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E:\Nueva carpeta\"/>
    </mc:Choice>
  </mc:AlternateContent>
  <xr:revisionPtr revIDLastSave="0" documentId="8_{9E1AFD2D-DD9E-4A7C-BFCB-B3F14EBF5BBE}" xr6:coauthVersionLast="47" xr6:coauthVersionMax="47" xr10:uidLastSave="{00000000-0000-0000-0000-000000000000}"/>
  <bookViews>
    <workbookView xWindow="-120" yWindow="-120" windowWidth="24240" windowHeight="13740" tabRatio="829" xr2:uid="{00000000-000D-0000-FFFF-FFFF00000000}"/>
  </bookViews>
  <sheets>
    <sheet name="Inicio" sheetId="59" r:id="rId1"/>
    <sheet name="N" sheetId="27" r:id="rId2"/>
    <sheet name="S" sheetId="28" r:id="rId3"/>
    <sheet name="E" sheetId="29" state="hidden" r:id="rId4"/>
    <sheet name="O" sheetId="30" r:id="rId5"/>
    <sheet name="V_Md" sheetId="51" state="hidden" r:id="rId6"/>
    <sheet name="V_Ma" sheetId="31" r:id="rId7"/>
    <sheet name="V_Ta" sheetId="32" state="hidden" r:id="rId8"/>
    <sheet name="Ciclo Semaforico" sheetId="65" state="hidden" r:id="rId9"/>
    <sheet name="Para Vissim" sheetId="66" state="hidden" r:id="rId10"/>
  </sheets>
  <definedNames>
    <definedName name="_xlnm._FilterDatabase" localSheetId="8" hidden="1">'Ciclo Semaforico'!$A$33:$JN$137</definedName>
    <definedName name="_xlnm._FilterDatabase" localSheetId="3" hidden="1">E!$B$15:$J$15</definedName>
    <definedName name="_xlnm._FilterDatabase" localSheetId="0" hidden="1">Inicio!#REF!</definedName>
    <definedName name="_xlnm._FilterDatabase" localSheetId="1" hidden="1">N!$B$15:$J$127</definedName>
    <definedName name="_xlnm._FilterDatabase" localSheetId="4" hidden="1">O!$B$15:$J$15</definedName>
    <definedName name="_xlnm._FilterDatabase" localSheetId="9" hidden="1">'Para Vissim'!$C$4:$D$1048576</definedName>
    <definedName name="_xlnm._FilterDatabase" localSheetId="2" hidden="1">S!$B$15:$J$15</definedName>
    <definedName name="_xlnm.Extract" localSheetId="0">Inicio!#REF!</definedName>
    <definedName name="_xlnm.Extract" localSheetId="9">'Para Vissim'!$K$4:$L$4</definedName>
    <definedName name="_xlnm.Print_Area" localSheetId="8">'Ciclo Semaforico'!$IV$6:$JN$137</definedName>
    <definedName name="_xlnm.Print_Area" localSheetId="3">E!$B$2:$IB$115</definedName>
    <definedName name="_xlnm.Print_Area" localSheetId="0">Inicio!$B$2:$N$43</definedName>
    <definedName name="_xlnm.Print_Area" localSheetId="1">N!$B$2:$IG$115</definedName>
    <definedName name="_xlnm.Print_Area" localSheetId="4">O!$B$2:$IB$115</definedName>
    <definedName name="_xlnm.Print_Area" localSheetId="2">S!$B$2:$IB$115</definedName>
    <definedName name="_xlnm.Print_Area" localSheetId="6">V_Ma!$C$2:$BR$106</definedName>
    <definedName name="_xlnm.Print_Area" localSheetId="5">V_Md!$C$2:$BR$106</definedName>
    <definedName name="_xlnm.Print_Area" localSheetId="7">V_Ta!$C$2:$BR$106</definedName>
    <definedName name="_xlnm.Criteria" localSheetId="0">Inicio!#REF!</definedName>
    <definedName name="ddddd">#REF!</definedName>
    <definedName name="Este">E!$K$16:$HB$111</definedName>
    <definedName name="FASE01">#REF!</definedName>
    <definedName name="FASE02">#REF!</definedName>
    <definedName name="FASE03">#REF!</definedName>
    <definedName name="FASE04">#REF!</definedName>
    <definedName name="FASE05">#REF!</definedName>
    <definedName name="Filtro">'Para Vissim'!#REF!</definedName>
    <definedName name="Norte">N!$K$44:$HB$111</definedName>
    <definedName name="Oeste">O!$K$16:$HB$111</definedName>
    <definedName name="Sur">S!$K$16:$HB$111</definedName>
    <definedName name="TOTAL_FASES">#REF!</definedName>
    <definedName name="VERDE_EFECTIVO">#REF!</definedName>
    <definedName name="xxx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alcChain.xml><?xml version="1.0" encoding="utf-8"?>
<calcChain xmlns="http://schemas.openxmlformats.org/spreadsheetml/2006/main">
  <c r="AK5" i="31" l="1"/>
  <c r="IE51" i="27"/>
  <c r="IA51" i="27"/>
  <c r="IB51" i="27"/>
  <c r="HW51" i="27"/>
  <c r="HX51" i="27"/>
  <c r="IC51" i="27"/>
  <c r="ID51" i="27"/>
  <c r="HY51" i="27"/>
  <c r="HZ51" i="27"/>
  <c r="HX52" i="27"/>
  <c r="HY52" i="27"/>
  <c r="ID52" i="27"/>
  <c r="IE52" i="27"/>
  <c r="HZ52" i="27"/>
  <c r="IA52" i="27"/>
  <c r="HV52" i="27"/>
  <c r="HW52" i="27"/>
  <c r="IC52" i="27"/>
  <c r="HW53" i="27"/>
  <c r="HX53" i="27"/>
  <c r="IC53" i="27"/>
  <c r="ID53" i="27"/>
  <c r="HY53" i="27"/>
  <c r="HZ53" i="27"/>
  <c r="IE53" i="27"/>
  <c r="HV53" i="27"/>
  <c r="IA53" i="27"/>
  <c r="IB53" i="27"/>
  <c r="HZ54" i="27"/>
  <c r="IA54" i="27"/>
  <c r="HV54" i="27"/>
  <c r="HW54" i="27"/>
  <c r="IB54" i="27"/>
  <c r="IC54" i="27"/>
  <c r="HY54" i="27"/>
  <c r="ID54" i="27"/>
  <c r="IE54" i="27"/>
  <c r="HY55" i="27"/>
  <c r="HZ55" i="27"/>
  <c r="IE55" i="27"/>
  <c r="HV55" i="27"/>
  <c r="IA55" i="27"/>
  <c r="IB55" i="27"/>
  <c r="HW55" i="27"/>
  <c r="HX55" i="27"/>
  <c r="IB56" i="27"/>
  <c r="IC56" i="27"/>
  <c r="HX56" i="27"/>
  <c r="HY56" i="27"/>
  <c r="ID56" i="27"/>
  <c r="IE56" i="27"/>
  <c r="HZ56" i="27"/>
  <c r="IA56" i="27"/>
  <c r="HV56" i="27"/>
  <c r="HW56" i="27"/>
  <c r="HV57" i="27"/>
  <c r="IA57" i="27"/>
  <c r="IB57" i="27"/>
  <c r="HW57" i="27"/>
  <c r="HX57" i="27"/>
  <c r="IC57" i="27"/>
  <c r="ID57" i="27"/>
  <c r="IE57" i="27"/>
  <c r="ID58" i="27"/>
  <c r="IE58" i="27"/>
  <c r="HZ58" i="27"/>
  <c r="IA58" i="27"/>
  <c r="HV58" i="27"/>
  <c r="HW58" i="27"/>
  <c r="IB58" i="27"/>
  <c r="IC58" i="27"/>
  <c r="HX58" i="27"/>
  <c r="HY58" i="27"/>
  <c r="HW59" i="27"/>
  <c r="HX59" i="27"/>
  <c r="IC59" i="27"/>
  <c r="ID59" i="27"/>
  <c r="HY59" i="27"/>
  <c r="HZ59" i="27"/>
  <c r="IE59" i="27"/>
  <c r="IA59" i="27"/>
  <c r="IB59" i="27"/>
  <c r="HV60" i="27"/>
  <c r="HW60" i="27"/>
  <c r="IC60" i="27"/>
  <c r="HX60" i="27"/>
  <c r="HY60" i="27"/>
  <c r="ID60" i="27"/>
  <c r="IE60" i="27"/>
  <c r="HZ60" i="27"/>
  <c r="IA60" i="27"/>
  <c r="HY61" i="27"/>
  <c r="HZ61" i="27"/>
  <c r="IE61" i="27"/>
  <c r="HV61" i="27"/>
  <c r="IA61" i="27"/>
  <c r="IB61" i="27"/>
  <c r="HW61" i="27"/>
  <c r="HX61" i="27"/>
  <c r="IC61" i="27"/>
  <c r="ID61" i="27"/>
  <c r="HY62" i="27"/>
  <c r="ID62" i="27"/>
  <c r="IE62" i="27"/>
  <c r="HZ62" i="27"/>
  <c r="IA62" i="27"/>
  <c r="HV62" i="27"/>
  <c r="HW62" i="27"/>
  <c r="IB62" i="27"/>
  <c r="IC62" i="27"/>
  <c r="IA63" i="27"/>
  <c r="IB63" i="27"/>
  <c r="HW63" i="27"/>
  <c r="HX63" i="27"/>
  <c r="HY63" i="27"/>
  <c r="HZ63" i="27"/>
  <c r="IE63" i="27"/>
  <c r="HV63" i="27"/>
  <c r="HZ64" i="27"/>
  <c r="IA64" i="27"/>
  <c r="HV64" i="27"/>
  <c r="HW64" i="27"/>
  <c r="IB64" i="27"/>
  <c r="IC64" i="27"/>
  <c r="HX64" i="27"/>
  <c r="HY64" i="27"/>
  <c r="ID64" i="27"/>
  <c r="IE64" i="27"/>
  <c r="IC65" i="27"/>
  <c r="ID65" i="27"/>
  <c r="IE65" i="27"/>
  <c r="HV65" i="27"/>
  <c r="IA65" i="27"/>
  <c r="IB65" i="27"/>
  <c r="HW65" i="27"/>
  <c r="HX65" i="27"/>
  <c r="HV66" i="27"/>
  <c r="HW66" i="27"/>
  <c r="IB66" i="27"/>
  <c r="IC66" i="27"/>
  <c r="HX66" i="27"/>
  <c r="HY66" i="27"/>
  <c r="ID66" i="27"/>
  <c r="IE66" i="27"/>
  <c r="HZ66" i="27"/>
  <c r="IA66" i="27"/>
  <c r="IE67" i="27"/>
  <c r="IA67" i="27"/>
  <c r="IB67" i="27"/>
  <c r="HW67" i="27"/>
  <c r="HX67" i="27"/>
  <c r="IC67" i="27"/>
  <c r="ID67" i="27"/>
  <c r="HY67" i="27"/>
  <c r="HZ67" i="27"/>
  <c r="HX68" i="27"/>
  <c r="HY68" i="27"/>
  <c r="ID68" i="27"/>
  <c r="IE68" i="27"/>
  <c r="HZ68" i="27"/>
  <c r="IA68" i="27"/>
  <c r="HV68" i="27"/>
  <c r="HW68" i="27"/>
  <c r="IC68" i="27"/>
  <c r="HW69" i="27"/>
  <c r="HX69" i="27"/>
  <c r="IC69" i="27"/>
  <c r="ID69" i="27"/>
  <c r="HY69" i="27"/>
  <c r="HZ69" i="27"/>
  <c r="IE69" i="27"/>
  <c r="HV69" i="27"/>
  <c r="IA69" i="27"/>
  <c r="IB69" i="27"/>
  <c r="HZ70" i="27"/>
  <c r="IA70" i="27"/>
  <c r="HV70" i="27"/>
  <c r="HW70" i="27"/>
  <c r="IB70" i="27"/>
  <c r="IC70" i="27"/>
  <c r="HY70" i="27"/>
  <c r="ID70" i="27"/>
  <c r="IE70" i="27"/>
  <c r="HY71" i="27"/>
  <c r="HZ71" i="27"/>
  <c r="IE71" i="27"/>
  <c r="HV71" i="27"/>
  <c r="IA71" i="27"/>
  <c r="IB71" i="27"/>
  <c r="HW71" i="27"/>
  <c r="HX71" i="27"/>
  <c r="IB72" i="27"/>
  <c r="IC72" i="27"/>
  <c r="HX72" i="27"/>
  <c r="HY72" i="27"/>
  <c r="ID72" i="27"/>
  <c r="IE72" i="27"/>
  <c r="HZ72" i="27"/>
  <c r="IA72" i="27"/>
  <c r="HV72" i="27"/>
  <c r="HW72" i="27"/>
  <c r="HV73" i="27"/>
  <c r="IA73" i="27"/>
  <c r="IB73" i="27"/>
  <c r="HW73" i="27"/>
  <c r="HX73" i="27"/>
  <c r="IC73" i="27"/>
  <c r="ID73" i="27"/>
  <c r="IE73" i="27"/>
  <c r="ID74" i="27"/>
  <c r="IE74" i="27"/>
  <c r="HZ74" i="27"/>
  <c r="IA74" i="27"/>
  <c r="HV74" i="27"/>
  <c r="HW74" i="27"/>
  <c r="IB74" i="27"/>
  <c r="IC74" i="27"/>
  <c r="HX74" i="27"/>
  <c r="HY74" i="27"/>
  <c r="HW75" i="27"/>
  <c r="HX75" i="27"/>
  <c r="IC75" i="27"/>
  <c r="ID75" i="27"/>
  <c r="HY75" i="27"/>
  <c r="HZ75" i="27"/>
  <c r="IE75" i="27"/>
  <c r="IA75" i="27"/>
  <c r="IB75" i="27"/>
  <c r="HV76" i="27"/>
  <c r="HW76" i="27"/>
  <c r="IC76" i="27"/>
  <c r="HX76" i="27"/>
  <c r="HY76" i="27"/>
  <c r="ID76" i="27"/>
  <c r="IE76" i="27"/>
  <c r="HZ76" i="27"/>
  <c r="IA76" i="27"/>
  <c r="HY77" i="27"/>
  <c r="HZ77" i="27"/>
  <c r="IE77" i="27"/>
  <c r="HV77" i="27"/>
  <c r="IA77" i="27"/>
  <c r="IB77" i="27"/>
  <c r="HW77" i="27"/>
  <c r="HX77" i="27"/>
  <c r="IC77" i="27"/>
  <c r="ID77" i="27"/>
  <c r="HY78" i="27"/>
  <c r="ID78" i="27"/>
  <c r="IE78" i="27"/>
  <c r="HZ78" i="27"/>
  <c r="IA78" i="27"/>
  <c r="HV78" i="27"/>
  <c r="HW78" i="27"/>
  <c r="IB78" i="27"/>
  <c r="IC78" i="27"/>
  <c r="IA79" i="27"/>
  <c r="IB79" i="27"/>
  <c r="HW79" i="27"/>
  <c r="HX79" i="27"/>
  <c r="HY79" i="27"/>
  <c r="HZ79" i="27"/>
  <c r="IE79" i="27"/>
  <c r="HV79" i="27"/>
  <c r="HZ80" i="27"/>
  <c r="IA80" i="27"/>
  <c r="HV80" i="27"/>
  <c r="HW80" i="27"/>
  <c r="IB80" i="27"/>
  <c r="IC80" i="27"/>
  <c r="HX80" i="27"/>
  <c r="HY80" i="27"/>
  <c r="ID80" i="27"/>
  <c r="IE80" i="27"/>
  <c r="IC81" i="27"/>
  <c r="ID81" i="27"/>
  <c r="IE81" i="27"/>
  <c r="HV81" i="27"/>
  <c r="IA81" i="27"/>
  <c r="IB81" i="27"/>
  <c r="HW81" i="27"/>
  <c r="HX81" i="27"/>
  <c r="HV82" i="27"/>
  <c r="HW82" i="27"/>
  <c r="IB82" i="27"/>
  <c r="IC82" i="27"/>
  <c r="HX82" i="27"/>
  <c r="HY82" i="27"/>
  <c r="ID82" i="27"/>
  <c r="IE82" i="27"/>
  <c r="HZ82" i="27"/>
  <c r="IA82" i="27"/>
  <c r="IA83" i="27"/>
  <c r="IE83" i="27"/>
  <c r="HW83" i="27"/>
  <c r="IB83" i="27"/>
  <c r="IC83" i="27"/>
  <c r="HX83" i="27"/>
  <c r="ID83" i="27"/>
  <c r="HY83" i="27"/>
  <c r="HZ83" i="27"/>
  <c r="HX84" i="27"/>
  <c r="HY84" i="27"/>
  <c r="IC84" i="27"/>
  <c r="ID84" i="27"/>
  <c r="IE84" i="27"/>
  <c r="HV84" i="27"/>
  <c r="HZ84" i="27"/>
  <c r="IA84" i="27"/>
  <c r="HW84" i="27"/>
  <c r="HW85" i="27"/>
  <c r="HX85" i="27"/>
  <c r="IB85" i="27"/>
  <c r="HY85" i="27"/>
  <c r="HZ85" i="27"/>
  <c r="IC85" i="27"/>
  <c r="ID85" i="27"/>
  <c r="IE85" i="27"/>
  <c r="IA85" i="27"/>
  <c r="HV85" i="27"/>
  <c r="HR88" i="28"/>
  <c r="HS88" i="28"/>
  <c r="HT88" i="28"/>
  <c r="HU88" i="28"/>
  <c r="HV88" i="28"/>
  <c r="HW88" i="28"/>
  <c r="HX88" i="28"/>
  <c r="HY88" i="28"/>
  <c r="HZ88" i="28"/>
  <c r="IA88" i="28"/>
  <c r="HR89" i="28"/>
  <c r="HS89" i="28"/>
  <c r="HT89" i="28"/>
  <c r="HU89" i="28"/>
  <c r="HV89" i="28"/>
  <c r="HW89" i="28"/>
  <c r="HX89" i="28"/>
  <c r="HY89" i="28"/>
  <c r="HZ89" i="28"/>
  <c r="IA89" i="28"/>
  <c r="HR90" i="28"/>
  <c r="HS90" i="28"/>
  <c r="HT90" i="28"/>
  <c r="HU90" i="28"/>
  <c r="HV90" i="28"/>
  <c r="HW90" i="28"/>
  <c r="HX90" i="28"/>
  <c r="HY90" i="28"/>
  <c r="HZ90" i="28"/>
  <c r="IA90" i="28"/>
  <c r="HR91" i="28"/>
  <c r="HS91" i="28"/>
  <c r="HT91" i="28"/>
  <c r="HU91" i="28"/>
  <c r="HV91" i="28"/>
  <c r="HW91" i="28"/>
  <c r="HX91" i="28"/>
  <c r="HY91" i="28"/>
  <c r="HZ91" i="28"/>
  <c r="IA91" i="28"/>
  <c r="HR92" i="28"/>
  <c r="HS92" i="28"/>
  <c r="HT92" i="28"/>
  <c r="HU92" i="28"/>
  <c r="HV92" i="28"/>
  <c r="HW92" i="28"/>
  <c r="HX92" i="28"/>
  <c r="HY92" i="28"/>
  <c r="HZ92" i="28"/>
  <c r="IA92" i="28"/>
  <c r="HR93" i="28"/>
  <c r="HS93" i="28"/>
  <c r="HT93" i="28"/>
  <c r="HU93" i="28"/>
  <c r="HV93" i="28"/>
  <c r="HW93" i="28"/>
  <c r="HX93" i="28"/>
  <c r="HY93" i="28"/>
  <c r="HZ93" i="28"/>
  <c r="IA93" i="28"/>
  <c r="HR94" i="28"/>
  <c r="HS94" i="28"/>
  <c r="HT94" i="28"/>
  <c r="HU94" i="28"/>
  <c r="HV94" i="28"/>
  <c r="HW94" i="28"/>
  <c r="HX94" i="28"/>
  <c r="HY94" i="28"/>
  <c r="HZ94" i="28"/>
  <c r="IA94" i="28"/>
  <c r="HR95" i="28"/>
  <c r="HS95" i="28"/>
  <c r="HT95" i="28"/>
  <c r="HU95" i="28"/>
  <c r="HV95" i="28"/>
  <c r="HW95" i="28"/>
  <c r="HX95" i="28"/>
  <c r="HY95" i="28"/>
  <c r="HZ95" i="28"/>
  <c r="IA95" i="28"/>
  <c r="HV51" i="27"/>
  <c r="IB52" i="27"/>
  <c r="HX54" i="27"/>
  <c r="IC55" i="27"/>
  <c r="ID55" i="27"/>
  <c r="HY57" i="27"/>
  <c r="HZ57" i="27"/>
  <c r="HV59" i="27"/>
  <c r="IB60" i="27"/>
  <c r="HX62" i="27"/>
  <c r="IC63" i="27"/>
  <c r="ID63" i="27"/>
  <c r="HY65" i="27"/>
  <c r="HZ65" i="27"/>
  <c r="HV67" i="27"/>
  <c r="IB68" i="27"/>
  <c r="HX70" i="27"/>
  <c r="IC71" i="27"/>
  <c r="ID71" i="27"/>
  <c r="HY73" i="27"/>
  <c r="HZ73" i="27"/>
  <c r="HV75" i="27"/>
  <c r="IB76" i="27"/>
  <c r="HX78" i="27"/>
  <c r="IC79" i="27"/>
  <c r="ID79" i="27"/>
  <c r="HY81" i="27"/>
  <c r="HZ81" i="27"/>
  <c r="HV83" i="27"/>
  <c r="IB84" i="27"/>
  <c r="M6" i="66" l="1"/>
  <c r="N6" i="66"/>
  <c r="O6" i="66"/>
  <c r="M7" i="66"/>
  <c r="N7" i="66"/>
  <c r="O7" i="66"/>
  <c r="M8" i="66"/>
  <c r="N8" i="66"/>
  <c r="O8" i="66"/>
  <c r="M9" i="66"/>
  <c r="N9" i="66"/>
  <c r="O9" i="66"/>
  <c r="M10" i="66"/>
  <c r="N10" i="66"/>
  <c r="O10" i="66"/>
  <c r="M11" i="66"/>
  <c r="N11" i="66"/>
  <c r="O11" i="66"/>
  <c r="M12" i="66"/>
  <c r="N12" i="66"/>
  <c r="O12" i="66"/>
  <c r="M13" i="66"/>
  <c r="N13" i="66"/>
  <c r="O13" i="66"/>
  <c r="M14" i="66"/>
  <c r="N14" i="66"/>
  <c r="O14" i="66"/>
  <c r="M15" i="66"/>
  <c r="N15" i="66"/>
  <c r="O15" i="66"/>
  <c r="M16" i="66"/>
  <c r="N16" i="66"/>
  <c r="O16" i="66"/>
  <c r="M17" i="66"/>
  <c r="N17" i="66"/>
  <c r="O17" i="66"/>
  <c r="M18" i="66"/>
  <c r="N18" i="66"/>
  <c r="O18" i="66"/>
  <c r="M19" i="66"/>
  <c r="N19" i="66"/>
  <c r="O19" i="66"/>
  <c r="M20" i="66"/>
  <c r="N20" i="66"/>
  <c r="O20" i="66"/>
  <c r="M21" i="66"/>
  <c r="N21" i="66"/>
  <c r="O21" i="66"/>
  <c r="M22" i="66"/>
  <c r="N22" i="66"/>
  <c r="O22" i="66"/>
  <c r="M23" i="66"/>
  <c r="N23" i="66"/>
  <c r="O23" i="66"/>
  <c r="M24" i="66"/>
  <c r="N24" i="66"/>
  <c r="O24" i="66"/>
  <c r="M25" i="66"/>
  <c r="N25" i="66"/>
  <c r="O25" i="66"/>
  <c r="M26" i="66"/>
  <c r="N26" i="66"/>
  <c r="O26" i="66"/>
  <c r="M27" i="66"/>
  <c r="N27" i="66"/>
  <c r="O27" i="66"/>
  <c r="M28" i="66"/>
  <c r="N28" i="66"/>
  <c r="O28" i="66"/>
  <c r="M29" i="66"/>
  <c r="N29" i="66"/>
  <c r="O29" i="66"/>
  <c r="M30" i="66"/>
  <c r="N30" i="66"/>
  <c r="O30" i="66"/>
  <c r="M31" i="66"/>
  <c r="N31" i="66"/>
  <c r="O31" i="66"/>
  <c r="M32" i="66"/>
  <c r="N32" i="66"/>
  <c r="O32" i="66"/>
  <c r="M33" i="66"/>
  <c r="N33" i="66"/>
  <c r="O33" i="66"/>
  <c r="M34" i="66"/>
  <c r="N34" i="66"/>
  <c r="O34" i="66"/>
  <c r="M35" i="66"/>
  <c r="N35" i="66"/>
  <c r="O35" i="66"/>
  <c r="M36" i="66"/>
  <c r="N36" i="66"/>
  <c r="O36" i="66"/>
  <c r="M37" i="66"/>
  <c r="N37" i="66"/>
  <c r="O37" i="66"/>
  <c r="M38" i="66"/>
  <c r="N38" i="66"/>
  <c r="O38" i="66"/>
  <c r="M39" i="66"/>
  <c r="N39" i="66"/>
  <c r="O39" i="66"/>
  <c r="M40" i="66"/>
  <c r="N40" i="66"/>
  <c r="O40" i="66"/>
  <c r="M41" i="66"/>
  <c r="N41" i="66"/>
  <c r="O41" i="66"/>
  <c r="M42" i="66"/>
  <c r="N42" i="66"/>
  <c r="O42" i="66"/>
  <c r="M43" i="66"/>
  <c r="N43" i="66"/>
  <c r="O43" i="66"/>
  <c r="M44" i="66"/>
  <c r="N44" i="66"/>
  <c r="O44" i="66"/>
  <c r="M45" i="66"/>
  <c r="N45" i="66"/>
  <c r="O45" i="66"/>
  <c r="M46" i="66"/>
  <c r="N46" i="66"/>
  <c r="O46" i="66"/>
  <c r="M47" i="66"/>
  <c r="N47" i="66"/>
  <c r="O47" i="66"/>
  <c r="M48" i="66"/>
  <c r="N48" i="66"/>
  <c r="O48" i="66"/>
  <c r="M49" i="66"/>
  <c r="N49" i="66"/>
  <c r="O49" i="66"/>
  <c r="M50" i="66"/>
  <c r="N50" i="66"/>
  <c r="O50" i="66"/>
  <c r="M51" i="66"/>
  <c r="N51" i="66"/>
  <c r="O51" i="66"/>
  <c r="M52" i="66"/>
  <c r="N52" i="66"/>
  <c r="O52" i="66"/>
  <c r="M53" i="66"/>
  <c r="N53" i="66"/>
  <c r="O53" i="66"/>
  <c r="M54" i="66"/>
  <c r="N54" i="66"/>
  <c r="O54" i="66"/>
  <c r="M55" i="66"/>
  <c r="N55" i="66"/>
  <c r="O55" i="66"/>
  <c r="M56" i="66"/>
  <c r="N56" i="66"/>
  <c r="O56" i="66"/>
  <c r="M57" i="66"/>
  <c r="N57" i="66"/>
  <c r="O57" i="66"/>
  <c r="M58" i="66"/>
  <c r="N58" i="66"/>
  <c r="O58" i="66"/>
  <c r="M59" i="66"/>
  <c r="N59" i="66"/>
  <c r="O59" i="66"/>
  <c r="M60" i="66"/>
  <c r="N60" i="66"/>
  <c r="O60" i="66"/>
  <c r="M61" i="66"/>
  <c r="N61" i="66"/>
  <c r="O61" i="66"/>
  <c r="M62" i="66"/>
  <c r="N62" i="66"/>
  <c r="O62" i="66"/>
  <c r="M63" i="66"/>
  <c r="N63" i="66"/>
  <c r="O63" i="66"/>
  <c r="M64" i="66"/>
  <c r="N64" i="66"/>
  <c r="O64" i="66"/>
  <c r="M65" i="66"/>
  <c r="N65" i="66"/>
  <c r="O65" i="66"/>
  <c r="M66" i="66"/>
  <c r="N66" i="66"/>
  <c r="O66" i="66"/>
  <c r="M67" i="66"/>
  <c r="N67" i="66"/>
  <c r="O67" i="66"/>
  <c r="M68" i="66"/>
  <c r="N68" i="66"/>
  <c r="O68" i="66"/>
  <c r="M69" i="66"/>
  <c r="N69" i="66"/>
  <c r="O69" i="66"/>
  <c r="M70" i="66"/>
  <c r="N70" i="66"/>
  <c r="O70" i="66"/>
  <c r="O5" i="66"/>
  <c r="N5" i="66"/>
  <c r="M5" i="66"/>
  <c r="BD55" i="32" l="1"/>
  <c r="BC55" i="32"/>
  <c r="BB55" i="32"/>
  <c r="BA55" i="32"/>
  <c r="AZ55" i="32"/>
  <c r="AY55" i="32"/>
  <c r="AX55" i="32"/>
  <c r="AW55" i="32"/>
  <c r="AV55" i="32"/>
  <c r="AU55" i="32"/>
  <c r="AT55" i="32"/>
  <c r="AS55" i="32"/>
  <c r="AR55" i="32"/>
  <c r="AQ55" i="32"/>
  <c r="AP55" i="32"/>
  <c r="AO55" i="32"/>
  <c r="AN55" i="32"/>
  <c r="AM55" i="32"/>
  <c r="AL55" i="32"/>
  <c r="AK55" i="32"/>
  <c r="AJ55" i="32"/>
  <c r="AI55" i="32"/>
  <c r="AH55" i="32"/>
  <c r="AG55" i="32"/>
  <c r="AF55" i="32"/>
  <c r="AE55" i="32"/>
  <c r="AD55" i="32"/>
  <c r="AC55" i="32"/>
  <c r="AB55" i="32"/>
  <c r="AA55" i="32"/>
  <c r="Z55" i="32"/>
  <c r="Y55" i="32"/>
  <c r="X55" i="32"/>
  <c r="W55" i="32"/>
  <c r="V55" i="32"/>
  <c r="U55" i="32"/>
  <c r="T55" i="32"/>
  <c r="S55" i="32"/>
  <c r="R55" i="32"/>
  <c r="Q55" i="32"/>
  <c r="BD55" i="51"/>
  <c r="BC55" i="51"/>
  <c r="BB55" i="51"/>
  <c r="BA55" i="51"/>
  <c r="AZ55" i="51"/>
  <c r="AY55" i="51"/>
  <c r="AX55" i="51"/>
  <c r="AW55" i="51"/>
  <c r="AV55" i="51"/>
  <c r="AU55" i="51"/>
  <c r="AT55" i="51"/>
  <c r="AS55" i="51"/>
  <c r="AR55" i="51"/>
  <c r="AQ55" i="51"/>
  <c r="AP55" i="51"/>
  <c r="AO55" i="51"/>
  <c r="AN55" i="51"/>
  <c r="AM55" i="51"/>
  <c r="AL55" i="51"/>
  <c r="AK55" i="51"/>
  <c r="AJ55" i="51"/>
  <c r="AI55" i="51"/>
  <c r="AH55" i="51"/>
  <c r="AG55" i="51"/>
  <c r="AF55" i="51"/>
  <c r="AE55" i="51"/>
  <c r="AD55" i="51"/>
  <c r="AC55" i="51"/>
  <c r="AB55" i="51"/>
  <c r="AA55" i="51"/>
  <c r="Z55" i="51"/>
  <c r="Y55" i="51"/>
  <c r="X55" i="51"/>
  <c r="W55" i="51"/>
  <c r="V55" i="51"/>
  <c r="U55" i="51"/>
  <c r="T55" i="51"/>
  <c r="S55" i="51"/>
  <c r="R55" i="51"/>
  <c r="Q55" i="51"/>
  <c r="BD55" i="31"/>
  <c r="BC55" i="31"/>
  <c r="BB55" i="31"/>
  <c r="BA55" i="31"/>
  <c r="AZ55" i="31"/>
  <c r="AY55" i="31"/>
  <c r="AX55" i="31"/>
  <c r="AW55" i="31"/>
  <c r="AV55" i="31"/>
  <c r="AU55" i="31"/>
  <c r="AT55" i="31"/>
  <c r="AS55" i="31"/>
  <c r="AR55" i="31"/>
  <c r="AQ55" i="31"/>
  <c r="AP55" i="31"/>
  <c r="AO55" i="31"/>
  <c r="AN55" i="31"/>
  <c r="AM55" i="31"/>
  <c r="AL55" i="31"/>
  <c r="AK55" i="31"/>
  <c r="AJ55" i="31"/>
  <c r="AI55" i="31"/>
  <c r="AH55" i="31"/>
  <c r="AG55" i="31"/>
  <c r="AF55" i="31"/>
  <c r="AE55" i="31"/>
  <c r="AD55" i="31"/>
  <c r="AC55" i="31"/>
  <c r="AB55" i="31"/>
  <c r="AA55" i="31"/>
  <c r="Z55" i="31"/>
  <c r="Y55" i="31"/>
  <c r="X55" i="31"/>
  <c r="W55" i="31"/>
  <c r="V55" i="31"/>
  <c r="U55" i="31"/>
  <c r="T55" i="31"/>
  <c r="S55" i="31"/>
  <c r="R55" i="31"/>
  <c r="Q55" i="31"/>
  <c r="T11" i="30" l="1"/>
  <c r="S11" i="30"/>
  <c r="R11" i="30"/>
  <c r="R14" i="30" s="1"/>
  <c r="Q11" i="30"/>
  <c r="P11" i="30"/>
  <c r="O11" i="30"/>
  <c r="N11" i="30"/>
  <c r="M11" i="30"/>
  <c r="M14" i="30" s="1"/>
  <c r="L11" i="30"/>
  <c r="L14" i="30" s="1"/>
  <c r="K11" i="30"/>
  <c r="K14" i="30" s="1"/>
  <c r="T11" i="29"/>
  <c r="S11" i="29"/>
  <c r="R11" i="29"/>
  <c r="Q11" i="29"/>
  <c r="P11" i="29"/>
  <c r="O11" i="29"/>
  <c r="O14" i="29" s="1"/>
  <c r="N11" i="29"/>
  <c r="N14" i="29" s="1"/>
  <c r="M11" i="29"/>
  <c r="M14" i="29" s="1"/>
  <c r="L11" i="29"/>
  <c r="L14" i="29" s="1"/>
  <c r="K11" i="29"/>
  <c r="K14" i="29" s="1"/>
  <c r="T11" i="28"/>
  <c r="T14" i="28" s="1"/>
  <c r="S11" i="28"/>
  <c r="S14" i="28" s="1"/>
  <c r="R11" i="28"/>
  <c r="R14" i="28" s="1"/>
  <c r="Q11" i="28"/>
  <c r="P11" i="28"/>
  <c r="O11" i="28"/>
  <c r="O14" i="28" s="1"/>
  <c r="N11" i="28"/>
  <c r="N14" i="28" s="1"/>
  <c r="M11" i="28"/>
  <c r="M14" i="28" s="1"/>
  <c r="L11" i="28"/>
  <c r="L14" i="28" s="1"/>
  <c r="K11" i="28"/>
  <c r="U11" i="30"/>
  <c r="AE11" i="30" s="1"/>
  <c r="AO11" i="30" s="1"/>
  <c r="AY11" i="30" s="1"/>
  <c r="BI11" i="30" s="1"/>
  <c r="BS11" i="30" s="1"/>
  <c r="CC11" i="30" s="1"/>
  <c r="CM11" i="30" s="1"/>
  <c r="CW11" i="30" s="1"/>
  <c r="DG11" i="30" s="1"/>
  <c r="DQ11" i="30" s="1"/>
  <c r="EA11" i="30" s="1"/>
  <c r="EK11" i="30" s="1"/>
  <c r="EU11" i="30" s="1"/>
  <c r="FE11" i="30" s="1"/>
  <c r="FO11" i="30" s="1"/>
  <c r="FY11" i="30" s="1"/>
  <c r="GI11" i="30" s="1"/>
  <c r="GS11" i="30" s="1"/>
  <c r="W11" i="29"/>
  <c r="AG11" i="29" s="1"/>
  <c r="AQ11" i="29" s="1"/>
  <c r="BA11" i="29" s="1"/>
  <c r="BK11" i="29" s="1"/>
  <c r="BU11" i="29" s="1"/>
  <c r="CE11" i="29" s="1"/>
  <c r="CO11" i="29" s="1"/>
  <c r="CY11" i="29" s="1"/>
  <c r="DI11" i="29" s="1"/>
  <c r="DS11" i="29" s="1"/>
  <c r="EC11" i="29" s="1"/>
  <c r="EM11" i="29" s="1"/>
  <c r="EW11" i="29" s="1"/>
  <c r="FG11" i="29" s="1"/>
  <c r="FQ11" i="29" s="1"/>
  <c r="GA11" i="29" s="1"/>
  <c r="GK11" i="29" s="1"/>
  <c r="GU11" i="29" s="1"/>
  <c r="AD11" i="28"/>
  <c r="AN11" i="28" s="1"/>
  <c r="AX11" i="28" s="1"/>
  <c r="BH11" i="28" s="1"/>
  <c r="BR11" i="28" s="1"/>
  <c r="CB11" i="28" s="1"/>
  <c r="CL11" i="28" s="1"/>
  <c r="CV11" i="28" s="1"/>
  <c r="DF11" i="28" s="1"/>
  <c r="DP11" i="28" s="1"/>
  <c r="DZ11" i="28" s="1"/>
  <c r="EJ11" i="28" s="1"/>
  <c r="ET11" i="28" s="1"/>
  <c r="FD11" i="28" s="1"/>
  <c r="FN11" i="28" s="1"/>
  <c r="FX11" i="28" s="1"/>
  <c r="GH11" i="28" s="1"/>
  <c r="GR11" i="28" s="1"/>
  <c r="HB11" i="28" s="1"/>
  <c r="T11" i="27"/>
  <c r="S11" i="27"/>
  <c r="S14" i="27" s="1"/>
  <c r="R11" i="27"/>
  <c r="R14" i="27" s="1"/>
  <c r="Q11" i="27"/>
  <c r="Q14" i="27" s="1"/>
  <c r="P11" i="27"/>
  <c r="P14" i="27" s="1"/>
  <c r="O11" i="27"/>
  <c r="N11" i="27"/>
  <c r="N14" i="27" s="1"/>
  <c r="M11" i="27"/>
  <c r="M14" i="27" s="1"/>
  <c r="L11" i="27"/>
  <c r="K11" i="27"/>
  <c r="V11" i="30" l="1"/>
  <c r="AF11" i="30" s="1"/>
  <c r="AP11" i="30" s="1"/>
  <c r="AZ11" i="30" s="1"/>
  <c r="BJ11" i="30" s="1"/>
  <c r="BT11" i="30" s="1"/>
  <c r="CD11" i="30" s="1"/>
  <c r="CN11" i="30" s="1"/>
  <c r="CX11" i="30" s="1"/>
  <c r="DH11" i="30" s="1"/>
  <c r="DR11" i="30" s="1"/>
  <c r="EB11" i="30" s="1"/>
  <c r="EL11" i="30" s="1"/>
  <c r="EV11" i="30" s="1"/>
  <c r="FF11" i="30" s="1"/>
  <c r="FP11" i="30" s="1"/>
  <c r="FZ11" i="30" s="1"/>
  <c r="GJ11" i="30" s="1"/>
  <c r="GT11" i="30" s="1"/>
  <c r="W11" i="30"/>
  <c r="AG11" i="30" s="1"/>
  <c r="AQ11" i="30" s="1"/>
  <c r="BA11" i="30" s="1"/>
  <c r="BK11" i="30" s="1"/>
  <c r="BU11" i="30" s="1"/>
  <c r="CE11" i="30" s="1"/>
  <c r="CO11" i="30" s="1"/>
  <c r="CY11" i="30" s="1"/>
  <c r="DI11" i="30" s="1"/>
  <c r="DS11" i="30" s="1"/>
  <c r="EC11" i="30" s="1"/>
  <c r="EM11" i="30" s="1"/>
  <c r="EW11" i="30" s="1"/>
  <c r="FG11" i="30" s="1"/>
  <c r="FQ11" i="30" s="1"/>
  <c r="GA11" i="30" s="1"/>
  <c r="GK11" i="30" s="1"/>
  <c r="GU11" i="30" s="1"/>
  <c r="K14" i="28"/>
  <c r="W11" i="28"/>
  <c r="AG11" i="28" s="1"/>
  <c r="AQ11" i="28" s="1"/>
  <c r="BA11" i="28" s="1"/>
  <c r="BK11" i="28" s="1"/>
  <c r="BU11" i="28" s="1"/>
  <c r="CE11" i="28" s="1"/>
  <c r="CO11" i="28" s="1"/>
  <c r="CY11" i="28" s="1"/>
  <c r="DI11" i="28" s="1"/>
  <c r="DS11" i="28" s="1"/>
  <c r="EC11" i="28" s="1"/>
  <c r="EM11" i="28" s="1"/>
  <c r="EW11" i="28" s="1"/>
  <c r="FG11" i="28" s="1"/>
  <c r="FQ11" i="28" s="1"/>
  <c r="GA11" i="28" s="1"/>
  <c r="GK11" i="28" s="1"/>
  <c r="GU11" i="28" s="1"/>
  <c r="X11" i="28"/>
  <c r="AH11" i="28" s="1"/>
  <c r="AR11" i="28" s="1"/>
  <c r="BB11" i="28" s="1"/>
  <c r="BL11" i="28" s="1"/>
  <c r="BV11" i="28" s="1"/>
  <c r="CF11" i="28" s="1"/>
  <c r="CP11" i="28" s="1"/>
  <c r="CZ11" i="28" s="1"/>
  <c r="DJ11" i="28" s="1"/>
  <c r="DT11" i="28" s="1"/>
  <c r="ED11" i="28" s="1"/>
  <c r="EN11" i="28" s="1"/>
  <c r="EX11" i="28" s="1"/>
  <c r="FH11" i="28" s="1"/>
  <c r="FR11" i="28" s="1"/>
  <c r="GB11" i="28" s="1"/>
  <c r="GL11" i="28" s="1"/>
  <c r="GV11" i="28" s="1"/>
  <c r="U11" i="28"/>
  <c r="AE11" i="28" s="1"/>
  <c r="AO11" i="28" s="1"/>
  <c r="AY11" i="28" s="1"/>
  <c r="BI11" i="28" s="1"/>
  <c r="BS11" i="28" s="1"/>
  <c r="CC11" i="28" s="1"/>
  <c r="CM11" i="28" s="1"/>
  <c r="CW11" i="28" s="1"/>
  <c r="DG11" i="28" s="1"/>
  <c r="DQ11" i="28" s="1"/>
  <c r="EA11" i="28" s="1"/>
  <c r="EK11" i="28" s="1"/>
  <c r="EU11" i="28" s="1"/>
  <c r="FE11" i="28" s="1"/>
  <c r="FO11" i="28" s="1"/>
  <c r="FY11" i="28" s="1"/>
  <c r="GI11" i="28" s="1"/>
  <c r="GS11" i="28" s="1"/>
  <c r="AB11" i="28"/>
  <c r="AL11" i="28" s="1"/>
  <c r="AV11" i="28" s="1"/>
  <c r="BF11" i="28" s="1"/>
  <c r="BP11" i="28" s="1"/>
  <c r="BZ11" i="28" s="1"/>
  <c r="CJ11" i="28" s="1"/>
  <c r="CT11" i="28" s="1"/>
  <c r="DD11" i="28" s="1"/>
  <c r="DN11" i="28" s="1"/>
  <c r="DX11" i="28" s="1"/>
  <c r="EH11" i="28" s="1"/>
  <c r="ER11" i="28" s="1"/>
  <c r="FB11" i="28" s="1"/>
  <c r="FL11" i="28" s="1"/>
  <c r="FV11" i="28" s="1"/>
  <c r="GF11" i="28" s="1"/>
  <c r="GP11" i="28" s="1"/>
  <c r="GZ11" i="28" s="1"/>
  <c r="AC11" i="28"/>
  <c r="AM11" i="28" s="1"/>
  <c r="AW11" i="28" s="1"/>
  <c r="BG11" i="28" s="1"/>
  <c r="BQ11" i="28" s="1"/>
  <c r="CA11" i="28" s="1"/>
  <c r="CK11" i="28" s="1"/>
  <c r="CU11" i="28" s="1"/>
  <c r="DE11" i="28" s="1"/>
  <c r="DO11" i="28" s="1"/>
  <c r="DY11" i="28" s="1"/>
  <c r="EI11" i="28" s="1"/>
  <c r="ES11" i="28" s="1"/>
  <c r="FC11" i="28" s="1"/>
  <c r="FM11" i="28" s="1"/>
  <c r="FW11" i="28" s="1"/>
  <c r="GG11" i="28" s="1"/>
  <c r="GQ11" i="28" s="1"/>
  <c r="HA11" i="28" s="1"/>
  <c r="V11" i="28"/>
  <c r="AF11" i="28" s="1"/>
  <c r="AP11" i="28" s="1"/>
  <c r="AZ11" i="28" s="1"/>
  <c r="BJ11" i="28" s="1"/>
  <c r="BT11" i="28" s="1"/>
  <c r="CD11" i="28" s="1"/>
  <c r="CN11" i="28" s="1"/>
  <c r="CX11" i="28" s="1"/>
  <c r="DH11" i="28" s="1"/>
  <c r="DR11" i="28" s="1"/>
  <c r="EB11" i="28" s="1"/>
  <c r="EL11" i="28" s="1"/>
  <c r="EV11" i="28" s="1"/>
  <c r="FF11" i="28" s="1"/>
  <c r="FP11" i="28" s="1"/>
  <c r="FZ11" i="28" s="1"/>
  <c r="GJ11" i="28" s="1"/>
  <c r="GT11" i="28" s="1"/>
  <c r="Z11" i="27"/>
  <c r="AJ11" i="27" s="1"/>
  <c r="AT11" i="27" s="1"/>
  <c r="BD11" i="27" s="1"/>
  <c r="BN11" i="27" s="1"/>
  <c r="BX11" i="27" s="1"/>
  <c r="CH11" i="27" s="1"/>
  <c r="CR11" i="27" s="1"/>
  <c r="DB11" i="27" s="1"/>
  <c r="DL11" i="27" s="1"/>
  <c r="DV11" i="27" s="1"/>
  <c r="EF11" i="27" s="1"/>
  <c r="EP11" i="27" s="1"/>
  <c r="EZ11" i="27" s="1"/>
  <c r="FJ11" i="27" s="1"/>
  <c r="FT11" i="27" s="1"/>
  <c r="GD11" i="27" s="1"/>
  <c r="GN11" i="27" s="1"/>
  <c r="GX11" i="27" s="1"/>
  <c r="AA11" i="27"/>
  <c r="AK11" i="27" s="1"/>
  <c r="AU11" i="27" s="1"/>
  <c r="BE11" i="27" s="1"/>
  <c r="BO11" i="27" s="1"/>
  <c r="BY11" i="27" s="1"/>
  <c r="CI11" i="27" s="1"/>
  <c r="CS11" i="27" s="1"/>
  <c r="DC11" i="27" s="1"/>
  <c r="DM11" i="27" s="1"/>
  <c r="DW11" i="27" s="1"/>
  <c r="EG11" i="27" s="1"/>
  <c r="EQ11" i="27" s="1"/>
  <c r="FA11" i="27" s="1"/>
  <c r="FK11" i="27" s="1"/>
  <c r="FU11" i="27" s="1"/>
  <c r="GE11" i="27" s="1"/>
  <c r="GO11" i="27" s="1"/>
  <c r="GY11" i="27" s="1"/>
  <c r="Y11" i="28"/>
  <c r="AI11" i="28" s="1"/>
  <c r="AS11" i="28" s="1"/>
  <c r="BC11" i="28" s="1"/>
  <c r="BM11" i="28" s="1"/>
  <c r="BW11" i="28" s="1"/>
  <c r="CG11" i="28" s="1"/>
  <c r="CQ11" i="28" s="1"/>
  <c r="DA11" i="28" s="1"/>
  <c r="DK11" i="28" s="1"/>
  <c r="DU11" i="28" s="1"/>
  <c r="EE11" i="28" s="1"/>
  <c r="EO11" i="28" s="1"/>
  <c r="EY11" i="28" s="1"/>
  <c r="FI11" i="28" s="1"/>
  <c r="FS11" i="28" s="1"/>
  <c r="GC11" i="28" s="1"/>
  <c r="GM11" i="28" s="1"/>
  <c r="GW11" i="28" s="1"/>
  <c r="AB11" i="30"/>
  <c r="AL11" i="30" s="1"/>
  <c r="AV11" i="30" s="1"/>
  <c r="BF11" i="30" s="1"/>
  <c r="BP11" i="30" s="1"/>
  <c r="BZ11" i="30" s="1"/>
  <c r="CJ11" i="30" s="1"/>
  <c r="CT11" i="30" s="1"/>
  <c r="DD11" i="30" s="1"/>
  <c r="DN11" i="30" s="1"/>
  <c r="DX11" i="30" s="1"/>
  <c r="EH11" i="30" s="1"/>
  <c r="ER11" i="30" s="1"/>
  <c r="FB11" i="30" s="1"/>
  <c r="FL11" i="30" s="1"/>
  <c r="FV11" i="30" s="1"/>
  <c r="GF11" i="30" s="1"/>
  <c r="GP11" i="30" s="1"/>
  <c r="GZ11" i="30" s="1"/>
  <c r="AA11" i="28"/>
  <c r="AK11" i="28" s="1"/>
  <c r="AU11" i="28" s="1"/>
  <c r="BE11" i="28" s="1"/>
  <c r="BO11" i="28" s="1"/>
  <c r="BY11" i="28" s="1"/>
  <c r="CI11" i="28" s="1"/>
  <c r="CS11" i="28" s="1"/>
  <c r="DC11" i="28" s="1"/>
  <c r="DM11" i="28" s="1"/>
  <c r="DW11" i="28" s="1"/>
  <c r="EG11" i="28" s="1"/>
  <c r="EQ11" i="28" s="1"/>
  <c r="FA11" i="28" s="1"/>
  <c r="FK11" i="28" s="1"/>
  <c r="FU11" i="28" s="1"/>
  <c r="GE11" i="28" s="1"/>
  <c r="GO11" i="28" s="1"/>
  <c r="GY11" i="28" s="1"/>
  <c r="Q14" i="28"/>
  <c r="AB11" i="27"/>
  <c r="AL11" i="27" s="1"/>
  <c r="AV11" i="27" s="1"/>
  <c r="BF11" i="27" s="1"/>
  <c r="BP11" i="27" s="1"/>
  <c r="BZ11" i="27" s="1"/>
  <c r="CJ11" i="27" s="1"/>
  <c r="CT11" i="27" s="1"/>
  <c r="DD11" i="27" s="1"/>
  <c r="DN11" i="27" s="1"/>
  <c r="DX11" i="27" s="1"/>
  <c r="EH11" i="27" s="1"/>
  <c r="ER11" i="27" s="1"/>
  <c r="FB11" i="27" s="1"/>
  <c r="FL11" i="27" s="1"/>
  <c r="FV11" i="27" s="1"/>
  <c r="GF11" i="27" s="1"/>
  <c r="GP11" i="27" s="1"/>
  <c r="GZ11" i="27" s="1"/>
  <c r="Z11" i="29"/>
  <c r="AJ11" i="29" s="1"/>
  <c r="AT11" i="29" s="1"/>
  <c r="BD11" i="29" s="1"/>
  <c r="BN11" i="29" s="1"/>
  <c r="BX11" i="29" s="1"/>
  <c r="CH11" i="29" s="1"/>
  <c r="CR11" i="29" s="1"/>
  <c r="DB11" i="29" s="1"/>
  <c r="DL11" i="29" s="1"/>
  <c r="DV11" i="29" s="1"/>
  <c r="EF11" i="29" s="1"/>
  <c r="EP11" i="29" s="1"/>
  <c r="EZ11" i="29" s="1"/>
  <c r="FJ11" i="29" s="1"/>
  <c r="FT11" i="29" s="1"/>
  <c r="GD11" i="29" s="1"/>
  <c r="GN11" i="29" s="1"/>
  <c r="GX11" i="29" s="1"/>
  <c r="P14" i="29"/>
  <c r="AD11" i="27"/>
  <c r="AN11" i="27" s="1"/>
  <c r="AX11" i="27" s="1"/>
  <c r="BH11" i="27" s="1"/>
  <c r="BR11" i="27" s="1"/>
  <c r="CB11" i="27" s="1"/>
  <c r="CL11" i="27" s="1"/>
  <c r="CV11" i="27" s="1"/>
  <c r="DF11" i="27" s="1"/>
  <c r="DP11" i="27" s="1"/>
  <c r="DZ11" i="27" s="1"/>
  <c r="EJ11" i="27" s="1"/>
  <c r="ET11" i="27" s="1"/>
  <c r="FD11" i="27" s="1"/>
  <c r="FN11" i="27" s="1"/>
  <c r="FX11" i="27" s="1"/>
  <c r="GH11" i="27" s="1"/>
  <c r="GR11" i="27" s="1"/>
  <c r="HB11" i="27" s="1"/>
  <c r="T14" i="27"/>
  <c r="Z11" i="28"/>
  <c r="AJ11" i="28" s="1"/>
  <c r="AT11" i="28" s="1"/>
  <c r="BD11" i="28" s="1"/>
  <c r="BN11" i="28" s="1"/>
  <c r="BX11" i="28" s="1"/>
  <c r="CH11" i="28" s="1"/>
  <c r="CR11" i="28" s="1"/>
  <c r="DB11" i="28" s="1"/>
  <c r="DL11" i="28" s="1"/>
  <c r="DV11" i="28" s="1"/>
  <c r="EF11" i="28" s="1"/>
  <c r="EP11" i="28" s="1"/>
  <c r="EZ11" i="28" s="1"/>
  <c r="FJ11" i="28" s="1"/>
  <c r="FT11" i="28" s="1"/>
  <c r="GD11" i="28" s="1"/>
  <c r="GN11" i="28" s="1"/>
  <c r="GX11" i="28" s="1"/>
  <c r="P14" i="28"/>
  <c r="Y11" i="27"/>
  <c r="AI11" i="27" s="1"/>
  <c r="AS11" i="27" s="1"/>
  <c r="BC11" i="27" s="1"/>
  <c r="BM11" i="27" s="1"/>
  <c r="BW11" i="27" s="1"/>
  <c r="CG11" i="27" s="1"/>
  <c r="CQ11" i="27" s="1"/>
  <c r="DA11" i="27" s="1"/>
  <c r="DK11" i="27" s="1"/>
  <c r="DU11" i="27" s="1"/>
  <c r="EE11" i="27" s="1"/>
  <c r="EO11" i="27" s="1"/>
  <c r="EY11" i="27" s="1"/>
  <c r="FI11" i="27" s="1"/>
  <c r="FS11" i="27" s="1"/>
  <c r="GC11" i="27" s="1"/>
  <c r="GM11" i="27" s="1"/>
  <c r="GW11" i="27" s="1"/>
  <c r="O14" i="27"/>
  <c r="AC11" i="27"/>
  <c r="AM11" i="27" s="1"/>
  <c r="AW11" i="27" s="1"/>
  <c r="BG11" i="27" s="1"/>
  <c r="BQ11" i="27" s="1"/>
  <c r="CA11" i="27" s="1"/>
  <c r="CK11" i="27" s="1"/>
  <c r="CU11" i="27" s="1"/>
  <c r="DE11" i="27" s="1"/>
  <c r="DO11" i="27" s="1"/>
  <c r="DY11" i="27" s="1"/>
  <c r="EI11" i="27" s="1"/>
  <c r="ES11" i="27" s="1"/>
  <c r="FC11" i="27" s="1"/>
  <c r="FM11" i="27" s="1"/>
  <c r="FW11" i="27" s="1"/>
  <c r="GG11" i="27" s="1"/>
  <c r="GQ11" i="27" s="1"/>
  <c r="HA11" i="27" s="1"/>
  <c r="U11" i="29"/>
  <c r="AE11" i="29" s="1"/>
  <c r="AO11" i="29" s="1"/>
  <c r="AY11" i="29" s="1"/>
  <c r="BI11" i="29" s="1"/>
  <c r="BS11" i="29" s="1"/>
  <c r="CC11" i="29" s="1"/>
  <c r="CM11" i="29" s="1"/>
  <c r="CW11" i="29" s="1"/>
  <c r="DG11" i="29" s="1"/>
  <c r="DQ11" i="29" s="1"/>
  <c r="EA11" i="29" s="1"/>
  <c r="EK11" i="29" s="1"/>
  <c r="EU11" i="29" s="1"/>
  <c r="FE11" i="29" s="1"/>
  <c r="FO11" i="29" s="1"/>
  <c r="FY11" i="29" s="1"/>
  <c r="GI11" i="29" s="1"/>
  <c r="GS11" i="29" s="1"/>
  <c r="AA11" i="29"/>
  <c r="AK11" i="29" s="1"/>
  <c r="AU11" i="29" s="1"/>
  <c r="BE11" i="29" s="1"/>
  <c r="BO11" i="29" s="1"/>
  <c r="BY11" i="29" s="1"/>
  <c r="CI11" i="29" s="1"/>
  <c r="CS11" i="29" s="1"/>
  <c r="DC11" i="29" s="1"/>
  <c r="DM11" i="29" s="1"/>
  <c r="DW11" i="29" s="1"/>
  <c r="EG11" i="29" s="1"/>
  <c r="EQ11" i="29" s="1"/>
  <c r="FA11" i="29" s="1"/>
  <c r="FK11" i="29" s="1"/>
  <c r="FU11" i="29" s="1"/>
  <c r="GE11" i="29" s="1"/>
  <c r="GO11" i="29" s="1"/>
  <c r="GY11" i="29" s="1"/>
  <c r="Q14" i="29"/>
  <c r="V11" i="29"/>
  <c r="AF11" i="29" s="1"/>
  <c r="AP11" i="29" s="1"/>
  <c r="AZ11" i="29" s="1"/>
  <c r="BJ11" i="29" s="1"/>
  <c r="BT11" i="29" s="1"/>
  <c r="CD11" i="29" s="1"/>
  <c r="CN11" i="29" s="1"/>
  <c r="CX11" i="29" s="1"/>
  <c r="DH11" i="29" s="1"/>
  <c r="DR11" i="29" s="1"/>
  <c r="EB11" i="29" s="1"/>
  <c r="EL11" i="29" s="1"/>
  <c r="EV11" i="29" s="1"/>
  <c r="FF11" i="29" s="1"/>
  <c r="FP11" i="29" s="1"/>
  <c r="FZ11" i="29" s="1"/>
  <c r="GJ11" i="29" s="1"/>
  <c r="GT11" i="29" s="1"/>
  <c r="AB11" i="29"/>
  <c r="AL11" i="29" s="1"/>
  <c r="AV11" i="29" s="1"/>
  <c r="BF11" i="29" s="1"/>
  <c r="BP11" i="29" s="1"/>
  <c r="BZ11" i="29" s="1"/>
  <c r="CJ11" i="29" s="1"/>
  <c r="CT11" i="29" s="1"/>
  <c r="DD11" i="29" s="1"/>
  <c r="DN11" i="29" s="1"/>
  <c r="DX11" i="29" s="1"/>
  <c r="EH11" i="29" s="1"/>
  <c r="ER11" i="29" s="1"/>
  <c r="FB11" i="29" s="1"/>
  <c r="FL11" i="29" s="1"/>
  <c r="FV11" i="29" s="1"/>
  <c r="GF11" i="29" s="1"/>
  <c r="GP11" i="29" s="1"/>
  <c r="GZ11" i="29" s="1"/>
  <c r="R14" i="29"/>
  <c r="AC11" i="29"/>
  <c r="AM11" i="29" s="1"/>
  <c r="AW11" i="29" s="1"/>
  <c r="BG11" i="29" s="1"/>
  <c r="BQ11" i="29" s="1"/>
  <c r="CA11" i="29" s="1"/>
  <c r="CK11" i="29" s="1"/>
  <c r="CU11" i="29" s="1"/>
  <c r="DE11" i="29" s="1"/>
  <c r="DO11" i="29" s="1"/>
  <c r="DY11" i="29" s="1"/>
  <c r="EI11" i="29" s="1"/>
  <c r="ES11" i="29" s="1"/>
  <c r="FC11" i="29" s="1"/>
  <c r="FM11" i="29" s="1"/>
  <c r="FW11" i="29" s="1"/>
  <c r="GG11" i="29" s="1"/>
  <c r="GQ11" i="29" s="1"/>
  <c r="HA11" i="29" s="1"/>
  <c r="S14" i="29"/>
  <c r="AA11" i="30"/>
  <c r="AK11" i="30" s="1"/>
  <c r="AU11" i="30" s="1"/>
  <c r="BE11" i="30" s="1"/>
  <c r="BO11" i="30" s="1"/>
  <c r="BY11" i="30" s="1"/>
  <c r="CI11" i="30" s="1"/>
  <c r="CS11" i="30" s="1"/>
  <c r="DC11" i="30" s="1"/>
  <c r="DM11" i="30" s="1"/>
  <c r="DW11" i="30" s="1"/>
  <c r="EG11" i="30" s="1"/>
  <c r="EQ11" i="30" s="1"/>
  <c r="FA11" i="30" s="1"/>
  <c r="FK11" i="30" s="1"/>
  <c r="FU11" i="30" s="1"/>
  <c r="GE11" i="30" s="1"/>
  <c r="GO11" i="30" s="1"/>
  <c r="GY11" i="30" s="1"/>
  <c r="Q14" i="30"/>
  <c r="AD11" i="29"/>
  <c r="AN11" i="29" s="1"/>
  <c r="AX11" i="29" s="1"/>
  <c r="BH11" i="29" s="1"/>
  <c r="BR11" i="29" s="1"/>
  <c r="CB11" i="29" s="1"/>
  <c r="CL11" i="29" s="1"/>
  <c r="CV11" i="29" s="1"/>
  <c r="DF11" i="29" s="1"/>
  <c r="DP11" i="29" s="1"/>
  <c r="DZ11" i="29" s="1"/>
  <c r="EJ11" i="29" s="1"/>
  <c r="ET11" i="29" s="1"/>
  <c r="FD11" i="29" s="1"/>
  <c r="FN11" i="29" s="1"/>
  <c r="FX11" i="29" s="1"/>
  <c r="GH11" i="29" s="1"/>
  <c r="GR11" i="29" s="1"/>
  <c r="HB11" i="29" s="1"/>
  <c r="T14" i="29"/>
  <c r="W11" i="27"/>
  <c r="AG11" i="27" s="1"/>
  <c r="AQ11" i="27" s="1"/>
  <c r="BA11" i="27" s="1"/>
  <c r="BK11" i="27" s="1"/>
  <c r="BU11" i="27" s="1"/>
  <c r="CE11" i="27" s="1"/>
  <c r="CO11" i="27" s="1"/>
  <c r="CY11" i="27" s="1"/>
  <c r="DI11" i="27" s="1"/>
  <c r="DS11" i="27" s="1"/>
  <c r="EC11" i="27" s="1"/>
  <c r="EM11" i="27" s="1"/>
  <c r="EW11" i="27" s="1"/>
  <c r="FG11" i="27" s="1"/>
  <c r="FQ11" i="27" s="1"/>
  <c r="GA11" i="27" s="1"/>
  <c r="GK11" i="27" s="1"/>
  <c r="GU11" i="27" s="1"/>
  <c r="AD11" i="30"/>
  <c r="AN11" i="30" s="1"/>
  <c r="AX11" i="30" s="1"/>
  <c r="BH11" i="30" s="1"/>
  <c r="BR11" i="30" s="1"/>
  <c r="CB11" i="30" s="1"/>
  <c r="CL11" i="30" s="1"/>
  <c r="CV11" i="30" s="1"/>
  <c r="DF11" i="30" s="1"/>
  <c r="DP11" i="30" s="1"/>
  <c r="DZ11" i="30" s="1"/>
  <c r="EJ11" i="30" s="1"/>
  <c r="ET11" i="30" s="1"/>
  <c r="FD11" i="30" s="1"/>
  <c r="FN11" i="30" s="1"/>
  <c r="FX11" i="30" s="1"/>
  <c r="GH11" i="30" s="1"/>
  <c r="GR11" i="30" s="1"/>
  <c r="HB11" i="30" s="1"/>
  <c r="T14" i="30"/>
  <c r="X11" i="29"/>
  <c r="AH11" i="29" s="1"/>
  <c r="AR11" i="29" s="1"/>
  <c r="BB11" i="29" s="1"/>
  <c r="BL11" i="29" s="1"/>
  <c r="BV11" i="29" s="1"/>
  <c r="CF11" i="29" s="1"/>
  <c r="CP11" i="29" s="1"/>
  <c r="CZ11" i="29" s="1"/>
  <c r="DJ11" i="29" s="1"/>
  <c r="DT11" i="29" s="1"/>
  <c r="ED11" i="29" s="1"/>
  <c r="EN11" i="29" s="1"/>
  <c r="EX11" i="29" s="1"/>
  <c r="FH11" i="29" s="1"/>
  <c r="FR11" i="29" s="1"/>
  <c r="GB11" i="29" s="1"/>
  <c r="GL11" i="29" s="1"/>
  <c r="GV11" i="29" s="1"/>
  <c r="Z11" i="30"/>
  <c r="AJ11" i="30" s="1"/>
  <c r="AT11" i="30" s="1"/>
  <c r="BD11" i="30" s="1"/>
  <c r="BN11" i="30" s="1"/>
  <c r="BX11" i="30" s="1"/>
  <c r="CH11" i="30" s="1"/>
  <c r="CR11" i="30" s="1"/>
  <c r="DB11" i="30" s="1"/>
  <c r="DL11" i="30" s="1"/>
  <c r="DV11" i="30" s="1"/>
  <c r="EF11" i="30" s="1"/>
  <c r="EP11" i="30" s="1"/>
  <c r="EZ11" i="30" s="1"/>
  <c r="FJ11" i="30" s="1"/>
  <c r="FT11" i="30" s="1"/>
  <c r="GD11" i="30" s="1"/>
  <c r="GN11" i="30" s="1"/>
  <c r="GX11" i="30" s="1"/>
  <c r="P14" i="30"/>
  <c r="Y11" i="30"/>
  <c r="AI11" i="30" s="1"/>
  <c r="AS11" i="30" s="1"/>
  <c r="BC11" i="30" s="1"/>
  <c r="BM11" i="30" s="1"/>
  <c r="BW11" i="30" s="1"/>
  <c r="CG11" i="30" s="1"/>
  <c r="CQ11" i="30" s="1"/>
  <c r="DA11" i="30" s="1"/>
  <c r="DK11" i="30" s="1"/>
  <c r="DU11" i="30" s="1"/>
  <c r="EE11" i="30" s="1"/>
  <c r="EO11" i="30" s="1"/>
  <c r="EY11" i="30" s="1"/>
  <c r="FI11" i="30" s="1"/>
  <c r="FS11" i="30" s="1"/>
  <c r="GC11" i="30" s="1"/>
  <c r="GM11" i="30" s="1"/>
  <c r="GW11" i="30" s="1"/>
  <c r="O14" i="30"/>
  <c r="X11" i="30"/>
  <c r="AH11" i="30" s="1"/>
  <c r="AR11" i="30" s="1"/>
  <c r="BB11" i="30" s="1"/>
  <c r="BL11" i="30" s="1"/>
  <c r="BV11" i="30" s="1"/>
  <c r="CF11" i="30" s="1"/>
  <c r="CP11" i="30" s="1"/>
  <c r="CZ11" i="30" s="1"/>
  <c r="DJ11" i="30" s="1"/>
  <c r="DT11" i="30" s="1"/>
  <c r="ED11" i="30" s="1"/>
  <c r="EN11" i="30" s="1"/>
  <c r="EX11" i="30" s="1"/>
  <c r="FH11" i="30" s="1"/>
  <c r="FR11" i="30" s="1"/>
  <c r="GB11" i="30" s="1"/>
  <c r="GL11" i="30" s="1"/>
  <c r="GV11" i="30" s="1"/>
  <c r="N14" i="30"/>
  <c r="V11" i="27"/>
  <c r="AF11" i="27" s="1"/>
  <c r="AP11" i="27" s="1"/>
  <c r="AZ11" i="27" s="1"/>
  <c r="BJ11" i="27" s="1"/>
  <c r="BT11" i="27" s="1"/>
  <c r="CD11" i="27" s="1"/>
  <c r="CN11" i="27" s="1"/>
  <c r="CX11" i="27" s="1"/>
  <c r="DH11" i="27" s="1"/>
  <c r="DR11" i="27" s="1"/>
  <c r="EB11" i="27" s="1"/>
  <c r="EL11" i="27" s="1"/>
  <c r="EV11" i="27" s="1"/>
  <c r="FF11" i="27" s="1"/>
  <c r="FP11" i="27" s="1"/>
  <c r="FZ11" i="27" s="1"/>
  <c r="GJ11" i="27" s="1"/>
  <c r="GT11" i="27" s="1"/>
  <c r="L14" i="27"/>
  <c r="U11" i="27"/>
  <c r="AE11" i="27" s="1"/>
  <c r="AO11" i="27" s="1"/>
  <c r="AY11" i="27" s="1"/>
  <c r="BI11" i="27" s="1"/>
  <c r="BS11" i="27" s="1"/>
  <c r="CC11" i="27" s="1"/>
  <c r="CM11" i="27" s="1"/>
  <c r="CW11" i="27" s="1"/>
  <c r="DG11" i="27" s="1"/>
  <c r="DQ11" i="27" s="1"/>
  <c r="EA11" i="27" s="1"/>
  <c r="EK11" i="27" s="1"/>
  <c r="EU11" i="27" s="1"/>
  <c r="FE11" i="27" s="1"/>
  <c r="FO11" i="27" s="1"/>
  <c r="FY11" i="27" s="1"/>
  <c r="GI11" i="27" s="1"/>
  <c r="GS11" i="27" s="1"/>
  <c r="K14" i="27"/>
  <c r="AC11" i="30"/>
  <c r="AM11" i="30" s="1"/>
  <c r="AW11" i="30" s="1"/>
  <c r="BG11" i="30" s="1"/>
  <c r="BQ11" i="30" s="1"/>
  <c r="CA11" i="30" s="1"/>
  <c r="CK11" i="30" s="1"/>
  <c r="CU11" i="30" s="1"/>
  <c r="DE11" i="30" s="1"/>
  <c r="DO11" i="30" s="1"/>
  <c r="DY11" i="30" s="1"/>
  <c r="EI11" i="30" s="1"/>
  <c r="ES11" i="30" s="1"/>
  <c r="FC11" i="30" s="1"/>
  <c r="FM11" i="30" s="1"/>
  <c r="FW11" i="30" s="1"/>
  <c r="GG11" i="30" s="1"/>
  <c r="GQ11" i="30" s="1"/>
  <c r="HA11" i="30" s="1"/>
  <c r="S14" i="30"/>
  <c r="Y11" i="29"/>
  <c r="HM48" i="28"/>
  <c r="HM106" i="28"/>
  <c r="HM60" i="28"/>
  <c r="HM85" i="28"/>
  <c r="HM31" i="28"/>
  <c r="X11" i="27"/>
  <c r="HM93" i="28" l="1"/>
  <c r="HM110" i="28"/>
  <c r="HM66" i="28"/>
  <c r="HM90" i="28"/>
  <c r="HM102" i="28"/>
  <c r="HM44" i="28"/>
  <c r="HM58" i="28"/>
  <c r="HM86" i="28"/>
  <c r="HM61" i="28"/>
  <c r="HM28" i="28"/>
  <c r="HM50" i="28"/>
  <c r="HM33" i="28"/>
  <c r="HM111" i="28"/>
  <c r="HM78" i="28"/>
  <c r="HM53" i="28"/>
  <c r="HM20" i="28"/>
  <c r="HM42" i="28"/>
  <c r="HM32" i="28"/>
  <c r="HM95" i="28"/>
  <c r="HM94" i="28"/>
  <c r="HM103" i="28"/>
  <c r="HM70" i="28"/>
  <c r="HM37" i="28"/>
  <c r="HM75" i="28"/>
  <c r="HM34" i="28"/>
  <c r="HM91" i="28"/>
  <c r="HM87" i="28"/>
  <c r="HM62" i="28"/>
  <c r="HM29" i="28"/>
  <c r="HM67" i="28"/>
  <c r="HM105" i="28"/>
  <c r="HM72" i="28"/>
  <c r="HM52" i="28"/>
  <c r="HM79" i="28"/>
  <c r="HM21" i="28"/>
  <c r="HM46" i="28"/>
  <c r="HM59" i="28"/>
  <c r="HM97" i="28"/>
  <c r="HM24" i="28"/>
  <c r="HM71" i="28"/>
  <c r="HM38" i="28"/>
  <c r="HM108" i="28"/>
  <c r="HM51" i="28"/>
  <c r="HM73" i="28"/>
  <c r="HM17" i="28"/>
  <c r="HM88" i="28"/>
  <c r="HM55" i="28"/>
  <c r="HM30" i="28"/>
  <c r="HM84" i="28"/>
  <c r="HM43" i="28"/>
  <c r="HM57" i="28"/>
  <c r="HM16" i="28"/>
  <c r="HM92" i="28"/>
  <c r="HM47" i="28"/>
  <c r="HM22" i="28"/>
  <c r="HM76" i="28"/>
  <c r="HM35" i="28"/>
  <c r="HM49" i="28"/>
  <c r="HM64" i="28"/>
  <c r="HM39" i="28"/>
  <c r="HM101" i="28"/>
  <c r="HM68" i="28"/>
  <c r="HM19" i="28"/>
  <c r="HM41" i="28"/>
  <c r="HM77" i="28"/>
  <c r="HM104" i="28"/>
  <c r="HM89" i="28"/>
  <c r="HM69" i="28"/>
  <c r="HM40" i="28"/>
  <c r="HM26" i="28"/>
  <c r="HM56" i="28"/>
  <c r="HM63" i="28"/>
  <c r="HM54" i="28"/>
  <c r="HM45" i="28"/>
  <c r="HM36" i="28"/>
  <c r="HM27" i="28"/>
  <c r="HM18" i="28"/>
  <c r="HM96" i="28"/>
  <c r="HM107" i="28"/>
  <c r="HM98" i="28"/>
  <c r="HM81" i="28"/>
  <c r="HM80" i="28"/>
  <c r="HM99" i="28"/>
  <c r="HM82" i="28"/>
  <c r="HM25" i="28"/>
  <c r="HM23" i="28"/>
  <c r="HM109" i="28"/>
  <c r="HM100" i="28"/>
  <c r="HM83" i="28"/>
  <c r="HM74" i="28"/>
  <c r="HM65" i="28"/>
  <c r="HM59" i="30"/>
  <c r="HM26" i="30"/>
  <c r="HM94" i="30"/>
  <c r="HM35" i="30"/>
  <c r="HM30" i="30"/>
  <c r="HM95" i="30"/>
  <c r="HM96" i="30"/>
  <c r="HM55" i="30"/>
  <c r="HM98" i="30"/>
  <c r="HM64" i="30"/>
  <c r="HM61" i="30"/>
  <c r="HM111" i="30"/>
  <c r="HM97" i="30"/>
  <c r="HM27" i="30"/>
  <c r="HM89" i="30"/>
  <c r="HM39" i="30"/>
  <c r="HM90" i="30"/>
  <c r="HM56" i="30"/>
  <c r="HM29" i="30"/>
  <c r="HM66" i="30"/>
  <c r="HM24" i="30"/>
  <c r="HM28" i="30"/>
  <c r="HM91" i="30"/>
  <c r="HM58" i="30"/>
  <c r="HM103" i="30"/>
  <c r="HM22" i="30"/>
  <c r="HM99" i="30"/>
  <c r="HM67" i="30"/>
  <c r="HM34" i="30"/>
  <c r="HM47" i="30"/>
  <c r="HM20" i="30"/>
  <c r="HM76" i="30"/>
  <c r="HM71" i="30"/>
  <c r="HM107" i="30"/>
  <c r="HM75" i="30"/>
  <c r="HM43" i="30"/>
  <c r="HM106" i="30"/>
  <c r="HM74" i="30"/>
  <c r="HM42" i="30"/>
  <c r="HM105" i="30"/>
  <c r="HM72" i="30"/>
  <c r="HM32" i="30"/>
  <c r="HM63" i="30"/>
  <c r="HM46" i="30"/>
  <c r="HM77" i="30"/>
  <c r="HM110" i="30"/>
  <c r="HM36" i="30"/>
  <c r="HM79" i="30"/>
  <c r="HM23" i="30"/>
  <c r="HM83" i="30"/>
  <c r="HM51" i="30"/>
  <c r="HM19" i="30"/>
  <c r="HM82" i="30"/>
  <c r="HM50" i="30"/>
  <c r="HM18" i="30"/>
  <c r="HM88" i="30"/>
  <c r="HM48" i="30"/>
  <c r="HM87" i="30"/>
  <c r="HM78" i="30"/>
  <c r="HM41" i="30"/>
  <c r="HM25" i="30"/>
  <c r="HM108" i="30"/>
  <c r="HM81" i="30"/>
  <c r="HM73" i="30"/>
  <c r="HM60" i="30"/>
  <c r="HM86" i="30"/>
  <c r="HM101" i="30"/>
  <c r="HM109" i="30"/>
  <c r="HM100" i="30"/>
  <c r="HM53" i="30"/>
  <c r="HM49" i="30"/>
  <c r="HM57" i="30"/>
  <c r="HM33" i="30"/>
  <c r="HM21" i="30"/>
  <c r="HM37" i="30"/>
  <c r="HM54" i="30"/>
  <c r="HM52" i="30"/>
  <c r="HM70" i="30"/>
  <c r="HM68" i="30"/>
  <c r="HM38" i="30"/>
  <c r="HM104" i="30"/>
  <c r="HM40" i="30"/>
  <c r="HM31" i="30"/>
  <c r="HM93" i="30"/>
  <c r="HM92" i="30"/>
  <c r="HM69" i="30"/>
  <c r="HM85" i="30"/>
  <c r="HM17" i="30"/>
  <c r="HM80" i="30"/>
  <c r="HM16" i="30"/>
  <c r="HM62" i="30"/>
  <c r="HM45" i="30"/>
  <c r="HM44" i="30"/>
  <c r="HM65" i="30"/>
  <c r="HM84" i="30"/>
  <c r="HM102" i="30"/>
  <c r="AI11" i="29"/>
  <c r="AH11" i="27"/>
  <c r="HN92" i="28" l="1"/>
  <c r="HN95" i="28"/>
  <c r="HN88" i="28"/>
  <c r="HN91" i="28"/>
  <c r="HN89" i="28"/>
  <c r="HN93" i="28"/>
  <c r="HN90" i="28"/>
  <c r="HN94" i="28"/>
  <c r="AS11" i="29"/>
  <c r="AR11" i="27"/>
  <c r="BC11" i="29" l="1"/>
  <c r="BB11" i="27"/>
  <c r="IL29" i="65"/>
  <c r="IL30" i="65"/>
  <c r="IL31" i="65"/>
  <c r="IL32" i="65"/>
  <c r="IL33" i="65"/>
  <c r="IL34" i="65"/>
  <c r="IL35" i="65"/>
  <c r="IL36" i="65"/>
  <c r="IL37" i="65"/>
  <c r="IL38" i="65"/>
  <c r="IL39" i="65"/>
  <c r="IL40" i="65"/>
  <c r="IK29" i="65"/>
  <c r="IK30" i="65"/>
  <c r="IK31" i="65"/>
  <c r="IK32" i="65"/>
  <c r="IK33" i="65"/>
  <c r="IK34" i="65"/>
  <c r="IK35" i="65"/>
  <c r="IK36" i="65"/>
  <c r="IK37" i="65"/>
  <c r="IK38" i="65"/>
  <c r="IK39" i="65"/>
  <c r="IK40" i="65"/>
  <c r="IJ29" i="65"/>
  <c r="IJ30" i="65"/>
  <c r="IJ31" i="65"/>
  <c r="IJ32" i="65"/>
  <c r="IJ33" i="65"/>
  <c r="IJ34" i="65"/>
  <c r="IJ35" i="65"/>
  <c r="IJ36" i="65"/>
  <c r="IJ37" i="65"/>
  <c r="IJ38" i="65"/>
  <c r="IJ39" i="65"/>
  <c r="IJ40" i="65"/>
  <c r="ID29" i="65"/>
  <c r="ID30" i="65"/>
  <c r="ID31" i="65"/>
  <c r="ID32" i="65"/>
  <c r="ID33" i="65"/>
  <c r="ID34" i="65"/>
  <c r="ID35" i="65"/>
  <c r="ID36" i="65"/>
  <c r="ID37" i="65"/>
  <c r="ID38" i="65"/>
  <c r="ID39" i="65"/>
  <c r="ID40" i="65"/>
  <c r="IC29" i="65"/>
  <c r="IC30" i="65"/>
  <c r="IC31" i="65"/>
  <c r="IC32" i="65"/>
  <c r="IC33" i="65"/>
  <c r="IC34" i="65"/>
  <c r="IC35" i="65"/>
  <c r="IC36" i="65"/>
  <c r="IC37" i="65"/>
  <c r="IC38" i="65"/>
  <c r="IC39" i="65"/>
  <c r="IC40" i="65"/>
  <c r="IB29" i="65"/>
  <c r="IB30" i="65"/>
  <c r="IB31" i="65"/>
  <c r="IB32" i="65"/>
  <c r="IB33" i="65"/>
  <c r="IB34" i="65"/>
  <c r="IB35" i="65"/>
  <c r="IB36" i="65"/>
  <c r="IB37" i="65"/>
  <c r="IB38" i="65"/>
  <c r="IB39" i="65"/>
  <c r="IB40" i="65"/>
  <c r="HV29" i="65"/>
  <c r="HV30" i="65"/>
  <c r="HV31" i="65"/>
  <c r="HV32" i="65"/>
  <c r="HV33" i="65"/>
  <c r="HV34" i="65"/>
  <c r="HV35" i="65"/>
  <c r="HV36" i="65"/>
  <c r="HV37" i="65"/>
  <c r="HV38" i="65"/>
  <c r="HV39" i="65"/>
  <c r="HV40" i="65"/>
  <c r="HU29" i="65"/>
  <c r="HU30" i="65"/>
  <c r="HU31" i="65"/>
  <c r="HU32" i="65"/>
  <c r="HU33" i="65"/>
  <c r="HU34" i="65"/>
  <c r="HU35" i="65"/>
  <c r="HU36" i="65"/>
  <c r="HU37" i="65"/>
  <c r="HU38" i="65"/>
  <c r="HU39" i="65"/>
  <c r="HU40" i="65"/>
  <c r="HT29" i="65"/>
  <c r="HT30" i="65"/>
  <c r="HT31" i="65"/>
  <c r="HT32" i="65"/>
  <c r="HT33" i="65"/>
  <c r="HT34" i="65"/>
  <c r="HT35" i="65"/>
  <c r="HT36" i="65"/>
  <c r="HT37" i="65"/>
  <c r="HT38" i="65"/>
  <c r="HT39" i="65"/>
  <c r="HT40" i="65"/>
  <c r="HN29" i="65"/>
  <c r="HN30" i="65"/>
  <c r="HN31" i="65"/>
  <c r="HN32" i="65"/>
  <c r="HN33" i="65"/>
  <c r="HN34" i="65"/>
  <c r="HN35" i="65"/>
  <c r="HN36" i="65"/>
  <c r="HN37" i="65"/>
  <c r="HN38" i="65"/>
  <c r="HN39" i="65"/>
  <c r="HN40" i="65"/>
  <c r="HM29" i="65"/>
  <c r="HM30" i="65"/>
  <c r="HM31" i="65"/>
  <c r="HM32" i="65"/>
  <c r="HM33" i="65"/>
  <c r="HM34" i="65"/>
  <c r="HM35" i="65"/>
  <c r="HM36" i="65"/>
  <c r="HM37" i="65"/>
  <c r="HM38" i="65"/>
  <c r="HM39" i="65"/>
  <c r="HM40" i="65"/>
  <c r="HL29" i="65"/>
  <c r="HL30" i="65"/>
  <c r="HL31" i="65"/>
  <c r="HL32" i="65"/>
  <c r="HL33" i="65"/>
  <c r="HL34" i="65"/>
  <c r="HL35" i="65"/>
  <c r="HL36" i="65"/>
  <c r="HL37" i="65"/>
  <c r="HL38" i="65"/>
  <c r="HL39" i="65"/>
  <c r="HL40" i="65"/>
  <c r="HF29" i="65"/>
  <c r="HF30" i="65"/>
  <c r="HF31" i="65"/>
  <c r="HF32" i="65"/>
  <c r="HF33" i="65"/>
  <c r="HF34" i="65"/>
  <c r="HF35" i="65"/>
  <c r="HF36" i="65"/>
  <c r="HF37" i="65"/>
  <c r="HF38" i="65"/>
  <c r="HF39" i="65"/>
  <c r="HF40" i="65"/>
  <c r="HE29" i="65"/>
  <c r="HE30" i="65"/>
  <c r="HE31" i="65"/>
  <c r="HE32" i="65"/>
  <c r="HE33" i="65"/>
  <c r="HE34" i="65"/>
  <c r="HE35" i="65"/>
  <c r="HE36" i="65"/>
  <c r="HE37" i="65"/>
  <c r="HE38" i="65"/>
  <c r="HE39" i="65"/>
  <c r="HE40" i="65"/>
  <c r="HD29" i="65"/>
  <c r="HD30" i="65"/>
  <c r="HD31" i="65"/>
  <c r="HD32" i="65"/>
  <c r="HD33" i="65"/>
  <c r="HD34" i="65"/>
  <c r="HD35" i="65"/>
  <c r="HD36" i="65"/>
  <c r="HD37" i="65"/>
  <c r="HD38" i="65"/>
  <c r="HD39" i="65"/>
  <c r="HD40" i="65"/>
  <c r="GY29" i="65"/>
  <c r="GY30" i="65"/>
  <c r="GY31" i="65"/>
  <c r="GY32" i="65"/>
  <c r="GY33" i="65"/>
  <c r="GY34" i="65"/>
  <c r="GY35" i="65"/>
  <c r="BM11" i="29" l="1"/>
  <c r="BL11" i="27"/>
  <c r="HE26" i="65"/>
  <c r="HL26" i="65"/>
  <c r="HN26" i="65"/>
  <c r="IB26" i="65"/>
  <c r="ID26" i="65"/>
  <c r="IK26" i="65"/>
  <c r="HU26" i="65"/>
  <c r="HD26" i="65"/>
  <c r="HF26" i="65"/>
  <c r="HM26" i="65"/>
  <c r="HT26" i="65"/>
  <c r="HV26" i="65"/>
  <c r="IC26" i="65"/>
  <c r="IJ26" i="65"/>
  <c r="IL26" i="65"/>
  <c r="BW11" i="29" l="1"/>
  <c r="BV11" i="27"/>
  <c r="CG11" i="29" l="1"/>
  <c r="CF11" i="27"/>
  <c r="JK29" i="65"/>
  <c r="JH29" i="65"/>
  <c r="JE29" i="65"/>
  <c r="CQ11" i="29" l="1"/>
  <c r="CP11" i="27"/>
  <c r="GM31" i="65"/>
  <c r="GN31" i="65"/>
  <c r="GO31" i="65"/>
  <c r="GP31" i="65"/>
  <c r="GQ31" i="65"/>
  <c r="GR31" i="65"/>
  <c r="GS31" i="65"/>
  <c r="GT31" i="65"/>
  <c r="GU31" i="65"/>
  <c r="GV31" i="65"/>
  <c r="GW31" i="65"/>
  <c r="GX31" i="65"/>
  <c r="GM32" i="65"/>
  <c r="GN32" i="65"/>
  <c r="GO32" i="65"/>
  <c r="GP32" i="65"/>
  <c r="GQ32" i="65"/>
  <c r="GR32" i="65"/>
  <c r="GS32" i="65"/>
  <c r="GT32" i="65"/>
  <c r="GU32" i="65"/>
  <c r="GV32" i="65"/>
  <c r="GW32" i="65"/>
  <c r="GX32" i="65"/>
  <c r="GA31" i="65"/>
  <c r="GB31" i="65"/>
  <c r="GC31" i="65"/>
  <c r="GD31" i="65"/>
  <c r="GE31" i="65"/>
  <c r="GF31" i="65"/>
  <c r="GG31" i="65"/>
  <c r="GH31" i="65"/>
  <c r="GI31" i="65"/>
  <c r="GJ31" i="65"/>
  <c r="GK31" i="65"/>
  <c r="GL31" i="65"/>
  <c r="GA32" i="65"/>
  <c r="GB32" i="65"/>
  <c r="GC32" i="65"/>
  <c r="GD32" i="65"/>
  <c r="GE32" i="65"/>
  <c r="GF32" i="65"/>
  <c r="GG32" i="65"/>
  <c r="GH32" i="65"/>
  <c r="GI32" i="65"/>
  <c r="GJ32" i="65"/>
  <c r="GK32" i="65"/>
  <c r="GL32" i="65"/>
  <c r="FO31" i="65"/>
  <c r="FP31" i="65"/>
  <c r="FQ31" i="65"/>
  <c r="FR31" i="65"/>
  <c r="FS31" i="65"/>
  <c r="FT31" i="65"/>
  <c r="FU31" i="65"/>
  <c r="FV31" i="65"/>
  <c r="FW31" i="65"/>
  <c r="FX31" i="65"/>
  <c r="FY31" i="65"/>
  <c r="FZ31" i="65"/>
  <c r="FO32" i="65"/>
  <c r="FP32" i="65"/>
  <c r="FQ32" i="65"/>
  <c r="FR32" i="65"/>
  <c r="FS32" i="65"/>
  <c r="FT32" i="65"/>
  <c r="FU32" i="65"/>
  <c r="FV32" i="65"/>
  <c r="FW32" i="65"/>
  <c r="FX32" i="65"/>
  <c r="FY32" i="65"/>
  <c r="FZ32" i="65"/>
  <c r="FC31" i="65"/>
  <c r="FD31" i="65"/>
  <c r="FE31" i="65"/>
  <c r="FF31" i="65"/>
  <c r="FG31" i="65"/>
  <c r="FH31" i="65"/>
  <c r="FI31" i="65"/>
  <c r="FJ31" i="65"/>
  <c r="FK31" i="65"/>
  <c r="FL31" i="65"/>
  <c r="FM31" i="65"/>
  <c r="FN31" i="65"/>
  <c r="FC32" i="65"/>
  <c r="FD32" i="65"/>
  <c r="FE32" i="65"/>
  <c r="FF32" i="65"/>
  <c r="FG32" i="65"/>
  <c r="FH32" i="65"/>
  <c r="FI32" i="65"/>
  <c r="FJ32" i="65"/>
  <c r="FK32" i="65"/>
  <c r="FL32" i="65"/>
  <c r="FM32" i="65"/>
  <c r="FN32" i="65"/>
  <c r="EQ31" i="65"/>
  <c r="ER31" i="65"/>
  <c r="ES31" i="65"/>
  <c r="ET31" i="65"/>
  <c r="EU31" i="65"/>
  <c r="EV31" i="65"/>
  <c r="EW31" i="65"/>
  <c r="EX31" i="65"/>
  <c r="EY31" i="65"/>
  <c r="EZ31" i="65"/>
  <c r="FA31" i="65"/>
  <c r="FB31" i="65"/>
  <c r="EQ32" i="65"/>
  <c r="ER32" i="65"/>
  <c r="ES32" i="65"/>
  <c r="ET32" i="65"/>
  <c r="EU32" i="65"/>
  <c r="EV32" i="65"/>
  <c r="EW32" i="65"/>
  <c r="EX32" i="65"/>
  <c r="EY32" i="65"/>
  <c r="EZ32" i="65"/>
  <c r="FA32" i="65"/>
  <c r="FB32" i="65"/>
  <c r="IE30" i="65"/>
  <c r="IF30" i="65"/>
  <c r="IG30" i="65"/>
  <c r="IH30" i="65"/>
  <c r="II30" i="65"/>
  <c r="IE31" i="65"/>
  <c r="IF31" i="65"/>
  <c r="IG31" i="65"/>
  <c r="IH31" i="65"/>
  <c r="II31" i="65"/>
  <c r="IE32" i="65"/>
  <c r="IF32" i="65"/>
  <c r="IG32" i="65"/>
  <c r="IH32" i="65"/>
  <c r="II32" i="65"/>
  <c r="IE33" i="65"/>
  <c r="IF33" i="65"/>
  <c r="IG33" i="65"/>
  <c r="IH33" i="65"/>
  <c r="II33" i="65"/>
  <c r="IE34" i="65"/>
  <c r="IF34" i="65"/>
  <c r="IG34" i="65"/>
  <c r="IH34" i="65"/>
  <c r="II34" i="65"/>
  <c r="IE35" i="65"/>
  <c r="IF35" i="65"/>
  <c r="IG35" i="65"/>
  <c r="IH35" i="65"/>
  <c r="II35" i="65"/>
  <c r="IE36" i="65"/>
  <c r="IF36" i="65"/>
  <c r="IG36" i="65"/>
  <c r="IH36" i="65"/>
  <c r="II36" i="65"/>
  <c r="IE37" i="65"/>
  <c r="IF37" i="65"/>
  <c r="IG37" i="65"/>
  <c r="IH37" i="65"/>
  <c r="II37" i="65"/>
  <c r="IE38" i="65"/>
  <c r="IF38" i="65"/>
  <c r="IG38" i="65"/>
  <c r="IH38" i="65"/>
  <c r="II38" i="65"/>
  <c r="IE39" i="65"/>
  <c r="IF39" i="65"/>
  <c r="IG39" i="65"/>
  <c r="IH39" i="65"/>
  <c r="II39" i="65"/>
  <c r="IE40" i="65"/>
  <c r="IF40" i="65"/>
  <c r="IG40" i="65"/>
  <c r="IH40" i="65"/>
  <c r="II40" i="65"/>
  <c r="II29" i="65"/>
  <c r="IH29" i="65"/>
  <c r="IG29" i="65"/>
  <c r="IF29" i="65"/>
  <c r="IE29" i="65"/>
  <c r="HW30" i="65"/>
  <c r="HX30" i="65"/>
  <c r="HY30" i="65"/>
  <c r="HZ30" i="65"/>
  <c r="IA30" i="65"/>
  <c r="HW31" i="65"/>
  <c r="HX31" i="65"/>
  <c r="HY31" i="65"/>
  <c r="HZ31" i="65"/>
  <c r="IA31" i="65"/>
  <c r="HW32" i="65"/>
  <c r="HX32" i="65"/>
  <c r="HY32" i="65"/>
  <c r="HZ32" i="65"/>
  <c r="IA32" i="65"/>
  <c r="HW33" i="65"/>
  <c r="HX33" i="65"/>
  <c r="HY33" i="65"/>
  <c r="HZ33" i="65"/>
  <c r="IA33" i="65"/>
  <c r="HW34" i="65"/>
  <c r="HX34" i="65"/>
  <c r="HY34" i="65"/>
  <c r="HZ34" i="65"/>
  <c r="IA34" i="65"/>
  <c r="HW35" i="65"/>
  <c r="HX35" i="65"/>
  <c r="HY35" i="65"/>
  <c r="HZ35" i="65"/>
  <c r="IA35" i="65"/>
  <c r="HW36" i="65"/>
  <c r="HX36" i="65"/>
  <c r="HY36" i="65"/>
  <c r="HZ36" i="65"/>
  <c r="IA36" i="65"/>
  <c r="HW37" i="65"/>
  <c r="HX37" i="65"/>
  <c r="HY37" i="65"/>
  <c r="HZ37" i="65"/>
  <c r="IA37" i="65"/>
  <c r="HW38" i="65"/>
  <c r="HX38" i="65"/>
  <c r="HY38" i="65"/>
  <c r="HZ38" i="65"/>
  <c r="IA38" i="65"/>
  <c r="HW39" i="65"/>
  <c r="HX39" i="65"/>
  <c r="HY39" i="65"/>
  <c r="HZ39" i="65"/>
  <c r="IA39" i="65"/>
  <c r="HW40" i="65"/>
  <c r="HX40" i="65"/>
  <c r="HY40" i="65"/>
  <c r="HZ40" i="65"/>
  <c r="IA40" i="65"/>
  <c r="IA29" i="65"/>
  <c r="HZ29" i="65"/>
  <c r="HY29" i="65"/>
  <c r="HX29" i="65"/>
  <c r="HW29" i="65"/>
  <c r="HO30" i="65"/>
  <c r="HP30" i="65"/>
  <c r="HQ30" i="65"/>
  <c r="HR30" i="65"/>
  <c r="HS30" i="65"/>
  <c r="HO31" i="65"/>
  <c r="HP31" i="65"/>
  <c r="HQ31" i="65"/>
  <c r="HR31" i="65"/>
  <c r="HS31" i="65"/>
  <c r="HO32" i="65"/>
  <c r="HP32" i="65"/>
  <c r="HQ32" i="65"/>
  <c r="HR32" i="65"/>
  <c r="HS32" i="65"/>
  <c r="HO33" i="65"/>
  <c r="HP33" i="65"/>
  <c r="HQ33" i="65"/>
  <c r="HR33" i="65"/>
  <c r="HS33" i="65"/>
  <c r="HO34" i="65"/>
  <c r="HP34" i="65"/>
  <c r="HQ34" i="65"/>
  <c r="HR34" i="65"/>
  <c r="HS34" i="65"/>
  <c r="HO35" i="65"/>
  <c r="HP35" i="65"/>
  <c r="HQ35" i="65"/>
  <c r="HR35" i="65"/>
  <c r="HS35" i="65"/>
  <c r="HO36" i="65"/>
  <c r="HP36" i="65"/>
  <c r="HQ36" i="65"/>
  <c r="HR36" i="65"/>
  <c r="HS36" i="65"/>
  <c r="HO37" i="65"/>
  <c r="HP37" i="65"/>
  <c r="HQ37" i="65"/>
  <c r="HR37" i="65"/>
  <c r="HS37" i="65"/>
  <c r="HO38" i="65"/>
  <c r="HP38" i="65"/>
  <c r="HQ38" i="65"/>
  <c r="HR38" i="65"/>
  <c r="HS38" i="65"/>
  <c r="HO39" i="65"/>
  <c r="HP39" i="65"/>
  <c r="HQ39" i="65"/>
  <c r="HR39" i="65"/>
  <c r="HS39" i="65"/>
  <c r="HO40" i="65"/>
  <c r="HP40" i="65"/>
  <c r="HQ40" i="65"/>
  <c r="HR40" i="65"/>
  <c r="HS40" i="65"/>
  <c r="HS29" i="65"/>
  <c r="HR29" i="65"/>
  <c r="HQ29" i="65"/>
  <c r="HP29" i="65"/>
  <c r="HO29" i="65"/>
  <c r="HG30" i="65"/>
  <c r="HH30" i="65"/>
  <c r="HI30" i="65"/>
  <c r="HJ30" i="65"/>
  <c r="HK30" i="65"/>
  <c r="HG31" i="65"/>
  <c r="HH31" i="65"/>
  <c r="HI31" i="65"/>
  <c r="HJ31" i="65"/>
  <c r="HK31" i="65"/>
  <c r="HG32" i="65"/>
  <c r="HH32" i="65"/>
  <c r="HI32" i="65"/>
  <c r="HJ32" i="65"/>
  <c r="HK32" i="65"/>
  <c r="HG33" i="65"/>
  <c r="HH33" i="65"/>
  <c r="HI33" i="65"/>
  <c r="HJ33" i="65"/>
  <c r="HK33" i="65"/>
  <c r="HG34" i="65"/>
  <c r="HH34" i="65"/>
  <c r="HI34" i="65"/>
  <c r="HJ34" i="65"/>
  <c r="HK34" i="65"/>
  <c r="HG35" i="65"/>
  <c r="HH35" i="65"/>
  <c r="HI35" i="65"/>
  <c r="HJ35" i="65"/>
  <c r="HK35" i="65"/>
  <c r="HG36" i="65"/>
  <c r="HH36" i="65"/>
  <c r="HI36" i="65"/>
  <c r="HJ36" i="65"/>
  <c r="HK36" i="65"/>
  <c r="HG37" i="65"/>
  <c r="HH37" i="65"/>
  <c r="HI37" i="65"/>
  <c r="HJ37" i="65"/>
  <c r="HK37" i="65"/>
  <c r="HG38" i="65"/>
  <c r="HH38" i="65"/>
  <c r="HI38" i="65"/>
  <c r="HJ38" i="65"/>
  <c r="HK38" i="65"/>
  <c r="HG39" i="65"/>
  <c r="HH39" i="65"/>
  <c r="HI39" i="65"/>
  <c r="HJ39" i="65"/>
  <c r="HK39" i="65"/>
  <c r="HG40" i="65"/>
  <c r="HH40" i="65"/>
  <c r="HI40" i="65"/>
  <c r="HJ40" i="65"/>
  <c r="HK40" i="65"/>
  <c r="HK29" i="65"/>
  <c r="HJ29" i="65"/>
  <c r="HI29" i="65"/>
  <c r="HH29" i="65"/>
  <c r="HG29" i="65"/>
  <c r="HC40" i="65"/>
  <c r="HB40" i="65"/>
  <c r="HC39" i="65"/>
  <c r="HB39" i="65"/>
  <c r="HC38" i="65"/>
  <c r="HB38" i="65"/>
  <c r="HC37" i="65"/>
  <c r="HB37" i="65"/>
  <c r="HC36" i="65"/>
  <c r="HB36" i="65"/>
  <c r="HC35" i="65"/>
  <c r="HB35" i="65"/>
  <c r="HC34" i="65"/>
  <c r="HB34" i="65"/>
  <c r="HC33" i="65"/>
  <c r="HB33" i="65"/>
  <c r="HC32" i="65"/>
  <c r="HB32" i="65"/>
  <c r="HC31" i="65"/>
  <c r="HB31" i="65"/>
  <c r="HC30" i="65"/>
  <c r="HB30" i="65"/>
  <c r="HC29" i="65"/>
  <c r="HB29" i="65"/>
  <c r="HA30" i="65"/>
  <c r="HA31" i="65"/>
  <c r="HA32" i="65"/>
  <c r="HA33" i="65"/>
  <c r="HA34" i="65"/>
  <c r="HA35" i="65"/>
  <c r="HA36" i="65"/>
  <c r="HA37" i="65"/>
  <c r="HA38" i="65"/>
  <c r="HA39" i="65"/>
  <c r="HA40" i="65"/>
  <c r="HA29" i="65"/>
  <c r="GZ30" i="65"/>
  <c r="GZ31" i="65"/>
  <c r="GZ32" i="65"/>
  <c r="GZ33" i="65"/>
  <c r="GZ34" i="65"/>
  <c r="GZ35" i="65"/>
  <c r="GZ36" i="65"/>
  <c r="GZ37" i="65"/>
  <c r="GZ38" i="65"/>
  <c r="GZ39" i="65"/>
  <c r="GZ40" i="65"/>
  <c r="GZ29" i="65"/>
  <c r="GY36" i="65"/>
  <c r="GY37" i="65"/>
  <c r="GY38" i="65"/>
  <c r="GY39" i="65"/>
  <c r="GY40" i="65"/>
  <c r="JB29" i="65"/>
  <c r="IY29" i="65"/>
  <c r="BW30" i="65"/>
  <c r="BW26" i="65" s="1"/>
  <c r="BX30" i="65"/>
  <c r="BX26" i="65" s="1"/>
  <c r="BY30" i="65"/>
  <c r="BY26" i="65" s="1"/>
  <c r="BZ30" i="65"/>
  <c r="BZ26" i="65" s="1"/>
  <c r="CA30" i="65"/>
  <c r="CA26" i="65" s="1"/>
  <c r="CB30" i="65"/>
  <c r="CB26" i="65" s="1"/>
  <c r="CC30" i="65"/>
  <c r="CC26" i="65" s="1"/>
  <c r="CD30" i="65"/>
  <c r="CD26" i="65" s="1"/>
  <c r="CE30" i="65"/>
  <c r="CE26" i="65" s="1"/>
  <c r="CF30" i="65"/>
  <c r="CF26" i="65" s="1"/>
  <c r="CG30" i="65"/>
  <c r="CG26" i="65" s="1"/>
  <c r="CH30" i="65"/>
  <c r="CH26" i="65" s="1"/>
  <c r="BK30" i="65"/>
  <c r="BK26" i="65" s="1"/>
  <c r="BL30" i="65"/>
  <c r="BL26" i="65" s="1"/>
  <c r="BM30" i="65"/>
  <c r="BM26" i="65" s="1"/>
  <c r="BN30" i="65"/>
  <c r="BN26" i="65" s="1"/>
  <c r="BO30" i="65"/>
  <c r="BO26" i="65" s="1"/>
  <c r="BP30" i="65"/>
  <c r="BP26" i="65" s="1"/>
  <c r="BQ30" i="65"/>
  <c r="BQ26" i="65" s="1"/>
  <c r="BR30" i="65"/>
  <c r="BR26" i="65" s="1"/>
  <c r="BS30" i="65"/>
  <c r="BS26" i="65" s="1"/>
  <c r="BT30" i="65"/>
  <c r="BT26" i="65" s="1"/>
  <c r="BU30" i="65"/>
  <c r="BU26" i="65" s="1"/>
  <c r="BV30" i="65"/>
  <c r="BV26" i="65" s="1"/>
  <c r="AY30" i="65"/>
  <c r="AY26" i="65" s="1"/>
  <c r="AZ30" i="65"/>
  <c r="AZ26" i="65" s="1"/>
  <c r="BA30" i="65"/>
  <c r="BA26" i="65" s="1"/>
  <c r="BB30" i="65"/>
  <c r="BB26" i="65" s="1"/>
  <c r="BC30" i="65"/>
  <c r="BC26" i="65" s="1"/>
  <c r="BD30" i="65"/>
  <c r="BD26" i="65" s="1"/>
  <c r="BE30" i="65"/>
  <c r="BE26" i="65" s="1"/>
  <c r="BF30" i="65"/>
  <c r="BF26" i="65" s="1"/>
  <c r="BG30" i="65"/>
  <c r="BG26" i="65" s="1"/>
  <c r="BH30" i="65"/>
  <c r="BH26" i="65" s="1"/>
  <c r="BI30" i="65"/>
  <c r="BI26" i="65" s="1"/>
  <c r="BJ30" i="65"/>
  <c r="BJ26" i="65" s="1"/>
  <c r="AM30" i="65"/>
  <c r="AM26" i="65" s="1"/>
  <c r="AN30" i="65"/>
  <c r="AN26" i="65" s="1"/>
  <c r="AO30" i="65"/>
  <c r="AO26" i="65" s="1"/>
  <c r="AP30" i="65"/>
  <c r="AP26" i="65" s="1"/>
  <c r="AQ30" i="65"/>
  <c r="AQ26" i="65" s="1"/>
  <c r="AR30" i="65"/>
  <c r="AR26" i="65" s="1"/>
  <c r="AS30" i="65"/>
  <c r="AS26" i="65" s="1"/>
  <c r="AT30" i="65"/>
  <c r="AT26" i="65" s="1"/>
  <c r="AU30" i="65"/>
  <c r="AU26" i="65" s="1"/>
  <c r="AV30" i="65"/>
  <c r="AV26" i="65" s="1"/>
  <c r="AW30" i="65"/>
  <c r="AW26" i="65" s="1"/>
  <c r="AX30" i="65"/>
  <c r="AX26" i="65" s="1"/>
  <c r="AA30" i="65"/>
  <c r="AA26" i="65" s="1"/>
  <c r="AB30" i="65"/>
  <c r="AB26" i="65" s="1"/>
  <c r="AC30" i="65"/>
  <c r="AC26" i="65" s="1"/>
  <c r="AD30" i="65"/>
  <c r="AD26" i="65" s="1"/>
  <c r="AE30" i="65"/>
  <c r="AE26" i="65" s="1"/>
  <c r="AF30" i="65"/>
  <c r="AF26" i="65" s="1"/>
  <c r="AG30" i="65"/>
  <c r="AG26" i="65" s="1"/>
  <c r="AH30" i="65"/>
  <c r="AH26" i="65" s="1"/>
  <c r="AI30" i="65"/>
  <c r="AI26" i="65" s="1"/>
  <c r="AJ30" i="65"/>
  <c r="AJ26" i="65" s="1"/>
  <c r="AK30" i="65"/>
  <c r="AK26" i="65" s="1"/>
  <c r="AL30" i="65"/>
  <c r="AL26" i="65" s="1"/>
  <c r="DA11" i="29" l="1"/>
  <c r="CZ11" i="27"/>
  <c r="GY26" i="65"/>
  <c r="GZ26" i="65"/>
  <c r="HC26" i="65"/>
  <c r="HA26" i="65"/>
  <c r="HB26" i="65"/>
  <c r="HI26" i="65"/>
  <c r="HQ26" i="65"/>
  <c r="IG26" i="65"/>
  <c r="HO26" i="65"/>
  <c r="IA26" i="65"/>
  <c r="IH26" i="65"/>
  <c r="IO26" i="65"/>
  <c r="JG26" i="65" s="1"/>
  <c r="HH26" i="65"/>
  <c r="HK26" i="65"/>
  <c r="HG26" i="65"/>
  <c r="HP26" i="65"/>
  <c r="HR26" i="65"/>
  <c r="HX26" i="65"/>
  <c r="HY26" i="65"/>
  <c r="IF26" i="65"/>
  <c r="HS26" i="65"/>
  <c r="HZ26" i="65"/>
  <c r="HJ26" i="65"/>
  <c r="HW26" i="65"/>
  <c r="IE26" i="65"/>
  <c r="II26" i="65"/>
  <c r="IQ26" i="65"/>
  <c r="JK26" i="65" s="1"/>
  <c r="IP26" i="65"/>
  <c r="JJ26" i="65" s="1"/>
  <c r="IN26" i="65"/>
  <c r="JC26" i="65" s="1"/>
  <c r="IM26" i="65"/>
  <c r="IY26" i="65" s="1"/>
  <c r="DK11" i="29" l="1"/>
  <c r="DJ11" i="27"/>
  <c r="JE26" i="65"/>
  <c r="JL26" i="65"/>
  <c r="JF26" i="65"/>
  <c r="IZ26" i="65"/>
  <c r="JM26" i="65"/>
  <c r="JI26" i="65"/>
  <c r="JH26" i="65"/>
  <c r="JD26" i="65"/>
  <c r="JB26" i="65"/>
  <c r="JA26" i="65"/>
  <c r="CE53" i="32"/>
  <c r="CD53" i="32"/>
  <c r="CC53" i="32"/>
  <c r="CB53" i="32"/>
  <c r="CA53" i="32"/>
  <c r="BZ53" i="32"/>
  <c r="BX53" i="32"/>
  <c r="BW53" i="32"/>
  <c r="BV53" i="32"/>
  <c r="CE52" i="32"/>
  <c r="CD52" i="32"/>
  <c r="CC52" i="32"/>
  <c r="CB52" i="32"/>
  <c r="CA52" i="32"/>
  <c r="BZ52" i="32"/>
  <c r="BX52" i="32"/>
  <c r="BW52" i="32"/>
  <c r="BV52" i="32"/>
  <c r="CE51" i="32"/>
  <c r="CD51" i="32"/>
  <c r="CC51" i="32"/>
  <c r="CB51" i="32"/>
  <c r="CA51" i="32"/>
  <c r="BZ51" i="32"/>
  <c r="BX51" i="32"/>
  <c r="BW51" i="32"/>
  <c r="BV51" i="32"/>
  <c r="CE50" i="32"/>
  <c r="CD50" i="32"/>
  <c r="CC50" i="32"/>
  <c r="CB50" i="32"/>
  <c r="CA50" i="32"/>
  <c r="BZ50" i="32"/>
  <c r="BX50" i="32"/>
  <c r="BW50" i="32"/>
  <c r="BV50" i="32"/>
  <c r="CE49" i="32"/>
  <c r="CD49" i="32"/>
  <c r="CC49" i="32"/>
  <c r="CB49" i="32"/>
  <c r="CA49" i="32"/>
  <c r="BZ49" i="32"/>
  <c r="BX49" i="32"/>
  <c r="BW49" i="32"/>
  <c r="BV49" i="32"/>
  <c r="CE48" i="32"/>
  <c r="CD48" i="32"/>
  <c r="CC48" i="32"/>
  <c r="CB48" i="32"/>
  <c r="CA48" i="32"/>
  <c r="BZ48" i="32"/>
  <c r="BX48" i="32"/>
  <c r="BW48" i="32"/>
  <c r="BV48" i="32"/>
  <c r="CE47" i="32"/>
  <c r="CD47" i="32"/>
  <c r="CC47" i="32"/>
  <c r="CB47" i="32"/>
  <c r="CA47" i="32"/>
  <c r="BZ47" i="32"/>
  <c r="BX47" i="32"/>
  <c r="BW47" i="32"/>
  <c r="BV47" i="32"/>
  <c r="CE46" i="32"/>
  <c r="CD46" i="32"/>
  <c r="CC46" i="32"/>
  <c r="CB46" i="32"/>
  <c r="CA46" i="32"/>
  <c r="BZ46" i="32"/>
  <c r="BX46" i="32"/>
  <c r="BW46" i="32"/>
  <c r="BV46" i="32"/>
  <c r="CE42" i="32"/>
  <c r="CD42" i="32"/>
  <c r="CC42" i="32"/>
  <c r="CB42" i="32"/>
  <c r="CA42" i="32"/>
  <c r="BZ42" i="32"/>
  <c r="BX42" i="32"/>
  <c r="BW42" i="32"/>
  <c r="BV42" i="32"/>
  <c r="CE41" i="32"/>
  <c r="CD41" i="32"/>
  <c r="CC41" i="32"/>
  <c r="CB41" i="32"/>
  <c r="CA41" i="32"/>
  <c r="BZ41" i="32"/>
  <c r="BX41" i="32"/>
  <c r="BW41" i="32"/>
  <c r="BV41" i="32"/>
  <c r="CE40" i="32"/>
  <c r="CD40" i="32"/>
  <c r="CC40" i="32"/>
  <c r="CB40" i="32"/>
  <c r="CA40" i="32"/>
  <c r="BZ40" i="32"/>
  <c r="BX40" i="32"/>
  <c r="BW40" i="32"/>
  <c r="BV40" i="32"/>
  <c r="CE39" i="32"/>
  <c r="CD39" i="32"/>
  <c r="CC39" i="32"/>
  <c r="CB39" i="32"/>
  <c r="CA39" i="32"/>
  <c r="BZ39" i="32"/>
  <c r="BX39" i="32"/>
  <c r="BW39" i="32"/>
  <c r="BV39" i="32"/>
  <c r="CE38" i="32"/>
  <c r="CD38" i="32"/>
  <c r="CC38" i="32"/>
  <c r="CB38" i="32"/>
  <c r="CA38" i="32"/>
  <c r="BZ38" i="32"/>
  <c r="BX38" i="32"/>
  <c r="BW38" i="32"/>
  <c r="BV38" i="32"/>
  <c r="CE37" i="32"/>
  <c r="CD37" i="32"/>
  <c r="CC37" i="32"/>
  <c r="CB37" i="32"/>
  <c r="CA37" i="32"/>
  <c r="BZ37" i="32"/>
  <c r="BX37" i="32"/>
  <c r="BW37" i="32"/>
  <c r="BV37" i="32"/>
  <c r="CE35" i="32"/>
  <c r="CD35" i="32"/>
  <c r="CC35" i="32"/>
  <c r="CB35" i="32"/>
  <c r="CA35" i="32"/>
  <c r="BZ35" i="32"/>
  <c r="BX35" i="32"/>
  <c r="BW35" i="32"/>
  <c r="BV35" i="32"/>
  <c r="DU11" i="29" l="1"/>
  <c r="DT11" i="27"/>
  <c r="AK56" i="31"/>
  <c r="EE11" i="29" l="1"/>
  <c r="ED11" i="27"/>
  <c r="I4" i="66"/>
  <c r="O4" i="66" s="1"/>
  <c r="H4" i="66"/>
  <c r="N4" i="66" s="1"/>
  <c r="G4" i="66"/>
  <c r="M4" i="66" s="1"/>
  <c r="P6" i="66" l="1"/>
  <c r="P7" i="66"/>
  <c r="P8" i="66"/>
  <c r="P9" i="66"/>
  <c r="P10" i="66"/>
  <c r="P11" i="66"/>
  <c r="P12" i="66"/>
  <c r="P13" i="66"/>
  <c r="P14" i="66"/>
  <c r="P15" i="66"/>
  <c r="P16" i="66"/>
  <c r="P17" i="66"/>
  <c r="P18" i="66"/>
  <c r="P19" i="66"/>
  <c r="P20" i="66"/>
  <c r="P21" i="66"/>
  <c r="P22" i="66"/>
  <c r="P23" i="66"/>
  <c r="P24" i="66"/>
  <c r="P25" i="66"/>
  <c r="P26" i="66"/>
  <c r="P27" i="66"/>
  <c r="P28" i="66"/>
  <c r="P29" i="66"/>
  <c r="P30" i="66"/>
  <c r="P31" i="66"/>
  <c r="P32" i="66"/>
  <c r="P33" i="66"/>
  <c r="P34" i="66"/>
  <c r="P35" i="66"/>
  <c r="P36" i="66"/>
  <c r="P37" i="66"/>
  <c r="P38" i="66"/>
  <c r="P39" i="66"/>
  <c r="P40" i="66"/>
  <c r="P41" i="66"/>
  <c r="P42" i="66"/>
  <c r="P43" i="66"/>
  <c r="P44" i="66"/>
  <c r="P45" i="66"/>
  <c r="P46" i="66"/>
  <c r="P47" i="66"/>
  <c r="P48" i="66"/>
  <c r="P49" i="66"/>
  <c r="P50" i="66"/>
  <c r="P51" i="66"/>
  <c r="P52" i="66"/>
  <c r="P53" i="66"/>
  <c r="P54" i="66"/>
  <c r="P55" i="66"/>
  <c r="P56" i="66"/>
  <c r="P57" i="66"/>
  <c r="P58" i="66"/>
  <c r="P59" i="66"/>
  <c r="P60" i="66"/>
  <c r="P61" i="66"/>
  <c r="P62" i="66"/>
  <c r="P63" i="66"/>
  <c r="P64" i="66"/>
  <c r="P65" i="66"/>
  <c r="P66" i="66"/>
  <c r="P67" i="66"/>
  <c r="P68" i="66"/>
  <c r="P69" i="66"/>
  <c r="P70" i="66"/>
  <c r="P5" i="66"/>
  <c r="EO11" i="29"/>
  <c r="EN11" i="27"/>
  <c r="M3" i="66"/>
  <c r="N3" i="66"/>
  <c r="O3" i="66"/>
  <c r="EY11" i="29" l="1"/>
  <c r="EX11" i="27"/>
  <c r="AU56" i="51"/>
  <c r="AU56" i="31"/>
  <c r="FI11" i="29" l="1"/>
  <c r="FH11" i="27"/>
  <c r="AG56" i="32"/>
  <c r="FS11" i="29" l="1"/>
  <c r="FR11" i="27"/>
  <c r="AG56" i="51"/>
  <c r="GC11" i="29" l="1"/>
  <c r="GB11" i="27"/>
  <c r="GM11" i="29" l="1"/>
  <c r="GL11" i="27"/>
  <c r="GW11" i="29" l="1"/>
  <c r="GV11" i="27"/>
  <c r="HM36" i="27"/>
  <c r="HM33" i="27"/>
  <c r="HM34" i="27"/>
  <c r="HM25" i="27"/>
  <c r="HM20" i="27"/>
  <c r="HM29" i="27"/>
  <c r="IW24" i="65"/>
  <c r="JF137" i="65"/>
  <c r="JE137" i="65"/>
  <c r="JD137" i="65"/>
  <c r="JC137" i="65"/>
  <c r="JB137" i="65"/>
  <c r="JA137" i="65"/>
  <c r="IZ137" i="65"/>
  <c r="IY137" i="65"/>
  <c r="IW137" i="65"/>
  <c r="HM19" i="27" l="1"/>
  <c r="HM67" i="27"/>
  <c r="HM74" i="27"/>
  <c r="HM64" i="27"/>
  <c r="HM55" i="27"/>
  <c r="HM52" i="27"/>
  <c r="HM76" i="27"/>
  <c r="HM78" i="27"/>
  <c r="HM65" i="27"/>
  <c r="HM60" i="27"/>
  <c r="HM80" i="27"/>
  <c r="HM79" i="27"/>
  <c r="HM57" i="27"/>
  <c r="HM51" i="27"/>
  <c r="HM62" i="27"/>
  <c r="HM66" i="27"/>
  <c r="HM85" i="27"/>
  <c r="HM72" i="27"/>
  <c r="HM70" i="27"/>
  <c r="HM84" i="27"/>
  <c r="HM73" i="27"/>
  <c r="HM68" i="27"/>
  <c r="HM54" i="27"/>
  <c r="HM69" i="27"/>
  <c r="HM83" i="27"/>
  <c r="HM75" i="27"/>
  <c r="HM63" i="27"/>
  <c r="HM81" i="27"/>
  <c r="HM61" i="27"/>
  <c r="HM77" i="27"/>
  <c r="HM59" i="27"/>
  <c r="HM58" i="27"/>
  <c r="HM71" i="27"/>
  <c r="HM82" i="27"/>
  <c r="HM53" i="27"/>
  <c r="HM56" i="27"/>
  <c r="HM17" i="27"/>
  <c r="HM31" i="27"/>
  <c r="HM37" i="27"/>
  <c r="HM22" i="27"/>
  <c r="HM28" i="27"/>
  <c r="HM35" i="27"/>
  <c r="HM39" i="27"/>
  <c r="HM30" i="27"/>
  <c r="HM27" i="27"/>
  <c r="HM32" i="27"/>
  <c r="HM46" i="27"/>
  <c r="HM40" i="27"/>
  <c r="HM47" i="29"/>
  <c r="HM32" i="29"/>
  <c r="HM44" i="29"/>
  <c r="HM31" i="29"/>
  <c r="HM19" i="29"/>
  <c r="HM87" i="29"/>
  <c r="HM24" i="29"/>
  <c r="HM48" i="29"/>
  <c r="HM17" i="29"/>
  <c r="HM67" i="29"/>
  <c r="HM72" i="29"/>
  <c r="HM104" i="29"/>
  <c r="HM52" i="29"/>
  <c r="HM77" i="29"/>
  <c r="HM42" i="29"/>
  <c r="HM36" i="29"/>
  <c r="HM80" i="29"/>
  <c r="HM23" i="29"/>
  <c r="HM88" i="29"/>
  <c r="HM40" i="29"/>
  <c r="HM66" i="29"/>
  <c r="HM25" i="29"/>
  <c r="HM69" i="29"/>
  <c r="HM96" i="29"/>
  <c r="HM64" i="29"/>
  <c r="HM71" i="29"/>
  <c r="HM22" i="29"/>
  <c r="HM94" i="29"/>
  <c r="HM92" i="29"/>
  <c r="HM30" i="29"/>
  <c r="HM89" i="29"/>
  <c r="HM65" i="29"/>
  <c r="HM61" i="29"/>
  <c r="HM21" i="29"/>
  <c r="HM106" i="29"/>
  <c r="HM33" i="29"/>
  <c r="HM51" i="29"/>
  <c r="HM82" i="29"/>
  <c r="HM35" i="29"/>
  <c r="HM81" i="29"/>
  <c r="HM20" i="29"/>
  <c r="HM68" i="29"/>
  <c r="HM83" i="29"/>
  <c r="HM28" i="29"/>
  <c r="HM108" i="29"/>
  <c r="HM99" i="29"/>
  <c r="HM55" i="29"/>
  <c r="HM78" i="29"/>
  <c r="HM91" i="29"/>
  <c r="HM60" i="29"/>
  <c r="HM56" i="29"/>
  <c r="HM98" i="29"/>
  <c r="HM16" i="29"/>
  <c r="HM43" i="29"/>
  <c r="HM18" i="29"/>
  <c r="HM37" i="29"/>
  <c r="HM85" i="29"/>
  <c r="HM58" i="29"/>
  <c r="HM39" i="29"/>
  <c r="HM46" i="29"/>
  <c r="HM101" i="29"/>
  <c r="HM84" i="29"/>
  <c r="HM74" i="29"/>
  <c r="HM79" i="29"/>
  <c r="HM57" i="29"/>
  <c r="HM34" i="29"/>
  <c r="HM100" i="29"/>
  <c r="HM109" i="29"/>
  <c r="HM105" i="29"/>
  <c r="HM62" i="29"/>
  <c r="HM49" i="29"/>
  <c r="HM38" i="29"/>
  <c r="HM97" i="29"/>
  <c r="HM27" i="29"/>
  <c r="HM53" i="29"/>
  <c r="HM41" i="29"/>
  <c r="HM95" i="29"/>
  <c r="HM26" i="29"/>
  <c r="HM70" i="29"/>
  <c r="HM63" i="29"/>
  <c r="HM102" i="29"/>
  <c r="HM90" i="29"/>
  <c r="HM45" i="29"/>
  <c r="HM54" i="29"/>
  <c r="HM110" i="29"/>
  <c r="HM73" i="29"/>
  <c r="HM50" i="29"/>
  <c r="HM107" i="29"/>
  <c r="HM86" i="29"/>
  <c r="HM76" i="29"/>
  <c r="HM59" i="29"/>
  <c r="HM111" i="29"/>
  <c r="HM29" i="29"/>
  <c r="HM93" i="29"/>
  <c r="HM75" i="29"/>
  <c r="HM103" i="29"/>
  <c r="HM18" i="27"/>
  <c r="HM106" i="27"/>
  <c r="HM98" i="27"/>
  <c r="HM47" i="27"/>
  <c r="HM42" i="27"/>
  <c r="HM101" i="27"/>
  <c r="HM97" i="27"/>
  <c r="HM110" i="27"/>
  <c r="HM109" i="27"/>
  <c r="HM93" i="27"/>
  <c r="HM99" i="27"/>
  <c r="HM45" i="27"/>
  <c r="HM94" i="27"/>
  <c r="HM105" i="27"/>
  <c r="HM44" i="27"/>
  <c r="HM48" i="27"/>
  <c r="HM86" i="27"/>
  <c r="HM49" i="27"/>
  <c r="HM43" i="27"/>
  <c r="HM92" i="27"/>
  <c r="HM108" i="27"/>
  <c r="HM90" i="27"/>
  <c r="HM102" i="27"/>
  <c r="HM100" i="27"/>
  <c r="HM111" i="27"/>
  <c r="HM91" i="27"/>
  <c r="HM96" i="27"/>
  <c r="HM107" i="27"/>
  <c r="HM104" i="27"/>
  <c r="HM89" i="27"/>
  <c r="HM41" i="27"/>
  <c r="HM95" i="27"/>
  <c r="HM103" i="27"/>
  <c r="HM87" i="27"/>
  <c r="HM50" i="27"/>
  <c r="HM88" i="27"/>
  <c r="HM16" i="27"/>
  <c r="HM24" i="27"/>
  <c r="HM26" i="27"/>
  <c r="HM21" i="27"/>
  <c r="HM23" i="27"/>
  <c r="HM38" i="27"/>
  <c r="AA56" i="31"/>
  <c r="AA56" i="51" s="1"/>
  <c r="AK56" i="51"/>
  <c r="Q56" i="31"/>
  <c r="Q56" i="32" s="1"/>
  <c r="HQ84" i="27" l="1"/>
  <c r="HQ83" i="27"/>
  <c r="HQ85" i="27"/>
  <c r="HN53" i="27"/>
  <c r="HQ53" i="27"/>
  <c r="HN56" i="27"/>
  <c r="HQ54" i="27"/>
  <c r="HN57" i="27"/>
  <c r="HN83" i="27"/>
  <c r="HQ80" i="27"/>
  <c r="HQ56" i="27"/>
  <c r="HN59" i="27"/>
  <c r="HQ82" i="27"/>
  <c r="HN85" i="27"/>
  <c r="HQ68" i="27"/>
  <c r="HN71" i="27"/>
  <c r="HQ60" i="27"/>
  <c r="HN63" i="27"/>
  <c r="HQ79" i="27"/>
  <c r="HN82" i="27"/>
  <c r="HQ71" i="27"/>
  <c r="HN74" i="27"/>
  <c r="HQ73" i="27"/>
  <c r="HN76" i="27"/>
  <c r="HQ65" i="27"/>
  <c r="HN68" i="27"/>
  <c r="HQ69" i="27"/>
  <c r="HN72" i="27"/>
  <c r="HQ58" i="27"/>
  <c r="HN61" i="27"/>
  <c r="HN81" i="27"/>
  <c r="HQ78" i="27"/>
  <c r="HQ59" i="27"/>
  <c r="HN62" i="27"/>
  <c r="HQ70" i="27"/>
  <c r="HN73" i="27"/>
  <c r="HQ76" i="27"/>
  <c r="HN79" i="27"/>
  <c r="HN52" i="27"/>
  <c r="HQ77" i="27"/>
  <c r="HN80" i="27"/>
  <c r="HQ72" i="27"/>
  <c r="HN75" i="27"/>
  <c r="HQ52" i="27"/>
  <c r="HN55" i="27"/>
  <c r="HQ61" i="27"/>
  <c r="HN64" i="27"/>
  <c r="HQ55" i="27"/>
  <c r="HN58" i="27"/>
  <c r="HN51" i="27"/>
  <c r="HQ81" i="27"/>
  <c r="HN84" i="27"/>
  <c r="HQ66" i="27"/>
  <c r="HN69" i="27"/>
  <c r="HQ64" i="27"/>
  <c r="HN67" i="27"/>
  <c r="HN66" i="27"/>
  <c r="HQ63" i="27"/>
  <c r="HQ62" i="27"/>
  <c r="HN65" i="27"/>
  <c r="HQ74" i="27"/>
  <c r="HN77" i="27"/>
  <c r="HQ75" i="27"/>
  <c r="HN78" i="27"/>
  <c r="HN54" i="27"/>
  <c r="HQ51" i="27"/>
  <c r="HQ67" i="27"/>
  <c r="HN70" i="27"/>
  <c r="HQ57" i="27"/>
  <c r="HN60" i="27"/>
  <c r="AA56" i="32"/>
  <c r="Q56" i="51"/>
  <c r="JF66" i="65"/>
  <c r="JD77" i="65"/>
  <c r="JD78" i="65" s="1"/>
  <c r="JD79" i="65" s="1"/>
  <c r="JD80" i="65" s="1"/>
  <c r="JD81" i="65" s="1"/>
  <c r="JD82" i="65" s="1"/>
  <c r="JD83" i="65" s="1"/>
  <c r="JD84" i="65" s="1"/>
  <c r="JD85" i="65" s="1"/>
  <c r="JD86" i="65" s="1"/>
  <c r="JD87" i="65" s="1"/>
  <c r="JD88" i="65" s="1"/>
  <c r="JD89" i="65" s="1"/>
  <c r="JD90" i="65" s="1"/>
  <c r="JD91" i="65" s="1"/>
  <c r="JD92" i="65" s="1"/>
  <c r="JD93" i="65" s="1"/>
  <c r="JD94" i="65" s="1"/>
  <c r="JD95" i="65" s="1"/>
  <c r="JD96" i="65" s="1"/>
  <c r="JD97" i="65" s="1"/>
  <c r="JD98" i="65" s="1"/>
  <c r="JD99" i="65" s="1"/>
  <c r="JD100" i="65" s="1"/>
  <c r="JD101" i="65" s="1"/>
  <c r="JD102" i="65" s="1"/>
  <c r="JD103" i="65" s="1"/>
  <c r="JD104" i="65" s="1"/>
  <c r="JD105" i="65" s="1"/>
  <c r="JD106" i="65" s="1"/>
  <c r="JD107" i="65" s="1"/>
  <c r="JD108" i="65" s="1"/>
  <c r="JD109" i="65" s="1"/>
  <c r="JD110" i="65" s="1"/>
  <c r="JD111" i="65" s="1"/>
  <c r="JD112" i="65" s="1"/>
  <c r="JD113" i="65" s="1"/>
  <c r="JD114" i="65" s="1"/>
  <c r="JD115" i="65" s="1"/>
  <c r="JD116" i="65" s="1"/>
  <c r="JD117" i="65" s="1"/>
  <c r="JD118" i="65" s="1"/>
  <c r="JD119" i="65" s="1"/>
  <c r="JD120" i="65" s="1"/>
  <c r="JD121" i="65" s="1"/>
  <c r="JD122" i="65" s="1"/>
  <c r="JD123" i="65" s="1"/>
  <c r="JD124" i="65" s="1"/>
  <c r="JD125" i="65" s="1"/>
  <c r="JD126" i="65" s="1"/>
  <c r="JD127" i="65" s="1"/>
  <c r="JD128" i="65" s="1"/>
  <c r="JD129" i="65" s="1"/>
  <c r="JD130" i="65" s="1"/>
  <c r="JD131" i="65" s="1"/>
  <c r="JD132" i="65" s="1"/>
  <c r="JD133" i="65" s="1"/>
  <c r="JD134" i="65" s="1"/>
  <c r="JD135" i="65" s="1"/>
  <c r="JD136" i="65" s="1"/>
  <c r="JC75" i="65"/>
  <c r="JC76" i="65" s="1"/>
  <c r="JC77" i="65" s="1"/>
  <c r="JC78" i="65" s="1"/>
  <c r="JC79" i="65" s="1"/>
  <c r="JC80" i="65" s="1"/>
  <c r="JC81" i="65" s="1"/>
  <c r="JC82" i="65" s="1"/>
  <c r="JC83" i="65" s="1"/>
  <c r="JC84" i="65" s="1"/>
  <c r="JC85" i="65" s="1"/>
  <c r="JC86" i="65" s="1"/>
  <c r="JC87" i="65" s="1"/>
  <c r="JC88" i="65" s="1"/>
  <c r="JC89" i="65" s="1"/>
  <c r="JC90" i="65" s="1"/>
  <c r="JC91" i="65" s="1"/>
  <c r="JC92" i="65" s="1"/>
  <c r="JC93" i="65" s="1"/>
  <c r="JC94" i="65" s="1"/>
  <c r="JC95" i="65" s="1"/>
  <c r="JC96" i="65" s="1"/>
  <c r="JC97" i="65" s="1"/>
  <c r="JC98" i="65" s="1"/>
  <c r="JC99" i="65" s="1"/>
  <c r="JC100" i="65" s="1"/>
  <c r="JC101" i="65" s="1"/>
  <c r="JC102" i="65" s="1"/>
  <c r="JC103" i="65" s="1"/>
  <c r="JC104" i="65" s="1"/>
  <c r="JC105" i="65" s="1"/>
  <c r="JC106" i="65" s="1"/>
  <c r="JC107" i="65" s="1"/>
  <c r="JC108" i="65" s="1"/>
  <c r="JC109" i="65" s="1"/>
  <c r="JC110" i="65" s="1"/>
  <c r="JC111" i="65" s="1"/>
  <c r="JC112" i="65" s="1"/>
  <c r="JC113" i="65" s="1"/>
  <c r="JC114" i="65" s="1"/>
  <c r="JC115" i="65" s="1"/>
  <c r="JC116" i="65" s="1"/>
  <c r="JC117" i="65" s="1"/>
  <c r="JC118" i="65" s="1"/>
  <c r="JC119" i="65" s="1"/>
  <c r="JC120" i="65" s="1"/>
  <c r="JC121" i="65" s="1"/>
  <c r="JC122" i="65" s="1"/>
  <c r="JC123" i="65" s="1"/>
  <c r="JC124" i="65" s="1"/>
  <c r="JC125" i="65" s="1"/>
  <c r="JC126" i="65" s="1"/>
  <c r="IS44" i="65"/>
  <c r="IS45" i="65" s="1"/>
  <c r="EP30" i="65"/>
  <c r="EO30" i="65"/>
  <c r="EN30" i="65"/>
  <c r="EM30" i="65"/>
  <c r="EL30" i="65"/>
  <c r="EK30" i="65"/>
  <c r="EJ30" i="65"/>
  <c r="EI30" i="65"/>
  <c r="EH30" i="65"/>
  <c r="EG30" i="65"/>
  <c r="EF30" i="65"/>
  <c r="EE30" i="65"/>
  <c r="ED30" i="65"/>
  <c r="EC30" i="65"/>
  <c r="EB30" i="65"/>
  <c r="EA30" i="65"/>
  <c r="DZ30" i="65"/>
  <c r="DY30" i="65"/>
  <c r="DX30" i="65"/>
  <c r="DW30" i="65"/>
  <c r="DV30" i="65"/>
  <c r="DU30" i="65"/>
  <c r="DT30" i="65"/>
  <c r="DS30" i="65"/>
  <c r="DR30" i="65"/>
  <c r="DQ30" i="65"/>
  <c r="DP30" i="65"/>
  <c r="DO30" i="65"/>
  <c r="DN30" i="65"/>
  <c r="DM30" i="65"/>
  <c r="DL30" i="65"/>
  <c r="DK30" i="65"/>
  <c r="DJ30" i="65"/>
  <c r="DI30" i="65"/>
  <c r="DH30" i="65"/>
  <c r="DG30" i="65"/>
  <c r="DF30" i="65"/>
  <c r="DE30" i="65"/>
  <c r="DD30" i="65"/>
  <c r="DC30" i="65"/>
  <c r="DB30" i="65"/>
  <c r="DA30" i="65"/>
  <c r="CZ30" i="65"/>
  <c r="CY30" i="65"/>
  <c r="CX30" i="65"/>
  <c r="CW30" i="65"/>
  <c r="CV30" i="65"/>
  <c r="CU30" i="65"/>
  <c r="CT30" i="65"/>
  <c r="CS30" i="65"/>
  <c r="CR30" i="65"/>
  <c r="CQ30" i="65"/>
  <c r="CP30" i="65"/>
  <c r="CO30" i="65"/>
  <c r="CN30" i="65"/>
  <c r="CM30" i="65"/>
  <c r="CL30" i="65"/>
  <c r="CK30" i="65"/>
  <c r="CJ30" i="65"/>
  <c r="CI30" i="65"/>
  <c r="HR60" i="27" l="1"/>
  <c r="HR85" i="27"/>
  <c r="HR72" i="27"/>
  <c r="HR58" i="27"/>
  <c r="HR68" i="27"/>
  <c r="HR84" i="27"/>
  <c r="HR54" i="27"/>
  <c r="HR65" i="27"/>
  <c r="HR80" i="27"/>
  <c r="HR78" i="27"/>
  <c r="HR71" i="27"/>
  <c r="HR77" i="27"/>
  <c r="HR79" i="27"/>
  <c r="HR76" i="27"/>
  <c r="HR59" i="27"/>
  <c r="HR66" i="27"/>
  <c r="HR64" i="27"/>
  <c r="HR83" i="27"/>
  <c r="HR62" i="27"/>
  <c r="HR74" i="27"/>
  <c r="HR73" i="27"/>
  <c r="HR55" i="27"/>
  <c r="HR81" i="27"/>
  <c r="HR70" i="27"/>
  <c r="HR67" i="27"/>
  <c r="HR82" i="27"/>
  <c r="HR57" i="27"/>
  <c r="HR75" i="27"/>
  <c r="HR69" i="27"/>
  <c r="HR61" i="27"/>
  <c r="HR63" i="27"/>
  <c r="HR56" i="27"/>
  <c r="EY30" i="65"/>
  <c r="CQ26" i="65"/>
  <c r="FK30" i="65"/>
  <c r="FK26" i="65" s="1"/>
  <c r="DC26" i="65"/>
  <c r="FW30" i="65"/>
  <c r="FW26" i="65" s="1"/>
  <c r="DO26" i="65"/>
  <c r="GE30" i="65"/>
  <c r="GE26" i="65" s="1"/>
  <c r="DW26" i="65"/>
  <c r="GI30" i="65"/>
  <c r="EA26" i="65"/>
  <c r="GM30" i="65"/>
  <c r="EE26" i="65"/>
  <c r="GQ30" i="65"/>
  <c r="GQ26" i="65" s="1"/>
  <c r="EI26" i="65"/>
  <c r="GU30" i="65"/>
  <c r="GU26" i="65" s="1"/>
  <c r="EM26" i="65"/>
  <c r="ES30" i="65"/>
  <c r="CK26" i="65"/>
  <c r="EW30" i="65"/>
  <c r="CO26" i="65"/>
  <c r="FA30" i="65"/>
  <c r="CS26" i="65"/>
  <c r="FE30" i="65"/>
  <c r="CW26" i="65"/>
  <c r="FI30" i="65"/>
  <c r="FI26" i="65" s="1"/>
  <c r="DA26" i="65"/>
  <c r="FM30" i="65"/>
  <c r="FM26" i="65" s="1"/>
  <c r="DE26" i="65"/>
  <c r="FQ30" i="65"/>
  <c r="FQ26" i="65" s="1"/>
  <c r="DI26" i="65"/>
  <c r="FU30" i="65"/>
  <c r="FU26" i="65" s="1"/>
  <c r="DM26" i="65"/>
  <c r="FY30" i="65"/>
  <c r="FY26" i="65" s="1"/>
  <c r="DQ26" i="65"/>
  <c r="GC30" i="65"/>
  <c r="DU26" i="65"/>
  <c r="GG30" i="65"/>
  <c r="DY26" i="65"/>
  <c r="GK30" i="65"/>
  <c r="GK26" i="65" s="1"/>
  <c r="EC26" i="65"/>
  <c r="GO30" i="65"/>
  <c r="EG26" i="65"/>
  <c r="GS30" i="65"/>
  <c r="GS26" i="65" s="1"/>
  <c r="EK26" i="65"/>
  <c r="GW30" i="65"/>
  <c r="EO26" i="65"/>
  <c r="ET30" i="65"/>
  <c r="ET26" i="65" s="1"/>
  <c r="CL26" i="65"/>
  <c r="EX30" i="65"/>
  <c r="CP26" i="65"/>
  <c r="FB30" i="65"/>
  <c r="FB26" i="65" s="1"/>
  <c r="CT26" i="65"/>
  <c r="FF30" i="65"/>
  <c r="FF26" i="65" s="1"/>
  <c r="CX26" i="65"/>
  <c r="FJ30" i="65"/>
  <c r="FJ26" i="65" s="1"/>
  <c r="DB26" i="65"/>
  <c r="FN30" i="65"/>
  <c r="FN26" i="65" s="1"/>
  <c r="DF26" i="65"/>
  <c r="FR30" i="65"/>
  <c r="FR26" i="65" s="1"/>
  <c r="DJ26" i="65"/>
  <c r="FV30" i="65"/>
  <c r="DN26" i="65"/>
  <c r="FZ30" i="65"/>
  <c r="FZ26" i="65" s="1"/>
  <c r="DR26" i="65"/>
  <c r="GD30" i="65"/>
  <c r="GD26" i="65" s="1"/>
  <c r="DV26" i="65"/>
  <c r="GH30" i="65"/>
  <c r="GH26" i="65" s="1"/>
  <c r="DZ26" i="65"/>
  <c r="GL30" i="65"/>
  <c r="GL26" i="65" s="1"/>
  <c r="ED26" i="65"/>
  <c r="GP30" i="65"/>
  <c r="GP26" i="65" s="1"/>
  <c r="EH26" i="65"/>
  <c r="GT30" i="65"/>
  <c r="EL26" i="65"/>
  <c r="GX30" i="65"/>
  <c r="GX26" i="65" s="1"/>
  <c r="EP26" i="65"/>
  <c r="EQ30" i="65"/>
  <c r="CI26" i="65"/>
  <c r="EU30" i="65"/>
  <c r="EU26" i="65" s="1"/>
  <c r="CM26" i="65"/>
  <c r="FC30" i="65"/>
  <c r="CU26" i="65"/>
  <c r="FG30" i="65"/>
  <c r="FG26" i="65" s="1"/>
  <c r="CY26" i="65"/>
  <c r="FO30" i="65"/>
  <c r="DG26" i="65"/>
  <c r="FS30" i="65"/>
  <c r="FS26" i="65" s="1"/>
  <c r="DK26" i="65"/>
  <c r="GA30" i="65"/>
  <c r="DS26" i="65"/>
  <c r="ER30" i="65"/>
  <c r="ER26" i="65" s="1"/>
  <c r="CJ26" i="65"/>
  <c r="EV30" i="65"/>
  <c r="EV26" i="65" s="1"/>
  <c r="CN26" i="65"/>
  <c r="EZ30" i="65"/>
  <c r="EZ26" i="65" s="1"/>
  <c r="CR26" i="65"/>
  <c r="FD30" i="65"/>
  <c r="FD26" i="65" s="1"/>
  <c r="CV26" i="65"/>
  <c r="FH30" i="65"/>
  <c r="FH26" i="65" s="1"/>
  <c r="CZ26" i="65"/>
  <c r="FL30" i="65"/>
  <c r="FL26" i="65" s="1"/>
  <c r="DD26" i="65"/>
  <c r="FP30" i="65"/>
  <c r="FP26" i="65" s="1"/>
  <c r="DH26" i="65"/>
  <c r="FT30" i="65"/>
  <c r="FT26" i="65" s="1"/>
  <c r="DL26" i="65"/>
  <c r="FX30" i="65"/>
  <c r="FX26" i="65" s="1"/>
  <c r="DP26" i="65"/>
  <c r="GB30" i="65"/>
  <c r="GB26" i="65" s="1"/>
  <c r="DT26" i="65"/>
  <c r="GF30" i="65"/>
  <c r="GF26" i="65" s="1"/>
  <c r="DX26" i="65"/>
  <c r="GJ30" i="65"/>
  <c r="EB26" i="65"/>
  <c r="GN30" i="65"/>
  <c r="GN26" i="65" s="1"/>
  <c r="EF26" i="65"/>
  <c r="GR30" i="65"/>
  <c r="GR26" i="65" s="1"/>
  <c r="EJ26" i="65"/>
  <c r="GV30" i="65"/>
  <c r="GV26" i="65" s="1"/>
  <c r="EN26" i="65"/>
  <c r="IS68" i="65"/>
  <c r="JC127" i="65"/>
  <c r="IS46" i="65"/>
  <c r="GM26" i="65" l="1"/>
  <c r="EW26" i="65"/>
  <c r="GJ26" i="65"/>
  <c r="EQ26" i="65"/>
  <c r="FV26" i="65"/>
  <c r="FO26" i="65"/>
  <c r="GT26" i="65"/>
  <c r="EX26" i="65"/>
  <c r="GW26" i="65"/>
  <c r="GO26" i="65"/>
  <c r="GG26" i="65"/>
  <c r="FA26" i="65"/>
  <c r="ES26" i="65"/>
  <c r="GI26" i="65"/>
  <c r="EY26" i="65"/>
  <c r="GA26" i="65"/>
  <c r="FC26" i="65"/>
  <c r="GC26" i="65"/>
  <c r="FE26" i="65"/>
  <c r="IS69" i="65"/>
  <c r="JC128" i="65"/>
  <c r="IS47" i="65"/>
  <c r="IS70" i="65" l="1"/>
  <c r="JC129" i="65"/>
  <c r="IS48" i="65"/>
  <c r="IS71" i="65" l="1"/>
  <c r="JC130" i="65"/>
  <c r="IS49" i="65"/>
  <c r="IS72" i="65" l="1"/>
  <c r="JC131" i="65"/>
  <c r="IS50" i="65"/>
  <c r="IS73" i="65" l="1"/>
  <c r="JC132" i="65"/>
  <c r="IS51" i="65"/>
  <c r="IS74" i="65" l="1"/>
  <c r="JC133" i="65"/>
  <c r="IS52" i="65"/>
  <c r="IS75" i="65" l="1"/>
  <c r="JC134" i="65"/>
  <c r="IS53" i="65"/>
  <c r="IS76" i="65" l="1"/>
  <c r="JC135" i="65"/>
  <c r="IS54" i="65"/>
  <c r="IS77" i="65" l="1"/>
  <c r="JC136" i="65"/>
  <c r="IS55" i="65"/>
  <c r="IS78" i="65" l="1"/>
  <c r="IS56" i="65"/>
  <c r="IS79" i="65" l="1"/>
  <c r="IS57" i="65"/>
  <c r="IS80" i="65" l="1"/>
  <c r="IS58" i="65"/>
  <c r="IS81" i="65" l="1"/>
  <c r="IS59" i="65"/>
  <c r="IS82" i="65" l="1"/>
  <c r="IS60" i="65"/>
  <c r="IS83" i="65" l="1"/>
  <c r="IS61" i="65"/>
  <c r="IS84" i="65" l="1"/>
  <c r="IS62" i="65"/>
  <c r="IS85" i="65" l="1"/>
  <c r="IS63" i="65"/>
  <c r="IS86" i="65" l="1"/>
  <c r="IS64" i="65"/>
  <c r="IS87" i="65" l="1"/>
  <c r="IS65" i="65"/>
  <c r="IS88" i="65" l="1"/>
  <c r="IS66" i="65"/>
  <c r="IS89" i="65" l="1"/>
  <c r="IS67" i="65"/>
  <c r="IS90" i="65" l="1"/>
  <c r="Q24" i="59"/>
  <c r="Q23" i="59"/>
  <c r="Q22" i="59"/>
  <c r="Q21" i="59"/>
  <c r="T15" i="28"/>
  <c r="AJ58" i="31" s="1"/>
  <c r="S15" i="28"/>
  <c r="AI58" i="31" s="1"/>
  <c r="R15" i="28"/>
  <c r="AH58" i="31" s="1"/>
  <c r="Q15" i="28"/>
  <c r="AG58" i="31" s="1"/>
  <c r="P15" i="28"/>
  <c r="AF58" i="31" s="1"/>
  <c r="O15" i="28"/>
  <c r="AE58" i="31" s="1"/>
  <c r="N15" i="28"/>
  <c r="AD58" i="31" s="1"/>
  <c r="M15" i="28"/>
  <c r="AC58" i="31" s="1"/>
  <c r="L15" i="28"/>
  <c r="AB58" i="31" s="1"/>
  <c r="K15" i="28"/>
  <c r="AA58" i="31" s="1"/>
  <c r="T15" i="30"/>
  <c r="BD58" i="31" s="1"/>
  <c r="BD87" i="31" s="1"/>
  <c r="S15" i="30"/>
  <c r="BC58" i="31" s="1"/>
  <c r="BC87" i="31" s="1"/>
  <c r="R15" i="30"/>
  <c r="BB58" i="31" s="1"/>
  <c r="BB87" i="31" s="1"/>
  <c r="Q15" i="30"/>
  <c r="BA58" i="31" s="1"/>
  <c r="BA87" i="31" s="1"/>
  <c r="P15" i="30"/>
  <c r="AZ58" i="31" s="1"/>
  <c r="AZ87" i="31" s="1"/>
  <c r="O15" i="30"/>
  <c r="AY58" i="31" s="1"/>
  <c r="AY87" i="31" s="1"/>
  <c r="N15" i="30"/>
  <c r="AX58" i="31" s="1"/>
  <c r="AX87" i="31" s="1"/>
  <c r="M15" i="30"/>
  <c r="AW58" i="31" s="1"/>
  <c r="AW87" i="31" s="1"/>
  <c r="L15" i="30"/>
  <c r="AV58" i="31" s="1"/>
  <c r="AV87" i="31" s="1"/>
  <c r="K15" i="30"/>
  <c r="AU58" i="31" s="1"/>
  <c r="AU87" i="31" s="1"/>
  <c r="T15" i="29"/>
  <c r="AT58" i="31" s="1"/>
  <c r="AT87" i="31" s="1"/>
  <c r="S15" i="29"/>
  <c r="AS58" i="31" s="1"/>
  <c r="R15" i="29"/>
  <c r="AR58" i="31" s="1"/>
  <c r="Q15" i="29"/>
  <c r="AQ58" i="31" s="1"/>
  <c r="P15" i="29"/>
  <c r="AP58" i="31" s="1"/>
  <c r="O15" i="29"/>
  <c r="AO58" i="31" s="1"/>
  <c r="N15" i="29"/>
  <c r="AN58" i="31" s="1"/>
  <c r="M15" i="29"/>
  <c r="AM58" i="31" s="1"/>
  <c r="L15" i="29"/>
  <c r="AL58" i="31" s="1"/>
  <c r="K15" i="29"/>
  <c r="AK58" i="31" s="1"/>
  <c r="T15" i="27"/>
  <c r="Z58" i="31" s="1"/>
  <c r="S15" i="27"/>
  <c r="Y58" i="31" s="1"/>
  <c r="R15" i="27"/>
  <c r="X58" i="31" s="1"/>
  <c r="Q15" i="27"/>
  <c r="W58" i="31" s="1"/>
  <c r="P15" i="27"/>
  <c r="V58" i="31" s="1"/>
  <c r="O15" i="27"/>
  <c r="U58" i="31" s="1"/>
  <c r="N15" i="27"/>
  <c r="T58" i="31" s="1"/>
  <c r="M15" i="27"/>
  <c r="S58" i="31" s="1"/>
  <c r="L15" i="27"/>
  <c r="R58" i="31" s="1"/>
  <c r="K15" i="27"/>
  <c r="Q58" i="31" s="1"/>
  <c r="R87" i="31" l="1"/>
  <c r="V87" i="31"/>
  <c r="Z87" i="31"/>
  <c r="AN87" i="31"/>
  <c r="AR87" i="31"/>
  <c r="AD87" i="31"/>
  <c r="AH87" i="31"/>
  <c r="Y87" i="31"/>
  <c r="S87" i="31"/>
  <c r="W87" i="31"/>
  <c r="AK87" i="31"/>
  <c r="AO87" i="31"/>
  <c r="AS87" i="31"/>
  <c r="AA87" i="31"/>
  <c r="AE87" i="31"/>
  <c r="AI87" i="31"/>
  <c r="AM87" i="31"/>
  <c r="T87" i="31"/>
  <c r="X87" i="31"/>
  <c r="AL87" i="31"/>
  <c r="AP87" i="31"/>
  <c r="AB87" i="31"/>
  <c r="AF87" i="31"/>
  <c r="BU53" i="31"/>
  <c r="AJ87" i="31"/>
  <c r="U87" i="31"/>
  <c r="AQ87" i="31"/>
  <c r="AC87" i="31"/>
  <c r="AG87" i="31"/>
  <c r="IS91" i="65"/>
  <c r="C2" i="32"/>
  <c r="C2" i="51"/>
  <c r="AK5" i="32"/>
  <c r="IS92" i="65" l="1"/>
  <c r="IS93" i="65" l="1"/>
  <c r="O89" i="31" l="1"/>
  <c r="O89" i="51"/>
  <c r="IS94" i="65"/>
  <c r="IF8" i="27"/>
  <c r="IS95" i="65" l="1"/>
  <c r="IS96" i="65" l="1"/>
  <c r="IS97" i="65" l="1"/>
  <c r="C6" i="31"/>
  <c r="C5" i="31"/>
  <c r="AK4" i="31"/>
  <c r="C4" i="31"/>
  <c r="IS98" i="65" l="1"/>
  <c r="AK4" i="32"/>
  <c r="AK6" i="32"/>
  <c r="AK6" i="51"/>
  <c r="AK5" i="51"/>
  <c r="IS99" i="65" l="1"/>
  <c r="IS100" i="65" l="1"/>
  <c r="IS101" i="65" l="1"/>
  <c r="IS102" i="65" l="1"/>
  <c r="IS103" i="65" l="1"/>
  <c r="IS104" i="65" l="1"/>
  <c r="BV36" i="32"/>
  <c r="BW36" i="32"/>
  <c r="BX36" i="32"/>
  <c r="BZ36" i="32"/>
  <c r="CA36" i="32"/>
  <c r="CB36" i="32"/>
  <c r="CC36" i="32"/>
  <c r="CD36" i="32"/>
  <c r="CE36" i="32"/>
  <c r="AN56" i="32"/>
  <c r="AU56" i="32"/>
  <c r="AN57" i="32"/>
  <c r="T58" i="32"/>
  <c r="T87" i="32" s="1"/>
  <c r="AD58" i="32"/>
  <c r="AD87" i="32" s="1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Q97" i="32"/>
  <c r="AA97" i="32"/>
  <c r="AK97" i="32"/>
  <c r="AU97" i="32"/>
  <c r="Q108" i="32"/>
  <c r="R108" i="32"/>
  <c r="S108" i="32"/>
  <c r="T108" i="32"/>
  <c r="U108" i="32"/>
  <c r="V108" i="32"/>
  <c r="W108" i="32"/>
  <c r="X108" i="32"/>
  <c r="Y108" i="32"/>
  <c r="Z108" i="32"/>
  <c r="AA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N108" i="32"/>
  <c r="AO108" i="32"/>
  <c r="AP108" i="32"/>
  <c r="AQ108" i="32"/>
  <c r="AR108" i="32"/>
  <c r="AS108" i="32"/>
  <c r="AT108" i="32"/>
  <c r="AU108" i="32"/>
  <c r="AV108" i="32"/>
  <c r="AW108" i="32"/>
  <c r="AX108" i="32"/>
  <c r="AY108" i="32"/>
  <c r="AZ108" i="32"/>
  <c r="BA108" i="32"/>
  <c r="BB108" i="32"/>
  <c r="BC108" i="32"/>
  <c r="BD108" i="32"/>
  <c r="C4" i="32"/>
  <c r="AK4" i="51"/>
  <c r="C5" i="32"/>
  <c r="C6" i="32"/>
  <c r="AK56" i="32"/>
  <c r="Q58" i="32"/>
  <c r="X58" i="32"/>
  <c r="Y58" i="32"/>
  <c r="AF58" i="32"/>
  <c r="AG58" i="32"/>
  <c r="AN58" i="32"/>
  <c r="AO58" i="32"/>
  <c r="AV58" i="32"/>
  <c r="AW58" i="32"/>
  <c r="BD58" i="32"/>
  <c r="BT5" i="31"/>
  <c r="Q97" i="31"/>
  <c r="AA97" i="31"/>
  <c r="AK97" i="31"/>
  <c r="AU97" i="31"/>
  <c r="T98" i="31"/>
  <c r="AD98" i="31"/>
  <c r="O99" i="31"/>
  <c r="O81" i="31" s="1"/>
  <c r="O100" i="31"/>
  <c r="O101" i="31"/>
  <c r="O102" i="31"/>
  <c r="O103" i="31"/>
  <c r="O104" i="31"/>
  <c r="BV35" i="51"/>
  <c r="BW35" i="51"/>
  <c r="BX35" i="51"/>
  <c r="BY35" i="51"/>
  <c r="BZ35" i="51"/>
  <c r="CA35" i="51"/>
  <c r="CB35" i="51"/>
  <c r="CC35" i="51"/>
  <c r="CD35" i="51"/>
  <c r="CE35" i="51"/>
  <c r="BV36" i="51"/>
  <c r="BW36" i="51"/>
  <c r="BX36" i="51"/>
  <c r="BY36" i="51"/>
  <c r="BZ36" i="51"/>
  <c r="CA36" i="51"/>
  <c r="CB36" i="51"/>
  <c r="CC36" i="51"/>
  <c r="CD36" i="51"/>
  <c r="CE36" i="51"/>
  <c r="BV37" i="51"/>
  <c r="BW37" i="51"/>
  <c r="BX37" i="51"/>
  <c r="BY37" i="51"/>
  <c r="BZ37" i="51"/>
  <c r="CA37" i="51"/>
  <c r="CB37" i="51"/>
  <c r="CC37" i="51"/>
  <c r="CD37" i="51"/>
  <c r="CE37" i="51"/>
  <c r="BV38" i="51"/>
  <c r="BW38" i="51"/>
  <c r="BX38" i="51"/>
  <c r="BY38" i="51"/>
  <c r="BZ38" i="51"/>
  <c r="CA38" i="51"/>
  <c r="CB38" i="51"/>
  <c r="CC38" i="51"/>
  <c r="CD38" i="51"/>
  <c r="CE38" i="51"/>
  <c r="BV39" i="51"/>
  <c r="BW39" i="51"/>
  <c r="BX39" i="51"/>
  <c r="BY39" i="51"/>
  <c r="BZ39" i="51"/>
  <c r="CA39" i="51"/>
  <c r="CB39" i="51"/>
  <c r="CC39" i="51"/>
  <c r="CD39" i="51"/>
  <c r="CE39" i="51"/>
  <c r="BV40" i="51"/>
  <c r="BW40" i="51"/>
  <c r="BX40" i="51"/>
  <c r="BY40" i="51"/>
  <c r="BZ40" i="51"/>
  <c r="CA40" i="51"/>
  <c r="CB40" i="51"/>
  <c r="CC40" i="51"/>
  <c r="CD40" i="51"/>
  <c r="CE40" i="51"/>
  <c r="BV41" i="51"/>
  <c r="BW41" i="51"/>
  <c r="BX41" i="51"/>
  <c r="BY41" i="51"/>
  <c r="BZ41" i="51"/>
  <c r="CA41" i="51"/>
  <c r="CB41" i="51"/>
  <c r="CC41" i="51"/>
  <c r="CD41" i="51"/>
  <c r="CE41" i="51"/>
  <c r="BV42" i="51"/>
  <c r="BW42" i="51"/>
  <c r="BX42" i="51"/>
  <c r="BY42" i="51"/>
  <c r="BZ42" i="51"/>
  <c r="CA42" i="51"/>
  <c r="CB42" i="51"/>
  <c r="CC42" i="51"/>
  <c r="CD42" i="51"/>
  <c r="CE42" i="51"/>
  <c r="BV46" i="51"/>
  <c r="BW46" i="51"/>
  <c r="BX46" i="51"/>
  <c r="BY46" i="51"/>
  <c r="BZ46" i="51"/>
  <c r="CA46" i="51"/>
  <c r="CB46" i="51"/>
  <c r="CC46" i="51"/>
  <c r="CD46" i="51"/>
  <c r="CE46" i="51"/>
  <c r="BV47" i="51"/>
  <c r="BW47" i="51"/>
  <c r="BX47" i="51"/>
  <c r="BY47" i="51"/>
  <c r="BZ47" i="51"/>
  <c r="CA47" i="51"/>
  <c r="CB47" i="51"/>
  <c r="CC47" i="51"/>
  <c r="CD47" i="51"/>
  <c r="CE47" i="51"/>
  <c r="BV48" i="51"/>
  <c r="BW48" i="51"/>
  <c r="BX48" i="51"/>
  <c r="BY48" i="51"/>
  <c r="BZ48" i="51"/>
  <c r="CA48" i="51"/>
  <c r="CB48" i="51"/>
  <c r="CC48" i="51"/>
  <c r="CD48" i="51"/>
  <c r="CE48" i="51"/>
  <c r="BV49" i="51"/>
  <c r="BW49" i="51"/>
  <c r="BX49" i="51"/>
  <c r="BY49" i="51"/>
  <c r="BZ49" i="51"/>
  <c r="CA49" i="51"/>
  <c r="CB49" i="51"/>
  <c r="CC49" i="51"/>
  <c r="CD49" i="51"/>
  <c r="CE49" i="51"/>
  <c r="BV50" i="51"/>
  <c r="BW50" i="51"/>
  <c r="BX50" i="51"/>
  <c r="BY50" i="51"/>
  <c r="BZ50" i="51"/>
  <c r="CA50" i="51"/>
  <c r="CB50" i="51"/>
  <c r="CC50" i="51"/>
  <c r="CD50" i="51"/>
  <c r="CE50" i="51"/>
  <c r="BV51" i="51"/>
  <c r="BW51" i="51"/>
  <c r="BX51" i="51"/>
  <c r="BY51" i="51"/>
  <c r="BZ51" i="51"/>
  <c r="CA51" i="51"/>
  <c r="CB51" i="51"/>
  <c r="CC51" i="51"/>
  <c r="CD51" i="51"/>
  <c r="CE51" i="51"/>
  <c r="BV52" i="51"/>
  <c r="BW52" i="51"/>
  <c r="BX52" i="51"/>
  <c r="BY52" i="51"/>
  <c r="BZ52" i="51"/>
  <c r="CA52" i="51"/>
  <c r="CB52" i="51"/>
  <c r="CC52" i="51"/>
  <c r="CD52" i="51"/>
  <c r="CE52" i="51"/>
  <c r="BV53" i="51"/>
  <c r="BW53" i="51"/>
  <c r="BX53" i="51"/>
  <c r="BY53" i="51"/>
  <c r="BZ53" i="51"/>
  <c r="CA53" i="51"/>
  <c r="CB53" i="51"/>
  <c r="CC53" i="51"/>
  <c r="CD53" i="51"/>
  <c r="CE53" i="51"/>
  <c r="Q57" i="51"/>
  <c r="Q97" i="51" s="1"/>
  <c r="AA57" i="51"/>
  <c r="AA97" i="51" s="1"/>
  <c r="AK57" i="51"/>
  <c r="AK97" i="51" s="1"/>
  <c r="AU57" i="51"/>
  <c r="AU97" i="51" s="1"/>
  <c r="T58" i="51"/>
  <c r="T87" i="51" s="1"/>
  <c r="AD58" i="51"/>
  <c r="AD98" i="51" s="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BT5" i="51"/>
  <c r="DG12" i="30"/>
  <c r="DQ12" i="30"/>
  <c r="EA12" i="30"/>
  <c r="EK12" i="30"/>
  <c r="EU12" i="30"/>
  <c r="FE12" i="30"/>
  <c r="FO12" i="30"/>
  <c r="FY12" i="30"/>
  <c r="GI12" i="30"/>
  <c r="GS12" i="30"/>
  <c r="U14" i="30"/>
  <c r="AE14" i="30" s="1"/>
  <c r="AO14" i="30" s="1"/>
  <c r="AY14" i="30" s="1"/>
  <c r="BI14" i="30" s="1"/>
  <c r="BS14" i="30" s="1"/>
  <c r="CC14" i="30" s="1"/>
  <c r="CM14" i="30" s="1"/>
  <c r="CW14" i="30" s="1"/>
  <c r="DG14" i="30" s="1"/>
  <c r="DQ14" i="30" s="1"/>
  <c r="EA14" i="30" s="1"/>
  <c r="EK14" i="30" s="1"/>
  <c r="EU14" i="30" s="1"/>
  <c r="FE14" i="30" s="1"/>
  <c r="FO14" i="30" s="1"/>
  <c r="FY14" i="30" s="1"/>
  <c r="GI14" i="30" s="1"/>
  <c r="GS14" i="30" s="1"/>
  <c r="HC14" i="30" s="1"/>
  <c r="V14" i="30"/>
  <c r="AF14" i="30" s="1"/>
  <c r="AP14" i="30" s="1"/>
  <c r="AZ14" i="30" s="1"/>
  <c r="BJ14" i="30" s="1"/>
  <c r="BT14" i="30" s="1"/>
  <c r="CD14" i="30" s="1"/>
  <c r="CN14" i="30" s="1"/>
  <c r="CX14" i="30" s="1"/>
  <c r="DH14" i="30" s="1"/>
  <c r="DR14" i="30" s="1"/>
  <c r="EB14" i="30" s="1"/>
  <c r="EL14" i="30" s="1"/>
  <c r="EV14" i="30" s="1"/>
  <c r="FF14" i="30" s="1"/>
  <c r="FP14" i="30" s="1"/>
  <c r="FZ14" i="30" s="1"/>
  <c r="GJ14" i="30" s="1"/>
  <c r="GT14" i="30" s="1"/>
  <c r="HD14" i="30" s="1"/>
  <c r="W14" i="30"/>
  <c r="AG14" i="30" s="1"/>
  <c r="AQ14" i="30" s="1"/>
  <c r="BA14" i="30" s="1"/>
  <c r="BK14" i="30" s="1"/>
  <c r="BU14" i="30" s="1"/>
  <c r="CE14" i="30" s="1"/>
  <c r="CO14" i="30" s="1"/>
  <c r="CY14" i="30" s="1"/>
  <c r="DI14" i="30" s="1"/>
  <c r="DS14" i="30" s="1"/>
  <c r="EC14" i="30" s="1"/>
  <c r="EM14" i="30" s="1"/>
  <c r="EW14" i="30" s="1"/>
  <c r="FG14" i="30" s="1"/>
  <c r="FQ14" i="30" s="1"/>
  <c r="GA14" i="30" s="1"/>
  <c r="GK14" i="30" s="1"/>
  <c r="GU14" i="30" s="1"/>
  <c r="HE14" i="30" s="1"/>
  <c r="X14" i="30"/>
  <c r="AH14" i="30" s="1"/>
  <c r="AR14" i="30" s="1"/>
  <c r="BB14" i="30" s="1"/>
  <c r="BL14" i="30" s="1"/>
  <c r="BV14" i="30" s="1"/>
  <c r="CF14" i="30" s="1"/>
  <c r="CP14" i="30" s="1"/>
  <c r="CZ14" i="30" s="1"/>
  <c r="DJ14" i="30" s="1"/>
  <c r="DT14" i="30" s="1"/>
  <c r="ED14" i="30" s="1"/>
  <c r="EN14" i="30" s="1"/>
  <c r="EX14" i="30" s="1"/>
  <c r="FH14" i="30" s="1"/>
  <c r="FR14" i="30" s="1"/>
  <c r="GB14" i="30" s="1"/>
  <c r="GL14" i="30" s="1"/>
  <c r="GV14" i="30" s="1"/>
  <c r="HF14" i="30" s="1"/>
  <c r="Y14" i="30"/>
  <c r="AI14" i="30" s="1"/>
  <c r="AS14" i="30" s="1"/>
  <c r="BC14" i="30" s="1"/>
  <c r="BM14" i="30" s="1"/>
  <c r="BW14" i="30" s="1"/>
  <c r="CG14" i="30" s="1"/>
  <c r="CQ14" i="30" s="1"/>
  <c r="DA14" i="30" s="1"/>
  <c r="DK14" i="30" s="1"/>
  <c r="DU14" i="30" s="1"/>
  <c r="EE14" i="30" s="1"/>
  <c r="EO14" i="30" s="1"/>
  <c r="EY14" i="30" s="1"/>
  <c r="FI14" i="30" s="1"/>
  <c r="FS14" i="30" s="1"/>
  <c r="GC14" i="30" s="1"/>
  <c r="GM14" i="30" s="1"/>
  <c r="GW14" i="30" s="1"/>
  <c r="HG14" i="30" s="1"/>
  <c r="Z14" i="30"/>
  <c r="AJ14" i="30" s="1"/>
  <c r="AT14" i="30" s="1"/>
  <c r="BD14" i="30" s="1"/>
  <c r="BN14" i="30" s="1"/>
  <c r="BX14" i="30" s="1"/>
  <c r="CH14" i="30" s="1"/>
  <c r="CR14" i="30" s="1"/>
  <c r="DB14" i="30" s="1"/>
  <c r="DL14" i="30" s="1"/>
  <c r="DV14" i="30" s="1"/>
  <c r="EF14" i="30" s="1"/>
  <c r="EP14" i="30" s="1"/>
  <c r="EZ14" i="30" s="1"/>
  <c r="FJ14" i="30" s="1"/>
  <c r="FT14" i="30" s="1"/>
  <c r="GD14" i="30" s="1"/>
  <c r="GN14" i="30" s="1"/>
  <c r="GX14" i="30" s="1"/>
  <c r="HH14" i="30" s="1"/>
  <c r="AA14" i="30"/>
  <c r="AK14" i="30" s="1"/>
  <c r="AU14" i="30" s="1"/>
  <c r="BE14" i="30" s="1"/>
  <c r="BO14" i="30" s="1"/>
  <c r="BY14" i="30" s="1"/>
  <c r="CI14" i="30" s="1"/>
  <c r="CS14" i="30" s="1"/>
  <c r="DC14" i="30" s="1"/>
  <c r="DM14" i="30" s="1"/>
  <c r="DW14" i="30" s="1"/>
  <c r="EG14" i="30" s="1"/>
  <c r="EQ14" i="30" s="1"/>
  <c r="FA14" i="30" s="1"/>
  <c r="FK14" i="30" s="1"/>
  <c r="FU14" i="30" s="1"/>
  <c r="GE14" i="30" s="1"/>
  <c r="GO14" i="30" s="1"/>
  <c r="GY14" i="30" s="1"/>
  <c r="HI14" i="30" s="1"/>
  <c r="AB14" i="30"/>
  <c r="AL14" i="30" s="1"/>
  <c r="AV14" i="30" s="1"/>
  <c r="BF14" i="30" s="1"/>
  <c r="BP14" i="30" s="1"/>
  <c r="BZ14" i="30" s="1"/>
  <c r="CJ14" i="30" s="1"/>
  <c r="CT14" i="30" s="1"/>
  <c r="DD14" i="30" s="1"/>
  <c r="DN14" i="30" s="1"/>
  <c r="DX14" i="30" s="1"/>
  <c r="EH14" i="30" s="1"/>
  <c r="ER14" i="30" s="1"/>
  <c r="FB14" i="30" s="1"/>
  <c r="FL14" i="30" s="1"/>
  <c r="FV14" i="30" s="1"/>
  <c r="GF14" i="30" s="1"/>
  <c r="GP14" i="30" s="1"/>
  <c r="GZ14" i="30" s="1"/>
  <c r="HJ14" i="30" s="1"/>
  <c r="AC14" i="30"/>
  <c r="AD14" i="30"/>
  <c r="AN14" i="30" s="1"/>
  <c r="AX14" i="30" s="1"/>
  <c r="BH14" i="30" s="1"/>
  <c r="BR14" i="30" s="1"/>
  <c r="CB14" i="30" s="1"/>
  <c r="CL14" i="30" s="1"/>
  <c r="CV14" i="30" s="1"/>
  <c r="DF14" i="30" s="1"/>
  <c r="DP14" i="30" s="1"/>
  <c r="DZ14" i="30" s="1"/>
  <c r="EJ14" i="30" s="1"/>
  <c r="ET14" i="30" s="1"/>
  <c r="FD14" i="30" s="1"/>
  <c r="FN14" i="30" s="1"/>
  <c r="FX14" i="30" s="1"/>
  <c r="GH14" i="30" s="1"/>
  <c r="GR14" i="30" s="1"/>
  <c r="HB14" i="30" s="1"/>
  <c r="HL14" i="30" s="1"/>
  <c r="HR16" i="30"/>
  <c r="HS16" i="30"/>
  <c r="HT16" i="30"/>
  <c r="HU16" i="30"/>
  <c r="HV16" i="30"/>
  <c r="HW16" i="30"/>
  <c r="HX16" i="30"/>
  <c r="HY16" i="30"/>
  <c r="HZ16" i="30"/>
  <c r="IA16" i="30"/>
  <c r="HR17" i="30"/>
  <c r="HS17" i="30"/>
  <c r="HT17" i="30"/>
  <c r="HU17" i="30"/>
  <c r="HV17" i="30"/>
  <c r="HW17" i="30"/>
  <c r="HX17" i="30"/>
  <c r="HY17" i="30"/>
  <c r="HZ17" i="30"/>
  <c r="IA17" i="30"/>
  <c r="HR18" i="30"/>
  <c r="HS18" i="30"/>
  <c r="HT18" i="30"/>
  <c r="HU18" i="30"/>
  <c r="HV18" i="30"/>
  <c r="HW18" i="30"/>
  <c r="HX18" i="30"/>
  <c r="HY18" i="30"/>
  <c r="HZ18" i="30"/>
  <c r="IA18" i="30"/>
  <c r="HR19" i="30"/>
  <c r="HS19" i="30"/>
  <c r="HT19" i="30"/>
  <c r="HU19" i="30"/>
  <c r="HV19" i="30"/>
  <c r="HW19" i="30"/>
  <c r="HX19" i="30"/>
  <c r="HY19" i="30"/>
  <c r="HZ19" i="30"/>
  <c r="IA19" i="30"/>
  <c r="HR20" i="30"/>
  <c r="HS20" i="30"/>
  <c r="HT20" i="30"/>
  <c r="HU20" i="30"/>
  <c r="HV20" i="30"/>
  <c r="HW20" i="30"/>
  <c r="HX20" i="30"/>
  <c r="HY20" i="30"/>
  <c r="HZ20" i="30"/>
  <c r="IA20" i="30"/>
  <c r="HR21" i="30"/>
  <c r="HS21" i="30"/>
  <c r="HT21" i="30"/>
  <c r="HU21" i="30"/>
  <c r="HV21" i="30"/>
  <c r="HW21" i="30"/>
  <c r="HX21" i="30"/>
  <c r="HY21" i="30"/>
  <c r="HZ21" i="30"/>
  <c r="IA21" i="30"/>
  <c r="HR22" i="30"/>
  <c r="HS22" i="30"/>
  <c r="HT22" i="30"/>
  <c r="HU22" i="30"/>
  <c r="HV22" i="30"/>
  <c r="HW22" i="30"/>
  <c r="HX22" i="30"/>
  <c r="HY22" i="30"/>
  <c r="HZ22" i="30"/>
  <c r="IA22" i="30"/>
  <c r="HR23" i="30"/>
  <c r="HS23" i="30"/>
  <c r="HT23" i="30"/>
  <c r="HU23" i="30"/>
  <c r="HV23" i="30"/>
  <c r="HW23" i="30"/>
  <c r="HX23" i="30"/>
  <c r="HY23" i="30"/>
  <c r="HZ23" i="30"/>
  <c r="IA23" i="30"/>
  <c r="HR24" i="30"/>
  <c r="HS24" i="30"/>
  <c r="HT24" i="30"/>
  <c r="HU24" i="30"/>
  <c r="HV24" i="30"/>
  <c r="HW24" i="30"/>
  <c r="HX24" i="30"/>
  <c r="HY24" i="30"/>
  <c r="HZ24" i="30"/>
  <c r="IA24" i="30"/>
  <c r="HR25" i="30"/>
  <c r="HS25" i="30"/>
  <c r="HT25" i="30"/>
  <c r="HU25" i="30"/>
  <c r="HV25" i="30"/>
  <c r="HW25" i="30"/>
  <c r="HX25" i="30"/>
  <c r="HY25" i="30"/>
  <c r="HZ25" i="30"/>
  <c r="IA25" i="30"/>
  <c r="HR26" i="30"/>
  <c r="HS26" i="30"/>
  <c r="HT26" i="30"/>
  <c r="HU26" i="30"/>
  <c r="HV26" i="30"/>
  <c r="HW26" i="30"/>
  <c r="HX26" i="30"/>
  <c r="HY26" i="30"/>
  <c r="HZ26" i="30"/>
  <c r="IA26" i="30"/>
  <c r="HR27" i="30"/>
  <c r="HS27" i="30"/>
  <c r="HT27" i="30"/>
  <c r="HU27" i="30"/>
  <c r="HV27" i="30"/>
  <c r="HW27" i="30"/>
  <c r="HX27" i="30"/>
  <c r="HY27" i="30"/>
  <c r="HZ27" i="30"/>
  <c r="IA27" i="30"/>
  <c r="HR28" i="30"/>
  <c r="HS28" i="30"/>
  <c r="HT28" i="30"/>
  <c r="HU28" i="30"/>
  <c r="HV28" i="30"/>
  <c r="HW28" i="30"/>
  <c r="HX28" i="30"/>
  <c r="HY28" i="30"/>
  <c r="HZ28" i="30"/>
  <c r="IA28" i="30"/>
  <c r="HR29" i="30"/>
  <c r="HS29" i="30"/>
  <c r="HT29" i="30"/>
  <c r="HU29" i="30"/>
  <c r="HV29" i="30"/>
  <c r="HW29" i="30"/>
  <c r="HX29" i="30"/>
  <c r="HY29" i="30"/>
  <c r="HZ29" i="30"/>
  <c r="IA29" i="30"/>
  <c r="HR30" i="30"/>
  <c r="HS30" i="30"/>
  <c r="HT30" i="30"/>
  <c r="HU30" i="30"/>
  <c r="HV30" i="30"/>
  <c r="HW30" i="30"/>
  <c r="HX30" i="30"/>
  <c r="HY30" i="30"/>
  <c r="HZ30" i="30"/>
  <c r="IA30" i="30"/>
  <c r="HR31" i="30"/>
  <c r="HS31" i="30"/>
  <c r="HT31" i="30"/>
  <c r="HU31" i="30"/>
  <c r="HV31" i="30"/>
  <c r="HW31" i="30"/>
  <c r="HX31" i="30"/>
  <c r="HY31" i="30"/>
  <c r="HZ31" i="30"/>
  <c r="IA31" i="30"/>
  <c r="HR32" i="30"/>
  <c r="HS32" i="30"/>
  <c r="HT32" i="30"/>
  <c r="HU32" i="30"/>
  <c r="HV32" i="30"/>
  <c r="HW32" i="30"/>
  <c r="HX32" i="30"/>
  <c r="HY32" i="30"/>
  <c r="HZ32" i="30"/>
  <c r="IA32" i="30"/>
  <c r="HR33" i="30"/>
  <c r="HS33" i="30"/>
  <c r="HT33" i="30"/>
  <c r="HU33" i="30"/>
  <c r="HV33" i="30"/>
  <c r="HW33" i="30"/>
  <c r="HX33" i="30"/>
  <c r="HY33" i="30"/>
  <c r="HZ33" i="30"/>
  <c r="IA33" i="30"/>
  <c r="HR34" i="30"/>
  <c r="HS34" i="30"/>
  <c r="HT34" i="30"/>
  <c r="HU34" i="30"/>
  <c r="HV34" i="30"/>
  <c r="HW34" i="30"/>
  <c r="HX34" i="30"/>
  <c r="HY34" i="30"/>
  <c r="HZ34" i="30"/>
  <c r="IA34" i="30"/>
  <c r="HR35" i="30"/>
  <c r="HS35" i="30"/>
  <c r="HT35" i="30"/>
  <c r="HU35" i="30"/>
  <c r="HV35" i="30"/>
  <c r="HW35" i="30"/>
  <c r="HX35" i="30"/>
  <c r="HY35" i="30"/>
  <c r="HZ35" i="30"/>
  <c r="IA35" i="30"/>
  <c r="HR36" i="30"/>
  <c r="HS36" i="30"/>
  <c r="HT36" i="30"/>
  <c r="HU36" i="30"/>
  <c r="HV36" i="30"/>
  <c r="HW36" i="30"/>
  <c r="HX36" i="30"/>
  <c r="HY36" i="30"/>
  <c r="HZ36" i="30"/>
  <c r="IA36" i="30"/>
  <c r="HR37" i="30"/>
  <c r="HS37" i="30"/>
  <c r="HT37" i="30"/>
  <c r="HU37" i="30"/>
  <c r="HV37" i="30"/>
  <c r="HW37" i="30"/>
  <c r="HX37" i="30"/>
  <c r="HY37" i="30"/>
  <c r="HZ37" i="30"/>
  <c r="IA37" i="30"/>
  <c r="HR38" i="30"/>
  <c r="HS38" i="30"/>
  <c r="HT38" i="30"/>
  <c r="HU38" i="30"/>
  <c r="HV38" i="30"/>
  <c r="HW38" i="30"/>
  <c r="HX38" i="30"/>
  <c r="HY38" i="30"/>
  <c r="HZ38" i="30"/>
  <c r="IA38" i="30"/>
  <c r="HR39" i="30"/>
  <c r="HS39" i="30"/>
  <c r="HT39" i="30"/>
  <c r="HU39" i="30"/>
  <c r="HV39" i="30"/>
  <c r="HW39" i="30"/>
  <c r="HX39" i="30"/>
  <c r="HY39" i="30"/>
  <c r="HZ39" i="30"/>
  <c r="IA39" i="30"/>
  <c r="HR40" i="30"/>
  <c r="HS40" i="30"/>
  <c r="HT40" i="30"/>
  <c r="HU40" i="30"/>
  <c r="HV40" i="30"/>
  <c r="HW40" i="30"/>
  <c r="HX40" i="30"/>
  <c r="HY40" i="30"/>
  <c r="HZ40" i="30"/>
  <c r="IA40" i="30"/>
  <c r="HR41" i="30"/>
  <c r="HS41" i="30"/>
  <c r="HT41" i="30"/>
  <c r="HU41" i="30"/>
  <c r="HV41" i="30"/>
  <c r="HW41" i="30"/>
  <c r="HX41" i="30"/>
  <c r="HY41" i="30"/>
  <c r="HZ41" i="30"/>
  <c r="IA41" i="30"/>
  <c r="HR42" i="30"/>
  <c r="HS42" i="30"/>
  <c r="HT42" i="30"/>
  <c r="HU42" i="30"/>
  <c r="HV42" i="30"/>
  <c r="HW42" i="30"/>
  <c r="HX42" i="30"/>
  <c r="HY42" i="30"/>
  <c r="HZ42" i="30"/>
  <c r="IA42" i="30"/>
  <c r="HR43" i="30"/>
  <c r="HS43" i="30"/>
  <c r="HT43" i="30"/>
  <c r="HU43" i="30"/>
  <c r="HV43" i="30"/>
  <c r="HW43" i="30"/>
  <c r="HX43" i="30"/>
  <c r="HY43" i="30"/>
  <c r="HZ43" i="30"/>
  <c r="IA43" i="30"/>
  <c r="HR44" i="30"/>
  <c r="HS44" i="30"/>
  <c r="HT44" i="30"/>
  <c r="HU44" i="30"/>
  <c r="HV44" i="30"/>
  <c r="HW44" i="30"/>
  <c r="HX44" i="30"/>
  <c r="HY44" i="30"/>
  <c r="HZ44" i="30"/>
  <c r="IA44" i="30"/>
  <c r="HR45" i="30"/>
  <c r="HS45" i="30"/>
  <c r="HT45" i="30"/>
  <c r="HU45" i="30"/>
  <c r="HV45" i="30"/>
  <c r="HW45" i="30"/>
  <c r="HX45" i="30"/>
  <c r="HY45" i="30"/>
  <c r="HZ45" i="30"/>
  <c r="IA45" i="30"/>
  <c r="HR46" i="30"/>
  <c r="HS46" i="30"/>
  <c r="HT46" i="30"/>
  <c r="HU46" i="30"/>
  <c r="HV46" i="30"/>
  <c r="HW46" i="30"/>
  <c r="HX46" i="30"/>
  <c r="HY46" i="30"/>
  <c r="HZ46" i="30"/>
  <c r="IA46" i="30"/>
  <c r="HR47" i="30"/>
  <c r="HS47" i="30"/>
  <c r="HT47" i="30"/>
  <c r="HU47" i="30"/>
  <c r="HV47" i="30"/>
  <c r="HW47" i="30"/>
  <c r="HX47" i="30"/>
  <c r="HY47" i="30"/>
  <c r="HZ47" i="30"/>
  <c r="IA47" i="30"/>
  <c r="HR48" i="30"/>
  <c r="HS48" i="30"/>
  <c r="HT48" i="30"/>
  <c r="HU48" i="30"/>
  <c r="HV48" i="30"/>
  <c r="HW48" i="30"/>
  <c r="HX48" i="30"/>
  <c r="HY48" i="30"/>
  <c r="HZ48" i="30"/>
  <c r="IA48" i="30"/>
  <c r="HR49" i="30"/>
  <c r="HS49" i="30"/>
  <c r="HT49" i="30"/>
  <c r="HU49" i="30"/>
  <c r="HV49" i="30"/>
  <c r="HW49" i="30"/>
  <c r="HX49" i="30"/>
  <c r="HY49" i="30"/>
  <c r="HZ49" i="30"/>
  <c r="IA49" i="30"/>
  <c r="HR50" i="30"/>
  <c r="HS50" i="30"/>
  <c r="HT50" i="30"/>
  <c r="HU50" i="30"/>
  <c r="HV50" i="30"/>
  <c r="HW50" i="30"/>
  <c r="HX50" i="30"/>
  <c r="HY50" i="30"/>
  <c r="HZ50" i="30"/>
  <c r="IA50" i="30"/>
  <c r="HR51" i="30"/>
  <c r="HS51" i="30"/>
  <c r="HT51" i="30"/>
  <c r="HU51" i="30"/>
  <c r="HV51" i="30"/>
  <c r="HW51" i="30"/>
  <c r="HX51" i="30"/>
  <c r="HY51" i="30"/>
  <c r="HZ51" i="30"/>
  <c r="IA51" i="30"/>
  <c r="HR52" i="30"/>
  <c r="HS52" i="30"/>
  <c r="HT52" i="30"/>
  <c r="HU52" i="30"/>
  <c r="HV52" i="30"/>
  <c r="HW52" i="30"/>
  <c r="HX52" i="30"/>
  <c r="HY52" i="30"/>
  <c r="HZ52" i="30"/>
  <c r="IA52" i="30"/>
  <c r="HR53" i="30"/>
  <c r="HS53" i="30"/>
  <c r="HT53" i="30"/>
  <c r="HU53" i="30"/>
  <c r="HV53" i="30"/>
  <c r="HW53" i="30"/>
  <c r="HX53" i="30"/>
  <c r="HY53" i="30"/>
  <c r="HZ53" i="30"/>
  <c r="IA53" i="30"/>
  <c r="HR54" i="30"/>
  <c r="HS54" i="30"/>
  <c r="HT54" i="30"/>
  <c r="HU54" i="30"/>
  <c r="HV54" i="30"/>
  <c r="HW54" i="30"/>
  <c r="HX54" i="30"/>
  <c r="HY54" i="30"/>
  <c r="HZ54" i="30"/>
  <c r="IA54" i="30"/>
  <c r="HR55" i="30"/>
  <c r="HS55" i="30"/>
  <c r="HT55" i="30"/>
  <c r="HU55" i="30"/>
  <c r="HV55" i="30"/>
  <c r="HW55" i="30"/>
  <c r="HX55" i="30"/>
  <c r="HY55" i="30"/>
  <c r="HZ55" i="30"/>
  <c r="IA55" i="30"/>
  <c r="HR56" i="30"/>
  <c r="HS56" i="30"/>
  <c r="HT56" i="30"/>
  <c r="HU56" i="30"/>
  <c r="HV56" i="30"/>
  <c r="HW56" i="30"/>
  <c r="HX56" i="30"/>
  <c r="HY56" i="30"/>
  <c r="HZ56" i="30"/>
  <c r="IA56" i="30"/>
  <c r="HR57" i="30"/>
  <c r="HS57" i="30"/>
  <c r="HT57" i="30"/>
  <c r="HU57" i="30"/>
  <c r="HV57" i="30"/>
  <c r="HW57" i="30"/>
  <c r="HX57" i="30"/>
  <c r="HY57" i="30"/>
  <c r="HZ57" i="30"/>
  <c r="IA57" i="30"/>
  <c r="HR58" i="30"/>
  <c r="HS58" i="30"/>
  <c r="HT58" i="30"/>
  <c r="HU58" i="30"/>
  <c r="HV58" i="30"/>
  <c r="HW58" i="30"/>
  <c r="HX58" i="30"/>
  <c r="HY58" i="30"/>
  <c r="HZ58" i="30"/>
  <c r="IA58" i="30"/>
  <c r="HR59" i="30"/>
  <c r="HS59" i="30"/>
  <c r="HT59" i="30"/>
  <c r="HU59" i="30"/>
  <c r="HV59" i="30"/>
  <c r="HW59" i="30"/>
  <c r="HX59" i="30"/>
  <c r="HY59" i="30"/>
  <c r="HZ59" i="30"/>
  <c r="IA59" i="30"/>
  <c r="HR60" i="30"/>
  <c r="HS60" i="30"/>
  <c r="HT60" i="30"/>
  <c r="HU60" i="30"/>
  <c r="HV60" i="30"/>
  <c r="HW60" i="30"/>
  <c r="HX60" i="30"/>
  <c r="HY60" i="30"/>
  <c r="HZ60" i="30"/>
  <c r="IA60" i="30"/>
  <c r="HR61" i="30"/>
  <c r="HS61" i="30"/>
  <c r="HT61" i="30"/>
  <c r="HU61" i="30"/>
  <c r="HV61" i="30"/>
  <c r="HW61" i="30"/>
  <c r="HX61" i="30"/>
  <c r="HY61" i="30"/>
  <c r="HZ61" i="30"/>
  <c r="IA61" i="30"/>
  <c r="HR62" i="30"/>
  <c r="HS62" i="30"/>
  <c r="HT62" i="30"/>
  <c r="HU62" i="30"/>
  <c r="HV62" i="30"/>
  <c r="HW62" i="30"/>
  <c r="HX62" i="30"/>
  <c r="HY62" i="30"/>
  <c r="HZ62" i="30"/>
  <c r="IA62" i="30"/>
  <c r="HR63" i="30"/>
  <c r="HS63" i="30"/>
  <c r="HT63" i="30"/>
  <c r="HU63" i="30"/>
  <c r="HV63" i="30"/>
  <c r="HW63" i="30"/>
  <c r="HX63" i="30"/>
  <c r="HY63" i="30"/>
  <c r="HZ63" i="30"/>
  <c r="IA63" i="30"/>
  <c r="HR64" i="30"/>
  <c r="HS64" i="30"/>
  <c r="HT64" i="30"/>
  <c r="HU64" i="30"/>
  <c r="HV64" i="30"/>
  <c r="HW64" i="30"/>
  <c r="HX64" i="30"/>
  <c r="HY64" i="30"/>
  <c r="HZ64" i="30"/>
  <c r="IA64" i="30"/>
  <c r="HR65" i="30"/>
  <c r="HS65" i="30"/>
  <c r="HT65" i="30"/>
  <c r="HU65" i="30"/>
  <c r="HV65" i="30"/>
  <c r="HW65" i="30"/>
  <c r="HX65" i="30"/>
  <c r="HY65" i="30"/>
  <c r="HZ65" i="30"/>
  <c r="IA65" i="30"/>
  <c r="HR66" i="30"/>
  <c r="HS66" i="30"/>
  <c r="HT66" i="30"/>
  <c r="HU66" i="30"/>
  <c r="HV66" i="30"/>
  <c r="HW66" i="30"/>
  <c r="HX66" i="30"/>
  <c r="HY66" i="30"/>
  <c r="HZ66" i="30"/>
  <c r="IA66" i="30"/>
  <c r="HR67" i="30"/>
  <c r="HS67" i="30"/>
  <c r="HT67" i="30"/>
  <c r="HU67" i="30"/>
  <c r="HV67" i="30"/>
  <c r="HW67" i="30"/>
  <c r="HX67" i="30"/>
  <c r="HY67" i="30"/>
  <c r="HZ67" i="30"/>
  <c r="IA67" i="30"/>
  <c r="HR68" i="30"/>
  <c r="HS68" i="30"/>
  <c r="HT68" i="30"/>
  <c r="HU68" i="30"/>
  <c r="HV68" i="30"/>
  <c r="HW68" i="30"/>
  <c r="HX68" i="30"/>
  <c r="HY68" i="30"/>
  <c r="HZ68" i="30"/>
  <c r="IA68" i="30"/>
  <c r="HR69" i="30"/>
  <c r="HS69" i="30"/>
  <c r="HT69" i="30"/>
  <c r="HU69" i="30"/>
  <c r="HV69" i="30"/>
  <c r="HW69" i="30"/>
  <c r="HX69" i="30"/>
  <c r="HY69" i="30"/>
  <c r="HZ69" i="30"/>
  <c r="IA69" i="30"/>
  <c r="HR70" i="30"/>
  <c r="HS70" i="30"/>
  <c r="HT70" i="30"/>
  <c r="HU70" i="30"/>
  <c r="HV70" i="30"/>
  <c r="HW70" i="30"/>
  <c r="HX70" i="30"/>
  <c r="HY70" i="30"/>
  <c r="HZ70" i="30"/>
  <c r="IA70" i="30"/>
  <c r="HR71" i="30"/>
  <c r="HS71" i="30"/>
  <c r="HT71" i="30"/>
  <c r="HU71" i="30"/>
  <c r="HV71" i="30"/>
  <c r="HW71" i="30"/>
  <c r="HX71" i="30"/>
  <c r="HY71" i="30"/>
  <c r="HZ71" i="30"/>
  <c r="IA71" i="30"/>
  <c r="HR72" i="30"/>
  <c r="HS72" i="30"/>
  <c r="HT72" i="30"/>
  <c r="HU72" i="30"/>
  <c r="HV72" i="30"/>
  <c r="HW72" i="30"/>
  <c r="HX72" i="30"/>
  <c r="HY72" i="30"/>
  <c r="HZ72" i="30"/>
  <c r="IA72" i="30"/>
  <c r="HR73" i="30"/>
  <c r="HS73" i="30"/>
  <c r="HT73" i="30"/>
  <c r="HU73" i="30"/>
  <c r="HV73" i="30"/>
  <c r="HW73" i="30"/>
  <c r="HX73" i="30"/>
  <c r="HY73" i="30"/>
  <c r="HZ73" i="30"/>
  <c r="IA73" i="30"/>
  <c r="HR74" i="30"/>
  <c r="HS74" i="30"/>
  <c r="HT74" i="30"/>
  <c r="HU74" i="30"/>
  <c r="HV74" i="30"/>
  <c r="HW74" i="30"/>
  <c r="HX74" i="30"/>
  <c r="HY74" i="30"/>
  <c r="HZ74" i="30"/>
  <c r="IA74" i="30"/>
  <c r="HR75" i="30"/>
  <c r="HS75" i="30"/>
  <c r="HT75" i="30"/>
  <c r="HU75" i="30"/>
  <c r="HV75" i="30"/>
  <c r="HW75" i="30"/>
  <c r="HX75" i="30"/>
  <c r="HY75" i="30"/>
  <c r="HZ75" i="30"/>
  <c r="IA75" i="30"/>
  <c r="HR76" i="30"/>
  <c r="HS76" i="30"/>
  <c r="HT76" i="30"/>
  <c r="HU76" i="30"/>
  <c r="HV76" i="30"/>
  <c r="HW76" i="30"/>
  <c r="HX76" i="30"/>
  <c r="HY76" i="30"/>
  <c r="HZ76" i="30"/>
  <c r="IA76" i="30"/>
  <c r="HR77" i="30"/>
  <c r="HS77" i="30"/>
  <c r="HT77" i="30"/>
  <c r="HU77" i="30"/>
  <c r="HV77" i="30"/>
  <c r="HW77" i="30"/>
  <c r="HX77" i="30"/>
  <c r="HY77" i="30"/>
  <c r="HZ77" i="30"/>
  <c r="IA77" i="30"/>
  <c r="HR78" i="30"/>
  <c r="HS78" i="30"/>
  <c r="HT78" i="30"/>
  <c r="HU78" i="30"/>
  <c r="HV78" i="30"/>
  <c r="HW78" i="30"/>
  <c r="HX78" i="30"/>
  <c r="HY78" i="30"/>
  <c r="HZ78" i="30"/>
  <c r="IA78" i="30"/>
  <c r="HR79" i="30"/>
  <c r="HS79" i="30"/>
  <c r="HT79" i="30"/>
  <c r="HU79" i="30"/>
  <c r="HV79" i="30"/>
  <c r="HW79" i="30"/>
  <c r="HX79" i="30"/>
  <c r="HY79" i="30"/>
  <c r="HZ79" i="30"/>
  <c r="IA79" i="30"/>
  <c r="HR80" i="30"/>
  <c r="HS80" i="30"/>
  <c r="HT80" i="30"/>
  <c r="HU80" i="30"/>
  <c r="HV80" i="30"/>
  <c r="HW80" i="30"/>
  <c r="HX80" i="30"/>
  <c r="HY80" i="30"/>
  <c r="HZ80" i="30"/>
  <c r="IA80" i="30"/>
  <c r="HR81" i="30"/>
  <c r="HS81" i="30"/>
  <c r="HT81" i="30"/>
  <c r="HU81" i="30"/>
  <c r="HV81" i="30"/>
  <c r="HW81" i="30"/>
  <c r="HX81" i="30"/>
  <c r="HY81" i="30"/>
  <c r="HZ81" i="30"/>
  <c r="IA81" i="30"/>
  <c r="HR82" i="30"/>
  <c r="HS82" i="30"/>
  <c r="HT82" i="30"/>
  <c r="HU82" i="30"/>
  <c r="HV82" i="30"/>
  <c r="HW82" i="30"/>
  <c r="HX82" i="30"/>
  <c r="HY82" i="30"/>
  <c r="HZ82" i="30"/>
  <c r="IA82" i="30"/>
  <c r="HR83" i="30"/>
  <c r="HS83" i="30"/>
  <c r="HT83" i="30"/>
  <c r="HU83" i="30"/>
  <c r="HV83" i="30"/>
  <c r="HW83" i="30"/>
  <c r="HX83" i="30"/>
  <c r="HY83" i="30"/>
  <c r="HZ83" i="30"/>
  <c r="IA83" i="30"/>
  <c r="HR84" i="30"/>
  <c r="HS84" i="30"/>
  <c r="HT84" i="30"/>
  <c r="HU84" i="30"/>
  <c r="HV84" i="30"/>
  <c r="HW84" i="30"/>
  <c r="HX84" i="30"/>
  <c r="HY84" i="30"/>
  <c r="HZ84" i="30"/>
  <c r="IA84" i="30"/>
  <c r="HR85" i="30"/>
  <c r="HS85" i="30"/>
  <c r="HT85" i="30"/>
  <c r="HU85" i="30"/>
  <c r="HV85" i="30"/>
  <c r="HW85" i="30"/>
  <c r="HX85" i="30"/>
  <c r="HY85" i="30"/>
  <c r="HZ85" i="30"/>
  <c r="IA85" i="30"/>
  <c r="HR86" i="30"/>
  <c r="HS86" i="30"/>
  <c r="HT86" i="30"/>
  <c r="HU86" i="30"/>
  <c r="HV86" i="30"/>
  <c r="HW86" i="30"/>
  <c r="HX86" i="30"/>
  <c r="HY86" i="30"/>
  <c r="HZ86" i="30"/>
  <c r="IA86" i="30"/>
  <c r="HR87" i="30"/>
  <c r="HS87" i="30"/>
  <c r="HT87" i="30"/>
  <c r="HU87" i="30"/>
  <c r="HV87" i="30"/>
  <c r="HW87" i="30"/>
  <c r="HX87" i="30"/>
  <c r="HY87" i="30"/>
  <c r="HZ87" i="30"/>
  <c r="IA87" i="30"/>
  <c r="HR88" i="30"/>
  <c r="HS88" i="30"/>
  <c r="HT88" i="30"/>
  <c r="HU88" i="30"/>
  <c r="HV88" i="30"/>
  <c r="HW88" i="30"/>
  <c r="HX88" i="30"/>
  <c r="HY88" i="30"/>
  <c r="HZ88" i="30"/>
  <c r="IA88" i="30"/>
  <c r="HR89" i="30"/>
  <c r="HS89" i="30"/>
  <c r="HT89" i="30"/>
  <c r="HU89" i="30"/>
  <c r="HV89" i="30"/>
  <c r="HW89" i="30"/>
  <c r="HX89" i="30"/>
  <c r="HY89" i="30"/>
  <c r="HZ89" i="30"/>
  <c r="IA89" i="30"/>
  <c r="HR90" i="30"/>
  <c r="HS90" i="30"/>
  <c r="HT90" i="30"/>
  <c r="HU90" i="30"/>
  <c r="HV90" i="30"/>
  <c r="HW90" i="30"/>
  <c r="HX90" i="30"/>
  <c r="HY90" i="30"/>
  <c r="HZ90" i="30"/>
  <c r="IA90" i="30"/>
  <c r="HR91" i="30"/>
  <c r="HS91" i="30"/>
  <c r="HT91" i="30"/>
  <c r="HU91" i="30"/>
  <c r="HV91" i="30"/>
  <c r="HW91" i="30"/>
  <c r="HX91" i="30"/>
  <c r="HY91" i="30"/>
  <c r="HZ91" i="30"/>
  <c r="IA91" i="30"/>
  <c r="HR92" i="30"/>
  <c r="HS92" i="30"/>
  <c r="HT92" i="30"/>
  <c r="HU92" i="30"/>
  <c r="HV92" i="30"/>
  <c r="HW92" i="30"/>
  <c r="HX92" i="30"/>
  <c r="HY92" i="30"/>
  <c r="HZ92" i="30"/>
  <c r="IA92" i="30"/>
  <c r="HR93" i="30"/>
  <c r="HS93" i="30"/>
  <c r="HT93" i="30"/>
  <c r="HU93" i="30"/>
  <c r="HV93" i="30"/>
  <c r="HW93" i="30"/>
  <c r="HX93" i="30"/>
  <c r="HY93" i="30"/>
  <c r="HZ93" i="30"/>
  <c r="IA93" i="30"/>
  <c r="HR94" i="30"/>
  <c r="HS94" i="30"/>
  <c r="HT94" i="30"/>
  <c r="HU94" i="30"/>
  <c r="HV94" i="30"/>
  <c r="HW94" i="30"/>
  <c r="HX94" i="30"/>
  <c r="HY94" i="30"/>
  <c r="HZ94" i="30"/>
  <c r="IA94" i="30"/>
  <c r="HR95" i="30"/>
  <c r="HS95" i="30"/>
  <c r="HT95" i="30"/>
  <c r="HU95" i="30"/>
  <c r="HV95" i="30"/>
  <c r="HW95" i="30"/>
  <c r="HX95" i="30"/>
  <c r="HY95" i="30"/>
  <c r="HZ95" i="30"/>
  <c r="IA95" i="30"/>
  <c r="HR96" i="30"/>
  <c r="HS96" i="30"/>
  <c r="HT96" i="30"/>
  <c r="HU96" i="30"/>
  <c r="HV96" i="30"/>
  <c r="HW96" i="30"/>
  <c r="HX96" i="30"/>
  <c r="HY96" i="30"/>
  <c r="HZ96" i="30"/>
  <c r="IA96" i="30"/>
  <c r="HR97" i="30"/>
  <c r="HS97" i="30"/>
  <c r="HT97" i="30"/>
  <c r="HU97" i="30"/>
  <c r="HV97" i="30"/>
  <c r="HW97" i="30"/>
  <c r="HX97" i="30"/>
  <c r="HY97" i="30"/>
  <c r="HZ97" i="30"/>
  <c r="IA97" i="30"/>
  <c r="HR98" i="30"/>
  <c r="HS98" i="30"/>
  <c r="HT98" i="30"/>
  <c r="HU98" i="30"/>
  <c r="HV98" i="30"/>
  <c r="HW98" i="30"/>
  <c r="HX98" i="30"/>
  <c r="HY98" i="30"/>
  <c r="HZ98" i="30"/>
  <c r="IA98" i="30"/>
  <c r="HR99" i="30"/>
  <c r="HS99" i="30"/>
  <c r="HT99" i="30"/>
  <c r="HU99" i="30"/>
  <c r="HV99" i="30"/>
  <c r="HW99" i="30"/>
  <c r="HX99" i="30"/>
  <c r="HY99" i="30"/>
  <c r="HZ99" i="30"/>
  <c r="IA99" i="30"/>
  <c r="HR100" i="30"/>
  <c r="HS100" i="30"/>
  <c r="HT100" i="30"/>
  <c r="HU100" i="30"/>
  <c r="HV100" i="30"/>
  <c r="HW100" i="30"/>
  <c r="HX100" i="30"/>
  <c r="HY100" i="30"/>
  <c r="HZ100" i="30"/>
  <c r="IA100" i="30"/>
  <c r="HR101" i="30"/>
  <c r="HS101" i="30"/>
  <c r="HT101" i="30"/>
  <c r="HU101" i="30"/>
  <c r="HV101" i="30"/>
  <c r="HW101" i="30"/>
  <c r="HX101" i="30"/>
  <c r="HY101" i="30"/>
  <c r="HZ101" i="30"/>
  <c r="IA101" i="30"/>
  <c r="HR102" i="30"/>
  <c r="HS102" i="30"/>
  <c r="HT102" i="30"/>
  <c r="HU102" i="30"/>
  <c r="HV102" i="30"/>
  <c r="HW102" i="30"/>
  <c r="HX102" i="30"/>
  <c r="HY102" i="30"/>
  <c r="HZ102" i="30"/>
  <c r="IA102" i="30"/>
  <c r="HR103" i="30"/>
  <c r="HS103" i="30"/>
  <c r="HT103" i="30"/>
  <c r="HU103" i="30"/>
  <c r="HV103" i="30"/>
  <c r="HW103" i="30"/>
  <c r="HX103" i="30"/>
  <c r="HY103" i="30"/>
  <c r="HZ103" i="30"/>
  <c r="IA103" i="30"/>
  <c r="HR104" i="30"/>
  <c r="HS104" i="30"/>
  <c r="HT104" i="30"/>
  <c r="HU104" i="30"/>
  <c r="HV104" i="30"/>
  <c r="HW104" i="30"/>
  <c r="HX104" i="30"/>
  <c r="HY104" i="30"/>
  <c r="HZ104" i="30"/>
  <c r="IA104" i="30"/>
  <c r="HR105" i="30"/>
  <c r="HS105" i="30"/>
  <c r="HT105" i="30"/>
  <c r="HU105" i="30"/>
  <c r="HV105" i="30"/>
  <c r="HW105" i="30"/>
  <c r="HX105" i="30"/>
  <c r="HY105" i="30"/>
  <c r="HZ105" i="30"/>
  <c r="IA105" i="30"/>
  <c r="HR106" i="30"/>
  <c r="HS106" i="30"/>
  <c r="HT106" i="30"/>
  <c r="HU106" i="30"/>
  <c r="HV106" i="30"/>
  <c r="HW106" i="30"/>
  <c r="HX106" i="30"/>
  <c r="HY106" i="30"/>
  <c r="HZ106" i="30"/>
  <c r="IA106" i="30"/>
  <c r="HR107" i="30"/>
  <c r="HS107" i="30"/>
  <c r="HT107" i="30"/>
  <c r="HU107" i="30"/>
  <c r="HV107" i="30"/>
  <c r="HW107" i="30"/>
  <c r="HX107" i="30"/>
  <c r="HY107" i="30"/>
  <c r="HZ107" i="30"/>
  <c r="IA107" i="30"/>
  <c r="HR108" i="30"/>
  <c r="HS108" i="30"/>
  <c r="HT108" i="30"/>
  <c r="HU108" i="30"/>
  <c r="HV108" i="30"/>
  <c r="HW108" i="30"/>
  <c r="HX108" i="30"/>
  <c r="HY108" i="30"/>
  <c r="HZ108" i="30"/>
  <c r="IA108" i="30"/>
  <c r="HR109" i="30"/>
  <c r="HS109" i="30"/>
  <c r="HT109" i="30"/>
  <c r="HU109" i="30"/>
  <c r="HV109" i="30"/>
  <c r="HW109" i="30"/>
  <c r="HX109" i="30"/>
  <c r="HY109" i="30"/>
  <c r="HZ109" i="30"/>
  <c r="IA109" i="30"/>
  <c r="HR110" i="30"/>
  <c r="HS110" i="30"/>
  <c r="HT110" i="30"/>
  <c r="HU110" i="30"/>
  <c r="HV110" i="30"/>
  <c r="HW110" i="30"/>
  <c r="HX110" i="30"/>
  <c r="HY110" i="30"/>
  <c r="HZ110" i="30"/>
  <c r="IA110" i="30"/>
  <c r="HR111" i="30"/>
  <c r="HS111" i="30"/>
  <c r="HT111" i="30"/>
  <c r="HU111" i="30"/>
  <c r="HV111" i="30"/>
  <c r="HW111" i="30"/>
  <c r="HX111" i="30"/>
  <c r="HY111" i="30"/>
  <c r="HZ111" i="30"/>
  <c r="IA111" i="30"/>
  <c r="DG12" i="29"/>
  <c r="DQ12" i="29"/>
  <c r="EA12" i="29"/>
  <c r="EK12" i="29"/>
  <c r="EU12" i="29"/>
  <c r="FE12" i="29"/>
  <c r="FO12" i="29"/>
  <c r="FY12" i="29"/>
  <c r="GI12" i="29"/>
  <c r="GS12" i="29"/>
  <c r="U14" i="29"/>
  <c r="AE14" i="29" s="1"/>
  <c r="AO14" i="29" s="1"/>
  <c r="AY14" i="29" s="1"/>
  <c r="BI14" i="29" s="1"/>
  <c r="BS14" i="29" s="1"/>
  <c r="CC14" i="29" s="1"/>
  <c r="CM14" i="29" s="1"/>
  <c r="CW14" i="29" s="1"/>
  <c r="DG14" i="29" s="1"/>
  <c r="DQ14" i="29" s="1"/>
  <c r="EA14" i="29" s="1"/>
  <c r="EK14" i="29" s="1"/>
  <c r="EU14" i="29" s="1"/>
  <c r="FE14" i="29" s="1"/>
  <c r="FO14" i="29" s="1"/>
  <c r="FY14" i="29" s="1"/>
  <c r="GI14" i="29" s="1"/>
  <c r="GS14" i="29" s="1"/>
  <c r="HC14" i="29" s="1"/>
  <c r="V14" i="29"/>
  <c r="AF14" i="29" s="1"/>
  <c r="AP14" i="29" s="1"/>
  <c r="AZ14" i="29" s="1"/>
  <c r="BJ14" i="29" s="1"/>
  <c r="BT14" i="29" s="1"/>
  <c r="CD14" i="29" s="1"/>
  <c r="CN14" i="29" s="1"/>
  <c r="CX14" i="29" s="1"/>
  <c r="DH14" i="29" s="1"/>
  <c r="DR14" i="29" s="1"/>
  <c r="EB14" i="29" s="1"/>
  <c r="EL14" i="29" s="1"/>
  <c r="EV14" i="29" s="1"/>
  <c r="FF14" i="29" s="1"/>
  <c r="FP14" i="29" s="1"/>
  <c r="FZ14" i="29" s="1"/>
  <c r="GJ14" i="29" s="1"/>
  <c r="GT14" i="29" s="1"/>
  <c r="HD14" i="29" s="1"/>
  <c r="W14" i="29"/>
  <c r="AG14" i="29" s="1"/>
  <c r="AQ14" i="29" s="1"/>
  <c r="BA14" i="29" s="1"/>
  <c r="BK14" i="29" s="1"/>
  <c r="BU14" i="29" s="1"/>
  <c r="CE14" i="29" s="1"/>
  <c r="CO14" i="29" s="1"/>
  <c r="CY14" i="29" s="1"/>
  <c r="DI14" i="29" s="1"/>
  <c r="DS14" i="29" s="1"/>
  <c r="EC14" i="29" s="1"/>
  <c r="EM14" i="29" s="1"/>
  <c r="EW14" i="29" s="1"/>
  <c r="FG14" i="29" s="1"/>
  <c r="FQ14" i="29" s="1"/>
  <c r="GA14" i="29" s="1"/>
  <c r="GK14" i="29" s="1"/>
  <c r="GU14" i="29" s="1"/>
  <c r="HE14" i="29" s="1"/>
  <c r="X14" i="29"/>
  <c r="AH14" i="29" s="1"/>
  <c r="AR14" i="29" s="1"/>
  <c r="BB14" i="29" s="1"/>
  <c r="BL14" i="29" s="1"/>
  <c r="BV14" i="29" s="1"/>
  <c r="CF14" i="29" s="1"/>
  <c r="CP14" i="29" s="1"/>
  <c r="CZ14" i="29" s="1"/>
  <c r="DJ14" i="29" s="1"/>
  <c r="DT14" i="29" s="1"/>
  <c r="ED14" i="29" s="1"/>
  <c r="EN14" i="29" s="1"/>
  <c r="EX14" i="29" s="1"/>
  <c r="FH14" i="29" s="1"/>
  <c r="FR14" i="29" s="1"/>
  <c r="GB14" i="29" s="1"/>
  <c r="GL14" i="29" s="1"/>
  <c r="GV14" i="29" s="1"/>
  <c r="HF14" i="29" s="1"/>
  <c r="Y14" i="29"/>
  <c r="AI14" i="29" s="1"/>
  <c r="AS14" i="29" s="1"/>
  <c r="BC14" i="29" s="1"/>
  <c r="BM14" i="29" s="1"/>
  <c r="BW14" i="29" s="1"/>
  <c r="CG14" i="29" s="1"/>
  <c r="CQ14" i="29" s="1"/>
  <c r="DA14" i="29" s="1"/>
  <c r="DK14" i="29" s="1"/>
  <c r="DU14" i="29" s="1"/>
  <c r="EE14" i="29" s="1"/>
  <c r="EO14" i="29" s="1"/>
  <c r="EY14" i="29" s="1"/>
  <c r="FI14" i="29" s="1"/>
  <c r="FS14" i="29" s="1"/>
  <c r="GC14" i="29" s="1"/>
  <c r="GM14" i="29" s="1"/>
  <c r="GW14" i="29" s="1"/>
  <c r="HG14" i="29" s="1"/>
  <c r="Z14" i="29"/>
  <c r="AJ14" i="29" s="1"/>
  <c r="AT14" i="29" s="1"/>
  <c r="BD14" i="29" s="1"/>
  <c r="BN14" i="29" s="1"/>
  <c r="BX14" i="29" s="1"/>
  <c r="CH14" i="29" s="1"/>
  <c r="CR14" i="29" s="1"/>
  <c r="DB14" i="29" s="1"/>
  <c r="DL14" i="29" s="1"/>
  <c r="DV14" i="29" s="1"/>
  <c r="EF14" i="29" s="1"/>
  <c r="EP14" i="29" s="1"/>
  <c r="EZ14" i="29" s="1"/>
  <c r="FJ14" i="29" s="1"/>
  <c r="FT14" i="29" s="1"/>
  <c r="GD14" i="29" s="1"/>
  <c r="GN14" i="29" s="1"/>
  <c r="GX14" i="29" s="1"/>
  <c r="HH14" i="29" s="1"/>
  <c r="AA14" i="29"/>
  <c r="AK14" i="29" s="1"/>
  <c r="AU14" i="29" s="1"/>
  <c r="BE14" i="29" s="1"/>
  <c r="BO14" i="29" s="1"/>
  <c r="BY14" i="29" s="1"/>
  <c r="CI14" i="29" s="1"/>
  <c r="CS14" i="29" s="1"/>
  <c r="DC14" i="29" s="1"/>
  <c r="DM14" i="29" s="1"/>
  <c r="DW14" i="29" s="1"/>
  <c r="EG14" i="29" s="1"/>
  <c r="EQ14" i="29" s="1"/>
  <c r="FA14" i="29" s="1"/>
  <c r="FK14" i="29" s="1"/>
  <c r="FU14" i="29" s="1"/>
  <c r="GE14" i="29" s="1"/>
  <c r="GO14" i="29" s="1"/>
  <c r="GY14" i="29" s="1"/>
  <c r="HI14" i="29" s="1"/>
  <c r="AB14" i="29"/>
  <c r="AL14" i="29" s="1"/>
  <c r="AV14" i="29" s="1"/>
  <c r="BF14" i="29" s="1"/>
  <c r="BP14" i="29" s="1"/>
  <c r="BZ14" i="29" s="1"/>
  <c r="CJ14" i="29" s="1"/>
  <c r="CT14" i="29" s="1"/>
  <c r="DD14" i="29" s="1"/>
  <c r="DN14" i="29" s="1"/>
  <c r="DX14" i="29" s="1"/>
  <c r="EH14" i="29" s="1"/>
  <c r="ER14" i="29" s="1"/>
  <c r="FB14" i="29" s="1"/>
  <c r="FL14" i="29" s="1"/>
  <c r="FV14" i="29" s="1"/>
  <c r="GF14" i="29" s="1"/>
  <c r="GP14" i="29" s="1"/>
  <c r="GZ14" i="29" s="1"/>
  <c r="HJ14" i="29" s="1"/>
  <c r="AC14" i="29"/>
  <c r="AM14" i="29" s="1"/>
  <c r="AW14" i="29" s="1"/>
  <c r="BG14" i="29" s="1"/>
  <c r="BQ14" i="29" s="1"/>
  <c r="CA14" i="29" s="1"/>
  <c r="CK14" i="29" s="1"/>
  <c r="CU14" i="29" s="1"/>
  <c r="DE14" i="29" s="1"/>
  <c r="DO14" i="29" s="1"/>
  <c r="DY14" i="29" s="1"/>
  <c r="EI14" i="29" s="1"/>
  <c r="ES14" i="29" s="1"/>
  <c r="FC14" i="29" s="1"/>
  <c r="FM14" i="29" s="1"/>
  <c r="FW14" i="29" s="1"/>
  <c r="GG14" i="29" s="1"/>
  <c r="GQ14" i="29" s="1"/>
  <c r="HA14" i="29" s="1"/>
  <c r="HK14" i="29" s="1"/>
  <c r="AD14" i="29"/>
  <c r="AN14" i="29" s="1"/>
  <c r="AX14" i="29" s="1"/>
  <c r="BH14" i="29" s="1"/>
  <c r="BR14" i="29" s="1"/>
  <c r="CB14" i="29" s="1"/>
  <c r="CL14" i="29" s="1"/>
  <c r="CV14" i="29" s="1"/>
  <c r="DF14" i="29" s="1"/>
  <c r="DP14" i="29" s="1"/>
  <c r="DZ14" i="29" s="1"/>
  <c r="EJ14" i="29" s="1"/>
  <c r="ET14" i="29" s="1"/>
  <c r="FD14" i="29" s="1"/>
  <c r="FN14" i="29" s="1"/>
  <c r="FX14" i="29" s="1"/>
  <c r="GH14" i="29" s="1"/>
  <c r="GR14" i="29" s="1"/>
  <c r="HB14" i="29" s="1"/>
  <c r="HL14" i="29" s="1"/>
  <c r="HR16" i="29"/>
  <c r="HS16" i="29"/>
  <c r="HT16" i="29"/>
  <c r="HU16" i="29"/>
  <c r="HV16" i="29"/>
  <c r="HW16" i="29"/>
  <c r="HX16" i="29"/>
  <c r="HY16" i="29"/>
  <c r="HZ16" i="29"/>
  <c r="IA16" i="29"/>
  <c r="HR17" i="29"/>
  <c r="HS17" i="29"/>
  <c r="HT17" i="29"/>
  <c r="HU17" i="29"/>
  <c r="HV17" i="29"/>
  <c r="HW17" i="29"/>
  <c r="HX17" i="29"/>
  <c r="HY17" i="29"/>
  <c r="HZ17" i="29"/>
  <c r="IA17" i="29"/>
  <c r="HR18" i="29"/>
  <c r="HS18" i="29"/>
  <c r="HT18" i="29"/>
  <c r="HU18" i="29"/>
  <c r="HV18" i="29"/>
  <c r="HW18" i="29"/>
  <c r="HX18" i="29"/>
  <c r="HY18" i="29"/>
  <c r="HZ18" i="29"/>
  <c r="IA18" i="29"/>
  <c r="HR19" i="29"/>
  <c r="HS19" i="29"/>
  <c r="HT19" i="29"/>
  <c r="HU19" i="29"/>
  <c r="HV19" i="29"/>
  <c r="HW19" i="29"/>
  <c r="HX19" i="29"/>
  <c r="HY19" i="29"/>
  <c r="HZ19" i="29"/>
  <c r="IA19" i="29"/>
  <c r="HR20" i="29"/>
  <c r="HS20" i="29"/>
  <c r="HT20" i="29"/>
  <c r="HU20" i="29"/>
  <c r="HV20" i="29"/>
  <c r="HW20" i="29"/>
  <c r="HX20" i="29"/>
  <c r="HY20" i="29"/>
  <c r="HZ20" i="29"/>
  <c r="IA20" i="29"/>
  <c r="HR21" i="29"/>
  <c r="HS21" i="29"/>
  <c r="HT21" i="29"/>
  <c r="HU21" i="29"/>
  <c r="HV21" i="29"/>
  <c r="HW21" i="29"/>
  <c r="HX21" i="29"/>
  <c r="HY21" i="29"/>
  <c r="HZ21" i="29"/>
  <c r="IA21" i="29"/>
  <c r="HR22" i="29"/>
  <c r="HS22" i="29"/>
  <c r="HT22" i="29"/>
  <c r="HU22" i="29"/>
  <c r="HV22" i="29"/>
  <c r="HW22" i="29"/>
  <c r="HX22" i="29"/>
  <c r="HY22" i="29"/>
  <c r="HZ22" i="29"/>
  <c r="IA22" i="29"/>
  <c r="HR23" i="29"/>
  <c r="HS23" i="29"/>
  <c r="HT23" i="29"/>
  <c r="HU23" i="29"/>
  <c r="HV23" i="29"/>
  <c r="HW23" i="29"/>
  <c r="HX23" i="29"/>
  <c r="HY23" i="29"/>
  <c r="HZ23" i="29"/>
  <c r="IA23" i="29"/>
  <c r="HR24" i="29"/>
  <c r="HS24" i="29"/>
  <c r="HT24" i="29"/>
  <c r="HU24" i="29"/>
  <c r="HV24" i="29"/>
  <c r="HW24" i="29"/>
  <c r="HX24" i="29"/>
  <c r="HY24" i="29"/>
  <c r="HZ24" i="29"/>
  <c r="IA24" i="29"/>
  <c r="HR25" i="29"/>
  <c r="HS25" i="29"/>
  <c r="HT25" i="29"/>
  <c r="HU25" i="29"/>
  <c r="HV25" i="29"/>
  <c r="HW25" i="29"/>
  <c r="HX25" i="29"/>
  <c r="HY25" i="29"/>
  <c r="HZ25" i="29"/>
  <c r="IA25" i="29"/>
  <c r="HR26" i="29"/>
  <c r="HS26" i="29"/>
  <c r="HT26" i="29"/>
  <c r="HU26" i="29"/>
  <c r="HV26" i="29"/>
  <c r="HW26" i="29"/>
  <c r="HX26" i="29"/>
  <c r="HY26" i="29"/>
  <c r="HZ26" i="29"/>
  <c r="IA26" i="29"/>
  <c r="HR27" i="29"/>
  <c r="HS27" i="29"/>
  <c r="HT27" i="29"/>
  <c r="HU27" i="29"/>
  <c r="HV27" i="29"/>
  <c r="HW27" i="29"/>
  <c r="HX27" i="29"/>
  <c r="HY27" i="29"/>
  <c r="HZ27" i="29"/>
  <c r="IA27" i="29"/>
  <c r="HR28" i="29"/>
  <c r="HS28" i="29"/>
  <c r="HT28" i="29"/>
  <c r="HU28" i="29"/>
  <c r="HV28" i="29"/>
  <c r="HW28" i="29"/>
  <c r="HX28" i="29"/>
  <c r="HY28" i="29"/>
  <c r="HZ28" i="29"/>
  <c r="IA28" i="29"/>
  <c r="HR29" i="29"/>
  <c r="HS29" i="29"/>
  <c r="HT29" i="29"/>
  <c r="HU29" i="29"/>
  <c r="HV29" i="29"/>
  <c r="HW29" i="29"/>
  <c r="HX29" i="29"/>
  <c r="HY29" i="29"/>
  <c r="HZ29" i="29"/>
  <c r="IA29" i="29"/>
  <c r="HR30" i="29"/>
  <c r="HS30" i="29"/>
  <c r="HT30" i="29"/>
  <c r="HU30" i="29"/>
  <c r="HV30" i="29"/>
  <c r="HW30" i="29"/>
  <c r="HX30" i="29"/>
  <c r="HY30" i="29"/>
  <c r="HZ30" i="29"/>
  <c r="IA30" i="29"/>
  <c r="HR31" i="29"/>
  <c r="HS31" i="29"/>
  <c r="HT31" i="29"/>
  <c r="HU31" i="29"/>
  <c r="HV31" i="29"/>
  <c r="HW31" i="29"/>
  <c r="HX31" i="29"/>
  <c r="HY31" i="29"/>
  <c r="HZ31" i="29"/>
  <c r="IA31" i="29"/>
  <c r="HR32" i="29"/>
  <c r="HS32" i="29"/>
  <c r="HT32" i="29"/>
  <c r="HU32" i="29"/>
  <c r="HV32" i="29"/>
  <c r="HW32" i="29"/>
  <c r="HX32" i="29"/>
  <c r="HY32" i="29"/>
  <c r="HZ32" i="29"/>
  <c r="IA32" i="29"/>
  <c r="HR33" i="29"/>
  <c r="HS33" i="29"/>
  <c r="HT33" i="29"/>
  <c r="HU33" i="29"/>
  <c r="HV33" i="29"/>
  <c r="HW33" i="29"/>
  <c r="HX33" i="29"/>
  <c r="HY33" i="29"/>
  <c r="HZ33" i="29"/>
  <c r="IA33" i="29"/>
  <c r="HR34" i="29"/>
  <c r="HS34" i="29"/>
  <c r="HT34" i="29"/>
  <c r="HU34" i="29"/>
  <c r="HV34" i="29"/>
  <c r="HW34" i="29"/>
  <c r="HX34" i="29"/>
  <c r="HY34" i="29"/>
  <c r="HZ34" i="29"/>
  <c r="IA34" i="29"/>
  <c r="HR35" i="29"/>
  <c r="HS35" i="29"/>
  <c r="HT35" i="29"/>
  <c r="HU35" i="29"/>
  <c r="HV35" i="29"/>
  <c r="HW35" i="29"/>
  <c r="HX35" i="29"/>
  <c r="HY35" i="29"/>
  <c r="HZ35" i="29"/>
  <c r="IA35" i="29"/>
  <c r="HR36" i="29"/>
  <c r="HS36" i="29"/>
  <c r="HT36" i="29"/>
  <c r="HU36" i="29"/>
  <c r="HV36" i="29"/>
  <c r="HW36" i="29"/>
  <c r="HX36" i="29"/>
  <c r="HY36" i="29"/>
  <c r="HZ36" i="29"/>
  <c r="IA36" i="29"/>
  <c r="HR37" i="29"/>
  <c r="HS37" i="29"/>
  <c r="HT37" i="29"/>
  <c r="HU37" i="29"/>
  <c r="HV37" i="29"/>
  <c r="HW37" i="29"/>
  <c r="HX37" i="29"/>
  <c r="HY37" i="29"/>
  <c r="HZ37" i="29"/>
  <c r="IA37" i="29"/>
  <c r="HR38" i="29"/>
  <c r="HS38" i="29"/>
  <c r="HT38" i="29"/>
  <c r="HU38" i="29"/>
  <c r="HV38" i="29"/>
  <c r="HW38" i="29"/>
  <c r="HX38" i="29"/>
  <c r="HY38" i="29"/>
  <c r="HZ38" i="29"/>
  <c r="IA38" i="29"/>
  <c r="HR39" i="29"/>
  <c r="HS39" i="29"/>
  <c r="HT39" i="29"/>
  <c r="HU39" i="29"/>
  <c r="HV39" i="29"/>
  <c r="HW39" i="29"/>
  <c r="HX39" i="29"/>
  <c r="HY39" i="29"/>
  <c r="HZ39" i="29"/>
  <c r="IA39" i="29"/>
  <c r="HR40" i="29"/>
  <c r="HS40" i="29"/>
  <c r="HT40" i="29"/>
  <c r="HU40" i="29"/>
  <c r="HV40" i="29"/>
  <c r="HW40" i="29"/>
  <c r="HX40" i="29"/>
  <c r="HY40" i="29"/>
  <c r="HZ40" i="29"/>
  <c r="IA40" i="29"/>
  <c r="HR41" i="29"/>
  <c r="HS41" i="29"/>
  <c r="HT41" i="29"/>
  <c r="HU41" i="29"/>
  <c r="HV41" i="29"/>
  <c r="HW41" i="29"/>
  <c r="HX41" i="29"/>
  <c r="HY41" i="29"/>
  <c r="HZ41" i="29"/>
  <c r="IA41" i="29"/>
  <c r="HR42" i="29"/>
  <c r="HS42" i="29"/>
  <c r="HT42" i="29"/>
  <c r="HU42" i="29"/>
  <c r="HV42" i="29"/>
  <c r="HW42" i="29"/>
  <c r="HX42" i="29"/>
  <c r="HY42" i="29"/>
  <c r="HZ42" i="29"/>
  <c r="IA42" i="29"/>
  <c r="HR43" i="29"/>
  <c r="HS43" i="29"/>
  <c r="HT43" i="29"/>
  <c r="HU43" i="29"/>
  <c r="HV43" i="29"/>
  <c r="HW43" i="29"/>
  <c r="HX43" i="29"/>
  <c r="HY43" i="29"/>
  <c r="HZ43" i="29"/>
  <c r="IA43" i="29"/>
  <c r="HR44" i="29"/>
  <c r="HS44" i="29"/>
  <c r="HT44" i="29"/>
  <c r="HU44" i="29"/>
  <c r="HV44" i="29"/>
  <c r="HW44" i="29"/>
  <c r="HX44" i="29"/>
  <c r="HY44" i="29"/>
  <c r="HZ44" i="29"/>
  <c r="IA44" i="29"/>
  <c r="HR45" i="29"/>
  <c r="HS45" i="29"/>
  <c r="HT45" i="29"/>
  <c r="HU45" i="29"/>
  <c r="HV45" i="29"/>
  <c r="HW45" i="29"/>
  <c r="HX45" i="29"/>
  <c r="HY45" i="29"/>
  <c r="HZ45" i="29"/>
  <c r="IA45" i="29"/>
  <c r="HR46" i="29"/>
  <c r="HS46" i="29"/>
  <c r="HT46" i="29"/>
  <c r="HU46" i="29"/>
  <c r="HV46" i="29"/>
  <c r="HW46" i="29"/>
  <c r="HX46" i="29"/>
  <c r="HY46" i="29"/>
  <c r="HZ46" i="29"/>
  <c r="IA46" i="29"/>
  <c r="HR47" i="29"/>
  <c r="HS47" i="29"/>
  <c r="HT47" i="29"/>
  <c r="HU47" i="29"/>
  <c r="HV47" i="29"/>
  <c r="HW47" i="29"/>
  <c r="HX47" i="29"/>
  <c r="HY47" i="29"/>
  <c r="HZ47" i="29"/>
  <c r="IA47" i="29"/>
  <c r="HR48" i="29"/>
  <c r="HS48" i="29"/>
  <c r="HT48" i="29"/>
  <c r="HU48" i="29"/>
  <c r="HV48" i="29"/>
  <c r="HW48" i="29"/>
  <c r="HX48" i="29"/>
  <c r="HY48" i="29"/>
  <c r="HZ48" i="29"/>
  <c r="IA48" i="29"/>
  <c r="HR49" i="29"/>
  <c r="HS49" i="29"/>
  <c r="HT49" i="29"/>
  <c r="HU49" i="29"/>
  <c r="HV49" i="29"/>
  <c r="HW49" i="29"/>
  <c r="HX49" i="29"/>
  <c r="HY49" i="29"/>
  <c r="HZ49" i="29"/>
  <c r="IA49" i="29"/>
  <c r="HR50" i="29"/>
  <c r="HS50" i="29"/>
  <c r="HT50" i="29"/>
  <c r="HU50" i="29"/>
  <c r="HV50" i="29"/>
  <c r="HW50" i="29"/>
  <c r="HX50" i="29"/>
  <c r="HY50" i="29"/>
  <c r="HZ50" i="29"/>
  <c r="IA50" i="29"/>
  <c r="HR51" i="29"/>
  <c r="HS51" i="29"/>
  <c r="HT51" i="29"/>
  <c r="HU51" i="29"/>
  <c r="HV51" i="29"/>
  <c r="HW51" i="29"/>
  <c r="HX51" i="29"/>
  <c r="HY51" i="29"/>
  <c r="HZ51" i="29"/>
  <c r="IA51" i="29"/>
  <c r="HR52" i="29"/>
  <c r="HS52" i="29"/>
  <c r="HT52" i="29"/>
  <c r="HU52" i="29"/>
  <c r="HV52" i="29"/>
  <c r="HW52" i="29"/>
  <c r="HX52" i="29"/>
  <c r="HY52" i="29"/>
  <c r="HZ52" i="29"/>
  <c r="IA52" i="29"/>
  <c r="HR53" i="29"/>
  <c r="HS53" i="29"/>
  <c r="HT53" i="29"/>
  <c r="HU53" i="29"/>
  <c r="HV53" i="29"/>
  <c r="HW53" i="29"/>
  <c r="HX53" i="29"/>
  <c r="HY53" i="29"/>
  <c r="HZ53" i="29"/>
  <c r="IA53" i="29"/>
  <c r="HR54" i="29"/>
  <c r="HS54" i="29"/>
  <c r="HT54" i="29"/>
  <c r="HU54" i="29"/>
  <c r="HV54" i="29"/>
  <c r="HW54" i="29"/>
  <c r="HX54" i="29"/>
  <c r="HY54" i="29"/>
  <c r="HZ54" i="29"/>
  <c r="IA54" i="29"/>
  <c r="HR55" i="29"/>
  <c r="HS55" i="29"/>
  <c r="HT55" i="29"/>
  <c r="HU55" i="29"/>
  <c r="HV55" i="29"/>
  <c r="HW55" i="29"/>
  <c r="HX55" i="29"/>
  <c r="HY55" i="29"/>
  <c r="HZ55" i="29"/>
  <c r="IA55" i="29"/>
  <c r="HR56" i="29"/>
  <c r="HS56" i="29"/>
  <c r="HT56" i="29"/>
  <c r="HU56" i="29"/>
  <c r="HV56" i="29"/>
  <c r="HW56" i="29"/>
  <c r="HX56" i="29"/>
  <c r="HY56" i="29"/>
  <c r="HZ56" i="29"/>
  <c r="IA56" i="29"/>
  <c r="HR57" i="29"/>
  <c r="HS57" i="29"/>
  <c r="HT57" i="29"/>
  <c r="HU57" i="29"/>
  <c r="HV57" i="29"/>
  <c r="HW57" i="29"/>
  <c r="HX57" i="29"/>
  <c r="HY57" i="29"/>
  <c r="HZ57" i="29"/>
  <c r="IA57" i="29"/>
  <c r="HR58" i="29"/>
  <c r="HS58" i="29"/>
  <c r="HT58" i="29"/>
  <c r="HU58" i="29"/>
  <c r="HV58" i="29"/>
  <c r="HW58" i="29"/>
  <c r="HX58" i="29"/>
  <c r="HY58" i="29"/>
  <c r="HZ58" i="29"/>
  <c r="IA58" i="29"/>
  <c r="HR59" i="29"/>
  <c r="HS59" i="29"/>
  <c r="HT59" i="29"/>
  <c r="HU59" i="29"/>
  <c r="HV59" i="29"/>
  <c r="HW59" i="29"/>
  <c r="HX59" i="29"/>
  <c r="HY59" i="29"/>
  <c r="HZ59" i="29"/>
  <c r="IA59" i="29"/>
  <c r="HR60" i="29"/>
  <c r="HS60" i="29"/>
  <c r="HT60" i="29"/>
  <c r="HU60" i="29"/>
  <c r="HV60" i="29"/>
  <c r="HW60" i="29"/>
  <c r="HX60" i="29"/>
  <c r="HY60" i="29"/>
  <c r="HZ60" i="29"/>
  <c r="IA60" i="29"/>
  <c r="HR61" i="29"/>
  <c r="HS61" i="29"/>
  <c r="HT61" i="29"/>
  <c r="HU61" i="29"/>
  <c r="HV61" i="29"/>
  <c r="HW61" i="29"/>
  <c r="HX61" i="29"/>
  <c r="HY61" i="29"/>
  <c r="HZ61" i="29"/>
  <c r="IA61" i="29"/>
  <c r="HR62" i="29"/>
  <c r="HS62" i="29"/>
  <c r="HT62" i="29"/>
  <c r="HU62" i="29"/>
  <c r="HV62" i="29"/>
  <c r="HW62" i="29"/>
  <c r="HX62" i="29"/>
  <c r="HY62" i="29"/>
  <c r="HZ62" i="29"/>
  <c r="IA62" i="29"/>
  <c r="HR63" i="29"/>
  <c r="HS63" i="29"/>
  <c r="HT63" i="29"/>
  <c r="HU63" i="29"/>
  <c r="HV63" i="29"/>
  <c r="HW63" i="29"/>
  <c r="HX63" i="29"/>
  <c r="HY63" i="29"/>
  <c r="HZ63" i="29"/>
  <c r="IA63" i="29"/>
  <c r="HR64" i="29"/>
  <c r="HS64" i="29"/>
  <c r="HT64" i="29"/>
  <c r="HU64" i="29"/>
  <c r="HV64" i="29"/>
  <c r="HW64" i="29"/>
  <c r="HX64" i="29"/>
  <c r="HY64" i="29"/>
  <c r="HZ64" i="29"/>
  <c r="IA64" i="29"/>
  <c r="HR65" i="29"/>
  <c r="HS65" i="29"/>
  <c r="HT65" i="29"/>
  <c r="HU65" i="29"/>
  <c r="HV65" i="29"/>
  <c r="HW65" i="29"/>
  <c r="HX65" i="29"/>
  <c r="HY65" i="29"/>
  <c r="HZ65" i="29"/>
  <c r="IA65" i="29"/>
  <c r="HR66" i="29"/>
  <c r="HS66" i="29"/>
  <c r="HT66" i="29"/>
  <c r="HU66" i="29"/>
  <c r="HV66" i="29"/>
  <c r="HW66" i="29"/>
  <c r="HX66" i="29"/>
  <c r="HY66" i="29"/>
  <c r="HZ66" i="29"/>
  <c r="IA66" i="29"/>
  <c r="HR67" i="29"/>
  <c r="HS67" i="29"/>
  <c r="HT67" i="29"/>
  <c r="HU67" i="29"/>
  <c r="HV67" i="29"/>
  <c r="HW67" i="29"/>
  <c r="HX67" i="29"/>
  <c r="HY67" i="29"/>
  <c r="HZ67" i="29"/>
  <c r="IA67" i="29"/>
  <c r="HR68" i="29"/>
  <c r="HS68" i="29"/>
  <c r="HT68" i="29"/>
  <c r="HU68" i="29"/>
  <c r="HV68" i="29"/>
  <c r="HW68" i="29"/>
  <c r="HX68" i="29"/>
  <c r="HY68" i="29"/>
  <c r="HZ68" i="29"/>
  <c r="IA68" i="29"/>
  <c r="HR69" i="29"/>
  <c r="HS69" i="29"/>
  <c r="HT69" i="29"/>
  <c r="HU69" i="29"/>
  <c r="HV69" i="29"/>
  <c r="HW69" i="29"/>
  <c r="HX69" i="29"/>
  <c r="HY69" i="29"/>
  <c r="HZ69" i="29"/>
  <c r="IA69" i="29"/>
  <c r="HR70" i="29"/>
  <c r="HS70" i="29"/>
  <c r="HT70" i="29"/>
  <c r="HU70" i="29"/>
  <c r="HV70" i="29"/>
  <c r="HW70" i="29"/>
  <c r="HX70" i="29"/>
  <c r="HY70" i="29"/>
  <c r="HZ70" i="29"/>
  <c r="IA70" i="29"/>
  <c r="HR71" i="29"/>
  <c r="HS71" i="29"/>
  <c r="HT71" i="29"/>
  <c r="HU71" i="29"/>
  <c r="HV71" i="29"/>
  <c r="HW71" i="29"/>
  <c r="HX71" i="29"/>
  <c r="HY71" i="29"/>
  <c r="HZ71" i="29"/>
  <c r="IA71" i="29"/>
  <c r="HR72" i="29"/>
  <c r="HS72" i="29"/>
  <c r="HT72" i="29"/>
  <c r="HU72" i="29"/>
  <c r="HV72" i="29"/>
  <c r="HW72" i="29"/>
  <c r="HX72" i="29"/>
  <c r="HY72" i="29"/>
  <c r="HZ72" i="29"/>
  <c r="IA72" i="29"/>
  <c r="HR73" i="29"/>
  <c r="HS73" i="29"/>
  <c r="HT73" i="29"/>
  <c r="HU73" i="29"/>
  <c r="HV73" i="29"/>
  <c r="HW73" i="29"/>
  <c r="HX73" i="29"/>
  <c r="HY73" i="29"/>
  <c r="HZ73" i="29"/>
  <c r="IA73" i="29"/>
  <c r="HR74" i="29"/>
  <c r="HS74" i="29"/>
  <c r="HT74" i="29"/>
  <c r="HU74" i="29"/>
  <c r="HV74" i="29"/>
  <c r="HW74" i="29"/>
  <c r="HX74" i="29"/>
  <c r="HY74" i="29"/>
  <c r="HZ74" i="29"/>
  <c r="IA74" i="29"/>
  <c r="HR75" i="29"/>
  <c r="HS75" i="29"/>
  <c r="HT75" i="29"/>
  <c r="HU75" i="29"/>
  <c r="HV75" i="29"/>
  <c r="HW75" i="29"/>
  <c r="HX75" i="29"/>
  <c r="HY75" i="29"/>
  <c r="HZ75" i="29"/>
  <c r="IA75" i="29"/>
  <c r="HR76" i="29"/>
  <c r="HS76" i="29"/>
  <c r="HT76" i="29"/>
  <c r="HU76" i="29"/>
  <c r="HV76" i="29"/>
  <c r="HW76" i="29"/>
  <c r="HX76" i="29"/>
  <c r="HY76" i="29"/>
  <c r="HZ76" i="29"/>
  <c r="IA76" i="29"/>
  <c r="HR77" i="29"/>
  <c r="HS77" i="29"/>
  <c r="HT77" i="29"/>
  <c r="HU77" i="29"/>
  <c r="HV77" i="29"/>
  <c r="HW77" i="29"/>
  <c r="HX77" i="29"/>
  <c r="HY77" i="29"/>
  <c r="HZ77" i="29"/>
  <c r="IA77" i="29"/>
  <c r="HR78" i="29"/>
  <c r="HS78" i="29"/>
  <c r="HT78" i="29"/>
  <c r="HU78" i="29"/>
  <c r="HV78" i="29"/>
  <c r="HW78" i="29"/>
  <c r="HX78" i="29"/>
  <c r="HY78" i="29"/>
  <c r="HZ78" i="29"/>
  <c r="IA78" i="29"/>
  <c r="HR79" i="29"/>
  <c r="HS79" i="29"/>
  <c r="HT79" i="29"/>
  <c r="HU79" i="29"/>
  <c r="HV79" i="29"/>
  <c r="HW79" i="29"/>
  <c r="HX79" i="29"/>
  <c r="HY79" i="29"/>
  <c r="HZ79" i="29"/>
  <c r="IA79" i="29"/>
  <c r="HR80" i="29"/>
  <c r="HS80" i="29"/>
  <c r="HT80" i="29"/>
  <c r="HU80" i="29"/>
  <c r="HV80" i="29"/>
  <c r="HW80" i="29"/>
  <c r="HX80" i="29"/>
  <c r="HY80" i="29"/>
  <c r="HZ80" i="29"/>
  <c r="IA80" i="29"/>
  <c r="HR81" i="29"/>
  <c r="HS81" i="29"/>
  <c r="HT81" i="29"/>
  <c r="HU81" i="29"/>
  <c r="HV81" i="29"/>
  <c r="HW81" i="29"/>
  <c r="HX81" i="29"/>
  <c r="HY81" i="29"/>
  <c r="HZ81" i="29"/>
  <c r="IA81" i="29"/>
  <c r="HR82" i="29"/>
  <c r="HS82" i="29"/>
  <c r="HT82" i="29"/>
  <c r="HU82" i="29"/>
  <c r="HV82" i="29"/>
  <c r="HW82" i="29"/>
  <c r="HX82" i="29"/>
  <c r="HY82" i="29"/>
  <c r="HZ82" i="29"/>
  <c r="IA82" i="29"/>
  <c r="HR83" i="29"/>
  <c r="HS83" i="29"/>
  <c r="HT83" i="29"/>
  <c r="HU83" i="29"/>
  <c r="HV83" i="29"/>
  <c r="HW83" i="29"/>
  <c r="HX83" i="29"/>
  <c r="HY83" i="29"/>
  <c r="HZ83" i="29"/>
  <c r="IA83" i="29"/>
  <c r="HR84" i="29"/>
  <c r="HS84" i="29"/>
  <c r="HT84" i="29"/>
  <c r="HU84" i="29"/>
  <c r="HV84" i="29"/>
  <c r="HW84" i="29"/>
  <c r="HX84" i="29"/>
  <c r="HY84" i="29"/>
  <c r="HZ84" i="29"/>
  <c r="IA84" i="29"/>
  <c r="HR85" i="29"/>
  <c r="HS85" i="29"/>
  <c r="HT85" i="29"/>
  <c r="HU85" i="29"/>
  <c r="HV85" i="29"/>
  <c r="HW85" i="29"/>
  <c r="HX85" i="29"/>
  <c r="HY85" i="29"/>
  <c r="HZ85" i="29"/>
  <c r="IA85" i="29"/>
  <c r="HR86" i="29"/>
  <c r="HS86" i="29"/>
  <c r="HT86" i="29"/>
  <c r="HU86" i="29"/>
  <c r="HV86" i="29"/>
  <c r="HW86" i="29"/>
  <c r="HX86" i="29"/>
  <c r="HY86" i="29"/>
  <c r="HZ86" i="29"/>
  <c r="IA86" i="29"/>
  <c r="HR87" i="29"/>
  <c r="HS87" i="29"/>
  <c r="HT87" i="29"/>
  <c r="HU87" i="29"/>
  <c r="HV87" i="29"/>
  <c r="HW87" i="29"/>
  <c r="HX87" i="29"/>
  <c r="HY87" i="29"/>
  <c r="HZ87" i="29"/>
  <c r="IA87" i="29"/>
  <c r="HR88" i="29"/>
  <c r="HS88" i="29"/>
  <c r="HT88" i="29"/>
  <c r="HU88" i="29"/>
  <c r="HV88" i="29"/>
  <c r="HW88" i="29"/>
  <c r="HX88" i="29"/>
  <c r="HY88" i="29"/>
  <c r="HZ88" i="29"/>
  <c r="IA88" i="29"/>
  <c r="HR89" i="29"/>
  <c r="HS89" i="29"/>
  <c r="HT89" i="29"/>
  <c r="HU89" i="29"/>
  <c r="HV89" i="29"/>
  <c r="HW89" i="29"/>
  <c r="HX89" i="29"/>
  <c r="HY89" i="29"/>
  <c r="HZ89" i="29"/>
  <c r="IA89" i="29"/>
  <c r="HR90" i="29"/>
  <c r="HS90" i="29"/>
  <c r="HT90" i="29"/>
  <c r="HU90" i="29"/>
  <c r="HV90" i="29"/>
  <c r="HW90" i="29"/>
  <c r="HX90" i="29"/>
  <c r="HY90" i="29"/>
  <c r="HZ90" i="29"/>
  <c r="IA90" i="29"/>
  <c r="HR91" i="29"/>
  <c r="HS91" i="29"/>
  <c r="HT91" i="29"/>
  <c r="HU91" i="29"/>
  <c r="HV91" i="29"/>
  <c r="HW91" i="29"/>
  <c r="HX91" i="29"/>
  <c r="HY91" i="29"/>
  <c r="HZ91" i="29"/>
  <c r="IA91" i="29"/>
  <c r="HR92" i="29"/>
  <c r="HS92" i="29"/>
  <c r="HT92" i="29"/>
  <c r="HU92" i="29"/>
  <c r="HV92" i="29"/>
  <c r="HW92" i="29"/>
  <c r="HX92" i="29"/>
  <c r="HY92" i="29"/>
  <c r="HZ92" i="29"/>
  <c r="IA92" i="29"/>
  <c r="HR93" i="29"/>
  <c r="HS93" i="29"/>
  <c r="HT93" i="29"/>
  <c r="HU93" i="29"/>
  <c r="HV93" i="29"/>
  <c r="HW93" i="29"/>
  <c r="HX93" i="29"/>
  <c r="HY93" i="29"/>
  <c r="HZ93" i="29"/>
  <c r="IA93" i="29"/>
  <c r="HR94" i="29"/>
  <c r="HS94" i="29"/>
  <c r="HT94" i="29"/>
  <c r="HU94" i="29"/>
  <c r="HV94" i="29"/>
  <c r="HW94" i="29"/>
  <c r="HX94" i="29"/>
  <c r="HY94" i="29"/>
  <c r="HZ94" i="29"/>
  <c r="IA94" i="29"/>
  <c r="HR95" i="29"/>
  <c r="HS95" i="29"/>
  <c r="HT95" i="29"/>
  <c r="HU95" i="29"/>
  <c r="HV95" i="29"/>
  <c r="HW95" i="29"/>
  <c r="HX95" i="29"/>
  <c r="HY95" i="29"/>
  <c r="HZ95" i="29"/>
  <c r="IA95" i="29"/>
  <c r="HR96" i="29"/>
  <c r="HS96" i="29"/>
  <c r="HT96" i="29"/>
  <c r="HU96" i="29"/>
  <c r="HV96" i="29"/>
  <c r="HW96" i="29"/>
  <c r="HX96" i="29"/>
  <c r="HY96" i="29"/>
  <c r="HZ96" i="29"/>
  <c r="IA96" i="29"/>
  <c r="HR97" i="29"/>
  <c r="HS97" i="29"/>
  <c r="HT97" i="29"/>
  <c r="HU97" i="29"/>
  <c r="HV97" i="29"/>
  <c r="HW97" i="29"/>
  <c r="HX97" i="29"/>
  <c r="HY97" i="29"/>
  <c r="HZ97" i="29"/>
  <c r="IA97" i="29"/>
  <c r="HR98" i="29"/>
  <c r="HS98" i="29"/>
  <c r="HT98" i="29"/>
  <c r="HU98" i="29"/>
  <c r="HV98" i="29"/>
  <c r="HW98" i="29"/>
  <c r="HX98" i="29"/>
  <c r="HY98" i="29"/>
  <c r="HZ98" i="29"/>
  <c r="IA98" i="29"/>
  <c r="HR99" i="29"/>
  <c r="HS99" i="29"/>
  <c r="HT99" i="29"/>
  <c r="HU99" i="29"/>
  <c r="HV99" i="29"/>
  <c r="HW99" i="29"/>
  <c r="HX99" i="29"/>
  <c r="HY99" i="29"/>
  <c r="HZ99" i="29"/>
  <c r="IA99" i="29"/>
  <c r="HR100" i="29"/>
  <c r="HS100" i="29"/>
  <c r="HT100" i="29"/>
  <c r="HU100" i="29"/>
  <c r="HV100" i="29"/>
  <c r="HW100" i="29"/>
  <c r="HX100" i="29"/>
  <c r="HY100" i="29"/>
  <c r="HZ100" i="29"/>
  <c r="IA100" i="29"/>
  <c r="HR101" i="29"/>
  <c r="HS101" i="29"/>
  <c r="HT101" i="29"/>
  <c r="HU101" i="29"/>
  <c r="HV101" i="29"/>
  <c r="HW101" i="29"/>
  <c r="HX101" i="29"/>
  <c r="HY101" i="29"/>
  <c r="HZ101" i="29"/>
  <c r="IA101" i="29"/>
  <c r="HR102" i="29"/>
  <c r="HS102" i="29"/>
  <c r="HT102" i="29"/>
  <c r="HU102" i="29"/>
  <c r="HV102" i="29"/>
  <c r="HW102" i="29"/>
  <c r="HX102" i="29"/>
  <c r="HY102" i="29"/>
  <c r="HZ102" i="29"/>
  <c r="IA102" i="29"/>
  <c r="HR103" i="29"/>
  <c r="HS103" i="29"/>
  <c r="HT103" i="29"/>
  <c r="HU103" i="29"/>
  <c r="HV103" i="29"/>
  <c r="HW103" i="29"/>
  <c r="HX103" i="29"/>
  <c r="HY103" i="29"/>
  <c r="HZ103" i="29"/>
  <c r="IA103" i="29"/>
  <c r="HR104" i="29"/>
  <c r="HS104" i="29"/>
  <c r="HT104" i="29"/>
  <c r="HU104" i="29"/>
  <c r="HV104" i="29"/>
  <c r="HW104" i="29"/>
  <c r="HX104" i="29"/>
  <c r="HY104" i="29"/>
  <c r="HZ104" i="29"/>
  <c r="IA104" i="29"/>
  <c r="HR105" i="29"/>
  <c r="HS105" i="29"/>
  <c r="HT105" i="29"/>
  <c r="HU105" i="29"/>
  <c r="HV105" i="29"/>
  <c r="HW105" i="29"/>
  <c r="HX105" i="29"/>
  <c r="HY105" i="29"/>
  <c r="HZ105" i="29"/>
  <c r="IA105" i="29"/>
  <c r="HR106" i="29"/>
  <c r="HS106" i="29"/>
  <c r="HT106" i="29"/>
  <c r="HU106" i="29"/>
  <c r="HV106" i="29"/>
  <c r="HW106" i="29"/>
  <c r="HX106" i="29"/>
  <c r="HY106" i="29"/>
  <c r="HZ106" i="29"/>
  <c r="IA106" i="29"/>
  <c r="HR107" i="29"/>
  <c r="HS107" i="29"/>
  <c r="HT107" i="29"/>
  <c r="HU107" i="29"/>
  <c r="HV107" i="29"/>
  <c r="HW107" i="29"/>
  <c r="HX107" i="29"/>
  <c r="HY107" i="29"/>
  <c r="HZ107" i="29"/>
  <c r="IA107" i="29"/>
  <c r="HR108" i="29"/>
  <c r="HS108" i="29"/>
  <c r="HT108" i="29"/>
  <c r="HU108" i="29"/>
  <c r="HV108" i="29"/>
  <c r="HW108" i="29"/>
  <c r="HX108" i="29"/>
  <c r="HY108" i="29"/>
  <c r="HZ108" i="29"/>
  <c r="IA108" i="29"/>
  <c r="HR109" i="29"/>
  <c r="HS109" i="29"/>
  <c r="HT109" i="29"/>
  <c r="HU109" i="29"/>
  <c r="HV109" i="29"/>
  <c r="HW109" i="29"/>
  <c r="HX109" i="29"/>
  <c r="HY109" i="29"/>
  <c r="HZ109" i="29"/>
  <c r="IA109" i="29"/>
  <c r="HR110" i="29"/>
  <c r="HS110" i="29"/>
  <c r="HT110" i="29"/>
  <c r="HU110" i="29"/>
  <c r="HV110" i="29"/>
  <c r="HW110" i="29"/>
  <c r="HX110" i="29"/>
  <c r="HY110" i="29"/>
  <c r="HZ110" i="29"/>
  <c r="IA110" i="29"/>
  <c r="HR111" i="29"/>
  <c r="HS111" i="29"/>
  <c r="HT111" i="29"/>
  <c r="HU111" i="29"/>
  <c r="HV111" i="29"/>
  <c r="HW111" i="29"/>
  <c r="HX111" i="29"/>
  <c r="HY111" i="29"/>
  <c r="HZ111" i="29"/>
  <c r="IA111" i="29"/>
  <c r="J2" i="28"/>
  <c r="J2" i="29" s="1"/>
  <c r="J2" i="30" s="1"/>
  <c r="DG12" i="28"/>
  <c r="DQ12" i="28"/>
  <c r="EA12" i="28"/>
  <c r="EK12" i="28"/>
  <c r="EU12" i="28"/>
  <c r="FE12" i="28"/>
  <c r="FO12" i="28"/>
  <c r="FY12" i="28"/>
  <c r="GI12" i="28"/>
  <c r="GS12" i="28"/>
  <c r="U14" i="28"/>
  <c r="AE14" i="28" s="1"/>
  <c r="AO14" i="28" s="1"/>
  <c r="AY14" i="28" s="1"/>
  <c r="BI14" i="28" s="1"/>
  <c r="BS14" i="28" s="1"/>
  <c r="CC14" i="28" s="1"/>
  <c r="CM14" i="28" s="1"/>
  <c r="CW14" i="28" s="1"/>
  <c r="DG14" i="28" s="1"/>
  <c r="DQ14" i="28" s="1"/>
  <c r="EA14" i="28" s="1"/>
  <c r="EK14" i="28" s="1"/>
  <c r="EU14" i="28" s="1"/>
  <c r="FE14" i="28" s="1"/>
  <c r="FO14" i="28" s="1"/>
  <c r="FY14" i="28" s="1"/>
  <c r="GI14" i="28" s="1"/>
  <c r="GS14" i="28" s="1"/>
  <c r="HC14" i="28" s="1"/>
  <c r="V14" i="28"/>
  <c r="AF14" i="28" s="1"/>
  <c r="AP14" i="28" s="1"/>
  <c r="AZ14" i="28" s="1"/>
  <c r="BJ14" i="28" s="1"/>
  <c r="BT14" i="28" s="1"/>
  <c r="CD14" i="28" s="1"/>
  <c r="CN14" i="28" s="1"/>
  <c r="CX14" i="28" s="1"/>
  <c r="DH14" i="28" s="1"/>
  <c r="DR14" i="28" s="1"/>
  <c r="EB14" i="28" s="1"/>
  <c r="EL14" i="28" s="1"/>
  <c r="EV14" i="28" s="1"/>
  <c r="FF14" i="28" s="1"/>
  <c r="FP14" i="28" s="1"/>
  <c r="FZ14" i="28" s="1"/>
  <c r="GJ14" i="28" s="1"/>
  <c r="GT14" i="28" s="1"/>
  <c r="HD14" i="28" s="1"/>
  <c r="W14" i="28"/>
  <c r="AG14" i="28" s="1"/>
  <c r="AQ14" i="28" s="1"/>
  <c r="BA14" i="28" s="1"/>
  <c r="BK14" i="28" s="1"/>
  <c r="BU14" i="28" s="1"/>
  <c r="CE14" i="28" s="1"/>
  <c r="CO14" i="28" s="1"/>
  <c r="CY14" i="28" s="1"/>
  <c r="DI14" i="28" s="1"/>
  <c r="DS14" i="28" s="1"/>
  <c r="EC14" i="28" s="1"/>
  <c r="EM14" i="28" s="1"/>
  <c r="EW14" i="28" s="1"/>
  <c r="FG14" i="28" s="1"/>
  <c r="FQ14" i="28" s="1"/>
  <c r="GA14" i="28" s="1"/>
  <c r="GK14" i="28" s="1"/>
  <c r="GU14" i="28" s="1"/>
  <c r="HE14" i="28" s="1"/>
  <c r="X14" i="28"/>
  <c r="AH14" i="28" s="1"/>
  <c r="AR14" i="28" s="1"/>
  <c r="BB14" i="28" s="1"/>
  <c r="BL14" i="28" s="1"/>
  <c r="BV14" i="28" s="1"/>
  <c r="CF14" i="28" s="1"/>
  <c r="CP14" i="28" s="1"/>
  <c r="CZ14" i="28" s="1"/>
  <c r="DJ14" i="28" s="1"/>
  <c r="DT14" i="28" s="1"/>
  <c r="ED14" i="28" s="1"/>
  <c r="EN14" i="28" s="1"/>
  <c r="EX14" i="28" s="1"/>
  <c r="FH14" i="28" s="1"/>
  <c r="FR14" i="28" s="1"/>
  <c r="GB14" i="28" s="1"/>
  <c r="GL14" i="28" s="1"/>
  <c r="GV14" i="28" s="1"/>
  <c r="HF14" i="28" s="1"/>
  <c r="Y14" i="28"/>
  <c r="AI14" i="28" s="1"/>
  <c r="AS14" i="28" s="1"/>
  <c r="BC14" i="28" s="1"/>
  <c r="BM14" i="28" s="1"/>
  <c r="BW14" i="28" s="1"/>
  <c r="CG14" i="28" s="1"/>
  <c r="CQ14" i="28" s="1"/>
  <c r="DA14" i="28" s="1"/>
  <c r="DK14" i="28" s="1"/>
  <c r="DU14" i="28" s="1"/>
  <c r="EE14" i="28" s="1"/>
  <c r="EO14" i="28" s="1"/>
  <c r="EY14" i="28" s="1"/>
  <c r="FI14" i="28" s="1"/>
  <c r="FS14" i="28" s="1"/>
  <c r="GC14" i="28" s="1"/>
  <c r="GM14" i="28" s="1"/>
  <c r="GW14" i="28" s="1"/>
  <c r="HG14" i="28" s="1"/>
  <c r="Z14" i="28"/>
  <c r="AJ14" i="28" s="1"/>
  <c r="AT14" i="28" s="1"/>
  <c r="BD14" i="28" s="1"/>
  <c r="BN14" i="28" s="1"/>
  <c r="BX14" i="28" s="1"/>
  <c r="CH14" i="28" s="1"/>
  <c r="CR14" i="28" s="1"/>
  <c r="DB14" i="28" s="1"/>
  <c r="DL14" i="28" s="1"/>
  <c r="DV14" i="28" s="1"/>
  <c r="EF14" i="28" s="1"/>
  <c r="EP14" i="28" s="1"/>
  <c r="EZ14" i="28" s="1"/>
  <c r="FJ14" i="28" s="1"/>
  <c r="FT14" i="28" s="1"/>
  <c r="GD14" i="28" s="1"/>
  <c r="GN14" i="28" s="1"/>
  <c r="GX14" i="28" s="1"/>
  <c r="HH14" i="28" s="1"/>
  <c r="AA14" i="28"/>
  <c r="AK14" i="28" s="1"/>
  <c r="AU14" i="28" s="1"/>
  <c r="BE14" i="28" s="1"/>
  <c r="BO14" i="28" s="1"/>
  <c r="BY14" i="28" s="1"/>
  <c r="CI14" i="28" s="1"/>
  <c r="AB14" i="28"/>
  <c r="AL14" i="28" s="1"/>
  <c r="AV14" i="28" s="1"/>
  <c r="BF14" i="28" s="1"/>
  <c r="BP14" i="28" s="1"/>
  <c r="BZ14" i="28" s="1"/>
  <c r="CJ14" i="28" s="1"/>
  <c r="CT14" i="28" s="1"/>
  <c r="DD14" i="28" s="1"/>
  <c r="DN14" i="28" s="1"/>
  <c r="DX14" i="28" s="1"/>
  <c r="EH14" i="28" s="1"/>
  <c r="ER14" i="28" s="1"/>
  <c r="FB14" i="28" s="1"/>
  <c r="FL14" i="28" s="1"/>
  <c r="FV14" i="28" s="1"/>
  <c r="GF14" i="28" s="1"/>
  <c r="GP14" i="28" s="1"/>
  <c r="GZ14" i="28" s="1"/>
  <c r="HJ14" i="28" s="1"/>
  <c r="AC14" i="28"/>
  <c r="AM14" i="28" s="1"/>
  <c r="AW14" i="28" s="1"/>
  <c r="BG14" i="28" s="1"/>
  <c r="BQ14" i="28" s="1"/>
  <c r="CA14" i="28" s="1"/>
  <c r="CK14" i="28" s="1"/>
  <c r="CU14" i="28" s="1"/>
  <c r="DE14" i="28" s="1"/>
  <c r="DO14" i="28" s="1"/>
  <c r="DY14" i="28" s="1"/>
  <c r="EI14" i="28" s="1"/>
  <c r="ES14" i="28" s="1"/>
  <c r="FC14" i="28" s="1"/>
  <c r="FM14" i="28" s="1"/>
  <c r="FW14" i="28" s="1"/>
  <c r="GG14" i="28" s="1"/>
  <c r="GQ14" i="28" s="1"/>
  <c r="HA14" i="28" s="1"/>
  <c r="HK14" i="28" s="1"/>
  <c r="AD14" i="28"/>
  <c r="AN14" i="28" s="1"/>
  <c r="AX14" i="28" s="1"/>
  <c r="BH14" i="28" s="1"/>
  <c r="BR14" i="28" s="1"/>
  <c r="CB14" i="28" s="1"/>
  <c r="CL14" i="28" s="1"/>
  <c r="CV14" i="28" s="1"/>
  <c r="DF14" i="28" s="1"/>
  <c r="DP14" i="28" s="1"/>
  <c r="DZ14" i="28" s="1"/>
  <c r="EJ14" i="28" s="1"/>
  <c r="ET14" i="28" s="1"/>
  <c r="FD14" i="28" s="1"/>
  <c r="FN14" i="28" s="1"/>
  <c r="FX14" i="28" s="1"/>
  <c r="GH14" i="28" s="1"/>
  <c r="GR14" i="28" s="1"/>
  <c r="HB14" i="28" s="1"/>
  <c r="HL14" i="28" s="1"/>
  <c r="HR16" i="28"/>
  <c r="HS16" i="28"/>
  <c r="HT16" i="28"/>
  <c r="HU16" i="28"/>
  <c r="HV16" i="28"/>
  <c r="HW16" i="28"/>
  <c r="HX16" i="28"/>
  <c r="HY16" i="28"/>
  <c r="HZ16" i="28"/>
  <c r="IA16" i="28"/>
  <c r="HR17" i="28"/>
  <c r="HS17" i="28"/>
  <c r="HT17" i="28"/>
  <c r="HU17" i="28"/>
  <c r="HV17" i="28"/>
  <c r="HW17" i="28"/>
  <c r="HX17" i="28"/>
  <c r="HY17" i="28"/>
  <c r="HZ17" i="28"/>
  <c r="IA17" i="28"/>
  <c r="HR18" i="28"/>
  <c r="HS18" i="28"/>
  <c r="HT18" i="28"/>
  <c r="HU18" i="28"/>
  <c r="HV18" i="28"/>
  <c r="HW18" i="28"/>
  <c r="HX18" i="28"/>
  <c r="HY18" i="28"/>
  <c r="HZ18" i="28"/>
  <c r="IA18" i="28"/>
  <c r="HR19" i="28"/>
  <c r="HS19" i="28"/>
  <c r="HT19" i="28"/>
  <c r="HU19" i="28"/>
  <c r="HV19" i="28"/>
  <c r="HW19" i="28"/>
  <c r="HX19" i="28"/>
  <c r="HY19" i="28"/>
  <c r="HZ19" i="28"/>
  <c r="IA19" i="28"/>
  <c r="HR20" i="28"/>
  <c r="HS20" i="28"/>
  <c r="HT20" i="28"/>
  <c r="HU20" i="28"/>
  <c r="HV20" i="28"/>
  <c r="HW20" i="28"/>
  <c r="HX20" i="28"/>
  <c r="HY20" i="28"/>
  <c r="HZ20" i="28"/>
  <c r="IA20" i="28"/>
  <c r="HR21" i="28"/>
  <c r="HS21" i="28"/>
  <c r="HT21" i="28"/>
  <c r="HU21" i="28"/>
  <c r="HV21" i="28"/>
  <c r="HW21" i="28"/>
  <c r="HX21" i="28"/>
  <c r="HY21" i="28"/>
  <c r="HZ21" i="28"/>
  <c r="IA21" i="28"/>
  <c r="HR22" i="28"/>
  <c r="HS22" i="28"/>
  <c r="HT22" i="28"/>
  <c r="HU22" i="28"/>
  <c r="HV22" i="28"/>
  <c r="HW22" i="28"/>
  <c r="HX22" i="28"/>
  <c r="HY22" i="28"/>
  <c r="HZ22" i="28"/>
  <c r="IA22" i="28"/>
  <c r="HR23" i="28"/>
  <c r="HS23" i="28"/>
  <c r="HT23" i="28"/>
  <c r="HU23" i="28"/>
  <c r="HV23" i="28"/>
  <c r="HW23" i="28"/>
  <c r="HX23" i="28"/>
  <c r="HY23" i="28"/>
  <c r="HZ23" i="28"/>
  <c r="IA23" i="28"/>
  <c r="HR24" i="28"/>
  <c r="HS24" i="28"/>
  <c r="HT24" i="28"/>
  <c r="HU24" i="28"/>
  <c r="HV24" i="28"/>
  <c r="HW24" i="28"/>
  <c r="HX24" i="28"/>
  <c r="HY24" i="28"/>
  <c r="HZ24" i="28"/>
  <c r="IA24" i="28"/>
  <c r="HR25" i="28"/>
  <c r="HS25" i="28"/>
  <c r="HT25" i="28"/>
  <c r="HU25" i="28"/>
  <c r="HV25" i="28"/>
  <c r="HW25" i="28"/>
  <c r="HX25" i="28"/>
  <c r="HY25" i="28"/>
  <c r="HZ25" i="28"/>
  <c r="IA25" i="28"/>
  <c r="HR26" i="28"/>
  <c r="HS26" i="28"/>
  <c r="HT26" i="28"/>
  <c r="HU26" i="28"/>
  <c r="HV26" i="28"/>
  <c r="HW26" i="28"/>
  <c r="HX26" i="28"/>
  <c r="HY26" i="28"/>
  <c r="HZ26" i="28"/>
  <c r="IA26" i="28"/>
  <c r="HR27" i="28"/>
  <c r="HS27" i="28"/>
  <c r="HT27" i="28"/>
  <c r="HU27" i="28"/>
  <c r="HV27" i="28"/>
  <c r="HW27" i="28"/>
  <c r="HX27" i="28"/>
  <c r="HY27" i="28"/>
  <c r="HZ27" i="28"/>
  <c r="IA27" i="28"/>
  <c r="HR28" i="28"/>
  <c r="HS28" i="28"/>
  <c r="HT28" i="28"/>
  <c r="HU28" i="28"/>
  <c r="HV28" i="28"/>
  <c r="HW28" i="28"/>
  <c r="HX28" i="28"/>
  <c r="HY28" i="28"/>
  <c r="HZ28" i="28"/>
  <c r="IA28" i="28"/>
  <c r="HR29" i="28"/>
  <c r="HS29" i="28"/>
  <c r="HT29" i="28"/>
  <c r="HU29" i="28"/>
  <c r="HV29" i="28"/>
  <c r="HW29" i="28"/>
  <c r="HX29" i="28"/>
  <c r="HY29" i="28"/>
  <c r="HZ29" i="28"/>
  <c r="IA29" i="28"/>
  <c r="HR30" i="28"/>
  <c r="HS30" i="28"/>
  <c r="HT30" i="28"/>
  <c r="HU30" i="28"/>
  <c r="HV30" i="28"/>
  <c r="HW30" i="28"/>
  <c r="HX30" i="28"/>
  <c r="HY30" i="28"/>
  <c r="HZ30" i="28"/>
  <c r="IA30" i="28"/>
  <c r="HR31" i="28"/>
  <c r="HS31" i="28"/>
  <c r="HT31" i="28"/>
  <c r="HU31" i="28"/>
  <c r="HV31" i="28"/>
  <c r="HW31" i="28"/>
  <c r="HX31" i="28"/>
  <c r="HY31" i="28"/>
  <c r="HZ31" i="28"/>
  <c r="IA31" i="28"/>
  <c r="HR32" i="28"/>
  <c r="HS32" i="28"/>
  <c r="HT32" i="28"/>
  <c r="HU32" i="28"/>
  <c r="HV32" i="28"/>
  <c r="HW32" i="28"/>
  <c r="HX32" i="28"/>
  <c r="HY32" i="28"/>
  <c r="HZ32" i="28"/>
  <c r="IA32" i="28"/>
  <c r="HR33" i="28"/>
  <c r="HS33" i="28"/>
  <c r="HT33" i="28"/>
  <c r="HU33" i="28"/>
  <c r="HV33" i="28"/>
  <c r="HW33" i="28"/>
  <c r="HX33" i="28"/>
  <c r="HY33" i="28"/>
  <c r="HZ33" i="28"/>
  <c r="IA33" i="28"/>
  <c r="HR34" i="28"/>
  <c r="HS34" i="28"/>
  <c r="HT34" i="28"/>
  <c r="HU34" i="28"/>
  <c r="HV34" i="28"/>
  <c r="HW34" i="28"/>
  <c r="HX34" i="28"/>
  <c r="HY34" i="28"/>
  <c r="HZ34" i="28"/>
  <c r="IA34" i="28"/>
  <c r="HR35" i="28"/>
  <c r="HS35" i="28"/>
  <c r="HT35" i="28"/>
  <c r="HU35" i="28"/>
  <c r="HV35" i="28"/>
  <c r="HW35" i="28"/>
  <c r="HX35" i="28"/>
  <c r="HY35" i="28"/>
  <c r="HZ35" i="28"/>
  <c r="IA35" i="28"/>
  <c r="HR36" i="28"/>
  <c r="HS36" i="28"/>
  <c r="HT36" i="28"/>
  <c r="HU36" i="28"/>
  <c r="HV36" i="28"/>
  <c r="HW36" i="28"/>
  <c r="HX36" i="28"/>
  <c r="HY36" i="28"/>
  <c r="HZ36" i="28"/>
  <c r="IA36" i="28"/>
  <c r="HR37" i="28"/>
  <c r="HS37" i="28"/>
  <c r="HT37" i="28"/>
  <c r="HU37" i="28"/>
  <c r="HV37" i="28"/>
  <c r="HW37" i="28"/>
  <c r="HX37" i="28"/>
  <c r="HY37" i="28"/>
  <c r="HZ37" i="28"/>
  <c r="IA37" i="28"/>
  <c r="HR38" i="28"/>
  <c r="HS38" i="28"/>
  <c r="HT38" i="28"/>
  <c r="HU38" i="28"/>
  <c r="HV38" i="28"/>
  <c r="HW38" i="28"/>
  <c r="HX38" i="28"/>
  <c r="HY38" i="28"/>
  <c r="HZ38" i="28"/>
  <c r="IA38" i="28"/>
  <c r="HR39" i="28"/>
  <c r="HS39" i="28"/>
  <c r="HT39" i="28"/>
  <c r="HU39" i="28"/>
  <c r="HV39" i="28"/>
  <c r="HW39" i="28"/>
  <c r="HX39" i="28"/>
  <c r="HY39" i="28"/>
  <c r="HZ39" i="28"/>
  <c r="IA39" i="28"/>
  <c r="HR40" i="28"/>
  <c r="HS40" i="28"/>
  <c r="HT40" i="28"/>
  <c r="HU40" i="28"/>
  <c r="HV40" i="28"/>
  <c r="HW40" i="28"/>
  <c r="HX40" i="28"/>
  <c r="HY40" i="28"/>
  <c r="HZ40" i="28"/>
  <c r="IA40" i="28"/>
  <c r="HR41" i="28"/>
  <c r="HS41" i="28"/>
  <c r="HT41" i="28"/>
  <c r="HU41" i="28"/>
  <c r="HV41" i="28"/>
  <c r="HW41" i="28"/>
  <c r="HX41" i="28"/>
  <c r="HY41" i="28"/>
  <c r="HZ41" i="28"/>
  <c r="IA41" i="28"/>
  <c r="HR42" i="28"/>
  <c r="HS42" i="28"/>
  <c r="HT42" i="28"/>
  <c r="HU42" i="28"/>
  <c r="HV42" i="28"/>
  <c r="HW42" i="28"/>
  <c r="HX42" i="28"/>
  <c r="HY42" i="28"/>
  <c r="HZ42" i="28"/>
  <c r="IA42" i="28"/>
  <c r="HR43" i="28"/>
  <c r="HS43" i="28"/>
  <c r="HT43" i="28"/>
  <c r="HU43" i="28"/>
  <c r="HV43" i="28"/>
  <c r="HW43" i="28"/>
  <c r="HX43" i="28"/>
  <c r="HY43" i="28"/>
  <c r="HZ43" i="28"/>
  <c r="IA43" i="28"/>
  <c r="HR44" i="28"/>
  <c r="HS44" i="28"/>
  <c r="HT44" i="28"/>
  <c r="HU44" i="28"/>
  <c r="HV44" i="28"/>
  <c r="HW44" i="28"/>
  <c r="HX44" i="28"/>
  <c r="HY44" i="28"/>
  <c r="HZ44" i="28"/>
  <c r="IA44" i="28"/>
  <c r="HR45" i="28"/>
  <c r="HS45" i="28"/>
  <c r="HT45" i="28"/>
  <c r="HU45" i="28"/>
  <c r="HV45" i="28"/>
  <c r="HW45" i="28"/>
  <c r="HX45" i="28"/>
  <c r="HY45" i="28"/>
  <c r="HZ45" i="28"/>
  <c r="IA45" i="28"/>
  <c r="HR46" i="28"/>
  <c r="HS46" i="28"/>
  <c r="HT46" i="28"/>
  <c r="HU46" i="28"/>
  <c r="HV46" i="28"/>
  <c r="HW46" i="28"/>
  <c r="HX46" i="28"/>
  <c r="HY46" i="28"/>
  <c r="HZ46" i="28"/>
  <c r="IA46" i="28"/>
  <c r="HR47" i="28"/>
  <c r="HS47" i="28"/>
  <c r="HT47" i="28"/>
  <c r="HU47" i="28"/>
  <c r="HV47" i="28"/>
  <c r="HW47" i="28"/>
  <c r="HX47" i="28"/>
  <c r="HY47" i="28"/>
  <c r="HZ47" i="28"/>
  <c r="IA47" i="28"/>
  <c r="HR48" i="28"/>
  <c r="HS48" i="28"/>
  <c r="HT48" i="28"/>
  <c r="HU48" i="28"/>
  <c r="HV48" i="28"/>
  <c r="HW48" i="28"/>
  <c r="HX48" i="28"/>
  <c r="HY48" i="28"/>
  <c r="HZ48" i="28"/>
  <c r="IA48" i="28"/>
  <c r="HR49" i="28"/>
  <c r="HS49" i="28"/>
  <c r="HT49" i="28"/>
  <c r="HU49" i="28"/>
  <c r="HV49" i="28"/>
  <c r="HW49" i="28"/>
  <c r="HX49" i="28"/>
  <c r="HY49" i="28"/>
  <c r="HZ49" i="28"/>
  <c r="IA49" i="28"/>
  <c r="HR50" i="28"/>
  <c r="HS50" i="28"/>
  <c r="HT50" i="28"/>
  <c r="HU50" i="28"/>
  <c r="HV50" i="28"/>
  <c r="HW50" i="28"/>
  <c r="HX50" i="28"/>
  <c r="HY50" i="28"/>
  <c r="HZ50" i="28"/>
  <c r="IA50" i="28"/>
  <c r="HR51" i="28"/>
  <c r="HS51" i="28"/>
  <c r="HT51" i="28"/>
  <c r="HU51" i="28"/>
  <c r="HV51" i="28"/>
  <c r="HW51" i="28"/>
  <c r="HX51" i="28"/>
  <c r="HY51" i="28"/>
  <c r="HZ51" i="28"/>
  <c r="IA51" i="28"/>
  <c r="HR52" i="28"/>
  <c r="HS52" i="28"/>
  <c r="HT52" i="28"/>
  <c r="HU52" i="28"/>
  <c r="HV52" i="28"/>
  <c r="HW52" i="28"/>
  <c r="HX52" i="28"/>
  <c r="HY52" i="28"/>
  <c r="HZ52" i="28"/>
  <c r="IA52" i="28"/>
  <c r="HR53" i="28"/>
  <c r="HS53" i="28"/>
  <c r="HT53" i="28"/>
  <c r="HU53" i="28"/>
  <c r="HV53" i="28"/>
  <c r="HW53" i="28"/>
  <c r="HX53" i="28"/>
  <c r="HY53" i="28"/>
  <c r="HZ53" i="28"/>
  <c r="IA53" i="28"/>
  <c r="HR54" i="28"/>
  <c r="HS54" i="28"/>
  <c r="HT54" i="28"/>
  <c r="HU54" i="28"/>
  <c r="HV54" i="28"/>
  <c r="HW54" i="28"/>
  <c r="HX54" i="28"/>
  <c r="HY54" i="28"/>
  <c r="HZ54" i="28"/>
  <c r="IA54" i="28"/>
  <c r="HR55" i="28"/>
  <c r="HS55" i="28"/>
  <c r="HT55" i="28"/>
  <c r="HU55" i="28"/>
  <c r="HV55" i="28"/>
  <c r="HW55" i="28"/>
  <c r="HX55" i="28"/>
  <c r="HY55" i="28"/>
  <c r="HZ55" i="28"/>
  <c r="IA55" i="28"/>
  <c r="HR56" i="28"/>
  <c r="HS56" i="28"/>
  <c r="HT56" i="28"/>
  <c r="HU56" i="28"/>
  <c r="HV56" i="28"/>
  <c r="HW56" i="28"/>
  <c r="HX56" i="28"/>
  <c r="HY56" i="28"/>
  <c r="HZ56" i="28"/>
  <c r="IA56" i="28"/>
  <c r="HR57" i="28"/>
  <c r="HS57" i="28"/>
  <c r="HT57" i="28"/>
  <c r="HU57" i="28"/>
  <c r="HV57" i="28"/>
  <c r="HW57" i="28"/>
  <c r="HX57" i="28"/>
  <c r="HY57" i="28"/>
  <c r="HZ57" i="28"/>
  <c r="IA57" i="28"/>
  <c r="HR58" i="28"/>
  <c r="HS58" i="28"/>
  <c r="HT58" i="28"/>
  <c r="HU58" i="28"/>
  <c r="HV58" i="28"/>
  <c r="HW58" i="28"/>
  <c r="HX58" i="28"/>
  <c r="HY58" i="28"/>
  <c r="HZ58" i="28"/>
  <c r="IA58" i="28"/>
  <c r="HR59" i="28"/>
  <c r="HS59" i="28"/>
  <c r="HT59" i="28"/>
  <c r="HU59" i="28"/>
  <c r="HV59" i="28"/>
  <c r="HW59" i="28"/>
  <c r="HX59" i="28"/>
  <c r="HY59" i="28"/>
  <c r="HZ59" i="28"/>
  <c r="IA59" i="28"/>
  <c r="HR60" i="28"/>
  <c r="HS60" i="28"/>
  <c r="HT60" i="28"/>
  <c r="HU60" i="28"/>
  <c r="HV60" i="28"/>
  <c r="HW60" i="28"/>
  <c r="HX60" i="28"/>
  <c r="HY60" i="28"/>
  <c r="HZ60" i="28"/>
  <c r="IA60" i="28"/>
  <c r="HR61" i="28"/>
  <c r="HS61" i="28"/>
  <c r="HT61" i="28"/>
  <c r="HU61" i="28"/>
  <c r="HV61" i="28"/>
  <c r="HW61" i="28"/>
  <c r="HX61" i="28"/>
  <c r="HY61" i="28"/>
  <c r="HZ61" i="28"/>
  <c r="IA61" i="28"/>
  <c r="HR62" i="28"/>
  <c r="HS62" i="28"/>
  <c r="HT62" i="28"/>
  <c r="HU62" i="28"/>
  <c r="HV62" i="28"/>
  <c r="HW62" i="28"/>
  <c r="HX62" i="28"/>
  <c r="HY62" i="28"/>
  <c r="HZ62" i="28"/>
  <c r="IA62" i="28"/>
  <c r="HR63" i="28"/>
  <c r="HS63" i="28"/>
  <c r="HT63" i="28"/>
  <c r="HU63" i="28"/>
  <c r="HV63" i="28"/>
  <c r="HW63" i="28"/>
  <c r="HX63" i="28"/>
  <c r="HY63" i="28"/>
  <c r="HZ63" i="28"/>
  <c r="IA63" i="28"/>
  <c r="HR64" i="28"/>
  <c r="HS64" i="28"/>
  <c r="HT64" i="28"/>
  <c r="HU64" i="28"/>
  <c r="HV64" i="28"/>
  <c r="HW64" i="28"/>
  <c r="HX64" i="28"/>
  <c r="HY64" i="28"/>
  <c r="HZ64" i="28"/>
  <c r="IA64" i="28"/>
  <c r="HR65" i="28"/>
  <c r="HS65" i="28"/>
  <c r="HT65" i="28"/>
  <c r="HU65" i="28"/>
  <c r="HV65" i="28"/>
  <c r="HW65" i="28"/>
  <c r="HX65" i="28"/>
  <c r="HY65" i="28"/>
  <c r="HZ65" i="28"/>
  <c r="IA65" i="28"/>
  <c r="HR66" i="28"/>
  <c r="HS66" i="28"/>
  <c r="HT66" i="28"/>
  <c r="HU66" i="28"/>
  <c r="HV66" i="28"/>
  <c r="HW66" i="28"/>
  <c r="HX66" i="28"/>
  <c r="HY66" i="28"/>
  <c r="HZ66" i="28"/>
  <c r="IA66" i="28"/>
  <c r="HR67" i="28"/>
  <c r="HS67" i="28"/>
  <c r="HT67" i="28"/>
  <c r="HU67" i="28"/>
  <c r="HV67" i="28"/>
  <c r="HW67" i="28"/>
  <c r="HX67" i="28"/>
  <c r="HY67" i="28"/>
  <c r="HZ67" i="28"/>
  <c r="IA67" i="28"/>
  <c r="HR68" i="28"/>
  <c r="HS68" i="28"/>
  <c r="HT68" i="28"/>
  <c r="HU68" i="28"/>
  <c r="HV68" i="28"/>
  <c r="HW68" i="28"/>
  <c r="HX68" i="28"/>
  <c r="HY68" i="28"/>
  <c r="HZ68" i="28"/>
  <c r="IA68" i="28"/>
  <c r="HR69" i="28"/>
  <c r="HS69" i="28"/>
  <c r="HT69" i="28"/>
  <c r="HU69" i="28"/>
  <c r="HV69" i="28"/>
  <c r="HW69" i="28"/>
  <c r="HX69" i="28"/>
  <c r="HY69" i="28"/>
  <c r="HZ69" i="28"/>
  <c r="IA69" i="28"/>
  <c r="HR70" i="28"/>
  <c r="HS70" i="28"/>
  <c r="HT70" i="28"/>
  <c r="HU70" i="28"/>
  <c r="HV70" i="28"/>
  <c r="HW70" i="28"/>
  <c r="HX70" i="28"/>
  <c r="HY70" i="28"/>
  <c r="HZ70" i="28"/>
  <c r="IA70" i="28"/>
  <c r="HR71" i="28"/>
  <c r="HS71" i="28"/>
  <c r="HT71" i="28"/>
  <c r="HU71" i="28"/>
  <c r="HV71" i="28"/>
  <c r="HW71" i="28"/>
  <c r="HX71" i="28"/>
  <c r="HY71" i="28"/>
  <c r="HZ71" i="28"/>
  <c r="IA71" i="28"/>
  <c r="HR72" i="28"/>
  <c r="HS72" i="28"/>
  <c r="HT72" i="28"/>
  <c r="HU72" i="28"/>
  <c r="HV72" i="28"/>
  <c r="HW72" i="28"/>
  <c r="HX72" i="28"/>
  <c r="HY72" i="28"/>
  <c r="HZ72" i="28"/>
  <c r="IA72" i="28"/>
  <c r="HR73" i="28"/>
  <c r="HS73" i="28"/>
  <c r="HT73" i="28"/>
  <c r="HU73" i="28"/>
  <c r="HV73" i="28"/>
  <c r="HW73" i="28"/>
  <c r="HX73" i="28"/>
  <c r="HY73" i="28"/>
  <c r="HZ73" i="28"/>
  <c r="IA73" i="28"/>
  <c r="HR74" i="28"/>
  <c r="HS74" i="28"/>
  <c r="HT74" i="28"/>
  <c r="HU74" i="28"/>
  <c r="HV74" i="28"/>
  <c r="HW74" i="28"/>
  <c r="HX74" i="28"/>
  <c r="HY74" i="28"/>
  <c r="HZ74" i="28"/>
  <c r="IA74" i="28"/>
  <c r="HR75" i="28"/>
  <c r="HS75" i="28"/>
  <c r="HT75" i="28"/>
  <c r="HU75" i="28"/>
  <c r="HV75" i="28"/>
  <c r="HW75" i="28"/>
  <c r="HX75" i="28"/>
  <c r="HY75" i="28"/>
  <c r="HZ75" i="28"/>
  <c r="IA75" i="28"/>
  <c r="HR76" i="28"/>
  <c r="HS76" i="28"/>
  <c r="HT76" i="28"/>
  <c r="HU76" i="28"/>
  <c r="HV76" i="28"/>
  <c r="HW76" i="28"/>
  <c r="HX76" i="28"/>
  <c r="HY76" i="28"/>
  <c r="HZ76" i="28"/>
  <c r="IA76" i="28"/>
  <c r="HR77" i="28"/>
  <c r="HS77" i="28"/>
  <c r="HT77" i="28"/>
  <c r="HU77" i="28"/>
  <c r="HV77" i="28"/>
  <c r="HW77" i="28"/>
  <c r="HX77" i="28"/>
  <c r="HY77" i="28"/>
  <c r="HZ77" i="28"/>
  <c r="IA77" i="28"/>
  <c r="HR78" i="28"/>
  <c r="HS78" i="28"/>
  <c r="HT78" i="28"/>
  <c r="HU78" i="28"/>
  <c r="HV78" i="28"/>
  <c r="HW78" i="28"/>
  <c r="HX78" i="28"/>
  <c r="HY78" i="28"/>
  <c r="HZ78" i="28"/>
  <c r="IA78" i="28"/>
  <c r="HR79" i="28"/>
  <c r="HS79" i="28"/>
  <c r="HT79" i="28"/>
  <c r="HU79" i="28"/>
  <c r="HV79" i="28"/>
  <c r="HW79" i="28"/>
  <c r="HX79" i="28"/>
  <c r="HY79" i="28"/>
  <c r="HZ79" i="28"/>
  <c r="IA79" i="28"/>
  <c r="HR80" i="28"/>
  <c r="HS80" i="28"/>
  <c r="HT80" i="28"/>
  <c r="HU80" i="28"/>
  <c r="HV80" i="28"/>
  <c r="HW80" i="28"/>
  <c r="HX80" i="28"/>
  <c r="HY80" i="28"/>
  <c r="HZ80" i="28"/>
  <c r="IA80" i="28"/>
  <c r="HR81" i="28"/>
  <c r="HS81" i="28"/>
  <c r="HT81" i="28"/>
  <c r="HU81" i="28"/>
  <c r="HV81" i="28"/>
  <c r="HW81" i="28"/>
  <c r="HX81" i="28"/>
  <c r="HY81" i="28"/>
  <c r="HZ81" i="28"/>
  <c r="IA81" i="28"/>
  <c r="HR82" i="28"/>
  <c r="HS82" i="28"/>
  <c r="HT82" i="28"/>
  <c r="HU82" i="28"/>
  <c r="HV82" i="28"/>
  <c r="HW82" i="28"/>
  <c r="HX82" i="28"/>
  <c r="HY82" i="28"/>
  <c r="HZ82" i="28"/>
  <c r="IA82" i="28"/>
  <c r="HR83" i="28"/>
  <c r="HS83" i="28"/>
  <c r="HT83" i="28"/>
  <c r="HU83" i="28"/>
  <c r="HV83" i="28"/>
  <c r="HW83" i="28"/>
  <c r="HX83" i="28"/>
  <c r="HY83" i="28"/>
  <c r="HZ83" i="28"/>
  <c r="IA83" i="28"/>
  <c r="HR84" i="28"/>
  <c r="HS84" i="28"/>
  <c r="HT84" i="28"/>
  <c r="HU84" i="28"/>
  <c r="HV84" i="28"/>
  <c r="HW84" i="28"/>
  <c r="HX84" i="28"/>
  <c r="HY84" i="28"/>
  <c r="HZ84" i="28"/>
  <c r="IA84" i="28"/>
  <c r="HR85" i="28"/>
  <c r="HS85" i="28"/>
  <c r="HT85" i="28"/>
  <c r="HU85" i="28"/>
  <c r="HV85" i="28"/>
  <c r="HW85" i="28"/>
  <c r="HX85" i="28"/>
  <c r="HY85" i="28"/>
  <c r="HZ85" i="28"/>
  <c r="IA85" i="28"/>
  <c r="HR86" i="28"/>
  <c r="HS86" i="28"/>
  <c r="HT86" i="28"/>
  <c r="HU86" i="28"/>
  <c r="HV86" i="28"/>
  <c r="HW86" i="28"/>
  <c r="HX86" i="28"/>
  <c r="HY86" i="28"/>
  <c r="HZ86" i="28"/>
  <c r="IA86" i="28"/>
  <c r="HR87" i="28"/>
  <c r="HS87" i="28"/>
  <c r="HT87" i="28"/>
  <c r="HU87" i="28"/>
  <c r="HV87" i="28"/>
  <c r="HW87" i="28"/>
  <c r="HX87" i="28"/>
  <c r="HY87" i="28"/>
  <c r="HZ87" i="28"/>
  <c r="IA87" i="28"/>
  <c r="HR96" i="28"/>
  <c r="HS96" i="28"/>
  <c r="HT96" i="28"/>
  <c r="HU96" i="28"/>
  <c r="HV96" i="28"/>
  <c r="HW96" i="28"/>
  <c r="HX96" i="28"/>
  <c r="HY96" i="28"/>
  <c r="HZ96" i="28"/>
  <c r="IA96" i="28"/>
  <c r="HR97" i="28"/>
  <c r="HS97" i="28"/>
  <c r="HT97" i="28"/>
  <c r="HU97" i="28"/>
  <c r="HV97" i="28"/>
  <c r="HW97" i="28"/>
  <c r="HX97" i="28"/>
  <c r="HY97" i="28"/>
  <c r="HZ97" i="28"/>
  <c r="IA97" i="28"/>
  <c r="HR98" i="28"/>
  <c r="HS98" i="28"/>
  <c r="HT98" i="28"/>
  <c r="HU98" i="28"/>
  <c r="HV98" i="28"/>
  <c r="HW98" i="28"/>
  <c r="HX98" i="28"/>
  <c r="HY98" i="28"/>
  <c r="HZ98" i="28"/>
  <c r="IA98" i="28"/>
  <c r="HR99" i="28"/>
  <c r="HS99" i="28"/>
  <c r="HT99" i="28"/>
  <c r="HU99" i="28"/>
  <c r="HV99" i="28"/>
  <c r="HW99" i="28"/>
  <c r="HX99" i="28"/>
  <c r="HY99" i="28"/>
  <c r="HZ99" i="28"/>
  <c r="IA99" i="28"/>
  <c r="HR100" i="28"/>
  <c r="HS100" i="28"/>
  <c r="HT100" i="28"/>
  <c r="HU100" i="28"/>
  <c r="HV100" i="28"/>
  <c r="HW100" i="28"/>
  <c r="HX100" i="28"/>
  <c r="HY100" i="28"/>
  <c r="HZ100" i="28"/>
  <c r="IA100" i="28"/>
  <c r="HR101" i="28"/>
  <c r="HS101" i="28"/>
  <c r="HT101" i="28"/>
  <c r="HU101" i="28"/>
  <c r="HV101" i="28"/>
  <c r="HW101" i="28"/>
  <c r="HX101" i="28"/>
  <c r="HY101" i="28"/>
  <c r="HZ101" i="28"/>
  <c r="IA101" i="28"/>
  <c r="HR102" i="28"/>
  <c r="HS102" i="28"/>
  <c r="HT102" i="28"/>
  <c r="HU102" i="28"/>
  <c r="HV102" i="28"/>
  <c r="HW102" i="28"/>
  <c r="HX102" i="28"/>
  <c r="HY102" i="28"/>
  <c r="HZ102" i="28"/>
  <c r="IA102" i="28"/>
  <c r="HR103" i="28"/>
  <c r="HS103" i="28"/>
  <c r="HT103" i="28"/>
  <c r="HU103" i="28"/>
  <c r="HV103" i="28"/>
  <c r="HW103" i="28"/>
  <c r="HX103" i="28"/>
  <c r="HY103" i="28"/>
  <c r="HZ103" i="28"/>
  <c r="IA103" i="28"/>
  <c r="HR104" i="28"/>
  <c r="HS104" i="28"/>
  <c r="HT104" i="28"/>
  <c r="HU104" i="28"/>
  <c r="HV104" i="28"/>
  <c r="HW104" i="28"/>
  <c r="HX104" i="28"/>
  <c r="HY104" i="28"/>
  <c r="HZ104" i="28"/>
  <c r="IA104" i="28"/>
  <c r="HR105" i="28"/>
  <c r="HS105" i="28"/>
  <c r="HT105" i="28"/>
  <c r="HU105" i="28"/>
  <c r="HV105" i="28"/>
  <c r="HW105" i="28"/>
  <c r="HX105" i="28"/>
  <c r="HY105" i="28"/>
  <c r="HZ105" i="28"/>
  <c r="IA105" i="28"/>
  <c r="HR106" i="28"/>
  <c r="HS106" i="28"/>
  <c r="HT106" i="28"/>
  <c r="HU106" i="28"/>
  <c r="HV106" i="28"/>
  <c r="HW106" i="28"/>
  <c r="HX106" i="28"/>
  <c r="HY106" i="28"/>
  <c r="HZ106" i="28"/>
  <c r="IA106" i="28"/>
  <c r="HR107" i="28"/>
  <c r="HS107" i="28"/>
  <c r="HT107" i="28"/>
  <c r="HU107" i="28"/>
  <c r="HV107" i="28"/>
  <c r="HW107" i="28"/>
  <c r="HX107" i="28"/>
  <c r="HY107" i="28"/>
  <c r="HZ107" i="28"/>
  <c r="IA107" i="28"/>
  <c r="HR108" i="28"/>
  <c r="HS108" i="28"/>
  <c r="HT108" i="28"/>
  <c r="HU108" i="28"/>
  <c r="HV108" i="28"/>
  <c r="HW108" i="28"/>
  <c r="HX108" i="28"/>
  <c r="HY108" i="28"/>
  <c r="HZ108" i="28"/>
  <c r="IA108" i="28"/>
  <c r="HR109" i="28"/>
  <c r="HS109" i="28"/>
  <c r="HT109" i="28"/>
  <c r="HU109" i="28"/>
  <c r="HV109" i="28"/>
  <c r="HW109" i="28"/>
  <c r="HX109" i="28"/>
  <c r="HY109" i="28"/>
  <c r="HZ109" i="28"/>
  <c r="IA109" i="28"/>
  <c r="HR110" i="28"/>
  <c r="HS110" i="28"/>
  <c r="HT110" i="28"/>
  <c r="HU110" i="28"/>
  <c r="HV110" i="28"/>
  <c r="HW110" i="28"/>
  <c r="HX110" i="28"/>
  <c r="HY110" i="28"/>
  <c r="HZ110" i="28"/>
  <c r="IA110" i="28"/>
  <c r="HR111" i="28"/>
  <c r="HS111" i="28"/>
  <c r="HT111" i="28"/>
  <c r="HU111" i="28"/>
  <c r="HV111" i="28"/>
  <c r="HW111" i="28"/>
  <c r="HX111" i="28"/>
  <c r="HY111" i="28"/>
  <c r="HZ111" i="28"/>
  <c r="IA111" i="28"/>
  <c r="J3" i="27"/>
  <c r="J3" i="28" s="1"/>
  <c r="J3" i="29" s="1"/>
  <c r="J3" i="30" s="1"/>
  <c r="HN3" i="27"/>
  <c r="HM3" i="28" s="1"/>
  <c r="HM3" i="29" s="1"/>
  <c r="HM3" i="30" s="1"/>
  <c r="J4" i="27"/>
  <c r="J4" i="28" s="1"/>
  <c r="J4" i="29" s="1"/>
  <c r="J4" i="30" s="1"/>
  <c r="J5" i="27"/>
  <c r="J5" i="28" s="1"/>
  <c r="J5" i="29" s="1"/>
  <c r="J5" i="30" s="1"/>
  <c r="K12" i="27"/>
  <c r="U12" i="27"/>
  <c r="AE12" i="27"/>
  <c r="AO12" i="27"/>
  <c r="AY12" i="27"/>
  <c r="BI12" i="27"/>
  <c r="BS12" i="27"/>
  <c r="CC12" i="27"/>
  <c r="CM12" i="27"/>
  <c r="CW12" i="27"/>
  <c r="DG12" i="27"/>
  <c r="DQ12" i="27"/>
  <c r="EA12" i="27"/>
  <c r="EK12" i="27"/>
  <c r="EU12" i="27"/>
  <c r="FE12" i="27"/>
  <c r="FO12" i="27"/>
  <c r="FY12" i="27"/>
  <c r="GI12" i="27"/>
  <c r="GS12" i="27"/>
  <c r="U14" i="27"/>
  <c r="V14" i="27"/>
  <c r="AF14" i="27" s="1"/>
  <c r="AP14" i="27" s="1"/>
  <c r="AZ14" i="27" s="1"/>
  <c r="BJ14" i="27" s="1"/>
  <c r="BT14" i="27" s="1"/>
  <c r="CD14" i="27" s="1"/>
  <c r="CN14" i="27" s="1"/>
  <c r="CX14" i="27" s="1"/>
  <c r="DH14" i="27" s="1"/>
  <c r="DR14" i="27" s="1"/>
  <c r="EB14" i="27" s="1"/>
  <c r="EL14" i="27" s="1"/>
  <c r="EV14" i="27" s="1"/>
  <c r="FF14" i="27" s="1"/>
  <c r="FP14" i="27" s="1"/>
  <c r="FZ14" i="27" s="1"/>
  <c r="GJ14" i="27" s="1"/>
  <c r="GT14" i="27" s="1"/>
  <c r="HD14" i="27" s="1"/>
  <c r="W14" i="27"/>
  <c r="AG14" i="27" s="1"/>
  <c r="AQ14" i="27" s="1"/>
  <c r="BA14" i="27" s="1"/>
  <c r="BK14" i="27" s="1"/>
  <c r="BU14" i="27" s="1"/>
  <c r="CE14" i="27" s="1"/>
  <c r="CO14" i="27" s="1"/>
  <c r="CY14" i="27" s="1"/>
  <c r="DI14" i="27" s="1"/>
  <c r="DS14" i="27" s="1"/>
  <c r="EC14" i="27" s="1"/>
  <c r="EM14" i="27" s="1"/>
  <c r="EW14" i="27" s="1"/>
  <c r="FG14" i="27" s="1"/>
  <c r="FQ14" i="27" s="1"/>
  <c r="GA14" i="27" s="1"/>
  <c r="GK14" i="27" s="1"/>
  <c r="GU14" i="27" s="1"/>
  <c r="HE14" i="27" s="1"/>
  <c r="X14" i="27"/>
  <c r="AH14" i="27" s="1"/>
  <c r="AR14" i="27" s="1"/>
  <c r="BB14" i="27" s="1"/>
  <c r="BL14" i="27" s="1"/>
  <c r="BV14" i="27" s="1"/>
  <c r="CF14" i="27" s="1"/>
  <c r="CP14" i="27" s="1"/>
  <c r="CZ14" i="27" s="1"/>
  <c r="DJ14" i="27" s="1"/>
  <c r="DT14" i="27" s="1"/>
  <c r="ED14" i="27" s="1"/>
  <c r="EN14" i="27" s="1"/>
  <c r="EX14" i="27" s="1"/>
  <c r="FH14" i="27" s="1"/>
  <c r="FR14" i="27" s="1"/>
  <c r="GB14" i="27" s="1"/>
  <c r="GL14" i="27" s="1"/>
  <c r="GV14" i="27" s="1"/>
  <c r="HF14" i="27" s="1"/>
  <c r="Y14" i="27"/>
  <c r="AI14" i="27" s="1"/>
  <c r="AS14" i="27" s="1"/>
  <c r="BC14" i="27" s="1"/>
  <c r="BM14" i="27" s="1"/>
  <c r="BW14" i="27" s="1"/>
  <c r="CG14" i="27" s="1"/>
  <c r="CQ14" i="27" s="1"/>
  <c r="DA14" i="27" s="1"/>
  <c r="DK14" i="27" s="1"/>
  <c r="DU14" i="27" s="1"/>
  <c r="EE14" i="27" s="1"/>
  <c r="EO14" i="27" s="1"/>
  <c r="EY14" i="27" s="1"/>
  <c r="FI14" i="27" s="1"/>
  <c r="FS14" i="27" s="1"/>
  <c r="GC14" i="27" s="1"/>
  <c r="GM14" i="27" s="1"/>
  <c r="GW14" i="27" s="1"/>
  <c r="HG14" i="27" s="1"/>
  <c r="Z14" i="27"/>
  <c r="AJ14" i="27" s="1"/>
  <c r="AT14" i="27" s="1"/>
  <c r="BD14" i="27" s="1"/>
  <c r="BN14" i="27" s="1"/>
  <c r="BX14" i="27" s="1"/>
  <c r="CH14" i="27" s="1"/>
  <c r="CR14" i="27" s="1"/>
  <c r="DB14" i="27" s="1"/>
  <c r="DL14" i="27" s="1"/>
  <c r="DV14" i="27" s="1"/>
  <c r="EF14" i="27" s="1"/>
  <c r="EP14" i="27" s="1"/>
  <c r="EZ14" i="27" s="1"/>
  <c r="FJ14" i="27" s="1"/>
  <c r="FT14" i="27" s="1"/>
  <c r="GD14" i="27" s="1"/>
  <c r="GN14" i="27" s="1"/>
  <c r="GX14" i="27" s="1"/>
  <c r="HH14" i="27" s="1"/>
  <c r="AA14" i="27"/>
  <c r="AK14" i="27" s="1"/>
  <c r="AU14" i="27" s="1"/>
  <c r="BE14" i="27" s="1"/>
  <c r="BO14" i="27" s="1"/>
  <c r="BY14" i="27" s="1"/>
  <c r="CI14" i="27" s="1"/>
  <c r="CS14" i="27" s="1"/>
  <c r="DC14" i="27" s="1"/>
  <c r="DM14" i="27" s="1"/>
  <c r="DW14" i="27" s="1"/>
  <c r="EG14" i="27" s="1"/>
  <c r="EQ14" i="27" s="1"/>
  <c r="FA14" i="27" s="1"/>
  <c r="FK14" i="27" s="1"/>
  <c r="FU14" i="27" s="1"/>
  <c r="GE14" i="27" s="1"/>
  <c r="GO14" i="27" s="1"/>
  <c r="GY14" i="27" s="1"/>
  <c r="HI14" i="27" s="1"/>
  <c r="AB14" i="27"/>
  <c r="AL14" i="27" s="1"/>
  <c r="AV14" i="27" s="1"/>
  <c r="BF14" i="27" s="1"/>
  <c r="BP14" i="27" s="1"/>
  <c r="BZ14" i="27" s="1"/>
  <c r="CJ14" i="27" s="1"/>
  <c r="CT14" i="27" s="1"/>
  <c r="DD14" i="27" s="1"/>
  <c r="DN14" i="27" s="1"/>
  <c r="DX14" i="27" s="1"/>
  <c r="EH14" i="27" s="1"/>
  <c r="ER14" i="27" s="1"/>
  <c r="FB14" i="27" s="1"/>
  <c r="FL14" i="27" s="1"/>
  <c r="FV14" i="27" s="1"/>
  <c r="GF14" i="27" s="1"/>
  <c r="GP14" i="27" s="1"/>
  <c r="GZ14" i="27" s="1"/>
  <c r="HJ14" i="27" s="1"/>
  <c r="AC14" i="27"/>
  <c r="AM14" i="27" s="1"/>
  <c r="AW14" i="27" s="1"/>
  <c r="BG14" i="27" s="1"/>
  <c r="BQ14" i="27" s="1"/>
  <c r="CA14" i="27" s="1"/>
  <c r="CK14" i="27" s="1"/>
  <c r="CU14" i="27" s="1"/>
  <c r="DE14" i="27" s="1"/>
  <c r="DO14" i="27" s="1"/>
  <c r="DY14" i="27" s="1"/>
  <c r="EI14" i="27" s="1"/>
  <c r="ES14" i="27" s="1"/>
  <c r="FC14" i="27" s="1"/>
  <c r="FM14" i="27" s="1"/>
  <c r="FW14" i="27" s="1"/>
  <c r="GG14" i="27" s="1"/>
  <c r="GQ14" i="27" s="1"/>
  <c r="HA14" i="27" s="1"/>
  <c r="HK14" i="27" s="1"/>
  <c r="AD14" i="27"/>
  <c r="AN14" i="27" s="1"/>
  <c r="AX14" i="27" s="1"/>
  <c r="BH14" i="27" s="1"/>
  <c r="BR14" i="27" s="1"/>
  <c r="CB14" i="27" s="1"/>
  <c r="CL14" i="27" s="1"/>
  <c r="CV14" i="27" s="1"/>
  <c r="DF14" i="27" s="1"/>
  <c r="DP14" i="27" s="1"/>
  <c r="DZ14" i="27" s="1"/>
  <c r="EJ14" i="27" s="1"/>
  <c r="ET14" i="27" s="1"/>
  <c r="FD14" i="27" s="1"/>
  <c r="FN14" i="27" s="1"/>
  <c r="FX14" i="27" s="1"/>
  <c r="GH14" i="27" s="1"/>
  <c r="GR14" i="27" s="1"/>
  <c r="HB14" i="27" s="1"/>
  <c r="HL14" i="27" s="1"/>
  <c r="HV16" i="27"/>
  <c r="HW16" i="27"/>
  <c r="HX16" i="27"/>
  <c r="HY16" i="27"/>
  <c r="HZ16" i="27"/>
  <c r="IA16" i="27"/>
  <c r="IB16" i="27"/>
  <c r="IC16" i="27"/>
  <c r="ID16" i="27"/>
  <c r="IE16" i="27"/>
  <c r="HV17" i="27"/>
  <c r="HW17" i="27"/>
  <c r="HX17" i="27"/>
  <c r="HY17" i="27"/>
  <c r="HZ17" i="27"/>
  <c r="IA17" i="27"/>
  <c r="IB17" i="27"/>
  <c r="IC17" i="27"/>
  <c r="ID17" i="27"/>
  <c r="IE17" i="27"/>
  <c r="HV18" i="27"/>
  <c r="HW18" i="27"/>
  <c r="HX18" i="27"/>
  <c r="HY18" i="27"/>
  <c r="HZ18" i="27"/>
  <c r="IA18" i="27"/>
  <c r="IB18" i="27"/>
  <c r="IC18" i="27"/>
  <c r="ID18" i="27"/>
  <c r="IE18" i="27"/>
  <c r="HV19" i="27"/>
  <c r="HW19" i="27"/>
  <c r="HX19" i="27"/>
  <c r="HY19" i="27"/>
  <c r="HZ19" i="27"/>
  <c r="IA19" i="27"/>
  <c r="IB19" i="27"/>
  <c r="IC19" i="27"/>
  <c r="ID19" i="27"/>
  <c r="IE19" i="27"/>
  <c r="HV20" i="27"/>
  <c r="HW20" i="27"/>
  <c r="HX20" i="27"/>
  <c r="HY20" i="27"/>
  <c r="HZ20" i="27"/>
  <c r="IA20" i="27"/>
  <c r="IB20" i="27"/>
  <c r="IC20" i="27"/>
  <c r="ID20" i="27"/>
  <c r="IE20" i="27"/>
  <c r="HV21" i="27"/>
  <c r="HW21" i="27"/>
  <c r="HX21" i="27"/>
  <c r="HY21" i="27"/>
  <c r="HZ21" i="27"/>
  <c r="IA21" i="27"/>
  <c r="IB21" i="27"/>
  <c r="IC21" i="27"/>
  <c r="ID21" i="27"/>
  <c r="IE21" i="27"/>
  <c r="HV22" i="27"/>
  <c r="HW22" i="27"/>
  <c r="HX22" i="27"/>
  <c r="HY22" i="27"/>
  <c r="HZ22" i="27"/>
  <c r="IA22" i="27"/>
  <c r="IB22" i="27"/>
  <c r="IC22" i="27"/>
  <c r="ID22" i="27"/>
  <c r="IE22" i="27"/>
  <c r="HV23" i="27"/>
  <c r="HW23" i="27"/>
  <c r="HX23" i="27"/>
  <c r="HY23" i="27"/>
  <c r="HZ23" i="27"/>
  <c r="IA23" i="27"/>
  <c r="IB23" i="27"/>
  <c r="IC23" i="27"/>
  <c r="ID23" i="27"/>
  <c r="IE23" i="27"/>
  <c r="HV24" i="27"/>
  <c r="HW24" i="27"/>
  <c r="HX24" i="27"/>
  <c r="HY24" i="27"/>
  <c r="HZ24" i="27"/>
  <c r="IA24" i="27"/>
  <c r="IB24" i="27"/>
  <c r="IC24" i="27"/>
  <c r="ID24" i="27"/>
  <c r="IE24" i="27"/>
  <c r="HV25" i="27"/>
  <c r="HW25" i="27"/>
  <c r="HX25" i="27"/>
  <c r="HY25" i="27"/>
  <c r="HZ25" i="27"/>
  <c r="IA25" i="27"/>
  <c r="IB25" i="27"/>
  <c r="IC25" i="27"/>
  <c r="ID25" i="27"/>
  <c r="IE25" i="27"/>
  <c r="HV26" i="27"/>
  <c r="HW26" i="27"/>
  <c r="HX26" i="27"/>
  <c r="HY26" i="27"/>
  <c r="HZ26" i="27"/>
  <c r="IA26" i="27"/>
  <c r="IB26" i="27"/>
  <c r="IC26" i="27"/>
  <c r="ID26" i="27"/>
  <c r="IE26" i="27"/>
  <c r="HV27" i="27"/>
  <c r="HW27" i="27"/>
  <c r="HX27" i="27"/>
  <c r="HY27" i="27"/>
  <c r="HZ27" i="27"/>
  <c r="IA27" i="27"/>
  <c r="IB27" i="27"/>
  <c r="IC27" i="27"/>
  <c r="ID27" i="27"/>
  <c r="IE27" i="27"/>
  <c r="HV28" i="27"/>
  <c r="HW28" i="27"/>
  <c r="HX28" i="27"/>
  <c r="HY28" i="27"/>
  <c r="HZ28" i="27"/>
  <c r="IA28" i="27"/>
  <c r="IB28" i="27"/>
  <c r="IC28" i="27"/>
  <c r="ID28" i="27"/>
  <c r="IE28" i="27"/>
  <c r="HV29" i="27"/>
  <c r="HW29" i="27"/>
  <c r="HX29" i="27"/>
  <c r="HY29" i="27"/>
  <c r="HZ29" i="27"/>
  <c r="IA29" i="27"/>
  <c r="IB29" i="27"/>
  <c r="IC29" i="27"/>
  <c r="ID29" i="27"/>
  <c r="IE29" i="27"/>
  <c r="HV30" i="27"/>
  <c r="HW30" i="27"/>
  <c r="HX30" i="27"/>
  <c r="HY30" i="27"/>
  <c r="HZ30" i="27"/>
  <c r="IA30" i="27"/>
  <c r="IB30" i="27"/>
  <c r="IC30" i="27"/>
  <c r="ID30" i="27"/>
  <c r="IE30" i="27"/>
  <c r="HV31" i="27"/>
  <c r="HW31" i="27"/>
  <c r="HX31" i="27"/>
  <c r="HY31" i="27"/>
  <c r="HZ31" i="27"/>
  <c r="IA31" i="27"/>
  <c r="IB31" i="27"/>
  <c r="IC31" i="27"/>
  <c r="ID31" i="27"/>
  <c r="IE31" i="27"/>
  <c r="HV32" i="27"/>
  <c r="HW32" i="27"/>
  <c r="HX32" i="27"/>
  <c r="HY32" i="27"/>
  <c r="HZ32" i="27"/>
  <c r="IA32" i="27"/>
  <c r="IB32" i="27"/>
  <c r="IC32" i="27"/>
  <c r="ID32" i="27"/>
  <c r="IE32" i="27"/>
  <c r="HV33" i="27"/>
  <c r="HW33" i="27"/>
  <c r="HX33" i="27"/>
  <c r="HY33" i="27"/>
  <c r="HZ33" i="27"/>
  <c r="IA33" i="27"/>
  <c r="IB33" i="27"/>
  <c r="IC33" i="27"/>
  <c r="ID33" i="27"/>
  <c r="IE33" i="27"/>
  <c r="HV34" i="27"/>
  <c r="HW34" i="27"/>
  <c r="HX34" i="27"/>
  <c r="HY34" i="27"/>
  <c r="HZ34" i="27"/>
  <c r="IA34" i="27"/>
  <c r="IB34" i="27"/>
  <c r="IC34" i="27"/>
  <c r="ID34" i="27"/>
  <c r="IE34" i="27"/>
  <c r="HV35" i="27"/>
  <c r="HW35" i="27"/>
  <c r="HX35" i="27"/>
  <c r="HY35" i="27"/>
  <c r="HZ35" i="27"/>
  <c r="IA35" i="27"/>
  <c r="IB35" i="27"/>
  <c r="IC35" i="27"/>
  <c r="ID35" i="27"/>
  <c r="IE35" i="27"/>
  <c r="HV36" i="27"/>
  <c r="HW36" i="27"/>
  <c r="HX36" i="27"/>
  <c r="HY36" i="27"/>
  <c r="HZ36" i="27"/>
  <c r="IA36" i="27"/>
  <c r="IB36" i="27"/>
  <c r="IC36" i="27"/>
  <c r="ID36" i="27"/>
  <c r="IE36" i="27"/>
  <c r="HV37" i="27"/>
  <c r="HW37" i="27"/>
  <c r="HX37" i="27"/>
  <c r="HY37" i="27"/>
  <c r="HZ37" i="27"/>
  <c r="IA37" i="27"/>
  <c r="IB37" i="27"/>
  <c r="IC37" i="27"/>
  <c r="ID37" i="27"/>
  <c r="IE37" i="27"/>
  <c r="HV38" i="27"/>
  <c r="HW38" i="27"/>
  <c r="HX38" i="27"/>
  <c r="HY38" i="27"/>
  <c r="HZ38" i="27"/>
  <c r="IA38" i="27"/>
  <c r="IB38" i="27"/>
  <c r="IC38" i="27"/>
  <c r="ID38" i="27"/>
  <c r="IE38" i="27"/>
  <c r="HV39" i="27"/>
  <c r="HW39" i="27"/>
  <c r="HX39" i="27"/>
  <c r="HY39" i="27"/>
  <c r="HZ39" i="27"/>
  <c r="IA39" i="27"/>
  <c r="IB39" i="27"/>
  <c r="IC39" i="27"/>
  <c r="ID39" i="27"/>
  <c r="IE39" i="27"/>
  <c r="HV40" i="27"/>
  <c r="HW40" i="27"/>
  <c r="HX40" i="27"/>
  <c r="HY40" i="27"/>
  <c r="HZ40" i="27"/>
  <c r="IA40" i="27"/>
  <c r="IB40" i="27"/>
  <c r="IC40" i="27"/>
  <c r="ID40" i="27"/>
  <c r="IE40" i="27"/>
  <c r="HV41" i="27"/>
  <c r="HW41" i="27"/>
  <c r="HX41" i="27"/>
  <c r="HY41" i="27"/>
  <c r="HZ41" i="27"/>
  <c r="IA41" i="27"/>
  <c r="IB41" i="27"/>
  <c r="IC41" i="27"/>
  <c r="ID41" i="27"/>
  <c r="IE41" i="27"/>
  <c r="HV42" i="27"/>
  <c r="HW42" i="27"/>
  <c r="HX42" i="27"/>
  <c r="HY42" i="27"/>
  <c r="HZ42" i="27"/>
  <c r="IA42" i="27"/>
  <c r="IB42" i="27"/>
  <c r="IC42" i="27"/>
  <c r="ID42" i="27"/>
  <c r="IE42" i="27"/>
  <c r="HV43" i="27"/>
  <c r="HW43" i="27"/>
  <c r="HX43" i="27"/>
  <c r="HY43" i="27"/>
  <c r="HZ43" i="27"/>
  <c r="IA43" i="27"/>
  <c r="IB43" i="27"/>
  <c r="IC43" i="27"/>
  <c r="ID43" i="27"/>
  <c r="IE43" i="27"/>
  <c r="HV44" i="27"/>
  <c r="HW44" i="27"/>
  <c r="HX44" i="27"/>
  <c r="HY44" i="27"/>
  <c r="HZ44" i="27"/>
  <c r="IA44" i="27"/>
  <c r="IB44" i="27"/>
  <c r="IC44" i="27"/>
  <c r="ID44" i="27"/>
  <c r="IE44" i="27"/>
  <c r="HV45" i="27"/>
  <c r="HW45" i="27"/>
  <c r="HX45" i="27"/>
  <c r="HY45" i="27"/>
  <c r="HZ45" i="27"/>
  <c r="IA45" i="27"/>
  <c r="IB45" i="27"/>
  <c r="IC45" i="27"/>
  <c r="ID45" i="27"/>
  <c r="IE45" i="27"/>
  <c r="HV46" i="27"/>
  <c r="HW46" i="27"/>
  <c r="HX46" i="27"/>
  <c r="HY46" i="27"/>
  <c r="HZ46" i="27"/>
  <c r="IA46" i="27"/>
  <c r="IB46" i="27"/>
  <c r="IC46" i="27"/>
  <c r="ID46" i="27"/>
  <c r="IE46" i="27"/>
  <c r="HV47" i="27"/>
  <c r="HW47" i="27"/>
  <c r="HX47" i="27"/>
  <c r="HY47" i="27"/>
  <c r="HZ47" i="27"/>
  <c r="IA47" i="27"/>
  <c r="IB47" i="27"/>
  <c r="IC47" i="27"/>
  <c r="ID47" i="27"/>
  <c r="IE47" i="27"/>
  <c r="HV48" i="27"/>
  <c r="HW48" i="27"/>
  <c r="HX48" i="27"/>
  <c r="HY48" i="27"/>
  <c r="HZ48" i="27"/>
  <c r="IA48" i="27"/>
  <c r="IB48" i="27"/>
  <c r="IC48" i="27"/>
  <c r="ID48" i="27"/>
  <c r="IE48" i="27"/>
  <c r="HV49" i="27"/>
  <c r="HW49" i="27"/>
  <c r="HX49" i="27"/>
  <c r="HY49" i="27"/>
  <c r="HZ49" i="27"/>
  <c r="IA49" i="27"/>
  <c r="IB49" i="27"/>
  <c r="IC49" i="27"/>
  <c r="ID49" i="27"/>
  <c r="IE49" i="27"/>
  <c r="HV50" i="27"/>
  <c r="HW50" i="27"/>
  <c r="HX50" i="27"/>
  <c r="HY50" i="27"/>
  <c r="HZ50" i="27"/>
  <c r="IA50" i="27"/>
  <c r="IB50" i="27"/>
  <c r="IC50" i="27"/>
  <c r="ID50" i="27"/>
  <c r="IE50" i="27"/>
  <c r="HV86" i="27"/>
  <c r="HW86" i="27"/>
  <c r="HX86" i="27"/>
  <c r="HY86" i="27"/>
  <c r="HZ86" i="27"/>
  <c r="IA86" i="27"/>
  <c r="IB86" i="27"/>
  <c r="IC86" i="27"/>
  <c r="ID86" i="27"/>
  <c r="IE86" i="27"/>
  <c r="HV87" i="27"/>
  <c r="HW87" i="27"/>
  <c r="HX87" i="27"/>
  <c r="HY87" i="27"/>
  <c r="HZ87" i="27"/>
  <c r="IA87" i="27"/>
  <c r="IB87" i="27"/>
  <c r="IC87" i="27"/>
  <c r="ID87" i="27"/>
  <c r="IE87" i="27"/>
  <c r="HV88" i="27"/>
  <c r="HW88" i="27"/>
  <c r="HX88" i="27"/>
  <c r="HY88" i="27"/>
  <c r="HZ88" i="27"/>
  <c r="IA88" i="27"/>
  <c r="IB88" i="27"/>
  <c r="IC88" i="27"/>
  <c r="ID88" i="27"/>
  <c r="IE88" i="27"/>
  <c r="HV89" i="27"/>
  <c r="HW89" i="27"/>
  <c r="HX89" i="27"/>
  <c r="HY89" i="27"/>
  <c r="HZ89" i="27"/>
  <c r="IA89" i="27"/>
  <c r="IB89" i="27"/>
  <c r="IC89" i="27"/>
  <c r="ID89" i="27"/>
  <c r="IE89" i="27"/>
  <c r="HV90" i="27"/>
  <c r="HW90" i="27"/>
  <c r="HX90" i="27"/>
  <c r="HY90" i="27"/>
  <c r="HZ90" i="27"/>
  <c r="IA90" i="27"/>
  <c r="IB90" i="27"/>
  <c r="IC90" i="27"/>
  <c r="ID90" i="27"/>
  <c r="IE90" i="27"/>
  <c r="HV91" i="27"/>
  <c r="HW91" i="27"/>
  <c r="HX91" i="27"/>
  <c r="HY91" i="27"/>
  <c r="HZ91" i="27"/>
  <c r="IA91" i="27"/>
  <c r="IB91" i="27"/>
  <c r="IC91" i="27"/>
  <c r="ID91" i="27"/>
  <c r="IE91" i="27"/>
  <c r="HV92" i="27"/>
  <c r="HW92" i="27"/>
  <c r="HX92" i="27"/>
  <c r="HY92" i="27"/>
  <c r="HZ92" i="27"/>
  <c r="IA92" i="27"/>
  <c r="IB92" i="27"/>
  <c r="IC92" i="27"/>
  <c r="ID92" i="27"/>
  <c r="IE92" i="27"/>
  <c r="HV93" i="27"/>
  <c r="HW93" i="27"/>
  <c r="HX93" i="27"/>
  <c r="HY93" i="27"/>
  <c r="HZ93" i="27"/>
  <c r="IA93" i="27"/>
  <c r="IB93" i="27"/>
  <c r="IC93" i="27"/>
  <c r="ID93" i="27"/>
  <c r="IE93" i="27"/>
  <c r="HV94" i="27"/>
  <c r="HW94" i="27"/>
  <c r="HX94" i="27"/>
  <c r="HY94" i="27"/>
  <c r="HZ94" i="27"/>
  <c r="IA94" i="27"/>
  <c r="IB94" i="27"/>
  <c r="IC94" i="27"/>
  <c r="ID94" i="27"/>
  <c r="IE94" i="27"/>
  <c r="HV95" i="27"/>
  <c r="HW95" i="27"/>
  <c r="HX95" i="27"/>
  <c r="HY95" i="27"/>
  <c r="HZ95" i="27"/>
  <c r="IA95" i="27"/>
  <c r="IB95" i="27"/>
  <c r="IC95" i="27"/>
  <c r="ID95" i="27"/>
  <c r="IE95" i="27"/>
  <c r="HV96" i="27"/>
  <c r="HW96" i="27"/>
  <c r="HX96" i="27"/>
  <c r="HY96" i="27"/>
  <c r="HZ96" i="27"/>
  <c r="IA96" i="27"/>
  <c r="IB96" i="27"/>
  <c r="IC96" i="27"/>
  <c r="ID96" i="27"/>
  <c r="IE96" i="27"/>
  <c r="HV97" i="27"/>
  <c r="HW97" i="27"/>
  <c r="HX97" i="27"/>
  <c r="HY97" i="27"/>
  <c r="HZ97" i="27"/>
  <c r="IA97" i="27"/>
  <c r="IB97" i="27"/>
  <c r="IC97" i="27"/>
  <c r="ID97" i="27"/>
  <c r="IE97" i="27"/>
  <c r="HV98" i="27"/>
  <c r="HW98" i="27"/>
  <c r="HX98" i="27"/>
  <c r="HY98" i="27"/>
  <c r="HZ98" i="27"/>
  <c r="IA98" i="27"/>
  <c r="IB98" i="27"/>
  <c r="IC98" i="27"/>
  <c r="ID98" i="27"/>
  <c r="IE98" i="27"/>
  <c r="HV99" i="27"/>
  <c r="HW99" i="27"/>
  <c r="HX99" i="27"/>
  <c r="HY99" i="27"/>
  <c r="HZ99" i="27"/>
  <c r="IA99" i="27"/>
  <c r="IB99" i="27"/>
  <c r="IC99" i="27"/>
  <c r="ID99" i="27"/>
  <c r="IE99" i="27"/>
  <c r="HV100" i="27"/>
  <c r="HW100" i="27"/>
  <c r="HX100" i="27"/>
  <c r="HY100" i="27"/>
  <c r="HZ100" i="27"/>
  <c r="IA100" i="27"/>
  <c r="IB100" i="27"/>
  <c r="IC100" i="27"/>
  <c r="ID100" i="27"/>
  <c r="IE100" i="27"/>
  <c r="HV101" i="27"/>
  <c r="HW101" i="27"/>
  <c r="HX101" i="27"/>
  <c r="HY101" i="27"/>
  <c r="HZ101" i="27"/>
  <c r="IA101" i="27"/>
  <c r="IB101" i="27"/>
  <c r="IC101" i="27"/>
  <c r="ID101" i="27"/>
  <c r="IE101" i="27"/>
  <c r="HV102" i="27"/>
  <c r="HW102" i="27"/>
  <c r="HX102" i="27"/>
  <c r="HY102" i="27"/>
  <c r="HZ102" i="27"/>
  <c r="IA102" i="27"/>
  <c r="IB102" i="27"/>
  <c r="IC102" i="27"/>
  <c r="ID102" i="27"/>
  <c r="IE102" i="27"/>
  <c r="HV103" i="27"/>
  <c r="HW103" i="27"/>
  <c r="HX103" i="27"/>
  <c r="HY103" i="27"/>
  <c r="HZ103" i="27"/>
  <c r="IA103" i="27"/>
  <c r="IB103" i="27"/>
  <c r="IC103" i="27"/>
  <c r="ID103" i="27"/>
  <c r="IE103" i="27"/>
  <c r="HV104" i="27"/>
  <c r="HW104" i="27"/>
  <c r="HX104" i="27"/>
  <c r="HY104" i="27"/>
  <c r="HZ104" i="27"/>
  <c r="IA104" i="27"/>
  <c r="IB104" i="27"/>
  <c r="IC104" i="27"/>
  <c r="ID104" i="27"/>
  <c r="IE104" i="27"/>
  <c r="HV105" i="27"/>
  <c r="HW105" i="27"/>
  <c r="HX105" i="27"/>
  <c r="HY105" i="27"/>
  <c r="HZ105" i="27"/>
  <c r="IA105" i="27"/>
  <c r="IB105" i="27"/>
  <c r="IC105" i="27"/>
  <c r="ID105" i="27"/>
  <c r="IE105" i="27"/>
  <c r="HV106" i="27"/>
  <c r="HW106" i="27"/>
  <c r="HX106" i="27"/>
  <c r="HY106" i="27"/>
  <c r="HZ106" i="27"/>
  <c r="IA106" i="27"/>
  <c r="IB106" i="27"/>
  <c r="IC106" i="27"/>
  <c r="ID106" i="27"/>
  <c r="IE106" i="27"/>
  <c r="HV107" i="27"/>
  <c r="HW107" i="27"/>
  <c r="HX107" i="27"/>
  <c r="HY107" i="27"/>
  <c r="HZ107" i="27"/>
  <c r="IA107" i="27"/>
  <c r="IB107" i="27"/>
  <c r="IC107" i="27"/>
  <c r="ID107" i="27"/>
  <c r="IE107" i="27"/>
  <c r="HV108" i="27"/>
  <c r="HW108" i="27"/>
  <c r="HX108" i="27"/>
  <c r="HY108" i="27"/>
  <c r="HZ108" i="27"/>
  <c r="IA108" i="27"/>
  <c r="IB108" i="27"/>
  <c r="IC108" i="27"/>
  <c r="ID108" i="27"/>
  <c r="IE108" i="27"/>
  <c r="HV109" i="27"/>
  <c r="HW109" i="27"/>
  <c r="HX109" i="27"/>
  <c r="HY109" i="27"/>
  <c r="HZ109" i="27"/>
  <c r="IA109" i="27"/>
  <c r="IB109" i="27"/>
  <c r="IC109" i="27"/>
  <c r="ID109" i="27"/>
  <c r="IE109" i="27"/>
  <c r="HV110" i="27"/>
  <c r="HW110" i="27"/>
  <c r="HX110" i="27"/>
  <c r="HY110" i="27"/>
  <c r="HZ110" i="27"/>
  <c r="IA110" i="27"/>
  <c r="IB110" i="27"/>
  <c r="IC110" i="27"/>
  <c r="ID110" i="27"/>
  <c r="IE110" i="27"/>
  <c r="HV111" i="27"/>
  <c r="HW111" i="27"/>
  <c r="HX111" i="27"/>
  <c r="HY111" i="27"/>
  <c r="HZ111" i="27"/>
  <c r="IA111" i="27"/>
  <c r="IB111" i="27"/>
  <c r="IC111" i="27"/>
  <c r="ID111" i="27"/>
  <c r="IE111" i="27"/>
  <c r="G10" i="59"/>
  <c r="K13" i="27" l="1"/>
  <c r="HO65" i="27"/>
  <c r="HO53" i="27"/>
  <c r="HO71" i="27"/>
  <c r="HO67" i="27"/>
  <c r="HO51" i="27"/>
  <c r="HO79" i="27"/>
  <c r="HO80" i="27"/>
  <c r="HO81" i="27"/>
  <c r="HO83" i="27"/>
  <c r="HO66" i="27"/>
  <c r="HO82" i="27"/>
  <c r="HO85" i="27"/>
  <c r="HO77" i="27"/>
  <c r="HO78" i="27"/>
  <c r="HO58" i="27"/>
  <c r="HO60" i="27"/>
  <c r="HO62" i="27"/>
  <c r="HO52" i="27"/>
  <c r="HO54" i="27"/>
  <c r="HO56" i="27"/>
  <c r="HO61" i="27"/>
  <c r="HO70" i="27"/>
  <c r="HO72" i="27"/>
  <c r="HO74" i="27"/>
  <c r="HO64" i="27"/>
  <c r="HO55" i="27"/>
  <c r="HO68" i="27"/>
  <c r="HO84" i="27"/>
  <c r="HO75" i="27"/>
  <c r="HO76" i="27"/>
  <c r="HO57" i="27"/>
  <c r="HO59" i="27"/>
  <c r="HO73" i="27"/>
  <c r="HO69" i="27"/>
  <c r="HO63" i="27"/>
  <c r="AE14" i="27"/>
  <c r="AO14" i="27" s="1"/>
  <c r="AY14" i="27" s="1"/>
  <c r="BI14" i="27" s="1"/>
  <c r="BS14" i="27" s="1"/>
  <c r="CC14" i="27" s="1"/>
  <c r="CM14" i="27" s="1"/>
  <c r="CW14" i="27" s="1"/>
  <c r="DG14" i="27" s="1"/>
  <c r="DQ14" i="27" s="1"/>
  <c r="EA14" i="27" s="1"/>
  <c r="EK14" i="27" s="1"/>
  <c r="EU14" i="27" s="1"/>
  <c r="FE14" i="27" s="1"/>
  <c r="FO14" i="27" s="1"/>
  <c r="FY14" i="27" s="1"/>
  <c r="GI14" i="27" s="1"/>
  <c r="GS14" i="27" s="1"/>
  <c r="HC14" i="27" s="1"/>
  <c r="AM14" i="30"/>
  <c r="AW14" i="30" s="1"/>
  <c r="BG14" i="30" s="1"/>
  <c r="BQ14" i="30" s="1"/>
  <c r="CA14" i="30" s="1"/>
  <c r="CK14" i="30" s="1"/>
  <c r="CU14" i="30" s="1"/>
  <c r="DE14" i="30" s="1"/>
  <c r="DO14" i="30" s="1"/>
  <c r="DY14" i="30" s="1"/>
  <c r="EI14" i="30" s="1"/>
  <c r="ES14" i="30" s="1"/>
  <c r="FC14" i="30" s="1"/>
  <c r="FM14" i="30" s="1"/>
  <c r="FW14" i="30" s="1"/>
  <c r="GG14" i="30" s="1"/>
  <c r="GQ14" i="30" s="1"/>
  <c r="HA14" i="30" s="1"/>
  <c r="HK14" i="30" s="1"/>
  <c r="HO87" i="27"/>
  <c r="HO47" i="27"/>
  <c r="HO18" i="27"/>
  <c r="HO23" i="27"/>
  <c r="HO28" i="27"/>
  <c r="HO50" i="27"/>
  <c r="HO36" i="27"/>
  <c r="HO40" i="27"/>
  <c r="HO38" i="27"/>
  <c r="HO49" i="27"/>
  <c r="HO92" i="27"/>
  <c r="HO17" i="27"/>
  <c r="HO108" i="27"/>
  <c r="HO111" i="27"/>
  <c r="HO46" i="27"/>
  <c r="HO21" i="27"/>
  <c r="HO43" i="27"/>
  <c r="HO16" i="27"/>
  <c r="HO97" i="27"/>
  <c r="HO95" i="27"/>
  <c r="HO20" i="27"/>
  <c r="HO32" i="27"/>
  <c r="HO94" i="27"/>
  <c r="HO30" i="27"/>
  <c r="HO42" i="27"/>
  <c r="HO41" i="27"/>
  <c r="HO29" i="27"/>
  <c r="HO48" i="27"/>
  <c r="HO33" i="27"/>
  <c r="HO106" i="27"/>
  <c r="HO104" i="27"/>
  <c r="HO88" i="27"/>
  <c r="HO34" i="27"/>
  <c r="HO26" i="27"/>
  <c r="HO90" i="27"/>
  <c r="HO91" i="27"/>
  <c r="HO110" i="27"/>
  <c r="HO86" i="27"/>
  <c r="HO45" i="27"/>
  <c r="HO109" i="27"/>
  <c r="HO107" i="27"/>
  <c r="HO22" i="27"/>
  <c r="HO102" i="27"/>
  <c r="HO35" i="27"/>
  <c r="HO103" i="27"/>
  <c r="HO44" i="27"/>
  <c r="HO99" i="27"/>
  <c r="HO96" i="27"/>
  <c r="HO24" i="27"/>
  <c r="HO101" i="27"/>
  <c r="HO100" i="27"/>
  <c r="HO98" i="27"/>
  <c r="HO37" i="27"/>
  <c r="HO25" i="27"/>
  <c r="HO31" i="27"/>
  <c r="HO93" i="27"/>
  <c r="HO105" i="27"/>
  <c r="HO19" i="27"/>
  <c r="HO89" i="27"/>
  <c r="HO27" i="27"/>
  <c r="HO39" i="27"/>
  <c r="O101" i="32"/>
  <c r="O83" i="31"/>
  <c r="O100" i="32"/>
  <c r="O82" i="31"/>
  <c r="O104" i="32"/>
  <c r="O86" i="31"/>
  <c r="O89" i="32" s="1"/>
  <c r="BT5" i="32" s="1"/>
  <c r="O103" i="32"/>
  <c r="O85" i="31"/>
  <c r="O102" i="32"/>
  <c r="O84" i="31"/>
  <c r="T8" i="27"/>
  <c r="GS13" i="28"/>
  <c r="DQ13" i="28"/>
  <c r="FO13" i="29"/>
  <c r="EA13" i="30"/>
  <c r="GI13" i="28"/>
  <c r="DG13" i="28"/>
  <c r="FE13" i="29"/>
  <c r="GS13" i="30"/>
  <c r="DQ13" i="30"/>
  <c r="FY13" i="28"/>
  <c r="EU13" i="29"/>
  <c r="GI13" i="30"/>
  <c r="DG13" i="30"/>
  <c r="FO13" i="28"/>
  <c r="EK13" i="29"/>
  <c r="FY13" i="30"/>
  <c r="FE13" i="28"/>
  <c r="EA13" i="29"/>
  <c r="FO13" i="30"/>
  <c r="EU13" i="28"/>
  <c r="GS13" i="29"/>
  <c r="DQ13" i="29"/>
  <c r="FE13" i="30"/>
  <c r="EK13" i="28"/>
  <c r="GI13" i="29"/>
  <c r="DG13" i="29"/>
  <c r="EU13" i="30"/>
  <c r="EA13" i="28"/>
  <c r="FY13" i="29"/>
  <c r="EK13" i="30"/>
  <c r="O101" i="51"/>
  <c r="O83" i="51" s="1"/>
  <c r="IS105" i="65"/>
  <c r="CS14" i="28"/>
  <c r="DC14" i="28" s="1"/>
  <c r="DM14" i="28" s="1"/>
  <c r="DW14" i="28" s="1"/>
  <c r="EG14" i="28" s="1"/>
  <c r="EQ14" i="28" s="1"/>
  <c r="FA14" i="28" s="1"/>
  <c r="FK14" i="28" s="1"/>
  <c r="FU14" i="28" s="1"/>
  <c r="GE14" i="28" s="1"/>
  <c r="GO14" i="28" s="1"/>
  <c r="GY14" i="28" s="1"/>
  <c r="HI14" i="28" s="1"/>
  <c r="K8" i="27"/>
  <c r="L13" i="27"/>
  <c r="O8" i="27"/>
  <c r="X15" i="27"/>
  <c r="N8" i="27"/>
  <c r="HZ15" i="29"/>
  <c r="HZ8" i="29" s="1"/>
  <c r="O102" i="51"/>
  <c r="O84" i="51" s="1"/>
  <c r="AC15" i="30"/>
  <c r="AM15" i="30" s="1"/>
  <c r="AW15" i="30" s="1"/>
  <c r="BG15" i="30" s="1"/>
  <c r="BQ15" i="30" s="1"/>
  <c r="CA15" i="30" s="1"/>
  <c r="CK15" i="30" s="1"/>
  <c r="CU15" i="30" s="1"/>
  <c r="DE15" i="30" s="1"/>
  <c r="DO15" i="30" s="1"/>
  <c r="HY15" i="30"/>
  <c r="HY8" i="30" s="1"/>
  <c r="BA58" i="51"/>
  <c r="BA87" i="51" s="1"/>
  <c r="EU13" i="27"/>
  <c r="BS12" i="28"/>
  <c r="EA13" i="27"/>
  <c r="AY13" i="27"/>
  <c r="AB15" i="28"/>
  <c r="EK13" i="27"/>
  <c r="GS13" i="27"/>
  <c r="DQ13" i="27"/>
  <c r="AO12" i="28"/>
  <c r="HU15" i="30"/>
  <c r="HU8" i="30" s="1"/>
  <c r="FE13" i="27"/>
  <c r="GI13" i="27"/>
  <c r="DG13" i="27"/>
  <c r="AE12" i="28"/>
  <c r="FY13" i="27"/>
  <c r="U12" i="28"/>
  <c r="FO13" i="27"/>
  <c r="K12" i="28"/>
  <c r="O104" i="51"/>
  <c r="O86" i="51" s="1"/>
  <c r="O100" i="51"/>
  <c r="O82" i="51" s="1"/>
  <c r="AD15" i="27"/>
  <c r="Y15" i="27"/>
  <c r="Q58" i="51"/>
  <c r="Q98" i="51" s="1"/>
  <c r="U15" i="27"/>
  <c r="AE15" i="27" s="1"/>
  <c r="AO15" i="27" s="1"/>
  <c r="AY15" i="27" s="1"/>
  <c r="BI15" i="27" s="1"/>
  <c r="BS15" i="27" s="1"/>
  <c r="CC15" i="27" s="1"/>
  <c r="CM15" i="27" s="1"/>
  <c r="CW15" i="27" s="1"/>
  <c r="DG15" i="27" s="1"/>
  <c r="DQ15" i="27" s="1"/>
  <c r="EA15" i="27" s="1"/>
  <c r="EK15" i="27" s="1"/>
  <c r="EU15" i="27" s="1"/>
  <c r="FE15" i="27" s="1"/>
  <c r="FO15" i="27" s="1"/>
  <c r="FY15" i="27" s="1"/>
  <c r="GI15" i="27" s="1"/>
  <c r="GS15" i="27" s="1"/>
  <c r="HC15" i="27" s="1"/>
  <c r="HU15" i="28"/>
  <c r="HU8" i="28" s="1"/>
  <c r="BC58" i="51"/>
  <c r="BC87" i="51" s="1"/>
  <c r="AE58" i="51"/>
  <c r="AE98" i="51" s="1"/>
  <c r="AY58" i="51"/>
  <c r="AY87" i="51" s="1"/>
  <c r="Z58" i="51"/>
  <c r="Z87" i="51" s="1"/>
  <c r="P8" i="27"/>
  <c r="Y15" i="30"/>
  <c r="AI15" i="30" s="1"/>
  <c r="AS15" i="30" s="1"/>
  <c r="BC15" i="30" s="1"/>
  <c r="BM15" i="30" s="1"/>
  <c r="BW15" i="30" s="1"/>
  <c r="CG15" i="30" s="1"/>
  <c r="CQ15" i="30" s="1"/>
  <c r="DA15" i="30" s="1"/>
  <c r="DK15" i="30" s="1"/>
  <c r="AI58" i="51"/>
  <c r="AI87" i="51" s="1"/>
  <c r="V58" i="51"/>
  <c r="V98" i="51" s="1"/>
  <c r="Q8" i="27"/>
  <c r="AD15" i="30"/>
  <c r="AN15" i="30" s="1"/>
  <c r="AX15" i="30" s="1"/>
  <c r="BH15" i="30" s="1"/>
  <c r="BR15" i="30" s="1"/>
  <c r="CB15" i="30" s="1"/>
  <c r="CL15" i="30" s="1"/>
  <c r="CV15" i="30" s="1"/>
  <c r="DF15" i="30" s="1"/>
  <c r="DP15" i="30" s="1"/>
  <c r="O103" i="51"/>
  <c r="O85" i="51" s="1"/>
  <c r="T98" i="51"/>
  <c r="AF58" i="51"/>
  <c r="AF87" i="51" s="1"/>
  <c r="T98" i="32"/>
  <c r="AK58" i="51"/>
  <c r="AK87" i="51" s="1"/>
  <c r="HQ22" i="27"/>
  <c r="Z98" i="31"/>
  <c r="BC98" i="31"/>
  <c r="BA98" i="31"/>
  <c r="V98" i="31"/>
  <c r="AE98" i="31"/>
  <c r="Q98" i="31"/>
  <c r="Y98" i="31"/>
  <c r="R8" i="27"/>
  <c r="X58" i="51"/>
  <c r="X98" i="51" s="1"/>
  <c r="S58" i="51"/>
  <c r="S87" i="51" s="1"/>
  <c r="AW98" i="31"/>
  <c r="M8" i="27"/>
  <c r="HX15" i="30"/>
  <c r="HX8" i="30" s="1"/>
  <c r="BD58" i="51"/>
  <c r="BD87" i="51" s="1"/>
  <c r="AX58" i="51"/>
  <c r="AX98" i="51" s="1"/>
  <c r="AH58" i="51"/>
  <c r="W58" i="51"/>
  <c r="AK98" i="31"/>
  <c r="AB98" i="31"/>
  <c r="AS58" i="51"/>
  <c r="AG58" i="51"/>
  <c r="AB58" i="51"/>
  <c r="AG98" i="31"/>
  <c r="S98" i="31"/>
  <c r="Q87" i="31"/>
  <c r="W98" i="31"/>
  <c r="AB58" i="32"/>
  <c r="AH98" i="31"/>
  <c r="Y58" i="51"/>
  <c r="S58" i="32"/>
  <c r="HN48" i="27"/>
  <c r="HN29" i="27"/>
  <c r="AX98" i="31"/>
  <c r="AW58" i="51"/>
  <c r="X15" i="28"/>
  <c r="AD98" i="32"/>
  <c r="HQ35" i="27"/>
  <c r="HN38" i="29"/>
  <c r="HN37" i="29"/>
  <c r="HN21" i="29"/>
  <c r="HN99" i="27"/>
  <c r="HN105" i="27"/>
  <c r="HN37" i="27"/>
  <c r="HN28" i="27"/>
  <c r="HN33" i="27"/>
  <c r="HQ25" i="27"/>
  <c r="HQ91" i="27"/>
  <c r="HN89" i="27"/>
  <c r="HN86" i="27"/>
  <c r="HN41" i="27"/>
  <c r="HN106" i="27"/>
  <c r="HN98" i="27"/>
  <c r="HN47" i="27"/>
  <c r="AY12" i="28"/>
  <c r="AO13" i="27"/>
  <c r="U13" i="27"/>
  <c r="AS98" i="31"/>
  <c r="AV58" i="51"/>
  <c r="AV87" i="51" s="1"/>
  <c r="AU58" i="51"/>
  <c r="AU87" i="51" s="1"/>
  <c r="U15" i="30"/>
  <c r="AE15" i="30" s="1"/>
  <c r="AU98" i="31"/>
  <c r="AQ58" i="51"/>
  <c r="AQ87" i="51" s="1"/>
  <c r="AP98" i="31"/>
  <c r="AP58" i="51"/>
  <c r="AO98" i="31"/>
  <c r="AO58" i="51"/>
  <c r="AN58" i="51"/>
  <c r="AN87" i="51" s="1"/>
  <c r="AM98" i="31"/>
  <c r="AM58" i="51"/>
  <c r="AK58" i="32"/>
  <c r="C5" i="51"/>
  <c r="C4" i="51"/>
  <c r="HQ47" i="27"/>
  <c r="HN94" i="27"/>
  <c r="HN100" i="27"/>
  <c r="Q98" i="32"/>
  <c r="Q87" i="32"/>
  <c r="Y87" i="32"/>
  <c r="Y98" i="32"/>
  <c r="HQ20" i="27"/>
  <c r="HN23" i="27"/>
  <c r="CC12" i="28"/>
  <c r="CC13" i="27"/>
  <c r="HN107" i="27"/>
  <c r="HN102" i="27"/>
  <c r="HN93" i="27"/>
  <c r="AW98" i="32"/>
  <c r="AW87" i="32"/>
  <c r="AO98" i="32"/>
  <c r="AO87" i="32"/>
  <c r="AG87" i="32"/>
  <c r="AG98" i="32"/>
  <c r="X87" i="32"/>
  <c r="X98" i="32"/>
  <c r="BI12" i="28"/>
  <c r="BI13" i="27"/>
  <c r="BD87" i="32"/>
  <c r="BD98" i="32"/>
  <c r="AV98" i="32"/>
  <c r="AV87" i="32"/>
  <c r="AN98" i="32"/>
  <c r="AN87" i="32"/>
  <c r="AF87" i="32"/>
  <c r="AF98" i="32"/>
  <c r="IA15" i="29"/>
  <c r="IA8" i="29" s="1"/>
  <c r="BB98" i="31"/>
  <c r="BB58" i="51"/>
  <c r="BB58" i="32"/>
  <c r="AT98" i="31"/>
  <c r="AT58" i="51"/>
  <c r="AT58" i="32"/>
  <c r="AL98" i="31"/>
  <c r="AL58" i="51"/>
  <c r="AL58" i="32"/>
  <c r="AC58" i="51"/>
  <c r="AC58" i="32"/>
  <c r="AC98" i="31"/>
  <c r="U58" i="51"/>
  <c r="U58" i="32"/>
  <c r="U98" i="31"/>
  <c r="O99" i="32"/>
  <c r="O99" i="51"/>
  <c r="O81" i="51" s="1"/>
  <c r="L8" i="27"/>
  <c r="HQ36" i="27"/>
  <c r="AZ58" i="51"/>
  <c r="AR58" i="51"/>
  <c r="AJ58" i="51"/>
  <c r="BC58" i="32"/>
  <c r="AU58" i="32"/>
  <c r="AM58" i="32"/>
  <c r="AE58" i="32"/>
  <c r="W58" i="32"/>
  <c r="HN101" i="27"/>
  <c r="HN30" i="27"/>
  <c r="HQ26" i="27"/>
  <c r="AA58" i="51"/>
  <c r="AZ98" i="31"/>
  <c r="AR98" i="31"/>
  <c r="AJ98" i="31"/>
  <c r="V58" i="32"/>
  <c r="HN109" i="27"/>
  <c r="HQ104" i="27"/>
  <c r="HN40" i="29"/>
  <c r="HN22" i="29"/>
  <c r="HN19" i="29"/>
  <c r="AD87" i="51"/>
  <c r="R58" i="51"/>
  <c r="C6" i="51"/>
  <c r="AY98" i="31"/>
  <c r="AQ98" i="31"/>
  <c r="AI98" i="31"/>
  <c r="AA98" i="31"/>
  <c r="BA58" i="32"/>
  <c r="AS58" i="32"/>
  <c r="HN108" i="27"/>
  <c r="HN90" i="27"/>
  <c r="HN45" i="27"/>
  <c r="HQ23" i="27"/>
  <c r="HQ39" i="27"/>
  <c r="R98" i="31"/>
  <c r="AZ58" i="32"/>
  <c r="AR58" i="32"/>
  <c r="AJ58" i="32"/>
  <c r="AY58" i="32"/>
  <c r="AQ58" i="32"/>
  <c r="AQ98" i="32" s="1"/>
  <c r="AI58" i="32"/>
  <c r="AA58" i="32"/>
  <c r="BD98" i="31"/>
  <c r="AV98" i="31"/>
  <c r="AN98" i="31"/>
  <c r="AF98" i="31"/>
  <c r="X98" i="31"/>
  <c r="AX58" i="32"/>
  <c r="AP58" i="32"/>
  <c r="AH58" i="32"/>
  <c r="Z58" i="32"/>
  <c r="R58" i="32"/>
  <c r="HN22" i="27"/>
  <c r="HN23" i="29"/>
  <c r="AE13" i="27"/>
  <c r="BS13" i="27"/>
  <c r="HQ98" i="27"/>
  <c r="HN39" i="29"/>
  <c r="HN36" i="29"/>
  <c r="HN25" i="29"/>
  <c r="HN20" i="29"/>
  <c r="HQ21" i="27"/>
  <c r="HN108" i="29"/>
  <c r="HN92" i="29"/>
  <c r="HQ101" i="27"/>
  <c r="HQ93" i="27"/>
  <c r="HQ37" i="27"/>
  <c r="HQ29" i="27"/>
  <c r="HN91" i="29"/>
  <c r="HN87" i="29"/>
  <c r="HN83" i="29"/>
  <c r="HN79" i="29"/>
  <c r="HN96" i="30"/>
  <c r="HN92" i="30"/>
  <c r="HN88" i="30"/>
  <c r="HN84" i="30"/>
  <c r="HN80" i="30"/>
  <c r="HN76" i="30"/>
  <c r="HN72" i="30"/>
  <c r="HN68" i="30"/>
  <c r="HN64" i="30"/>
  <c r="HN60" i="30"/>
  <c r="HN56" i="30"/>
  <c r="HN52" i="30"/>
  <c r="HN51" i="30"/>
  <c r="HN47" i="30"/>
  <c r="HN43" i="30"/>
  <c r="HN39" i="30"/>
  <c r="HN35" i="30"/>
  <c r="HN31" i="30"/>
  <c r="HN27" i="30"/>
  <c r="HN22" i="30"/>
  <c r="HN19" i="30"/>
  <c r="HQ41" i="27"/>
  <c r="HQ92" i="27"/>
  <c r="HQ89" i="27"/>
  <c r="HQ43" i="27"/>
  <c r="HQ33" i="27"/>
  <c r="HQ45" i="27"/>
  <c r="HN78" i="29"/>
  <c r="HN74" i="29"/>
  <c r="HN70" i="29"/>
  <c r="HN66" i="29"/>
  <c r="HN62" i="29"/>
  <c r="HN58" i="29"/>
  <c r="HN54" i="29"/>
  <c r="HN50" i="29"/>
  <c r="HN46" i="29"/>
  <c r="HN42" i="29"/>
  <c r="HN35" i="29"/>
  <c r="HN31" i="29"/>
  <c r="HN27" i="29"/>
  <c r="HQ88" i="27"/>
  <c r="HQ87" i="27"/>
  <c r="HQ44" i="27"/>
  <c r="HQ32" i="27"/>
  <c r="HQ31" i="27"/>
  <c r="HQ27" i="27"/>
  <c r="HN86" i="29"/>
  <c r="HN82" i="29"/>
  <c r="HN73" i="29"/>
  <c r="HN69" i="29"/>
  <c r="HN65" i="29"/>
  <c r="HN61" i="29"/>
  <c r="HN57" i="29"/>
  <c r="HN53" i="29"/>
  <c r="HN49" i="29"/>
  <c r="HN45" i="29"/>
  <c r="HN41" i="29"/>
  <c r="HN34" i="29"/>
  <c r="HN30" i="29"/>
  <c r="HN26" i="29"/>
  <c r="HN95" i="30"/>
  <c r="HN91" i="30"/>
  <c r="HN87" i="30"/>
  <c r="HN83" i="30"/>
  <c r="HN79" i="30"/>
  <c r="HN75" i="30"/>
  <c r="HN71" i="30"/>
  <c r="HN67" i="30"/>
  <c r="HN63" i="30"/>
  <c r="HN59" i="30"/>
  <c r="HN55" i="30"/>
  <c r="HN50" i="30"/>
  <c r="HN46" i="30"/>
  <c r="HN42" i="30"/>
  <c r="HN38" i="30"/>
  <c r="HN34" i="30"/>
  <c r="HN30" i="30"/>
  <c r="HN26" i="30"/>
  <c r="HQ100" i="27"/>
  <c r="HQ94" i="27"/>
  <c r="HQ48" i="27"/>
  <c r="HQ40" i="27"/>
  <c r="HQ38" i="27"/>
  <c r="HQ24" i="27"/>
  <c r="HN93" i="29"/>
  <c r="HN89" i="29"/>
  <c r="HN88" i="29"/>
  <c r="HN84" i="29"/>
  <c r="HN80" i="29"/>
  <c r="HN76" i="29"/>
  <c r="HN75" i="29"/>
  <c r="HN71" i="29"/>
  <c r="HN67" i="29"/>
  <c r="HN63" i="29"/>
  <c r="HN59" i="29"/>
  <c r="HN55" i="29"/>
  <c r="HN51" i="29"/>
  <c r="HN47" i="29"/>
  <c r="HN43" i="29"/>
  <c r="HN32" i="29"/>
  <c r="HN28" i="29"/>
  <c r="HN24" i="29"/>
  <c r="HN97" i="30"/>
  <c r="HN93" i="30"/>
  <c r="HN89" i="30"/>
  <c r="HN85" i="30"/>
  <c r="HN81" i="30"/>
  <c r="HN77" i="30"/>
  <c r="HN73" i="30"/>
  <c r="HN69" i="30"/>
  <c r="HN65" i="30"/>
  <c r="HN61" i="30"/>
  <c r="HN57" i="30"/>
  <c r="HN48" i="30"/>
  <c r="HN44" i="30"/>
  <c r="HN40" i="30"/>
  <c r="HN36" i="30"/>
  <c r="HN32" i="30"/>
  <c r="HN28" i="30"/>
  <c r="HN24" i="30"/>
  <c r="HQ28" i="27"/>
  <c r="HN90" i="29"/>
  <c r="HN85" i="29"/>
  <c r="HN81" i="29"/>
  <c r="HN77" i="29"/>
  <c r="HN72" i="29"/>
  <c r="HN68" i="29"/>
  <c r="HN64" i="29"/>
  <c r="HN60" i="29"/>
  <c r="HN56" i="29"/>
  <c r="HN52" i="29"/>
  <c r="HN48" i="29"/>
  <c r="HN44" i="29"/>
  <c r="HN33" i="29"/>
  <c r="HN29" i="29"/>
  <c r="HN98" i="30"/>
  <c r="HN94" i="30"/>
  <c r="HN90" i="30"/>
  <c r="HN86" i="30"/>
  <c r="HN82" i="30"/>
  <c r="HN78" i="30"/>
  <c r="HN74" i="30"/>
  <c r="HN70" i="30"/>
  <c r="HN66" i="30"/>
  <c r="HN62" i="30"/>
  <c r="HN58" i="30"/>
  <c r="HN54" i="30"/>
  <c r="HN49" i="30"/>
  <c r="HN45" i="30"/>
  <c r="HN41" i="30"/>
  <c r="HN37" i="30"/>
  <c r="HN33" i="30"/>
  <c r="HN29" i="30"/>
  <c r="HN25" i="30"/>
  <c r="HN20" i="30"/>
  <c r="HN102" i="30"/>
  <c r="HN23" i="30"/>
  <c r="HN21" i="30"/>
  <c r="HQ96" i="27"/>
  <c r="HN53" i="30"/>
  <c r="HN38" i="28"/>
  <c r="HN100" i="29"/>
  <c r="HQ106" i="27"/>
  <c r="HQ86" i="27"/>
  <c r="HQ30" i="27"/>
  <c r="HN104" i="29"/>
  <c r="HN104" i="30"/>
  <c r="HQ90" i="27"/>
  <c r="HQ34" i="27"/>
  <c r="HN107" i="29"/>
  <c r="HN18" i="30"/>
  <c r="HN110" i="30"/>
  <c r="HQ102" i="27"/>
  <c r="HN111" i="29"/>
  <c r="HN96" i="29"/>
  <c r="HN95" i="29"/>
  <c r="HN109" i="30"/>
  <c r="HN106" i="30"/>
  <c r="HN103" i="29"/>
  <c r="HN17" i="29"/>
  <c r="HN99" i="29"/>
  <c r="HN94" i="29"/>
  <c r="HN17" i="30"/>
  <c r="HN108" i="30"/>
  <c r="HN105" i="30"/>
  <c r="HN16" i="30"/>
  <c r="HN101" i="30"/>
  <c r="HN110" i="28"/>
  <c r="HN106" i="28"/>
  <c r="HN102" i="28"/>
  <c r="HN98" i="28"/>
  <c r="HN86" i="28"/>
  <c r="HN82" i="28"/>
  <c r="HN78" i="28"/>
  <c r="HN74" i="28"/>
  <c r="HN70" i="28"/>
  <c r="HN66" i="28"/>
  <c r="HN62" i="28"/>
  <c r="HN58" i="28"/>
  <c r="HN111" i="28"/>
  <c r="HN107" i="28"/>
  <c r="HN103" i="28"/>
  <c r="HN99" i="28"/>
  <c r="HN87" i="28"/>
  <c r="HN83" i="28"/>
  <c r="HN79" i="28"/>
  <c r="HN75" i="28"/>
  <c r="HN71" i="28"/>
  <c r="HN67" i="28"/>
  <c r="HN63" i="28"/>
  <c r="HN59" i="28"/>
  <c r="HN16" i="28"/>
  <c r="HN108" i="28"/>
  <c r="HN104" i="28"/>
  <c r="HN100" i="28"/>
  <c r="HN96" i="28"/>
  <c r="HN84" i="28"/>
  <c r="HN80" i="28"/>
  <c r="HN76" i="28"/>
  <c r="HN72" i="28"/>
  <c r="HN68" i="28"/>
  <c r="HN64" i="28"/>
  <c r="HN60" i="28"/>
  <c r="HN55" i="28"/>
  <c r="HN39" i="28"/>
  <c r="HN23" i="28"/>
  <c r="HN109" i="28"/>
  <c r="HN105" i="28"/>
  <c r="HN101" i="28"/>
  <c r="HN97" i="28"/>
  <c r="HN85" i="28"/>
  <c r="HN81" i="28"/>
  <c r="HN77" i="28"/>
  <c r="HN73" i="28"/>
  <c r="HN69" i="28"/>
  <c r="HN65" i="28"/>
  <c r="HN61" i="28"/>
  <c r="HN57" i="28"/>
  <c r="HN111" i="27"/>
  <c r="HQ17" i="27"/>
  <c r="HN20" i="27"/>
  <c r="HQ108" i="27"/>
  <c r="HN104" i="27"/>
  <c r="HN103" i="27"/>
  <c r="HN97" i="27"/>
  <c r="HN92" i="27"/>
  <c r="HN88" i="27"/>
  <c r="HN46" i="27"/>
  <c r="HN40" i="27"/>
  <c r="HN36" i="27"/>
  <c r="HN32" i="27"/>
  <c r="HN27" i="27"/>
  <c r="HN21" i="27"/>
  <c r="HQ18" i="27"/>
  <c r="HN24" i="27"/>
  <c r="HN96" i="27"/>
  <c r="HN95" i="27"/>
  <c r="HN91" i="27"/>
  <c r="HN87" i="27"/>
  <c r="HN44" i="27"/>
  <c r="HN39" i="27"/>
  <c r="HN35" i="27"/>
  <c r="HN31" i="27"/>
  <c r="HN26" i="27"/>
  <c r="HQ49" i="27"/>
  <c r="HN18" i="27"/>
  <c r="HN50" i="27"/>
  <c r="HN49" i="27"/>
  <c r="HN43" i="27"/>
  <c r="HN42" i="27"/>
  <c r="HN38" i="27"/>
  <c r="HN34" i="27"/>
  <c r="HN25" i="27"/>
  <c r="HQ16" i="27"/>
  <c r="HN19" i="27"/>
  <c r="HQ50" i="27"/>
  <c r="HR53" i="27" s="1"/>
  <c r="HQ46" i="27"/>
  <c r="HN17" i="27"/>
  <c r="HN110" i="27"/>
  <c r="HN16" i="27"/>
  <c r="HQ110" i="27"/>
  <c r="HQ109" i="27"/>
  <c r="HQ105" i="27"/>
  <c r="HN111" i="30"/>
  <c r="HN107" i="30"/>
  <c r="HN103" i="30"/>
  <c r="HN99" i="30"/>
  <c r="HN100" i="30"/>
  <c r="HQ97" i="27"/>
  <c r="HQ103" i="27"/>
  <c r="HQ95" i="27"/>
  <c r="HN109" i="29"/>
  <c r="HN105" i="29"/>
  <c r="HN101" i="29"/>
  <c r="HN97" i="29"/>
  <c r="HN110" i="29"/>
  <c r="HN106" i="29"/>
  <c r="HN102" i="29"/>
  <c r="HN98" i="29"/>
  <c r="HN18" i="29"/>
  <c r="HN16" i="29"/>
  <c r="HQ111" i="27"/>
  <c r="HQ107" i="27"/>
  <c r="HQ99" i="27"/>
  <c r="HN21" i="28"/>
  <c r="HN29" i="28"/>
  <c r="HN31" i="28"/>
  <c r="HN30" i="28"/>
  <c r="HN42" i="28"/>
  <c r="HN44" i="28"/>
  <c r="HN43" i="28"/>
  <c r="HQ42" i="27"/>
  <c r="HN41" i="28"/>
  <c r="HN33" i="28"/>
  <c r="HN22" i="28"/>
  <c r="HN36" i="28"/>
  <c r="HN34" i="28"/>
  <c r="HN35" i="28"/>
  <c r="HN25" i="28"/>
  <c r="HN28" i="28"/>
  <c r="HN26" i="28"/>
  <c r="HN27" i="28"/>
  <c r="HQ19" i="27"/>
  <c r="HN18" i="28"/>
  <c r="HN40" i="28"/>
  <c r="HN32" i="28"/>
  <c r="HN24" i="28"/>
  <c r="HN17" i="28"/>
  <c r="HN37" i="28"/>
  <c r="HN19" i="28"/>
  <c r="CW13" i="27"/>
  <c r="CW12" i="28"/>
  <c r="CM12" i="28"/>
  <c r="CM13" i="27"/>
  <c r="CM10" i="27" s="1"/>
  <c r="HN53" i="28"/>
  <c r="HN54" i="28"/>
  <c r="HN20" i="28"/>
  <c r="HN56" i="28"/>
  <c r="HN52" i="28"/>
  <c r="HN51" i="28"/>
  <c r="HN49" i="28"/>
  <c r="HN50" i="28"/>
  <c r="HN48" i="28"/>
  <c r="HN47" i="28"/>
  <c r="HN46" i="28"/>
  <c r="HN45" i="28"/>
  <c r="HP53" i="27" l="1"/>
  <c r="HR52" i="27"/>
  <c r="HP51" i="27"/>
  <c r="HO95" i="28"/>
  <c r="HO89" i="28"/>
  <c r="HO93" i="28"/>
  <c r="HO88" i="28"/>
  <c r="HO92" i="28"/>
  <c r="HO94" i="28"/>
  <c r="HO91" i="28"/>
  <c r="HO90" i="28"/>
  <c r="HP66" i="27"/>
  <c r="HP75" i="27"/>
  <c r="HP85" i="27"/>
  <c r="HR51" i="27"/>
  <c r="HP72" i="27"/>
  <c r="HP73" i="27"/>
  <c r="HP69" i="27"/>
  <c r="L10" i="27"/>
  <c r="HP76" i="27"/>
  <c r="HP64" i="27"/>
  <c r="HP62" i="27"/>
  <c r="HP59" i="27"/>
  <c r="HP84" i="27"/>
  <c r="HP60" i="27"/>
  <c r="HP57" i="27"/>
  <c r="HP83" i="27"/>
  <c r="HP79" i="27"/>
  <c r="HP55" i="27"/>
  <c r="HP82" i="27"/>
  <c r="HP78" i="27"/>
  <c r="HP65" i="27"/>
  <c r="HP54" i="27"/>
  <c r="HP52" i="27"/>
  <c r="HP63" i="27"/>
  <c r="HP70" i="27"/>
  <c r="HP71" i="27"/>
  <c r="HP61" i="27"/>
  <c r="HP74" i="27"/>
  <c r="HP58" i="27"/>
  <c r="HP81" i="27"/>
  <c r="HP56" i="27"/>
  <c r="HP67" i="27"/>
  <c r="HP80" i="27"/>
  <c r="HP68" i="27"/>
  <c r="HP77" i="27"/>
  <c r="K10" i="27"/>
  <c r="HC55" i="27"/>
  <c r="HC67" i="27"/>
  <c r="HC79" i="27"/>
  <c r="HC56" i="27"/>
  <c r="HC68" i="27"/>
  <c r="HC80" i="27"/>
  <c r="HC82" i="27"/>
  <c r="HC57" i="27"/>
  <c r="HC69" i="27"/>
  <c r="HC81" i="27"/>
  <c r="HC58" i="27"/>
  <c r="HC70" i="27"/>
  <c r="HC77" i="27"/>
  <c r="HC59" i="27"/>
  <c r="HC71" i="27"/>
  <c r="HC83" i="27"/>
  <c r="HC73" i="27"/>
  <c r="HC60" i="27"/>
  <c r="HC72" i="27"/>
  <c r="HC84" i="27"/>
  <c r="HC61" i="27"/>
  <c r="HC85" i="27"/>
  <c r="HC65" i="27"/>
  <c r="HC62" i="27"/>
  <c r="HC74" i="27"/>
  <c r="HC51" i="27"/>
  <c r="HC63" i="27"/>
  <c r="HC75" i="27"/>
  <c r="HC53" i="27"/>
  <c r="HC52" i="27"/>
  <c r="HC64" i="27"/>
  <c r="HC76" i="27"/>
  <c r="HC54" i="27"/>
  <c r="HC66" i="27"/>
  <c r="HC78" i="27"/>
  <c r="CD13" i="27"/>
  <c r="CC10" i="27"/>
  <c r="BT13" i="27"/>
  <c r="BS10" i="27"/>
  <c r="CX13" i="27"/>
  <c r="CW10" i="27"/>
  <c r="AZ13" i="27"/>
  <c r="AY10" i="27"/>
  <c r="O86" i="32"/>
  <c r="AF13" i="27"/>
  <c r="AE10" i="27"/>
  <c r="BJ13" i="27"/>
  <c r="BI10" i="27"/>
  <c r="V13" i="27"/>
  <c r="U10" i="27"/>
  <c r="AP13" i="27"/>
  <c r="AO10" i="27"/>
  <c r="DR13" i="27"/>
  <c r="DQ10" i="27"/>
  <c r="EV13" i="29"/>
  <c r="EU10" i="29"/>
  <c r="EV13" i="30"/>
  <c r="EU10" i="30"/>
  <c r="EL13" i="27"/>
  <c r="EK10" i="27"/>
  <c r="GJ13" i="29"/>
  <c r="GI10" i="29"/>
  <c r="FF13" i="28"/>
  <c r="FE10" i="28"/>
  <c r="DR13" i="30"/>
  <c r="DQ10" i="30"/>
  <c r="GT13" i="28"/>
  <c r="GT10" i="28" s="1"/>
  <c r="GS10" i="28"/>
  <c r="FP13" i="30"/>
  <c r="FO10" i="30"/>
  <c r="GT13" i="27"/>
  <c r="GS10" i="27"/>
  <c r="DH13" i="29"/>
  <c r="DG10" i="29"/>
  <c r="DR13" i="28"/>
  <c r="DQ10" i="28"/>
  <c r="DH13" i="27"/>
  <c r="DG10" i="27"/>
  <c r="EL13" i="28"/>
  <c r="EK10" i="28"/>
  <c r="FZ13" i="30"/>
  <c r="FY10" i="30"/>
  <c r="HC13" i="30"/>
  <c r="GS10" i="30"/>
  <c r="FP13" i="29"/>
  <c r="FO10" i="29"/>
  <c r="EB13" i="29"/>
  <c r="EA10" i="29"/>
  <c r="FZ13" i="28"/>
  <c r="FY10" i="28"/>
  <c r="GJ13" i="27"/>
  <c r="GI10" i="27"/>
  <c r="FF13" i="30"/>
  <c r="FE10" i="30"/>
  <c r="EL13" i="29"/>
  <c r="EK10" i="29"/>
  <c r="FF13" i="29"/>
  <c r="FE10" i="29"/>
  <c r="FZ13" i="27"/>
  <c r="FY10" i="27"/>
  <c r="FF13" i="27"/>
  <c r="FE10" i="27"/>
  <c r="EB13" i="27"/>
  <c r="EA10" i="27"/>
  <c r="EL13" i="30"/>
  <c r="EK10" i="30"/>
  <c r="DR13" i="29"/>
  <c r="DQ10" i="29"/>
  <c r="FP13" i="28"/>
  <c r="FO10" i="28"/>
  <c r="DH13" i="28"/>
  <c r="DG10" i="28"/>
  <c r="FZ13" i="29"/>
  <c r="FY10" i="29"/>
  <c r="GT13" i="29"/>
  <c r="GS10" i="29"/>
  <c r="DH13" i="30"/>
  <c r="DG10" i="30"/>
  <c r="GJ13" i="28"/>
  <c r="GI10" i="28"/>
  <c r="FP13" i="27"/>
  <c r="FO10" i="27"/>
  <c r="EV13" i="27"/>
  <c r="EU10" i="27"/>
  <c r="EB13" i="28"/>
  <c r="EA10" i="28"/>
  <c r="EV13" i="28"/>
  <c r="EU10" i="28"/>
  <c r="GJ13" i="30"/>
  <c r="GI10" i="30"/>
  <c r="EB13" i="30"/>
  <c r="EA10" i="30"/>
  <c r="HO96" i="28"/>
  <c r="HO72" i="28"/>
  <c r="HO48" i="28"/>
  <c r="HO40" i="28"/>
  <c r="HO32" i="28"/>
  <c r="HO104" i="28"/>
  <c r="HO24" i="28"/>
  <c r="HO111" i="28"/>
  <c r="HO17" i="28"/>
  <c r="HO81" i="28"/>
  <c r="HO18" i="28"/>
  <c r="HO82" i="28"/>
  <c r="HO19" i="28"/>
  <c r="HO83" i="28"/>
  <c r="HO20" i="28"/>
  <c r="HO84" i="28"/>
  <c r="HO21" i="28"/>
  <c r="HO85" i="28"/>
  <c r="HO22" i="28"/>
  <c r="HO86" i="28"/>
  <c r="HO23" i="28"/>
  <c r="HO87" i="28"/>
  <c r="HP90" i="28" s="1"/>
  <c r="HO103" i="28"/>
  <c r="HO79" i="28"/>
  <c r="HO80" i="28"/>
  <c r="HO25" i="28"/>
  <c r="HO26" i="28"/>
  <c r="HO27" i="28"/>
  <c r="HO28" i="28"/>
  <c r="HO29" i="28"/>
  <c r="HO30" i="28"/>
  <c r="HO31" i="28"/>
  <c r="HO77" i="28"/>
  <c r="HO64" i="28"/>
  <c r="HO33" i="28"/>
  <c r="HO97" i="28"/>
  <c r="HO34" i="28"/>
  <c r="HO98" i="28"/>
  <c r="HO35" i="28"/>
  <c r="HO99" i="28"/>
  <c r="HO36" i="28"/>
  <c r="HO100" i="28"/>
  <c r="HO37" i="28"/>
  <c r="HO101" i="28"/>
  <c r="HO38" i="28"/>
  <c r="HO102" i="28"/>
  <c r="HO39" i="28"/>
  <c r="HO74" i="28"/>
  <c r="HO41" i="28"/>
  <c r="HO105" i="28"/>
  <c r="HO42" i="28"/>
  <c r="HO106" i="28"/>
  <c r="HO43" i="28"/>
  <c r="HO107" i="28"/>
  <c r="HO44" i="28"/>
  <c r="HO108" i="28"/>
  <c r="HO45" i="28"/>
  <c r="HO109" i="28"/>
  <c r="HO46" i="28"/>
  <c r="HO110" i="28"/>
  <c r="HO47" i="28"/>
  <c r="HO78" i="28"/>
  <c r="HO49" i="28"/>
  <c r="HO50" i="28"/>
  <c r="HO51" i="28"/>
  <c r="HO52" i="28"/>
  <c r="HO53" i="28"/>
  <c r="HO54" i="28"/>
  <c r="HO55" i="28"/>
  <c r="HO71" i="28"/>
  <c r="HO75" i="28"/>
  <c r="HO57" i="28"/>
  <c r="HO58" i="28"/>
  <c r="HO59" i="28"/>
  <c r="HO60" i="28"/>
  <c r="HO61" i="28"/>
  <c r="HO62" i="28"/>
  <c r="HO63" i="28"/>
  <c r="HO56" i="28"/>
  <c r="HO76" i="28"/>
  <c r="HO16" i="28"/>
  <c r="HO65" i="28"/>
  <c r="HO66" i="28"/>
  <c r="HO67" i="28"/>
  <c r="HO68" i="28"/>
  <c r="HO69" i="28"/>
  <c r="HO70" i="28"/>
  <c r="HO73" i="28"/>
  <c r="O85" i="32"/>
  <c r="O81" i="32"/>
  <c r="O82" i="32"/>
  <c r="O84" i="32"/>
  <c r="O83" i="32"/>
  <c r="BU53" i="32"/>
  <c r="BU53" i="51"/>
  <c r="HC13" i="29"/>
  <c r="GT13" i="30"/>
  <c r="U13" i="28"/>
  <c r="CC13" i="28"/>
  <c r="BI12" i="29"/>
  <c r="BI12" i="30" s="1"/>
  <c r="AE12" i="29"/>
  <c r="AE13" i="29" s="1"/>
  <c r="AO12" i="29"/>
  <c r="AO12" i="30" s="1"/>
  <c r="AO13" i="30" s="1"/>
  <c r="AY13" i="28"/>
  <c r="BS12" i="29"/>
  <c r="BS13" i="29" s="1"/>
  <c r="IS106" i="65"/>
  <c r="HC8" i="27"/>
  <c r="AO15" i="30"/>
  <c r="Y15" i="28"/>
  <c r="Y8" i="28" s="1"/>
  <c r="HV15" i="28"/>
  <c r="HV8" i="28" s="1"/>
  <c r="Y15" i="29"/>
  <c r="AI15" i="29" s="1"/>
  <c r="V15" i="29"/>
  <c r="AF15" i="29" s="1"/>
  <c r="Z15" i="29"/>
  <c r="AJ15" i="29" s="1"/>
  <c r="AD15" i="29"/>
  <c r="AN15" i="29" s="1"/>
  <c r="AA15" i="29"/>
  <c r="AK15" i="29" s="1"/>
  <c r="AC15" i="29"/>
  <c r="AM15" i="29" s="1"/>
  <c r="U15" i="29"/>
  <c r="AE15" i="29" s="1"/>
  <c r="W15" i="29"/>
  <c r="AG15" i="29" s="1"/>
  <c r="HU15" i="29"/>
  <c r="HU8" i="29" s="1"/>
  <c r="DZ15" i="30"/>
  <c r="DP8" i="30"/>
  <c r="DU15" i="30"/>
  <c r="DK8" i="30"/>
  <c r="DY15" i="30"/>
  <c r="DO8" i="30"/>
  <c r="AY8" i="27"/>
  <c r="EA8" i="27"/>
  <c r="FO8" i="27"/>
  <c r="EK8" i="27"/>
  <c r="U8" i="27"/>
  <c r="FY8" i="27"/>
  <c r="FE8" i="27"/>
  <c r="AE8" i="27"/>
  <c r="DQ8" i="27"/>
  <c r="K12" i="29"/>
  <c r="T8" i="28"/>
  <c r="L8" i="28"/>
  <c r="S8" i="28"/>
  <c r="Q8" i="28"/>
  <c r="K8" i="28"/>
  <c r="P8" i="28"/>
  <c r="O8" i="28"/>
  <c r="R8" i="28"/>
  <c r="N8" i="28"/>
  <c r="M8" i="28"/>
  <c r="BI8" i="27"/>
  <c r="CM8" i="27"/>
  <c r="AL15" i="28"/>
  <c r="AB8" i="28"/>
  <c r="AH15" i="28"/>
  <c r="X8" i="28"/>
  <c r="EU8" i="27"/>
  <c r="BS8" i="27"/>
  <c r="AO8" i="27"/>
  <c r="DG8" i="27"/>
  <c r="GI8" i="27"/>
  <c r="GS8" i="27"/>
  <c r="CC8" i="27"/>
  <c r="CW8" i="27"/>
  <c r="AN15" i="27"/>
  <c r="AD8" i="27"/>
  <c r="AC15" i="27"/>
  <c r="S8" i="27"/>
  <c r="AI15" i="27"/>
  <c r="Y8" i="27"/>
  <c r="AH15" i="27"/>
  <c r="X8" i="27"/>
  <c r="AE13" i="28"/>
  <c r="BS13" i="28"/>
  <c r="AY12" i="29"/>
  <c r="HX15" i="29"/>
  <c r="HX8" i="29" s="1"/>
  <c r="U12" i="29"/>
  <c r="AO13" i="28"/>
  <c r="IA15" i="30"/>
  <c r="IA8" i="30" s="1"/>
  <c r="HV15" i="30"/>
  <c r="HV8" i="30" s="1"/>
  <c r="AB15" i="30"/>
  <c r="AL15" i="30" s="1"/>
  <c r="AV15" i="30" s="1"/>
  <c r="BF15" i="30" s="1"/>
  <c r="BP15" i="30" s="1"/>
  <c r="BZ15" i="30" s="1"/>
  <c r="CJ15" i="30" s="1"/>
  <c r="CT15" i="30" s="1"/>
  <c r="DD15" i="30" s="1"/>
  <c r="DN15" i="30" s="1"/>
  <c r="Z98" i="51"/>
  <c r="X15" i="29"/>
  <c r="X15" i="30"/>
  <c r="AH15" i="30" s="1"/>
  <c r="AR15" i="30" s="1"/>
  <c r="BB15" i="30" s="1"/>
  <c r="BL15" i="30" s="1"/>
  <c r="BV15" i="30" s="1"/>
  <c r="CF15" i="30" s="1"/>
  <c r="CP15" i="30" s="1"/>
  <c r="CZ15" i="30" s="1"/>
  <c r="DJ15" i="30" s="1"/>
  <c r="BD98" i="51"/>
  <c r="BC98" i="51"/>
  <c r="BA98" i="51"/>
  <c r="HW15" i="29"/>
  <c r="HW8" i="29" s="1"/>
  <c r="HZ15" i="30"/>
  <c r="HZ8" i="30" s="1"/>
  <c r="HS15" i="29"/>
  <c r="HS8" i="29" s="1"/>
  <c r="X87" i="51"/>
  <c r="AE87" i="51"/>
  <c r="Q87" i="51"/>
  <c r="K13" i="28"/>
  <c r="AC15" i="28"/>
  <c r="HV15" i="27"/>
  <c r="HV8" i="27" s="1"/>
  <c r="HR26" i="27"/>
  <c r="AY98" i="51"/>
  <c r="HX15" i="28"/>
  <c r="HX8" i="28" s="1"/>
  <c r="Z15" i="28"/>
  <c r="AA15" i="28"/>
  <c r="HY15" i="28"/>
  <c r="HY8" i="28" s="1"/>
  <c r="AB15" i="27"/>
  <c r="AA15" i="27"/>
  <c r="V87" i="51"/>
  <c r="Z15" i="27"/>
  <c r="W15" i="27"/>
  <c r="V15" i="27"/>
  <c r="HT15" i="29"/>
  <c r="HT8" i="29" s="1"/>
  <c r="V15" i="28"/>
  <c r="AI98" i="51"/>
  <c r="HW15" i="28"/>
  <c r="HW8" i="28" s="1"/>
  <c r="AX87" i="51"/>
  <c r="HZ15" i="28"/>
  <c r="HZ8" i="28" s="1"/>
  <c r="AF98" i="51"/>
  <c r="HC16" i="27"/>
  <c r="HC32" i="27"/>
  <c r="HC48" i="27"/>
  <c r="HC96" i="27"/>
  <c r="HC21" i="27"/>
  <c r="HC37" i="27"/>
  <c r="HC101" i="27"/>
  <c r="HC22" i="27"/>
  <c r="HC38" i="27"/>
  <c r="HC86" i="27"/>
  <c r="HC102" i="27"/>
  <c r="HC19" i="27"/>
  <c r="HC35" i="27"/>
  <c r="HC99" i="27"/>
  <c r="HC20" i="27"/>
  <c r="HC36" i="27"/>
  <c r="HC100" i="27"/>
  <c r="HC25" i="27"/>
  <c r="HC41" i="27"/>
  <c r="HC89" i="27"/>
  <c r="HC105" i="27"/>
  <c r="HC26" i="27"/>
  <c r="HC42" i="27"/>
  <c r="HC90" i="27"/>
  <c r="HC106" i="27"/>
  <c r="HC23" i="27"/>
  <c r="HC39" i="27"/>
  <c r="HC87" i="27"/>
  <c r="HC103" i="27"/>
  <c r="HC24" i="27"/>
  <c r="HC40" i="27"/>
  <c r="HC88" i="27"/>
  <c r="HC104" i="27"/>
  <c r="HC29" i="27"/>
  <c r="HC45" i="27"/>
  <c r="HC93" i="27"/>
  <c r="HC109" i="27"/>
  <c r="HC30" i="27"/>
  <c r="HC46" i="27"/>
  <c r="HC94" i="27"/>
  <c r="HC110" i="27"/>
  <c r="HC27" i="27"/>
  <c r="HC43" i="27"/>
  <c r="HC91" i="27"/>
  <c r="HC107" i="27"/>
  <c r="HC28" i="27"/>
  <c r="HC44" i="27"/>
  <c r="HC92" i="27"/>
  <c r="HC108" i="27"/>
  <c r="HC33" i="27"/>
  <c r="HC49" i="27"/>
  <c r="HC97" i="27"/>
  <c r="HC17" i="27"/>
  <c r="HC34" i="27"/>
  <c r="HC50" i="27"/>
  <c r="HC98" i="27"/>
  <c r="HC18" i="27"/>
  <c r="HC31" i="27"/>
  <c r="HC47" i="27"/>
  <c r="HC95" i="27"/>
  <c r="HC111" i="27"/>
  <c r="AK98" i="51"/>
  <c r="HR15" i="29"/>
  <c r="HR8" i="29" s="1"/>
  <c r="AQ98" i="51"/>
  <c r="HR23" i="27"/>
  <c r="AB98" i="51"/>
  <c r="AB87" i="51"/>
  <c r="AN98" i="51"/>
  <c r="S98" i="51"/>
  <c r="AG98" i="51"/>
  <c r="AG87" i="51"/>
  <c r="HS15" i="28"/>
  <c r="HS8" i="28" s="1"/>
  <c r="AA15" i="30"/>
  <c r="AK15" i="30" s="1"/>
  <c r="AU15" i="30" s="1"/>
  <c r="BE15" i="30" s="1"/>
  <c r="BO15" i="30" s="1"/>
  <c r="BY15" i="30" s="1"/>
  <c r="CI15" i="30" s="1"/>
  <c r="CS15" i="30" s="1"/>
  <c r="DC15" i="30" s="1"/>
  <c r="DM15" i="30" s="1"/>
  <c r="AS87" i="51"/>
  <c r="AS98" i="51"/>
  <c r="HT15" i="30"/>
  <c r="HT8" i="30" s="1"/>
  <c r="W15" i="30"/>
  <c r="AG15" i="30" s="1"/>
  <c r="AQ15" i="30" s="1"/>
  <c r="BA15" i="30" s="1"/>
  <c r="BK15" i="30" s="1"/>
  <c r="BU15" i="30" s="1"/>
  <c r="CE15" i="30" s="1"/>
  <c r="CO15" i="30" s="1"/>
  <c r="CY15" i="30" s="1"/>
  <c r="DI15" i="30" s="1"/>
  <c r="AH98" i="51"/>
  <c r="AH87" i="51"/>
  <c r="HV15" i="29"/>
  <c r="HV8" i="29" s="1"/>
  <c r="W87" i="51"/>
  <c r="W98" i="51"/>
  <c r="Y98" i="51"/>
  <c r="Y87" i="51"/>
  <c r="AV98" i="51"/>
  <c r="S98" i="32"/>
  <c r="S87" i="32"/>
  <c r="AB98" i="32"/>
  <c r="AB87" i="32"/>
  <c r="HR38" i="27"/>
  <c r="HR88" i="27"/>
  <c r="HR36" i="27"/>
  <c r="HR30" i="27"/>
  <c r="HR33" i="27"/>
  <c r="AW87" i="51"/>
  <c r="AW98" i="51"/>
  <c r="M13" i="27"/>
  <c r="AQ87" i="32"/>
  <c r="HR25" i="27"/>
  <c r="HR39" i="27"/>
  <c r="HR22" i="27"/>
  <c r="HR37" i="27"/>
  <c r="BI13" i="28"/>
  <c r="BI10" i="28" s="1"/>
  <c r="CC12" i="29"/>
  <c r="HR89" i="27"/>
  <c r="HP36" i="27"/>
  <c r="AU98" i="51"/>
  <c r="V15" i="30"/>
  <c r="AF15" i="30" s="1"/>
  <c r="AP15" i="30" s="1"/>
  <c r="AZ15" i="30" s="1"/>
  <c r="BJ15" i="30" s="1"/>
  <c r="BT15" i="30" s="1"/>
  <c r="CD15" i="30" s="1"/>
  <c r="CN15" i="30" s="1"/>
  <c r="CX15" i="30" s="1"/>
  <c r="DH15" i="30" s="1"/>
  <c r="HS15" i="30"/>
  <c r="HS8" i="30" s="1"/>
  <c r="HR15" i="30"/>
  <c r="HR8" i="30" s="1"/>
  <c r="AP98" i="51"/>
  <c r="AP87" i="51"/>
  <c r="AO87" i="51"/>
  <c r="AO98" i="51"/>
  <c r="AM87" i="51"/>
  <c r="AM98" i="51"/>
  <c r="AK87" i="32"/>
  <c r="AK98" i="32"/>
  <c r="AP98" i="32"/>
  <c r="AP87" i="32"/>
  <c r="AS87" i="32"/>
  <c r="AS98" i="32"/>
  <c r="AM98" i="32"/>
  <c r="AM87" i="32"/>
  <c r="AL98" i="32"/>
  <c r="AL87" i="32"/>
  <c r="BB87" i="32"/>
  <c r="BB98" i="32"/>
  <c r="AX98" i="32"/>
  <c r="AX87" i="32"/>
  <c r="AJ87" i="32"/>
  <c r="AJ98" i="32"/>
  <c r="BA87" i="32"/>
  <c r="BA98" i="32"/>
  <c r="AA87" i="51"/>
  <c r="AA98" i="51"/>
  <c r="AU98" i="32"/>
  <c r="AU87" i="32"/>
  <c r="U87" i="51"/>
  <c r="U98" i="51"/>
  <c r="AL98" i="51"/>
  <c r="AL87" i="51"/>
  <c r="BB98" i="51"/>
  <c r="BB87" i="51"/>
  <c r="AR98" i="32"/>
  <c r="AR87" i="32"/>
  <c r="R98" i="51"/>
  <c r="R87" i="51"/>
  <c r="BC98" i="32"/>
  <c r="BC87" i="32"/>
  <c r="Z15" i="30"/>
  <c r="AJ15" i="30" s="1"/>
  <c r="AT15" i="30" s="1"/>
  <c r="BD15" i="30" s="1"/>
  <c r="BN15" i="30" s="1"/>
  <c r="BX15" i="30" s="1"/>
  <c r="CH15" i="30" s="1"/>
  <c r="CR15" i="30" s="1"/>
  <c r="DB15" i="30" s="1"/>
  <c r="DL15" i="30" s="1"/>
  <c r="HW15" i="30"/>
  <c r="HW8" i="30" s="1"/>
  <c r="W15" i="28"/>
  <c r="HT15" i="28"/>
  <c r="HT8" i="28" s="1"/>
  <c r="AA98" i="32"/>
  <c r="AA87" i="32"/>
  <c r="AZ98" i="32"/>
  <c r="AZ87" i="32"/>
  <c r="AD15" i="28"/>
  <c r="IA15" i="28"/>
  <c r="IA8" i="28" s="1"/>
  <c r="AB15" i="29"/>
  <c r="HY15" i="29"/>
  <c r="HY8" i="29" s="1"/>
  <c r="AI98" i="32"/>
  <c r="AI87" i="32"/>
  <c r="U15" i="28"/>
  <c r="HR15" i="28"/>
  <c r="HR8" i="28" s="1"/>
  <c r="V87" i="32"/>
  <c r="V98" i="32"/>
  <c r="AC87" i="32"/>
  <c r="AC98" i="32"/>
  <c r="AT87" i="32"/>
  <c r="AT98" i="32"/>
  <c r="R98" i="32"/>
  <c r="R87" i="32"/>
  <c r="AJ98" i="51"/>
  <c r="AJ87" i="51"/>
  <c r="AT98" i="51"/>
  <c r="AT87" i="51"/>
  <c r="Z98" i="32"/>
  <c r="Z87" i="32"/>
  <c r="AY98" i="32"/>
  <c r="AY87" i="32"/>
  <c r="W98" i="32"/>
  <c r="W87" i="32"/>
  <c r="AR98" i="51"/>
  <c r="AR87" i="51"/>
  <c r="U87" i="32"/>
  <c r="U98" i="32"/>
  <c r="AH87" i="32"/>
  <c r="AH98" i="32"/>
  <c r="AE98" i="32"/>
  <c r="AE87" i="32"/>
  <c r="AZ98" i="51"/>
  <c r="AZ87" i="51"/>
  <c r="AC87" i="51"/>
  <c r="AC98" i="51"/>
  <c r="HP92" i="27"/>
  <c r="HP90" i="27"/>
  <c r="HP29" i="27"/>
  <c r="HR50" i="27"/>
  <c r="HR27" i="27"/>
  <c r="HR44" i="27"/>
  <c r="HR32" i="27"/>
  <c r="HR45" i="27"/>
  <c r="HR24" i="27"/>
  <c r="HR29" i="27"/>
  <c r="HR49" i="27"/>
  <c r="HR31" i="27"/>
  <c r="HR41" i="27"/>
  <c r="HR90" i="27"/>
  <c r="HR92" i="27"/>
  <c r="HR28" i="27"/>
  <c r="HR48" i="27"/>
  <c r="HR86" i="27"/>
  <c r="HR47" i="27"/>
  <c r="HR46" i="27"/>
  <c r="HR87" i="27"/>
  <c r="HR21" i="27"/>
  <c r="HR94" i="27"/>
  <c r="HR35" i="27"/>
  <c r="HR40" i="27"/>
  <c r="HR104" i="27"/>
  <c r="HR91" i="27"/>
  <c r="HR93" i="27"/>
  <c r="HR43" i="27"/>
  <c r="HR95" i="27"/>
  <c r="HR34" i="27"/>
  <c r="HR20" i="27"/>
  <c r="HR16" i="27"/>
  <c r="HP109" i="27"/>
  <c r="HR19" i="27"/>
  <c r="HP91" i="27"/>
  <c r="HR18" i="27"/>
  <c r="HP32" i="27"/>
  <c r="HP94" i="27"/>
  <c r="HP27" i="27"/>
  <c r="HP23" i="27"/>
  <c r="HP37" i="27"/>
  <c r="HP100" i="27"/>
  <c r="HR17" i="27"/>
  <c r="HP18" i="27"/>
  <c r="HP19" i="27"/>
  <c r="HP34" i="27"/>
  <c r="HP42" i="27"/>
  <c r="HP98" i="27"/>
  <c r="HR96" i="27"/>
  <c r="HP99" i="27"/>
  <c r="HP108" i="27"/>
  <c r="HP102" i="27"/>
  <c r="HP101" i="27"/>
  <c r="HP104" i="27"/>
  <c r="HP103" i="27"/>
  <c r="HP107" i="27"/>
  <c r="HP106" i="27"/>
  <c r="HP110" i="27"/>
  <c r="HP17" i="27"/>
  <c r="HP111" i="27"/>
  <c r="HP16" i="27"/>
  <c r="HR100" i="27"/>
  <c r="HR97" i="27"/>
  <c r="HR98" i="27"/>
  <c r="HP88" i="27"/>
  <c r="HP89" i="27"/>
  <c r="HP21" i="27"/>
  <c r="HP22" i="27"/>
  <c r="HP20" i="27"/>
  <c r="HP39" i="27"/>
  <c r="HP38" i="27"/>
  <c r="HP40" i="27"/>
  <c r="HP26" i="27"/>
  <c r="HP24" i="27"/>
  <c r="HP45" i="27"/>
  <c r="HP44" i="27"/>
  <c r="HP31" i="27"/>
  <c r="HP30" i="27"/>
  <c r="HP28" i="27"/>
  <c r="HP105" i="27"/>
  <c r="HP86" i="27"/>
  <c r="HP87" i="27"/>
  <c r="HP49" i="27"/>
  <c r="HR99" i="27"/>
  <c r="HR111" i="27"/>
  <c r="HR110" i="27"/>
  <c r="HR109" i="27"/>
  <c r="HR108" i="27"/>
  <c r="HR107" i="27"/>
  <c r="HR102" i="27"/>
  <c r="HR101" i="27"/>
  <c r="HR106" i="27"/>
  <c r="HR105" i="27"/>
  <c r="HR103" i="27"/>
  <c r="HR42" i="27"/>
  <c r="HP33" i="27"/>
  <c r="HP41" i="27"/>
  <c r="HP93" i="27"/>
  <c r="HP96" i="27"/>
  <c r="HP25" i="27"/>
  <c r="HP97" i="27"/>
  <c r="CW12" i="29"/>
  <c r="CW13" i="28"/>
  <c r="HP95" i="27"/>
  <c r="HP35" i="27"/>
  <c r="HP47" i="27"/>
  <c r="HP43" i="27"/>
  <c r="HP46" i="27"/>
  <c r="CN13" i="27"/>
  <c r="CM13" i="28"/>
  <c r="CM10" i="28" s="1"/>
  <c r="CM12" i="29"/>
  <c r="HP48" i="27"/>
  <c r="HP50" i="27"/>
  <c r="HD57" i="27" l="1"/>
  <c r="HP91" i="28"/>
  <c r="HP89" i="28"/>
  <c r="HP93" i="28"/>
  <c r="HP94" i="28"/>
  <c r="HP88" i="28"/>
  <c r="HP95" i="28"/>
  <c r="K10" i="28"/>
  <c r="HC90" i="28"/>
  <c r="HC94" i="28"/>
  <c r="HC89" i="28"/>
  <c r="HC93" i="28"/>
  <c r="HC88" i="28"/>
  <c r="HC92" i="28"/>
  <c r="HC91" i="28"/>
  <c r="HC95" i="28"/>
  <c r="HP92" i="28"/>
  <c r="HD77" i="27"/>
  <c r="HD76" i="27"/>
  <c r="HD64" i="27"/>
  <c r="HD65" i="27"/>
  <c r="HD72" i="27"/>
  <c r="HD80" i="27"/>
  <c r="HD53" i="27"/>
  <c r="HD60" i="27"/>
  <c r="HD68" i="27"/>
  <c r="HD52" i="27"/>
  <c r="HD84" i="27"/>
  <c r="HD56" i="27"/>
  <c r="HD75" i="27"/>
  <c r="HD83" i="27"/>
  <c r="HD79" i="27"/>
  <c r="HD63" i="27"/>
  <c r="HD71" i="27"/>
  <c r="HD67" i="27"/>
  <c r="HD51" i="27"/>
  <c r="HD59" i="27"/>
  <c r="HD55" i="27"/>
  <c r="HD62" i="27"/>
  <c r="HD82" i="27"/>
  <c r="HD78" i="27"/>
  <c r="HD74" i="27"/>
  <c r="HD70" i="27"/>
  <c r="HD66" i="27"/>
  <c r="HD85" i="27"/>
  <c r="HD58" i="27"/>
  <c r="HD54" i="27"/>
  <c r="HD73" i="27"/>
  <c r="HD69" i="27"/>
  <c r="HD81" i="27"/>
  <c r="HD61" i="27"/>
  <c r="AF13" i="29"/>
  <c r="AE10" i="29"/>
  <c r="AQ13" i="27"/>
  <c r="AP10" i="27"/>
  <c r="BT13" i="28"/>
  <c r="BS10" i="28"/>
  <c r="BA13" i="27"/>
  <c r="AZ10" i="27"/>
  <c r="N13" i="27"/>
  <c r="M10" i="27"/>
  <c r="AF13" i="28"/>
  <c r="AE10" i="28"/>
  <c r="CD13" i="28"/>
  <c r="CC10" i="28"/>
  <c r="W13" i="27"/>
  <c r="V10" i="27"/>
  <c r="V13" i="28"/>
  <c r="U10" i="28"/>
  <c r="CY13" i="27"/>
  <c r="CX10" i="27"/>
  <c r="AP13" i="28"/>
  <c r="AO10" i="28"/>
  <c r="BK13" i="27"/>
  <c r="BJ10" i="27"/>
  <c r="HD103" i="27"/>
  <c r="CN10" i="27"/>
  <c r="BT13" i="29"/>
  <c r="BS10" i="29"/>
  <c r="BU13" i="27"/>
  <c r="BT10" i="27"/>
  <c r="CX13" i="28"/>
  <c r="CW10" i="28"/>
  <c r="AZ13" i="28"/>
  <c r="AY10" i="28"/>
  <c r="AG13" i="27"/>
  <c r="AF10" i="27"/>
  <c r="AP13" i="30"/>
  <c r="AP10" i="30" s="1"/>
  <c r="AO10" i="30"/>
  <c r="CE13" i="27"/>
  <c r="CD10" i="27"/>
  <c r="HD13" i="29"/>
  <c r="GT10" i="29"/>
  <c r="GK13" i="27"/>
  <c r="GJ10" i="27"/>
  <c r="EM13" i="27"/>
  <c r="EL10" i="27"/>
  <c r="DS13" i="29"/>
  <c r="DR10" i="29"/>
  <c r="GK13" i="30"/>
  <c r="GJ10" i="30"/>
  <c r="FQ13" i="27"/>
  <c r="FP10" i="27"/>
  <c r="GA13" i="29"/>
  <c r="FZ10" i="29"/>
  <c r="EM13" i="30"/>
  <c r="EL10" i="30"/>
  <c r="FG13" i="29"/>
  <c r="FF10" i="29"/>
  <c r="GA13" i="28"/>
  <c r="FZ10" i="28"/>
  <c r="GA13" i="30"/>
  <c r="FZ10" i="30"/>
  <c r="DI13" i="29"/>
  <c r="DH10" i="29"/>
  <c r="DS13" i="30"/>
  <c r="DR10" i="30"/>
  <c r="EW13" i="30"/>
  <c r="EV10" i="30"/>
  <c r="EW13" i="27"/>
  <c r="EV10" i="27"/>
  <c r="GA13" i="27"/>
  <c r="FZ10" i="27"/>
  <c r="DS13" i="28"/>
  <c r="DR10" i="28"/>
  <c r="HD13" i="30"/>
  <c r="GT10" i="30"/>
  <c r="EW13" i="28"/>
  <c r="EV10" i="28"/>
  <c r="GK13" i="28"/>
  <c r="GJ10" i="28"/>
  <c r="DI13" i="28"/>
  <c r="DH10" i="28"/>
  <c r="EC13" i="27"/>
  <c r="EB10" i="27"/>
  <c r="EM13" i="29"/>
  <c r="EL10" i="29"/>
  <c r="EC13" i="29"/>
  <c r="EB10" i="29"/>
  <c r="EM13" i="28"/>
  <c r="EL10" i="28"/>
  <c r="GU13" i="27"/>
  <c r="GT10" i="27"/>
  <c r="FG13" i="28"/>
  <c r="FF10" i="28"/>
  <c r="EW13" i="29"/>
  <c r="EV10" i="29"/>
  <c r="EC13" i="30"/>
  <c r="EB10" i="30"/>
  <c r="GU13" i="28"/>
  <c r="GU10" i="28" s="1"/>
  <c r="GU13" i="29"/>
  <c r="EC13" i="28"/>
  <c r="EB10" i="28"/>
  <c r="DI13" i="30"/>
  <c r="DH10" i="30"/>
  <c r="FQ13" i="28"/>
  <c r="FP10" i="28"/>
  <c r="FG13" i="27"/>
  <c r="FF10" i="27"/>
  <c r="FG13" i="30"/>
  <c r="FF10" i="30"/>
  <c r="FQ13" i="29"/>
  <c r="FP10" i="29"/>
  <c r="DI13" i="27"/>
  <c r="DH10" i="27"/>
  <c r="FQ13" i="30"/>
  <c r="FP10" i="30"/>
  <c r="GK13" i="29"/>
  <c r="GJ10" i="29"/>
  <c r="DS13" i="27"/>
  <c r="DR10" i="27"/>
  <c r="L13" i="28"/>
  <c r="HO74" i="29"/>
  <c r="HO52" i="29"/>
  <c r="HO22" i="29"/>
  <c r="HO109" i="29"/>
  <c r="HO65" i="29"/>
  <c r="HO25" i="29"/>
  <c r="HO106" i="29"/>
  <c r="HO102" i="29"/>
  <c r="HO23" i="29"/>
  <c r="HO103" i="29"/>
  <c r="HO43" i="29"/>
  <c r="HO96" i="29"/>
  <c r="HO89" i="29"/>
  <c r="HO56" i="29"/>
  <c r="HO40" i="29"/>
  <c r="HO61" i="29"/>
  <c r="HO107" i="29"/>
  <c r="HO35" i="29"/>
  <c r="HO44" i="29"/>
  <c r="HO95" i="29"/>
  <c r="HO62" i="29"/>
  <c r="HO39" i="29"/>
  <c r="HO80" i="29"/>
  <c r="HO29" i="29"/>
  <c r="HO54" i="29"/>
  <c r="HO21" i="29"/>
  <c r="HO84" i="29"/>
  <c r="HO105" i="29"/>
  <c r="HO85" i="29"/>
  <c r="HO108" i="29"/>
  <c r="HO47" i="29"/>
  <c r="HO32" i="29"/>
  <c r="HO66" i="29"/>
  <c r="HO111" i="29"/>
  <c r="HO86" i="29"/>
  <c r="HO76" i="29"/>
  <c r="HO38" i="29"/>
  <c r="HO41" i="29"/>
  <c r="HO90" i="29"/>
  <c r="HO59" i="29"/>
  <c r="HO110" i="29"/>
  <c r="HO92" i="29"/>
  <c r="HO99" i="29"/>
  <c r="HO77" i="29"/>
  <c r="HO30" i="29"/>
  <c r="HO70" i="29"/>
  <c r="HO49" i="29"/>
  <c r="HO79" i="29"/>
  <c r="HO87" i="29"/>
  <c r="HO91" i="29"/>
  <c r="HO26" i="29"/>
  <c r="HO78" i="29"/>
  <c r="HO82" i="29"/>
  <c r="HO101" i="29"/>
  <c r="HO20" i="29"/>
  <c r="HO27" i="29"/>
  <c r="HO94" i="29"/>
  <c r="HO60" i="29"/>
  <c r="HO18" i="29"/>
  <c r="HO69" i="29"/>
  <c r="HO72" i="29"/>
  <c r="HO42" i="29"/>
  <c r="HO100" i="29"/>
  <c r="HO75" i="29"/>
  <c r="HO48" i="29"/>
  <c r="HO55" i="29"/>
  <c r="HO93" i="29"/>
  <c r="HO64" i="29"/>
  <c r="HO17" i="29"/>
  <c r="HO24" i="29"/>
  <c r="HO88" i="29"/>
  <c r="HO16" i="29"/>
  <c r="HO45" i="29"/>
  <c r="HO68" i="29"/>
  <c r="HO71" i="29"/>
  <c r="HO46" i="29"/>
  <c r="HO53" i="29"/>
  <c r="HO81" i="29"/>
  <c r="HO50" i="29"/>
  <c r="HO83" i="29"/>
  <c r="HO63" i="29"/>
  <c r="HO98" i="29"/>
  <c r="HO34" i="29"/>
  <c r="HO36" i="29"/>
  <c r="HO37" i="29"/>
  <c r="HO33" i="29"/>
  <c r="HO58" i="29"/>
  <c r="HO67" i="29"/>
  <c r="HO19" i="29"/>
  <c r="HO104" i="29"/>
  <c r="HO73" i="29"/>
  <c r="HO57" i="29"/>
  <c r="HO97" i="29"/>
  <c r="HO31" i="29"/>
  <c r="HO28" i="29"/>
  <c r="HO51" i="29"/>
  <c r="BI13" i="29"/>
  <c r="BS12" i="30"/>
  <c r="BU8" i="30" s="1"/>
  <c r="AO13" i="29"/>
  <c r="GU13" i="30"/>
  <c r="AE12" i="30"/>
  <c r="AE13" i="30" s="1"/>
  <c r="U12" i="30"/>
  <c r="AD8" i="30" s="1"/>
  <c r="AY12" i="30"/>
  <c r="BA8" i="30" s="1"/>
  <c r="K12" i="30"/>
  <c r="IS107" i="65"/>
  <c r="U13" i="29"/>
  <c r="AI15" i="28"/>
  <c r="M8" i="29"/>
  <c r="S8" i="29"/>
  <c r="T8" i="29"/>
  <c r="L8" i="29"/>
  <c r="N8" i="29"/>
  <c r="K8" i="29"/>
  <c r="Q8" i="29"/>
  <c r="P8" i="29"/>
  <c r="O8" i="29"/>
  <c r="R8" i="29"/>
  <c r="Z8" i="29"/>
  <c r="U8" i="29"/>
  <c r="V8" i="29"/>
  <c r="AA8" i="29"/>
  <c r="W8" i="29"/>
  <c r="AD8" i="29"/>
  <c r="AY15" i="30"/>
  <c r="BI15" i="30" s="1"/>
  <c r="BS15" i="30" s="1"/>
  <c r="CC15" i="30" s="1"/>
  <c r="CM15" i="30" s="1"/>
  <c r="CW15" i="30" s="1"/>
  <c r="DG15" i="30" s="1"/>
  <c r="AO8" i="30"/>
  <c r="Y8" i="29"/>
  <c r="AC8" i="29"/>
  <c r="EI15" i="30"/>
  <c r="DY8" i="30"/>
  <c r="EE15" i="30"/>
  <c r="DU8" i="30"/>
  <c r="DR15" i="30"/>
  <c r="DH8" i="30"/>
  <c r="DS15" i="30"/>
  <c r="DI8" i="30"/>
  <c r="DV15" i="30"/>
  <c r="DL8" i="30"/>
  <c r="DX15" i="30"/>
  <c r="DN8" i="30"/>
  <c r="DW15" i="30"/>
  <c r="DM8" i="30"/>
  <c r="DT15" i="30"/>
  <c r="DJ8" i="30"/>
  <c r="EJ15" i="30"/>
  <c r="DZ8" i="30"/>
  <c r="AH15" i="29"/>
  <c r="X8" i="29"/>
  <c r="AW15" i="29"/>
  <c r="AM8" i="29"/>
  <c r="AX15" i="29"/>
  <c r="AN8" i="29"/>
  <c r="BI13" i="30"/>
  <c r="BR8" i="30"/>
  <c r="BJ8" i="30"/>
  <c r="BQ8" i="30"/>
  <c r="BP8" i="30"/>
  <c r="BO8" i="30"/>
  <c r="BN8" i="30"/>
  <c r="BM8" i="30"/>
  <c r="BL8" i="30"/>
  <c r="BK8" i="30"/>
  <c r="AQ15" i="29"/>
  <c r="AG8" i="29"/>
  <c r="AL15" i="29"/>
  <c r="AB8" i="29"/>
  <c r="AS15" i="29"/>
  <c r="AI8" i="29"/>
  <c r="AT15" i="29"/>
  <c r="AJ8" i="29"/>
  <c r="AU15" i="29"/>
  <c r="AK8" i="29"/>
  <c r="AO15" i="29"/>
  <c r="AE8" i="29"/>
  <c r="AP15" i="29"/>
  <c r="AF8" i="29"/>
  <c r="K13" i="29"/>
  <c r="K10" i="29" s="1"/>
  <c r="AJ15" i="28"/>
  <c r="Z8" i="28"/>
  <c r="AF15" i="28"/>
  <c r="V8" i="28"/>
  <c r="AR15" i="28"/>
  <c r="AH8" i="28"/>
  <c r="AE15" i="28"/>
  <c r="U8" i="28"/>
  <c r="AK15" i="28"/>
  <c r="AA8" i="28"/>
  <c r="AN15" i="28"/>
  <c r="AD8" i="28"/>
  <c r="AG15" i="28"/>
  <c r="W8" i="28"/>
  <c r="AM15" i="28"/>
  <c r="AC8" i="28"/>
  <c r="AV15" i="28"/>
  <c r="AL8" i="28"/>
  <c r="AF15" i="27"/>
  <c r="V8" i="27"/>
  <c r="AG15" i="27"/>
  <c r="W8" i="27"/>
  <c r="AX15" i="27"/>
  <c r="AN8" i="27"/>
  <c r="AM15" i="27"/>
  <c r="AC8" i="27"/>
  <c r="AL15" i="27"/>
  <c r="AB8" i="27"/>
  <c r="AK15" i="27"/>
  <c r="AA8" i="27"/>
  <c r="AJ15" i="27"/>
  <c r="Z8" i="27"/>
  <c r="AS15" i="27"/>
  <c r="AI8" i="27"/>
  <c r="AR15" i="27"/>
  <c r="AH8" i="27"/>
  <c r="AY13" i="29"/>
  <c r="HC99" i="28"/>
  <c r="HC20" i="28"/>
  <c r="HC25" i="28"/>
  <c r="HC19" i="28"/>
  <c r="HC36" i="28"/>
  <c r="HC52" i="28"/>
  <c r="HC68" i="28"/>
  <c r="HC84" i="28"/>
  <c r="HC100" i="28"/>
  <c r="HC33" i="28"/>
  <c r="HC49" i="28"/>
  <c r="HC65" i="28"/>
  <c r="HC81" i="28"/>
  <c r="HC97" i="28"/>
  <c r="HC30" i="28"/>
  <c r="HC46" i="28"/>
  <c r="HC62" i="28"/>
  <c r="HC78" i="28"/>
  <c r="HC110" i="28"/>
  <c r="HC39" i="28"/>
  <c r="HC55" i="28"/>
  <c r="HC71" i="28"/>
  <c r="HC87" i="28"/>
  <c r="HC103" i="28"/>
  <c r="HC24" i="28"/>
  <c r="HC18" i="28"/>
  <c r="HC23" i="28"/>
  <c r="HC40" i="28"/>
  <c r="HC56" i="28"/>
  <c r="HC72" i="28"/>
  <c r="HC104" i="28"/>
  <c r="HC37" i="28"/>
  <c r="HC53" i="28"/>
  <c r="HC69" i="28"/>
  <c r="HC85" i="28"/>
  <c r="HC101" i="28"/>
  <c r="HC34" i="28"/>
  <c r="HC50" i="28"/>
  <c r="HC66" i="28"/>
  <c r="HC82" i="28"/>
  <c r="HC98" i="28"/>
  <c r="HC27" i="28"/>
  <c r="HC43" i="28"/>
  <c r="HC59" i="28"/>
  <c r="HC75" i="28"/>
  <c r="HC107" i="28"/>
  <c r="HC17" i="28"/>
  <c r="HC22" i="28"/>
  <c r="HC28" i="28"/>
  <c r="HC44" i="28"/>
  <c r="HC60" i="28"/>
  <c r="HC76" i="28"/>
  <c r="HC108" i="28"/>
  <c r="HC41" i="28"/>
  <c r="HC57" i="28"/>
  <c r="HC73" i="28"/>
  <c r="HC105" i="28"/>
  <c r="HC38" i="28"/>
  <c r="HC54" i="28"/>
  <c r="HC70" i="28"/>
  <c r="HC86" i="28"/>
  <c r="HC102" i="28"/>
  <c r="HC31" i="28"/>
  <c r="HC47" i="28"/>
  <c r="HC63" i="28"/>
  <c r="HC79" i="28"/>
  <c r="HC111" i="28"/>
  <c r="HC16" i="28"/>
  <c r="HC21" i="28"/>
  <c r="HC26" i="28"/>
  <c r="HC32" i="28"/>
  <c r="HC48" i="28"/>
  <c r="HC64" i="28"/>
  <c r="HC80" i="28"/>
  <c r="HC96" i="28"/>
  <c r="HC29" i="28"/>
  <c r="HC45" i="28"/>
  <c r="HC61" i="28"/>
  <c r="HC77" i="28"/>
  <c r="HC109" i="28"/>
  <c r="HC42" i="28"/>
  <c r="HC58" i="28"/>
  <c r="HC74" i="28"/>
  <c r="HC106" i="28"/>
  <c r="HC35" i="28"/>
  <c r="HC51" i="28"/>
  <c r="HC67" i="28"/>
  <c r="HC83" i="28"/>
  <c r="HD19" i="27"/>
  <c r="HD23" i="27"/>
  <c r="HD24" i="27"/>
  <c r="HD29" i="27"/>
  <c r="HD34" i="27"/>
  <c r="HD96" i="27"/>
  <c r="HD93" i="27"/>
  <c r="HD90" i="27"/>
  <c r="HD87" i="27"/>
  <c r="HD27" i="27"/>
  <c r="HD28" i="27"/>
  <c r="HD33" i="27"/>
  <c r="HD38" i="27"/>
  <c r="HD100" i="27"/>
  <c r="HD97" i="27"/>
  <c r="HD94" i="27"/>
  <c r="HD91" i="27"/>
  <c r="HD31" i="27"/>
  <c r="HD32" i="27"/>
  <c r="HD37" i="27"/>
  <c r="HD42" i="27"/>
  <c r="HD104" i="27"/>
  <c r="HD101" i="27"/>
  <c r="HD98" i="27"/>
  <c r="HD95" i="27"/>
  <c r="HD35" i="27"/>
  <c r="HD36" i="27"/>
  <c r="HD41" i="27"/>
  <c r="HD44" i="27"/>
  <c r="HD108" i="27"/>
  <c r="HD105" i="27"/>
  <c r="HD102" i="27"/>
  <c r="HD99" i="27"/>
  <c r="HD39" i="27"/>
  <c r="HD40" i="27"/>
  <c r="HD18" i="27"/>
  <c r="HD48" i="27"/>
  <c r="HD45" i="27"/>
  <c r="HD109" i="27"/>
  <c r="HD106" i="27"/>
  <c r="HD43" i="27"/>
  <c r="HD17" i="27"/>
  <c r="HD22" i="27"/>
  <c r="HD49" i="27"/>
  <c r="HD46" i="27"/>
  <c r="HD110" i="27"/>
  <c r="HD107" i="27"/>
  <c r="HD16" i="27"/>
  <c r="HD21" i="27"/>
  <c r="HD26" i="27"/>
  <c r="HD88" i="27"/>
  <c r="HD50" i="27"/>
  <c r="HD47" i="27"/>
  <c r="HD111" i="27"/>
  <c r="HD20" i="27"/>
  <c r="HD25" i="27"/>
  <c r="HD30" i="27"/>
  <c r="HD92" i="27"/>
  <c r="HD89" i="27"/>
  <c r="HD86" i="27"/>
  <c r="BJ13" i="28"/>
  <c r="BJ10" i="28" s="1"/>
  <c r="O13" i="27"/>
  <c r="CC12" i="30"/>
  <c r="CC13" i="29"/>
  <c r="HP105" i="28"/>
  <c r="HP66" i="28"/>
  <c r="HP68" i="28"/>
  <c r="HP56" i="28"/>
  <c r="HP21" i="28"/>
  <c r="HP97" i="28"/>
  <c r="HP60" i="28"/>
  <c r="HP49" i="28"/>
  <c r="HP44" i="28"/>
  <c r="HP42" i="28"/>
  <c r="HP101" i="28"/>
  <c r="HP51" i="28"/>
  <c r="HP72" i="28"/>
  <c r="HP34" i="28"/>
  <c r="HP29" i="28"/>
  <c r="HP109" i="28"/>
  <c r="HP87" i="28"/>
  <c r="HP23" i="28"/>
  <c r="HP54" i="28"/>
  <c r="HP40" i="28"/>
  <c r="HP55" i="28"/>
  <c r="HP62" i="28"/>
  <c r="HP33" i="28"/>
  <c r="HP96" i="28"/>
  <c r="HP20" i="28"/>
  <c r="HP61" i="28"/>
  <c r="HP107" i="28"/>
  <c r="HP108" i="28"/>
  <c r="CW12" i="30"/>
  <c r="CW13" i="29"/>
  <c r="HP76" i="28"/>
  <c r="HP85" i="28"/>
  <c r="HP48" i="28"/>
  <c r="HP110" i="28"/>
  <c r="HP50" i="28"/>
  <c r="HP57" i="28"/>
  <c r="HP31" i="28"/>
  <c r="HP22" i="28"/>
  <c r="HP100" i="28"/>
  <c r="HP79" i="28"/>
  <c r="HP36" i="28"/>
  <c r="HP102" i="28"/>
  <c r="CN13" i="28"/>
  <c r="CN10" i="28" s="1"/>
  <c r="HP45" i="28"/>
  <c r="HP80" i="28"/>
  <c r="HP106" i="28"/>
  <c r="HP32" i="28"/>
  <c r="HP46" i="28"/>
  <c r="CM12" i="30"/>
  <c r="CM13" i="29"/>
  <c r="CM10" i="29" s="1"/>
  <c r="HP43" i="28"/>
  <c r="HP27" i="28"/>
  <c r="HP75" i="28"/>
  <c r="HP98" i="28"/>
  <c r="HP30" i="28"/>
  <c r="HP84" i="28"/>
  <c r="HP38" i="28"/>
  <c r="HP86" i="28"/>
  <c r="HP99" i="28"/>
  <c r="HP41" i="28"/>
  <c r="HP25" i="28"/>
  <c r="HP67" i="28"/>
  <c r="HP28" i="28"/>
  <c r="HP71" i="28"/>
  <c r="HP78" i="28"/>
  <c r="HP39" i="28"/>
  <c r="HP59" i="28"/>
  <c r="HP81" i="28"/>
  <c r="HP82" i="28"/>
  <c r="HP26" i="28"/>
  <c r="HP63" i="28"/>
  <c r="CO13" i="27"/>
  <c r="HP74" i="28"/>
  <c r="HP103" i="28"/>
  <c r="HP73" i="28"/>
  <c r="HP83" i="28"/>
  <c r="HP37" i="28"/>
  <c r="HP52" i="28"/>
  <c r="HP77" i="28"/>
  <c r="HP24" i="28"/>
  <c r="HP58" i="28"/>
  <c r="HP111" i="28"/>
  <c r="HP64" i="28"/>
  <c r="HP65" i="28"/>
  <c r="HP70" i="28"/>
  <c r="HP35" i="28"/>
  <c r="HP104" i="28"/>
  <c r="HP47" i="28"/>
  <c r="HP69" i="28"/>
  <c r="HP19" i="28"/>
  <c r="HP18" i="28"/>
  <c r="HP16" i="28"/>
  <c r="HP17" i="28"/>
  <c r="HP53" i="28"/>
  <c r="HE79" i="27" l="1"/>
  <c r="HD90" i="28"/>
  <c r="HD94" i="28"/>
  <c r="HD89" i="28"/>
  <c r="HD93" i="28"/>
  <c r="HD88" i="28"/>
  <c r="HD92" i="28"/>
  <c r="HD91" i="28"/>
  <c r="HD95" i="28"/>
  <c r="HE75" i="27"/>
  <c r="HE71" i="27"/>
  <c r="HE67" i="27"/>
  <c r="HE51" i="27"/>
  <c r="HE59" i="27"/>
  <c r="HE55" i="27"/>
  <c r="HE74" i="27"/>
  <c r="HE82" i="27"/>
  <c r="HE66" i="27"/>
  <c r="HE62" i="27"/>
  <c r="HE70" i="27"/>
  <c r="HE54" i="27"/>
  <c r="HE73" i="27"/>
  <c r="HE58" i="27"/>
  <c r="HE77" i="27"/>
  <c r="HE61" i="27"/>
  <c r="HE81" i="27"/>
  <c r="HE65" i="27"/>
  <c r="O10" i="27"/>
  <c r="N10" i="27"/>
  <c r="HE63" i="27"/>
  <c r="HE69" i="27"/>
  <c r="HE53" i="27"/>
  <c r="HE85" i="27"/>
  <c r="HE57" i="27"/>
  <c r="HE78" i="27"/>
  <c r="HE84" i="27"/>
  <c r="HE68" i="27"/>
  <c r="HE76" i="27"/>
  <c r="HE72" i="27"/>
  <c r="HE56" i="27"/>
  <c r="HE64" i="27"/>
  <c r="HE60" i="27"/>
  <c r="HE80" i="27"/>
  <c r="HE52" i="27"/>
  <c r="HE83" i="27"/>
  <c r="GV13" i="28"/>
  <c r="GV10" i="28" s="1"/>
  <c r="AP8" i="30"/>
  <c r="AQ13" i="30"/>
  <c r="AQ10" i="30" s="1"/>
  <c r="BT8" i="30"/>
  <c r="BW8" i="30"/>
  <c r="BX8" i="30"/>
  <c r="BY8" i="30"/>
  <c r="BS13" i="30"/>
  <c r="BS10" i="30" s="1"/>
  <c r="CA8" i="30"/>
  <c r="CX13" i="29"/>
  <c r="CW10" i="29"/>
  <c r="CD13" i="29"/>
  <c r="CC10" i="29"/>
  <c r="CF13" i="27"/>
  <c r="CE10" i="27"/>
  <c r="CY13" i="28"/>
  <c r="CX10" i="28"/>
  <c r="BL13" i="27"/>
  <c r="BK10" i="27"/>
  <c r="X13" i="27"/>
  <c r="W10" i="27"/>
  <c r="BB13" i="27"/>
  <c r="BA10" i="27"/>
  <c r="HE104" i="27"/>
  <c r="CO10" i="27"/>
  <c r="V13" i="29"/>
  <c r="U10" i="29"/>
  <c r="AF13" i="30"/>
  <c r="AE10" i="30"/>
  <c r="BV13" i="27"/>
  <c r="BU10" i="27"/>
  <c r="AQ13" i="28"/>
  <c r="AP10" i="28"/>
  <c r="CE13" i="28"/>
  <c r="CD10" i="28"/>
  <c r="BU13" i="28"/>
  <c r="BT10" i="28"/>
  <c r="BJ13" i="30"/>
  <c r="BI10" i="30"/>
  <c r="AP13" i="29"/>
  <c r="AO10" i="29"/>
  <c r="AH13" i="27"/>
  <c r="AG10" i="27"/>
  <c r="BU13" i="29"/>
  <c r="BT10" i="29"/>
  <c r="CZ13" i="27"/>
  <c r="CY10" i="27"/>
  <c r="AG13" i="28"/>
  <c r="AF10" i="28"/>
  <c r="AR13" i="27"/>
  <c r="AQ10" i="27"/>
  <c r="AZ13" i="29"/>
  <c r="AY10" i="29"/>
  <c r="BJ13" i="29"/>
  <c r="BI10" i="29"/>
  <c r="M13" i="28"/>
  <c r="L10" i="28"/>
  <c r="BA13" i="28"/>
  <c r="AZ10" i="28"/>
  <c r="W13" i="28"/>
  <c r="V10" i="28"/>
  <c r="AG13" i="29"/>
  <c r="AF10" i="29"/>
  <c r="DT13" i="27"/>
  <c r="DS10" i="27"/>
  <c r="FR13" i="29"/>
  <c r="FQ10" i="29"/>
  <c r="DJ13" i="30"/>
  <c r="DI10" i="30"/>
  <c r="EX13" i="29"/>
  <c r="EW10" i="29"/>
  <c r="ED13" i="29"/>
  <c r="EC10" i="29"/>
  <c r="GL13" i="28"/>
  <c r="GK10" i="28"/>
  <c r="GB13" i="27"/>
  <c r="GA10" i="27"/>
  <c r="DJ13" i="29"/>
  <c r="DI10" i="29"/>
  <c r="EN13" i="30"/>
  <c r="EM10" i="30"/>
  <c r="DT13" i="29"/>
  <c r="DS10" i="29"/>
  <c r="GL13" i="29"/>
  <c r="GK10" i="29"/>
  <c r="FH13" i="30"/>
  <c r="FG10" i="30"/>
  <c r="ED13" i="28"/>
  <c r="EC10" i="28"/>
  <c r="FH13" i="28"/>
  <c r="FG10" i="28"/>
  <c r="EN13" i="29"/>
  <c r="EM10" i="29"/>
  <c r="EX13" i="28"/>
  <c r="EW10" i="28"/>
  <c r="EX13" i="27"/>
  <c r="EW10" i="27"/>
  <c r="GB13" i="30"/>
  <c r="GA10" i="30"/>
  <c r="GB13" i="29"/>
  <c r="GA10" i="29"/>
  <c r="EN13" i="27"/>
  <c r="EM10" i="27"/>
  <c r="GV13" i="30"/>
  <c r="GU10" i="30"/>
  <c r="GV13" i="29"/>
  <c r="GU10" i="29"/>
  <c r="HE13" i="29"/>
  <c r="FR13" i="30"/>
  <c r="FQ10" i="30"/>
  <c r="FH13" i="27"/>
  <c r="FG10" i="27"/>
  <c r="GU10" i="27"/>
  <c r="GV13" i="27"/>
  <c r="ED13" i="27"/>
  <c r="EC10" i="27"/>
  <c r="EX13" i="30"/>
  <c r="EW10" i="30"/>
  <c r="GB13" i="28"/>
  <c r="GA10" i="28"/>
  <c r="FR13" i="27"/>
  <c r="FQ10" i="27"/>
  <c r="GL13" i="27"/>
  <c r="GK10" i="27"/>
  <c r="DJ13" i="27"/>
  <c r="DI10" i="27"/>
  <c r="FR13" i="28"/>
  <c r="FQ10" i="28"/>
  <c r="ED13" i="30"/>
  <c r="EC10" i="30"/>
  <c r="EN13" i="28"/>
  <c r="EM10" i="28"/>
  <c r="DJ13" i="28"/>
  <c r="DI10" i="28"/>
  <c r="DT13" i="28"/>
  <c r="DS10" i="28"/>
  <c r="DT13" i="30"/>
  <c r="DS10" i="30"/>
  <c r="FH13" i="29"/>
  <c r="FG10" i="29"/>
  <c r="GL13" i="30"/>
  <c r="GK10" i="30"/>
  <c r="L13" i="29"/>
  <c r="CB8" i="30"/>
  <c r="BV8" i="30"/>
  <c r="BZ8" i="30"/>
  <c r="L8" i="30"/>
  <c r="HO70" i="30"/>
  <c r="HS70" i="27" s="1"/>
  <c r="HO53" i="30"/>
  <c r="HS53" i="27" s="1"/>
  <c r="HO36" i="30"/>
  <c r="HO61" i="30"/>
  <c r="HS61" i="27" s="1"/>
  <c r="HO64" i="30"/>
  <c r="HS64" i="27" s="1"/>
  <c r="HO81" i="30"/>
  <c r="HS81" i="27" s="1"/>
  <c r="HO18" i="30"/>
  <c r="HO82" i="30"/>
  <c r="HS82" i="27" s="1"/>
  <c r="HO19" i="30"/>
  <c r="HO83" i="30"/>
  <c r="HS83" i="27" s="1"/>
  <c r="HO39" i="30"/>
  <c r="HO103" i="30"/>
  <c r="HO45" i="30"/>
  <c r="HO101" i="30"/>
  <c r="HO84" i="30"/>
  <c r="HS84" i="27" s="1"/>
  <c r="HO72" i="30"/>
  <c r="HS72" i="27" s="1"/>
  <c r="HO17" i="30"/>
  <c r="HO89" i="30"/>
  <c r="HO26" i="30"/>
  <c r="HS26" i="27" s="1"/>
  <c r="HO90" i="30"/>
  <c r="HO27" i="30"/>
  <c r="HO91" i="30"/>
  <c r="HO47" i="30"/>
  <c r="HO111" i="30"/>
  <c r="HS111" i="27" s="1"/>
  <c r="HO28" i="30"/>
  <c r="HO92" i="30"/>
  <c r="HS92" i="27" s="1"/>
  <c r="HO21" i="30"/>
  <c r="HO16" i="30"/>
  <c r="HO80" i="30"/>
  <c r="HS80" i="27" s="1"/>
  <c r="HO25" i="30"/>
  <c r="HO97" i="30"/>
  <c r="HO34" i="30"/>
  <c r="HO98" i="30"/>
  <c r="HO35" i="30"/>
  <c r="HO99" i="30"/>
  <c r="HO55" i="30"/>
  <c r="HS55" i="27" s="1"/>
  <c r="HO69" i="30"/>
  <c r="HS69" i="27" s="1"/>
  <c r="HO37" i="30"/>
  <c r="HO44" i="30"/>
  <c r="HO24" i="30"/>
  <c r="HO88" i="30"/>
  <c r="HO33" i="30"/>
  <c r="HO105" i="30"/>
  <c r="HO42" i="30"/>
  <c r="HO106" i="30"/>
  <c r="HO43" i="30"/>
  <c r="HO107" i="30"/>
  <c r="HO63" i="30"/>
  <c r="HS63" i="27" s="1"/>
  <c r="HO22" i="30"/>
  <c r="HO30" i="30"/>
  <c r="HS30" i="27" s="1"/>
  <c r="HO46" i="30"/>
  <c r="HS46" i="27" s="1"/>
  <c r="HO77" i="30"/>
  <c r="HS77" i="27" s="1"/>
  <c r="HO60" i="30"/>
  <c r="HS60" i="27" s="1"/>
  <c r="HO54" i="30"/>
  <c r="HS54" i="27" s="1"/>
  <c r="HO62" i="30"/>
  <c r="HS62" i="27" s="1"/>
  <c r="HO32" i="30"/>
  <c r="HO96" i="30"/>
  <c r="HO41" i="30"/>
  <c r="HO50" i="30"/>
  <c r="HO51" i="30"/>
  <c r="HS51" i="27" s="1"/>
  <c r="HO108" i="30"/>
  <c r="HO71" i="30"/>
  <c r="HS71" i="27" s="1"/>
  <c r="HO29" i="30"/>
  <c r="HO74" i="30"/>
  <c r="HS74" i="27" s="1"/>
  <c r="HO31" i="30"/>
  <c r="HO68" i="30"/>
  <c r="HS68" i="27" s="1"/>
  <c r="HO76" i="30"/>
  <c r="HS76" i="27" s="1"/>
  <c r="HO78" i="30"/>
  <c r="HS78" i="27" s="1"/>
  <c r="HO85" i="30"/>
  <c r="HS85" i="27" s="1"/>
  <c r="HO23" i="30"/>
  <c r="HS23" i="27" s="1"/>
  <c r="HO40" i="30"/>
  <c r="HO104" i="30"/>
  <c r="HO57" i="30"/>
  <c r="HS57" i="27" s="1"/>
  <c r="HO58" i="30"/>
  <c r="HS58" i="27" s="1"/>
  <c r="HO59" i="30"/>
  <c r="HS59" i="27" s="1"/>
  <c r="HO109" i="30"/>
  <c r="HS109" i="27" s="1"/>
  <c r="HO79" i="30"/>
  <c r="HS79" i="27" s="1"/>
  <c r="HO38" i="30"/>
  <c r="HO73" i="30"/>
  <c r="HS73" i="27" s="1"/>
  <c r="HO94" i="30"/>
  <c r="HS94" i="27" s="1"/>
  <c r="HO100" i="30"/>
  <c r="HO93" i="30"/>
  <c r="HO52" i="30"/>
  <c r="HS52" i="27" s="1"/>
  <c r="HO20" i="30"/>
  <c r="HO86" i="30"/>
  <c r="HS86" i="27" s="1"/>
  <c r="HO48" i="30"/>
  <c r="HO49" i="30"/>
  <c r="HO65" i="30"/>
  <c r="HS65" i="27" s="1"/>
  <c r="HO66" i="30"/>
  <c r="HS66" i="27" s="1"/>
  <c r="HO67" i="30"/>
  <c r="HS67" i="27" s="1"/>
  <c r="HO110" i="30"/>
  <c r="HS110" i="27" s="1"/>
  <c r="HO87" i="30"/>
  <c r="HS87" i="27" s="1"/>
  <c r="HO102" i="30"/>
  <c r="HO56" i="30"/>
  <c r="HS56" i="27" s="1"/>
  <c r="HO75" i="30"/>
  <c r="HS75" i="27" s="1"/>
  <c r="HO95" i="30"/>
  <c r="HS95" i="27" s="1"/>
  <c r="M8" i="30"/>
  <c r="HE13" i="30"/>
  <c r="O8" i="30"/>
  <c r="K8" i="30"/>
  <c r="BG8" i="30"/>
  <c r="K13" i="30"/>
  <c r="U13" i="30"/>
  <c r="R8" i="30"/>
  <c r="T8" i="30"/>
  <c r="BH8" i="30"/>
  <c r="BB8" i="30"/>
  <c r="Y8" i="30"/>
  <c r="Z8" i="30"/>
  <c r="U8" i="30"/>
  <c r="BC8" i="30"/>
  <c r="AC8" i="30"/>
  <c r="BF8" i="30"/>
  <c r="V8" i="30"/>
  <c r="W8" i="30"/>
  <c r="AE8" i="30"/>
  <c r="AF8" i="30"/>
  <c r="AA8" i="30"/>
  <c r="X8" i="30"/>
  <c r="AB8" i="30"/>
  <c r="P8" i="30"/>
  <c r="S8" i="30"/>
  <c r="N8" i="30"/>
  <c r="Q8" i="30"/>
  <c r="BD8" i="30"/>
  <c r="AZ8" i="30"/>
  <c r="AY13" i="30"/>
  <c r="BE8" i="30"/>
  <c r="IS108" i="65"/>
  <c r="AS15" i="28"/>
  <c r="AS8" i="28" s="1"/>
  <c r="AI8" i="28"/>
  <c r="BI8" i="30"/>
  <c r="BS8" i="30"/>
  <c r="DQ15" i="30"/>
  <c r="DG8" i="30"/>
  <c r="AY8" i="30"/>
  <c r="EF15" i="30"/>
  <c r="DV8" i="30"/>
  <c r="EC15" i="30"/>
  <c r="DS8" i="30"/>
  <c r="EO15" i="30"/>
  <c r="EE8" i="30"/>
  <c r="EG15" i="30"/>
  <c r="DW8" i="30"/>
  <c r="EH15" i="30"/>
  <c r="DX8" i="30"/>
  <c r="ET15" i="30"/>
  <c r="EJ8" i="30"/>
  <c r="ES15" i="30"/>
  <c r="EI8" i="30"/>
  <c r="EB15" i="30"/>
  <c r="DR8" i="30"/>
  <c r="ED15" i="30"/>
  <c r="DT8" i="30"/>
  <c r="CW13" i="30"/>
  <c r="DF8" i="30"/>
  <c r="CX8" i="30"/>
  <c r="DE8" i="30"/>
  <c r="CW8" i="30"/>
  <c r="DD8" i="30"/>
  <c r="DC8" i="30"/>
  <c r="DB8" i="30"/>
  <c r="DA8" i="30"/>
  <c r="CZ8" i="30"/>
  <c r="CY8" i="30"/>
  <c r="AY15" i="29"/>
  <c r="AO8" i="29"/>
  <c r="BA15" i="29"/>
  <c r="AQ8" i="29"/>
  <c r="BH15" i="29"/>
  <c r="AX8" i="29"/>
  <c r="BC15" i="29"/>
  <c r="AS8" i="29"/>
  <c r="CC13" i="30"/>
  <c r="CH8" i="30"/>
  <c r="CG8" i="30"/>
  <c r="CF8" i="30"/>
  <c r="CE8" i="30"/>
  <c r="CL8" i="30"/>
  <c r="CD8" i="30"/>
  <c r="CK8" i="30"/>
  <c r="CC8" i="30"/>
  <c r="CJ8" i="30"/>
  <c r="CI8" i="30"/>
  <c r="BE15" i="29"/>
  <c r="AU8" i="29"/>
  <c r="BG15" i="29"/>
  <c r="AW8" i="29"/>
  <c r="CP8" i="30"/>
  <c r="CO8" i="30"/>
  <c r="CV8" i="30"/>
  <c r="CN8" i="30"/>
  <c r="CU8" i="30"/>
  <c r="CM8" i="30"/>
  <c r="CT8" i="30"/>
  <c r="CS8" i="30"/>
  <c r="CR8" i="30"/>
  <c r="CQ8" i="30"/>
  <c r="AZ15" i="29"/>
  <c r="AP8" i="29"/>
  <c r="AV15" i="29"/>
  <c r="AL8" i="29"/>
  <c r="BD15" i="29"/>
  <c r="AT8" i="29"/>
  <c r="AR15" i="29"/>
  <c r="AH8" i="29"/>
  <c r="AQ15" i="28"/>
  <c r="AG8" i="28"/>
  <c r="AO15" i="28"/>
  <c r="AE8" i="28"/>
  <c r="AX15" i="28"/>
  <c r="AN8" i="28"/>
  <c r="BB15" i="28"/>
  <c r="AR8" i="28"/>
  <c r="BF15" i="28"/>
  <c r="AV8" i="28"/>
  <c r="AU15" i="28"/>
  <c r="AK8" i="28"/>
  <c r="AP15" i="28"/>
  <c r="AF8" i="28"/>
  <c r="AW15" i="28"/>
  <c r="AM8" i="28"/>
  <c r="AT15" i="28"/>
  <c r="AJ8" i="28"/>
  <c r="AQ15" i="27"/>
  <c r="AG8" i="27"/>
  <c r="AP15" i="27"/>
  <c r="AF8" i="27"/>
  <c r="BH15" i="27"/>
  <c r="AX8" i="27"/>
  <c r="AW15" i="27"/>
  <c r="AM8" i="27"/>
  <c r="AV15" i="27"/>
  <c r="AL8" i="27"/>
  <c r="AU15" i="27"/>
  <c r="AK8" i="27"/>
  <c r="AT15" i="27"/>
  <c r="AJ8" i="27"/>
  <c r="BC15" i="27"/>
  <c r="AS8" i="27"/>
  <c r="BB15" i="27"/>
  <c r="AR8" i="27"/>
  <c r="HC107" i="29"/>
  <c r="HC108" i="29"/>
  <c r="HC76" i="29"/>
  <c r="HC45" i="29"/>
  <c r="HC72" i="29"/>
  <c r="HC40" i="29"/>
  <c r="HC110" i="29"/>
  <c r="HC81" i="29"/>
  <c r="HC82" i="29"/>
  <c r="HC51" i="29"/>
  <c r="HC19" i="29"/>
  <c r="HC46" i="29"/>
  <c r="HC111" i="29"/>
  <c r="HC79" i="29"/>
  <c r="HC80" i="29"/>
  <c r="HC49" i="29"/>
  <c r="HC17" i="29"/>
  <c r="HC44" i="29"/>
  <c r="HC109" i="29"/>
  <c r="HC77" i="29"/>
  <c r="HC78" i="29"/>
  <c r="HC47" i="29"/>
  <c r="HC74" i="29"/>
  <c r="HC42" i="29"/>
  <c r="HC99" i="29"/>
  <c r="HC100" i="29"/>
  <c r="HC69" i="29"/>
  <c r="HC37" i="29"/>
  <c r="HC64" i="29"/>
  <c r="HC32" i="29"/>
  <c r="HC105" i="29"/>
  <c r="HC106" i="29"/>
  <c r="HC75" i="29"/>
  <c r="HC43" i="29"/>
  <c r="HC70" i="29"/>
  <c r="HC38" i="29"/>
  <c r="HC103" i="29"/>
  <c r="HC104" i="29"/>
  <c r="HC73" i="29"/>
  <c r="HC41" i="29"/>
  <c r="HC68" i="29"/>
  <c r="HC36" i="29"/>
  <c r="HC101" i="29"/>
  <c r="HC102" i="29"/>
  <c r="HC71" i="29"/>
  <c r="HC39" i="29"/>
  <c r="HC66" i="29"/>
  <c r="HC34" i="29"/>
  <c r="HC91" i="29"/>
  <c r="HC92" i="29"/>
  <c r="HC61" i="29"/>
  <c r="HC29" i="29"/>
  <c r="HC56" i="29"/>
  <c r="HC24" i="29"/>
  <c r="HC97" i="29"/>
  <c r="HC98" i="29"/>
  <c r="HC67" i="29"/>
  <c r="HC35" i="29"/>
  <c r="HC62" i="29"/>
  <c r="HC30" i="29"/>
  <c r="HC95" i="29"/>
  <c r="HC96" i="29"/>
  <c r="HC65" i="29"/>
  <c r="HC33" i="29"/>
  <c r="HC60" i="29"/>
  <c r="HC28" i="29"/>
  <c r="HC93" i="29"/>
  <c r="HC94" i="29"/>
  <c r="HC63" i="29"/>
  <c r="HC31" i="29"/>
  <c r="HC58" i="29"/>
  <c r="HC26" i="29"/>
  <c r="HC83" i="29"/>
  <c r="HC84" i="29"/>
  <c r="HC53" i="29"/>
  <c r="HC21" i="29"/>
  <c r="HC48" i="29"/>
  <c r="HC16" i="29"/>
  <c r="HC89" i="29"/>
  <c r="HC90" i="29"/>
  <c r="HC59" i="29"/>
  <c r="HC27" i="29"/>
  <c r="HC54" i="29"/>
  <c r="HC22" i="29"/>
  <c r="HC87" i="29"/>
  <c r="HC88" i="29"/>
  <c r="HC57" i="29"/>
  <c r="HC25" i="29"/>
  <c r="HC52" i="29"/>
  <c r="HC20" i="29"/>
  <c r="HC85" i="29"/>
  <c r="HC86" i="29"/>
  <c r="HC55" i="29"/>
  <c r="HC23" i="29"/>
  <c r="HC50" i="29"/>
  <c r="HC18" i="29"/>
  <c r="HD111" i="28"/>
  <c r="HD79" i="28"/>
  <c r="HD110" i="28"/>
  <c r="HD78" i="28"/>
  <c r="HD46" i="28"/>
  <c r="HD81" i="28"/>
  <c r="HD49" i="28"/>
  <c r="HD80" i="28"/>
  <c r="HD48" i="28"/>
  <c r="HD22" i="28"/>
  <c r="HD16" i="28"/>
  <c r="HD107" i="28"/>
  <c r="HD75" i="28"/>
  <c r="HD106" i="28"/>
  <c r="HD74" i="28"/>
  <c r="HD109" i="28"/>
  <c r="HD77" i="28"/>
  <c r="HD108" i="28"/>
  <c r="HD76" i="28"/>
  <c r="HD44" i="28"/>
  <c r="HD18" i="28"/>
  <c r="HD43" i="28"/>
  <c r="HD103" i="28"/>
  <c r="HD71" i="28"/>
  <c r="HD102" i="28"/>
  <c r="HD70" i="28"/>
  <c r="HD105" i="28"/>
  <c r="HD73" i="28"/>
  <c r="HD104" i="28"/>
  <c r="HD72" i="28"/>
  <c r="HD23" i="28"/>
  <c r="HD41" i="28"/>
  <c r="HD40" i="28"/>
  <c r="HD35" i="28"/>
  <c r="HD99" i="28"/>
  <c r="HD67" i="28"/>
  <c r="HD98" i="28"/>
  <c r="HD66" i="28"/>
  <c r="HD101" i="28"/>
  <c r="HD69" i="28"/>
  <c r="HD100" i="28"/>
  <c r="HD68" i="28"/>
  <c r="HD42" i="28"/>
  <c r="HD37" i="28"/>
  <c r="HD36" i="28"/>
  <c r="HD31" i="28"/>
  <c r="HD63" i="28"/>
  <c r="HD62" i="28"/>
  <c r="HD97" i="28"/>
  <c r="HD65" i="28"/>
  <c r="HD96" i="28"/>
  <c r="HD64" i="28"/>
  <c r="HD38" i="28"/>
  <c r="HD33" i="28"/>
  <c r="HD32" i="28"/>
  <c r="HD45" i="28"/>
  <c r="HD59" i="28"/>
  <c r="HD58" i="28"/>
  <c r="HD61" i="28"/>
  <c r="HD60" i="28"/>
  <c r="HD34" i="28"/>
  <c r="HD29" i="28"/>
  <c r="HD28" i="28"/>
  <c r="HD47" i="28"/>
  <c r="HD39" i="28"/>
  <c r="HD87" i="28"/>
  <c r="HD55" i="28"/>
  <c r="HD86" i="28"/>
  <c r="HD54" i="28"/>
  <c r="HD57" i="28"/>
  <c r="HD56" i="28"/>
  <c r="HD30" i="28"/>
  <c r="HD25" i="28"/>
  <c r="HD24" i="28"/>
  <c r="HD27" i="28"/>
  <c r="HD83" i="28"/>
  <c r="HD51" i="28"/>
  <c r="HD82" i="28"/>
  <c r="HD50" i="28"/>
  <c r="HD85" i="28"/>
  <c r="HD53" i="28"/>
  <c r="HD84" i="28"/>
  <c r="HD52" i="28"/>
  <c r="HD26" i="28"/>
  <c r="HD21" i="28"/>
  <c r="HD20" i="28"/>
  <c r="HD19" i="28"/>
  <c r="HD17" i="28"/>
  <c r="HE23" i="27"/>
  <c r="HE20" i="27"/>
  <c r="HE42" i="27"/>
  <c r="HE102" i="27"/>
  <c r="HE48" i="27"/>
  <c r="HE111" i="27"/>
  <c r="HE22" i="27"/>
  <c r="HE27" i="27"/>
  <c r="HE24" i="27"/>
  <c r="HE46" i="27"/>
  <c r="HE17" i="27"/>
  <c r="HE30" i="27"/>
  <c r="HE93" i="27"/>
  <c r="HE31" i="27"/>
  <c r="HE28" i="27"/>
  <c r="HE21" i="27"/>
  <c r="HE34" i="27"/>
  <c r="HE101" i="27"/>
  <c r="HE90" i="27"/>
  <c r="HE35" i="27"/>
  <c r="HE87" i="27"/>
  <c r="HE32" i="27"/>
  <c r="HE89" i="27"/>
  <c r="HE25" i="27"/>
  <c r="HE45" i="27"/>
  <c r="HE109" i="27"/>
  <c r="HE98" i="27"/>
  <c r="HE39" i="27"/>
  <c r="HE95" i="27"/>
  <c r="HE92" i="27"/>
  <c r="HE36" i="27"/>
  <c r="HE97" i="27"/>
  <c r="HE29" i="27"/>
  <c r="HE26" i="27"/>
  <c r="HE106" i="27"/>
  <c r="HE43" i="27"/>
  <c r="HE103" i="27"/>
  <c r="HE100" i="27"/>
  <c r="HE40" i="27"/>
  <c r="HE105" i="27"/>
  <c r="HE33" i="27"/>
  <c r="HE91" i="27"/>
  <c r="HE88" i="27"/>
  <c r="HE50" i="27"/>
  <c r="HE38" i="27"/>
  <c r="HE47" i="27"/>
  <c r="HE44" i="27"/>
  <c r="HE108" i="27"/>
  <c r="HE49" i="27"/>
  <c r="HE110" i="27"/>
  <c r="HE86" i="27"/>
  <c r="HE37" i="27"/>
  <c r="HE99" i="27"/>
  <c r="HE96" i="27"/>
  <c r="HE19" i="27"/>
  <c r="HE16" i="27"/>
  <c r="HE18" i="27"/>
  <c r="HE94" i="27"/>
  <c r="HE41" i="27"/>
  <c r="HE107" i="27"/>
  <c r="P13" i="27"/>
  <c r="BK13" i="28"/>
  <c r="BK10" i="28" s="1"/>
  <c r="HP37" i="29"/>
  <c r="HP44" i="29"/>
  <c r="HP91" i="29"/>
  <c r="HP85" i="29"/>
  <c r="HP69" i="29"/>
  <c r="HP20" i="29"/>
  <c r="HP101" i="29"/>
  <c r="HP83" i="29"/>
  <c r="HP92" i="29"/>
  <c r="HP93" i="29"/>
  <c r="HP60" i="29"/>
  <c r="HP35" i="29"/>
  <c r="HP94" i="29"/>
  <c r="HP102" i="29"/>
  <c r="HP105" i="29"/>
  <c r="HP72" i="29"/>
  <c r="HP51" i="29"/>
  <c r="HP63" i="29"/>
  <c r="HP104" i="29"/>
  <c r="HP21" i="29"/>
  <c r="HP76" i="29"/>
  <c r="HP36" i="29"/>
  <c r="HP50" i="29"/>
  <c r="HP66" i="29"/>
  <c r="HP86" i="29"/>
  <c r="HP56" i="29"/>
  <c r="HP31" i="29"/>
  <c r="HP64" i="29"/>
  <c r="HP54" i="29"/>
  <c r="HP23" i="29"/>
  <c r="HP109" i="29"/>
  <c r="HP108" i="29"/>
  <c r="HP75" i="29"/>
  <c r="HP42" i="29"/>
  <c r="HP65" i="29"/>
  <c r="HP32" i="29"/>
  <c r="HP26" i="29"/>
  <c r="HP40" i="29"/>
  <c r="HP46" i="29"/>
  <c r="HP103" i="29"/>
  <c r="HP107" i="29"/>
  <c r="HP106" i="29"/>
  <c r="HP90" i="29"/>
  <c r="HP34" i="29"/>
  <c r="HP57" i="29"/>
  <c r="HP87" i="29"/>
  <c r="HP88" i="29"/>
  <c r="CM13" i="30"/>
  <c r="CM10" i="30" s="1"/>
  <c r="HP38" i="29"/>
  <c r="HP61" i="29"/>
  <c r="HP74" i="29"/>
  <c r="GW13" i="28"/>
  <c r="GW10" i="28" s="1"/>
  <c r="HP98" i="29"/>
  <c r="HP49" i="29"/>
  <c r="HP24" i="29"/>
  <c r="HP73" i="29"/>
  <c r="HP96" i="29"/>
  <c r="HP95" i="29"/>
  <c r="HP27" i="29"/>
  <c r="HP45" i="29"/>
  <c r="HP28" i="29"/>
  <c r="HP82" i="29"/>
  <c r="CO13" i="28"/>
  <c r="CO10" i="28" s="1"/>
  <c r="HP68" i="29"/>
  <c r="HP99" i="29"/>
  <c r="HP41" i="29"/>
  <c r="HP77" i="29"/>
  <c r="HP71" i="29"/>
  <c r="HP81" i="29"/>
  <c r="HP30" i="29"/>
  <c r="HP29" i="29"/>
  <c r="HP25" i="29"/>
  <c r="HP78" i="29"/>
  <c r="HP22" i="29"/>
  <c r="HP33" i="29"/>
  <c r="HP55" i="29"/>
  <c r="HP80" i="29"/>
  <c r="HP89" i="29"/>
  <c r="HP79" i="29"/>
  <c r="HP53" i="29"/>
  <c r="HP52" i="29"/>
  <c r="CN13" i="29"/>
  <c r="HP84" i="29"/>
  <c r="HP47" i="29"/>
  <c r="HP67" i="29"/>
  <c r="HP70" i="29"/>
  <c r="HP97" i="29"/>
  <c r="CP13" i="27"/>
  <c r="CP10" i="27" s="1"/>
  <c r="HP58" i="29"/>
  <c r="HP59" i="29"/>
  <c r="HP18" i="29"/>
  <c r="HP16" i="29"/>
  <c r="HP17" i="29"/>
  <c r="HP19" i="29"/>
  <c r="HP100" i="29"/>
  <c r="HP39" i="29"/>
  <c r="HP43" i="29"/>
  <c r="HP62" i="29"/>
  <c r="HP48" i="29"/>
  <c r="HP111" i="29"/>
  <c r="HP110" i="29"/>
  <c r="HT70" i="27" l="1"/>
  <c r="HF62" i="27"/>
  <c r="AQ8" i="30"/>
  <c r="AR13" i="30"/>
  <c r="AR10" i="30" s="1"/>
  <c r="HT84" i="27"/>
  <c r="HT79" i="27"/>
  <c r="HT65" i="27"/>
  <c r="HT54" i="27"/>
  <c r="HT66" i="27"/>
  <c r="HT58" i="27"/>
  <c r="HT59" i="27"/>
  <c r="HT76" i="27"/>
  <c r="HT71" i="27"/>
  <c r="HE91" i="28"/>
  <c r="HE95" i="28"/>
  <c r="HE90" i="28"/>
  <c r="HE94" i="28"/>
  <c r="HE89" i="28"/>
  <c r="HE93" i="28"/>
  <c r="HE88" i="28"/>
  <c r="HE92" i="28"/>
  <c r="HT78" i="27"/>
  <c r="HT81" i="27"/>
  <c r="HT85" i="27"/>
  <c r="HT75" i="27"/>
  <c r="HT77" i="27"/>
  <c r="HT80" i="27"/>
  <c r="HT64" i="27"/>
  <c r="HT62" i="27"/>
  <c r="HT69" i="27"/>
  <c r="HT63" i="27"/>
  <c r="HT83" i="27"/>
  <c r="HT68" i="27"/>
  <c r="HT61" i="27"/>
  <c r="HT74" i="27"/>
  <c r="HT56" i="27"/>
  <c r="HT57" i="27"/>
  <c r="HT82" i="27"/>
  <c r="HT67" i="27"/>
  <c r="HT60" i="27"/>
  <c r="HT72" i="27"/>
  <c r="HT73" i="27"/>
  <c r="HT55" i="27"/>
  <c r="HF61" i="27"/>
  <c r="HF57" i="27"/>
  <c r="HF65" i="27"/>
  <c r="HF72" i="27"/>
  <c r="HF80" i="27"/>
  <c r="HF53" i="27"/>
  <c r="HF60" i="27"/>
  <c r="HF68" i="27"/>
  <c r="HF77" i="27"/>
  <c r="HF84" i="27"/>
  <c r="HF56" i="27"/>
  <c r="HF76" i="27"/>
  <c r="HF83" i="27"/>
  <c r="HF67" i="27"/>
  <c r="HF64" i="27"/>
  <c r="HF71" i="27"/>
  <c r="HF55" i="27"/>
  <c r="HF52" i="27"/>
  <c r="HF59" i="27"/>
  <c r="HF74" i="27"/>
  <c r="HF75" i="27"/>
  <c r="HF70" i="27"/>
  <c r="HF79" i="27"/>
  <c r="HF63" i="27"/>
  <c r="HF58" i="27"/>
  <c r="HF78" i="27"/>
  <c r="HF51" i="27"/>
  <c r="HF82" i="27"/>
  <c r="HF66" i="27"/>
  <c r="P10" i="27"/>
  <c r="HF85" i="27"/>
  <c r="HF81" i="27"/>
  <c r="HF54" i="27"/>
  <c r="HF73" i="27"/>
  <c r="HF69" i="27"/>
  <c r="BT13" i="30"/>
  <c r="BU13" i="30" s="1"/>
  <c r="L13" i="30"/>
  <c r="K10" i="30"/>
  <c r="M13" i="29"/>
  <c r="L10" i="29"/>
  <c r="AH13" i="29"/>
  <c r="AG10" i="29"/>
  <c r="BK13" i="29"/>
  <c r="BJ10" i="29"/>
  <c r="DA13" i="27"/>
  <c r="CZ10" i="27"/>
  <c r="BK13" i="30"/>
  <c r="BJ10" i="30"/>
  <c r="BW13" i="27"/>
  <c r="BV10" i="27"/>
  <c r="CZ13" i="28"/>
  <c r="CY10" i="28"/>
  <c r="CX13" i="30"/>
  <c r="CW10" i="30"/>
  <c r="X13" i="28"/>
  <c r="W10" i="28"/>
  <c r="BA13" i="29"/>
  <c r="AZ10" i="29"/>
  <c r="BV13" i="29"/>
  <c r="BU10" i="29"/>
  <c r="BV13" i="28"/>
  <c r="BU10" i="28"/>
  <c r="AG13" i="30"/>
  <c r="AF10" i="30"/>
  <c r="BC13" i="27"/>
  <c r="BB10" i="27"/>
  <c r="CG13" i="27"/>
  <c r="CF10" i="27"/>
  <c r="HD16" i="29"/>
  <c r="CN10" i="29"/>
  <c r="BB13" i="28"/>
  <c r="BA10" i="28"/>
  <c r="AS13" i="27"/>
  <c r="AR10" i="27"/>
  <c r="AI13" i="27"/>
  <c r="AH10" i="27"/>
  <c r="CF13" i="28"/>
  <c r="CE10" i="28"/>
  <c r="W13" i="29"/>
  <c r="V10" i="29"/>
  <c r="Y13" i="27"/>
  <c r="X10" i="27"/>
  <c r="CE13" i="29"/>
  <c r="CD10" i="29"/>
  <c r="CD13" i="30"/>
  <c r="CC10" i="30"/>
  <c r="AZ13" i="30"/>
  <c r="AY10" i="30"/>
  <c r="V13" i="30"/>
  <c r="U10" i="30"/>
  <c r="M10" i="28"/>
  <c r="N13" i="28"/>
  <c r="AH13" i="28"/>
  <c r="AG10" i="28"/>
  <c r="AQ13" i="29"/>
  <c r="AP10" i="29"/>
  <c r="AR13" i="28"/>
  <c r="AQ10" i="28"/>
  <c r="BM13" i="27"/>
  <c r="BL10" i="27"/>
  <c r="CY13" i="29"/>
  <c r="CX10" i="29"/>
  <c r="DU13" i="30"/>
  <c r="DT10" i="30"/>
  <c r="GV10" i="27"/>
  <c r="GW13" i="27"/>
  <c r="GC13" i="29"/>
  <c r="GB10" i="29"/>
  <c r="EO13" i="29"/>
  <c r="EN10" i="29"/>
  <c r="GM13" i="29"/>
  <c r="GL10" i="29"/>
  <c r="FS13" i="28"/>
  <c r="FR10" i="28"/>
  <c r="FS13" i="27"/>
  <c r="FR10" i="27"/>
  <c r="GC13" i="27"/>
  <c r="GB10" i="27"/>
  <c r="DK13" i="30"/>
  <c r="DJ10" i="30"/>
  <c r="DU13" i="28"/>
  <c r="DT10" i="28"/>
  <c r="GV10" i="29"/>
  <c r="GW13" i="29"/>
  <c r="HF13" i="29"/>
  <c r="GC13" i="30"/>
  <c r="GB10" i="30"/>
  <c r="FI13" i="28"/>
  <c r="FH10" i="28"/>
  <c r="DK13" i="27"/>
  <c r="DJ10" i="27"/>
  <c r="GC13" i="28"/>
  <c r="GB10" i="28"/>
  <c r="DU13" i="29"/>
  <c r="DT10" i="29"/>
  <c r="GM13" i="28"/>
  <c r="GL10" i="28"/>
  <c r="FS13" i="29"/>
  <c r="FR10" i="29"/>
  <c r="GM13" i="30"/>
  <c r="GL10" i="30"/>
  <c r="DK13" i="28"/>
  <c r="DJ10" i="28"/>
  <c r="FI13" i="27"/>
  <c r="FH10" i="27"/>
  <c r="GW13" i="30"/>
  <c r="GV10" i="30"/>
  <c r="HF13" i="30"/>
  <c r="EY13" i="27"/>
  <c r="EX10" i="27"/>
  <c r="EE13" i="28"/>
  <c r="ED10" i="28"/>
  <c r="EY13" i="30"/>
  <c r="EX10" i="30"/>
  <c r="EO13" i="30"/>
  <c r="EN10" i="30"/>
  <c r="EE13" i="29"/>
  <c r="ED10" i="29"/>
  <c r="DU13" i="27"/>
  <c r="DT10" i="27"/>
  <c r="FI13" i="29"/>
  <c r="FH10" i="29"/>
  <c r="EO13" i="28"/>
  <c r="EN10" i="28"/>
  <c r="FS13" i="30"/>
  <c r="FR10" i="30"/>
  <c r="EO13" i="27"/>
  <c r="EN10" i="27"/>
  <c r="EY13" i="28"/>
  <c r="EX10" i="28"/>
  <c r="FI13" i="30"/>
  <c r="FH10" i="30"/>
  <c r="EE13" i="30"/>
  <c r="ED10" i="30"/>
  <c r="GM13" i="27"/>
  <c r="GL10" i="27"/>
  <c r="EE13" i="27"/>
  <c r="ED10" i="27"/>
  <c r="DK13" i="29"/>
  <c r="DJ10" i="29"/>
  <c r="EY13" i="29"/>
  <c r="EX10" i="29"/>
  <c r="BC15" i="28"/>
  <c r="BM15" i="28" s="1"/>
  <c r="IS109" i="65"/>
  <c r="EA15" i="30"/>
  <c r="DQ8" i="30"/>
  <c r="HC33" i="30"/>
  <c r="FC15" i="30"/>
  <c r="ES8" i="30"/>
  <c r="EQ15" i="30"/>
  <c r="EG8" i="30"/>
  <c r="EY15" i="30"/>
  <c r="EO8" i="30"/>
  <c r="FD15" i="30"/>
  <c r="ET8" i="30"/>
  <c r="EN15" i="30"/>
  <c r="ED8" i="30"/>
  <c r="EM15" i="30"/>
  <c r="EC8" i="30"/>
  <c r="EL15" i="30"/>
  <c r="EB8" i="30"/>
  <c r="ER15" i="30"/>
  <c r="EH8" i="30"/>
  <c r="EP15" i="30"/>
  <c r="EF8" i="30"/>
  <c r="BR15" i="29"/>
  <c r="BH8" i="29"/>
  <c r="BF15" i="29"/>
  <c r="AV8" i="29"/>
  <c r="BO15" i="29"/>
  <c r="BE8" i="29"/>
  <c r="BK15" i="29"/>
  <c r="BA8" i="29"/>
  <c r="BJ15" i="29"/>
  <c r="AZ8" i="29"/>
  <c r="BI15" i="29"/>
  <c r="AY8" i="29"/>
  <c r="BB15" i="29"/>
  <c r="AR8" i="29"/>
  <c r="BM15" i="29"/>
  <c r="BC8" i="29"/>
  <c r="BN15" i="29"/>
  <c r="BD8" i="29"/>
  <c r="BQ15" i="29"/>
  <c r="BG8" i="29"/>
  <c r="BG15" i="28"/>
  <c r="AW8" i="28"/>
  <c r="BL15" i="28"/>
  <c r="BB8" i="28"/>
  <c r="AZ15" i="28"/>
  <c r="AP8" i="28"/>
  <c r="BH15" i="28"/>
  <c r="AX8" i="28"/>
  <c r="BD15" i="28"/>
  <c r="AT8" i="28"/>
  <c r="BE15" i="28"/>
  <c r="AU8" i="28"/>
  <c r="AY15" i="28"/>
  <c r="AO8" i="28"/>
  <c r="BP15" i="28"/>
  <c r="BF8" i="28"/>
  <c r="BA15" i="28"/>
  <c r="AQ8" i="28"/>
  <c r="AZ15" i="27"/>
  <c r="AP8" i="27"/>
  <c r="BA15" i="27"/>
  <c r="AQ8" i="27"/>
  <c r="BR15" i="27"/>
  <c r="BH8" i="27"/>
  <c r="BG15" i="27"/>
  <c r="AW8" i="27"/>
  <c r="BF15" i="27"/>
  <c r="AV8" i="27"/>
  <c r="BE15" i="27"/>
  <c r="AU8" i="27"/>
  <c r="BD15" i="27"/>
  <c r="AT8" i="27"/>
  <c r="BM15" i="27"/>
  <c r="BC8" i="27"/>
  <c r="BL15" i="27"/>
  <c r="BB8" i="27"/>
  <c r="HD96" i="29"/>
  <c r="HD99" i="29"/>
  <c r="HD67" i="29"/>
  <c r="HD35" i="29"/>
  <c r="HD62" i="29"/>
  <c r="HD30" i="29"/>
  <c r="HC110" i="30"/>
  <c r="HC78" i="30"/>
  <c r="HC81" i="30"/>
  <c r="HC48" i="30"/>
  <c r="HC51" i="30"/>
  <c r="HC18" i="30"/>
  <c r="HD94" i="29"/>
  <c r="HD97" i="29"/>
  <c r="HD65" i="29"/>
  <c r="HD33" i="29"/>
  <c r="HD60" i="29"/>
  <c r="HD28" i="29"/>
  <c r="HC108" i="30"/>
  <c r="HC111" i="30"/>
  <c r="HC79" i="30"/>
  <c r="HC46" i="30"/>
  <c r="HC49" i="30"/>
  <c r="HC16" i="30"/>
  <c r="HD92" i="29"/>
  <c r="HD95" i="29"/>
  <c r="HD63" i="29"/>
  <c r="HD31" i="29"/>
  <c r="HD58" i="29"/>
  <c r="HD26" i="29"/>
  <c r="HC106" i="30"/>
  <c r="HC109" i="30"/>
  <c r="HC76" i="30"/>
  <c r="HC44" i="30"/>
  <c r="HC47" i="30"/>
  <c r="HC43" i="30"/>
  <c r="HD106" i="29"/>
  <c r="HD109" i="29"/>
  <c r="HD77" i="29"/>
  <c r="HD45" i="29"/>
  <c r="HD72" i="29"/>
  <c r="HD40" i="29"/>
  <c r="HC88" i="30"/>
  <c r="HC91" i="30"/>
  <c r="HC58" i="30"/>
  <c r="HC61" i="30"/>
  <c r="HC28" i="30"/>
  <c r="HC25" i="30"/>
  <c r="HD88" i="29"/>
  <c r="HD91" i="29"/>
  <c r="HD59" i="29"/>
  <c r="HD27" i="29"/>
  <c r="HD54" i="29"/>
  <c r="HD22" i="29"/>
  <c r="HC102" i="30"/>
  <c r="HC105" i="30"/>
  <c r="HC72" i="30"/>
  <c r="HC75" i="30"/>
  <c r="HC42" i="30"/>
  <c r="HC39" i="30"/>
  <c r="HD86" i="29"/>
  <c r="HD89" i="29"/>
  <c r="HD57" i="29"/>
  <c r="HD25" i="29"/>
  <c r="HD52" i="29"/>
  <c r="HD20" i="29"/>
  <c r="HC100" i="30"/>
  <c r="HC103" i="30"/>
  <c r="HC70" i="30"/>
  <c r="HC73" i="30"/>
  <c r="HC40" i="30"/>
  <c r="HC37" i="30"/>
  <c r="HD84" i="29"/>
  <c r="HD87" i="29"/>
  <c r="HD55" i="29"/>
  <c r="HD23" i="29"/>
  <c r="HD50" i="29"/>
  <c r="HD18" i="29"/>
  <c r="HC98" i="30"/>
  <c r="HC101" i="30"/>
  <c r="HC68" i="30"/>
  <c r="HC71" i="30"/>
  <c r="HC38" i="30"/>
  <c r="HC35" i="30"/>
  <c r="HD98" i="29"/>
  <c r="HD101" i="29"/>
  <c r="HD69" i="29"/>
  <c r="HD37" i="29"/>
  <c r="HD64" i="29"/>
  <c r="HD32" i="29"/>
  <c r="HC80" i="30"/>
  <c r="HC83" i="30"/>
  <c r="HC50" i="30"/>
  <c r="HC53" i="30"/>
  <c r="HC20" i="30"/>
  <c r="HC17" i="30"/>
  <c r="HD110" i="29"/>
  <c r="HD80" i="29"/>
  <c r="HD83" i="29"/>
  <c r="HD51" i="29"/>
  <c r="HD19" i="29"/>
  <c r="HD46" i="29"/>
  <c r="HC94" i="30"/>
  <c r="HC97" i="30"/>
  <c r="HC64" i="30"/>
  <c r="HC67" i="30"/>
  <c r="HC34" i="30"/>
  <c r="HC31" i="30"/>
  <c r="HD111" i="29"/>
  <c r="HD78" i="29"/>
  <c r="HD81" i="29"/>
  <c r="HD49" i="29"/>
  <c r="HD17" i="29"/>
  <c r="HD44" i="29"/>
  <c r="HC92" i="30"/>
  <c r="HC95" i="30"/>
  <c r="HC62" i="30"/>
  <c r="HC65" i="30"/>
  <c r="HC32" i="30"/>
  <c r="HC29" i="30"/>
  <c r="HD108" i="29"/>
  <c r="HD76" i="29"/>
  <c r="HD79" i="29"/>
  <c r="HD47" i="29"/>
  <c r="HD74" i="29"/>
  <c r="HD42" i="29"/>
  <c r="HC90" i="30"/>
  <c r="HC93" i="30"/>
  <c r="HC60" i="30"/>
  <c r="HC63" i="30"/>
  <c r="HC30" i="30"/>
  <c r="HC27" i="30"/>
  <c r="HD90" i="29"/>
  <c r="HD93" i="29"/>
  <c r="HD61" i="29"/>
  <c r="HD29" i="29"/>
  <c r="HD56" i="29"/>
  <c r="HD24" i="29"/>
  <c r="HC104" i="30"/>
  <c r="HC107" i="30"/>
  <c r="HC74" i="30"/>
  <c r="HC77" i="30"/>
  <c r="HC45" i="30"/>
  <c r="HC41" i="30"/>
  <c r="HD104" i="29"/>
  <c r="HD107" i="29"/>
  <c r="HD75" i="29"/>
  <c r="HD43" i="29"/>
  <c r="HD70" i="29"/>
  <c r="HD38" i="29"/>
  <c r="HC86" i="30"/>
  <c r="HC89" i="30"/>
  <c r="HC56" i="30"/>
  <c r="HC59" i="30"/>
  <c r="HC26" i="30"/>
  <c r="HC23" i="30"/>
  <c r="HD102" i="29"/>
  <c r="HD105" i="29"/>
  <c r="HD73" i="29"/>
  <c r="HD41" i="29"/>
  <c r="HD68" i="29"/>
  <c r="HD36" i="29"/>
  <c r="HC84" i="30"/>
  <c r="HC87" i="30"/>
  <c r="HC54" i="30"/>
  <c r="HC57" i="30"/>
  <c r="HC24" i="30"/>
  <c r="HC21" i="30"/>
  <c r="HD100" i="29"/>
  <c r="HD103" i="29"/>
  <c r="HD71" i="29"/>
  <c r="HD39" i="29"/>
  <c r="HD66" i="29"/>
  <c r="HD34" i="29"/>
  <c r="HC82" i="30"/>
  <c r="HC85" i="30"/>
  <c r="HC52" i="30"/>
  <c r="HC55" i="30"/>
  <c r="HC22" i="30"/>
  <c r="HC19" i="30"/>
  <c r="HD82" i="29"/>
  <c r="HD85" i="29"/>
  <c r="HD53" i="29"/>
  <c r="HD21" i="29"/>
  <c r="HD48" i="29"/>
  <c r="HC96" i="30"/>
  <c r="HC99" i="30"/>
  <c r="HC66" i="30"/>
  <c r="HC69" i="30"/>
  <c r="HC36" i="30"/>
  <c r="HE72" i="28"/>
  <c r="HE26" i="28"/>
  <c r="HE67" i="28"/>
  <c r="HE70" i="28"/>
  <c r="HE21" i="28"/>
  <c r="HE73" i="28"/>
  <c r="HE108" i="28"/>
  <c r="HE40" i="28"/>
  <c r="HE109" i="28"/>
  <c r="HE50" i="28"/>
  <c r="HE23" i="28"/>
  <c r="HE64" i="28"/>
  <c r="HE22" i="28"/>
  <c r="HE59" i="28"/>
  <c r="HE62" i="28"/>
  <c r="HE17" i="28"/>
  <c r="HE65" i="28"/>
  <c r="HE100" i="28"/>
  <c r="HE36" i="28"/>
  <c r="HE87" i="28"/>
  <c r="HE106" i="28"/>
  <c r="HE47" i="28"/>
  <c r="HE19" i="28"/>
  <c r="HE56" i="28"/>
  <c r="HE18" i="28"/>
  <c r="HE51" i="28"/>
  <c r="HE54" i="28"/>
  <c r="HE101" i="28"/>
  <c r="HE57" i="28"/>
  <c r="HE32" i="28"/>
  <c r="HE79" i="28"/>
  <c r="HE98" i="28"/>
  <c r="HE46" i="28"/>
  <c r="HE53" i="28"/>
  <c r="HE111" i="28"/>
  <c r="HE48" i="28"/>
  <c r="HE107" i="28"/>
  <c r="HE61" i="28"/>
  <c r="HE41" i="28"/>
  <c r="HE110" i="28"/>
  <c r="HE49" i="28"/>
  <c r="HE84" i="28"/>
  <c r="HE28" i="28"/>
  <c r="HE71" i="28"/>
  <c r="HE43" i="28"/>
  <c r="HE104" i="28"/>
  <c r="HE42" i="28"/>
  <c r="HE99" i="28"/>
  <c r="HE102" i="28"/>
  <c r="HE37" i="28"/>
  <c r="HE105" i="28"/>
  <c r="HE76" i="28"/>
  <c r="HE24" i="28"/>
  <c r="HE63" i="28"/>
  <c r="HE82" i="28"/>
  <c r="HE39" i="28"/>
  <c r="HE96" i="28"/>
  <c r="HE38" i="28"/>
  <c r="HE33" i="28"/>
  <c r="HE97" i="28"/>
  <c r="HE85" i="28"/>
  <c r="HE68" i="28"/>
  <c r="HE20" i="28"/>
  <c r="HE55" i="28"/>
  <c r="HE74" i="28"/>
  <c r="HE35" i="28"/>
  <c r="HE34" i="28"/>
  <c r="HE83" i="28"/>
  <c r="HE86" i="28"/>
  <c r="HE29" i="28"/>
  <c r="HE77" i="28"/>
  <c r="HE60" i="28"/>
  <c r="HE16" i="28"/>
  <c r="HE45" i="28"/>
  <c r="HE66" i="28"/>
  <c r="HE31" i="28"/>
  <c r="HE80" i="28"/>
  <c r="HE30" i="28"/>
  <c r="HE75" i="28"/>
  <c r="HE78" i="28"/>
  <c r="HE25" i="28"/>
  <c r="HE81" i="28"/>
  <c r="HE69" i="28"/>
  <c r="HE52" i="28"/>
  <c r="HE103" i="28"/>
  <c r="HE44" i="28"/>
  <c r="HE58" i="28"/>
  <c r="HE27" i="28"/>
  <c r="HF94" i="27"/>
  <c r="HF97" i="27"/>
  <c r="HF100" i="27"/>
  <c r="HF107" i="27"/>
  <c r="HF41" i="27"/>
  <c r="HF36" i="27"/>
  <c r="HF35" i="27"/>
  <c r="HF30" i="27"/>
  <c r="HF90" i="27"/>
  <c r="HF93" i="27"/>
  <c r="HF96" i="27"/>
  <c r="HF103" i="27"/>
  <c r="HF37" i="27"/>
  <c r="HF32" i="27"/>
  <c r="HF31" i="27"/>
  <c r="HF26" i="27"/>
  <c r="HF86" i="27"/>
  <c r="HF89" i="27"/>
  <c r="HF92" i="27"/>
  <c r="HF99" i="27"/>
  <c r="HF33" i="27"/>
  <c r="HF28" i="27"/>
  <c r="HF27" i="27"/>
  <c r="HF22" i="27"/>
  <c r="HF50" i="27"/>
  <c r="HF88" i="27"/>
  <c r="HF95" i="27"/>
  <c r="HF29" i="27"/>
  <c r="HF24" i="27"/>
  <c r="HF23" i="27"/>
  <c r="HF18" i="27"/>
  <c r="HF110" i="27"/>
  <c r="HF46" i="27"/>
  <c r="HF49" i="27"/>
  <c r="HF91" i="27"/>
  <c r="HF25" i="27"/>
  <c r="HF20" i="27"/>
  <c r="HF19" i="27"/>
  <c r="HF106" i="27"/>
  <c r="HF109" i="27"/>
  <c r="HF45" i="27"/>
  <c r="HF48" i="27"/>
  <c r="HF87" i="27"/>
  <c r="HF21" i="27"/>
  <c r="HF16" i="27"/>
  <c r="HF42" i="27"/>
  <c r="HF102" i="27"/>
  <c r="HF105" i="27"/>
  <c r="HF108" i="27"/>
  <c r="HF44" i="27"/>
  <c r="HF17" i="27"/>
  <c r="HF43" i="27"/>
  <c r="HF38" i="27"/>
  <c r="HF98" i="27"/>
  <c r="HF101" i="27"/>
  <c r="HF104" i="27"/>
  <c r="HF111" i="27"/>
  <c r="HF47" i="27"/>
  <c r="HF40" i="27"/>
  <c r="HF39" i="27"/>
  <c r="HF34" i="27"/>
  <c r="BL13" i="28"/>
  <c r="BL10" i="28" s="1"/>
  <c r="Q13" i="27"/>
  <c r="HP24" i="30"/>
  <c r="HP57" i="30"/>
  <c r="HP80" i="30"/>
  <c r="HP76" i="30"/>
  <c r="HS21" i="27"/>
  <c r="HP61" i="30"/>
  <c r="HP69" i="30"/>
  <c r="HS32" i="27"/>
  <c r="HP35" i="30"/>
  <c r="HS96" i="27"/>
  <c r="HP99" i="30"/>
  <c r="HP47" i="30"/>
  <c r="HS44" i="27"/>
  <c r="HP27" i="30"/>
  <c r="HS24" i="27"/>
  <c r="HP72" i="30"/>
  <c r="HP95" i="30"/>
  <c r="HP65" i="30"/>
  <c r="HP70" i="30"/>
  <c r="HS34" i="27"/>
  <c r="HP37" i="30"/>
  <c r="HS17" i="27"/>
  <c r="HP20" i="30"/>
  <c r="HP108" i="30"/>
  <c r="HS105" i="27"/>
  <c r="HP34" i="30"/>
  <c r="HS31" i="27"/>
  <c r="HS88" i="27"/>
  <c r="HP91" i="30"/>
  <c r="HP31" i="30"/>
  <c r="HP63" i="30"/>
  <c r="HP105" i="30"/>
  <c r="HS102" i="27"/>
  <c r="HP51" i="30"/>
  <c r="HS48" i="27"/>
  <c r="HP87" i="30"/>
  <c r="HS36" i="27"/>
  <c r="HP39" i="30"/>
  <c r="HS16" i="27"/>
  <c r="HP16" i="30"/>
  <c r="HP19" i="30"/>
  <c r="HP18" i="30"/>
  <c r="HP17" i="30"/>
  <c r="HS18" i="27"/>
  <c r="HP21" i="30"/>
  <c r="HS93" i="27"/>
  <c r="HT95" i="27" s="1"/>
  <c r="HP96" i="30"/>
  <c r="HS97" i="27"/>
  <c r="HP100" i="30"/>
  <c r="HP58" i="30"/>
  <c r="HP83" i="30"/>
  <c r="HP60" i="30"/>
  <c r="HP97" i="30"/>
  <c r="HP62" i="30"/>
  <c r="HP79" i="30"/>
  <c r="HP23" i="30"/>
  <c r="CN13" i="30"/>
  <c r="CN10" i="30" s="1"/>
  <c r="CP13" i="28"/>
  <c r="CP10" i="28" s="1"/>
  <c r="GX13" i="28"/>
  <c r="GX10" i="28" s="1"/>
  <c r="HP46" i="30"/>
  <c r="HS43" i="27"/>
  <c r="HS106" i="27"/>
  <c r="HP109" i="30"/>
  <c r="HS35" i="27"/>
  <c r="HP38" i="30"/>
  <c r="HS89" i="27"/>
  <c r="HP92" i="30"/>
  <c r="HP44" i="30"/>
  <c r="HS41" i="27"/>
  <c r="HP75" i="30"/>
  <c r="HP106" i="30"/>
  <c r="HS103" i="27"/>
  <c r="HP26" i="30"/>
  <c r="HP89" i="30"/>
  <c r="HP28" i="30"/>
  <c r="HS25" i="27"/>
  <c r="HP71" i="30"/>
  <c r="HP110" i="30"/>
  <c r="HS107" i="27"/>
  <c r="HS20" i="27"/>
  <c r="HP101" i="30"/>
  <c r="HS98" i="27"/>
  <c r="HS45" i="27"/>
  <c r="HP48" i="30"/>
  <c r="HP84" i="30"/>
  <c r="HP53" i="30"/>
  <c r="HS50" i="27"/>
  <c r="HT53" i="27" s="1"/>
  <c r="HP67" i="30"/>
  <c r="HP98" i="30"/>
  <c r="HS33" i="27"/>
  <c r="HP36" i="30"/>
  <c r="HP81" i="30"/>
  <c r="HS38" i="27"/>
  <c r="HP41" i="30"/>
  <c r="HP59" i="30"/>
  <c r="HS99" i="27"/>
  <c r="HP102" i="30"/>
  <c r="CO13" i="29"/>
  <c r="CO10" i="29" s="1"/>
  <c r="HP42" i="30"/>
  <c r="HS39" i="27"/>
  <c r="HP93" i="30"/>
  <c r="HS90" i="27"/>
  <c r="HP55" i="30"/>
  <c r="HP49" i="30"/>
  <c r="HP43" i="30"/>
  <c r="HS40" i="27"/>
  <c r="HP90" i="30"/>
  <c r="HP64" i="30"/>
  <c r="HP73" i="30"/>
  <c r="HP25" i="30"/>
  <c r="HS22" i="27"/>
  <c r="HP32" i="30"/>
  <c r="HS29" i="27"/>
  <c r="HS91" i="27"/>
  <c r="HP94" i="30"/>
  <c r="HS47" i="27"/>
  <c r="HP50" i="30"/>
  <c r="HP85" i="30"/>
  <c r="HP54" i="30"/>
  <c r="HP68" i="30"/>
  <c r="HP33" i="30"/>
  <c r="HP30" i="30"/>
  <c r="HS27" i="27"/>
  <c r="HP82" i="30"/>
  <c r="HS42" i="27"/>
  <c r="HP45" i="30"/>
  <c r="HP104" i="30"/>
  <c r="HS101" i="27"/>
  <c r="HS108" i="27"/>
  <c r="HT111" i="27" s="1"/>
  <c r="HP111" i="30"/>
  <c r="HP88" i="30"/>
  <c r="HP86" i="30"/>
  <c r="CQ13" i="27"/>
  <c r="CQ10" i="27" s="1"/>
  <c r="HP56" i="30"/>
  <c r="HP77" i="30"/>
  <c r="HP52" i="30"/>
  <c r="HS49" i="27"/>
  <c r="HP107" i="30"/>
  <c r="HS104" i="27"/>
  <c r="HS37" i="27"/>
  <c r="HP40" i="30"/>
  <c r="HP74" i="30"/>
  <c r="HP29" i="30"/>
  <c r="HP22" i="30"/>
  <c r="HS19" i="27"/>
  <c r="HS100" i="27"/>
  <c r="HP103" i="30"/>
  <c r="HP66" i="30"/>
  <c r="HP78" i="30"/>
  <c r="HS28" i="27"/>
  <c r="AR8" i="30" l="1"/>
  <c r="AS13" i="30"/>
  <c r="AS10" i="30" s="1"/>
  <c r="HT52" i="27"/>
  <c r="BT10" i="30"/>
  <c r="HF91" i="28"/>
  <c r="HF95" i="28"/>
  <c r="HF90" i="28"/>
  <c r="HF94" i="28"/>
  <c r="HF89" i="28"/>
  <c r="HF93" i="28"/>
  <c r="HF88" i="28"/>
  <c r="HF92" i="28"/>
  <c r="HT51" i="27"/>
  <c r="Q10" i="27"/>
  <c r="HG53" i="27"/>
  <c r="HG57" i="27"/>
  <c r="HG84" i="27"/>
  <c r="HG65" i="27"/>
  <c r="HG69" i="27"/>
  <c r="HG62" i="27"/>
  <c r="HG77" i="27"/>
  <c r="HG81" i="27"/>
  <c r="HG74" i="27"/>
  <c r="HG54" i="27"/>
  <c r="HG58" i="27"/>
  <c r="HG61" i="27"/>
  <c r="HG66" i="27"/>
  <c r="HG70" i="27"/>
  <c r="HG73" i="27"/>
  <c r="HG78" i="27"/>
  <c r="HG82" i="27"/>
  <c r="HG51" i="27"/>
  <c r="HG55" i="27"/>
  <c r="HG85" i="27"/>
  <c r="HG63" i="27"/>
  <c r="HG67" i="27"/>
  <c r="HG59" i="27"/>
  <c r="HG75" i="27"/>
  <c r="HG79" i="27"/>
  <c r="HG71" i="27"/>
  <c r="HG52" i="27"/>
  <c r="HG56" i="27"/>
  <c r="HG83" i="27"/>
  <c r="HG64" i="27"/>
  <c r="HG68" i="27"/>
  <c r="HG60" i="27"/>
  <c r="HG76" i="27"/>
  <c r="HG80" i="27"/>
  <c r="HG72" i="27"/>
  <c r="AS13" i="28"/>
  <c r="AR10" i="28"/>
  <c r="W13" i="30"/>
  <c r="V10" i="30"/>
  <c r="Z13" i="27"/>
  <c r="Y10" i="27"/>
  <c r="AT13" i="27"/>
  <c r="AS10" i="27"/>
  <c r="BD13" i="27"/>
  <c r="BC10" i="27"/>
  <c r="BB13" i="29"/>
  <c r="BA10" i="29"/>
  <c r="BV13" i="30"/>
  <c r="BU10" i="30"/>
  <c r="BL13" i="29"/>
  <c r="BK10" i="29"/>
  <c r="AR13" i="29"/>
  <c r="AQ10" i="29"/>
  <c r="BA13" i="30"/>
  <c r="AZ10" i="30"/>
  <c r="X13" i="29"/>
  <c r="W10" i="29"/>
  <c r="BC13" i="28"/>
  <c r="BB10" i="28"/>
  <c r="AG10" i="30"/>
  <c r="AG8" i="30"/>
  <c r="AH13" i="30"/>
  <c r="Y13" i="28"/>
  <c r="X10" i="28"/>
  <c r="BX13" i="27"/>
  <c r="BW10" i="27"/>
  <c r="AI13" i="29"/>
  <c r="AH10" i="29"/>
  <c r="CZ13" i="29"/>
  <c r="CY10" i="29"/>
  <c r="AI13" i="28"/>
  <c r="AH10" i="28"/>
  <c r="CE13" i="30"/>
  <c r="CD10" i="30"/>
  <c r="CG13" i="28"/>
  <c r="CF10" i="28"/>
  <c r="BW13" i="28"/>
  <c r="BV10" i="28"/>
  <c r="CY13" i="30"/>
  <c r="CX10" i="30"/>
  <c r="BL13" i="30"/>
  <c r="BK10" i="30"/>
  <c r="M10" i="29"/>
  <c r="N13" i="29"/>
  <c r="N10" i="28"/>
  <c r="O13" i="28"/>
  <c r="BN13" i="27"/>
  <c r="BM10" i="27"/>
  <c r="CF13" i="29"/>
  <c r="CE10" i="29"/>
  <c r="AJ13" i="27"/>
  <c r="AI10" i="27"/>
  <c r="CH13" i="27"/>
  <c r="CG10" i="27"/>
  <c r="BW13" i="29"/>
  <c r="BV10" i="29"/>
  <c r="DA13" i="28"/>
  <c r="CZ10" i="28"/>
  <c r="DB13" i="27"/>
  <c r="DA10" i="27"/>
  <c r="M13" i="30"/>
  <c r="L10" i="30"/>
  <c r="FJ13" i="30"/>
  <c r="FI10" i="30"/>
  <c r="FT13" i="30"/>
  <c r="FS10" i="30"/>
  <c r="DV13" i="27"/>
  <c r="DU10" i="27"/>
  <c r="FJ13" i="27"/>
  <c r="FI10" i="27"/>
  <c r="DV13" i="28"/>
  <c r="DU10" i="28"/>
  <c r="DL13" i="29"/>
  <c r="DK10" i="29"/>
  <c r="GN13" i="27"/>
  <c r="GM10" i="27"/>
  <c r="FT13" i="29"/>
  <c r="FS10" i="29"/>
  <c r="EF13" i="29"/>
  <c r="EE10" i="29"/>
  <c r="EZ13" i="30"/>
  <c r="EY10" i="30"/>
  <c r="EZ13" i="27"/>
  <c r="EY10" i="27"/>
  <c r="DL13" i="30"/>
  <c r="DK10" i="30"/>
  <c r="GN13" i="29"/>
  <c r="GM10" i="29"/>
  <c r="GW10" i="27"/>
  <c r="GX13" i="27"/>
  <c r="EF13" i="30"/>
  <c r="EE10" i="30"/>
  <c r="EZ13" i="28"/>
  <c r="EY10" i="28"/>
  <c r="EP13" i="28"/>
  <c r="EO10" i="28"/>
  <c r="GN13" i="28"/>
  <c r="GM10" i="28"/>
  <c r="GD13" i="28"/>
  <c r="GC10" i="28"/>
  <c r="FJ13" i="28"/>
  <c r="FI10" i="28"/>
  <c r="FT13" i="27"/>
  <c r="FS10" i="27"/>
  <c r="EP13" i="30"/>
  <c r="EO10" i="30"/>
  <c r="DL13" i="28"/>
  <c r="DK10" i="28"/>
  <c r="GD13" i="27"/>
  <c r="GC10" i="27"/>
  <c r="EP13" i="27"/>
  <c r="EO10" i="27"/>
  <c r="FJ13" i="29"/>
  <c r="FI10" i="29"/>
  <c r="GW10" i="30"/>
  <c r="HG13" i="30"/>
  <c r="GX13" i="30"/>
  <c r="DV13" i="29"/>
  <c r="DU10" i="29"/>
  <c r="GD13" i="30"/>
  <c r="GC10" i="30"/>
  <c r="EP13" i="29"/>
  <c r="EO10" i="29"/>
  <c r="GN13" i="30"/>
  <c r="GM10" i="30"/>
  <c r="DL13" i="27"/>
  <c r="DK10" i="27"/>
  <c r="FT13" i="28"/>
  <c r="FS10" i="28"/>
  <c r="DV13" i="30"/>
  <c r="DU10" i="30"/>
  <c r="EZ13" i="29"/>
  <c r="EY10" i="29"/>
  <c r="EF13" i="27"/>
  <c r="EE10" i="27"/>
  <c r="EF13" i="28"/>
  <c r="EE10" i="28"/>
  <c r="GW10" i="29"/>
  <c r="GX13" i="29"/>
  <c r="HG13" i="29"/>
  <c r="GD13" i="29"/>
  <c r="GC10" i="29"/>
  <c r="BC8" i="28"/>
  <c r="IS110" i="65"/>
  <c r="EK15" i="30"/>
  <c r="EA8" i="30"/>
  <c r="AT13" i="30"/>
  <c r="AT10" i="30" s="1"/>
  <c r="AS8" i="30"/>
  <c r="EV15" i="30"/>
  <c r="FF15" i="30" s="1"/>
  <c r="EL8" i="30"/>
  <c r="FN15" i="30"/>
  <c r="FD8" i="30"/>
  <c r="EW15" i="30"/>
  <c r="EM8" i="30"/>
  <c r="FI15" i="30"/>
  <c r="EY8" i="30"/>
  <c r="EZ15" i="30"/>
  <c r="EP8" i="30"/>
  <c r="FA15" i="30"/>
  <c r="EQ8" i="30"/>
  <c r="FB15" i="30"/>
  <c r="ER8" i="30"/>
  <c r="EX15" i="30"/>
  <c r="EN8" i="30"/>
  <c r="FM15" i="30"/>
  <c r="FC8" i="30"/>
  <c r="BW15" i="29"/>
  <c r="BM8" i="29"/>
  <c r="BU15" i="29"/>
  <c r="BK8" i="29"/>
  <c r="BL15" i="29"/>
  <c r="BB8" i="29"/>
  <c r="BY15" i="29"/>
  <c r="BO8" i="29"/>
  <c r="CA15" i="29"/>
  <c r="BQ8" i="29"/>
  <c r="BS15" i="29"/>
  <c r="BI8" i="29"/>
  <c r="BP15" i="29"/>
  <c r="BF8" i="29"/>
  <c r="BX15" i="29"/>
  <c r="BN8" i="29"/>
  <c r="BT15" i="29"/>
  <c r="BJ8" i="29"/>
  <c r="CB15" i="29"/>
  <c r="BR8" i="29"/>
  <c r="BW15" i="28"/>
  <c r="BM8" i="28"/>
  <c r="BR15" i="28"/>
  <c r="BH8" i="28"/>
  <c r="BI15" i="28"/>
  <c r="AY8" i="28"/>
  <c r="BJ15" i="28"/>
  <c r="AZ8" i="28"/>
  <c r="BK15" i="28"/>
  <c r="BA8" i="28"/>
  <c r="BO15" i="28"/>
  <c r="BE8" i="28"/>
  <c r="BV15" i="28"/>
  <c r="BL8" i="28"/>
  <c r="BZ15" i="28"/>
  <c r="BP8" i="28"/>
  <c r="BN15" i="28"/>
  <c r="BD8" i="28"/>
  <c r="BQ15" i="28"/>
  <c r="BG8" i="28"/>
  <c r="BK15" i="27"/>
  <c r="BA8" i="27"/>
  <c r="BJ15" i="27"/>
  <c r="AZ8" i="27"/>
  <c r="CB15" i="27"/>
  <c r="BR8" i="27"/>
  <c r="BQ15" i="27"/>
  <c r="BG8" i="27"/>
  <c r="BP15" i="27"/>
  <c r="BF8" i="27"/>
  <c r="BO15" i="27"/>
  <c r="BE8" i="27"/>
  <c r="BN15" i="27"/>
  <c r="BD8" i="27"/>
  <c r="BW15" i="27"/>
  <c r="BM8" i="27"/>
  <c r="BV15" i="27"/>
  <c r="BL8" i="27"/>
  <c r="HD107" i="30"/>
  <c r="HD99" i="30"/>
  <c r="HD91" i="30"/>
  <c r="HD83" i="30"/>
  <c r="HD108" i="30"/>
  <c r="HD100" i="30"/>
  <c r="HD92" i="30"/>
  <c r="HD84" i="30"/>
  <c r="HD77" i="30"/>
  <c r="HD69" i="30"/>
  <c r="HD61" i="30"/>
  <c r="HD72" i="30"/>
  <c r="HD64" i="30"/>
  <c r="HD56" i="30"/>
  <c r="HD48" i="30"/>
  <c r="HD42" i="30"/>
  <c r="HD34" i="30"/>
  <c r="HD26" i="30"/>
  <c r="HD18" i="30"/>
  <c r="HD55" i="30"/>
  <c r="HD39" i="30"/>
  <c r="HD31" i="30"/>
  <c r="HD23" i="30"/>
  <c r="HD53" i="30"/>
  <c r="HD105" i="30"/>
  <c r="HD97" i="30"/>
  <c r="HD89" i="30"/>
  <c r="HD81" i="30"/>
  <c r="HD106" i="30"/>
  <c r="HD98" i="30"/>
  <c r="HD90" i="30"/>
  <c r="HD82" i="30"/>
  <c r="HD75" i="30"/>
  <c r="HD67" i="30"/>
  <c r="HD59" i="30"/>
  <c r="HD70" i="30"/>
  <c r="HD62" i="30"/>
  <c r="HD54" i="30"/>
  <c r="HD46" i="30"/>
  <c r="HD40" i="30"/>
  <c r="HD32" i="30"/>
  <c r="HD24" i="30"/>
  <c r="HD16" i="30"/>
  <c r="HD47" i="30"/>
  <c r="HD37" i="30"/>
  <c r="HD29" i="30"/>
  <c r="HD21" i="30"/>
  <c r="HD45" i="30"/>
  <c r="HD111" i="30"/>
  <c r="HD103" i="30"/>
  <c r="HD95" i="30"/>
  <c r="HD87" i="30"/>
  <c r="HD79" i="30"/>
  <c r="HD104" i="30"/>
  <c r="HD96" i="30"/>
  <c r="HD88" i="30"/>
  <c r="HD80" i="30"/>
  <c r="HD73" i="30"/>
  <c r="HD65" i="30"/>
  <c r="HD76" i="30"/>
  <c r="HD68" i="30"/>
  <c r="HD60" i="30"/>
  <c r="HD52" i="30"/>
  <c r="HD44" i="30"/>
  <c r="HD38" i="30"/>
  <c r="HD30" i="30"/>
  <c r="HD22" i="30"/>
  <c r="HD57" i="30"/>
  <c r="HD43" i="30"/>
  <c r="HD35" i="30"/>
  <c r="HD27" i="30"/>
  <c r="HD19" i="30"/>
  <c r="HD109" i="30"/>
  <c r="HD101" i="30"/>
  <c r="HD93" i="30"/>
  <c r="HD85" i="30"/>
  <c r="HD110" i="30"/>
  <c r="HD102" i="30"/>
  <c r="HD94" i="30"/>
  <c r="HD86" i="30"/>
  <c r="HD78" i="30"/>
  <c r="HD71" i="30"/>
  <c r="HD63" i="30"/>
  <c r="HD74" i="30"/>
  <c r="HD66" i="30"/>
  <c r="HD58" i="30"/>
  <c r="HD50" i="30"/>
  <c r="HD51" i="30"/>
  <c r="HD36" i="30"/>
  <c r="HD28" i="30"/>
  <c r="HD20" i="30"/>
  <c r="HD49" i="30"/>
  <c r="HD41" i="30"/>
  <c r="HD33" i="30"/>
  <c r="HD25" i="30"/>
  <c r="HD17" i="30"/>
  <c r="HE108" i="29"/>
  <c r="HE100" i="29"/>
  <c r="HE92" i="29"/>
  <c r="HE84" i="29"/>
  <c r="HE76" i="29"/>
  <c r="HE103" i="29"/>
  <c r="HE95" i="29"/>
  <c r="HE87" i="29"/>
  <c r="HE79" i="29"/>
  <c r="HE70" i="29"/>
  <c r="HE62" i="29"/>
  <c r="HE54" i="29"/>
  <c r="HE46" i="29"/>
  <c r="HE38" i="29"/>
  <c r="HE30" i="29"/>
  <c r="HE22" i="29"/>
  <c r="HE75" i="29"/>
  <c r="HE67" i="29"/>
  <c r="HE59" i="29"/>
  <c r="HE51" i="29"/>
  <c r="HE43" i="29"/>
  <c r="HE35" i="29"/>
  <c r="HE27" i="29"/>
  <c r="HE19" i="29"/>
  <c r="HE106" i="29"/>
  <c r="HE98" i="29"/>
  <c r="HE90" i="29"/>
  <c r="HE82" i="29"/>
  <c r="HE109" i="29"/>
  <c r="HE101" i="29"/>
  <c r="HE93" i="29"/>
  <c r="HE85" i="29"/>
  <c r="HE77" i="29"/>
  <c r="HE68" i="29"/>
  <c r="HE60" i="29"/>
  <c r="HE52" i="29"/>
  <c r="HE44" i="29"/>
  <c r="HE36" i="29"/>
  <c r="HE28" i="29"/>
  <c r="HE20" i="29"/>
  <c r="HE73" i="29"/>
  <c r="HE65" i="29"/>
  <c r="HE57" i="29"/>
  <c r="HE49" i="29"/>
  <c r="HE41" i="29"/>
  <c r="HE33" i="29"/>
  <c r="HE25" i="29"/>
  <c r="HE17" i="29"/>
  <c r="HE111" i="29"/>
  <c r="HE104" i="29"/>
  <c r="HE96" i="29"/>
  <c r="HE88" i="29"/>
  <c r="HE80" i="29"/>
  <c r="HE107" i="29"/>
  <c r="HE99" i="29"/>
  <c r="HE91" i="29"/>
  <c r="HE83" i="29"/>
  <c r="HE74" i="29"/>
  <c r="HE66" i="29"/>
  <c r="HE58" i="29"/>
  <c r="HE50" i="29"/>
  <c r="HE42" i="29"/>
  <c r="HE34" i="29"/>
  <c r="HE26" i="29"/>
  <c r="HE18" i="29"/>
  <c r="HE71" i="29"/>
  <c r="HE63" i="29"/>
  <c r="HE55" i="29"/>
  <c r="HE47" i="29"/>
  <c r="HE39" i="29"/>
  <c r="HE31" i="29"/>
  <c r="HE23" i="29"/>
  <c r="HE110" i="29"/>
  <c r="HE102" i="29"/>
  <c r="HE94" i="29"/>
  <c r="HE86" i="29"/>
  <c r="HE78" i="29"/>
  <c r="HE105" i="29"/>
  <c r="HE97" i="29"/>
  <c r="HE89" i="29"/>
  <c r="HE81" i="29"/>
  <c r="HE72" i="29"/>
  <c r="HE64" i="29"/>
  <c r="HE56" i="29"/>
  <c r="HE48" i="29"/>
  <c r="HE40" i="29"/>
  <c r="HE32" i="29"/>
  <c r="HE24" i="29"/>
  <c r="HE16" i="29"/>
  <c r="HE69" i="29"/>
  <c r="HE61" i="29"/>
  <c r="HE53" i="29"/>
  <c r="HE45" i="29"/>
  <c r="HE37" i="29"/>
  <c r="HE29" i="29"/>
  <c r="HE21" i="29"/>
  <c r="HF110" i="28"/>
  <c r="HF78" i="28"/>
  <c r="HF109" i="28"/>
  <c r="HF77" i="28"/>
  <c r="HF45" i="28"/>
  <c r="HF80" i="28"/>
  <c r="HF48" i="28"/>
  <c r="HF83" i="28"/>
  <c r="HF51" i="28"/>
  <c r="HF29" i="28"/>
  <c r="HF28" i="28"/>
  <c r="HF39" i="28"/>
  <c r="HF106" i="28"/>
  <c r="HF74" i="28"/>
  <c r="HF105" i="28"/>
  <c r="HF73" i="28"/>
  <c r="HF108" i="28"/>
  <c r="HF76" i="28"/>
  <c r="HF111" i="28"/>
  <c r="HF79" i="28"/>
  <c r="HF47" i="28"/>
  <c r="HF25" i="28"/>
  <c r="HF24" i="28"/>
  <c r="HF35" i="28"/>
  <c r="HF102" i="28"/>
  <c r="HF70" i="28"/>
  <c r="HF101" i="28"/>
  <c r="HF69" i="28"/>
  <c r="HF104" i="28"/>
  <c r="HF72" i="28"/>
  <c r="HF107" i="28"/>
  <c r="HF75" i="28"/>
  <c r="HF38" i="28"/>
  <c r="HF21" i="28"/>
  <c r="HF20" i="28"/>
  <c r="HF31" i="28"/>
  <c r="HF98" i="28"/>
  <c r="HF66" i="28"/>
  <c r="HF97" i="28"/>
  <c r="HF65" i="28"/>
  <c r="HF100" i="28"/>
  <c r="HF68" i="28"/>
  <c r="HF103" i="28"/>
  <c r="HF71" i="28"/>
  <c r="HF30" i="28"/>
  <c r="HF17" i="28"/>
  <c r="HF16" i="28"/>
  <c r="HF27" i="28"/>
  <c r="HF62" i="28"/>
  <c r="HF61" i="28"/>
  <c r="HF96" i="28"/>
  <c r="HF64" i="28"/>
  <c r="HF99" i="28"/>
  <c r="HF67" i="28"/>
  <c r="HF26" i="28"/>
  <c r="HF34" i="28"/>
  <c r="HF44" i="28"/>
  <c r="HF23" i="28"/>
  <c r="HF58" i="28"/>
  <c r="HF57" i="28"/>
  <c r="HF60" i="28"/>
  <c r="HF63" i="28"/>
  <c r="HF41" i="28"/>
  <c r="HF40" i="28"/>
  <c r="HF22" i="28"/>
  <c r="HF19" i="28"/>
  <c r="HF86" i="28"/>
  <c r="HF54" i="28"/>
  <c r="HF85" i="28"/>
  <c r="HF53" i="28"/>
  <c r="HF56" i="28"/>
  <c r="HF59" i="28"/>
  <c r="HF37" i="28"/>
  <c r="HF36" i="28"/>
  <c r="HF46" i="28"/>
  <c r="HF42" i="28"/>
  <c r="HF82" i="28"/>
  <c r="HF50" i="28"/>
  <c r="HF81" i="28"/>
  <c r="HF49" i="28"/>
  <c r="HF84" i="28"/>
  <c r="HF52" i="28"/>
  <c r="HF87" i="28"/>
  <c r="HF55" i="28"/>
  <c r="HF33" i="28"/>
  <c r="HF32" i="28"/>
  <c r="HF43" i="28"/>
  <c r="HF18" i="28"/>
  <c r="HG111" i="27"/>
  <c r="HG46" i="27"/>
  <c r="HG41" i="27"/>
  <c r="HG27" i="27"/>
  <c r="HG26" i="27"/>
  <c r="HG88" i="27"/>
  <c r="HG107" i="27"/>
  <c r="HG102" i="27"/>
  <c r="HG40" i="27"/>
  <c r="HG17" i="27"/>
  <c r="HG23" i="27"/>
  <c r="HG22" i="27"/>
  <c r="HG99" i="27"/>
  <c r="HG94" i="27"/>
  <c r="HG36" i="27"/>
  <c r="HG110" i="27"/>
  <c r="HG49" i="27"/>
  <c r="HG19" i="27"/>
  <c r="HG47" i="27"/>
  <c r="HG18" i="27"/>
  <c r="HG91" i="27"/>
  <c r="HG86" i="27"/>
  <c r="HG32" i="27"/>
  <c r="HG105" i="27"/>
  <c r="HG108" i="27"/>
  <c r="HG44" i="27"/>
  <c r="HG103" i="27"/>
  <c r="HG48" i="27"/>
  <c r="HG50" i="27"/>
  <c r="HG109" i="27"/>
  <c r="HG45" i="27"/>
  <c r="HG28" i="27"/>
  <c r="HG97" i="27"/>
  <c r="HG100" i="27"/>
  <c r="HG43" i="27"/>
  <c r="HG95" i="27"/>
  <c r="HG106" i="27"/>
  <c r="HG42" i="27"/>
  <c r="HG101" i="27"/>
  <c r="HG37" i="27"/>
  <c r="HG24" i="27"/>
  <c r="HG89" i="27"/>
  <c r="HG92" i="27"/>
  <c r="HG39" i="27"/>
  <c r="HG87" i="27"/>
  <c r="HG98" i="27"/>
  <c r="HG38" i="27"/>
  <c r="HG93" i="27"/>
  <c r="HG25" i="27"/>
  <c r="HG33" i="27"/>
  <c r="HG20" i="27"/>
  <c r="HG35" i="27"/>
  <c r="HG90" i="27"/>
  <c r="HG34" i="27"/>
  <c r="HG104" i="27"/>
  <c r="HG29" i="27"/>
  <c r="HG16" i="27"/>
  <c r="HG31" i="27"/>
  <c r="HG30" i="27"/>
  <c r="HG96" i="27"/>
  <c r="HG21" i="27"/>
  <c r="R13" i="27"/>
  <c r="BM13" i="28"/>
  <c r="BM10" i="28" s="1"/>
  <c r="HT86" i="27"/>
  <c r="HT103" i="27"/>
  <c r="HT97" i="27"/>
  <c r="HT107" i="27"/>
  <c r="HT40" i="27"/>
  <c r="HT42" i="27"/>
  <c r="HT45" i="27"/>
  <c r="HT24" i="27"/>
  <c r="HT25" i="27"/>
  <c r="HT101" i="27"/>
  <c r="HT110" i="27"/>
  <c r="HT106" i="27"/>
  <c r="HT38" i="27"/>
  <c r="HT100" i="27"/>
  <c r="HT16" i="27"/>
  <c r="HT19" i="27"/>
  <c r="HT17" i="27"/>
  <c r="HT99" i="27"/>
  <c r="CR13" i="27"/>
  <c r="CR10" i="27" s="1"/>
  <c r="CO13" i="30"/>
  <c r="CO10" i="30" s="1"/>
  <c r="HT90" i="27"/>
  <c r="HT41" i="27"/>
  <c r="HT109" i="27"/>
  <c r="HT18" i="27"/>
  <c r="HT96" i="27"/>
  <c r="HT39" i="27"/>
  <c r="HT89" i="27"/>
  <c r="HT35" i="27"/>
  <c r="HT30" i="27"/>
  <c r="HT29" i="27"/>
  <c r="HT92" i="27"/>
  <c r="HT93" i="27"/>
  <c r="HT44" i="27"/>
  <c r="HT46" i="27"/>
  <c r="HT27" i="27"/>
  <c r="HT26" i="27"/>
  <c r="HT28" i="27"/>
  <c r="HT21" i="27"/>
  <c r="HT91" i="27"/>
  <c r="HT37" i="27"/>
  <c r="HT104" i="27"/>
  <c r="HT49" i="27"/>
  <c r="HT50" i="27"/>
  <c r="HT94" i="27"/>
  <c r="CP13" i="29"/>
  <c r="CP10" i="29" s="1"/>
  <c r="GY13" i="28"/>
  <c r="GY10" i="28" s="1"/>
  <c r="CQ13" i="28"/>
  <c r="CQ10" i="28" s="1"/>
  <c r="HT34" i="27"/>
  <c r="HT33" i="27"/>
  <c r="HT98" i="27"/>
  <c r="HT47" i="27"/>
  <c r="HT31" i="27"/>
  <c r="HT20" i="27"/>
  <c r="HT22" i="27"/>
  <c r="HT32" i="27"/>
  <c r="HT43" i="27"/>
  <c r="HT102" i="27"/>
  <c r="HT36" i="27"/>
  <c r="HT105" i="27"/>
  <c r="HT88" i="27"/>
  <c r="HT87" i="27"/>
  <c r="HT48" i="27"/>
  <c r="HT23" i="27"/>
  <c r="HT108" i="27"/>
  <c r="HG91" i="28" l="1"/>
  <c r="HG95" i="28"/>
  <c r="HG90" i="28"/>
  <c r="HG94" i="28"/>
  <c r="HG89" i="28"/>
  <c r="HG93" i="28"/>
  <c r="HG88" i="28"/>
  <c r="HG92" i="28"/>
  <c r="R10" i="27"/>
  <c r="HH65" i="27"/>
  <c r="HH80" i="27"/>
  <c r="HH73" i="27"/>
  <c r="HH77" i="27"/>
  <c r="HH72" i="27"/>
  <c r="HH85" i="27"/>
  <c r="HH54" i="27"/>
  <c r="HH57" i="27"/>
  <c r="HH75" i="27"/>
  <c r="HH66" i="27"/>
  <c r="HH69" i="27"/>
  <c r="HH62" i="27"/>
  <c r="HH78" i="27"/>
  <c r="HH81" i="27"/>
  <c r="HH74" i="27"/>
  <c r="HH84" i="27"/>
  <c r="HH82" i="27"/>
  <c r="HH51" i="27"/>
  <c r="HH55" i="27"/>
  <c r="HH58" i="27"/>
  <c r="HH63" i="27"/>
  <c r="HH67" i="27"/>
  <c r="HH70" i="27"/>
  <c r="HH52" i="27"/>
  <c r="HH79" i="27"/>
  <c r="HH59" i="27"/>
  <c r="HH64" i="27"/>
  <c r="HH60" i="27"/>
  <c r="HH71" i="27"/>
  <c r="HH76" i="27"/>
  <c r="HH56" i="27"/>
  <c r="HH83" i="27"/>
  <c r="HH53" i="27"/>
  <c r="HH68" i="27"/>
  <c r="HH61" i="27"/>
  <c r="DC13" i="27"/>
  <c r="DB10" i="27"/>
  <c r="AK13" i="27"/>
  <c r="AJ10" i="27"/>
  <c r="CH13" i="28"/>
  <c r="CG10" i="28"/>
  <c r="AJ13" i="29"/>
  <c r="AI10" i="29"/>
  <c r="BD13" i="28"/>
  <c r="BC10" i="28"/>
  <c r="BM13" i="29"/>
  <c r="BL10" i="29"/>
  <c r="AU13" i="27"/>
  <c r="AT10" i="27"/>
  <c r="DB13" i="28"/>
  <c r="DA10" i="28"/>
  <c r="CG13" i="29"/>
  <c r="CF10" i="29"/>
  <c r="BM13" i="30"/>
  <c r="BL10" i="30"/>
  <c r="CF13" i="30"/>
  <c r="CE10" i="30"/>
  <c r="BY13" i="27"/>
  <c r="BX10" i="27"/>
  <c r="Y13" i="29"/>
  <c r="X10" i="29"/>
  <c r="BW13" i="30"/>
  <c r="BV10" i="30"/>
  <c r="AA13" i="27"/>
  <c r="Z10" i="27"/>
  <c r="BX13" i="29"/>
  <c r="BW10" i="29"/>
  <c r="BO13" i="27"/>
  <c r="BN10" i="27"/>
  <c r="CZ13" i="30"/>
  <c r="CY10" i="30"/>
  <c r="AJ13" i="28"/>
  <c r="AI10" i="28"/>
  <c r="Z13" i="28"/>
  <c r="Y10" i="28"/>
  <c r="O10" i="28"/>
  <c r="P13" i="28"/>
  <c r="AH10" i="30"/>
  <c r="AH8" i="30"/>
  <c r="AI13" i="30"/>
  <c r="BB13" i="30"/>
  <c r="BA10" i="30"/>
  <c r="BC13" i="29"/>
  <c r="BB10" i="29"/>
  <c r="X13" i="30"/>
  <c r="W10" i="30"/>
  <c r="M10" i="30"/>
  <c r="N13" i="30"/>
  <c r="CI13" i="27"/>
  <c r="CH10" i="27"/>
  <c r="BX13" i="28"/>
  <c r="BW10" i="28"/>
  <c r="DA13" i="29"/>
  <c r="CZ10" i="29"/>
  <c r="N10" i="29"/>
  <c r="O13" i="29"/>
  <c r="AS13" i="29"/>
  <c r="AR10" i="29"/>
  <c r="BE13" i="27"/>
  <c r="BD10" i="27"/>
  <c r="AT13" i="28"/>
  <c r="AS10" i="28"/>
  <c r="GE13" i="29"/>
  <c r="GD10" i="29"/>
  <c r="EQ13" i="29"/>
  <c r="EP10" i="29"/>
  <c r="EQ13" i="28"/>
  <c r="EP10" i="28"/>
  <c r="GO13" i="29"/>
  <c r="GN10" i="29"/>
  <c r="FU13" i="29"/>
  <c r="FT10" i="29"/>
  <c r="FK13" i="27"/>
  <c r="FJ10" i="27"/>
  <c r="EG13" i="27"/>
  <c r="EF10" i="27"/>
  <c r="FK13" i="29"/>
  <c r="FJ10" i="29"/>
  <c r="DM13" i="28"/>
  <c r="DL10" i="28"/>
  <c r="FA13" i="30"/>
  <c r="EZ10" i="30"/>
  <c r="FK13" i="28"/>
  <c r="FJ10" i="28"/>
  <c r="FA13" i="28"/>
  <c r="EZ10" i="28"/>
  <c r="DM13" i="30"/>
  <c r="DL10" i="30"/>
  <c r="GO13" i="27"/>
  <c r="GN10" i="27"/>
  <c r="DW13" i="27"/>
  <c r="DV10" i="27"/>
  <c r="FA13" i="29"/>
  <c r="EZ10" i="29"/>
  <c r="EQ13" i="27"/>
  <c r="EP10" i="27"/>
  <c r="EQ13" i="30"/>
  <c r="EP10" i="30"/>
  <c r="EG13" i="29"/>
  <c r="EF10" i="29"/>
  <c r="GX10" i="29"/>
  <c r="GY13" i="29"/>
  <c r="HH13" i="29"/>
  <c r="DM13" i="27"/>
  <c r="DL10" i="27"/>
  <c r="DW13" i="29"/>
  <c r="DV10" i="29"/>
  <c r="GE13" i="28"/>
  <c r="GD10" i="28"/>
  <c r="EG13" i="30"/>
  <c r="EF10" i="30"/>
  <c r="DM13" i="29"/>
  <c r="DL10" i="29"/>
  <c r="FU13" i="30"/>
  <c r="FT10" i="30"/>
  <c r="DW13" i="30"/>
  <c r="DV10" i="30"/>
  <c r="GX10" i="30"/>
  <c r="HH13" i="30"/>
  <c r="GY13" i="30"/>
  <c r="GX10" i="27"/>
  <c r="GY13" i="27"/>
  <c r="GO13" i="30"/>
  <c r="GN10" i="30"/>
  <c r="GE13" i="30"/>
  <c r="GD10" i="30"/>
  <c r="GE13" i="27"/>
  <c r="GD10" i="27"/>
  <c r="FU13" i="27"/>
  <c r="FT10" i="27"/>
  <c r="GO13" i="28"/>
  <c r="GN10" i="28"/>
  <c r="DW13" i="28"/>
  <c r="DV10" i="28"/>
  <c r="FK13" i="30"/>
  <c r="FJ10" i="30"/>
  <c r="EG13" i="28"/>
  <c r="EF10" i="28"/>
  <c r="FU13" i="28"/>
  <c r="FT10" i="28"/>
  <c r="FA13" i="27"/>
  <c r="EZ10" i="27"/>
  <c r="IS111" i="65"/>
  <c r="EU15" i="30"/>
  <c r="EK8" i="30"/>
  <c r="AU13" i="30"/>
  <c r="AU10" i="30" s="1"/>
  <c r="AT8" i="30"/>
  <c r="FL15" i="30"/>
  <c r="FB8" i="30"/>
  <c r="FS15" i="30"/>
  <c r="FI8" i="30"/>
  <c r="FK15" i="30"/>
  <c r="FA8" i="30"/>
  <c r="FG15" i="30"/>
  <c r="EW8" i="30"/>
  <c r="FW15" i="30"/>
  <c r="FM8" i="30"/>
  <c r="FX15" i="30"/>
  <c r="FN8" i="30"/>
  <c r="FH15" i="30"/>
  <c r="EX8" i="30"/>
  <c r="FJ15" i="30"/>
  <c r="EZ8" i="30"/>
  <c r="EV8" i="30"/>
  <c r="CH15" i="29"/>
  <c r="BX8" i="29"/>
  <c r="CI15" i="29"/>
  <c r="BY8" i="29"/>
  <c r="BZ15" i="29"/>
  <c r="BP8" i="29"/>
  <c r="BV15" i="29"/>
  <c r="BL8" i="29"/>
  <c r="CL15" i="29"/>
  <c r="CB8" i="29"/>
  <c r="CC15" i="29"/>
  <c r="BS8" i="29"/>
  <c r="CE15" i="29"/>
  <c r="BU8" i="29"/>
  <c r="CD15" i="29"/>
  <c r="BT8" i="29"/>
  <c r="CK15" i="29"/>
  <c r="CA8" i="29"/>
  <c r="CG15" i="29"/>
  <c r="BW8" i="29"/>
  <c r="CJ15" i="28"/>
  <c r="BZ8" i="28"/>
  <c r="BT15" i="28"/>
  <c r="BJ8" i="28"/>
  <c r="CF15" i="28"/>
  <c r="BV8" i="28"/>
  <c r="BS15" i="28"/>
  <c r="BI8" i="28"/>
  <c r="CA15" i="28"/>
  <c r="BQ8" i="28"/>
  <c r="BY15" i="28"/>
  <c r="BO8" i="28"/>
  <c r="CB15" i="28"/>
  <c r="BR8" i="28"/>
  <c r="BX15" i="28"/>
  <c r="BN8" i="28"/>
  <c r="BU15" i="28"/>
  <c r="BK8" i="28"/>
  <c r="CG15" i="28"/>
  <c r="BW8" i="28"/>
  <c r="BT15" i="27"/>
  <c r="BJ8" i="27"/>
  <c r="BU15" i="27"/>
  <c r="BK8" i="27"/>
  <c r="CL15" i="27"/>
  <c r="CB8" i="27"/>
  <c r="CA15" i="27"/>
  <c r="BQ8" i="27"/>
  <c r="BZ15" i="27"/>
  <c r="BP8" i="27"/>
  <c r="BY15" i="27"/>
  <c r="BO8" i="27"/>
  <c r="BX15" i="27"/>
  <c r="BN8" i="27"/>
  <c r="CG15" i="27"/>
  <c r="BW8" i="27"/>
  <c r="CF15" i="27"/>
  <c r="BV8" i="27"/>
  <c r="HF111" i="29"/>
  <c r="HF105" i="29"/>
  <c r="HF97" i="29"/>
  <c r="HF89" i="29"/>
  <c r="HF81" i="29"/>
  <c r="HF106" i="29"/>
  <c r="HF98" i="29"/>
  <c r="HF90" i="29"/>
  <c r="HF82" i="29"/>
  <c r="HF74" i="29"/>
  <c r="HF66" i="29"/>
  <c r="HF58" i="29"/>
  <c r="HF50" i="29"/>
  <c r="HF42" i="29"/>
  <c r="HF34" i="29"/>
  <c r="HF26" i="29"/>
  <c r="HF18" i="29"/>
  <c r="HF71" i="29"/>
  <c r="HF63" i="29"/>
  <c r="HF55" i="29"/>
  <c r="HF47" i="29"/>
  <c r="HF39" i="29"/>
  <c r="HF31" i="29"/>
  <c r="HF23" i="29"/>
  <c r="HF110" i="29"/>
  <c r="HF103" i="29"/>
  <c r="HF95" i="29"/>
  <c r="HF87" i="29"/>
  <c r="HF79" i="29"/>
  <c r="HF104" i="29"/>
  <c r="HF96" i="29"/>
  <c r="HF88" i="29"/>
  <c r="HF80" i="29"/>
  <c r="HF72" i="29"/>
  <c r="HF64" i="29"/>
  <c r="HF56" i="29"/>
  <c r="HF48" i="29"/>
  <c r="HF40" i="29"/>
  <c r="HF32" i="29"/>
  <c r="HF24" i="29"/>
  <c r="HF16" i="29"/>
  <c r="HF69" i="29"/>
  <c r="HF61" i="29"/>
  <c r="HF53" i="29"/>
  <c r="HF45" i="29"/>
  <c r="HF37" i="29"/>
  <c r="HF29" i="29"/>
  <c r="HF21" i="29"/>
  <c r="HF109" i="29"/>
  <c r="HF101" i="29"/>
  <c r="HF93" i="29"/>
  <c r="HF85" i="29"/>
  <c r="HF77" i="29"/>
  <c r="HF102" i="29"/>
  <c r="HF94" i="29"/>
  <c r="HF86" i="29"/>
  <c r="HF78" i="29"/>
  <c r="HF70" i="29"/>
  <c r="HF62" i="29"/>
  <c r="HF54" i="29"/>
  <c r="HF46" i="29"/>
  <c r="HF38" i="29"/>
  <c r="HF30" i="29"/>
  <c r="HF22" i="29"/>
  <c r="HF75" i="29"/>
  <c r="HF67" i="29"/>
  <c r="HF59" i="29"/>
  <c r="HF51" i="29"/>
  <c r="HF43" i="29"/>
  <c r="HF35" i="29"/>
  <c r="HF27" i="29"/>
  <c r="HF19" i="29"/>
  <c r="HF107" i="29"/>
  <c r="HF99" i="29"/>
  <c r="HF91" i="29"/>
  <c r="HF83" i="29"/>
  <c r="HF108" i="29"/>
  <c r="HF100" i="29"/>
  <c r="HF92" i="29"/>
  <c r="HF84" i="29"/>
  <c r="HF76" i="29"/>
  <c r="HF68" i="29"/>
  <c r="HF60" i="29"/>
  <c r="HF52" i="29"/>
  <c r="HF44" i="29"/>
  <c r="HF36" i="29"/>
  <c r="HF28" i="29"/>
  <c r="HF20" i="29"/>
  <c r="HF73" i="29"/>
  <c r="HF65" i="29"/>
  <c r="HF57" i="29"/>
  <c r="HF49" i="29"/>
  <c r="HF41" i="29"/>
  <c r="HF33" i="29"/>
  <c r="HF25" i="29"/>
  <c r="HF17" i="29"/>
  <c r="HE111" i="30"/>
  <c r="HE103" i="30"/>
  <c r="HE95" i="30"/>
  <c r="HE87" i="30"/>
  <c r="HE79" i="30"/>
  <c r="HE104" i="30"/>
  <c r="HE96" i="30"/>
  <c r="HE88" i="30"/>
  <c r="HE80" i="30"/>
  <c r="HE73" i="30"/>
  <c r="HE65" i="30"/>
  <c r="HE57" i="30"/>
  <c r="HE49" i="30"/>
  <c r="HE74" i="30"/>
  <c r="HE66" i="30"/>
  <c r="HE58" i="30"/>
  <c r="HE50" i="30"/>
  <c r="HE43" i="30"/>
  <c r="HE35" i="30"/>
  <c r="HE27" i="30"/>
  <c r="HE19" i="30"/>
  <c r="HE38" i="30"/>
  <c r="HE30" i="30"/>
  <c r="HE22" i="30"/>
  <c r="HE109" i="30"/>
  <c r="HE101" i="30"/>
  <c r="HE93" i="30"/>
  <c r="HE85" i="30"/>
  <c r="HE110" i="30"/>
  <c r="HE102" i="30"/>
  <c r="HE94" i="30"/>
  <c r="HE86" i="30"/>
  <c r="HE78" i="30"/>
  <c r="HE71" i="30"/>
  <c r="HE63" i="30"/>
  <c r="HE55" i="30"/>
  <c r="HE47" i="30"/>
  <c r="HE72" i="30"/>
  <c r="HE64" i="30"/>
  <c r="HE56" i="30"/>
  <c r="HE48" i="30"/>
  <c r="HE41" i="30"/>
  <c r="HE33" i="30"/>
  <c r="HE25" i="30"/>
  <c r="HE17" i="30"/>
  <c r="HE36" i="30"/>
  <c r="HE28" i="30"/>
  <c r="HE20" i="30"/>
  <c r="HE107" i="30"/>
  <c r="HE99" i="30"/>
  <c r="HE91" i="30"/>
  <c r="HE83" i="30"/>
  <c r="HE108" i="30"/>
  <c r="HE100" i="30"/>
  <c r="HE92" i="30"/>
  <c r="HE84" i="30"/>
  <c r="HE77" i="30"/>
  <c r="HE69" i="30"/>
  <c r="HE61" i="30"/>
  <c r="HE53" i="30"/>
  <c r="HE45" i="30"/>
  <c r="HE70" i="30"/>
  <c r="HE62" i="30"/>
  <c r="HE54" i="30"/>
  <c r="HE46" i="30"/>
  <c r="HE39" i="30"/>
  <c r="HE31" i="30"/>
  <c r="HE23" i="30"/>
  <c r="HE42" i="30"/>
  <c r="HE34" i="30"/>
  <c r="HE26" i="30"/>
  <c r="HE18" i="30"/>
  <c r="HE105" i="30"/>
  <c r="HE97" i="30"/>
  <c r="HE89" i="30"/>
  <c r="HE81" i="30"/>
  <c r="HE106" i="30"/>
  <c r="HE98" i="30"/>
  <c r="HE90" i="30"/>
  <c r="HE82" i="30"/>
  <c r="HE75" i="30"/>
  <c r="HE67" i="30"/>
  <c r="HE59" i="30"/>
  <c r="HE51" i="30"/>
  <c r="HE76" i="30"/>
  <c r="HE68" i="30"/>
  <c r="HE60" i="30"/>
  <c r="HE52" i="30"/>
  <c r="HE44" i="30"/>
  <c r="HE37" i="30"/>
  <c r="HE29" i="30"/>
  <c r="HE21" i="30"/>
  <c r="HE40" i="30"/>
  <c r="HE32" i="30"/>
  <c r="HE24" i="30"/>
  <c r="HE16" i="30"/>
  <c r="HG111" i="28"/>
  <c r="HG51" i="28"/>
  <c r="HG104" i="28"/>
  <c r="HG73" i="28"/>
  <c r="HG24" i="28"/>
  <c r="HG76" i="28"/>
  <c r="HG87" i="28"/>
  <c r="HG39" i="28"/>
  <c r="HG101" i="28"/>
  <c r="HG38" i="28"/>
  <c r="HG107" i="28"/>
  <c r="HG41" i="28"/>
  <c r="HG102" i="28"/>
  <c r="HG80" i="28"/>
  <c r="HG65" i="28"/>
  <c r="HG20" i="28"/>
  <c r="HG68" i="28"/>
  <c r="HG79" i="28"/>
  <c r="HG35" i="28"/>
  <c r="HG82" i="28"/>
  <c r="HG34" i="28"/>
  <c r="HG99" i="28"/>
  <c r="HG37" i="28"/>
  <c r="HG64" i="28"/>
  <c r="HG57" i="28"/>
  <c r="HG16" i="28"/>
  <c r="HG60" i="28"/>
  <c r="HG71" i="28"/>
  <c r="HG31" i="28"/>
  <c r="HG74" i="28"/>
  <c r="HG85" i="28"/>
  <c r="HG30" i="28"/>
  <c r="HG33" i="28"/>
  <c r="HG86" i="28"/>
  <c r="HG110" i="28"/>
  <c r="HG49" i="28"/>
  <c r="HG96" i="28"/>
  <c r="HG52" i="28"/>
  <c r="HG63" i="28"/>
  <c r="HG27" i="28"/>
  <c r="HG66" i="28"/>
  <c r="HG77" i="28"/>
  <c r="HG26" i="28"/>
  <c r="HG83" i="28"/>
  <c r="HG29" i="28"/>
  <c r="HG78" i="28"/>
  <c r="HG105" i="28"/>
  <c r="HG40" i="28"/>
  <c r="HG108" i="28"/>
  <c r="HG44" i="28"/>
  <c r="HG55" i="28"/>
  <c r="HG23" i="28"/>
  <c r="HG58" i="28"/>
  <c r="HG69" i="28"/>
  <c r="HG22" i="28"/>
  <c r="HG75" i="28"/>
  <c r="HG25" i="28"/>
  <c r="HG70" i="28"/>
  <c r="HG97" i="28"/>
  <c r="HG36" i="28"/>
  <c r="HG100" i="28"/>
  <c r="HG72" i="28"/>
  <c r="HG46" i="28"/>
  <c r="HG19" i="28"/>
  <c r="HG50" i="28"/>
  <c r="HG61" i="28"/>
  <c r="HG18" i="28"/>
  <c r="HG67" i="28"/>
  <c r="HG21" i="28"/>
  <c r="HG62" i="28"/>
  <c r="HG32" i="28"/>
  <c r="HG103" i="28"/>
  <c r="HG45" i="28"/>
  <c r="HG106" i="28"/>
  <c r="HG47" i="28"/>
  <c r="HG53" i="28"/>
  <c r="HG56" i="28"/>
  <c r="HG59" i="28"/>
  <c r="HG17" i="28"/>
  <c r="HG54" i="28"/>
  <c r="HG81" i="28"/>
  <c r="HG28" i="28"/>
  <c r="HG84" i="28"/>
  <c r="HG43" i="28"/>
  <c r="HG98" i="28"/>
  <c r="HG109" i="28"/>
  <c r="HG42" i="28"/>
  <c r="HG48" i="28"/>
  <c r="HH109" i="27"/>
  <c r="HH45" i="27"/>
  <c r="HH48" i="27"/>
  <c r="HH87" i="27"/>
  <c r="HH90" i="27"/>
  <c r="HH24" i="27"/>
  <c r="HH23" i="27"/>
  <c r="HH18" i="27"/>
  <c r="HH105" i="27"/>
  <c r="HH108" i="27"/>
  <c r="HH44" i="27"/>
  <c r="HH86" i="27"/>
  <c r="HH20" i="27"/>
  <c r="HH19" i="27"/>
  <c r="HH41" i="27"/>
  <c r="HH101" i="27"/>
  <c r="HH104" i="27"/>
  <c r="HH111" i="27"/>
  <c r="HH47" i="27"/>
  <c r="HH50" i="27"/>
  <c r="HH16" i="27"/>
  <c r="HH42" i="27"/>
  <c r="HH37" i="27"/>
  <c r="HH97" i="27"/>
  <c r="HH100" i="27"/>
  <c r="HH107" i="27"/>
  <c r="HH110" i="27"/>
  <c r="HH46" i="27"/>
  <c r="HH43" i="27"/>
  <c r="HH38" i="27"/>
  <c r="HH33" i="27"/>
  <c r="HH93" i="27"/>
  <c r="HH96" i="27"/>
  <c r="HH103" i="27"/>
  <c r="HH106" i="27"/>
  <c r="HH40" i="27"/>
  <c r="HH39" i="27"/>
  <c r="HH34" i="27"/>
  <c r="HH29" i="27"/>
  <c r="HH89" i="27"/>
  <c r="HH92" i="27"/>
  <c r="HH99" i="27"/>
  <c r="HH102" i="27"/>
  <c r="HH36" i="27"/>
  <c r="HH35" i="27"/>
  <c r="HH30" i="27"/>
  <c r="HH25" i="27"/>
  <c r="HH88" i="27"/>
  <c r="HH95" i="27"/>
  <c r="HH98" i="27"/>
  <c r="HH32" i="27"/>
  <c r="HH31" i="27"/>
  <c r="HH26" i="27"/>
  <c r="HH21" i="27"/>
  <c r="HH49" i="27"/>
  <c r="HH91" i="27"/>
  <c r="HH94" i="27"/>
  <c r="HH28" i="27"/>
  <c r="HH27" i="27"/>
  <c r="HH22" i="27"/>
  <c r="HH17" i="27"/>
  <c r="BN13" i="28"/>
  <c r="BN10" i="28" s="1"/>
  <c r="S13" i="27"/>
  <c r="CR13" i="28"/>
  <c r="CR10" i="28" s="1"/>
  <c r="GZ13" i="28"/>
  <c r="GZ10" i="28" s="1"/>
  <c r="CQ13" i="29"/>
  <c r="CQ10" i="29" s="1"/>
  <c r="CP13" i="30"/>
  <c r="CP10" i="30" s="1"/>
  <c r="CS13" i="27"/>
  <c r="CS10" i="27" s="1"/>
  <c r="HH88" i="28" l="1"/>
  <c r="HH92" i="28"/>
  <c r="HH91" i="28"/>
  <c r="HH95" i="28"/>
  <c r="HH90" i="28"/>
  <c r="HH94" i="28"/>
  <c r="HH93" i="28"/>
  <c r="HH89" i="28"/>
  <c r="S10" i="27"/>
  <c r="HI64" i="27"/>
  <c r="HI68" i="27"/>
  <c r="HI84" i="27"/>
  <c r="HI76" i="27"/>
  <c r="HI80" i="27"/>
  <c r="HI61" i="27"/>
  <c r="HI53" i="27"/>
  <c r="HI81" i="27"/>
  <c r="HI73" i="27"/>
  <c r="HI65" i="27"/>
  <c r="HI59" i="27"/>
  <c r="HI85" i="27"/>
  <c r="HI77" i="27"/>
  <c r="HI57" i="27"/>
  <c r="HI83" i="27"/>
  <c r="HI54" i="27"/>
  <c r="HI69" i="27"/>
  <c r="HI62" i="27"/>
  <c r="HI66" i="27"/>
  <c r="HI58" i="27"/>
  <c r="HI74" i="27"/>
  <c r="HI78" i="27"/>
  <c r="HI70" i="27"/>
  <c r="HI51" i="27"/>
  <c r="HI55" i="27"/>
  <c r="HI82" i="27"/>
  <c r="HI63" i="27"/>
  <c r="HI67" i="27"/>
  <c r="HI71" i="27"/>
  <c r="HI75" i="27"/>
  <c r="HI79" i="27"/>
  <c r="HI60" i="27"/>
  <c r="HI52" i="27"/>
  <c r="HI56" i="27"/>
  <c r="HI72" i="27"/>
  <c r="BF13" i="27"/>
  <c r="BE10" i="27"/>
  <c r="BY13" i="28"/>
  <c r="BX10" i="28"/>
  <c r="BD13" i="29"/>
  <c r="BC10" i="29"/>
  <c r="AA13" i="28"/>
  <c r="Z10" i="28"/>
  <c r="BY13" i="29"/>
  <c r="BX10" i="29"/>
  <c r="BZ13" i="27"/>
  <c r="BY10" i="27"/>
  <c r="DC13" i="28"/>
  <c r="DB10" i="28"/>
  <c r="AK13" i="29"/>
  <c r="AJ10" i="29"/>
  <c r="AT13" i="29"/>
  <c r="AS10" i="29"/>
  <c r="CJ13" i="27"/>
  <c r="CI10" i="27"/>
  <c r="BC13" i="30"/>
  <c r="BB10" i="30"/>
  <c r="O10" i="29"/>
  <c r="P13" i="29"/>
  <c r="N10" i="30"/>
  <c r="O13" i="30"/>
  <c r="AI10" i="30"/>
  <c r="AJ13" i="30"/>
  <c r="AI8" i="30"/>
  <c r="AK13" i="28"/>
  <c r="AJ10" i="28"/>
  <c r="AB13" i="27"/>
  <c r="AA10" i="27"/>
  <c r="CG13" i="30"/>
  <c r="CF10" i="30"/>
  <c r="AV13" i="27"/>
  <c r="AU10" i="27"/>
  <c r="CI13" i="28"/>
  <c r="CH10" i="28"/>
  <c r="DA13" i="30"/>
  <c r="CZ10" i="30"/>
  <c r="BX13" i="30"/>
  <c r="BW10" i="30"/>
  <c r="BN13" i="30"/>
  <c r="BM10" i="30"/>
  <c r="BN13" i="29"/>
  <c r="BM10" i="29"/>
  <c r="AL13" i="27"/>
  <c r="AK10" i="27"/>
  <c r="AU13" i="28"/>
  <c r="AT10" i="28"/>
  <c r="DB13" i="29"/>
  <c r="DA10" i="29"/>
  <c r="Y13" i="30"/>
  <c r="X10" i="30"/>
  <c r="P10" i="28"/>
  <c r="Q13" i="28"/>
  <c r="BP13" i="27"/>
  <c r="BO10" i="27"/>
  <c r="Z13" i="29"/>
  <c r="Y10" i="29"/>
  <c r="CH13" i="29"/>
  <c r="CG10" i="29"/>
  <c r="BE13" i="28"/>
  <c r="BD10" i="28"/>
  <c r="DD13" i="27"/>
  <c r="DC10" i="27"/>
  <c r="EH13" i="28"/>
  <c r="EG10" i="28"/>
  <c r="GP13" i="30"/>
  <c r="GO10" i="30"/>
  <c r="DX13" i="30"/>
  <c r="DW10" i="30"/>
  <c r="FV13" i="27"/>
  <c r="FU10" i="27"/>
  <c r="GY10" i="27"/>
  <c r="GZ13" i="27"/>
  <c r="GF13" i="28"/>
  <c r="GE10" i="28"/>
  <c r="FB13" i="29"/>
  <c r="FA10" i="29"/>
  <c r="FB13" i="28"/>
  <c r="FA10" i="28"/>
  <c r="DN13" i="28"/>
  <c r="DM10" i="28"/>
  <c r="FL13" i="27"/>
  <c r="FK10" i="27"/>
  <c r="FB13" i="27"/>
  <c r="FA10" i="27"/>
  <c r="FL13" i="30"/>
  <c r="FK10" i="30"/>
  <c r="FV13" i="30"/>
  <c r="FU10" i="30"/>
  <c r="EH13" i="29"/>
  <c r="EG10" i="29"/>
  <c r="GF13" i="27"/>
  <c r="GE10" i="27"/>
  <c r="GY10" i="30"/>
  <c r="GZ13" i="30"/>
  <c r="HI13" i="30"/>
  <c r="DX13" i="29"/>
  <c r="DW10" i="29"/>
  <c r="DX13" i="27"/>
  <c r="DW10" i="27"/>
  <c r="FL13" i="28"/>
  <c r="FK10" i="28"/>
  <c r="FL13" i="29"/>
  <c r="FK10" i="29"/>
  <c r="FV13" i="29"/>
  <c r="FU10" i="29"/>
  <c r="DX13" i="28"/>
  <c r="DW10" i="28"/>
  <c r="DN13" i="29"/>
  <c r="DM10" i="29"/>
  <c r="ER13" i="29"/>
  <c r="EQ10" i="29"/>
  <c r="DN13" i="27"/>
  <c r="DM10" i="27"/>
  <c r="ER13" i="30"/>
  <c r="EQ10" i="30"/>
  <c r="GP13" i="27"/>
  <c r="GO10" i="27"/>
  <c r="GP13" i="29"/>
  <c r="GO10" i="29"/>
  <c r="FV13" i="28"/>
  <c r="FU10" i="28"/>
  <c r="GF13" i="30"/>
  <c r="GE10" i="30"/>
  <c r="GF13" i="29"/>
  <c r="GE10" i="29"/>
  <c r="GP13" i="28"/>
  <c r="GO10" i="28"/>
  <c r="EH13" i="30"/>
  <c r="EG10" i="30"/>
  <c r="GY10" i="29"/>
  <c r="HI13" i="29"/>
  <c r="GZ13" i="29"/>
  <c r="ER13" i="27"/>
  <c r="EQ10" i="27"/>
  <c r="DN13" i="30"/>
  <c r="DM10" i="30"/>
  <c r="FB13" i="30"/>
  <c r="FA10" i="30"/>
  <c r="EH13" i="27"/>
  <c r="EG10" i="27"/>
  <c r="ER13" i="28"/>
  <c r="EQ10" i="28"/>
  <c r="IS112" i="65"/>
  <c r="FE15" i="30"/>
  <c r="EU8" i="30"/>
  <c r="AV13" i="30"/>
  <c r="AV10" i="30" s="1"/>
  <c r="AU8" i="30"/>
  <c r="FR15" i="30"/>
  <c r="FH8" i="30"/>
  <c r="FQ15" i="30"/>
  <c r="FG8" i="30"/>
  <c r="GH15" i="30"/>
  <c r="FX8" i="30"/>
  <c r="FU15" i="30"/>
  <c r="FK8" i="30"/>
  <c r="FP15" i="30"/>
  <c r="FF8" i="30"/>
  <c r="GC15" i="30"/>
  <c r="FS8" i="30"/>
  <c r="FT15" i="30"/>
  <c r="FJ8" i="30"/>
  <c r="GG15" i="30"/>
  <c r="FW8" i="30"/>
  <c r="FV15" i="30"/>
  <c r="FL8" i="30"/>
  <c r="CN15" i="29"/>
  <c r="CD8" i="29"/>
  <c r="CF15" i="29"/>
  <c r="BV8" i="29"/>
  <c r="CO15" i="29"/>
  <c r="CE8" i="29"/>
  <c r="CJ15" i="29"/>
  <c r="BZ8" i="29"/>
  <c r="CQ15" i="29"/>
  <c r="CG8" i="29"/>
  <c r="CM15" i="29"/>
  <c r="CC8" i="29"/>
  <c r="CS15" i="29"/>
  <c r="CI8" i="29"/>
  <c r="CU15" i="29"/>
  <c r="CK8" i="29"/>
  <c r="CV15" i="29"/>
  <c r="CL8" i="29"/>
  <c r="CR15" i="29"/>
  <c r="CH8" i="29"/>
  <c r="CH15" i="28"/>
  <c r="BX8" i="28"/>
  <c r="CC15" i="28"/>
  <c r="BS8" i="28"/>
  <c r="CL15" i="28"/>
  <c r="CB8" i="28"/>
  <c r="CP15" i="28"/>
  <c r="CF8" i="28"/>
  <c r="CQ15" i="28"/>
  <c r="CG8" i="28"/>
  <c r="CI15" i="28"/>
  <c r="BY8" i="28"/>
  <c r="CD15" i="28"/>
  <c r="BT8" i="28"/>
  <c r="CE15" i="28"/>
  <c r="BU8" i="28"/>
  <c r="CK15" i="28"/>
  <c r="CA8" i="28"/>
  <c r="CT15" i="28"/>
  <c r="CJ8" i="28"/>
  <c r="CE15" i="27"/>
  <c r="BU8" i="27"/>
  <c r="CD15" i="27"/>
  <c r="BT8" i="27"/>
  <c r="CV15" i="27"/>
  <c r="CL8" i="27"/>
  <c r="CK15" i="27"/>
  <c r="CA8" i="27"/>
  <c r="CJ15" i="27"/>
  <c r="BZ8" i="27"/>
  <c r="CI15" i="27"/>
  <c r="BY8" i="27"/>
  <c r="CH15" i="27"/>
  <c r="BX8" i="27"/>
  <c r="CQ15" i="27"/>
  <c r="CG8" i="27"/>
  <c r="CP15" i="27"/>
  <c r="CF8" i="27"/>
  <c r="HF106" i="30"/>
  <c r="HF98" i="30"/>
  <c r="HF90" i="30"/>
  <c r="HF82" i="30"/>
  <c r="HF109" i="30"/>
  <c r="HF101" i="30"/>
  <c r="HF93" i="30"/>
  <c r="HF85" i="30"/>
  <c r="HF76" i="30"/>
  <c r="HF68" i="30"/>
  <c r="HF60" i="30"/>
  <c r="HF71" i="30"/>
  <c r="HF63" i="30"/>
  <c r="HF55" i="30"/>
  <c r="HF47" i="30"/>
  <c r="HF43" i="30"/>
  <c r="HF35" i="30"/>
  <c r="HF27" i="30"/>
  <c r="HF19" i="30"/>
  <c r="HF58" i="30"/>
  <c r="HF38" i="30"/>
  <c r="HF30" i="30"/>
  <c r="HF22" i="30"/>
  <c r="HF56" i="30"/>
  <c r="HF104" i="30"/>
  <c r="HF96" i="30"/>
  <c r="HF88" i="30"/>
  <c r="HF80" i="30"/>
  <c r="HF107" i="30"/>
  <c r="HF99" i="30"/>
  <c r="HF91" i="30"/>
  <c r="HF83" i="30"/>
  <c r="HF74" i="30"/>
  <c r="HF66" i="30"/>
  <c r="HF77" i="30"/>
  <c r="HF69" i="30"/>
  <c r="HF61" i="30"/>
  <c r="HF53" i="30"/>
  <c r="HF45" i="30"/>
  <c r="HF41" i="30"/>
  <c r="HF33" i="30"/>
  <c r="HF25" i="30"/>
  <c r="HF17" i="30"/>
  <c r="HF50" i="30"/>
  <c r="HF36" i="30"/>
  <c r="HF28" i="30"/>
  <c r="HF20" i="30"/>
  <c r="HF48" i="30"/>
  <c r="HF110" i="30"/>
  <c r="HF102" i="30"/>
  <c r="HF94" i="30"/>
  <c r="HF86" i="30"/>
  <c r="HF78" i="30"/>
  <c r="HF105" i="30"/>
  <c r="HF97" i="30"/>
  <c r="HF89" i="30"/>
  <c r="HF81" i="30"/>
  <c r="HF72" i="30"/>
  <c r="HF64" i="30"/>
  <c r="HF75" i="30"/>
  <c r="HF67" i="30"/>
  <c r="HF59" i="30"/>
  <c r="HF51" i="30"/>
  <c r="HF54" i="30"/>
  <c r="HF39" i="30"/>
  <c r="HF31" i="30"/>
  <c r="HF23" i="30"/>
  <c r="HF52" i="30"/>
  <c r="HF42" i="30"/>
  <c r="HF34" i="30"/>
  <c r="HF26" i="30"/>
  <c r="HF18" i="30"/>
  <c r="HF108" i="30"/>
  <c r="HF100" i="30"/>
  <c r="HF92" i="30"/>
  <c r="HF84" i="30"/>
  <c r="HF111" i="30"/>
  <c r="HF103" i="30"/>
  <c r="HF95" i="30"/>
  <c r="HF87" i="30"/>
  <c r="HF79" i="30"/>
  <c r="HF70" i="30"/>
  <c r="HF62" i="30"/>
  <c r="HF73" i="30"/>
  <c r="HF65" i="30"/>
  <c r="HF57" i="30"/>
  <c r="HF49" i="30"/>
  <c r="HF46" i="30"/>
  <c r="HF37" i="30"/>
  <c r="HF29" i="30"/>
  <c r="HF21" i="30"/>
  <c r="HF44" i="30"/>
  <c r="HF40" i="30"/>
  <c r="HF32" i="30"/>
  <c r="HF24" i="30"/>
  <c r="HF16" i="30"/>
  <c r="HG110" i="29"/>
  <c r="HG105" i="29"/>
  <c r="HG97" i="29"/>
  <c r="HG89" i="29"/>
  <c r="HG81" i="29"/>
  <c r="HG106" i="29"/>
  <c r="HG98" i="29"/>
  <c r="HG90" i="29"/>
  <c r="HG82" i="29"/>
  <c r="HG75" i="29"/>
  <c r="HG67" i="29"/>
  <c r="HG59" i="29"/>
  <c r="HG51" i="29"/>
  <c r="HG43" i="29"/>
  <c r="HG35" i="29"/>
  <c r="HG27" i="29"/>
  <c r="HG19" i="29"/>
  <c r="HG70" i="29"/>
  <c r="HG62" i="29"/>
  <c r="HG54" i="29"/>
  <c r="HG46" i="29"/>
  <c r="HG38" i="29"/>
  <c r="HG30" i="29"/>
  <c r="HG22" i="29"/>
  <c r="HG111" i="29"/>
  <c r="HG103" i="29"/>
  <c r="HG95" i="29"/>
  <c r="HG87" i="29"/>
  <c r="HG79" i="29"/>
  <c r="HG104" i="29"/>
  <c r="HG96" i="29"/>
  <c r="HG88" i="29"/>
  <c r="HG80" i="29"/>
  <c r="HG73" i="29"/>
  <c r="HG65" i="29"/>
  <c r="HG57" i="29"/>
  <c r="HG49" i="29"/>
  <c r="HG41" i="29"/>
  <c r="HG33" i="29"/>
  <c r="HG25" i="29"/>
  <c r="HG17" i="29"/>
  <c r="HG68" i="29"/>
  <c r="HG60" i="29"/>
  <c r="HG52" i="29"/>
  <c r="HG44" i="29"/>
  <c r="HG36" i="29"/>
  <c r="HG28" i="29"/>
  <c r="HG20" i="29"/>
  <c r="HG109" i="29"/>
  <c r="HG101" i="29"/>
  <c r="HG93" i="29"/>
  <c r="HG85" i="29"/>
  <c r="HG77" i="29"/>
  <c r="HG102" i="29"/>
  <c r="HG94" i="29"/>
  <c r="HG86" i="29"/>
  <c r="HG78" i="29"/>
  <c r="HG71" i="29"/>
  <c r="HG63" i="29"/>
  <c r="HG55" i="29"/>
  <c r="HG47" i="29"/>
  <c r="HG39" i="29"/>
  <c r="HG31" i="29"/>
  <c r="HG23" i="29"/>
  <c r="HG74" i="29"/>
  <c r="HG66" i="29"/>
  <c r="HG58" i="29"/>
  <c r="HG50" i="29"/>
  <c r="HG42" i="29"/>
  <c r="HG34" i="29"/>
  <c r="HG26" i="29"/>
  <c r="HG18" i="29"/>
  <c r="HG107" i="29"/>
  <c r="HG99" i="29"/>
  <c r="HG91" i="29"/>
  <c r="HG83" i="29"/>
  <c r="HG108" i="29"/>
  <c r="HG100" i="29"/>
  <c r="HG92" i="29"/>
  <c r="HG84" i="29"/>
  <c r="HG76" i="29"/>
  <c r="HG69" i="29"/>
  <c r="HG61" i="29"/>
  <c r="HG53" i="29"/>
  <c r="HG45" i="29"/>
  <c r="HG37" i="29"/>
  <c r="HG29" i="29"/>
  <c r="HG21" i="29"/>
  <c r="HG72" i="29"/>
  <c r="HG64" i="29"/>
  <c r="HG56" i="29"/>
  <c r="HG48" i="29"/>
  <c r="HG40" i="29"/>
  <c r="HG32" i="29"/>
  <c r="HG24" i="29"/>
  <c r="HG16" i="29"/>
  <c r="HH109" i="28"/>
  <c r="HH77" i="28"/>
  <c r="HH108" i="28"/>
  <c r="HH76" i="28"/>
  <c r="HH44" i="28"/>
  <c r="HH83" i="28"/>
  <c r="HH51" i="28"/>
  <c r="HH82" i="28"/>
  <c r="HH50" i="28"/>
  <c r="HH20" i="28"/>
  <c r="HH27" i="28"/>
  <c r="HH34" i="28"/>
  <c r="HH105" i="28"/>
  <c r="HH73" i="28"/>
  <c r="HH104" i="28"/>
  <c r="HH72" i="28"/>
  <c r="HH111" i="28"/>
  <c r="HH79" i="28"/>
  <c r="HH110" i="28"/>
  <c r="HH78" i="28"/>
  <c r="HH46" i="28"/>
  <c r="HH16" i="28"/>
  <c r="HH23" i="28"/>
  <c r="HH30" i="28"/>
  <c r="HH101" i="28"/>
  <c r="HH69" i="28"/>
  <c r="HH100" i="28"/>
  <c r="HH68" i="28"/>
  <c r="HH107" i="28"/>
  <c r="HH75" i="28"/>
  <c r="HH106" i="28"/>
  <c r="HH74" i="28"/>
  <c r="HH41" i="28"/>
  <c r="HH37" i="28"/>
  <c r="HH19" i="28"/>
  <c r="HH26" i="28"/>
  <c r="HH97" i="28"/>
  <c r="HH65" i="28"/>
  <c r="HH96" i="28"/>
  <c r="HH64" i="28"/>
  <c r="HH103" i="28"/>
  <c r="HH71" i="28"/>
  <c r="HH102" i="28"/>
  <c r="HH70" i="28"/>
  <c r="HH40" i="28"/>
  <c r="HH45" i="28"/>
  <c r="HH47" i="28"/>
  <c r="HH22" i="28"/>
  <c r="HH61" i="28"/>
  <c r="HH60" i="28"/>
  <c r="HH99" i="28"/>
  <c r="HH67" i="28"/>
  <c r="HH98" i="28"/>
  <c r="HH66" i="28"/>
  <c r="HH36" i="28"/>
  <c r="HH43" i="28"/>
  <c r="HH33" i="28"/>
  <c r="HH18" i="28"/>
  <c r="HH57" i="28"/>
  <c r="HH56" i="28"/>
  <c r="HH63" i="28"/>
  <c r="HH62" i="28"/>
  <c r="HH32" i="28"/>
  <c r="HH39" i="28"/>
  <c r="HH29" i="28"/>
  <c r="HH25" i="28"/>
  <c r="HH85" i="28"/>
  <c r="HH53" i="28"/>
  <c r="HH84" i="28"/>
  <c r="HH52" i="28"/>
  <c r="HH59" i="28"/>
  <c r="HH58" i="28"/>
  <c r="HH28" i="28"/>
  <c r="HH35" i="28"/>
  <c r="HH42" i="28"/>
  <c r="HH21" i="28"/>
  <c r="HH81" i="28"/>
  <c r="HH49" i="28"/>
  <c r="HH80" i="28"/>
  <c r="HH48" i="28"/>
  <c r="HH87" i="28"/>
  <c r="HH55" i="28"/>
  <c r="HH86" i="28"/>
  <c r="HH54" i="28"/>
  <c r="HH24" i="28"/>
  <c r="HH31" i="28"/>
  <c r="HH38" i="28"/>
  <c r="HH17" i="28"/>
  <c r="HI111" i="27"/>
  <c r="HI19" i="27"/>
  <c r="HI18" i="27"/>
  <c r="HI25" i="27"/>
  <c r="HI110" i="27"/>
  <c r="HI46" i="27"/>
  <c r="HI49" i="27"/>
  <c r="HI108" i="27"/>
  <c r="HI44" i="27"/>
  <c r="HI47" i="27"/>
  <c r="HI40" i="27"/>
  <c r="HI50" i="27"/>
  <c r="HI21" i="27"/>
  <c r="HI102" i="27"/>
  <c r="HI105" i="27"/>
  <c r="HI43" i="27"/>
  <c r="HI100" i="27"/>
  <c r="HI103" i="27"/>
  <c r="HI42" i="27"/>
  <c r="HI106" i="27"/>
  <c r="HI16" i="27"/>
  <c r="HI17" i="27"/>
  <c r="HI48" i="27"/>
  <c r="HI94" i="27"/>
  <c r="HI97" i="27"/>
  <c r="HI39" i="27"/>
  <c r="HI92" i="27"/>
  <c r="HI95" i="27"/>
  <c r="HI38" i="27"/>
  <c r="HI98" i="27"/>
  <c r="HI109" i="27"/>
  <c r="HI45" i="27"/>
  <c r="HI104" i="27"/>
  <c r="HI24" i="27"/>
  <c r="HI86" i="27"/>
  <c r="HI89" i="27"/>
  <c r="HI35" i="27"/>
  <c r="HI87" i="27"/>
  <c r="HI34" i="27"/>
  <c r="HI90" i="27"/>
  <c r="HI101" i="27"/>
  <c r="HI41" i="27"/>
  <c r="HI96" i="27"/>
  <c r="HI107" i="27"/>
  <c r="HI36" i="27"/>
  <c r="HI31" i="27"/>
  <c r="HI30" i="27"/>
  <c r="HI93" i="27"/>
  <c r="HI37" i="27"/>
  <c r="HI88" i="27"/>
  <c r="HI99" i="27"/>
  <c r="HI32" i="27"/>
  <c r="HI27" i="27"/>
  <c r="HI26" i="27"/>
  <c r="HI33" i="27"/>
  <c r="HI91" i="27"/>
  <c r="HI28" i="27"/>
  <c r="HI23" i="27"/>
  <c r="HI22" i="27"/>
  <c r="HI29" i="27"/>
  <c r="HI20" i="27"/>
  <c r="BO13" i="28"/>
  <c r="BO10" i="28" s="1"/>
  <c r="T13" i="27"/>
  <c r="HA13" i="28"/>
  <c r="HA10" i="28" s="1"/>
  <c r="CT13" i="27"/>
  <c r="CT10" i="27" s="1"/>
  <c r="CQ13" i="30"/>
  <c r="CQ10" i="30" s="1"/>
  <c r="CR13" i="29"/>
  <c r="CR10" i="29" s="1"/>
  <c r="CS13" i="28"/>
  <c r="CS10" i="28" s="1"/>
  <c r="HI88" i="28" l="1"/>
  <c r="HI92" i="28"/>
  <c r="HI91" i="28"/>
  <c r="HI95" i="28"/>
  <c r="HI94" i="28"/>
  <c r="HI90" i="28"/>
  <c r="HI89" i="28"/>
  <c r="HI93" i="28"/>
  <c r="HJ64" i="27"/>
  <c r="HJ56" i="27"/>
  <c r="HJ60" i="27"/>
  <c r="HJ76" i="27"/>
  <c r="HJ68" i="27"/>
  <c r="HJ72" i="27"/>
  <c r="HJ53" i="27"/>
  <c r="HJ80" i="27"/>
  <c r="HJ84" i="27"/>
  <c r="HJ65" i="27"/>
  <c r="HJ57" i="27"/>
  <c r="HJ85" i="27"/>
  <c r="HJ77" i="27"/>
  <c r="HJ69" i="27"/>
  <c r="HJ61" i="27"/>
  <c r="HJ54" i="27"/>
  <c r="HJ81" i="27"/>
  <c r="HJ62" i="27"/>
  <c r="HJ66" i="27"/>
  <c r="HJ58" i="27"/>
  <c r="HJ74" i="27"/>
  <c r="HJ78" i="27"/>
  <c r="HJ59" i="27"/>
  <c r="HJ51" i="27"/>
  <c r="HJ55" i="27"/>
  <c r="HJ71" i="27"/>
  <c r="HJ63" i="27"/>
  <c r="HJ67" i="27"/>
  <c r="HJ83" i="27"/>
  <c r="HJ75" i="27"/>
  <c r="HJ79" i="27"/>
  <c r="HJ73" i="27"/>
  <c r="HJ52" i="27"/>
  <c r="HJ82" i="27"/>
  <c r="HJ70" i="27"/>
  <c r="T10" i="27"/>
  <c r="BF13" i="28"/>
  <c r="BE10" i="28"/>
  <c r="AM13" i="27"/>
  <c r="AL10" i="27"/>
  <c r="DB13" i="30"/>
  <c r="DA10" i="30"/>
  <c r="AC13" i="27"/>
  <c r="AB10" i="27"/>
  <c r="P10" i="29"/>
  <c r="Q13" i="29"/>
  <c r="AL13" i="29"/>
  <c r="AK10" i="29"/>
  <c r="AB13" i="28"/>
  <c r="AA10" i="28"/>
  <c r="CI13" i="29"/>
  <c r="CH10" i="29"/>
  <c r="Z13" i="30"/>
  <c r="Y10" i="30"/>
  <c r="BO13" i="29"/>
  <c r="BN10" i="29"/>
  <c r="CJ13" i="28"/>
  <c r="CI10" i="28"/>
  <c r="AL13" i="28"/>
  <c r="AK10" i="28"/>
  <c r="BD13" i="30"/>
  <c r="BC10" i="30"/>
  <c r="DD13" i="28"/>
  <c r="DC10" i="28"/>
  <c r="BE13" i="29"/>
  <c r="BD10" i="29"/>
  <c r="AA13" i="29"/>
  <c r="Z10" i="29"/>
  <c r="DC13" i="29"/>
  <c r="DB10" i="29"/>
  <c r="BO13" i="30"/>
  <c r="BN10" i="30"/>
  <c r="AW13" i="27"/>
  <c r="AV10" i="27"/>
  <c r="AJ10" i="30"/>
  <c r="AK13" i="30"/>
  <c r="AJ8" i="30"/>
  <c r="CK13" i="27"/>
  <c r="CJ10" i="27"/>
  <c r="CA13" i="27"/>
  <c r="BZ10" i="27"/>
  <c r="BZ13" i="28"/>
  <c r="BY10" i="28"/>
  <c r="DE13" i="27"/>
  <c r="DD10" i="27"/>
  <c r="BQ13" i="27"/>
  <c r="BP10" i="27"/>
  <c r="AV13" i="28"/>
  <c r="AU10" i="28"/>
  <c r="BY13" i="30"/>
  <c r="BX10" i="30"/>
  <c r="CH13" i="30"/>
  <c r="CG10" i="30"/>
  <c r="O10" i="30"/>
  <c r="P13" i="30"/>
  <c r="Q10" i="28"/>
  <c r="R13" i="28"/>
  <c r="AU13" i="29"/>
  <c r="AT10" i="29"/>
  <c r="BZ13" i="29"/>
  <c r="BY10" i="29"/>
  <c r="BG13" i="27"/>
  <c r="BF10" i="27"/>
  <c r="DO13" i="30"/>
  <c r="DN10" i="30"/>
  <c r="FW13" i="28"/>
  <c r="FV10" i="28"/>
  <c r="DY13" i="28"/>
  <c r="DX10" i="28"/>
  <c r="DY13" i="27"/>
  <c r="DX10" i="27"/>
  <c r="GG13" i="27"/>
  <c r="GF10" i="27"/>
  <c r="FW13" i="30"/>
  <c r="FV10" i="30"/>
  <c r="DO13" i="28"/>
  <c r="DN10" i="28"/>
  <c r="ES13" i="28"/>
  <c r="ER10" i="28"/>
  <c r="EI13" i="30"/>
  <c r="EH10" i="30"/>
  <c r="GQ13" i="29"/>
  <c r="GP10" i="29"/>
  <c r="FW13" i="29"/>
  <c r="FV10" i="29"/>
  <c r="FM13" i="30"/>
  <c r="FL10" i="30"/>
  <c r="DY13" i="30"/>
  <c r="DX10" i="30"/>
  <c r="ES13" i="30"/>
  <c r="ER10" i="30"/>
  <c r="DY13" i="29"/>
  <c r="DX10" i="29"/>
  <c r="FC13" i="28"/>
  <c r="FB10" i="28"/>
  <c r="GG13" i="28"/>
  <c r="GF10" i="28"/>
  <c r="EI13" i="27"/>
  <c r="EH10" i="27"/>
  <c r="GQ13" i="28"/>
  <c r="GP10" i="28"/>
  <c r="FM13" i="29"/>
  <c r="FL10" i="29"/>
  <c r="FC13" i="27"/>
  <c r="FB10" i="27"/>
  <c r="GZ10" i="27"/>
  <c r="HA13" i="27"/>
  <c r="GQ13" i="30"/>
  <c r="GP10" i="30"/>
  <c r="ES13" i="27"/>
  <c r="ER10" i="27"/>
  <c r="GQ13" i="27"/>
  <c r="GP10" i="27"/>
  <c r="DO13" i="27"/>
  <c r="DN10" i="27"/>
  <c r="GZ10" i="30"/>
  <c r="HJ13" i="30"/>
  <c r="HA13" i="30"/>
  <c r="FC13" i="29"/>
  <c r="FB10" i="29"/>
  <c r="FC13" i="30"/>
  <c r="FB10" i="30"/>
  <c r="GZ10" i="29"/>
  <c r="HJ13" i="29"/>
  <c r="HA13" i="29"/>
  <c r="GG13" i="29"/>
  <c r="GF10" i="29"/>
  <c r="GG13" i="30"/>
  <c r="GF10" i="30"/>
  <c r="DO13" i="29"/>
  <c r="DN10" i="29"/>
  <c r="FM13" i="28"/>
  <c r="FL10" i="28"/>
  <c r="EI13" i="29"/>
  <c r="EH10" i="29"/>
  <c r="EI13" i="28"/>
  <c r="EH10" i="28"/>
  <c r="ES13" i="29"/>
  <c r="ER10" i="29"/>
  <c r="FM13" i="27"/>
  <c r="FL10" i="27"/>
  <c r="FW13" i="27"/>
  <c r="FV10" i="27"/>
  <c r="IS113" i="65"/>
  <c r="FO15" i="30"/>
  <c r="FE8" i="30"/>
  <c r="AW13" i="30"/>
  <c r="AW10" i="30" s="1"/>
  <c r="AV8" i="30"/>
  <c r="GD15" i="30"/>
  <c r="FT8" i="30"/>
  <c r="GE15" i="30"/>
  <c r="FU8" i="30"/>
  <c r="GM15" i="30"/>
  <c r="GC8" i="30"/>
  <c r="GR15" i="30"/>
  <c r="GH8" i="30"/>
  <c r="GF15" i="30"/>
  <c r="FV8" i="30"/>
  <c r="GA15" i="30"/>
  <c r="FQ8" i="30"/>
  <c r="GQ15" i="30"/>
  <c r="GG8" i="30"/>
  <c r="FZ15" i="30"/>
  <c r="FP8" i="30"/>
  <c r="GB15" i="30"/>
  <c r="FR8" i="30"/>
  <c r="DE15" i="29"/>
  <c r="CU8" i="29"/>
  <c r="CT15" i="29"/>
  <c r="CJ8" i="29"/>
  <c r="DC15" i="29"/>
  <c r="CS8" i="29"/>
  <c r="CY15" i="29"/>
  <c r="CO8" i="29"/>
  <c r="DB15" i="29"/>
  <c r="CR8" i="29"/>
  <c r="CW15" i="29"/>
  <c r="CM8" i="29"/>
  <c r="CP15" i="29"/>
  <c r="CF8" i="29"/>
  <c r="DF15" i="29"/>
  <c r="CV8" i="29"/>
  <c r="DA15" i="29"/>
  <c r="CQ8" i="29"/>
  <c r="CX15" i="29"/>
  <c r="CN8" i="29"/>
  <c r="CO15" i="28"/>
  <c r="CE8" i="28"/>
  <c r="CZ15" i="28"/>
  <c r="CP8" i="28"/>
  <c r="CN15" i="28"/>
  <c r="CD8" i="28"/>
  <c r="CV15" i="28"/>
  <c r="CL8" i="28"/>
  <c r="DD15" i="28"/>
  <c r="CT8" i="28"/>
  <c r="CS15" i="28"/>
  <c r="CI8" i="28"/>
  <c r="CM15" i="28"/>
  <c r="CC8" i="28"/>
  <c r="CU15" i="28"/>
  <c r="CK8" i="28"/>
  <c r="DA15" i="28"/>
  <c r="CQ8" i="28"/>
  <c r="CR15" i="28"/>
  <c r="CH8" i="28"/>
  <c r="CN15" i="27"/>
  <c r="CD8" i="27"/>
  <c r="CO15" i="27"/>
  <c r="CE8" i="27"/>
  <c r="DF15" i="27"/>
  <c r="CV8" i="27"/>
  <c r="CU15" i="27"/>
  <c r="CK8" i="27"/>
  <c r="CT15" i="27"/>
  <c r="CJ8" i="27"/>
  <c r="CS15" i="27"/>
  <c r="CI8" i="27"/>
  <c r="CR15" i="27"/>
  <c r="CH8" i="27"/>
  <c r="DA15" i="27"/>
  <c r="CQ8" i="27"/>
  <c r="CZ15" i="27"/>
  <c r="CP8" i="27"/>
  <c r="HG110" i="30"/>
  <c r="HG102" i="30"/>
  <c r="HG94" i="30"/>
  <c r="HG86" i="30"/>
  <c r="HG78" i="30"/>
  <c r="HG105" i="30"/>
  <c r="HG97" i="30"/>
  <c r="HG89" i="30"/>
  <c r="HG81" i="30"/>
  <c r="HG72" i="30"/>
  <c r="HG64" i="30"/>
  <c r="HG56" i="30"/>
  <c r="HG48" i="30"/>
  <c r="HG75" i="30"/>
  <c r="HG67" i="30"/>
  <c r="HG59" i="30"/>
  <c r="HG51" i="30"/>
  <c r="HG42" i="30"/>
  <c r="HG34" i="30"/>
  <c r="HG26" i="30"/>
  <c r="HG18" i="30"/>
  <c r="HG39" i="30"/>
  <c r="HG31" i="30"/>
  <c r="HG23" i="30"/>
  <c r="HG108" i="30"/>
  <c r="HG100" i="30"/>
  <c r="HG92" i="30"/>
  <c r="HG84" i="30"/>
  <c r="HG111" i="30"/>
  <c r="HG103" i="30"/>
  <c r="HG95" i="30"/>
  <c r="HG87" i="30"/>
  <c r="HG79" i="30"/>
  <c r="HG70" i="30"/>
  <c r="HG62" i="30"/>
  <c r="HG54" i="30"/>
  <c r="HG46" i="30"/>
  <c r="HG73" i="30"/>
  <c r="HG65" i="30"/>
  <c r="HG57" i="30"/>
  <c r="HG49" i="30"/>
  <c r="HG40" i="30"/>
  <c r="HG32" i="30"/>
  <c r="HG24" i="30"/>
  <c r="HG16" i="30"/>
  <c r="HG37" i="30"/>
  <c r="HG29" i="30"/>
  <c r="HG21" i="30"/>
  <c r="HG106" i="30"/>
  <c r="HG98" i="30"/>
  <c r="HG90" i="30"/>
  <c r="HG82" i="30"/>
  <c r="HG109" i="30"/>
  <c r="HG101" i="30"/>
  <c r="HG93" i="30"/>
  <c r="HG85" i="30"/>
  <c r="HG76" i="30"/>
  <c r="HG68" i="30"/>
  <c r="HG60" i="30"/>
  <c r="HG52" i="30"/>
  <c r="HG44" i="30"/>
  <c r="HG71" i="30"/>
  <c r="HG63" i="30"/>
  <c r="HG55" i="30"/>
  <c r="HG47" i="30"/>
  <c r="HG38" i="30"/>
  <c r="HG30" i="30"/>
  <c r="HG22" i="30"/>
  <c r="HG43" i="30"/>
  <c r="HG35" i="30"/>
  <c r="HG27" i="30"/>
  <c r="HG19" i="30"/>
  <c r="HG104" i="30"/>
  <c r="HG96" i="30"/>
  <c r="HG88" i="30"/>
  <c r="HG80" i="30"/>
  <c r="HG107" i="30"/>
  <c r="HG99" i="30"/>
  <c r="HG91" i="30"/>
  <c r="HG83" i="30"/>
  <c r="HG74" i="30"/>
  <c r="HG66" i="30"/>
  <c r="HG58" i="30"/>
  <c r="HG50" i="30"/>
  <c r="HG77" i="30"/>
  <c r="HG69" i="30"/>
  <c r="HG61" i="30"/>
  <c r="HG53" i="30"/>
  <c r="HG45" i="30"/>
  <c r="HG36" i="30"/>
  <c r="HG28" i="30"/>
  <c r="HG20" i="30"/>
  <c r="HG41" i="30"/>
  <c r="HG33" i="30"/>
  <c r="HG25" i="30"/>
  <c r="HG17" i="30"/>
  <c r="HH110" i="29"/>
  <c r="HH104" i="29"/>
  <c r="HH96" i="29"/>
  <c r="HH88" i="29"/>
  <c r="HH80" i="29"/>
  <c r="HH107" i="29"/>
  <c r="HH99" i="29"/>
  <c r="HH91" i="29"/>
  <c r="HH83" i="29"/>
  <c r="HH75" i="29"/>
  <c r="HH67" i="29"/>
  <c r="HH59" i="29"/>
  <c r="HH51" i="29"/>
  <c r="HH43" i="29"/>
  <c r="HH35" i="29"/>
  <c r="HH27" i="29"/>
  <c r="HH19" i="29"/>
  <c r="HH70" i="29"/>
  <c r="HH62" i="29"/>
  <c r="HH54" i="29"/>
  <c r="HH46" i="29"/>
  <c r="HH38" i="29"/>
  <c r="HH30" i="29"/>
  <c r="HH22" i="29"/>
  <c r="HH111" i="29"/>
  <c r="HH102" i="29"/>
  <c r="HH94" i="29"/>
  <c r="HH86" i="29"/>
  <c r="HH78" i="29"/>
  <c r="HH105" i="29"/>
  <c r="HH97" i="29"/>
  <c r="HH89" i="29"/>
  <c r="HH81" i="29"/>
  <c r="HH73" i="29"/>
  <c r="HH65" i="29"/>
  <c r="HH57" i="29"/>
  <c r="HH49" i="29"/>
  <c r="HH41" i="29"/>
  <c r="HH33" i="29"/>
  <c r="HH25" i="29"/>
  <c r="HH17" i="29"/>
  <c r="HH68" i="29"/>
  <c r="HH60" i="29"/>
  <c r="HH52" i="29"/>
  <c r="HH44" i="29"/>
  <c r="HH36" i="29"/>
  <c r="HH28" i="29"/>
  <c r="HH20" i="29"/>
  <c r="HH108" i="29"/>
  <c r="HH100" i="29"/>
  <c r="HH92" i="29"/>
  <c r="HH84" i="29"/>
  <c r="HH76" i="29"/>
  <c r="HH103" i="29"/>
  <c r="HH95" i="29"/>
  <c r="HH87" i="29"/>
  <c r="HH79" i="29"/>
  <c r="HH71" i="29"/>
  <c r="HH63" i="29"/>
  <c r="HH55" i="29"/>
  <c r="HH47" i="29"/>
  <c r="HH39" i="29"/>
  <c r="HH31" i="29"/>
  <c r="HH23" i="29"/>
  <c r="HH74" i="29"/>
  <c r="HH66" i="29"/>
  <c r="HH58" i="29"/>
  <c r="HH50" i="29"/>
  <c r="HH42" i="29"/>
  <c r="HH34" i="29"/>
  <c r="HH26" i="29"/>
  <c r="HH18" i="29"/>
  <c r="HH106" i="29"/>
  <c r="HH98" i="29"/>
  <c r="HH90" i="29"/>
  <c r="HH82" i="29"/>
  <c r="HH109" i="29"/>
  <c r="HH101" i="29"/>
  <c r="HH93" i="29"/>
  <c r="HH85" i="29"/>
  <c r="HH77" i="29"/>
  <c r="HH69" i="29"/>
  <c r="HH61" i="29"/>
  <c r="HH53" i="29"/>
  <c r="HH45" i="29"/>
  <c r="HH37" i="29"/>
  <c r="HH29" i="29"/>
  <c r="HH21" i="29"/>
  <c r="HH72" i="29"/>
  <c r="HH64" i="29"/>
  <c r="HH56" i="29"/>
  <c r="HH48" i="29"/>
  <c r="HH40" i="29"/>
  <c r="HH32" i="29"/>
  <c r="HH24" i="29"/>
  <c r="HH16" i="29"/>
  <c r="HI111" i="28"/>
  <c r="HI54" i="28"/>
  <c r="HI105" i="28"/>
  <c r="HI107" i="28"/>
  <c r="HI76" i="28"/>
  <c r="HI35" i="28"/>
  <c r="HI106" i="28"/>
  <c r="HI42" i="28"/>
  <c r="HI101" i="28"/>
  <c r="HI96" i="28"/>
  <c r="HI37" i="28"/>
  <c r="HI110" i="28"/>
  <c r="HI40" i="28"/>
  <c r="HI97" i="28"/>
  <c r="HI75" i="28"/>
  <c r="HI68" i="28"/>
  <c r="HI31" i="28"/>
  <c r="HI87" i="28"/>
  <c r="HI98" i="28"/>
  <c r="HI38" i="28"/>
  <c r="HI33" i="28"/>
  <c r="HI102" i="28"/>
  <c r="HI36" i="28"/>
  <c r="HI67" i="28"/>
  <c r="HI60" i="28"/>
  <c r="HI27" i="28"/>
  <c r="HI79" i="28"/>
  <c r="HI34" i="28"/>
  <c r="HI85" i="28"/>
  <c r="HI80" i="28"/>
  <c r="HI29" i="28"/>
  <c r="HI32" i="28"/>
  <c r="HI81" i="28"/>
  <c r="HI59" i="28"/>
  <c r="HI52" i="28"/>
  <c r="HI23" i="28"/>
  <c r="HI71" i="28"/>
  <c r="HI82" i="28"/>
  <c r="HI30" i="28"/>
  <c r="HI77" i="28"/>
  <c r="HI72" i="28"/>
  <c r="HI25" i="28"/>
  <c r="HI86" i="28"/>
  <c r="HI28" i="28"/>
  <c r="HI73" i="28"/>
  <c r="HI108" i="28"/>
  <c r="HI45" i="28"/>
  <c r="HI19" i="28"/>
  <c r="HI63" i="28"/>
  <c r="HI74" i="28"/>
  <c r="HI26" i="28"/>
  <c r="HI69" i="28"/>
  <c r="HI64" i="28"/>
  <c r="HI21" i="28"/>
  <c r="HI78" i="28"/>
  <c r="HI24" i="28"/>
  <c r="HI65" i="28"/>
  <c r="HI100" i="28"/>
  <c r="HI44" i="28"/>
  <c r="HI55" i="28"/>
  <c r="HI66" i="28"/>
  <c r="HI22" i="28"/>
  <c r="HI61" i="28"/>
  <c r="HI56" i="28"/>
  <c r="HI17" i="28"/>
  <c r="HI70" i="28"/>
  <c r="HI20" i="28"/>
  <c r="HI57" i="28"/>
  <c r="HI43" i="28"/>
  <c r="HI83" i="28"/>
  <c r="HI47" i="28"/>
  <c r="HI58" i="28"/>
  <c r="HI18" i="28"/>
  <c r="HI53" i="28"/>
  <c r="HI48" i="28"/>
  <c r="HI99" i="28"/>
  <c r="HI62" i="28"/>
  <c r="HI16" i="28"/>
  <c r="HI49" i="28"/>
  <c r="HI84" i="28"/>
  <c r="HI39" i="28"/>
  <c r="HI103" i="28"/>
  <c r="HI46" i="28"/>
  <c r="HI50" i="28"/>
  <c r="HI109" i="28"/>
  <c r="HI104" i="28"/>
  <c r="HI41" i="28"/>
  <c r="HI51" i="28"/>
  <c r="HJ108" i="27"/>
  <c r="HJ44" i="27"/>
  <c r="HJ86" i="27"/>
  <c r="HJ89" i="27"/>
  <c r="HJ27" i="27"/>
  <c r="HJ22" i="27"/>
  <c r="HJ17" i="27"/>
  <c r="HJ104" i="27"/>
  <c r="HJ111" i="27"/>
  <c r="HJ47" i="27"/>
  <c r="HJ50" i="27"/>
  <c r="HJ23" i="27"/>
  <c r="HJ18" i="27"/>
  <c r="HJ40" i="27"/>
  <c r="HJ100" i="27"/>
  <c r="HJ107" i="27"/>
  <c r="HJ110" i="27"/>
  <c r="HJ46" i="27"/>
  <c r="HJ49" i="27"/>
  <c r="HJ19" i="27"/>
  <c r="HJ41" i="27"/>
  <c r="HJ36" i="27"/>
  <c r="HJ96" i="27"/>
  <c r="HJ103" i="27"/>
  <c r="HJ106" i="27"/>
  <c r="HJ109" i="27"/>
  <c r="HJ45" i="27"/>
  <c r="HJ42" i="27"/>
  <c r="HJ37" i="27"/>
  <c r="HJ32" i="27"/>
  <c r="HJ92" i="27"/>
  <c r="HJ99" i="27"/>
  <c r="HJ102" i="27"/>
  <c r="HJ105" i="27"/>
  <c r="HJ43" i="27"/>
  <c r="HJ38" i="27"/>
  <c r="HJ33" i="27"/>
  <c r="HJ28" i="27"/>
  <c r="HJ88" i="27"/>
  <c r="HJ95" i="27"/>
  <c r="HJ98" i="27"/>
  <c r="HJ101" i="27"/>
  <c r="HJ39" i="27"/>
  <c r="HJ34" i="27"/>
  <c r="HJ29" i="27"/>
  <c r="HJ24" i="27"/>
  <c r="HJ91" i="27"/>
  <c r="HJ94" i="27"/>
  <c r="HJ97" i="27"/>
  <c r="HJ35" i="27"/>
  <c r="HJ30" i="27"/>
  <c r="HJ25" i="27"/>
  <c r="HJ20" i="27"/>
  <c r="HJ48" i="27"/>
  <c r="HJ87" i="27"/>
  <c r="HJ90" i="27"/>
  <c r="HJ93" i="27"/>
  <c r="HJ31" i="27"/>
  <c r="HJ26" i="27"/>
  <c r="HJ21" i="27"/>
  <c r="HJ16" i="27"/>
  <c r="BP13" i="28"/>
  <c r="BP10" i="28" s="1"/>
  <c r="CT13" i="28"/>
  <c r="CT10" i="28" s="1"/>
  <c r="CR13" i="30"/>
  <c r="CR10" i="30" s="1"/>
  <c r="CS13" i="29"/>
  <c r="CS10" i="29" s="1"/>
  <c r="CU13" i="27"/>
  <c r="CU10" i="27" s="1"/>
  <c r="HB13" i="28"/>
  <c r="HB10" i="28" s="1"/>
  <c r="HJ93" i="28" l="1"/>
  <c r="HJ91" i="28"/>
  <c r="HJ88" i="28"/>
  <c r="HJ92" i="28"/>
  <c r="HJ95" i="28"/>
  <c r="HJ90" i="28"/>
  <c r="HJ94" i="28"/>
  <c r="HJ89" i="28"/>
  <c r="HK51" i="27"/>
  <c r="HK78" i="27"/>
  <c r="HK59" i="27"/>
  <c r="HK63" i="27"/>
  <c r="HK69" i="27"/>
  <c r="HK71" i="27"/>
  <c r="HK75" i="27"/>
  <c r="HK55" i="27"/>
  <c r="HK84" i="27"/>
  <c r="HK52" i="27"/>
  <c r="HK67" i="27"/>
  <c r="HK60" i="27"/>
  <c r="HK64" i="27"/>
  <c r="HK79" i="27"/>
  <c r="HK72" i="27"/>
  <c r="HK76" i="27"/>
  <c r="HK56" i="27"/>
  <c r="HK61" i="27"/>
  <c r="HK81" i="27"/>
  <c r="HK68" i="27"/>
  <c r="HK73" i="27"/>
  <c r="HK53" i="27"/>
  <c r="HK80" i="27"/>
  <c r="HK85" i="27"/>
  <c r="HK65" i="27"/>
  <c r="HK58" i="27"/>
  <c r="HK57" i="27"/>
  <c r="HK77" i="27"/>
  <c r="HK70" i="27"/>
  <c r="HK62" i="27"/>
  <c r="HK54" i="27"/>
  <c r="HK82" i="27"/>
  <c r="HK74" i="27"/>
  <c r="HK66" i="27"/>
  <c r="HK83" i="27"/>
  <c r="CA13" i="29"/>
  <c r="BZ10" i="29"/>
  <c r="CI13" i="30"/>
  <c r="CH10" i="30"/>
  <c r="DF13" i="27"/>
  <c r="DF10" i="27" s="1"/>
  <c r="DE10" i="27"/>
  <c r="AK10" i="30"/>
  <c r="AK8" i="30"/>
  <c r="AL13" i="30"/>
  <c r="AB13" i="29"/>
  <c r="AA10" i="29"/>
  <c r="AM13" i="28"/>
  <c r="AL10" i="28"/>
  <c r="CJ13" i="29"/>
  <c r="CI10" i="29"/>
  <c r="AD13" i="27"/>
  <c r="AC10" i="27"/>
  <c r="AV13" i="29"/>
  <c r="AU10" i="29"/>
  <c r="BZ13" i="30"/>
  <c r="BY10" i="30"/>
  <c r="CA13" i="28"/>
  <c r="BZ10" i="28"/>
  <c r="R10" i="28"/>
  <c r="S13" i="28"/>
  <c r="AX13" i="27"/>
  <c r="AX10" i="27" s="1"/>
  <c r="AW10" i="27"/>
  <c r="BF13" i="29"/>
  <c r="BE10" i="29"/>
  <c r="CK13" i="28"/>
  <c r="CJ10" i="28"/>
  <c r="AC13" i="28"/>
  <c r="AB10" i="28"/>
  <c r="DC13" i="30"/>
  <c r="DB10" i="30"/>
  <c r="AW13" i="28"/>
  <c r="AV10" i="28"/>
  <c r="CB13" i="27"/>
  <c r="CB10" i="27" s="1"/>
  <c r="CA10" i="27"/>
  <c r="P10" i="30"/>
  <c r="Q13" i="30"/>
  <c r="BP13" i="30"/>
  <c r="BO10" i="30"/>
  <c r="DE13" i="28"/>
  <c r="DD10" i="28"/>
  <c r="BP13" i="29"/>
  <c r="BO10" i="29"/>
  <c r="AM13" i="29"/>
  <c r="AL10" i="29"/>
  <c r="AN13" i="27"/>
  <c r="AN10" i="27" s="1"/>
  <c r="AM10" i="27"/>
  <c r="BH13" i="27"/>
  <c r="BH10" i="27" s="1"/>
  <c r="BG10" i="27"/>
  <c r="BR13" i="27"/>
  <c r="BR10" i="27" s="1"/>
  <c r="BQ10" i="27"/>
  <c r="CL13" i="27"/>
  <c r="CL10" i="27" s="1"/>
  <c r="CK10" i="27"/>
  <c r="Q10" i="29"/>
  <c r="R13" i="29"/>
  <c r="DD13" i="29"/>
  <c r="DC10" i="29"/>
  <c r="BE13" i="30"/>
  <c r="BD10" i="30"/>
  <c r="AA13" i="30"/>
  <c r="Z10" i="30"/>
  <c r="BG13" i="28"/>
  <c r="BF10" i="28"/>
  <c r="FX13" i="27"/>
  <c r="FX10" i="27" s="1"/>
  <c r="FW10" i="27"/>
  <c r="EJ13" i="29"/>
  <c r="EJ10" i="29" s="1"/>
  <c r="EI10" i="29"/>
  <c r="GH13" i="29"/>
  <c r="GH10" i="29" s="1"/>
  <c r="GG10" i="29"/>
  <c r="HA10" i="30"/>
  <c r="HK13" i="30"/>
  <c r="HB13" i="30"/>
  <c r="ET13" i="27"/>
  <c r="ET10" i="27" s="1"/>
  <c r="ES10" i="27"/>
  <c r="FN13" i="29"/>
  <c r="FN10" i="29" s="1"/>
  <c r="FM10" i="29"/>
  <c r="GR13" i="28"/>
  <c r="GR10" i="28" s="1"/>
  <c r="GQ10" i="28"/>
  <c r="DZ13" i="29"/>
  <c r="DZ10" i="29" s="1"/>
  <c r="DY10" i="29"/>
  <c r="FX13" i="29"/>
  <c r="FX10" i="29" s="1"/>
  <c r="FW10" i="29"/>
  <c r="HA10" i="29"/>
  <c r="HK13" i="29"/>
  <c r="HB13" i="29"/>
  <c r="DP13" i="28"/>
  <c r="DP10" i="28" s="1"/>
  <c r="DO10" i="28"/>
  <c r="DZ13" i="28"/>
  <c r="DZ10" i="28" s="1"/>
  <c r="DY10" i="28"/>
  <c r="FN13" i="27"/>
  <c r="FN10" i="27" s="1"/>
  <c r="FM10" i="27"/>
  <c r="FN13" i="28"/>
  <c r="FN10" i="28" s="1"/>
  <c r="FM10" i="28"/>
  <c r="GR13" i="30"/>
  <c r="GR10" i="30" s="1"/>
  <c r="GQ10" i="30"/>
  <c r="EJ13" i="27"/>
  <c r="EJ10" i="27" s="1"/>
  <c r="EI10" i="27"/>
  <c r="ET13" i="30"/>
  <c r="ET10" i="30" s="1"/>
  <c r="ES10" i="30"/>
  <c r="HA10" i="27"/>
  <c r="HB13" i="27"/>
  <c r="HB10" i="27" s="1"/>
  <c r="GR13" i="29"/>
  <c r="GR10" i="29" s="1"/>
  <c r="GQ10" i="29"/>
  <c r="FX13" i="30"/>
  <c r="FX10" i="30" s="1"/>
  <c r="FW10" i="30"/>
  <c r="ET13" i="29"/>
  <c r="ET10" i="29" s="1"/>
  <c r="ES10" i="29"/>
  <c r="DP13" i="29"/>
  <c r="DP10" i="29" s="1"/>
  <c r="DO10" i="29"/>
  <c r="DP13" i="27"/>
  <c r="DP10" i="27" s="1"/>
  <c r="DO10" i="27"/>
  <c r="GH13" i="28"/>
  <c r="GH10" i="28" s="1"/>
  <c r="GG10" i="28"/>
  <c r="DZ13" i="30"/>
  <c r="DZ10" i="30" s="1"/>
  <c r="DY10" i="30"/>
  <c r="FX13" i="28"/>
  <c r="FX10" i="28" s="1"/>
  <c r="FW10" i="28"/>
  <c r="FD13" i="30"/>
  <c r="FD10" i="30" s="1"/>
  <c r="FC10" i="30"/>
  <c r="EJ13" i="30"/>
  <c r="EJ10" i="30" s="1"/>
  <c r="EI10" i="30"/>
  <c r="GH13" i="27"/>
  <c r="GH10" i="27" s="1"/>
  <c r="GG10" i="27"/>
  <c r="EJ13" i="28"/>
  <c r="EJ10" i="28" s="1"/>
  <c r="EI10" i="28"/>
  <c r="GH13" i="30"/>
  <c r="GH10" i="30" s="1"/>
  <c r="GG10" i="30"/>
  <c r="GR13" i="27"/>
  <c r="GR10" i="27" s="1"/>
  <c r="GQ10" i="27"/>
  <c r="FD13" i="27"/>
  <c r="FD10" i="27" s="1"/>
  <c r="FC10" i="27"/>
  <c r="FD13" i="28"/>
  <c r="FD10" i="28" s="1"/>
  <c r="FC10" i="28"/>
  <c r="FN13" i="30"/>
  <c r="FN10" i="30" s="1"/>
  <c r="FM10" i="30"/>
  <c r="DP13" i="30"/>
  <c r="DP10" i="30" s="1"/>
  <c r="DO10" i="30"/>
  <c r="FD13" i="29"/>
  <c r="FD10" i="29" s="1"/>
  <c r="FC10" i="29"/>
  <c r="ET13" i="28"/>
  <c r="ET10" i="28" s="1"/>
  <c r="ES10" i="28"/>
  <c r="DZ13" i="27"/>
  <c r="DZ10" i="27" s="1"/>
  <c r="DY10" i="27"/>
  <c r="IS114" i="65"/>
  <c r="FO8" i="30"/>
  <c r="FY15" i="30"/>
  <c r="AX13" i="30"/>
  <c r="AW8" i="30"/>
  <c r="GO15" i="30"/>
  <c r="GE8" i="30"/>
  <c r="HA15" i="30"/>
  <c r="GQ8" i="30"/>
  <c r="HB15" i="30"/>
  <c r="GR8" i="30"/>
  <c r="GK15" i="30"/>
  <c r="GA8" i="30"/>
  <c r="GW15" i="30"/>
  <c r="GM8" i="30"/>
  <c r="GL15" i="30"/>
  <c r="GB8" i="30"/>
  <c r="GJ15" i="30"/>
  <c r="FZ8" i="30"/>
  <c r="GP15" i="30"/>
  <c r="GF8" i="30"/>
  <c r="GN15" i="30"/>
  <c r="GD8" i="30"/>
  <c r="DP15" i="29"/>
  <c r="DF8" i="29"/>
  <c r="DI15" i="29"/>
  <c r="CY8" i="29"/>
  <c r="CZ15" i="29"/>
  <c r="CP8" i="29"/>
  <c r="DM15" i="29"/>
  <c r="DC8" i="29"/>
  <c r="DH15" i="29"/>
  <c r="CX8" i="29"/>
  <c r="DG15" i="29"/>
  <c r="CW8" i="29"/>
  <c r="DD15" i="29"/>
  <c r="CT8" i="29"/>
  <c r="DK15" i="29"/>
  <c r="DA8" i="29"/>
  <c r="DL15" i="29"/>
  <c r="DB8" i="29"/>
  <c r="DO15" i="29"/>
  <c r="DE8" i="29"/>
  <c r="DE15" i="28"/>
  <c r="CU8" i="28"/>
  <c r="DF15" i="28"/>
  <c r="CV8" i="28"/>
  <c r="CW15" i="28"/>
  <c r="CM8" i="28"/>
  <c r="CX15" i="28"/>
  <c r="CN8" i="28"/>
  <c r="DB15" i="28"/>
  <c r="CR8" i="28"/>
  <c r="DC15" i="28"/>
  <c r="CS8" i="28"/>
  <c r="DJ15" i="28"/>
  <c r="CZ8" i="28"/>
  <c r="DK15" i="28"/>
  <c r="DA8" i="28"/>
  <c r="DN15" i="28"/>
  <c r="DD8" i="28"/>
  <c r="CY15" i="28"/>
  <c r="CO8" i="28"/>
  <c r="CY15" i="27"/>
  <c r="CO8" i="27"/>
  <c r="CX15" i="27"/>
  <c r="CN8" i="27"/>
  <c r="DP15" i="27"/>
  <c r="DF8" i="27"/>
  <c r="DE15" i="27"/>
  <c r="CU8" i="27"/>
  <c r="DD15" i="27"/>
  <c r="CT8" i="27"/>
  <c r="DC15" i="27"/>
  <c r="CS8" i="27"/>
  <c r="DB15" i="27"/>
  <c r="CR8" i="27"/>
  <c r="DK15" i="27"/>
  <c r="DA8" i="27"/>
  <c r="DJ15" i="27"/>
  <c r="CZ8" i="27"/>
  <c r="HI111" i="29"/>
  <c r="HI104" i="29"/>
  <c r="HI96" i="29"/>
  <c r="HI88" i="29"/>
  <c r="HI80" i="29"/>
  <c r="HI107" i="29"/>
  <c r="HI99" i="29"/>
  <c r="HI91" i="29"/>
  <c r="HI83" i="29"/>
  <c r="HI75" i="29"/>
  <c r="HI68" i="29"/>
  <c r="HI60" i="29"/>
  <c r="HI52" i="29"/>
  <c r="HI44" i="29"/>
  <c r="HI36" i="29"/>
  <c r="HI28" i="29"/>
  <c r="HI20" i="29"/>
  <c r="HI71" i="29"/>
  <c r="HI63" i="29"/>
  <c r="HI55" i="29"/>
  <c r="HI47" i="29"/>
  <c r="HI39" i="29"/>
  <c r="HI31" i="29"/>
  <c r="HI23" i="29"/>
  <c r="HI110" i="29"/>
  <c r="HI102" i="29"/>
  <c r="HI94" i="29"/>
  <c r="HI86" i="29"/>
  <c r="HI78" i="29"/>
  <c r="HI105" i="29"/>
  <c r="HI97" i="29"/>
  <c r="HI89" i="29"/>
  <c r="HI81" i="29"/>
  <c r="HI74" i="29"/>
  <c r="HI66" i="29"/>
  <c r="HI58" i="29"/>
  <c r="HI50" i="29"/>
  <c r="HI42" i="29"/>
  <c r="HI34" i="29"/>
  <c r="HI26" i="29"/>
  <c r="HI18" i="29"/>
  <c r="HI69" i="29"/>
  <c r="HI61" i="29"/>
  <c r="HI53" i="29"/>
  <c r="HI45" i="29"/>
  <c r="HI37" i="29"/>
  <c r="HI29" i="29"/>
  <c r="HI21" i="29"/>
  <c r="HI108" i="29"/>
  <c r="HI100" i="29"/>
  <c r="HI92" i="29"/>
  <c r="HI84" i="29"/>
  <c r="HI76" i="29"/>
  <c r="HI103" i="29"/>
  <c r="HI95" i="29"/>
  <c r="HI87" i="29"/>
  <c r="HI79" i="29"/>
  <c r="HI72" i="29"/>
  <c r="HI64" i="29"/>
  <c r="HI56" i="29"/>
  <c r="HI48" i="29"/>
  <c r="HI40" i="29"/>
  <c r="HI32" i="29"/>
  <c r="HI24" i="29"/>
  <c r="HI16" i="29"/>
  <c r="HI67" i="29"/>
  <c r="HI59" i="29"/>
  <c r="HI51" i="29"/>
  <c r="HI43" i="29"/>
  <c r="HI35" i="29"/>
  <c r="HI27" i="29"/>
  <c r="HI19" i="29"/>
  <c r="HI106" i="29"/>
  <c r="HI98" i="29"/>
  <c r="HI90" i="29"/>
  <c r="HI82" i="29"/>
  <c r="HI109" i="29"/>
  <c r="HI101" i="29"/>
  <c r="HI93" i="29"/>
  <c r="HI85" i="29"/>
  <c r="HI77" i="29"/>
  <c r="HI70" i="29"/>
  <c r="HI62" i="29"/>
  <c r="HI54" i="29"/>
  <c r="HI46" i="29"/>
  <c r="HI38" i="29"/>
  <c r="HI30" i="29"/>
  <c r="HI22" i="29"/>
  <c r="HI73" i="29"/>
  <c r="HI65" i="29"/>
  <c r="HI57" i="29"/>
  <c r="HI49" i="29"/>
  <c r="HI41" i="29"/>
  <c r="HI33" i="29"/>
  <c r="HI25" i="29"/>
  <c r="HI17" i="29"/>
  <c r="HH111" i="30"/>
  <c r="HH103" i="30"/>
  <c r="HH95" i="30"/>
  <c r="HH87" i="30"/>
  <c r="HH79" i="30"/>
  <c r="HH104" i="30"/>
  <c r="HH96" i="30"/>
  <c r="HH88" i="30"/>
  <c r="HH80" i="30"/>
  <c r="HH73" i="30"/>
  <c r="HH65" i="30"/>
  <c r="HH76" i="30"/>
  <c r="HH68" i="30"/>
  <c r="HH60" i="30"/>
  <c r="HH52" i="30"/>
  <c r="HH44" i="30"/>
  <c r="HH40" i="30"/>
  <c r="HH32" i="30"/>
  <c r="HH24" i="30"/>
  <c r="HH16" i="30"/>
  <c r="HH45" i="30"/>
  <c r="HH37" i="30"/>
  <c r="HH29" i="30"/>
  <c r="HH21" i="30"/>
  <c r="HH109" i="30"/>
  <c r="HH101" i="30"/>
  <c r="HH93" i="30"/>
  <c r="HH85" i="30"/>
  <c r="HH110" i="30"/>
  <c r="HH102" i="30"/>
  <c r="HH94" i="30"/>
  <c r="HH86" i="30"/>
  <c r="HH78" i="30"/>
  <c r="HH71" i="30"/>
  <c r="HH63" i="30"/>
  <c r="HH74" i="30"/>
  <c r="HH66" i="30"/>
  <c r="HH58" i="30"/>
  <c r="HH50" i="30"/>
  <c r="HH57" i="30"/>
  <c r="HH38" i="30"/>
  <c r="HH30" i="30"/>
  <c r="HH22" i="30"/>
  <c r="HH55" i="30"/>
  <c r="HH43" i="30"/>
  <c r="HH35" i="30"/>
  <c r="HH27" i="30"/>
  <c r="HH19" i="30"/>
  <c r="HH107" i="30"/>
  <c r="HH99" i="30"/>
  <c r="HH91" i="30"/>
  <c r="HH83" i="30"/>
  <c r="HH108" i="30"/>
  <c r="HH100" i="30"/>
  <c r="HH92" i="30"/>
  <c r="HH84" i="30"/>
  <c r="HH77" i="30"/>
  <c r="HH69" i="30"/>
  <c r="HH61" i="30"/>
  <c r="HH72" i="30"/>
  <c r="HH64" i="30"/>
  <c r="HH56" i="30"/>
  <c r="HH48" i="30"/>
  <c r="HH49" i="30"/>
  <c r="HH36" i="30"/>
  <c r="HH28" i="30"/>
  <c r="HH20" i="30"/>
  <c r="HH47" i="30"/>
  <c r="HH41" i="30"/>
  <c r="HH33" i="30"/>
  <c r="HH25" i="30"/>
  <c r="HH17" i="30"/>
  <c r="HH105" i="30"/>
  <c r="HH97" i="30"/>
  <c r="HH89" i="30"/>
  <c r="HH81" i="30"/>
  <c r="HH106" i="30"/>
  <c r="HH98" i="30"/>
  <c r="HH90" i="30"/>
  <c r="HH82" i="30"/>
  <c r="HH75" i="30"/>
  <c r="HH67" i="30"/>
  <c r="HH59" i="30"/>
  <c r="HH70" i="30"/>
  <c r="HH62" i="30"/>
  <c r="HH54" i="30"/>
  <c r="HH46" i="30"/>
  <c r="HH42" i="30"/>
  <c r="HH34" i="30"/>
  <c r="HH26" i="30"/>
  <c r="HH18" i="30"/>
  <c r="HH53" i="30"/>
  <c r="HH39" i="30"/>
  <c r="HH31" i="30"/>
  <c r="HH23" i="30"/>
  <c r="HH51" i="30"/>
  <c r="HJ108" i="28"/>
  <c r="HJ76" i="28"/>
  <c r="HJ111" i="28"/>
  <c r="HJ79" i="28"/>
  <c r="HJ47" i="28"/>
  <c r="HJ82" i="28"/>
  <c r="HJ50" i="28"/>
  <c r="HJ81" i="28"/>
  <c r="HJ49" i="28"/>
  <c r="HJ27" i="28"/>
  <c r="HJ30" i="28"/>
  <c r="HJ33" i="28"/>
  <c r="HJ104" i="28"/>
  <c r="HJ72" i="28"/>
  <c r="HJ107" i="28"/>
  <c r="HJ75" i="28"/>
  <c r="HJ110" i="28"/>
  <c r="HJ78" i="28"/>
  <c r="HJ109" i="28"/>
  <c r="HJ77" i="28"/>
  <c r="HJ45" i="28"/>
  <c r="HJ23" i="28"/>
  <c r="HJ26" i="28"/>
  <c r="HJ29" i="28"/>
  <c r="HJ100" i="28"/>
  <c r="HJ68" i="28"/>
  <c r="HJ103" i="28"/>
  <c r="HJ71" i="28"/>
  <c r="HJ106" i="28"/>
  <c r="HJ74" i="28"/>
  <c r="HJ105" i="28"/>
  <c r="HJ73" i="28"/>
  <c r="HJ32" i="28"/>
  <c r="HJ19" i="28"/>
  <c r="HJ22" i="28"/>
  <c r="HJ25" i="28"/>
  <c r="HJ96" i="28"/>
  <c r="HJ64" i="28"/>
  <c r="HJ99" i="28"/>
  <c r="HJ67" i="28"/>
  <c r="HJ102" i="28"/>
  <c r="HJ70" i="28"/>
  <c r="HJ101" i="28"/>
  <c r="HJ69" i="28"/>
  <c r="HJ44" i="28"/>
  <c r="HJ40" i="28"/>
  <c r="HJ18" i="28"/>
  <c r="HJ21" i="28"/>
  <c r="HJ60" i="28"/>
  <c r="HJ63" i="28"/>
  <c r="HJ98" i="28"/>
  <c r="HJ66" i="28"/>
  <c r="HJ97" i="28"/>
  <c r="HJ65" i="28"/>
  <c r="HJ43" i="28"/>
  <c r="HJ46" i="28"/>
  <c r="HJ36" i="28"/>
  <c r="HJ17" i="28"/>
  <c r="HJ56" i="28"/>
  <c r="HJ59" i="28"/>
  <c r="HJ62" i="28"/>
  <c r="HJ61" i="28"/>
  <c r="HJ39" i="28"/>
  <c r="HJ42" i="28"/>
  <c r="HJ24" i="28"/>
  <c r="HJ28" i="28"/>
  <c r="HJ84" i="28"/>
  <c r="HJ52" i="28"/>
  <c r="HJ87" i="28"/>
  <c r="HJ55" i="28"/>
  <c r="HJ58" i="28"/>
  <c r="HJ57" i="28"/>
  <c r="HJ35" i="28"/>
  <c r="HJ38" i="28"/>
  <c r="HJ41" i="28"/>
  <c r="HJ20" i="28"/>
  <c r="HJ80" i="28"/>
  <c r="HJ48" i="28"/>
  <c r="HJ83" i="28"/>
  <c r="HJ51" i="28"/>
  <c r="HJ86" i="28"/>
  <c r="HJ54" i="28"/>
  <c r="HJ85" i="28"/>
  <c r="HJ53" i="28"/>
  <c r="HJ31" i="28"/>
  <c r="HJ34" i="28"/>
  <c r="HJ37" i="28"/>
  <c r="HJ16" i="28"/>
  <c r="HK111" i="27"/>
  <c r="HK30" i="27"/>
  <c r="HK25" i="27"/>
  <c r="HK20" i="27"/>
  <c r="HK110" i="27"/>
  <c r="HK26" i="27"/>
  <c r="HK21" i="27"/>
  <c r="HK16" i="27"/>
  <c r="HK109" i="27"/>
  <c r="HK49" i="27"/>
  <c r="HK22" i="27"/>
  <c r="HK17" i="27"/>
  <c r="HK45" i="27"/>
  <c r="HK48" i="27"/>
  <c r="HK107" i="27"/>
  <c r="HK23" i="27"/>
  <c r="HK46" i="27"/>
  <c r="HK105" i="27"/>
  <c r="HK39" i="27"/>
  <c r="HK18" i="27"/>
  <c r="HK47" i="27"/>
  <c r="HK50" i="27"/>
  <c r="HK101" i="27"/>
  <c r="HK104" i="27"/>
  <c r="HK40" i="27"/>
  <c r="HK99" i="27"/>
  <c r="HK102" i="27"/>
  <c r="HK43" i="27"/>
  <c r="HK97" i="27"/>
  <c r="HK108" i="27"/>
  <c r="HK44" i="27"/>
  <c r="HK103" i="27"/>
  <c r="HK106" i="27"/>
  <c r="HK41" i="27"/>
  <c r="HK93" i="27"/>
  <c r="HK96" i="27"/>
  <c r="HK36" i="27"/>
  <c r="HK91" i="27"/>
  <c r="HK94" i="27"/>
  <c r="HK35" i="27"/>
  <c r="HK89" i="27"/>
  <c r="HK100" i="27"/>
  <c r="HK42" i="27"/>
  <c r="HK95" i="27"/>
  <c r="HK98" i="27"/>
  <c r="HK37" i="27"/>
  <c r="HK88" i="27"/>
  <c r="HK32" i="27"/>
  <c r="HK86" i="27"/>
  <c r="HK31" i="27"/>
  <c r="HK92" i="27"/>
  <c r="HK38" i="27"/>
  <c r="HK87" i="27"/>
  <c r="HK90" i="27"/>
  <c r="HK33" i="27"/>
  <c r="HK28" i="27"/>
  <c r="HK27" i="27"/>
  <c r="HK34" i="27"/>
  <c r="HK29" i="27"/>
  <c r="HK24" i="27"/>
  <c r="HK19" i="27"/>
  <c r="BQ13" i="28"/>
  <c r="BQ10" i="28" s="1"/>
  <c r="CT13" i="29"/>
  <c r="CT10" i="29" s="1"/>
  <c r="CV13" i="27"/>
  <c r="CV10" i="27" s="1"/>
  <c r="CS13" i="30"/>
  <c r="CS10" i="30" s="1"/>
  <c r="CU13" i="28"/>
  <c r="CU10" i="28" s="1"/>
  <c r="HK89" i="28" l="1"/>
  <c r="HK93" i="28"/>
  <c r="HK88" i="28"/>
  <c r="HK92" i="28"/>
  <c r="HK91" i="28"/>
  <c r="HK95" i="28"/>
  <c r="HK90" i="28"/>
  <c r="HK94" i="28"/>
  <c r="AD10" i="27"/>
  <c r="HL58" i="27"/>
  <c r="HL62" i="27"/>
  <c r="HL65" i="27"/>
  <c r="HL70" i="27"/>
  <c r="HL74" i="27"/>
  <c r="HL77" i="27"/>
  <c r="HL82" i="27"/>
  <c r="HL68" i="27"/>
  <c r="HL54" i="27"/>
  <c r="HL83" i="27"/>
  <c r="HL80" i="27"/>
  <c r="HL66" i="27"/>
  <c r="HL59" i="27"/>
  <c r="HL51" i="27"/>
  <c r="HL55" i="27"/>
  <c r="HL71" i="27"/>
  <c r="HL63" i="27"/>
  <c r="HL67" i="27"/>
  <c r="HL60" i="27"/>
  <c r="HL75" i="27"/>
  <c r="HL79" i="27"/>
  <c r="HL72" i="27"/>
  <c r="HL78" i="27"/>
  <c r="HL57" i="27"/>
  <c r="HL84" i="27"/>
  <c r="HL52" i="27"/>
  <c r="HL69" i="27"/>
  <c r="HL61" i="27"/>
  <c r="HL64" i="27"/>
  <c r="HL81" i="27"/>
  <c r="HL73" i="27"/>
  <c r="HL76" i="27"/>
  <c r="HL85" i="27"/>
  <c r="HL56" i="27"/>
  <c r="HL53" i="27"/>
  <c r="AB13" i="30"/>
  <c r="AA10" i="30"/>
  <c r="AN13" i="29"/>
  <c r="AN10" i="29" s="1"/>
  <c r="AM10" i="29"/>
  <c r="AD13" i="28"/>
  <c r="AD10" i="28" s="1"/>
  <c r="AC10" i="28"/>
  <c r="BF13" i="30"/>
  <c r="BE10" i="30"/>
  <c r="BQ13" i="29"/>
  <c r="BP10" i="29"/>
  <c r="CL13" i="28"/>
  <c r="CL10" i="28" s="1"/>
  <c r="CK10" i="28"/>
  <c r="CB13" i="28"/>
  <c r="CB10" i="28" s="1"/>
  <c r="CA10" i="28"/>
  <c r="CK13" i="29"/>
  <c r="CJ10" i="29"/>
  <c r="AX8" i="30"/>
  <c r="AX10" i="30"/>
  <c r="DE13" i="29"/>
  <c r="DD10" i="29"/>
  <c r="DF13" i="28"/>
  <c r="DF10" i="28" s="1"/>
  <c r="DE10" i="28"/>
  <c r="AX13" i="28"/>
  <c r="AX10" i="28" s="1"/>
  <c r="AW10" i="28"/>
  <c r="BG13" i="29"/>
  <c r="BF10" i="29"/>
  <c r="CA13" i="30"/>
  <c r="BZ10" i="30"/>
  <c r="AN13" i="28"/>
  <c r="AN10" i="28" s="1"/>
  <c r="AM10" i="28"/>
  <c r="R10" i="29"/>
  <c r="S13" i="29"/>
  <c r="CJ13" i="30"/>
  <c r="CI10" i="30"/>
  <c r="BH13" i="28"/>
  <c r="BH10" i="28" s="1"/>
  <c r="BG10" i="28"/>
  <c r="BQ13" i="30"/>
  <c r="BP10" i="30"/>
  <c r="DD13" i="30"/>
  <c r="DC10" i="30"/>
  <c r="AW13" i="29"/>
  <c r="AV10" i="29"/>
  <c r="AC13" i="29"/>
  <c r="AB10" i="29"/>
  <c r="Q10" i="30"/>
  <c r="R13" i="30"/>
  <c r="S10" i="28"/>
  <c r="T13" i="28"/>
  <c r="AL10" i="30"/>
  <c r="AM13" i="30"/>
  <c r="AL8" i="30"/>
  <c r="CB13" i="29"/>
  <c r="CB10" i="29" s="1"/>
  <c r="CA10" i="29"/>
  <c r="HL13" i="29"/>
  <c r="HB10" i="29"/>
  <c r="HL13" i="30"/>
  <c r="HB10" i="30"/>
  <c r="IS115" i="65"/>
  <c r="FY8" i="30"/>
  <c r="GI15" i="30"/>
  <c r="GT15" i="30"/>
  <c r="GJ8" i="30"/>
  <c r="GV15" i="30"/>
  <c r="GL8" i="30"/>
  <c r="HL15" i="30"/>
  <c r="HL8" i="30" s="1"/>
  <c r="HB8" i="30"/>
  <c r="GX15" i="30"/>
  <c r="GN8" i="30"/>
  <c r="HG15" i="30"/>
  <c r="HG8" i="30" s="1"/>
  <c r="GW8" i="30"/>
  <c r="HK15" i="30"/>
  <c r="HK8" i="30" s="1"/>
  <c r="HA8" i="30"/>
  <c r="GZ15" i="30"/>
  <c r="GP8" i="30"/>
  <c r="GU15" i="30"/>
  <c r="GK8" i="30"/>
  <c r="GY15" i="30"/>
  <c r="GO8" i="30"/>
  <c r="DU15" i="29"/>
  <c r="DK8" i="29"/>
  <c r="DW15" i="29"/>
  <c r="DM8" i="29"/>
  <c r="DN15" i="29"/>
  <c r="DD8" i="29"/>
  <c r="DJ15" i="29"/>
  <c r="CZ8" i="29"/>
  <c r="DY15" i="29"/>
  <c r="DO8" i="29"/>
  <c r="DQ15" i="29"/>
  <c r="DG8" i="29"/>
  <c r="DS15" i="29"/>
  <c r="DI8" i="29"/>
  <c r="DV15" i="29"/>
  <c r="DL8" i="29"/>
  <c r="DR15" i="29"/>
  <c r="DH8" i="29"/>
  <c r="DZ15" i="29"/>
  <c r="DP8" i="29"/>
  <c r="DU15" i="28"/>
  <c r="DK8" i="28"/>
  <c r="DH15" i="28"/>
  <c r="CX8" i="28"/>
  <c r="DT15" i="28"/>
  <c r="DJ8" i="28"/>
  <c r="DG15" i="28"/>
  <c r="CW8" i="28"/>
  <c r="DI15" i="28"/>
  <c r="CY8" i="28"/>
  <c r="DM15" i="28"/>
  <c r="DC8" i="28"/>
  <c r="DP15" i="28"/>
  <c r="DF8" i="28"/>
  <c r="DX15" i="28"/>
  <c r="DN8" i="28"/>
  <c r="DL15" i="28"/>
  <c r="DB8" i="28"/>
  <c r="DO15" i="28"/>
  <c r="DE8" i="28"/>
  <c r="DH15" i="27"/>
  <c r="CX8" i="27"/>
  <c r="DI15" i="27"/>
  <c r="CY8" i="27"/>
  <c r="DZ15" i="27"/>
  <c r="DP8" i="27"/>
  <c r="IE15" i="27"/>
  <c r="IE8" i="27" s="1"/>
  <c r="DO15" i="27"/>
  <c r="DE8" i="27"/>
  <c r="DN15" i="27"/>
  <c r="DD8" i="27"/>
  <c r="DM15" i="27"/>
  <c r="DC8" i="27"/>
  <c r="DL15" i="27"/>
  <c r="DB8" i="27"/>
  <c r="DU15" i="27"/>
  <c r="DK8" i="27"/>
  <c r="HZ15" i="27"/>
  <c r="HZ8" i="27" s="1"/>
  <c r="DJ8" i="27"/>
  <c r="DT15" i="27"/>
  <c r="HY15" i="27"/>
  <c r="HY8" i="27" s="1"/>
  <c r="HJ111" i="29"/>
  <c r="HJ105" i="29"/>
  <c r="HJ97" i="29"/>
  <c r="HJ89" i="29"/>
  <c r="HJ81" i="29"/>
  <c r="HJ108" i="29"/>
  <c r="HJ100" i="29"/>
  <c r="HJ92" i="29"/>
  <c r="HJ84" i="29"/>
  <c r="HJ76" i="29"/>
  <c r="HJ68" i="29"/>
  <c r="HJ60" i="29"/>
  <c r="HJ52" i="29"/>
  <c r="HJ44" i="29"/>
  <c r="HJ36" i="29"/>
  <c r="HJ28" i="29"/>
  <c r="HJ20" i="29"/>
  <c r="HJ71" i="29"/>
  <c r="HJ63" i="29"/>
  <c r="HJ55" i="29"/>
  <c r="HJ47" i="29"/>
  <c r="HJ39" i="29"/>
  <c r="HJ31" i="29"/>
  <c r="HJ23" i="29"/>
  <c r="HJ110" i="29"/>
  <c r="HJ103" i="29"/>
  <c r="HJ95" i="29"/>
  <c r="HJ87" i="29"/>
  <c r="HJ79" i="29"/>
  <c r="HJ106" i="29"/>
  <c r="HJ98" i="29"/>
  <c r="HJ90" i="29"/>
  <c r="HJ82" i="29"/>
  <c r="HJ74" i="29"/>
  <c r="HJ66" i="29"/>
  <c r="HJ58" i="29"/>
  <c r="HJ50" i="29"/>
  <c r="HJ42" i="29"/>
  <c r="HJ34" i="29"/>
  <c r="HJ26" i="29"/>
  <c r="HJ18" i="29"/>
  <c r="HJ69" i="29"/>
  <c r="HJ61" i="29"/>
  <c r="HJ53" i="29"/>
  <c r="HJ45" i="29"/>
  <c r="HJ37" i="29"/>
  <c r="HJ29" i="29"/>
  <c r="HJ21" i="29"/>
  <c r="HJ109" i="29"/>
  <c r="HJ101" i="29"/>
  <c r="HJ93" i="29"/>
  <c r="HJ85" i="29"/>
  <c r="HJ77" i="29"/>
  <c r="HJ104" i="29"/>
  <c r="HJ96" i="29"/>
  <c r="HJ88" i="29"/>
  <c r="HJ80" i="29"/>
  <c r="HJ72" i="29"/>
  <c r="HJ64" i="29"/>
  <c r="HJ56" i="29"/>
  <c r="HJ48" i="29"/>
  <c r="HJ40" i="29"/>
  <c r="HJ32" i="29"/>
  <c r="HJ24" i="29"/>
  <c r="HJ16" i="29"/>
  <c r="HJ67" i="29"/>
  <c r="HJ59" i="29"/>
  <c r="HJ51" i="29"/>
  <c r="HJ43" i="29"/>
  <c r="HJ35" i="29"/>
  <c r="HJ27" i="29"/>
  <c r="HJ19" i="29"/>
  <c r="HJ107" i="29"/>
  <c r="HJ99" i="29"/>
  <c r="HJ91" i="29"/>
  <c r="HJ83" i="29"/>
  <c r="HJ75" i="29"/>
  <c r="HJ102" i="29"/>
  <c r="HJ94" i="29"/>
  <c r="HJ86" i="29"/>
  <c r="HJ78" i="29"/>
  <c r="HJ70" i="29"/>
  <c r="HJ62" i="29"/>
  <c r="HJ54" i="29"/>
  <c r="HJ46" i="29"/>
  <c r="HJ38" i="29"/>
  <c r="HJ30" i="29"/>
  <c r="HJ22" i="29"/>
  <c r="HJ73" i="29"/>
  <c r="HJ65" i="29"/>
  <c r="HJ57" i="29"/>
  <c r="HJ49" i="29"/>
  <c r="HJ41" i="29"/>
  <c r="HJ33" i="29"/>
  <c r="HJ25" i="29"/>
  <c r="HJ17" i="29"/>
  <c r="HI111" i="30"/>
  <c r="HI103" i="30"/>
  <c r="HI95" i="30"/>
  <c r="HI87" i="30"/>
  <c r="HI79" i="30"/>
  <c r="HI104" i="30"/>
  <c r="HI96" i="30"/>
  <c r="HI88" i="30"/>
  <c r="HI80" i="30"/>
  <c r="HI73" i="30"/>
  <c r="HI65" i="30"/>
  <c r="HI57" i="30"/>
  <c r="HI49" i="30"/>
  <c r="HI74" i="30"/>
  <c r="HI66" i="30"/>
  <c r="HI58" i="30"/>
  <c r="HI50" i="30"/>
  <c r="HI43" i="30"/>
  <c r="HI35" i="30"/>
  <c r="HI27" i="30"/>
  <c r="HI19" i="30"/>
  <c r="HI38" i="30"/>
  <c r="HI30" i="30"/>
  <c r="HI22" i="30"/>
  <c r="HI109" i="30"/>
  <c r="HI101" i="30"/>
  <c r="HI93" i="30"/>
  <c r="HI85" i="30"/>
  <c r="HI110" i="30"/>
  <c r="HI102" i="30"/>
  <c r="HI94" i="30"/>
  <c r="HI86" i="30"/>
  <c r="HI78" i="30"/>
  <c r="HI71" i="30"/>
  <c r="HI63" i="30"/>
  <c r="HI55" i="30"/>
  <c r="HI47" i="30"/>
  <c r="HI72" i="30"/>
  <c r="HI64" i="30"/>
  <c r="HI56" i="30"/>
  <c r="HI48" i="30"/>
  <c r="HI41" i="30"/>
  <c r="HI33" i="30"/>
  <c r="HI25" i="30"/>
  <c r="HI17" i="30"/>
  <c r="HI36" i="30"/>
  <c r="HI28" i="30"/>
  <c r="HI20" i="30"/>
  <c r="HI107" i="30"/>
  <c r="HI99" i="30"/>
  <c r="HI91" i="30"/>
  <c r="HI83" i="30"/>
  <c r="HI108" i="30"/>
  <c r="HI100" i="30"/>
  <c r="HI92" i="30"/>
  <c r="HI84" i="30"/>
  <c r="HI77" i="30"/>
  <c r="HI69" i="30"/>
  <c r="HI61" i="30"/>
  <c r="HI53" i="30"/>
  <c r="HI45" i="30"/>
  <c r="HI70" i="30"/>
  <c r="HI62" i="30"/>
  <c r="HI54" i="30"/>
  <c r="HI46" i="30"/>
  <c r="HI39" i="30"/>
  <c r="HI31" i="30"/>
  <c r="HI23" i="30"/>
  <c r="HI42" i="30"/>
  <c r="HI34" i="30"/>
  <c r="HI26" i="30"/>
  <c r="HI18" i="30"/>
  <c r="HI105" i="30"/>
  <c r="HI97" i="30"/>
  <c r="HI89" i="30"/>
  <c r="HI81" i="30"/>
  <c r="HI106" i="30"/>
  <c r="HI98" i="30"/>
  <c r="HI90" i="30"/>
  <c r="HI82" i="30"/>
  <c r="HI75" i="30"/>
  <c r="HI67" i="30"/>
  <c r="HI59" i="30"/>
  <c r="HI51" i="30"/>
  <c r="HI76" i="30"/>
  <c r="HI68" i="30"/>
  <c r="HI60" i="30"/>
  <c r="HI52" i="30"/>
  <c r="HI44" i="30"/>
  <c r="HI37" i="30"/>
  <c r="HI29" i="30"/>
  <c r="HI21" i="30"/>
  <c r="HI40" i="30"/>
  <c r="HI32" i="30"/>
  <c r="HI24" i="30"/>
  <c r="HI16" i="30"/>
  <c r="HK111" i="28"/>
  <c r="HK65" i="28"/>
  <c r="HK27" i="28"/>
  <c r="HK84" i="28"/>
  <c r="HK62" i="28"/>
  <c r="HK47" i="28"/>
  <c r="HK78" i="28"/>
  <c r="HK50" i="28"/>
  <c r="HK53" i="28"/>
  <c r="HK104" i="28"/>
  <c r="HK107" i="28"/>
  <c r="HK40" i="28"/>
  <c r="HK110" i="28"/>
  <c r="HK57" i="28"/>
  <c r="HK23" i="28"/>
  <c r="HK76" i="28"/>
  <c r="HK103" i="28"/>
  <c r="HK42" i="28"/>
  <c r="HK106" i="28"/>
  <c r="HK102" i="28"/>
  <c r="HK41" i="28"/>
  <c r="HK96" i="28"/>
  <c r="HK99" i="28"/>
  <c r="HK36" i="28"/>
  <c r="HK109" i="28"/>
  <c r="HK49" i="28"/>
  <c r="HK19" i="28"/>
  <c r="HK68" i="28"/>
  <c r="HK38" i="28"/>
  <c r="HK98" i="28"/>
  <c r="HK101" i="28"/>
  <c r="HK37" i="28"/>
  <c r="HK32" i="28"/>
  <c r="HK105" i="28"/>
  <c r="HK44" i="28"/>
  <c r="HK60" i="28"/>
  <c r="HK87" i="28"/>
  <c r="HK34" i="28"/>
  <c r="HK33" i="28"/>
  <c r="HK80" i="28"/>
  <c r="HK83" i="28"/>
  <c r="HK28" i="28"/>
  <c r="HK97" i="28"/>
  <c r="HK43" i="28"/>
  <c r="HK86" i="28"/>
  <c r="HK52" i="28"/>
  <c r="HK79" i="28"/>
  <c r="HK30" i="28"/>
  <c r="HK82" i="28"/>
  <c r="HK85" i="28"/>
  <c r="HK29" i="28"/>
  <c r="HK72" i="28"/>
  <c r="HK75" i="28"/>
  <c r="HK24" i="28"/>
  <c r="HK39" i="28"/>
  <c r="HK108" i="28"/>
  <c r="HK46" i="28"/>
  <c r="HK71" i="28"/>
  <c r="HK26" i="28"/>
  <c r="HK74" i="28"/>
  <c r="HK77" i="28"/>
  <c r="HK25" i="28"/>
  <c r="HK64" i="28"/>
  <c r="HK67" i="28"/>
  <c r="HK20" i="28"/>
  <c r="HK81" i="28"/>
  <c r="HK35" i="28"/>
  <c r="HK100" i="28"/>
  <c r="HK45" i="28"/>
  <c r="HK63" i="28"/>
  <c r="HK22" i="28"/>
  <c r="HK66" i="28"/>
  <c r="HK69" i="28"/>
  <c r="HK21" i="28"/>
  <c r="HK56" i="28"/>
  <c r="HK59" i="28"/>
  <c r="HK16" i="28"/>
  <c r="HK73" i="28"/>
  <c r="HK31" i="28"/>
  <c r="HK70" i="28"/>
  <c r="HK55" i="28"/>
  <c r="HK18" i="28"/>
  <c r="HK58" i="28"/>
  <c r="HK61" i="28"/>
  <c r="HK17" i="28"/>
  <c r="HK48" i="28"/>
  <c r="HK51" i="28"/>
  <c r="HK54" i="28"/>
  <c r="HL86" i="27"/>
  <c r="HL89" i="27"/>
  <c r="HL92" i="27"/>
  <c r="HL30" i="27"/>
  <c r="HL25" i="27"/>
  <c r="HL20" i="27"/>
  <c r="HL19" i="27"/>
  <c r="HL111" i="27"/>
  <c r="HL47" i="27"/>
  <c r="HL50" i="27"/>
  <c r="HL88" i="27"/>
  <c r="HL26" i="27"/>
  <c r="HL21" i="27"/>
  <c r="HL16" i="27"/>
  <c r="HL107" i="27"/>
  <c r="HL110" i="27"/>
  <c r="HL46" i="27"/>
  <c r="HL49" i="27"/>
  <c r="HL22" i="27"/>
  <c r="HL17" i="27"/>
  <c r="HL43" i="27"/>
  <c r="HL103" i="27"/>
  <c r="HL106" i="27"/>
  <c r="HL109" i="27"/>
  <c r="HL45" i="27"/>
  <c r="HL48" i="27"/>
  <c r="HL18" i="27"/>
  <c r="HL40" i="27"/>
  <c r="HL39" i="27"/>
  <c r="HL99" i="27"/>
  <c r="HL102" i="27"/>
  <c r="HL105" i="27"/>
  <c r="HL108" i="27"/>
  <c r="HL44" i="27"/>
  <c r="HL41" i="27"/>
  <c r="HL36" i="27"/>
  <c r="HL35" i="27"/>
  <c r="HL95" i="27"/>
  <c r="HL98" i="27"/>
  <c r="HL101" i="27"/>
  <c r="HL104" i="27"/>
  <c r="HL42" i="27"/>
  <c r="HL37" i="27"/>
  <c r="HL32" i="27"/>
  <c r="HL31" i="27"/>
  <c r="HL91" i="27"/>
  <c r="HL94" i="27"/>
  <c r="HL97" i="27"/>
  <c r="HL100" i="27"/>
  <c r="HL38" i="27"/>
  <c r="HL33" i="27"/>
  <c r="HL28" i="27"/>
  <c r="HL27" i="27"/>
  <c r="HL87" i="27"/>
  <c r="HL90" i="27"/>
  <c r="HL93" i="27"/>
  <c r="HL96" i="27"/>
  <c r="HL34" i="27"/>
  <c r="HL29" i="27"/>
  <c r="HL24" i="27"/>
  <c r="HL23" i="27"/>
  <c r="BR13" i="28"/>
  <c r="BR10" i="28" s="1"/>
  <c r="CT13" i="30"/>
  <c r="CT10" i="30" s="1"/>
  <c r="CV13" i="28"/>
  <c r="CV10" i="28" s="1"/>
  <c r="CU13" i="29"/>
  <c r="CU10" i="29" s="1"/>
  <c r="T10" i="28" l="1"/>
  <c r="HL93" i="28"/>
  <c r="HL89" i="28"/>
  <c r="HL88" i="28"/>
  <c r="HL92" i="28"/>
  <c r="HL95" i="28"/>
  <c r="HL91" i="28"/>
  <c r="HL90" i="28"/>
  <c r="HL94" i="28"/>
  <c r="S10" i="29"/>
  <c r="T13" i="29"/>
  <c r="T10" i="29" s="1"/>
  <c r="DE13" i="30"/>
  <c r="DD10" i="30"/>
  <c r="CL13" i="29"/>
  <c r="CL10" i="29" s="1"/>
  <c r="CK10" i="29"/>
  <c r="BG13" i="30"/>
  <c r="BF10" i="30"/>
  <c r="R10" i="30"/>
  <c r="S13" i="30"/>
  <c r="BR13" i="30"/>
  <c r="BR10" i="30" s="1"/>
  <c r="BQ10" i="30"/>
  <c r="AD13" i="29"/>
  <c r="AD10" i="29" s="1"/>
  <c r="AC10" i="29"/>
  <c r="CB13" i="30"/>
  <c r="CB10" i="30" s="1"/>
  <c r="CA10" i="30"/>
  <c r="DF13" i="29"/>
  <c r="DF10" i="29" s="1"/>
  <c r="DE10" i="29"/>
  <c r="AM10" i="30"/>
  <c r="AN13" i="30"/>
  <c r="AM8" i="30"/>
  <c r="AX13" i="29"/>
  <c r="AX10" i="29" s="1"/>
  <c r="AW10" i="29"/>
  <c r="CK13" i="30"/>
  <c r="CJ10" i="30"/>
  <c r="BH13" i="29"/>
  <c r="BH10" i="29" s="1"/>
  <c r="BG10" i="29"/>
  <c r="BR13" i="29"/>
  <c r="BR10" i="29" s="1"/>
  <c r="BQ10" i="29"/>
  <c r="AC13" i="30"/>
  <c r="AB10" i="30"/>
  <c r="IS116" i="65"/>
  <c r="GS15" i="30"/>
  <c r="GI8" i="30"/>
  <c r="HJ15" i="30"/>
  <c r="HJ8" i="30" s="1"/>
  <c r="GZ8" i="30"/>
  <c r="HF15" i="30"/>
  <c r="HF8" i="30" s="1"/>
  <c r="GV8" i="30"/>
  <c r="HI15" i="30"/>
  <c r="HI8" i="30" s="1"/>
  <c r="GY8" i="30"/>
  <c r="HE15" i="30"/>
  <c r="HE8" i="30" s="1"/>
  <c r="GU8" i="30"/>
  <c r="HH15" i="30"/>
  <c r="HH8" i="30" s="1"/>
  <c r="GX8" i="30"/>
  <c r="HD15" i="30"/>
  <c r="HD8" i="30" s="1"/>
  <c r="GT8" i="30"/>
  <c r="EF15" i="29"/>
  <c r="DV8" i="29"/>
  <c r="DT15" i="29"/>
  <c r="DJ8" i="29"/>
  <c r="EC15" i="29"/>
  <c r="DS8" i="29"/>
  <c r="DX15" i="29"/>
  <c r="DN8" i="29"/>
  <c r="EJ15" i="29"/>
  <c r="DZ8" i="29"/>
  <c r="EA15" i="29"/>
  <c r="DQ8" i="29"/>
  <c r="EG15" i="29"/>
  <c r="DW8" i="29"/>
  <c r="EB15" i="29"/>
  <c r="DR8" i="29"/>
  <c r="EI15" i="29"/>
  <c r="DY8" i="29"/>
  <c r="EE15" i="29"/>
  <c r="DU8" i="29"/>
  <c r="EH15" i="28"/>
  <c r="DX8" i="28"/>
  <c r="DQ15" i="28"/>
  <c r="DG8" i="28"/>
  <c r="DZ15" i="28"/>
  <c r="DP8" i="28"/>
  <c r="ED15" i="28"/>
  <c r="DT8" i="28"/>
  <c r="DY15" i="28"/>
  <c r="DO8" i="28"/>
  <c r="DW15" i="28"/>
  <c r="DM8" i="28"/>
  <c r="DR15" i="28"/>
  <c r="DH8" i="28"/>
  <c r="DV15" i="28"/>
  <c r="DL8" i="28"/>
  <c r="DS15" i="28"/>
  <c r="DI8" i="28"/>
  <c r="EE15" i="28"/>
  <c r="DU8" i="28"/>
  <c r="DI8" i="27"/>
  <c r="HX15" i="27"/>
  <c r="HX8" i="27" s="1"/>
  <c r="DS15" i="27"/>
  <c r="DR15" i="27"/>
  <c r="DH8" i="27"/>
  <c r="HW15" i="27"/>
  <c r="HW8" i="27" s="1"/>
  <c r="EJ15" i="27"/>
  <c r="DZ8" i="27"/>
  <c r="DO8" i="27"/>
  <c r="DY15" i="27"/>
  <c r="ID15" i="27"/>
  <c r="ID8" i="27" s="1"/>
  <c r="DX15" i="27"/>
  <c r="DN8" i="27"/>
  <c r="IC15" i="27"/>
  <c r="IC8" i="27" s="1"/>
  <c r="DM8" i="27"/>
  <c r="IB15" i="27"/>
  <c r="IB8" i="27" s="1"/>
  <c r="DW15" i="27"/>
  <c r="DL8" i="27"/>
  <c r="DV15" i="27"/>
  <c r="IA15" i="27"/>
  <c r="IA8" i="27" s="1"/>
  <c r="EE15" i="27"/>
  <c r="DU8" i="27"/>
  <c r="ED15" i="27"/>
  <c r="DT8" i="27"/>
  <c r="HJ110" i="30"/>
  <c r="HJ102" i="30"/>
  <c r="HJ94" i="30"/>
  <c r="HJ86" i="30"/>
  <c r="HJ78" i="30"/>
  <c r="HJ105" i="30"/>
  <c r="HJ97" i="30"/>
  <c r="HJ89" i="30"/>
  <c r="HJ81" i="30"/>
  <c r="HJ72" i="30"/>
  <c r="HJ64" i="30"/>
  <c r="HJ75" i="30"/>
  <c r="HJ67" i="30"/>
  <c r="HJ59" i="30"/>
  <c r="HJ51" i="30"/>
  <c r="HJ52" i="30"/>
  <c r="HJ39" i="30"/>
  <c r="HJ31" i="30"/>
  <c r="HJ23" i="30"/>
  <c r="HJ58" i="30"/>
  <c r="HJ42" i="30"/>
  <c r="HJ34" i="30"/>
  <c r="HJ26" i="30"/>
  <c r="HJ18" i="30"/>
  <c r="HJ108" i="30"/>
  <c r="HJ100" i="30"/>
  <c r="HJ92" i="30"/>
  <c r="HJ84" i="30"/>
  <c r="HJ111" i="30"/>
  <c r="HJ103" i="30"/>
  <c r="HJ95" i="30"/>
  <c r="HJ87" i="30"/>
  <c r="HJ79" i="30"/>
  <c r="HJ70" i="30"/>
  <c r="HJ62" i="30"/>
  <c r="HJ73" i="30"/>
  <c r="HJ65" i="30"/>
  <c r="HJ57" i="30"/>
  <c r="HJ49" i="30"/>
  <c r="HJ44" i="30"/>
  <c r="HJ37" i="30"/>
  <c r="HJ29" i="30"/>
  <c r="HJ21" i="30"/>
  <c r="HJ50" i="30"/>
  <c r="HJ40" i="30"/>
  <c r="HJ32" i="30"/>
  <c r="HJ24" i="30"/>
  <c r="HJ16" i="30"/>
  <c r="HJ106" i="30"/>
  <c r="HJ98" i="30"/>
  <c r="HJ90" i="30"/>
  <c r="HJ82" i="30"/>
  <c r="HJ109" i="30"/>
  <c r="HJ101" i="30"/>
  <c r="HJ93" i="30"/>
  <c r="HJ85" i="30"/>
  <c r="HJ76" i="30"/>
  <c r="HJ68" i="30"/>
  <c r="HJ60" i="30"/>
  <c r="HJ71" i="30"/>
  <c r="HJ63" i="30"/>
  <c r="HJ55" i="30"/>
  <c r="HJ47" i="30"/>
  <c r="HJ43" i="30"/>
  <c r="HJ35" i="30"/>
  <c r="HJ27" i="30"/>
  <c r="HJ19" i="30"/>
  <c r="HJ56" i="30"/>
  <c r="HJ38" i="30"/>
  <c r="HJ30" i="30"/>
  <c r="HJ22" i="30"/>
  <c r="HJ54" i="30"/>
  <c r="HJ104" i="30"/>
  <c r="HJ96" i="30"/>
  <c r="HJ88" i="30"/>
  <c r="HJ80" i="30"/>
  <c r="HJ107" i="30"/>
  <c r="HJ99" i="30"/>
  <c r="HJ91" i="30"/>
  <c r="HJ83" i="30"/>
  <c r="HJ74" i="30"/>
  <c r="HJ66" i="30"/>
  <c r="HJ77" i="30"/>
  <c r="HJ69" i="30"/>
  <c r="HJ61" i="30"/>
  <c r="HJ53" i="30"/>
  <c r="HJ45" i="30"/>
  <c r="HJ41" i="30"/>
  <c r="HJ33" i="30"/>
  <c r="HJ25" i="30"/>
  <c r="HJ17" i="30"/>
  <c r="HJ48" i="30"/>
  <c r="HJ36" i="30"/>
  <c r="HJ28" i="30"/>
  <c r="HJ20" i="30"/>
  <c r="HJ46" i="30"/>
  <c r="HK110" i="29"/>
  <c r="HK105" i="29"/>
  <c r="HK97" i="29"/>
  <c r="HK89" i="29"/>
  <c r="HK81" i="29"/>
  <c r="HK108" i="29"/>
  <c r="HK100" i="29"/>
  <c r="HK92" i="29"/>
  <c r="HK84" i="29"/>
  <c r="HK76" i="29"/>
  <c r="HK67" i="29"/>
  <c r="HK59" i="29"/>
  <c r="HK51" i="29"/>
  <c r="HK43" i="29"/>
  <c r="HK35" i="29"/>
  <c r="HK27" i="29"/>
  <c r="HK19" i="29"/>
  <c r="HK70" i="29"/>
  <c r="HK62" i="29"/>
  <c r="HK54" i="29"/>
  <c r="HK46" i="29"/>
  <c r="HK38" i="29"/>
  <c r="HK30" i="29"/>
  <c r="HK22" i="29"/>
  <c r="HK111" i="29"/>
  <c r="HK103" i="29"/>
  <c r="HK95" i="29"/>
  <c r="HK87" i="29"/>
  <c r="HK79" i="29"/>
  <c r="HK106" i="29"/>
  <c r="HK98" i="29"/>
  <c r="HK90" i="29"/>
  <c r="HK82" i="29"/>
  <c r="HK73" i="29"/>
  <c r="HK65" i="29"/>
  <c r="HK57" i="29"/>
  <c r="HK49" i="29"/>
  <c r="HK41" i="29"/>
  <c r="HK33" i="29"/>
  <c r="HK25" i="29"/>
  <c r="HK17" i="29"/>
  <c r="HK68" i="29"/>
  <c r="HK60" i="29"/>
  <c r="HK52" i="29"/>
  <c r="HK44" i="29"/>
  <c r="HK36" i="29"/>
  <c r="HK28" i="29"/>
  <c r="HK20" i="29"/>
  <c r="HK109" i="29"/>
  <c r="HK101" i="29"/>
  <c r="HK93" i="29"/>
  <c r="HK85" i="29"/>
  <c r="HK77" i="29"/>
  <c r="HK104" i="29"/>
  <c r="HK96" i="29"/>
  <c r="HK88" i="29"/>
  <c r="HK80" i="29"/>
  <c r="HK71" i="29"/>
  <c r="HK63" i="29"/>
  <c r="HK55" i="29"/>
  <c r="HK47" i="29"/>
  <c r="HK39" i="29"/>
  <c r="HK31" i="29"/>
  <c r="HK23" i="29"/>
  <c r="HK74" i="29"/>
  <c r="HK66" i="29"/>
  <c r="HK58" i="29"/>
  <c r="HK50" i="29"/>
  <c r="HK42" i="29"/>
  <c r="HK34" i="29"/>
  <c r="HK26" i="29"/>
  <c r="HK18" i="29"/>
  <c r="HK107" i="29"/>
  <c r="HK99" i="29"/>
  <c r="HK91" i="29"/>
  <c r="HK83" i="29"/>
  <c r="HK75" i="29"/>
  <c r="HK102" i="29"/>
  <c r="HK94" i="29"/>
  <c r="HK86" i="29"/>
  <c r="HK78" i="29"/>
  <c r="HK69" i="29"/>
  <c r="HK61" i="29"/>
  <c r="HK53" i="29"/>
  <c r="HK45" i="29"/>
  <c r="HK37" i="29"/>
  <c r="HK29" i="29"/>
  <c r="HK21" i="29"/>
  <c r="HK72" i="29"/>
  <c r="HK64" i="29"/>
  <c r="HK56" i="29"/>
  <c r="HK48" i="29"/>
  <c r="HK40" i="29"/>
  <c r="HK32" i="29"/>
  <c r="HK24" i="29"/>
  <c r="HK16" i="29"/>
  <c r="HL111" i="28"/>
  <c r="HL79" i="28"/>
  <c r="HL47" i="28"/>
  <c r="HL82" i="28"/>
  <c r="HL50" i="28"/>
  <c r="HL85" i="28"/>
  <c r="HL53" i="28"/>
  <c r="HL84" i="28"/>
  <c r="HL52" i="28"/>
  <c r="HL34" i="28"/>
  <c r="HL41" i="28"/>
  <c r="HL40" i="28"/>
  <c r="HL107" i="28"/>
  <c r="HL75" i="28"/>
  <c r="HL110" i="28"/>
  <c r="HL78" i="28"/>
  <c r="HL46" i="28"/>
  <c r="HL81" i="28"/>
  <c r="HL49" i="28"/>
  <c r="HL80" i="28"/>
  <c r="HL48" i="28"/>
  <c r="HL30" i="28"/>
  <c r="HL37" i="28"/>
  <c r="HL36" i="28"/>
  <c r="HL103" i="28"/>
  <c r="HL71" i="28"/>
  <c r="HL106" i="28"/>
  <c r="HL74" i="28"/>
  <c r="HL109" i="28"/>
  <c r="HL77" i="28"/>
  <c r="HL108" i="28"/>
  <c r="HL76" i="28"/>
  <c r="HL44" i="28"/>
  <c r="HL26" i="28"/>
  <c r="HL33" i="28"/>
  <c r="HL32" i="28"/>
  <c r="HL99" i="28"/>
  <c r="HL67" i="28"/>
  <c r="HL102" i="28"/>
  <c r="HL70" i="28"/>
  <c r="HL105" i="28"/>
  <c r="HL73" i="28"/>
  <c r="HL104" i="28"/>
  <c r="HL72" i="28"/>
  <c r="HL45" i="28"/>
  <c r="HL22" i="28"/>
  <c r="HL29" i="28"/>
  <c r="HL28" i="28"/>
  <c r="HL63" i="28"/>
  <c r="HL98" i="28"/>
  <c r="HL66" i="28"/>
  <c r="HL101" i="28"/>
  <c r="HL69" i="28"/>
  <c r="HL100" i="28"/>
  <c r="HL68" i="28"/>
  <c r="HL43" i="28"/>
  <c r="HL18" i="28"/>
  <c r="HL25" i="28"/>
  <c r="HL24" i="28"/>
  <c r="HL59" i="28"/>
  <c r="HL62" i="28"/>
  <c r="HL97" i="28"/>
  <c r="HL65" i="28"/>
  <c r="HL96" i="28"/>
  <c r="HL64" i="28"/>
  <c r="HL35" i="28"/>
  <c r="HL31" i="28"/>
  <c r="HL21" i="28"/>
  <c r="HL20" i="28"/>
  <c r="HL87" i="28"/>
  <c r="HL55" i="28"/>
  <c r="HL58" i="28"/>
  <c r="HL61" i="28"/>
  <c r="HL60" i="28"/>
  <c r="HL42" i="28"/>
  <c r="HL27" i="28"/>
  <c r="HL17" i="28"/>
  <c r="HL16" i="28"/>
  <c r="HL83" i="28"/>
  <c r="HL51" i="28"/>
  <c r="HL86" i="28"/>
  <c r="HL54" i="28"/>
  <c r="HL57" i="28"/>
  <c r="HL56" i="28"/>
  <c r="HL38" i="28"/>
  <c r="HL23" i="28"/>
  <c r="HL39" i="28"/>
  <c r="HL19" i="28"/>
  <c r="CU13" i="30"/>
  <c r="CU10" i="30" s="1"/>
  <c r="CV13" i="29"/>
  <c r="CV10" i="29" s="1"/>
  <c r="AN8" i="30" l="1"/>
  <c r="AN10" i="30"/>
  <c r="DF13" i="30"/>
  <c r="DF10" i="30" s="1"/>
  <c r="DE10" i="30"/>
  <c r="CL13" i="30"/>
  <c r="CL10" i="30" s="1"/>
  <c r="CK10" i="30"/>
  <c r="BH13" i="30"/>
  <c r="BH10" i="30" s="1"/>
  <c r="BG10" i="30"/>
  <c r="AD13" i="30"/>
  <c r="AD10" i="30" s="1"/>
  <c r="AC10" i="30"/>
  <c r="S10" i="30"/>
  <c r="T13" i="30"/>
  <c r="T10" i="30" s="1"/>
  <c r="IS117" i="65"/>
  <c r="HC15" i="30"/>
  <c r="HC8" i="30" s="1"/>
  <c r="GS8" i="30"/>
  <c r="EL15" i="29"/>
  <c r="EB8" i="29"/>
  <c r="EH15" i="29"/>
  <c r="DX8" i="29"/>
  <c r="EQ15" i="29"/>
  <c r="EG8" i="29"/>
  <c r="EM15" i="29"/>
  <c r="EC8" i="29"/>
  <c r="EO15" i="29"/>
  <c r="EE8" i="29"/>
  <c r="EK15" i="29"/>
  <c r="EA8" i="29"/>
  <c r="ED15" i="29"/>
  <c r="DT8" i="29"/>
  <c r="ES15" i="29"/>
  <c r="EI8" i="29"/>
  <c r="ET15" i="29"/>
  <c r="EJ8" i="29"/>
  <c r="EP15" i="29"/>
  <c r="EF8" i="29"/>
  <c r="EF15" i="28"/>
  <c r="DV8" i="28"/>
  <c r="EN15" i="28"/>
  <c r="ED8" i="28"/>
  <c r="EB15" i="28"/>
  <c r="DR8" i="28"/>
  <c r="EJ15" i="28"/>
  <c r="DZ8" i="28"/>
  <c r="EO15" i="28"/>
  <c r="EE8" i="28"/>
  <c r="EG15" i="28"/>
  <c r="DW8" i="28"/>
  <c r="EA15" i="28"/>
  <c r="DQ8" i="28"/>
  <c r="EC15" i="28"/>
  <c r="DS8" i="28"/>
  <c r="EI15" i="28"/>
  <c r="DY8" i="28"/>
  <c r="ER15" i="28"/>
  <c r="EH8" i="28"/>
  <c r="EB15" i="27"/>
  <c r="DR8" i="27"/>
  <c r="EC15" i="27"/>
  <c r="DS8" i="27"/>
  <c r="ET15" i="27"/>
  <c r="EJ8" i="27"/>
  <c r="EI15" i="27"/>
  <c r="DY8" i="27"/>
  <c r="EH15" i="27"/>
  <c r="DX8" i="27"/>
  <c r="EG15" i="27"/>
  <c r="DW8" i="27"/>
  <c r="EF15" i="27"/>
  <c r="DV8" i="27"/>
  <c r="EO15" i="27"/>
  <c r="EE8" i="27"/>
  <c r="EN15" i="27"/>
  <c r="ED8" i="27"/>
  <c r="HL110" i="29"/>
  <c r="HL106" i="29"/>
  <c r="HL98" i="29"/>
  <c r="HL90" i="29"/>
  <c r="HL82" i="29"/>
  <c r="HL107" i="29"/>
  <c r="HL99" i="29"/>
  <c r="HL91" i="29"/>
  <c r="HL83" i="29"/>
  <c r="HL75" i="29"/>
  <c r="HL67" i="29"/>
  <c r="HL59" i="29"/>
  <c r="HL51" i="29"/>
  <c r="HL43" i="29"/>
  <c r="HL35" i="29"/>
  <c r="HL27" i="29"/>
  <c r="HL19" i="29"/>
  <c r="HL70" i="29"/>
  <c r="HL62" i="29"/>
  <c r="HL54" i="29"/>
  <c r="HL46" i="29"/>
  <c r="HL38" i="29"/>
  <c r="HL30" i="29"/>
  <c r="HL22" i="29"/>
  <c r="HL111" i="29"/>
  <c r="HL104" i="29"/>
  <c r="HL96" i="29"/>
  <c r="HL88" i="29"/>
  <c r="HL80" i="29"/>
  <c r="HL105" i="29"/>
  <c r="HL97" i="29"/>
  <c r="HL89" i="29"/>
  <c r="HL81" i="29"/>
  <c r="HL73" i="29"/>
  <c r="HL65" i="29"/>
  <c r="HL57" i="29"/>
  <c r="HL49" i="29"/>
  <c r="HL41" i="29"/>
  <c r="HL33" i="29"/>
  <c r="HL25" i="29"/>
  <c r="HL17" i="29"/>
  <c r="HL68" i="29"/>
  <c r="HL60" i="29"/>
  <c r="HL52" i="29"/>
  <c r="HL44" i="29"/>
  <c r="HL36" i="29"/>
  <c r="HL28" i="29"/>
  <c r="HL20" i="29"/>
  <c r="HL109" i="29"/>
  <c r="HL102" i="29"/>
  <c r="HL94" i="29"/>
  <c r="HL86" i="29"/>
  <c r="HL78" i="29"/>
  <c r="HL103" i="29"/>
  <c r="HL95" i="29"/>
  <c r="HL87" i="29"/>
  <c r="HL79" i="29"/>
  <c r="HL71" i="29"/>
  <c r="HL63" i="29"/>
  <c r="HL55" i="29"/>
  <c r="HL47" i="29"/>
  <c r="HL39" i="29"/>
  <c r="HL31" i="29"/>
  <c r="HL23" i="29"/>
  <c r="HL74" i="29"/>
  <c r="HL66" i="29"/>
  <c r="HL58" i="29"/>
  <c r="HL50" i="29"/>
  <c r="HL42" i="29"/>
  <c r="HL34" i="29"/>
  <c r="HL26" i="29"/>
  <c r="HL18" i="29"/>
  <c r="HL108" i="29"/>
  <c r="HL100" i="29"/>
  <c r="HL92" i="29"/>
  <c r="HL84" i="29"/>
  <c r="HL76" i="29"/>
  <c r="HL101" i="29"/>
  <c r="HL93" i="29"/>
  <c r="HL85" i="29"/>
  <c r="HL77" i="29"/>
  <c r="HL69" i="29"/>
  <c r="HL61" i="29"/>
  <c r="HL53" i="29"/>
  <c r="HL45" i="29"/>
  <c r="HL37" i="29"/>
  <c r="HL29" i="29"/>
  <c r="HL21" i="29"/>
  <c r="HL72" i="29"/>
  <c r="HL64" i="29"/>
  <c r="HL56" i="29"/>
  <c r="HL48" i="29"/>
  <c r="HL40" i="29"/>
  <c r="HL32" i="29"/>
  <c r="HL24" i="29"/>
  <c r="HL16" i="29"/>
  <c r="HK110" i="30"/>
  <c r="HK102" i="30"/>
  <c r="HK94" i="30"/>
  <c r="HK86" i="30"/>
  <c r="HK78" i="30"/>
  <c r="HK105" i="30"/>
  <c r="HK97" i="30"/>
  <c r="HK89" i="30"/>
  <c r="HK81" i="30"/>
  <c r="HK72" i="30"/>
  <c r="HK64" i="30"/>
  <c r="HK56" i="30"/>
  <c r="HK48" i="30"/>
  <c r="HK75" i="30"/>
  <c r="HK67" i="30"/>
  <c r="HK59" i="30"/>
  <c r="HK51" i="30"/>
  <c r="HK42" i="30"/>
  <c r="HK34" i="30"/>
  <c r="HK26" i="30"/>
  <c r="HK18" i="30"/>
  <c r="HK39" i="30"/>
  <c r="HK31" i="30"/>
  <c r="HK23" i="30"/>
  <c r="HK108" i="30"/>
  <c r="HK100" i="30"/>
  <c r="HK92" i="30"/>
  <c r="HK84" i="30"/>
  <c r="HK111" i="30"/>
  <c r="HK103" i="30"/>
  <c r="HK95" i="30"/>
  <c r="HK87" i="30"/>
  <c r="HK79" i="30"/>
  <c r="HK70" i="30"/>
  <c r="HK62" i="30"/>
  <c r="HK54" i="30"/>
  <c r="HK46" i="30"/>
  <c r="HK73" i="30"/>
  <c r="HK65" i="30"/>
  <c r="HK57" i="30"/>
  <c r="HK49" i="30"/>
  <c r="HK40" i="30"/>
  <c r="HK32" i="30"/>
  <c r="HK24" i="30"/>
  <c r="HK16" i="30"/>
  <c r="HK37" i="30"/>
  <c r="HK29" i="30"/>
  <c r="HK21" i="30"/>
  <c r="HK106" i="30"/>
  <c r="HK98" i="30"/>
  <c r="HK90" i="30"/>
  <c r="HK82" i="30"/>
  <c r="HK109" i="30"/>
  <c r="HK101" i="30"/>
  <c r="HK93" i="30"/>
  <c r="HK85" i="30"/>
  <c r="HK76" i="30"/>
  <c r="HK68" i="30"/>
  <c r="HK60" i="30"/>
  <c r="HK52" i="30"/>
  <c r="HK44" i="30"/>
  <c r="HK71" i="30"/>
  <c r="HK63" i="30"/>
  <c r="HK55" i="30"/>
  <c r="HK47" i="30"/>
  <c r="HK38" i="30"/>
  <c r="HK30" i="30"/>
  <c r="HK22" i="30"/>
  <c r="HK43" i="30"/>
  <c r="HK35" i="30"/>
  <c r="HK27" i="30"/>
  <c r="HK19" i="30"/>
  <c r="HK104" i="30"/>
  <c r="HK96" i="30"/>
  <c r="HK88" i="30"/>
  <c r="HK80" i="30"/>
  <c r="HK107" i="30"/>
  <c r="HK99" i="30"/>
  <c r="HK91" i="30"/>
  <c r="HK83" i="30"/>
  <c r="HK74" i="30"/>
  <c r="HK66" i="30"/>
  <c r="HK58" i="30"/>
  <c r="HK50" i="30"/>
  <c r="HK77" i="30"/>
  <c r="HK69" i="30"/>
  <c r="HK61" i="30"/>
  <c r="HK53" i="30"/>
  <c r="HK45" i="30"/>
  <c r="HK36" i="30"/>
  <c r="HK28" i="30"/>
  <c r="HK20" i="30"/>
  <c r="HK41" i="30"/>
  <c r="HK33" i="30"/>
  <c r="HK25" i="30"/>
  <c r="HK17" i="30"/>
  <c r="CV13" i="30"/>
  <c r="CV10" i="30" s="1"/>
  <c r="IS118" i="65" l="1"/>
  <c r="FC15" i="29"/>
  <c r="ES8" i="29"/>
  <c r="EW15" i="29"/>
  <c r="EM8" i="29"/>
  <c r="EN15" i="29"/>
  <c r="ED8" i="29"/>
  <c r="FA15" i="29"/>
  <c r="EQ8" i="29"/>
  <c r="EZ15" i="29"/>
  <c r="EP8" i="29"/>
  <c r="EU15" i="29"/>
  <c r="EK8" i="29"/>
  <c r="ER15" i="29"/>
  <c r="EH8" i="29"/>
  <c r="FD15" i="29"/>
  <c r="ET8" i="29"/>
  <c r="EY15" i="29"/>
  <c r="EO8" i="29"/>
  <c r="EV15" i="29"/>
  <c r="EL8" i="29"/>
  <c r="EM15" i="28"/>
  <c r="EC8" i="28"/>
  <c r="ET15" i="28"/>
  <c r="EJ8" i="28"/>
  <c r="EK15" i="28"/>
  <c r="EA8" i="28"/>
  <c r="EL15" i="28"/>
  <c r="EB8" i="28"/>
  <c r="FB15" i="28"/>
  <c r="ER8" i="28"/>
  <c r="EQ15" i="28"/>
  <c r="EG8" i="28"/>
  <c r="EX15" i="28"/>
  <c r="EN8" i="28"/>
  <c r="ES15" i="28"/>
  <c r="EI8" i="28"/>
  <c r="EY15" i="28"/>
  <c r="EO8" i="28"/>
  <c r="EP15" i="28"/>
  <c r="EF8" i="28"/>
  <c r="EM15" i="27"/>
  <c r="EC8" i="27"/>
  <c r="EL15" i="27"/>
  <c r="EB8" i="27"/>
  <c r="FD15" i="27"/>
  <c r="ET8" i="27"/>
  <c r="ES15" i="27"/>
  <c r="EI8" i="27"/>
  <c r="ER15" i="27"/>
  <c r="EH8" i="27"/>
  <c r="EQ15" i="27"/>
  <c r="EG8" i="27"/>
  <c r="EP15" i="27"/>
  <c r="EF8" i="27"/>
  <c r="EY15" i="27"/>
  <c r="EO8" i="27"/>
  <c r="EX15" i="27"/>
  <c r="EN8" i="27"/>
  <c r="HL111" i="30"/>
  <c r="HL103" i="30"/>
  <c r="HL95" i="30"/>
  <c r="HL87" i="30"/>
  <c r="HL79" i="30"/>
  <c r="HL104" i="30"/>
  <c r="HL96" i="30"/>
  <c r="HL88" i="30"/>
  <c r="HL80" i="30"/>
  <c r="HL73" i="30"/>
  <c r="HL65" i="30"/>
  <c r="HL76" i="30"/>
  <c r="HL68" i="30"/>
  <c r="HL60" i="30"/>
  <c r="HL52" i="30"/>
  <c r="HL44" i="30"/>
  <c r="HL40" i="30"/>
  <c r="HL32" i="30"/>
  <c r="HL24" i="30"/>
  <c r="HL16" i="30"/>
  <c r="HL43" i="30"/>
  <c r="HL35" i="30"/>
  <c r="HL27" i="30"/>
  <c r="HL19" i="30"/>
  <c r="HL109" i="30"/>
  <c r="HL101" i="30"/>
  <c r="HL93" i="30"/>
  <c r="HL85" i="30"/>
  <c r="HL110" i="30"/>
  <c r="HL102" i="30"/>
  <c r="HL94" i="30"/>
  <c r="HL86" i="30"/>
  <c r="HL78" i="30"/>
  <c r="HL71" i="30"/>
  <c r="HL63" i="30"/>
  <c r="HL74" i="30"/>
  <c r="HL66" i="30"/>
  <c r="HL58" i="30"/>
  <c r="HL50" i="30"/>
  <c r="HL55" i="30"/>
  <c r="HL38" i="30"/>
  <c r="HL30" i="30"/>
  <c r="HL22" i="30"/>
  <c r="HL53" i="30"/>
  <c r="HL41" i="30"/>
  <c r="HL33" i="30"/>
  <c r="HL25" i="30"/>
  <c r="HL17" i="30"/>
  <c r="HL107" i="30"/>
  <c r="HL99" i="30"/>
  <c r="HL91" i="30"/>
  <c r="HL83" i="30"/>
  <c r="HL108" i="30"/>
  <c r="HL100" i="30"/>
  <c r="HL92" i="30"/>
  <c r="HL84" i="30"/>
  <c r="HL77" i="30"/>
  <c r="HL69" i="30"/>
  <c r="HL61" i="30"/>
  <c r="HL72" i="30"/>
  <c r="HL64" i="30"/>
  <c r="HL56" i="30"/>
  <c r="HL48" i="30"/>
  <c r="HL47" i="30"/>
  <c r="HL36" i="30"/>
  <c r="HL28" i="30"/>
  <c r="HL20" i="30"/>
  <c r="HL45" i="30"/>
  <c r="HL39" i="30"/>
  <c r="HL31" i="30"/>
  <c r="HL23" i="30"/>
  <c r="HL57" i="30"/>
  <c r="HL105" i="30"/>
  <c r="HL97" i="30"/>
  <c r="HL89" i="30"/>
  <c r="HL81" i="30"/>
  <c r="HL106" i="30"/>
  <c r="HL98" i="30"/>
  <c r="HL90" i="30"/>
  <c r="HL82" i="30"/>
  <c r="HL75" i="30"/>
  <c r="HL67" i="30"/>
  <c r="HL59" i="30"/>
  <c r="HL70" i="30"/>
  <c r="HL62" i="30"/>
  <c r="HL54" i="30"/>
  <c r="HL46" i="30"/>
  <c r="HL42" i="30"/>
  <c r="HL34" i="30"/>
  <c r="HL26" i="30"/>
  <c r="HL18" i="30"/>
  <c r="HL51" i="30"/>
  <c r="HL37" i="30"/>
  <c r="HL29" i="30"/>
  <c r="HL21" i="30"/>
  <c r="HL49" i="30"/>
  <c r="IS119" i="65" l="1"/>
  <c r="FN15" i="29"/>
  <c r="FD8" i="29"/>
  <c r="FK15" i="29"/>
  <c r="FA8" i="29"/>
  <c r="FB15" i="29"/>
  <c r="ER8" i="29"/>
  <c r="EX15" i="29"/>
  <c r="EN8" i="29"/>
  <c r="FF15" i="29"/>
  <c r="EV8" i="29"/>
  <c r="FE15" i="29"/>
  <c r="EU8" i="29"/>
  <c r="FG15" i="29"/>
  <c r="EW8" i="29"/>
  <c r="FI15" i="29"/>
  <c r="EY8" i="29"/>
  <c r="FJ15" i="29"/>
  <c r="EZ8" i="29"/>
  <c r="FM15" i="29"/>
  <c r="FC8" i="29"/>
  <c r="FC15" i="28"/>
  <c r="ES8" i="28"/>
  <c r="EV15" i="28"/>
  <c r="EL8" i="28"/>
  <c r="FH15" i="28"/>
  <c r="EX8" i="28"/>
  <c r="EU15" i="28"/>
  <c r="EK8" i="28"/>
  <c r="EZ15" i="28"/>
  <c r="EP8" i="28"/>
  <c r="FA15" i="28"/>
  <c r="EQ8" i="28"/>
  <c r="FD15" i="28"/>
  <c r="ET8" i="28"/>
  <c r="FI15" i="28"/>
  <c r="EY8" i="28"/>
  <c r="FL15" i="28"/>
  <c r="FB8" i="28"/>
  <c r="EW15" i="28"/>
  <c r="EM8" i="28"/>
  <c r="EV15" i="27"/>
  <c r="EL8" i="27"/>
  <c r="EW15" i="27"/>
  <c r="EM8" i="27"/>
  <c r="FN15" i="27"/>
  <c r="FD8" i="27"/>
  <c r="FC15" i="27"/>
  <c r="ES8" i="27"/>
  <c r="FB15" i="27"/>
  <c r="ER8" i="27"/>
  <c r="FA15" i="27"/>
  <c r="EQ8" i="27"/>
  <c r="EZ15" i="27"/>
  <c r="EP8" i="27"/>
  <c r="FI15" i="27"/>
  <c r="EY8" i="27"/>
  <c r="FH15" i="27"/>
  <c r="EX8" i="27"/>
  <c r="IS120" i="65" l="1"/>
  <c r="FS15" i="29"/>
  <c r="FI8" i="29"/>
  <c r="FH15" i="29"/>
  <c r="EX8" i="29"/>
  <c r="FQ15" i="29"/>
  <c r="FG8" i="29"/>
  <c r="FL15" i="29"/>
  <c r="FB8" i="29"/>
  <c r="FW15" i="29"/>
  <c r="FM8" i="29"/>
  <c r="FO15" i="29"/>
  <c r="FE8" i="29"/>
  <c r="FU15" i="29"/>
  <c r="FK8" i="29"/>
  <c r="FT15" i="29"/>
  <c r="FJ8" i="29"/>
  <c r="FP15" i="29"/>
  <c r="FF8" i="29"/>
  <c r="FX15" i="29"/>
  <c r="FN8" i="29"/>
  <c r="FK15" i="28"/>
  <c r="FA8" i="28"/>
  <c r="FE15" i="28"/>
  <c r="EU8" i="28"/>
  <c r="FS15" i="28"/>
  <c r="FI8" i="28"/>
  <c r="FN15" i="28"/>
  <c r="FD8" i="28"/>
  <c r="FR15" i="28"/>
  <c r="FH8" i="28"/>
  <c r="FG15" i="28"/>
  <c r="EW8" i="28"/>
  <c r="FF15" i="28"/>
  <c r="EV8" i="28"/>
  <c r="FV15" i="28"/>
  <c r="FL8" i="28"/>
  <c r="FJ15" i="28"/>
  <c r="EZ8" i="28"/>
  <c r="FM15" i="28"/>
  <c r="FC8" i="28"/>
  <c r="FG15" i="27"/>
  <c r="EW8" i="27"/>
  <c r="FF15" i="27"/>
  <c r="EV8" i="27"/>
  <c r="FX15" i="27"/>
  <c r="FN8" i="27"/>
  <c r="FM15" i="27"/>
  <c r="FC8" i="27"/>
  <c r="FL15" i="27"/>
  <c r="FB8" i="27"/>
  <c r="FK15" i="27"/>
  <c r="FA8" i="27"/>
  <c r="FJ15" i="27"/>
  <c r="EZ8" i="27"/>
  <c r="FS15" i="27"/>
  <c r="FI8" i="27"/>
  <c r="FR15" i="27"/>
  <c r="FH8" i="27"/>
  <c r="IS121" i="65" l="1"/>
  <c r="GH15" i="29"/>
  <c r="FX8" i="29"/>
  <c r="FR15" i="29"/>
  <c r="FH8" i="29"/>
  <c r="FZ15" i="29"/>
  <c r="FP8" i="29"/>
  <c r="GG15" i="29"/>
  <c r="FW8" i="29"/>
  <c r="GD15" i="29"/>
  <c r="FT8" i="29"/>
  <c r="FV15" i="29"/>
  <c r="FL8" i="29"/>
  <c r="FY15" i="29"/>
  <c r="FO8" i="29"/>
  <c r="GC15" i="29"/>
  <c r="FS8" i="29"/>
  <c r="GE15" i="29"/>
  <c r="FU8" i="29"/>
  <c r="GA15" i="29"/>
  <c r="FQ8" i="29"/>
  <c r="FU15" i="28"/>
  <c r="FK8" i="28"/>
  <c r="FT15" i="28"/>
  <c r="FJ8" i="28"/>
  <c r="GF15" i="28"/>
  <c r="FV8" i="28"/>
  <c r="FX15" i="28"/>
  <c r="FN8" i="28"/>
  <c r="GB15" i="28"/>
  <c r="FR8" i="28"/>
  <c r="FP15" i="28"/>
  <c r="FF8" i="28"/>
  <c r="GC15" i="28"/>
  <c r="FS8" i="28"/>
  <c r="FW15" i="28"/>
  <c r="FM8" i="28"/>
  <c r="FQ15" i="28"/>
  <c r="FG8" i="28"/>
  <c r="FO15" i="28"/>
  <c r="FE8" i="28"/>
  <c r="FQ15" i="27"/>
  <c r="FG8" i="27"/>
  <c r="FP15" i="27"/>
  <c r="FF8" i="27"/>
  <c r="GH15" i="27"/>
  <c r="FX8" i="27"/>
  <c r="FW15" i="27"/>
  <c r="FM8" i="27"/>
  <c r="FV15" i="27"/>
  <c r="FL8" i="27"/>
  <c r="FU15" i="27"/>
  <c r="FK8" i="27"/>
  <c r="FT15" i="27"/>
  <c r="FJ8" i="27"/>
  <c r="GC15" i="27"/>
  <c r="FS8" i="27"/>
  <c r="GB15" i="27"/>
  <c r="FR8" i="27"/>
  <c r="IS122" i="65" l="1"/>
  <c r="GN15" i="29"/>
  <c r="GD8" i="29"/>
  <c r="GQ15" i="29"/>
  <c r="GG8" i="29"/>
  <c r="GM15" i="29"/>
  <c r="GC8" i="29"/>
  <c r="GI15" i="29"/>
  <c r="FY8" i="29"/>
  <c r="GJ15" i="29"/>
  <c r="FZ8" i="29"/>
  <c r="GK15" i="29"/>
  <c r="GA8" i="29"/>
  <c r="GF15" i="29"/>
  <c r="FV8" i="29"/>
  <c r="GB15" i="29"/>
  <c r="FR8" i="29"/>
  <c r="GO15" i="29"/>
  <c r="GE8" i="29"/>
  <c r="GR15" i="29"/>
  <c r="GH8" i="29"/>
  <c r="GD15" i="28"/>
  <c r="FT8" i="28"/>
  <c r="GG15" i="28"/>
  <c r="FW8" i="28"/>
  <c r="GH15" i="28"/>
  <c r="FX8" i="28"/>
  <c r="FZ15" i="28"/>
  <c r="FP8" i="28"/>
  <c r="FY15" i="28"/>
  <c r="FO8" i="28"/>
  <c r="GM15" i="28"/>
  <c r="GC8" i="28"/>
  <c r="GP15" i="28"/>
  <c r="GF8" i="28"/>
  <c r="GA15" i="28"/>
  <c r="FQ8" i="28"/>
  <c r="GL15" i="28"/>
  <c r="GB8" i="28"/>
  <c r="GE15" i="28"/>
  <c r="FU8" i="28"/>
  <c r="FZ15" i="27"/>
  <c r="FP8" i="27"/>
  <c r="GA15" i="27"/>
  <c r="FQ8" i="27"/>
  <c r="GR15" i="27"/>
  <c r="GH8" i="27"/>
  <c r="GG15" i="27"/>
  <c r="FW8" i="27"/>
  <c r="GF15" i="27"/>
  <c r="FV8" i="27"/>
  <c r="GE15" i="27"/>
  <c r="FU8" i="27"/>
  <c r="GD15" i="27"/>
  <c r="FT8" i="27"/>
  <c r="GM15" i="27"/>
  <c r="GC8" i="27"/>
  <c r="GL15" i="27"/>
  <c r="GB8" i="27"/>
  <c r="IS123" i="65" l="1"/>
  <c r="GS15" i="29"/>
  <c r="GI8" i="29"/>
  <c r="GL15" i="29"/>
  <c r="GB8" i="29"/>
  <c r="GP15" i="29"/>
  <c r="GF8" i="29"/>
  <c r="GW15" i="29"/>
  <c r="GM8" i="29"/>
  <c r="HB15" i="29"/>
  <c r="GR8" i="29"/>
  <c r="GU15" i="29"/>
  <c r="GK8" i="29"/>
  <c r="HA15" i="29"/>
  <c r="GQ8" i="29"/>
  <c r="GY15" i="29"/>
  <c r="GO8" i="29"/>
  <c r="GT15" i="29"/>
  <c r="GJ8" i="29"/>
  <c r="GX15" i="29"/>
  <c r="GN8" i="29"/>
  <c r="GN15" i="28"/>
  <c r="GD8" i="28"/>
  <c r="GK15" i="28"/>
  <c r="GA8" i="28"/>
  <c r="GJ15" i="28"/>
  <c r="FZ8" i="28"/>
  <c r="GZ15" i="28"/>
  <c r="GP8" i="28"/>
  <c r="GV15" i="28"/>
  <c r="GL8" i="28"/>
  <c r="GI15" i="28"/>
  <c r="FY8" i="28"/>
  <c r="GR15" i="28"/>
  <c r="GH8" i="28"/>
  <c r="GO15" i="28"/>
  <c r="GE8" i="28"/>
  <c r="GW15" i="28"/>
  <c r="GM8" i="28"/>
  <c r="GQ15" i="28"/>
  <c r="GG8" i="28"/>
  <c r="GJ15" i="27"/>
  <c r="FZ8" i="27"/>
  <c r="GK15" i="27"/>
  <c r="GA8" i="27"/>
  <c r="HB15" i="27"/>
  <c r="GR8" i="27"/>
  <c r="GQ15" i="27"/>
  <c r="GG8" i="27"/>
  <c r="GP15" i="27"/>
  <c r="GF8" i="27"/>
  <c r="GO15" i="27"/>
  <c r="GE8" i="27"/>
  <c r="GN15" i="27"/>
  <c r="GD8" i="27"/>
  <c r="GW15" i="27"/>
  <c r="GM8" i="27"/>
  <c r="GV15" i="27"/>
  <c r="GL8" i="27"/>
  <c r="F95" i="28" l="1"/>
  <c r="F91" i="28"/>
  <c r="F83" i="27"/>
  <c r="F79" i="27"/>
  <c r="F75" i="27"/>
  <c r="F71" i="27"/>
  <c r="F67" i="27"/>
  <c r="F63" i="27"/>
  <c r="F59" i="27"/>
  <c r="F55" i="27"/>
  <c r="F51" i="27"/>
  <c r="F94" i="28"/>
  <c r="F90" i="28"/>
  <c r="F82" i="27"/>
  <c r="F78" i="27"/>
  <c r="F74" i="27"/>
  <c r="F70" i="27"/>
  <c r="F66" i="27"/>
  <c r="F62" i="27"/>
  <c r="F58" i="27"/>
  <c r="F54" i="27"/>
  <c r="F93" i="28"/>
  <c r="F89" i="28"/>
  <c r="F85" i="27"/>
  <c r="F81" i="27"/>
  <c r="F77" i="27"/>
  <c r="F73" i="27"/>
  <c r="F69" i="27"/>
  <c r="F65" i="27"/>
  <c r="F61" i="27"/>
  <c r="F57" i="27"/>
  <c r="F53" i="27"/>
  <c r="F92" i="28"/>
  <c r="F88" i="28"/>
  <c r="F84" i="27"/>
  <c r="F80" i="27"/>
  <c r="F76" i="27"/>
  <c r="F72" i="27"/>
  <c r="F68" i="27"/>
  <c r="F64" i="27"/>
  <c r="F60" i="27"/>
  <c r="F56" i="27"/>
  <c r="F52" i="27"/>
  <c r="IS124" i="65"/>
  <c r="HI15" i="29"/>
  <c r="HI8" i="29" s="1"/>
  <c r="GY8" i="29"/>
  <c r="HG15" i="29"/>
  <c r="HG8" i="29" s="1"/>
  <c r="GW8" i="29"/>
  <c r="HK15" i="29"/>
  <c r="HK8" i="29" s="1"/>
  <c r="HA8" i="29"/>
  <c r="GZ15" i="29"/>
  <c r="GP8" i="29"/>
  <c r="HH15" i="29"/>
  <c r="HH8" i="29" s="1"/>
  <c r="GX8" i="29"/>
  <c r="HE15" i="29"/>
  <c r="HE8" i="29" s="1"/>
  <c r="GU8" i="29"/>
  <c r="GV15" i="29"/>
  <c r="GL8" i="29"/>
  <c r="HD15" i="29"/>
  <c r="HD8" i="29" s="1"/>
  <c r="GT8" i="29"/>
  <c r="HL15" i="29"/>
  <c r="HL8" i="29" s="1"/>
  <c r="HB8" i="29"/>
  <c r="HC15" i="29"/>
  <c r="HC8" i="29" s="1"/>
  <c r="GS8" i="29"/>
  <c r="GY15" i="28"/>
  <c r="GO8" i="28"/>
  <c r="HJ15" i="28"/>
  <c r="HJ8" i="28" s="1"/>
  <c r="GZ8" i="28"/>
  <c r="HB15" i="28"/>
  <c r="GR8" i="28"/>
  <c r="GT15" i="28"/>
  <c r="GJ8" i="28"/>
  <c r="HA15" i="28"/>
  <c r="GQ8" i="28"/>
  <c r="GS15" i="28"/>
  <c r="GI8" i="28"/>
  <c r="GU15" i="28"/>
  <c r="GK8" i="28"/>
  <c r="HG15" i="28"/>
  <c r="HG8" i="28" s="1"/>
  <c r="GW8" i="28"/>
  <c r="HF15" i="28"/>
  <c r="HF8" i="28" s="1"/>
  <c r="GV8" i="28"/>
  <c r="GX15" i="28"/>
  <c r="GN8" i="28"/>
  <c r="GT15" i="27"/>
  <c r="GJ8" i="27"/>
  <c r="GU15" i="27"/>
  <c r="GK8" i="27"/>
  <c r="HL15" i="27"/>
  <c r="HL8" i="27" s="1"/>
  <c r="HB8" i="27"/>
  <c r="HA15" i="27"/>
  <c r="GQ8" i="27"/>
  <c r="GZ15" i="27"/>
  <c r="GP8" i="27"/>
  <c r="GY15" i="27"/>
  <c r="GO8" i="27"/>
  <c r="GX15" i="27"/>
  <c r="GN8" i="27"/>
  <c r="HG15" i="27"/>
  <c r="HG8" i="27" s="1"/>
  <c r="GW8" i="27"/>
  <c r="HF15" i="27"/>
  <c r="HF8" i="27" s="1"/>
  <c r="GV8" i="27"/>
  <c r="IS125" i="65" l="1"/>
  <c r="HJ15" i="29"/>
  <c r="HJ8" i="29" s="1"/>
  <c r="GZ8" i="29"/>
  <c r="HF15" i="29"/>
  <c r="HF8" i="29" s="1"/>
  <c r="GV8" i="29"/>
  <c r="HD15" i="28"/>
  <c r="GT8" i="28"/>
  <c r="HE15" i="28"/>
  <c r="GU8" i="28"/>
  <c r="HL15" i="28"/>
  <c r="HL8" i="28" s="1"/>
  <c r="HB8" i="28"/>
  <c r="HH15" i="28"/>
  <c r="HH8" i="28" s="1"/>
  <c r="GX8" i="28"/>
  <c r="HC15" i="28"/>
  <c r="GS8" i="28"/>
  <c r="HK15" i="28"/>
  <c r="HK8" i="28" s="1"/>
  <c r="HA8" i="28"/>
  <c r="HI15" i="28"/>
  <c r="HI8" i="28" s="1"/>
  <c r="GY8" i="28"/>
  <c r="HD15" i="27"/>
  <c r="GT8" i="27"/>
  <c r="HE15" i="27"/>
  <c r="GU8" i="27"/>
  <c r="HK15" i="27"/>
  <c r="HA8" i="27"/>
  <c r="HJ15" i="27"/>
  <c r="GZ8" i="27"/>
  <c r="HI15" i="27"/>
  <c r="GY8" i="27"/>
  <c r="HH15" i="27"/>
  <c r="GX8" i="27"/>
  <c r="F22" i="30"/>
  <c r="F22" i="27"/>
  <c r="F22" i="29"/>
  <c r="F22" i="28"/>
  <c r="F27" i="30"/>
  <c r="F27" i="29"/>
  <c r="F27" i="28"/>
  <c r="F27" i="27"/>
  <c r="F24" i="29"/>
  <c r="F24" i="28"/>
  <c r="F24" i="27"/>
  <c r="F24" i="30"/>
  <c r="F28" i="30"/>
  <c r="F28" i="27"/>
  <c r="F28" i="29"/>
  <c r="F28" i="28"/>
  <c r="F32" i="28"/>
  <c r="F32" i="30"/>
  <c r="F32" i="27"/>
  <c r="F32" i="29"/>
  <c r="F25" i="29"/>
  <c r="F25" i="28"/>
  <c r="F25" i="27"/>
  <c r="F25" i="30"/>
  <c r="F26" i="28"/>
  <c r="F26" i="27"/>
  <c r="F26" i="30"/>
  <c r="F26" i="29"/>
  <c r="F33" i="29"/>
  <c r="F33" i="28"/>
  <c r="F33" i="30"/>
  <c r="F33" i="27"/>
  <c r="F34" i="27"/>
  <c r="F34" i="30"/>
  <c r="F34" i="29"/>
  <c r="F34" i="28"/>
  <c r="F35" i="28"/>
  <c r="F35" i="27"/>
  <c r="F35" i="30"/>
  <c r="F35" i="29"/>
  <c r="F31" i="30"/>
  <c r="F31" i="29"/>
  <c r="F31" i="28"/>
  <c r="F31" i="27"/>
  <c r="F29" i="30"/>
  <c r="F29" i="28"/>
  <c r="F29" i="29"/>
  <c r="F29" i="27"/>
  <c r="F23" i="29"/>
  <c r="F23" i="28"/>
  <c r="F23" i="30"/>
  <c r="F23" i="27"/>
  <c r="F20" i="27"/>
  <c r="F20" i="29"/>
  <c r="F20" i="28"/>
  <c r="F20" i="30"/>
  <c r="F21" i="28"/>
  <c r="F21" i="27"/>
  <c r="F21" i="30"/>
  <c r="F21" i="29"/>
  <c r="F30" i="27"/>
  <c r="F30" i="30"/>
  <c r="F30" i="28"/>
  <c r="F30" i="29"/>
  <c r="F16" i="28"/>
  <c r="F16" i="30"/>
  <c r="F16" i="29"/>
  <c r="F16" i="27"/>
  <c r="F18" i="30"/>
  <c r="F18" i="29"/>
  <c r="F18" i="28"/>
  <c r="F18" i="27"/>
  <c r="F17" i="30"/>
  <c r="F17" i="28"/>
  <c r="F17" i="27"/>
  <c r="F17" i="29"/>
  <c r="F19" i="27"/>
  <c r="F19" i="30"/>
  <c r="F19" i="29"/>
  <c r="F19" i="28"/>
  <c r="F39" i="30"/>
  <c r="F39" i="29"/>
  <c r="F39" i="27"/>
  <c r="F39" i="28"/>
  <c r="F50" i="29"/>
  <c r="F50" i="28"/>
  <c r="F50" i="27"/>
  <c r="F50" i="30"/>
  <c r="F108" i="27"/>
  <c r="F108" i="29"/>
  <c r="F108" i="30"/>
  <c r="F108" i="28"/>
  <c r="F98" i="29"/>
  <c r="F98" i="28"/>
  <c r="F98" i="27"/>
  <c r="F98" i="30"/>
  <c r="F41" i="29"/>
  <c r="F41" i="28"/>
  <c r="F41" i="27"/>
  <c r="F41" i="30"/>
  <c r="F67" i="30"/>
  <c r="F67" i="29"/>
  <c r="F67" i="28"/>
  <c r="F66" i="29"/>
  <c r="F66" i="28"/>
  <c r="F66" i="30"/>
  <c r="F99" i="29"/>
  <c r="F99" i="30"/>
  <c r="F99" i="28"/>
  <c r="F99" i="27"/>
  <c r="F52" i="30"/>
  <c r="F52" i="29"/>
  <c r="F52" i="28"/>
  <c r="F71" i="29"/>
  <c r="F71" i="30"/>
  <c r="F71" i="28"/>
  <c r="F56" i="29"/>
  <c r="F56" i="28"/>
  <c r="F56" i="30"/>
  <c r="F104" i="28"/>
  <c r="F104" i="27"/>
  <c r="F104" i="29"/>
  <c r="F104" i="30"/>
  <c r="F93" i="27"/>
  <c r="F93" i="29"/>
  <c r="F93" i="30"/>
  <c r="F88" i="30"/>
  <c r="F88" i="29"/>
  <c r="F88" i="27"/>
  <c r="F60" i="30"/>
  <c r="F60" i="28"/>
  <c r="F60" i="29"/>
  <c r="F59" i="29"/>
  <c r="F59" i="28"/>
  <c r="F59" i="30"/>
  <c r="F84" i="29"/>
  <c r="F84" i="28"/>
  <c r="F84" i="30"/>
  <c r="F40" i="28"/>
  <c r="F40" i="27"/>
  <c r="F40" i="30"/>
  <c r="F40" i="29"/>
  <c r="F85" i="29"/>
  <c r="F85" i="30"/>
  <c r="F85" i="28"/>
  <c r="F68" i="30"/>
  <c r="F68" i="28"/>
  <c r="F68" i="29"/>
  <c r="F51" i="29"/>
  <c r="F51" i="28"/>
  <c r="F51" i="30"/>
  <c r="F42" i="30"/>
  <c r="F42" i="29"/>
  <c r="F42" i="28"/>
  <c r="F42" i="27"/>
  <c r="F75" i="30"/>
  <c r="F75" i="28"/>
  <c r="F75" i="29"/>
  <c r="F89" i="30"/>
  <c r="F89" i="27"/>
  <c r="F89" i="29"/>
  <c r="F90" i="30"/>
  <c r="F90" i="27"/>
  <c r="F90" i="29"/>
  <c r="F65" i="28"/>
  <c r="F65" i="30"/>
  <c r="F65" i="29"/>
  <c r="F38" i="28"/>
  <c r="F38" i="30"/>
  <c r="F38" i="29"/>
  <c r="F38" i="27"/>
  <c r="F74" i="29"/>
  <c r="F74" i="28"/>
  <c r="F74" i="30"/>
  <c r="F105" i="30"/>
  <c r="F105" i="28"/>
  <c r="F105" i="29"/>
  <c r="F105" i="27"/>
  <c r="F45" i="28"/>
  <c r="F45" i="27"/>
  <c r="F45" i="30"/>
  <c r="F45" i="29"/>
  <c r="F58" i="30"/>
  <c r="F58" i="28"/>
  <c r="F58" i="29"/>
  <c r="F81" i="30"/>
  <c r="F81" i="28"/>
  <c r="F81" i="29"/>
  <c r="F44" i="30"/>
  <c r="F44" i="29"/>
  <c r="F44" i="28"/>
  <c r="F44" i="27"/>
  <c r="F63" i="30"/>
  <c r="F63" i="29"/>
  <c r="F63" i="28"/>
  <c r="F48" i="30"/>
  <c r="F48" i="29"/>
  <c r="F48" i="28"/>
  <c r="F48" i="27"/>
  <c r="F57" i="30"/>
  <c r="F57" i="29"/>
  <c r="F57" i="28"/>
  <c r="F49" i="29"/>
  <c r="F49" i="28"/>
  <c r="F49" i="30"/>
  <c r="F49" i="27"/>
  <c r="F37" i="30"/>
  <c r="F37" i="29"/>
  <c r="F37" i="28"/>
  <c r="F37" i="27"/>
  <c r="F101" i="29"/>
  <c r="F101" i="30"/>
  <c r="F101" i="27"/>
  <c r="F101" i="28"/>
  <c r="F82" i="28"/>
  <c r="F82" i="29"/>
  <c r="F82" i="30"/>
  <c r="F95" i="30"/>
  <c r="F95" i="29"/>
  <c r="F95" i="27"/>
  <c r="F100" i="29"/>
  <c r="F100" i="30"/>
  <c r="F100" i="27"/>
  <c r="F100" i="28"/>
  <c r="F70" i="29"/>
  <c r="F70" i="30"/>
  <c r="F70" i="28"/>
  <c r="F79" i="30"/>
  <c r="F79" i="28"/>
  <c r="F79" i="29"/>
  <c r="F91" i="29"/>
  <c r="F91" i="30"/>
  <c r="F91" i="27"/>
  <c r="F46" i="30"/>
  <c r="F46" i="29"/>
  <c r="F46" i="28"/>
  <c r="F46" i="27"/>
  <c r="F55" i="30"/>
  <c r="F55" i="28"/>
  <c r="F55" i="29"/>
  <c r="F61" i="29"/>
  <c r="F61" i="28"/>
  <c r="F61" i="30"/>
  <c r="F76" i="28"/>
  <c r="F76" i="29"/>
  <c r="F76" i="30"/>
  <c r="F87" i="29"/>
  <c r="F87" i="30"/>
  <c r="F87" i="27"/>
  <c r="F87" i="28"/>
  <c r="F69" i="30"/>
  <c r="F69" i="29"/>
  <c r="F69" i="28"/>
  <c r="F36" i="30"/>
  <c r="F36" i="29"/>
  <c r="F36" i="28"/>
  <c r="F36" i="27"/>
  <c r="F102" i="29"/>
  <c r="F102" i="30"/>
  <c r="F102" i="28"/>
  <c r="F102" i="27"/>
  <c r="F109" i="30"/>
  <c r="F109" i="28"/>
  <c r="F109" i="27"/>
  <c r="F109" i="29"/>
  <c r="F103" i="30"/>
  <c r="F103" i="28"/>
  <c r="F103" i="27"/>
  <c r="F103" i="29"/>
  <c r="F94" i="29"/>
  <c r="F94" i="30"/>
  <c r="F94" i="27"/>
  <c r="F107" i="29"/>
  <c r="F107" i="30"/>
  <c r="F107" i="28"/>
  <c r="F107" i="27"/>
  <c r="F78" i="30"/>
  <c r="F78" i="29"/>
  <c r="F78" i="28"/>
  <c r="F53" i="29"/>
  <c r="F53" i="28"/>
  <c r="F53" i="30"/>
  <c r="F64" i="28"/>
  <c r="F64" i="30"/>
  <c r="F64" i="29"/>
  <c r="F54" i="30"/>
  <c r="F54" i="29"/>
  <c r="F54" i="28"/>
  <c r="F47" i="30"/>
  <c r="F47" i="29"/>
  <c r="F47" i="28"/>
  <c r="F47" i="27"/>
  <c r="F92" i="27"/>
  <c r="F92" i="30"/>
  <c r="F92" i="29"/>
  <c r="F97" i="28"/>
  <c r="F97" i="27"/>
  <c r="F97" i="30"/>
  <c r="F97" i="29"/>
  <c r="F83" i="30"/>
  <c r="F83" i="28"/>
  <c r="F83" i="29"/>
  <c r="F72" i="29"/>
  <c r="F72" i="30"/>
  <c r="F72" i="28"/>
  <c r="F111" i="29"/>
  <c r="F111" i="30"/>
  <c r="F111" i="28"/>
  <c r="F111" i="27"/>
  <c r="F106" i="28"/>
  <c r="F106" i="27"/>
  <c r="F106" i="29"/>
  <c r="F106" i="30"/>
  <c r="F110" i="29"/>
  <c r="F110" i="30"/>
  <c r="F110" i="28"/>
  <c r="F110" i="27"/>
  <c r="F80" i="29"/>
  <c r="F80" i="30"/>
  <c r="F80" i="28"/>
  <c r="F86" i="30"/>
  <c r="F86" i="28"/>
  <c r="F86" i="27"/>
  <c r="F86" i="29"/>
  <c r="F43" i="30"/>
  <c r="F43" i="29"/>
  <c r="F43" i="27"/>
  <c r="F43" i="28"/>
  <c r="F77" i="29"/>
  <c r="F77" i="30"/>
  <c r="F77" i="28"/>
  <c r="F73" i="28"/>
  <c r="F73" i="30"/>
  <c r="F73" i="29"/>
  <c r="F96" i="29"/>
  <c r="F96" i="30"/>
  <c r="F96" i="28"/>
  <c r="F96" i="27"/>
  <c r="F62" i="28"/>
  <c r="F62" i="30"/>
  <c r="F62" i="29"/>
  <c r="GW120" i="29" l="1"/>
  <c r="GW124" i="29" s="1"/>
  <c r="GO120" i="29"/>
  <c r="GO124" i="29" s="1"/>
  <c r="GG120" i="29"/>
  <c r="GG124" i="29" s="1"/>
  <c r="FY120" i="29"/>
  <c r="FY124" i="29" s="1"/>
  <c r="FQ120" i="29"/>
  <c r="FQ124" i="29" s="1"/>
  <c r="FI120" i="29"/>
  <c r="FI124" i="29" s="1"/>
  <c r="FA120" i="29"/>
  <c r="FA124" i="29" s="1"/>
  <c r="ES120" i="29"/>
  <c r="ES124" i="29" s="1"/>
  <c r="EK120" i="29"/>
  <c r="EK124" i="29" s="1"/>
  <c r="EC120" i="29"/>
  <c r="EC124" i="29" s="1"/>
  <c r="DU120" i="29"/>
  <c r="DU124" i="29" s="1"/>
  <c r="DM120" i="29"/>
  <c r="DM124" i="29" s="1"/>
  <c r="DE120" i="29"/>
  <c r="DE124" i="29" s="1"/>
  <c r="CW120" i="29"/>
  <c r="CW124" i="29" s="1"/>
  <c r="CO120" i="29"/>
  <c r="CO124" i="29" s="1"/>
  <c r="CG120" i="29"/>
  <c r="CG124" i="29" s="1"/>
  <c r="BY120" i="29"/>
  <c r="BY124" i="29" s="1"/>
  <c r="BQ120" i="29"/>
  <c r="BQ124" i="29" s="1"/>
  <c r="BI120" i="29"/>
  <c r="BI124" i="29" s="1"/>
  <c r="BA120" i="29"/>
  <c r="BA124" i="29" s="1"/>
  <c r="AS120" i="29"/>
  <c r="AS124" i="29" s="1"/>
  <c r="AK120" i="29"/>
  <c r="AK124" i="29" s="1"/>
  <c r="AC120" i="29"/>
  <c r="AC124" i="29" s="1"/>
  <c r="U120" i="29"/>
  <c r="U124" i="29" s="1"/>
  <c r="M120" i="29"/>
  <c r="M124" i="29" s="1"/>
  <c r="GU120" i="29"/>
  <c r="GU124" i="29" s="1"/>
  <c r="GM120" i="29"/>
  <c r="GM124" i="29" s="1"/>
  <c r="GE120" i="29"/>
  <c r="GE124" i="29" s="1"/>
  <c r="FW120" i="29"/>
  <c r="FW124" i="29" s="1"/>
  <c r="FO120" i="29"/>
  <c r="FO124" i="29" s="1"/>
  <c r="FG120" i="29"/>
  <c r="FG124" i="29" s="1"/>
  <c r="EY120" i="29"/>
  <c r="EY124" i="29" s="1"/>
  <c r="EQ120" i="29"/>
  <c r="EQ124" i="29" s="1"/>
  <c r="EI120" i="29"/>
  <c r="EI124" i="29" s="1"/>
  <c r="EA120" i="29"/>
  <c r="EA124" i="29" s="1"/>
  <c r="DS120" i="29"/>
  <c r="DS124" i="29" s="1"/>
  <c r="DK120" i="29"/>
  <c r="DK124" i="29" s="1"/>
  <c r="DC120" i="29"/>
  <c r="DC124" i="29" s="1"/>
  <c r="CU120" i="29"/>
  <c r="CU124" i="29" s="1"/>
  <c r="CM120" i="29"/>
  <c r="CM124" i="29" s="1"/>
  <c r="CE120" i="29"/>
  <c r="CE124" i="29" s="1"/>
  <c r="BW120" i="29"/>
  <c r="BW124" i="29" s="1"/>
  <c r="BO120" i="29"/>
  <c r="BO124" i="29" s="1"/>
  <c r="BG120" i="29"/>
  <c r="BG124" i="29" s="1"/>
  <c r="AY120" i="29"/>
  <c r="AY124" i="29" s="1"/>
  <c r="AQ120" i="29"/>
  <c r="AQ124" i="29" s="1"/>
  <c r="AI120" i="29"/>
  <c r="AI124" i="29" s="1"/>
  <c r="AA120" i="29"/>
  <c r="AA124" i="29" s="1"/>
  <c r="S120" i="29"/>
  <c r="S124" i="29" s="1"/>
  <c r="K120" i="29"/>
  <c r="HB120" i="29"/>
  <c r="HB124" i="29" s="1"/>
  <c r="GT120" i="29"/>
  <c r="GT124" i="29" s="1"/>
  <c r="GL120" i="29"/>
  <c r="GL124" i="29" s="1"/>
  <c r="GD120" i="29"/>
  <c r="GD124" i="29" s="1"/>
  <c r="FV120" i="29"/>
  <c r="FV124" i="29" s="1"/>
  <c r="FN120" i="29"/>
  <c r="FN124" i="29" s="1"/>
  <c r="FF120" i="29"/>
  <c r="FF124" i="29" s="1"/>
  <c r="EX120" i="29"/>
  <c r="EX124" i="29" s="1"/>
  <c r="EP120" i="29"/>
  <c r="EP124" i="29" s="1"/>
  <c r="EH120" i="29"/>
  <c r="EH124" i="29" s="1"/>
  <c r="DZ120" i="29"/>
  <c r="DZ124" i="29" s="1"/>
  <c r="DR120" i="29"/>
  <c r="DR124" i="29" s="1"/>
  <c r="DJ120" i="29"/>
  <c r="DJ124" i="29" s="1"/>
  <c r="DB120" i="29"/>
  <c r="DB124" i="29" s="1"/>
  <c r="CT120" i="29"/>
  <c r="CT124" i="29" s="1"/>
  <c r="CL120" i="29"/>
  <c r="CL124" i="29" s="1"/>
  <c r="CD120" i="29"/>
  <c r="CD124" i="29" s="1"/>
  <c r="BV120" i="29"/>
  <c r="BV124" i="29" s="1"/>
  <c r="BN120" i="29"/>
  <c r="BN124" i="29" s="1"/>
  <c r="BF120" i="29"/>
  <c r="BF124" i="29" s="1"/>
  <c r="AX120" i="29"/>
  <c r="AX124" i="29" s="1"/>
  <c r="AP120" i="29"/>
  <c r="AP124" i="29" s="1"/>
  <c r="AH120" i="29"/>
  <c r="AH124" i="29" s="1"/>
  <c r="Z120" i="29"/>
  <c r="Z124" i="29" s="1"/>
  <c r="R120" i="29"/>
  <c r="R124" i="29" s="1"/>
  <c r="HA120" i="29"/>
  <c r="HA124" i="29" s="1"/>
  <c r="GS120" i="29"/>
  <c r="GS124" i="29" s="1"/>
  <c r="GK120" i="29"/>
  <c r="GK124" i="29" s="1"/>
  <c r="GC120" i="29"/>
  <c r="GC124" i="29" s="1"/>
  <c r="FU120" i="29"/>
  <c r="FU124" i="29" s="1"/>
  <c r="FM120" i="29"/>
  <c r="FM124" i="29" s="1"/>
  <c r="FE120" i="29"/>
  <c r="FE124" i="29" s="1"/>
  <c r="EW120" i="29"/>
  <c r="EW124" i="29" s="1"/>
  <c r="EO120" i="29"/>
  <c r="EO124" i="29" s="1"/>
  <c r="EG120" i="29"/>
  <c r="EG124" i="29" s="1"/>
  <c r="DY120" i="29"/>
  <c r="DY124" i="29" s="1"/>
  <c r="DQ120" i="29"/>
  <c r="DQ124" i="29" s="1"/>
  <c r="DI120" i="29"/>
  <c r="DI124" i="29" s="1"/>
  <c r="DA120" i="29"/>
  <c r="DA124" i="29" s="1"/>
  <c r="CS120" i="29"/>
  <c r="CS124" i="29" s="1"/>
  <c r="CK120" i="29"/>
  <c r="CK124" i="29" s="1"/>
  <c r="CC120" i="29"/>
  <c r="CC124" i="29" s="1"/>
  <c r="BU120" i="29"/>
  <c r="BU124" i="29" s="1"/>
  <c r="BM120" i="29"/>
  <c r="BM124" i="29" s="1"/>
  <c r="BE120" i="29"/>
  <c r="BE124" i="29" s="1"/>
  <c r="AW120" i="29"/>
  <c r="AW124" i="29" s="1"/>
  <c r="AO120" i="29"/>
  <c r="AO124" i="29" s="1"/>
  <c r="AG120" i="29"/>
  <c r="AG124" i="29" s="1"/>
  <c r="Y120" i="29"/>
  <c r="Y124" i="29" s="1"/>
  <c r="Q120" i="29"/>
  <c r="Q124" i="29" s="1"/>
  <c r="GZ120" i="29"/>
  <c r="GZ124" i="29" s="1"/>
  <c r="GR120" i="29"/>
  <c r="GR124" i="29" s="1"/>
  <c r="GJ120" i="29"/>
  <c r="GJ124" i="29" s="1"/>
  <c r="GB120" i="29"/>
  <c r="GB124" i="29" s="1"/>
  <c r="FT120" i="29"/>
  <c r="FT124" i="29" s="1"/>
  <c r="FL120" i="29"/>
  <c r="FL124" i="29" s="1"/>
  <c r="FD120" i="29"/>
  <c r="FD124" i="29" s="1"/>
  <c r="EV120" i="29"/>
  <c r="EV124" i="29" s="1"/>
  <c r="EN120" i="29"/>
  <c r="EN124" i="29" s="1"/>
  <c r="EF120" i="29"/>
  <c r="EF124" i="29" s="1"/>
  <c r="DX120" i="29"/>
  <c r="DX124" i="29" s="1"/>
  <c r="DP120" i="29"/>
  <c r="DP124" i="29" s="1"/>
  <c r="DH120" i="29"/>
  <c r="DH124" i="29" s="1"/>
  <c r="CZ120" i="29"/>
  <c r="CZ124" i="29" s="1"/>
  <c r="CR120" i="29"/>
  <c r="CR124" i="29" s="1"/>
  <c r="CJ120" i="29"/>
  <c r="CJ124" i="29" s="1"/>
  <c r="CB120" i="29"/>
  <c r="CB124" i="29" s="1"/>
  <c r="BT120" i="29"/>
  <c r="BT124" i="29" s="1"/>
  <c r="BL120" i="29"/>
  <c r="BL124" i="29" s="1"/>
  <c r="BD120" i="29"/>
  <c r="BD124" i="29" s="1"/>
  <c r="AV120" i="29"/>
  <c r="AV124" i="29" s="1"/>
  <c r="AN120" i="29"/>
  <c r="AN124" i="29" s="1"/>
  <c r="AF120" i="29"/>
  <c r="AF124" i="29" s="1"/>
  <c r="X120" i="29"/>
  <c r="X124" i="29" s="1"/>
  <c r="P120" i="29"/>
  <c r="GY120" i="29"/>
  <c r="GY124" i="29" s="1"/>
  <c r="GQ120" i="29"/>
  <c r="GQ124" i="29" s="1"/>
  <c r="GI120" i="29"/>
  <c r="GI124" i="29" s="1"/>
  <c r="GA120" i="29"/>
  <c r="GA124" i="29" s="1"/>
  <c r="FS120" i="29"/>
  <c r="FS124" i="29" s="1"/>
  <c r="FK120" i="29"/>
  <c r="FK124" i="29" s="1"/>
  <c r="FC120" i="29"/>
  <c r="FC124" i="29" s="1"/>
  <c r="EU120" i="29"/>
  <c r="EU124" i="29" s="1"/>
  <c r="EM120" i="29"/>
  <c r="EM124" i="29" s="1"/>
  <c r="EE120" i="29"/>
  <c r="EE124" i="29" s="1"/>
  <c r="DW120" i="29"/>
  <c r="DW124" i="29" s="1"/>
  <c r="DO120" i="29"/>
  <c r="DO124" i="29" s="1"/>
  <c r="DG120" i="29"/>
  <c r="DG124" i="29" s="1"/>
  <c r="CY120" i="29"/>
  <c r="CY124" i="29" s="1"/>
  <c r="CQ120" i="29"/>
  <c r="CQ124" i="29" s="1"/>
  <c r="CI120" i="29"/>
  <c r="CI124" i="29" s="1"/>
  <c r="CA120" i="29"/>
  <c r="CA124" i="29" s="1"/>
  <c r="BS120" i="29"/>
  <c r="BS124" i="29" s="1"/>
  <c r="BK120" i="29"/>
  <c r="BK124" i="29" s="1"/>
  <c r="BC120" i="29"/>
  <c r="BC124" i="29" s="1"/>
  <c r="AU120" i="29"/>
  <c r="AU124" i="29" s="1"/>
  <c r="AM120" i="29"/>
  <c r="AM124" i="29" s="1"/>
  <c r="AE120" i="29"/>
  <c r="AE124" i="29" s="1"/>
  <c r="W120" i="29"/>
  <c r="W124" i="29" s="1"/>
  <c r="O120" i="29"/>
  <c r="O124" i="29" s="1"/>
  <c r="GX120" i="29"/>
  <c r="GX124" i="29" s="1"/>
  <c r="FR120" i="29"/>
  <c r="FR124" i="29" s="1"/>
  <c r="EL120" i="29"/>
  <c r="EL124" i="29" s="1"/>
  <c r="DF120" i="29"/>
  <c r="DF124" i="29" s="1"/>
  <c r="BZ120" i="29"/>
  <c r="BZ124" i="29" s="1"/>
  <c r="AT120" i="29"/>
  <c r="AT124" i="29" s="1"/>
  <c r="N120" i="29"/>
  <c r="N124" i="29" s="1"/>
  <c r="FZ120" i="29"/>
  <c r="FZ124" i="29" s="1"/>
  <c r="BB120" i="29"/>
  <c r="BB124" i="29" s="1"/>
  <c r="GV120" i="29"/>
  <c r="GV124" i="29" s="1"/>
  <c r="FP120" i="29"/>
  <c r="FP124" i="29" s="1"/>
  <c r="EJ120" i="29"/>
  <c r="EJ124" i="29" s="1"/>
  <c r="DD120" i="29"/>
  <c r="DD124" i="29" s="1"/>
  <c r="BX120" i="29"/>
  <c r="BX124" i="29" s="1"/>
  <c r="AR120" i="29"/>
  <c r="AR124" i="29" s="1"/>
  <c r="L120" i="29"/>
  <c r="L124" i="29" s="1"/>
  <c r="ET120" i="29"/>
  <c r="ET124" i="29" s="1"/>
  <c r="CH120" i="29"/>
  <c r="CH124" i="29" s="1"/>
  <c r="V120" i="29"/>
  <c r="V124" i="29" s="1"/>
  <c r="GP120" i="29"/>
  <c r="GP124" i="29" s="1"/>
  <c r="FJ120" i="29"/>
  <c r="FJ124" i="29" s="1"/>
  <c r="ED120" i="29"/>
  <c r="ED124" i="29" s="1"/>
  <c r="CX120" i="29"/>
  <c r="CX124" i="29" s="1"/>
  <c r="BR120" i="29"/>
  <c r="BR124" i="29" s="1"/>
  <c r="AL120" i="29"/>
  <c r="AL124" i="29" s="1"/>
  <c r="GF120" i="29"/>
  <c r="GF124" i="29" s="1"/>
  <c r="CN120" i="29"/>
  <c r="CN124" i="29" s="1"/>
  <c r="AB120" i="29"/>
  <c r="AB124" i="29" s="1"/>
  <c r="GN120" i="29"/>
  <c r="GN124" i="29" s="1"/>
  <c r="FH120" i="29"/>
  <c r="FH124" i="29" s="1"/>
  <c r="EB120" i="29"/>
  <c r="EB124" i="29" s="1"/>
  <c r="CV120" i="29"/>
  <c r="CV124" i="29" s="1"/>
  <c r="BP120" i="29"/>
  <c r="BP124" i="29" s="1"/>
  <c r="AJ120" i="29"/>
  <c r="AJ124" i="29" s="1"/>
  <c r="EZ120" i="29"/>
  <c r="EZ124" i="29" s="1"/>
  <c r="BH120" i="29"/>
  <c r="BH124" i="29" s="1"/>
  <c r="DN120" i="29"/>
  <c r="DN124" i="29" s="1"/>
  <c r="GH120" i="29"/>
  <c r="GH124" i="29" s="1"/>
  <c r="FB120" i="29"/>
  <c r="FB124" i="29" s="1"/>
  <c r="DV120" i="29"/>
  <c r="DV124" i="29" s="1"/>
  <c r="CP120" i="29"/>
  <c r="CP124" i="29" s="1"/>
  <c r="BJ120" i="29"/>
  <c r="BJ124" i="29" s="1"/>
  <c r="AD120" i="29"/>
  <c r="AD124" i="29" s="1"/>
  <c r="DT120" i="29"/>
  <c r="DT124" i="29" s="1"/>
  <c r="FX120" i="29"/>
  <c r="FX124" i="29" s="1"/>
  <c r="ER120" i="29"/>
  <c r="ER124" i="29" s="1"/>
  <c r="DL120" i="29"/>
  <c r="DL124" i="29" s="1"/>
  <c r="CF120" i="29"/>
  <c r="CF124" i="29" s="1"/>
  <c r="AZ120" i="29"/>
  <c r="AZ124" i="29" s="1"/>
  <c r="T120" i="29"/>
  <c r="T124" i="29" s="1"/>
  <c r="GW120" i="30"/>
  <c r="GW124" i="30" s="1"/>
  <c r="GO120" i="30"/>
  <c r="GO124" i="30" s="1"/>
  <c r="GG120" i="30"/>
  <c r="GG124" i="30" s="1"/>
  <c r="FY120" i="30"/>
  <c r="FY124" i="30" s="1"/>
  <c r="FQ120" i="30"/>
  <c r="FQ124" i="30" s="1"/>
  <c r="FI120" i="30"/>
  <c r="FI124" i="30" s="1"/>
  <c r="FA120" i="30"/>
  <c r="FA124" i="30" s="1"/>
  <c r="ES120" i="30"/>
  <c r="ES124" i="30" s="1"/>
  <c r="EK120" i="30"/>
  <c r="EK124" i="30" s="1"/>
  <c r="EC120" i="30"/>
  <c r="EC124" i="30" s="1"/>
  <c r="DU120" i="30"/>
  <c r="DU124" i="30" s="1"/>
  <c r="DM120" i="30"/>
  <c r="DM124" i="30" s="1"/>
  <c r="DE120" i="30"/>
  <c r="DE124" i="30" s="1"/>
  <c r="CW120" i="30"/>
  <c r="CW124" i="30" s="1"/>
  <c r="CO120" i="30"/>
  <c r="CO124" i="30" s="1"/>
  <c r="CG120" i="30"/>
  <c r="CG124" i="30" s="1"/>
  <c r="BY120" i="30"/>
  <c r="BY124" i="30" s="1"/>
  <c r="BQ120" i="30"/>
  <c r="BQ124" i="30" s="1"/>
  <c r="BI120" i="30"/>
  <c r="BI124" i="30" s="1"/>
  <c r="BA120" i="30"/>
  <c r="BA124" i="30" s="1"/>
  <c r="AS120" i="30"/>
  <c r="AS124" i="30" s="1"/>
  <c r="AK120" i="30"/>
  <c r="AK124" i="30" s="1"/>
  <c r="AC120" i="30"/>
  <c r="AC124" i="30" s="1"/>
  <c r="U120" i="30"/>
  <c r="U124" i="30" s="1"/>
  <c r="M120" i="30"/>
  <c r="M124" i="30" s="1"/>
  <c r="GU120" i="30"/>
  <c r="GU124" i="30" s="1"/>
  <c r="GM120" i="30"/>
  <c r="GM124" i="30" s="1"/>
  <c r="GE120" i="30"/>
  <c r="GE124" i="30" s="1"/>
  <c r="FW120" i="30"/>
  <c r="FW124" i="30" s="1"/>
  <c r="FO120" i="30"/>
  <c r="FO124" i="30" s="1"/>
  <c r="FG120" i="30"/>
  <c r="FG124" i="30" s="1"/>
  <c r="EY120" i="30"/>
  <c r="EY124" i="30" s="1"/>
  <c r="EQ120" i="30"/>
  <c r="EQ124" i="30" s="1"/>
  <c r="EI120" i="30"/>
  <c r="EI124" i="30" s="1"/>
  <c r="EA120" i="30"/>
  <c r="EA124" i="30" s="1"/>
  <c r="DS120" i="30"/>
  <c r="DS124" i="30" s="1"/>
  <c r="DK120" i="30"/>
  <c r="DK124" i="30" s="1"/>
  <c r="DC120" i="30"/>
  <c r="DC124" i="30" s="1"/>
  <c r="CU120" i="30"/>
  <c r="CU124" i="30" s="1"/>
  <c r="CM120" i="30"/>
  <c r="CM124" i="30" s="1"/>
  <c r="CE120" i="30"/>
  <c r="CE124" i="30" s="1"/>
  <c r="BW120" i="30"/>
  <c r="BW124" i="30" s="1"/>
  <c r="BO120" i="30"/>
  <c r="BO124" i="30" s="1"/>
  <c r="BG120" i="30"/>
  <c r="BG124" i="30" s="1"/>
  <c r="AY120" i="30"/>
  <c r="AY124" i="30" s="1"/>
  <c r="AQ120" i="30"/>
  <c r="AQ124" i="30" s="1"/>
  <c r="AI120" i="30"/>
  <c r="AI124" i="30" s="1"/>
  <c r="AA120" i="30"/>
  <c r="AA124" i="30" s="1"/>
  <c r="S120" i="30"/>
  <c r="S124" i="30" s="1"/>
  <c r="K120" i="30"/>
  <c r="HB120" i="30"/>
  <c r="HB124" i="30" s="1"/>
  <c r="GT120" i="30"/>
  <c r="GT124" i="30" s="1"/>
  <c r="GL120" i="30"/>
  <c r="GL124" i="30" s="1"/>
  <c r="GD120" i="30"/>
  <c r="GD124" i="30" s="1"/>
  <c r="FV120" i="30"/>
  <c r="FV124" i="30" s="1"/>
  <c r="FN120" i="30"/>
  <c r="FN124" i="30" s="1"/>
  <c r="FF120" i="30"/>
  <c r="FF124" i="30" s="1"/>
  <c r="EX120" i="30"/>
  <c r="EX124" i="30" s="1"/>
  <c r="EP120" i="30"/>
  <c r="EP124" i="30" s="1"/>
  <c r="EH120" i="30"/>
  <c r="EH124" i="30" s="1"/>
  <c r="DZ120" i="30"/>
  <c r="DZ124" i="30" s="1"/>
  <c r="DR120" i="30"/>
  <c r="DR124" i="30" s="1"/>
  <c r="DJ120" i="30"/>
  <c r="DJ124" i="30" s="1"/>
  <c r="DB120" i="30"/>
  <c r="DB124" i="30" s="1"/>
  <c r="CT120" i="30"/>
  <c r="CT124" i="30" s="1"/>
  <c r="CL120" i="30"/>
  <c r="CL124" i="30" s="1"/>
  <c r="CD120" i="30"/>
  <c r="CD124" i="30" s="1"/>
  <c r="BV120" i="30"/>
  <c r="BV124" i="30" s="1"/>
  <c r="BN120" i="30"/>
  <c r="BN124" i="30" s="1"/>
  <c r="BF120" i="30"/>
  <c r="BF124" i="30" s="1"/>
  <c r="AX120" i="30"/>
  <c r="AX124" i="30" s="1"/>
  <c r="AP120" i="30"/>
  <c r="AP124" i="30" s="1"/>
  <c r="AH120" i="30"/>
  <c r="AH124" i="30" s="1"/>
  <c r="Z120" i="30"/>
  <c r="Z124" i="30" s="1"/>
  <c r="R120" i="30"/>
  <c r="R124" i="30" s="1"/>
  <c r="HA120" i="30"/>
  <c r="HA124" i="30" s="1"/>
  <c r="GS120" i="30"/>
  <c r="GS124" i="30" s="1"/>
  <c r="GK120" i="30"/>
  <c r="GK124" i="30" s="1"/>
  <c r="GC120" i="30"/>
  <c r="GC124" i="30" s="1"/>
  <c r="FU120" i="30"/>
  <c r="FU124" i="30" s="1"/>
  <c r="FM120" i="30"/>
  <c r="FM124" i="30" s="1"/>
  <c r="FE120" i="30"/>
  <c r="FE124" i="30" s="1"/>
  <c r="EW120" i="30"/>
  <c r="EW124" i="30" s="1"/>
  <c r="EO120" i="30"/>
  <c r="EO124" i="30" s="1"/>
  <c r="EG120" i="30"/>
  <c r="EG124" i="30" s="1"/>
  <c r="DY120" i="30"/>
  <c r="DY124" i="30" s="1"/>
  <c r="DQ120" i="30"/>
  <c r="DQ124" i="30" s="1"/>
  <c r="DI120" i="30"/>
  <c r="DI124" i="30" s="1"/>
  <c r="DA120" i="30"/>
  <c r="DA124" i="30" s="1"/>
  <c r="CS120" i="30"/>
  <c r="CS124" i="30" s="1"/>
  <c r="CK120" i="30"/>
  <c r="CK124" i="30" s="1"/>
  <c r="CC120" i="30"/>
  <c r="CC124" i="30" s="1"/>
  <c r="BU120" i="30"/>
  <c r="BU124" i="30" s="1"/>
  <c r="BM120" i="30"/>
  <c r="BM124" i="30" s="1"/>
  <c r="BE120" i="30"/>
  <c r="BE124" i="30" s="1"/>
  <c r="AW120" i="30"/>
  <c r="AW124" i="30" s="1"/>
  <c r="AO120" i="30"/>
  <c r="AO124" i="30" s="1"/>
  <c r="AG120" i="30"/>
  <c r="AG124" i="30" s="1"/>
  <c r="Y120" i="30"/>
  <c r="Y124" i="30" s="1"/>
  <c r="Q120" i="30"/>
  <c r="GZ120" i="30"/>
  <c r="GZ124" i="30" s="1"/>
  <c r="GR120" i="30"/>
  <c r="GR124" i="30" s="1"/>
  <c r="GJ120" i="30"/>
  <c r="GJ124" i="30" s="1"/>
  <c r="GB120" i="30"/>
  <c r="GB124" i="30" s="1"/>
  <c r="FT120" i="30"/>
  <c r="FT124" i="30" s="1"/>
  <c r="FL120" i="30"/>
  <c r="FL124" i="30" s="1"/>
  <c r="FD120" i="30"/>
  <c r="FD124" i="30" s="1"/>
  <c r="EV120" i="30"/>
  <c r="EV124" i="30" s="1"/>
  <c r="EN120" i="30"/>
  <c r="EN124" i="30" s="1"/>
  <c r="EF120" i="30"/>
  <c r="EF124" i="30" s="1"/>
  <c r="DX120" i="30"/>
  <c r="DX124" i="30" s="1"/>
  <c r="DP120" i="30"/>
  <c r="DP124" i="30" s="1"/>
  <c r="DH120" i="30"/>
  <c r="DH124" i="30" s="1"/>
  <c r="CZ120" i="30"/>
  <c r="CZ124" i="30" s="1"/>
  <c r="CR120" i="30"/>
  <c r="CR124" i="30" s="1"/>
  <c r="CJ120" i="30"/>
  <c r="CJ124" i="30" s="1"/>
  <c r="CB120" i="30"/>
  <c r="CB124" i="30" s="1"/>
  <c r="BT120" i="30"/>
  <c r="BT124" i="30" s="1"/>
  <c r="BL120" i="30"/>
  <c r="BL124" i="30" s="1"/>
  <c r="BD120" i="30"/>
  <c r="BD124" i="30" s="1"/>
  <c r="AV120" i="30"/>
  <c r="AV124" i="30" s="1"/>
  <c r="AN120" i="30"/>
  <c r="AN124" i="30" s="1"/>
  <c r="AF120" i="30"/>
  <c r="AF124" i="30" s="1"/>
  <c r="X120" i="30"/>
  <c r="X124" i="30" s="1"/>
  <c r="P120" i="30"/>
  <c r="P124" i="30" s="1"/>
  <c r="GY120" i="30"/>
  <c r="GY124" i="30" s="1"/>
  <c r="GQ120" i="30"/>
  <c r="GQ124" i="30" s="1"/>
  <c r="GI120" i="30"/>
  <c r="GI124" i="30" s="1"/>
  <c r="GA120" i="30"/>
  <c r="GA124" i="30" s="1"/>
  <c r="FS120" i="30"/>
  <c r="FS124" i="30" s="1"/>
  <c r="FK120" i="30"/>
  <c r="FK124" i="30" s="1"/>
  <c r="FC120" i="30"/>
  <c r="FC124" i="30" s="1"/>
  <c r="EU120" i="30"/>
  <c r="EU124" i="30" s="1"/>
  <c r="EM120" i="30"/>
  <c r="EM124" i="30" s="1"/>
  <c r="EE120" i="30"/>
  <c r="EE124" i="30" s="1"/>
  <c r="DW120" i="30"/>
  <c r="DW124" i="30" s="1"/>
  <c r="DO120" i="30"/>
  <c r="DO124" i="30" s="1"/>
  <c r="DG120" i="30"/>
  <c r="DG124" i="30" s="1"/>
  <c r="CY120" i="30"/>
  <c r="CY124" i="30" s="1"/>
  <c r="CQ120" i="30"/>
  <c r="CQ124" i="30" s="1"/>
  <c r="CI120" i="30"/>
  <c r="CI124" i="30" s="1"/>
  <c r="CA120" i="30"/>
  <c r="CA124" i="30" s="1"/>
  <c r="BS120" i="30"/>
  <c r="BS124" i="30" s="1"/>
  <c r="BK120" i="30"/>
  <c r="BK124" i="30" s="1"/>
  <c r="BC120" i="30"/>
  <c r="BC124" i="30" s="1"/>
  <c r="AU120" i="30"/>
  <c r="AU124" i="30" s="1"/>
  <c r="AM120" i="30"/>
  <c r="AM124" i="30" s="1"/>
  <c r="AE120" i="30"/>
  <c r="AE124" i="30" s="1"/>
  <c r="W120" i="30"/>
  <c r="W124" i="30" s="1"/>
  <c r="O120" i="30"/>
  <c r="O124" i="30" s="1"/>
  <c r="GP120" i="30"/>
  <c r="GP124" i="30" s="1"/>
  <c r="FJ120" i="30"/>
  <c r="FJ124" i="30" s="1"/>
  <c r="ED120" i="30"/>
  <c r="ED124" i="30" s="1"/>
  <c r="CX120" i="30"/>
  <c r="CX124" i="30" s="1"/>
  <c r="BR120" i="30"/>
  <c r="BR124" i="30" s="1"/>
  <c r="AL120" i="30"/>
  <c r="AL124" i="30" s="1"/>
  <c r="FR120" i="30"/>
  <c r="FR124" i="30" s="1"/>
  <c r="BZ120" i="30"/>
  <c r="BZ124" i="30" s="1"/>
  <c r="N120" i="30"/>
  <c r="N124" i="30" s="1"/>
  <c r="GN120" i="30"/>
  <c r="GN124" i="30" s="1"/>
  <c r="FH120" i="30"/>
  <c r="FH124" i="30" s="1"/>
  <c r="EB120" i="30"/>
  <c r="EB124" i="30" s="1"/>
  <c r="CV120" i="30"/>
  <c r="CV124" i="30" s="1"/>
  <c r="BP120" i="30"/>
  <c r="BP124" i="30" s="1"/>
  <c r="AJ120" i="30"/>
  <c r="AJ124" i="30" s="1"/>
  <c r="GX120" i="30"/>
  <c r="GX124" i="30" s="1"/>
  <c r="DF120" i="30"/>
  <c r="DF124" i="30" s="1"/>
  <c r="AT120" i="30"/>
  <c r="AT124" i="30" s="1"/>
  <c r="GH120" i="30"/>
  <c r="GH124" i="30" s="1"/>
  <c r="FB120" i="30"/>
  <c r="FB124" i="30" s="1"/>
  <c r="DV120" i="30"/>
  <c r="DV124" i="30" s="1"/>
  <c r="CP120" i="30"/>
  <c r="CP124" i="30" s="1"/>
  <c r="BJ120" i="30"/>
  <c r="BJ124" i="30" s="1"/>
  <c r="AD120" i="30"/>
  <c r="AD124" i="30" s="1"/>
  <c r="ER120" i="30"/>
  <c r="ER124" i="30" s="1"/>
  <c r="AZ120" i="30"/>
  <c r="AZ124" i="30" s="1"/>
  <c r="GF120" i="30"/>
  <c r="GF124" i="30" s="1"/>
  <c r="EZ120" i="30"/>
  <c r="EZ124" i="30" s="1"/>
  <c r="DT120" i="30"/>
  <c r="DT124" i="30" s="1"/>
  <c r="CN120" i="30"/>
  <c r="CN124" i="30" s="1"/>
  <c r="BH120" i="30"/>
  <c r="BH124" i="30" s="1"/>
  <c r="AB120" i="30"/>
  <c r="AB124" i="30" s="1"/>
  <c r="FX120" i="30"/>
  <c r="FX124" i="30" s="1"/>
  <c r="DL120" i="30"/>
  <c r="DL124" i="30" s="1"/>
  <c r="T120" i="30"/>
  <c r="T124" i="30" s="1"/>
  <c r="EL120" i="30"/>
  <c r="EL124" i="30" s="1"/>
  <c r="FZ120" i="30"/>
  <c r="FZ124" i="30" s="1"/>
  <c r="ET120" i="30"/>
  <c r="ET124" i="30" s="1"/>
  <c r="DN120" i="30"/>
  <c r="DN124" i="30" s="1"/>
  <c r="CH120" i="30"/>
  <c r="CH124" i="30" s="1"/>
  <c r="BB120" i="30"/>
  <c r="BB124" i="30" s="1"/>
  <c r="V120" i="30"/>
  <c r="V124" i="30" s="1"/>
  <c r="CF120" i="30"/>
  <c r="CF124" i="30" s="1"/>
  <c r="GV120" i="30"/>
  <c r="GV124" i="30" s="1"/>
  <c r="FP120" i="30"/>
  <c r="FP124" i="30" s="1"/>
  <c r="EJ120" i="30"/>
  <c r="EJ124" i="30" s="1"/>
  <c r="DD120" i="30"/>
  <c r="DD124" i="30" s="1"/>
  <c r="BX120" i="30"/>
  <c r="BX124" i="30" s="1"/>
  <c r="AR120" i="30"/>
  <c r="AR124" i="30" s="1"/>
  <c r="L120" i="30"/>
  <c r="L124" i="30" s="1"/>
  <c r="GW120" i="28"/>
  <c r="GW124" i="28" s="1"/>
  <c r="GO120" i="28"/>
  <c r="GO124" i="28" s="1"/>
  <c r="GG120" i="28"/>
  <c r="GG124" i="28" s="1"/>
  <c r="FY120" i="28"/>
  <c r="FY124" i="28" s="1"/>
  <c r="FQ120" i="28"/>
  <c r="FQ124" i="28" s="1"/>
  <c r="FI120" i="28"/>
  <c r="FI124" i="28" s="1"/>
  <c r="FA120" i="28"/>
  <c r="FA124" i="28" s="1"/>
  <c r="ES120" i="28"/>
  <c r="ES124" i="28" s="1"/>
  <c r="EK120" i="28"/>
  <c r="EK124" i="28" s="1"/>
  <c r="EC120" i="28"/>
  <c r="EC124" i="28" s="1"/>
  <c r="DU120" i="28"/>
  <c r="DU124" i="28" s="1"/>
  <c r="DM120" i="28"/>
  <c r="DM124" i="28" s="1"/>
  <c r="DE120" i="28"/>
  <c r="DE124" i="28" s="1"/>
  <c r="CW120" i="28"/>
  <c r="CW124" i="28" s="1"/>
  <c r="CO120" i="28"/>
  <c r="CO124" i="28" s="1"/>
  <c r="CG120" i="28"/>
  <c r="CG124" i="28" s="1"/>
  <c r="BY120" i="28"/>
  <c r="BY124" i="28" s="1"/>
  <c r="BQ120" i="28"/>
  <c r="BQ124" i="28" s="1"/>
  <c r="BI120" i="28"/>
  <c r="BI124" i="28" s="1"/>
  <c r="BA120" i="28"/>
  <c r="BA124" i="28" s="1"/>
  <c r="AS120" i="28"/>
  <c r="AS124" i="28" s="1"/>
  <c r="AK120" i="28"/>
  <c r="AK124" i="28" s="1"/>
  <c r="AC120" i="28"/>
  <c r="AC124" i="28" s="1"/>
  <c r="U120" i="28"/>
  <c r="U124" i="28" s="1"/>
  <c r="M120" i="28"/>
  <c r="M124" i="28" s="1"/>
  <c r="GU120" i="28"/>
  <c r="GU124" i="28" s="1"/>
  <c r="GM120" i="28"/>
  <c r="GM124" i="28" s="1"/>
  <c r="GE120" i="28"/>
  <c r="GE124" i="28" s="1"/>
  <c r="FW120" i="28"/>
  <c r="FW124" i="28" s="1"/>
  <c r="FO120" i="28"/>
  <c r="FO124" i="28" s="1"/>
  <c r="FG120" i="28"/>
  <c r="FG124" i="28" s="1"/>
  <c r="EY120" i="28"/>
  <c r="EY124" i="28" s="1"/>
  <c r="EQ120" i="28"/>
  <c r="EQ124" i="28" s="1"/>
  <c r="EI120" i="28"/>
  <c r="EI124" i="28" s="1"/>
  <c r="EA120" i="28"/>
  <c r="EA124" i="28" s="1"/>
  <c r="DS120" i="28"/>
  <c r="DS124" i="28" s="1"/>
  <c r="DK120" i="28"/>
  <c r="DK124" i="28" s="1"/>
  <c r="DC120" i="28"/>
  <c r="DC124" i="28" s="1"/>
  <c r="CU120" i="28"/>
  <c r="CU124" i="28" s="1"/>
  <c r="CM120" i="28"/>
  <c r="CM124" i="28" s="1"/>
  <c r="CE120" i="28"/>
  <c r="CE124" i="28" s="1"/>
  <c r="BW120" i="28"/>
  <c r="BW124" i="28" s="1"/>
  <c r="BO120" i="28"/>
  <c r="BO124" i="28" s="1"/>
  <c r="BG120" i="28"/>
  <c r="BG124" i="28" s="1"/>
  <c r="AY120" i="28"/>
  <c r="AY124" i="28" s="1"/>
  <c r="AQ120" i="28"/>
  <c r="AQ124" i="28" s="1"/>
  <c r="AI120" i="28"/>
  <c r="AI124" i="28" s="1"/>
  <c r="AA120" i="28"/>
  <c r="AA124" i="28" s="1"/>
  <c r="S120" i="28"/>
  <c r="S124" i="28" s="1"/>
  <c r="K120" i="28"/>
  <c r="HB120" i="28"/>
  <c r="HB124" i="28" s="1"/>
  <c r="GT120" i="28"/>
  <c r="GT124" i="28" s="1"/>
  <c r="GL120" i="28"/>
  <c r="GL124" i="28" s="1"/>
  <c r="GD120" i="28"/>
  <c r="GD124" i="28" s="1"/>
  <c r="FV120" i="28"/>
  <c r="FV124" i="28" s="1"/>
  <c r="FN120" i="28"/>
  <c r="FN124" i="28" s="1"/>
  <c r="HA120" i="28"/>
  <c r="HA124" i="28" s="1"/>
  <c r="GS120" i="28"/>
  <c r="GS124" i="28" s="1"/>
  <c r="GK120" i="28"/>
  <c r="GK124" i="28" s="1"/>
  <c r="GC120" i="28"/>
  <c r="GC124" i="28" s="1"/>
  <c r="FU120" i="28"/>
  <c r="FU124" i="28" s="1"/>
  <c r="FM120" i="28"/>
  <c r="FM124" i="28" s="1"/>
  <c r="FE120" i="28"/>
  <c r="FE124" i="28" s="1"/>
  <c r="EW120" i="28"/>
  <c r="EW124" i="28" s="1"/>
  <c r="EO120" i="28"/>
  <c r="EO124" i="28" s="1"/>
  <c r="EG120" i="28"/>
  <c r="EG124" i="28" s="1"/>
  <c r="DY120" i="28"/>
  <c r="DY124" i="28" s="1"/>
  <c r="DQ120" i="28"/>
  <c r="DQ124" i="28" s="1"/>
  <c r="DI120" i="28"/>
  <c r="DI124" i="28" s="1"/>
  <c r="DA120" i="28"/>
  <c r="DA124" i="28" s="1"/>
  <c r="CS120" i="28"/>
  <c r="CS124" i="28" s="1"/>
  <c r="CK120" i="28"/>
  <c r="CK124" i="28" s="1"/>
  <c r="CC120" i="28"/>
  <c r="CC124" i="28" s="1"/>
  <c r="BU120" i="28"/>
  <c r="BU124" i="28" s="1"/>
  <c r="BM120" i="28"/>
  <c r="BM124" i="28" s="1"/>
  <c r="BE120" i="28"/>
  <c r="BE124" i="28" s="1"/>
  <c r="AW120" i="28"/>
  <c r="AW124" i="28" s="1"/>
  <c r="AO120" i="28"/>
  <c r="AO124" i="28" s="1"/>
  <c r="AG120" i="28"/>
  <c r="AG124" i="28" s="1"/>
  <c r="Y120" i="28"/>
  <c r="Y124" i="28" s="1"/>
  <c r="Q120" i="28"/>
  <c r="Q124" i="28" s="1"/>
  <c r="GZ120" i="28"/>
  <c r="GZ124" i="28" s="1"/>
  <c r="GR120" i="28"/>
  <c r="GR124" i="28" s="1"/>
  <c r="GJ120" i="28"/>
  <c r="GJ124" i="28" s="1"/>
  <c r="GB120" i="28"/>
  <c r="GB124" i="28" s="1"/>
  <c r="FT120" i="28"/>
  <c r="FT124" i="28" s="1"/>
  <c r="FL120" i="28"/>
  <c r="FL124" i="28" s="1"/>
  <c r="FD120" i="28"/>
  <c r="FD124" i="28" s="1"/>
  <c r="EV120" i="28"/>
  <c r="EV124" i="28" s="1"/>
  <c r="EN120" i="28"/>
  <c r="EN124" i="28" s="1"/>
  <c r="EF120" i="28"/>
  <c r="EF124" i="28" s="1"/>
  <c r="DX120" i="28"/>
  <c r="DX124" i="28" s="1"/>
  <c r="DP120" i="28"/>
  <c r="DP124" i="28" s="1"/>
  <c r="DH120" i="28"/>
  <c r="DH124" i="28" s="1"/>
  <c r="CZ120" i="28"/>
  <c r="CZ124" i="28" s="1"/>
  <c r="CR120" i="28"/>
  <c r="CR124" i="28" s="1"/>
  <c r="CJ120" i="28"/>
  <c r="CJ124" i="28" s="1"/>
  <c r="CB120" i="28"/>
  <c r="CB124" i="28" s="1"/>
  <c r="BT120" i="28"/>
  <c r="BT124" i="28" s="1"/>
  <c r="BL120" i="28"/>
  <c r="BL124" i="28" s="1"/>
  <c r="BD120" i="28"/>
  <c r="BD124" i="28" s="1"/>
  <c r="AV120" i="28"/>
  <c r="AV124" i="28" s="1"/>
  <c r="AN120" i="28"/>
  <c r="AN124" i="28" s="1"/>
  <c r="AF120" i="28"/>
  <c r="AF124" i="28" s="1"/>
  <c r="X120" i="28"/>
  <c r="X124" i="28" s="1"/>
  <c r="P120" i="28"/>
  <c r="P124" i="28" s="1"/>
  <c r="GY120" i="28"/>
  <c r="GY124" i="28" s="1"/>
  <c r="GQ120" i="28"/>
  <c r="GQ124" i="28" s="1"/>
  <c r="GI120" i="28"/>
  <c r="GI124" i="28" s="1"/>
  <c r="GA120" i="28"/>
  <c r="GA124" i="28" s="1"/>
  <c r="FS120" i="28"/>
  <c r="FS124" i="28" s="1"/>
  <c r="FK120" i="28"/>
  <c r="FK124" i="28" s="1"/>
  <c r="FC120" i="28"/>
  <c r="FC124" i="28" s="1"/>
  <c r="EU120" i="28"/>
  <c r="EU124" i="28" s="1"/>
  <c r="EM120" i="28"/>
  <c r="EM124" i="28" s="1"/>
  <c r="EE120" i="28"/>
  <c r="EE124" i="28" s="1"/>
  <c r="DW120" i="28"/>
  <c r="DW124" i="28" s="1"/>
  <c r="DO120" i="28"/>
  <c r="DO124" i="28" s="1"/>
  <c r="DG120" i="28"/>
  <c r="DG124" i="28" s="1"/>
  <c r="CY120" i="28"/>
  <c r="CY124" i="28" s="1"/>
  <c r="CQ120" i="28"/>
  <c r="CQ124" i="28" s="1"/>
  <c r="CI120" i="28"/>
  <c r="CI124" i="28" s="1"/>
  <c r="CA120" i="28"/>
  <c r="CA124" i="28" s="1"/>
  <c r="BS120" i="28"/>
  <c r="BS124" i="28" s="1"/>
  <c r="BK120" i="28"/>
  <c r="BK124" i="28" s="1"/>
  <c r="BC120" i="28"/>
  <c r="BC124" i="28" s="1"/>
  <c r="AU120" i="28"/>
  <c r="AU124" i="28" s="1"/>
  <c r="AM120" i="28"/>
  <c r="AM124" i="28" s="1"/>
  <c r="AE120" i="28"/>
  <c r="AE124" i="28" s="1"/>
  <c r="W120" i="28"/>
  <c r="W124" i="28" s="1"/>
  <c r="O120" i="28"/>
  <c r="O124" i="28" s="1"/>
  <c r="FZ120" i="28"/>
  <c r="FZ124" i="28" s="1"/>
  <c r="EZ120" i="28"/>
  <c r="EZ124" i="28" s="1"/>
  <c r="ED120" i="28"/>
  <c r="ED124" i="28" s="1"/>
  <c r="DJ120" i="28"/>
  <c r="DJ124" i="28" s="1"/>
  <c r="CN120" i="28"/>
  <c r="CN124" i="28" s="1"/>
  <c r="BR120" i="28"/>
  <c r="BR124" i="28" s="1"/>
  <c r="AX120" i="28"/>
  <c r="AX124" i="28" s="1"/>
  <c r="AB120" i="28"/>
  <c r="AB124" i="28" s="1"/>
  <c r="GH120" i="28"/>
  <c r="GH124" i="28" s="1"/>
  <c r="CT120" i="28"/>
  <c r="CT124" i="28" s="1"/>
  <c r="AH120" i="28"/>
  <c r="AH124" i="28" s="1"/>
  <c r="FX120" i="28"/>
  <c r="FX124" i="28" s="1"/>
  <c r="EX120" i="28"/>
  <c r="EX124" i="28" s="1"/>
  <c r="EB120" i="28"/>
  <c r="EB124" i="28" s="1"/>
  <c r="DF120" i="28"/>
  <c r="DF124" i="28" s="1"/>
  <c r="CL120" i="28"/>
  <c r="CL124" i="28" s="1"/>
  <c r="BP120" i="28"/>
  <c r="BP124" i="28" s="1"/>
  <c r="AT120" i="28"/>
  <c r="AT124" i="28" s="1"/>
  <c r="Z120" i="28"/>
  <c r="Z124" i="28" s="1"/>
  <c r="FF120" i="28"/>
  <c r="FF124" i="28" s="1"/>
  <c r="BX120" i="28"/>
  <c r="BX124" i="28" s="1"/>
  <c r="L120" i="28"/>
  <c r="L124" i="28" s="1"/>
  <c r="GX120" i="28"/>
  <c r="GX124" i="28" s="1"/>
  <c r="FR120" i="28"/>
  <c r="FR124" i="28" s="1"/>
  <c r="ET120" i="28"/>
  <c r="ET124" i="28" s="1"/>
  <c r="DZ120" i="28"/>
  <c r="DZ124" i="28" s="1"/>
  <c r="DD120" i="28"/>
  <c r="DD124" i="28" s="1"/>
  <c r="CH120" i="28"/>
  <c r="CH124" i="28" s="1"/>
  <c r="BN120" i="28"/>
  <c r="BN124" i="28" s="1"/>
  <c r="AR120" i="28"/>
  <c r="AR124" i="28" s="1"/>
  <c r="V120" i="28"/>
  <c r="V124" i="28" s="1"/>
  <c r="FH120" i="28"/>
  <c r="FH124" i="28" s="1"/>
  <c r="EL120" i="28"/>
  <c r="EL124" i="28" s="1"/>
  <c r="CV120" i="28"/>
  <c r="CV124" i="28" s="1"/>
  <c r="AJ120" i="28"/>
  <c r="AJ124" i="28" s="1"/>
  <c r="DN120" i="28"/>
  <c r="DN124" i="28" s="1"/>
  <c r="GV120" i="28"/>
  <c r="GV124" i="28" s="1"/>
  <c r="FP120" i="28"/>
  <c r="FP124" i="28" s="1"/>
  <c r="ER120" i="28"/>
  <c r="ER124" i="28" s="1"/>
  <c r="DV120" i="28"/>
  <c r="DV124" i="28" s="1"/>
  <c r="DB120" i="28"/>
  <c r="DB124" i="28" s="1"/>
  <c r="CF120" i="28"/>
  <c r="CF124" i="28" s="1"/>
  <c r="BJ120" i="28"/>
  <c r="BJ124" i="28" s="1"/>
  <c r="AP120" i="28"/>
  <c r="AP124" i="28" s="1"/>
  <c r="T120" i="28"/>
  <c r="T124" i="28" s="1"/>
  <c r="GN120" i="28"/>
  <c r="GN124" i="28" s="1"/>
  <c r="DR120" i="28"/>
  <c r="DR124" i="28" s="1"/>
  <c r="BZ120" i="28"/>
  <c r="BZ124" i="28" s="1"/>
  <c r="BF120" i="28"/>
  <c r="BF124" i="28" s="1"/>
  <c r="N120" i="28"/>
  <c r="N124" i="28" s="1"/>
  <c r="EJ120" i="28"/>
  <c r="EJ124" i="28" s="1"/>
  <c r="BB120" i="28"/>
  <c r="BB124" i="28" s="1"/>
  <c r="GP120" i="28"/>
  <c r="GP124" i="28" s="1"/>
  <c r="FJ120" i="28"/>
  <c r="FJ124" i="28" s="1"/>
  <c r="EP120" i="28"/>
  <c r="EP124" i="28" s="1"/>
  <c r="DT120" i="28"/>
  <c r="DT124" i="28" s="1"/>
  <c r="CX120" i="28"/>
  <c r="CX124" i="28" s="1"/>
  <c r="CD120" i="28"/>
  <c r="CD124" i="28" s="1"/>
  <c r="BH120" i="28"/>
  <c r="BH124" i="28" s="1"/>
  <c r="AL120" i="28"/>
  <c r="AL124" i="28" s="1"/>
  <c r="R120" i="28"/>
  <c r="R124" i="28" s="1"/>
  <c r="GF120" i="28"/>
  <c r="GF124" i="28" s="1"/>
  <c r="FB120" i="28"/>
  <c r="FB124" i="28" s="1"/>
  <c r="EH120" i="28"/>
  <c r="EH124" i="28" s="1"/>
  <c r="DL120" i="28"/>
  <c r="DL124" i="28" s="1"/>
  <c r="CP120" i="28"/>
  <c r="CP124" i="28" s="1"/>
  <c r="BV120" i="28"/>
  <c r="BV124" i="28" s="1"/>
  <c r="AZ120" i="28"/>
  <c r="AZ124" i="28" s="1"/>
  <c r="AD120" i="28"/>
  <c r="AD124" i="28" s="1"/>
  <c r="CG136" i="65"/>
  <c r="BY136" i="65"/>
  <c r="BQ136" i="65"/>
  <c r="BI136" i="65"/>
  <c r="BA136" i="65"/>
  <c r="AS136" i="65"/>
  <c r="AK136" i="65"/>
  <c r="AC136" i="65"/>
  <c r="CC135" i="65"/>
  <c r="BU135" i="65"/>
  <c r="BM135" i="65"/>
  <c r="BE135" i="65"/>
  <c r="AW135" i="65"/>
  <c r="AO135" i="65"/>
  <c r="AG135" i="65"/>
  <c r="CG134" i="65"/>
  <c r="BY134" i="65"/>
  <c r="BQ134" i="65"/>
  <c r="BI134" i="65"/>
  <c r="BA134" i="65"/>
  <c r="AS134" i="65"/>
  <c r="AK134" i="65"/>
  <c r="AC134" i="65"/>
  <c r="CC133" i="65"/>
  <c r="BU133" i="65"/>
  <c r="BM133" i="65"/>
  <c r="BE133" i="65"/>
  <c r="AW133" i="65"/>
  <c r="AO133" i="65"/>
  <c r="AG133" i="65"/>
  <c r="CG132" i="65"/>
  <c r="BY132" i="65"/>
  <c r="BQ132" i="65"/>
  <c r="BI132" i="65"/>
  <c r="BA132" i="65"/>
  <c r="AS132" i="65"/>
  <c r="AK132" i="65"/>
  <c r="AC132" i="65"/>
  <c r="CC131" i="65"/>
  <c r="BU131" i="65"/>
  <c r="BM131" i="65"/>
  <c r="BE131" i="65"/>
  <c r="AW131" i="65"/>
  <c r="AO131" i="65"/>
  <c r="AG131" i="65"/>
  <c r="CG130" i="65"/>
  <c r="BY130" i="65"/>
  <c r="BQ130" i="65"/>
  <c r="BI130" i="65"/>
  <c r="BA130" i="65"/>
  <c r="AS130" i="65"/>
  <c r="AK130" i="65"/>
  <c r="AC130" i="65"/>
  <c r="CC129" i="65"/>
  <c r="BU129" i="65"/>
  <c r="BM129" i="65"/>
  <c r="BE129" i="65"/>
  <c r="AW129" i="65"/>
  <c r="AO129" i="65"/>
  <c r="AG129" i="65"/>
  <c r="CG128" i="65"/>
  <c r="BY128" i="65"/>
  <c r="BQ128" i="65"/>
  <c r="BI128" i="65"/>
  <c r="BA128" i="65"/>
  <c r="AS128" i="65"/>
  <c r="AK128" i="65"/>
  <c r="AC128" i="65"/>
  <c r="CC127" i="65"/>
  <c r="BU127" i="65"/>
  <c r="BM127" i="65"/>
  <c r="BE127" i="65"/>
  <c r="AW127" i="65"/>
  <c r="AO127" i="65"/>
  <c r="AG127" i="65"/>
  <c r="CG126" i="65"/>
  <c r="BY126" i="65"/>
  <c r="BQ126" i="65"/>
  <c r="BI126" i="65"/>
  <c r="BA126" i="65"/>
  <c r="AS126" i="65"/>
  <c r="AK126" i="65"/>
  <c r="AC126" i="65"/>
  <c r="CC125" i="65"/>
  <c r="BU125" i="65"/>
  <c r="CF136" i="65"/>
  <c r="BX136" i="65"/>
  <c r="BP136" i="65"/>
  <c r="BH136" i="65"/>
  <c r="AZ136" i="65"/>
  <c r="AR136" i="65"/>
  <c r="AJ136" i="65"/>
  <c r="AB136" i="65"/>
  <c r="CB135" i="65"/>
  <c r="BT135" i="65"/>
  <c r="BL135" i="65"/>
  <c r="BD135" i="65"/>
  <c r="AV135" i="65"/>
  <c r="AF135" i="65"/>
  <c r="CF134" i="65"/>
  <c r="BX134" i="65"/>
  <c r="BP134" i="65"/>
  <c r="BH134" i="65"/>
  <c r="AZ134" i="65"/>
  <c r="AR134" i="65"/>
  <c r="AJ134" i="65"/>
  <c r="AB134" i="65"/>
  <c r="CB133" i="65"/>
  <c r="BT133" i="65"/>
  <c r="BL133" i="65"/>
  <c r="BD133" i="65"/>
  <c r="AV133" i="65"/>
  <c r="AF133" i="65"/>
  <c r="CF132" i="65"/>
  <c r="BX132" i="65"/>
  <c r="BP132" i="65"/>
  <c r="BH132" i="65"/>
  <c r="AZ132" i="65"/>
  <c r="AR132" i="65"/>
  <c r="AJ132" i="65"/>
  <c r="AB132" i="65"/>
  <c r="CB131" i="65"/>
  <c r="BT131" i="65"/>
  <c r="BL131" i="65"/>
  <c r="BD131" i="65"/>
  <c r="CE136" i="65"/>
  <c r="BW136" i="65"/>
  <c r="BO136" i="65"/>
  <c r="BG136" i="65"/>
  <c r="AY136" i="65"/>
  <c r="AQ136" i="65"/>
  <c r="AI136" i="65"/>
  <c r="AA136" i="65"/>
  <c r="CA135" i="65"/>
  <c r="BS135" i="65"/>
  <c r="BK135" i="65"/>
  <c r="BC135" i="65"/>
  <c r="AU135" i="65"/>
  <c r="AM135" i="65"/>
  <c r="AE135" i="65"/>
  <c r="CE134" i="65"/>
  <c r="BW134" i="65"/>
  <c r="BO134" i="65"/>
  <c r="BG134" i="65"/>
  <c r="AY134" i="65"/>
  <c r="AQ134" i="65"/>
  <c r="AI134" i="65"/>
  <c r="AA134" i="65"/>
  <c r="CA133" i="65"/>
  <c r="BS133" i="65"/>
  <c r="BK133" i="65"/>
  <c r="BC133" i="65"/>
  <c r="AU133" i="65"/>
  <c r="AM133" i="65"/>
  <c r="AE133" i="65"/>
  <c r="CE132" i="65"/>
  <c r="BW132" i="65"/>
  <c r="BO132" i="65"/>
  <c r="BG132" i="65"/>
  <c r="AY132" i="65"/>
  <c r="AQ132" i="65"/>
  <c r="AI132" i="65"/>
  <c r="AA132" i="65"/>
  <c r="CA131" i="65"/>
  <c r="BS131" i="65"/>
  <c r="BK131" i="65"/>
  <c r="BC131" i="65"/>
  <c r="AU131" i="65"/>
  <c r="AM131" i="65"/>
  <c r="AE131" i="65"/>
  <c r="CE130" i="65"/>
  <c r="BW130" i="65"/>
  <c r="BO130" i="65"/>
  <c r="BG130" i="65"/>
  <c r="AY130" i="65"/>
  <c r="AQ130" i="65"/>
  <c r="AI130" i="65"/>
  <c r="AA130" i="65"/>
  <c r="CA129" i="65"/>
  <c r="BS129" i="65"/>
  <c r="BK129" i="65"/>
  <c r="BC129" i="65"/>
  <c r="AU129" i="65"/>
  <c r="AM129" i="65"/>
  <c r="AE129" i="65"/>
  <c r="CE128" i="65"/>
  <c r="BW128" i="65"/>
  <c r="BO128" i="65"/>
  <c r="BG128" i="65"/>
  <c r="AY128" i="65"/>
  <c r="AQ128" i="65"/>
  <c r="AI128" i="65"/>
  <c r="AA128" i="65"/>
  <c r="BU136" i="65"/>
  <c r="BJ136" i="65"/>
  <c r="AV136" i="65"/>
  <c r="AH136" i="65"/>
  <c r="CE135" i="65"/>
  <c r="BQ135" i="65"/>
  <c r="BF135" i="65"/>
  <c r="AR135" i="65"/>
  <c r="AD135" i="65"/>
  <c r="CA134" i="65"/>
  <c r="BM134" i="65"/>
  <c r="BB134" i="65"/>
  <c r="AN134" i="65"/>
  <c r="CH133" i="65"/>
  <c r="BW133" i="65"/>
  <c r="BI133" i="65"/>
  <c r="AX133" i="65"/>
  <c r="AJ133" i="65"/>
  <c r="CD132" i="65"/>
  <c r="BS132" i="65"/>
  <c r="BE132" i="65"/>
  <c r="AT132" i="65"/>
  <c r="AF132" i="65"/>
  <c r="BZ131" i="65"/>
  <c r="BO131" i="65"/>
  <c r="BA131" i="65"/>
  <c r="AQ131" i="65"/>
  <c r="AF131" i="65"/>
  <c r="CC130" i="65"/>
  <c r="BS130" i="65"/>
  <c r="BH130" i="65"/>
  <c r="AW130" i="65"/>
  <c r="AM130" i="65"/>
  <c r="AB130" i="65"/>
  <c r="BY129" i="65"/>
  <c r="BO129" i="65"/>
  <c r="BD129" i="65"/>
  <c r="AS129" i="65"/>
  <c r="AI129" i="65"/>
  <c r="CF128" i="65"/>
  <c r="BU128" i="65"/>
  <c r="BK128" i="65"/>
  <c r="AZ128" i="65"/>
  <c r="AO128" i="65"/>
  <c r="AE128" i="65"/>
  <c r="CB127" i="65"/>
  <c r="BS127" i="65"/>
  <c r="BJ127" i="65"/>
  <c r="BA127" i="65"/>
  <c r="AR127" i="65"/>
  <c r="AI127" i="65"/>
  <c r="CH126" i="65"/>
  <c r="BX126" i="65"/>
  <c r="BO126" i="65"/>
  <c r="BF126" i="65"/>
  <c r="AW126" i="65"/>
  <c r="AN126" i="65"/>
  <c r="AE126" i="65"/>
  <c r="CD125" i="65"/>
  <c r="BT125" i="65"/>
  <c r="BL125" i="65"/>
  <c r="BD125" i="65"/>
  <c r="AV125" i="65"/>
  <c r="AN125" i="65"/>
  <c r="AF125" i="65"/>
  <c r="CF124" i="65"/>
  <c r="BX124" i="65"/>
  <c r="BP124" i="65"/>
  <c r="BH124" i="65"/>
  <c r="AZ124" i="65"/>
  <c r="AR124" i="65"/>
  <c r="AJ124" i="65"/>
  <c r="AB124" i="65"/>
  <c r="CB123" i="65"/>
  <c r="BT123" i="65"/>
  <c r="BL123" i="65"/>
  <c r="BD123" i="65"/>
  <c r="AV123" i="65"/>
  <c r="AN123" i="65"/>
  <c r="AF123" i="65"/>
  <c r="CF122" i="65"/>
  <c r="BX122" i="65"/>
  <c r="BP122" i="65"/>
  <c r="BH122" i="65"/>
  <c r="CH136" i="65"/>
  <c r="BT136" i="65"/>
  <c r="BF136" i="65"/>
  <c r="AU136" i="65"/>
  <c r="AG136" i="65"/>
  <c r="CD135" i="65"/>
  <c r="BP135" i="65"/>
  <c r="BB135" i="65"/>
  <c r="AQ135" i="65"/>
  <c r="AC135" i="65"/>
  <c r="BZ134" i="65"/>
  <c r="BL134" i="65"/>
  <c r="AX134" i="65"/>
  <c r="AM134" i="65"/>
  <c r="CG133" i="65"/>
  <c r="BV133" i="65"/>
  <c r="BH133" i="65"/>
  <c r="AT133" i="65"/>
  <c r="AI133" i="65"/>
  <c r="CC132" i="65"/>
  <c r="BR132" i="65"/>
  <c r="BD132" i="65"/>
  <c r="AP132" i="65"/>
  <c r="AE132" i="65"/>
  <c r="BY131" i="65"/>
  <c r="BN131" i="65"/>
  <c r="AZ131" i="65"/>
  <c r="AP131" i="65"/>
  <c r="AD131" i="65"/>
  <c r="CB130" i="65"/>
  <c r="BR130" i="65"/>
  <c r="BF130" i="65"/>
  <c r="AV130" i="65"/>
  <c r="AL130" i="65"/>
  <c r="CH129" i="65"/>
  <c r="BX129" i="65"/>
  <c r="BN129" i="65"/>
  <c r="BB129" i="65"/>
  <c r="AR129" i="65"/>
  <c r="AH129" i="65"/>
  <c r="CD128" i="65"/>
  <c r="BT128" i="65"/>
  <c r="BJ128" i="65"/>
  <c r="AX128" i="65"/>
  <c r="AN128" i="65"/>
  <c r="AD128" i="65"/>
  <c r="CA127" i="65"/>
  <c r="BR127" i="65"/>
  <c r="BI127" i="65"/>
  <c r="AZ127" i="65"/>
  <c r="AQ127" i="65"/>
  <c r="AH127" i="65"/>
  <c r="CF126" i="65"/>
  <c r="BW126" i="65"/>
  <c r="BN126" i="65"/>
  <c r="BE126" i="65"/>
  <c r="AV126" i="65"/>
  <c r="AM126" i="65"/>
  <c r="AD126" i="65"/>
  <c r="CB125" i="65"/>
  <c r="BS125" i="65"/>
  <c r="BK125" i="65"/>
  <c r="BC125" i="65"/>
  <c r="AU125" i="65"/>
  <c r="AM125" i="65"/>
  <c r="AE125" i="65"/>
  <c r="CE124" i="65"/>
  <c r="BW124" i="65"/>
  <c r="BO124" i="65"/>
  <c r="BG124" i="65"/>
  <c r="AY124" i="65"/>
  <c r="AQ124" i="65"/>
  <c r="AI124" i="65"/>
  <c r="AA124" i="65"/>
  <c r="CA123" i="65"/>
  <c r="BS123" i="65"/>
  <c r="BK123" i="65"/>
  <c r="BC123" i="65"/>
  <c r="AU123" i="65"/>
  <c r="AM123" i="65"/>
  <c r="AE123" i="65"/>
  <c r="CE122" i="65"/>
  <c r="BW122" i="65"/>
  <c r="BO122" i="65"/>
  <c r="BG122" i="65"/>
  <c r="CD136" i="65"/>
  <c r="BS136" i="65"/>
  <c r="BE136" i="65"/>
  <c r="AT136" i="65"/>
  <c r="AF136" i="65"/>
  <c r="BZ135" i="65"/>
  <c r="BO135" i="65"/>
  <c r="BA135" i="65"/>
  <c r="AP135" i="65"/>
  <c r="AB135" i="65"/>
  <c r="BV134" i="65"/>
  <c r="BK134" i="65"/>
  <c r="AW134" i="65"/>
  <c r="AL134" i="65"/>
  <c r="CF133" i="65"/>
  <c r="BR133" i="65"/>
  <c r="BG133" i="65"/>
  <c r="AS133" i="65"/>
  <c r="AH133" i="65"/>
  <c r="CB132" i="65"/>
  <c r="BN132" i="65"/>
  <c r="BC132" i="65"/>
  <c r="AO132" i="65"/>
  <c r="AD132" i="65"/>
  <c r="BX131" i="65"/>
  <c r="BJ131" i="65"/>
  <c r="AY131" i="65"/>
  <c r="AN131" i="65"/>
  <c r="AC131" i="65"/>
  <c r="CA130" i="65"/>
  <c r="BP130" i="65"/>
  <c r="BE130" i="65"/>
  <c r="AU130" i="65"/>
  <c r="AJ130" i="65"/>
  <c r="CG129" i="65"/>
  <c r="BW129" i="65"/>
  <c r="BL129" i="65"/>
  <c r="BA129" i="65"/>
  <c r="AQ129" i="65"/>
  <c r="AF129" i="65"/>
  <c r="CC128" i="65"/>
  <c r="BS128" i="65"/>
  <c r="BH128" i="65"/>
  <c r="AW128" i="65"/>
  <c r="AM128" i="65"/>
  <c r="AB128" i="65"/>
  <c r="BZ127" i="65"/>
  <c r="BQ127" i="65"/>
  <c r="BH127" i="65"/>
  <c r="AY127" i="65"/>
  <c r="AP127" i="65"/>
  <c r="AF127" i="65"/>
  <c r="CE126" i="65"/>
  <c r="BV126" i="65"/>
  <c r="BM126" i="65"/>
  <c r="BD126" i="65"/>
  <c r="AU126" i="65"/>
  <c r="AL126" i="65"/>
  <c r="AB126" i="65"/>
  <c r="CA125" i="65"/>
  <c r="BR125" i="65"/>
  <c r="BJ125" i="65"/>
  <c r="BB125" i="65"/>
  <c r="AT125" i="65"/>
  <c r="AL125" i="65"/>
  <c r="AD125" i="65"/>
  <c r="CD124" i="65"/>
  <c r="BV124" i="65"/>
  <c r="BN124" i="65"/>
  <c r="BF124" i="65"/>
  <c r="AX124" i="65"/>
  <c r="AP124" i="65"/>
  <c r="AH124" i="65"/>
  <c r="CH123" i="65"/>
  <c r="BZ123" i="65"/>
  <c r="BR123" i="65"/>
  <c r="BJ123" i="65"/>
  <c r="BB123" i="65"/>
  <c r="AT123" i="65"/>
  <c r="AL123" i="65"/>
  <c r="AD123" i="65"/>
  <c r="CD122" i="65"/>
  <c r="BV122" i="65"/>
  <c r="BN122" i="65"/>
  <c r="BF122" i="65"/>
  <c r="AX122" i="65"/>
  <c r="CB136" i="65"/>
  <c r="BN136" i="65"/>
  <c r="BC136" i="65"/>
  <c r="AO136" i="65"/>
  <c r="AD136" i="65"/>
  <c r="BX135" i="65"/>
  <c r="BJ135" i="65"/>
  <c r="AY135" i="65"/>
  <c r="AK135" i="65"/>
  <c r="CH134" i="65"/>
  <c r="BT134" i="65"/>
  <c r="BF134" i="65"/>
  <c r="AU134" i="65"/>
  <c r="AG134" i="65"/>
  <c r="CD133" i="65"/>
  <c r="BP133" i="65"/>
  <c r="BB133" i="65"/>
  <c r="AQ133" i="65"/>
  <c r="AC133" i="65"/>
  <c r="BZ132" i="65"/>
  <c r="BL132" i="65"/>
  <c r="AX132" i="65"/>
  <c r="AM132" i="65"/>
  <c r="CG131" i="65"/>
  <c r="BV131" i="65"/>
  <c r="BH131" i="65"/>
  <c r="AV131" i="65"/>
  <c r="AK131" i="65"/>
  <c r="AA131" i="65"/>
  <c r="BX130" i="65"/>
  <c r="BM130" i="65"/>
  <c r="BC130" i="65"/>
  <c r="AR130" i="65"/>
  <c r="AG130" i="65"/>
  <c r="CE129" i="65"/>
  <c r="BT129" i="65"/>
  <c r="BI129" i="65"/>
  <c r="AY129" i="65"/>
  <c r="AN129" i="65"/>
  <c r="AC129" i="65"/>
  <c r="CA128" i="65"/>
  <c r="BP128" i="65"/>
  <c r="BE128" i="65"/>
  <c r="AU128" i="65"/>
  <c r="AJ128" i="65"/>
  <c r="CG127" i="65"/>
  <c r="BX127" i="65"/>
  <c r="BO127" i="65"/>
  <c r="BF127" i="65"/>
  <c r="AV127" i="65"/>
  <c r="AM127" i="65"/>
  <c r="AD127" i="65"/>
  <c r="CC126" i="65"/>
  <c r="BT126" i="65"/>
  <c r="BK126" i="65"/>
  <c r="BB126" i="65"/>
  <c r="AR126" i="65"/>
  <c r="AI126" i="65"/>
  <c r="CH125" i="65"/>
  <c r="BY125" i="65"/>
  <c r="BP125" i="65"/>
  <c r="BH125" i="65"/>
  <c r="AZ125" i="65"/>
  <c r="AR125" i="65"/>
  <c r="AJ125" i="65"/>
  <c r="AB125" i="65"/>
  <c r="CB124" i="65"/>
  <c r="BT124" i="65"/>
  <c r="BL124" i="65"/>
  <c r="BD124" i="65"/>
  <c r="AV124" i="65"/>
  <c r="AN124" i="65"/>
  <c r="AF124" i="65"/>
  <c r="CF123" i="65"/>
  <c r="BX123" i="65"/>
  <c r="BP123" i="65"/>
  <c r="BH123" i="65"/>
  <c r="AZ123" i="65"/>
  <c r="AR123" i="65"/>
  <c r="AJ123" i="65"/>
  <c r="AB123" i="65"/>
  <c r="CB122" i="65"/>
  <c r="BT122" i="65"/>
  <c r="BL122" i="65"/>
  <c r="BD122" i="65"/>
  <c r="BK136" i="65"/>
  <c r="AL136" i="65"/>
  <c r="BR135" i="65"/>
  <c r="AS135" i="65"/>
  <c r="CB134" i="65"/>
  <c r="BC134" i="65"/>
  <c r="AD134" i="65"/>
  <c r="BJ133" i="65"/>
  <c r="AK133" i="65"/>
  <c r="BT132" i="65"/>
  <c r="AU132" i="65"/>
  <c r="CD131" i="65"/>
  <c r="BB131" i="65"/>
  <c r="AH131" i="65"/>
  <c r="BT130" i="65"/>
  <c r="AX130" i="65"/>
  <c r="AD130" i="65"/>
  <c r="BP129" i="65"/>
  <c r="AT129" i="65"/>
  <c r="CH128" i="65"/>
  <c r="BL128" i="65"/>
  <c r="AP128" i="65"/>
  <c r="CD127" i="65"/>
  <c r="BK127" i="65"/>
  <c r="AS127" i="65"/>
  <c r="AA127" i="65"/>
  <c r="BP126" i="65"/>
  <c r="AX126" i="65"/>
  <c r="AF126" i="65"/>
  <c r="BV125" i="65"/>
  <c r="BE125" i="65"/>
  <c r="AO125" i="65"/>
  <c r="CG124" i="65"/>
  <c r="BQ124" i="65"/>
  <c r="BA124" i="65"/>
  <c r="AK124" i="65"/>
  <c r="CC123" i="65"/>
  <c r="BM123" i="65"/>
  <c r="AW123" i="65"/>
  <c r="AG123" i="65"/>
  <c r="BY122" i="65"/>
  <c r="BI122" i="65"/>
  <c r="AV122" i="65"/>
  <c r="AN122" i="65"/>
  <c r="AF122" i="65"/>
  <c r="CF121" i="65"/>
  <c r="BX121" i="65"/>
  <c r="BP121" i="65"/>
  <c r="BH121" i="65"/>
  <c r="AZ121" i="65"/>
  <c r="AR121" i="65"/>
  <c r="AJ121" i="65"/>
  <c r="AB121" i="65"/>
  <c r="CB120" i="65"/>
  <c r="BT120" i="65"/>
  <c r="BL120" i="65"/>
  <c r="BD120" i="65"/>
  <c r="AV120" i="65"/>
  <c r="AN120" i="65"/>
  <c r="AF120" i="65"/>
  <c r="CF119" i="65"/>
  <c r="BX119" i="65"/>
  <c r="BP119" i="65"/>
  <c r="BH119" i="65"/>
  <c r="AZ119" i="65"/>
  <c r="AR119" i="65"/>
  <c r="AJ119" i="65"/>
  <c r="AB119" i="65"/>
  <c r="CB118" i="65"/>
  <c r="BT118" i="65"/>
  <c r="BL118" i="65"/>
  <c r="BD118" i="65"/>
  <c r="AV118" i="65"/>
  <c r="AN118" i="65"/>
  <c r="AF118" i="65"/>
  <c r="CF117" i="65"/>
  <c r="BX117" i="65"/>
  <c r="BP117" i="65"/>
  <c r="BH117" i="65"/>
  <c r="AZ117" i="65"/>
  <c r="AR117" i="65"/>
  <c r="AJ117" i="65"/>
  <c r="AB117" i="65"/>
  <c r="CB116" i="65"/>
  <c r="BT116" i="65"/>
  <c r="CC136" i="65"/>
  <c r="BD136" i="65"/>
  <c r="AE136" i="65"/>
  <c r="BN135" i="65"/>
  <c r="AL135" i="65"/>
  <c r="BU134" i="65"/>
  <c r="AV134" i="65"/>
  <c r="CE133" i="65"/>
  <c r="BF133" i="65"/>
  <c r="AD133" i="65"/>
  <c r="BM132" i="65"/>
  <c r="AN132" i="65"/>
  <c r="BW131" i="65"/>
  <c r="AX131" i="65"/>
  <c r="AB131" i="65"/>
  <c r="BN130" i="65"/>
  <c r="AT130" i="65"/>
  <c r="CF129" i="65"/>
  <c r="BJ129" i="65"/>
  <c r="AP129" i="65"/>
  <c r="CB128" i="65"/>
  <c r="BF128" i="65"/>
  <c r="AL128" i="65"/>
  <c r="BY127" i="65"/>
  <c r="BG127" i="65"/>
  <c r="AN127" i="65"/>
  <c r="CD126" i="65"/>
  <c r="BL126" i="65"/>
  <c r="AT126" i="65"/>
  <c r="AA126" i="65"/>
  <c r="BQ125" i="65"/>
  <c r="BA125" i="65"/>
  <c r="AK125" i="65"/>
  <c r="CC124" i="65"/>
  <c r="BM124" i="65"/>
  <c r="AW124" i="65"/>
  <c r="AG124" i="65"/>
  <c r="BY123" i="65"/>
  <c r="BI123" i="65"/>
  <c r="AS123" i="65"/>
  <c r="AC123" i="65"/>
  <c r="BU122" i="65"/>
  <c r="BE122" i="65"/>
  <c r="AU122" i="65"/>
  <c r="AM122" i="65"/>
  <c r="AE122" i="65"/>
  <c r="CE121" i="65"/>
  <c r="BW121" i="65"/>
  <c r="BO121" i="65"/>
  <c r="BG121" i="65"/>
  <c r="AY121" i="65"/>
  <c r="AQ121" i="65"/>
  <c r="AI121" i="65"/>
  <c r="AA121" i="65"/>
  <c r="CA120" i="65"/>
  <c r="BS120" i="65"/>
  <c r="BK120" i="65"/>
  <c r="BC120" i="65"/>
  <c r="AU120" i="65"/>
  <c r="AM120" i="65"/>
  <c r="AE120" i="65"/>
  <c r="CE119" i="65"/>
  <c r="BW119" i="65"/>
  <c r="BO119" i="65"/>
  <c r="BG119" i="65"/>
  <c r="AY119" i="65"/>
  <c r="AQ119" i="65"/>
  <c r="AI119" i="65"/>
  <c r="AA119" i="65"/>
  <c r="CA118" i="65"/>
  <c r="BS118" i="65"/>
  <c r="BK118" i="65"/>
  <c r="BC118" i="65"/>
  <c r="AU118" i="65"/>
  <c r="AM118" i="65"/>
  <c r="AE118" i="65"/>
  <c r="CE117" i="65"/>
  <c r="BW117" i="65"/>
  <c r="BO117" i="65"/>
  <c r="BG117" i="65"/>
  <c r="AY117" i="65"/>
  <c r="AQ117" i="65"/>
  <c r="AI117" i="65"/>
  <c r="AA117" i="65"/>
  <c r="CA116" i="65"/>
  <c r="BS116" i="65"/>
  <c r="BK116" i="65"/>
  <c r="CA136" i="65"/>
  <c r="BB136" i="65"/>
  <c r="CH135" i="65"/>
  <c r="BI135" i="65"/>
  <c r="AJ135" i="65"/>
  <c r="BS134" i="65"/>
  <c r="AT134" i="65"/>
  <c r="BZ133" i="65"/>
  <c r="BA133" i="65"/>
  <c r="AB133" i="65"/>
  <c r="BK132" i="65"/>
  <c r="AL132" i="65"/>
  <c r="BR131" i="65"/>
  <c r="AT131" i="65"/>
  <c r="CH130" i="65"/>
  <c r="BL130" i="65"/>
  <c r="AP130" i="65"/>
  <c r="CD129" i="65"/>
  <c r="BH129" i="65"/>
  <c r="AL129" i="65"/>
  <c r="BZ128" i="65"/>
  <c r="BD128" i="65"/>
  <c r="AH128" i="65"/>
  <c r="BW127" i="65"/>
  <c r="BD127" i="65"/>
  <c r="AL127" i="65"/>
  <c r="CB126" i="65"/>
  <c r="BJ126" i="65"/>
  <c r="AQ126" i="65"/>
  <c r="CG125" i="65"/>
  <c r="BO125" i="65"/>
  <c r="AY125" i="65"/>
  <c r="AI125" i="65"/>
  <c r="CA124" i="65"/>
  <c r="BK124" i="65"/>
  <c r="AU124" i="65"/>
  <c r="AE124" i="65"/>
  <c r="BW123" i="65"/>
  <c r="BG123" i="65"/>
  <c r="AQ123" i="65"/>
  <c r="AA123" i="65"/>
  <c r="BS122" i="65"/>
  <c r="BC122" i="65"/>
  <c r="AT122" i="65"/>
  <c r="AL122" i="65"/>
  <c r="AD122" i="65"/>
  <c r="CD121" i="65"/>
  <c r="BV121" i="65"/>
  <c r="BN121" i="65"/>
  <c r="BF121" i="65"/>
  <c r="AX121" i="65"/>
  <c r="AP121" i="65"/>
  <c r="AH121" i="65"/>
  <c r="CH120" i="65"/>
  <c r="BZ120" i="65"/>
  <c r="BR120" i="65"/>
  <c r="BJ120" i="65"/>
  <c r="BB120" i="65"/>
  <c r="AT120" i="65"/>
  <c r="AL120" i="65"/>
  <c r="AD120" i="65"/>
  <c r="CD119" i="65"/>
  <c r="BV119" i="65"/>
  <c r="BN119" i="65"/>
  <c r="BF119" i="65"/>
  <c r="AX119" i="65"/>
  <c r="AP119" i="65"/>
  <c r="AH119" i="65"/>
  <c r="CH118" i="65"/>
  <c r="BZ118" i="65"/>
  <c r="BR118" i="65"/>
  <c r="BJ118" i="65"/>
  <c r="BB118" i="65"/>
  <c r="AT118" i="65"/>
  <c r="AL118" i="65"/>
  <c r="AD118" i="65"/>
  <c r="CD117" i="65"/>
  <c r="BV117" i="65"/>
  <c r="BN117" i="65"/>
  <c r="BF117" i="65"/>
  <c r="AX117" i="65"/>
  <c r="AP117" i="65"/>
  <c r="AH117" i="65"/>
  <c r="CH116" i="65"/>
  <c r="BZ116" i="65"/>
  <c r="BV136" i="65"/>
  <c r="AW136" i="65"/>
  <c r="CF135" i="65"/>
  <c r="BG135" i="65"/>
  <c r="AH135" i="65"/>
  <c r="BN134" i="65"/>
  <c r="AO134" i="65"/>
  <c r="BX133" i="65"/>
  <c r="AY133" i="65"/>
  <c r="CH132" i="65"/>
  <c r="BF132" i="65"/>
  <c r="AG132" i="65"/>
  <c r="BP131" i="65"/>
  <c r="AR131" i="65"/>
  <c r="CD130" i="65"/>
  <c r="BJ130" i="65"/>
  <c r="AN130" i="65"/>
  <c r="BZ129" i="65"/>
  <c r="BF129" i="65"/>
  <c r="AJ129" i="65"/>
  <c r="BV128" i="65"/>
  <c r="BB128" i="65"/>
  <c r="AF128" i="65"/>
  <c r="BT127" i="65"/>
  <c r="BB127" i="65"/>
  <c r="AJ127" i="65"/>
  <c r="BZ126" i="65"/>
  <c r="BG126" i="65"/>
  <c r="AO126" i="65"/>
  <c r="CE125" i="65"/>
  <c r="BM125" i="65"/>
  <c r="AW125" i="65"/>
  <c r="AG125" i="65"/>
  <c r="BY124" i="65"/>
  <c r="BI124" i="65"/>
  <c r="AS124" i="65"/>
  <c r="AC124" i="65"/>
  <c r="BU123" i="65"/>
  <c r="BE123" i="65"/>
  <c r="AO123" i="65"/>
  <c r="CG122" i="65"/>
  <c r="BQ122" i="65"/>
  <c r="BA122" i="65"/>
  <c r="AR122" i="65"/>
  <c r="AJ122" i="65"/>
  <c r="AB122" i="65"/>
  <c r="CB121" i="65"/>
  <c r="BT121" i="65"/>
  <c r="BL121" i="65"/>
  <c r="BD121" i="65"/>
  <c r="AV121" i="65"/>
  <c r="AN121" i="65"/>
  <c r="AF121" i="65"/>
  <c r="CF120" i="65"/>
  <c r="BX120" i="65"/>
  <c r="BP120" i="65"/>
  <c r="BH120" i="65"/>
  <c r="AZ120" i="65"/>
  <c r="AR120" i="65"/>
  <c r="AJ120" i="65"/>
  <c r="AB120" i="65"/>
  <c r="CB119" i="65"/>
  <c r="BT119" i="65"/>
  <c r="BL119" i="65"/>
  <c r="BD119" i="65"/>
  <c r="AV119" i="65"/>
  <c r="AN119" i="65"/>
  <c r="AF119" i="65"/>
  <c r="CF118" i="65"/>
  <c r="BX118" i="65"/>
  <c r="BP118" i="65"/>
  <c r="BH118" i="65"/>
  <c r="AZ118" i="65"/>
  <c r="AR118" i="65"/>
  <c r="AJ118" i="65"/>
  <c r="AB118" i="65"/>
  <c r="CB117" i="65"/>
  <c r="BT117" i="65"/>
  <c r="BL117" i="65"/>
  <c r="BD117" i="65"/>
  <c r="AV117" i="65"/>
  <c r="AN117" i="65"/>
  <c r="AF117" i="65"/>
  <c r="CF116" i="65"/>
  <c r="BX116" i="65"/>
  <c r="AM136" i="65"/>
  <c r="AT135" i="65"/>
  <c r="BD134" i="65"/>
  <c r="BN133" i="65"/>
  <c r="BU132" i="65"/>
  <c r="CE131" i="65"/>
  <c r="AI131" i="65"/>
  <c r="AZ130" i="65"/>
  <c r="BQ129" i="65"/>
  <c r="AA129" i="65"/>
  <c r="AR128" i="65"/>
  <c r="BL127" i="65"/>
  <c r="AB127" i="65"/>
  <c r="AY126" i="65"/>
  <c r="BW125" i="65"/>
  <c r="AP125" i="65"/>
  <c r="BR124" i="65"/>
  <c r="AL124" i="65"/>
  <c r="BN123" i="65"/>
  <c r="AH123" i="65"/>
  <c r="BJ122" i="65"/>
  <c r="AO122" i="65"/>
  <c r="CG121" i="65"/>
  <c r="BQ121" i="65"/>
  <c r="BA121" i="65"/>
  <c r="AK121" i="65"/>
  <c r="CC120" i="65"/>
  <c r="BM120" i="65"/>
  <c r="AW120" i="65"/>
  <c r="AG120" i="65"/>
  <c r="BY119" i="65"/>
  <c r="BI119" i="65"/>
  <c r="AS119" i="65"/>
  <c r="AC119" i="65"/>
  <c r="BU118" i="65"/>
  <c r="BE118" i="65"/>
  <c r="AO118" i="65"/>
  <c r="CG117" i="65"/>
  <c r="BQ117" i="65"/>
  <c r="BA117" i="65"/>
  <c r="AK117" i="65"/>
  <c r="CC116" i="65"/>
  <c r="BO116" i="65"/>
  <c r="BF116" i="65"/>
  <c r="AX116" i="65"/>
  <c r="AP116" i="65"/>
  <c r="AH116" i="65"/>
  <c r="CH115" i="65"/>
  <c r="BZ115" i="65"/>
  <c r="BR115" i="65"/>
  <c r="BJ115" i="65"/>
  <c r="BB115" i="65"/>
  <c r="AT115" i="65"/>
  <c r="AL115" i="65"/>
  <c r="AD115" i="65"/>
  <c r="CD114" i="65"/>
  <c r="BV114" i="65"/>
  <c r="BN114" i="65"/>
  <c r="BF114" i="65"/>
  <c r="AX114" i="65"/>
  <c r="AP114" i="65"/>
  <c r="AH114" i="65"/>
  <c r="CH113" i="65"/>
  <c r="BZ113" i="65"/>
  <c r="BR113" i="65"/>
  <c r="BJ113" i="65"/>
  <c r="BB113" i="65"/>
  <c r="AT113" i="65"/>
  <c r="AL113" i="65"/>
  <c r="AD113" i="65"/>
  <c r="CD112" i="65"/>
  <c r="BV112" i="65"/>
  <c r="BN112" i="65"/>
  <c r="BF112" i="65"/>
  <c r="AX112" i="65"/>
  <c r="AP112" i="65"/>
  <c r="AH112" i="65"/>
  <c r="CH111" i="65"/>
  <c r="BZ111" i="65"/>
  <c r="BR111" i="65"/>
  <c r="BJ111" i="65"/>
  <c r="BB111" i="65"/>
  <c r="AT111" i="65"/>
  <c r="AL111" i="65"/>
  <c r="BZ136" i="65"/>
  <c r="CG135" i="65"/>
  <c r="AI135" i="65"/>
  <c r="AP134" i="65"/>
  <c r="AZ133" i="65"/>
  <c r="BJ132" i="65"/>
  <c r="BQ131" i="65"/>
  <c r="CF130" i="65"/>
  <c r="AO130" i="65"/>
  <c r="BG129" i="65"/>
  <c r="BX128" i="65"/>
  <c r="AG128" i="65"/>
  <c r="BC127" i="65"/>
  <c r="CA126" i="65"/>
  <c r="AP126" i="65"/>
  <c r="BN125" i="65"/>
  <c r="AH125" i="65"/>
  <c r="BJ124" i="65"/>
  <c r="AD124" i="65"/>
  <c r="BF123" i="65"/>
  <c r="CH122" i="65"/>
  <c r="BB122" i="65"/>
  <c r="AK122" i="65"/>
  <c r="CC121" i="65"/>
  <c r="BM121" i="65"/>
  <c r="AW121" i="65"/>
  <c r="AG121" i="65"/>
  <c r="BY120" i="65"/>
  <c r="BI120" i="65"/>
  <c r="AS120" i="65"/>
  <c r="AC120" i="65"/>
  <c r="BU119" i="65"/>
  <c r="BE119" i="65"/>
  <c r="AO119" i="65"/>
  <c r="CG118" i="65"/>
  <c r="BQ118" i="65"/>
  <c r="BA118" i="65"/>
  <c r="AK118" i="65"/>
  <c r="CC117" i="65"/>
  <c r="BM117" i="65"/>
  <c r="AW117" i="65"/>
  <c r="AG117" i="65"/>
  <c r="BY116" i="65"/>
  <c r="BN116" i="65"/>
  <c r="BE116" i="65"/>
  <c r="AW116" i="65"/>
  <c r="AO116" i="65"/>
  <c r="AG116" i="65"/>
  <c r="CG115" i="65"/>
  <c r="BY115" i="65"/>
  <c r="BQ115" i="65"/>
  <c r="BI115" i="65"/>
  <c r="BA115" i="65"/>
  <c r="AS115" i="65"/>
  <c r="AK115" i="65"/>
  <c r="AC115" i="65"/>
  <c r="CC114" i="65"/>
  <c r="BU114" i="65"/>
  <c r="BM114" i="65"/>
  <c r="BE114" i="65"/>
  <c r="AW114" i="65"/>
  <c r="AO114" i="65"/>
  <c r="AG114" i="65"/>
  <c r="CG113" i="65"/>
  <c r="BY113" i="65"/>
  <c r="BQ113" i="65"/>
  <c r="BI113" i="65"/>
  <c r="BA113" i="65"/>
  <c r="AS113" i="65"/>
  <c r="AK113" i="65"/>
  <c r="AC113" i="65"/>
  <c r="CC112" i="65"/>
  <c r="BU112" i="65"/>
  <c r="BM112" i="65"/>
  <c r="BE112" i="65"/>
  <c r="AW112" i="65"/>
  <c r="AO112" i="65"/>
  <c r="AG112" i="65"/>
  <c r="CG111" i="65"/>
  <c r="BY111" i="65"/>
  <c r="BQ111" i="65"/>
  <c r="BI111" i="65"/>
  <c r="BA111" i="65"/>
  <c r="AS111" i="65"/>
  <c r="AK111" i="65"/>
  <c r="BR136" i="65"/>
  <c r="BY135" i="65"/>
  <c r="AA135" i="65"/>
  <c r="AH134" i="65"/>
  <c r="AR133" i="65"/>
  <c r="BB132" i="65"/>
  <c r="BI131" i="65"/>
  <c r="BZ130" i="65"/>
  <c r="AH130" i="65"/>
  <c r="AZ129" i="65"/>
  <c r="BR128" i="65"/>
  <c r="CH127" i="65"/>
  <c r="AX127" i="65"/>
  <c r="BU126" i="65"/>
  <c r="AJ126" i="65"/>
  <c r="BI125" i="65"/>
  <c r="AC125" i="65"/>
  <c r="BE124" i="65"/>
  <c r="CG123" i="65"/>
  <c r="BA123" i="65"/>
  <c r="CC122" i="65"/>
  <c r="AZ122" i="65"/>
  <c r="AI122" i="65"/>
  <c r="CA121" i="65"/>
  <c r="BK121" i="65"/>
  <c r="AU121" i="65"/>
  <c r="AE121" i="65"/>
  <c r="BW120" i="65"/>
  <c r="BG120" i="65"/>
  <c r="AQ120" i="65"/>
  <c r="AA120" i="65"/>
  <c r="BS119" i="65"/>
  <c r="BC119" i="65"/>
  <c r="AM119" i="65"/>
  <c r="CE118" i="65"/>
  <c r="BO118" i="65"/>
  <c r="AY118" i="65"/>
  <c r="AI118" i="65"/>
  <c r="CA117" i="65"/>
  <c r="BK117" i="65"/>
  <c r="AU117" i="65"/>
  <c r="AE117" i="65"/>
  <c r="BW116" i="65"/>
  <c r="BM116" i="65"/>
  <c r="BD116" i="65"/>
  <c r="AV116" i="65"/>
  <c r="AN116" i="65"/>
  <c r="AF116" i="65"/>
  <c r="CF115" i="65"/>
  <c r="BX115" i="65"/>
  <c r="BP115" i="65"/>
  <c r="BH115" i="65"/>
  <c r="AZ115" i="65"/>
  <c r="AR115" i="65"/>
  <c r="AJ115" i="65"/>
  <c r="AB115" i="65"/>
  <c r="CB114" i="65"/>
  <c r="BT114" i="65"/>
  <c r="BL114" i="65"/>
  <c r="BD114" i="65"/>
  <c r="AV114" i="65"/>
  <c r="AN114" i="65"/>
  <c r="AF114" i="65"/>
  <c r="CF113" i="65"/>
  <c r="BX113" i="65"/>
  <c r="BP113" i="65"/>
  <c r="BH113" i="65"/>
  <c r="AZ113" i="65"/>
  <c r="AR113" i="65"/>
  <c r="AJ113" i="65"/>
  <c r="AB113" i="65"/>
  <c r="CB112" i="65"/>
  <c r="BT112" i="65"/>
  <c r="BL112" i="65"/>
  <c r="BD112" i="65"/>
  <c r="AV112" i="65"/>
  <c r="AN112" i="65"/>
  <c r="AF112" i="65"/>
  <c r="CF111" i="65"/>
  <c r="BX111" i="65"/>
  <c r="BP111" i="65"/>
  <c r="BH111" i="65"/>
  <c r="AZ111" i="65"/>
  <c r="AR111" i="65"/>
  <c r="AJ111" i="65"/>
  <c r="BM136" i="65"/>
  <c r="BW135" i="65"/>
  <c r="CD134" i="65"/>
  <c r="AF134" i="65"/>
  <c r="AP133" i="65"/>
  <c r="AW132" i="65"/>
  <c r="BG131" i="65"/>
  <c r="BV130" i="65"/>
  <c r="AF130" i="65"/>
  <c r="AX129" i="65"/>
  <c r="BN128" i="65"/>
  <c r="CF127" i="65"/>
  <c r="AU127" i="65"/>
  <c r="BS126" i="65"/>
  <c r="AH126" i="65"/>
  <c r="BG125" i="65"/>
  <c r="AA125" i="65"/>
  <c r="BC124" i="65"/>
  <c r="CE123" i="65"/>
  <c r="AY123" i="65"/>
  <c r="CA122" i="65"/>
  <c r="AY122" i="65"/>
  <c r="AH122" i="65"/>
  <c r="BZ121" i="65"/>
  <c r="BJ121" i="65"/>
  <c r="AT121" i="65"/>
  <c r="AD121" i="65"/>
  <c r="BV120" i="65"/>
  <c r="BF120" i="65"/>
  <c r="AP120" i="65"/>
  <c r="CH119" i="65"/>
  <c r="BR119" i="65"/>
  <c r="BB119" i="65"/>
  <c r="AL119" i="65"/>
  <c r="CD118" i="65"/>
  <c r="BN118" i="65"/>
  <c r="AX118" i="65"/>
  <c r="AH118" i="65"/>
  <c r="BZ117" i="65"/>
  <c r="BJ117" i="65"/>
  <c r="AT117" i="65"/>
  <c r="AD117" i="65"/>
  <c r="BV116" i="65"/>
  <c r="BL116" i="65"/>
  <c r="BC116" i="65"/>
  <c r="AU116" i="65"/>
  <c r="AM116" i="65"/>
  <c r="AE116" i="65"/>
  <c r="CE115" i="65"/>
  <c r="BW115" i="65"/>
  <c r="BO115" i="65"/>
  <c r="BG115" i="65"/>
  <c r="AY115" i="65"/>
  <c r="AQ115" i="65"/>
  <c r="AI115" i="65"/>
  <c r="AA115" i="65"/>
  <c r="CA114" i="65"/>
  <c r="BS114" i="65"/>
  <c r="BK114" i="65"/>
  <c r="BC114" i="65"/>
  <c r="AU114" i="65"/>
  <c r="AM114" i="65"/>
  <c r="AE114" i="65"/>
  <c r="CE113" i="65"/>
  <c r="BW113" i="65"/>
  <c r="BO113" i="65"/>
  <c r="BG113" i="65"/>
  <c r="AY113" i="65"/>
  <c r="AQ113" i="65"/>
  <c r="AI113" i="65"/>
  <c r="AA113" i="65"/>
  <c r="CA112" i="65"/>
  <c r="BS112" i="65"/>
  <c r="BK112" i="65"/>
  <c r="BC112" i="65"/>
  <c r="AU112" i="65"/>
  <c r="AM112" i="65"/>
  <c r="AE112" i="65"/>
  <c r="CE111" i="65"/>
  <c r="BW111" i="65"/>
  <c r="BO111" i="65"/>
  <c r="BG111" i="65"/>
  <c r="AY111" i="65"/>
  <c r="AQ111" i="65"/>
  <c r="AI111" i="65"/>
  <c r="AX135" i="65"/>
  <c r="BO133" i="65"/>
  <c r="CF131" i="65"/>
  <c r="BB130" i="65"/>
  <c r="AB129" i="65"/>
  <c r="BN127" i="65"/>
  <c r="AZ126" i="65"/>
  <c r="AQ125" i="65"/>
  <c r="AM124" i="65"/>
  <c r="AI123" i="65"/>
  <c r="AP122" i="65"/>
  <c r="BR121" i="65"/>
  <c r="AL121" i="65"/>
  <c r="BN120" i="65"/>
  <c r="AH120" i="65"/>
  <c r="BJ119" i="65"/>
  <c r="AD119" i="65"/>
  <c r="BF118" i="65"/>
  <c r="CH117" i="65"/>
  <c r="BB117" i="65"/>
  <c r="CD116" i="65"/>
  <c r="BG116" i="65"/>
  <c r="AQ116" i="65"/>
  <c r="AA116" i="65"/>
  <c r="BS115" i="65"/>
  <c r="BC115" i="65"/>
  <c r="AM115" i="65"/>
  <c r="CE114" i="65"/>
  <c r="BO114" i="65"/>
  <c r="AY114" i="65"/>
  <c r="AI114" i="65"/>
  <c r="CA113" i="65"/>
  <c r="BK113" i="65"/>
  <c r="AU113" i="65"/>
  <c r="AE113" i="65"/>
  <c r="BW112" i="65"/>
  <c r="BG112" i="65"/>
  <c r="AQ112" i="65"/>
  <c r="AA112" i="65"/>
  <c r="BS111" i="65"/>
  <c r="BC111" i="65"/>
  <c r="AM111" i="65"/>
  <c r="AA111" i="65"/>
  <c r="CA110" i="65"/>
  <c r="BS110" i="65"/>
  <c r="BK110" i="65"/>
  <c r="BC110" i="65"/>
  <c r="AU110" i="65"/>
  <c r="AM110" i="65"/>
  <c r="AE110" i="65"/>
  <c r="CE109" i="65"/>
  <c r="BW109" i="65"/>
  <c r="BO109" i="65"/>
  <c r="BG109" i="65"/>
  <c r="AY109" i="65"/>
  <c r="AQ109" i="65"/>
  <c r="AI109" i="65"/>
  <c r="AA109" i="65"/>
  <c r="CA108" i="65"/>
  <c r="BS108" i="65"/>
  <c r="BK108" i="65"/>
  <c r="BC108" i="65"/>
  <c r="AU108" i="65"/>
  <c r="AM108" i="65"/>
  <c r="AE108" i="65"/>
  <c r="CE107" i="65"/>
  <c r="BW107" i="65"/>
  <c r="BO107" i="65"/>
  <c r="BG107" i="65"/>
  <c r="AY107" i="65"/>
  <c r="AQ107" i="65"/>
  <c r="AI107" i="65"/>
  <c r="AA107" i="65"/>
  <c r="CA106" i="65"/>
  <c r="BS106" i="65"/>
  <c r="BK106" i="65"/>
  <c r="BC106" i="65"/>
  <c r="AU106" i="65"/>
  <c r="AM106" i="65"/>
  <c r="AE106" i="65"/>
  <c r="CE105" i="65"/>
  <c r="BW105" i="65"/>
  <c r="BO105" i="65"/>
  <c r="BG105" i="65"/>
  <c r="AY105" i="65"/>
  <c r="AQ105" i="65"/>
  <c r="AI105" i="65"/>
  <c r="AA105" i="65"/>
  <c r="CA104" i="65"/>
  <c r="BS104" i="65"/>
  <c r="BK104" i="65"/>
  <c r="BC104" i="65"/>
  <c r="AU104" i="65"/>
  <c r="AM104" i="65"/>
  <c r="AE104" i="65"/>
  <c r="CE103" i="65"/>
  <c r="BW103" i="65"/>
  <c r="BO103" i="65"/>
  <c r="BG103" i="65"/>
  <c r="AY103" i="65"/>
  <c r="AQ103" i="65"/>
  <c r="AI103" i="65"/>
  <c r="AA103" i="65"/>
  <c r="CA102" i="65"/>
  <c r="BS102" i="65"/>
  <c r="BK102" i="65"/>
  <c r="BC102" i="65"/>
  <c r="AU102" i="65"/>
  <c r="AM102" i="65"/>
  <c r="AE102" i="65"/>
  <c r="CE101" i="65"/>
  <c r="BW101" i="65"/>
  <c r="BO101" i="65"/>
  <c r="BG101" i="65"/>
  <c r="AY101" i="65"/>
  <c r="AQ101" i="65"/>
  <c r="AI101" i="65"/>
  <c r="AA101" i="65"/>
  <c r="CA100" i="65"/>
  <c r="BS100" i="65"/>
  <c r="BK100" i="65"/>
  <c r="BC100" i="65"/>
  <c r="AU100" i="65"/>
  <c r="AM100" i="65"/>
  <c r="AE100" i="65"/>
  <c r="CE99" i="65"/>
  <c r="BW99" i="65"/>
  <c r="BO99" i="65"/>
  <c r="BG99" i="65"/>
  <c r="AY99" i="65"/>
  <c r="AQ99" i="65"/>
  <c r="AI99" i="65"/>
  <c r="AA99" i="65"/>
  <c r="CA98" i="65"/>
  <c r="BS98" i="65"/>
  <c r="BK98" i="65"/>
  <c r="BC98" i="65"/>
  <c r="AU98" i="65"/>
  <c r="AM98" i="65"/>
  <c r="AE98" i="65"/>
  <c r="CE97" i="65"/>
  <c r="BW97" i="65"/>
  <c r="BO97" i="65"/>
  <c r="BG97" i="65"/>
  <c r="AY97" i="65"/>
  <c r="AQ97" i="65"/>
  <c r="AI97" i="65"/>
  <c r="AA97" i="65"/>
  <c r="CA96" i="65"/>
  <c r="BS96" i="65"/>
  <c r="BK96" i="65"/>
  <c r="BC96" i="65"/>
  <c r="AU96" i="65"/>
  <c r="AM96" i="65"/>
  <c r="AE96" i="65"/>
  <c r="CE95" i="65"/>
  <c r="BW95" i="65"/>
  <c r="BO95" i="65"/>
  <c r="BG95" i="65"/>
  <c r="AY95" i="65"/>
  <c r="AQ95" i="65"/>
  <c r="AI95" i="65"/>
  <c r="AA95" i="65"/>
  <c r="CA94" i="65"/>
  <c r="BS94" i="65"/>
  <c r="BK94" i="65"/>
  <c r="BC94" i="65"/>
  <c r="AU94" i="65"/>
  <c r="AM94" i="65"/>
  <c r="BL136" i="65"/>
  <c r="CC134" i="65"/>
  <c r="AL133" i="65"/>
  <c r="BF131" i="65"/>
  <c r="AE130" i="65"/>
  <c r="BM128" i="65"/>
  <c r="AT127" i="65"/>
  <c r="AG126" i="65"/>
  <c r="CH124" i="65"/>
  <c r="CD123" i="65"/>
  <c r="BZ122" i="65"/>
  <c r="AG122" i="65"/>
  <c r="BI121" i="65"/>
  <c r="AC121" i="65"/>
  <c r="BE120" i="65"/>
  <c r="CG119" i="65"/>
  <c r="BA119" i="65"/>
  <c r="CC118" i="65"/>
  <c r="AW118" i="65"/>
  <c r="BY117" i="65"/>
  <c r="AS117" i="65"/>
  <c r="BU116" i="65"/>
  <c r="BB116" i="65"/>
  <c r="AL116" i="65"/>
  <c r="CD115" i="65"/>
  <c r="BN115" i="65"/>
  <c r="AX115" i="65"/>
  <c r="AH115" i="65"/>
  <c r="BZ114" i="65"/>
  <c r="BJ114" i="65"/>
  <c r="AT114" i="65"/>
  <c r="AD114" i="65"/>
  <c r="BV113" i="65"/>
  <c r="BF113" i="65"/>
  <c r="AP113" i="65"/>
  <c r="CH112" i="65"/>
  <c r="BR112" i="65"/>
  <c r="BB112" i="65"/>
  <c r="AL112" i="65"/>
  <c r="CD111" i="65"/>
  <c r="BN111" i="65"/>
  <c r="AX111" i="65"/>
  <c r="AH111" i="65"/>
  <c r="CH110" i="65"/>
  <c r="BZ110" i="65"/>
  <c r="BR110" i="65"/>
  <c r="BJ110" i="65"/>
  <c r="BB110" i="65"/>
  <c r="AT110" i="65"/>
  <c r="AL110" i="65"/>
  <c r="AD110" i="65"/>
  <c r="CD109" i="65"/>
  <c r="BV109" i="65"/>
  <c r="BN109" i="65"/>
  <c r="BF109" i="65"/>
  <c r="AX109" i="65"/>
  <c r="AP109" i="65"/>
  <c r="AH109" i="65"/>
  <c r="CH108" i="65"/>
  <c r="BZ108" i="65"/>
  <c r="BR108" i="65"/>
  <c r="BJ108" i="65"/>
  <c r="BB108" i="65"/>
  <c r="AT108" i="65"/>
  <c r="AL108" i="65"/>
  <c r="AD108" i="65"/>
  <c r="CD107" i="65"/>
  <c r="BV107" i="65"/>
  <c r="BN107" i="65"/>
  <c r="BF107" i="65"/>
  <c r="AX107" i="65"/>
  <c r="AP107" i="65"/>
  <c r="AH107" i="65"/>
  <c r="CH106" i="65"/>
  <c r="BZ106" i="65"/>
  <c r="BR106" i="65"/>
  <c r="BJ106" i="65"/>
  <c r="BB106" i="65"/>
  <c r="AT106" i="65"/>
  <c r="AL106" i="65"/>
  <c r="AD106" i="65"/>
  <c r="CD105" i="65"/>
  <c r="BV105" i="65"/>
  <c r="BN105" i="65"/>
  <c r="BF105" i="65"/>
  <c r="AX105" i="65"/>
  <c r="AP105" i="65"/>
  <c r="AH105" i="65"/>
  <c r="CH104" i="65"/>
  <c r="BZ104" i="65"/>
  <c r="BR104" i="65"/>
  <c r="BJ104" i="65"/>
  <c r="BB104" i="65"/>
  <c r="AT104" i="65"/>
  <c r="AL104" i="65"/>
  <c r="AD104" i="65"/>
  <c r="CD103" i="65"/>
  <c r="BV103" i="65"/>
  <c r="BN103" i="65"/>
  <c r="BF103" i="65"/>
  <c r="AX103" i="65"/>
  <c r="AP103" i="65"/>
  <c r="AH103" i="65"/>
  <c r="CH102" i="65"/>
  <c r="BZ102" i="65"/>
  <c r="BR102" i="65"/>
  <c r="BJ102" i="65"/>
  <c r="BB102" i="65"/>
  <c r="AT102" i="65"/>
  <c r="AL102" i="65"/>
  <c r="AD102" i="65"/>
  <c r="CD101" i="65"/>
  <c r="BV101" i="65"/>
  <c r="BN101" i="65"/>
  <c r="BF101" i="65"/>
  <c r="AX101" i="65"/>
  <c r="AP101" i="65"/>
  <c r="AH101" i="65"/>
  <c r="CH100" i="65"/>
  <c r="BZ100" i="65"/>
  <c r="BR100" i="65"/>
  <c r="BJ100" i="65"/>
  <c r="BB100" i="65"/>
  <c r="AT100" i="65"/>
  <c r="AL100" i="65"/>
  <c r="AD100" i="65"/>
  <c r="CD99" i="65"/>
  <c r="BV99" i="65"/>
  <c r="BN99" i="65"/>
  <c r="BF99" i="65"/>
  <c r="AX99" i="65"/>
  <c r="AP99" i="65"/>
  <c r="AH99" i="65"/>
  <c r="CH98" i="65"/>
  <c r="BZ98" i="65"/>
  <c r="BR98" i="65"/>
  <c r="BJ98" i="65"/>
  <c r="BB98" i="65"/>
  <c r="AT98" i="65"/>
  <c r="AL98" i="65"/>
  <c r="AD98" i="65"/>
  <c r="CD97" i="65"/>
  <c r="BV97" i="65"/>
  <c r="BN97" i="65"/>
  <c r="BF97" i="65"/>
  <c r="AX97" i="65"/>
  <c r="AP97" i="65"/>
  <c r="AH97" i="65"/>
  <c r="CH96" i="65"/>
  <c r="BZ96" i="65"/>
  <c r="BR96" i="65"/>
  <c r="BJ96" i="65"/>
  <c r="BB96" i="65"/>
  <c r="AT96" i="65"/>
  <c r="AL96" i="65"/>
  <c r="AD96" i="65"/>
  <c r="CD95" i="65"/>
  <c r="BV95" i="65"/>
  <c r="BN95" i="65"/>
  <c r="BF95" i="65"/>
  <c r="AX95" i="65"/>
  <c r="AP95" i="65"/>
  <c r="AH95" i="65"/>
  <c r="CH94" i="65"/>
  <c r="BZ94" i="65"/>
  <c r="BR94" i="65"/>
  <c r="BJ94" i="65"/>
  <c r="BB94" i="65"/>
  <c r="AT94" i="65"/>
  <c r="AX136" i="65"/>
  <c r="BR134" i="65"/>
  <c r="AA133" i="65"/>
  <c r="AS131" i="65"/>
  <c r="CB129" i="65"/>
  <c r="BC128" i="65"/>
  <c r="AK127" i="65"/>
  <c r="CF125" i="65"/>
  <c r="BZ124" i="65"/>
  <c r="BV123" i="65"/>
  <c r="BR122" i="65"/>
  <c r="AC122" i="65"/>
  <c r="BE121" i="65"/>
  <c r="CG120" i="65"/>
  <c r="BA120" i="65"/>
  <c r="CC119" i="65"/>
  <c r="AW119" i="65"/>
  <c r="BY118" i="65"/>
  <c r="AS118" i="65"/>
  <c r="BU117" i="65"/>
  <c r="AO117" i="65"/>
  <c r="BR116" i="65"/>
  <c r="BA116" i="65"/>
  <c r="AK116" i="65"/>
  <c r="CC115" i="65"/>
  <c r="BM115" i="65"/>
  <c r="AW115" i="65"/>
  <c r="AG115" i="65"/>
  <c r="BY114" i="65"/>
  <c r="BI114" i="65"/>
  <c r="AS114" i="65"/>
  <c r="AC114" i="65"/>
  <c r="BU113" i="65"/>
  <c r="BE113" i="65"/>
  <c r="AO113" i="65"/>
  <c r="CG112" i="65"/>
  <c r="BQ112" i="65"/>
  <c r="BA112" i="65"/>
  <c r="AK112" i="65"/>
  <c r="CC111" i="65"/>
  <c r="BM111" i="65"/>
  <c r="AW111" i="65"/>
  <c r="AG111" i="65"/>
  <c r="CG110" i="65"/>
  <c r="BY110" i="65"/>
  <c r="BQ110" i="65"/>
  <c r="BI110" i="65"/>
  <c r="BA110" i="65"/>
  <c r="AS110" i="65"/>
  <c r="AK110" i="65"/>
  <c r="AC110" i="65"/>
  <c r="CC109" i="65"/>
  <c r="BU109" i="65"/>
  <c r="BM109" i="65"/>
  <c r="BE109" i="65"/>
  <c r="AW109" i="65"/>
  <c r="AO109" i="65"/>
  <c r="AG109" i="65"/>
  <c r="CG108" i="65"/>
  <c r="BY108" i="65"/>
  <c r="BQ108" i="65"/>
  <c r="BI108" i="65"/>
  <c r="BA108" i="65"/>
  <c r="AS108" i="65"/>
  <c r="AK108" i="65"/>
  <c r="AC108" i="65"/>
  <c r="CC107" i="65"/>
  <c r="BU107" i="65"/>
  <c r="BM107" i="65"/>
  <c r="BE107" i="65"/>
  <c r="AW107" i="65"/>
  <c r="AO107" i="65"/>
  <c r="AG107" i="65"/>
  <c r="CG106" i="65"/>
  <c r="BY106" i="65"/>
  <c r="BQ106" i="65"/>
  <c r="BI106" i="65"/>
  <c r="BA106" i="65"/>
  <c r="AS106" i="65"/>
  <c r="AK106" i="65"/>
  <c r="AC106" i="65"/>
  <c r="CC105" i="65"/>
  <c r="BU105" i="65"/>
  <c r="BM105" i="65"/>
  <c r="BE105" i="65"/>
  <c r="AW105" i="65"/>
  <c r="AO105" i="65"/>
  <c r="AG105" i="65"/>
  <c r="CG104" i="65"/>
  <c r="BY104" i="65"/>
  <c r="BQ104" i="65"/>
  <c r="BI104" i="65"/>
  <c r="BA104" i="65"/>
  <c r="AS104" i="65"/>
  <c r="AK104" i="65"/>
  <c r="AC104" i="65"/>
  <c r="CC103" i="65"/>
  <c r="BU103" i="65"/>
  <c r="BM103" i="65"/>
  <c r="BE103" i="65"/>
  <c r="AW103" i="65"/>
  <c r="AO103" i="65"/>
  <c r="AG103" i="65"/>
  <c r="CG102" i="65"/>
  <c r="BY102" i="65"/>
  <c r="BQ102" i="65"/>
  <c r="BI102" i="65"/>
  <c r="BA102" i="65"/>
  <c r="AS102" i="65"/>
  <c r="AK102" i="65"/>
  <c r="AC102" i="65"/>
  <c r="CC101" i="65"/>
  <c r="BU101" i="65"/>
  <c r="BM101" i="65"/>
  <c r="BE101" i="65"/>
  <c r="AW101" i="65"/>
  <c r="AO101" i="65"/>
  <c r="AG101" i="65"/>
  <c r="CG100" i="65"/>
  <c r="BY100" i="65"/>
  <c r="BQ100" i="65"/>
  <c r="BI100" i="65"/>
  <c r="BA100" i="65"/>
  <c r="AS100" i="65"/>
  <c r="AK100" i="65"/>
  <c r="AC100" i="65"/>
  <c r="CC99" i="65"/>
  <c r="BU99" i="65"/>
  <c r="BM99" i="65"/>
  <c r="BE99" i="65"/>
  <c r="AW99" i="65"/>
  <c r="AO99" i="65"/>
  <c r="AG99" i="65"/>
  <c r="CG98" i="65"/>
  <c r="BY98" i="65"/>
  <c r="BQ98" i="65"/>
  <c r="BI98" i="65"/>
  <c r="BA98" i="65"/>
  <c r="AS98" i="65"/>
  <c r="AK98" i="65"/>
  <c r="AC98" i="65"/>
  <c r="CC97" i="65"/>
  <c r="BU97" i="65"/>
  <c r="BM97" i="65"/>
  <c r="BE97" i="65"/>
  <c r="AW97" i="65"/>
  <c r="AO97" i="65"/>
  <c r="AG97" i="65"/>
  <c r="CG96" i="65"/>
  <c r="BY96" i="65"/>
  <c r="BQ96" i="65"/>
  <c r="BI96" i="65"/>
  <c r="BA96" i="65"/>
  <c r="AS96" i="65"/>
  <c r="AK96" i="65"/>
  <c r="AC96" i="65"/>
  <c r="CC95" i="65"/>
  <c r="BU95" i="65"/>
  <c r="BM95" i="65"/>
  <c r="BE95" i="65"/>
  <c r="AW95" i="65"/>
  <c r="AO95" i="65"/>
  <c r="AG95" i="65"/>
  <c r="CG94" i="65"/>
  <c r="BY94" i="65"/>
  <c r="BQ94" i="65"/>
  <c r="BI94" i="65"/>
  <c r="BA94" i="65"/>
  <c r="AS94" i="65"/>
  <c r="AK94" i="65"/>
  <c r="AN136" i="65"/>
  <c r="BE134" i="65"/>
  <c r="BV132" i="65"/>
  <c r="AJ131" i="65"/>
  <c r="BR129" i="65"/>
  <c r="AT128" i="65"/>
  <c r="AC127" i="65"/>
  <c r="BX125" i="65"/>
  <c r="BS124" i="65"/>
  <c r="BO123" i="65"/>
  <c r="BK122" i="65"/>
  <c r="CH121" i="65"/>
  <c r="BB121" i="65"/>
  <c r="CD120" i="65"/>
  <c r="AX120" i="65"/>
  <c r="BZ119" i="65"/>
  <c r="AT119" i="65"/>
  <c r="BV118" i="65"/>
  <c r="AP118" i="65"/>
  <c r="BR117" i="65"/>
  <c r="AL117" i="65"/>
  <c r="BP116" i="65"/>
  <c r="AY116" i="65"/>
  <c r="AI116" i="65"/>
  <c r="CA115" i="65"/>
  <c r="BK115" i="65"/>
  <c r="AU115" i="65"/>
  <c r="AE115" i="65"/>
  <c r="BW114" i="65"/>
  <c r="BG114" i="65"/>
  <c r="AQ114" i="65"/>
  <c r="AA114" i="65"/>
  <c r="BS113" i="65"/>
  <c r="BC113" i="65"/>
  <c r="AM113" i="65"/>
  <c r="CE112" i="65"/>
  <c r="BO112" i="65"/>
  <c r="AY112" i="65"/>
  <c r="AI112" i="65"/>
  <c r="CA111" i="65"/>
  <c r="BK111" i="65"/>
  <c r="AU111" i="65"/>
  <c r="AE111" i="65"/>
  <c r="CE110" i="65"/>
  <c r="BW110" i="65"/>
  <c r="BO110" i="65"/>
  <c r="BG110" i="65"/>
  <c r="AY110" i="65"/>
  <c r="AQ110" i="65"/>
  <c r="AI110" i="65"/>
  <c r="AA110" i="65"/>
  <c r="CA109" i="65"/>
  <c r="BS109" i="65"/>
  <c r="BK109" i="65"/>
  <c r="BC109" i="65"/>
  <c r="AU109" i="65"/>
  <c r="AM109" i="65"/>
  <c r="AE109" i="65"/>
  <c r="CE108" i="65"/>
  <c r="BW108" i="65"/>
  <c r="BO108" i="65"/>
  <c r="BG108" i="65"/>
  <c r="AY108" i="65"/>
  <c r="AQ108" i="65"/>
  <c r="AI108" i="65"/>
  <c r="AA108" i="65"/>
  <c r="CA107" i="65"/>
  <c r="BS107" i="65"/>
  <c r="BK107" i="65"/>
  <c r="BC107" i="65"/>
  <c r="AU107" i="65"/>
  <c r="AM107" i="65"/>
  <c r="AE107" i="65"/>
  <c r="CE106" i="65"/>
  <c r="BW106" i="65"/>
  <c r="BO106" i="65"/>
  <c r="BG106" i="65"/>
  <c r="AY106" i="65"/>
  <c r="AQ106" i="65"/>
  <c r="AI106" i="65"/>
  <c r="AA106" i="65"/>
  <c r="CA105" i="65"/>
  <c r="BS105" i="65"/>
  <c r="BK105" i="65"/>
  <c r="BC105" i="65"/>
  <c r="AU105" i="65"/>
  <c r="AM105" i="65"/>
  <c r="AE105" i="65"/>
  <c r="CE104" i="65"/>
  <c r="BW104" i="65"/>
  <c r="BO104" i="65"/>
  <c r="BG104" i="65"/>
  <c r="AY104" i="65"/>
  <c r="AQ104" i="65"/>
  <c r="AI104" i="65"/>
  <c r="AA104" i="65"/>
  <c r="CA103" i="65"/>
  <c r="BS103" i="65"/>
  <c r="BK103" i="65"/>
  <c r="BC103" i="65"/>
  <c r="AU103" i="65"/>
  <c r="AM103" i="65"/>
  <c r="AE103" i="65"/>
  <c r="CE102" i="65"/>
  <c r="BW102" i="65"/>
  <c r="BO102" i="65"/>
  <c r="BG102" i="65"/>
  <c r="AY102" i="65"/>
  <c r="AQ102" i="65"/>
  <c r="AI102" i="65"/>
  <c r="AA102" i="65"/>
  <c r="CA101" i="65"/>
  <c r="BS101" i="65"/>
  <c r="BK101" i="65"/>
  <c r="BC101" i="65"/>
  <c r="AU101" i="65"/>
  <c r="AM101" i="65"/>
  <c r="AE101" i="65"/>
  <c r="CE100" i="65"/>
  <c r="BW100" i="65"/>
  <c r="BO100" i="65"/>
  <c r="BG100" i="65"/>
  <c r="AY100" i="65"/>
  <c r="AQ100" i="65"/>
  <c r="AI100" i="65"/>
  <c r="AA100" i="65"/>
  <c r="CA99" i="65"/>
  <c r="BS99" i="65"/>
  <c r="BK99" i="65"/>
  <c r="BC99" i="65"/>
  <c r="AU99" i="65"/>
  <c r="AM99" i="65"/>
  <c r="AE99" i="65"/>
  <c r="CE98" i="65"/>
  <c r="BW98" i="65"/>
  <c r="BO98" i="65"/>
  <c r="BG98" i="65"/>
  <c r="AY98" i="65"/>
  <c r="AQ98" i="65"/>
  <c r="AI98" i="65"/>
  <c r="AA98" i="65"/>
  <c r="CA97" i="65"/>
  <c r="BS97" i="65"/>
  <c r="BK97" i="65"/>
  <c r="BC97" i="65"/>
  <c r="AU97" i="65"/>
  <c r="AM97" i="65"/>
  <c r="AE97" i="65"/>
  <c r="CE96" i="65"/>
  <c r="BW96" i="65"/>
  <c r="BO96" i="65"/>
  <c r="BG96" i="65"/>
  <c r="AY96" i="65"/>
  <c r="AQ96" i="65"/>
  <c r="AI96" i="65"/>
  <c r="AA96" i="65"/>
  <c r="CA95" i="65"/>
  <c r="BS95" i="65"/>
  <c r="BK95" i="65"/>
  <c r="BC95" i="65"/>
  <c r="AU95" i="65"/>
  <c r="AM95" i="65"/>
  <c r="AE95" i="65"/>
  <c r="CE94" i="65"/>
  <c r="BW94" i="65"/>
  <c r="BO94" i="65"/>
  <c r="BG94" i="65"/>
  <c r="AY94" i="65"/>
  <c r="AQ94" i="65"/>
  <c r="AI94" i="65"/>
  <c r="BQ133" i="65"/>
  <c r="BD130" i="65"/>
  <c r="BP127" i="65"/>
  <c r="AS125" i="65"/>
  <c r="AK123" i="65"/>
  <c r="BS121" i="65"/>
  <c r="BO120" i="65"/>
  <c r="BK119" i="65"/>
  <c r="BG118" i="65"/>
  <c r="BC117" i="65"/>
  <c r="BH116" i="65"/>
  <c r="AB116" i="65"/>
  <c r="BD115" i="65"/>
  <c r="CF114" i="65"/>
  <c r="AZ114" i="65"/>
  <c r="CB113" i="65"/>
  <c r="AV113" i="65"/>
  <c r="BX112" i="65"/>
  <c r="AR112" i="65"/>
  <c r="BT111" i="65"/>
  <c r="AN111" i="65"/>
  <c r="CB110" i="65"/>
  <c r="BL110" i="65"/>
  <c r="AV110" i="65"/>
  <c r="AF110" i="65"/>
  <c r="BX109" i="65"/>
  <c r="BH109" i="65"/>
  <c r="AR109" i="65"/>
  <c r="AB109" i="65"/>
  <c r="BT108" i="65"/>
  <c r="BD108" i="65"/>
  <c r="AN108" i="65"/>
  <c r="CF107" i="65"/>
  <c r="BP107" i="65"/>
  <c r="AZ107" i="65"/>
  <c r="AJ107" i="65"/>
  <c r="CB106" i="65"/>
  <c r="BL106" i="65"/>
  <c r="AV106" i="65"/>
  <c r="AF106" i="65"/>
  <c r="BX105" i="65"/>
  <c r="BH105" i="65"/>
  <c r="AR105" i="65"/>
  <c r="AB105" i="65"/>
  <c r="BT104" i="65"/>
  <c r="BD104" i="65"/>
  <c r="AN104" i="65"/>
  <c r="CF103" i="65"/>
  <c r="BP103" i="65"/>
  <c r="AZ103" i="65"/>
  <c r="AJ103" i="65"/>
  <c r="CB102" i="65"/>
  <c r="BL102" i="65"/>
  <c r="AV102" i="65"/>
  <c r="AF102" i="65"/>
  <c r="BX101" i="65"/>
  <c r="BH101" i="65"/>
  <c r="AR101" i="65"/>
  <c r="AB101" i="65"/>
  <c r="BT100" i="65"/>
  <c r="BD100" i="65"/>
  <c r="AN100" i="65"/>
  <c r="CF99" i="65"/>
  <c r="BP99" i="65"/>
  <c r="AZ99" i="65"/>
  <c r="AJ99" i="65"/>
  <c r="CB98" i="65"/>
  <c r="BL98" i="65"/>
  <c r="AV98" i="65"/>
  <c r="AF98" i="65"/>
  <c r="BX97" i="65"/>
  <c r="BH97" i="65"/>
  <c r="AR97" i="65"/>
  <c r="AB97" i="65"/>
  <c r="BT96" i="65"/>
  <c r="BD96" i="65"/>
  <c r="AN96" i="65"/>
  <c r="CF95" i="65"/>
  <c r="BP95" i="65"/>
  <c r="AZ95" i="65"/>
  <c r="AJ95" i="65"/>
  <c r="CB94" i="65"/>
  <c r="BL94" i="65"/>
  <c r="AV94" i="65"/>
  <c r="AG94" i="65"/>
  <c r="CG93" i="65"/>
  <c r="BY93" i="65"/>
  <c r="BQ93" i="65"/>
  <c r="BI93" i="65"/>
  <c r="BA93" i="65"/>
  <c r="AS93" i="65"/>
  <c r="AK93" i="65"/>
  <c r="AC93" i="65"/>
  <c r="CC92" i="65"/>
  <c r="BU92" i="65"/>
  <c r="BM92" i="65"/>
  <c r="BE92" i="65"/>
  <c r="AW92" i="65"/>
  <c r="AO92" i="65"/>
  <c r="AG92" i="65"/>
  <c r="CG91" i="65"/>
  <c r="BY91" i="65"/>
  <c r="BQ91" i="65"/>
  <c r="BI91" i="65"/>
  <c r="BA91" i="65"/>
  <c r="AS91" i="65"/>
  <c r="AK91" i="65"/>
  <c r="AC91" i="65"/>
  <c r="CC90" i="65"/>
  <c r="BU90" i="65"/>
  <c r="BM90" i="65"/>
  <c r="BE90" i="65"/>
  <c r="AW90" i="65"/>
  <c r="AO90" i="65"/>
  <c r="AG90" i="65"/>
  <c r="CG89" i="65"/>
  <c r="BY89" i="65"/>
  <c r="BQ89" i="65"/>
  <c r="BI89" i="65"/>
  <c r="AP136" i="65"/>
  <c r="CA132" i="65"/>
  <c r="BV129" i="65"/>
  <c r="AE127" i="65"/>
  <c r="BU124" i="65"/>
  <c r="BM122" i="65"/>
  <c r="BC121" i="65"/>
  <c r="AY120" i="65"/>
  <c r="AU119" i="65"/>
  <c r="AQ118" i="65"/>
  <c r="AM117" i="65"/>
  <c r="AZ116" i="65"/>
  <c r="CB115" i="65"/>
  <c r="AV115" i="65"/>
  <c r="BX114" i="65"/>
  <c r="AR114" i="65"/>
  <c r="BT113" i="65"/>
  <c r="AN113" i="65"/>
  <c r="BP112" i="65"/>
  <c r="AJ112" i="65"/>
  <c r="BL111" i="65"/>
  <c r="AF111" i="65"/>
  <c r="BX110" i="65"/>
  <c r="BH110" i="65"/>
  <c r="AR110" i="65"/>
  <c r="AB110" i="65"/>
  <c r="BT109" i="65"/>
  <c r="BD109" i="65"/>
  <c r="AN109" i="65"/>
  <c r="CF108" i="65"/>
  <c r="BP108" i="65"/>
  <c r="AZ108" i="65"/>
  <c r="AJ108" i="65"/>
  <c r="CB107" i="65"/>
  <c r="BL107" i="65"/>
  <c r="AV107" i="65"/>
  <c r="AF107" i="65"/>
  <c r="BX106" i="65"/>
  <c r="BH106" i="65"/>
  <c r="AR106" i="65"/>
  <c r="AB106" i="65"/>
  <c r="BT105" i="65"/>
  <c r="BD105" i="65"/>
  <c r="AN105" i="65"/>
  <c r="CF104" i="65"/>
  <c r="BP104" i="65"/>
  <c r="AZ104" i="65"/>
  <c r="AJ104" i="65"/>
  <c r="CB103" i="65"/>
  <c r="BL103" i="65"/>
  <c r="AV103" i="65"/>
  <c r="AF103" i="65"/>
  <c r="BX102" i="65"/>
  <c r="BH102" i="65"/>
  <c r="AR102" i="65"/>
  <c r="AB102" i="65"/>
  <c r="BT101" i="65"/>
  <c r="BD101" i="65"/>
  <c r="AN101" i="65"/>
  <c r="CF100" i="65"/>
  <c r="BP100" i="65"/>
  <c r="AZ100" i="65"/>
  <c r="AJ100" i="65"/>
  <c r="CB99" i="65"/>
  <c r="BL99" i="65"/>
  <c r="AV99" i="65"/>
  <c r="AF99" i="65"/>
  <c r="BX98" i="65"/>
  <c r="BH98" i="65"/>
  <c r="AR98" i="65"/>
  <c r="AB98" i="65"/>
  <c r="BT97" i="65"/>
  <c r="BD97" i="65"/>
  <c r="AN97" i="65"/>
  <c r="CF96" i="65"/>
  <c r="BP96" i="65"/>
  <c r="AZ96" i="65"/>
  <c r="AJ96" i="65"/>
  <c r="CB95" i="65"/>
  <c r="BL95" i="65"/>
  <c r="AV95" i="65"/>
  <c r="AF95" i="65"/>
  <c r="BX94" i="65"/>
  <c r="BH94" i="65"/>
  <c r="AR94" i="65"/>
  <c r="AF94" i="65"/>
  <c r="CF93" i="65"/>
  <c r="BX93" i="65"/>
  <c r="BP93" i="65"/>
  <c r="BH93" i="65"/>
  <c r="AZ93" i="65"/>
  <c r="AR93" i="65"/>
  <c r="AJ93" i="65"/>
  <c r="AB93" i="65"/>
  <c r="CB92" i="65"/>
  <c r="BT92" i="65"/>
  <c r="BL92" i="65"/>
  <c r="BD92" i="65"/>
  <c r="AV92" i="65"/>
  <c r="AN92" i="65"/>
  <c r="AF92" i="65"/>
  <c r="CF91" i="65"/>
  <c r="BX91" i="65"/>
  <c r="BP91" i="65"/>
  <c r="BH91" i="65"/>
  <c r="AZ91" i="65"/>
  <c r="AR91" i="65"/>
  <c r="AJ91" i="65"/>
  <c r="AB91" i="65"/>
  <c r="CB90" i="65"/>
  <c r="BT90" i="65"/>
  <c r="BL90" i="65"/>
  <c r="BD90" i="65"/>
  <c r="AV90" i="65"/>
  <c r="AN90" i="65"/>
  <c r="AF90" i="65"/>
  <c r="CF89" i="65"/>
  <c r="BX89" i="65"/>
  <c r="BP89" i="65"/>
  <c r="BH89" i="65"/>
  <c r="AZ89" i="65"/>
  <c r="AR89" i="65"/>
  <c r="AJ89" i="65"/>
  <c r="AB89" i="65"/>
  <c r="CB88" i="65"/>
  <c r="BT88" i="65"/>
  <c r="BL88" i="65"/>
  <c r="BD88" i="65"/>
  <c r="AV88" i="65"/>
  <c r="AN88" i="65"/>
  <c r="AF88" i="65"/>
  <c r="CF87" i="65"/>
  <c r="BX87" i="65"/>
  <c r="BP87" i="65"/>
  <c r="BH87" i="65"/>
  <c r="AZ87" i="65"/>
  <c r="AR87" i="65"/>
  <c r="AJ87" i="65"/>
  <c r="AB87" i="65"/>
  <c r="CB86" i="65"/>
  <c r="BT86" i="65"/>
  <c r="BL86" i="65"/>
  <c r="BD86" i="65"/>
  <c r="AV86" i="65"/>
  <c r="AN86" i="65"/>
  <c r="AF86" i="65"/>
  <c r="CF85" i="65"/>
  <c r="BX85" i="65"/>
  <c r="BP85" i="65"/>
  <c r="BH85" i="65"/>
  <c r="AZ85" i="65"/>
  <c r="AR85" i="65"/>
  <c r="AJ85" i="65"/>
  <c r="AB85" i="65"/>
  <c r="CB84" i="65"/>
  <c r="BT84" i="65"/>
  <c r="BL84" i="65"/>
  <c r="BD84" i="65"/>
  <c r="AV84" i="65"/>
  <c r="AN84" i="65"/>
  <c r="AF84" i="65"/>
  <c r="CF83" i="65"/>
  <c r="BX83" i="65"/>
  <c r="BP83" i="65"/>
  <c r="BH83" i="65"/>
  <c r="AZ83" i="65"/>
  <c r="AR83" i="65"/>
  <c r="AJ83" i="65"/>
  <c r="AB83" i="65"/>
  <c r="CB82" i="65"/>
  <c r="BV135" i="65"/>
  <c r="AV132" i="65"/>
  <c r="AV129" i="65"/>
  <c r="BR126" i="65"/>
  <c r="BB124" i="65"/>
  <c r="AW122" i="65"/>
  <c r="AS121" i="65"/>
  <c r="AO120" i="65"/>
  <c r="AK119" i="65"/>
  <c r="AG118" i="65"/>
  <c r="AC117" i="65"/>
  <c r="AT116" i="65"/>
  <c r="BV115" i="65"/>
  <c r="AP115" i="65"/>
  <c r="BR114" i="65"/>
  <c r="AL114" i="65"/>
  <c r="BN113" i="65"/>
  <c r="AH113" i="65"/>
  <c r="BJ112" i="65"/>
  <c r="AD112" i="65"/>
  <c r="BF111" i="65"/>
  <c r="AD111" i="65"/>
  <c r="BV110" i="65"/>
  <c r="BF110" i="65"/>
  <c r="AP110" i="65"/>
  <c r="CH109" i="65"/>
  <c r="BR109" i="65"/>
  <c r="BB109" i="65"/>
  <c r="AL109" i="65"/>
  <c r="CD108" i="65"/>
  <c r="BN108" i="65"/>
  <c r="AX108" i="65"/>
  <c r="AH108" i="65"/>
  <c r="BZ107" i="65"/>
  <c r="BJ107" i="65"/>
  <c r="AT107" i="65"/>
  <c r="AD107" i="65"/>
  <c r="BV106" i="65"/>
  <c r="BF106" i="65"/>
  <c r="AP106" i="65"/>
  <c r="CH105" i="65"/>
  <c r="BR105" i="65"/>
  <c r="BB105" i="65"/>
  <c r="AL105" i="65"/>
  <c r="CD104" i="65"/>
  <c r="BN104" i="65"/>
  <c r="AX104" i="65"/>
  <c r="AH104" i="65"/>
  <c r="BZ103" i="65"/>
  <c r="BJ103" i="65"/>
  <c r="AT103" i="65"/>
  <c r="AD103" i="65"/>
  <c r="BV102" i="65"/>
  <c r="BF102" i="65"/>
  <c r="AP102" i="65"/>
  <c r="CH101" i="65"/>
  <c r="BR101" i="65"/>
  <c r="BB101" i="65"/>
  <c r="AL101" i="65"/>
  <c r="CD100" i="65"/>
  <c r="BN100" i="65"/>
  <c r="AX100" i="65"/>
  <c r="AH100" i="65"/>
  <c r="BZ99" i="65"/>
  <c r="BJ99" i="65"/>
  <c r="AT99" i="65"/>
  <c r="AD99" i="65"/>
  <c r="BV98" i="65"/>
  <c r="BF98" i="65"/>
  <c r="AP98" i="65"/>
  <c r="CH97" i="65"/>
  <c r="BR97" i="65"/>
  <c r="BB97" i="65"/>
  <c r="AL97" i="65"/>
  <c r="CD96" i="65"/>
  <c r="BN96" i="65"/>
  <c r="AX96" i="65"/>
  <c r="AH96" i="65"/>
  <c r="BZ95" i="65"/>
  <c r="BJ95" i="65"/>
  <c r="AT95" i="65"/>
  <c r="AD95" i="65"/>
  <c r="BV94" i="65"/>
  <c r="BF94" i="65"/>
  <c r="AP94" i="65"/>
  <c r="AE94" i="65"/>
  <c r="CE93" i="65"/>
  <c r="BW93" i="65"/>
  <c r="BO93" i="65"/>
  <c r="BG93" i="65"/>
  <c r="AY93" i="65"/>
  <c r="AQ93" i="65"/>
  <c r="AI93" i="65"/>
  <c r="AA93" i="65"/>
  <c r="CA92" i="65"/>
  <c r="BS92" i="65"/>
  <c r="BK92" i="65"/>
  <c r="BC92" i="65"/>
  <c r="AU92" i="65"/>
  <c r="AM92" i="65"/>
  <c r="AE92" i="65"/>
  <c r="CE91" i="65"/>
  <c r="BW91" i="65"/>
  <c r="BO91" i="65"/>
  <c r="BG91" i="65"/>
  <c r="AY91" i="65"/>
  <c r="AQ91" i="65"/>
  <c r="AI91" i="65"/>
  <c r="AA91" i="65"/>
  <c r="CA90" i="65"/>
  <c r="BS90" i="65"/>
  <c r="BK90" i="65"/>
  <c r="BC90" i="65"/>
  <c r="AU90" i="65"/>
  <c r="AM90" i="65"/>
  <c r="AE90" i="65"/>
  <c r="CE89" i="65"/>
  <c r="BW89" i="65"/>
  <c r="BO89" i="65"/>
  <c r="BH135" i="65"/>
  <c r="AH132" i="65"/>
  <c r="AK129" i="65"/>
  <c r="BH126" i="65"/>
  <c r="AT124" i="65"/>
  <c r="AS122" i="65"/>
  <c r="AO121" i="65"/>
  <c r="AK120" i="65"/>
  <c r="AG119" i="65"/>
  <c r="AC118" i="65"/>
  <c r="CG116" i="65"/>
  <c r="AS116" i="65"/>
  <c r="BU115" i="65"/>
  <c r="AO115" i="65"/>
  <c r="BQ114" i="65"/>
  <c r="AK114" i="65"/>
  <c r="BM113" i="65"/>
  <c r="AG113" i="65"/>
  <c r="BI112" i="65"/>
  <c r="AC112" i="65"/>
  <c r="BE111" i="65"/>
  <c r="AC111" i="65"/>
  <c r="BU110" i="65"/>
  <c r="BE110" i="65"/>
  <c r="AO110" i="65"/>
  <c r="CG109" i="65"/>
  <c r="BQ109" i="65"/>
  <c r="BA109" i="65"/>
  <c r="AK109" i="65"/>
  <c r="CC108" i="65"/>
  <c r="BM108" i="65"/>
  <c r="AW108" i="65"/>
  <c r="AG108" i="65"/>
  <c r="BY107" i="65"/>
  <c r="BI107" i="65"/>
  <c r="AS107" i="65"/>
  <c r="AC107" i="65"/>
  <c r="BU106" i="65"/>
  <c r="BE106" i="65"/>
  <c r="AO106" i="65"/>
  <c r="CG105" i="65"/>
  <c r="BQ105" i="65"/>
  <c r="BA105" i="65"/>
  <c r="AK105" i="65"/>
  <c r="CC104" i="65"/>
  <c r="BM104" i="65"/>
  <c r="AW104" i="65"/>
  <c r="AG104" i="65"/>
  <c r="BY103" i="65"/>
  <c r="BI103" i="65"/>
  <c r="AS103" i="65"/>
  <c r="AC103" i="65"/>
  <c r="BU102" i="65"/>
  <c r="BE102" i="65"/>
  <c r="AO102" i="65"/>
  <c r="CG101" i="65"/>
  <c r="BQ101" i="65"/>
  <c r="BA101" i="65"/>
  <c r="AK101" i="65"/>
  <c r="CC100" i="65"/>
  <c r="BM100" i="65"/>
  <c r="AW100" i="65"/>
  <c r="AG100" i="65"/>
  <c r="BY99" i="65"/>
  <c r="BI99" i="65"/>
  <c r="AS99" i="65"/>
  <c r="AC99" i="65"/>
  <c r="BU98" i="65"/>
  <c r="BE98" i="65"/>
  <c r="AO98" i="65"/>
  <c r="CG97" i="65"/>
  <c r="BQ97" i="65"/>
  <c r="BA97" i="65"/>
  <c r="AK97" i="65"/>
  <c r="CC96" i="65"/>
  <c r="BM96" i="65"/>
  <c r="AW96" i="65"/>
  <c r="AG96" i="65"/>
  <c r="BY95" i="65"/>
  <c r="BI95" i="65"/>
  <c r="AS95" i="65"/>
  <c r="AC95" i="65"/>
  <c r="BU94" i="65"/>
  <c r="BE94" i="65"/>
  <c r="AO94" i="65"/>
  <c r="AD94" i="65"/>
  <c r="CD93" i="65"/>
  <c r="BV93" i="65"/>
  <c r="BN93" i="65"/>
  <c r="BF93" i="65"/>
  <c r="AX93" i="65"/>
  <c r="AP93" i="65"/>
  <c r="AH93" i="65"/>
  <c r="CH92" i="65"/>
  <c r="BZ92" i="65"/>
  <c r="BR92" i="65"/>
  <c r="BJ92" i="65"/>
  <c r="BB92" i="65"/>
  <c r="AT92" i="65"/>
  <c r="AL92" i="65"/>
  <c r="AD92" i="65"/>
  <c r="CD91" i="65"/>
  <c r="BV91" i="65"/>
  <c r="BN91" i="65"/>
  <c r="BF91" i="65"/>
  <c r="AX91" i="65"/>
  <c r="AP91" i="65"/>
  <c r="AH91" i="65"/>
  <c r="CH90" i="65"/>
  <c r="BZ90" i="65"/>
  <c r="BR90" i="65"/>
  <c r="BJ90" i="65"/>
  <c r="BB90" i="65"/>
  <c r="AT90" i="65"/>
  <c r="AL90" i="65"/>
  <c r="AD90" i="65"/>
  <c r="CD89" i="65"/>
  <c r="BK130" i="65"/>
  <c r="AX125" i="65"/>
  <c r="BU121" i="65"/>
  <c r="BM119" i="65"/>
  <c r="BE117" i="65"/>
  <c r="AC116" i="65"/>
  <c r="CG114" i="65"/>
  <c r="CC113" i="65"/>
  <c r="BY112" i="65"/>
  <c r="BU111" i="65"/>
  <c r="CC110" i="65"/>
  <c r="AW110" i="65"/>
  <c r="BY109" i="65"/>
  <c r="AS109" i="65"/>
  <c r="BU108" i="65"/>
  <c r="AO108" i="65"/>
  <c r="BQ107" i="65"/>
  <c r="AK107" i="65"/>
  <c r="BM106" i="65"/>
  <c r="AG106" i="65"/>
  <c r="BI105" i="65"/>
  <c r="AC105" i="65"/>
  <c r="BE104" i="65"/>
  <c r="CG103" i="65"/>
  <c r="BA103" i="65"/>
  <c r="CC102" i="65"/>
  <c r="AW102" i="65"/>
  <c r="BY101" i="65"/>
  <c r="AS101" i="65"/>
  <c r="BU100" i="65"/>
  <c r="AO100" i="65"/>
  <c r="BQ99" i="65"/>
  <c r="AK99" i="65"/>
  <c r="BM98" i="65"/>
  <c r="AG98" i="65"/>
  <c r="BI97" i="65"/>
  <c r="AC97" i="65"/>
  <c r="BE96" i="65"/>
  <c r="CG95" i="65"/>
  <c r="BA95" i="65"/>
  <c r="CC94" i="65"/>
  <c r="AW94" i="65"/>
  <c r="CH93" i="65"/>
  <c r="BR93" i="65"/>
  <c r="BB93" i="65"/>
  <c r="AL93" i="65"/>
  <c r="CD92" i="65"/>
  <c r="BN92" i="65"/>
  <c r="AX92" i="65"/>
  <c r="AH92" i="65"/>
  <c r="BZ91" i="65"/>
  <c r="BJ91" i="65"/>
  <c r="AT91" i="65"/>
  <c r="AD91" i="65"/>
  <c r="BV90" i="65"/>
  <c r="BF90" i="65"/>
  <c r="AP90" i="65"/>
  <c r="CH89" i="65"/>
  <c r="BS89" i="65"/>
  <c r="BF89" i="65"/>
  <c r="AW89" i="65"/>
  <c r="AN89" i="65"/>
  <c r="AE89" i="65"/>
  <c r="CD88" i="65"/>
  <c r="BU88" i="65"/>
  <c r="BK88" i="65"/>
  <c r="BB88" i="65"/>
  <c r="AS88" i="65"/>
  <c r="AJ88" i="65"/>
  <c r="AA88" i="65"/>
  <c r="BZ87" i="65"/>
  <c r="BQ87" i="65"/>
  <c r="BG87" i="65"/>
  <c r="AX87" i="65"/>
  <c r="AO87" i="65"/>
  <c r="AF87" i="65"/>
  <c r="CE86" i="65"/>
  <c r="BV86" i="65"/>
  <c r="BM86" i="65"/>
  <c r="BC86" i="65"/>
  <c r="AT86" i="65"/>
  <c r="AK86" i="65"/>
  <c r="AB86" i="65"/>
  <c r="CA85" i="65"/>
  <c r="BR85" i="65"/>
  <c r="BI85" i="65"/>
  <c r="AY85" i="65"/>
  <c r="AP85" i="65"/>
  <c r="AG85" i="65"/>
  <c r="CF84" i="65"/>
  <c r="BW84" i="65"/>
  <c r="BN84" i="65"/>
  <c r="BE84" i="65"/>
  <c r="AU84" i="65"/>
  <c r="AL84" i="65"/>
  <c r="AC84" i="65"/>
  <c r="CB83" i="65"/>
  <c r="BS83" i="65"/>
  <c r="BJ83" i="65"/>
  <c r="BA83" i="65"/>
  <c r="AQ83" i="65"/>
  <c r="AH83" i="65"/>
  <c r="CG82" i="65"/>
  <c r="BX82" i="65"/>
  <c r="BP82" i="65"/>
  <c r="BH82" i="65"/>
  <c r="AZ82" i="65"/>
  <c r="AR82" i="65"/>
  <c r="AJ82" i="65"/>
  <c r="AB82" i="65"/>
  <c r="CB81" i="65"/>
  <c r="BT81" i="65"/>
  <c r="BL81" i="65"/>
  <c r="BD81" i="65"/>
  <c r="AV81" i="65"/>
  <c r="AN81" i="65"/>
  <c r="AF81" i="65"/>
  <c r="CF80" i="65"/>
  <c r="BX80" i="65"/>
  <c r="BP80" i="65"/>
  <c r="BH80" i="65"/>
  <c r="AZ80" i="65"/>
  <c r="AR80" i="65"/>
  <c r="AJ80" i="65"/>
  <c r="AB80" i="65"/>
  <c r="CB79" i="65"/>
  <c r="BT79" i="65"/>
  <c r="BL79" i="65"/>
  <c r="BD79" i="65"/>
  <c r="AV79" i="65"/>
  <c r="AN79" i="65"/>
  <c r="AZ135" i="65"/>
  <c r="AD129" i="65"/>
  <c r="AO124" i="65"/>
  <c r="AM121" i="65"/>
  <c r="AE119" i="65"/>
  <c r="CE116" i="65"/>
  <c r="BT115" i="65"/>
  <c r="BP114" i="65"/>
  <c r="BL113" i="65"/>
  <c r="BH112" i="65"/>
  <c r="BD111" i="65"/>
  <c r="BT110" i="65"/>
  <c r="AN110" i="65"/>
  <c r="BP109" i="65"/>
  <c r="AJ109" i="65"/>
  <c r="BL108" i="65"/>
  <c r="AF108" i="65"/>
  <c r="BH107" i="65"/>
  <c r="AB107" i="65"/>
  <c r="BD106" i="65"/>
  <c r="CF105" i="65"/>
  <c r="AZ105" i="65"/>
  <c r="CB104" i="65"/>
  <c r="AV104" i="65"/>
  <c r="BX103" i="65"/>
  <c r="AR103" i="65"/>
  <c r="BT102" i="65"/>
  <c r="AN102" i="65"/>
  <c r="BP101" i="65"/>
  <c r="AJ101" i="65"/>
  <c r="BL100" i="65"/>
  <c r="AF100" i="65"/>
  <c r="BH99" i="65"/>
  <c r="AB99" i="65"/>
  <c r="BD98" i="65"/>
  <c r="CF97" i="65"/>
  <c r="AZ97" i="65"/>
  <c r="CB96" i="65"/>
  <c r="AV96" i="65"/>
  <c r="BX95" i="65"/>
  <c r="AR95" i="65"/>
  <c r="BT94" i="65"/>
  <c r="AN94" i="65"/>
  <c r="CC93" i="65"/>
  <c r="BM93" i="65"/>
  <c r="AW93" i="65"/>
  <c r="AG93" i="65"/>
  <c r="BY92" i="65"/>
  <c r="BI92" i="65"/>
  <c r="AS92" i="65"/>
  <c r="AC92" i="65"/>
  <c r="BU91" i="65"/>
  <c r="BE91" i="65"/>
  <c r="AO91" i="65"/>
  <c r="CG90" i="65"/>
  <c r="BQ90" i="65"/>
  <c r="BA90" i="65"/>
  <c r="AK90" i="65"/>
  <c r="CC89" i="65"/>
  <c r="BR89" i="65"/>
  <c r="BE89" i="65"/>
  <c r="AV89" i="65"/>
  <c r="AM89" i="65"/>
  <c r="AD89" i="65"/>
  <c r="CC88" i="65"/>
  <c r="BS88" i="65"/>
  <c r="BJ88" i="65"/>
  <c r="BA88" i="65"/>
  <c r="AR88" i="65"/>
  <c r="AI88" i="65"/>
  <c r="CH87" i="65"/>
  <c r="BY87" i="65"/>
  <c r="BO87" i="65"/>
  <c r="BF87" i="65"/>
  <c r="AW87" i="65"/>
  <c r="AN87" i="65"/>
  <c r="AE87" i="65"/>
  <c r="CD86" i="65"/>
  <c r="BU86" i="65"/>
  <c r="BK86" i="65"/>
  <c r="BB86" i="65"/>
  <c r="AS86" i="65"/>
  <c r="AJ86" i="65"/>
  <c r="AA86" i="65"/>
  <c r="BZ85" i="65"/>
  <c r="BQ85" i="65"/>
  <c r="BG85" i="65"/>
  <c r="AX85" i="65"/>
  <c r="AO85" i="65"/>
  <c r="AF85" i="65"/>
  <c r="CE84" i="65"/>
  <c r="BV84" i="65"/>
  <c r="BM84" i="65"/>
  <c r="BC84" i="65"/>
  <c r="AT84" i="65"/>
  <c r="AK84" i="65"/>
  <c r="AB84" i="65"/>
  <c r="CA83" i="65"/>
  <c r="BR83" i="65"/>
  <c r="BI83" i="65"/>
  <c r="AY83" i="65"/>
  <c r="AP83" i="65"/>
  <c r="AG83" i="65"/>
  <c r="CF82" i="65"/>
  <c r="BW82" i="65"/>
  <c r="BO82" i="65"/>
  <c r="BG82" i="65"/>
  <c r="AY82" i="65"/>
  <c r="AQ82" i="65"/>
  <c r="AI82" i="65"/>
  <c r="AA82" i="65"/>
  <c r="CA81" i="65"/>
  <c r="BS81" i="65"/>
  <c r="BK81" i="65"/>
  <c r="BC81" i="65"/>
  <c r="AU81" i="65"/>
  <c r="AM81" i="65"/>
  <c r="AE81" i="65"/>
  <c r="CE80" i="65"/>
  <c r="BW80" i="65"/>
  <c r="BO80" i="65"/>
  <c r="BG80" i="65"/>
  <c r="AY80" i="65"/>
  <c r="AQ80" i="65"/>
  <c r="AI80" i="65"/>
  <c r="AA80" i="65"/>
  <c r="CA79" i="65"/>
  <c r="BS79" i="65"/>
  <c r="BK79" i="65"/>
  <c r="BC79" i="65"/>
  <c r="AU79" i="65"/>
  <c r="AM79" i="65"/>
  <c r="AE79" i="65"/>
  <c r="CE78" i="65"/>
  <c r="BW78" i="65"/>
  <c r="BO78" i="65"/>
  <c r="BG78" i="65"/>
  <c r="AY78" i="65"/>
  <c r="AQ78" i="65"/>
  <c r="AI78" i="65"/>
  <c r="AA78" i="65"/>
  <c r="CA77" i="65"/>
  <c r="BS77" i="65"/>
  <c r="BK77" i="65"/>
  <c r="BC77" i="65"/>
  <c r="AU77" i="65"/>
  <c r="AM77" i="65"/>
  <c r="AE77" i="65"/>
  <c r="CE76" i="65"/>
  <c r="BW76" i="65"/>
  <c r="BO76" i="65"/>
  <c r="BG76" i="65"/>
  <c r="AY76" i="65"/>
  <c r="AQ76" i="65"/>
  <c r="AI76" i="65"/>
  <c r="AA76" i="65"/>
  <c r="CA75" i="65"/>
  <c r="BS75" i="65"/>
  <c r="BK75" i="65"/>
  <c r="BC75" i="65"/>
  <c r="AU75" i="65"/>
  <c r="AM75" i="65"/>
  <c r="AE75" i="65"/>
  <c r="CE74" i="65"/>
  <c r="BW74" i="65"/>
  <c r="BO74" i="65"/>
  <c r="BG74" i="65"/>
  <c r="AY74" i="65"/>
  <c r="AQ74" i="65"/>
  <c r="AI74" i="65"/>
  <c r="AA74" i="65"/>
  <c r="CA73" i="65"/>
  <c r="BS73" i="65"/>
  <c r="BK73" i="65"/>
  <c r="BC73" i="65"/>
  <c r="AU73" i="65"/>
  <c r="AM73" i="65"/>
  <c r="AE73" i="65"/>
  <c r="CE72" i="65"/>
  <c r="BW72" i="65"/>
  <c r="BO72" i="65"/>
  <c r="BG72" i="65"/>
  <c r="AY72" i="65"/>
  <c r="AQ72" i="65"/>
  <c r="AI72" i="65"/>
  <c r="AA72" i="65"/>
  <c r="CA71" i="65"/>
  <c r="BS71" i="65"/>
  <c r="BK71" i="65"/>
  <c r="BC71" i="65"/>
  <c r="AU71" i="65"/>
  <c r="AM71" i="65"/>
  <c r="AE71" i="65"/>
  <c r="CE70" i="65"/>
  <c r="BW70" i="65"/>
  <c r="BO70" i="65"/>
  <c r="BG70" i="65"/>
  <c r="AY70" i="65"/>
  <c r="AQ70" i="65"/>
  <c r="AI70" i="65"/>
  <c r="AA70" i="65"/>
  <c r="CA69" i="65"/>
  <c r="BS69" i="65"/>
  <c r="BK69" i="65"/>
  <c r="BC69" i="65"/>
  <c r="AU69" i="65"/>
  <c r="AM69" i="65"/>
  <c r="AE69" i="65"/>
  <c r="CE68" i="65"/>
  <c r="BW68" i="65"/>
  <c r="BO68" i="65"/>
  <c r="BG68" i="65"/>
  <c r="AY68" i="65"/>
  <c r="AQ68" i="65"/>
  <c r="AI68" i="65"/>
  <c r="AA68" i="65"/>
  <c r="CA67" i="65"/>
  <c r="BS67" i="65"/>
  <c r="BK67" i="65"/>
  <c r="BC67" i="65"/>
  <c r="AU67" i="65"/>
  <c r="AM67" i="65"/>
  <c r="AE67" i="65"/>
  <c r="CE66" i="65"/>
  <c r="BW66" i="65"/>
  <c r="BO66" i="65"/>
  <c r="BG66" i="65"/>
  <c r="AY66" i="65"/>
  <c r="AQ66" i="65"/>
  <c r="AI66" i="65"/>
  <c r="AA66" i="65"/>
  <c r="CA65" i="65"/>
  <c r="BS65" i="65"/>
  <c r="BK65" i="65"/>
  <c r="BC65" i="65"/>
  <c r="AU65" i="65"/>
  <c r="AM65" i="65"/>
  <c r="AD65" i="65"/>
  <c r="CD64" i="65"/>
  <c r="BV64" i="65"/>
  <c r="BN64" i="65"/>
  <c r="BF64" i="65"/>
  <c r="AX64" i="65"/>
  <c r="AP64" i="65"/>
  <c r="AH64" i="65"/>
  <c r="CH63" i="65"/>
  <c r="BZ63" i="65"/>
  <c r="BR63" i="65"/>
  <c r="BJ63" i="65"/>
  <c r="BB63" i="65"/>
  <c r="AT63" i="65"/>
  <c r="AL63" i="65"/>
  <c r="AE134" i="65"/>
  <c r="CE127" i="65"/>
  <c r="AX123" i="65"/>
  <c r="BU120" i="65"/>
  <c r="BM118" i="65"/>
  <c r="BJ116" i="65"/>
  <c r="BF115" i="65"/>
  <c r="BB114" i="65"/>
  <c r="AX113" i="65"/>
  <c r="AT112" i="65"/>
  <c r="AP111" i="65"/>
  <c r="BN110" i="65"/>
  <c r="AH110" i="65"/>
  <c r="BJ109" i="65"/>
  <c r="AD109" i="65"/>
  <c r="BF108" i="65"/>
  <c r="CH107" i="65"/>
  <c r="BB107" i="65"/>
  <c r="CD106" i="65"/>
  <c r="AX106" i="65"/>
  <c r="BZ105" i="65"/>
  <c r="AT105" i="65"/>
  <c r="BV104" i="65"/>
  <c r="AP104" i="65"/>
  <c r="BR103" i="65"/>
  <c r="AL103" i="65"/>
  <c r="BN102" i="65"/>
  <c r="AH102" i="65"/>
  <c r="BJ101" i="65"/>
  <c r="AD101" i="65"/>
  <c r="BF100" i="65"/>
  <c r="CH99" i="65"/>
  <c r="BB99" i="65"/>
  <c r="CD98" i="65"/>
  <c r="AX98" i="65"/>
  <c r="BZ97" i="65"/>
  <c r="AT97" i="65"/>
  <c r="BV96" i="65"/>
  <c r="AP96" i="65"/>
  <c r="BR95" i="65"/>
  <c r="AL95" i="65"/>
  <c r="BN94" i="65"/>
  <c r="AJ94" i="65"/>
  <c r="CA93" i="65"/>
  <c r="BK93" i="65"/>
  <c r="AU93" i="65"/>
  <c r="AE93" i="65"/>
  <c r="BW92" i="65"/>
  <c r="BG92" i="65"/>
  <c r="AQ92" i="65"/>
  <c r="AA92" i="65"/>
  <c r="BS91" i="65"/>
  <c r="BC91" i="65"/>
  <c r="AM91" i="65"/>
  <c r="CE90" i="65"/>
  <c r="BO90" i="65"/>
  <c r="AY90" i="65"/>
  <c r="AI90" i="65"/>
  <c r="CA89" i="65"/>
  <c r="BM89" i="65"/>
  <c r="BC89" i="65"/>
  <c r="AT89" i="65"/>
  <c r="AK89" i="65"/>
  <c r="AA89" i="65"/>
  <c r="BZ88" i="65"/>
  <c r="BQ88" i="65"/>
  <c r="BH88" i="65"/>
  <c r="AY88" i="65"/>
  <c r="AP88" i="65"/>
  <c r="AG88" i="65"/>
  <c r="CE87" i="65"/>
  <c r="BV87" i="65"/>
  <c r="BM87" i="65"/>
  <c r="BD87" i="65"/>
  <c r="AU87" i="65"/>
  <c r="AL87" i="65"/>
  <c r="AC87" i="65"/>
  <c r="CA86" i="65"/>
  <c r="BR86" i="65"/>
  <c r="BI86" i="65"/>
  <c r="AZ86" i="65"/>
  <c r="AQ86" i="65"/>
  <c r="AH86" i="65"/>
  <c r="CG85" i="65"/>
  <c r="BW85" i="65"/>
  <c r="BN85" i="65"/>
  <c r="BE85" i="65"/>
  <c r="AV85" i="65"/>
  <c r="AM85" i="65"/>
  <c r="AD85" i="65"/>
  <c r="CC84" i="65"/>
  <c r="BS84" i="65"/>
  <c r="BJ84" i="65"/>
  <c r="BA84" i="65"/>
  <c r="AR84" i="65"/>
  <c r="AI84" i="65"/>
  <c r="CH83" i="65"/>
  <c r="BY83" i="65"/>
  <c r="BO83" i="65"/>
  <c r="BF83" i="65"/>
  <c r="AW83" i="65"/>
  <c r="AN83" i="65"/>
  <c r="AE83" i="65"/>
  <c r="CD82" i="65"/>
  <c r="BU82" i="65"/>
  <c r="BM82" i="65"/>
  <c r="BE82" i="65"/>
  <c r="AW82" i="65"/>
  <c r="AO82" i="65"/>
  <c r="AG82" i="65"/>
  <c r="CG81" i="65"/>
  <c r="BY81" i="65"/>
  <c r="BQ81" i="65"/>
  <c r="BI81" i="65"/>
  <c r="BA81" i="65"/>
  <c r="AS81" i="65"/>
  <c r="AK81" i="65"/>
  <c r="AC81" i="65"/>
  <c r="CC80" i="65"/>
  <c r="BU80" i="65"/>
  <c r="BM80" i="65"/>
  <c r="BE80" i="65"/>
  <c r="AW80" i="65"/>
  <c r="AO80" i="65"/>
  <c r="AG80" i="65"/>
  <c r="CG79" i="65"/>
  <c r="BY79" i="65"/>
  <c r="BQ79" i="65"/>
  <c r="BI79" i="65"/>
  <c r="BA79" i="65"/>
  <c r="AS79" i="65"/>
  <c r="AK79" i="65"/>
  <c r="AC79" i="65"/>
  <c r="CC78" i="65"/>
  <c r="BU78" i="65"/>
  <c r="BM78" i="65"/>
  <c r="BE78" i="65"/>
  <c r="AW78" i="65"/>
  <c r="AO78" i="65"/>
  <c r="AG78" i="65"/>
  <c r="CG77" i="65"/>
  <c r="BY77" i="65"/>
  <c r="BQ77" i="65"/>
  <c r="BI77" i="65"/>
  <c r="BA77" i="65"/>
  <c r="AS77" i="65"/>
  <c r="AK77" i="65"/>
  <c r="AC77" i="65"/>
  <c r="CC76" i="65"/>
  <c r="BU76" i="65"/>
  <c r="BM76" i="65"/>
  <c r="BE76" i="65"/>
  <c r="AW76" i="65"/>
  <c r="AO76" i="65"/>
  <c r="AG76" i="65"/>
  <c r="CG75" i="65"/>
  <c r="BY75" i="65"/>
  <c r="BQ75" i="65"/>
  <c r="BI75" i="65"/>
  <c r="BA75" i="65"/>
  <c r="AS75" i="65"/>
  <c r="AK75" i="65"/>
  <c r="AC75" i="65"/>
  <c r="CC74" i="65"/>
  <c r="BU74" i="65"/>
  <c r="BM74" i="65"/>
  <c r="BE74" i="65"/>
  <c r="AW74" i="65"/>
  <c r="AO74" i="65"/>
  <c r="AG74" i="65"/>
  <c r="BC126" i="65"/>
  <c r="CE120" i="65"/>
  <c r="BS117" i="65"/>
  <c r="BE115" i="65"/>
  <c r="CD113" i="65"/>
  <c r="AB112" i="65"/>
  <c r="BP110" i="65"/>
  <c r="CB109" i="65"/>
  <c r="AC109" i="65"/>
  <c r="AP108" i="65"/>
  <c r="AR107" i="65"/>
  <c r="AZ106" i="65"/>
  <c r="BL105" i="65"/>
  <c r="BU104" i="65"/>
  <c r="CH103" i="65"/>
  <c r="AB103" i="65"/>
  <c r="AJ102" i="65"/>
  <c r="AV101" i="65"/>
  <c r="BE100" i="65"/>
  <c r="BR99" i="65"/>
  <c r="BT98" i="65"/>
  <c r="CB97" i="65"/>
  <c r="AF97" i="65"/>
  <c r="AO96" i="65"/>
  <c r="BB95" i="65"/>
  <c r="BD94" i="65"/>
  <c r="CB93" i="65"/>
  <c r="BD93" i="65"/>
  <c r="AD93" i="65"/>
  <c r="BO92" i="65"/>
  <c r="AK92" i="65"/>
  <c r="BT91" i="65"/>
  <c r="AV91" i="65"/>
  <c r="CD90" i="65"/>
  <c r="BG90" i="65"/>
  <c r="AC90" i="65"/>
  <c r="BN89" i="65"/>
  <c r="AY89" i="65"/>
  <c r="AI89" i="65"/>
  <c r="CE88" i="65"/>
  <c r="BO88" i="65"/>
  <c r="AZ88" i="65"/>
  <c r="AL88" i="65"/>
  <c r="CD87" i="65"/>
  <c r="BR87" i="65"/>
  <c r="BB87" i="65"/>
  <c r="AM87" i="65"/>
  <c r="CG86" i="65"/>
  <c r="BQ86" i="65"/>
  <c r="BE86" i="65"/>
  <c r="AO86" i="65"/>
  <c r="CH85" i="65"/>
  <c r="BT85" i="65"/>
  <c r="BD85" i="65"/>
  <c r="AQ85" i="65"/>
  <c r="AA85" i="65"/>
  <c r="BU84" i="65"/>
  <c r="BG84" i="65"/>
  <c r="AQ84" i="65"/>
  <c r="AD84" i="65"/>
  <c r="BV83" i="65"/>
  <c r="BG83" i="65"/>
  <c r="AT83" i="65"/>
  <c r="AD83" i="65"/>
  <c r="BY82" i="65"/>
  <c r="BK82" i="65"/>
  <c r="AX82" i="65"/>
  <c r="AL82" i="65"/>
  <c r="CF81" i="65"/>
  <c r="BU81" i="65"/>
  <c r="BG81" i="65"/>
  <c r="AT81" i="65"/>
  <c r="AH81" i="65"/>
  <c r="CB80" i="65"/>
  <c r="BQ80" i="65"/>
  <c r="BC80" i="65"/>
  <c r="AP80" i="65"/>
  <c r="AD80" i="65"/>
  <c r="BX79" i="65"/>
  <c r="BM79" i="65"/>
  <c r="AY79" i="65"/>
  <c r="AL79" i="65"/>
  <c r="AA79" i="65"/>
  <c r="BY78" i="65"/>
  <c r="BN78" i="65"/>
  <c r="BC78" i="65"/>
  <c r="AS78" i="65"/>
  <c r="AH78" i="65"/>
  <c r="CE77" i="65"/>
  <c r="BU77" i="65"/>
  <c r="BJ77" i="65"/>
  <c r="AY77" i="65"/>
  <c r="AO77" i="65"/>
  <c r="AD77" i="65"/>
  <c r="CA76" i="65"/>
  <c r="BQ76" i="65"/>
  <c r="BF76" i="65"/>
  <c r="AU76" i="65"/>
  <c r="AK76" i="65"/>
  <c r="CH75" i="65"/>
  <c r="BW75" i="65"/>
  <c r="BM75" i="65"/>
  <c r="BB75" i="65"/>
  <c r="AQ75" i="65"/>
  <c r="AG75" i="65"/>
  <c r="CD74" i="65"/>
  <c r="BS74" i="65"/>
  <c r="BI74" i="65"/>
  <c r="AX74" i="65"/>
  <c r="AM74" i="65"/>
  <c r="AC74" i="65"/>
  <c r="CB73" i="65"/>
  <c r="BR73" i="65"/>
  <c r="BI73" i="65"/>
  <c r="AZ73" i="65"/>
  <c r="AQ73" i="65"/>
  <c r="AH73" i="65"/>
  <c r="CG72" i="65"/>
  <c r="BX72" i="65"/>
  <c r="BN72" i="65"/>
  <c r="BE72" i="65"/>
  <c r="AV72" i="65"/>
  <c r="AM72" i="65"/>
  <c r="AD72" i="65"/>
  <c r="CC71" i="65"/>
  <c r="BT71" i="65"/>
  <c r="BJ71" i="65"/>
  <c r="BA71" i="65"/>
  <c r="AR71" i="65"/>
  <c r="AI71" i="65"/>
  <c r="CH70" i="65"/>
  <c r="BY70" i="65"/>
  <c r="BP70" i="65"/>
  <c r="BF70" i="65"/>
  <c r="AW70" i="65"/>
  <c r="AN70" i="65"/>
  <c r="AE70" i="65"/>
  <c r="CD69" i="65"/>
  <c r="BU69" i="65"/>
  <c r="BL69" i="65"/>
  <c r="BB69" i="65"/>
  <c r="AS69" i="65"/>
  <c r="AJ69" i="65"/>
  <c r="AA69" i="65"/>
  <c r="BZ68" i="65"/>
  <c r="BQ68" i="65"/>
  <c r="BH68" i="65"/>
  <c r="AX68" i="65"/>
  <c r="AO68" i="65"/>
  <c r="AF68" i="65"/>
  <c r="CE67" i="65"/>
  <c r="BV67" i="65"/>
  <c r="BM67" i="65"/>
  <c r="BD67" i="65"/>
  <c r="AT67" i="65"/>
  <c r="AK67" i="65"/>
  <c r="AB67" i="65"/>
  <c r="CA66" i="65"/>
  <c r="BR66" i="65"/>
  <c r="BI66" i="65"/>
  <c r="AZ66" i="65"/>
  <c r="AP66" i="65"/>
  <c r="AG66" i="65"/>
  <c r="CF65" i="65"/>
  <c r="BW65" i="65"/>
  <c r="BN65" i="65"/>
  <c r="BE65" i="65"/>
  <c r="AV65" i="65"/>
  <c r="AL65" i="65"/>
  <c r="AB65" i="65"/>
  <c r="BJ134" i="65"/>
  <c r="BZ125" i="65"/>
  <c r="BQ120" i="65"/>
  <c r="BI117" i="65"/>
  <c r="AN115" i="65"/>
  <c r="BD113" i="65"/>
  <c r="CB111" i="65"/>
  <c r="BM110" i="65"/>
  <c r="BZ109" i="65"/>
  <c r="CB108" i="65"/>
  <c r="AB108" i="65"/>
  <c r="AN107" i="65"/>
  <c r="AW106" i="65"/>
  <c r="BJ105" i="65"/>
  <c r="BL104" i="65"/>
  <c r="BT103" i="65"/>
  <c r="CF102" i="65"/>
  <c r="AG102" i="65"/>
  <c r="AT101" i="65"/>
  <c r="AV100" i="65"/>
  <c r="BD99" i="65"/>
  <c r="BP98" i="65"/>
  <c r="BY97" i="65"/>
  <c r="AD97" i="65"/>
  <c r="AF96" i="65"/>
  <c r="AN95" i="65"/>
  <c r="AZ94" i="65"/>
  <c r="BZ93" i="65"/>
  <c r="BC93" i="65"/>
  <c r="CG92" i="65"/>
  <c r="BH92" i="65"/>
  <c r="AJ92" i="65"/>
  <c r="BR91" i="65"/>
  <c r="AU91" i="65"/>
  <c r="BY90" i="65"/>
  <c r="AZ90" i="65"/>
  <c r="AB90" i="65"/>
  <c r="BL89" i="65"/>
  <c r="AX89" i="65"/>
  <c r="AH89" i="65"/>
  <c r="CA88" i="65"/>
  <c r="BN88" i="65"/>
  <c r="AX88" i="65"/>
  <c r="AK88" i="65"/>
  <c r="CC87" i="65"/>
  <c r="BN87" i="65"/>
  <c r="BA87" i="65"/>
  <c r="AK87" i="65"/>
  <c r="CF86" i="65"/>
  <c r="BP86" i="65"/>
  <c r="BA86" i="65"/>
  <c r="AM86" i="65"/>
  <c r="CE85" i="65"/>
  <c r="BS85" i="65"/>
  <c r="BC85" i="65"/>
  <c r="AN85" i="65"/>
  <c r="CH84" i="65"/>
  <c r="BR84" i="65"/>
  <c r="BF84" i="65"/>
  <c r="AP84" i="65"/>
  <c r="AA84" i="65"/>
  <c r="BU83" i="65"/>
  <c r="BE83" i="65"/>
  <c r="AS83" i="65"/>
  <c r="AC83" i="65"/>
  <c r="BV82" i="65"/>
  <c r="BJ82" i="65"/>
  <c r="AV82" i="65"/>
  <c r="AK82" i="65"/>
  <c r="CE81" i="65"/>
  <c r="BR81" i="65"/>
  <c r="BF81" i="65"/>
  <c r="AR81" i="65"/>
  <c r="AG81" i="65"/>
  <c r="CA80" i="65"/>
  <c r="BN80" i="65"/>
  <c r="BB80" i="65"/>
  <c r="AN80" i="65"/>
  <c r="AC80" i="65"/>
  <c r="BW79" i="65"/>
  <c r="BJ79" i="65"/>
  <c r="AX79" i="65"/>
  <c r="AJ79" i="65"/>
  <c r="CH78" i="65"/>
  <c r="BX78" i="65"/>
  <c r="BL78" i="65"/>
  <c r="BB78" i="65"/>
  <c r="AR78" i="65"/>
  <c r="AF78" i="65"/>
  <c r="CD77" i="65"/>
  <c r="BT77" i="65"/>
  <c r="BH77" i="65"/>
  <c r="AX77" i="65"/>
  <c r="AN77" i="65"/>
  <c r="AB77" i="65"/>
  <c r="BZ76" i="65"/>
  <c r="BP76" i="65"/>
  <c r="BD76" i="65"/>
  <c r="AT76" i="65"/>
  <c r="AJ76" i="65"/>
  <c r="CF75" i="65"/>
  <c r="BV75" i="65"/>
  <c r="BL75" i="65"/>
  <c r="AZ75" i="65"/>
  <c r="AP75" i="65"/>
  <c r="AF75" i="65"/>
  <c r="CB74" i="65"/>
  <c r="BR74" i="65"/>
  <c r="BH74" i="65"/>
  <c r="AV74" i="65"/>
  <c r="AL74" i="65"/>
  <c r="AB74" i="65"/>
  <c r="BZ73" i="65"/>
  <c r="BQ73" i="65"/>
  <c r="BH73" i="65"/>
  <c r="AY73" i="65"/>
  <c r="AP73" i="65"/>
  <c r="AG73" i="65"/>
  <c r="CF72" i="65"/>
  <c r="BV72" i="65"/>
  <c r="BM72" i="65"/>
  <c r="BD72" i="65"/>
  <c r="AU72" i="65"/>
  <c r="AL72" i="65"/>
  <c r="AC72" i="65"/>
  <c r="CB71" i="65"/>
  <c r="BR71" i="65"/>
  <c r="BI71" i="65"/>
  <c r="AZ71" i="65"/>
  <c r="AQ71" i="65"/>
  <c r="AH71" i="65"/>
  <c r="CG70" i="65"/>
  <c r="BX70" i="65"/>
  <c r="BN70" i="65"/>
  <c r="BE70" i="65"/>
  <c r="AV70" i="65"/>
  <c r="AM70" i="65"/>
  <c r="AD70" i="65"/>
  <c r="CC69" i="65"/>
  <c r="BT69" i="65"/>
  <c r="BJ69" i="65"/>
  <c r="BA69" i="65"/>
  <c r="AR69" i="65"/>
  <c r="AI69" i="65"/>
  <c r="CH68" i="65"/>
  <c r="BY68" i="65"/>
  <c r="BP68" i="65"/>
  <c r="BF68" i="65"/>
  <c r="AW68" i="65"/>
  <c r="AN68" i="65"/>
  <c r="AE68" i="65"/>
  <c r="CD67" i="65"/>
  <c r="BU67" i="65"/>
  <c r="BL67" i="65"/>
  <c r="BB67" i="65"/>
  <c r="AS67" i="65"/>
  <c r="AJ67" i="65"/>
  <c r="AA67" i="65"/>
  <c r="BZ66" i="65"/>
  <c r="BQ66" i="65"/>
  <c r="BH66" i="65"/>
  <c r="AX66" i="65"/>
  <c r="AO66" i="65"/>
  <c r="AF66" i="65"/>
  <c r="CE65" i="65"/>
  <c r="BV65" i="65"/>
  <c r="BM65" i="65"/>
  <c r="BD65" i="65"/>
  <c r="AT65" i="65"/>
  <c r="AK65" i="65"/>
  <c r="AA65" i="65"/>
  <c r="BZ64" i="65"/>
  <c r="BQ64" i="65"/>
  <c r="BH64" i="65"/>
  <c r="AY64" i="65"/>
  <c r="AO64" i="65"/>
  <c r="AF64" i="65"/>
  <c r="CE63" i="65"/>
  <c r="BV63" i="65"/>
  <c r="BM63" i="65"/>
  <c r="BD63" i="65"/>
  <c r="AU63" i="65"/>
  <c r="AK63" i="65"/>
  <c r="AC63" i="65"/>
  <c r="CC62" i="65"/>
  <c r="BU62" i="65"/>
  <c r="BM62" i="65"/>
  <c r="BE62" i="65"/>
  <c r="AW62" i="65"/>
  <c r="AO62" i="65"/>
  <c r="AG62" i="65"/>
  <c r="CG61" i="65"/>
  <c r="BY61" i="65"/>
  <c r="BQ61" i="65"/>
  <c r="BI61" i="65"/>
  <c r="BA61" i="65"/>
  <c r="AS61" i="65"/>
  <c r="AK61" i="65"/>
  <c r="AC61" i="65"/>
  <c r="CC60" i="65"/>
  <c r="BU60" i="65"/>
  <c r="BM60" i="65"/>
  <c r="BE60" i="65"/>
  <c r="AW60" i="65"/>
  <c r="AO60" i="65"/>
  <c r="AG60" i="65"/>
  <c r="CG59" i="65"/>
  <c r="BY59" i="65"/>
  <c r="BQ59" i="65"/>
  <c r="BI59" i="65"/>
  <c r="BA59" i="65"/>
  <c r="AS59" i="65"/>
  <c r="AK59" i="65"/>
  <c r="AC59" i="65"/>
  <c r="CC58" i="65"/>
  <c r="BU58" i="65"/>
  <c r="BM58" i="65"/>
  <c r="BE58" i="65"/>
  <c r="AW58" i="65"/>
  <c r="AO58" i="65"/>
  <c r="AG58" i="65"/>
  <c r="CG57" i="65"/>
  <c r="BY57" i="65"/>
  <c r="BQ57" i="65"/>
  <c r="BI57" i="65"/>
  <c r="BA57" i="65"/>
  <c r="AS57" i="65"/>
  <c r="AK57" i="65"/>
  <c r="AC57" i="65"/>
  <c r="CC56" i="65"/>
  <c r="BU56" i="65"/>
  <c r="BM56" i="65"/>
  <c r="BE56" i="65"/>
  <c r="AW56" i="65"/>
  <c r="AO56" i="65"/>
  <c r="AG56" i="65"/>
  <c r="CG55" i="65"/>
  <c r="CH131" i="65"/>
  <c r="BQ123" i="65"/>
  <c r="CA119" i="65"/>
  <c r="BI116" i="65"/>
  <c r="CH114" i="65"/>
  <c r="AF113" i="65"/>
  <c r="AV111" i="65"/>
  <c r="AZ110" i="65"/>
  <c r="BI109" i="65"/>
  <c r="BV108" i="65"/>
  <c r="BX107" i="65"/>
  <c r="CF106" i="65"/>
  <c r="AJ106" i="65"/>
  <c r="AS105" i="65"/>
  <c r="BF104" i="65"/>
  <c r="BH103" i="65"/>
  <c r="BP102" i="65"/>
  <c r="CB101" i="65"/>
  <c r="AC101" i="65"/>
  <c r="AP100" i="65"/>
  <c r="AR99" i="65"/>
  <c r="AZ98" i="65"/>
  <c r="BL97" i="65"/>
  <c r="BU96" i="65"/>
  <c r="CH95" i="65"/>
  <c r="AB95" i="65"/>
  <c r="AL94" i="65"/>
  <c r="BT93" i="65"/>
  <c r="AT93" i="65"/>
  <c r="CE92" i="65"/>
  <c r="BA92" i="65"/>
  <c r="AB92" i="65"/>
  <c r="BL91" i="65"/>
  <c r="AL91" i="65"/>
  <c r="BW90" i="65"/>
  <c r="AS90" i="65"/>
  <c r="CB89" i="65"/>
  <c r="BJ89" i="65"/>
  <c r="AS89" i="65"/>
  <c r="AF89" i="65"/>
  <c r="BX88" i="65"/>
  <c r="BI88" i="65"/>
  <c r="AU88" i="65"/>
  <c r="AE88" i="65"/>
  <c r="CA87" i="65"/>
  <c r="BK87" i="65"/>
  <c r="AV87" i="65"/>
  <c r="AH87" i="65"/>
  <c r="BZ86" i="65"/>
  <c r="BN86" i="65"/>
  <c r="AX86" i="65"/>
  <c r="AI86" i="65"/>
  <c r="CC85" i="65"/>
  <c r="BM85" i="65"/>
  <c r="BA85" i="65"/>
  <c r="AK85" i="65"/>
  <c r="CD84" i="65"/>
  <c r="BP84" i="65"/>
  <c r="AZ84" i="65"/>
  <c r="AM84" i="65"/>
  <c r="CE83" i="65"/>
  <c r="BQ83" i="65"/>
  <c r="BC83" i="65"/>
  <c r="AM83" i="65"/>
  <c r="CH82" i="65"/>
  <c r="BS82" i="65"/>
  <c r="BF82" i="65"/>
  <c r="AT82" i="65"/>
  <c r="AF82" i="65"/>
  <c r="CC81" i="65"/>
  <c r="BO81" i="65"/>
  <c r="BB81" i="65"/>
  <c r="AP81" i="65"/>
  <c r="AB81" i="65"/>
  <c r="BY80" i="65"/>
  <c r="BK80" i="65"/>
  <c r="AX80" i="65"/>
  <c r="AL80" i="65"/>
  <c r="CF79" i="65"/>
  <c r="BU79" i="65"/>
  <c r="BG79" i="65"/>
  <c r="AT79" i="65"/>
  <c r="AH79" i="65"/>
  <c r="CF78" i="65"/>
  <c r="BT78" i="65"/>
  <c r="BJ78" i="65"/>
  <c r="AZ78" i="65"/>
  <c r="AN78" i="65"/>
  <c r="AD78" i="65"/>
  <c r="CB77" i="65"/>
  <c r="BP77" i="65"/>
  <c r="BF77" i="65"/>
  <c r="AV77" i="65"/>
  <c r="AJ77" i="65"/>
  <c r="CH76" i="65"/>
  <c r="BX76" i="65"/>
  <c r="BL76" i="65"/>
  <c r="BB76" i="65"/>
  <c r="AR76" i="65"/>
  <c r="AF76" i="65"/>
  <c r="CD75" i="65"/>
  <c r="BT75" i="65"/>
  <c r="BH75" i="65"/>
  <c r="AX75" i="65"/>
  <c r="AN75" i="65"/>
  <c r="AB75" i="65"/>
  <c r="BZ74" i="65"/>
  <c r="BP74" i="65"/>
  <c r="BD74" i="65"/>
  <c r="AT74" i="65"/>
  <c r="AJ74" i="65"/>
  <c r="CG73" i="65"/>
  <c r="BX73" i="65"/>
  <c r="BO73" i="65"/>
  <c r="BF73" i="65"/>
  <c r="AW73" i="65"/>
  <c r="AN73" i="65"/>
  <c r="AD73" i="65"/>
  <c r="CC72" i="65"/>
  <c r="BT72" i="65"/>
  <c r="BK72" i="65"/>
  <c r="BB72" i="65"/>
  <c r="AS72" i="65"/>
  <c r="AJ72" i="65"/>
  <c r="CH71" i="65"/>
  <c r="BY71" i="65"/>
  <c r="BP71" i="65"/>
  <c r="BG71" i="65"/>
  <c r="AX71" i="65"/>
  <c r="AO71" i="65"/>
  <c r="AF71" i="65"/>
  <c r="CD70" i="65"/>
  <c r="BU70" i="65"/>
  <c r="BL70" i="65"/>
  <c r="BC70" i="65"/>
  <c r="AT70" i="65"/>
  <c r="AK70" i="65"/>
  <c r="AB70" i="65"/>
  <c r="BZ69" i="65"/>
  <c r="BQ69" i="65"/>
  <c r="BH69" i="65"/>
  <c r="AY69" i="65"/>
  <c r="AP69" i="65"/>
  <c r="AG69" i="65"/>
  <c r="CF68" i="65"/>
  <c r="BV68" i="65"/>
  <c r="BM68" i="65"/>
  <c r="BD68" i="65"/>
  <c r="AU68" i="65"/>
  <c r="AL68" i="65"/>
  <c r="AC68" i="65"/>
  <c r="CB67" i="65"/>
  <c r="BR67" i="65"/>
  <c r="BI67" i="65"/>
  <c r="AZ67" i="65"/>
  <c r="AQ67" i="65"/>
  <c r="AH67" i="65"/>
  <c r="CG66" i="65"/>
  <c r="BX66" i="65"/>
  <c r="BN66" i="65"/>
  <c r="BE66" i="65"/>
  <c r="AV66" i="65"/>
  <c r="AM66" i="65"/>
  <c r="AD66" i="65"/>
  <c r="CC65" i="65"/>
  <c r="BT65" i="65"/>
  <c r="BJ65" i="65"/>
  <c r="BA65" i="65"/>
  <c r="AR65" i="65"/>
  <c r="AI65" i="65"/>
  <c r="CG64" i="65"/>
  <c r="BX64" i="65"/>
  <c r="BO64" i="65"/>
  <c r="BE64" i="65"/>
  <c r="AV64" i="65"/>
  <c r="AM64" i="65"/>
  <c r="AD64" i="65"/>
  <c r="CC63" i="65"/>
  <c r="BT63" i="65"/>
  <c r="BK63" i="65"/>
  <c r="BA63" i="65"/>
  <c r="AR63" i="65"/>
  <c r="AI63" i="65"/>
  <c r="AA63" i="65"/>
  <c r="CA62" i="65"/>
  <c r="BS62" i="65"/>
  <c r="BK62" i="65"/>
  <c r="BC62" i="65"/>
  <c r="AU62" i="65"/>
  <c r="AM62" i="65"/>
  <c r="AE62" i="65"/>
  <c r="CE61" i="65"/>
  <c r="BW61" i="65"/>
  <c r="BO61" i="65"/>
  <c r="BG61" i="65"/>
  <c r="AY61" i="65"/>
  <c r="AQ61" i="65"/>
  <c r="AI61" i="65"/>
  <c r="AA61" i="65"/>
  <c r="CA60" i="65"/>
  <c r="BS60" i="65"/>
  <c r="AL131" i="65"/>
  <c r="AP123" i="65"/>
  <c r="BQ119" i="65"/>
  <c r="AR116" i="65"/>
  <c r="BH114" i="65"/>
  <c r="CF112" i="65"/>
  <c r="AO111" i="65"/>
  <c r="AX110" i="65"/>
  <c r="AZ109" i="65"/>
  <c r="BH108" i="65"/>
  <c r="BT107" i="65"/>
  <c r="CC106" i="65"/>
  <c r="AH106" i="65"/>
  <c r="AJ105" i="65"/>
  <c r="AR104" i="65"/>
  <c r="BD103" i="65"/>
  <c r="BM102" i="65"/>
  <c r="BZ101" i="65"/>
  <c r="CB100" i="65"/>
  <c r="AB100" i="65"/>
  <c r="AN99" i="65"/>
  <c r="AW98" i="65"/>
  <c r="BJ97" i="65"/>
  <c r="BL96" i="65"/>
  <c r="BT95" i="65"/>
  <c r="CF94" i="65"/>
  <c r="AH94" i="65"/>
  <c r="BS93" i="65"/>
  <c r="AO93" i="65"/>
  <c r="BX92" i="65"/>
  <c r="AZ92" i="65"/>
  <c r="CH91" i="65"/>
  <c r="BK91" i="65"/>
  <c r="AG91" i="65"/>
  <c r="BP90" i="65"/>
  <c r="AR90" i="65"/>
  <c r="BZ89" i="65"/>
  <c r="BG89" i="65"/>
  <c r="AQ89" i="65"/>
  <c r="AC89" i="65"/>
  <c r="BW88" i="65"/>
  <c r="BG88" i="65"/>
  <c r="AT88" i="65"/>
  <c r="AD88" i="65"/>
  <c r="BW87" i="65"/>
  <c r="BJ87" i="65"/>
  <c r="AT87" i="65"/>
  <c r="AG87" i="65"/>
  <c r="BY86" i="65"/>
  <c r="BJ86" i="65"/>
  <c r="AW86" i="65"/>
  <c r="AG86" i="65"/>
  <c r="CB85" i="65"/>
  <c r="BL85" i="65"/>
  <c r="AW85" i="65"/>
  <c r="AI85" i="65"/>
  <c r="CA84" i="65"/>
  <c r="BO84" i="65"/>
  <c r="AY84" i="65"/>
  <c r="AJ84" i="65"/>
  <c r="CD83" i="65"/>
  <c r="BN83" i="65"/>
  <c r="BB83" i="65"/>
  <c r="AL83" i="65"/>
  <c r="CE82" i="65"/>
  <c r="BR82" i="65"/>
  <c r="BD82" i="65"/>
  <c r="AS82" i="65"/>
  <c r="AE82" i="65"/>
  <c r="BZ81" i="65"/>
  <c r="BN81" i="65"/>
  <c r="AZ81" i="65"/>
  <c r="AO81" i="65"/>
  <c r="AA81" i="65"/>
  <c r="BV80" i="65"/>
  <c r="BJ80" i="65"/>
  <c r="AV80" i="65"/>
  <c r="AK80" i="65"/>
  <c r="CE79" i="65"/>
  <c r="BR79" i="65"/>
  <c r="BF79" i="65"/>
  <c r="AR79" i="65"/>
  <c r="AG79" i="65"/>
  <c r="CD78" i="65"/>
  <c r="BS78" i="65"/>
  <c r="BI78" i="65"/>
  <c r="AX78" i="65"/>
  <c r="AM78" i="65"/>
  <c r="AC78" i="65"/>
  <c r="BZ77" i="65"/>
  <c r="BO77" i="65"/>
  <c r="BE77" i="65"/>
  <c r="AT77" i="65"/>
  <c r="AI77" i="65"/>
  <c r="CG76" i="65"/>
  <c r="BV76" i="65"/>
  <c r="BK76" i="65"/>
  <c r="BA76" i="65"/>
  <c r="AP76" i="65"/>
  <c r="AE76" i="65"/>
  <c r="CC75" i="65"/>
  <c r="BR75" i="65"/>
  <c r="BG75" i="65"/>
  <c r="AW75" i="65"/>
  <c r="AL75" i="65"/>
  <c r="AA75" i="65"/>
  <c r="BY74" i="65"/>
  <c r="BN74" i="65"/>
  <c r="BC74" i="65"/>
  <c r="AS74" i="65"/>
  <c r="AH74" i="65"/>
  <c r="CF73" i="65"/>
  <c r="BW73" i="65"/>
  <c r="BN73" i="65"/>
  <c r="BE73" i="65"/>
  <c r="AV73" i="65"/>
  <c r="AL73" i="65"/>
  <c r="AC73" i="65"/>
  <c r="CB72" i="65"/>
  <c r="BS72" i="65"/>
  <c r="BJ72" i="65"/>
  <c r="BA72" i="65"/>
  <c r="AR72" i="65"/>
  <c r="AH72" i="65"/>
  <c r="CG71" i="65"/>
  <c r="BX71" i="65"/>
  <c r="BO71" i="65"/>
  <c r="BF71" i="65"/>
  <c r="AW71" i="65"/>
  <c r="AN71" i="65"/>
  <c r="AD71" i="65"/>
  <c r="CC70" i="65"/>
  <c r="BT70" i="65"/>
  <c r="BK70" i="65"/>
  <c r="BB70" i="65"/>
  <c r="AS70" i="65"/>
  <c r="AJ70" i="65"/>
  <c r="CH69" i="65"/>
  <c r="BY69" i="65"/>
  <c r="BP69" i="65"/>
  <c r="BG69" i="65"/>
  <c r="AX69" i="65"/>
  <c r="AO69" i="65"/>
  <c r="AF69" i="65"/>
  <c r="CD68" i="65"/>
  <c r="BU68" i="65"/>
  <c r="BL68" i="65"/>
  <c r="BC68" i="65"/>
  <c r="AT68" i="65"/>
  <c r="AK68" i="65"/>
  <c r="AB68" i="65"/>
  <c r="BZ67" i="65"/>
  <c r="BQ67" i="65"/>
  <c r="BH67" i="65"/>
  <c r="AY67" i="65"/>
  <c r="AP67" i="65"/>
  <c r="AG67" i="65"/>
  <c r="CF66" i="65"/>
  <c r="BV66" i="65"/>
  <c r="BM66" i="65"/>
  <c r="BD66" i="65"/>
  <c r="AU66" i="65"/>
  <c r="AL66" i="65"/>
  <c r="AC66" i="65"/>
  <c r="CB65" i="65"/>
  <c r="BR65" i="65"/>
  <c r="BI65" i="65"/>
  <c r="AZ65" i="65"/>
  <c r="AQ65" i="65"/>
  <c r="AH65" i="65"/>
  <c r="CF64" i="65"/>
  <c r="BW64" i="65"/>
  <c r="BM64" i="65"/>
  <c r="BD64" i="65"/>
  <c r="AU64" i="65"/>
  <c r="AL64" i="65"/>
  <c r="AC64" i="65"/>
  <c r="CB63" i="65"/>
  <c r="BS63" i="65"/>
  <c r="BI63" i="65"/>
  <c r="AZ63" i="65"/>
  <c r="AQ63" i="65"/>
  <c r="AH63" i="65"/>
  <c r="CH62" i="65"/>
  <c r="BZ62" i="65"/>
  <c r="BR62" i="65"/>
  <c r="BJ62" i="65"/>
  <c r="BB62" i="65"/>
  <c r="AT62" i="65"/>
  <c r="AL62" i="65"/>
  <c r="AD62" i="65"/>
  <c r="CD61" i="65"/>
  <c r="BV61" i="65"/>
  <c r="BN61" i="65"/>
  <c r="BF61" i="65"/>
  <c r="AX61" i="65"/>
  <c r="AP61" i="65"/>
  <c r="AH61" i="65"/>
  <c r="CH60" i="65"/>
  <c r="BZ60" i="65"/>
  <c r="BR60" i="65"/>
  <c r="BJ60" i="65"/>
  <c r="BB60" i="65"/>
  <c r="AT60" i="65"/>
  <c r="AL60" i="65"/>
  <c r="AD60" i="65"/>
  <c r="CD59" i="65"/>
  <c r="BV59" i="65"/>
  <c r="BN59" i="65"/>
  <c r="BF59" i="65"/>
  <c r="AX59" i="65"/>
  <c r="AP59" i="65"/>
  <c r="AH59" i="65"/>
  <c r="CH58" i="65"/>
  <c r="BZ58" i="65"/>
  <c r="BR58" i="65"/>
  <c r="BJ58" i="65"/>
  <c r="BB58" i="65"/>
  <c r="AT58" i="65"/>
  <c r="AL58" i="65"/>
  <c r="AD58" i="65"/>
  <c r="CD57" i="65"/>
  <c r="BV57" i="65"/>
  <c r="BN57" i="65"/>
  <c r="BF57" i="65"/>
  <c r="AX57" i="65"/>
  <c r="AP57" i="65"/>
  <c r="AH57" i="65"/>
  <c r="CH56" i="65"/>
  <c r="BZ56" i="65"/>
  <c r="BR56" i="65"/>
  <c r="BJ56" i="65"/>
  <c r="BB56" i="65"/>
  <c r="AT56" i="65"/>
  <c r="AL56" i="65"/>
  <c r="AD56" i="65"/>
  <c r="CD55" i="65"/>
  <c r="BV55" i="65"/>
  <c r="BN55" i="65"/>
  <c r="BF55" i="65"/>
  <c r="AX55" i="65"/>
  <c r="AP55" i="65"/>
  <c r="AH55" i="65"/>
  <c r="CH54" i="65"/>
  <c r="BZ54" i="65"/>
  <c r="BR54" i="65"/>
  <c r="BJ54" i="65"/>
  <c r="BB54" i="65"/>
  <c r="AT54" i="65"/>
  <c r="AL54" i="65"/>
  <c r="AD54" i="65"/>
  <c r="CD53" i="65"/>
  <c r="BV53" i="65"/>
  <c r="BN53" i="65"/>
  <c r="BF53" i="65"/>
  <c r="AX53" i="65"/>
  <c r="AP53" i="65"/>
  <c r="BY121" i="65"/>
  <c r="BL115" i="65"/>
  <c r="AS112" i="65"/>
  <c r="CF109" i="65"/>
  <c r="AR108" i="65"/>
  <c r="BN106" i="65"/>
  <c r="BX104" i="65"/>
  <c r="AK103" i="65"/>
  <c r="AZ101" i="65"/>
  <c r="BT99" i="65"/>
  <c r="AH98" i="65"/>
  <c r="AR96" i="65"/>
  <c r="BM94" i="65"/>
  <c r="BE93" i="65"/>
  <c r="BP92" i="65"/>
  <c r="CA91" i="65"/>
  <c r="CF90" i="65"/>
  <c r="AH90" i="65"/>
  <c r="BA89" i="65"/>
  <c r="CF88" i="65"/>
  <c r="BC88" i="65"/>
  <c r="CG87" i="65"/>
  <c r="BC87" i="65"/>
  <c r="CH86" i="65"/>
  <c r="BF86" i="65"/>
  <c r="AC86" i="65"/>
  <c r="BF85" i="65"/>
  <c r="AC85" i="65"/>
  <c r="BH84" i="65"/>
  <c r="AE84" i="65"/>
  <c r="BK83" i="65"/>
  <c r="AF83" i="65"/>
  <c r="BL82" i="65"/>
  <c r="AM82" i="65"/>
  <c r="BV81" i="65"/>
  <c r="AW81" i="65"/>
  <c r="CD80" i="65"/>
  <c r="BD80" i="65"/>
  <c r="AE80" i="65"/>
  <c r="BN79" i="65"/>
  <c r="AO79" i="65"/>
  <c r="BZ78" i="65"/>
  <c r="BD78" i="65"/>
  <c r="AJ78" i="65"/>
  <c r="BV77" i="65"/>
  <c r="AZ77" i="65"/>
  <c r="AF77" i="65"/>
  <c r="BR76" i="65"/>
  <c r="AV76" i="65"/>
  <c r="AB76" i="65"/>
  <c r="BN75" i="65"/>
  <c r="AR75" i="65"/>
  <c r="CF74" i="65"/>
  <c r="BJ74" i="65"/>
  <c r="AN74" i="65"/>
  <c r="CC73" i="65"/>
  <c r="BJ73" i="65"/>
  <c r="AR73" i="65"/>
  <c r="CH72" i="65"/>
  <c r="BP72" i="65"/>
  <c r="AW72" i="65"/>
  <c r="AE72" i="65"/>
  <c r="BU71" i="65"/>
  <c r="BB71" i="65"/>
  <c r="AJ71" i="65"/>
  <c r="BZ70" i="65"/>
  <c r="BH70" i="65"/>
  <c r="AO70" i="65"/>
  <c r="CE69" i="65"/>
  <c r="BM69" i="65"/>
  <c r="AT69" i="65"/>
  <c r="AB69" i="65"/>
  <c r="BR68" i="65"/>
  <c r="AZ68" i="65"/>
  <c r="AG68" i="65"/>
  <c r="BW67" i="65"/>
  <c r="BE67" i="65"/>
  <c r="AL67" i="65"/>
  <c r="CB66" i="65"/>
  <c r="BJ66" i="65"/>
  <c r="AR66" i="65"/>
  <c r="CG65" i="65"/>
  <c r="BO65" i="65"/>
  <c r="AW65" i="65"/>
  <c r="AC65" i="65"/>
  <c r="BT64" i="65"/>
  <c r="BG64" i="65"/>
  <c r="AR64" i="65"/>
  <c r="AB64" i="65"/>
  <c r="BW63" i="65"/>
  <c r="BG63" i="65"/>
  <c r="AS63" i="65"/>
  <c r="AE63" i="65"/>
  <c r="BY62" i="65"/>
  <c r="BN62" i="65"/>
  <c r="AZ62" i="65"/>
  <c r="AN62" i="65"/>
  <c r="AA62" i="65"/>
  <c r="BU61" i="65"/>
  <c r="BJ61" i="65"/>
  <c r="AV61" i="65"/>
  <c r="AJ61" i="65"/>
  <c r="CE60" i="65"/>
  <c r="BQ60" i="65"/>
  <c r="BG60" i="65"/>
  <c r="AV60" i="65"/>
  <c r="AK60" i="65"/>
  <c r="BY133" i="65"/>
  <c r="AI120" i="65"/>
  <c r="AF115" i="65"/>
  <c r="BV111" i="65"/>
  <c r="BL109" i="65"/>
  <c r="CG107" i="65"/>
  <c r="AN106" i="65"/>
  <c r="BH104" i="65"/>
  <c r="CD102" i="65"/>
  <c r="AF101" i="65"/>
  <c r="BA99" i="65"/>
  <c r="BP97" i="65"/>
  <c r="AB96" i="65"/>
  <c r="AX94" i="65"/>
  <c r="AV93" i="65"/>
  <c r="BF92" i="65"/>
  <c r="BM91" i="65"/>
  <c r="BX90" i="65"/>
  <c r="AA90" i="65"/>
  <c r="AU89" i="65"/>
  <c r="BY88" i="65"/>
  <c r="AW88" i="65"/>
  <c r="CB87" i="65"/>
  <c r="AY87" i="65"/>
  <c r="CC86" i="65"/>
  <c r="AY86" i="65"/>
  <c r="CD85" i="65"/>
  <c r="BB85" i="65"/>
  <c r="CG84" i="65"/>
  <c r="BB84" i="65"/>
  <c r="CG83" i="65"/>
  <c r="BD83" i="65"/>
  <c r="AA83" i="65"/>
  <c r="BI82" i="65"/>
  <c r="AH82" i="65"/>
  <c r="BP81" i="65"/>
  <c r="AQ81" i="65"/>
  <c r="BZ80" i="65"/>
  <c r="BA80" i="65"/>
  <c r="CH79" i="65"/>
  <c r="BH79" i="65"/>
  <c r="AI79" i="65"/>
  <c r="BV78" i="65"/>
  <c r="BA78" i="65"/>
  <c r="AE78" i="65"/>
  <c r="BR77" i="65"/>
  <c r="AW77" i="65"/>
  <c r="AA77" i="65"/>
  <c r="BN76" i="65"/>
  <c r="AS76" i="65"/>
  <c r="CE75" i="65"/>
  <c r="BJ75" i="65"/>
  <c r="AO75" i="65"/>
  <c r="CA74" i="65"/>
  <c r="BF74" i="65"/>
  <c r="AK74" i="65"/>
  <c r="BY73" i="65"/>
  <c r="BG73" i="65"/>
  <c r="AO73" i="65"/>
  <c r="CD72" i="65"/>
  <c r="BL72" i="65"/>
  <c r="AT72" i="65"/>
  <c r="AB72" i="65"/>
  <c r="BQ71" i="65"/>
  <c r="AY71" i="65"/>
  <c r="AG71" i="65"/>
  <c r="BV70" i="65"/>
  <c r="BD70" i="65"/>
  <c r="AL70" i="65"/>
  <c r="CB69" i="65"/>
  <c r="BI69" i="65"/>
  <c r="AQ69" i="65"/>
  <c r="CG68" i="65"/>
  <c r="BN68" i="65"/>
  <c r="AV68" i="65"/>
  <c r="AD68" i="65"/>
  <c r="BT67" i="65"/>
  <c r="BA67" i="65"/>
  <c r="AI67" i="65"/>
  <c r="BY66" i="65"/>
  <c r="BF66" i="65"/>
  <c r="AN66" i="65"/>
  <c r="CD65" i="65"/>
  <c r="BL65" i="65"/>
  <c r="AS65" i="65"/>
  <c r="CH64" i="65"/>
  <c r="BS64" i="65"/>
  <c r="BC64" i="65"/>
  <c r="AQ64" i="65"/>
  <c r="AA64" i="65"/>
  <c r="BU63" i="65"/>
  <c r="BF63" i="65"/>
  <c r="AP63" i="65"/>
  <c r="AD63" i="65"/>
  <c r="BX62" i="65"/>
  <c r="BL62" i="65"/>
  <c r="AY62" i="65"/>
  <c r="AK62" i="65"/>
  <c r="CH61" i="65"/>
  <c r="BT61" i="65"/>
  <c r="BH61" i="65"/>
  <c r="AU61" i="65"/>
  <c r="AG61" i="65"/>
  <c r="CD60" i="65"/>
  <c r="BP60" i="65"/>
  <c r="BF60" i="65"/>
  <c r="AU60" i="65"/>
  <c r="AJ60" i="65"/>
  <c r="CH59" i="65"/>
  <c r="BW59" i="65"/>
  <c r="BL59" i="65"/>
  <c r="BB59" i="65"/>
  <c r="AQ59" i="65"/>
  <c r="AF59" i="65"/>
  <c r="BU130" i="65"/>
  <c r="BW118" i="65"/>
  <c r="BA114" i="65"/>
  <c r="AB111" i="65"/>
  <c r="AV109" i="65"/>
  <c r="BR107" i="65"/>
  <c r="CB105" i="65"/>
  <c r="AO104" i="65"/>
  <c r="BD102" i="65"/>
  <c r="BX100" i="65"/>
  <c r="AL99" i="65"/>
  <c r="AV97" i="65"/>
  <c r="BQ95" i="65"/>
  <c r="AC94" i="65"/>
  <c r="AN93" i="65"/>
  <c r="AY92" i="65"/>
  <c r="BD91" i="65"/>
  <c r="BN90" i="65"/>
  <c r="BV89" i="65"/>
  <c r="AP89" i="65"/>
  <c r="BV88" i="65"/>
  <c r="AQ88" i="65"/>
  <c r="BU87" i="65"/>
  <c r="AS87" i="65"/>
  <c r="BX86" i="65"/>
  <c r="AU86" i="65"/>
  <c r="BY85" i="65"/>
  <c r="AU85" i="65"/>
  <c r="BZ84" i="65"/>
  <c r="AX84" i="65"/>
  <c r="CC83" i="65"/>
  <c r="AX83" i="65"/>
  <c r="CC82" i="65"/>
  <c r="BC82" i="65"/>
  <c r="AD82" i="65"/>
  <c r="BM81" i="65"/>
  <c r="AL81" i="65"/>
  <c r="BT80" i="65"/>
  <c r="AU80" i="65"/>
  <c r="CD79" i="65"/>
  <c r="BE79" i="65"/>
  <c r="AF79" i="65"/>
  <c r="BR78" i="65"/>
  <c r="AV78" i="65"/>
  <c r="AB78" i="65"/>
  <c r="BN77" i="65"/>
  <c r="AR77" i="65"/>
  <c r="CF76" i="65"/>
  <c r="BJ76" i="65"/>
  <c r="AN76" i="65"/>
  <c r="CB75" i="65"/>
  <c r="BF75" i="65"/>
  <c r="AJ75" i="65"/>
  <c r="BX74" i="65"/>
  <c r="BB74" i="65"/>
  <c r="AF74" i="65"/>
  <c r="BV73" i="65"/>
  <c r="BD73" i="65"/>
  <c r="AK73" i="65"/>
  <c r="CA72" i="65"/>
  <c r="BI72" i="65"/>
  <c r="AP72" i="65"/>
  <c r="CF71" i="65"/>
  <c r="AA122" i="65"/>
  <c r="AD116" i="65"/>
  <c r="AZ112" i="65"/>
  <c r="AG110" i="65"/>
  <c r="AV108" i="65"/>
  <c r="BP106" i="65"/>
  <c r="AD105" i="65"/>
  <c r="AN103" i="65"/>
  <c r="BI101" i="65"/>
  <c r="BX99" i="65"/>
  <c r="AJ98" i="65"/>
  <c r="BF96" i="65"/>
  <c r="BP94" i="65"/>
  <c r="BJ93" i="65"/>
  <c r="BQ92" i="65"/>
  <c r="CB91" i="65"/>
  <c r="AE91" i="65"/>
  <c r="AJ90" i="65"/>
  <c r="BB89" i="65"/>
  <c r="CG88" i="65"/>
  <c r="BE88" i="65"/>
  <c r="AB88" i="65"/>
  <c r="BE87" i="65"/>
  <c r="AA87" i="65"/>
  <c r="BG86" i="65"/>
  <c r="AD86" i="65"/>
  <c r="BJ85" i="65"/>
  <c r="AE85" i="65"/>
  <c r="BI84" i="65"/>
  <c r="AG84" i="65"/>
  <c r="BL83" i="65"/>
  <c r="AI83" i="65"/>
  <c r="BN82" i="65"/>
  <c r="AN82" i="65"/>
  <c r="BW81" i="65"/>
  <c r="AX81" i="65"/>
  <c r="CG80" i="65"/>
  <c r="BF80" i="65"/>
  <c r="AF80" i="65"/>
  <c r="BO79" i="65"/>
  <c r="AP79" i="65"/>
  <c r="CA78" i="65"/>
  <c r="BF78" i="65"/>
  <c r="AK78" i="65"/>
  <c r="BW77" i="65"/>
  <c r="BB77" i="65"/>
  <c r="AG77" i="65"/>
  <c r="BS76" i="65"/>
  <c r="AX76" i="65"/>
  <c r="AC76" i="65"/>
  <c r="BO75" i="65"/>
  <c r="AT75" i="65"/>
  <c r="CG74" i="65"/>
  <c r="BK74" i="65"/>
  <c r="AP74" i="65"/>
  <c r="CD73" i="65"/>
  <c r="BL73" i="65"/>
  <c r="AS73" i="65"/>
  <c r="AA73" i="65"/>
  <c r="BQ72" i="65"/>
  <c r="AX72" i="65"/>
  <c r="AF72" i="65"/>
  <c r="BV71" i="65"/>
  <c r="BD71" i="65"/>
  <c r="AK71" i="65"/>
  <c r="CA70" i="65"/>
  <c r="BI70" i="65"/>
  <c r="AP70" i="65"/>
  <c r="CF69" i="65"/>
  <c r="BN69" i="65"/>
  <c r="AV69" i="65"/>
  <c r="AC69" i="65"/>
  <c r="BS68" i="65"/>
  <c r="BA68" i="65"/>
  <c r="AH68" i="65"/>
  <c r="BX67" i="65"/>
  <c r="BF67" i="65"/>
  <c r="AN67" i="65"/>
  <c r="CC66" i="65"/>
  <c r="BK66" i="65"/>
  <c r="AS66" i="65"/>
  <c r="CH65" i="65"/>
  <c r="BP65" i="65"/>
  <c r="AX65" i="65"/>
  <c r="AF65" i="65"/>
  <c r="AJ116" i="65"/>
  <c r="AJ110" i="65"/>
  <c r="BT106" i="65"/>
  <c r="BB103" i="65"/>
  <c r="CG99" i="65"/>
  <c r="BH96" i="65"/>
  <c r="BL93" i="65"/>
  <c r="CC91" i="65"/>
  <c r="AQ90" i="65"/>
  <c r="CH88" i="65"/>
  <c r="AC88" i="65"/>
  <c r="AD87" i="65"/>
  <c r="AE86" i="65"/>
  <c r="AH85" i="65"/>
  <c r="AH84" i="65"/>
  <c r="AK83" i="65"/>
  <c r="AP82" i="65"/>
  <c r="AY81" i="65"/>
  <c r="BI80" i="65"/>
  <c r="BP79" i="65"/>
  <c r="CB78" i="65"/>
  <c r="AL78" i="65"/>
  <c r="BD77" i="65"/>
  <c r="BT76" i="65"/>
  <c r="AD76" i="65"/>
  <c r="AV75" i="65"/>
  <c r="BL74" i="65"/>
  <c r="CE73" i="65"/>
  <c r="AT73" i="65"/>
  <c r="BR72" i="65"/>
  <c r="AG72" i="65"/>
  <c r="BH71" i="65"/>
  <c r="AB71" i="65"/>
  <c r="BJ70" i="65"/>
  <c r="AF70" i="65"/>
  <c r="BF69" i="65"/>
  <c r="AH69" i="65"/>
  <c r="BJ68" i="65"/>
  <c r="AJ68" i="65"/>
  <c r="BN67" i="65"/>
  <c r="AF67" i="65"/>
  <c r="BP66" i="65"/>
  <c r="AJ66" i="65"/>
  <c r="BQ65" i="65"/>
  <c r="AN65" i="65"/>
  <c r="BU64" i="65"/>
  <c r="BA64" i="65"/>
  <c r="AI64" i="65"/>
  <c r="BX63" i="65"/>
  <c r="BC63" i="65"/>
  <c r="AJ63" i="65"/>
  <c r="CB62" i="65"/>
  <c r="BH62" i="65"/>
  <c r="AR62" i="65"/>
  <c r="AB62" i="65"/>
  <c r="BR61" i="65"/>
  <c r="BB61" i="65"/>
  <c r="AL61" i="65"/>
  <c r="BY60" i="65"/>
  <c r="BK60" i="65"/>
  <c r="AX60" i="65"/>
  <c r="AH60" i="65"/>
  <c r="CC59" i="65"/>
  <c r="BR59" i="65"/>
  <c r="BE59" i="65"/>
  <c r="AT59" i="65"/>
  <c r="AG59" i="65"/>
  <c r="CD58" i="65"/>
  <c r="BS58" i="65"/>
  <c r="BH58" i="65"/>
  <c r="AX58" i="65"/>
  <c r="AM58" i="65"/>
  <c r="AB58" i="65"/>
  <c r="BZ57" i="65"/>
  <c r="BO57" i="65"/>
  <c r="BD57" i="65"/>
  <c r="AT57" i="65"/>
  <c r="AI57" i="65"/>
  <c r="CF56" i="65"/>
  <c r="BV56" i="65"/>
  <c r="BK56" i="65"/>
  <c r="AZ56" i="65"/>
  <c r="AP56" i="65"/>
  <c r="AE56" i="65"/>
  <c r="CB55" i="65"/>
  <c r="BS55" i="65"/>
  <c r="BJ55" i="65"/>
  <c r="BA55" i="65"/>
  <c r="AR55" i="65"/>
  <c r="AI55" i="65"/>
  <c r="CG54" i="65"/>
  <c r="BX54" i="65"/>
  <c r="BO54" i="65"/>
  <c r="BF54" i="65"/>
  <c r="AW54" i="65"/>
  <c r="AN54" i="65"/>
  <c r="AE54" i="65"/>
  <c r="CC53" i="65"/>
  <c r="BT53" i="65"/>
  <c r="BK53" i="65"/>
  <c r="BB53" i="65"/>
  <c r="AS53" i="65"/>
  <c r="AJ53" i="65"/>
  <c r="AB53" i="65"/>
  <c r="CB52" i="65"/>
  <c r="BT52" i="65"/>
  <c r="BL52" i="65"/>
  <c r="BD52" i="65"/>
  <c r="AV52" i="65"/>
  <c r="AN52" i="65"/>
  <c r="AF52" i="65"/>
  <c r="CF51" i="65"/>
  <c r="BX51" i="65"/>
  <c r="BP51" i="65"/>
  <c r="BH51" i="65"/>
  <c r="AZ51" i="65"/>
  <c r="AR51" i="65"/>
  <c r="AJ51" i="65"/>
  <c r="AB51" i="65"/>
  <c r="CB50" i="65"/>
  <c r="BT50" i="65"/>
  <c r="BL50" i="65"/>
  <c r="BD50" i="65"/>
  <c r="AV50" i="65"/>
  <c r="AN50" i="65"/>
  <c r="AF50" i="65"/>
  <c r="CF49" i="65"/>
  <c r="BX49" i="65"/>
  <c r="BP49" i="65"/>
  <c r="BH49" i="65"/>
  <c r="AZ49" i="65"/>
  <c r="AV128" i="65"/>
  <c r="AJ114" i="65"/>
  <c r="AT109" i="65"/>
  <c r="BY105" i="65"/>
  <c r="AZ102" i="65"/>
  <c r="CF98" i="65"/>
  <c r="BH95" i="65"/>
  <c r="AM93" i="65"/>
  <c r="BB91" i="65"/>
  <c r="BU89" i="65"/>
  <c r="BR88" i="65"/>
  <c r="BT87" i="65"/>
  <c r="BW86" i="65"/>
  <c r="BV85" i="65"/>
  <c r="BY84" i="65"/>
  <c r="BZ83" i="65"/>
  <c r="CA82" i="65"/>
  <c r="AC82" i="65"/>
  <c r="AJ81" i="65"/>
  <c r="AT80" i="65"/>
  <c r="BB79" i="65"/>
  <c r="BQ78" i="65"/>
  <c r="CH77" i="65"/>
  <c r="AQ77" i="65"/>
  <c r="BI76" i="65"/>
  <c r="BZ75" i="65"/>
  <c r="AI75" i="65"/>
  <c r="BA74" i="65"/>
  <c r="BU73" i="65"/>
  <c r="AJ73" i="65"/>
  <c r="BH72" i="65"/>
  <c r="CE71" i="65"/>
  <c r="BE71" i="65"/>
  <c r="AA71" i="65"/>
  <c r="BA70" i="65"/>
  <c r="AC70" i="65"/>
  <c r="BE69" i="65"/>
  <c r="AD69" i="65"/>
  <c r="BI68" i="65"/>
  <c r="CH67" i="65"/>
  <c r="BJ67" i="65"/>
  <c r="AD67" i="65"/>
  <c r="BL66" i="65"/>
  <c r="AH66" i="65"/>
  <c r="BH65" i="65"/>
  <c r="AJ65" i="65"/>
  <c r="BR64" i="65"/>
  <c r="AZ64" i="65"/>
  <c r="AG64" i="65"/>
  <c r="BQ63" i="65"/>
  <c r="AY63" i="65"/>
  <c r="AG63" i="65"/>
  <c r="BW62" i="65"/>
  <c r="BG62" i="65"/>
  <c r="AQ62" i="65"/>
  <c r="CF61" i="65"/>
  <c r="BP61" i="65"/>
  <c r="AZ61" i="65"/>
  <c r="AF61" i="65"/>
  <c r="BX60" i="65"/>
  <c r="BI60" i="65"/>
  <c r="AS60" i="65"/>
  <c r="AF60" i="65"/>
  <c r="CB59" i="65"/>
  <c r="BP59" i="65"/>
  <c r="BD59" i="65"/>
  <c r="AR59" i="65"/>
  <c r="AE59" i="65"/>
  <c r="CB58" i="65"/>
  <c r="BQ58" i="65"/>
  <c r="BG58" i="65"/>
  <c r="AV58" i="65"/>
  <c r="AK58" i="65"/>
  <c r="AA58" i="65"/>
  <c r="BX57" i="65"/>
  <c r="BM57" i="65"/>
  <c r="BC57" i="65"/>
  <c r="AR57" i="65"/>
  <c r="AG57" i="65"/>
  <c r="CE56" i="65"/>
  <c r="BT56" i="65"/>
  <c r="BI56" i="65"/>
  <c r="AY56" i="65"/>
  <c r="AN56" i="65"/>
  <c r="AC56" i="65"/>
  <c r="CA55" i="65"/>
  <c r="BR55" i="65"/>
  <c r="BI55" i="65"/>
  <c r="AZ55" i="65"/>
  <c r="AQ55" i="65"/>
  <c r="AG55" i="65"/>
  <c r="CF54" i="65"/>
  <c r="BW54" i="65"/>
  <c r="BN54" i="65"/>
  <c r="BE54" i="65"/>
  <c r="AV54" i="65"/>
  <c r="AM54" i="65"/>
  <c r="AC54" i="65"/>
  <c r="CB53" i="65"/>
  <c r="BS53" i="65"/>
  <c r="BJ53" i="65"/>
  <c r="BA53" i="65"/>
  <c r="AR53" i="65"/>
  <c r="AI53" i="65"/>
  <c r="AA53" i="65"/>
  <c r="CA52" i="65"/>
  <c r="BS52" i="65"/>
  <c r="BK52" i="65"/>
  <c r="BC52" i="65"/>
  <c r="AU52" i="65"/>
  <c r="AM52" i="65"/>
  <c r="AE52" i="65"/>
  <c r="CE51" i="65"/>
  <c r="BW51" i="65"/>
  <c r="BO51" i="65"/>
  <c r="BG51" i="65"/>
  <c r="BV127" i="65"/>
  <c r="AB114" i="65"/>
  <c r="AF109" i="65"/>
  <c r="BP105" i="65"/>
  <c r="AX102" i="65"/>
  <c r="CC98" i="65"/>
  <c r="BD95" i="65"/>
  <c r="AF93" i="65"/>
  <c r="AW91" i="65"/>
  <c r="BT89" i="65"/>
  <c r="BP88" i="65"/>
  <c r="BS87" i="65"/>
  <c r="BS86" i="65"/>
  <c r="BU85" i="65"/>
  <c r="BX84" i="65"/>
  <c r="BW83" i="65"/>
  <c r="BZ82" i="65"/>
  <c r="CH81" i="65"/>
  <c r="AI81" i="65"/>
  <c r="AS80" i="65"/>
  <c r="AZ79" i="65"/>
  <c r="BP78" i="65"/>
  <c r="CF77" i="65"/>
  <c r="AP77" i="65"/>
  <c r="BH76" i="65"/>
  <c r="BX75" i="65"/>
  <c r="AH75" i="65"/>
  <c r="AZ74" i="65"/>
  <c r="BT73" i="65"/>
  <c r="AI73" i="65"/>
  <c r="BF72" i="65"/>
  <c r="CD71" i="65"/>
  <c r="AV71" i="65"/>
  <c r="CF70" i="65"/>
  <c r="AZ70" i="65"/>
  <c r="CG69" i="65"/>
  <c r="BD69" i="65"/>
  <c r="CC68" i="65"/>
  <c r="BE68" i="65"/>
  <c r="CG67" i="65"/>
  <c r="BG67" i="65"/>
  <c r="AC67" i="65"/>
  <c r="BC66" i="65"/>
  <c r="AE66" i="65"/>
  <c r="BG65" i="65"/>
  <c r="AG65" i="65"/>
  <c r="BP64" i="65"/>
  <c r="AW64" i="65"/>
  <c r="AE64" i="65"/>
  <c r="BP63" i="65"/>
  <c r="AX63" i="65"/>
  <c r="AF63" i="65"/>
  <c r="BV62" i="65"/>
  <c r="BF62" i="65"/>
  <c r="AP62" i="65"/>
  <c r="CC61" i="65"/>
  <c r="BM61" i="65"/>
  <c r="AW61" i="65"/>
  <c r="AE61" i="65"/>
  <c r="BW60" i="65"/>
  <c r="BH60" i="65"/>
  <c r="AR60" i="65"/>
  <c r="AE60" i="65"/>
  <c r="CA59" i="65"/>
  <c r="BO59" i="65"/>
  <c r="BC59" i="65"/>
  <c r="AO59" i="65"/>
  <c r="AD59" i="65"/>
  <c r="CA58" i="65"/>
  <c r="BP58" i="65"/>
  <c r="BF58" i="65"/>
  <c r="AU58" i="65"/>
  <c r="AJ58" i="65"/>
  <c r="CH57" i="65"/>
  <c r="BW57" i="65"/>
  <c r="BL57" i="65"/>
  <c r="BB57" i="65"/>
  <c r="AQ57" i="65"/>
  <c r="AF57" i="65"/>
  <c r="CD56" i="65"/>
  <c r="BS56" i="65"/>
  <c r="BH56" i="65"/>
  <c r="AX56" i="65"/>
  <c r="AM56" i="65"/>
  <c r="AB56" i="65"/>
  <c r="BZ55" i="65"/>
  <c r="BQ55" i="65"/>
  <c r="BH55" i="65"/>
  <c r="AY55" i="65"/>
  <c r="AO55" i="65"/>
  <c r="AF55" i="65"/>
  <c r="CE54" i="65"/>
  <c r="BV54" i="65"/>
  <c r="BM54" i="65"/>
  <c r="BD54" i="65"/>
  <c r="AU54" i="65"/>
  <c r="AK54" i="65"/>
  <c r="AB54" i="65"/>
  <c r="CA53" i="65"/>
  <c r="BR53" i="65"/>
  <c r="BI53" i="65"/>
  <c r="AZ53" i="65"/>
  <c r="AQ53" i="65"/>
  <c r="AH53" i="65"/>
  <c r="CH52" i="65"/>
  <c r="BZ52" i="65"/>
  <c r="BR52" i="65"/>
  <c r="BJ52" i="65"/>
  <c r="BB52" i="65"/>
  <c r="AT52" i="65"/>
  <c r="AL52" i="65"/>
  <c r="AD52" i="65"/>
  <c r="CD51" i="65"/>
  <c r="BV51" i="65"/>
  <c r="BN51" i="65"/>
  <c r="BF51" i="65"/>
  <c r="AX51" i="65"/>
  <c r="AP51" i="65"/>
  <c r="AH51" i="65"/>
  <c r="CH50" i="65"/>
  <c r="BZ50" i="65"/>
  <c r="BR50" i="65"/>
  <c r="BJ50" i="65"/>
  <c r="BB50" i="65"/>
  <c r="AT50" i="65"/>
  <c r="AL50" i="65"/>
  <c r="AD50" i="65"/>
  <c r="CD49" i="65"/>
  <c r="BV49" i="65"/>
  <c r="BN49" i="65"/>
  <c r="BF49" i="65"/>
  <c r="AX49" i="65"/>
  <c r="AP49" i="65"/>
  <c r="AH49" i="65"/>
  <c r="CH48" i="65"/>
  <c r="BZ48" i="65"/>
  <c r="BR48" i="65"/>
  <c r="BJ48" i="65"/>
  <c r="BB48" i="65"/>
  <c r="AT48" i="65"/>
  <c r="AL48" i="65"/>
  <c r="AD48" i="65"/>
  <c r="CD47" i="65"/>
  <c r="BV47" i="65"/>
  <c r="BN47" i="65"/>
  <c r="BF47" i="65"/>
  <c r="AX47" i="65"/>
  <c r="AP47" i="65"/>
  <c r="AH47" i="65"/>
  <c r="CH46" i="65"/>
  <c r="BZ46" i="65"/>
  <c r="BR46" i="65"/>
  <c r="BJ46" i="65"/>
  <c r="BB46" i="65"/>
  <c r="AT46" i="65"/>
  <c r="AL46" i="65"/>
  <c r="AD46" i="65"/>
  <c r="CD45" i="65"/>
  <c r="BV45" i="65"/>
  <c r="BN45" i="65"/>
  <c r="BF45" i="65"/>
  <c r="AX45" i="65"/>
  <c r="AP45" i="65"/>
  <c r="AH45" i="65"/>
  <c r="CH44" i="65"/>
  <c r="BZ44" i="65"/>
  <c r="BR44" i="65"/>
  <c r="BJ44" i="65"/>
  <c r="BB44" i="65"/>
  <c r="AT44" i="65"/>
  <c r="CF110" i="65"/>
  <c r="AV105" i="65"/>
  <c r="BH100" i="65"/>
  <c r="CD94" i="65"/>
  <c r="AI92" i="65"/>
  <c r="AO89" i="65"/>
  <c r="BL87" i="65"/>
  <c r="AP86" i="65"/>
  <c r="BK84" i="65"/>
  <c r="AO83" i="65"/>
  <c r="BJ81" i="65"/>
  <c r="AM80" i="65"/>
  <c r="AB79" i="65"/>
  <c r="BX77" i="65"/>
  <c r="BY76" i="65"/>
  <c r="BE75" i="65"/>
  <c r="AU74" i="65"/>
  <c r="BA73" i="65"/>
  <c r="AZ72" i="65"/>
  <c r="BL71" i="65"/>
  <c r="BR70" i="65"/>
  <c r="BX69" i="65"/>
  <c r="AL69" i="65"/>
  <c r="AS68" i="65"/>
  <c r="BO67" i="65"/>
  <c r="BU66" i="65"/>
  <c r="AB66" i="65"/>
  <c r="AP65" i="65"/>
  <c r="BK64" i="65"/>
  <c r="AJ64" i="65"/>
  <c r="BL63" i="65"/>
  <c r="AB63" i="65"/>
  <c r="BO62" i="65"/>
  <c r="AI62" i="65"/>
  <c r="BS61" i="65"/>
  <c r="AO61" i="65"/>
  <c r="BV60" i="65"/>
  <c r="AZ60" i="65"/>
  <c r="AB60" i="65"/>
  <c r="BS59" i="65"/>
  <c r="AW59" i="65"/>
  <c r="AB59" i="65"/>
  <c r="BV58" i="65"/>
  <c r="BC58" i="65"/>
  <c r="AN58" i="65"/>
  <c r="CC57" i="65"/>
  <c r="BK57" i="65"/>
  <c r="AV57" i="65"/>
  <c r="AD57" i="65"/>
  <c r="BW56" i="65"/>
  <c r="BD56" i="65"/>
  <c r="AK56" i="65"/>
  <c r="CE55" i="65"/>
  <c r="BO55" i="65"/>
  <c r="BB55" i="65"/>
  <c r="AL55" i="65"/>
  <c r="CD54" i="65"/>
  <c r="BQ54" i="65"/>
  <c r="BA54" i="65"/>
  <c r="AO54" i="65"/>
  <c r="CG53" i="65"/>
  <c r="BQ53" i="65"/>
  <c r="BD53" i="65"/>
  <c r="AN53" i="65"/>
  <c r="AC53" i="65"/>
  <c r="BW52" i="65"/>
  <c r="BI52" i="65"/>
  <c r="AX52" i="65"/>
  <c r="AJ52" i="65"/>
  <c r="CG51" i="65"/>
  <c r="BS51" i="65"/>
  <c r="BE51" i="65"/>
  <c r="AU51" i="65"/>
  <c r="AK51" i="65"/>
  <c r="CG50" i="65"/>
  <c r="BW50" i="65"/>
  <c r="BM50" i="65"/>
  <c r="BA50" i="65"/>
  <c r="AQ50" i="65"/>
  <c r="AG50" i="65"/>
  <c r="CC49" i="65"/>
  <c r="BS49" i="65"/>
  <c r="BI49" i="65"/>
  <c r="AW49" i="65"/>
  <c r="AN49" i="65"/>
  <c r="AE49" i="65"/>
  <c r="CD48" i="65"/>
  <c r="BU48" i="65"/>
  <c r="BL48" i="65"/>
  <c r="BC48" i="65"/>
  <c r="AS48" i="65"/>
  <c r="AJ48" i="65"/>
  <c r="AA48" i="65"/>
  <c r="BZ47" i="65"/>
  <c r="BQ47" i="65"/>
  <c r="BH47" i="65"/>
  <c r="AY47" i="65"/>
  <c r="AO47" i="65"/>
  <c r="AF47" i="65"/>
  <c r="CE46" i="65"/>
  <c r="BV46" i="65"/>
  <c r="BM46" i="65"/>
  <c r="BD46" i="65"/>
  <c r="AU46" i="65"/>
  <c r="AK46" i="65"/>
  <c r="AB46" i="65"/>
  <c r="CA45" i="65"/>
  <c r="BR45" i="65"/>
  <c r="BI45" i="65"/>
  <c r="AZ45" i="65"/>
  <c r="AQ45" i="65"/>
  <c r="AG45" i="65"/>
  <c r="CF44" i="65"/>
  <c r="BW44" i="65"/>
  <c r="BN44" i="65"/>
  <c r="BE44" i="65"/>
  <c r="AV44" i="65"/>
  <c r="AM44" i="65"/>
  <c r="AE44" i="65"/>
  <c r="CE43" i="65"/>
  <c r="BW43" i="65"/>
  <c r="BO43" i="65"/>
  <c r="BG43" i="65"/>
  <c r="AY43" i="65"/>
  <c r="AQ43" i="65"/>
  <c r="AI43" i="65"/>
  <c r="AA43" i="65"/>
  <c r="CA42" i="65"/>
  <c r="BS42" i="65"/>
  <c r="BK42" i="65"/>
  <c r="BC42" i="65"/>
  <c r="AU42" i="65"/>
  <c r="AM42" i="65"/>
  <c r="AE42" i="65"/>
  <c r="CE41" i="65"/>
  <c r="BW41" i="65"/>
  <c r="BO41" i="65"/>
  <c r="BG41" i="65"/>
  <c r="AY41" i="65"/>
  <c r="AQ41" i="65"/>
  <c r="AI41" i="65"/>
  <c r="AA41" i="65"/>
  <c r="BF125" i="65"/>
  <c r="CD110" i="65"/>
  <c r="AF105" i="65"/>
  <c r="AR100" i="65"/>
  <c r="AB94" i="65"/>
  <c r="AN91" i="65"/>
  <c r="AL89" i="65"/>
  <c r="BI87" i="65"/>
  <c r="AL86" i="65"/>
  <c r="AW84" i="65"/>
  <c r="BT82" i="65"/>
  <c r="BH81" i="65"/>
  <c r="AH80" i="65"/>
  <c r="CG78" i="65"/>
  <c r="BM77" i="65"/>
  <c r="BC76" i="65"/>
  <c r="BD75" i="65"/>
  <c r="AR74" i="65"/>
  <c r="AX73" i="65"/>
  <c r="AO72" i="65"/>
  <c r="AT71" i="65"/>
  <c r="BQ70" i="65"/>
  <c r="BW69" i="65"/>
  <c r="AK69" i="65"/>
  <c r="AR68" i="65"/>
  <c r="AX67" i="65"/>
  <c r="BT66" i="65"/>
  <c r="BZ65" i="65"/>
  <c r="AO65" i="65"/>
  <c r="BJ64" i="65"/>
  <c r="CG63" i="65"/>
  <c r="BH63" i="65"/>
  <c r="CG62" i="65"/>
  <c r="BI62" i="65"/>
  <c r="AH62" i="65"/>
  <c r="BL61" i="65"/>
  <c r="AN61" i="65"/>
  <c r="BT60" i="65"/>
  <c r="AY60" i="65"/>
  <c r="AA60" i="65"/>
  <c r="BM59" i="65"/>
  <c r="AV59" i="65"/>
  <c r="AA59" i="65"/>
  <c r="BT58" i="65"/>
  <c r="BA58" i="65"/>
  <c r="AI58" i="65"/>
  <c r="CB57" i="65"/>
  <c r="BJ57" i="65"/>
  <c r="AU57" i="65"/>
  <c r="AB57" i="65"/>
  <c r="BQ56" i="65"/>
  <c r="BC56" i="65"/>
  <c r="AJ56" i="65"/>
  <c r="CC55" i="65"/>
  <c r="BM55" i="65"/>
  <c r="AW55" i="65"/>
  <c r="AK55" i="65"/>
  <c r="CC54" i="65"/>
  <c r="BP54" i="65"/>
  <c r="AZ54" i="65"/>
  <c r="AJ54" i="65"/>
  <c r="CF53" i="65"/>
  <c r="BP53" i="65"/>
  <c r="BC53" i="65"/>
  <c r="AM53" i="65"/>
  <c r="CG52" i="65"/>
  <c r="BV52" i="65"/>
  <c r="BH52" i="65"/>
  <c r="AW52" i="65"/>
  <c r="AI52" i="65"/>
  <c r="CC51" i="65"/>
  <c r="BR51" i="65"/>
  <c r="BD51" i="65"/>
  <c r="AT51" i="65"/>
  <c r="AI51" i="65"/>
  <c r="CF50" i="65"/>
  <c r="BV50" i="65"/>
  <c r="BK50" i="65"/>
  <c r="AZ50" i="65"/>
  <c r="AP50" i="65"/>
  <c r="AE50" i="65"/>
  <c r="CB49" i="65"/>
  <c r="BR49" i="65"/>
  <c r="BG49" i="65"/>
  <c r="AV49" i="65"/>
  <c r="AM49" i="65"/>
  <c r="AD49" i="65"/>
  <c r="CC48" i="65"/>
  <c r="BT48" i="65"/>
  <c r="BK48" i="65"/>
  <c r="BA48" i="65"/>
  <c r="AR48" i="65"/>
  <c r="AI48" i="65"/>
  <c r="CH47" i="65"/>
  <c r="BY47" i="65"/>
  <c r="BP47" i="65"/>
  <c r="BG47" i="65"/>
  <c r="AW47" i="65"/>
  <c r="AN47" i="65"/>
  <c r="AE47" i="65"/>
  <c r="CD46" i="65"/>
  <c r="BU46" i="65"/>
  <c r="BL46" i="65"/>
  <c r="BC46" i="65"/>
  <c r="AS46" i="65"/>
  <c r="AJ46" i="65"/>
  <c r="AA46" i="65"/>
  <c r="BZ45" i="65"/>
  <c r="BQ45" i="65"/>
  <c r="BH45" i="65"/>
  <c r="AY45" i="65"/>
  <c r="AO45" i="65"/>
  <c r="AF45" i="65"/>
  <c r="CE44" i="65"/>
  <c r="BV44" i="65"/>
  <c r="BM44" i="65"/>
  <c r="BD44" i="65"/>
  <c r="AU44" i="65"/>
  <c r="AL44" i="65"/>
  <c r="AD44" i="65"/>
  <c r="CD43" i="65"/>
  <c r="BV43" i="65"/>
  <c r="BN43" i="65"/>
  <c r="BF43" i="65"/>
  <c r="AX43" i="65"/>
  <c r="AP43" i="65"/>
  <c r="AH43" i="65"/>
  <c r="CH42" i="65"/>
  <c r="BZ42" i="65"/>
  <c r="BR42" i="65"/>
  <c r="BJ42" i="65"/>
  <c r="BB42" i="65"/>
  <c r="AT42" i="65"/>
  <c r="AL42" i="65"/>
  <c r="AD42" i="65"/>
  <c r="CD41" i="65"/>
  <c r="BV41" i="65"/>
  <c r="BN41" i="65"/>
  <c r="BF41" i="65"/>
  <c r="AX41" i="65"/>
  <c r="AP41" i="65"/>
  <c r="AH41" i="65"/>
  <c r="AE65" i="65"/>
  <c r="CC67" i="65"/>
  <c r="AO63" i="65"/>
  <c r="AV62" i="65"/>
  <c r="BC61" i="65"/>
  <c r="BD60" i="65"/>
  <c r="BX59" i="65"/>
  <c r="AL59" i="65"/>
  <c r="BK58" i="65"/>
  <c r="AC58" i="65"/>
  <c r="AZ57" i="65"/>
  <c r="CA56" i="65"/>
  <c r="AS56" i="65"/>
  <c r="AA56" i="65"/>
  <c r="BE55" i="65"/>
  <c r="AC55" i="65"/>
  <c r="BH54" i="65"/>
  <c r="AF54" i="65"/>
  <c r="BH53" i="65"/>
  <c r="AF53" i="65"/>
  <c r="BO52" i="65"/>
  <c r="AP52" i="65"/>
  <c r="BY51" i="65"/>
  <c r="AY51" i="65"/>
  <c r="AD51" i="65"/>
  <c r="BP50" i="65"/>
  <c r="AU50" i="65"/>
  <c r="CH49" i="65"/>
  <c r="BL49" i="65"/>
  <c r="AR49" i="65"/>
  <c r="CG48" i="65"/>
  <c r="BO48" i="65"/>
  <c r="AN48" i="65"/>
  <c r="CC47" i="65"/>
  <c r="BK47" i="65"/>
  <c r="BB47" i="65"/>
  <c r="AJ47" i="65"/>
  <c r="BY46" i="65"/>
  <c r="BG46" i="65"/>
  <c r="AO46" i="65"/>
  <c r="CE45" i="65"/>
  <c r="BL45" i="65"/>
  <c r="AT45" i="65"/>
  <c r="CA44" i="65"/>
  <c r="BH44" i="65"/>
  <c r="AP44" i="65"/>
  <c r="AH44" i="65"/>
  <c r="CH43" i="65"/>
  <c r="BZ43" i="65"/>
  <c r="BR43" i="65"/>
  <c r="BJ43" i="65"/>
  <c r="BB43" i="65"/>
  <c r="AT43" i="65"/>
  <c r="AL43" i="65"/>
  <c r="AD43" i="65"/>
  <c r="CD42" i="65"/>
  <c r="BV42" i="65"/>
  <c r="AQ122" i="65"/>
  <c r="BD110" i="65"/>
  <c r="AF104" i="65"/>
  <c r="BN98" i="65"/>
  <c r="AA94" i="65"/>
  <c r="AF91" i="65"/>
  <c r="AG89" i="65"/>
  <c r="AQ87" i="65"/>
  <c r="BO85" i="65"/>
  <c r="AS84" i="65"/>
  <c r="BQ82" i="65"/>
  <c r="BE81" i="65"/>
  <c r="CC79" i="65"/>
  <c r="BK78" i="65"/>
  <c r="BL77" i="65"/>
  <c r="AZ76" i="65"/>
  <c r="AY75" i="65"/>
  <c r="AE74" i="65"/>
  <c r="AF73" i="65"/>
  <c r="AN72" i="65"/>
  <c r="AS71" i="65"/>
  <c r="BM70" i="65"/>
  <c r="BV69" i="65"/>
  <c r="CB68" i="65"/>
  <c r="AP68" i="65"/>
  <c r="AW67" i="65"/>
  <c r="BS66" i="65"/>
  <c r="BY65" i="65"/>
  <c r="CE64" i="65"/>
  <c r="BI64" i="65"/>
  <c r="CF63" i="65"/>
  <c r="BE63" i="65"/>
  <c r="CF62" i="65"/>
  <c r="BD62" i="65"/>
  <c r="AF62" i="65"/>
  <c r="BK61" i="65"/>
  <c r="AM61" i="65"/>
  <c r="BO60" i="65"/>
  <c r="AQ60" i="65"/>
  <c r="CF59" i="65"/>
  <c r="BK59" i="65"/>
  <c r="AU59" i="65"/>
  <c r="CG58" i="65"/>
  <c r="BO58" i="65"/>
  <c r="AZ58" i="65"/>
  <c r="AH58" i="65"/>
  <c r="CA57" i="65"/>
  <c r="BH57" i="65"/>
  <c r="AO57" i="65"/>
  <c r="AA57" i="65"/>
  <c r="BP56" i="65"/>
  <c r="BA56" i="65"/>
  <c r="AI56" i="65"/>
  <c r="BY55" i="65"/>
  <c r="BL55" i="65"/>
  <c r="AV55" i="65"/>
  <c r="AJ55" i="65"/>
  <c r="CB54" i="65"/>
  <c r="BL54" i="65"/>
  <c r="AY54" i="65"/>
  <c r="AI54" i="65"/>
  <c r="CE53" i="65"/>
  <c r="BO53" i="65"/>
  <c r="AY53" i="65"/>
  <c r="AL53" i="65"/>
  <c r="CF52" i="65"/>
  <c r="BU52" i="65"/>
  <c r="BG52" i="65"/>
  <c r="AS52" i="65"/>
  <c r="AH52" i="65"/>
  <c r="CB51" i="65"/>
  <c r="BQ51" i="65"/>
  <c r="BC51" i="65"/>
  <c r="AS51" i="65"/>
  <c r="AG51" i="65"/>
  <c r="CE50" i="65"/>
  <c r="BU50" i="65"/>
  <c r="BI50" i="65"/>
  <c r="AY50" i="65"/>
  <c r="AO50" i="65"/>
  <c r="AC50" i="65"/>
  <c r="CA49" i="65"/>
  <c r="BQ49" i="65"/>
  <c r="BE49" i="65"/>
  <c r="AU49" i="65"/>
  <c r="AL49" i="65"/>
  <c r="AC49" i="65"/>
  <c r="CB48" i="65"/>
  <c r="BS48" i="65"/>
  <c r="BI48" i="65"/>
  <c r="AZ48" i="65"/>
  <c r="AQ48" i="65"/>
  <c r="AH48" i="65"/>
  <c r="CG47" i="65"/>
  <c r="BX47" i="65"/>
  <c r="BO47" i="65"/>
  <c r="BE47" i="65"/>
  <c r="AV47" i="65"/>
  <c r="AM47" i="65"/>
  <c r="AD47" i="65"/>
  <c r="CC46" i="65"/>
  <c r="BT46" i="65"/>
  <c r="BK46" i="65"/>
  <c r="BA46" i="65"/>
  <c r="AR46" i="65"/>
  <c r="AI46" i="65"/>
  <c r="CH45" i="65"/>
  <c r="BY45" i="65"/>
  <c r="BP45" i="65"/>
  <c r="BG45" i="65"/>
  <c r="AW45" i="65"/>
  <c r="AN45" i="65"/>
  <c r="AE45" i="65"/>
  <c r="CD44" i="65"/>
  <c r="BU44" i="65"/>
  <c r="BL44" i="65"/>
  <c r="BC44" i="65"/>
  <c r="AS44" i="65"/>
  <c r="AK44" i="65"/>
  <c r="AC44" i="65"/>
  <c r="CC43" i="65"/>
  <c r="BU43" i="65"/>
  <c r="BM43" i="65"/>
  <c r="BE43" i="65"/>
  <c r="AW43" i="65"/>
  <c r="AO43" i="65"/>
  <c r="AG43" i="65"/>
  <c r="CG42" i="65"/>
  <c r="BY42" i="65"/>
  <c r="BQ42" i="65"/>
  <c r="BI42" i="65"/>
  <c r="BA42" i="65"/>
  <c r="AS42" i="65"/>
  <c r="AK42" i="65"/>
  <c r="AC42" i="65"/>
  <c r="CC41" i="65"/>
  <c r="BU41" i="65"/>
  <c r="BM41" i="65"/>
  <c r="BE41" i="65"/>
  <c r="AW41" i="65"/>
  <c r="AO41" i="65"/>
  <c r="AG41" i="65"/>
  <c r="BE108" i="65"/>
  <c r="BQ103" i="65"/>
  <c r="AS97" i="65"/>
  <c r="CF92" i="65"/>
  <c r="BH90" i="65"/>
  <c r="BF88" i="65"/>
  <c r="AI87" i="65"/>
  <c r="AT85" i="65"/>
  <c r="BT83" i="65"/>
  <c r="BA82" i="65"/>
  <c r="CH80" i="65"/>
  <c r="BV79" i="65"/>
  <c r="AU78" i="65"/>
  <c r="AL77" i="65"/>
  <c r="AL76" i="65"/>
  <c r="CH74" i="65"/>
  <c r="CH73" i="65"/>
  <c r="BZ72" i="65"/>
  <c r="BZ71" i="65"/>
  <c r="AL71" i="65"/>
  <c r="AU70" i="65"/>
  <c r="BO69" i="65"/>
  <c r="BX68" i="65"/>
  <c r="CF67" i="65"/>
  <c r="AR67" i="65"/>
  <c r="BA66" i="65"/>
  <c r="BU65" i="65"/>
  <c r="CB64" i="65"/>
  <c r="AT64" i="65"/>
  <c r="CA63" i="65"/>
  <c r="AV63" i="65"/>
  <c r="CD62" i="65"/>
  <c r="AX62" i="65"/>
  <c r="CB61" i="65"/>
  <c r="BD61" i="65"/>
  <c r="BL60" i="65"/>
  <c r="AN60" i="65"/>
  <c r="BH59" i="65"/>
  <c r="CE58" i="65"/>
  <c r="AS58" i="65"/>
  <c r="BT57" i="65"/>
  <c r="AM57" i="65"/>
  <c r="BN56" i="65"/>
  <c r="BW55" i="65"/>
  <c r="BG55" i="65"/>
  <c r="AD55" i="65"/>
  <c r="BI54" i="65"/>
  <c r="AG54" i="65"/>
  <c r="BL53" i="65"/>
  <c r="AG53" i="65"/>
  <c r="BP52" i="65"/>
  <c r="AQ52" i="65"/>
  <c r="BZ51" i="65"/>
  <c r="BA51" i="65"/>
  <c r="AE51" i="65"/>
  <c r="BQ50" i="65"/>
  <c r="AW50" i="65"/>
  <c r="AA50" i="65"/>
  <c r="BC49" i="65"/>
  <c r="AJ49" i="65"/>
  <c r="BY48" i="65"/>
  <c r="BG48" i="65"/>
  <c r="AO48" i="65"/>
  <c r="CE47" i="65"/>
  <c r="BL47" i="65"/>
  <c r="AT47" i="65"/>
  <c r="AB47" i="65"/>
  <c r="BQ46" i="65"/>
  <c r="AY46" i="65"/>
  <c r="AG46" i="65"/>
  <c r="BW45" i="65"/>
  <c r="BD45" i="65"/>
  <c r="AL45" i="65"/>
  <c r="CB44" i="65"/>
  <c r="BI44" i="65"/>
  <c r="AQ44" i="65"/>
  <c r="AA44" i="65"/>
  <c r="CA43" i="65"/>
  <c r="BK43" i="65"/>
  <c r="AM43" i="65"/>
  <c r="CE42" i="65"/>
  <c r="BW42" i="65"/>
  <c r="AY42" i="65"/>
  <c r="AQ42" i="65"/>
  <c r="AA42" i="65"/>
  <c r="BS41" i="65"/>
  <c r="BC41" i="65"/>
  <c r="AM41" i="65"/>
  <c r="BQ116" i="65"/>
  <c r="CF101" i="65"/>
  <c r="AJ97" i="65"/>
  <c r="BV92" i="65"/>
  <c r="AX90" i="65"/>
  <c r="AO88" i="65"/>
  <c r="BO86" i="65"/>
  <c r="AS85" i="65"/>
  <c r="BM83" i="65"/>
  <c r="AU82" i="65"/>
  <c r="BS80" i="65"/>
  <c r="AW79" i="65"/>
  <c r="AT78" i="65"/>
  <c r="AH77" i="65"/>
  <c r="AH76" i="65"/>
  <c r="BV74" i="65"/>
  <c r="BP73" i="65"/>
  <c r="BY72" i="65"/>
  <c r="BW71" i="65"/>
  <c r="AC71" i="65"/>
  <c r="AR70" i="65"/>
  <c r="AZ69" i="65"/>
  <c r="BT68" i="65"/>
  <c r="AO67" i="65"/>
  <c r="AW66" i="65"/>
  <c r="BF65" i="65"/>
  <c r="CA64" i="65"/>
  <c r="AS64" i="65"/>
  <c r="BY63" i="65"/>
  <c r="BT62" i="65"/>
  <c r="CA61" i="65"/>
  <c r="CG60" i="65"/>
  <c r="AM60" i="65"/>
  <c r="BG59" i="65"/>
  <c r="BY58" i="65"/>
  <c r="AR58" i="65"/>
  <c r="BS57" i="65"/>
  <c r="AL57" i="65"/>
  <c r="BL56" i="65"/>
  <c r="BU55" i="65"/>
  <c r="AS55" i="65"/>
  <c r="BU54" i="65"/>
  <c r="AR54" i="65"/>
  <c r="BX53" i="65"/>
  <c r="AU53" i="65"/>
  <c r="CC52" i="65"/>
  <c r="BA52" i="65"/>
  <c r="AB52" i="65"/>
  <c r="BK51" i="65"/>
  <c r="AN51" i="65"/>
  <c r="CA50" i="65"/>
  <c r="BF50" i="65"/>
  <c r="AJ50" i="65"/>
  <c r="BW49" i="65"/>
  <c r="BB49" i="65"/>
  <c r="AI49" i="65"/>
  <c r="BX48" i="65"/>
  <c r="BF48" i="65"/>
  <c r="AW48" i="65"/>
  <c r="AE48" i="65"/>
  <c r="BT47" i="65"/>
  <c r="AS47" i="65"/>
  <c r="AA47" i="65"/>
  <c r="BP46" i="65"/>
  <c r="AX46" i="65"/>
  <c r="AF46" i="65"/>
  <c r="BU45" i="65"/>
  <c r="BC45" i="65"/>
  <c r="AK45" i="65"/>
  <c r="AB45" i="65"/>
  <c r="BQ44" i="65"/>
  <c r="AY44" i="65"/>
  <c r="BI118" i="65"/>
  <c r="BX108" i="65"/>
  <c r="AB104" i="65"/>
  <c r="AN98" i="65"/>
  <c r="BU93" i="65"/>
  <c r="BI90" i="65"/>
  <c r="BM88" i="65"/>
  <c r="AP87" i="65"/>
  <c r="BK85" i="65"/>
  <c r="AO84" i="65"/>
  <c r="BB82" i="65"/>
  <c r="AD81" i="65"/>
  <c r="BZ79" i="65"/>
  <c r="BH78" i="65"/>
  <c r="BG77" i="65"/>
  <c r="AM76" i="65"/>
  <c r="AD75" i="65"/>
  <c r="AD74" i="65"/>
  <c r="AB73" i="65"/>
  <c r="AK72" i="65"/>
  <c r="AP71" i="65"/>
  <c r="AX70" i="65"/>
  <c r="BR69" i="65"/>
  <c r="CA68" i="65"/>
  <c r="AM68" i="65"/>
  <c r="AV67" i="65"/>
  <c r="BB66" i="65"/>
  <c r="BX65" i="65"/>
  <c r="CC64" i="65"/>
  <c r="BB64" i="65"/>
  <c r="CD63" i="65"/>
  <c r="AW63" i="65"/>
  <c r="CE62" i="65"/>
  <c r="BA62" i="65"/>
  <c r="AC62" i="65"/>
  <c r="BE61" i="65"/>
  <c r="AD61" i="65"/>
  <c r="BN60" i="65"/>
  <c r="AP60" i="65"/>
  <c r="CE59" i="65"/>
  <c r="BJ59" i="65"/>
  <c r="AN59" i="65"/>
  <c r="CF58" i="65"/>
  <c r="BN58" i="65"/>
  <c r="AY58" i="65"/>
  <c r="AF58" i="65"/>
  <c r="BU57" i="65"/>
  <c r="BG57" i="65"/>
  <c r="AN57" i="65"/>
  <c r="CG56" i="65"/>
  <c r="BO56" i="65"/>
  <c r="AV56" i="65"/>
  <c r="AH56" i="65"/>
  <c r="BX55" i="65"/>
  <c r="BK55" i="65"/>
  <c r="AU55" i="65"/>
  <c r="AE55" i="65"/>
  <c r="CA54" i="65"/>
  <c r="BK54" i="65"/>
  <c r="AX54" i="65"/>
  <c r="AH54" i="65"/>
  <c r="BZ53" i="65"/>
  <c r="BM53" i="65"/>
  <c r="AW53" i="65"/>
  <c r="AK53" i="65"/>
  <c r="CE52" i="65"/>
  <c r="BQ52" i="65"/>
  <c r="BF52" i="65"/>
  <c r="AR52" i="65"/>
  <c r="AG52" i="65"/>
  <c r="CA51" i="65"/>
  <c r="BM51" i="65"/>
  <c r="BB51" i="65"/>
  <c r="AQ51" i="65"/>
  <c r="AF51" i="65"/>
  <c r="CD50" i="65"/>
  <c r="BS50" i="65"/>
  <c r="BH50" i="65"/>
  <c r="AX50" i="65"/>
  <c r="AM50" i="65"/>
  <c r="AB50" i="65"/>
  <c r="BZ49" i="65"/>
  <c r="BO49" i="65"/>
  <c r="BD49" i="65"/>
  <c r="AT49" i="65"/>
  <c r="AK49" i="65"/>
  <c r="AB49" i="65"/>
  <c r="CA48" i="65"/>
  <c r="BQ48" i="65"/>
  <c r="BH48" i="65"/>
  <c r="AY48" i="65"/>
  <c r="AP48" i="65"/>
  <c r="AG48" i="65"/>
  <c r="CF47" i="65"/>
  <c r="BW47" i="65"/>
  <c r="BM47" i="65"/>
  <c r="BD47" i="65"/>
  <c r="AU47" i="65"/>
  <c r="AL47" i="65"/>
  <c r="AC47" i="65"/>
  <c r="CB46" i="65"/>
  <c r="BS46" i="65"/>
  <c r="BI46" i="65"/>
  <c r="AZ46" i="65"/>
  <c r="AQ46" i="65"/>
  <c r="AH46" i="65"/>
  <c r="CG45" i="65"/>
  <c r="BX45" i="65"/>
  <c r="BO45" i="65"/>
  <c r="BE45" i="65"/>
  <c r="AV45" i="65"/>
  <c r="AM45" i="65"/>
  <c r="AD45" i="65"/>
  <c r="CC44" i="65"/>
  <c r="BT44" i="65"/>
  <c r="BK44" i="65"/>
  <c r="BA44" i="65"/>
  <c r="AR44" i="65"/>
  <c r="AJ44" i="65"/>
  <c r="AB44" i="65"/>
  <c r="CB43" i="65"/>
  <c r="BT43" i="65"/>
  <c r="BL43" i="65"/>
  <c r="BD43" i="65"/>
  <c r="AV43" i="65"/>
  <c r="AN43" i="65"/>
  <c r="AF43" i="65"/>
  <c r="CF42" i="65"/>
  <c r="BX42" i="65"/>
  <c r="BP42" i="65"/>
  <c r="BH42" i="65"/>
  <c r="AZ42" i="65"/>
  <c r="AR42" i="65"/>
  <c r="AJ42" i="65"/>
  <c r="AB42" i="65"/>
  <c r="CB41" i="65"/>
  <c r="BT41" i="65"/>
  <c r="BL41" i="65"/>
  <c r="BD41" i="65"/>
  <c r="AV41" i="65"/>
  <c r="AN41" i="65"/>
  <c r="AF41" i="65"/>
  <c r="AA118" i="65"/>
  <c r="AB61" i="65"/>
  <c r="BZ59" i="65"/>
  <c r="AM59" i="65"/>
  <c r="BL58" i="65"/>
  <c r="AE58" i="65"/>
  <c r="BE57" i="65"/>
  <c r="CB56" i="65"/>
  <c r="AU56" i="65"/>
  <c r="AF56" i="65"/>
  <c r="AT55" i="65"/>
  <c r="BY54" i="65"/>
  <c r="AS54" i="65"/>
  <c r="BY53" i="65"/>
  <c r="AV53" i="65"/>
  <c r="CD52" i="65"/>
  <c r="BE52" i="65"/>
  <c r="AC52" i="65"/>
  <c r="BL51" i="65"/>
  <c r="AO51" i="65"/>
  <c r="CC50" i="65"/>
  <c r="BG50" i="65"/>
  <c r="AK50" i="65"/>
  <c r="BY49" i="65"/>
  <c r="BM49" i="65"/>
  <c r="AS49" i="65"/>
  <c r="AA49" i="65"/>
  <c r="BP48" i="65"/>
  <c r="AX48" i="65"/>
  <c r="AF48" i="65"/>
  <c r="BU47" i="65"/>
  <c r="BC47" i="65"/>
  <c r="AK47" i="65"/>
  <c r="CA46" i="65"/>
  <c r="BH46" i="65"/>
  <c r="AP46" i="65"/>
  <c r="CF45" i="65"/>
  <c r="BM45" i="65"/>
  <c r="AU45" i="65"/>
  <c r="AC45" i="65"/>
  <c r="BS44" i="65"/>
  <c r="AZ44" i="65"/>
  <c r="AI44" i="65"/>
  <c r="BS43" i="65"/>
  <c r="BC43" i="65"/>
  <c r="AU43" i="65"/>
  <c r="AE43" i="65"/>
  <c r="BO42" i="65"/>
  <c r="BG42" i="65"/>
  <c r="AI42" i="65"/>
  <c r="CA41" i="65"/>
  <c r="BK41" i="65"/>
  <c r="AU41" i="65"/>
  <c r="AE41" i="65"/>
  <c r="BZ112" i="65"/>
  <c r="AL107" i="65"/>
  <c r="BV100" i="65"/>
  <c r="AK95" i="65"/>
  <c r="AP92" i="65"/>
  <c r="BD89" i="65"/>
  <c r="AH88" i="65"/>
  <c r="AR86" i="65"/>
  <c r="BQ84" i="65"/>
  <c r="AU83" i="65"/>
  <c r="BX81" i="65"/>
  <c r="BL80" i="65"/>
  <c r="AD79" i="65"/>
  <c r="CC77" i="65"/>
  <c r="CB76" i="65"/>
  <c r="BP75" i="65"/>
  <c r="BQ74" i="65"/>
  <c r="BB73" i="65"/>
  <c r="BC72" i="65"/>
  <c r="BM71" i="65"/>
  <c r="BS70" i="65"/>
  <c r="AG70" i="65"/>
  <c r="AN69" i="65"/>
  <c r="BB68" i="65"/>
  <c r="BP67" i="65"/>
  <c r="CD66" i="65"/>
  <c r="AK66" i="65"/>
  <c r="AY65" i="65"/>
  <c r="BL64" i="65"/>
  <c r="AK64" i="65"/>
  <c r="BN63" i="65"/>
  <c r="AM63" i="65"/>
  <c r="BP62" i="65"/>
  <c r="AJ62" i="65"/>
  <c r="BX61" i="65"/>
  <c r="AR61" i="65"/>
  <c r="CB60" i="65"/>
  <c r="BA60" i="65"/>
  <c r="AC60" i="65"/>
  <c r="BT59" i="65"/>
  <c r="AY59" i="65"/>
  <c r="AI59" i="65"/>
  <c r="BW58" i="65"/>
  <c r="BD58" i="65"/>
  <c r="AP58" i="65"/>
  <c r="CE57" i="65"/>
  <c r="BP57" i="65"/>
  <c r="AW57" i="65"/>
  <c r="AE57" i="65"/>
  <c r="BX56" i="65"/>
  <c r="BF56" i="65"/>
  <c r="AQ56" i="65"/>
  <c r="CF55" i="65"/>
  <c r="BP55" i="65"/>
  <c r="BC55" i="65"/>
  <c r="AM55" i="65"/>
  <c r="AA55" i="65"/>
  <c r="BS54" i="65"/>
  <c r="BC54" i="65"/>
  <c r="AP54" i="65"/>
  <c r="CH53" i="65"/>
  <c r="BU53" i="65"/>
  <c r="BE53" i="65"/>
  <c r="AO53" i="65"/>
  <c r="AD53" i="65"/>
  <c r="BX52" i="65"/>
  <c r="BM52" i="65"/>
  <c r="AY52" i="65"/>
  <c r="AK52" i="65"/>
  <c r="CH51" i="65"/>
  <c r="BT51" i="65"/>
  <c r="BI51" i="65"/>
  <c r="AV51" i="65"/>
  <c r="AL51" i="65"/>
  <c r="AA51" i="65"/>
  <c r="BX50" i="65"/>
  <c r="BN50" i="65"/>
  <c r="BC50" i="65"/>
  <c r="AR50" i="65"/>
  <c r="AH50" i="65"/>
  <c r="CE49" i="65"/>
  <c r="BT49" i="65"/>
  <c r="BJ49" i="65"/>
  <c r="AY49" i="65"/>
  <c r="AO49" i="65"/>
  <c r="AF49" i="65"/>
  <c r="CE48" i="65"/>
  <c r="BV48" i="65"/>
  <c r="BM48" i="65"/>
  <c r="BD48" i="65"/>
  <c r="AU48" i="65"/>
  <c r="AK48" i="65"/>
  <c r="AB48" i="65"/>
  <c r="CA47" i="65"/>
  <c r="BR47" i="65"/>
  <c r="BI47" i="65"/>
  <c r="AZ47" i="65"/>
  <c r="AQ47" i="65"/>
  <c r="AG47" i="65"/>
  <c r="CF46" i="65"/>
  <c r="BW46" i="65"/>
  <c r="BN46" i="65"/>
  <c r="BE46" i="65"/>
  <c r="AV46" i="65"/>
  <c r="AM46" i="65"/>
  <c r="AC46" i="65"/>
  <c r="CB45" i="65"/>
  <c r="BS45" i="65"/>
  <c r="BJ45" i="65"/>
  <c r="BA45" i="65"/>
  <c r="AR45" i="65"/>
  <c r="AI45" i="65"/>
  <c r="AM88" i="65"/>
  <c r="CD76" i="65"/>
  <c r="AW69" i="65"/>
  <c r="BO63" i="65"/>
  <c r="AI60" i="65"/>
  <c r="BR57" i="65"/>
  <c r="BD55" i="65"/>
  <c r="BG53" i="65"/>
  <c r="BU51" i="65"/>
  <c r="AS50" i="65"/>
  <c r="CF48" i="65"/>
  <c r="BS47" i="65"/>
  <c r="BF46" i="65"/>
  <c r="AS45" i="65"/>
  <c r="BG44" i="65"/>
  <c r="CG43" i="65"/>
  <c r="BA43" i="65"/>
  <c r="CC42" i="65"/>
  <c r="BE42" i="65"/>
  <c r="AH42" i="65"/>
  <c r="BX41" i="65"/>
  <c r="BA41" i="65"/>
  <c r="AD41" i="65"/>
  <c r="AZ59" i="65"/>
  <c r="AW51" i="65"/>
  <c r="BA47" i="65"/>
  <c r="AX44" i="65"/>
  <c r="BY43" i="65"/>
  <c r="AX42" i="65"/>
  <c r="AT41" i="65"/>
  <c r="AI47" i="65"/>
  <c r="BQ43" i="65"/>
  <c r="AR41" i="65"/>
  <c r="BB65" i="65"/>
  <c r="AQ54" i="65"/>
  <c r="BA49" i="65"/>
  <c r="BX44" i="65"/>
  <c r="BM42" i="65"/>
  <c r="AL41" i="65"/>
  <c r="BY64" i="65"/>
  <c r="CH55" i="65"/>
  <c r="AQ49" i="65"/>
  <c r="BK45" i="65"/>
  <c r="AC43" i="65"/>
  <c r="BH41" i="65"/>
  <c r="AH70" i="65"/>
  <c r="BT55" i="65"/>
  <c r="BE50" i="65"/>
  <c r="BB45" i="65"/>
  <c r="AB43" i="65"/>
  <c r="BB41" i="65"/>
  <c r="AW113" i="65"/>
  <c r="BH86" i="65"/>
  <c r="BU75" i="65"/>
  <c r="BK68" i="65"/>
  <c r="AN63" i="65"/>
  <c r="BU59" i="65"/>
  <c r="AY57" i="65"/>
  <c r="AN55" i="65"/>
  <c r="AT53" i="65"/>
  <c r="BJ51" i="65"/>
  <c r="AI50" i="65"/>
  <c r="BW48" i="65"/>
  <c r="BJ47" i="65"/>
  <c r="AW46" i="65"/>
  <c r="AJ45" i="65"/>
  <c r="BF44" i="65"/>
  <c r="CF43" i="65"/>
  <c r="AZ43" i="65"/>
  <c r="CB42" i="65"/>
  <c r="BD42" i="65"/>
  <c r="AG42" i="65"/>
  <c r="BR41" i="65"/>
  <c r="AZ41" i="65"/>
  <c r="AC41" i="65"/>
  <c r="AJ57" i="65"/>
  <c r="AE53" i="65"/>
  <c r="BN48" i="65"/>
  <c r="AA45" i="65"/>
  <c r="BU42" i="65"/>
  <c r="AF42" i="65"/>
  <c r="AB41" i="65"/>
  <c r="BY44" i="65"/>
  <c r="BN42" i="65"/>
  <c r="BJ41" i="65"/>
  <c r="BN71" i="65"/>
  <c r="AR56" i="65"/>
  <c r="AM48" i="65"/>
  <c r="AN44" i="65"/>
  <c r="AP42" i="65"/>
  <c r="AR92" i="65"/>
  <c r="CF60" i="65"/>
  <c r="AO52" i="65"/>
  <c r="BX46" i="65"/>
  <c r="BI43" i="65"/>
  <c r="BZ41" i="65"/>
  <c r="AP78" i="65"/>
  <c r="CF57" i="65"/>
  <c r="AG49" i="65"/>
  <c r="BO44" i="65"/>
  <c r="AN42" i="65"/>
  <c r="BD107" i="65"/>
  <c r="AL85" i="65"/>
  <c r="BT74" i="65"/>
  <c r="BY67" i="65"/>
  <c r="BQ62" i="65"/>
  <c r="AB55" i="65"/>
  <c r="CG49" i="65"/>
  <c r="AN46" i="65"/>
  <c r="AS43" i="65"/>
  <c r="BQ41" i="65"/>
  <c r="CC45" i="65"/>
  <c r="AK43" i="65"/>
  <c r="CG41" i="65"/>
  <c r="BR80" i="65"/>
  <c r="BI58" i="65"/>
  <c r="BY50" i="65"/>
  <c r="BT45" i="65"/>
  <c r="AJ43" i="65"/>
  <c r="BI41" i="65"/>
  <c r="CB70" i="65"/>
  <c r="AA54" i="65"/>
  <c r="AC48" i="65"/>
  <c r="AG44" i="65"/>
  <c r="AO42" i="65"/>
  <c r="BK89" i="65"/>
  <c r="BC60" i="65"/>
  <c r="AA52" i="65"/>
  <c r="BO46" i="65"/>
  <c r="BH43" i="65"/>
  <c r="BY41" i="65"/>
  <c r="BA107" i="65"/>
  <c r="AV83" i="65"/>
  <c r="BM73" i="65"/>
  <c r="CH66" i="65"/>
  <c r="AS62" i="65"/>
  <c r="AJ59" i="65"/>
  <c r="BY56" i="65"/>
  <c r="BT54" i="65"/>
  <c r="BY52" i="65"/>
  <c r="AM51" i="65"/>
  <c r="BU49" i="65"/>
  <c r="BE48" i="65"/>
  <c r="AR47" i="65"/>
  <c r="AE46" i="65"/>
  <c r="CG44" i="65"/>
  <c r="AW44" i="65"/>
  <c r="BX43" i="65"/>
  <c r="AR43" i="65"/>
  <c r="BT42" i="65"/>
  <c r="AW42" i="65"/>
  <c r="CH41" i="65"/>
  <c r="BP41" i="65"/>
  <c r="AS41" i="65"/>
  <c r="BL101" i="65"/>
  <c r="CD81" i="65"/>
  <c r="BU72" i="65"/>
  <c r="AT66" i="65"/>
  <c r="BZ61" i="65"/>
  <c r="BX58" i="65"/>
  <c r="BG56" i="65"/>
  <c r="BG54" i="65"/>
  <c r="BN52" i="65"/>
  <c r="AC51" i="65"/>
  <c r="BK49" i="65"/>
  <c r="AV48" i="65"/>
  <c r="AO44" i="65"/>
  <c r="AV42" i="65"/>
  <c r="BX96" i="65"/>
  <c r="AT61" i="65"/>
  <c r="AZ52" i="65"/>
  <c r="CG46" i="65"/>
  <c r="BP43" i="65"/>
  <c r="CF41" i="65"/>
  <c r="AQ79" i="65"/>
  <c r="AQ58" i="65"/>
  <c r="BO50" i="65"/>
  <c r="BP44" i="65"/>
  <c r="BL42" i="65"/>
  <c r="AK41" i="65"/>
  <c r="AN64" i="65"/>
  <c r="BW53" i="65"/>
  <c r="CB47" i="65"/>
  <c r="AF44" i="65"/>
  <c r="BF42" i="65"/>
  <c r="AJ41" i="65"/>
  <c r="AN135" i="65"/>
  <c r="AN133" i="65"/>
  <c r="IS126" i="65"/>
  <c r="HD8" i="27"/>
  <c r="HC8" i="28"/>
  <c r="HD8" i="28"/>
  <c r="HE8" i="28"/>
  <c r="HE8" i="27"/>
  <c r="HJ8" i="27"/>
  <c r="HK8" i="27"/>
  <c r="HH8" i="27"/>
  <c r="HI8" i="27"/>
  <c r="BA120" i="27"/>
  <c r="DM120" i="27"/>
  <c r="DM124" i="27" s="1"/>
  <c r="FY120" i="27"/>
  <c r="FY124" i="27" s="1"/>
  <c r="N120" i="27"/>
  <c r="N124" i="27" s="1"/>
  <c r="BZ120" i="27"/>
  <c r="BZ124" i="27" s="1"/>
  <c r="EL120" i="27"/>
  <c r="EL124" i="27" s="1"/>
  <c r="GX120" i="27"/>
  <c r="GX124" i="27" s="1"/>
  <c r="AM120" i="27"/>
  <c r="AM124" i="27" s="1"/>
  <c r="CY120" i="27"/>
  <c r="FK120" i="27"/>
  <c r="FK124" i="27" s="1"/>
  <c r="CV120" i="27"/>
  <c r="CV124" i="27" s="1"/>
  <c r="BD120" i="27"/>
  <c r="BD124" i="27" s="1"/>
  <c r="DP120" i="27"/>
  <c r="DP124" i="27" s="1"/>
  <c r="GB120" i="27"/>
  <c r="GB124" i="27" s="1"/>
  <c r="Q120" i="27"/>
  <c r="Q124" i="27" s="1"/>
  <c r="CC120" i="27"/>
  <c r="CC124" i="27" s="1"/>
  <c r="EO120" i="27"/>
  <c r="EO124" i="27" s="1"/>
  <c r="HA120" i="27"/>
  <c r="HA124" i="27" s="1"/>
  <c r="AP120" i="27"/>
  <c r="AP124" i="27" s="1"/>
  <c r="DB120" i="27"/>
  <c r="DB124" i="27" s="1"/>
  <c r="FN120" i="27"/>
  <c r="FN124" i="27" s="1"/>
  <c r="ER120" i="27"/>
  <c r="ER124" i="27" s="1"/>
  <c r="BG120" i="27"/>
  <c r="BG124" i="27" s="1"/>
  <c r="DS120" i="27"/>
  <c r="GE120" i="27"/>
  <c r="GE124" i="27" s="1"/>
  <c r="BI120" i="27"/>
  <c r="BI124" i="27" s="1"/>
  <c r="DU120" i="27"/>
  <c r="DU124" i="27" s="1"/>
  <c r="GG120" i="27"/>
  <c r="GG124" i="27" s="1"/>
  <c r="V120" i="27"/>
  <c r="V124" i="27" s="1"/>
  <c r="CH120" i="27"/>
  <c r="CH124" i="27" s="1"/>
  <c r="ET120" i="27"/>
  <c r="ET124" i="27" s="1"/>
  <c r="AZ120" i="27"/>
  <c r="AZ124" i="27" s="1"/>
  <c r="AU120" i="27"/>
  <c r="AU124" i="27" s="1"/>
  <c r="DG120" i="27"/>
  <c r="DG124" i="27" s="1"/>
  <c r="FS120" i="27"/>
  <c r="FS124" i="27" s="1"/>
  <c r="EJ120" i="27"/>
  <c r="EJ124" i="27" s="1"/>
  <c r="BL120" i="27"/>
  <c r="BL124" i="27" s="1"/>
  <c r="DX120" i="27"/>
  <c r="DX124" i="27" s="1"/>
  <c r="GJ120" i="27"/>
  <c r="GJ124" i="27" s="1"/>
  <c r="Y120" i="27"/>
  <c r="Y124" i="27" s="1"/>
  <c r="CK120" i="27"/>
  <c r="CK124" i="27" s="1"/>
  <c r="EW120" i="27"/>
  <c r="EW124" i="27" s="1"/>
  <c r="L120" i="27"/>
  <c r="L124" i="27" s="1"/>
  <c r="AX120" i="27"/>
  <c r="AX124" i="27" s="1"/>
  <c r="DJ120" i="27"/>
  <c r="DJ124" i="27" s="1"/>
  <c r="FV120" i="27"/>
  <c r="FV124" i="27" s="1"/>
  <c r="GN120" i="27"/>
  <c r="GN124" i="27" s="1"/>
  <c r="BO120" i="27"/>
  <c r="BO124" i="27" s="1"/>
  <c r="EA120" i="27"/>
  <c r="EA124" i="27" s="1"/>
  <c r="GM120" i="27"/>
  <c r="GM124" i="27" s="1"/>
  <c r="BQ120" i="27"/>
  <c r="BQ124" i="27" s="1"/>
  <c r="EC120" i="27"/>
  <c r="EC124" i="27" s="1"/>
  <c r="GO120" i="27"/>
  <c r="GO124" i="27" s="1"/>
  <c r="AD120" i="27"/>
  <c r="AD124" i="27" s="1"/>
  <c r="CP120" i="27"/>
  <c r="CP124" i="27" s="1"/>
  <c r="FB120" i="27"/>
  <c r="FB124" i="27" s="1"/>
  <c r="BX120" i="27"/>
  <c r="BX124" i="27" s="1"/>
  <c r="BC120" i="27"/>
  <c r="BC124" i="27" s="1"/>
  <c r="DO120" i="27"/>
  <c r="DO124" i="27" s="1"/>
  <c r="GA120" i="27"/>
  <c r="GA124" i="27" s="1"/>
  <c r="GF120" i="27"/>
  <c r="GF124" i="27" s="1"/>
  <c r="BT120" i="27"/>
  <c r="BT124" i="27" s="1"/>
  <c r="EF120" i="27"/>
  <c r="EF124" i="27" s="1"/>
  <c r="GR120" i="27"/>
  <c r="GR124" i="27" s="1"/>
  <c r="AG120" i="27"/>
  <c r="CS120" i="27"/>
  <c r="CS124" i="27" s="1"/>
  <c r="FE120" i="27"/>
  <c r="FE124" i="27" s="1"/>
  <c r="BP120" i="27"/>
  <c r="BP124" i="27" s="1"/>
  <c r="BF120" i="27"/>
  <c r="BF124" i="27" s="1"/>
  <c r="DR120" i="27"/>
  <c r="DR124" i="27" s="1"/>
  <c r="GD120" i="27"/>
  <c r="GD124" i="27" s="1"/>
  <c r="K120" i="27"/>
  <c r="K124" i="27" s="1"/>
  <c r="BW120" i="27"/>
  <c r="BW124" i="27" s="1"/>
  <c r="EI120" i="27"/>
  <c r="EI124" i="27" s="1"/>
  <c r="GU120" i="27"/>
  <c r="GU124" i="27" s="1"/>
  <c r="M120" i="27"/>
  <c r="BY120" i="27"/>
  <c r="BY124" i="27" s="1"/>
  <c r="EK120" i="27"/>
  <c r="EK124" i="27" s="1"/>
  <c r="GW120" i="27"/>
  <c r="GW124" i="27" s="1"/>
  <c r="AL120" i="27"/>
  <c r="AL124" i="27" s="1"/>
  <c r="CX120" i="27"/>
  <c r="CX124" i="27" s="1"/>
  <c r="FJ120" i="27"/>
  <c r="FJ124" i="27" s="1"/>
  <c r="DL120" i="27"/>
  <c r="DL124" i="27" s="1"/>
  <c r="BK120" i="27"/>
  <c r="DW120" i="27"/>
  <c r="DW124" i="27" s="1"/>
  <c r="GI120" i="27"/>
  <c r="GI124" i="27" s="1"/>
  <c r="P120" i="27"/>
  <c r="P124" i="27" s="1"/>
  <c r="CB120" i="27"/>
  <c r="CB124" i="27" s="1"/>
  <c r="EN120" i="27"/>
  <c r="EN124" i="27" s="1"/>
  <c r="GZ120" i="27"/>
  <c r="GZ124" i="27" s="1"/>
  <c r="AO120" i="27"/>
  <c r="AO124" i="27" s="1"/>
  <c r="DA120" i="27"/>
  <c r="DA124" i="27" s="1"/>
  <c r="FM120" i="27"/>
  <c r="FM124" i="27" s="1"/>
  <c r="DT120" i="27"/>
  <c r="DT124" i="27" s="1"/>
  <c r="BN120" i="27"/>
  <c r="BN124" i="27" s="1"/>
  <c r="DZ120" i="27"/>
  <c r="DZ124" i="27" s="1"/>
  <c r="GL120" i="27"/>
  <c r="GL124" i="27" s="1"/>
  <c r="S120" i="27"/>
  <c r="S124" i="27" s="1"/>
  <c r="CE120" i="27"/>
  <c r="EQ120" i="27"/>
  <c r="EQ124" i="27" s="1"/>
  <c r="U120" i="27"/>
  <c r="U124" i="27" s="1"/>
  <c r="CG120" i="27"/>
  <c r="CG124" i="27" s="1"/>
  <c r="ES120" i="27"/>
  <c r="ES124" i="27" s="1"/>
  <c r="AJ120" i="27"/>
  <c r="AJ124" i="27" s="1"/>
  <c r="AT120" i="27"/>
  <c r="AT124" i="27" s="1"/>
  <c r="DF120" i="27"/>
  <c r="DF124" i="27" s="1"/>
  <c r="FR120" i="27"/>
  <c r="FR124" i="27" s="1"/>
  <c r="FH120" i="27"/>
  <c r="FH124" i="27" s="1"/>
  <c r="BS120" i="27"/>
  <c r="BS124" i="27" s="1"/>
  <c r="EE120" i="27"/>
  <c r="EE124" i="27" s="1"/>
  <c r="GQ120" i="27"/>
  <c r="GQ124" i="27" s="1"/>
  <c r="X120" i="27"/>
  <c r="X124" i="27" s="1"/>
  <c r="CJ120" i="27"/>
  <c r="CJ124" i="27" s="1"/>
  <c r="EV120" i="27"/>
  <c r="EV124" i="27" s="1"/>
  <c r="AR120" i="27"/>
  <c r="AR124" i="27" s="1"/>
  <c r="AW120" i="27"/>
  <c r="AW124" i="27" s="1"/>
  <c r="DI120" i="27"/>
  <c r="FU120" i="27"/>
  <c r="FU124" i="27" s="1"/>
  <c r="FP120" i="27"/>
  <c r="FP124" i="27" s="1"/>
  <c r="BV120" i="27"/>
  <c r="BV124" i="27" s="1"/>
  <c r="EH120" i="27"/>
  <c r="EH124" i="27" s="1"/>
  <c r="GT120" i="27"/>
  <c r="GT124" i="27" s="1"/>
  <c r="AA120" i="27"/>
  <c r="AA124" i="27" s="1"/>
  <c r="CM120" i="27"/>
  <c r="CM124" i="27" s="1"/>
  <c r="EY120" i="27"/>
  <c r="EY124" i="27" s="1"/>
  <c r="AC120" i="27"/>
  <c r="AC124" i="27" s="1"/>
  <c r="CO120" i="27"/>
  <c r="FA120" i="27"/>
  <c r="FA124" i="27" s="1"/>
  <c r="DD120" i="27"/>
  <c r="DD124" i="27" s="1"/>
  <c r="BB120" i="27"/>
  <c r="BB124" i="27" s="1"/>
  <c r="DN120" i="27"/>
  <c r="DN124" i="27" s="1"/>
  <c r="FZ120" i="27"/>
  <c r="FZ124" i="27" s="1"/>
  <c r="O120" i="27"/>
  <c r="CA120" i="27"/>
  <c r="CA124" i="27" s="1"/>
  <c r="EM120" i="27"/>
  <c r="EM124" i="27" s="1"/>
  <c r="GY120" i="27"/>
  <c r="GY124" i="27" s="1"/>
  <c r="AF120" i="27"/>
  <c r="AF124" i="27" s="1"/>
  <c r="CR120" i="27"/>
  <c r="CR124" i="27" s="1"/>
  <c r="FD120" i="27"/>
  <c r="FD124" i="27" s="1"/>
  <c r="CF120" i="27"/>
  <c r="CF124" i="27" s="1"/>
  <c r="BE120" i="27"/>
  <c r="BE124" i="27" s="1"/>
  <c r="DQ120" i="27"/>
  <c r="DQ124" i="27" s="1"/>
  <c r="GC120" i="27"/>
  <c r="GC124" i="27" s="1"/>
  <c r="R120" i="27"/>
  <c r="R124" i="27" s="1"/>
  <c r="CD120" i="27"/>
  <c r="CD124" i="27" s="1"/>
  <c r="EP120" i="27"/>
  <c r="EP124" i="27" s="1"/>
  <c r="HB120" i="27"/>
  <c r="HB124" i="27" s="1"/>
  <c r="AI120" i="27"/>
  <c r="AI124" i="27" s="1"/>
  <c r="CU120" i="27"/>
  <c r="CU124" i="27" s="1"/>
  <c r="FG120" i="27"/>
  <c r="FG124" i="27" s="1"/>
  <c r="DE120" i="27"/>
  <c r="DE124" i="27" s="1"/>
  <c r="ED120" i="27"/>
  <c r="ED124" i="27" s="1"/>
  <c r="FC120" i="27"/>
  <c r="FC124" i="27" s="1"/>
  <c r="FT120" i="27"/>
  <c r="FT124" i="27" s="1"/>
  <c r="GS120" i="27"/>
  <c r="GS124" i="27" s="1"/>
  <c r="CN120" i="27"/>
  <c r="CN124" i="27" s="1"/>
  <c r="AS120" i="27"/>
  <c r="AS124" i="27" s="1"/>
  <c r="FF120" i="27"/>
  <c r="FF124" i="27" s="1"/>
  <c r="FI120" i="27"/>
  <c r="FI124" i="27" s="1"/>
  <c r="GH120" i="27"/>
  <c r="GH124" i="27" s="1"/>
  <c r="AB120" i="27"/>
  <c r="AB124" i="27" s="1"/>
  <c r="EB120" i="27"/>
  <c r="EB124" i="27" s="1"/>
  <c r="Z120" i="27"/>
  <c r="Z124" i="27" s="1"/>
  <c r="AQ120" i="27"/>
  <c r="BR120" i="27"/>
  <c r="BR124" i="27" s="1"/>
  <c r="EG120" i="27"/>
  <c r="EG124" i="27" s="1"/>
  <c r="FQ120" i="27"/>
  <c r="FQ124" i="27" s="1"/>
  <c r="GP120" i="27"/>
  <c r="GP124" i="27" s="1"/>
  <c r="BH120" i="27"/>
  <c r="BH124" i="27" s="1"/>
  <c r="FX120" i="27"/>
  <c r="FX124" i="27" s="1"/>
  <c r="AH120" i="27"/>
  <c r="AH124" i="27" s="1"/>
  <c r="AY120" i="27"/>
  <c r="AY124" i="27" s="1"/>
  <c r="CQ120" i="27"/>
  <c r="CQ124" i="27" s="1"/>
  <c r="EZ120" i="27"/>
  <c r="EZ124" i="27" s="1"/>
  <c r="W120" i="27"/>
  <c r="AN120" i="27"/>
  <c r="AN124" i="27" s="1"/>
  <c r="BM120" i="27"/>
  <c r="BM124" i="27" s="1"/>
  <c r="CL120" i="27"/>
  <c r="CL124" i="27" s="1"/>
  <c r="DC120" i="27"/>
  <c r="DC124" i="27" s="1"/>
  <c r="DH120" i="27"/>
  <c r="DH124" i="27" s="1"/>
  <c r="GV120" i="27"/>
  <c r="GV124" i="27" s="1"/>
  <c r="AE120" i="27"/>
  <c r="AE124" i="27" s="1"/>
  <c r="AV120" i="27"/>
  <c r="AV124" i="27" s="1"/>
  <c r="BU120" i="27"/>
  <c r="CT120" i="27"/>
  <c r="CT124" i="27" s="1"/>
  <c r="DK120" i="27"/>
  <c r="DK124" i="27" s="1"/>
  <c r="AK120" i="27"/>
  <c r="AK124" i="27" s="1"/>
  <c r="BJ120" i="27"/>
  <c r="BJ124" i="27" s="1"/>
  <c r="CI120" i="27"/>
  <c r="CI124" i="27" s="1"/>
  <c r="CZ120" i="27"/>
  <c r="CZ124" i="27" s="1"/>
  <c r="DY120" i="27"/>
  <c r="DY124" i="27" s="1"/>
  <c r="EX120" i="27"/>
  <c r="EX124" i="27" s="1"/>
  <c r="FO120" i="27"/>
  <c r="FO124" i="27" s="1"/>
  <c r="FW120" i="27"/>
  <c r="FW124" i="27" s="1"/>
  <c r="CW120" i="27"/>
  <c r="CW124" i="27" s="1"/>
  <c r="DV120" i="27"/>
  <c r="DV124" i="27" s="1"/>
  <c r="EU120" i="27"/>
  <c r="EU124" i="27" s="1"/>
  <c r="FL120" i="27"/>
  <c r="FL124" i="27" s="1"/>
  <c r="GK120" i="27"/>
  <c r="GK124" i="27" s="1"/>
  <c r="T120" i="27"/>
  <c r="T124" i="27" s="1"/>
  <c r="Q124" i="30" l="1"/>
  <c r="P124" i="29"/>
  <c r="O124" i="27"/>
  <c r="BU124" i="27"/>
  <c r="DS124" i="27"/>
  <c r="W124" i="27"/>
  <c r="CO124" i="27"/>
  <c r="DI124" i="27"/>
  <c r="AQ124" i="27"/>
  <c r="BK124" i="27"/>
  <c r="M124" i="27"/>
  <c r="CE124" i="27"/>
  <c r="AG124" i="27"/>
  <c r="CY124" i="27"/>
  <c r="BA124" i="27"/>
  <c r="K124" i="28"/>
  <c r="HP120" i="28"/>
  <c r="HP120" i="30"/>
  <c r="K124" i="30"/>
  <c r="HP120" i="29"/>
  <c r="K124" i="29"/>
  <c r="DP121" i="65"/>
  <c r="FX121" i="65" s="1"/>
  <c r="ED122" i="65"/>
  <c r="GL122" i="65" s="1"/>
  <c r="EE117" i="65"/>
  <c r="GM117" i="65" s="1"/>
  <c r="IS127" i="65"/>
  <c r="CI101" i="65"/>
  <c r="CI82" i="65"/>
  <c r="CI120" i="65"/>
  <c r="CI46" i="65"/>
  <c r="CI130" i="65"/>
  <c r="DS133" i="65"/>
  <c r="GA133" i="65" s="1"/>
  <c r="CI96" i="65"/>
  <c r="DA133" i="65"/>
  <c r="FI133" i="65" s="1"/>
  <c r="DQ61" i="65"/>
  <c r="FY61" i="65" s="1"/>
  <c r="CI114" i="65"/>
  <c r="CN100" i="65"/>
  <c r="EV100" i="65" s="1"/>
  <c r="ED56" i="65"/>
  <c r="GL56" i="65" s="1"/>
  <c r="EO114" i="65"/>
  <c r="GW114" i="65" s="1"/>
  <c r="CK116" i="65"/>
  <c r="ES116" i="65" s="1"/>
  <c r="EI118" i="65"/>
  <c r="GQ118" i="65" s="1"/>
  <c r="CI52" i="65"/>
  <c r="DY94" i="65"/>
  <c r="GG94" i="65" s="1"/>
  <c r="EB110" i="65"/>
  <c r="GJ110" i="65" s="1"/>
  <c r="CT132" i="65"/>
  <c r="FB132" i="65" s="1"/>
  <c r="DK136" i="65"/>
  <c r="FS136" i="65" s="1"/>
  <c r="DW130" i="65"/>
  <c r="GE130" i="65" s="1"/>
  <c r="CI123" i="65"/>
  <c r="CI45" i="65"/>
  <c r="CI70" i="65"/>
  <c r="CI83" i="65"/>
  <c r="CI91" i="65"/>
  <c r="EF93" i="65"/>
  <c r="GN93" i="65" s="1"/>
  <c r="CI112" i="65"/>
  <c r="ED136" i="65"/>
  <c r="GL136" i="65" s="1"/>
  <c r="CI128" i="65"/>
  <c r="CO136" i="65"/>
  <c r="EW136" i="65" s="1"/>
  <c r="CI134" i="65"/>
  <c r="CI64" i="65"/>
  <c r="CI69" i="65"/>
  <c r="CI60" i="65"/>
  <c r="CK100" i="65"/>
  <c r="ES100" i="65" s="1"/>
  <c r="CS118" i="65"/>
  <c r="FA118" i="65" s="1"/>
  <c r="CS135" i="65"/>
  <c r="FA135" i="65" s="1"/>
  <c r="DB134" i="65"/>
  <c r="FJ134" i="65" s="1"/>
  <c r="DP136" i="65"/>
  <c r="FX136" i="65" s="1"/>
  <c r="EE132" i="65"/>
  <c r="GM132" i="65" s="1"/>
  <c r="CS136" i="65"/>
  <c r="FA136" i="65" s="1"/>
  <c r="DB78" i="65"/>
  <c r="FJ78" i="65" s="1"/>
  <c r="CI44" i="65"/>
  <c r="CI53" i="65"/>
  <c r="CI87" i="65"/>
  <c r="CI78" i="65"/>
  <c r="EO98" i="65"/>
  <c r="GW98" i="65" s="1"/>
  <c r="CR111" i="65"/>
  <c r="EZ111" i="65" s="1"/>
  <c r="DO113" i="65"/>
  <c r="FW113" i="65" s="1"/>
  <c r="CI105" i="65"/>
  <c r="DL122" i="65"/>
  <c r="FT122" i="65" s="1"/>
  <c r="CV120" i="65"/>
  <c r="FD120" i="65" s="1"/>
  <c r="DO126" i="65"/>
  <c r="FW126" i="65" s="1"/>
  <c r="DU120" i="65"/>
  <c r="GC120" i="65" s="1"/>
  <c r="CO126" i="65"/>
  <c r="EW126" i="65" s="1"/>
  <c r="DG117" i="65"/>
  <c r="FO117" i="65" s="1"/>
  <c r="CY119" i="65"/>
  <c r="FG119" i="65" s="1"/>
  <c r="CI68" i="65"/>
  <c r="CI80" i="65"/>
  <c r="CI99" i="65"/>
  <c r="CI119" i="65"/>
  <c r="CI118" i="65"/>
  <c r="CI61" i="65"/>
  <c r="CI65" i="65"/>
  <c r="CI72" i="65"/>
  <c r="CI63" i="65"/>
  <c r="CI75" i="65"/>
  <c r="CO101" i="65"/>
  <c r="EW101" i="65" s="1"/>
  <c r="CI79" i="65"/>
  <c r="EG96" i="65"/>
  <c r="GO96" i="65" s="1"/>
  <c r="CI113" i="65"/>
  <c r="CI98" i="65"/>
  <c r="CI97" i="65"/>
  <c r="CI115" i="65"/>
  <c r="CI110" i="65"/>
  <c r="CI117" i="65"/>
  <c r="CI116" i="65"/>
  <c r="CI129" i="65"/>
  <c r="CI126" i="65"/>
  <c r="CI56" i="65"/>
  <c r="CI121" i="65"/>
  <c r="DR57" i="65"/>
  <c r="FZ57" i="65" s="1"/>
  <c r="CI76" i="65"/>
  <c r="CI77" i="65"/>
  <c r="CI108" i="65"/>
  <c r="DJ121" i="65"/>
  <c r="FR121" i="65" s="1"/>
  <c r="CI124" i="65"/>
  <c r="DQ129" i="65"/>
  <c r="FY129" i="65" s="1"/>
  <c r="CY71" i="65"/>
  <c r="FG71" i="65" s="1"/>
  <c r="CI47" i="65"/>
  <c r="DZ57" i="65"/>
  <c r="GH57" i="65" s="1"/>
  <c r="CI54" i="65"/>
  <c r="DN97" i="65"/>
  <c r="FV97" i="65" s="1"/>
  <c r="CI71" i="65"/>
  <c r="CI62" i="65"/>
  <c r="CI74" i="65"/>
  <c r="DR96" i="65"/>
  <c r="FZ96" i="65" s="1"/>
  <c r="CS102" i="65"/>
  <c r="FA102" i="65" s="1"/>
  <c r="CI90" i="65"/>
  <c r="CI109" i="65"/>
  <c r="EG113" i="65"/>
  <c r="GO113" i="65" s="1"/>
  <c r="DY116" i="65"/>
  <c r="GG116" i="65" s="1"/>
  <c r="CI106" i="65"/>
  <c r="DQ133" i="65"/>
  <c r="FY133" i="65" s="1"/>
  <c r="DR121" i="65"/>
  <c r="FZ121" i="65" s="1"/>
  <c r="DT122" i="65"/>
  <c r="GB122" i="65" s="1"/>
  <c r="EA131" i="65"/>
  <c r="GI131" i="65" s="1"/>
  <c r="CI136" i="65"/>
  <c r="EC134" i="65"/>
  <c r="GK134" i="65" s="1"/>
  <c r="CI135" i="65"/>
  <c r="CI49" i="65"/>
  <c r="CI67" i="65"/>
  <c r="CI92" i="65"/>
  <c r="CI95" i="65"/>
  <c r="CI111" i="65"/>
  <c r="EC122" i="65"/>
  <c r="GK122" i="65" s="1"/>
  <c r="DK131" i="65"/>
  <c r="FS131" i="65" s="1"/>
  <c r="DC63" i="65"/>
  <c r="FK63" i="65" s="1"/>
  <c r="CI50" i="65"/>
  <c r="CI48" i="65"/>
  <c r="EF57" i="65"/>
  <c r="GN57" i="65" s="1"/>
  <c r="DK63" i="65"/>
  <c r="FS63" i="65" s="1"/>
  <c r="DP58" i="65"/>
  <c r="FX58" i="65" s="1"/>
  <c r="ED62" i="65"/>
  <c r="GL62" i="65" s="1"/>
  <c r="DP94" i="65"/>
  <c r="FX94" i="65" s="1"/>
  <c r="CI81" i="65"/>
  <c r="CI73" i="65"/>
  <c r="CK82" i="65"/>
  <c r="ES82" i="65" s="1"/>
  <c r="CI89" i="65"/>
  <c r="EB102" i="65"/>
  <c r="GJ102" i="65" s="1"/>
  <c r="CJ99" i="65"/>
  <c r="ER99" i="65" s="1"/>
  <c r="EI92" i="65"/>
  <c r="GQ92" i="65" s="1"/>
  <c r="DD96" i="65"/>
  <c r="FL96" i="65" s="1"/>
  <c r="DY102" i="65"/>
  <c r="GG102" i="65" s="1"/>
  <c r="CN110" i="65"/>
  <c r="EV110" i="65" s="1"/>
  <c r="DA120" i="65"/>
  <c r="FI120" i="65" s="1"/>
  <c r="DX111" i="65"/>
  <c r="GF111" i="65" s="1"/>
  <c r="CI88" i="65"/>
  <c r="DE121" i="65"/>
  <c r="FM121" i="65" s="1"/>
  <c r="CN112" i="65"/>
  <c r="EV112" i="65" s="1"/>
  <c r="CI107" i="65"/>
  <c r="CI104" i="65"/>
  <c r="DK111" i="65"/>
  <c r="FS111" i="65" s="1"/>
  <c r="EO123" i="65"/>
  <c r="GW123" i="65" s="1"/>
  <c r="DZ121" i="65"/>
  <c r="GH121" i="65" s="1"/>
  <c r="CU123" i="65"/>
  <c r="FC123" i="65" s="1"/>
  <c r="CI132" i="65"/>
  <c r="EA136" i="65"/>
  <c r="GI136" i="65" s="1"/>
  <c r="CI133" i="65"/>
  <c r="CT56" i="65"/>
  <c r="FB56" i="65" s="1"/>
  <c r="EL56" i="65"/>
  <c r="GT56" i="65" s="1"/>
  <c r="CQ57" i="65"/>
  <c r="EY57" i="65" s="1"/>
  <c r="CI57" i="65"/>
  <c r="DJ76" i="65"/>
  <c r="FR76" i="65" s="1"/>
  <c r="CI66" i="65"/>
  <c r="CX97" i="65"/>
  <c r="FF97" i="65" s="1"/>
  <c r="DQ96" i="65"/>
  <c r="FY96" i="65" s="1"/>
  <c r="CI94" i="65"/>
  <c r="CI86" i="65"/>
  <c r="CO112" i="65"/>
  <c r="EW112" i="65" s="1"/>
  <c r="CI102" i="65"/>
  <c r="CO123" i="65"/>
  <c r="EW123" i="65" s="1"/>
  <c r="CI127" i="65"/>
  <c r="CI131" i="65"/>
  <c r="CJ79" i="65"/>
  <c r="ER79" i="65" s="1"/>
  <c r="DQ54" i="65"/>
  <c r="FY54" i="65" s="1"/>
  <c r="CI55" i="65"/>
  <c r="DN58" i="65"/>
  <c r="FV58" i="65" s="1"/>
  <c r="CI51" i="65"/>
  <c r="EL62" i="65"/>
  <c r="GT62" i="65" s="1"/>
  <c r="CI58" i="65"/>
  <c r="DO76" i="65"/>
  <c r="FW76" i="65" s="1"/>
  <c r="EF78" i="65"/>
  <c r="GN78" i="65" s="1"/>
  <c r="CO83" i="65"/>
  <c r="EW83" i="65" s="1"/>
  <c r="CI85" i="65"/>
  <c r="CI59" i="65"/>
  <c r="EG82" i="65"/>
  <c r="GO82" i="65" s="1"/>
  <c r="CI93" i="65"/>
  <c r="EJ77" i="65"/>
  <c r="GR77" i="65" s="1"/>
  <c r="DL92" i="65"/>
  <c r="FT92" i="65" s="1"/>
  <c r="CT96" i="65"/>
  <c r="FB96" i="65" s="1"/>
  <c r="DA115" i="65"/>
  <c r="FI115" i="65" s="1"/>
  <c r="CI84" i="65"/>
  <c r="CI103" i="65"/>
  <c r="DA127" i="65"/>
  <c r="FI127" i="65" s="1"/>
  <c r="EL110" i="65"/>
  <c r="GT110" i="65" s="1"/>
  <c r="CI100" i="65"/>
  <c r="CQ121" i="65"/>
  <c r="EY121" i="65" s="1"/>
  <c r="DY131" i="65"/>
  <c r="GG131" i="65" s="1"/>
  <c r="EG133" i="65"/>
  <c r="GO133" i="65" s="1"/>
  <c r="DQ128" i="65"/>
  <c r="FY128" i="65" s="1"/>
  <c r="EP121" i="65"/>
  <c r="GX121" i="65" s="1"/>
  <c r="CI122" i="65"/>
  <c r="EL131" i="65"/>
  <c r="GT131" i="65" s="1"/>
  <c r="DJ127" i="65"/>
  <c r="FR127" i="65" s="1"/>
  <c r="CI125" i="65"/>
  <c r="DD112" i="65"/>
  <c r="FL112" i="65" s="1"/>
  <c r="CM116" i="65"/>
  <c r="EU116" i="65" s="1"/>
  <c r="EC121" i="65"/>
  <c r="GK121" i="65" s="1"/>
  <c r="CO121" i="65"/>
  <c r="EW121" i="65" s="1"/>
  <c r="DY135" i="65"/>
  <c r="GG135" i="65" s="1"/>
  <c r="CJ121" i="65"/>
  <c r="ER121" i="65" s="1"/>
  <c r="DB121" i="65"/>
  <c r="FJ121" i="65" s="1"/>
  <c r="CS131" i="65"/>
  <c r="FA131" i="65" s="1"/>
  <c r="DV129" i="65"/>
  <c r="GD129" i="65" s="1"/>
  <c r="DV131" i="65"/>
  <c r="GD131" i="65" s="1"/>
  <c r="EL135" i="65"/>
  <c r="GT135" i="65" s="1"/>
  <c r="EE126" i="65"/>
  <c r="GM126" i="65" s="1"/>
  <c r="CM129" i="65"/>
  <c r="EU129" i="65" s="1"/>
  <c r="DN135" i="65"/>
  <c r="FV135" i="65" s="1"/>
  <c r="DG136" i="65"/>
  <c r="FO136" i="65" s="1"/>
  <c r="DK58" i="65"/>
  <c r="FS58" i="65" s="1"/>
  <c r="DW112" i="65"/>
  <c r="GE112" i="65" s="1"/>
  <c r="ED97" i="65"/>
  <c r="GL97" i="65" s="1"/>
  <c r="EE76" i="65"/>
  <c r="GM76" i="65" s="1"/>
  <c r="CX62" i="65"/>
  <c r="FF62" i="65" s="1"/>
  <c r="EN95" i="65"/>
  <c r="GV95" i="65" s="1"/>
  <c r="EK79" i="65"/>
  <c r="GS79" i="65" s="1"/>
  <c r="CO103" i="65"/>
  <c r="EW103" i="65" s="1"/>
  <c r="EG118" i="65"/>
  <c r="GO118" i="65" s="1"/>
  <c r="CR101" i="65"/>
  <c r="EZ101" i="65" s="1"/>
  <c r="DO93" i="65"/>
  <c r="FW93" i="65" s="1"/>
  <c r="DZ94" i="65"/>
  <c r="GH94" i="65" s="1"/>
  <c r="DA102" i="65"/>
  <c r="FI102" i="65" s="1"/>
  <c r="DW115" i="65"/>
  <c r="GE115" i="65" s="1"/>
  <c r="CQ122" i="65"/>
  <c r="EY122" i="65" s="1"/>
  <c r="DM99" i="65"/>
  <c r="FU99" i="65" s="1"/>
  <c r="DV112" i="65"/>
  <c r="GD112" i="65" s="1"/>
  <c r="DQ57" i="65"/>
  <c r="FY57" i="65" s="1"/>
  <c r="CK58" i="65"/>
  <c r="ES58" i="65" s="1"/>
  <c r="ED55" i="65"/>
  <c r="GL55" i="65" s="1"/>
  <c r="CK60" i="65"/>
  <c r="ES60" i="65" s="1"/>
  <c r="EJ57" i="65"/>
  <c r="GR57" i="65" s="1"/>
  <c r="DC92" i="65"/>
  <c r="FK92" i="65" s="1"/>
  <c r="EG64" i="65"/>
  <c r="GO64" i="65" s="1"/>
  <c r="EM85" i="65"/>
  <c r="GU85" i="65" s="1"/>
  <c r="CO77" i="65"/>
  <c r="EW77" i="65" s="1"/>
  <c r="EM87" i="65"/>
  <c r="GU87" i="65" s="1"/>
  <c r="CR109" i="65"/>
  <c r="EZ109" i="65" s="1"/>
  <c r="DL98" i="65"/>
  <c r="FT98" i="65" s="1"/>
  <c r="EO102" i="65"/>
  <c r="GW102" i="65" s="1"/>
  <c r="DT110" i="65"/>
  <c r="GB110" i="65" s="1"/>
  <c r="DF97" i="65"/>
  <c r="FN97" i="65" s="1"/>
  <c r="DM118" i="65"/>
  <c r="FU118" i="65" s="1"/>
  <c r="CY113" i="65"/>
  <c r="FG113" i="65" s="1"/>
  <c r="DZ112" i="65"/>
  <c r="GH112" i="65" s="1"/>
  <c r="EA120" i="65"/>
  <c r="GI120" i="65" s="1"/>
  <c r="EJ111" i="65"/>
  <c r="GR111" i="65" s="1"/>
  <c r="DZ120" i="65"/>
  <c r="GH120" i="65" s="1"/>
  <c r="ED121" i="65"/>
  <c r="GL121" i="65" s="1"/>
  <c r="DD122" i="65"/>
  <c r="FL122" i="65" s="1"/>
  <c r="DC129" i="65"/>
  <c r="FK129" i="65" s="1"/>
  <c r="CR127" i="65"/>
  <c r="EZ127" i="65" s="1"/>
  <c r="DL129" i="65"/>
  <c r="FT129" i="65" s="1"/>
  <c r="EP135" i="65"/>
  <c r="GX135" i="65" s="1"/>
  <c r="DG130" i="65"/>
  <c r="FO130" i="65" s="1"/>
  <c r="DO132" i="65"/>
  <c r="FW132" i="65" s="1"/>
  <c r="DW134" i="65"/>
  <c r="GE134" i="65" s="1"/>
  <c r="DZ136" i="65"/>
  <c r="GH136" i="65" s="1"/>
  <c r="EO136" i="65"/>
  <c r="GW136" i="65" s="1"/>
  <c r="EE121" i="65"/>
  <c r="GM121" i="65" s="1"/>
  <c r="EH136" i="65"/>
  <c r="GP136" i="65" s="1"/>
  <c r="DE95" i="65"/>
  <c r="FM95" i="65" s="1"/>
  <c r="DN122" i="65"/>
  <c r="FV122" i="65" s="1"/>
  <c r="DX127" i="65"/>
  <c r="GF127" i="65" s="1"/>
  <c r="DA128" i="65"/>
  <c r="FI128" i="65" s="1"/>
  <c r="DB57" i="65"/>
  <c r="FJ57" i="65" s="1"/>
  <c r="EG77" i="65"/>
  <c r="GO77" i="65" s="1"/>
  <c r="DZ75" i="65"/>
  <c r="GH75" i="65" s="1"/>
  <c r="CP65" i="65"/>
  <c r="EX65" i="65" s="1"/>
  <c r="DP99" i="65"/>
  <c r="FX99" i="65" s="1"/>
  <c r="DQ100" i="65"/>
  <c r="FY100" i="65" s="1"/>
  <c r="EA116" i="65"/>
  <c r="GI116" i="65" s="1"/>
  <c r="DE103" i="65"/>
  <c r="FM103" i="65" s="1"/>
  <c r="EF111" i="65"/>
  <c r="GN111" i="65" s="1"/>
  <c r="DA96" i="65"/>
  <c r="FI96" i="65" s="1"/>
  <c r="DU115" i="65"/>
  <c r="GC115" i="65" s="1"/>
  <c r="DK118" i="65"/>
  <c r="FS118" i="65" s="1"/>
  <c r="CT111" i="65"/>
  <c r="FB111" i="65" s="1"/>
  <c r="EG121" i="65"/>
  <c r="GO121" i="65" s="1"/>
  <c r="DF121" i="65"/>
  <c r="FN121" i="65" s="1"/>
  <c r="DV122" i="65"/>
  <c r="GD122" i="65" s="1"/>
  <c r="DP123" i="65"/>
  <c r="FX123" i="65" s="1"/>
  <c r="EA121" i="65"/>
  <c r="GI121" i="65" s="1"/>
  <c r="EC132" i="65"/>
  <c r="GK132" i="65" s="1"/>
  <c r="EO127" i="65"/>
  <c r="GW127" i="65" s="1"/>
  <c r="EB126" i="65"/>
  <c r="GJ126" i="65" s="1"/>
  <c r="EF127" i="65"/>
  <c r="GN127" i="65" s="1"/>
  <c r="EH134" i="65"/>
  <c r="GP134" i="65" s="1"/>
  <c r="DF59" i="65"/>
  <c r="FN59" i="65" s="1"/>
  <c r="EC117" i="65"/>
  <c r="GK117" i="65" s="1"/>
  <c r="DE130" i="65"/>
  <c r="FM130" i="65" s="1"/>
  <c r="CR128" i="65"/>
  <c r="EZ128" i="65" s="1"/>
  <c r="EE96" i="65"/>
  <c r="GM96" i="65" s="1"/>
  <c r="EK113" i="65"/>
  <c r="GS113" i="65" s="1"/>
  <c r="EJ94" i="65"/>
  <c r="GR94" i="65" s="1"/>
  <c r="EG102" i="65"/>
  <c r="GO102" i="65" s="1"/>
  <c r="EI97" i="65"/>
  <c r="GQ97" i="65" s="1"/>
  <c r="DR134" i="65"/>
  <c r="FZ134" i="65" s="1"/>
  <c r="EP56" i="65"/>
  <c r="GX56" i="65" s="1"/>
  <c r="DB56" i="65"/>
  <c r="FJ56" i="65" s="1"/>
  <c r="DJ56" i="65"/>
  <c r="FR56" i="65" s="1"/>
  <c r="DD51" i="65"/>
  <c r="FL51" i="65" s="1"/>
  <c r="DV57" i="65"/>
  <c r="GD57" i="65" s="1"/>
  <c r="DG79" i="65"/>
  <c r="FO79" i="65" s="1"/>
  <c r="EK57" i="65"/>
  <c r="GS57" i="65" s="1"/>
  <c r="DG93" i="65"/>
  <c r="FO93" i="65" s="1"/>
  <c r="ED51" i="65"/>
  <c r="GL51" i="65" s="1"/>
  <c r="DJ57" i="65"/>
  <c r="FR57" i="65" s="1"/>
  <c r="EE85" i="65"/>
  <c r="GM85" i="65" s="1"/>
  <c r="EA95" i="65"/>
  <c r="GI95" i="65" s="1"/>
  <c r="DQ119" i="65"/>
  <c r="FY119" i="65" s="1"/>
  <c r="DL110" i="65"/>
  <c r="FT110" i="65" s="1"/>
  <c r="EK101" i="65"/>
  <c r="GS101" i="65" s="1"/>
  <c r="EJ110" i="65"/>
  <c r="GR110" i="65" s="1"/>
  <c r="EM111" i="65"/>
  <c r="GU111" i="65" s="1"/>
  <c r="EO115" i="65"/>
  <c r="GW115" i="65" s="1"/>
  <c r="EK122" i="65"/>
  <c r="GS122" i="65" s="1"/>
  <c r="EB112" i="65"/>
  <c r="GJ112" i="65" s="1"/>
  <c r="EI120" i="65"/>
  <c r="GQ120" i="65" s="1"/>
  <c r="EO135" i="65"/>
  <c r="GW135" i="65" s="1"/>
  <c r="DM129" i="65"/>
  <c r="FU129" i="65" s="1"/>
  <c r="EM122" i="65"/>
  <c r="GU122" i="65" s="1"/>
  <c r="EG136" i="65"/>
  <c r="GO136" i="65" s="1"/>
  <c r="EI121" i="65"/>
  <c r="GQ121" i="65" s="1"/>
  <c r="EK134" i="65"/>
  <c r="GS134" i="65" s="1"/>
  <c r="EE122" i="65"/>
  <c r="GM122" i="65" s="1"/>
  <c r="CT129" i="65"/>
  <c r="FB129" i="65" s="1"/>
  <c r="DD129" i="65"/>
  <c r="FL129" i="65" s="1"/>
  <c r="DK127" i="65"/>
  <c r="FS127" i="65" s="1"/>
  <c r="EM136" i="65"/>
  <c r="GU136" i="65" s="1"/>
  <c r="DR135" i="65"/>
  <c r="FZ135" i="65" s="1"/>
  <c r="DF74" i="65"/>
  <c r="FN74" i="65" s="1"/>
  <c r="EC103" i="65"/>
  <c r="GK103" i="65" s="1"/>
  <c r="DC133" i="65"/>
  <c r="FK133" i="65" s="1"/>
  <c r="DE97" i="65"/>
  <c r="FM97" i="65" s="1"/>
  <c r="DM132" i="65"/>
  <c r="FU132" i="65" s="1"/>
  <c r="EA135" i="65"/>
  <c r="GI135" i="65" s="1"/>
  <c r="DO57" i="65"/>
  <c r="FW57" i="65" s="1"/>
  <c r="CO45" i="65"/>
  <c r="EW45" i="65" s="1"/>
  <c r="EA63" i="65"/>
  <c r="GI63" i="65" s="1"/>
  <c r="DK80" i="65"/>
  <c r="FS80" i="65" s="1"/>
  <c r="EO58" i="65"/>
  <c r="GW58" i="65" s="1"/>
  <c r="DT59" i="65"/>
  <c r="GB59" i="65" s="1"/>
  <c r="CS82" i="65"/>
  <c r="FA82" i="65" s="1"/>
  <c r="DF96" i="65"/>
  <c r="FN96" i="65" s="1"/>
  <c r="DE112" i="65"/>
  <c r="FM112" i="65" s="1"/>
  <c r="EC97" i="65"/>
  <c r="GK97" i="65" s="1"/>
  <c r="CP97" i="65"/>
  <c r="EX97" i="65" s="1"/>
  <c r="EN111" i="65"/>
  <c r="GV111" i="65" s="1"/>
  <c r="DB96" i="65"/>
  <c r="FJ96" i="65" s="1"/>
  <c r="DC116" i="65"/>
  <c r="FK116" i="65" s="1"/>
  <c r="CS119" i="65"/>
  <c r="FA119" i="65" s="1"/>
  <c r="CK121" i="65"/>
  <c r="ES121" i="65" s="1"/>
  <c r="DY129" i="65"/>
  <c r="GG129" i="65" s="1"/>
  <c r="CS121" i="65"/>
  <c r="FA121" i="65" s="1"/>
  <c r="DR120" i="65"/>
  <c r="FZ120" i="65" s="1"/>
  <c r="CM123" i="65"/>
  <c r="EU123" i="65" s="1"/>
  <c r="CQ130" i="65"/>
  <c r="EY130" i="65" s="1"/>
  <c r="DI98" i="65"/>
  <c r="FQ98" i="65" s="1"/>
  <c r="DH128" i="65"/>
  <c r="FP128" i="65" s="1"/>
  <c r="DH95" i="65"/>
  <c r="FP95" i="65" s="1"/>
  <c r="DH103" i="65"/>
  <c r="FP103" i="65" s="1"/>
  <c r="CV129" i="65"/>
  <c r="FD129" i="65" s="1"/>
  <c r="DS82" i="65"/>
  <c r="GA82" i="65" s="1"/>
  <c r="DS110" i="65"/>
  <c r="GA110" i="65" s="1"/>
  <c r="DU130" i="65"/>
  <c r="GC130" i="65" s="1"/>
  <c r="DU74" i="65"/>
  <c r="GC74" i="65" s="1"/>
  <c r="DU134" i="65"/>
  <c r="GC134" i="65" s="1"/>
  <c r="DU101" i="65"/>
  <c r="GC101" i="65" s="1"/>
  <c r="DS114" i="65"/>
  <c r="GA114" i="65" s="1"/>
  <c r="CZ128" i="65"/>
  <c r="FH128" i="65" s="1"/>
  <c r="CY115" i="65"/>
  <c r="FG115" i="65" s="1"/>
  <c r="CY136" i="65"/>
  <c r="FG136" i="65" s="1"/>
  <c r="CY57" i="65"/>
  <c r="FG57" i="65" s="1"/>
  <c r="CY132" i="65"/>
  <c r="FG132" i="65" s="1"/>
  <c r="CX58" i="65"/>
  <c r="FF58" i="65" s="1"/>
  <c r="CW114" i="65"/>
  <c r="FE114" i="65" s="1"/>
  <c r="CW126" i="65"/>
  <c r="FE126" i="65" s="1"/>
  <c r="CV112" i="65"/>
  <c r="FD112" i="65" s="1"/>
  <c r="CV102" i="65"/>
  <c r="FD102" i="65" s="1"/>
  <c r="CU131" i="65"/>
  <c r="FC131" i="65" s="1"/>
  <c r="CU95" i="65"/>
  <c r="FC95" i="65" s="1"/>
  <c r="CU129" i="65"/>
  <c r="FC129" i="65" s="1"/>
  <c r="CN58" i="65"/>
  <c r="EV58" i="65" s="1"/>
  <c r="CM120" i="65"/>
  <c r="EU120" i="65" s="1"/>
  <c r="CM82" i="65"/>
  <c r="EU82" i="65" s="1"/>
  <c r="CM112" i="65"/>
  <c r="EU112" i="65" s="1"/>
  <c r="CL134" i="65"/>
  <c r="ET134" i="65" s="1"/>
  <c r="CL130" i="65"/>
  <c r="ET130" i="65" s="1"/>
  <c r="DU59" i="65"/>
  <c r="GC59" i="65" s="1"/>
  <c r="DU126" i="65"/>
  <c r="GC126" i="65" s="1"/>
  <c r="DU121" i="65"/>
  <c r="GC121" i="65" s="1"/>
  <c r="DU92" i="65"/>
  <c r="GC92" i="65" s="1"/>
  <c r="DT100" i="65"/>
  <c r="GB100" i="65" s="1"/>
  <c r="DT126" i="65"/>
  <c r="GB126" i="65" s="1"/>
  <c r="DT120" i="65"/>
  <c r="GB120" i="65" s="1"/>
  <c r="DS50" i="65"/>
  <c r="GA50" i="65" s="1"/>
  <c r="DS128" i="65"/>
  <c r="GA128" i="65" s="1"/>
  <c r="DS129" i="65"/>
  <c r="GA129" i="65" s="1"/>
  <c r="DI131" i="65"/>
  <c r="FQ131" i="65" s="1"/>
  <c r="DH123" i="65"/>
  <c r="FP123" i="65" s="1"/>
  <c r="DG121" i="65"/>
  <c r="FO121" i="65" s="1"/>
  <c r="CW136" i="65"/>
  <c r="FE136" i="65" s="1"/>
  <c r="CW83" i="65"/>
  <c r="FE83" i="65" s="1"/>
  <c r="CW103" i="65"/>
  <c r="FE103" i="65" s="1"/>
  <c r="CW120" i="65"/>
  <c r="FE120" i="65" s="1"/>
  <c r="CV126" i="65"/>
  <c r="FD126" i="65" s="1"/>
  <c r="CU114" i="65"/>
  <c r="FC114" i="65" s="1"/>
  <c r="CK129" i="65"/>
  <c r="ES129" i="65" s="1"/>
  <c r="EF128" i="65"/>
  <c r="GN128" i="65" s="1"/>
  <c r="CY128" i="65"/>
  <c r="FG128" i="65" s="1"/>
  <c r="EH78" i="65"/>
  <c r="GP78" i="65" s="1"/>
  <c r="DB95" i="65"/>
  <c r="FJ95" i="65" s="1"/>
  <c r="EM96" i="65"/>
  <c r="GU96" i="65" s="1"/>
  <c r="DJ120" i="65"/>
  <c r="FR120" i="65" s="1"/>
  <c r="CP128" i="65"/>
  <c r="EX128" i="65" s="1"/>
  <c r="CZ93" i="65"/>
  <c r="FH93" i="65" s="1"/>
  <c r="DT92" i="65"/>
  <c r="GB92" i="65" s="1"/>
  <c r="CW119" i="65"/>
  <c r="FE119" i="65" s="1"/>
  <c r="EM79" i="65"/>
  <c r="GU79" i="65" s="1"/>
  <c r="CO124" i="65"/>
  <c r="EW124" i="65" s="1"/>
  <c r="DA93" i="65"/>
  <c r="FI93" i="65" s="1"/>
  <c r="DA94" i="65"/>
  <c r="FI94" i="65" s="1"/>
  <c r="EE93" i="65"/>
  <c r="GM93" i="65" s="1"/>
  <c r="CQ96" i="65"/>
  <c r="EY96" i="65" s="1"/>
  <c r="EN78" i="65"/>
  <c r="GV78" i="65" s="1"/>
  <c r="EO82" i="65"/>
  <c r="GW82" i="65" s="1"/>
  <c r="DT77" i="65"/>
  <c r="GB77" i="65" s="1"/>
  <c r="EA75" i="65"/>
  <c r="GI75" i="65" s="1"/>
  <c r="DN74" i="65"/>
  <c r="FV74" i="65" s="1"/>
  <c r="CV95" i="65"/>
  <c r="FD95" i="65" s="1"/>
  <c r="DZ76" i="65"/>
  <c r="GH76" i="65" s="1"/>
  <c r="ED75" i="65"/>
  <c r="GL75" i="65" s="1"/>
  <c r="EF103" i="65"/>
  <c r="GN103" i="65" s="1"/>
  <c r="CM92" i="65"/>
  <c r="EU92" i="65" s="1"/>
  <c r="EK81" i="65"/>
  <c r="GS81" i="65" s="1"/>
  <c r="DV74" i="65"/>
  <c r="GD74" i="65" s="1"/>
  <c r="DR76" i="65"/>
  <c r="FZ76" i="65" s="1"/>
  <c r="CR76" i="65"/>
  <c r="EZ76" i="65" s="1"/>
  <c r="DL75" i="65"/>
  <c r="FT75" i="65" s="1"/>
  <c r="EN68" i="65"/>
  <c r="GV68" i="65" s="1"/>
  <c r="CJ107" i="65"/>
  <c r="ER107" i="65" s="1"/>
  <c r="EM93" i="65"/>
  <c r="GU93" i="65" s="1"/>
  <c r="CV72" i="65"/>
  <c r="FD72" i="65" s="1"/>
  <c r="DW71" i="65"/>
  <c r="GE71" i="65" s="1"/>
  <c r="DW83" i="65"/>
  <c r="GE83" i="65" s="1"/>
  <c r="DS92" i="65"/>
  <c r="GA92" i="65" s="1"/>
  <c r="EL74" i="65"/>
  <c r="GT74" i="65" s="1"/>
  <c r="EK69" i="65"/>
  <c r="GS69" i="65" s="1"/>
  <c r="DQ73" i="65"/>
  <c r="FY73" i="65" s="1"/>
  <c r="CL75" i="65"/>
  <c r="ET75" i="65" s="1"/>
  <c r="CR78" i="65"/>
  <c r="EZ78" i="65" s="1"/>
  <c r="EM94" i="65"/>
  <c r="GU94" i="65" s="1"/>
  <c r="DJ96" i="65"/>
  <c r="FR96" i="65" s="1"/>
  <c r="CQ111" i="65"/>
  <c r="EY111" i="65" s="1"/>
  <c r="EC110" i="65"/>
  <c r="GK110" i="65" s="1"/>
  <c r="DQ121" i="65"/>
  <c r="FY121" i="65" s="1"/>
  <c r="DC123" i="65"/>
  <c r="FK123" i="65" s="1"/>
  <c r="EF68" i="65"/>
  <c r="GN68" i="65" s="1"/>
  <c r="CY76" i="65"/>
  <c r="FG76" i="65" s="1"/>
  <c r="EB76" i="65"/>
  <c r="GJ76" i="65" s="1"/>
  <c r="EO91" i="65"/>
  <c r="GW91" i="65" s="1"/>
  <c r="CM97" i="65"/>
  <c r="EU97" i="65" s="1"/>
  <c r="DV97" i="65"/>
  <c r="GD97" i="65" s="1"/>
  <c r="CK117" i="65"/>
  <c r="ES117" i="65" s="1"/>
  <c r="EK119" i="65"/>
  <c r="GS119" i="65" s="1"/>
  <c r="DR112" i="65"/>
  <c r="FZ112" i="65" s="1"/>
  <c r="CJ112" i="65"/>
  <c r="ER112" i="65" s="1"/>
  <c r="EM121" i="65"/>
  <c r="GU121" i="65" s="1"/>
  <c r="EH120" i="65"/>
  <c r="GP120" i="65" s="1"/>
  <c r="CM90" i="65"/>
  <c r="EU90" i="65" s="1"/>
  <c r="DJ78" i="65"/>
  <c r="FR78" i="65" s="1"/>
  <c r="EF97" i="65"/>
  <c r="GN97" i="65" s="1"/>
  <c r="CR112" i="65"/>
  <c r="EZ112" i="65" s="1"/>
  <c r="CY121" i="65"/>
  <c r="FG121" i="65" s="1"/>
  <c r="EP120" i="65"/>
  <c r="GX120" i="65" s="1"/>
  <c r="CK125" i="65"/>
  <c r="ES125" i="65" s="1"/>
  <c r="CY122" i="65"/>
  <c r="FG122" i="65" s="1"/>
  <c r="CN72" i="65"/>
  <c r="EV72" i="65" s="1"/>
  <c r="DT72" i="65"/>
  <c r="GB72" i="65" s="1"/>
  <c r="CU67" i="65"/>
  <c r="FC67" i="65" s="1"/>
  <c r="DO81" i="65"/>
  <c r="FW81" i="65" s="1"/>
  <c r="DE116" i="65"/>
  <c r="FM116" i="65" s="1"/>
  <c r="EP70" i="65"/>
  <c r="GX70" i="65" s="1"/>
  <c r="ED74" i="65"/>
  <c r="GL74" i="65" s="1"/>
  <c r="EN97" i="65"/>
  <c r="GV97" i="65" s="1"/>
  <c r="CK102" i="65"/>
  <c r="ES102" i="65" s="1"/>
  <c r="CL111" i="65"/>
  <c r="ET111" i="65" s="1"/>
  <c r="CP112" i="65"/>
  <c r="EX112" i="65" s="1"/>
  <c r="DM121" i="65"/>
  <c r="FU121" i="65" s="1"/>
  <c r="DK112" i="65"/>
  <c r="FS112" i="65" s="1"/>
  <c r="EA67" i="65"/>
  <c r="GI67" i="65" s="1"/>
  <c r="EI75" i="65"/>
  <c r="GQ75" i="65" s="1"/>
  <c r="EA92" i="65"/>
  <c r="GI92" i="65" s="1"/>
  <c r="CJ81" i="65"/>
  <c r="ER81" i="65" s="1"/>
  <c r="CV84" i="65"/>
  <c r="FD84" i="65" s="1"/>
  <c r="CQ98" i="65"/>
  <c r="EY98" i="65" s="1"/>
  <c r="EL122" i="65"/>
  <c r="GT122" i="65" s="1"/>
  <c r="EH121" i="65"/>
  <c r="GP121" i="65" s="1"/>
  <c r="CS73" i="65"/>
  <c r="FA73" i="65" s="1"/>
  <c r="CV75" i="65"/>
  <c r="FD75" i="65" s="1"/>
  <c r="DA76" i="65"/>
  <c r="FI76" i="65" s="1"/>
  <c r="DR78" i="65"/>
  <c r="FZ78" i="65" s="1"/>
  <c r="CP94" i="65"/>
  <c r="EX94" i="65" s="1"/>
  <c r="DM113" i="65"/>
  <c r="FU113" i="65" s="1"/>
  <c r="DD72" i="65"/>
  <c r="FL72" i="65" s="1"/>
  <c r="CK73" i="65"/>
  <c r="ES73" i="65" s="1"/>
  <c r="DI73" i="65"/>
  <c r="FQ73" i="65" s="1"/>
  <c r="CQ83" i="65"/>
  <c r="EY83" i="65" s="1"/>
  <c r="CV67" i="65"/>
  <c r="FD67" i="65" s="1"/>
  <c r="CM66" i="65"/>
  <c r="EU66" i="65" s="1"/>
  <c r="DU75" i="65"/>
  <c r="GC75" i="65" s="1"/>
  <c r="CO69" i="65"/>
  <c r="EW69" i="65" s="1"/>
  <c r="CT70" i="65"/>
  <c r="FB70" i="65" s="1"/>
  <c r="EJ104" i="65"/>
  <c r="GR104" i="65" s="1"/>
  <c r="EC66" i="65"/>
  <c r="GK66" i="65" s="1"/>
  <c r="DA77" i="65"/>
  <c r="FI77" i="65" s="1"/>
  <c r="EN79" i="65"/>
  <c r="GV79" i="65" s="1"/>
  <c r="CN82" i="65"/>
  <c r="EV82" i="65" s="1"/>
  <c r="CR83" i="65"/>
  <c r="EZ83" i="65" s="1"/>
  <c r="CZ85" i="65"/>
  <c r="FH85" i="65" s="1"/>
  <c r="DD86" i="65"/>
  <c r="FL86" i="65" s="1"/>
  <c r="DH87" i="65"/>
  <c r="FP87" i="65" s="1"/>
  <c r="DL88" i="65"/>
  <c r="FT88" i="65" s="1"/>
  <c r="DP89" i="65"/>
  <c r="FX89" i="65" s="1"/>
  <c r="DT90" i="65"/>
  <c r="GB90" i="65" s="1"/>
  <c r="EK82" i="65"/>
  <c r="GS82" i="65" s="1"/>
  <c r="EO83" i="65"/>
  <c r="GW83" i="65" s="1"/>
  <c r="CK85" i="65"/>
  <c r="ES85" i="65" s="1"/>
  <c r="CO86" i="65"/>
  <c r="EW86" i="65" s="1"/>
  <c r="CS87" i="65"/>
  <c r="FA87" i="65" s="1"/>
  <c r="CW88" i="65"/>
  <c r="FE88" i="65" s="1"/>
  <c r="DA89" i="65"/>
  <c r="FI89" i="65" s="1"/>
  <c r="DE90" i="65"/>
  <c r="FM90" i="65" s="1"/>
  <c r="DD102" i="65"/>
  <c r="FL102" i="65" s="1"/>
  <c r="DO58" i="65"/>
  <c r="FW58" i="65" s="1"/>
  <c r="EK62" i="65"/>
  <c r="GS62" i="65" s="1"/>
  <c r="CL76" i="65"/>
  <c r="ET76" i="65" s="1"/>
  <c r="DX58" i="65"/>
  <c r="GF58" i="65" s="1"/>
  <c r="DK67" i="65"/>
  <c r="FS67" i="65" s="1"/>
  <c r="CP75" i="65"/>
  <c r="EX75" i="65" s="1"/>
  <c r="DV93" i="65"/>
  <c r="GD93" i="65" s="1"/>
  <c r="DM103" i="65"/>
  <c r="FU103" i="65" s="1"/>
  <c r="EI112" i="65"/>
  <c r="GQ112" i="65" s="1"/>
  <c r="DO136" i="65"/>
  <c r="FW136" i="65" s="1"/>
  <c r="EC126" i="65"/>
  <c r="GK126" i="65" s="1"/>
  <c r="CX136" i="65"/>
  <c r="FF136" i="65" s="1"/>
  <c r="DI136" i="65"/>
  <c r="FQ136" i="65" s="1"/>
  <c r="DC97" i="65"/>
  <c r="FK97" i="65" s="1"/>
  <c r="EG112" i="65"/>
  <c r="GO112" i="65" s="1"/>
  <c r="DC110" i="65"/>
  <c r="FK110" i="65" s="1"/>
  <c r="DI121" i="65"/>
  <c r="FQ121" i="65" s="1"/>
  <c r="DE126" i="65"/>
  <c r="FM126" i="65" s="1"/>
  <c r="EA128" i="65"/>
  <c r="GI128" i="65" s="1"/>
  <c r="DA136" i="65"/>
  <c r="FI136" i="65" s="1"/>
  <c r="CL57" i="65"/>
  <c r="ET57" i="65" s="1"/>
  <c r="CS111" i="65"/>
  <c r="FA111" i="65" s="1"/>
  <c r="CP121" i="65"/>
  <c r="EX121" i="65" s="1"/>
  <c r="CL136" i="65"/>
  <c r="ET136" i="65" s="1"/>
  <c r="CY58" i="65"/>
  <c r="FG58" i="65" s="1"/>
  <c r="DU62" i="65"/>
  <c r="GC62" i="65" s="1"/>
  <c r="DC120" i="65"/>
  <c r="FK120" i="65" s="1"/>
  <c r="CX112" i="65"/>
  <c r="FF112" i="65" s="1"/>
  <c r="EB122" i="65"/>
  <c r="GJ122" i="65" s="1"/>
  <c r="EA129" i="65"/>
  <c r="GI129" i="65" s="1"/>
  <c r="DA135" i="65"/>
  <c r="FI135" i="65" s="1"/>
  <c r="DB111" i="65"/>
  <c r="FJ111" i="65" s="1"/>
  <c r="DX121" i="65"/>
  <c r="GF121" i="65" s="1"/>
  <c r="DG122" i="65"/>
  <c r="FO122" i="65" s="1"/>
  <c r="EJ126" i="65"/>
  <c r="GR126" i="65" s="1"/>
  <c r="EN127" i="65"/>
  <c r="GV127" i="65" s="1"/>
  <c r="DZ96" i="65"/>
  <c r="GH96" i="65" s="1"/>
  <c r="DU110" i="65"/>
  <c r="GC110" i="65" s="1"/>
  <c r="DZ135" i="65"/>
  <c r="GH135" i="65" s="1"/>
  <c r="CJ130" i="65"/>
  <c r="ER130" i="65" s="1"/>
  <c r="CN131" i="65"/>
  <c r="EV131" i="65" s="1"/>
  <c r="CV133" i="65"/>
  <c r="FD133" i="65" s="1"/>
  <c r="DO122" i="65"/>
  <c r="FW122" i="65" s="1"/>
  <c r="DG128" i="65"/>
  <c r="FO128" i="65" s="1"/>
  <c r="DF126" i="65"/>
  <c r="FN126" i="65" s="1"/>
  <c r="CP122" i="65"/>
  <c r="EX122" i="65" s="1"/>
  <c r="ED126" i="65"/>
  <c r="GL126" i="65" s="1"/>
  <c r="DL111" i="65"/>
  <c r="FT111" i="65" s="1"/>
  <c r="DZ128" i="65"/>
  <c r="GH128" i="65" s="1"/>
  <c r="EL121" i="65"/>
  <c r="GT121" i="65" s="1"/>
  <c r="EM134" i="65"/>
  <c r="GU134" i="65" s="1"/>
  <c r="CU82" i="65"/>
  <c r="FC82" i="65" s="1"/>
  <c r="EM97" i="65"/>
  <c r="GU97" i="65" s="1"/>
  <c r="CM100" i="65"/>
  <c r="EU100" i="65" s="1"/>
  <c r="CQ101" i="65"/>
  <c r="EY101" i="65" s="1"/>
  <c r="CU102" i="65"/>
  <c r="FC102" i="65" s="1"/>
  <c r="CY103" i="65"/>
  <c r="FG103" i="65" s="1"/>
  <c r="DC104" i="65"/>
  <c r="FK104" i="65" s="1"/>
  <c r="DG105" i="65"/>
  <c r="FO105" i="65" s="1"/>
  <c r="DK106" i="65"/>
  <c r="FS106" i="65" s="1"/>
  <c r="DN121" i="65"/>
  <c r="FV121" i="65" s="1"/>
  <c r="DG48" i="65"/>
  <c r="FO48" i="65" s="1"/>
  <c r="CW53" i="65"/>
  <c r="FE53" i="65" s="1"/>
  <c r="CV55" i="65"/>
  <c r="FD55" i="65" s="1"/>
  <c r="EJ51" i="65"/>
  <c r="GR51" i="65" s="1"/>
  <c r="CK54" i="65"/>
  <c r="ES54" i="65" s="1"/>
  <c r="DW48" i="65"/>
  <c r="GE48" i="65" s="1"/>
  <c r="DB52" i="65"/>
  <c r="FJ52" i="65" s="1"/>
  <c r="EB56" i="65"/>
  <c r="GJ56" i="65" s="1"/>
  <c r="DN62" i="65"/>
  <c r="FV62" i="65" s="1"/>
  <c r="DW65" i="65"/>
  <c r="GE65" i="65" s="1"/>
  <c r="DJ70" i="65"/>
  <c r="FR70" i="65" s="1"/>
  <c r="CO55" i="65"/>
  <c r="EW55" i="65" s="1"/>
  <c r="CO56" i="65"/>
  <c r="EW56" i="65" s="1"/>
  <c r="EM57" i="65"/>
  <c r="GU57" i="65" s="1"/>
  <c r="DO71" i="65"/>
  <c r="FW71" i="65" s="1"/>
  <c r="CN51" i="65"/>
  <c r="EV51" i="65" s="1"/>
  <c r="DV44" i="65"/>
  <c r="GD44" i="65" s="1"/>
  <c r="EC44" i="65"/>
  <c r="GK44" i="65" s="1"/>
  <c r="CR57" i="65"/>
  <c r="EZ57" i="65" s="1"/>
  <c r="EE65" i="65"/>
  <c r="GM65" i="65" s="1"/>
  <c r="DI57" i="65"/>
  <c r="FQ57" i="65" s="1"/>
  <c r="DD58" i="65"/>
  <c r="FL58" i="65" s="1"/>
  <c r="DY73" i="65"/>
  <c r="GG73" i="65" s="1"/>
  <c r="CM59" i="65"/>
  <c r="EU59" i="65" s="1"/>
  <c r="DE62" i="65"/>
  <c r="FM62" i="65" s="1"/>
  <c r="DE74" i="65"/>
  <c r="FM74" i="65" s="1"/>
  <c r="DJ75" i="65"/>
  <c r="FR75" i="65" s="1"/>
  <c r="CQ55" i="65"/>
  <c r="EY55" i="65" s="1"/>
  <c r="EG58" i="65"/>
  <c r="GO58" i="65" s="1"/>
  <c r="CZ76" i="65"/>
  <c r="FH76" i="65" s="1"/>
  <c r="CP49" i="65"/>
  <c r="EX49" i="65" s="1"/>
  <c r="DD59" i="65"/>
  <c r="FL59" i="65" s="1"/>
  <c r="EL65" i="65"/>
  <c r="GT65" i="65" s="1"/>
  <c r="EC56" i="65"/>
  <c r="GK56" i="65" s="1"/>
  <c r="CZ68" i="65"/>
  <c r="FH68" i="65" s="1"/>
  <c r="EL55" i="65"/>
  <c r="GT55" i="65" s="1"/>
  <c r="DE69" i="65"/>
  <c r="FM69" i="65" s="1"/>
  <c r="DO107" i="65"/>
  <c r="FW107" i="65" s="1"/>
  <c r="DS108" i="65"/>
  <c r="GA108" i="65" s="1"/>
  <c r="EK102" i="65"/>
  <c r="GS102" i="65" s="1"/>
  <c r="EO103" i="65"/>
  <c r="GW103" i="65" s="1"/>
  <c r="CK105" i="65"/>
  <c r="ES105" i="65" s="1"/>
  <c r="CO106" i="65"/>
  <c r="EW106" i="65" s="1"/>
  <c r="CS107" i="65"/>
  <c r="FA107" i="65" s="1"/>
  <c r="CW108" i="65"/>
  <c r="FE108" i="65" s="1"/>
  <c r="DA109" i="65"/>
  <c r="FI109" i="65" s="1"/>
  <c r="DB97" i="65"/>
  <c r="FJ97" i="65" s="1"/>
  <c r="DF98" i="65"/>
  <c r="FN98" i="65" s="1"/>
  <c r="DJ99" i="65"/>
  <c r="FR99" i="65" s="1"/>
  <c r="DN100" i="65"/>
  <c r="FV100" i="65" s="1"/>
  <c r="DR101" i="65"/>
  <c r="FZ101" i="65" s="1"/>
  <c r="DV102" i="65"/>
  <c r="GD102" i="65" s="1"/>
  <c r="DZ103" i="65"/>
  <c r="GH103" i="65" s="1"/>
  <c r="ED104" i="65"/>
  <c r="GL104" i="65" s="1"/>
  <c r="EH105" i="65"/>
  <c r="GP105" i="65" s="1"/>
  <c r="EL106" i="65"/>
  <c r="GT106" i="65" s="1"/>
  <c r="EP107" i="65"/>
  <c r="GX107" i="65" s="1"/>
  <c r="CL109" i="65"/>
  <c r="ET109" i="65" s="1"/>
  <c r="CP110" i="65"/>
  <c r="EX110" i="65" s="1"/>
  <c r="CJ113" i="65"/>
  <c r="ER113" i="65" s="1"/>
  <c r="CN114" i="65"/>
  <c r="EV114" i="65" s="1"/>
  <c r="CR115" i="65"/>
  <c r="EZ115" i="65" s="1"/>
  <c r="CV116" i="65"/>
  <c r="FD116" i="65" s="1"/>
  <c r="CZ117" i="65"/>
  <c r="FH117" i="65" s="1"/>
  <c r="DD118" i="65"/>
  <c r="FL118" i="65" s="1"/>
  <c r="DH119" i="65"/>
  <c r="FP119" i="65" s="1"/>
  <c r="DT124" i="65"/>
  <c r="GB124" i="65" s="1"/>
  <c r="DX125" i="65"/>
  <c r="GF125" i="65" s="1"/>
  <c r="DZ123" i="65"/>
  <c r="GH123" i="65" s="1"/>
  <c r="ED124" i="65"/>
  <c r="GL124" i="65" s="1"/>
  <c r="CQ124" i="65"/>
  <c r="EY124" i="65" s="1"/>
  <c r="CU125" i="65"/>
  <c r="FC125" i="65" s="1"/>
  <c r="CS54" i="65"/>
  <c r="FA54" i="65" s="1"/>
  <c r="EI49" i="65"/>
  <c r="GQ49" i="65" s="1"/>
  <c r="CW59" i="65"/>
  <c r="FE59" i="65" s="1"/>
  <c r="EA54" i="65"/>
  <c r="GI54" i="65" s="1"/>
  <c r="DL58" i="65"/>
  <c r="FT58" i="65" s="1"/>
  <c r="DE47" i="65"/>
  <c r="FM47" i="65" s="1"/>
  <c r="DN49" i="65"/>
  <c r="FV49" i="65" s="1"/>
  <c r="EG44" i="65"/>
  <c r="GO44" i="65" s="1"/>
  <c r="CZ58" i="65"/>
  <c r="FH58" i="65" s="1"/>
  <c r="DH68" i="65"/>
  <c r="FP68" i="65" s="1"/>
  <c r="DW58" i="65"/>
  <c r="GE58" i="65" s="1"/>
  <c r="EB59" i="65"/>
  <c r="GJ59" i="65" s="1"/>
  <c r="CK63" i="65"/>
  <c r="ES63" i="65" s="1"/>
  <c r="CP64" i="65"/>
  <c r="EX64" i="65" s="1"/>
  <c r="CX65" i="65"/>
  <c r="FF65" i="65" s="1"/>
  <c r="DD75" i="65"/>
  <c r="FL75" i="65" s="1"/>
  <c r="DY82" i="65"/>
  <c r="GG82" i="65" s="1"/>
  <c r="CT76" i="65"/>
  <c r="FB76" i="65" s="1"/>
  <c r="DN93" i="65"/>
  <c r="FV93" i="65" s="1"/>
  <c r="DX94" i="65"/>
  <c r="GF94" i="65" s="1"/>
  <c r="CR93" i="65"/>
  <c r="EZ93" i="65" s="1"/>
  <c r="DS95" i="65"/>
  <c r="GA95" i="65" s="1"/>
  <c r="EH52" i="65"/>
  <c r="GP52" i="65" s="1"/>
  <c r="DS63" i="65"/>
  <c r="GA63" i="65" s="1"/>
  <c r="DR48" i="65"/>
  <c r="FZ48" i="65" s="1"/>
  <c r="EM65" i="65"/>
  <c r="GU65" i="65" s="1"/>
  <c r="CQ71" i="65"/>
  <c r="EY71" i="65" s="1"/>
  <c r="EO44" i="65"/>
  <c r="GW44" i="65" s="1"/>
  <c r="DA61" i="65"/>
  <c r="FI61" i="65" s="1"/>
  <c r="DM69" i="65"/>
  <c r="FU69" i="65" s="1"/>
  <c r="CN59" i="65"/>
  <c r="EV59" i="65" s="1"/>
  <c r="EC77" i="65"/>
  <c r="GK77" i="65" s="1"/>
  <c r="EC81" i="65"/>
  <c r="GK81" i="65" s="1"/>
  <c r="DX78" i="65"/>
  <c r="GF78" i="65" s="1"/>
  <c r="DW96" i="65"/>
  <c r="GE96" i="65" s="1"/>
  <c r="DY64" i="65"/>
  <c r="GG64" i="65" s="1"/>
  <c r="CK67" i="65"/>
  <c r="ES67" i="65" s="1"/>
  <c r="DR70" i="65"/>
  <c r="FZ70" i="65" s="1"/>
  <c r="CV110" i="65"/>
  <c r="FD110" i="65" s="1"/>
  <c r="CZ103" i="65"/>
  <c r="FH103" i="65" s="1"/>
  <c r="DD92" i="65"/>
  <c r="FL92" i="65" s="1"/>
  <c r="DP76" i="65"/>
  <c r="FX76" i="65" s="1"/>
  <c r="EB72" i="65"/>
  <c r="GJ72" i="65" s="1"/>
  <c r="CU92" i="65"/>
  <c r="FC92" i="65" s="1"/>
  <c r="EJ75" i="65"/>
  <c r="GR75" i="65" s="1"/>
  <c r="EO76" i="65"/>
  <c r="GW76" i="65" s="1"/>
  <c r="DN75" i="65"/>
  <c r="FV75" i="65" s="1"/>
  <c r="CT78" i="65"/>
  <c r="FB78" i="65" s="1"/>
  <c r="DE59" i="65"/>
  <c r="FM59" i="65" s="1"/>
  <c r="CO65" i="65"/>
  <c r="EW65" i="65" s="1"/>
  <c r="EG73" i="65"/>
  <c r="GO73" i="65" s="1"/>
  <c r="DQ64" i="65"/>
  <c r="FY64" i="65" s="1"/>
  <c r="CK76" i="65"/>
  <c r="ES76" i="65" s="1"/>
  <c r="DV75" i="65"/>
  <c r="GD75" i="65" s="1"/>
  <c r="EA76" i="65"/>
  <c r="GI76" i="65" s="1"/>
  <c r="CX79" i="65"/>
  <c r="FF79" i="65" s="1"/>
  <c r="DB80" i="65"/>
  <c r="FJ80" i="65" s="1"/>
  <c r="DF81" i="65"/>
  <c r="FN81" i="65" s="1"/>
  <c r="DJ82" i="65"/>
  <c r="FR82" i="65" s="1"/>
  <c r="DN83" i="65"/>
  <c r="FV83" i="65" s="1"/>
  <c r="DR84" i="65"/>
  <c r="FZ84" i="65" s="1"/>
  <c r="DV85" i="65"/>
  <c r="GD85" i="65" s="1"/>
  <c r="DZ86" i="65"/>
  <c r="GH86" i="65" s="1"/>
  <c r="ED87" i="65"/>
  <c r="GL87" i="65" s="1"/>
  <c r="EH88" i="65"/>
  <c r="GP88" i="65" s="1"/>
  <c r="EL89" i="65"/>
  <c r="GT89" i="65" s="1"/>
  <c r="EI93" i="65"/>
  <c r="GQ93" i="65" s="1"/>
  <c r="DV62" i="65"/>
  <c r="GD62" i="65" s="1"/>
  <c r="CM58" i="65"/>
  <c r="EU58" i="65" s="1"/>
  <c r="EI67" i="65"/>
  <c r="GQ67" i="65" s="1"/>
  <c r="CQ64" i="65"/>
  <c r="EY64" i="65" s="1"/>
  <c r="CL70" i="65"/>
  <c r="ET70" i="65" s="1"/>
  <c r="DU81" i="65"/>
  <c r="GC81" i="65" s="1"/>
  <c r="DD76" i="65"/>
  <c r="FL76" i="65" s="1"/>
  <c r="DT56" i="65"/>
  <c r="GB56" i="65" s="1"/>
  <c r="DC67" i="65"/>
  <c r="FK67" i="65" s="1"/>
  <c r="DA73" i="65"/>
  <c r="FI73" i="65" s="1"/>
  <c r="DH58" i="65"/>
  <c r="FP58" i="65" s="1"/>
  <c r="EP63" i="65"/>
  <c r="GX63" i="65" s="1"/>
  <c r="CT66" i="65"/>
  <c r="FB66" i="65" s="1"/>
  <c r="EI86" i="65"/>
  <c r="GQ86" i="65" s="1"/>
  <c r="DO94" i="65"/>
  <c r="FW94" i="65" s="1"/>
  <c r="EL76" i="65"/>
  <c r="GT76" i="65" s="1"/>
  <c r="DT60" i="65"/>
  <c r="GB60" i="65" s="1"/>
  <c r="CQ56" i="65"/>
  <c r="EY56" i="65" s="1"/>
  <c r="CL63" i="65"/>
  <c r="ET63" i="65" s="1"/>
  <c r="CY65" i="65"/>
  <c r="FG65" i="65" s="1"/>
  <c r="CJ58" i="65"/>
  <c r="ER58" i="65" s="1"/>
  <c r="ED112" i="65"/>
  <c r="GL112" i="65" s="1"/>
  <c r="CL123" i="65"/>
  <c r="ET123" i="65" s="1"/>
  <c r="ED133" i="65"/>
  <c r="GL133" i="65" s="1"/>
  <c r="EN105" i="65"/>
  <c r="GV105" i="65" s="1"/>
  <c r="EK84" i="65"/>
  <c r="GS84" i="65" s="1"/>
  <c r="EO85" i="65"/>
  <c r="GW85" i="65" s="1"/>
  <c r="CK87" i="65"/>
  <c r="ES87" i="65" s="1"/>
  <c r="CO88" i="65"/>
  <c r="EW88" i="65" s="1"/>
  <c r="CS89" i="65"/>
  <c r="FA89" i="65" s="1"/>
  <c r="CW90" i="65"/>
  <c r="FE90" i="65" s="1"/>
  <c r="DA91" i="65"/>
  <c r="FI91" i="65" s="1"/>
  <c r="DO109" i="65"/>
  <c r="FW109" i="65" s="1"/>
  <c r="EG103" i="65"/>
  <c r="GO103" i="65" s="1"/>
  <c r="EK104" i="65"/>
  <c r="GS104" i="65" s="1"/>
  <c r="EO105" i="65"/>
  <c r="GW105" i="65" s="1"/>
  <c r="CK107" i="65"/>
  <c r="ES107" i="65" s="1"/>
  <c r="CO108" i="65"/>
  <c r="EW108" i="65" s="1"/>
  <c r="CS109" i="65"/>
  <c r="FA109" i="65" s="1"/>
  <c r="CT97" i="65"/>
  <c r="FB97" i="65" s="1"/>
  <c r="CX98" i="65"/>
  <c r="FF98" i="65" s="1"/>
  <c r="DB99" i="65"/>
  <c r="FJ99" i="65" s="1"/>
  <c r="DF100" i="65"/>
  <c r="FN100" i="65" s="1"/>
  <c r="DJ101" i="65"/>
  <c r="FR101" i="65" s="1"/>
  <c r="DN102" i="65"/>
  <c r="FV102" i="65" s="1"/>
  <c r="DR103" i="65"/>
  <c r="FZ103" i="65" s="1"/>
  <c r="DV104" i="65"/>
  <c r="GD104" i="65" s="1"/>
  <c r="DZ105" i="65"/>
  <c r="GH105" i="65" s="1"/>
  <c r="ED106" i="65"/>
  <c r="GL106" i="65" s="1"/>
  <c r="EH107" i="65"/>
  <c r="GP107" i="65" s="1"/>
  <c r="EL108" i="65"/>
  <c r="GT108" i="65" s="1"/>
  <c r="EJ112" i="65"/>
  <c r="GR112" i="65" s="1"/>
  <c r="EN113" i="65"/>
  <c r="GV113" i="65" s="1"/>
  <c r="CJ115" i="65"/>
  <c r="ER115" i="65" s="1"/>
  <c r="CN116" i="65"/>
  <c r="EV116" i="65" s="1"/>
  <c r="CR117" i="65"/>
  <c r="EZ117" i="65" s="1"/>
  <c r="CV118" i="65"/>
  <c r="FD118" i="65" s="1"/>
  <c r="CZ119" i="65"/>
  <c r="FH119" i="65" s="1"/>
  <c r="DL124" i="65"/>
  <c r="FT124" i="65" s="1"/>
  <c r="DR123" i="65"/>
  <c r="FZ123" i="65" s="1"/>
  <c r="DV124" i="65"/>
  <c r="GD124" i="65" s="1"/>
  <c r="CM125" i="65"/>
  <c r="EU125" i="65" s="1"/>
  <c r="CP93" i="65"/>
  <c r="EX93" i="65" s="1"/>
  <c r="DI91" i="65"/>
  <c r="FQ91" i="65" s="1"/>
  <c r="CN47" i="65"/>
  <c r="EV47" i="65" s="1"/>
  <c r="DO46" i="65"/>
  <c r="FW46" i="65" s="1"/>
  <c r="EI56" i="65"/>
  <c r="GQ56" i="65" s="1"/>
  <c r="CM75" i="65"/>
  <c r="EU75" i="65" s="1"/>
  <c r="CY91" i="65"/>
  <c r="FG91" i="65" s="1"/>
  <c r="EM71" i="65"/>
  <c r="GU71" i="65" s="1"/>
  <c r="DX101" i="65"/>
  <c r="GF101" i="65" s="1"/>
  <c r="CQ76" i="65"/>
  <c r="EY76" i="65" s="1"/>
  <c r="DM81" i="65"/>
  <c r="FU81" i="65" s="1"/>
  <c r="DH78" i="65"/>
  <c r="FP78" i="65" s="1"/>
  <c r="CM76" i="65"/>
  <c r="EU76" i="65" s="1"/>
  <c r="CW77" i="65"/>
  <c r="FE77" i="65" s="1"/>
  <c r="DT76" i="65"/>
  <c r="GB76" i="65" s="1"/>
  <c r="DI82" i="65"/>
  <c r="FQ82" i="65" s="1"/>
  <c r="DL77" i="65"/>
  <c r="FT77" i="65" s="1"/>
  <c r="DJ92" i="65"/>
  <c r="FR92" i="65" s="1"/>
  <c r="CJ109" i="65"/>
  <c r="ER109" i="65" s="1"/>
  <c r="CY94" i="65"/>
  <c r="FG94" i="65" s="1"/>
  <c r="CZ97" i="65"/>
  <c r="FH97" i="65" s="1"/>
  <c r="DI117" i="65"/>
  <c r="FQ117" i="65" s="1"/>
  <c r="EK92" i="65"/>
  <c r="GS92" i="65" s="1"/>
  <c r="EH96" i="65"/>
  <c r="GP96" i="65" s="1"/>
  <c r="DO96" i="65"/>
  <c r="FW96" i="65" s="1"/>
  <c r="CJ111" i="65"/>
  <c r="ER111" i="65" s="1"/>
  <c r="DO119" i="65"/>
  <c r="FW119" i="65" s="1"/>
  <c r="CS125" i="65"/>
  <c r="FA125" i="65" s="1"/>
  <c r="DR111" i="65"/>
  <c r="FZ111" i="65" s="1"/>
  <c r="DO121" i="65"/>
  <c r="FW121" i="65" s="1"/>
  <c r="EN121" i="65"/>
  <c r="GV121" i="65" s="1"/>
  <c r="DE134" i="65"/>
  <c r="FM134" i="65" s="1"/>
  <c r="CK133" i="65"/>
  <c r="ES133" i="65" s="1"/>
  <c r="DV135" i="65"/>
  <c r="GD135" i="65" s="1"/>
  <c r="EI136" i="65"/>
  <c r="GQ136" i="65" s="1"/>
  <c r="DH76" i="65"/>
  <c r="FP76" i="65" s="1"/>
  <c r="CU90" i="65"/>
  <c r="FC90" i="65" s="1"/>
  <c r="EI63" i="65"/>
  <c r="GQ63" i="65" s="1"/>
  <c r="CP74" i="65"/>
  <c r="EX74" i="65" s="1"/>
  <c r="CJ60" i="65"/>
  <c r="ER60" i="65" s="1"/>
  <c r="DB63" i="65"/>
  <c r="FJ63" i="65" s="1"/>
  <c r="DH64" i="65"/>
  <c r="FP64" i="65" s="1"/>
  <c r="DN65" i="65"/>
  <c r="FV65" i="65" s="1"/>
  <c r="CZ78" i="65"/>
  <c r="FH78" i="65" s="1"/>
  <c r="DQ82" i="65"/>
  <c r="FY82" i="65" s="1"/>
  <c r="DY76" i="65"/>
  <c r="GG76" i="65" s="1"/>
  <c r="DK92" i="65"/>
  <c r="FS92" i="65" s="1"/>
  <c r="DC76" i="65"/>
  <c r="FK76" i="65" s="1"/>
  <c r="EL97" i="65"/>
  <c r="GT97" i="65" s="1"/>
  <c r="DG111" i="65"/>
  <c r="FO111" i="65" s="1"/>
  <c r="DQ114" i="65"/>
  <c r="FY114" i="65" s="1"/>
  <c r="ED110" i="65"/>
  <c r="GL110" i="65" s="1"/>
  <c r="EG127" i="65"/>
  <c r="GO127" i="65" s="1"/>
  <c r="DP128" i="65"/>
  <c r="FX128" i="65" s="1"/>
  <c r="EM130" i="65"/>
  <c r="GU130" i="65" s="1"/>
  <c r="CM133" i="65"/>
  <c r="EU133" i="65" s="1"/>
  <c r="CU135" i="65"/>
  <c r="FC135" i="65" s="1"/>
  <c r="EE128" i="65"/>
  <c r="GM128" i="65" s="1"/>
  <c r="DM134" i="65"/>
  <c r="FU134" i="65" s="1"/>
  <c r="DY136" i="65"/>
  <c r="GG136" i="65" s="1"/>
  <c r="CM135" i="65"/>
  <c r="EU135" i="65" s="1"/>
  <c r="EN50" i="65"/>
  <c r="GV50" i="65" s="1"/>
  <c r="CU47" i="65"/>
  <c r="FC47" i="65" s="1"/>
  <c r="DZ56" i="65"/>
  <c r="GH56" i="65" s="1"/>
  <c r="EH48" i="65"/>
  <c r="GP48" i="65" s="1"/>
  <c r="EL49" i="65"/>
  <c r="GT49" i="65" s="1"/>
  <c r="CR68" i="65"/>
  <c r="EZ68" i="65" s="1"/>
  <c r="EF76" i="65"/>
  <c r="GN76" i="65" s="1"/>
  <c r="EM55" i="65"/>
  <c r="GU55" i="65" s="1"/>
  <c r="EO64" i="65"/>
  <c r="GW64" i="65" s="1"/>
  <c r="DU69" i="65"/>
  <c r="GC69" i="65" s="1"/>
  <c r="CU75" i="65"/>
  <c r="FC75" i="65" s="1"/>
  <c r="CQ91" i="65"/>
  <c r="EY91" i="65" s="1"/>
  <c r="EM119" i="65"/>
  <c r="GU119" i="65" s="1"/>
  <c r="EB75" i="65"/>
  <c r="GJ75" i="65" s="1"/>
  <c r="EP78" i="65"/>
  <c r="GX78" i="65" s="1"/>
  <c r="DF75" i="65"/>
  <c r="FN75" i="65" s="1"/>
  <c r="DP78" i="65"/>
  <c r="FX78" i="65" s="1"/>
  <c r="CZ111" i="65"/>
  <c r="FH111" i="65" s="1"/>
  <c r="DS97" i="65"/>
  <c r="GA97" i="65" s="1"/>
  <c r="DK95" i="65"/>
  <c r="FS95" i="65" s="1"/>
  <c r="DY121" i="65"/>
  <c r="GG121" i="65" s="1"/>
  <c r="DK110" i="65"/>
  <c r="FS110" i="65" s="1"/>
  <c r="DS120" i="65"/>
  <c r="GA120" i="65" s="1"/>
  <c r="EM113" i="65"/>
  <c r="GU113" i="65" s="1"/>
  <c r="CZ121" i="65"/>
  <c r="FH121" i="65" s="1"/>
  <c r="DI127" i="65"/>
  <c r="FQ127" i="65" s="1"/>
  <c r="DK121" i="65"/>
  <c r="FS121" i="65" s="1"/>
  <c r="DI135" i="65"/>
  <c r="FQ135" i="65" s="1"/>
  <c r="EB129" i="65"/>
  <c r="GJ129" i="65" s="1"/>
  <c r="EN128" i="65"/>
  <c r="GV128" i="65" s="1"/>
  <c r="EA58" i="65"/>
  <c r="GI58" i="65" s="1"/>
  <c r="EH56" i="65"/>
  <c r="GP56" i="65" s="1"/>
  <c r="DS75" i="65"/>
  <c r="GA75" i="65" s="1"/>
  <c r="CU52" i="65"/>
  <c r="FC52" i="65" s="1"/>
  <c r="CW69" i="65"/>
  <c r="FE69" i="65" s="1"/>
  <c r="CT57" i="65"/>
  <c r="FB57" i="65" s="1"/>
  <c r="EF58" i="65"/>
  <c r="GN58" i="65" s="1"/>
  <c r="CM88" i="65"/>
  <c r="EU88" i="65" s="1"/>
  <c r="DS67" i="65"/>
  <c r="GA67" i="65" s="1"/>
  <c r="DW76" i="65"/>
  <c r="GE76" i="65" s="1"/>
  <c r="DE79" i="65"/>
  <c r="FM79" i="65" s="1"/>
  <c r="CN94" i="65"/>
  <c r="EV94" i="65" s="1"/>
  <c r="EP96" i="65"/>
  <c r="GX96" i="65" s="1"/>
  <c r="EB104" i="65"/>
  <c r="GJ104" i="65" s="1"/>
  <c r="DG96" i="65"/>
  <c r="FO96" i="65" s="1"/>
  <c r="DD110" i="65"/>
  <c r="FL110" i="65" s="1"/>
  <c r="EE97" i="65"/>
  <c r="GM97" i="65" s="1"/>
  <c r="EI98" i="65"/>
  <c r="GQ98" i="65" s="1"/>
  <c r="EM99" i="65"/>
  <c r="GU99" i="65" s="1"/>
  <c r="CM102" i="65"/>
  <c r="EU102" i="65" s="1"/>
  <c r="CQ103" i="65"/>
  <c r="EY103" i="65" s="1"/>
  <c r="CU104" i="65"/>
  <c r="FC104" i="65" s="1"/>
  <c r="CY105" i="65"/>
  <c r="FG105" i="65" s="1"/>
  <c r="DC106" i="65"/>
  <c r="FK106" i="65" s="1"/>
  <c r="DG107" i="65"/>
  <c r="FO107" i="65" s="1"/>
  <c r="DK108" i="65"/>
  <c r="FS108" i="65" s="1"/>
  <c r="EE112" i="65"/>
  <c r="GM112" i="65" s="1"/>
  <c r="EO120" i="65"/>
  <c r="GW120" i="65" s="1"/>
  <c r="DF112" i="65"/>
  <c r="FN112" i="65" s="1"/>
  <c r="CQ117" i="65"/>
  <c r="EY117" i="65" s="1"/>
  <c r="DW122" i="65"/>
  <c r="GE122" i="65" s="1"/>
  <c r="ED113" i="65"/>
  <c r="GL113" i="65" s="1"/>
  <c r="EH114" i="65"/>
  <c r="GP114" i="65" s="1"/>
  <c r="EL115" i="65"/>
  <c r="GT115" i="65" s="1"/>
  <c r="EP116" i="65"/>
  <c r="GX116" i="65" s="1"/>
  <c r="CL118" i="65"/>
  <c r="ET118" i="65" s="1"/>
  <c r="CP119" i="65"/>
  <c r="EX119" i="65" s="1"/>
  <c r="CT120" i="65"/>
  <c r="FB120" i="65" s="1"/>
  <c r="CS127" i="65"/>
  <c r="FA127" i="65" s="1"/>
  <c r="DF122" i="65"/>
  <c r="FN122" i="65" s="1"/>
  <c r="DO65" i="65"/>
  <c r="FW65" i="65" s="1"/>
  <c r="CJ52" i="65"/>
  <c r="ER52" i="65" s="1"/>
  <c r="DU66" i="65"/>
  <c r="GC66" i="65" s="1"/>
  <c r="DP46" i="65"/>
  <c r="FX46" i="65" s="1"/>
  <c r="CN108" i="65"/>
  <c r="EV108" i="65" s="1"/>
  <c r="DD56" i="65"/>
  <c r="FL56" i="65" s="1"/>
  <c r="DX76" i="65"/>
  <c r="GF76" i="65" s="1"/>
  <c r="DY57" i="65"/>
  <c r="GG57" i="65" s="1"/>
  <c r="DB70" i="65"/>
  <c r="FJ70" i="65" s="1"/>
  <c r="EI84" i="65"/>
  <c r="GQ84" i="65" s="1"/>
  <c r="DG57" i="65"/>
  <c r="FO57" i="65" s="1"/>
  <c r="CS67" i="65"/>
  <c r="FA67" i="65" s="1"/>
  <c r="CS44" i="65"/>
  <c r="FA44" i="65" s="1"/>
  <c r="DF62" i="65"/>
  <c r="FN62" i="65" s="1"/>
  <c r="EP57" i="65"/>
  <c r="GX57" i="65" s="1"/>
  <c r="EE71" i="65"/>
  <c r="GM71" i="65" s="1"/>
  <c r="DX68" i="65"/>
  <c r="GF68" i="65" s="1"/>
  <c r="DZ63" i="65"/>
  <c r="GH63" i="65" s="1"/>
  <c r="EF64" i="65"/>
  <c r="GN64" i="65" s="1"/>
  <c r="EA84" i="65"/>
  <c r="GI84" i="65" s="1"/>
  <c r="CY93" i="65"/>
  <c r="FG93" i="65" s="1"/>
  <c r="CS77" i="65"/>
  <c r="FA77" i="65" s="1"/>
  <c r="CS96" i="65"/>
  <c r="FA96" i="65" s="1"/>
  <c r="DW93" i="65"/>
  <c r="GE93" i="65" s="1"/>
  <c r="CV76" i="65"/>
  <c r="FD76" i="65" s="1"/>
  <c r="CO117" i="65"/>
  <c r="EW117" i="65" s="1"/>
  <c r="DP95" i="65"/>
  <c r="FX95" i="65" s="1"/>
  <c r="CW97" i="65"/>
  <c r="FE97" i="65" s="1"/>
  <c r="EF105" i="65"/>
  <c r="GN105" i="65" s="1"/>
  <c r="CM95" i="65"/>
  <c r="EU95" i="65" s="1"/>
  <c r="DH111" i="65"/>
  <c r="FP111" i="65" s="1"/>
  <c r="DM92" i="65"/>
  <c r="FU92" i="65" s="1"/>
  <c r="CV96" i="65"/>
  <c r="FD96" i="65" s="1"/>
  <c r="DQ102" i="65"/>
  <c r="FY102" i="65" s="1"/>
  <c r="EA97" i="65"/>
  <c r="GI97" i="65" s="1"/>
  <c r="CX122" i="65"/>
  <c r="FF122" i="65" s="1"/>
  <c r="EA110" i="65"/>
  <c r="GI110" i="65" s="1"/>
  <c r="EP112" i="65"/>
  <c r="GX112" i="65" s="1"/>
  <c r="DA121" i="65"/>
  <c r="FI121" i="65" s="1"/>
  <c r="DI111" i="65"/>
  <c r="FQ111" i="65" s="1"/>
  <c r="DK120" i="65"/>
  <c r="FS120" i="65" s="1"/>
  <c r="EI129" i="65"/>
  <c r="GQ129" i="65" s="1"/>
  <c r="EL126" i="65"/>
  <c r="GT126" i="65" s="1"/>
  <c r="DT127" i="65"/>
  <c r="GB127" i="65" s="1"/>
  <c r="ED128" i="65"/>
  <c r="GL128" i="65" s="1"/>
  <c r="DP130" i="65"/>
  <c r="FX130" i="65" s="1"/>
  <c r="DT131" i="65"/>
  <c r="GB131" i="65" s="1"/>
  <c r="DX132" i="65"/>
  <c r="GF132" i="65" s="1"/>
  <c r="EB133" i="65"/>
  <c r="GJ133" i="65" s="1"/>
  <c r="DI64" i="65"/>
  <c r="FQ64" i="65" s="1"/>
  <c r="DG71" i="65"/>
  <c r="FO71" i="65" s="1"/>
  <c r="DM59" i="65"/>
  <c r="FU59" i="65" s="1"/>
  <c r="EN76" i="65"/>
  <c r="GV76" i="65" s="1"/>
  <c r="EC69" i="65"/>
  <c r="GK69" i="65" s="1"/>
  <c r="DG58" i="65"/>
  <c r="FO58" i="65" s="1"/>
  <c r="EC62" i="65"/>
  <c r="GK62" i="65" s="1"/>
  <c r="DI80" i="65"/>
  <c r="FQ80" i="65" s="1"/>
  <c r="DG94" i="65"/>
  <c r="FO94" i="65" s="1"/>
  <c r="CL98" i="65"/>
  <c r="ET98" i="65" s="1"/>
  <c r="EH94" i="65"/>
  <c r="GP94" i="65" s="1"/>
  <c r="CV77" i="65"/>
  <c r="FD77" i="65" s="1"/>
  <c r="CT92" i="65"/>
  <c r="FB92" i="65" s="1"/>
  <c r="EJ106" i="65"/>
  <c r="GR106" i="65" s="1"/>
  <c r="DN112" i="65"/>
  <c r="FV112" i="65" s="1"/>
  <c r="EI110" i="65"/>
  <c r="GQ110" i="65" s="1"/>
  <c r="DW121" i="65"/>
  <c r="GE121" i="65" s="1"/>
  <c r="DT111" i="65"/>
  <c r="GB111" i="65" s="1"/>
  <c r="EJ122" i="65"/>
  <c r="GR122" i="65" s="1"/>
  <c r="EO131" i="65"/>
  <c r="GW131" i="65" s="1"/>
  <c r="CO130" i="65"/>
  <c r="EW130" i="65" s="1"/>
  <c r="EH130" i="65"/>
  <c r="GP130" i="65" s="1"/>
  <c r="EP132" i="65"/>
  <c r="GX132" i="65" s="1"/>
  <c r="CP135" i="65"/>
  <c r="EX135" i="65" s="1"/>
  <c r="DX130" i="65"/>
  <c r="GF130" i="65" s="1"/>
  <c r="EB131" i="65"/>
  <c r="GJ131" i="65" s="1"/>
  <c r="EF132" i="65"/>
  <c r="GN132" i="65" s="1"/>
  <c r="EJ133" i="65"/>
  <c r="GR133" i="65" s="1"/>
  <c r="EN134" i="65"/>
  <c r="GV134" i="65" s="1"/>
  <c r="CX74" i="65"/>
  <c r="FF74" i="65" s="1"/>
  <c r="DC75" i="65"/>
  <c r="FK75" i="65" s="1"/>
  <c r="CX49" i="65"/>
  <c r="FF49" i="65" s="1"/>
  <c r="EC53" i="65"/>
  <c r="GK53" i="65" s="1"/>
  <c r="DU44" i="65"/>
  <c r="GC44" i="65" s="1"/>
  <c r="EM48" i="65"/>
  <c r="GU48" i="65" s="1"/>
  <c r="CQ61" i="65"/>
  <c r="EY61" i="65" s="1"/>
  <c r="EE83" i="65"/>
  <c r="GM83" i="65" s="1"/>
  <c r="DS54" i="65"/>
  <c r="GA54" i="65" s="1"/>
  <c r="CP58" i="65"/>
  <c r="EX58" i="65" s="1"/>
  <c r="DL72" i="65"/>
  <c r="FT72" i="65" s="1"/>
  <c r="CS60" i="65"/>
  <c r="FA60" i="65" s="1"/>
  <c r="EH70" i="65"/>
  <c r="GP70" i="65" s="1"/>
  <c r="CN65" i="65"/>
  <c r="EV65" i="65" s="1"/>
  <c r="CN77" i="65"/>
  <c r="EV77" i="65" s="1"/>
  <c r="EO80" i="65"/>
  <c r="GW80" i="65" s="1"/>
  <c r="EB95" i="65"/>
  <c r="GJ95" i="65" s="1"/>
  <c r="EI77" i="65"/>
  <c r="GQ77" i="65" s="1"/>
  <c r="EL95" i="65"/>
  <c r="GT95" i="65" s="1"/>
  <c r="EN107" i="65"/>
  <c r="GV107" i="65" s="1"/>
  <c r="DP111" i="65"/>
  <c r="FX111" i="65" s="1"/>
  <c r="DI102" i="65"/>
  <c r="FQ102" i="65" s="1"/>
  <c r="CN122" i="65"/>
  <c r="EV122" i="65" s="1"/>
  <c r="EH112" i="65"/>
  <c r="GP112" i="65" s="1"/>
  <c r="CU118" i="65"/>
  <c r="FC118" i="65" s="1"/>
  <c r="DJ111" i="65"/>
  <c r="FR111" i="65" s="1"/>
  <c r="EL112" i="65"/>
  <c r="GT112" i="65" s="1"/>
  <c r="CW121" i="65"/>
  <c r="FE121" i="65" s="1"/>
  <c r="EF121" i="65"/>
  <c r="GN121" i="65" s="1"/>
  <c r="CO134" i="65"/>
  <c r="EW134" i="65" s="1"/>
  <c r="CW132" i="65"/>
  <c r="FE132" i="65" s="1"/>
  <c r="EK130" i="65"/>
  <c r="GS130" i="65" s="1"/>
  <c r="CJ127" i="65"/>
  <c r="ER127" i="65" s="1"/>
  <c r="EC128" i="65"/>
  <c r="GK128" i="65" s="1"/>
  <c r="DQ136" i="65"/>
  <c r="FY136" i="65" s="1"/>
  <c r="EJ127" i="65"/>
  <c r="GR127" i="65" s="1"/>
  <c r="DT129" i="65"/>
  <c r="GB129" i="65" s="1"/>
  <c r="CZ127" i="65"/>
  <c r="FH127" i="65" s="1"/>
  <c r="DR130" i="65"/>
  <c r="FZ130" i="65" s="1"/>
  <c r="DZ132" i="65"/>
  <c r="GH132" i="65" s="1"/>
  <c r="CQ128" i="65"/>
  <c r="EY128" i="65" s="1"/>
  <c r="EE111" i="65"/>
  <c r="GM111" i="65" s="1"/>
  <c r="CX76" i="65"/>
  <c r="FF76" i="65" s="1"/>
  <c r="DY103" i="65"/>
  <c r="GG103" i="65" s="1"/>
  <c r="EC104" i="65"/>
  <c r="GK104" i="65" s="1"/>
  <c r="EG105" i="65"/>
  <c r="GO105" i="65" s="1"/>
  <c r="EK106" i="65"/>
  <c r="GS106" i="65" s="1"/>
  <c r="EO107" i="65"/>
  <c r="GW107" i="65" s="1"/>
  <c r="CK109" i="65"/>
  <c r="ES109" i="65" s="1"/>
  <c r="CO110" i="65"/>
  <c r="EW110" i="65" s="1"/>
  <c r="CP98" i="65"/>
  <c r="EX98" i="65" s="1"/>
  <c r="CT99" i="65"/>
  <c r="FB99" i="65" s="1"/>
  <c r="CX100" i="65"/>
  <c r="FF100" i="65" s="1"/>
  <c r="DB101" i="65"/>
  <c r="FJ101" i="65" s="1"/>
  <c r="DF102" i="65"/>
  <c r="FN102" i="65" s="1"/>
  <c r="DJ103" i="65"/>
  <c r="FR103" i="65" s="1"/>
  <c r="DN104" i="65"/>
  <c r="FV104" i="65" s="1"/>
  <c r="DR105" i="65"/>
  <c r="FZ105" i="65" s="1"/>
  <c r="DV106" i="65"/>
  <c r="GD106" i="65" s="1"/>
  <c r="DZ107" i="65"/>
  <c r="GH107" i="65" s="1"/>
  <c r="ED108" i="65"/>
  <c r="GL108" i="65" s="1"/>
  <c r="CT112" i="65"/>
  <c r="FB112" i="65" s="1"/>
  <c r="EC57" i="65"/>
  <c r="GK57" i="65" s="1"/>
  <c r="DK49" i="65"/>
  <c r="FS49" i="65" s="1"/>
  <c r="DL51" i="65"/>
  <c r="FT51" i="65" s="1"/>
  <c r="EB51" i="65"/>
  <c r="GJ51" i="65" s="1"/>
  <c r="EO55" i="65"/>
  <c r="GW55" i="65" s="1"/>
  <c r="EK47" i="65"/>
  <c r="GS47" i="65" s="1"/>
  <c r="CL45" i="65"/>
  <c r="ET45" i="65" s="1"/>
  <c r="EK53" i="65"/>
  <c r="GS53" i="65" s="1"/>
  <c r="CY53" i="65"/>
  <c r="FG53" i="65" s="1"/>
  <c r="EE51" i="65"/>
  <c r="GM51" i="65" s="1"/>
  <c r="CR132" i="65"/>
  <c r="EZ132" i="65" s="1"/>
  <c r="CT45" i="65"/>
  <c r="FB45" i="65" s="1"/>
  <c r="DY54" i="65"/>
  <c r="GG54" i="65" s="1"/>
  <c r="DT45" i="65"/>
  <c r="GB45" i="65" s="1"/>
  <c r="DU53" i="65"/>
  <c r="GC53" i="65" s="1"/>
  <c r="CO44" i="65"/>
  <c r="EW44" i="65" s="1"/>
  <c r="CW44" i="65"/>
  <c r="FE44" i="65" s="1"/>
  <c r="CY55" i="65"/>
  <c r="FG55" i="65" s="1"/>
  <c r="DL45" i="65"/>
  <c r="FT45" i="65" s="1"/>
  <c r="DX46" i="65"/>
  <c r="GF46" i="65" s="1"/>
  <c r="CP57" i="65"/>
  <c r="EX57" i="65" s="1"/>
  <c r="DE53" i="65"/>
  <c r="FM53" i="65" s="1"/>
  <c r="DJ52" i="65"/>
  <c r="FR52" i="65" s="1"/>
  <c r="CM49" i="65"/>
  <c r="EU49" i="65" s="1"/>
  <c r="CY48" i="65"/>
  <c r="FG48" i="65" s="1"/>
  <c r="EE56" i="65"/>
  <c r="GM56" i="65" s="1"/>
  <c r="DT57" i="65"/>
  <c r="GB57" i="65" s="1"/>
  <c r="CR48" i="65"/>
  <c r="EZ48" i="65" s="1"/>
  <c r="DC49" i="65"/>
  <c r="FK49" i="65" s="1"/>
  <c r="EP48" i="65"/>
  <c r="GX48" i="65" s="1"/>
  <c r="CQ51" i="65"/>
  <c r="EY51" i="65" s="1"/>
  <c r="CQ50" i="65"/>
  <c r="EY50" i="65" s="1"/>
  <c r="DR56" i="65"/>
  <c r="FZ56" i="65" s="1"/>
  <c r="DH57" i="65"/>
  <c r="FP57" i="65" s="1"/>
  <c r="CP51" i="65"/>
  <c r="EX51" i="65" s="1"/>
  <c r="EG54" i="65"/>
  <c r="GO54" i="65" s="1"/>
  <c r="DC50" i="65"/>
  <c r="FK50" i="65" s="1"/>
  <c r="DN129" i="65"/>
  <c r="FV129" i="65" s="1"/>
  <c r="DI123" i="65"/>
  <c r="FQ123" i="65" s="1"/>
  <c r="CZ123" i="65"/>
  <c r="FH123" i="65" s="1"/>
  <c r="EF113" i="65"/>
  <c r="GN113" i="65" s="1"/>
  <c r="EJ114" i="65"/>
  <c r="GR114" i="65" s="1"/>
  <c r="EN115" i="65"/>
  <c r="GV115" i="65" s="1"/>
  <c r="CJ117" i="65"/>
  <c r="ER117" i="65" s="1"/>
  <c r="CN118" i="65"/>
  <c r="EV118" i="65" s="1"/>
  <c r="CR119" i="65"/>
  <c r="EZ119" i="65" s="1"/>
  <c r="DD124" i="65"/>
  <c r="FL124" i="65" s="1"/>
  <c r="EI123" i="65"/>
  <c r="GQ123" i="65" s="1"/>
  <c r="EM124" i="65"/>
  <c r="GU124" i="65" s="1"/>
  <c r="CZ130" i="65"/>
  <c r="FH130" i="65" s="1"/>
  <c r="DD131" i="65"/>
  <c r="FL131" i="65" s="1"/>
  <c r="DH132" i="65"/>
  <c r="FP132" i="65" s="1"/>
  <c r="DL133" i="65"/>
  <c r="FT133" i="65" s="1"/>
  <c r="DP125" i="65"/>
  <c r="FX125" i="65" s="1"/>
  <c r="CV122" i="65"/>
  <c r="FD122" i="65" s="1"/>
  <c r="DM77" i="65"/>
  <c r="FU77" i="65" s="1"/>
  <c r="EL96" i="65"/>
  <c r="GT96" i="65" s="1"/>
  <c r="CM45" i="65"/>
  <c r="EU45" i="65" s="1"/>
  <c r="DJ48" i="65"/>
  <c r="FR48" i="65" s="1"/>
  <c r="CT63" i="65"/>
  <c r="FB63" i="65" s="1"/>
  <c r="DH48" i="65"/>
  <c r="FP48" i="65" s="1"/>
  <c r="EL45" i="65"/>
  <c r="GT45" i="65" s="1"/>
  <c r="EP46" i="65"/>
  <c r="GX46" i="65" s="1"/>
  <c r="CL48" i="65"/>
  <c r="ET48" i="65" s="1"/>
  <c r="DD52" i="65"/>
  <c r="FL52" i="65" s="1"/>
  <c r="DQ55" i="65"/>
  <c r="FY55" i="65" s="1"/>
  <c r="CV45" i="65"/>
  <c r="FD45" i="65" s="1"/>
  <c r="CO95" i="65"/>
  <c r="EW95" i="65" s="1"/>
  <c r="DX103" i="65"/>
  <c r="GF103" i="65" s="1"/>
  <c r="DI112" i="65"/>
  <c r="FQ112" i="65" s="1"/>
  <c r="DX95" i="65"/>
  <c r="GF95" i="65" s="1"/>
  <c r="DG83" i="65"/>
  <c r="FO83" i="65" s="1"/>
  <c r="CX94" i="65"/>
  <c r="FF94" i="65" s="1"/>
  <c r="CY97" i="65"/>
  <c r="FG97" i="65" s="1"/>
  <c r="DC98" i="65"/>
  <c r="FK98" i="65" s="1"/>
  <c r="DG99" i="65"/>
  <c r="FO99" i="65" s="1"/>
  <c r="DK100" i="65"/>
  <c r="FS100" i="65" s="1"/>
  <c r="DO101" i="65"/>
  <c r="FW101" i="65" s="1"/>
  <c r="DS102" i="65"/>
  <c r="GA102" i="65" s="1"/>
  <c r="DW103" i="65"/>
  <c r="GE103" i="65" s="1"/>
  <c r="EA104" i="65"/>
  <c r="GI104" i="65" s="1"/>
  <c r="EE105" i="65"/>
  <c r="GM105" i="65" s="1"/>
  <c r="EI106" i="65"/>
  <c r="GQ106" i="65" s="1"/>
  <c r="EM107" i="65"/>
  <c r="GU107" i="65" s="1"/>
  <c r="CM110" i="65"/>
  <c r="EU110" i="65" s="1"/>
  <c r="CU112" i="65"/>
  <c r="FC112" i="65" s="1"/>
  <c r="DA103" i="65"/>
  <c r="FI103" i="65" s="1"/>
  <c r="DE104" i="65"/>
  <c r="FM104" i="65" s="1"/>
  <c r="DI105" i="65"/>
  <c r="FQ105" i="65" s="1"/>
  <c r="DM106" i="65"/>
  <c r="FU106" i="65" s="1"/>
  <c r="DQ107" i="65"/>
  <c r="FY107" i="65" s="1"/>
  <c r="DU108" i="65"/>
  <c r="GC108" i="65" s="1"/>
  <c r="DZ97" i="65"/>
  <c r="GH97" i="65" s="1"/>
  <c r="ED98" i="65"/>
  <c r="GL98" i="65" s="1"/>
  <c r="EH99" i="65"/>
  <c r="GP99" i="65" s="1"/>
  <c r="EL100" i="65"/>
  <c r="GT100" i="65" s="1"/>
  <c r="EP101" i="65"/>
  <c r="GX101" i="65" s="1"/>
  <c r="CL103" i="65"/>
  <c r="ET103" i="65" s="1"/>
  <c r="CP104" i="65"/>
  <c r="EX104" i="65" s="1"/>
  <c r="CT105" i="65"/>
  <c r="FB105" i="65" s="1"/>
  <c r="CX106" i="65"/>
  <c r="FF106" i="65" s="1"/>
  <c r="DB107" i="65"/>
  <c r="FJ107" i="65" s="1"/>
  <c r="DF108" i="65"/>
  <c r="FN108" i="65" s="1"/>
  <c r="DJ109" i="65"/>
  <c r="FR109" i="65" s="1"/>
  <c r="CX113" i="65"/>
  <c r="FF113" i="65" s="1"/>
  <c r="DB114" i="65"/>
  <c r="FJ114" i="65" s="1"/>
  <c r="DF115" i="65"/>
  <c r="FN115" i="65" s="1"/>
  <c r="DJ116" i="65"/>
  <c r="FR116" i="65" s="1"/>
  <c r="DN117" i="65"/>
  <c r="FV117" i="65" s="1"/>
  <c r="DR118" i="65"/>
  <c r="FZ118" i="65" s="1"/>
  <c r="DV119" i="65"/>
  <c r="GD119" i="65" s="1"/>
  <c r="DH113" i="65"/>
  <c r="FP113" i="65" s="1"/>
  <c r="DL114" i="65"/>
  <c r="FT114" i="65" s="1"/>
  <c r="DP115" i="65"/>
  <c r="FX115" i="65" s="1"/>
  <c r="DT116" i="65"/>
  <c r="GB116" i="65" s="1"/>
  <c r="DX117" i="65"/>
  <c r="GF117" i="65" s="1"/>
  <c r="EB118" i="65"/>
  <c r="GJ118" i="65" s="1"/>
  <c r="EF119" i="65"/>
  <c r="GN119" i="65" s="1"/>
  <c r="EG122" i="65"/>
  <c r="GO122" i="65" s="1"/>
  <c r="CP124" i="65"/>
  <c r="EX124" i="65" s="1"/>
  <c r="CT125" i="65"/>
  <c r="FB125" i="65" s="1"/>
  <c r="DK123" i="65"/>
  <c r="FS123" i="65" s="1"/>
  <c r="DO124" i="65"/>
  <c r="FW124" i="65" s="1"/>
  <c r="EJ129" i="65"/>
  <c r="GR129" i="65" s="1"/>
  <c r="EN130" i="65"/>
  <c r="GV130" i="65" s="1"/>
  <c r="CJ132" i="65"/>
  <c r="ER132" i="65" s="1"/>
  <c r="CN133" i="65"/>
  <c r="EV133" i="65" s="1"/>
  <c r="CN127" i="65"/>
  <c r="EV127" i="65" s="1"/>
  <c r="DD135" i="65"/>
  <c r="FL135" i="65" s="1"/>
  <c r="DH121" i="65"/>
  <c r="FP121" i="65" s="1"/>
  <c r="EH97" i="65"/>
  <c r="GP97" i="65" s="1"/>
  <c r="EL98" i="65"/>
  <c r="GT98" i="65" s="1"/>
  <c r="EP99" i="65"/>
  <c r="GX99" i="65" s="1"/>
  <c r="CL101" i="65"/>
  <c r="ET101" i="65" s="1"/>
  <c r="CP102" i="65"/>
  <c r="EX102" i="65" s="1"/>
  <c r="CT103" i="65"/>
  <c r="FB103" i="65" s="1"/>
  <c r="CX104" i="65"/>
  <c r="FF104" i="65" s="1"/>
  <c r="DB105" i="65"/>
  <c r="FJ105" i="65" s="1"/>
  <c r="DF106" i="65"/>
  <c r="FN106" i="65" s="1"/>
  <c r="DJ107" i="65"/>
  <c r="FR107" i="65" s="1"/>
  <c r="DN108" i="65"/>
  <c r="FV108" i="65" s="1"/>
  <c r="DR109" i="65"/>
  <c r="FZ109" i="65" s="1"/>
  <c r="DZ111" i="65"/>
  <c r="GH111" i="65" s="1"/>
  <c r="DF113" i="65"/>
  <c r="FN113" i="65" s="1"/>
  <c r="DJ114" i="65"/>
  <c r="FR114" i="65" s="1"/>
  <c r="DN115" i="65"/>
  <c r="FV115" i="65" s="1"/>
  <c r="DR116" i="65"/>
  <c r="FZ116" i="65" s="1"/>
  <c r="DV117" i="65"/>
  <c r="GD117" i="65" s="1"/>
  <c r="DZ118" i="65"/>
  <c r="GH118" i="65" s="1"/>
  <c r="ED119" i="65"/>
  <c r="GL119" i="65" s="1"/>
  <c r="DP113" i="65"/>
  <c r="FX113" i="65" s="1"/>
  <c r="DT114" i="65"/>
  <c r="GB114" i="65" s="1"/>
  <c r="DX115" i="65"/>
  <c r="GF115" i="65" s="1"/>
  <c r="EB116" i="65"/>
  <c r="GJ116" i="65" s="1"/>
  <c r="EF117" i="65"/>
  <c r="GN117" i="65" s="1"/>
  <c r="EJ118" i="65"/>
  <c r="GR118" i="65" s="1"/>
  <c r="EN119" i="65"/>
  <c r="GV119" i="65" s="1"/>
  <c r="DE124" i="65"/>
  <c r="FM124" i="65" s="1"/>
  <c r="CN124" i="65"/>
  <c r="EV124" i="65" s="1"/>
  <c r="CR125" i="65"/>
  <c r="EZ125" i="65" s="1"/>
  <c r="DS123" i="65"/>
  <c r="GA123" i="65" s="1"/>
  <c r="DW124" i="65"/>
  <c r="GE124" i="65" s="1"/>
  <c r="DV45" i="65"/>
  <c r="GD45" i="65" s="1"/>
  <c r="DZ46" i="65"/>
  <c r="GH46" i="65" s="1"/>
  <c r="ED47" i="65"/>
  <c r="GL47" i="65" s="1"/>
  <c r="DX61" i="65"/>
  <c r="GF61" i="65" s="1"/>
  <c r="DD49" i="65"/>
  <c r="FL49" i="65" s="1"/>
  <c r="DX55" i="65"/>
  <c r="GF55" i="65" s="1"/>
  <c r="CX45" i="65"/>
  <c r="FF45" i="65" s="1"/>
  <c r="DB46" i="65"/>
  <c r="FJ46" i="65" s="1"/>
  <c r="DF47" i="65"/>
  <c r="FN47" i="65" s="1"/>
  <c r="EB52" i="65"/>
  <c r="GJ52" i="65" s="1"/>
  <c r="DA46" i="65"/>
  <c r="FI46" i="65" s="1"/>
  <c r="DV79" i="65"/>
  <c r="GD79" i="65" s="1"/>
  <c r="DZ80" i="65"/>
  <c r="GH80" i="65" s="1"/>
  <c r="ED81" i="65"/>
  <c r="GL81" i="65" s="1"/>
  <c r="EH82" i="65"/>
  <c r="GP82" i="65" s="1"/>
  <c r="EL83" i="65"/>
  <c r="GT83" i="65" s="1"/>
  <c r="EP84" i="65"/>
  <c r="GX84" i="65" s="1"/>
  <c r="CL86" i="65"/>
  <c r="ET86" i="65" s="1"/>
  <c r="CP87" i="65"/>
  <c r="EX87" i="65" s="1"/>
  <c r="CT88" i="65"/>
  <c r="FB88" i="65" s="1"/>
  <c r="CX89" i="65"/>
  <c r="FF89" i="65" s="1"/>
  <c r="DB90" i="65"/>
  <c r="FJ90" i="65" s="1"/>
  <c r="CZ79" i="65"/>
  <c r="FH79" i="65" s="1"/>
  <c r="DD80" i="65"/>
  <c r="FL80" i="65" s="1"/>
  <c r="DH81" i="65"/>
  <c r="FP81" i="65" s="1"/>
  <c r="DL82" i="65"/>
  <c r="FT82" i="65" s="1"/>
  <c r="DP83" i="65"/>
  <c r="FX83" i="65" s="1"/>
  <c r="DT84" i="65"/>
  <c r="GB84" i="65" s="1"/>
  <c r="DX85" i="65"/>
  <c r="GF85" i="65" s="1"/>
  <c r="EB86" i="65"/>
  <c r="GJ86" i="65" s="1"/>
  <c r="EF87" i="65"/>
  <c r="GN87" i="65" s="1"/>
  <c r="EJ88" i="65"/>
  <c r="GR88" i="65" s="1"/>
  <c r="EN89" i="65"/>
  <c r="GV89" i="65" s="1"/>
  <c r="CJ91" i="65"/>
  <c r="ER91" i="65" s="1"/>
  <c r="DA83" i="65"/>
  <c r="FI83" i="65" s="1"/>
  <c r="DE84" i="65"/>
  <c r="FM84" i="65" s="1"/>
  <c r="DI85" i="65"/>
  <c r="FQ85" i="65" s="1"/>
  <c r="DM86" i="65"/>
  <c r="FU86" i="65" s="1"/>
  <c r="DQ87" i="65"/>
  <c r="FY87" i="65" s="1"/>
  <c r="DU88" i="65"/>
  <c r="GC88" i="65" s="1"/>
  <c r="DY89" i="65"/>
  <c r="GG89" i="65" s="1"/>
  <c r="EC90" i="65"/>
  <c r="GK90" i="65" s="1"/>
  <c r="CS57" i="65"/>
  <c r="FA57" i="65" s="1"/>
  <c r="EP60" i="65"/>
  <c r="GX60" i="65" s="1"/>
  <c r="DL66" i="65"/>
  <c r="FT66" i="65" s="1"/>
  <c r="ED66" i="65"/>
  <c r="GL66" i="65" s="1"/>
  <c r="EG94" i="65"/>
  <c r="GO94" i="65" s="1"/>
  <c r="DH94" i="65"/>
  <c r="FP94" i="65" s="1"/>
  <c r="CK93" i="65"/>
  <c r="ES93" i="65" s="1"/>
  <c r="EC59" i="65"/>
  <c r="GK59" i="65" s="1"/>
  <c r="EE46" i="65"/>
  <c r="GM46" i="65" s="1"/>
  <c r="CY83" i="65"/>
  <c r="FG83" i="65" s="1"/>
  <c r="CL80" i="65"/>
  <c r="ET80" i="65" s="1"/>
  <c r="CP81" i="65"/>
  <c r="EX81" i="65" s="1"/>
  <c r="CT82" i="65"/>
  <c r="FB82" i="65" s="1"/>
  <c r="CX83" i="65"/>
  <c r="FF83" i="65" s="1"/>
  <c r="DB84" i="65"/>
  <c r="FJ84" i="65" s="1"/>
  <c r="DF85" i="65"/>
  <c r="FN85" i="65" s="1"/>
  <c r="DJ86" i="65"/>
  <c r="FR86" i="65" s="1"/>
  <c r="DN87" i="65"/>
  <c r="FV87" i="65" s="1"/>
  <c r="DR88" i="65"/>
  <c r="FZ88" i="65" s="1"/>
  <c r="DV89" i="65"/>
  <c r="GD89" i="65" s="1"/>
  <c r="DZ90" i="65"/>
  <c r="GH90" i="65" s="1"/>
  <c r="ED91" i="65"/>
  <c r="GL91" i="65" s="1"/>
  <c r="EL93" i="65"/>
  <c r="GT93" i="65" s="1"/>
  <c r="DX79" i="65"/>
  <c r="GF79" i="65" s="1"/>
  <c r="EB80" i="65"/>
  <c r="GJ80" i="65" s="1"/>
  <c r="EF81" i="65"/>
  <c r="GN81" i="65" s="1"/>
  <c r="EJ82" i="65"/>
  <c r="GR82" i="65" s="1"/>
  <c r="EN83" i="65"/>
  <c r="GV83" i="65" s="1"/>
  <c r="CJ85" i="65"/>
  <c r="ER85" i="65" s="1"/>
  <c r="CN86" i="65"/>
  <c r="EV86" i="65" s="1"/>
  <c r="CR87" i="65"/>
  <c r="EZ87" i="65" s="1"/>
  <c r="CV88" i="65"/>
  <c r="FD88" i="65" s="1"/>
  <c r="CZ89" i="65"/>
  <c r="FH89" i="65" s="1"/>
  <c r="DD90" i="65"/>
  <c r="FL90" i="65" s="1"/>
  <c r="DU82" i="65"/>
  <c r="GC82" i="65" s="1"/>
  <c r="DY83" i="65"/>
  <c r="GG83" i="65" s="1"/>
  <c r="EC84" i="65"/>
  <c r="GK84" i="65" s="1"/>
  <c r="EG85" i="65"/>
  <c r="GO85" i="65" s="1"/>
  <c r="DP127" i="65"/>
  <c r="FX127" i="65" s="1"/>
  <c r="DO55" i="65"/>
  <c r="FW55" i="65" s="1"/>
  <c r="DM56" i="65"/>
  <c r="FU56" i="65" s="1"/>
  <c r="CW45" i="65"/>
  <c r="FE45" i="65" s="1"/>
  <c r="CO59" i="65"/>
  <c r="EW59" i="65" s="1"/>
  <c r="DT96" i="65"/>
  <c r="GB96" i="65" s="1"/>
  <c r="CP95" i="65"/>
  <c r="EX95" i="65" s="1"/>
  <c r="CV66" i="65"/>
  <c r="FD66" i="65" s="1"/>
  <c r="CR53" i="65"/>
  <c r="EZ53" i="65" s="1"/>
  <c r="CU60" i="65"/>
  <c r="FC60" i="65" s="1"/>
  <c r="DU51" i="65"/>
  <c r="GC51" i="65" s="1"/>
  <c r="CK98" i="65"/>
  <c r="ES98" i="65" s="1"/>
  <c r="EK93" i="65"/>
  <c r="GS93" i="65" s="1"/>
  <c r="CT123" i="65"/>
  <c r="FB123" i="65" s="1"/>
  <c r="CX124" i="65"/>
  <c r="FF124" i="65" s="1"/>
  <c r="DB125" i="65"/>
  <c r="FJ125" i="65" s="1"/>
  <c r="DG51" i="65"/>
  <c r="FO51" i="65" s="1"/>
  <c r="EJ92" i="65"/>
  <c r="GR92" i="65" s="1"/>
  <c r="CM98" i="65"/>
  <c r="EU98" i="65" s="1"/>
  <c r="CQ99" i="65"/>
  <c r="EY99" i="65" s="1"/>
  <c r="CU100" i="65"/>
  <c r="FC100" i="65" s="1"/>
  <c r="CY101" i="65"/>
  <c r="FG101" i="65" s="1"/>
  <c r="DC102" i="65"/>
  <c r="FK102" i="65" s="1"/>
  <c r="DG103" i="65"/>
  <c r="FO103" i="65" s="1"/>
  <c r="DK104" i="65"/>
  <c r="FS104" i="65" s="1"/>
  <c r="DO105" i="65"/>
  <c r="FW105" i="65" s="1"/>
  <c r="DS106" i="65"/>
  <c r="GA106" i="65" s="1"/>
  <c r="DW107" i="65"/>
  <c r="GE107" i="65" s="1"/>
  <c r="EA108" i="65"/>
  <c r="GI108" i="65" s="1"/>
  <c r="EE109" i="65"/>
  <c r="GM109" i="65" s="1"/>
  <c r="CK103" i="65"/>
  <c r="ES103" i="65" s="1"/>
  <c r="CO104" i="65"/>
  <c r="EW104" i="65" s="1"/>
  <c r="CS105" i="65"/>
  <c r="FA105" i="65" s="1"/>
  <c r="CW106" i="65"/>
  <c r="FE106" i="65" s="1"/>
  <c r="DA107" i="65"/>
  <c r="FI107" i="65" s="1"/>
  <c r="DE108" i="65"/>
  <c r="FM108" i="65" s="1"/>
  <c r="DI109" i="65"/>
  <c r="FQ109" i="65" s="1"/>
  <c r="DJ97" i="65"/>
  <c r="FR97" i="65" s="1"/>
  <c r="DN98" i="65"/>
  <c r="FV98" i="65" s="1"/>
  <c r="DR99" i="65"/>
  <c r="FZ99" i="65" s="1"/>
  <c r="DV100" i="65"/>
  <c r="GD100" i="65" s="1"/>
  <c r="DZ101" i="65"/>
  <c r="GH101" i="65" s="1"/>
  <c r="ED102" i="65"/>
  <c r="GL102" i="65" s="1"/>
  <c r="EH103" i="65"/>
  <c r="GP103" i="65" s="1"/>
  <c r="EL104" i="65"/>
  <c r="GT104" i="65" s="1"/>
  <c r="EP105" i="65"/>
  <c r="GX105" i="65" s="1"/>
  <c r="CL107" i="65"/>
  <c r="ET107" i="65" s="1"/>
  <c r="CP108" i="65"/>
  <c r="EX108" i="65" s="1"/>
  <c r="CT109" i="65"/>
  <c r="FB109" i="65" s="1"/>
  <c r="CX110" i="65"/>
  <c r="FF110" i="65" s="1"/>
  <c r="DF119" i="65"/>
  <c r="FN119" i="65" s="1"/>
  <c r="CR113" i="65"/>
  <c r="EZ113" i="65" s="1"/>
  <c r="CV114" i="65"/>
  <c r="FD114" i="65" s="1"/>
  <c r="CZ115" i="65"/>
  <c r="FH115" i="65" s="1"/>
  <c r="DD116" i="65"/>
  <c r="FL116" i="65" s="1"/>
  <c r="DH117" i="65"/>
  <c r="FP117" i="65" s="1"/>
  <c r="DL118" i="65"/>
  <c r="FT118" i="65" s="1"/>
  <c r="DP119" i="65"/>
  <c r="FX119" i="65" s="1"/>
  <c r="DM124" i="65"/>
  <c r="FU124" i="65" s="1"/>
  <c r="DQ123" i="65"/>
  <c r="FY123" i="65" s="1"/>
  <c r="DX123" i="65"/>
  <c r="GF123" i="65" s="1"/>
  <c r="EB124" i="65"/>
  <c r="GJ124" i="65" s="1"/>
  <c r="EF125" i="65"/>
  <c r="GN125" i="65" s="1"/>
  <c r="EH123" i="65"/>
  <c r="GP123" i="65" s="1"/>
  <c r="EL124" i="65"/>
  <c r="GT124" i="65" s="1"/>
  <c r="EP125" i="65"/>
  <c r="GX125" i="65" s="1"/>
  <c r="CY124" i="65"/>
  <c r="FG124" i="65" s="1"/>
  <c r="DC125" i="65"/>
  <c r="FK125" i="65" s="1"/>
  <c r="DT102" i="65"/>
  <c r="GB102" i="65" s="1"/>
  <c r="DB129" i="65"/>
  <c r="FJ129" i="65" s="1"/>
  <c r="CJ73" i="65"/>
  <c r="ER73" i="65" s="1"/>
  <c r="CJ74" i="65"/>
  <c r="ER74" i="65" s="1"/>
  <c r="DV55" i="65"/>
  <c r="GD55" i="65" s="1"/>
  <c r="CJ48" i="65"/>
  <c r="ER48" i="65" s="1"/>
  <c r="CQ44" i="65"/>
  <c r="EY44" i="65" s="1"/>
  <c r="DW51" i="65"/>
  <c r="GE51" i="65" s="1"/>
  <c r="EF53" i="65"/>
  <c r="GN53" i="65" s="1"/>
  <c r="DC58" i="65"/>
  <c r="FK58" i="65" s="1"/>
  <c r="CL54" i="65"/>
  <c r="ET54" i="65" s="1"/>
  <c r="EI52" i="65"/>
  <c r="GQ52" i="65" s="1"/>
  <c r="EM45" i="65"/>
  <c r="GU45" i="65" s="1"/>
  <c r="CM48" i="65"/>
  <c r="EU48" i="65" s="1"/>
  <c r="CQ49" i="65"/>
  <c r="EY49" i="65" s="1"/>
  <c r="CU50" i="65"/>
  <c r="FC50" i="65" s="1"/>
  <c r="CZ51" i="65"/>
  <c r="FH51" i="65" s="1"/>
  <c r="DI53" i="65"/>
  <c r="FQ53" i="65" s="1"/>
  <c r="DM54" i="65"/>
  <c r="FU54" i="65" s="1"/>
  <c r="DR55" i="65"/>
  <c r="FZ55" i="65" s="1"/>
  <c r="DV56" i="65"/>
  <c r="GD56" i="65" s="1"/>
  <c r="DY61" i="65"/>
  <c r="GG61" i="65" s="1"/>
  <c r="DV51" i="65"/>
  <c r="GD51" i="65" s="1"/>
  <c r="DR44" i="65"/>
  <c r="FZ44" i="65" s="1"/>
  <c r="EB46" i="65"/>
  <c r="GJ46" i="65" s="1"/>
  <c r="EF47" i="65"/>
  <c r="GN47" i="65" s="1"/>
  <c r="CT53" i="65"/>
  <c r="FB53" i="65" s="1"/>
  <c r="DG56" i="65"/>
  <c r="FO56" i="65" s="1"/>
  <c r="DK57" i="65"/>
  <c r="FS57" i="65" s="1"/>
  <c r="EE55" i="65"/>
  <c r="GM55" i="65" s="1"/>
  <c r="CW49" i="65"/>
  <c r="FE49" i="65" s="1"/>
  <c r="DC44" i="65"/>
  <c r="FK44" i="65" s="1"/>
  <c r="DI45" i="65"/>
  <c r="FQ45" i="65" s="1"/>
  <c r="DQ47" i="65"/>
  <c r="FY47" i="65" s="1"/>
  <c r="DY49" i="65"/>
  <c r="GG49" i="65" s="1"/>
  <c r="ED50" i="65"/>
  <c r="GL50" i="65" s="1"/>
  <c r="CM55" i="65"/>
  <c r="EU55" i="65" s="1"/>
  <c r="CV57" i="65"/>
  <c r="FD57" i="65" s="1"/>
  <c r="DE66" i="65"/>
  <c r="FM66" i="65" s="1"/>
  <c r="DW55" i="65"/>
  <c r="GE55" i="65" s="1"/>
  <c r="EG48" i="65"/>
  <c r="GO48" i="65" s="1"/>
  <c r="CP46" i="65"/>
  <c r="EX46" i="65" s="1"/>
  <c r="CT47" i="65"/>
  <c r="FB47" i="65" s="1"/>
  <c r="CX48" i="65"/>
  <c r="FF48" i="65" s="1"/>
  <c r="DG50" i="65"/>
  <c r="FO50" i="65" s="1"/>
  <c r="EA45" i="65"/>
  <c r="GI45" i="65" s="1"/>
  <c r="DX48" i="65"/>
  <c r="GF48" i="65" s="1"/>
  <c r="DA52" i="65"/>
  <c r="FI52" i="65" s="1"/>
  <c r="DP48" i="65"/>
  <c r="FX48" i="65" s="1"/>
  <c r="DN53" i="65"/>
  <c r="FV53" i="65" s="1"/>
  <c r="CZ44" i="65"/>
  <c r="FH44" i="65" s="1"/>
  <c r="EN53" i="65"/>
  <c r="GV53" i="65" s="1"/>
  <c r="CJ55" i="65"/>
  <c r="ER55" i="65" s="1"/>
  <c r="DS57" i="65"/>
  <c r="GA57" i="65" s="1"/>
  <c r="EA60" i="65"/>
  <c r="GI60" i="65" s="1"/>
  <c r="CJ69" i="65"/>
  <c r="ER69" i="65" s="1"/>
  <c r="EO50" i="65"/>
  <c r="GW50" i="65" s="1"/>
  <c r="CX57" i="65"/>
  <c r="FF57" i="65" s="1"/>
  <c r="DF53" i="65"/>
  <c r="FN53" i="65" s="1"/>
  <c r="DT49" i="65"/>
  <c r="GB49" i="65" s="1"/>
  <c r="CN56" i="65"/>
  <c r="EV56" i="65" s="1"/>
  <c r="DM49" i="65"/>
  <c r="FU49" i="65" s="1"/>
  <c r="DO53" i="65"/>
  <c r="FW53" i="65" s="1"/>
  <c r="DP44" i="65"/>
  <c r="FX44" i="65" s="1"/>
  <c r="CM52" i="65"/>
  <c r="EU52" i="65" s="1"/>
  <c r="DA55" i="65"/>
  <c r="FI55" i="65" s="1"/>
  <c r="DE56" i="65"/>
  <c r="FM56" i="65" s="1"/>
  <c r="DG44" i="65"/>
  <c r="FO44" i="65" s="1"/>
  <c r="EC49" i="65"/>
  <c r="GK49" i="65" s="1"/>
  <c r="CR44" i="65"/>
  <c r="EZ44" i="65" s="1"/>
  <c r="DC46" i="65"/>
  <c r="FK46" i="65" s="1"/>
  <c r="DG47" i="65"/>
  <c r="FO47" i="65" s="1"/>
  <c r="DO49" i="65"/>
  <c r="FW49" i="65" s="1"/>
  <c r="DT50" i="65"/>
  <c r="GB50" i="65" s="1"/>
  <c r="DX51" i="65"/>
  <c r="GF51" i="65" s="1"/>
  <c r="EC52" i="65"/>
  <c r="GK52" i="65" s="1"/>
  <c r="EG53" i="65"/>
  <c r="GO53" i="65" s="1"/>
  <c r="EK54" i="65"/>
  <c r="GS54" i="65" s="1"/>
  <c r="EH54" i="65"/>
  <c r="GP54" i="65" s="1"/>
  <c r="DA48" i="65"/>
  <c r="FI48" i="65" s="1"/>
  <c r="EP44" i="65"/>
  <c r="GX44" i="65" s="1"/>
  <c r="EN57" i="65"/>
  <c r="GV57" i="65" s="1"/>
  <c r="EI60" i="65"/>
  <c r="GQ60" i="65" s="1"/>
  <c r="EC45" i="65"/>
  <c r="GK45" i="65" s="1"/>
  <c r="CU61" i="65"/>
  <c r="FC61" i="65" s="1"/>
  <c r="DF55" i="65"/>
  <c r="FN55" i="65" s="1"/>
  <c r="DH46" i="65"/>
  <c r="FP46" i="65" s="1"/>
  <c r="DY50" i="65"/>
  <c r="GG50" i="65" s="1"/>
  <c r="DZ50" i="65"/>
  <c r="GH50" i="65" s="1"/>
  <c r="CO46" i="65"/>
  <c r="EW46" i="65" s="1"/>
  <c r="CV60" i="65"/>
  <c r="FD60" i="65" s="1"/>
  <c r="DK51" i="65"/>
  <c r="FS51" i="65" s="1"/>
  <c r="DP52" i="65"/>
  <c r="FX52" i="65" s="1"/>
  <c r="DT53" i="65"/>
  <c r="GB53" i="65" s="1"/>
  <c r="EC55" i="65"/>
  <c r="GK55" i="65" s="1"/>
  <c r="EG56" i="65"/>
  <c r="GO56" i="65" s="1"/>
  <c r="EH60" i="65"/>
  <c r="GP60" i="65" s="1"/>
  <c r="EN61" i="65"/>
  <c r="GV61" i="65" s="1"/>
  <c r="DD66" i="65"/>
  <c r="FL66" i="65" s="1"/>
  <c r="DO68" i="65"/>
  <c r="FW68" i="65" s="1"/>
  <c r="DT69" i="65"/>
  <c r="GB69" i="65" s="1"/>
  <c r="ED71" i="65"/>
  <c r="GL71" i="65" s="1"/>
  <c r="EI72" i="65"/>
  <c r="GQ72" i="65" s="1"/>
  <c r="EN73" i="65"/>
  <c r="GV73" i="65" s="1"/>
  <c r="DI77" i="65"/>
  <c r="FQ77" i="65" s="1"/>
  <c r="CL60" i="65"/>
  <c r="ET60" i="65" s="1"/>
  <c r="CR61" i="65"/>
  <c r="EZ61" i="65" s="1"/>
  <c r="CY62" i="65"/>
  <c r="FG62" i="65" s="1"/>
  <c r="DP65" i="65"/>
  <c r="FX65" i="65" s="1"/>
  <c r="DV66" i="65"/>
  <c r="GD66" i="65" s="1"/>
  <c r="EB67" i="65"/>
  <c r="GJ67" i="65" s="1"/>
  <c r="EG68" i="65"/>
  <c r="GO68" i="65" s="1"/>
  <c r="EL69" i="65"/>
  <c r="GT69" i="65" s="1"/>
  <c r="CO72" i="65"/>
  <c r="EW72" i="65" s="1"/>
  <c r="CT73" i="65"/>
  <c r="FB73" i="65" s="1"/>
  <c r="CY74" i="65"/>
  <c r="FG74" i="65" s="1"/>
  <c r="DZ58" i="65"/>
  <c r="GH58" i="65" s="1"/>
  <c r="EE59" i="65"/>
  <c r="GM59" i="65" s="1"/>
  <c r="EK60" i="65"/>
  <c r="GS60" i="65" s="1"/>
  <c r="CN63" i="65"/>
  <c r="EV63" i="65" s="1"/>
  <c r="DA65" i="65"/>
  <c r="FI65" i="65" s="1"/>
  <c r="DG66" i="65"/>
  <c r="FO66" i="65" s="1"/>
  <c r="DR68" i="65"/>
  <c r="FZ68" i="65" s="1"/>
  <c r="EB70" i="65"/>
  <c r="GJ70" i="65" s="1"/>
  <c r="EL72" i="65"/>
  <c r="GT72" i="65" s="1"/>
  <c r="DQ77" i="65"/>
  <c r="FY77" i="65" s="1"/>
  <c r="DW81" i="65"/>
  <c r="GE81" i="65" s="1"/>
  <c r="DX59" i="65"/>
  <c r="GF59" i="65" s="1"/>
  <c r="EJ61" i="65"/>
  <c r="GR61" i="65" s="1"/>
  <c r="CL64" i="65"/>
  <c r="ET64" i="65" s="1"/>
  <c r="DF67" i="65"/>
  <c r="FN67" i="65" s="1"/>
  <c r="DK68" i="65"/>
  <c r="FS68" i="65" s="1"/>
  <c r="DP69" i="65"/>
  <c r="FX69" i="65" s="1"/>
  <c r="DU70" i="65"/>
  <c r="GC70" i="65" s="1"/>
  <c r="DZ71" i="65"/>
  <c r="GH71" i="65" s="1"/>
  <c r="EE72" i="65"/>
  <c r="GM72" i="65" s="1"/>
  <c r="EJ73" i="65"/>
  <c r="GR73" i="65" s="1"/>
  <c r="EO74" i="65"/>
  <c r="GW74" i="65" s="1"/>
  <c r="CW81" i="65"/>
  <c r="FE81" i="65" s="1"/>
  <c r="DG87" i="65"/>
  <c r="FO87" i="65" s="1"/>
  <c r="CQ79" i="65"/>
  <c r="EY79" i="65" s="1"/>
  <c r="EE91" i="65"/>
  <c r="GM91" i="65" s="1"/>
  <c r="EH69" i="65"/>
  <c r="GP69" i="65" s="1"/>
  <c r="DE76" i="65"/>
  <c r="FM76" i="65" s="1"/>
  <c r="DC80" i="65"/>
  <c r="FK80" i="65" s="1"/>
  <c r="DW85" i="65"/>
  <c r="GE85" i="65" s="1"/>
  <c r="DQ78" i="65"/>
  <c r="FY78" i="65" s="1"/>
  <c r="DF91" i="65"/>
  <c r="FN91" i="65" s="1"/>
  <c r="CP77" i="65"/>
  <c r="EX77" i="65" s="1"/>
  <c r="CU78" i="65"/>
  <c r="FC78" i="65" s="1"/>
  <c r="CN92" i="65"/>
  <c r="EV92" i="65" s="1"/>
  <c r="DY100" i="65"/>
  <c r="GG100" i="65" s="1"/>
  <c r="EG91" i="65"/>
  <c r="GO91" i="65" s="1"/>
  <c r="EP93" i="65"/>
  <c r="GX93" i="65" s="1"/>
  <c r="CX95" i="65"/>
  <c r="FF95" i="65" s="1"/>
  <c r="DR91" i="65"/>
  <c r="FZ91" i="65" s="1"/>
  <c r="DV92" i="65"/>
  <c r="GD92" i="65" s="1"/>
  <c r="DZ93" i="65"/>
  <c r="GH93" i="65" s="1"/>
  <c r="DO82" i="65"/>
  <c r="FW82" i="65" s="1"/>
  <c r="EM88" i="65"/>
  <c r="GU88" i="65" s="1"/>
  <c r="CM91" i="65"/>
  <c r="EU91" i="65" s="1"/>
  <c r="CQ92" i="65"/>
  <c r="EY92" i="65" s="1"/>
  <c r="DB94" i="65"/>
  <c r="FJ94" i="65" s="1"/>
  <c r="DV95" i="65"/>
  <c r="GD95" i="65" s="1"/>
  <c r="EJ100" i="65"/>
  <c r="GR100" i="65" s="1"/>
  <c r="DL106" i="65"/>
  <c r="FT106" i="65" s="1"/>
  <c r="CK94" i="65"/>
  <c r="ES94" i="65" s="1"/>
  <c r="DC95" i="65"/>
  <c r="FK95" i="65" s="1"/>
  <c r="EK99" i="65"/>
  <c r="GS99" i="65" s="1"/>
  <c r="CU96" i="65"/>
  <c r="FC96" i="65" s="1"/>
  <c r="DY109" i="65"/>
  <c r="GG109" i="65" s="1"/>
  <c r="DC111" i="65"/>
  <c r="FK111" i="65" s="1"/>
  <c r="CQ113" i="65"/>
  <c r="EY113" i="65" s="1"/>
  <c r="EO56" i="65"/>
  <c r="GW56" i="65" s="1"/>
  <c r="DB61" i="65"/>
  <c r="FJ61" i="65" s="1"/>
  <c r="DG62" i="65"/>
  <c r="FO62" i="65" s="1"/>
  <c r="EJ67" i="65"/>
  <c r="GR67" i="65" s="1"/>
  <c r="EO68" i="65"/>
  <c r="GW68" i="65" s="1"/>
  <c r="CM70" i="65"/>
  <c r="EU70" i="65" s="1"/>
  <c r="CR71" i="65"/>
  <c r="EZ71" i="65" s="1"/>
  <c r="CW72" i="65"/>
  <c r="FE72" i="65" s="1"/>
  <c r="DB73" i="65"/>
  <c r="FJ73" i="65" s="1"/>
  <c r="DG74" i="65"/>
  <c r="FO74" i="65" s="1"/>
  <c r="CU76" i="65"/>
  <c r="FC76" i="65" s="1"/>
  <c r="DS77" i="65"/>
  <c r="GA77" i="65" s="1"/>
  <c r="DK88" i="65"/>
  <c r="FS88" i="65" s="1"/>
  <c r="DC84" i="65"/>
  <c r="FK84" i="65" s="1"/>
  <c r="EI80" i="65"/>
  <c r="GQ80" i="65" s="1"/>
  <c r="EA86" i="65"/>
  <c r="GI86" i="65" s="1"/>
  <c r="EC95" i="65"/>
  <c r="GK95" i="65" s="1"/>
  <c r="CW101" i="65"/>
  <c r="FE101" i="65" s="1"/>
  <c r="CN78" i="65"/>
  <c r="EV78" i="65" s="1"/>
  <c r="DK94" i="65"/>
  <c r="FS94" i="65" s="1"/>
  <c r="DH101" i="65"/>
  <c r="FP101" i="65" s="1"/>
  <c r="DP107" i="65"/>
  <c r="FX107" i="65" s="1"/>
  <c r="DI100" i="65"/>
  <c r="FQ100" i="65" s="1"/>
  <c r="EB96" i="65"/>
  <c r="GJ96" i="65" s="1"/>
  <c r="DV110" i="65"/>
  <c r="GD110" i="65" s="1"/>
  <c r="DG115" i="65"/>
  <c r="FO115" i="65" s="1"/>
  <c r="DI120" i="65"/>
  <c r="FQ120" i="65" s="1"/>
  <c r="EK121" i="65"/>
  <c r="GS121" i="65" s="1"/>
  <c r="CO122" i="65"/>
  <c r="EW122" i="65" s="1"/>
  <c r="EH113" i="65"/>
  <c r="GP113" i="65" s="1"/>
  <c r="EL114" i="65"/>
  <c r="GT114" i="65" s="1"/>
  <c r="EP115" i="65"/>
  <c r="GX115" i="65" s="1"/>
  <c r="CL117" i="65"/>
  <c r="ET117" i="65" s="1"/>
  <c r="CP118" i="65"/>
  <c r="EX118" i="65" s="1"/>
  <c r="CT119" i="65"/>
  <c r="FB119" i="65" s="1"/>
  <c r="CU121" i="65"/>
  <c r="FC121" i="65" s="1"/>
  <c r="CZ112" i="65"/>
  <c r="FH112" i="65" s="1"/>
  <c r="DD113" i="65"/>
  <c r="FL113" i="65" s="1"/>
  <c r="DH114" i="65"/>
  <c r="FP114" i="65" s="1"/>
  <c r="DL115" i="65"/>
  <c r="FT115" i="65" s="1"/>
  <c r="DP116" i="65"/>
  <c r="FX116" i="65" s="1"/>
  <c r="DT117" i="65"/>
  <c r="GB117" i="65" s="1"/>
  <c r="DX118" i="65"/>
  <c r="GF118" i="65" s="1"/>
  <c r="EB119" i="65"/>
  <c r="GJ119" i="65" s="1"/>
  <c r="EF120" i="65"/>
  <c r="GN120" i="65" s="1"/>
  <c r="DY123" i="65"/>
  <c r="GG123" i="65" s="1"/>
  <c r="DR128" i="65"/>
  <c r="FZ128" i="65" s="1"/>
  <c r="EK129" i="65"/>
  <c r="GS129" i="65" s="1"/>
  <c r="EP131" i="65"/>
  <c r="GX131" i="65" s="1"/>
  <c r="CP134" i="65"/>
  <c r="EX134" i="65" s="1"/>
  <c r="EA125" i="65"/>
  <c r="GI125" i="65" s="1"/>
  <c r="EF122" i="65"/>
  <c r="GN122" i="65" s="1"/>
  <c r="EJ123" i="65"/>
  <c r="GR123" i="65" s="1"/>
  <c r="EN124" i="65"/>
  <c r="GV124" i="65" s="1"/>
  <c r="CJ126" i="65"/>
  <c r="ER126" i="65" s="1"/>
  <c r="DF129" i="65"/>
  <c r="FN129" i="65" s="1"/>
  <c r="CX131" i="65"/>
  <c r="FF131" i="65" s="1"/>
  <c r="DF133" i="65"/>
  <c r="FN133" i="65" s="1"/>
  <c r="DN127" i="65"/>
  <c r="FV127" i="65" s="1"/>
  <c r="DK122" i="65"/>
  <c r="FS122" i="65" s="1"/>
  <c r="DO123" i="65"/>
  <c r="FW123" i="65" s="1"/>
  <c r="DS124" i="65"/>
  <c r="GA124" i="65" s="1"/>
  <c r="EA126" i="65"/>
  <c r="GI126" i="65" s="1"/>
  <c r="EE127" i="65"/>
  <c r="GM127" i="65" s="1"/>
  <c r="DO130" i="65"/>
  <c r="FW130" i="65" s="1"/>
  <c r="DW132" i="65"/>
  <c r="GE132" i="65" s="1"/>
  <c r="CZ134" i="65"/>
  <c r="FH134" i="65" s="1"/>
  <c r="CK134" i="65"/>
  <c r="ES134" i="65" s="1"/>
  <c r="CO135" i="65"/>
  <c r="EW135" i="65" s="1"/>
  <c r="CM134" i="65"/>
  <c r="EU134" i="65" s="1"/>
  <c r="CU136" i="65"/>
  <c r="FC136" i="65" s="1"/>
  <c r="DP129" i="65"/>
  <c r="FX129" i="65" s="1"/>
  <c r="DT130" i="65"/>
  <c r="GB130" i="65" s="1"/>
  <c r="DX131" i="65"/>
  <c r="GF131" i="65" s="1"/>
  <c r="EB132" i="65"/>
  <c r="GJ132" i="65" s="1"/>
  <c r="EF133" i="65"/>
  <c r="GN133" i="65" s="1"/>
  <c r="EJ134" i="65"/>
  <c r="GR134" i="65" s="1"/>
  <c r="EN135" i="65"/>
  <c r="GV135" i="65" s="1"/>
  <c r="DM136" i="65"/>
  <c r="FU136" i="65" s="1"/>
  <c r="CO57" i="65"/>
  <c r="EW57" i="65" s="1"/>
  <c r="CZ61" i="65"/>
  <c r="FH61" i="65" s="1"/>
  <c r="EH67" i="65"/>
  <c r="GP67" i="65" s="1"/>
  <c r="CK70" i="65"/>
  <c r="ES70" i="65" s="1"/>
  <c r="CP71" i="65"/>
  <c r="EX71" i="65" s="1"/>
  <c r="CZ73" i="65"/>
  <c r="FH73" i="65" s="1"/>
  <c r="DL60" i="65"/>
  <c r="FT60" i="65" s="1"/>
  <c r="DR61" i="65"/>
  <c r="FZ61" i="65" s="1"/>
  <c r="CL67" i="65"/>
  <c r="ET67" i="65" s="1"/>
  <c r="CS68" i="65"/>
  <c r="FA68" i="65" s="1"/>
  <c r="CX69" i="65"/>
  <c r="FF69" i="65" s="1"/>
  <c r="DC70" i="65"/>
  <c r="FK70" i="65" s="1"/>
  <c r="DH71" i="65"/>
  <c r="FP71" i="65" s="1"/>
  <c r="DM72" i="65"/>
  <c r="FU72" i="65" s="1"/>
  <c r="DR73" i="65"/>
  <c r="FZ73" i="65" s="1"/>
  <c r="DW74" i="65"/>
  <c r="GE74" i="65" s="1"/>
  <c r="EG76" i="65"/>
  <c r="GO76" i="65" s="1"/>
  <c r="CK80" i="65"/>
  <c r="ES80" i="65" s="1"/>
  <c r="CP59" i="65"/>
  <c r="EX59" i="65" s="1"/>
  <c r="CW60" i="65"/>
  <c r="FE60" i="65" s="1"/>
  <c r="DH62" i="65"/>
  <c r="FP62" i="65" s="1"/>
  <c r="DS64" i="65"/>
  <c r="GA64" i="65" s="1"/>
  <c r="DY65" i="65"/>
  <c r="GG65" i="65" s="1"/>
  <c r="EE66" i="65"/>
  <c r="GM66" i="65" s="1"/>
  <c r="DM75" i="65"/>
  <c r="FU75" i="65" s="1"/>
  <c r="ED67" i="65"/>
  <c r="GL67" i="65" s="1"/>
  <c r="EI68" i="65"/>
  <c r="GQ68" i="65" s="1"/>
  <c r="EN69" i="65"/>
  <c r="GV69" i="65" s="1"/>
  <c r="CL71" i="65"/>
  <c r="ET71" i="65" s="1"/>
  <c r="CQ72" i="65"/>
  <c r="EY72" i="65" s="1"/>
  <c r="CV73" i="65"/>
  <c r="FD73" i="65" s="1"/>
  <c r="DA74" i="65"/>
  <c r="FI74" i="65" s="1"/>
  <c r="DS90" i="65"/>
  <c r="GA90" i="65" s="1"/>
  <c r="EA80" i="65"/>
  <c r="GI80" i="65" s="1"/>
  <c r="DK86" i="65"/>
  <c r="FS86" i="65" s="1"/>
  <c r="EI88" i="65"/>
  <c r="GQ88" i="65" s="1"/>
  <c r="DN77" i="65"/>
  <c r="FV77" i="65" s="1"/>
  <c r="DH91" i="65"/>
  <c r="FP91" i="65" s="1"/>
  <c r="CN98" i="65"/>
  <c r="EV98" i="65" s="1"/>
  <c r="CY77" i="65"/>
  <c r="FG77" i="65" s="1"/>
  <c r="DV113" i="65"/>
  <c r="GD113" i="65" s="1"/>
  <c r="DZ114" i="65"/>
  <c r="GH114" i="65" s="1"/>
  <c r="ED115" i="65"/>
  <c r="GL115" i="65" s="1"/>
  <c r="EH116" i="65"/>
  <c r="GP116" i="65" s="1"/>
  <c r="EL117" i="65"/>
  <c r="GT117" i="65" s="1"/>
  <c r="EP118" i="65"/>
  <c r="GX118" i="65" s="1"/>
  <c r="EP136" i="65"/>
  <c r="GX136" i="65" s="1"/>
  <c r="DC135" i="65"/>
  <c r="FK135" i="65" s="1"/>
  <c r="DK72" i="65"/>
  <c r="FS72" i="65" s="1"/>
  <c r="DT78" i="65"/>
  <c r="GB78" i="65" s="1"/>
  <c r="EI133" i="65"/>
  <c r="GQ133" i="65" s="1"/>
  <c r="CK127" i="65"/>
  <c r="ES127" i="65" s="1"/>
  <c r="CL127" i="65"/>
  <c r="ET127" i="65" s="1"/>
  <c r="CT131" i="65"/>
  <c r="FB131" i="65" s="1"/>
  <c r="DB133" i="65"/>
  <c r="FJ133" i="65" s="1"/>
  <c r="EB127" i="65"/>
  <c r="GJ127" i="65" s="1"/>
  <c r="EM128" i="65"/>
  <c r="GU128" i="65" s="1"/>
  <c r="EJ54" i="65"/>
  <c r="GR54" i="65" s="1"/>
  <c r="CK57" i="65"/>
  <c r="ES57" i="65" s="1"/>
  <c r="DE52" i="65"/>
  <c r="FM52" i="65" s="1"/>
  <c r="DX45" i="65"/>
  <c r="GF45" i="65" s="1"/>
  <c r="EJ48" i="65"/>
  <c r="GR48" i="65" s="1"/>
  <c r="EN49" i="65"/>
  <c r="GV49" i="65" s="1"/>
  <c r="CK51" i="65"/>
  <c r="ES51" i="65" s="1"/>
  <c r="CO52" i="65"/>
  <c r="EW52" i="65" s="1"/>
  <c r="CX54" i="65"/>
  <c r="FF54" i="65" s="1"/>
  <c r="DC55" i="65"/>
  <c r="FK55" i="65" s="1"/>
  <c r="DM46" i="65"/>
  <c r="FU46" i="65" s="1"/>
  <c r="DU48" i="65"/>
  <c r="GC48" i="65" s="1"/>
  <c r="EH51" i="65"/>
  <c r="GP51" i="65" s="1"/>
  <c r="EM52" i="65"/>
  <c r="GU52" i="65" s="1"/>
  <c r="CR56" i="65"/>
  <c r="EZ56" i="65" s="1"/>
  <c r="DC54" i="65"/>
  <c r="FK54" i="65" s="1"/>
  <c r="CK45" i="65"/>
  <c r="ES45" i="65" s="1"/>
  <c r="DB49" i="65"/>
  <c r="FJ49" i="65" s="1"/>
  <c r="DX54" i="65"/>
  <c r="GF54" i="65" s="1"/>
  <c r="DJ67" i="65"/>
  <c r="FR67" i="65" s="1"/>
  <c r="DY70" i="65"/>
  <c r="GG70" i="65" s="1"/>
  <c r="DD63" i="65"/>
  <c r="FL63" i="65" s="1"/>
  <c r="DJ64" i="65"/>
  <c r="FR64" i="65" s="1"/>
  <c r="DI76" i="65"/>
  <c r="FQ76" i="65" s="1"/>
  <c r="DC90" i="65"/>
  <c r="FK90" i="65" s="1"/>
  <c r="CS64" i="65"/>
  <c r="FA64" i="65" s="1"/>
  <c r="DM67" i="65"/>
  <c r="FU67" i="65" s="1"/>
  <c r="DW69" i="65"/>
  <c r="GE69" i="65" s="1"/>
  <c r="EG71" i="65"/>
  <c r="GO71" i="65" s="1"/>
  <c r="CO75" i="65"/>
  <c r="EW75" i="65" s="1"/>
  <c r="DC88" i="65"/>
  <c r="FK88" i="65" s="1"/>
  <c r="ED60" i="65"/>
  <c r="GL60" i="65" s="1"/>
  <c r="EO62" i="65"/>
  <c r="GW62" i="65" s="1"/>
  <c r="CR65" i="65"/>
  <c r="EZ65" i="65" s="1"/>
  <c r="CZ66" i="65"/>
  <c r="FH66" i="65" s="1"/>
  <c r="CR59" i="65"/>
  <c r="EZ59" i="65" s="1"/>
  <c r="CY60" i="65"/>
  <c r="FG60" i="65" s="1"/>
  <c r="DE61" i="65"/>
  <c r="FM61" i="65" s="1"/>
  <c r="DJ62" i="65"/>
  <c r="FR62" i="65" s="1"/>
  <c r="DO63" i="65"/>
  <c r="FW63" i="65" s="1"/>
  <c r="DU64" i="65"/>
  <c r="GC64" i="65" s="1"/>
  <c r="EA65" i="65"/>
  <c r="GI65" i="65" s="1"/>
  <c r="EG66" i="65"/>
  <c r="GO66" i="65" s="1"/>
  <c r="EM67" i="65"/>
  <c r="GU67" i="65" s="1"/>
  <c r="CK69" i="65"/>
  <c r="ES69" i="65" s="1"/>
  <c r="CP70" i="65"/>
  <c r="EX70" i="65" s="1"/>
  <c r="CU71" i="65"/>
  <c r="FC71" i="65" s="1"/>
  <c r="CZ72" i="65"/>
  <c r="FH72" i="65" s="1"/>
  <c r="DE73" i="65"/>
  <c r="FM73" i="65" s="1"/>
  <c r="DJ74" i="65"/>
  <c r="FR74" i="65" s="1"/>
  <c r="DO75" i="65"/>
  <c r="FW75" i="65" s="1"/>
  <c r="EG57" i="65"/>
  <c r="GO57" i="65" s="1"/>
  <c r="EK58" i="65"/>
  <c r="GS58" i="65" s="1"/>
  <c r="EP59" i="65"/>
  <c r="GX59" i="65" s="1"/>
  <c r="CN61" i="65"/>
  <c r="EV61" i="65" s="1"/>
  <c r="CT62" i="65"/>
  <c r="FB62" i="65" s="1"/>
  <c r="CZ63" i="65"/>
  <c r="FH63" i="65" s="1"/>
  <c r="DF64" i="65"/>
  <c r="FN64" i="65" s="1"/>
  <c r="DL65" i="65"/>
  <c r="FT65" i="65" s="1"/>
  <c r="DR66" i="65"/>
  <c r="FZ66" i="65" s="1"/>
  <c r="DX67" i="65"/>
  <c r="GF67" i="65" s="1"/>
  <c r="EC68" i="65"/>
  <c r="GK68" i="65" s="1"/>
  <c r="EM70" i="65"/>
  <c r="GU70" i="65" s="1"/>
  <c r="CK72" i="65"/>
  <c r="ES72" i="65" s="1"/>
  <c r="CP73" i="65"/>
  <c r="EX73" i="65" s="1"/>
  <c r="CU74" i="65"/>
  <c r="FC74" i="65" s="1"/>
  <c r="CZ75" i="65"/>
  <c r="FH75" i="65" s="1"/>
  <c r="EE89" i="65"/>
  <c r="GM89" i="65" s="1"/>
  <c r="DK59" i="65"/>
  <c r="FS59" i="65" s="1"/>
  <c r="DQ60" i="65"/>
  <c r="FY60" i="65" s="1"/>
  <c r="DW61" i="65"/>
  <c r="GE61" i="65" s="1"/>
  <c r="EB62" i="65"/>
  <c r="GJ62" i="65" s="1"/>
  <c r="EG63" i="65"/>
  <c r="GO63" i="65" s="1"/>
  <c r="EM64" i="65"/>
  <c r="GU64" i="65" s="1"/>
  <c r="CK66" i="65"/>
  <c r="ES66" i="65" s="1"/>
  <c r="CQ67" i="65"/>
  <c r="EY67" i="65" s="1"/>
  <c r="CX68" i="65"/>
  <c r="FF68" i="65" s="1"/>
  <c r="DC69" i="65"/>
  <c r="FK69" i="65" s="1"/>
  <c r="DH70" i="65"/>
  <c r="FP70" i="65" s="1"/>
  <c r="DM71" i="65"/>
  <c r="FU71" i="65" s="1"/>
  <c r="DR72" i="65"/>
  <c r="FZ72" i="65" s="1"/>
  <c r="DW73" i="65"/>
  <c r="GE73" i="65" s="1"/>
  <c r="EB74" i="65"/>
  <c r="GJ74" i="65" s="1"/>
  <c r="EG75" i="65"/>
  <c r="GO75" i="65" s="1"/>
  <c r="CN106" i="65"/>
  <c r="EV106" i="65" s="1"/>
  <c r="EM77" i="65"/>
  <c r="GU77" i="65" s="1"/>
  <c r="CK79" i="65"/>
  <c r="ES79" i="65" s="1"/>
  <c r="CO80" i="65"/>
  <c r="EW80" i="65" s="1"/>
  <c r="CS81" i="65"/>
  <c r="FA81" i="65" s="1"/>
  <c r="CW82" i="65"/>
  <c r="FE82" i="65" s="1"/>
  <c r="DX99" i="65"/>
  <c r="GF99" i="65" s="1"/>
  <c r="CN104" i="65"/>
  <c r="EV104" i="65" s="1"/>
  <c r="DX77" i="65"/>
  <c r="GF77" i="65" s="1"/>
  <c r="EC78" i="65"/>
  <c r="GK78" i="65" s="1"/>
  <c r="EH79" i="65"/>
  <c r="GP79" i="65" s="1"/>
  <c r="EL80" i="65"/>
  <c r="GT80" i="65" s="1"/>
  <c r="EP81" i="65"/>
  <c r="GX81" i="65" s="1"/>
  <c r="CL83" i="65"/>
  <c r="ET83" i="65" s="1"/>
  <c r="CP84" i="65"/>
  <c r="EX84" i="65" s="1"/>
  <c r="CT85" i="65"/>
  <c r="FB85" i="65" s="1"/>
  <c r="CX86" i="65"/>
  <c r="FF86" i="65" s="1"/>
  <c r="DB87" i="65"/>
  <c r="FJ87" i="65" s="1"/>
  <c r="DF88" i="65"/>
  <c r="FN88" i="65" s="1"/>
  <c r="DJ89" i="65"/>
  <c r="FR89" i="65" s="1"/>
  <c r="DN90" i="65"/>
  <c r="FV90" i="65" s="1"/>
  <c r="DY98" i="65"/>
  <c r="GG98" i="65" s="1"/>
  <c r="CV52" i="65"/>
  <c r="FD52" i="65" s="1"/>
  <c r="CJ78" i="65"/>
  <c r="ER78" i="65" s="1"/>
  <c r="CJ72" i="65"/>
  <c r="ER72" i="65" s="1"/>
  <c r="CJ71" i="65"/>
  <c r="ER71" i="65" s="1"/>
  <c r="EJ49" i="65"/>
  <c r="GR49" i="65" s="1"/>
  <c r="EO54" i="65"/>
  <c r="GW54" i="65" s="1"/>
  <c r="EF50" i="65"/>
  <c r="GN50" i="65" s="1"/>
  <c r="EJ47" i="65"/>
  <c r="GR47" i="65" s="1"/>
  <c r="CS52" i="65"/>
  <c r="FA52" i="65" s="1"/>
  <c r="CX44" i="65"/>
  <c r="FF44" i="65" s="1"/>
  <c r="EF55" i="65"/>
  <c r="GN55" i="65" s="1"/>
  <c r="EJ56" i="65"/>
  <c r="GR56" i="65" s="1"/>
  <c r="CK48" i="65"/>
  <c r="ES48" i="65" s="1"/>
  <c r="DF45" i="65"/>
  <c r="FN45" i="65" s="1"/>
  <c r="DJ46" i="65"/>
  <c r="FR46" i="65" s="1"/>
  <c r="DN47" i="65"/>
  <c r="FV47" i="65" s="1"/>
  <c r="DV49" i="65"/>
  <c r="GD49" i="65" s="1"/>
  <c r="EA50" i="65"/>
  <c r="GI50" i="65" s="1"/>
  <c r="EJ52" i="65"/>
  <c r="GR52" i="65" s="1"/>
  <c r="DZ54" i="65"/>
  <c r="GH54" i="65" s="1"/>
  <c r="DI48" i="65"/>
  <c r="FQ48" i="65" s="1"/>
  <c r="EE53" i="65"/>
  <c r="GM53" i="65" s="1"/>
  <c r="CM46" i="65"/>
  <c r="EU46" i="65" s="1"/>
  <c r="CQ47" i="65"/>
  <c r="EY47" i="65" s="1"/>
  <c r="CU48" i="65"/>
  <c r="FC48" i="65" s="1"/>
  <c r="CY49" i="65"/>
  <c r="FG49" i="65" s="1"/>
  <c r="DD50" i="65"/>
  <c r="FL50" i="65" s="1"/>
  <c r="DH51" i="65"/>
  <c r="FP51" i="65" s="1"/>
  <c r="DM52" i="65"/>
  <c r="FU52" i="65" s="1"/>
  <c r="DQ53" i="65"/>
  <c r="FY53" i="65" s="1"/>
  <c r="DU54" i="65"/>
  <c r="GC54" i="65" s="1"/>
  <c r="DZ55" i="65"/>
  <c r="GH55" i="65" s="1"/>
  <c r="EO46" i="65"/>
  <c r="GW46" i="65" s="1"/>
  <c r="DC52" i="65"/>
  <c r="FK52" i="65" s="1"/>
  <c r="DZ44" i="65"/>
  <c r="GH44" i="65" s="1"/>
  <c r="EF45" i="65"/>
  <c r="GN45" i="65" s="1"/>
  <c r="EJ46" i="65"/>
  <c r="GR46" i="65" s="1"/>
  <c r="EN47" i="65"/>
  <c r="GV47" i="65" s="1"/>
  <c r="CJ49" i="65"/>
  <c r="ER49" i="65" s="1"/>
  <c r="CN50" i="65"/>
  <c r="EV50" i="65" s="1"/>
  <c r="CS51" i="65"/>
  <c r="FA51" i="65" s="1"/>
  <c r="CX52" i="65"/>
  <c r="FF52" i="65" s="1"/>
  <c r="DB53" i="65"/>
  <c r="FJ53" i="65" s="1"/>
  <c r="DF54" i="65"/>
  <c r="FN54" i="65" s="1"/>
  <c r="DK55" i="65"/>
  <c r="FS55" i="65" s="1"/>
  <c r="DO56" i="65"/>
  <c r="FW56" i="65" s="1"/>
  <c r="DK56" i="65"/>
  <c r="FS56" i="65" s="1"/>
  <c r="CP44" i="65"/>
  <c r="EX44" i="65" s="1"/>
  <c r="EK49" i="65"/>
  <c r="GS49" i="65" s="1"/>
  <c r="DK44" i="65"/>
  <c r="FS44" i="65" s="1"/>
  <c r="DQ45" i="65"/>
  <c r="FY45" i="65" s="1"/>
  <c r="DU46" i="65"/>
  <c r="GC46" i="65" s="1"/>
  <c r="DY47" i="65"/>
  <c r="GG47" i="65" s="1"/>
  <c r="EC48" i="65"/>
  <c r="GK48" i="65" s="1"/>
  <c r="EG49" i="65"/>
  <c r="GO49" i="65" s="1"/>
  <c r="EL50" i="65"/>
  <c r="GT50" i="65" s="1"/>
  <c r="EP51" i="65"/>
  <c r="GX51" i="65" s="1"/>
  <c r="CM53" i="65"/>
  <c r="EU53" i="65" s="1"/>
  <c r="CQ54" i="65"/>
  <c r="EY54" i="65" s="1"/>
  <c r="CU55" i="65"/>
  <c r="FC55" i="65" s="1"/>
  <c r="CZ56" i="65"/>
  <c r="FH56" i="65" s="1"/>
  <c r="DD57" i="65"/>
  <c r="FL57" i="65" s="1"/>
  <c r="DC56" i="65"/>
  <c r="FK56" i="65" s="1"/>
  <c r="DO44" i="65"/>
  <c r="FW44" i="65" s="1"/>
  <c r="DE49" i="65"/>
  <c r="FM49" i="65" s="1"/>
  <c r="CM44" i="65"/>
  <c r="EU44" i="65" s="1"/>
  <c r="CS45" i="65"/>
  <c r="FA45" i="65" s="1"/>
  <c r="CX46" i="65"/>
  <c r="FF46" i="65" s="1"/>
  <c r="DB47" i="65"/>
  <c r="FJ47" i="65" s="1"/>
  <c r="DF48" i="65"/>
  <c r="FN48" i="65" s="1"/>
  <c r="DJ49" i="65"/>
  <c r="FR49" i="65" s="1"/>
  <c r="DO50" i="65"/>
  <c r="FW50" i="65" s="1"/>
  <c r="DS51" i="65"/>
  <c r="GA51" i="65" s="1"/>
  <c r="DX52" i="65"/>
  <c r="GF52" i="65" s="1"/>
  <c r="EB53" i="65"/>
  <c r="GJ53" i="65" s="1"/>
  <c r="EF54" i="65"/>
  <c r="GN54" i="65" s="1"/>
  <c r="EK55" i="65"/>
  <c r="GS55" i="65" s="1"/>
  <c r="CV58" i="65"/>
  <c r="FD58" i="65" s="1"/>
  <c r="DA64" i="65"/>
  <c r="FI64" i="65" s="1"/>
  <c r="EA57" i="65"/>
  <c r="GI57" i="65" s="1"/>
  <c r="EE58" i="65"/>
  <c r="GM58" i="65" s="1"/>
  <c r="EJ59" i="65"/>
  <c r="GR59" i="65" s="1"/>
  <c r="CN62" i="65"/>
  <c r="EV62" i="65" s="1"/>
  <c r="CS63" i="65"/>
  <c r="FA63" i="65" s="1"/>
  <c r="CZ64" i="65"/>
  <c r="FH64" i="65" s="1"/>
  <c r="DF65" i="65"/>
  <c r="FN65" i="65" s="1"/>
  <c r="DR67" i="65"/>
  <c r="FZ67" i="65" s="1"/>
  <c r="DW68" i="65"/>
  <c r="GE68" i="65" s="1"/>
  <c r="EB69" i="65"/>
  <c r="GJ69" i="65" s="1"/>
  <c r="EG70" i="65"/>
  <c r="GO70" i="65" s="1"/>
  <c r="EL71" i="65"/>
  <c r="GT71" i="65" s="1"/>
  <c r="CO74" i="65"/>
  <c r="EW74" i="65" s="1"/>
  <c r="CT75" i="65"/>
  <c r="FB75" i="65" s="1"/>
  <c r="CT60" i="65"/>
  <c r="FB60" i="65" s="1"/>
  <c r="DL63" i="65"/>
  <c r="FT63" i="65" s="1"/>
  <c r="DR64" i="65"/>
  <c r="FZ64" i="65" s="1"/>
  <c r="DX65" i="65"/>
  <c r="GF65" i="65" s="1"/>
  <c r="DQ76" i="65"/>
  <c r="FY76" i="65" s="1"/>
  <c r="DG91" i="65"/>
  <c r="FO91" i="65" s="1"/>
  <c r="ED57" i="65"/>
  <c r="GL57" i="65" s="1"/>
  <c r="EH58" i="65"/>
  <c r="GP58" i="65" s="1"/>
  <c r="EM59" i="65"/>
  <c r="GU59" i="65" s="1"/>
  <c r="CK61" i="65"/>
  <c r="ES61" i="65" s="1"/>
  <c r="CQ62" i="65"/>
  <c r="EY62" i="65" s="1"/>
  <c r="CW63" i="65"/>
  <c r="FE63" i="65" s="1"/>
  <c r="DC64" i="65"/>
  <c r="FK64" i="65" s="1"/>
  <c r="DI65" i="65"/>
  <c r="FQ65" i="65" s="1"/>
  <c r="DO66" i="65"/>
  <c r="FW66" i="65" s="1"/>
  <c r="DU67" i="65"/>
  <c r="GC67" i="65" s="1"/>
  <c r="DZ68" i="65"/>
  <c r="GH68" i="65" s="1"/>
  <c r="EE69" i="65"/>
  <c r="GM69" i="65" s="1"/>
  <c r="EJ70" i="65"/>
  <c r="GR70" i="65" s="1"/>
  <c r="EO71" i="65"/>
  <c r="GW71" i="65" s="1"/>
  <c r="CM73" i="65"/>
  <c r="EU73" i="65" s="1"/>
  <c r="CR74" i="65"/>
  <c r="EZ74" i="65" s="1"/>
  <c r="CW75" i="65"/>
  <c r="FE75" i="65" s="1"/>
  <c r="DB76" i="65"/>
  <c r="FJ76" i="65" s="1"/>
  <c r="EK77" i="65"/>
  <c r="GS77" i="65" s="1"/>
  <c r="DG89" i="65"/>
  <c r="FO89" i="65" s="1"/>
  <c r="EF59" i="65"/>
  <c r="GN59" i="65" s="1"/>
  <c r="EL60" i="65"/>
  <c r="GT60" i="65" s="1"/>
  <c r="CJ62" i="65"/>
  <c r="ER62" i="65" s="1"/>
  <c r="CO63" i="65"/>
  <c r="EW63" i="65" s="1"/>
  <c r="CT64" i="65"/>
  <c r="FB64" i="65" s="1"/>
  <c r="DB65" i="65"/>
  <c r="FJ65" i="65" s="1"/>
  <c r="DH66" i="65"/>
  <c r="FP66" i="65" s="1"/>
  <c r="DN67" i="65"/>
  <c r="FV67" i="65" s="1"/>
  <c r="DS68" i="65"/>
  <c r="GA68" i="65" s="1"/>
  <c r="DX69" i="65"/>
  <c r="GF69" i="65" s="1"/>
  <c r="EC70" i="65"/>
  <c r="GK70" i="65" s="1"/>
  <c r="EH71" i="65"/>
  <c r="GP71" i="65" s="1"/>
  <c r="EM72" i="65"/>
  <c r="GU72" i="65" s="1"/>
  <c r="CK74" i="65"/>
  <c r="ES74" i="65" s="1"/>
  <c r="DA59" i="65"/>
  <c r="FI59" i="65" s="1"/>
  <c r="DG60" i="65"/>
  <c r="FO60" i="65" s="1"/>
  <c r="DM61" i="65"/>
  <c r="FU61" i="65" s="1"/>
  <c r="DR62" i="65"/>
  <c r="FZ62" i="65" s="1"/>
  <c r="DW63" i="65"/>
  <c r="GE63" i="65" s="1"/>
  <c r="EC64" i="65"/>
  <c r="GK64" i="65" s="1"/>
  <c r="EI65" i="65"/>
  <c r="GQ65" i="65" s="1"/>
  <c r="EO66" i="65"/>
  <c r="GW66" i="65" s="1"/>
  <c r="CN68" i="65"/>
  <c r="EV68" i="65" s="1"/>
  <c r="CS69" i="65"/>
  <c r="FA69" i="65" s="1"/>
  <c r="CX70" i="65"/>
  <c r="FF70" i="65" s="1"/>
  <c r="DC71" i="65"/>
  <c r="FK71" i="65" s="1"/>
  <c r="DH72" i="65"/>
  <c r="FP72" i="65" s="1"/>
  <c r="DM73" i="65"/>
  <c r="FU73" i="65" s="1"/>
  <c r="DR74" i="65"/>
  <c r="FZ74" i="65" s="1"/>
  <c r="DW75" i="65"/>
  <c r="GE75" i="65" s="1"/>
  <c r="DW79" i="65"/>
  <c r="GE79" i="65" s="1"/>
  <c r="EO57" i="65"/>
  <c r="GW57" i="65" s="1"/>
  <c r="CK59" i="65"/>
  <c r="ES59" i="65" s="1"/>
  <c r="CP60" i="65"/>
  <c r="EX60" i="65" s="1"/>
  <c r="CX61" i="65"/>
  <c r="FF61" i="65" s="1"/>
  <c r="DC62" i="65"/>
  <c r="FK62" i="65" s="1"/>
  <c r="DH63" i="65"/>
  <c r="FP63" i="65" s="1"/>
  <c r="DN64" i="65"/>
  <c r="FV64" i="65" s="1"/>
  <c r="DT65" i="65"/>
  <c r="GB65" i="65" s="1"/>
  <c r="DZ66" i="65"/>
  <c r="GH66" i="65" s="1"/>
  <c r="EF67" i="65"/>
  <c r="GN67" i="65" s="1"/>
  <c r="EK68" i="65"/>
  <c r="GS68" i="65" s="1"/>
  <c r="EP69" i="65"/>
  <c r="GX69" i="65" s="1"/>
  <c r="CN71" i="65"/>
  <c r="EV71" i="65" s="1"/>
  <c r="CS72" i="65"/>
  <c r="FA72" i="65" s="1"/>
  <c r="CX73" i="65"/>
  <c r="FF73" i="65" s="1"/>
  <c r="DC74" i="65"/>
  <c r="FK74" i="65" s="1"/>
  <c r="DH75" i="65"/>
  <c r="FP75" i="65" s="1"/>
  <c r="DM76" i="65"/>
  <c r="FU76" i="65" s="1"/>
  <c r="EI90" i="65"/>
  <c r="GQ90" i="65" s="1"/>
  <c r="DS59" i="65"/>
  <c r="GA59" i="65" s="1"/>
  <c r="DY60" i="65"/>
  <c r="GG60" i="65" s="1"/>
  <c r="EE61" i="65"/>
  <c r="GM61" i="65" s="1"/>
  <c r="EJ62" i="65"/>
  <c r="GR62" i="65" s="1"/>
  <c r="EO63" i="65"/>
  <c r="GW63" i="65" s="1"/>
  <c r="CM65" i="65"/>
  <c r="EU65" i="65" s="1"/>
  <c r="CS66" i="65"/>
  <c r="FA66" i="65" s="1"/>
  <c r="DA67" i="65"/>
  <c r="FI67" i="65" s="1"/>
  <c r="DF68" i="65"/>
  <c r="FN68" i="65" s="1"/>
  <c r="DK69" i="65"/>
  <c r="FS69" i="65" s="1"/>
  <c r="DP70" i="65"/>
  <c r="FX70" i="65" s="1"/>
  <c r="DU71" i="65"/>
  <c r="GC71" i="65" s="1"/>
  <c r="DZ72" i="65"/>
  <c r="GH72" i="65" s="1"/>
  <c r="EE73" i="65"/>
  <c r="GM73" i="65" s="1"/>
  <c r="EJ74" i="65"/>
  <c r="GR74" i="65" s="1"/>
  <c r="EO75" i="65"/>
  <c r="GW75" i="65" s="1"/>
  <c r="CM77" i="65"/>
  <c r="EU77" i="65" s="1"/>
  <c r="DR95" i="65"/>
  <c r="FZ95" i="65" s="1"/>
  <c r="DY78" i="65"/>
  <c r="GG78" i="65" s="1"/>
  <c r="ED79" i="65"/>
  <c r="GL79" i="65" s="1"/>
  <c r="EH80" i="65"/>
  <c r="GP80" i="65" s="1"/>
  <c r="EL81" i="65"/>
  <c r="GT81" i="65" s="1"/>
  <c r="EP82" i="65"/>
  <c r="GX82" i="65" s="1"/>
  <c r="CL84" i="65"/>
  <c r="ET84" i="65" s="1"/>
  <c r="CP85" i="65"/>
  <c r="EX85" i="65" s="1"/>
  <c r="CT86" i="65"/>
  <c r="FB86" i="65" s="1"/>
  <c r="CX87" i="65"/>
  <c r="FF87" i="65" s="1"/>
  <c r="DB88" i="65"/>
  <c r="FJ88" i="65" s="1"/>
  <c r="DF89" i="65"/>
  <c r="FN89" i="65" s="1"/>
  <c r="DJ90" i="65"/>
  <c r="FR90" i="65" s="1"/>
  <c r="DN91" i="65"/>
  <c r="FV91" i="65" s="1"/>
  <c r="DR92" i="65"/>
  <c r="FZ92" i="65" s="1"/>
  <c r="EA52" i="65"/>
  <c r="GI52" i="65" s="1"/>
  <c r="CV50" i="65"/>
  <c r="FD50" i="65" s="1"/>
  <c r="CU65" i="65"/>
  <c r="FC65" i="65" s="1"/>
  <c r="CU62" i="65"/>
  <c r="FC62" i="65" s="1"/>
  <c r="CJ76" i="65"/>
  <c r="ER76" i="65" s="1"/>
  <c r="EA47" i="65"/>
  <c r="GI47" i="65" s="1"/>
  <c r="CR46" i="65"/>
  <c r="EZ46" i="65" s="1"/>
  <c r="DI50" i="65"/>
  <c r="FQ50" i="65" s="1"/>
  <c r="CL56" i="65"/>
  <c r="ET56" i="65" s="1"/>
  <c r="DM44" i="65"/>
  <c r="FU44" i="65" s="1"/>
  <c r="CY46" i="65"/>
  <c r="FG46" i="65" s="1"/>
  <c r="DP50" i="65"/>
  <c r="FX50" i="65" s="1"/>
  <c r="DZ52" i="65"/>
  <c r="GH52" i="65" s="1"/>
  <c r="DA50" i="65"/>
  <c r="FI50" i="65" s="1"/>
  <c r="DO48" i="65"/>
  <c r="FW48" i="65" s="1"/>
  <c r="EG52" i="65"/>
  <c r="GO52" i="65" s="1"/>
  <c r="DS45" i="65"/>
  <c r="GA45" i="65" s="1"/>
  <c r="ED44" i="65"/>
  <c r="GL44" i="65" s="1"/>
  <c r="CN49" i="65"/>
  <c r="EV49" i="65" s="1"/>
  <c r="DM53" i="65"/>
  <c r="FU53" i="65" s="1"/>
  <c r="EI54" i="65"/>
  <c r="GQ54" i="65" s="1"/>
  <c r="EN55" i="65"/>
  <c r="GV55" i="65" s="1"/>
  <c r="CJ57" i="65"/>
  <c r="ER57" i="65" s="1"/>
  <c r="DA58" i="65"/>
  <c r="FI58" i="65" s="1"/>
  <c r="EL53" i="65"/>
  <c r="GT53" i="65" s="1"/>
  <c r="DY48" i="65"/>
  <c r="GG48" i="65" s="1"/>
  <c r="DG53" i="65"/>
  <c r="FO53" i="65" s="1"/>
  <c r="DH44" i="65"/>
  <c r="FP44" i="65" s="1"/>
  <c r="DN45" i="65"/>
  <c r="FV45" i="65" s="1"/>
  <c r="DR46" i="65"/>
  <c r="FZ46" i="65" s="1"/>
  <c r="DV47" i="65"/>
  <c r="GD47" i="65" s="1"/>
  <c r="DZ48" i="65"/>
  <c r="GH48" i="65" s="1"/>
  <c r="ED49" i="65"/>
  <c r="GL49" i="65" s="1"/>
  <c r="EI50" i="65"/>
  <c r="GQ50" i="65" s="1"/>
  <c r="EM51" i="65"/>
  <c r="GU51" i="65" s="1"/>
  <c r="CJ53" i="65"/>
  <c r="ER53" i="65" s="1"/>
  <c r="CN54" i="65"/>
  <c r="EV54" i="65" s="1"/>
  <c r="CR55" i="65"/>
  <c r="EZ55" i="65" s="1"/>
  <c r="CW56" i="65"/>
  <c r="FE56" i="65" s="1"/>
  <c r="DA57" i="65"/>
  <c r="FI57" i="65" s="1"/>
  <c r="EI58" i="65"/>
  <c r="GQ58" i="65" s="1"/>
  <c r="EO48" i="65"/>
  <c r="GW48" i="65" s="1"/>
  <c r="CP45" i="65"/>
  <c r="EX45" i="65" s="1"/>
  <c r="CU46" i="65"/>
  <c r="FC46" i="65" s="1"/>
  <c r="CY47" i="65"/>
  <c r="FG47" i="65" s="1"/>
  <c r="DC48" i="65"/>
  <c r="FK48" i="65" s="1"/>
  <c r="DG49" i="65"/>
  <c r="FO49" i="65" s="1"/>
  <c r="DL50" i="65"/>
  <c r="FT50" i="65" s="1"/>
  <c r="DP51" i="65"/>
  <c r="FX51" i="65" s="1"/>
  <c r="DU52" i="65"/>
  <c r="GC52" i="65" s="1"/>
  <c r="DY53" i="65"/>
  <c r="GG53" i="65" s="1"/>
  <c r="EC54" i="65"/>
  <c r="GK54" i="65" s="1"/>
  <c r="EH55" i="65"/>
  <c r="GP55" i="65" s="1"/>
  <c r="CR58" i="65"/>
  <c r="EZ58" i="65" s="1"/>
  <c r="DB54" i="65"/>
  <c r="FJ54" i="65" s="1"/>
  <c r="EC47" i="65"/>
  <c r="GK47" i="65" s="1"/>
  <c r="EH44" i="65"/>
  <c r="GP44" i="65" s="1"/>
  <c r="EN45" i="65"/>
  <c r="GV45" i="65" s="1"/>
  <c r="CJ47" i="65"/>
  <c r="ER47" i="65" s="1"/>
  <c r="CN48" i="65"/>
  <c r="EV48" i="65" s="1"/>
  <c r="CR49" i="65"/>
  <c r="EZ49" i="65" s="1"/>
  <c r="CW50" i="65"/>
  <c r="FE50" i="65" s="1"/>
  <c r="DA51" i="65"/>
  <c r="FI51" i="65" s="1"/>
  <c r="DF52" i="65"/>
  <c r="FN52" i="65" s="1"/>
  <c r="DJ53" i="65"/>
  <c r="FR53" i="65" s="1"/>
  <c r="DN54" i="65"/>
  <c r="FV54" i="65" s="1"/>
  <c r="DS55" i="65"/>
  <c r="GA55" i="65" s="1"/>
  <c r="DW56" i="65"/>
  <c r="GE56" i="65" s="1"/>
  <c r="EB57" i="65"/>
  <c r="GJ57" i="65" s="1"/>
  <c r="EG61" i="65"/>
  <c r="GO61" i="65" s="1"/>
  <c r="EE44" i="65"/>
  <c r="GM44" i="65" s="1"/>
  <c r="EH50" i="65"/>
  <c r="GP50" i="65" s="1"/>
  <c r="DS44" i="65"/>
  <c r="GA44" i="65" s="1"/>
  <c r="DY45" i="65"/>
  <c r="GG45" i="65" s="1"/>
  <c r="EC46" i="65"/>
  <c r="GK46" i="65" s="1"/>
  <c r="EG47" i="65"/>
  <c r="GO47" i="65" s="1"/>
  <c r="EK48" i="65"/>
  <c r="GS48" i="65" s="1"/>
  <c r="EO49" i="65"/>
  <c r="GW49" i="65" s="1"/>
  <c r="CL51" i="65"/>
  <c r="ET51" i="65" s="1"/>
  <c r="CP52" i="65"/>
  <c r="EX52" i="65" s="1"/>
  <c r="CU53" i="65"/>
  <c r="FC53" i="65" s="1"/>
  <c r="CY54" i="65"/>
  <c r="FG54" i="65" s="1"/>
  <c r="DD55" i="65"/>
  <c r="FL55" i="65" s="1"/>
  <c r="DH56" i="65"/>
  <c r="FP56" i="65" s="1"/>
  <c r="DL57" i="65"/>
  <c r="FT57" i="65" s="1"/>
  <c r="DP68" i="65"/>
  <c r="FX68" i="65" s="1"/>
  <c r="DK77" i="65"/>
  <c r="FS77" i="65" s="1"/>
  <c r="CN45" i="65"/>
  <c r="EV45" i="65" s="1"/>
  <c r="CK50" i="65"/>
  <c r="ES50" i="65" s="1"/>
  <c r="CU44" i="65"/>
  <c r="FC44" i="65" s="1"/>
  <c r="DB45" i="65"/>
  <c r="FJ45" i="65" s="1"/>
  <c r="DF46" i="65"/>
  <c r="FN46" i="65" s="1"/>
  <c r="DJ47" i="65"/>
  <c r="FR47" i="65" s="1"/>
  <c r="DN48" i="65"/>
  <c r="FV48" i="65" s="1"/>
  <c r="DR49" i="65"/>
  <c r="FZ49" i="65" s="1"/>
  <c r="DW50" i="65"/>
  <c r="GE50" i="65" s="1"/>
  <c r="EA51" i="65"/>
  <c r="GI51" i="65" s="1"/>
  <c r="EF52" i="65"/>
  <c r="GN52" i="65" s="1"/>
  <c r="EJ53" i="65"/>
  <c r="GR53" i="65" s="1"/>
  <c r="EN54" i="65"/>
  <c r="GV54" i="65" s="1"/>
  <c r="CK56" i="65"/>
  <c r="ES56" i="65" s="1"/>
  <c r="DI58" i="65"/>
  <c r="FQ58" i="65" s="1"/>
  <c r="DG65" i="65"/>
  <c r="FO65" i="65" s="1"/>
  <c r="EI57" i="65"/>
  <c r="GQ57" i="65" s="1"/>
  <c r="EM58" i="65"/>
  <c r="GU58" i="65" s="1"/>
  <c r="CP61" i="65"/>
  <c r="EX61" i="65" s="1"/>
  <c r="CW62" i="65"/>
  <c r="FE62" i="65" s="1"/>
  <c r="DT66" i="65"/>
  <c r="GB66" i="65" s="1"/>
  <c r="DZ67" i="65"/>
  <c r="GH67" i="65" s="1"/>
  <c r="EE68" i="65"/>
  <c r="GM68" i="65" s="1"/>
  <c r="EJ69" i="65"/>
  <c r="GR69" i="65" s="1"/>
  <c r="EO70" i="65"/>
  <c r="GW70" i="65" s="1"/>
  <c r="CM72" i="65"/>
  <c r="EU72" i="65" s="1"/>
  <c r="CR73" i="65"/>
  <c r="EZ73" i="65" s="1"/>
  <c r="CW74" i="65"/>
  <c r="FE74" i="65" s="1"/>
  <c r="DB75" i="65"/>
  <c r="FJ75" i="65" s="1"/>
  <c r="DG76" i="65"/>
  <c r="FO76" i="65" s="1"/>
  <c r="DD60" i="65"/>
  <c r="FL60" i="65" s="1"/>
  <c r="DJ61" i="65"/>
  <c r="FR61" i="65" s="1"/>
  <c r="DO62" i="65"/>
  <c r="FW62" i="65" s="1"/>
  <c r="DT63" i="65"/>
  <c r="GB63" i="65" s="1"/>
  <c r="DZ64" i="65"/>
  <c r="GH64" i="65" s="1"/>
  <c r="EF65" i="65"/>
  <c r="GN65" i="65" s="1"/>
  <c r="EL66" i="65"/>
  <c r="GT66" i="65" s="1"/>
  <c r="CK68" i="65"/>
  <c r="ES68" i="65" s="1"/>
  <c r="CP69" i="65"/>
  <c r="EX69" i="65" s="1"/>
  <c r="CU70" i="65"/>
  <c r="FC70" i="65" s="1"/>
  <c r="CZ71" i="65"/>
  <c r="FH71" i="65" s="1"/>
  <c r="DE72" i="65"/>
  <c r="FM72" i="65" s="1"/>
  <c r="DJ73" i="65"/>
  <c r="FR73" i="65" s="1"/>
  <c r="DO74" i="65"/>
  <c r="FW74" i="65" s="1"/>
  <c r="DT75" i="65"/>
  <c r="GB75" i="65" s="1"/>
  <c r="DM79" i="65"/>
  <c r="FU79" i="65" s="1"/>
  <c r="EM83" i="65"/>
  <c r="GU83" i="65" s="1"/>
  <c r="EL57" i="65"/>
  <c r="GT57" i="65" s="1"/>
  <c r="EP58" i="65"/>
  <c r="GX58" i="65" s="1"/>
  <c r="CM60" i="65"/>
  <c r="EU60" i="65" s="1"/>
  <c r="CS61" i="65"/>
  <c r="FA61" i="65" s="1"/>
  <c r="CZ62" i="65"/>
  <c r="FH62" i="65" s="1"/>
  <c r="DE63" i="65"/>
  <c r="FM63" i="65" s="1"/>
  <c r="DK64" i="65"/>
  <c r="FS64" i="65" s="1"/>
  <c r="DQ65" i="65"/>
  <c r="FY65" i="65" s="1"/>
  <c r="DW66" i="65"/>
  <c r="GE66" i="65" s="1"/>
  <c r="EC67" i="65"/>
  <c r="GK67" i="65" s="1"/>
  <c r="EH68" i="65"/>
  <c r="GP68" i="65" s="1"/>
  <c r="EM69" i="65"/>
  <c r="GU69" i="65" s="1"/>
  <c r="CK71" i="65"/>
  <c r="ES71" i="65" s="1"/>
  <c r="CP72" i="65"/>
  <c r="EX72" i="65" s="1"/>
  <c r="CU73" i="65"/>
  <c r="FC73" i="65" s="1"/>
  <c r="CZ74" i="65"/>
  <c r="FH74" i="65" s="1"/>
  <c r="DE75" i="65"/>
  <c r="FM75" i="65" s="1"/>
  <c r="EA82" i="65"/>
  <c r="GI82" i="65" s="1"/>
  <c r="DK90" i="65"/>
  <c r="FS90" i="65" s="1"/>
  <c r="EN59" i="65"/>
  <c r="GV59" i="65" s="1"/>
  <c r="CL61" i="65"/>
  <c r="ET61" i="65" s="1"/>
  <c r="CR62" i="65"/>
  <c r="EZ62" i="65" s="1"/>
  <c r="CX63" i="65"/>
  <c r="FF63" i="65" s="1"/>
  <c r="DD64" i="65"/>
  <c r="FL64" i="65" s="1"/>
  <c r="DJ65" i="65"/>
  <c r="FR65" i="65" s="1"/>
  <c r="DP66" i="65"/>
  <c r="FX66" i="65" s="1"/>
  <c r="DV67" i="65"/>
  <c r="GD67" i="65" s="1"/>
  <c r="EA68" i="65"/>
  <c r="GI68" i="65" s="1"/>
  <c r="EF69" i="65"/>
  <c r="GN69" i="65" s="1"/>
  <c r="EK70" i="65"/>
  <c r="GS70" i="65" s="1"/>
  <c r="EP71" i="65"/>
  <c r="GX71" i="65" s="1"/>
  <c r="CN73" i="65"/>
  <c r="EV73" i="65" s="1"/>
  <c r="CS74" i="65"/>
  <c r="FA74" i="65" s="1"/>
  <c r="CX75" i="65"/>
  <c r="FF75" i="65" s="1"/>
  <c r="DA82" i="65"/>
  <c r="FI82" i="65" s="1"/>
  <c r="DO89" i="65"/>
  <c r="FW89" i="65" s="1"/>
  <c r="DI59" i="65"/>
  <c r="FQ59" i="65" s="1"/>
  <c r="DO60" i="65"/>
  <c r="FW60" i="65" s="1"/>
  <c r="DU61" i="65"/>
  <c r="GC61" i="65" s="1"/>
  <c r="DZ62" i="65"/>
  <c r="GH62" i="65" s="1"/>
  <c r="EE63" i="65"/>
  <c r="GM63" i="65" s="1"/>
  <c r="EK64" i="65"/>
  <c r="GS64" i="65" s="1"/>
  <c r="CO67" i="65"/>
  <c r="EW67" i="65" s="1"/>
  <c r="CV68" i="65"/>
  <c r="FD68" i="65" s="1"/>
  <c r="DA69" i="65"/>
  <c r="FI69" i="65" s="1"/>
  <c r="DF70" i="65"/>
  <c r="FN70" i="65" s="1"/>
  <c r="DK71" i="65"/>
  <c r="FS71" i="65" s="1"/>
  <c r="DP72" i="65"/>
  <c r="FX72" i="65" s="1"/>
  <c r="DU73" i="65"/>
  <c r="GC73" i="65" s="1"/>
  <c r="DZ74" i="65"/>
  <c r="GH74" i="65" s="1"/>
  <c r="EE75" i="65"/>
  <c r="GM75" i="65" s="1"/>
  <c r="EJ76" i="65"/>
  <c r="GR76" i="65" s="1"/>
  <c r="CU80" i="65"/>
  <c r="FC80" i="65" s="1"/>
  <c r="DG85" i="65"/>
  <c r="FO85" i="65" s="1"/>
  <c r="CO58" i="65"/>
  <c r="EW58" i="65" s="1"/>
  <c r="CS59" i="65"/>
  <c r="FA59" i="65" s="1"/>
  <c r="CZ60" i="65"/>
  <c r="FH60" i="65" s="1"/>
  <c r="DF61" i="65"/>
  <c r="FN61" i="65" s="1"/>
  <c r="DK62" i="65"/>
  <c r="FS62" i="65" s="1"/>
  <c r="DP63" i="65"/>
  <c r="FX63" i="65" s="1"/>
  <c r="DV64" i="65"/>
  <c r="GD64" i="65" s="1"/>
  <c r="EB65" i="65"/>
  <c r="GJ65" i="65" s="1"/>
  <c r="CV64" i="65"/>
  <c r="FD64" i="65" s="1"/>
  <c r="EN48" i="65"/>
  <c r="GV48" i="65" s="1"/>
  <c r="EK44" i="65"/>
  <c r="GS44" i="65" s="1"/>
  <c r="DF44" i="65"/>
  <c r="FN44" i="65" s="1"/>
  <c r="DR54" i="65"/>
  <c r="FZ54" i="65" s="1"/>
  <c r="CV54" i="65"/>
  <c r="FD54" i="65" s="1"/>
  <c r="CY45" i="65"/>
  <c r="FG45" i="65" s="1"/>
  <c r="DK48" i="65"/>
  <c r="FS48" i="65" s="1"/>
  <c r="EP55" i="65"/>
  <c r="GX55" i="65" s="1"/>
  <c r="EM53" i="65"/>
  <c r="GU53" i="65" s="1"/>
  <c r="CN46" i="65"/>
  <c r="EV46" i="65" s="1"/>
  <c r="CR47" i="65"/>
  <c r="EZ47" i="65" s="1"/>
  <c r="CV48" i="65"/>
  <c r="FD48" i="65" s="1"/>
  <c r="CZ49" i="65"/>
  <c r="FH49" i="65" s="1"/>
  <c r="DE50" i="65"/>
  <c r="FM50" i="65" s="1"/>
  <c r="DI51" i="65"/>
  <c r="FQ51" i="65" s="1"/>
  <c r="DN52" i="65"/>
  <c r="FV52" i="65" s="1"/>
  <c r="DR53" i="65"/>
  <c r="FZ53" i="65" s="1"/>
  <c r="DV54" i="65"/>
  <c r="GD54" i="65" s="1"/>
  <c r="EA55" i="65"/>
  <c r="GI55" i="65" s="1"/>
  <c r="EH57" i="65"/>
  <c r="GP57" i="65" s="1"/>
  <c r="DM45" i="65"/>
  <c r="FU45" i="65" s="1"/>
  <c r="DN51" i="65"/>
  <c r="FV51" i="65" s="1"/>
  <c r="EA44" i="65"/>
  <c r="GI44" i="65" s="1"/>
  <c r="EG45" i="65"/>
  <c r="GO45" i="65" s="1"/>
  <c r="EK46" i="65"/>
  <c r="GS46" i="65" s="1"/>
  <c r="EO47" i="65"/>
  <c r="GW47" i="65" s="1"/>
  <c r="CK49" i="65"/>
  <c r="ES49" i="65" s="1"/>
  <c r="CO50" i="65"/>
  <c r="EW50" i="65" s="1"/>
  <c r="CT51" i="65"/>
  <c r="FB51" i="65" s="1"/>
  <c r="CY52" i="65"/>
  <c r="FG52" i="65" s="1"/>
  <c r="DC53" i="65"/>
  <c r="FK53" i="65" s="1"/>
  <c r="DG54" i="65"/>
  <c r="FO54" i="65" s="1"/>
  <c r="DL55" i="65"/>
  <c r="FT55" i="65" s="1"/>
  <c r="DP56" i="65"/>
  <c r="FX56" i="65" s="1"/>
  <c r="DW57" i="65"/>
  <c r="GE57" i="65" s="1"/>
  <c r="DR50" i="65"/>
  <c r="FZ50" i="65" s="1"/>
  <c r="DD44" i="65"/>
  <c r="FL44" i="65" s="1"/>
  <c r="DJ45" i="65"/>
  <c r="FR45" i="65" s="1"/>
  <c r="DN46" i="65"/>
  <c r="FV46" i="65" s="1"/>
  <c r="DR47" i="65"/>
  <c r="FZ47" i="65" s="1"/>
  <c r="DV48" i="65"/>
  <c r="GD48" i="65" s="1"/>
  <c r="DZ49" i="65"/>
  <c r="GH49" i="65" s="1"/>
  <c r="EE50" i="65"/>
  <c r="GM50" i="65" s="1"/>
  <c r="EI51" i="65"/>
  <c r="GQ51" i="65" s="1"/>
  <c r="EN52" i="65"/>
  <c r="GV52" i="65" s="1"/>
  <c r="CJ54" i="65"/>
  <c r="ER54" i="65" s="1"/>
  <c r="CN55" i="65"/>
  <c r="EV55" i="65" s="1"/>
  <c r="CS56" i="65"/>
  <c r="FA56" i="65" s="1"/>
  <c r="CW57" i="65"/>
  <c r="FE57" i="65" s="1"/>
  <c r="DY58" i="65"/>
  <c r="GG58" i="65" s="1"/>
  <c r="DM66" i="65"/>
  <c r="FU66" i="65" s="1"/>
  <c r="CR60" i="65"/>
  <c r="EZ60" i="65" s="1"/>
  <c r="DJ63" i="65"/>
  <c r="FR63" i="65" s="1"/>
  <c r="DP64" i="65"/>
  <c r="FX64" i="65" s="1"/>
  <c r="DV65" i="65"/>
  <c r="GD65" i="65" s="1"/>
  <c r="EB66" i="65"/>
  <c r="GJ66" i="65" s="1"/>
  <c r="EM68" i="65"/>
  <c r="GU68" i="65" s="1"/>
  <c r="CU72" i="65"/>
  <c r="FC72" i="65" s="1"/>
  <c r="DW62" i="65"/>
  <c r="GE62" i="65" s="1"/>
  <c r="EB63" i="65"/>
  <c r="GJ63" i="65" s="1"/>
  <c r="EH64" i="65"/>
  <c r="GP64" i="65" s="1"/>
  <c r="EN65" i="65"/>
  <c r="GV65" i="65" s="1"/>
  <c r="CL58" i="65"/>
  <c r="ET58" i="65" s="1"/>
  <c r="DC61" i="65"/>
  <c r="FK61" i="65" s="1"/>
  <c r="DM63" i="65"/>
  <c r="FU63" i="65" s="1"/>
  <c r="EK67" i="65"/>
  <c r="GS67" i="65" s="1"/>
  <c r="EP68" i="65"/>
  <c r="GX68" i="65" s="1"/>
  <c r="CN70" i="65"/>
  <c r="EV70" i="65" s="1"/>
  <c r="CS71" i="65"/>
  <c r="FA71" i="65" s="1"/>
  <c r="CX72" i="65"/>
  <c r="FF72" i="65" s="1"/>
  <c r="DC73" i="65"/>
  <c r="FK73" i="65" s="1"/>
  <c r="DH74" i="65"/>
  <c r="FP74" i="65" s="1"/>
  <c r="DO91" i="65"/>
  <c r="FW91" i="65" s="1"/>
  <c r="CN60" i="65"/>
  <c r="EV60" i="65" s="1"/>
  <c r="CT61" i="65"/>
  <c r="FB61" i="65" s="1"/>
  <c r="DA62" i="65"/>
  <c r="FI62" i="65" s="1"/>
  <c r="DF63" i="65"/>
  <c r="FN63" i="65" s="1"/>
  <c r="DL64" i="65"/>
  <c r="FT64" i="65" s="1"/>
  <c r="DR65" i="65"/>
  <c r="FZ65" i="65" s="1"/>
  <c r="DX66" i="65"/>
  <c r="GF66" i="65" s="1"/>
  <c r="DK76" i="65"/>
  <c r="FS76" i="65" s="1"/>
  <c r="DQ59" i="65"/>
  <c r="FY59" i="65" s="1"/>
  <c r="DW60" i="65"/>
  <c r="GE60" i="65" s="1"/>
  <c r="EC61" i="65"/>
  <c r="GK61" i="65" s="1"/>
  <c r="EH62" i="65"/>
  <c r="GP62" i="65" s="1"/>
  <c r="EM63" i="65"/>
  <c r="GU63" i="65" s="1"/>
  <c r="CK65" i="65"/>
  <c r="ES65" i="65" s="1"/>
  <c r="CQ66" i="65"/>
  <c r="EY66" i="65" s="1"/>
  <c r="CY67" i="65"/>
  <c r="FG67" i="65" s="1"/>
  <c r="DD68" i="65"/>
  <c r="FL68" i="65" s="1"/>
  <c r="DI69" i="65"/>
  <c r="FQ69" i="65" s="1"/>
  <c r="DN70" i="65"/>
  <c r="FV70" i="65" s="1"/>
  <c r="DS71" i="65"/>
  <c r="GA71" i="65" s="1"/>
  <c r="DX72" i="65"/>
  <c r="GF72" i="65" s="1"/>
  <c r="EC73" i="65"/>
  <c r="GK73" i="65" s="1"/>
  <c r="EH74" i="65"/>
  <c r="GP74" i="65" s="1"/>
  <c r="EM75" i="65"/>
  <c r="GU75" i="65" s="1"/>
  <c r="CK77" i="65"/>
  <c r="ES77" i="65" s="1"/>
  <c r="CW58" i="65"/>
  <c r="FE58" i="65" s="1"/>
  <c r="DB59" i="65"/>
  <c r="FJ59" i="65" s="1"/>
  <c r="DH60" i="65"/>
  <c r="FP60" i="65" s="1"/>
  <c r="DN61" i="65"/>
  <c r="FV61" i="65" s="1"/>
  <c r="DS62" i="65"/>
  <c r="GA62" i="65" s="1"/>
  <c r="DX63" i="65"/>
  <c r="GF63" i="65" s="1"/>
  <c r="ED64" i="65"/>
  <c r="GL64" i="65" s="1"/>
  <c r="EJ65" i="65"/>
  <c r="GR65" i="65" s="1"/>
  <c r="EP66" i="65"/>
  <c r="GX66" i="65" s="1"/>
  <c r="CO68" i="65"/>
  <c r="EW68" i="65" s="1"/>
  <c r="CT69" i="65"/>
  <c r="FB69" i="65" s="1"/>
  <c r="CY70" i="65"/>
  <c r="FG70" i="65" s="1"/>
  <c r="DD71" i="65"/>
  <c r="FL71" i="65" s="1"/>
  <c r="DI72" i="65"/>
  <c r="FQ72" i="65" s="1"/>
  <c r="DN73" i="65"/>
  <c r="FV73" i="65" s="1"/>
  <c r="DS74" i="65"/>
  <c r="GA74" i="65" s="1"/>
  <c r="DX75" i="65"/>
  <c r="GF75" i="65" s="1"/>
  <c r="EC76" i="65"/>
  <c r="GK76" i="65" s="1"/>
  <c r="EC79" i="65"/>
  <c r="GK79" i="65" s="1"/>
  <c r="DK84" i="65"/>
  <c r="FS84" i="65" s="1"/>
  <c r="ED58" i="65"/>
  <c r="GL58" i="65" s="1"/>
  <c r="EI59" i="65"/>
  <c r="GQ59" i="65" s="1"/>
  <c r="EO60" i="65"/>
  <c r="GW60" i="65" s="1"/>
  <c r="CM62" i="65"/>
  <c r="EU62" i="65" s="1"/>
  <c r="CR63" i="65"/>
  <c r="EZ63" i="65" s="1"/>
  <c r="CY64" i="65"/>
  <c r="FG64" i="65" s="1"/>
  <c r="DE65" i="65"/>
  <c r="FM65" i="65" s="1"/>
  <c r="DK66" i="65"/>
  <c r="FS66" i="65" s="1"/>
  <c r="DQ67" i="65"/>
  <c r="FY67" i="65" s="1"/>
  <c r="DV68" i="65"/>
  <c r="GD68" i="65" s="1"/>
  <c r="EA69" i="65"/>
  <c r="GI69" i="65" s="1"/>
  <c r="EF70" i="65"/>
  <c r="GN70" i="65" s="1"/>
  <c r="EK71" i="65"/>
  <c r="GS71" i="65" s="1"/>
  <c r="EP72" i="65"/>
  <c r="GX72" i="65" s="1"/>
  <c r="CN74" i="65"/>
  <c r="EV74" i="65" s="1"/>
  <c r="CS75" i="65"/>
  <c r="FA75" i="65" s="1"/>
  <c r="EA77" i="65"/>
  <c r="GI77" i="65" s="1"/>
  <c r="EM81" i="65"/>
  <c r="GU81" i="65" s="1"/>
  <c r="EO78" i="65"/>
  <c r="GW78" i="65" s="1"/>
  <c r="EH92" i="65"/>
  <c r="GP92" i="65" s="1"/>
  <c r="ED96" i="65"/>
  <c r="GL96" i="65" s="1"/>
  <c r="DS78" i="65"/>
  <c r="GA78" i="65" s="1"/>
  <c r="DP93" i="65"/>
  <c r="FX93" i="65" s="1"/>
  <c r="DK45" i="65"/>
  <c r="FS45" i="65" s="1"/>
  <c r="DD45" i="65"/>
  <c r="FL45" i="65" s="1"/>
  <c r="CV61" i="65"/>
  <c r="FD61" i="65" s="1"/>
  <c r="CJ75" i="65"/>
  <c r="ER75" i="65" s="1"/>
  <c r="CU64" i="65"/>
  <c r="FC64" i="65" s="1"/>
  <c r="CJ44" i="65"/>
  <c r="ER44" i="65" s="1"/>
  <c r="DE44" i="65"/>
  <c r="FM44" i="65" s="1"/>
  <c r="CO53" i="65"/>
  <c r="EW53" i="65" s="1"/>
  <c r="CV47" i="65"/>
  <c r="FD47" i="65" s="1"/>
  <c r="DM51" i="65"/>
  <c r="FU51" i="65" s="1"/>
  <c r="DC47" i="65"/>
  <c r="FK47" i="65" s="1"/>
  <c r="DT51" i="65"/>
  <c r="GB51" i="65" s="1"/>
  <c r="CU45" i="65"/>
  <c r="FC45" i="65" s="1"/>
  <c r="DL49" i="65"/>
  <c r="FT49" i="65" s="1"/>
  <c r="DA54" i="65"/>
  <c r="FI54" i="65" s="1"/>
  <c r="CM47" i="65"/>
  <c r="EU47" i="65" s="1"/>
  <c r="DC45" i="65"/>
  <c r="FK45" i="65" s="1"/>
  <c r="DS49" i="65"/>
  <c r="GA49" i="65" s="1"/>
  <c r="DI54" i="65"/>
  <c r="FQ54" i="65" s="1"/>
  <c r="DS47" i="65"/>
  <c r="GA47" i="65" s="1"/>
  <c r="CJ46" i="65"/>
  <c r="ER46" i="65" s="1"/>
  <c r="DH50" i="65"/>
  <c r="FP50" i="65" s="1"/>
  <c r="EJ45" i="65"/>
  <c r="GR45" i="65" s="1"/>
  <c r="CR50" i="65"/>
  <c r="EZ50" i="65" s="1"/>
  <c r="DN55" i="65"/>
  <c r="FV55" i="65" s="1"/>
  <c r="CV56" i="65"/>
  <c r="FD56" i="65" s="1"/>
  <c r="CZ57" i="65"/>
  <c r="FH57" i="65" s="1"/>
  <c r="EK66" i="65"/>
  <c r="GS66" i="65" s="1"/>
  <c r="DW44" i="65"/>
  <c r="GE44" i="65" s="1"/>
  <c r="CS50" i="65"/>
  <c r="FA50" i="65" s="1"/>
  <c r="DW53" i="65"/>
  <c r="GE53" i="65" s="1"/>
  <c r="DX44" i="65"/>
  <c r="GF44" i="65" s="1"/>
  <c r="ED45" i="65"/>
  <c r="GL45" i="65" s="1"/>
  <c r="EH46" i="65"/>
  <c r="GP46" i="65" s="1"/>
  <c r="EL47" i="65"/>
  <c r="GT47" i="65" s="1"/>
  <c r="CL50" i="65"/>
  <c r="ET50" i="65" s="1"/>
  <c r="CZ53" i="65"/>
  <c r="FH53" i="65" s="1"/>
  <c r="DD54" i="65"/>
  <c r="FL54" i="65" s="1"/>
  <c r="DI55" i="65"/>
  <c r="FQ55" i="65" s="1"/>
  <c r="DK60" i="65"/>
  <c r="FS60" i="65" s="1"/>
  <c r="DS56" i="65"/>
  <c r="GA56" i="65" s="1"/>
  <c r="DJ50" i="65"/>
  <c r="FR50" i="65" s="1"/>
  <c r="DA44" i="65"/>
  <c r="FI44" i="65" s="1"/>
  <c r="DG45" i="65"/>
  <c r="FO45" i="65" s="1"/>
  <c r="DK46" i="65"/>
  <c r="FS46" i="65" s="1"/>
  <c r="DO47" i="65"/>
  <c r="FW47" i="65" s="1"/>
  <c r="DS48" i="65"/>
  <c r="GA48" i="65" s="1"/>
  <c r="DW49" i="65"/>
  <c r="GE49" i="65" s="1"/>
  <c r="EB50" i="65"/>
  <c r="GJ50" i="65" s="1"/>
  <c r="EF51" i="65"/>
  <c r="GN51" i="65" s="1"/>
  <c r="EK52" i="65"/>
  <c r="GS52" i="65" s="1"/>
  <c r="EO53" i="65"/>
  <c r="GW53" i="65" s="1"/>
  <c r="CK55" i="65"/>
  <c r="ES55" i="65" s="1"/>
  <c r="CP56" i="65"/>
  <c r="EX56" i="65" s="1"/>
  <c r="DQ58" i="65"/>
  <c r="FY58" i="65" s="1"/>
  <c r="DG55" i="65"/>
  <c r="FO55" i="65" s="1"/>
  <c r="CO49" i="65"/>
  <c r="EW49" i="65" s="1"/>
  <c r="CK44" i="65"/>
  <c r="ES44" i="65" s="1"/>
  <c r="CQ45" i="65"/>
  <c r="EY45" i="65" s="1"/>
  <c r="CV46" i="65"/>
  <c r="FD46" i="65" s="1"/>
  <c r="CZ47" i="65"/>
  <c r="FH47" i="65" s="1"/>
  <c r="DD48" i="65"/>
  <c r="FL48" i="65" s="1"/>
  <c r="DH49" i="65"/>
  <c r="FP49" i="65" s="1"/>
  <c r="DM50" i="65"/>
  <c r="FU50" i="65" s="1"/>
  <c r="DQ51" i="65"/>
  <c r="FY51" i="65" s="1"/>
  <c r="DV52" i="65"/>
  <c r="GD52" i="65" s="1"/>
  <c r="DZ53" i="65"/>
  <c r="GH53" i="65" s="1"/>
  <c r="ED54" i="65"/>
  <c r="GL54" i="65" s="1"/>
  <c r="EI55" i="65"/>
  <c r="GQ55" i="65" s="1"/>
  <c r="EM56" i="65"/>
  <c r="GU56" i="65" s="1"/>
  <c r="CS58" i="65"/>
  <c r="FA58" i="65" s="1"/>
  <c r="CP53" i="65"/>
  <c r="EX53" i="65" s="1"/>
  <c r="CS46" i="65"/>
  <c r="FA46" i="65" s="1"/>
  <c r="DS52" i="65"/>
  <c r="GA52" i="65" s="1"/>
  <c r="EI44" i="65"/>
  <c r="GQ44" i="65" s="1"/>
  <c r="EO45" i="65"/>
  <c r="GW45" i="65" s="1"/>
  <c r="CK47" i="65"/>
  <c r="ES47" i="65" s="1"/>
  <c r="CO48" i="65"/>
  <c r="EW48" i="65" s="1"/>
  <c r="CS49" i="65"/>
  <c r="FA49" i="65" s="1"/>
  <c r="CX50" i="65"/>
  <c r="FF50" i="65" s="1"/>
  <c r="DB51" i="65"/>
  <c r="FJ51" i="65" s="1"/>
  <c r="DG52" i="65"/>
  <c r="FO52" i="65" s="1"/>
  <c r="DK53" i="65"/>
  <c r="FS53" i="65" s="1"/>
  <c r="DO54" i="65"/>
  <c r="FW54" i="65" s="1"/>
  <c r="DT55" i="65"/>
  <c r="GB55" i="65" s="1"/>
  <c r="DX56" i="65"/>
  <c r="GF56" i="65" s="1"/>
  <c r="EO61" i="65"/>
  <c r="GW61" i="65" s="1"/>
  <c r="DZ70" i="65"/>
  <c r="GH70" i="65" s="1"/>
  <c r="CX59" i="65"/>
  <c r="FF59" i="65" s="1"/>
  <c r="DI46" i="65"/>
  <c r="FQ46" i="65" s="1"/>
  <c r="CX51" i="65"/>
  <c r="FF51" i="65" s="1"/>
  <c r="DL44" i="65"/>
  <c r="FT44" i="65" s="1"/>
  <c r="DR45" i="65"/>
  <c r="FZ45" i="65" s="1"/>
  <c r="DV46" i="65"/>
  <c r="GD46" i="65" s="1"/>
  <c r="DZ47" i="65"/>
  <c r="GH47" i="65" s="1"/>
  <c r="ED48" i="65"/>
  <c r="GL48" i="65" s="1"/>
  <c r="EH49" i="65"/>
  <c r="GP49" i="65" s="1"/>
  <c r="EM50" i="65"/>
  <c r="GU50" i="65" s="1"/>
  <c r="CN53" i="65"/>
  <c r="EV53" i="65" s="1"/>
  <c r="CR54" i="65"/>
  <c r="EZ54" i="65" s="1"/>
  <c r="CW55" i="65"/>
  <c r="FE55" i="65" s="1"/>
  <c r="DA56" i="65"/>
  <c r="FI56" i="65" s="1"/>
  <c r="DE57" i="65"/>
  <c r="FM57" i="65" s="1"/>
  <c r="CQ58" i="65"/>
  <c r="EY58" i="65" s="1"/>
  <c r="CV59" i="65"/>
  <c r="FD59" i="65" s="1"/>
  <c r="DB60" i="65"/>
  <c r="FJ60" i="65" s="1"/>
  <c r="DH61" i="65"/>
  <c r="FP61" i="65" s="1"/>
  <c r="DM62" i="65"/>
  <c r="FU62" i="65" s="1"/>
  <c r="DR63" i="65"/>
  <c r="FZ63" i="65" s="1"/>
  <c r="DX64" i="65"/>
  <c r="GF64" i="65" s="1"/>
  <c r="ED65" i="65"/>
  <c r="GL65" i="65" s="1"/>
  <c r="EJ66" i="65"/>
  <c r="GR66" i="65" s="1"/>
  <c r="EP67" i="65"/>
  <c r="GX67" i="65" s="1"/>
  <c r="CN69" i="65"/>
  <c r="EV69" i="65" s="1"/>
  <c r="CS70" i="65"/>
  <c r="FA70" i="65" s="1"/>
  <c r="CX71" i="65"/>
  <c r="FF71" i="65" s="1"/>
  <c r="DC72" i="65"/>
  <c r="FK72" i="65" s="1"/>
  <c r="DH73" i="65"/>
  <c r="FP73" i="65" s="1"/>
  <c r="DM74" i="65"/>
  <c r="FU74" i="65" s="1"/>
  <c r="DR75" i="65"/>
  <c r="FZ75" i="65" s="1"/>
  <c r="DN59" i="65"/>
  <c r="FV59" i="65" s="1"/>
  <c r="DZ61" i="65"/>
  <c r="GH61" i="65" s="1"/>
  <c r="EE62" i="65"/>
  <c r="GM62" i="65" s="1"/>
  <c r="EJ63" i="65"/>
  <c r="GR63" i="65" s="1"/>
  <c r="EP64" i="65"/>
  <c r="GX64" i="65" s="1"/>
  <c r="CN66" i="65"/>
  <c r="EV66" i="65" s="1"/>
  <c r="CT67" i="65"/>
  <c r="FB67" i="65" s="1"/>
  <c r="DA68" i="65"/>
  <c r="FI68" i="65" s="1"/>
  <c r="DF69" i="65"/>
  <c r="FN69" i="65" s="1"/>
  <c r="DK70" i="65"/>
  <c r="FS70" i="65" s="1"/>
  <c r="DP71" i="65"/>
  <c r="FX71" i="65" s="1"/>
  <c r="DU72" i="65"/>
  <c r="GC72" i="65" s="1"/>
  <c r="DZ73" i="65"/>
  <c r="GH73" i="65" s="1"/>
  <c r="EE74" i="65"/>
  <c r="GM74" i="65" s="1"/>
  <c r="DQ80" i="65"/>
  <c r="FY80" i="65" s="1"/>
  <c r="CM86" i="65"/>
  <c r="EU86" i="65" s="1"/>
  <c r="CT58" i="65"/>
  <c r="FB58" i="65" s="1"/>
  <c r="CY59" i="65"/>
  <c r="FG59" i="65" s="1"/>
  <c r="DE60" i="65"/>
  <c r="FM60" i="65" s="1"/>
  <c r="DK61" i="65"/>
  <c r="FS61" i="65" s="1"/>
  <c r="DP62" i="65"/>
  <c r="FX62" i="65" s="1"/>
  <c r="DU63" i="65"/>
  <c r="GC63" i="65" s="1"/>
  <c r="EA64" i="65"/>
  <c r="GI64" i="65" s="1"/>
  <c r="EG65" i="65"/>
  <c r="GO65" i="65" s="1"/>
  <c r="EM66" i="65"/>
  <c r="GU66" i="65" s="1"/>
  <c r="CL68" i="65"/>
  <c r="ET68" i="65" s="1"/>
  <c r="CQ69" i="65"/>
  <c r="EY69" i="65" s="1"/>
  <c r="CV70" i="65"/>
  <c r="FD70" i="65" s="1"/>
  <c r="DA71" i="65"/>
  <c r="FI71" i="65" s="1"/>
  <c r="DF72" i="65"/>
  <c r="FN72" i="65" s="1"/>
  <c r="DK73" i="65"/>
  <c r="FS73" i="65" s="1"/>
  <c r="DP74" i="65"/>
  <c r="FX74" i="65" s="1"/>
  <c r="DO79" i="65"/>
  <c r="FW79" i="65" s="1"/>
  <c r="CM84" i="65"/>
  <c r="EU84" i="65" s="1"/>
  <c r="CQ59" i="65"/>
  <c r="EY59" i="65" s="1"/>
  <c r="CX60" i="65"/>
  <c r="FF60" i="65" s="1"/>
  <c r="DD61" i="65"/>
  <c r="FL61" i="65" s="1"/>
  <c r="DI62" i="65"/>
  <c r="FQ62" i="65" s="1"/>
  <c r="DN63" i="65"/>
  <c r="FV63" i="65" s="1"/>
  <c r="DT64" i="65"/>
  <c r="GB64" i="65" s="1"/>
  <c r="DZ65" i="65"/>
  <c r="GH65" i="65" s="1"/>
  <c r="EF66" i="65"/>
  <c r="GN66" i="65" s="1"/>
  <c r="EL67" i="65"/>
  <c r="GT67" i="65" s="1"/>
  <c r="CO70" i="65"/>
  <c r="EW70" i="65" s="1"/>
  <c r="CT71" i="65"/>
  <c r="FB71" i="65" s="1"/>
  <c r="CY72" i="65"/>
  <c r="FG72" i="65" s="1"/>
  <c r="DD73" i="65"/>
  <c r="FL73" i="65" s="1"/>
  <c r="DI74" i="65"/>
  <c r="FQ74" i="65" s="1"/>
  <c r="DS76" i="65"/>
  <c r="GA76" i="65" s="1"/>
  <c r="CO79" i="65"/>
  <c r="EW79" i="65" s="1"/>
  <c r="DE83" i="65"/>
  <c r="FM83" i="65" s="1"/>
  <c r="DW91" i="65"/>
  <c r="GE91" i="65" s="1"/>
  <c r="DT58" i="65"/>
  <c r="GB58" i="65" s="1"/>
  <c r="DY59" i="65"/>
  <c r="GG59" i="65" s="1"/>
  <c r="EE60" i="65"/>
  <c r="GM60" i="65" s="1"/>
  <c r="EK61" i="65"/>
  <c r="GS61" i="65" s="1"/>
  <c r="EP62" i="65"/>
  <c r="GX62" i="65" s="1"/>
  <c r="CM64" i="65"/>
  <c r="EU64" i="65" s="1"/>
  <c r="CS65" i="65"/>
  <c r="FA65" i="65" s="1"/>
  <c r="DA66" i="65"/>
  <c r="FI66" i="65" s="1"/>
  <c r="DG67" i="65"/>
  <c r="FO67" i="65" s="1"/>
  <c r="DL68" i="65"/>
  <c r="FT68" i="65" s="1"/>
  <c r="DQ69" i="65"/>
  <c r="FY69" i="65" s="1"/>
  <c r="DV70" i="65"/>
  <c r="GD70" i="65" s="1"/>
  <c r="EA71" i="65"/>
  <c r="GI71" i="65" s="1"/>
  <c r="EF72" i="65"/>
  <c r="GN72" i="65" s="1"/>
  <c r="EK73" i="65"/>
  <c r="GS73" i="65" s="1"/>
  <c r="EP74" i="65"/>
  <c r="GX74" i="65" s="1"/>
  <c r="CN76" i="65"/>
  <c r="EV76" i="65" s="1"/>
  <c r="CY81" i="65"/>
  <c r="FG81" i="65" s="1"/>
  <c r="DO87" i="65"/>
  <c r="FW87" i="65" s="1"/>
  <c r="DE58" i="65"/>
  <c r="FM58" i="65" s="1"/>
  <c r="DJ59" i="65"/>
  <c r="FR59" i="65" s="1"/>
  <c r="DP60" i="65"/>
  <c r="FX60" i="65" s="1"/>
  <c r="DV61" i="65"/>
  <c r="GD61" i="65" s="1"/>
  <c r="EA62" i="65"/>
  <c r="GI62" i="65" s="1"/>
  <c r="EF63" i="65"/>
  <c r="GN63" i="65" s="1"/>
  <c r="EL64" i="65"/>
  <c r="GT64" i="65" s="1"/>
  <c r="CJ66" i="65"/>
  <c r="ER66" i="65" s="1"/>
  <c r="CP67" i="65"/>
  <c r="EX67" i="65" s="1"/>
  <c r="CW68" i="65"/>
  <c r="FE68" i="65" s="1"/>
  <c r="DK47" i="65"/>
  <c r="FS47" i="65" s="1"/>
  <c r="CV65" i="65"/>
  <c r="FD65" i="65" s="1"/>
  <c r="CJ68" i="65"/>
  <c r="ER68" i="65" s="1"/>
  <c r="CU66" i="65"/>
  <c r="FC66" i="65" s="1"/>
  <c r="EB49" i="65"/>
  <c r="GJ49" i="65" s="1"/>
  <c r="EB47" i="65"/>
  <c r="GJ47" i="65" s="1"/>
  <c r="CK52" i="65"/>
  <c r="ES52" i="65" s="1"/>
  <c r="EI47" i="65"/>
  <c r="GQ47" i="65" s="1"/>
  <c r="CR52" i="65"/>
  <c r="EZ52" i="65" s="1"/>
  <c r="EB45" i="65"/>
  <c r="GJ45" i="65" s="1"/>
  <c r="CJ50" i="65"/>
  <c r="ER50" i="65" s="1"/>
  <c r="CX55" i="65"/>
  <c r="FF55" i="65" s="1"/>
  <c r="CU49" i="65"/>
  <c r="FC49" i="65" s="1"/>
  <c r="EI45" i="65"/>
  <c r="GQ45" i="65" s="1"/>
  <c r="EA49" i="65"/>
  <c r="GI49" i="65" s="1"/>
  <c r="DT47" i="65"/>
  <c r="GB47" i="65" s="1"/>
  <c r="DQ52" i="65"/>
  <c r="FY52" i="65" s="1"/>
  <c r="CZ55" i="65"/>
  <c r="FH55" i="65" s="1"/>
  <c r="CU56" i="65"/>
  <c r="FC56" i="65" s="1"/>
  <c r="DE45" i="65"/>
  <c r="FM45" i="65" s="1"/>
  <c r="CM54" i="65"/>
  <c r="EU54" i="65" s="1"/>
  <c r="EF44" i="65"/>
  <c r="GN44" i="65" s="1"/>
  <c r="CT50" i="65"/>
  <c r="FB50" i="65" s="1"/>
  <c r="CY51" i="65"/>
  <c r="FG51" i="65" s="1"/>
  <c r="DH53" i="65"/>
  <c r="FP53" i="65" s="1"/>
  <c r="DL54" i="65"/>
  <c r="FT54" i="65" s="1"/>
  <c r="DU56" i="65"/>
  <c r="GC56" i="65" s="1"/>
  <c r="EK45" i="65"/>
  <c r="GS45" i="65" s="1"/>
  <c r="DI44" i="65"/>
  <c r="FQ44" i="65" s="1"/>
  <c r="DO45" i="65"/>
  <c r="FW45" i="65" s="1"/>
  <c r="DS46" i="65"/>
  <c r="GA46" i="65" s="1"/>
  <c r="DW47" i="65"/>
  <c r="GE47" i="65" s="1"/>
  <c r="EA48" i="65"/>
  <c r="GI48" i="65" s="1"/>
  <c r="EE49" i="65"/>
  <c r="GM49" i="65" s="1"/>
  <c r="EJ50" i="65"/>
  <c r="GR50" i="65" s="1"/>
  <c r="EN51" i="65"/>
  <c r="GV51" i="65" s="1"/>
  <c r="CK53" i="65"/>
  <c r="ES53" i="65" s="1"/>
  <c r="CO54" i="65"/>
  <c r="EW54" i="65" s="1"/>
  <c r="CS55" i="65"/>
  <c r="FA55" i="65" s="1"/>
  <c r="CX56" i="65"/>
  <c r="FF56" i="65" s="1"/>
  <c r="EN58" i="65"/>
  <c r="GV58" i="65" s="1"/>
  <c r="CM56" i="65"/>
  <c r="EU56" i="65" s="1"/>
  <c r="CY44" i="65"/>
  <c r="FG44" i="65" s="1"/>
  <c r="DU49" i="65"/>
  <c r="GC49" i="65" s="1"/>
  <c r="CZ45" i="65"/>
  <c r="FH45" i="65" s="1"/>
  <c r="DD46" i="65"/>
  <c r="FL46" i="65" s="1"/>
  <c r="DH47" i="65"/>
  <c r="FP47" i="65" s="1"/>
  <c r="DL48" i="65"/>
  <c r="FT48" i="65" s="1"/>
  <c r="DP49" i="65"/>
  <c r="FX49" i="65" s="1"/>
  <c r="DU50" i="65"/>
  <c r="GC50" i="65" s="1"/>
  <c r="DY51" i="65"/>
  <c r="GG51" i="65" s="1"/>
  <c r="ED52" i="65"/>
  <c r="GL52" i="65" s="1"/>
  <c r="EH53" i="65"/>
  <c r="GP53" i="65" s="1"/>
  <c r="EL54" i="65"/>
  <c r="GT54" i="65" s="1"/>
  <c r="CM57" i="65"/>
  <c r="EU57" i="65" s="1"/>
  <c r="DF58" i="65"/>
  <c r="FN58" i="65" s="1"/>
  <c r="ED53" i="65"/>
  <c r="GL53" i="65" s="1"/>
  <c r="EG46" i="65"/>
  <c r="GO46" i="65" s="1"/>
  <c r="CU54" i="65"/>
  <c r="FC54" i="65" s="1"/>
  <c r="CS47" i="65"/>
  <c r="FA47" i="65" s="1"/>
  <c r="CW48" i="65"/>
  <c r="FE48" i="65" s="1"/>
  <c r="DA49" i="65"/>
  <c r="FI49" i="65" s="1"/>
  <c r="DF50" i="65"/>
  <c r="FN50" i="65" s="1"/>
  <c r="DJ51" i="65"/>
  <c r="FR51" i="65" s="1"/>
  <c r="DO52" i="65"/>
  <c r="FW52" i="65" s="1"/>
  <c r="DS53" i="65"/>
  <c r="GA53" i="65" s="1"/>
  <c r="DW54" i="65"/>
  <c r="GE54" i="65" s="1"/>
  <c r="EB55" i="65"/>
  <c r="GJ55" i="65" s="1"/>
  <c r="EF56" i="65"/>
  <c r="GN56" i="65" s="1"/>
  <c r="CO47" i="65"/>
  <c r="EW47" i="65" s="1"/>
  <c r="EL51" i="65"/>
  <c r="GT51" i="65" s="1"/>
  <c r="DT44" i="65"/>
  <c r="GB44" i="65" s="1"/>
  <c r="DZ45" i="65"/>
  <c r="GH45" i="65" s="1"/>
  <c r="ED46" i="65"/>
  <c r="GL46" i="65" s="1"/>
  <c r="EH47" i="65"/>
  <c r="GP47" i="65" s="1"/>
  <c r="EL48" i="65"/>
  <c r="GT48" i="65" s="1"/>
  <c r="EP49" i="65"/>
  <c r="GX49" i="65" s="1"/>
  <c r="CM51" i="65"/>
  <c r="EU51" i="65" s="1"/>
  <c r="CQ52" i="65"/>
  <c r="EY52" i="65" s="1"/>
  <c r="CV53" i="65"/>
  <c r="FD53" i="65" s="1"/>
  <c r="CZ54" i="65"/>
  <c r="FH54" i="65" s="1"/>
  <c r="DE55" i="65"/>
  <c r="FM55" i="65" s="1"/>
  <c r="DI56" i="65"/>
  <c r="FQ56" i="65" s="1"/>
  <c r="DM57" i="65"/>
  <c r="FU57" i="65" s="1"/>
  <c r="EK59" i="65"/>
  <c r="GS59" i="65" s="1"/>
  <c r="DJ60" i="65"/>
  <c r="FR60" i="65" s="1"/>
  <c r="DP61" i="65"/>
  <c r="FX61" i="65" s="1"/>
  <c r="CJ67" i="65"/>
  <c r="ER67" i="65" s="1"/>
  <c r="CQ68" i="65"/>
  <c r="EY68" i="65" s="1"/>
  <c r="CV69" i="65"/>
  <c r="FD69" i="65" s="1"/>
  <c r="DA70" i="65"/>
  <c r="FI70" i="65" s="1"/>
  <c r="DF71" i="65"/>
  <c r="FN71" i="65" s="1"/>
  <c r="DP73" i="65"/>
  <c r="FX73" i="65" s="1"/>
  <c r="DV59" i="65"/>
  <c r="GD59" i="65" s="1"/>
  <c r="EB60" i="65"/>
  <c r="GJ60" i="65" s="1"/>
  <c r="EH61" i="65"/>
  <c r="GP61" i="65" s="1"/>
  <c r="EM62" i="65"/>
  <c r="GU62" i="65" s="1"/>
  <c r="CJ64" i="65"/>
  <c r="ER64" i="65" s="1"/>
  <c r="CX66" i="65"/>
  <c r="FF66" i="65" s="1"/>
  <c r="DD67" i="65"/>
  <c r="FL67" i="65" s="1"/>
  <c r="DI68" i="65"/>
  <c r="FQ68" i="65" s="1"/>
  <c r="DN69" i="65"/>
  <c r="FV69" i="65" s="1"/>
  <c r="DS70" i="65"/>
  <c r="GA70" i="65" s="1"/>
  <c r="DX71" i="65"/>
  <c r="GF71" i="65" s="1"/>
  <c r="EC72" i="65"/>
  <c r="GK72" i="65" s="1"/>
  <c r="EH73" i="65"/>
  <c r="GP73" i="65" s="1"/>
  <c r="EM74" i="65"/>
  <c r="GU74" i="65" s="1"/>
  <c r="CO81" i="65"/>
  <c r="EW81" i="65" s="1"/>
  <c r="CQ87" i="65"/>
  <c r="EY87" i="65" s="1"/>
  <c r="DB58" i="65"/>
  <c r="FJ58" i="65" s="1"/>
  <c r="DG59" i="65"/>
  <c r="FO59" i="65" s="1"/>
  <c r="DM60" i="65"/>
  <c r="FU60" i="65" s="1"/>
  <c r="DS61" i="65"/>
  <c r="GA61" i="65" s="1"/>
  <c r="DX62" i="65"/>
  <c r="GF62" i="65" s="1"/>
  <c r="EC63" i="65"/>
  <c r="GK63" i="65" s="1"/>
  <c r="EI64" i="65"/>
  <c r="GQ64" i="65" s="1"/>
  <c r="EO65" i="65"/>
  <c r="GW65" i="65" s="1"/>
  <c r="CM67" i="65"/>
  <c r="EU67" i="65" s="1"/>
  <c r="CT68" i="65"/>
  <c r="FB68" i="65" s="1"/>
  <c r="CY69" i="65"/>
  <c r="FG69" i="65" s="1"/>
  <c r="DD70" i="65"/>
  <c r="FL70" i="65" s="1"/>
  <c r="DI71" i="65"/>
  <c r="FQ71" i="65" s="1"/>
  <c r="DN72" i="65"/>
  <c r="FV72" i="65" s="1"/>
  <c r="DS73" i="65"/>
  <c r="GA73" i="65" s="1"/>
  <c r="DX74" i="65"/>
  <c r="GF74" i="65" s="1"/>
  <c r="EC75" i="65"/>
  <c r="GK75" i="65" s="1"/>
  <c r="EH76" i="65"/>
  <c r="GP76" i="65" s="1"/>
  <c r="CM80" i="65"/>
  <c r="EU80" i="65" s="1"/>
  <c r="CQ85" i="65"/>
  <c r="EY85" i="65" s="1"/>
  <c r="CZ59" i="65"/>
  <c r="FH59" i="65" s="1"/>
  <c r="DF60" i="65"/>
  <c r="FN60" i="65" s="1"/>
  <c r="DL61" i="65"/>
  <c r="FT61" i="65" s="1"/>
  <c r="DQ62" i="65"/>
  <c r="FY62" i="65" s="1"/>
  <c r="DV63" i="65"/>
  <c r="GD63" i="65" s="1"/>
  <c r="EB64" i="65"/>
  <c r="GJ64" i="65" s="1"/>
  <c r="EH65" i="65"/>
  <c r="GP65" i="65" s="1"/>
  <c r="EN66" i="65"/>
  <c r="GV66" i="65" s="1"/>
  <c r="CM68" i="65"/>
  <c r="EU68" i="65" s="1"/>
  <c r="CR69" i="65"/>
  <c r="EZ69" i="65" s="1"/>
  <c r="CW70" i="65"/>
  <c r="FE70" i="65" s="1"/>
  <c r="DB71" i="65"/>
  <c r="FJ71" i="65" s="1"/>
  <c r="DG72" i="65"/>
  <c r="FO72" i="65" s="1"/>
  <c r="DL73" i="65"/>
  <c r="FT73" i="65" s="1"/>
  <c r="DQ74" i="65"/>
  <c r="FY74" i="65" s="1"/>
  <c r="DU79" i="65"/>
  <c r="GC79" i="65" s="1"/>
  <c r="CU84" i="65"/>
  <c r="FC84" i="65" s="1"/>
  <c r="EB58" i="65"/>
  <c r="GJ58" i="65" s="1"/>
  <c r="EG59" i="65"/>
  <c r="GO59" i="65" s="1"/>
  <c r="EM60" i="65"/>
  <c r="GU60" i="65" s="1"/>
  <c r="CK62" i="65"/>
  <c r="ES62" i="65" s="1"/>
  <c r="CP63" i="65"/>
  <c r="EX63" i="65" s="1"/>
  <c r="CW64" i="65"/>
  <c r="FE64" i="65" s="1"/>
  <c r="DC65" i="65"/>
  <c r="FK65" i="65" s="1"/>
  <c r="DI66" i="65"/>
  <c r="FQ66" i="65" s="1"/>
  <c r="DO67" i="65"/>
  <c r="FW67" i="65" s="1"/>
  <c r="DT68" i="65"/>
  <c r="GB68" i="65" s="1"/>
  <c r="DY69" i="65"/>
  <c r="GG69" i="65" s="1"/>
  <c r="ED70" i="65"/>
  <c r="GL70" i="65" s="1"/>
  <c r="EI71" i="65"/>
  <c r="GQ71" i="65" s="1"/>
  <c r="EN72" i="65"/>
  <c r="GV72" i="65" s="1"/>
  <c r="CL74" i="65"/>
  <c r="ET74" i="65" s="1"/>
  <c r="CQ75" i="65"/>
  <c r="EY75" i="65" s="1"/>
  <c r="DU77" i="65"/>
  <c r="GC77" i="65" s="1"/>
  <c r="EE81" i="65"/>
  <c r="GM81" i="65" s="1"/>
  <c r="DS88" i="65"/>
  <c r="GA88" i="65" s="1"/>
  <c r="DM58" i="65"/>
  <c r="FU58" i="65" s="1"/>
  <c r="DR59" i="65"/>
  <c r="FZ59" i="65" s="1"/>
  <c r="DX60" i="65"/>
  <c r="GF60" i="65" s="1"/>
  <c r="ED61" i="65"/>
  <c r="GL61" i="65" s="1"/>
  <c r="EI62" i="65"/>
  <c r="GQ62" i="65" s="1"/>
  <c r="EN63" i="65"/>
  <c r="GV63" i="65" s="1"/>
  <c r="CL65" i="65"/>
  <c r="ET65" i="65" s="1"/>
  <c r="CR66" i="65"/>
  <c r="EZ66" i="65" s="1"/>
  <c r="CZ67" i="65"/>
  <c r="FH67" i="65" s="1"/>
  <c r="DE68" i="65"/>
  <c r="FM68" i="65" s="1"/>
  <c r="DJ69" i="65"/>
  <c r="FR69" i="65" s="1"/>
  <c r="DO70" i="65"/>
  <c r="FW70" i="65" s="1"/>
  <c r="DT71" i="65"/>
  <c r="GB71" i="65" s="1"/>
  <c r="DY72" i="65"/>
  <c r="GG72" i="65" s="1"/>
  <c r="ED73" i="65"/>
  <c r="GL73" i="65" s="1"/>
  <c r="EI74" i="65"/>
  <c r="GQ74" i="65" s="1"/>
  <c r="EN75" i="65"/>
  <c r="GV75" i="65" s="1"/>
  <c r="CL77" i="65"/>
  <c r="ET77" i="65" s="1"/>
  <c r="EG80" i="65"/>
  <c r="GO80" i="65" s="1"/>
  <c r="DS86" i="65"/>
  <c r="GA86" i="65" s="1"/>
  <c r="DF95" i="65"/>
  <c r="FN95" i="65" s="1"/>
  <c r="CL59" i="65"/>
  <c r="ET59" i="65" s="1"/>
  <c r="CQ60" i="65"/>
  <c r="EY60" i="65" s="1"/>
  <c r="CY61" i="65"/>
  <c r="FG61" i="65" s="1"/>
  <c r="DD62" i="65"/>
  <c r="FL62" i="65" s="1"/>
  <c r="DI63" i="65"/>
  <c r="FQ63" i="65" s="1"/>
  <c r="DO64" i="65"/>
  <c r="FW64" i="65" s="1"/>
  <c r="DU65" i="65"/>
  <c r="GC65" i="65" s="1"/>
  <c r="EA66" i="65"/>
  <c r="GI66" i="65" s="1"/>
  <c r="EG67" i="65"/>
  <c r="GO67" i="65" s="1"/>
  <c r="EL68" i="65"/>
  <c r="GT68" i="65" s="1"/>
  <c r="CO71" i="65"/>
  <c r="EW71" i="65" s="1"/>
  <c r="CT72" i="65"/>
  <c r="FB72" i="65" s="1"/>
  <c r="CY73" i="65"/>
  <c r="FG73" i="65" s="1"/>
  <c r="DD74" i="65"/>
  <c r="FL74" i="65" s="1"/>
  <c r="DI75" i="65"/>
  <c r="FQ75" i="65" s="1"/>
  <c r="DN76" i="65"/>
  <c r="FV76" i="65" s="1"/>
  <c r="DZ78" i="65"/>
  <c r="GH78" i="65" s="1"/>
  <c r="CS78" i="65"/>
  <c r="FA78" i="65" s="1"/>
  <c r="CN44" i="65"/>
  <c r="EV44" i="65" s="1"/>
  <c r="CJ77" i="65"/>
  <c r="ER77" i="65" s="1"/>
  <c r="CU59" i="65"/>
  <c r="FC59" i="65" s="1"/>
  <c r="CJ45" i="65"/>
  <c r="ER45" i="65" s="1"/>
  <c r="CQ48" i="65"/>
  <c r="EY48" i="65" s="1"/>
  <c r="DE51" i="65"/>
  <c r="FM51" i="65" s="1"/>
  <c r="CZ48" i="65"/>
  <c r="FH48" i="65" s="1"/>
  <c r="DR52" i="65"/>
  <c r="FZ52" i="65" s="1"/>
  <c r="DY52" i="65"/>
  <c r="GG52" i="65" s="1"/>
  <c r="EG50" i="65"/>
  <c r="GO50" i="65" s="1"/>
  <c r="CZ46" i="65"/>
  <c r="FH46" i="65" s="1"/>
  <c r="DQ50" i="65"/>
  <c r="FY50" i="65" s="1"/>
  <c r="EO52" i="65"/>
  <c r="GW52" i="65" s="1"/>
  <c r="DW46" i="65"/>
  <c r="GE46" i="65" s="1"/>
  <c r="DG46" i="65"/>
  <c r="FO46" i="65" s="1"/>
  <c r="DX50" i="65"/>
  <c r="GF50" i="65" s="1"/>
  <c r="CV49" i="65"/>
  <c r="FD49" i="65" s="1"/>
  <c r="EN46" i="65"/>
  <c r="GV46" i="65" s="1"/>
  <c r="CW51" i="65"/>
  <c r="FE51" i="65" s="1"/>
  <c r="DH55" i="65"/>
  <c r="FP55" i="65" s="1"/>
  <c r="DL56" i="65"/>
  <c r="FT56" i="65" s="1"/>
  <c r="DP57" i="65"/>
  <c r="FX57" i="65" s="1"/>
  <c r="DC60" i="65"/>
  <c r="FK60" i="65" s="1"/>
  <c r="CK46" i="65"/>
  <c r="ES46" i="65" s="1"/>
  <c r="DF51" i="65"/>
  <c r="FN51" i="65" s="1"/>
  <c r="DK54" i="65"/>
  <c r="FS54" i="65" s="1"/>
  <c r="EN44" i="65"/>
  <c r="GV44" i="65" s="1"/>
  <c r="CL46" i="65"/>
  <c r="ET46" i="65" s="1"/>
  <c r="CP47" i="65"/>
  <c r="EX47" i="65" s="1"/>
  <c r="CT48" i="65"/>
  <c r="FB48" i="65" s="1"/>
  <c r="DL52" i="65"/>
  <c r="FT52" i="65" s="1"/>
  <c r="DP53" i="65"/>
  <c r="FX53" i="65" s="1"/>
  <c r="DT54" i="65"/>
  <c r="GB54" i="65" s="1"/>
  <c r="DY55" i="65"/>
  <c r="GG55" i="65" s="1"/>
  <c r="DQ46" i="65"/>
  <c r="FY46" i="65" s="1"/>
  <c r="DQ44" i="65"/>
  <c r="FY44" i="65" s="1"/>
  <c r="DW45" i="65"/>
  <c r="GE45" i="65" s="1"/>
  <c r="EA46" i="65"/>
  <c r="GI46" i="65" s="1"/>
  <c r="EE47" i="65"/>
  <c r="GM47" i="65" s="1"/>
  <c r="EI48" i="65"/>
  <c r="GQ48" i="65" s="1"/>
  <c r="EM49" i="65"/>
  <c r="GU49" i="65" s="1"/>
  <c r="CJ51" i="65"/>
  <c r="ER51" i="65" s="1"/>
  <c r="CN52" i="65"/>
  <c r="EV52" i="65" s="1"/>
  <c r="CS53" i="65"/>
  <c r="FA53" i="65" s="1"/>
  <c r="CW54" i="65"/>
  <c r="FE54" i="65" s="1"/>
  <c r="DB55" i="65"/>
  <c r="FJ55" i="65" s="1"/>
  <c r="DF56" i="65"/>
  <c r="FN56" i="65" s="1"/>
  <c r="EA56" i="65"/>
  <c r="GI56" i="65" s="1"/>
  <c r="EM44" i="65"/>
  <c r="GU44" i="65" s="1"/>
  <c r="DB50" i="65"/>
  <c r="FJ50" i="65" s="1"/>
  <c r="DB44" i="65"/>
  <c r="FJ44" i="65" s="1"/>
  <c r="DH45" i="65"/>
  <c r="FP45" i="65" s="1"/>
  <c r="DL46" i="65"/>
  <c r="FT46" i="65" s="1"/>
  <c r="DP47" i="65"/>
  <c r="FX47" i="65" s="1"/>
  <c r="DT48" i="65"/>
  <c r="GB48" i="65" s="1"/>
  <c r="DX49" i="65"/>
  <c r="GF49" i="65" s="1"/>
  <c r="EC50" i="65"/>
  <c r="GK50" i="65" s="1"/>
  <c r="EG51" i="65"/>
  <c r="GO51" i="65" s="1"/>
  <c r="EL52" i="65"/>
  <c r="GT52" i="65" s="1"/>
  <c r="EP53" i="65"/>
  <c r="GX53" i="65" s="1"/>
  <c r="CL55" i="65"/>
  <c r="ET55" i="65" s="1"/>
  <c r="CU57" i="65"/>
  <c r="FC57" i="65" s="1"/>
  <c r="DS58" i="65"/>
  <c r="GA58" i="65" s="1"/>
  <c r="CW66" i="65"/>
  <c r="FE66" i="65" s="1"/>
  <c r="DJ54" i="65"/>
  <c r="FR54" i="65" s="1"/>
  <c r="DU47" i="65"/>
  <c r="GC47" i="65" s="1"/>
  <c r="CL44" i="65"/>
  <c r="ET44" i="65" s="1"/>
  <c r="CR45" i="65"/>
  <c r="EZ45" i="65" s="1"/>
  <c r="CW46" i="65"/>
  <c r="FE46" i="65" s="1"/>
  <c r="DA47" i="65"/>
  <c r="FI47" i="65" s="1"/>
  <c r="DE48" i="65"/>
  <c r="FM48" i="65" s="1"/>
  <c r="DI49" i="65"/>
  <c r="FQ49" i="65" s="1"/>
  <c r="DN50" i="65"/>
  <c r="FV50" i="65" s="1"/>
  <c r="DR51" i="65"/>
  <c r="FZ51" i="65" s="1"/>
  <c r="DW52" i="65"/>
  <c r="GE52" i="65" s="1"/>
  <c r="EA53" i="65"/>
  <c r="GI53" i="65" s="1"/>
  <c r="EE54" i="65"/>
  <c r="GM54" i="65" s="1"/>
  <c r="EJ55" i="65"/>
  <c r="GR55" i="65" s="1"/>
  <c r="EN56" i="65"/>
  <c r="GV56" i="65" s="1"/>
  <c r="CU58" i="65"/>
  <c r="FC58" i="65" s="1"/>
  <c r="EJ72" i="65"/>
  <c r="GR72" i="65" s="1"/>
  <c r="CT54" i="65"/>
  <c r="FB54" i="65" s="1"/>
  <c r="DM47" i="65"/>
  <c r="FU47" i="65" s="1"/>
  <c r="DK52" i="65"/>
  <c r="FS52" i="65" s="1"/>
  <c r="EB44" i="65"/>
  <c r="GJ44" i="65" s="1"/>
  <c r="EH45" i="65"/>
  <c r="GP45" i="65" s="1"/>
  <c r="EL46" i="65"/>
  <c r="GT46" i="65" s="1"/>
  <c r="EP47" i="65"/>
  <c r="GX47" i="65" s="1"/>
  <c r="CL49" i="65"/>
  <c r="ET49" i="65" s="1"/>
  <c r="CP50" i="65"/>
  <c r="EX50" i="65" s="1"/>
  <c r="CU51" i="65"/>
  <c r="FC51" i="65" s="1"/>
  <c r="CZ52" i="65"/>
  <c r="FH52" i="65" s="1"/>
  <c r="DD53" i="65"/>
  <c r="FL53" i="65" s="1"/>
  <c r="DH54" i="65"/>
  <c r="FP54" i="65" s="1"/>
  <c r="DM55" i="65"/>
  <c r="FU55" i="65" s="1"/>
  <c r="DQ56" i="65"/>
  <c r="FY56" i="65" s="1"/>
  <c r="DU57" i="65"/>
  <c r="GC57" i="65" s="1"/>
  <c r="DL59" i="65"/>
  <c r="FT59" i="65" s="1"/>
  <c r="DR60" i="65"/>
  <c r="FZ60" i="65" s="1"/>
  <c r="EH63" i="65"/>
  <c r="GP63" i="65" s="1"/>
  <c r="EN64" i="65"/>
  <c r="GV64" i="65" s="1"/>
  <c r="CL66" i="65"/>
  <c r="ET66" i="65" s="1"/>
  <c r="CR67" i="65"/>
  <c r="EZ67" i="65" s="1"/>
  <c r="CY68" i="65"/>
  <c r="FG68" i="65" s="1"/>
  <c r="DD69" i="65"/>
  <c r="FL69" i="65" s="1"/>
  <c r="DI70" i="65"/>
  <c r="FQ70" i="65" s="1"/>
  <c r="DN71" i="65"/>
  <c r="FV71" i="65" s="1"/>
  <c r="DS72" i="65"/>
  <c r="GA72" i="65" s="1"/>
  <c r="DX73" i="65"/>
  <c r="GF73" i="65" s="1"/>
  <c r="EC74" i="65"/>
  <c r="GK74" i="65" s="1"/>
  <c r="EH75" i="65"/>
  <c r="GP75" i="65" s="1"/>
  <c r="EM76" i="65"/>
  <c r="GU76" i="65" s="1"/>
  <c r="ED59" i="65"/>
  <c r="GL59" i="65" s="1"/>
  <c r="EJ60" i="65"/>
  <c r="GR60" i="65" s="1"/>
  <c r="EP61" i="65"/>
  <c r="GX61" i="65" s="1"/>
  <c r="CM63" i="65"/>
  <c r="EU63" i="65" s="1"/>
  <c r="CR64" i="65"/>
  <c r="EZ64" i="65" s="1"/>
  <c r="CZ65" i="65"/>
  <c r="FH65" i="65" s="1"/>
  <c r="DF66" i="65"/>
  <c r="FN66" i="65" s="1"/>
  <c r="DL67" i="65"/>
  <c r="FT67" i="65" s="1"/>
  <c r="DQ68" i="65"/>
  <c r="FY68" i="65" s="1"/>
  <c r="DV69" i="65"/>
  <c r="GD69" i="65" s="1"/>
  <c r="EA70" i="65"/>
  <c r="GI70" i="65" s="1"/>
  <c r="EF71" i="65"/>
  <c r="GN71" i="65" s="1"/>
  <c r="EK72" i="65"/>
  <c r="GS72" i="65" s="1"/>
  <c r="EP73" i="65"/>
  <c r="GX73" i="65" s="1"/>
  <c r="CN75" i="65"/>
  <c r="EV75" i="65" s="1"/>
  <c r="CS76" i="65"/>
  <c r="FA76" i="65" s="1"/>
  <c r="CU88" i="65"/>
  <c r="FC88" i="65" s="1"/>
  <c r="DJ58" i="65"/>
  <c r="FR58" i="65" s="1"/>
  <c r="DO59" i="65"/>
  <c r="FW59" i="65" s="1"/>
  <c r="DU60" i="65"/>
  <c r="GC60" i="65" s="1"/>
  <c r="EA61" i="65"/>
  <c r="GI61" i="65" s="1"/>
  <c r="EF62" i="65"/>
  <c r="GN62" i="65" s="1"/>
  <c r="EK63" i="65"/>
  <c r="GS63" i="65" s="1"/>
  <c r="CO66" i="65"/>
  <c r="EW66" i="65" s="1"/>
  <c r="CW67" i="65"/>
  <c r="FE67" i="65" s="1"/>
  <c r="DB68" i="65"/>
  <c r="FJ68" i="65" s="1"/>
  <c r="DG69" i="65"/>
  <c r="FO69" i="65" s="1"/>
  <c r="DL70" i="65"/>
  <c r="FT70" i="65" s="1"/>
  <c r="DQ71" i="65"/>
  <c r="FY71" i="65" s="1"/>
  <c r="DV72" i="65"/>
  <c r="GD72" i="65" s="1"/>
  <c r="EA73" i="65"/>
  <c r="GI73" i="65" s="1"/>
  <c r="EF74" i="65"/>
  <c r="GN74" i="65" s="1"/>
  <c r="EK75" i="65"/>
  <c r="GS75" i="65" s="1"/>
  <c r="EP76" i="65"/>
  <c r="GX76" i="65" s="1"/>
  <c r="DS80" i="65"/>
  <c r="GA80" i="65" s="1"/>
  <c r="CU86" i="65"/>
  <c r="FC86" i="65" s="1"/>
  <c r="DH59" i="65"/>
  <c r="FP59" i="65" s="1"/>
  <c r="DN60" i="65"/>
  <c r="FV60" i="65" s="1"/>
  <c r="DT61" i="65"/>
  <c r="GB61" i="65" s="1"/>
  <c r="DY62" i="65"/>
  <c r="GG62" i="65" s="1"/>
  <c r="ED63" i="65"/>
  <c r="GL63" i="65" s="1"/>
  <c r="EJ64" i="65"/>
  <c r="GR64" i="65" s="1"/>
  <c r="EP65" i="65"/>
  <c r="GX65" i="65" s="1"/>
  <c r="CN67" i="65"/>
  <c r="EV67" i="65" s="1"/>
  <c r="CU68" i="65"/>
  <c r="FC68" i="65" s="1"/>
  <c r="CZ69" i="65"/>
  <c r="FH69" i="65" s="1"/>
  <c r="DE70" i="65"/>
  <c r="FM70" i="65" s="1"/>
  <c r="DJ71" i="65"/>
  <c r="FR71" i="65" s="1"/>
  <c r="DO72" i="65"/>
  <c r="FW72" i="65" s="1"/>
  <c r="DT73" i="65"/>
  <c r="GB73" i="65" s="1"/>
  <c r="DY74" i="65"/>
  <c r="GG74" i="65" s="1"/>
  <c r="EI76" i="65"/>
  <c r="GQ76" i="65" s="1"/>
  <c r="CS80" i="65"/>
  <c r="FA80" i="65" s="1"/>
  <c r="CY85" i="65"/>
  <c r="FG85" i="65" s="1"/>
  <c r="EJ58" i="65"/>
  <c r="GR58" i="65" s="1"/>
  <c r="EO59" i="65"/>
  <c r="GW59" i="65" s="1"/>
  <c r="CM61" i="65"/>
  <c r="EU61" i="65" s="1"/>
  <c r="CS62" i="65"/>
  <c r="FA62" i="65" s="1"/>
  <c r="CY63" i="65"/>
  <c r="FG63" i="65" s="1"/>
  <c r="DE64" i="65"/>
  <c r="FM64" i="65" s="1"/>
  <c r="DK65" i="65"/>
  <c r="FS65" i="65" s="1"/>
  <c r="DQ66" i="65"/>
  <c r="FY66" i="65" s="1"/>
  <c r="DW67" i="65"/>
  <c r="GE67" i="65" s="1"/>
  <c r="EB68" i="65"/>
  <c r="GJ68" i="65" s="1"/>
  <c r="EG69" i="65"/>
  <c r="GO69" i="65" s="1"/>
  <c r="EL70" i="65"/>
  <c r="GT70" i="65" s="1"/>
  <c r="CO73" i="65"/>
  <c r="EW73" i="65" s="1"/>
  <c r="CT74" i="65"/>
  <c r="FB74" i="65" s="1"/>
  <c r="CY75" i="65"/>
  <c r="FG75" i="65" s="1"/>
  <c r="CL78" i="65"/>
  <c r="ET78" i="65" s="1"/>
  <c r="DC82" i="65"/>
  <c r="FK82" i="65" s="1"/>
  <c r="DW89" i="65"/>
  <c r="GE89" i="65" s="1"/>
  <c r="DU58" i="65"/>
  <c r="GC58" i="65" s="1"/>
  <c r="DZ59" i="65"/>
  <c r="GH59" i="65" s="1"/>
  <c r="EF60" i="65"/>
  <c r="GN60" i="65" s="1"/>
  <c r="EL61" i="65"/>
  <c r="GT61" i="65" s="1"/>
  <c r="CN64" i="65"/>
  <c r="EV64" i="65" s="1"/>
  <c r="CT65" i="65"/>
  <c r="FB65" i="65" s="1"/>
  <c r="DB66" i="65"/>
  <c r="FJ66" i="65" s="1"/>
  <c r="DH67" i="65"/>
  <c r="FP67" i="65" s="1"/>
  <c r="DM68" i="65"/>
  <c r="FU68" i="65" s="1"/>
  <c r="DR69" i="65"/>
  <c r="FZ69" i="65" s="1"/>
  <c r="DW70" i="65"/>
  <c r="GE70" i="65" s="1"/>
  <c r="EB71" i="65"/>
  <c r="GJ71" i="65" s="1"/>
  <c r="EG72" i="65"/>
  <c r="GO72" i="65" s="1"/>
  <c r="EL73" i="65"/>
  <c r="GT73" i="65" s="1"/>
  <c r="CO76" i="65"/>
  <c r="EW76" i="65" s="1"/>
  <c r="DC77" i="65"/>
  <c r="FK77" i="65" s="1"/>
  <c r="DE81" i="65"/>
  <c r="FM81" i="65" s="1"/>
  <c r="DW87" i="65"/>
  <c r="GE87" i="65" s="1"/>
  <c r="CJ97" i="65"/>
  <c r="ER97" i="65" s="1"/>
  <c r="CT59" i="65"/>
  <c r="FB59" i="65" s="1"/>
  <c r="DA60" i="65"/>
  <c r="FI60" i="65" s="1"/>
  <c r="DG61" i="65"/>
  <c r="FO61" i="65" s="1"/>
  <c r="DL62" i="65"/>
  <c r="FT62" i="65" s="1"/>
  <c r="DD47" i="65"/>
  <c r="FL47" i="65" s="1"/>
  <c r="CV44" i="65"/>
  <c r="FD44" i="65" s="1"/>
  <c r="CU63" i="65"/>
  <c r="FC63" i="65" s="1"/>
  <c r="CJ70" i="65"/>
  <c r="ER70" i="65" s="1"/>
  <c r="CZ50" i="65"/>
  <c r="FH50" i="65" s="1"/>
  <c r="DN44" i="65"/>
  <c r="FV44" i="65" s="1"/>
  <c r="EF48" i="65"/>
  <c r="GN48" i="65" s="1"/>
  <c r="EP52" i="65"/>
  <c r="GX52" i="65" s="1"/>
  <c r="CX53" i="65"/>
  <c r="FF53" i="65" s="1"/>
  <c r="CQ46" i="65"/>
  <c r="EY46" i="65" s="1"/>
  <c r="EF46" i="65"/>
  <c r="GN46" i="65" s="1"/>
  <c r="CO51" i="65"/>
  <c r="EW51" i="65" s="1"/>
  <c r="DF57" i="65"/>
  <c r="FN57" i="65" s="1"/>
  <c r="EL44" i="65"/>
  <c r="GT44" i="65" s="1"/>
  <c r="EE48" i="65"/>
  <c r="GM48" i="65" s="1"/>
  <c r="EM46" i="65"/>
  <c r="GU46" i="65" s="1"/>
  <c r="CV51" i="65"/>
  <c r="FD51" i="65" s="1"/>
  <c r="DN57" i="65"/>
  <c r="FV57" i="65" s="1"/>
  <c r="DI52" i="65"/>
  <c r="FQ52" i="65" s="1"/>
  <c r="EK51" i="65"/>
  <c r="GS51" i="65" s="1"/>
  <c r="DL47" i="65"/>
  <c r="FT47" i="65" s="1"/>
  <c r="EC51" i="65"/>
  <c r="GK51" i="65" s="1"/>
  <c r="DP55" i="65"/>
  <c r="FX55" i="65" s="1"/>
  <c r="DX57" i="65"/>
  <c r="GF57" i="65" s="1"/>
  <c r="DI61" i="65"/>
  <c r="FQ61" i="65" s="1"/>
  <c r="DY46" i="65"/>
  <c r="GG46" i="65" s="1"/>
  <c r="CL52" i="65"/>
  <c r="ET52" i="65" s="1"/>
  <c r="CT46" i="65"/>
  <c r="FB46" i="65" s="1"/>
  <c r="CX47" i="65"/>
  <c r="FF47" i="65" s="1"/>
  <c r="DB48" i="65"/>
  <c r="FJ48" i="65" s="1"/>
  <c r="DF49" i="65"/>
  <c r="FN49" i="65" s="1"/>
  <c r="DK50" i="65"/>
  <c r="FS50" i="65" s="1"/>
  <c r="DO51" i="65"/>
  <c r="FW51" i="65" s="1"/>
  <c r="DT52" i="65"/>
  <c r="GB52" i="65" s="1"/>
  <c r="DX53" i="65"/>
  <c r="GF53" i="65" s="1"/>
  <c r="EB54" i="65"/>
  <c r="GJ54" i="65" s="1"/>
  <c r="EG55" i="65"/>
  <c r="GO55" i="65" s="1"/>
  <c r="EK56" i="65"/>
  <c r="GS56" i="65" s="1"/>
  <c r="DV53" i="65"/>
  <c r="GD53" i="65" s="1"/>
  <c r="CW47" i="65"/>
  <c r="FE47" i="65" s="1"/>
  <c r="CT52" i="65"/>
  <c r="FB52" i="65" s="1"/>
  <c r="DY44" i="65"/>
  <c r="GG44" i="65" s="1"/>
  <c r="EE45" i="65"/>
  <c r="GM45" i="65" s="1"/>
  <c r="EI46" i="65"/>
  <c r="GQ46" i="65" s="1"/>
  <c r="EM47" i="65"/>
  <c r="GU47" i="65" s="1"/>
  <c r="CM50" i="65"/>
  <c r="EU50" i="65" s="1"/>
  <c r="CR51" i="65"/>
  <c r="EZ51" i="65" s="1"/>
  <c r="CW52" i="65"/>
  <c r="FE52" i="65" s="1"/>
  <c r="DA53" i="65"/>
  <c r="FI53" i="65" s="1"/>
  <c r="DE54" i="65"/>
  <c r="FM54" i="65" s="1"/>
  <c r="DJ55" i="65"/>
  <c r="FR55" i="65" s="1"/>
  <c r="DN56" i="65"/>
  <c r="FV56" i="65" s="1"/>
  <c r="DS60" i="65"/>
  <c r="GA60" i="65" s="1"/>
  <c r="DU45" i="65"/>
  <c r="GC45" i="65" s="1"/>
  <c r="EP50" i="65"/>
  <c r="GX50" i="65" s="1"/>
  <c r="DJ44" i="65"/>
  <c r="FR44" i="65" s="1"/>
  <c r="DP45" i="65"/>
  <c r="FX45" i="65" s="1"/>
  <c r="DT46" i="65"/>
  <c r="GB46" i="65" s="1"/>
  <c r="DX47" i="65"/>
  <c r="GF47" i="65" s="1"/>
  <c r="EB48" i="65"/>
  <c r="GJ48" i="65" s="1"/>
  <c r="EF49" i="65"/>
  <c r="GN49" i="65" s="1"/>
  <c r="EK50" i="65"/>
  <c r="GS50" i="65" s="1"/>
  <c r="EO51" i="65"/>
  <c r="GW51" i="65" s="1"/>
  <c r="CL53" i="65"/>
  <c r="ET53" i="65" s="1"/>
  <c r="CP54" i="65"/>
  <c r="EX54" i="65" s="1"/>
  <c r="CT55" i="65"/>
  <c r="FB55" i="65" s="1"/>
  <c r="CY56" i="65"/>
  <c r="FG56" i="65" s="1"/>
  <c r="DC57" i="65"/>
  <c r="FK57" i="65" s="1"/>
  <c r="CP55" i="65"/>
  <c r="EX55" i="65" s="1"/>
  <c r="DQ48" i="65"/>
  <c r="FY48" i="65" s="1"/>
  <c r="CT44" i="65"/>
  <c r="FB44" i="65" s="1"/>
  <c r="DA45" i="65"/>
  <c r="FI45" i="65" s="1"/>
  <c r="DE46" i="65"/>
  <c r="FM46" i="65" s="1"/>
  <c r="DI47" i="65"/>
  <c r="FQ47" i="65" s="1"/>
  <c r="DM48" i="65"/>
  <c r="FU48" i="65" s="1"/>
  <c r="DQ49" i="65"/>
  <c r="FY49" i="65" s="1"/>
  <c r="DV50" i="65"/>
  <c r="GD50" i="65" s="1"/>
  <c r="DZ51" i="65"/>
  <c r="GH51" i="65" s="1"/>
  <c r="EE52" i="65"/>
  <c r="GM52" i="65" s="1"/>
  <c r="EI53" i="65"/>
  <c r="GQ53" i="65" s="1"/>
  <c r="EM54" i="65"/>
  <c r="GU54" i="65" s="1"/>
  <c r="CJ56" i="65"/>
  <c r="ER56" i="65" s="1"/>
  <c r="CN57" i="65"/>
  <c r="EV57" i="65" s="1"/>
  <c r="EO73" i="65"/>
  <c r="GW73" i="65" s="1"/>
  <c r="EP54" i="65"/>
  <c r="GX54" i="65" s="1"/>
  <c r="DK75" i="65"/>
  <c r="FS75" i="65" s="1"/>
  <c r="CS48" i="65"/>
  <c r="FA48" i="65" s="1"/>
  <c r="CQ53" i="65"/>
  <c r="EY53" i="65" s="1"/>
  <c r="EJ44" i="65"/>
  <c r="GR44" i="65" s="1"/>
  <c r="EP45" i="65"/>
  <c r="GX45" i="65" s="1"/>
  <c r="CL47" i="65"/>
  <c r="ET47" i="65" s="1"/>
  <c r="CP48" i="65"/>
  <c r="EX48" i="65" s="1"/>
  <c r="CT49" i="65"/>
  <c r="FB49" i="65" s="1"/>
  <c r="CY50" i="65"/>
  <c r="FG50" i="65" s="1"/>
  <c r="DC51" i="65"/>
  <c r="FK51" i="65" s="1"/>
  <c r="DH52" i="65"/>
  <c r="FP52" i="65" s="1"/>
  <c r="DL53" i="65"/>
  <c r="FT53" i="65" s="1"/>
  <c r="DP54" i="65"/>
  <c r="FX54" i="65" s="1"/>
  <c r="DU55" i="65"/>
  <c r="GC55" i="65" s="1"/>
  <c r="DY56" i="65"/>
  <c r="GG56" i="65" s="1"/>
  <c r="EE57" i="65"/>
  <c r="GM57" i="65" s="1"/>
  <c r="CO62" i="65"/>
  <c r="EW62" i="65" s="1"/>
  <c r="CQ89" i="65"/>
  <c r="EY89" i="65" s="1"/>
  <c r="DZ60" i="65"/>
  <c r="GH60" i="65" s="1"/>
  <c r="EF61" i="65"/>
  <c r="GN61" i="65" s="1"/>
  <c r="DB67" i="65"/>
  <c r="FJ67" i="65" s="1"/>
  <c r="DG68" i="65"/>
  <c r="FO68" i="65" s="1"/>
  <c r="DL69" i="65"/>
  <c r="FT69" i="65" s="1"/>
  <c r="DQ70" i="65"/>
  <c r="FY70" i="65" s="1"/>
  <c r="DV71" i="65"/>
  <c r="GD71" i="65" s="1"/>
  <c r="EA72" i="65"/>
  <c r="GI72" i="65" s="1"/>
  <c r="EF73" i="65"/>
  <c r="GN73" i="65" s="1"/>
  <c r="EK74" i="65"/>
  <c r="GS74" i="65" s="1"/>
  <c r="EP75" i="65"/>
  <c r="GX75" i="65" s="1"/>
  <c r="EL59" i="65"/>
  <c r="GT59" i="65" s="1"/>
  <c r="CJ61" i="65"/>
  <c r="ER61" i="65" s="1"/>
  <c r="CP62" i="65"/>
  <c r="EX62" i="65" s="1"/>
  <c r="CV63" i="65"/>
  <c r="FD63" i="65" s="1"/>
  <c r="DB64" i="65"/>
  <c r="FJ64" i="65" s="1"/>
  <c r="DH65" i="65"/>
  <c r="FP65" i="65" s="1"/>
  <c r="DN66" i="65"/>
  <c r="FV66" i="65" s="1"/>
  <c r="DT67" i="65"/>
  <c r="GB67" i="65" s="1"/>
  <c r="DY68" i="65"/>
  <c r="GG68" i="65" s="1"/>
  <c r="ED69" i="65"/>
  <c r="GL69" i="65" s="1"/>
  <c r="EI70" i="65"/>
  <c r="GQ70" i="65" s="1"/>
  <c r="EN71" i="65"/>
  <c r="GV71" i="65" s="1"/>
  <c r="CL73" i="65"/>
  <c r="ET73" i="65" s="1"/>
  <c r="CQ74" i="65"/>
  <c r="EY74" i="65" s="1"/>
  <c r="CY89" i="65"/>
  <c r="FG89" i="65" s="1"/>
  <c r="DR58" i="65"/>
  <c r="FZ58" i="65" s="1"/>
  <c r="DW59" i="65"/>
  <c r="GE59" i="65" s="1"/>
  <c r="EC60" i="65"/>
  <c r="GK60" i="65" s="1"/>
  <c r="EI61" i="65"/>
  <c r="GQ61" i="65" s="1"/>
  <c r="EN62" i="65"/>
  <c r="GV62" i="65" s="1"/>
  <c r="CK64" i="65"/>
  <c r="ES64" i="65" s="1"/>
  <c r="CQ65" i="65"/>
  <c r="EY65" i="65" s="1"/>
  <c r="CY66" i="65"/>
  <c r="FG66" i="65" s="1"/>
  <c r="DE67" i="65"/>
  <c r="FM67" i="65" s="1"/>
  <c r="DJ68" i="65"/>
  <c r="FR68" i="65" s="1"/>
  <c r="DO69" i="65"/>
  <c r="FW69" i="65" s="1"/>
  <c r="DT70" i="65"/>
  <c r="GB70" i="65" s="1"/>
  <c r="DY71" i="65"/>
  <c r="GG71" i="65" s="1"/>
  <c r="ED72" i="65"/>
  <c r="GL72" i="65" s="1"/>
  <c r="EI73" i="65"/>
  <c r="GQ73" i="65" s="1"/>
  <c r="EN74" i="65"/>
  <c r="GV74" i="65" s="1"/>
  <c r="CU77" i="65"/>
  <c r="FC77" i="65" s="1"/>
  <c r="CQ81" i="65"/>
  <c r="EY81" i="65" s="1"/>
  <c r="CY87" i="65"/>
  <c r="FG87" i="65" s="1"/>
  <c r="DP59" i="65"/>
  <c r="FX59" i="65" s="1"/>
  <c r="DV60" i="65"/>
  <c r="GD60" i="65" s="1"/>
  <c r="EB61" i="65"/>
  <c r="GJ61" i="65" s="1"/>
  <c r="EG62" i="65"/>
  <c r="GO62" i="65" s="1"/>
  <c r="EL63" i="65"/>
  <c r="GT63" i="65" s="1"/>
  <c r="CJ65" i="65"/>
  <c r="ER65" i="65" s="1"/>
  <c r="CP66" i="65"/>
  <c r="EX66" i="65" s="1"/>
  <c r="CX67" i="65"/>
  <c r="FF67" i="65" s="1"/>
  <c r="DC68" i="65"/>
  <c r="FK68" i="65" s="1"/>
  <c r="DH69" i="65"/>
  <c r="FP69" i="65" s="1"/>
  <c r="DM70" i="65"/>
  <c r="FU70" i="65" s="1"/>
  <c r="DR71" i="65"/>
  <c r="FZ71" i="65" s="1"/>
  <c r="DW72" i="65"/>
  <c r="GE72" i="65" s="1"/>
  <c r="EB73" i="65"/>
  <c r="GJ73" i="65" s="1"/>
  <c r="EG74" i="65"/>
  <c r="GO74" i="65" s="1"/>
  <c r="EL75" i="65"/>
  <c r="GT75" i="65" s="1"/>
  <c r="DY80" i="65"/>
  <c r="GG80" i="65" s="1"/>
  <c r="DC86" i="65"/>
  <c r="FK86" i="65" s="1"/>
  <c r="CL95" i="65"/>
  <c r="ET95" i="65" s="1"/>
  <c r="CJ59" i="65"/>
  <c r="ER59" i="65" s="1"/>
  <c r="CO60" i="65"/>
  <c r="EW60" i="65" s="1"/>
  <c r="CW61" i="65"/>
  <c r="FE61" i="65" s="1"/>
  <c r="DB62" i="65"/>
  <c r="FJ62" i="65" s="1"/>
  <c r="DG63" i="65"/>
  <c r="FO63" i="65" s="1"/>
  <c r="DM64" i="65"/>
  <c r="FU64" i="65" s="1"/>
  <c r="DS65" i="65"/>
  <c r="GA65" i="65" s="1"/>
  <c r="DY66" i="65"/>
  <c r="GG66" i="65" s="1"/>
  <c r="EE67" i="65"/>
  <c r="GM67" i="65" s="1"/>
  <c r="EJ68" i="65"/>
  <c r="GR68" i="65" s="1"/>
  <c r="EO69" i="65"/>
  <c r="GW69" i="65" s="1"/>
  <c r="CM71" i="65"/>
  <c r="EU71" i="65" s="1"/>
  <c r="CR72" i="65"/>
  <c r="EZ72" i="65" s="1"/>
  <c r="CW73" i="65"/>
  <c r="FE73" i="65" s="1"/>
  <c r="DB74" i="65"/>
  <c r="FJ74" i="65" s="1"/>
  <c r="DG75" i="65"/>
  <c r="FO75" i="65" s="1"/>
  <c r="DL76" i="65"/>
  <c r="FT76" i="65" s="1"/>
  <c r="EI82" i="65"/>
  <c r="GQ82" i="65" s="1"/>
  <c r="EA90" i="65"/>
  <c r="GI90" i="65" s="1"/>
  <c r="EC58" i="65"/>
  <c r="GK58" i="65" s="1"/>
  <c r="EH59" i="65"/>
  <c r="GP59" i="65" s="1"/>
  <c r="EN60" i="65"/>
  <c r="GV60" i="65" s="1"/>
  <c r="CL62" i="65"/>
  <c r="ET62" i="65" s="1"/>
  <c r="CQ63" i="65"/>
  <c r="EY63" i="65" s="1"/>
  <c r="CX64" i="65"/>
  <c r="FF64" i="65" s="1"/>
  <c r="DD65" i="65"/>
  <c r="FL65" i="65" s="1"/>
  <c r="DJ66" i="65"/>
  <c r="FR66" i="65" s="1"/>
  <c r="DP67" i="65"/>
  <c r="FX67" i="65" s="1"/>
  <c r="DU68" i="65"/>
  <c r="GC68" i="65" s="1"/>
  <c r="CX78" i="65"/>
  <c r="FF78" i="65" s="1"/>
  <c r="DC79" i="65"/>
  <c r="FK79" i="65" s="1"/>
  <c r="DG80" i="65"/>
  <c r="FO80" i="65" s="1"/>
  <c r="DK81" i="65"/>
  <c r="FS81" i="65" s="1"/>
  <c r="DS83" i="65"/>
  <c r="GA83" i="65" s="1"/>
  <c r="DW84" i="65"/>
  <c r="GE84" i="65" s="1"/>
  <c r="EA85" i="65"/>
  <c r="GI85" i="65" s="1"/>
  <c r="EE86" i="65"/>
  <c r="GM86" i="65" s="1"/>
  <c r="EI87" i="65"/>
  <c r="GQ87" i="65" s="1"/>
  <c r="CU93" i="65"/>
  <c r="FC93" i="65" s="1"/>
  <c r="EP77" i="65"/>
  <c r="GX77" i="65" s="1"/>
  <c r="CN79" i="65"/>
  <c r="EV79" i="65" s="1"/>
  <c r="CR80" i="65"/>
  <c r="EZ80" i="65" s="1"/>
  <c r="CV81" i="65"/>
  <c r="FD81" i="65" s="1"/>
  <c r="CZ82" i="65"/>
  <c r="FH82" i="65" s="1"/>
  <c r="DD83" i="65"/>
  <c r="FL83" i="65" s="1"/>
  <c r="DH84" i="65"/>
  <c r="FP84" i="65" s="1"/>
  <c r="DL85" i="65"/>
  <c r="FT85" i="65" s="1"/>
  <c r="DP86" i="65"/>
  <c r="FX86" i="65" s="1"/>
  <c r="DT87" i="65"/>
  <c r="GB87" i="65" s="1"/>
  <c r="DX88" i="65"/>
  <c r="GF88" i="65" s="1"/>
  <c r="EB89" i="65"/>
  <c r="GJ89" i="65" s="1"/>
  <c r="EF90" i="65"/>
  <c r="GN90" i="65" s="1"/>
  <c r="EJ91" i="65"/>
  <c r="GR91" i="65" s="1"/>
  <c r="EN92" i="65"/>
  <c r="GV92" i="65" s="1"/>
  <c r="DL104" i="65"/>
  <c r="FT104" i="65" s="1"/>
  <c r="CS84" i="65"/>
  <c r="FA84" i="65" s="1"/>
  <c r="CW85" i="65"/>
  <c r="FE85" i="65" s="1"/>
  <c r="DA86" i="65"/>
  <c r="FI86" i="65" s="1"/>
  <c r="DE87" i="65"/>
  <c r="FM87" i="65" s="1"/>
  <c r="DI88" i="65"/>
  <c r="FQ88" i="65" s="1"/>
  <c r="DM89" i="65"/>
  <c r="FU89" i="65" s="1"/>
  <c r="DQ90" i="65"/>
  <c r="FY90" i="65" s="1"/>
  <c r="DU91" i="65"/>
  <c r="GC91" i="65" s="1"/>
  <c r="DY92" i="65"/>
  <c r="GG92" i="65" s="1"/>
  <c r="EC93" i="65"/>
  <c r="GK93" i="65" s="1"/>
  <c r="EP94" i="65"/>
  <c r="GX94" i="65" s="1"/>
  <c r="EJ98" i="65"/>
  <c r="GR98" i="65" s="1"/>
  <c r="CR103" i="65"/>
  <c r="EZ103" i="65" s="1"/>
  <c r="CQ95" i="65"/>
  <c r="EY95" i="65" s="1"/>
  <c r="EC94" i="65"/>
  <c r="GK94" i="65" s="1"/>
  <c r="EG95" i="65"/>
  <c r="GO95" i="65" s="1"/>
  <c r="EK96" i="65"/>
  <c r="GS96" i="65" s="1"/>
  <c r="EO97" i="65"/>
  <c r="GW97" i="65" s="1"/>
  <c r="CK99" i="65"/>
  <c r="ES99" i="65" s="1"/>
  <c r="CO100" i="65"/>
  <c r="EW100" i="65" s="1"/>
  <c r="CS101" i="65"/>
  <c r="FA101" i="65" s="1"/>
  <c r="CW102" i="65"/>
  <c r="FE102" i="65" s="1"/>
  <c r="EG111" i="65"/>
  <c r="GO111" i="65" s="1"/>
  <c r="CK113" i="65"/>
  <c r="ES113" i="65" s="1"/>
  <c r="DY115" i="65"/>
  <c r="GG115" i="65" s="1"/>
  <c r="DQ118" i="65"/>
  <c r="FY118" i="65" s="1"/>
  <c r="DN110" i="65"/>
  <c r="FV110" i="65" s="1"/>
  <c r="CK115" i="65"/>
  <c r="ES115" i="65" s="1"/>
  <c r="EK117" i="65"/>
  <c r="GS117" i="65" s="1"/>
  <c r="DO98" i="65"/>
  <c r="FW98" i="65" s="1"/>
  <c r="DS99" i="65"/>
  <c r="GA99" i="65" s="1"/>
  <c r="DW100" i="65"/>
  <c r="GE100" i="65" s="1"/>
  <c r="EA101" i="65"/>
  <c r="GI101" i="65" s="1"/>
  <c r="EE102" i="65"/>
  <c r="GM102" i="65" s="1"/>
  <c r="EI103" i="65"/>
  <c r="GQ103" i="65" s="1"/>
  <c r="EM104" i="65"/>
  <c r="GU104" i="65" s="1"/>
  <c r="CM107" i="65"/>
  <c r="EU107" i="65" s="1"/>
  <c r="CQ108" i="65"/>
  <c r="EY108" i="65" s="1"/>
  <c r="CU109" i="65"/>
  <c r="FC109" i="65" s="1"/>
  <c r="CY110" i="65"/>
  <c r="FG110" i="65" s="1"/>
  <c r="DE114" i="65"/>
  <c r="FM114" i="65" s="1"/>
  <c r="CW117" i="65"/>
  <c r="FE117" i="65" s="1"/>
  <c r="EJ95" i="65"/>
  <c r="GR95" i="65" s="1"/>
  <c r="EN96" i="65"/>
  <c r="GV96" i="65" s="1"/>
  <c r="CJ98" i="65"/>
  <c r="ER98" i="65" s="1"/>
  <c r="CN99" i="65"/>
  <c r="EV99" i="65" s="1"/>
  <c r="CR100" i="65"/>
  <c r="EZ100" i="65" s="1"/>
  <c r="CV101" i="65"/>
  <c r="FD101" i="65" s="1"/>
  <c r="CZ102" i="65"/>
  <c r="FH102" i="65" s="1"/>
  <c r="DD103" i="65"/>
  <c r="FL103" i="65" s="1"/>
  <c r="DH104" i="65"/>
  <c r="FP104" i="65" s="1"/>
  <c r="DL105" i="65"/>
  <c r="FT105" i="65" s="1"/>
  <c r="DP106" i="65"/>
  <c r="FX106" i="65" s="1"/>
  <c r="DT107" i="65"/>
  <c r="GB107" i="65" s="1"/>
  <c r="DX108" i="65"/>
  <c r="GF108" i="65" s="1"/>
  <c r="EB109" i="65"/>
  <c r="GJ109" i="65" s="1"/>
  <c r="EF110" i="65"/>
  <c r="GN110" i="65" s="1"/>
  <c r="EG115" i="65"/>
  <c r="GO115" i="65" s="1"/>
  <c r="DY118" i="65"/>
  <c r="GG118" i="65" s="1"/>
  <c r="DI104" i="65"/>
  <c r="FQ104" i="65" s="1"/>
  <c r="DM105" i="65"/>
  <c r="FU105" i="65" s="1"/>
  <c r="DQ106" i="65"/>
  <c r="FY106" i="65" s="1"/>
  <c r="DU107" i="65"/>
  <c r="GC107" i="65" s="1"/>
  <c r="DY108" i="65"/>
  <c r="GG108" i="65" s="1"/>
  <c r="EC109" i="65"/>
  <c r="GK109" i="65" s="1"/>
  <c r="EG110" i="65"/>
  <c r="GO110" i="65" s="1"/>
  <c r="EK111" i="65"/>
  <c r="GS111" i="65" s="1"/>
  <c r="CS113" i="65"/>
  <c r="FA113" i="65" s="1"/>
  <c r="EK115" i="65"/>
  <c r="GS115" i="65" s="1"/>
  <c r="EA118" i="65"/>
  <c r="GI118" i="65" s="1"/>
  <c r="DZ98" i="65"/>
  <c r="GH98" i="65" s="1"/>
  <c r="ED99" i="65"/>
  <c r="GL99" i="65" s="1"/>
  <c r="EH100" i="65"/>
  <c r="GP100" i="65" s="1"/>
  <c r="EL101" i="65"/>
  <c r="GT101" i="65" s="1"/>
  <c r="EP102" i="65"/>
  <c r="GX102" i="65" s="1"/>
  <c r="CL104" i="65"/>
  <c r="ET104" i="65" s="1"/>
  <c r="CP105" i="65"/>
  <c r="EX105" i="65" s="1"/>
  <c r="CT106" i="65"/>
  <c r="FB106" i="65" s="1"/>
  <c r="CX107" i="65"/>
  <c r="FF107" i="65" s="1"/>
  <c r="DB108" i="65"/>
  <c r="FJ108" i="65" s="1"/>
  <c r="DF109" i="65"/>
  <c r="FN109" i="65" s="1"/>
  <c r="DJ110" i="65"/>
  <c r="FR110" i="65" s="1"/>
  <c r="DN111" i="65"/>
  <c r="FV111" i="65" s="1"/>
  <c r="DU112" i="65"/>
  <c r="GC112" i="65" s="1"/>
  <c r="EI114" i="65"/>
  <c r="GQ114" i="65" s="1"/>
  <c r="DY117" i="65"/>
  <c r="GG117" i="65" s="1"/>
  <c r="DQ120" i="65"/>
  <c r="FY120" i="65" s="1"/>
  <c r="EJ120" i="65"/>
  <c r="GR120" i="65" s="1"/>
  <c r="CW124" i="65"/>
  <c r="FE124" i="65" s="1"/>
  <c r="DZ113" i="65"/>
  <c r="GH113" i="65" s="1"/>
  <c r="ED114" i="65"/>
  <c r="GL114" i="65" s="1"/>
  <c r="EH115" i="65"/>
  <c r="GP115" i="65" s="1"/>
  <c r="EL116" i="65"/>
  <c r="GT116" i="65" s="1"/>
  <c r="EP117" i="65"/>
  <c r="GX117" i="65" s="1"/>
  <c r="CL119" i="65"/>
  <c r="ET119" i="65" s="1"/>
  <c r="CP120" i="65"/>
  <c r="EX120" i="65" s="1"/>
  <c r="CT121" i="65"/>
  <c r="FB121" i="65" s="1"/>
  <c r="DS113" i="65"/>
  <c r="GA113" i="65" s="1"/>
  <c r="DW114" i="65"/>
  <c r="GE114" i="65" s="1"/>
  <c r="EA115" i="65"/>
  <c r="GI115" i="65" s="1"/>
  <c r="EE116" i="65"/>
  <c r="GM116" i="65" s="1"/>
  <c r="EI117" i="65"/>
  <c r="GQ117" i="65" s="1"/>
  <c r="EM118" i="65"/>
  <c r="GU118" i="65" s="1"/>
  <c r="CM121" i="65"/>
  <c r="EU121" i="65" s="1"/>
  <c r="CR122" i="65"/>
  <c r="EZ122" i="65" s="1"/>
  <c r="DY125" i="65"/>
  <c r="GG125" i="65" s="1"/>
  <c r="CV113" i="65"/>
  <c r="FD113" i="65" s="1"/>
  <c r="CZ114" i="65"/>
  <c r="FH114" i="65" s="1"/>
  <c r="DD115" i="65"/>
  <c r="FL115" i="65" s="1"/>
  <c r="DH116" i="65"/>
  <c r="FP116" i="65" s="1"/>
  <c r="DL117" i="65"/>
  <c r="FT117" i="65" s="1"/>
  <c r="DP118" i="65"/>
  <c r="FX118" i="65" s="1"/>
  <c r="DT119" i="65"/>
  <c r="GB119" i="65" s="1"/>
  <c r="DX120" i="65"/>
  <c r="GF120" i="65" s="1"/>
  <c r="EB121" i="65"/>
  <c r="GJ121" i="65" s="1"/>
  <c r="EN123" i="65"/>
  <c r="GV123" i="65" s="1"/>
  <c r="CJ125" i="65"/>
  <c r="ER125" i="65" s="1"/>
  <c r="CN126" i="65"/>
  <c r="EV126" i="65" s="1"/>
  <c r="CX128" i="65"/>
  <c r="FF128" i="65" s="1"/>
  <c r="DF131" i="65"/>
  <c r="FN131" i="65" s="1"/>
  <c r="DN133" i="65"/>
  <c r="FV133" i="65" s="1"/>
  <c r="CX126" i="65"/>
  <c r="FF126" i="65" s="1"/>
  <c r="DB127" i="65"/>
  <c r="FJ127" i="65" s="1"/>
  <c r="DI128" i="65"/>
  <c r="FQ128" i="65" s="1"/>
  <c r="DZ129" i="65"/>
  <c r="GH129" i="65" s="1"/>
  <c r="DZ131" i="65"/>
  <c r="GH131" i="65" s="1"/>
  <c r="EH133" i="65"/>
  <c r="GP133" i="65" s="1"/>
  <c r="DS125" i="65"/>
  <c r="GA125" i="65" s="1"/>
  <c r="DW126" i="65"/>
  <c r="GE126" i="65" s="1"/>
  <c r="EA127" i="65"/>
  <c r="GI127" i="65" s="1"/>
  <c r="EL128" i="65"/>
  <c r="GT128" i="65" s="1"/>
  <c r="DX122" i="65"/>
  <c r="GF122" i="65" s="1"/>
  <c r="EB123" i="65"/>
  <c r="GJ123" i="65" s="1"/>
  <c r="EF124" i="65"/>
  <c r="GN124" i="65" s="1"/>
  <c r="CX77" i="65"/>
  <c r="FF77" i="65" s="1"/>
  <c r="DC78" i="65"/>
  <c r="FK78" i="65" s="1"/>
  <c r="DH79" i="65"/>
  <c r="FP79" i="65" s="1"/>
  <c r="DL80" i="65"/>
  <c r="FT80" i="65" s="1"/>
  <c r="DP81" i="65"/>
  <c r="FX81" i="65" s="1"/>
  <c r="DT82" i="65"/>
  <c r="GB82" i="65" s="1"/>
  <c r="DX83" i="65"/>
  <c r="GF83" i="65" s="1"/>
  <c r="EB84" i="65"/>
  <c r="GJ84" i="65" s="1"/>
  <c r="EF85" i="65"/>
  <c r="GN85" i="65" s="1"/>
  <c r="EJ86" i="65"/>
  <c r="GR86" i="65" s="1"/>
  <c r="EN87" i="65"/>
  <c r="GV87" i="65" s="1"/>
  <c r="CJ89" i="65"/>
  <c r="ER89" i="65" s="1"/>
  <c r="CN90" i="65"/>
  <c r="EV90" i="65" s="1"/>
  <c r="CR91" i="65"/>
  <c r="EZ91" i="65" s="1"/>
  <c r="CV92" i="65"/>
  <c r="FD92" i="65" s="1"/>
  <c r="DP97" i="65"/>
  <c r="FX97" i="65" s="1"/>
  <c r="CR107" i="65"/>
  <c r="EZ107" i="65" s="1"/>
  <c r="CS79" i="65"/>
  <c r="FA79" i="65" s="1"/>
  <c r="CW80" i="65"/>
  <c r="FE80" i="65" s="1"/>
  <c r="DA81" i="65"/>
  <c r="FI81" i="65" s="1"/>
  <c r="DE82" i="65"/>
  <c r="FM82" i="65" s="1"/>
  <c r="DI83" i="65"/>
  <c r="FQ83" i="65" s="1"/>
  <c r="DM84" i="65"/>
  <c r="FU84" i="65" s="1"/>
  <c r="DQ85" i="65"/>
  <c r="FY85" i="65" s="1"/>
  <c r="DU86" i="65"/>
  <c r="GC86" i="65" s="1"/>
  <c r="DY87" i="65"/>
  <c r="GG87" i="65" s="1"/>
  <c r="EC88" i="65"/>
  <c r="GK88" i="65" s="1"/>
  <c r="EG89" i="65"/>
  <c r="GO89" i="65" s="1"/>
  <c r="EK90" i="65"/>
  <c r="GS90" i="65" s="1"/>
  <c r="CQ94" i="65"/>
  <c r="EY94" i="65" s="1"/>
  <c r="DJ95" i="65"/>
  <c r="FR95" i="65" s="1"/>
  <c r="CV100" i="65"/>
  <c r="FD100" i="65" s="1"/>
  <c r="CR105" i="65"/>
  <c r="EZ105" i="65" s="1"/>
  <c r="EF77" i="65"/>
  <c r="GN77" i="65" s="1"/>
  <c r="EK78" i="65"/>
  <c r="GS78" i="65" s="1"/>
  <c r="EP79" i="65"/>
  <c r="GX79" i="65" s="1"/>
  <c r="CL81" i="65"/>
  <c r="ET81" i="65" s="1"/>
  <c r="CP82" i="65"/>
  <c r="EX82" i="65" s="1"/>
  <c r="CT83" i="65"/>
  <c r="FB83" i="65" s="1"/>
  <c r="CX84" i="65"/>
  <c r="FF84" i="65" s="1"/>
  <c r="DB85" i="65"/>
  <c r="FJ85" i="65" s="1"/>
  <c r="DF86" i="65"/>
  <c r="FN86" i="65" s="1"/>
  <c r="DJ87" i="65"/>
  <c r="FR87" i="65" s="1"/>
  <c r="DN88" i="65"/>
  <c r="FV88" i="65" s="1"/>
  <c r="DR89" i="65"/>
  <c r="FZ89" i="65" s="1"/>
  <c r="DV90" i="65"/>
  <c r="GD90" i="65" s="1"/>
  <c r="DZ91" i="65"/>
  <c r="GH91" i="65" s="1"/>
  <c r="ED92" i="65"/>
  <c r="GL92" i="65" s="1"/>
  <c r="EH93" i="65"/>
  <c r="GP93" i="65" s="1"/>
  <c r="CW99" i="65"/>
  <c r="FE99" i="65" s="1"/>
  <c r="DF78" i="65"/>
  <c r="FN78" i="65" s="1"/>
  <c r="DK79" i="65"/>
  <c r="FS79" i="65" s="1"/>
  <c r="DO80" i="65"/>
  <c r="FW80" i="65" s="1"/>
  <c r="DS81" i="65"/>
  <c r="GA81" i="65" s="1"/>
  <c r="DW82" i="65"/>
  <c r="GE82" i="65" s="1"/>
  <c r="EA83" i="65"/>
  <c r="GI83" i="65" s="1"/>
  <c r="EE84" i="65"/>
  <c r="GM84" i="65" s="1"/>
  <c r="EI85" i="65"/>
  <c r="GQ85" i="65" s="1"/>
  <c r="EM86" i="65"/>
  <c r="GU86" i="65" s="1"/>
  <c r="CM89" i="65"/>
  <c r="EU89" i="65" s="1"/>
  <c r="CQ90" i="65"/>
  <c r="EY90" i="65" s="1"/>
  <c r="CU91" i="65"/>
  <c r="FC91" i="65" s="1"/>
  <c r="CY92" i="65"/>
  <c r="FG92" i="65" s="1"/>
  <c r="DC93" i="65"/>
  <c r="FK93" i="65" s="1"/>
  <c r="EH95" i="65"/>
  <c r="GP95" i="65" s="1"/>
  <c r="CQ78" i="65"/>
  <c r="EY78" i="65" s="1"/>
  <c r="CV79" i="65"/>
  <c r="FD79" i="65" s="1"/>
  <c r="CZ80" i="65"/>
  <c r="FH80" i="65" s="1"/>
  <c r="DD81" i="65"/>
  <c r="FL81" i="65" s="1"/>
  <c r="DH82" i="65"/>
  <c r="FP82" i="65" s="1"/>
  <c r="DL83" i="65"/>
  <c r="FT83" i="65" s="1"/>
  <c r="DP84" i="65"/>
  <c r="FX84" i="65" s="1"/>
  <c r="DT85" i="65"/>
  <c r="GB85" i="65" s="1"/>
  <c r="DX86" i="65"/>
  <c r="GF86" i="65" s="1"/>
  <c r="EB87" i="65"/>
  <c r="GJ87" i="65" s="1"/>
  <c r="EF88" i="65"/>
  <c r="GN88" i="65" s="1"/>
  <c r="EJ89" i="65"/>
  <c r="GR89" i="65" s="1"/>
  <c r="EN90" i="65"/>
  <c r="GV90" i="65" s="1"/>
  <c r="CJ92" i="65"/>
  <c r="ER92" i="65" s="1"/>
  <c r="CN93" i="65"/>
  <c r="EV93" i="65" s="1"/>
  <c r="CT94" i="65"/>
  <c r="FB94" i="65" s="1"/>
  <c r="DM95" i="65"/>
  <c r="FU95" i="65" s="1"/>
  <c r="CR97" i="65"/>
  <c r="EZ97" i="65" s="1"/>
  <c r="DP105" i="65"/>
  <c r="FX105" i="65" s="1"/>
  <c r="DA84" i="65"/>
  <c r="FI84" i="65" s="1"/>
  <c r="DE85" i="65"/>
  <c r="FM85" i="65" s="1"/>
  <c r="DI86" i="65"/>
  <c r="FQ86" i="65" s="1"/>
  <c r="DM87" i="65"/>
  <c r="FU87" i="65" s="1"/>
  <c r="DQ88" i="65"/>
  <c r="FY88" i="65" s="1"/>
  <c r="DU89" i="65"/>
  <c r="GC89" i="65" s="1"/>
  <c r="DY90" i="65"/>
  <c r="GG90" i="65" s="1"/>
  <c r="EC91" i="65"/>
  <c r="GK91" i="65" s="1"/>
  <c r="EG92" i="65"/>
  <c r="GO92" i="65" s="1"/>
  <c r="CT95" i="65"/>
  <c r="FB95" i="65" s="1"/>
  <c r="DH99" i="65"/>
  <c r="FP99" i="65" s="1"/>
  <c r="CY95" i="65"/>
  <c r="FG95" i="65" s="1"/>
  <c r="DC96" i="65"/>
  <c r="FK96" i="65" s="1"/>
  <c r="DG97" i="65"/>
  <c r="FO97" i="65" s="1"/>
  <c r="DK98" i="65"/>
  <c r="FS98" i="65" s="1"/>
  <c r="DO99" i="65"/>
  <c r="FW99" i="65" s="1"/>
  <c r="DS100" i="65"/>
  <c r="GA100" i="65" s="1"/>
  <c r="DW101" i="65"/>
  <c r="GE101" i="65" s="1"/>
  <c r="EA102" i="65"/>
  <c r="GI102" i="65" s="1"/>
  <c r="EE103" i="65"/>
  <c r="GM103" i="65" s="1"/>
  <c r="EI104" i="65"/>
  <c r="GQ104" i="65" s="1"/>
  <c r="EM105" i="65"/>
  <c r="GU105" i="65" s="1"/>
  <c r="CM108" i="65"/>
  <c r="EU108" i="65" s="1"/>
  <c r="CQ109" i="65"/>
  <c r="EY109" i="65" s="1"/>
  <c r="CU110" i="65"/>
  <c r="FC110" i="65" s="1"/>
  <c r="CY111" i="65"/>
  <c r="FG111" i="65" s="1"/>
  <c r="EK94" i="65"/>
  <c r="GS94" i="65" s="1"/>
  <c r="EO95" i="65"/>
  <c r="GW95" i="65" s="1"/>
  <c r="CK97" i="65"/>
  <c r="ES97" i="65" s="1"/>
  <c r="CO98" i="65"/>
  <c r="EW98" i="65" s="1"/>
  <c r="CS99" i="65"/>
  <c r="FA99" i="65" s="1"/>
  <c r="CW100" i="65"/>
  <c r="FE100" i="65" s="1"/>
  <c r="DA101" i="65"/>
  <c r="FI101" i="65" s="1"/>
  <c r="DE102" i="65"/>
  <c r="FM102" i="65" s="1"/>
  <c r="DI103" i="65"/>
  <c r="FQ103" i="65" s="1"/>
  <c r="DM104" i="65"/>
  <c r="FU104" i="65" s="1"/>
  <c r="DQ105" i="65"/>
  <c r="FY105" i="65" s="1"/>
  <c r="DU106" i="65"/>
  <c r="GC106" i="65" s="1"/>
  <c r="DY107" i="65"/>
  <c r="GG107" i="65" s="1"/>
  <c r="EC108" i="65"/>
  <c r="GK108" i="65" s="1"/>
  <c r="EG109" i="65"/>
  <c r="GO109" i="65" s="1"/>
  <c r="EK110" i="65"/>
  <c r="GS110" i="65" s="1"/>
  <c r="EO111" i="65"/>
  <c r="GW111" i="65" s="1"/>
  <c r="DA113" i="65"/>
  <c r="FI113" i="65" s="1"/>
  <c r="EK118" i="65"/>
  <c r="GS118" i="65" s="1"/>
  <c r="CW118" i="65"/>
  <c r="FE118" i="65" s="1"/>
  <c r="DW98" i="65"/>
  <c r="GE98" i="65" s="1"/>
  <c r="EA99" i="65"/>
  <c r="GI99" i="65" s="1"/>
  <c r="EE100" i="65"/>
  <c r="GM100" i="65" s="1"/>
  <c r="EI101" i="65"/>
  <c r="GQ101" i="65" s="1"/>
  <c r="EM102" i="65"/>
  <c r="GU102" i="65" s="1"/>
  <c r="CM105" i="65"/>
  <c r="EU105" i="65" s="1"/>
  <c r="CQ106" i="65"/>
  <c r="EY106" i="65" s="1"/>
  <c r="CU107" i="65"/>
  <c r="FC107" i="65" s="1"/>
  <c r="CY108" i="65"/>
  <c r="FG108" i="65" s="1"/>
  <c r="DC109" i="65"/>
  <c r="FK109" i="65" s="1"/>
  <c r="DG110" i="65"/>
  <c r="FO110" i="65" s="1"/>
  <c r="EA114" i="65"/>
  <c r="GI114" i="65" s="1"/>
  <c r="DQ117" i="65"/>
  <c r="FY117" i="65" s="1"/>
  <c r="CJ96" i="65"/>
  <c r="ER96" i="65" s="1"/>
  <c r="CN97" i="65"/>
  <c r="EV97" i="65" s="1"/>
  <c r="CR98" i="65"/>
  <c r="EZ98" i="65" s="1"/>
  <c r="CV99" i="65"/>
  <c r="FD99" i="65" s="1"/>
  <c r="CZ100" i="65"/>
  <c r="FH100" i="65" s="1"/>
  <c r="DD101" i="65"/>
  <c r="FL101" i="65" s="1"/>
  <c r="DH102" i="65"/>
  <c r="FP102" i="65" s="1"/>
  <c r="DL103" i="65"/>
  <c r="FT103" i="65" s="1"/>
  <c r="DP104" i="65"/>
  <c r="FX104" i="65" s="1"/>
  <c r="DT105" i="65"/>
  <c r="GB105" i="65" s="1"/>
  <c r="DX106" i="65"/>
  <c r="GF106" i="65" s="1"/>
  <c r="EB107" i="65"/>
  <c r="GJ107" i="65" s="1"/>
  <c r="EF108" i="65"/>
  <c r="GN108" i="65" s="1"/>
  <c r="EJ109" i="65"/>
  <c r="GR109" i="65" s="1"/>
  <c r="EN110" i="65"/>
  <c r="GV110" i="65" s="1"/>
  <c r="DG113" i="65"/>
  <c r="FO113" i="65" s="1"/>
  <c r="CU116" i="65"/>
  <c r="FC116" i="65" s="1"/>
  <c r="CK119" i="65"/>
  <c r="ES119" i="65" s="1"/>
  <c r="DQ104" i="65"/>
  <c r="FY104" i="65" s="1"/>
  <c r="DU105" i="65"/>
  <c r="GC105" i="65" s="1"/>
  <c r="DY106" i="65"/>
  <c r="GG106" i="65" s="1"/>
  <c r="EC107" i="65"/>
  <c r="GK107" i="65" s="1"/>
  <c r="EG108" i="65"/>
  <c r="GO108" i="65" s="1"/>
  <c r="EK109" i="65"/>
  <c r="GS109" i="65" s="1"/>
  <c r="EO110" i="65"/>
  <c r="GW110" i="65" s="1"/>
  <c r="CK112" i="65"/>
  <c r="ES112" i="65" s="1"/>
  <c r="DI113" i="65"/>
  <c r="FQ113" i="65" s="1"/>
  <c r="CW116" i="65"/>
  <c r="FE116" i="65" s="1"/>
  <c r="CO119" i="65"/>
  <c r="EW119" i="65" s="1"/>
  <c r="EH98" i="65"/>
  <c r="GP98" i="65" s="1"/>
  <c r="EL99" i="65"/>
  <c r="GT99" i="65" s="1"/>
  <c r="EP100" i="65"/>
  <c r="GX100" i="65" s="1"/>
  <c r="CL102" i="65"/>
  <c r="ET102" i="65" s="1"/>
  <c r="CP103" i="65"/>
  <c r="EX103" i="65" s="1"/>
  <c r="CT104" i="65"/>
  <c r="FB104" i="65" s="1"/>
  <c r="CX105" i="65"/>
  <c r="FF105" i="65" s="1"/>
  <c r="DB106" i="65"/>
  <c r="FJ106" i="65" s="1"/>
  <c r="DF107" i="65"/>
  <c r="FN107" i="65" s="1"/>
  <c r="DJ108" i="65"/>
  <c r="FR108" i="65" s="1"/>
  <c r="DN109" i="65"/>
  <c r="FV109" i="65" s="1"/>
  <c r="DR110" i="65"/>
  <c r="FZ110" i="65" s="1"/>
  <c r="DV111" i="65"/>
  <c r="GD111" i="65" s="1"/>
  <c r="CW115" i="65"/>
  <c r="FE115" i="65" s="1"/>
  <c r="CM118" i="65"/>
  <c r="EU118" i="65" s="1"/>
  <c r="EK120" i="65"/>
  <c r="GS120" i="65" s="1"/>
  <c r="DA125" i="65"/>
  <c r="FI125" i="65" s="1"/>
  <c r="CX120" i="65"/>
  <c r="FF120" i="65" s="1"/>
  <c r="DY127" i="65"/>
  <c r="GG127" i="65" s="1"/>
  <c r="EA113" i="65"/>
  <c r="GI113" i="65" s="1"/>
  <c r="EE114" i="65"/>
  <c r="GM114" i="65" s="1"/>
  <c r="EI115" i="65"/>
  <c r="GQ115" i="65" s="1"/>
  <c r="EM116" i="65"/>
  <c r="GU116" i="65" s="1"/>
  <c r="CM119" i="65"/>
  <c r="EU119" i="65" s="1"/>
  <c r="CQ120" i="65"/>
  <c r="EY120" i="65" s="1"/>
  <c r="DE122" i="65"/>
  <c r="FM122" i="65" s="1"/>
  <c r="EJ121" i="65"/>
  <c r="GR121" i="65" s="1"/>
  <c r="EI127" i="65"/>
  <c r="GQ127" i="65" s="1"/>
  <c r="CS128" i="65"/>
  <c r="FA128" i="65" s="1"/>
  <c r="DA124" i="65"/>
  <c r="FI124" i="65" s="1"/>
  <c r="DE125" i="65"/>
  <c r="FM125" i="65" s="1"/>
  <c r="DI126" i="65"/>
  <c r="FQ126" i="65" s="1"/>
  <c r="DM127" i="65"/>
  <c r="FU127" i="65" s="1"/>
  <c r="DV128" i="65"/>
  <c r="GD128" i="65" s="1"/>
  <c r="EP129" i="65"/>
  <c r="GX129" i="65" s="1"/>
  <c r="CO132" i="65"/>
  <c r="EW132" i="65" s="1"/>
  <c r="CW134" i="65"/>
  <c r="FE134" i="65" s="1"/>
  <c r="DF136" i="65"/>
  <c r="FN136" i="65" s="1"/>
  <c r="CT122" i="65"/>
  <c r="FB122" i="65" s="1"/>
  <c r="CX123" i="65"/>
  <c r="FF123" i="65" s="1"/>
  <c r="DB124" i="65"/>
  <c r="FJ124" i="65" s="1"/>
  <c r="DF125" i="65"/>
  <c r="FN125" i="65" s="1"/>
  <c r="DJ126" i="65"/>
  <c r="FR126" i="65" s="1"/>
  <c r="DW128" i="65"/>
  <c r="GE128" i="65" s="1"/>
  <c r="CP132" i="65"/>
  <c r="EX132" i="65" s="1"/>
  <c r="CX134" i="65"/>
  <c r="FF134" i="65" s="1"/>
  <c r="DW125" i="65"/>
  <c r="GE125" i="65" s="1"/>
  <c r="EP128" i="65"/>
  <c r="GX128" i="65" s="1"/>
  <c r="EE134" i="65"/>
  <c r="GM134" i="65" s="1"/>
  <c r="EH66" i="65"/>
  <c r="GP66" i="65" s="1"/>
  <c r="EN67" i="65"/>
  <c r="GV67" i="65" s="1"/>
  <c r="CL69" i="65"/>
  <c r="ET69" i="65" s="1"/>
  <c r="CQ70" i="65"/>
  <c r="EY70" i="65" s="1"/>
  <c r="CV71" i="65"/>
  <c r="FD71" i="65" s="1"/>
  <c r="DA72" i="65"/>
  <c r="FI72" i="65" s="1"/>
  <c r="DF73" i="65"/>
  <c r="FN73" i="65" s="1"/>
  <c r="DK74" i="65"/>
  <c r="FS74" i="65" s="1"/>
  <c r="DP75" i="65"/>
  <c r="FX75" i="65" s="1"/>
  <c r="DU76" i="65"/>
  <c r="GC76" i="65" s="1"/>
  <c r="CW79" i="65"/>
  <c r="FE79" i="65" s="1"/>
  <c r="DM83" i="65"/>
  <c r="FU83" i="65" s="1"/>
  <c r="EM91" i="65"/>
  <c r="GU91" i="65" s="1"/>
  <c r="DV58" i="65"/>
  <c r="GD58" i="65" s="1"/>
  <c r="EA59" i="65"/>
  <c r="GI59" i="65" s="1"/>
  <c r="EG60" i="65"/>
  <c r="GO60" i="65" s="1"/>
  <c r="EM61" i="65"/>
  <c r="GU61" i="65" s="1"/>
  <c r="CJ63" i="65"/>
  <c r="ER63" i="65" s="1"/>
  <c r="CO64" i="65"/>
  <c r="EW64" i="65" s="1"/>
  <c r="CW65" i="65"/>
  <c r="FE65" i="65" s="1"/>
  <c r="DC66" i="65"/>
  <c r="FK66" i="65" s="1"/>
  <c r="DI67" i="65"/>
  <c r="FQ67" i="65" s="1"/>
  <c r="DN68" i="65"/>
  <c r="FV68" i="65" s="1"/>
  <c r="DS69" i="65"/>
  <c r="GA69" i="65" s="1"/>
  <c r="DX70" i="65"/>
  <c r="GF70" i="65" s="1"/>
  <c r="EC71" i="65"/>
  <c r="GK71" i="65" s="1"/>
  <c r="EH72" i="65"/>
  <c r="GP72" i="65" s="1"/>
  <c r="EM73" i="65"/>
  <c r="GU73" i="65" s="1"/>
  <c r="CK75" i="65"/>
  <c r="ES75" i="65" s="1"/>
  <c r="CP76" i="65"/>
  <c r="EX76" i="65" s="1"/>
  <c r="DE77" i="65"/>
  <c r="FM77" i="65" s="1"/>
  <c r="DG81" i="65"/>
  <c r="FO81" i="65" s="1"/>
  <c r="EE87" i="65"/>
  <c r="GM87" i="65" s="1"/>
  <c r="EB77" i="65"/>
  <c r="GJ77" i="65" s="1"/>
  <c r="EG78" i="65"/>
  <c r="GO78" i="65" s="1"/>
  <c r="EL79" i="65"/>
  <c r="GT79" i="65" s="1"/>
  <c r="EP80" i="65"/>
  <c r="GX80" i="65" s="1"/>
  <c r="CL82" i="65"/>
  <c r="ET82" i="65" s="1"/>
  <c r="CP83" i="65"/>
  <c r="EX83" i="65" s="1"/>
  <c r="CT84" i="65"/>
  <c r="FB84" i="65" s="1"/>
  <c r="CX85" i="65"/>
  <c r="FF85" i="65" s="1"/>
  <c r="DB86" i="65"/>
  <c r="FJ86" i="65" s="1"/>
  <c r="DF87" i="65"/>
  <c r="FN87" i="65" s="1"/>
  <c r="DJ88" i="65"/>
  <c r="FR88" i="65" s="1"/>
  <c r="DN89" i="65"/>
  <c r="FV89" i="65" s="1"/>
  <c r="DR90" i="65"/>
  <c r="FZ90" i="65" s="1"/>
  <c r="DV91" i="65"/>
  <c r="GD91" i="65" s="1"/>
  <c r="DZ92" i="65"/>
  <c r="GH92" i="65" s="1"/>
  <c r="ED93" i="65"/>
  <c r="GL93" i="65" s="1"/>
  <c r="CJ95" i="65"/>
  <c r="ER95" i="65" s="1"/>
  <c r="DF77" i="65"/>
  <c r="FN77" i="65" s="1"/>
  <c r="DK78" i="65"/>
  <c r="FS78" i="65" s="1"/>
  <c r="DP79" i="65"/>
  <c r="FX79" i="65" s="1"/>
  <c r="DT80" i="65"/>
  <c r="GB80" i="65" s="1"/>
  <c r="DX81" i="65"/>
  <c r="GF81" i="65" s="1"/>
  <c r="EB82" i="65"/>
  <c r="GJ82" i="65" s="1"/>
  <c r="EF83" i="65"/>
  <c r="GN83" i="65" s="1"/>
  <c r="EJ84" i="65"/>
  <c r="GR84" i="65" s="1"/>
  <c r="EN85" i="65"/>
  <c r="GV85" i="65" s="1"/>
  <c r="CJ87" i="65"/>
  <c r="ER87" i="65" s="1"/>
  <c r="CN88" i="65"/>
  <c r="EV88" i="65" s="1"/>
  <c r="CR89" i="65"/>
  <c r="EZ89" i="65" s="1"/>
  <c r="CV90" i="65"/>
  <c r="FD90" i="65" s="1"/>
  <c r="CZ91" i="65"/>
  <c r="FH91" i="65" s="1"/>
  <c r="DH93" i="65"/>
  <c r="FP93" i="65" s="1"/>
  <c r="DQ94" i="65"/>
  <c r="FY94" i="65" s="1"/>
  <c r="EP95" i="65"/>
  <c r="GX95" i="65" s="1"/>
  <c r="EC101" i="65"/>
  <c r="GK101" i="65" s="1"/>
  <c r="CV108" i="65"/>
  <c r="FD108" i="65" s="1"/>
  <c r="CQ77" i="65"/>
  <c r="EY77" i="65" s="1"/>
  <c r="CV78" i="65"/>
  <c r="FD78" i="65" s="1"/>
  <c r="DA79" i="65"/>
  <c r="FI79" i="65" s="1"/>
  <c r="DE80" i="65"/>
  <c r="FM80" i="65" s="1"/>
  <c r="DI81" i="65"/>
  <c r="FQ81" i="65" s="1"/>
  <c r="DM82" i="65"/>
  <c r="FU82" i="65" s="1"/>
  <c r="DQ83" i="65"/>
  <c r="FY83" i="65" s="1"/>
  <c r="DU84" i="65"/>
  <c r="GC84" i="65" s="1"/>
  <c r="DY85" i="65"/>
  <c r="GG85" i="65" s="1"/>
  <c r="EC86" i="65"/>
  <c r="GK86" i="65" s="1"/>
  <c r="EG87" i="65"/>
  <c r="GO87" i="65" s="1"/>
  <c r="EK88" i="65"/>
  <c r="GS88" i="65" s="1"/>
  <c r="EO89" i="65"/>
  <c r="GW89" i="65" s="1"/>
  <c r="CK91" i="65"/>
  <c r="ES91" i="65" s="1"/>
  <c r="CO92" i="65"/>
  <c r="EW92" i="65" s="1"/>
  <c r="CS93" i="65"/>
  <c r="FA93" i="65" s="1"/>
  <c r="CZ94" i="65"/>
  <c r="FH94" i="65" s="1"/>
  <c r="DT95" i="65"/>
  <c r="GB95" i="65" s="1"/>
  <c r="EB100" i="65"/>
  <c r="GJ100" i="65" s="1"/>
  <c r="CV106" i="65"/>
  <c r="FD106" i="65" s="1"/>
  <c r="EN77" i="65"/>
  <c r="GV77" i="65" s="1"/>
  <c r="CL79" i="65"/>
  <c r="ET79" i="65" s="1"/>
  <c r="CP80" i="65"/>
  <c r="EX80" i="65" s="1"/>
  <c r="CT81" i="65"/>
  <c r="FB81" i="65" s="1"/>
  <c r="CX82" i="65"/>
  <c r="FF82" i="65" s="1"/>
  <c r="DB83" i="65"/>
  <c r="FJ83" i="65" s="1"/>
  <c r="DF84" i="65"/>
  <c r="FN84" i="65" s="1"/>
  <c r="DJ85" i="65"/>
  <c r="FR85" i="65" s="1"/>
  <c r="DN86" i="65"/>
  <c r="FV86" i="65" s="1"/>
  <c r="DR87" i="65"/>
  <c r="FZ87" i="65" s="1"/>
  <c r="DV88" i="65"/>
  <c r="GD88" i="65" s="1"/>
  <c r="DZ89" i="65"/>
  <c r="GH89" i="65" s="1"/>
  <c r="ED90" i="65"/>
  <c r="GL90" i="65" s="1"/>
  <c r="EH91" i="65"/>
  <c r="GP91" i="65" s="1"/>
  <c r="EL92" i="65"/>
  <c r="GT92" i="65" s="1"/>
  <c r="CZ95" i="65"/>
  <c r="FH95" i="65" s="1"/>
  <c r="EJ96" i="65"/>
  <c r="GR96" i="65" s="1"/>
  <c r="EC99" i="65"/>
  <c r="GK99" i="65" s="1"/>
  <c r="CV104" i="65"/>
  <c r="FD104" i="65" s="1"/>
  <c r="DN78" i="65"/>
  <c r="FV78" i="65" s="1"/>
  <c r="DS79" i="65"/>
  <c r="GA79" i="65" s="1"/>
  <c r="DW80" i="65"/>
  <c r="GE80" i="65" s="1"/>
  <c r="EA81" i="65"/>
  <c r="GI81" i="65" s="1"/>
  <c r="EE82" i="65"/>
  <c r="GM82" i="65" s="1"/>
  <c r="EI83" i="65"/>
  <c r="GQ83" i="65" s="1"/>
  <c r="EM84" i="65"/>
  <c r="GU84" i="65" s="1"/>
  <c r="CM87" i="65"/>
  <c r="EU87" i="65" s="1"/>
  <c r="CQ88" i="65"/>
  <c r="EY88" i="65" s="1"/>
  <c r="CU89" i="65"/>
  <c r="FC89" i="65" s="1"/>
  <c r="CY90" i="65"/>
  <c r="FG90" i="65" s="1"/>
  <c r="DC91" i="65"/>
  <c r="FK91" i="65" s="1"/>
  <c r="DG92" i="65"/>
  <c r="FO92" i="65" s="1"/>
  <c r="DK93" i="65"/>
  <c r="FS93" i="65" s="1"/>
  <c r="DT94" i="65"/>
  <c r="GB94" i="65" s="1"/>
  <c r="CL96" i="65"/>
  <c r="ET96" i="65" s="1"/>
  <c r="EN101" i="65"/>
  <c r="GV101" i="65" s="1"/>
  <c r="DT108" i="65"/>
  <c r="GB108" i="65" s="1"/>
  <c r="CT77" i="65"/>
  <c r="FB77" i="65" s="1"/>
  <c r="CY78" i="65"/>
  <c r="FG78" i="65" s="1"/>
  <c r="DD79" i="65"/>
  <c r="FL79" i="65" s="1"/>
  <c r="DH80" i="65"/>
  <c r="FP80" i="65" s="1"/>
  <c r="DL81" i="65"/>
  <c r="FT81" i="65" s="1"/>
  <c r="DP82" i="65"/>
  <c r="FX82" i="65" s="1"/>
  <c r="DT83" i="65"/>
  <c r="GB83" i="65" s="1"/>
  <c r="DX84" i="65"/>
  <c r="GF84" i="65" s="1"/>
  <c r="EB85" i="65"/>
  <c r="GJ85" i="65" s="1"/>
  <c r="EF86" i="65"/>
  <c r="GN86" i="65" s="1"/>
  <c r="EJ87" i="65"/>
  <c r="GR87" i="65" s="1"/>
  <c r="EN88" i="65"/>
  <c r="GV88" i="65" s="1"/>
  <c r="CJ90" i="65"/>
  <c r="ER90" i="65" s="1"/>
  <c r="CN91" i="65"/>
  <c r="EV91" i="65" s="1"/>
  <c r="CR92" i="65"/>
  <c r="EZ92" i="65" s="1"/>
  <c r="CV93" i="65"/>
  <c r="FD93" i="65" s="1"/>
  <c r="DC94" i="65"/>
  <c r="FK94" i="65" s="1"/>
  <c r="DH97" i="65"/>
  <c r="FP97" i="65" s="1"/>
  <c r="EO100" i="65"/>
  <c r="GW100" i="65" s="1"/>
  <c r="DT106" i="65"/>
  <c r="GB106" i="65" s="1"/>
  <c r="DI84" i="65"/>
  <c r="FQ84" i="65" s="1"/>
  <c r="DM85" i="65"/>
  <c r="FU85" i="65" s="1"/>
  <c r="DQ86" i="65"/>
  <c r="FY86" i="65" s="1"/>
  <c r="DU87" i="65"/>
  <c r="GC87" i="65" s="1"/>
  <c r="DY88" i="65"/>
  <c r="GG88" i="65" s="1"/>
  <c r="EC89" i="65"/>
  <c r="GK89" i="65" s="1"/>
  <c r="EG90" i="65"/>
  <c r="GO90" i="65" s="1"/>
  <c r="EK91" i="65"/>
  <c r="GS91" i="65" s="1"/>
  <c r="EO92" i="65"/>
  <c r="GW92" i="65" s="1"/>
  <c r="CL94" i="65"/>
  <c r="ET94" i="65" s="1"/>
  <c r="DD95" i="65"/>
  <c r="FL95" i="65" s="1"/>
  <c r="EO96" i="65"/>
  <c r="GW96" i="65" s="1"/>
  <c r="EN99" i="65"/>
  <c r="GV99" i="65" s="1"/>
  <c r="DT104" i="65"/>
  <c r="GB104" i="65" s="1"/>
  <c r="DG95" i="65"/>
  <c r="FO95" i="65" s="1"/>
  <c r="DK96" i="65"/>
  <c r="FS96" i="65" s="1"/>
  <c r="DO97" i="65"/>
  <c r="FW97" i="65" s="1"/>
  <c r="DS98" i="65"/>
  <c r="GA98" i="65" s="1"/>
  <c r="DW99" i="65"/>
  <c r="GE99" i="65" s="1"/>
  <c r="EA100" i="65"/>
  <c r="GI100" i="65" s="1"/>
  <c r="EE101" i="65"/>
  <c r="GM101" i="65" s="1"/>
  <c r="EI102" i="65"/>
  <c r="GQ102" i="65" s="1"/>
  <c r="EM103" i="65"/>
  <c r="GU103" i="65" s="1"/>
  <c r="CM106" i="65"/>
  <c r="EU106" i="65" s="1"/>
  <c r="CQ107" i="65"/>
  <c r="EY107" i="65" s="1"/>
  <c r="CU108" i="65"/>
  <c r="FC108" i="65" s="1"/>
  <c r="CY109" i="65"/>
  <c r="FG109" i="65" s="1"/>
  <c r="DM112" i="65"/>
  <c r="FU112" i="65" s="1"/>
  <c r="EO93" i="65"/>
  <c r="GW93" i="65" s="1"/>
  <c r="CK95" i="65"/>
  <c r="ES95" i="65" s="1"/>
  <c r="CO96" i="65"/>
  <c r="EW96" i="65" s="1"/>
  <c r="CS97" i="65"/>
  <c r="FA97" i="65" s="1"/>
  <c r="CW98" i="65"/>
  <c r="FE98" i="65" s="1"/>
  <c r="DA99" i="65"/>
  <c r="FI99" i="65" s="1"/>
  <c r="DE100" i="65"/>
  <c r="FM100" i="65" s="1"/>
  <c r="DI101" i="65"/>
  <c r="FQ101" i="65" s="1"/>
  <c r="DM102" i="65"/>
  <c r="FU102" i="65" s="1"/>
  <c r="DQ103" i="65"/>
  <c r="FY103" i="65" s="1"/>
  <c r="DU104" i="65"/>
  <c r="GC104" i="65" s="1"/>
  <c r="DY105" i="65"/>
  <c r="GG105" i="65" s="1"/>
  <c r="EC106" i="65"/>
  <c r="GK106" i="65" s="1"/>
  <c r="EG107" i="65"/>
  <c r="GO107" i="65" s="1"/>
  <c r="EK108" i="65"/>
  <c r="GS108" i="65" s="1"/>
  <c r="EO109" i="65"/>
  <c r="GW109" i="65" s="1"/>
  <c r="CK111" i="65"/>
  <c r="ES111" i="65" s="1"/>
  <c r="DQ113" i="65"/>
  <c r="FY113" i="65" s="1"/>
  <c r="DI116" i="65"/>
  <c r="FQ116" i="65" s="1"/>
  <c r="EP97" i="65"/>
  <c r="GX97" i="65" s="1"/>
  <c r="CL99" i="65"/>
  <c r="ET99" i="65" s="1"/>
  <c r="CP100" i="65"/>
  <c r="EX100" i="65" s="1"/>
  <c r="CT101" i="65"/>
  <c r="FB101" i="65" s="1"/>
  <c r="CX102" i="65"/>
  <c r="FF102" i="65" s="1"/>
  <c r="DB103" i="65"/>
  <c r="FJ103" i="65" s="1"/>
  <c r="DF104" i="65"/>
  <c r="FN104" i="65" s="1"/>
  <c r="DJ105" i="65"/>
  <c r="FR105" i="65" s="1"/>
  <c r="DN106" i="65"/>
  <c r="FV106" i="65" s="1"/>
  <c r="DR107" i="65"/>
  <c r="FZ107" i="65" s="1"/>
  <c r="DV108" i="65"/>
  <c r="GD108" i="65" s="1"/>
  <c r="DZ109" i="65"/>
  <c r="GH109" i="65" s="1"/>
  <c r="EH111" i="65"/>
  <c r="GP111" i="65" s="1"/>
  <c r="CM113" i="65"/>
  <c r="EU113" i="65" s="1"/>
  <c r="EC115" i="65"/>
  <c r="GK115" i="65" s="1"/>
  <c r="DS118" i="65"/>
  <c r="GA118" i="65" s="1"/>
  <c r="EE98" i="65"/>
  <c r="GM98" i="65" s="1"/>
  <c r="EI99" i="65"/>
  <c r="GQ99" i="65" s="1"/>
  <c r="EM100" i="65"/>
  <c r="GU100" i="65" s="1"/>
  <c r="CM103" i="65"/>
  <c r="EU103" i="65" s="1"/>
  <c r="CQ104" i="65"/>
  <c r="EY104" i="65" s="1"/>
  <c r="CU105" i="65"/>
  <c r="FC105" i="65" s="1"/>
  <c r="CY106" i="65"/>
  <c r="FG106" i="65" s="1"/>
  <c r="DC107" i="65"/>
  <c r="FK107" i="65" s="1"/>
  <c r="DG108" i="65"/>
  <c r="FO108" i="65" s="1"/>
  <c r="DK109" i="65"/>
  <c r="FS109" i="65" s="1"/>
  <c r="DO110" i="65"/>
  <c r="FW110" i="65" s="1"/>
  <c r="DS111" i="65"/>
  <c r="GA111" i="65" s="1"/>
  <c r="EA112" i="65"/>
  <c r="GI112" i="65" s="1"/>
  <c r="CO115" i="65"/>
  <c r="EW115" i="65" s="1"/>
  <c r="EM117" i="65"/>
  <c r="GU117" i="65" s="1"/>
  <c r="EC120" i="65"/>
  <c r="GK120" i="65" s="1"/>
  <c r="CR96" i="65"/>
  <c r="EZ96" i="65" s="1"/>
  <c r="CV97" i="65"/>
  <c r="FD97" i="65" s="1"/>
  <c r="CZ98" i="65"/>
  <c r="FH98" i="65" s="1"/>
  <c r="DD99" i="65"/>
  <c r="FL99" i="65" s="1"/>
  <c r="DH100" i="65"/>
  <c r="FP100" i="65" s="1"/>
  <c r="DL101" i="65"/>
  <c r="FT101" i="65" s="1"/>
  <c r="DP102" i="65"/>
  <c r="FX102" i="65" s="1"/>
  <c r="DT103" i="65"/>
  <c r="GB103" i="65" s="1"/>
  <c r="DX104" i="65"/>
  <c r="GF104" i="65" s="1"/>
  <c r="EB105" i="65"/>
  <c r="GJ105" i="65" s="1"/>
  <c r="EF106" i="65"/>
  <c r="GN106" i="65" s="1"/>
  <c r="EJ107" i="65"/>
  <c r="GR107" i="65" s="1"/>
  <c r="EN108" i="65"/>
  <c r="GV108" i="65" s="1"/>
  <c r="CJ110" i="65"/>
  <c r="ER110" i="65" s="1"/>
  <c r="CN111" i="65"/>
  <c r="EV111" i="65" s="1"/>
  <c r="DY113" i="65"/>
  <c r="GG113" i="65" s="1"/>
  <c r="DQ116" i="65"/>
  <c r="FY116" i="65" s="1"/>
  <c r="DG119" i="65"/>
  <c r="FO119" i="65" s="1"/>
  <c r="DY104" i="65"/>
  <c r="GG104" i="65" s="1"/>
  <c r="EC105" i="65"/>
  <c r="GK105" i="65" s="1"/>
  <c r="EG106" i="65"/>
  <c r="GO106" i="65" s="1"/>
  <c r="EK107" i="65"/>
  <c r="GS107" i="65" s="1"/>
  <c r="EO108" i="65"/>
  <c r="GW108" i="65" s="1"/>
  <c r="CK110" i="65"/>
  <c r="ES110" i="65" s="1"/>
  <c r="CO111" i="65"/>
  <c r="EW111" i="65" s="1"/>
  <c r="CS112" i="65"/>
  <c r="FA112" i="65" s="1"/>
  <c r="EC113" i="65"/>
  <c r="GK113" i="65" s="1"/>
  <c r="DS116" i="65"/>
  <c r="GA116" i="65" s="1"/>
  <c r="DI119" i="65"/>
  <c r="FQ119" i="65" s="1"/>
  <c r="DE123" i="65"/>
  <c r="FM123" i="65" s="1"/>
  <c r="EP98" i="65"/>
  <c r="GX98" i="65" s="1"/>
  <c r="CL100" i="65"/>
  <c r="ET100" i="65" s="1"/>
  <c r="CP101" i="65"/>
  <c r="EX101" i="65" s="1"/>
  <c r="CT102" i="65"/>
  <c r="FB102" i="65" s="1"/>
  <c r="CX103" i="65"/>
  <c r="FF103" i="65" s="1"/>
  <c r="DB104" i="65"/>
  <c r="FJ104" i="65" s="1"/>
  <c r="DF105" i="65"/>
  <c r="FN105" i="65" s="1"/>
  <c r="DJ106" i="65"/>
  <c r="FR106" i="65" s="1"/>
  <c r="DN107" i="65"/>
  <c r="FV107" i="65" s="1"/>
  <c r="DR108" i="65"/>
  <c r="FZ108" i="65" s="1"/>
  <c r="DV109" i="65"/>
  <c r="GD109" i="65" s="1"/>
  <c r="DZ110" i="65"/>
  <c r="GH110" i="65" s="1"/>
  <c r="ED111" i="65"/>
  <c r="GL111" i="65" s="1"/>
  <c r="EO112" i="65"/>
  <c r="GW112" i="65" s="1"/>
  <c r="DQ115" i="65"/>
  <c r="FY115" i="65" s="1"/>
  <c r="DI118" i="65"/>
  <c r="FQ118" i="65" s="1"/>
  <c r="DN113" i="65"/>
  <c r="FV113" i="65" s="1"/>
  <c r="DR114" i="65"/>
  <c r="FZ114" i="65" s="1"/>
  <c r="DV115" i="65"/>
  <c r="GD115" i="65" s="1"/>
  <c r="DZ116" i="65"/>
  <c r="GH116" i="65" s="1"/>
  <c r="ED117" i="65"/>
  <c r="GL117" i="65" s="1"/>
  <c r="EH118" i="65"/>
  <c r="GP118" i="65" s="1"/>
  <c r="EL119" i="65"/>
  <c r="GT119" i="65" s="1"/>
  <c r="CM122" i="65"/>
  <c r="EU122" i="65" s="1"/>
  <c r="DX113" i="65"/>
  <c r="GF113" i="65" s="1"/>
  <c r="EB114" i="65"/>
  <c r="GJ114" i="65" s="1"/>
  <c r="EF115" i="65"/>
  <c r="GN115" i="65" s="1"/>
  <c r="EJ116" i="65"/>
  <c r="GR116" i="65" s="1"/>
  <c r="EN117" i="65"/>
  <c r="GV117" i="65" s="1"/>
  <c r="CJ119" i="65"/>
  <c r="ER119" i="65" s="1"/>
  <c r="CN120" i="65"/>
  <c r="EV120" i="65" s="1"/>
  <c r="CR121" i="65"/>
  <c r="EZ121" i="65" s="1"/>
  <c r="DI125" i="65"/>
  <c r="FQ125" i="65" s="1"/>
  <c r="EP113" i="65"/>
  <c r="GX113" i="65" s="1"/>
  <c r="CL115" i="65"/>
  <c r="ET115" i="65" s="1"/>
  <c r="CP116" i="65"/>
  <c r="EX116" i="65" s="1"/>
  <c r="CT117" i="65"/>
  <c r="FB117" i="65" s="1"/>
  <c r="CX118" i="65"/>
  <c r="FF118" i="65" s="1"/>
  <c r="DB119" i="65"/>
  <c r="FJ119" i="65" s="1"/>
  <c r="DF120" i="65"/>
  <c r="FN120" i="65" s="1"/>
  <c r="EI128" i="65"/>
  <c r="GQ128" i="65" s="1"/>
  <c r="EI113" i="65"/>
  <c r="GQ113" i="65" s="1"/>
  <c r="EM114" i="65"/>
  <c r="GU114" i="65" s="1"/>
  <c r="CM117" i="65"/>
  <c r="EU117" i="65" s="1"/>
  <c r="CQ118" i="65"/>
  <c r="EY118" i="65" s="1"/>
  <c r="CU119" i="65"/>
  <c r="FC119" i="65" s="1"/>
  <c r="CY120" i="65"/>
  <c r="FG120" i="65" s="1"/>
  <c r="DC121" i="65"/>
  <c r="FK121" i="65" s="1"/>
  <c r="DQ122" i="65"/>
  <c r="FY122" i="65" s="1"/>
  <c r="DH112" i="65"/>
  <c r="FP112" i="65" s="1"/>
  <c r="DL113" i="65"/>
  <c r="FT113" i="65" s="1"/>
  <c r="DP114" i="65"/>
  <c r="FX114" i="65" s="1"/>
  <c r="DT115" i="65"/>
  <c r="GB115" i="65" s="1"/>
  <c r="DX116" i="65"/>
  <c r="GF116" i="65" s="1"/>
  <c r="EB117" i="65"/>
  <c r="GJ117" i="65" s="1"/>
  <c r="EF118" i="65"/>
  <c r="GN118" i="65" s="1"/>
  <c r="EJ119" i="65"/>
  <c r="GR119" i="65" s="1"/>
  <c r="EN120" i="65"/>
  <c r="GV120" i="65" s="1"/>
  <c r="CJ122" i="65"/>
  <c r="ER122" i="65" s="1"/>
  <c r="EC124" i="65"/>
  <c r="GK124" i="65" s="1"/>
  <c r="DA123" i="65"/>
  <c r="FI123" i="65" s="1"/>
  <c r="CV124" i="65"/>
  <c r="FD124" i="65" s="1"/>
  <c r="CZ125" i="65"/>
  <c r="FH125" i="65" s="1"/>
  <c r="DD126" i="65"/>
  <c r="FL126" i="65" s="1"/>
  <c r="DH127" i="65"/>
  <c r="FP127" i="65" s="1"/>
  <c r="EH129" i="65"/>
  <c r="GP129" i="65" s="1"/>
  <c r="CT136" i="65"/>
  <c r="FB136" i="65" s="1"/>
  <c r="DB123" i="65"/>
  <c r="FJ123" i="65" s="1"/>
  <c r="DF124" i="65"/>
  <c r="FN124" i="65" s="1"/>
  <c r="DJ125" i="65"/>
  <c r="FR125" i="65" s="1"/>
  <c r="DN126" i="65"/>
  <c r="FV126" i="65" s="1"/>
  <c r="DR127" i="65"/>
  <c r="FZ127" i="65" s="1"/>
  <c r="CP130" i="65"/>
  <c r="EX130" i="65" s="1"/>
  <c r="CX132" i="65"/>
  <c r="FF132" i="65" s="1"/>
  <c r="DF134" i="65"/>
  <c r="FN134" i="65" s="1"/>
  <c r="EA123" i="65"/>
  <c r="GI123" i="65" s="1"/>
  <c r="EE124" i="65"/>
  <c r="GM124" i="65" s="1"/>
  <c r="EI125" i="65"/>
  <c r="GQ125" i="65" s="1"/>
  <c r="EM126" i="65"/>
  <c r="GU126" i="65" s="1"/>
  <c r="CZ109" i="65"/>
  <c r="FH109" i="65" s="1"/>
  <c r="DD78" i="65"/>
  <c r="FL78" i="65" s="1"/>
  <c r="DI79" i="65"/>
  <c r="FQ79" i="65" s="1"/>
  <c r="DM80" i="65"/>
  <c r="FU80" i="65" s="1"/>
  <c r="DQ81" i="65"/>
  <c r="FY81" i="65" s="1"/>
  <c r="EK86" i="65"/>
  <c r="GS86" i="65" s="1"/>
  <c r="EO87" i="65"/>
  <c r="GW87" i="65" s="1"/>
  <c r="CK89" i="65"/>
  <c r="ES89" i="65" s="1"/>
  <c r="CO90" i="65"/>
  <c r="EW90" i="65" s="1"/>
  <c r="CS91" i="65"/>
  <c r="FA91" i="65" s="1"/>
  <c r="CW92" i="65"/>
  <c r="FE92" i="65" s="1"/>
  <c r="DI94" i="65"/>
  <c r="FQ94" i="65" s="1"/>
  <c r="ED95" i="65"/>
  <c r="GL95" i="65" s="1"/>
  <c r="CZ101" i="65"/>
  <c r="FH101" i="65" s="1"/>
  <c r="CZ107" i="65"/>
  <c r="FH107" i="65" s="1"/>
  <c r="CO78" i="65"/>
  <c r="EW78" i="65" s="1"/>
  <c r="CT79" i="65"/>
  <c r="FB79" i="65" s="1"/>
  <c r="CX80" i="65"/>
  <c r="FF80" i="65" s="1"/>
  <c r="DB81" i="65"/>
  <c r="FJ81" i="65" s="1"/>
  <c r="DF82" i="65"/>
  <c r="FN82" i="65" s="1"/>
  <c r="DJ83" i="65"/>
  <c r="FR83" i="65" s="1"/>
  <c r="DN84" i="65"/>
  <c r="FV84" i="65" s="1"/>
  <c r="DR85" i="65"/>
  <c r="FZ85" i="65" s="1"/>
  <c r="DV86" i="65"/>
  <c r="GD86" i="65" s="1"/>
  <c r="DZ87" i="65"/>
  <c r="GH87" i="65" s="1"/>
  <c r="ED88" i="65"/>
  <c r="GL88" i="65" s="1"/>
  <c r="EH89" i="65"/>
  <c r="GP89" i="65" s="1"/>
  <c r="EL90" i="65"/>
  <c r="GT90" i="65" s="1"/>
  <c r="EP91" i="65"/>
  <c r="GX91" i="65" s="1"/>
  <c r="CL93" i="65"/>
  <c r="ET93" i="65" s="1"/>
  <c r="CR94" i="65"/>
  <c r="EZ94" i="65" s="1"/>
  <c r="CO97" i="65"/>
  <c r="EW97" i="65" s="1"/>
  <c r="DA100" i="65"/>
  <c r="FI100" i="65" s="1"/>
  <c r="CZ105" i="65"/>
  <c r="FH105" i="65" s="1"/>
  <c r="DV78" i="65"/>
  <c r="GD78" i="65" s="1"/>
  <c r="EA79" i="65"/>
  <c r="GI79" i="65" s="1"/>
  <c r="EE80" i="65"/>
  <c r="GM80" i="65" s="1"/>
  <c r="EI81" i="65"/>
  <c r="GQ81" i="65" s="1"/>
  <c r="EM82" i="65"/>
  <c r="GU82" i="65" s="1"/>
  <c r="CM85" i="65"/>
  <c r="EU85" i="65" s="1"/>
  <c r="CQ86" i="65"/>
  <c r="EY86" i="65" s="1"/>
  <c r="CU87" i="65"/>
  <c r="FC87" i="65" s="1"/>
  <c r="CY88" i="65"/>
  <c r="FG88" i="65" s="1"/>
  <c r="DC89" i="65"/>
  <c r="FK89" i="65" s="1"/>
  <c r="DG90" i="65"/>
  <c r="FO90" i="65" s="1"/>
  <c r="DK91" i="65"/>
  <c r="FS91" i="65" s="1"/>
  <c r="DO92" i="65"/>
  <c r="FW92" i="65" s="1"/>
  <c r="DS93" i="65"/>
  <c r="GA93" i="65" s="1"/>
  <c r="ED94" i="65"/>
  <c r="GL94" i="65" s="1"/>
  <c r="CY96" i="65"/>
  <c r="FG96" i="65" s="1"/>
  <c r="CV98" i="65"/>
  <c r="FD98" i="65" s="1"/>
  <c r="DL102" i="65"/>
  <c r="FT102" i="65" s="1"/>
  <c r="DX109" i="65"/>
  <c r="GF109" i="65" s="1"/>
  <c r="DB77" i="65"/>
  <c r="FJ77" i="65" s="1"/>
  <c r="DG78" i="65"/>
  <c r="FO78" i="65" s="1"/>
  <c r="DL79" i="65"/>
  <c r="FT79" i="65" s="1"/>
  <c r="DP80" i="65"/>
  <c r="FX80" i="65" s="1"/>
  <c r="DT81" i="65"/>
  <c r="GB81" i="65" s="1"/>
  <c r="DX82" i="65"/>
  <c r="GF82" i="65" s="1"/>
  <c r="EB83" i="65"/>
  <c r="GJ83" i="65" s="1"/>
  <c r="EF84" i="65"/>
  <c r="GN84" i="65" s="1"/>
  <c r="EJ85" i="65"/>
  <c r="GR85" i="65" s="1"/>
  <c r="EN86" i="65"/>
  <c r="GV86" i="65" s="1"/>
  <c r="CJ88" i="65"/>
  <c r="ER88" i="65" s="1"/>
  <c r="CN89" i="65"/>
  <c r="EV89" i="65" s="1"/>
  <c r="CR90" i="65"/>
  <c r="EZ90" i="65" s="1"/>
  <c r="CV91" i="65"/>
  <c r="FD91" i="65" s="1"/>
  <c r="CZ92" i="65"/>
  <c r="FH92" i="65" s="1"/>
  <c r="DD93" i="65"/>
  <c r="FL93" i="65" s="1"/>
  <c r="DL94" i="65"/>
  <c r="FT94" i="65" s="1"/>
  <c r="EI95" i="65"/>
  <c r="GQ95" i="65" s="1"/>
  <c r="DX97" i="65"/>
  <c r="GF97" i="65" s="1"/>
  <c r="DM101" i="65"/>
  <c r="FU101" i="65" s="1"/>
  <c r="DX107" i="65"/>
  <c r="GF107" i="65" s="1"/>
  <c r="DQ84" i="65"/>
  <c r="FY84" i="65" s="1"/>
  <c r="DU85" i="65"/>
  <c r="GC85" i="65" s="1"/>
  <c r="DY86" i="65"/>
  <c r="GG86" i="65" s="1"/>
  <c r="EC87" i="65"/>
  <c r="GK87" i="65" s="1"/>
  <c r="EG88" i="65"/>
  <c r="GO88" i="65" s="1"/>
  <c r="EK89" i="65"/>
  <c r="GS89" i="65" s="1"/>
  <c r="EO90" i="65"/>
  <c r="GW90" i="65" s="1"/>
  <c r="CK92" i="65"/>
  <c r="ES92" i="65" s="1"/>
  <c r="CO93" i="65"/>
  <c r="EW93" i="65" s="1"/>
  <c r="CU94" i="65"/>
  <c r="FC94" i="65" s="1"/>
  <c r="DN95" i="65"/>
  <c r="FV95" i="65" s="1"/>
  <c r="CU97" i="65"/>
  <c r="FC97" i="65" s="1"/>
  <c r="DL100" i="65"/>
  <c r="FT100" i="65" s="1"/>
  <c r="DX105" i="65"/>
  <c r="GF105" i="65" s="1"/>
  <c r="DO95" i="65"/>
  <c r="FW95" i="65" s="1"/>
  <c r="DS96" i="65"/>
  <c r="GA96" i="65" s="1"/>
  <c r="DW97" i="65"/>
  <c r="GE97" i="65" s="1"/>
  <c r="EA98" i="65"/>
  <c r="GI98" i="65" s="1"/>
  <c r="EE99" i="65"/>
  <c r="GM99" i="65" s="1"/>
  <c r="EI100" i="65"/>
  <c r="GQ100" i="65" s="1"/>
  <c r="EM101" i="65"/>
  <c r="GU101" i="65" s="1"/>
  <c r="CM104" i="65"/>
  <c r="EU104" i="65" s="1"/>
  <c r="CQ105" i="65"/>
  <c r="EY105" i="65" s="1"/>
  <c r="CU106" i="65"/>
  <c r="FC106" i="65" s="1"/>
  <c r="CY107" i="65"/>
  <c r="FG107" i="65" s="1"/>
  <c r="DC108" i="65"/>
  <c r="FK108" i="65" s="1"/>
  <c r="DG109" i="65"/>
  <c r="FO109" i="65" s="1"/>
  <c r="DO111" i="65"/>
  <c r="FW111" i="65" s="1"/>
  <c r="EK114" i="65"/>
  <c r="GS114" i="65" s="1"/>
  <c r="CO94" i="65"/>
  <c r="EW94" i="65" s="1"/>
  <c r="CS95" i="65"/>
  <c r="FA95" i="65" s="1"/>
  <c r="CW96" i="65"/>
  <c r="FE96" i="65" s="1"/>
  <c r="DA97" i="65"/>
  <c r="FI97" i="65" s="1"/>
  <c r="DE98" i="65"/>
  <c r="FM98" i="65" s="1"/>
  <c r="DI99" i="65"/>
  <c r="FQ99" i="65" s="1"/>
  <c r="DM100" i="65"/>
  <c r="FU100" i="65" s="1"/>
  <c r="DQ101" i="65"/>
  <c r="FY101" i="65" s="1"/>
  <c r="DU102" i="65"/>
  <c r="GC102" i="65" s="1"/>
  <c r="CW112" i="65"/>
  <c r="FE112" i="65" s="1"/>
  <c r="EC116" i="65"/>
  <c r="GK116" i="65" s="1"/>
  <c r="DU119" i="65"/>
  <c r="GC119" i="65" s="1"/>
  <c r="EH109" i="65"/>
  <c r="GP109" i="65" s="1"/>
  <c r="EP111" i="65"/>
  <c r="GX111" i="65" s="1"/>
  <c r="DC113" i="65"/>
  <c r="FK113" i="65" s="1"/>
  <c r="CO116" i="65"/>
  <c r="EW116" i="65" s="1"/>
  <c r="EO118" i="65"/>
  <c r="GW118" i="65" s="1"/>
  <c r="EM98" i="65"/>
  <c r="GU98" i="65" s="1"/>
  <c r="CM101" i="65"/>
  <c r="EU101" i="65" s="1"/>
  <c r="CQ102" i="65"/>
  <c r="EY102" i="65" s="1"/>
  <c r="CU103" i="65"/>
  <c r="FC103" i="65" s="1"/>
  <c r="CY104" i="65"/>
  <c r="FG104" i="65" s="1"/>
  <c r="DC105" i="65"/>
  <c r="FK105" i="65" s="1"/>
  <c r="DG106" i="65"/>
  <c r="FO106" i="65" s="1"/>
  <c r="DK107" i="65"/>
  <c r="FS107" i="65" s="1"/>
  <c r="DO108" i="65"/>
  <c r="FW108" i="65" s="1"/>
  <c r="DS109" i="65"/>
  <c r="GA109" i="65" s="1"/>
  <c r="DW110" i="65"/>
  <c r="GE110" i="65" s="1"/>
  <c r="EA111" i="65"/>
  <c r="GI111" i="65" s="1"/>
  <c r="EK112" i="65"/>
  <c r="GS112" i="65" s="1"/>
  <c r="DI115" i="65"/>
  <c r="FQ115" i="65" s="1"/>
  <c r="DA118" i="65"/>
  <c r="FI118" i="65" s="1"/>
  <c r="CZ96" i="65"/>
  <c r="FH96" i="65" s="1"/>
  <c r="DD97" i="65"/>
  <c r="FL97" i="65" s="1"/>
  <c r="DH98" i="65"/>
  <c r="FP98" i="65" s="1"/>
  <c r="DL99" i="65"/>
  <c r="FT99" i="65" s="1"/>
  <c r="DP100" i="65"/>
  <c r="FX100" i="65" s="1"/>
  <c r="DT101" i="65"/>
  <c r="GB101" i="65" s="1"/>
  <c r="DX102" i="65"/>
  <c r="GF102" i="65" s="1"/>
  <c r="EB103" i="65"/>
  <c r="GJ103" i="65" s="1"/>
  <c r="EF104" i="65"/>
  <c r="GN104" i="65" s="1"/>
  <c r="EJ105" i="65"/>
  <c r="GR105" i="65" s="1"/>
  <c r="EN106" i="65"/>
  <c r="GV106" i="65" s="1"/>
  <c r="CJ108" i="65"/>
  <c r="ER108" i="65" s="1"/>
  <c r="CN109" i="65"/>
  <c r="EV109" i="65" s="1"/>
  <c r="CR110" i="65"/>
  <c r="EZ110" i="65" s="1"/>
  <c r="CV111" i="65"/>
  <c r="FD111" i="65" s="1"/>
  <c r="DA112" i="65"/>
  <c r="FI112" i="65" s="1"/>
  <c r="CM114" i="65"/>
  <c r="EU114" i="65" s="1"/>
  <c r="EK116" i="65"/>
  <c r="GS116" i="65" s="1"/>
  <c r="EC119" i="65"/>
  <c r="GK119" i="65" s="1"/>
  <c r="EG104" i="65"/>
  <c r="GO104" i="65" s="1"/>
  <c r="EK105" i="65"/>
  <c r="GS105" i="65" s="1"/>
  <c r="EO106" i="65"/>
  <c r="GW106" i="65" s="1"/>
  <c r="CK108" i="65"/>
  <c r="ES108" i="65" s="1"/>
  <c r="CO109" i="65"/>
  <c r="EW109" i="65" s="1"/>
  <c r="CS110" i="65"/>
  <c r="FA110" i="65" s="1"/>
  <c r="CW111" i="65"/>
  <c r="FE111" i="65" s="1"/>
  <c r="DB112" i="65"/>
  <c r="FJ112" i="65" s="1"/>
  <c r="CO114" i="65"/>
  <c r="EW114" i="65" s="1"/>
  <c r="EO116" i="65"/>
  <c r="GW116" i="65" s="1"/>
  <c r="EE119" i="65"/>
  <c r="GM119" i="65" s="1"/>
  <c r="CP99" i="65"/>
  <c r="EX99" i="65" s="1"/>
  <c r="CT100" i="65"/>
  <c r="FB100" i="65" s="1"/>
  <c r="CX101" i="65"/>
  <c r="FF101" i="65" s="1"/>
  <c r="DB102" i="65"/>
  <c r="FJ102" i="65" s="1"/>
  <c r="DF103" i="65"/>
  <c r="FN103" i="65" s="1"/>
  <c r="DJ104" i="65"/>
  <c r="FR104" i="65" s="1"/>
  <c r="DN105" i="65"/>
  <c r="FV105" i="65" s="1"/>
  <c r="DR106" i="65"/>
  <c r="FZ106" i="65" s="1"/>
  <c r="DV107" i="65"/>
  <c r="GD107" i="65" s="1"/>
  <c r="DZ108" i="65"/>
  <c r="GH108" i="65" s="1"/>
  <c r="ED109" i="65"/>
  <c r="GL109" i="65" s="1"/>
  <c r="EH110" i="65"/>
  <c r="GP110" i="65" s="1"/>
  <c r="EL111" i="65"/>
  <c r="GT111" i="65" s="1"/>
  <c r="CU113" i="65"/>
  <c r="FC113" i="65" s="1"/>
  <c r="EM115" i="65"/>
  <c r="GU115" i="65" s="1"/>
  <c r="EC118" i="65"/>
  <c r="GK118" i="65" s="1"/>
  <c r="CL120" i="65"/>
  <c r="ET120" i="65" s="1"/>
  <c r="CW122" i="65"/>
  <c r="FE122" i="65" s="1"/>
  <c r="DM122" i="65"/>
  <c r="FU122" i="65" s="1"/>
  <c r="DA122" i="65"/>
  <c r="FI122" i="65" s="1"/>
  <c r="DM126" i="65"/>
  <c r="FU126" i="65" s="1"/>
  <c r="CL113" i="65"/>
  <c r="ET113" i="65" s="1"/>
  <c r="CP114" i="65"/>
  <c r="EX114" i="65" s="1"/>
  <c r="CT115" i="65"/>
  <c r="FB115" i="65" s="1"/>
  <c r="CX116" i="65"/>
  <c r="FF116" i="65" s="1"/>
  <c r="DB117" i="65"/>
  <c r="FJ117" i="65" s="1"/>
  <c r="DF118" i="65"/>
  <c r="FN118" i="65" s="1"/>
  <c r="DJ119" i="65"/>
  <c r="FR119" i="65" s="1"/>
  <c r="DN120" i="65"/>
  <c r="FV120" i="65" s="1"/>
  <c r="EO122" i="65"/>
  <c r="GW122" i="65" s="1"/>
  <c r="CM115" i="65"/>
  <c r="EU115" i="65" s="1"/>
  <c r="CQ116" i="65"/>
  <c r="EY116" i="65" s="1"/>
  <c r="CU117" i="65"/>
  <c r="FC117" i="65" s="1"/>
  <c r="CY118" i="65"/>
  <c r="FG118" i="65" s="1"/>
  <c r="DC119" i="65"/>
  <c r="FK119" i="65" s="1"/>
  <c r="DG120" i="65"/>
  <c r="FO120" i="65" s="1"/>
  <c r="DP112" i="65"/>
  <c r="FX112" i="65" s="1"/>
  <c r="DT113" i="65"/>
  <c r="GB113" i="65" s="1"/>
  <c r="DX114" i="65"/>
  <c r="GF114" i="65" s="1"/>
  <c r="EB115" i="65"/>
  <c r="GJ115" i="65" s="1"/>
  <c r="EF116" i="65"/>
  <c r="GN116" i="65" s="1"/>
  <c r="EJ117" i="65"/>
  <c r="GR117" i="65" s="1"/>
  <c r="EN118" i="65"/>
  <c r="GV118" i="65" s="1"/>
  <c r="CJ120" i="65"/>
  <c r="ER120" i="65" s="1"/>
  <c r="CN121" i="65"/>
  <c r="EV121" i="65" s="1"/>
  <c r="CS122" i="65"/>
  <c r="FA122" i="65" s="1"/>
  <c r="EG125" i="65"/>
  <c r="GO125" i="65" s="1"/>
  <c r="EG123" i="65"/>
  <c r="GO123" i="65" s="1"/>
  <c r="DH125" i="65"/>
  <c r="FP125" i="65" s="1"/>
  <c r="DL126" i="65"/>
  <c r="FT126" i="65" s="1"/>
  <c r="DY128" i="65"/>
  <c r="GG128" i="65" s="1"/>
  <c r="DJ123" i="65"/>
  <c r="FR123" i="65" s="1"/>
  <c r="DN124" i="65"/>
  <c r="FV124" i="65" s="1"/>
  <c r="DR125" i="65"/>
  <c r="FZ125" i="65" s="1"/>
  <c r="DV126" i="65"/>
  <c r="GD126" i="65" s="1"/>
  <c r="DZ127" i="65"/>
  <c r="GH127" i="65" s="1"/>
  <c r="EK128" i="65"/>
  <c r="GS128" i="65" s="1"/>
  <c r="DF130" i="65"/>
  <c r="FN130" i="65" s="1"/>
  <c r="DN132" i="65"/>
  <c r="FV132" i="65" s="1"/>
  <c r="DV134" i="65"/>
  <c r="GD134" i="65" s="1"/>
  <c r="CM127" i="65"/>
  <c r="EU127" i="65" s="1"/>
  <c r="DE129" i="65"/>
  <c r="FM129" i="65" s="1"/>
  <c r="DK135" i="65"/>
  <c r="FS135" i="65" s="1"/>
  <c r="CN123" i="65"/>
  <c r="EV123" i="65" s="1"/>
  <c r="CR124" i="65"/>
  <c r="EZ124" i="65" s="1"/>
  <c r="CV125" i="65"/>
  <c r="FD125" i="65" s="1"/>
  <c r="DB69" i="65"/>
  <c r="FJ69" i="65" s="1"/>
  <c r="DG70" i="65"/>
  <c r="FO70" i="65" s="1"/>
  <c r="DL71" i="65"/>
  <c r="FT71" i="65" s="1"/>
  <c r="DQ72" i="65"/>
  <c r="FY72" i="65" s="1"/>
  <c r="DV73" i="65"/>
  <c r="GD73" i="65" s="1"/>
  <c r="EA74" i="65"/>
  <c r="GI74" i="65" s="1"/>
  <c r="EF75" i="65"/>
  <c r="GN75" i="65" s="1"/>
  <c r="EK76" i="65"/>
  <c r="GS76" i="65" s="1"/>
  <c r="DA80" i="65"/>
  <c r="FI80" i="65" s="1"/>
  <c r="DO85" i="65"/>
  <c r="FW85" i="65" s="1"/>
  <c r="EL58" i="65"/>
  <c r="GT58" i="65" s="1"/>
  <c r="CO61" i="65"/>
  <c r="EW61" i="65" s="1"/>
  <c r="CV62" i="65"/>
  <c r="FD62" i="65" s="1"/>
  <c r="DA63" i="65"/>
  <c r="FI63" i="65" s="1"/>
  <c r="DG64" i="65"/>
  <c r="FO64" i="65" s="1"/>
  <c r="DM65" i="65"/>
  <c r="FU65" i="65" s="1"/>
  <c r="DS66" i="65"/>
  <c r="GA66" i="65" s="1"/>
  <c r="DY67" i="65"/>
  <c r="GG67" i="65" s="1"/>
  <c r="ED68" i="65"/>
  <c r="GL68" i="65" s="1"/>
  <c r="EI69" i="65"/>
  <c r="GQ69" i="65" s="1"/>
  <c r="EN70" i="65"/>
  <c r="GV70" i="65" s="1"/>
  <c r="CL72" i="65"/>
  <c r="ET72" i="65" s="1"/>
  <c r="CQ73" i="65"/>
  <c r="EY73" i="65" s="1"/>
  <c r="CV74" i="65"/>
  <c r="FD74" i="65" s="1"/>
  <c r="DA75" i="65"/>
  <c r="FI75" i="65" s="1"/>
  <c r="DF76" i="65"/>
  <c r="FN76" i="65" s="1"/>
  <c r="DK82" i="65"/>
  <c r="FS82" i="65" s="1"/>
  <c r="EM89" i="65"/>
  <c r="GU89" i="65" s="1"/>
  <c r="CK78" i="65"/>
  <c r="ES78" i="65" s="1"/>
  <c r="CP79" i="65"/>
  <c r="EX79" i="65" s="1"/>
  <c r="CT80" i="65"/>
  <c r="FB80" i="65" s="1"/>
  <c r="CX81" i="65"/>
  <c r="FF81" i="65" s="1"/>
  <c r="DB82" i="65"/>
  <c r="FJ82" i="65" s="1"/>
  <c r="DF83" i="65"/>
  <c r="FN83" i="65" s="1"/>
  <c r="DJ84" i="65"/>
  <c r="FR84" i="65" s="1"/>
  <c r="DN85" i="65"/>
  <c r="FV85" i="65" s="1"/>
  <c r="DR86" i="65"/>
  <c r="FZ86" i="65" s="1"/>
  <c r="DV87" i="65"/>
  <c r="GD87" i="65" s="1"/>
  <c r="DZ88" i="65"/>
  <c r="GH88" i="65" s="1"/>
  <c r="ED89" i="65"/>
  <c r="GL89" i="65" s="1"/>
  <c r="EH90" i="65"/>
  <c r="GP90" i="65" s="1"/>
  <c r="EL91" i="65"/>
  <c r="GT91" i="65" s="1"/>
  <c r="EP92" i="65"/>
  <c r="GX92" i="65" s="1"/>
  <c r="CM94" i="65"/>
  <c r="EU94" i="65" s="1"/>
  <c r="DV77" i="65"/>
  <c r="GD77" i="65" s="1"/>
  <c r="EA78" i="65"/>
  <c r="GI78" i="65" s="1"/>
  <c r="EF79" i="65"/>
  <c r="GN79" i="65" s="1"/>
  <c r="EJ80" i="65"/>
  <c r="GR80" i="65" s="1"/>
  <c r="EN81" i="65"/>
  <c r="GV81" i="65" s="1"/>
  <c r="CJ83" i="65"/>
  <c r="ER83" i="65" s="1"/>
  <c r="CN84" i="65"/>
  <c r="EV84" i="65" s="1"/>
  <c r="CR85" i="65"/>
  <c r="EZ85" i="65" s="1"/>
  <c r="CV86" i="65"/>
  <c r="FD86" i="65" s="1"/>
  <c r="CZ87" i="65"/>
  <c r="FH87" i="65" s="1"/>
  <c r="DD88" i="65"/>
  <c r="FL88" i="65" s="1"/>
  <c r="DH89" i="65"/>
  <c r="FP89" i="65" s="1"/>
  <c r="DL90" i="65"/>
  <c r="FT90" i="65" s="1"/>
  <c r="DP91" i="65"/>
  <c r="FX91" i="65" s="1"/>
  <c r="DX93" i="65"/>
  <c r="GF93" i="65" s="1"/>
  <c r="DQ98" i="65"/>
  <c r="FY98" i="65" s="1"/>
  <c r="DG77" i="65"/>
  <c r="FO77" i="65" s="1"/>
  <c r="DL78" i="65"/>
  <c r="FT78" i="65" s="1"/>
  <c r="DQ79" i="65"/>
  <c r="FY79" i="65" s="1"/>
  <c r="DU80" i="65"/>
  <c r="GC80" i="65" s="1"/>
  <c r="DY81" i="65"/>
  <c r="GG81" i="65" s="1"/>
  <c r="EC82" i="65"/>
  <c r="GK82" i="65" s="1"/>
  <c r="EG83" i="65"/>
  <c r="GO83" i="65" s="1"/>
  <c r="DE92" i="65"/>
  <c r="FM92" i="65" s="1"/>
  <c r="DI93" i="65"/>
  <c r="FQ93" i="65" s="1"/>
  <c r="DR94" i="65"/>
  <c r="FZ94" i="65" s="1"/>
  <c r="EF101" i="65"/>
  <c r="GN101" i="65" s="1"/>
  <c r="DD108" i="65"/>
  <c r="FL108" i="65" s="1"/>
  <c r="CR77" i="65"/>
  <c r="EZ77" i="65" s="1"/>
  <c r="CW78" i="65"/>
  <c r="FE78" i="65" s="1"/>
  <c r="DB79" i="65"/>
  <c r="FJ79" i="65" s="1"/>
  <c r="DF80" i="65"/>
  <c r="FN80" i="65" s="1"/>
  <c r="DJ81" i="65"/>
  <c r="FR81" i="65" s="1"/>
  <c r="DN82" i="65"/>
  <c r="FV82" i="65" s="1"/>
  <c r="DR83" i="65"/>
  <c r="FZ83" i="65" s="1"/>
  <c r="DV84" i="65"/>
  <c r="GD84" i="65" s="1"/>
  <c r="DZ85" i="65"/>
  <c r="GH85" i="65" s="1"/>
  <c r="ED86" i="65"/>
  <c r="GL86" i="65" s="1"/>
  <c r="EH87" i="65"/>
  <c r="GP87" i="65" s="1"/>
  <c r="EL88" i="65"/>
  <c r="GT88" i="65" s="1"/>
  <c r="EP89" i="65"/>
  <c r="GX89" i="65" s="1"/>
  <c r="CL91" i="65"/>
  <c r="ET91" i="65" s="1"/>
  <c r="CP92" i="65"/>
  <c r="EX92" i="65" s="1"/>
  <c r="CT93" i="65"/>
  <c r="FB93" i="65" s="1"/>
  <c r="DU95" i="65"/>
  <c r="GC95" i="65" s="1"/>
  <c r="EG100" i="65"/>
  <c r="GO100" i="65" s="1"/>
  <c r="DD106" i="65"/>
  <c r="FL106" i="65" s="1"/>
  <c r="ED78" i="65"/>
  <c r="GL78" i="65" s="1"/>
  <c r="EI79" i="65"/>
  <c r="GQ79" i="65" s="1"/>
  <c r="EM80" i="65"/>
  <c r="GU80" i="65" s="1"/>
  <c r="CM83" i="65"/>
  <c r="EU83" i="65" s="1"/>
  <c r="CQ84" i="65"/>
  <c r="EY84" i="65" s="1"/>
  <c r="CU85" i="65"/>
  <c r="FC85" i="65" s="1"/>
  <c r="CY86" i="65"/>
  <c r="FG86" i="65" s="1"/>
  <c r="DC87" i="65"/>
  <c r="FK87" i="65" s="1"/>
  <c r="DG88" i="65"/>
  <c r="FO88" i="65" s="1"/>
  <c r="DK89" i="65"/>
  <c r="FS89" i="65" s="1"/>
  <c r="DO90" i="65"/>
  <c r="FW90" i="65" s="1"/>
  <c r="DS91" i="65"/>
  <c r="GA91" i="65" s="1"/>
  <c r="DW92" i="65"/>
  <c r="GE92" i="65" s="1"/>
  <c r="EA93" i="65"/>
  <c r="GI93" i="65" s="1"/>
  <c r="EN94" i="65"/>
  <c r="GV94" i="65" s="1"/>
  <c r="DL96" i="65"/>
  <c r="FT96" i="65" s="1"/>
  <c r="EB98" i="65"/>
  <c r="GJ98" i="65" s="1"/>
  <c r="CJ103" i="65"/>
  <c r="ER103" i="65" s="1"/>
  <c r="DJ77" i="65"/>
  <c r="FR77" i="65" s="1"/>
  <c r="DO78" i="65"/>
  <c r="FW78" i="65" s="1"/>
  <c r="DT79" i="65"/>
  <c r="GB79" i="65" s="1"/>
  <c r="DX80" i="65"/>
  <c r="GF80" i="65" s="1"/>
  <c r="EB81" i="65"/>
  <c r="GJ81" i="65" s="1"/>
  <c r="EF82" i="65"/>
  <c r="GN82" i="65" s="1"/>
  <c r="EJ83" i="65"/>
  <c r="GR83" i="65" s="1"/>
  <c r="EN84" i="65"/>
  <c r="GV84" i="65" s="1"/>
  <c r="CJ86" i="65"/>
  <c r="ER86" i="65" s="1"/>
  <c r="CN87" i="65"/>
  <c r="EV87" i="65" s="1"/>
  <c r="CR88" i="65"/>
  <c r="EZ88" i="65" s="1"/>
  <c r="CV89" i="65"/>
  <c r="FD89" i="65" s="1"/>
  <c r="CZ90" i="65"/>
  <c r="FH90" i="65" s="1"/>
  <c r="DD91" i="65"/>
  <c r="FL91" i="65" s="1"/>
  <c r="DH92" i="65"/>
  <c r="FP92" i="65" s="1"/>
  <c r="DL93" i="65"/>
  <c r="FT93" i="65" s="1"/>
  <c r="DV94" i="65"/>
  <c r="GD94" i="65" s="1"/>
  <c r="CN96" i="65"/>
  <c r="EV96" i="65" s="1"/>
  <c r="EB108" i="65"/>
  <c r="GJ108" i="65" s="1"/>
  <c r="DU83" i="65"/>
  <c r="GC83" i="65" s="1"/>
  <c r="DY84" i="65"/>
  <c r="GG84" i="65" s="1"/>
  <c r="EC85" i="65"/>
  <c r="GK85" i="65" s="1"/>
  <c r="EG86" i="65"/>
  <c r="GO86" i="65" s="1"/>
  <c r="EK87" i="65"/>
  <c r="GS87" i="65" s="1"/>
  <c r="EO88" i="65"/>
  <c r="GW88" i="65" s="1"/>
  <c r="CK90" i="65"/>
  <c r="ES90" i="65" s="1"/>
  <c r="CO91" i="65"/>
  <c r="EW91" i="65" s="1"/>
  <c r="CS92" i="65"/>
  <c r="FA92" i="65" s="1"/>
  <c r="CW93" i="65"/>
  <c r="FE93" i="65" s="1"/>
  <c r="DD94" i="65"/>
  <c r="FL94" i="65" s="1"/>
  <c r="DZ95" i="65"/>
  <c r="GH95" i="65" s="1"/>
  <c r="DK97" i="65"/>
  <c r="FS97" i="65" s="1"/>
  <c r="CJ101" i="65"/>
  <c r="ER101" i="65" s="1"/>
  <c r="EB106" i="65"/>
  <c r="GJ106" i="65" s="1"/>
  <c r="DW95" i="65"/>
  <c r="GE95" i="65" s="1"/>
  <c r="EA96" i="65"/>
  <c r="GI96" i="65" s="1"/>
  <c r="DW111" i="65"/>
  <c r="GE111" i="65" s="1"/>
  <c r="CO118" i="65"/>
  <c r="EW118" i="65" s="1"/>
  <c r="CW94" i="65"/>
  <c r="FE94" i="65" s="1"/>
  <c r="DA95" i="65"/>
  <c r="FI95" i="65" s="1"/>
  <c r="DE96" i="65"/>
  <c r="FM96" i="65" s="1"/>
  <c r="DI97" i="65"/>
  <c r="FQ97" i="65" s="1"/>
  <c r="DM98" i="65"/>
  <c r="FU98" i="65" s="1"/>
  <c r="DQ99" i="65"/>
  <c r="FY99" i="65" s="1"/>
  <c r="DU100" i="65"/>
  <c r="GC100" i="65" s="1"/>
  <c r="DY101" i="65"/>
  <c r="GG101" i="65" s="1"/>
  <c r="EC102" i="65"/>
  <c r="GK102" i="65" s="1"/>
  <c r="CW110" i="65"/>
  <c r="FE110" i="65" s="1"/>
  <c r="DA111" i="65"/>
  <c r="FI111" i="65" s="1"/>
  <c r="DA114" i="65"/>
  <c r="FI114" i="65" s="1"/>
  <c r="EO119" i="65"/>
  <c r="GW119" i="65" s="1"/>
  <c r="EP109" i="65"/>
  <c r="GX109" i="65" s="1"/>
  <c r="DU113" i="65"/>
  <c r="GC113" i="65" s="1"/>
  <c r="DK116" i="65"/>
  <c r="FS116" i="65" s="1"/>
  <c r="DA119" i="65"/>
  <c r="FI119" i="65" s="1"/>
  <c r="CM99" i="65"/>
  <c r="EU99" i="65" s="1"/>
  <c r="CQ100" i="65"/>
  <c r="EY100" i="65" s="1"/>
  <c r="CU101" i="65"/>
  <c r="FC101" i="65" s="1"/>
  <c r="CY102" i="65"/>
  <c r="FG102" i="65" s="1"/>
  <c r="DC103" i="65"/>
  <c r="FK103" i="65" s="1"/>
  <c r="DG104" i="65"/>
  <c r="FO104" i="65" s="1"/>
  <c r="DK105" i="65"/>
  <c r="FS105" i="65" s="1"/>
  <c r="DO106" i="65"/>
  <c r="FW106" i="65" s="1"/>
  <c r="DS107" i="65"/>
  <c r="GA107" i="65" s="1"/>
  <c r="DW108" i="65"/>
  <c r="GE108" i="65" s="1"/>
  <c r="EA109" i="65"/>
  <c r="GI109" i="65" s="1"/>
  <c r="EE110" i="65"/>
  <c r="GM110" i="65" s="1"/>
  <c r="EI111" i="65"/>
  <c r="GQ111" i="65" s="1"/>
  <c r="CO113" i="65"/>
  <c r="EW113" i="65" s="1"/>
  <c r="EE115" i="65"/>
  <c r="GM115" i="65" s="1"/>
  <c r="DU118" i="65"/>
  <c r="GC118" i="65" s="1"/>
  <c r="DH96" i="65"/>
  <c r="FP96" i="65" s="1"/>
  <c r="DL97" i="65"/>
  <c r="FT97" i="65" s="1"/>
  <c r="DP98" i="65"/>
  <c r="FX98" i="65" s="1"/>
  <c r="DT99" i="65"/>
  <c r="GB99" i="65" s="1"/>
  <c r="DX100" i="65"/>
  <c r="GF100" i="65" s="1"/>
  <c r="EB101" i="65"/>
  <c r="GJ101" i="65" s="1"/>
  <c r="EF102" i="65"/>
  <c r="GN102" i="65" s="1"/>
  <c r="EJ103" i="65"/>
  <c r="GR103" i="65" s="1"/>
  <c r="EN104" i="65"/>
  <c r="GV104" i="65" s="1"/>
  <c r="CJ106" i="65"/>
  <c r="ER106" i="65" s="1"/>
  <c r="CN107" i="65"/>
  <c r="EV107" i="65" s="1"/>
  <c r="CR108" i="65"/>
  <c r="EZ108" i="65" s="1"/>
  <c r="CV109" i="65"/>
  <c r="FD109" i="65" s="1"/>
  <c r="CZ110" i="65"/>
  <c r="FH110" i="65" s="1"/>
  <c r="DD111" i="65"/>
  <c r="FL111" i="65" s="1"/>
  <c r="DJ112" i="65"/>
  <c r="FR112" i="65" s="1"/>
  <c r="DI114" i="65"/>
  <c r="FQ114" i="65" s="1"/>
  <c r="CY117" i="65"/>
  <c r="FG117" i="65" s="1"/>
  <c r="CO120" i="65"/>
  <c r="EW120" i="65" s="1"/>
  <c r="EK103" i="65"/>
  <c r="GS103" i="65" s="1"/>
  <c r="EO104" i="65"/>
  <c r="GW104" i="65" s="1"/>
  <c r="CK106" i="65"/>
  <c r="ES106" i="65" s="1"/>
  <c r="CO107" i="65"/>
  <c r="EW107" i="65" s="1"/>
  <c r="CS108" i="65"/>
  <c r="FA108" i="65" s="1"/>
  <c r="CW109" i="65"/>
  <c r="FE109" i="65" s="1"/>
  <c r="DA110" i="65"/>
  <c r="FI110" i="65" s="1"/>
  <c r="DE111" i="65"/>
  <c r="FM111" i="65" s="1"/>
  <c r="DK114" i="65"/>
  <c r="FS114" i="65" s="1"/>
  <c r="DA117" i="65"/>
  <c r="FI117" i="65" s="1"/>
  <c r="CS120" i="65"/>
  <c r="FA120" i="65" s="1"/>
  <c r="CT98" i="65"/>
  <c r="FB98" i="65" s="1"/>
  <c r="CX99" i="65"/>
  <c r="FF99" i="65" s="1"/>
  <c r="DB100" i="65"/>
  <c r="FJ100" i="65" s="1"/>
  <c r="DF101" i="65"/>
  <c r="FN101" i="65" s="1"/>
  <c r="DJ102" i="65"/>
  <c r="FR102" i="65" s="1"/>
  <c r="DN103" i="65"/>
  <c r="FV103" i="65" s="1"/>
  <c r="DR104" i="65"/>
  <c r="FZ104" i="65" s="1"/>
  <c r="DV105" i="65"/>
  <c r="GD105" i="65" s="1"/>
  <c r="DZ106" i="65"/>
  <c r="GH106" i="65" s="1"/>
  <c r="ED107" i="65"/>
  <c r="GL107" i="65" s="1"/>
  <c r="EH108" i="65"/>
  <c r="GP108" i="65" s="1"/>
  <c r="EL109" i="65"/>
  <c r="GT109" i="65" s="1"/>
  <c r="EP110" i="65"/>
  <c r="GX110" i="65" s="1"/>
  <c r="CL112" i="65"/>
  <c r="ET112" i="65" s="1"/>
  <c r="DK113" i="65"/>
  <c r="FS113" i="65" s="1"/>
  <c r="DA116" i="65"/>
  <c r="FI116" i="65" s="1"/>
  <c r="CQ119" i="65"/>
  <c r="EY119" i="65" s="1"/>
  <c r="EO121" i="65"/>
  <c r="GW121" i="65" s="1"/>
  <c r="CX121" i="65"/>
  <c r="FF121" i="65" s="1"/>
  <c r="DI122" i="65"/>
  <c r="FQ122" i="65" s="1"/>
  <c r="DD120" i="65"/>
  <c r="FL120" i="65" s="1"/>
  <c r="DY122" i="65"/>
  <c r="GG122" i="65" s="1"/>
  <c r="DQ127" i="65"/>
  <c r="FY127" i="65" s="1"/>
  <c r="CT113" i="65"/>
  <c r="FB113" i="65" s="1"/>
  <c r="CX114" i="65"/>
  <c r="FF114" i="65" s="1"/>
  <c r="DB115" i="65"/>
  <c r="FJ115" i="65" s="1"/>
  <c r="DF116" i="65"/>
  <c r="FN116" i="65" s="1"/>
  <c r="DJ117" i="65"/>
  <c r="FR117" i="65" s="1"/>
  <c r="DN118" i="65"/>
  <c r="FV118" i="65" s="1"/>
  <c r="DR119" i="65"/>
  <c r="FZ119" i="65" s="1"/>
  <c r="DV120" i="65"/>
  <c r="GD120" i="65" s="1"/>
  <c r="CQ114" i="65"/>
  <c r="EY114" i="65" s="1"/>
  <c r="CU115" i="65"/>
  <c r="FC115" i="65" s="1"/>
  <c r="CY116" i="65"/>
  <c r="FG116" i="65" s="1"/>
  <c r="DC117" i="65"/>
  <c r="FK117" i="65" s="1"/>
  <c r="DG118" i="65"/>
  <c r="FO118" i="65" s="1"/>
  <c r="DK119" i="65"/>
  <c r="FS119" i="65" s="1"/>
  <c r="DO120" i="65"/>
  <c r="FW120" i="65" s="1"/>
  <c r="DS121" i="65"/>
  <c r="GA121" i="65" s="1"/>
  <c r="CJ123" i="65"/>
  <c r="ER123" i="65" s="1"/>
  <c r="DX112" i="65"/>
  <c r="GF112" i="65" s="1"/>
  <c r="EB113" i="65"/>
  <c r="GJ113" i="65" s="1"/>
  <c r="EF114" i="65"/>
  <c r="GN114" i="65" s="1"/>
  <c r="EJ115" i="65"/>
  <c r="GR115" i="65" s="1"/>
  <c r="EN116" i="65"/>
  <c r="GV116" i="65" s="1"/>
  <c r="CJ118" i="65"/>
  <c r="ER118" i="65" s="1"/>
  <c r="CN119" i="65"/>
  <c r="EV119" i="65" s="1"/>
  <c r="CR120" i="65"/>
  <c r="EZ120" i="65" s="1"/>
  <c r="CV121" i="65"/>
  <c r="FD121" i="65" s="1"/>
  <c r="EK126" i="65"/>
  <c r="GS126" i="65" s="1"/>
  <c r="CK122" i="65"/>
  <c r="ES122" i="65" s="1"/>
  <c r="EK124" i="65"/>
  <c r="GS124" i="65" s="1"/>
  <c r="EH128" i="65"/>
  <c r="GP128" i="65" s="1"/>
  <c r="DB130" i="65"/>
  <c r="FJ130" i="65" s="1"/>
  <c r="DJ132" i="65"/>
  <c r="FR132" i="65" s="1"/>
  <c r="DZ125" i="65"/>
  <c r="GH125" i="65" s="1"/>
  <c r="EH127" i="65"/>
  <c r="GP127" i="65" s="1"/>
  <c r="CL129" i="65"/>
  <c r="ET129" i="65" s="1"/>
  <c r="DV130" i="65"/>
  <c r="GD130" i="65" s="1"/>
  <c r="ED132" i="65"/>
  <c r="GL132" i="65" s="1"/>
  <c r="EL134" i="65"/>
  <c r="GT134" i="65" s="1"/>
  <c r="CQ126" i="65"/>
  <c r="EY126" i="65" s="1"/>
  <c r="CU127" i="65"/>
  <c r="FC127" i="65" s="1"/>
  <c r="EP90" i="65"/>
  <c r="GX90" i="65" s="1"/>
  <c r="CL92" i="65"/>
  <c r="ET92" i="65" s="1"/>
  <c r="CV94" i="65"/>
  <c r="FD94" i="65" s="1"/>
  <c r="ED77" i="65"/>
  <c r="GL77" i="65" s="1"/>
  <c r="EI78" i="65"/>
  <c r="GQ78" i="65" s="1"/>
  <c r="DX91" i="65"/>
  <c r="GF91" i="65" s="1"/>
  <c r="EB92" i="65"/>
  <c r="GJ92" i="65" s="1"/>
  <c r="CO99" i="65"/>
  <c r="EW99" i="65" s="1"/>
  <c r="DO77" i="65"/>
  <c r="FW77" i="65" s="1"/>
  <c r="DY79" i="65"/>
  <c r="GG79" i="65" s="1"/>
  <c r="EC80" i="65"/>
  <c r="GK80" i="65" s="1"/>
  <c r="EG81" i="65"/>
  <c r="GO81" i="65" s="1"/>
  <c r="DQ93" i="65"/>
  <c r="FY93" i="65" s="1"/>
  <c r="EA94" i="65"/>
  <c r="GI94" i="65" s="1"/>
  <c r="DH109" i="65"/>
  <c r="FP109" i="65" s="1"/>
  <c r="CZ77" i="65"/>
  <c r="FH77" i="65" s="1"/>
  <c r="DE78" i="65"/>
  <c r="FM78" i="65" s="1"/>
  <c r="DJ79" i="65"/>
  <c r="FR79" i="65" s="1"/>
  <c r="DN80" i="65"/>
  <c r="FV80" i="65" s="1"/>
  <c r="DR81" i="65"/>
  <c r="FZ81" i="65" s="1"/>
  <c r="DV82" i="65"/>
  <c r="GD82" i="65" s="1"/>
  <c r="DZ83" i="65"/>
  <c r="GH83" i="65" s="1"/>
  <c r="ED84" i="65"/>
  <c r="GL84" i="65" s="1"/>
  <c r="EH85" i="65"/>
  <c r="GP85" i="65" s="1"/>
  <c r="EL86" i="65"/>
  <c r="GT86" i="65" s="1"/>
  <c r="EP87" i="65"/>
  <c r="GX87" i="65" s="1"/>
  <c r="CL89" i="65"/>
  <c r="ET89" i="65" s="1"/>
  <c r="CP90" i="65"/>
  <c r="EX90" i="65" s="1"/>
  <c r="CT91" i="65"/>
  <c r="FB91" i="65" s="1"/>
  <c r="CX92" i="65"/>
  <c r="FF92" i="65" s="1"/>
  <c r="DB93" i="65"/>
  <c r="FJ93" i="65" s="1"/>
  <c r="DJ94" i="65"/>
  <c r="FR94" i="65" s="1"/>
  <c r="EF95" i="65"/>
  <c r="GN95" i="65" s="1"/>
  <c r="DU97" i="65"/>
  <c r="GC97" i="65" s="1"/>
  <c r="DE101" i="65"/>
  <c r="FM101" i="65" s="1"/>
  <c r="DH107" i="65"/>
  <c r="FP107" i="65" s="1"/>
  <c r="EL78" i="65"/>
  <c r="GT78" i="65" s="1"/>
  <c r="CM81" i="65"/>
  <c r="EU81" i="65" s="1"/>
  <c r="CQ82" i="65"/>
  <c r="EY82" i="65" s="1"/>
  <c r="CU83" i="65"/>
  <c r="FC83" i="65" s="1"/>
  <c r="CY84" i="65"/>
  <c r="FG84" i="65" s="1"/>
  <c r="DC85" i="65"/>
  <c r="FK85" i="65" s="1"/>
  <c r="DG86" i="65"/>
  <c r="FO86" i="65" s="1"/>
  <c r="DK87" i="65"/>
  <c r="FS87" i="65" s="1"/>
  <c r="DO88" i="65"/>
  <c r="FW88" i="65" s="1"/>
  <c r="DS89" i="65"/>
  <c r="GA89" i="65" s="1"/>
  <c r="DW90" i="65"/>
  <c r="GE90" i="65" s="1"/>
  <c r="EA91" i="65"/>
  <c r="GI91" i="65" s="1"/>
  <c r="EE92" i="65"/>
  <c r="GM92" i="65" s="1"/>
  <c r="DY96" i="65"/>
  <c r="GG96" i="65" s="1"/>
  <c r="CZ99" i="65"/>
  <c r="FH99" i="65" s="1"/>
  <c r="DP103" i="65"/>
  <c r="FX103" i="65" s="1"/>
  <c r="DR77" i="65"/>
  <c r="FZ77" i="65" s="1"/>
  <c r="DW78" i="65"/>
  <c r="GE78" i="65" s="1"/>
  <c r="EB79" i="65"/>
  <c r="GJ79" i="65" s="1"/>
  <c r="EF80" i="65"/>
  <c r="GN80" i="65" s="1"/>
  <c r="EJ81" i="65"/>
  <c r="GR81" i="65" s="1"/>
  <c r="EN82" i="65"/>
  <c r="GV82" i="65" s="1"/>
  <c r="CJ84" i="65"/>
  <c r="ER84" i="65" s="1"/>
  <c r="CN85" i="65"/>
  <c r="EV85" i="65" s="1"/>
  <c r="CR86" i="65"/>
  <c r="EZ86" i="65" s="1"/>
  <c r="CV87" i="65"/>
  <c r="FD87" i="65" s="1"/>
  <c r="CZ88" i="65"/>
  <c r="FH88" i="65" s="1"/>
  <c r="DD89" i="65"/>
  <c r="FL89" i="65" s="1"/>
  <c r="DH90" i="65"/>
  <c r="FP90" i="65" s="1"/>
  <c r="DL91" i="65"/>
  <c r="FT91" i="65" s="1"/>
  <c r="DP92" i="65"/>
  <c r="FX92" i="65" s="1"/>
  <c r="DT93" i="65"/>
  <c r="GB93" i="65" s="1"/>
  <c r="EE94" i="65"/>
  <c r="GM94" i="65" s="1"/>
  <c r="DA98" i="65"/>
  <c r="FI98" i="65" s="1"/>
  <c r="EF109" i="65"/>
  <c r="GN109" i="65" s="1"/>
  <c r="EC83" i="65"/>
  <c r="GK83" i="65" s="1"/>
  <c r="EG84" i="65"/>
  <c r="GO84" i="65" s="1"/>
  <c r="EK85" i="65"/>
  <c r="GS85" i="65" s="1"/>
  <c r="EO86" i="65"/>
  <c r="GW86" i="65" s="1"/>
  <c r="CK88" i="65"/>
  <c r="ES88" i="65" s="1"/>
  <c r="CO89" i="65"/>
  <c r="EW89" i="65" s="1"/>
  <c r="CS90" i="65"/>
  <c r="FA90" i="65" s="1"/>
  <c r="CW91" i="65"/>
  <c r="FE91" i="65" s="1"/>
  <c r="DA92" i="65"/>
  <c r="FI92" i="65" s="1"/>
  <c r="DE93" i="65"/>
  <c r="FM93" i="65" s="1"/>
  <c r="DN94" i="65"/>
  <c r="FV94" i="65" s="1"/>
  <c r="EK95" i="65"/>
  <c r="GS95" i="65" s="1"/>
  <c r="DP101" i="65"/>
  <c r="FX101" i="65" s="1"/>
  <c r="EF107" i="65"/>
  <c r="GN107" i="65" s="1"/>
  <c r="EE95" i="65"/>
  <c r="GM95" i="65" s="1"/>
  <c r="EI96" i="65"/>
  <c r="GQ96" i="65" s="1"/>
  <c r="DW109" i="65"/>
  <c r="GE109" i="65" s="1"/>
  <c r="DE94" i="65"/>
  <c r="FM94" i="65" s="1"/>
  <c r="DI95" i="65"/>
  <c r="FQ95" i="65" s="1"/>
  <c r="DM96" i="65"/>
  <c r="FU96" i="65" s="1"/>
  <c r="DQ97" i="65"/>
  <c r="FY97" i="65" s="1"/>
  <c r="DU98" i="65"/>
  <c r="GC98" i="65" s="1"/>
  <c r="DY99" i="65"/>
  <c r="GG99" i="65" s="1"/>
  <c r="EC100" i="65"/>
  <c r="GK100" i="65" s="1"/>
  <c r="EG101" i="65"/>
  <c r="GO101" i="65" s="1"/>
  <c r="DE110" i="65"/>
  <c r="FM110" i="65" s="1"/>
  <c r="DO112" i="65"/>
  <c r="FW112" i="65" s="1"/>
  <c r="DU114" i="65"/>
  <c r="GC114" i="65" s="1"/>
  <c r="DM117" i="65"/>
  <c r="FU117" i="65" s="1"/>
  <c r="EO113" i="65"/>
  <c r="GW113" i="65" s="1"/>
  <c r="EG116" i="65"/>
  <c r="GO116" i="65" s="1"/>
  <c r="DW119" i="65"/>
  <c r="GE119" i="65" s="1"/>
  <c r="CU99" i="65"/>
  <c r="FC99" i="65" s="1"/>
  <c r="CY100" i="65"/>
  <c r="FG100" i="65" s="1"/>
  <c r="DC101" i="65"/>
  <c r="FK101" i="65" s="1"/>
  <c r="DG102" i="65"/>
  <c r="FO102" i="65" s="1"/>
  <c r="DK103" i="65"/>
  <c r="FS103" i="65" s="1"/>
  <c r="DO104" i="65"/>
  <c r="FW104" i="65" s="1"/>
  <c r="DS105" i="65"/>
  <c r="GA105" i="65" s="1"/>
  <c r="DW106" i="65"/>
  <c r="GE106" i="65" s="1"/>
  <c r="EA107" i="65"/>
  <c r="GI107" i="65" s="1"/>
  <c r="EE108" i="65"/>
  <c r="GM108" i="65" s="1"/>
  <c r="EI109" i="65"/>
  <c r="GQ109" i="65" s="1"/>
  <c r="EM110" i="65"/>
  <c r="GU110" i="65" s="1"/>
  <c r="DE113" i="65"/>
  <c r="FM113" i="65" s="1"/>
  <c r="CS116" i="65"/>
  <c r="FA116" i="65" s="1"/>
  <c r="DP96" i="65"/>
  <c r="FX96" i="65" s="1"/>
  <c r="DT97" i="65"/>
  <c r="GB97" i="65" s="1"/>
  <c r="DX98" i="65"/>
  <c r="GF98" i="65" s="1"/>
  <c r="EB99" i="65"/>
  <c r="GJ99" i="65" s="1"/>
  <c r="EF100" i="65"/>
  <c r="GN100" i="65" s="1"/>
  <c r="EJ101" i="65"/>
  <c r="GR101" i="65" s="1"/>
  <c r="EN102" i="65"/>
  <c r="GV102" i="65" s="1"/>
  <c r="CJ104" i="65"/>
  <c r="ER104" i="65" s="1"/>
  <c r="CN105" i="65"/>
  <c r="EV105" i="65" s="1"/>
  <c r="CR106" i="65"/>
  <c r="EZ106" i="65" s="1"/>
  <c r="CV107" i="65"/>
  <c r="FD107" i="65" s="1"/>
  <c r="CZ108" i="65"/>
  <c r="FH108" i="65" s="1"/>
  <c r="DD109" i="65"/>
  <c r="FL109" i="65" s="1"/>
  <c r="DH110" i="65"/>
  <c r="FP110" i="65" s="1"/>
  <c r="DS112" i="65"/>
  <c r="GA112" i="65" s="1"/>
  <c r="EC114" i="65"/>
  <c r="GK114" i="65" s="1"/>
  <c r="DU117" i="65"/>
  <c r="GC117" i="65" s="1"/>
  <c r="CK104" i="65"/>
  <c r="ES104" i="65" s="1"/>
  <c r="CO105" i="65"/>
  <c r="EW105" i="65" s="1"/>
  <c r="CS106" i="65"/>
  <c r="FA106" i="65" s="1"/>
  <c r="CW107" i="65"/>
  <c r="FE107" i="65" s="1"/>
  <c r="DA108" i="65"/>
  <c r="FI108" i="65" s="1"/>
  <c r="DE109" i="65"/>
  <c r="FM109" i="65" s="1"/>
  <c r="DI110" i="65"/>
  <c r="FQ110" i="65" s="1"/>
  <c r="DM111" i="65"/>
  <c r="FU111" i="65" s="1"/>
  <c r="DT112" i="65"/>
  <c r="GB112" i="65" s="1"/>
  <c r="EG114" i="65"/>
  <c r="GO114" i="65" s="1"/>
  <c r="DW117" i="65"/>
  <c r="GE117" i="65" s="1"/>
  <c r="DM120" i="65"/>
  <c r="FU120" i="65" s="1"/>
  <c r="DB98" i="65"/>
  <c r="FJ98" i="65" s="1"/>
  <c r="DF99" i="65"/>
  <c r="FN99" i="65" s="1"/>
  <c r="DJ100" i="65"/>
  <c r="FR100" i="65" s="1"/>
  <c r="DN101" i="65"/>
  <c r="FV101" i="65" s="1"/>
  <c r="DR102" i="65"/>
  <c r="FZ102" i="65" s="1"/>
  <c r="DV103" i="65"/>
  <c r="GD103" i="65" s="1"/>
  <c r="DZ104" i="65"/>
  <c r="GH104" i="65" s="1"/>
  <c r="ED105" i="65"/>
  <c r="GL105" i="65" s="1"/>
  <c r="EH106" i="65"/>
  <c r="GP106" i="65" s="1"/>
  <c r="EL107" i="65"/>
  <c r="GT107" i="65" s="1"/>
  <c r="EP108" i="65"/>
  <c r="GX108" i="65" s="1"/>
  <c r="CL110" i="65"/>
  <c r="ET110" i="65" s="1"/>
  <c r="CP111" i="65"/>
  <c r="EX111" i="65" s="1"/>
  <c r="EE113" i="65"/>
  <c r="GM113" i="65" s="1"/>
  <c r="DU116" i="65"/>
  <c r="GC116" i="65" s="1"/>
  <c r="DM119" i="65"/>
  <c r="FU119" i="65" s="1"/>
  <c r="EL113" i="65"/>
  <c r="GT113" i="65" s="1"/>
  <c r="EP114" i="65"/>
  <c r="GX114" i="65" s="1"/>
  <c r="CL116" i="65"/>
  <c r="ET116" i="65" s="1"/>
  <c r="CP117" i="65"/>
  <c r="EX117" i="65" s="1"/>
  <c r="CT118" i="65"/>
  <c r="FB118" i="65" s="1"/>
  <c r="CX119" i="65"/>
  <c r="FF119" i="65" s="1"/>
  <c r="DB120" i="65"/>
  <c r="FJ120" i="65" s="1"/>
  <c r="DL120" i="65"/>
  <c r="FT120" i="65" s="1"/>
  <c r="DB113" i="65"/>
  <c r="FJ113" i="65" s="1"/>
  <c r="DF114" i="65"/>
  <c r="FN114" i="65" s="1"/>
  <c r="DJ115" i="65"/>
  <c r="FR115" i="65" s="1"/>
  <c r="DN116" i="65"/>
  <c r="FV116" i="65" s="1"/>
  <c r="DR117" i="65"/>
  <c r="FZ117" i="65" s="1"/>
  <c r="DV118" i="65"/>
  <c r="GD118" i="65" s="1"/>
  <c r="DZ119" i="65"/>
  <c r="GH119" i="65" s="1"/>
  <c r="ED120" i="65"/>
  <c r="GL120" i="65" s="1"/>
  <c r="CY114" i="65"/>
  <c r="FG114" i="65" s="1"/>
  <c r="DC115" i="65"/>
  <c r="FK115" i="65" s="1"/>
  <c r="DG116" i="65"/>
  <c r="FO116" i="65" s="1"/>
  <c r="DK117" i="65"/>
  <c r="FS117" i="65" s="1"/>
  <c r="DO118" i="65"/>
  <c r="FW118" i="65" s="1"/>
  <c r="DS119" i="65"/>
  <c r="GA119" i="65" s="1"/>
  <c r="DW120" i="65"/>
  <c r="GE120" i="65" s="1"/>
  <c r="CW123" i="65"/>
  <c r="FE123" i="65" s="1"/>
  <c r="EF112" i="65"/>
  <c r="GN112" i="65" s="1"/>
  <c r="EJ113" i="65"/>
  <c r="GR113" i="65" s="1"/>
  <c r="EN114" i="65"/>
  <c r="GV114" i="65" s="1"/>
  <c r="CJ116" i="65"/>
  <c r="ER116" i="65" s="1"/>
  <c r="CN117" i="65"/>
  <c r="EV117" i="65" s="1"/>
  <c r="CR118" i="65"/>
  <c r="EZ118" i="65" s="1"/>
  <c r="CV119" i="65"/>
  <c r="FD119" i="65" s="1"/>
  <c r="CZ120" i="65"/>
  <c r="FH120" i="65" s="1"/>
  <c r="DD121" i="65"/>
  <c r="FL121" i="65" s="1"/>
  <c r="EO125" i="65"/>
  <c r="GW125" i="65" s="1"/>
  <c r="EH125" i="65"/>
  <c r="GP125" i="65" s="1"/>
  <c r="EP127" i="65"/>
  <c r="GX127" i="65" s="1"/>
  <c r="EL130" i="65"/>
  <c r="GT130" i="65" s="1"/>
  <c r="CL133" i="65"/>
  <c r="ET133" i="65" s="1"/>
  <c r="CT135" i="65"/>
  <c r="FB135" i="65" s="1"/>
  <c r="CY126" i="65"/>
  <c r="FG126" i="65" s="1"/>
  <c r="DC127" i="65"/>
  <c r="FK127" i="65" s="1"/>
  <c r="DJ128" i="65"/>
  <c r="FR128" i="65" s="1"/>
  <c r="CZ122" i="65"/>
  <c r="FH122" i="65" s="1"/>
  <c r="DD123" i="65"/>
  <c r="FL123" i="65" s="1"/>
  <c r="DQ63" i="65"/>
  <c r="FY63" i="65" s="1"/>
  <c r="DW64" i="65"/>
  <c r="GE64" i="65" s="1"/>
  <c r="EC65" i="65"/>
  <c r="GK65" i="65" s="1"/>
  <c r="EI66" i="65"/>
  <c r="GQ66" i="65" s="1"/>
  <c r="EO67" i="65"/>
  <c r="GW67" i="65" s="1"/>
  <c r="CM69" i="65"/>
  <c r="EU69" i="65" s="1"/>
  <c r="CR70" i="65"/>
  <c r="EZ70" i="65" s="1"/>
  <c r="CW71" i="65"/>
  <c r="FE71" i="65" s="1"/>
  <c r="DB72" i="65"/>
  <c r="FJ72" i="65" s="1"/>
  <c r="DG73" i="65"/>
  <c r="FO73" i="65" s="1"/>
  <c r="DL74" i="65"/>
  <c r="FT74" i="65" s="1"/>
  <c r="DQ75" i="65"/>
  <c r="FY75" i="65" s="1"/>
  <c r="DV76" i="65"/>
  <c r="GD76" i="65" s="1"/>
  <c r="CY79" i="65"/>
  <c r="FG79" i="65" s="1"/>
  <c r="DO83" i="65"/>
  <c r="FW83" i="65" s="1"/>
  <c r="DA78" i="65"/>
  <c r="FI78" i="65" s="1"/>
  <c r="DF79" i="65"/>
  <c r="FN79" i="65" s="1"/>
  <c r="DJ80" i="65"/>
  <c r="FR80" i="65" s="1"/>
  <c r="DN81" i="65"/>
  <c r="FV81" i="65" s="1"/>
  <c r="DR82" i="65"/>
  <c r="FZ82" i="65" s="1"/>
  <c r="DV83" i="65"/>
  <c r="GD83" i="65" s="1"/>
  <c r="DZ84" i="65"/>
  <c r="GH84" i="65" s="1"/>
  <c r="ED85" i="65"/>
  <c r="GL85" i="65" s="1"/>
  <c r="EH86" i="65"/>
  <c r="GP86" i="65" s="1"/>
  <c r="EL87" i="65"/>
  <c r="GT87" i="65" s="1"/>
  <c r="EP88" i="65"/>
  <c r="GX88" i="65" s="1"/>
  <c r="CL90" i="65"/>
  <c r="ET90" i="65" s="1"/>
  <c r="CP91" i="65"/>
  <c r="EX91" i="65" s="1"/>
  <c r="CX93" i="65"/>
  <c r="FF93" i="65" s="1"/>
  <c r="DF94" i="65"/>
  <c r="FN94" i="65" s="1"/>
  <c r="DM97" i="65"/>
  <c r="FU97" i="65" s="1"/>
  <c r="EL77" i="65"/>
  <c r="GT77" i="65" s="1"/>
  <c r="CN80" i="65"/>
  <c r="EV80" i="65" s="1"/>
  <c r="CR81" i="65"/>
  <c r="EZ81" i="65" s="1"/>
  <c r="CV82" i="65"/>
  <c r="FD82" i="65" s="1"/>
  <c r="CZ83" i="65"/>
  <c r="FH83" i="65" s="1"/>
  <c r="DD84" i="65"/>
  <c r="FL84" i="65" s="1"/>
  <c r="DH85" i="65"/>
  <c r="FP85" i="65" s="1"/>
  <c r="DL86" i="65"/>
  <c r="FT86" i="65" s="1"/>
  <c r="DP87" i="65"/>
  <c r="FX87" i="65" s="1"/>
  <c r="DT88" i="65"/>
  <c r="GB88" i="65" s="1"/>
  <c r="DX89" i="65"/>
  <c r="GF89" i="65" s="1"/>
  <c r="EB90" i="65"/>
  <c r="GJ90" i="65" s="1"/>
  <c r="EF91" i="65"/>
  <c r="GN91" i="65" s="1"/>
  <c r="EN93" i="65"/>
  <c r="GV93" i="65" s="1"/>
  <c r="CW95" i="65"/>
  <c r="FE95" i="65" s="1"/>
  <c r="DU99" i="65"/>
  <c r="GC99" i="65" s="1"/>
  <c r="EN103" i="65"/>
  <c r="GV103" i="65" s="1"/>
  <c r="DW77" i="65"/>
  <c r="GE77" i="65" s="1"/>
  <c r="EB78" i="65"/>
  <c r="GJ78" i="65" s="1"/>
  <c r="EG79" i="65"/>
  <c r="GO79" i="65" s="1"/>
  <c r="EK80" i="65"/>
  <c r="GS80" i="65" s="1"/>
  <c r="EO81" i="65"/>
  <c r="GW81" i="65" s="1"/>
  <c r="CK83" i="65"/>
  <c r="ES83" i="65" s="1"/>
  <c r="CO84" i="65"/>
  <c r="EW84" i="65" s="1"/>
  <c r="CS85" i="65"/>
  <c r="FA85" i="65" s="1"/>
  <c r="CW86" i="65"/>
  <c r="FE86" i="65" s="1"/>
  <c r="DA87" i="65"/>
  <c r="FI87" i="65" s="1"/>
  <c r="DE88" i="65"/>
  <c r="FM88" i="65" s="1"/>
  <c r="DI89" i="65"/>
  <c r="FQ89" i="65" s="1"/>
  <c r="DM90" i="65"/>
  <c r="FU90" i="65" s="1"/>
  <c r="DQ91" i="65"/>
  <c r="FY91" i="65" s="1"/>
  <c r="DY93" i="65"/>
  <c r="GG93" i="65" s="1"/>
  <c r="EL94" i="65"/>
  <c r="GT94" i="65" s="1"/>
  <c r="DI96" i="65"/>
  <c r="FQ96" i="65" s="1"/>
  <c r="DT98" i="65"/>
  <c r="GB98" i="65" s="1"/>
  <c r="EJ102" i="65"/>
  <c r="GR102" i="65" s="1"/>
  <c r="DH77" i="65"/>
  <c r="FP77" i="65" s="1"/>
  <c r="DM78" i="65"/>
  <c r="FU78" i="65" s="1"/>
  <c r="DR79" i="65"/>
  <c r="FZ79" i="65" s="1"/>
  <c r="DV80" i="65"/>
  <c r="GD80" i="65" s="1"/>
  <c r="DZ81" i="65"/>
  <c r="GH81" i="65" s="1"/>
  <c r="ED82" i="65"/>
  <c r="GL82" i="65" s="1"/>
  <c r="EH83" i="65"/>
  <c r="GP83" i="65" s="1"/>
  <c r="EL84" i="65"/>
  <c r="GT84" i="65" s="1"/>
  <c r="EP85" i="65"/>
  <c r="GX85" i="65" s="1"/>
  <c r="CL87" i="65"/>
  <c r="ET87" i="65" s="1"/>
  <c r="CP88" i="65"/>
  <c r="EX88" i="65" s="1"/>
  <c r="CT89" i="65"/>
  <c r="FB89" i="65" s="1"/>
  <c r="CX90" i="65"/>
  <c r="FF90" i="65" s="1"/>
  <c r="DB91" i="65"/>
  <c r="FJ91" i="65" s="1"/>
  <c r="DF92" i="65"/>
  <c r="FN92" i="65" s="1"/>
  <c r="DJ93" i="65"/>
  <c r="FR93" i="65" s="1"/>
  <c r="DS94" i="65"/>
  <c r="GA94" i="65" s="1"/>
  <c r="CK96" i="65"/>
  <c r="ES96" i="65" s="1"/>
  <c r="EK97" i="65"/>
  <c r="GS97" i="65" s="1"/>
  <c r="DL108" i="65"/>
  <c r="FT108" i="65" s="1"/>
  <c r="EO77" i="65"/>
  <c r="GW77" i="65" s="1"/>
  <c r="CM79" i="65"/>
  <c r="EU79" i="65" s="1"/>
  <c r="CQ80" i="65"/>
  <c r="EY80" i="65" s="1"/>
  <c r="CU81" i="65"/>
  <c r="FC81" i="65" s="1"/>
  <c r="CY82" i="65"/>
  <c r="FG82" i="65" s="1"/>
  <c r="DC83" i="65"/>
  <c r="FK83" i="65" s="1"/>
  <c r="DG84" i="65"/>
  <c r="FO84" i="65" s="1"/>
  <c r="DK85" i="65"/>
  <c r="FS85" i="65" s="1"/>
  <c r="DO86" i="65"/>
  <c r="FW86" i="65" s="1"/>
  <c r="DS87" i="65"/>
  <c r="GA87" i="65" s="1"/>
  <c r="DW88" i="65"/>
  <c r="GE88" i="65" s="1"/>
  <c r="EA89" i="65"/>
  <c r="GI89" i="65" s="1"/>
  <c r="EE90" i="65"/>
  <c r="GM90" i="65" s="1"/>
  <c r="EI91" i="65"/>
  <c r="GQ91" i="65" s="1"/>
  <c r="EM92" i="65"/>
  <c r="GU92" i="65" s="1"/>
  <c r="CJ94" i="65"/>
  <c r="ER94" i="65" s="1"/>
  <c r="EF99" i="65"/>
  <c r="GN99" i="65" s="1"/>
  <c r="DD104" i="65"/>
  <c r="FL104" i="65" s="1"/>
  <c r="DZ77" i="65"/>
  <c r="GH77" i="65" s="1"/>
  <c r="EE78" i="65"/>
  <c r="GM78" i="65" s="1"/>
  <c r="EJ79" i="65"/>
  <c r="GR79" i="65" s="1"/>
  <c r="EN80" i="65"/>
  <c r="GV80" i="65" s="1"/>
  <c r="CJ82" i="65"/>
  <c r="ER82" i="65" s="1"/>
  <c r="CN83" i="65"/>
  <c r="EV83" i="65" s="1"/>
  <c r="CR84" i="65"/>
  <c r="EZ84" i="65" s="1"/>
  <c r="CV85" i="65"/>
  <c r="FD85" i="65" s="1"/>
  <c r="CZ86" i="65"/>
  <c r="FH86" i="65" s="1"/>
  <c r="DD87" i="65"/>
  <c r="FL87" i="65" s="1"/>
  <c r="DH88" i="65"/>
  <c r="FP88" i="65" s="1"/>
  <c r="DL89" i="65"/>
  <c r="FT89" i="65" s="1"/>
  <c r="DP90" i="65"/>
  <c r="FX90" i="65" s="1"/>
  <c r="DT91" i="65"/>
  <c r="GB91" i="65" s="1"/>
  <c r="DX92" i="65"/>
  <c r="GF92" i="65" s="1"/>
  <c r="EB93" i="65"/>
  <c r="GJ93" i="65" s="1"/>
  <c r="EO94" i="65"/>
  <c r="GW94" i="65" s="1"/>
  <c r="DN96" i="65"/>
  <c r="FV96" i="65" s="1"/>
  <c r="EG98" i="65"/>
  <c r="GO98" i="65" s="1"/>
  <c r="EK83" i="65"/>
  <c r="GS83" i="65" s="1"/>
  <c r="EO84" i="65"/>
  <c r="GW84" i="65" s="1"/>
  <c r="CK86" i="65"/>
  <c r="ES86" i="65" s="1"/>
  <c r="CO87" i="65"/>
  <c r="EW87" i="65" s="1"/>
  <c r="CS88" i="65"/>
  <c r="FA88" i="65" s="1"/>
  <c r="CW89" i="65"/>
  <c r="FE89" i="65" s="1"/>
  <c r="DA90" i="65"/>
  <c r="FI90" i="65" s="1"/>
  <c r="DE91" i="65"/>
  <c r="FM91" i="65" s="1"/>
  <c r="DI92" i="65"/>
  <c r="FQ92" i="65" s="1"/>
  <c r="DM93" i="65"/>
  <c r="FU93" i="65" s="1"/>
  <c r="DW94" i="65"/>
  <c r="GE94" i="65" s="1"/>
  <c r="CP96" i="65"/>
  <c r="EX96" i="65" s="1"/>
  <c r="CN102" i="65"/>
  <c r="EV102" i="65" s="1"/>
  <c r="EJ108" i="65"/>
  <c r="GR108" i="65" s="1"/>
  <c r="EI94" i="65"/>
  <c r="GQ94" i="65" s="1"/>
  <c r="EM95" i="65"/>
  <c r="GU95" i="65" s="1"/>
  <c r="CW113" i="65"/>
  <c r="FE113" i="65" s="1"/>
  <c r="DM94" i="65"/>
  <c r="FU94" i="65" s="1"/>
  <c r="DQ95" i="65"/>
  <c r="FY95" i="65" s="1"/>
  <c r="DU96" i="65"/>
  <c r="GC96" i="65" s="1"/>
  <c r="DY97" i="65"/>
  <c r="GG97" i="65" s="1"/>
  <c r="EC98" i="65"/>
  <c r="GK98" i="65" s="1"/>
  <c r="EG99" i="65"/>
  <c r="GO99" i="65" s="1"/>
  <c r="EK100" i="65"/>
  <c r="GS100" i="65" s="1"/>
  <c r="EO101" i="65"/>
  <c r="GW101" i="65" s="1"/>
  <c r="DM110" i="65"/>
  <c r="FU110" i="65" s="1"/>
  <c r="DQ111" i="65"/>
  <c r="FY111" i="65" s="1"/>
  <c r="DY112" i="65"/>
  <c r="GG112" i="65" s="1"/>
  <c r="EG117" i="65"/>
  <c r="GO117" i="65" s="1"/>
  <c r="DY120" i="65"/>
  <c r="GG120" i="65" s="1"/>
  <c r="DG112" i="65"/>
  <c r="FO112" i="65" s="1"/>
  <c r="DC114" i="65"/>
  <c r="FK114" i="65" s="1"/>
  <c r="CS117" i="65"/>
  <c r="FA117" i="65" s="1"/>
  <c r="CK120" i="65"/>
  <c r="ES120" i="65" s="1"/>
  <c r="CY98" i="65"/>
  <c r="FG98" i="65" s="1"/>
  <c r="DC99" i="65"/>
  <c r="FK99" i="65" s="1"/>
  <c r="DG100" i="65"/>
  <c r="FO100" i="65" s="1"/>
  <c r="DK101" i="65"/>
  <c r="FS101" i="65" s="1"/>
  <c r="DO102" i="65"/>
  <c r="FW102" i="65" s="1"/>
  <c r="DS103" i="65"/>
  <c r="GA103" i="65" s="1"/>
  <c r="DW104" i="65"/>
  <c r="GE104" i="65" s="1"/>
  <c r="EA105" i="65"/>
  <c r="GI105" i="65" s="1"/>
  <c r="EE106" i="65"/>
  <c r="GM106" i="65" s="1"/>
  <c r="EI107" i="65"/>
  <c r="GQ107" i="65" s="1"/>
  <c r="EM108" i="65"/>
  <c r="GU108" i="65" s="1"/>
  <c r="CM111" i="65"/>
  <c r="EU111" i="65" s="1"/>
  <c r="CQ112" i="65"/>
  <c r="EY112" i="65" s="1"/>
  <c r="DW113" i="65"/>
  <c r="GE113" i="65" s="1"/>
  <c r="DM116" i="65"/>
  <c r="FU116" i="65" s="1"/>
  <c r="DE119" i="65"/>
  <c r="FM119" i="65" s="1"/>
  <c r="DX96" i="65"/>
  <c r="GF96" i="65" s="1"/>
  <c r="EB97" i="65"/>
  <c r="GJ97" i="65" s="1"/>
  <c r="EF98" i="65"/>
  <c r="GN98" i="65" s="1"/>
  <c r="EJ99" i="65"/>
  <c r="GR99" i="65" s="1"/>
  <c r="EN100" i="65"/>
  <c r="GV100" i="65" s="1"/>
  <c r="CJ102" i="65"/>
  <c r="ER102" i="65" s="1"/>
  <c r="CN103" i="65"/>
  <c r="EV103" i="65" s="1"/>
  <c r="CR104" i="65"/>
  <c r="EZ104" i="65" s="1"/>
  <c r="CV105" i="65"/>
  <c r="FD105" i="65" s="1"/>
  <c r="CZ106" i="65"/>
  <c r="FH106" i="65" s="1"/>
  <c r="DD107" i="65"/>
  <c r="FL107" i="65" s="1"/>
  <c r="DH108" i="65"/>
  <c r="FP108" i="65" s="1"/>
  <c r="DL109" i="65"/>
  <c r="FT109" i="65" s="1"/>
  <c r="DP110" i="65"/>
  <c r="FX110" i="65" s="1"/>
  <c r="CQ115" i="65"/>
  <c r="EY115" i="65" s="1"/>
  <c r="EO117" i="65"/>
  <c r="GW117" i="65" s="1"/>
  <c r="EG120" i="65"/>
  <c r="GO120" i="65" s="1"/>
  <c r="CS104" i="65"/>
  <c r="FA104" i="65" s="1"/>
  <c r="CW105" i="65"/>
  <c r="FE105" i="65" s="1"/>
  <c r="DA106" i="65"/>
  <c r="FI106" i="65" s="1"/>
  <c r="DE107" i="65"/>
  <c r="FM107" i="65" s="1"/>
  <c r="DI108" i="65"/>
  <c r="FQ108" i="65" s="1"/>
  <c r="DM109" i="65"/>
  <c r="FU109" i="65" s="1"/>
  <c r="DQ110" i="65"/>
  <c r="FY110" i="65" s="1"/>
  <c r="DU111" i="65"/>
  <c r="GC111" i="65" s="1"/>
  <c r="EC112" i="65"/>
  <c r="GK112" i="65" s="1"/>
  <c r="CS115" i="65"/>
  <c r="FA115" i="65" s="1"/>
  <c r="CK118" i="65"/>
  <c r="ES118" i="65" s="1"/>
  <c r="DJ98" i="65"/>
  <c r="FR98" i="65" s="1"/>
  <c r="DN99" i="65"/>
  <c r="FV99" i="65" s="1"/>
  <c r="DR100" i="65"/>
  <c r="FZ100" i="65" s="1"/>
  <c r="DV101" i="65"/>
  <c r="GD101" i="65" s="1"/>
  <c r="DZ102" i="65"/>
  <c r="GH102" i="65" s="1"/>
  <c r="ED103" i="65"/>
  <c r="GL103" i="65" s="1"/>
  <c r="EH104" i="65"/>
  <c r="GP104" i="65" s="1"/>
  <c r="EL105" i="65"/>
  <c r="GT105" i="65" s="1"/>
  <c r="EP106" i="65"/>
  <c r="GX106" i="65" s="1"/>
  <c r="CL108" i="65"/>
  <c r="ET108" i="65" s="1"/>
  <c r="CP109" i="65"/>
  <c r="EX109" i="65" s="1"/>
  <c r="CT110" i="65"/>
  <c r="FB110" i="65" s="1"/>
  <c r="CX111" i="65"/>
  <c r="FF111" i="65" s="1"/>
  <c r="DC112" i="65"/>
  <c r="FK112" i="65" s="1"/>
  <c r="CS114" i="65"/>
  <c r="FA114" i="65" s="1"/>
  <c r="EG119" i="65"/>
  <c r="GO119" i="65" s="1"/>
  <c r="CL114" i="65"/>
  <c r="ET114" i="65" s="1"/>
  <c r="CP115" i="65"/>
  <c r="EX115" i="65" s="1"/>
  <c r="CT116" i="65"/>
  <c r="FB116" i="65" s="1"/>
  <c r="CX117" i="65"/>
  <c r="FF117" i="65" s="1"/>
  <c r="DB118" i="65"/>
  <c r="FJ118" i="65" s="1"/>
  <c r="CR123" i="65"/>
  <c r="EZ123" i="65" s="1"/>
  <c r="DJ113" i="65"/>
  <c r="FR113" i="65" s="1"/>
  <c r="DN114" i="65"/>
  <c r="FV114" i="65" s="1"/>
  <c r="DR115" i="65"/>
  <c r="FZ115" i="65" s="1"/>
  <c r="DV116" i="65"/>
  <c r="GD116" i="65" s="1"/>
  <c r="DZ117" i="65"/>
  <c r="GH117" i="65" s="1"/>
  <c r="ED118" i="65"/>
  <c r="GL118" i="65" s="1"/>
  <c r="EH119" i="65"/>
  <c r="GP119" i="65" s="1"/>
  <c r="EL120" i="65"/>
  <c r="GT120" i="65" s="1"/>
  <c r="DG114" i="65"/>
  <c r="FO114" i="65" s="1"/>
  <c r="DK115" i="65"/>
  <c r="FS115" i="65" s="1"/>
  <c r="DO116" i="65"/>
  <c r="FW116" i="65" s="1"/>
  <c r="DS117" i="65"/>
  <c r="GA117" i="65" s="1"/>
  <c r="DW118" i="65"/>
  <c r="GE118" i="65" s="1"/>
  <c r="EA119" i="65"/>
  <c r="GI119" i="65" s="1"/>
  <c r="EE120" i="65"/>
  <c r="GM120" i="65" s="1"/>
  <c r="EN112" i="65"/>
  <c r="GV112" i="65" s="1"/>
  <c r="CJ114" i="65"/>
  <c r="ER114" i="65" s="1"/>
  <c r="CN115" i="65"/>
  <c r="EV115" i="65" s="1"/>
  <c r="CR116" i="65"/>
  <c r="EZ116" i="65" s="1"/>
  <c r="CV117" i="65"/>
  <c r="FD117" i="65" s="1"/>
  <c r="CZ118" i="65"/>
  <c r="FH118" i="65" s="1"/>
  <c r="DD119" i="65"/>
  <c r="FL119" i="65" s="1"/>
  <c r="DH120" i="65"/>
  <c r="FP120" i="65" s="1"/>
  <c r="DL121" i="65"/>
  <c r="FT121" i="65" s="1"/>
  <c r="CS129" i="65"/>
  <c r="FA129" i="65" s="1"/>
  <c r="DJ135" i="65"/>
  <c r="FR135" i="65" s="1"/>
  <c r="DG126" i="65"/>
  <c r="FO126" i="65" s="1"/>
  <c r="EL129" i="65"/>
  <c r="GT129" i="65" s="1"/>
  <c r="CQ134" i="65"/>
  <c r="EY134" i="65" s="1"/>
  <c r="DH122" i="65"/>
  <c r="FP122" i="65" s="1"/>
  <c r="DL123" i="65"/>
  <c r="FT123" i="65" s="1"/>
  <c r="DP124" i="65"/>
  <c r="FX124" i="65" s="1"/>
  <c r="DT125" i="65"/>
  <c r="GB125" i="65" s="1"/>
  <c r="DX126" i="65"/>
  <c r="GF126" i="65" s="1"/>
  <c r="DJ130" i="65"/>
  <c r="FR130" i="65" s="1"/>
  <c r="DR132" i="65"/>
  <c r="FZ132" i="65" s="1"/>
  <c r="DZ134" i="65"/>
  <c r="GH134" i="65" s="1"/>
  <c r="EK123" i="65"/>
  <c r="GS123" i="65" s="1"/>
  <c r="EO124" i="65"/>
  <c r="GW124" i="65" s="1"/>
  <c r="CK126" i="65"/>
  <c r="ES126" i="65" s="1"/>
  <c r="DZ69" i="65"/>
  <c r="GH69" i="65" s="1"/>
  <c r="EE70" i="65"/>
  <c r="GM70" i="65" s="1"/>
  <c r="EJ71" i="65"/>
  <c r="GR71" i="65" s="1"/>
  <c r="EO72" i="65"/>
  <c r="GW72" i="65" s="1"/>
  <c r="CM74" i="65"/>
  <c r="EU74" i="65" s="1"/>
  <c r="CR75" i="65"/>
  <c r="EZ75" i="65" s="1"/>
  <c r="CW76" i="65"/>
  <c r="FE76" i="65" s="1"/>
  <c r="DY77" i="65"/>
  <c r="GG77" i="65" s="1"/>
  <c r="EA88" i="65"/>
  <c r="GI88" i="65" s="1"/>
  <c r="DC59" i="65"/>
  <c r="FK59" i="65" s="1"/>
  <c r="DI60" i="65"/>
  <c r="FQ60" i="65" s="1"/>
  <c r="DO61" i="65"/>
  <c r="FW61" i="65" s="1"/>
  <c r="DT62" i="65"/>
  <c r="GB62" i="65" s="1"/>
  <c r="DY63" i="65"/>
  <c r="GG63" i="65" s="1"/>
  <c r="EE64" i="65"/>
  <c r="GM64" i="65" s="1"/>
  <c r="EK65" i="65"/>
  <c r="GS65" i="65" s="1"/>
  <c r="CP68" i="65"/>
  <c r="EX68" i="65" s="1"/>
  <c r="CU69" i="65"/>
  <c r="FC69" i="65" s="1"/>
  <c r="CZ70" i="65"/>
  <c r="FH70" i="65" s="1"/>
  <c r="DE71" i="65"/>
  <c r="FM71" i="65" s="1"/>
  <c r="DJ72" i="65"/>
  <c r="FR72" i="65" s="1"/>
  <c r="DO73" i="65"/>
  <c r="FW73" i="65" s="1"/>
  <c r="DT74" i="65"/>
  <c r="GB74" i="65" s="1"/>
  <c r="DY75" i="65"/>
  <c r="GG75" i="65" s="1"/>
  <c r="ED76" i="65"/>
  <c r="GL76" i="65" s="1"/>
  <c r="EE79" i="65"/>
  <c r="GM79" i="65" s="1"/>
  <c r="DS84" i="65"/>
  <c r="GA84" i="65" s="1"/>
  <c r="CQ93" i="65"/>
  <c r="EY93" i="65" s="1"/>
  <c r="DD77" i="65"/>
  <c r="FL77" i="65" s="1"/>
  <c r="DI78" i="65"/>
  <c r="FQ78" i="65" s="1"/>
  <c r="DN79" i="65"/>
  <c r="FV79" i="65" s="1"/>
  <c r="DR80" i="65"/>
  <c r="FZ80" i="65" s="1"/>
  <c r="DV81" i="65"/>
  <c r="GD81" i="65" s="1"/>
  <c r="DZ82" i="65"/>
  <c r="GH82" i="65" s="1"/>
  <c r="ED83" i="65"/>
  <c r="GL83" i="65" s="1"/>
  <c r="EH84" i="65"/>
  <c r="GP84" i="65" s="1"/>
  <c r="EL85" i="65"/>
  <c r="GT85" i="65" s="1"/>
  <c r="EP86" i="65"/>
  <c r="GX86" i="65" s="1"/>
  <c r="CL88" i="65"/>
  <c r="ET88" i="65" s="1"/>
  <c r="CP89" i="65"/>
  <c r="EX89" i="65" s="1"/>
  <c r="CT90" i="65"/>
  <c r="FB90" i="65" s="1"/>
  <c r="CX91" i="65"/>
  <c r="FF91" i="65" s="1"/>
  <c r="DB92" i="65"/>
  <c r="FJ92" i="65" s="1"/>
  <c r="DF93" i="65"/>
  <c r="FN93" i="65" s="1"/>
  <c r="CM78" i="65"/>
  <c r="EU78" i="65" s="1"/>
  <c r="CR79" i="65"/>
  <c r="EZ79" i="65" s="1"/>
  <c r="CV80" i="65"/>
  <c r="FD80" i="65" s="1"/>
  <c r="CZ81" i="65"/>
  <c r="FH81" i="65" s="1"/>
  <c r="DD82" i="65"/>
  <c r="FL82" i="65" s="1"/>
  <c r="DH83" i="65"/>
  <c r="FP83" i="65" s="1"/>
  <c r="DL84" i="65"/>
  <c r="FT84" i="65" s="1"/>
  <c r="DP85" i="65"/>
  <c r="FX85" i="65" s="1"/>
  <c r="DT86" i="65"/>
  <c r="GB86" i="65" s="1"/>
  <c r="DX87" i="65"/>
  <c r="GF87" i="65" s="1"/>
  <c r="EB88" i="65"/>
  <c r="GJ88" i="65" s="1"/>
  <c r="EF89" i="65"/>
  <c r="GN89" i="65" s="1"/>
  <c r="EJ90" i="65"/>
  <c r="GR90" i="65" s="1"/>
  <c r="EN91" i="65"/>
  <c r="GV91" i="65" s="1"/>
  <c r="CJ93" i="65"/>
  <c r="ER93" i="65" s="1"/>
  <c r="CL97" i="65"/>
  <c r="ET97" i="65" s="1"/>
  <c r="CS100" i="65"/>
  <c r="FA100" i="65" s="1"/>
  <c r="CJ105" i="65"/>
  <c r="ER105" i="65" s="1"/>
  <c r="EE77" i="65"/>
  <c r="GM77" i="65" s="1"/>
  <c r="EJ78" i="65"/>
  <c r="GR78" i="65" s="1"/>
  <c r="EO79" i="65"/>
  <c r="GW79" i="65" s="1"/>
  <c r="CK81" i="65"/>
  <c r="ES81" i="65" s="1"/>
  <c r="CO82" i="65"/>
  <c r="EW82" i="65" s="1"/>
  <c r="CS83" i="65"/>
  <c r="FA83" i="65" s="1"/>
  <c r="CW84" i="65"/>
  <c r="FE84" i="65" s="1"/>
  <c r="DA85" i="65"/>
  <c r="FI85" i="65" s="1"/>
  <c r="DE86" i="65"/>
  <c r="FM86" i="65" s="1"/>
  <c r="DI87" i="65"/>
  <c r="FQ87" i="65" s="1"/>
  <c r="DM88" i="65"/>
  <c r="FU88" i="65" s="1"/>
  <c r="DQ89" i="65"/>
  <c r="FY89" i="65" s="1"/>
  <c r="DU90" i="65"/>
  <c r="GC90" i="65" s="1"/>
  <c r="DY91" i="65"/>
  <c r="GG91" i="65" s="1"/>
  <c r="EC92" i="65"/>
  <c r="GK92" i="65" s="1"/>
  <c r="EG93" i="65"/>
  <c r="GO93" i="65" s="1"/>
  <c r="CN95" i="65"/>
  <c r="EV95" i="65" s="1"/>
  <c r="DV96" i="65"/>
  <c r="GD96" i="65" s="1"/>
  <c r="CR99" i="65"/>
  <c r="EZ99" i="65" s="1"/>
  <c r="DP77" i="65"/>
  <c r="FX77" i="65" s="1"/>
  <c r="DU78" i="65"/>
  <c r="GC78" i="65" s="1"/>
  <c r="DZ79" i="65"/>
  <c r="GH79" i="65" s="1"/>
  <c r="ED80" i="65"/>
  <c r="GL80" i="65" s="1"/>
  <c r="EH81" i="65"/>
  <c r="GP81" i="65" s="1"/>
  <c r="EL82" i="65"/>
  <c r="GT82" i="65" s="1"/>
  <c r="EP83" i="65"/>
  <c r="GX83" i="65" s="1"/>
  <c r="CL85" i="65"/>
  <c r="ET85" i="65" s="1"/>
  <c r="CP86" i="65"/>
  <c r="EX86" i="65" s="1"/>
  <c r="CT87" i="65"/>
  <c r="FB87" i="65" s="1"/>
  <c r="CX88" i="65"/>
  <c r="FF88" i="65" s="1"/>
  <c r="DB89" i="65"/>
  <c r="FJ89" i="65" s="1"/>
  <c r="DF90" i="65"/>
  <c r="FN90" i="65" s="1"/>
  <c r="DJ91" i="65"/>
  <c r="FR91" i="65" s="1"/>
  <c r="DN92" i="65"/>
  <c r="FV92" i="65" s="1"/>
  <c r="DR93" i="65"/>
  <c r="FZ93" i="65" s="1"/>
  <c r="EB94" i="65"/>
  <c r="GJ94" i="65" s="1"/>
  <c r="CX96" i="65"/>
  <c r="FF96" i="65" s="1"/>
  <c r="CS98" i="65"/>
  <c r="FA98" i="65" s="1"/>
  <c r="DP109" i="65"/>
  <c r="FX109" i="65" s="1"/>
  <c r="CP78" i="65"/>
  <c r="EX78" i="65" s="1"/>
  <c r="CU79" i="65"/>
  <c r="FC79" i="65" s="1"/>
  <c r="CY80" i="65"/>
  <c r="FG80" i="65" s="1"/>
  <c r="DC81" i="65"/>
  <c r="FK81" i="65" s="1"/>
  <c r="DG82" i="65"/>
  <c r="FO82" i="65" s="1"/>
  <c r="DK83" i="65"/>
  <c r="FS83" i="65" s="1"/>
  <c r="DO84" i="65"/>
  <c r="FW84" i="65" s="1"/>
  <c r="DS85" i="65"/>
  <c r="GA85" i="65" s="1"/>
  <c r="DW86" i="65"/>
  <c r="GE86" i="65" s="1"/>
  <c r="EA87" i="65"/>
  <c r="GI87" i="65" s="1"/>
  <c r="EE88" i="65"/>
  <c r="GM88" i="65" s="1"/>
  <c r="EI89" i="65"/>
  <c r="GQ89" i="65" s="1"/>
  <c r="EM90" i="65"/>
  <c r="GU90" i="65" s="1"/>
  <c r="CM93" i="65"/>
  <c r="EU93" i="65" s="1"/>
  <c r="CS94" i="65"/>
  <c r="FA94" i="65" s="1"/>
  <c r="DL95" i="65"/>
  <c r="FT95" i="65" s="1"/>
  <c r="DD100" i="65"/>
  <c r="FL100" i="65" s="1"/>
  <c r="DH105" i="65"/>
  <c r="FP105" i="65" s="1"/>
  <c r="EH77" i="65"/>
  <c r="GP77" i="65" s="1"/>
  <c r="EM78" i="65"/>
  <c r="GU78" i="65" s="1"/>
  <c r="CJ80" i="65"/>
  <c r="ER80" i="65" s="1"/>
  <c r="CN81" i="65"/>
  <c r="EV81" i="65" s="1"/>
  <c r="CR82" i="65"/>
  <c r="EZ82" i="65" s="1"/>
  <c r="CV83" i="65"/>
  <c r="FD83" i="65" s="1"/>
  <c r="CZ84" i="65"/>
  <c r="FH84" i="65" s="1"/>
  <c r="DD85" i="65"/>
  <c r="FL85" i="65" s="1"/>
  <c r="DH86" i="65"/>
  <c r="FP86" i="65" s="1"/>
  <c r="DL87" i="65"/>
  <c r="FT87" i="65" s="1"/>
  <c r="DP88" i="65"/>
  <c r="FX88" i="65" s="1"/>
  <c r="DT89" i="65"/>
  <c r="GB89" i="65" s="1"/>
  <c r="DX90" i="65"/>
  <c r="GF90" i="65" s="1"/>
  <c r="EB91" i="65"/>
  <c r="GJ91" i="65" s="1"/>
  <c r="EF92" i="65"/>
  <c r="GN92" i="65" s="1"/>
  <c r="EJ93" i="65"/>
  <c r="GR93" i="65" s="1"/>
  <c r="CR95" i="65"/>
  <c r="EZ95" i="65" s="1"/>
  <c r="DE99" i="65"/>
  <c r="FM99" i="65" s="1"/>
  <c r="DU103" i="65"/>
  <c r="GC103" i="65" s="1"/>
  <c r="CK84" i="65"/>
  <c r="ES84" i="65" s="1"/>
  <c r="CO85" i="65"/>
  <c r="EW85" i="65" s="1"/>
  <c r="CS86" i="65"/>
  <c r="FA86" i="65" s="1"/>
  <c r="CW87" i="65"/>
  <c r="FE87" i="65" s="1"/>
  <c r="DA88" i="65"/>
  <c r="FI88" i="65" s="1"/>
  <c r="DE89" i="65"/>
  <c r="FM89" i="65" s="1"/>
  <c r="DI90" i="65"/>
  <c r="FQ90" i="65" s="1"/>
  <c r="DM91" i="65"/>
  <c r="FU91" i="65" s="1"/>
  <c r="DQ92" i="65"/>
  <c r="FY92" i="65" s="1"/>
  <c r="DU93" i="65"/>
  <c r="GC93" i="65" s="1"/>
  <c r="EF94" i="65"/>
  <c r="GN94" i="65" s="1"/>
  <c r="DD98" i="65"/>
  <c r="FL98" i="65" s="1"/>
  <c r="EN109" i="65"/>
  <c r="GV109" i="65" s="1"/>
  <c r="CM96" i="65"/>
  <c r="EU96" i="65" s="1"/>
  <c r="CQ97" i="65"/>
  <c r="EY97" i="65" s="1"/>
  <c r="CU98" i="65"/>
  <c r="FC98" i="65" s="1"/>
  <c r="CY99" i="65"/>
  <c r="FG99" i="65" s="1"/>
  <c r="DC100" i="65"/>
  <c r="FK100" i="65" s="1"/>
  <c r="DG101" i="65"/>
  <c r="FO101" i="65" s="1"/>
  <c r="DK102" i="65"/>
  <c r="FS102" i="65" s="1"/>
  <c r="DO103" i="65"/>
  <c r="FW103" i="65" s="1"/>
  <c r="DS104" i="65"/>
  <c r="GA104" i="65" s="1"/>
  <c r="DW105" i="65"/>
  <c r="GE105" i="65" s="1"/>
  <c r="EA106" i="65"/>
  <c r="GI106" i="65" s="1"/>
  <c r="EE107" i="65"/>
  <c r="GM107" i="65" s="1"/>
  <c r="EI108" i="65"/>
  <c r="GQ108" i="65" s="1"/>
  <c r="EM109" i="65"/>
  <c r="GU109" i="65" s="1"/>
  <c r="DU94" i="65"/>
  <c r="GC94" i="65" s="1"/>
  <c r="DY95" i="65"/>
  <c r="GG95" i="65" s="1"/>
  <c r="EC96" i="65"/>
  <c r="GK96" i="65" s="1"/>
  <c r="EG97" i="65"/>
  <c r="GO97" i="65" s="1"/>
  <c r="EK98" i="65"/>
  <c r="GS98" i="65" s="1"/>
  <c r="EO99" i="65"/>
  <c r="GW99" i="65" s="1"/>
  <c r="CK101" i="65"/>
  <c r="ES101" i="65" s="1"/>
  <c r="CO102" i="65"/>
  <c r="EW102" i="65" s="1"/>
  <c r="CS103" i="65"/>
  <c r="FA103" i="65" s="1"/>
  <c r="CW104" i="65"/>
  <c r="FE104" i="65" s="1"/>
  <c r="DA105" i="65"/>
  <c r="FI105" i="65" s="1"/>
  <c r="DE106" i="65"/>
  <c r="FM106" i="65" s="1"/>
  <c r="DI107" i="65"/>
  <c r="FQ107" i="65" s="1"/>
  <c r="DM108" i="65"/>
  <c r="FU108" i="65" s="1"/>
  <c r="DQ109" i="65"/>
  <c r="FY109" i="65" s="1"/>
  <c r="DY111" i="65"/>
  <c r="GG111" i="65" s="1"/>
  <c r="DE115" i="65"/>
  <c r="FM115" i="65" s="1"/>
  <c r="DR97" i="65"/>
  <c r="FZ97" i="65" s="1"/>
  <c r="DV98" i="65"/>
  <c r="GD98" i="65" s="1"/>
  <c r="DZ99" i="65"/>
  <c r="GH99" i="65" s="1"/>
  <c r="ED100" i="65"/>
  <c r="GL100" i="65" s="1"/>
  <c r="EH101" i="65"/>
  <c r="GP101" i="65" s="1"/>
  <c r="EL102" i="65"/>
  <c r="GT102" i="65" s="1"/>
  <c r="EP103" i="65"/>
  <c r="GX103" i="65" s="1"/>
  <c r="CL105" i="65"/>
  <c r="ET105" i="65" s="1"/>
  <c r="CP106" i="65"/>
  <c r="EX106" i="65" s="1"/>
  <c r="CT107" i="65"/>
  <c r="FB107" i="65" s="1"/>
  <c r="CX108" i="65"/>
  <c r="FF108" i="65" s="1"/>
  <c r="DB109" i="65"/>
  <c r="FJ109" i="65" s="1"/>
  <c r="DF110" i="65"/>
  <c r="FN110" i="65" s="1"/>
  <c r="DQ112" i="65"/>
  <c r="FY112" i="65" s="1"/>
  <c r="DY114" i="65"/>
  <c r="GG114" i="65" s="1"/>
  <c r="DO117" i="65"/>
  <c r="FW117" i="65" s="1"/>
  <c r="DE120" i="65"/>
  <c r="FM120" i="65" s="1"/>
  <c r="DG98" i="65"/>
  <c r="FO98" i="65" s="1"/>
  <c r="DK99" i="65"/>
  <c r="FS99" i="65" s="1"/>
  <c r="DO100" i="65"/>
  <c r="FW100" i="65" s="1"/>
  <c r="DS101" i="65"/>
  <c r="GA101" i="65" s="1"/>
  <c r="DW102" i="65"/>
  <c r="GE102" i="65" s="1"/>
  <c r="EA103" i="65"/>
  <c r="GI103" i="65" s="1"/>
  <c r="EE104" i="65"/>
  <c r="GM104" i="65" s="1"/>
  <c r="EI105" i="65"/>
  <c r="GQ105" i="65" s="1"/>
  <c r="EM106" i="65"/>
  <c r="GU106" i="65" s="1"/>
  <c r="CM109" i="65"/>
  <c r="EU109" i="65" s="1"/>
  <c r="CQ110" i="65"/>
  <c r="EY110" i="65" s="1"/>
  <c r="CU111" i="65"/>
  <c r="FC111" i="65" s="1"/>
  <c r="CY112" i="65"/>
  <c r="FG112" i="65" s="1"/>
  <c r="CK114" i="65"/>
  <c r="ES114" i="65" s="1"/>
  <c r="EI116" i="65"/>
  <c r="GQ116" i="65" s="1"/>
  <c r="DY119" i="65"/>
  <c r="GG119" i="65" s="1"/>
  <c r="EF96" i="65"/>
  <c r="GN96" i="65" s="1"/>
  <c r="EJ97" i="65"/>
  <c r="GR97" i="65" s="1"/>
  <c r="EN98" i="65"/>
  <c r="GV98" i="65" s="1"/>
  <c r="CJ100" i="65"/>
  <c r="ER100" i="65" s="1"/>
  <c r="CN101" i="65"/>
  <c r="EV101" i="65" s="1"/>
  <c r="CR102" i="65"/>
  <c r="EZ102" i="65" s="1"/>
  <c r="CV103" i="65"/>
  <c r="FD103" i="65" s="1"/>
  <c r="CZ104" i="65"/>
  <c r="FH104" i="65" s="1"/>
  <c r="DD105" i="65"/>
  <c r="FL105" i="65" s="1"/>
  <c r="DH106" i="65"/>
  <c r="FP106" i="65" s="1"/>
  <c r="DL107" i="65"/>
  <c r="FT107" i="65" s="1"/>
  <c r="DP108" i="65"/>
  <c r="FX108" i="65" s="1"/>
  <c r="DT109" i="65"/>
  <c r="GB109" i="65" s="1"/>
  <c r="DX110" i="65"/>
  <c r="GF110" i="65" s="1"/>
  <c r="EB111" i="65"/>
  <c r="GJ111" i="65" s="1"/>
  <c r="DM115" i="65"/>
  <c r="FU115" i="65" s="1"/>
  <c r="DC118" i="65"/>
  <c r="FK118" i="65" s="1"/>
  <c r="DA104" i="65"/>
  <c r="FI104" i="65" s="1"/>
  <c r="DE105" i="65"/>
  <c r="FM105" i="65" s="1"/>
  <c r="DI106" i="65"/>
  <c r="FQ106" i="65" s="1"/>
  <c r="DM107" i="65"/>
  <c r="FU107" i="65" s="1"/>
  <c r="DQ108" i="65"/>
  <c r="FY108" i="65" s="1"/>
  <c r="DU109" i="65"/>
  <c r="GC109" i="65" s="1"/>
  <c r="DY110" i="65"/>
  <c r="GG110" i="65" s="1"/>
  <c r="EC111" i="65"/>
  <c r="GK111" i="65" s="1"/>
  <c r="EM112" i="65"/>
  <c r="GU112" i="65" s="1"/>
  <c r="DO115" i="65"/>
  <c r="FW115" i="65" s="1"/>
  <c r="DE118" i="65"/>
  <c r="FM118" i="65" s="1"/>
  <c r="DR98" i="65"/>
  <c r="FZ98" i="65" s="1"/>
  <c r="DV99" i="65"/>
  <c r="GD99" i="65" s="1"/>
  <c r="DZ100" i="65"/>
  <c r="GH100" i="65" s="1"/>
  <c r="ED101" i="65"/>
  <c r="GL101" i="65" s="1"/>
  <c r="EH102" i="65"/>
  <c r="GP102" i="65" s="1"/>
  <c r="EL103" i="65"/>
  <c r="GT103" i="65" s="1"/>
  <c r="EP104" i="65"/>
  <c r="GX104" i="65" s="1"/>
  <c r="CL106" i="65"/>
  <c r="ET106" i="65" s="1"/>
  <c r="CP107" i="65"/>
  <c r="EX107" i="65" s="1"/>
  <c r="CT108" i="65"/>
  <c r="FB108" i="65" s="1"/>
  <c r="CX109" i="65"/>
  <c r="FF109" i="65" s="1"/>
  <c r="DB110" i="65"/>
  <c r="FJ110" i="65" s="1"/>
  <c r="DF111" i="65"/>
  <c r="FN111" i="65" s="1"/>
  <c r="DL112" i="65"/>
  <c r="FT112" i="65" s="1"/>
  <c r="DM114" i="65"/>
  <c r="FU114" i="65" s="1"/>
  <c r="DE117" i="65"/>
  <c r="FM117" i="65" s="1"/>
  <c r="CU120" i="65"/>
  <c r="FC120" i="65" s="1"/>
  <c r="CP113" i="65"/>
  <c r="EX113" i="65" s="1"/>
  <c r="CT114" i="65"/>
  <c r="FB114" i="65" s="1"/>
  <c r="CX115" i="65"/>
  <c r="FF115" i="65" s="1"/>
  <c r="DB116" i="65"/>
  <c r="FJ116" i="65" s="1"/>
  <c r="DF117" i="65"/>
  <c r="FN117" i="65" s="1"/>
  <c r="DJ118" i="65"/>
  <c r="FR118" i="65" s="1"/>
  <c r="DN119" i="65"/>
  <c r="FV119" i="65" s="1"/>
  <c r="DV121" i="65"/>
  <c r="GD121" i="65" s="1"/>
  <c r="CZ113" i="65"/>
  <c r="FH113" i="65" s="1"/>
  <c r="DD114" i="65"/>
  <c r="FL114" i="65" s="1"/>
  <c r="DH115" i="65"/>
  <c r="FP115" i="65" s="1"/>
  <c r="DL116" i="65"/>
  <c r="FT116" i="65" s="1"/>
  <c r="DP117" i="65"/>
  <c r="FX117" i="65" s="1"/>
  <c r="DT118" i="65"/>
  <c r="GB118" i="65" s="1"/>
  <c r="DX119" i="65"/>
  <c r="GF119" i="65" s="1"/>
  <c r="EB120" i="65"/>
  <c r="GJ120" i="65" s="1"/>
  <c r="CS123" i="65"/>
  <c r="FA123" i="65" s="1"/>
  <c r="DR113" i="65"/>
  <c r="FZ113" i="65" s="1"/>
  <c r="DV114" i="65"/>
  <c r="GD114" i="65" s="1"/>
  <c r="DZ115" i="65"/>
  <c r="GH115" i="65" s="1"/>
  <c r="ED116" i="65"/>
  <c r="GL116" i="65" s="1"/>
  <c r="EH117" i="65"/>
  <c r="GP117" i="65" s="1"/>
  <c r="EL118" i="65"/>
  <c r="GT118" i="65" s="1"/>
  <c r="EP119" i="65"/>
  <c r="GX119" i="65" s="1"/>
  <c r="CL121" i="65"/>
  <c r="ET121" i="65" s="1"/>
  <c r="DQ125" i="65"/>
  <c r="FY125" i="65" s="1"/>
  <c r="DO114" i="65"/>
  <c r="FW114" i="65" s="1"/>
  <c r="DS115" i="65"/>
  <c r="GA115" i="65" s="1"/>
  <c r="DW116" i="65"/>
  <c r="GE116" i="65" s="1"/>
  <c r="EA117" i="65"/>
  <c r="GI117" i="65" s="1"/>
  <c r="EE118" i="65"/>
  <c r="GM118" i="65" s="1"/>
  <c r="EI119" i="65"/>
  <c r="GQ119" i="65" s="1"/>
  <c r="EM120" i="65"/>
  <c r="GU120" i="65" s="1"/>
  <c r="DU124" i="65"/>
  <c r="GC124" i="65" s="1"/>
  <c r="CN113" i="65"/>
  <c r="EV113" i="65" s="1"/>
  <c r="CR114" i="65"/>
  <c r="EZ114" i="65" s="1"/>
  <c r="CV115" i="65"/>
  <c r="FD115" i="65" s="1"/>
  <c r="CZ116" i="65"/>
  <c r="FH116" i="65" s="1"/>
  <c r="DD117" i="65"/>
  <c r="FL117" i="65" s="1"/>
  <c r="DH118" i="65"/>
  <c r="FP118" i="65" s="1"/>
  <c r="DL119" i="65"/>
  <c r="FT119" i="65" s="1"/>
  <c r="DP120" i="65"/>
  <c r="FX120" i="65" s="1"/>
  <c r="DT121" i="65"/>
  <c r="GB121" i="65" s="1"/>
  <c r="CK123" i="65"/>
  <c r="ES123" i="65" s="1"/>
  <c r="DU122" i="65"/>
  <c r="GC122" i="65" s="1"/>
  <c r="EF123" i="65"/>
  <c r="GN123" i="65" s="1"/>
  <c r="EJ124" i="65"/>
  <c r="GR124" i="65" s="1"/>
  <c r="EN125" i="65"/>
  <c r="GV125" i="65" s="1"/>
  <c r="CO128" i="65"/>
  <c r="EW128" i="65" s="1"/>
  <c r="CP131" i="65"/>
  <c r="EX131" i="65" s="1"/>
  <c r="CX133" i="65"/>
  <c r="FF133" i="65" s="1"/>
  <c r="DF135" i="65"/>
  <c r="FN135" i="65" s="1"/>
  <c r="EP123" i="65"/>
  <c r="GX123" i="65" s="1"/>
  <c r="CL125" i="65"/>
  <c r="ET125" i="65" s="1"/>
  <c r="CP126" i="65"/>
  <c r="EX126" i="65" s="1"/>
  <c r="CT127" i="65"/>
  <c r="FB127" i="65" s="1"/>
  <c r="DJ131" i="65"/>
  <c r="FR131" i="65" s="1"/>
  <c r="DR133" i="65"/>
  <c r="FZ133" i="65" s="1"/>
  <c r="DG124" i="65"/>
  <c r="FO124" i="65" s="1"/>
  <c r="DK125" i="65"/>
  <c r="FS125" i="65" s="1"/>
  <c r="DS127" i="65"/>
  <c r="GA127" i="65" s="1"/>
  <c r="DG134" i="65"/>
  <c r="FO134" i="65" s="1"/>
  <c r="DP122" i="65"/>
  <c r="FX122" i="65" s="1"/>
  <c r="DT123" i="65"/>
  <c r="GB123" i="65" s="1"/>
  <c r="EJ125" i="65"/>
  <c r="GR125" i="65" s="1"/>
  <c r="EN126" i="65"/>
  <c r="GV126" i="65" s="1"/>
  <c r="CJ128" i="65"/>
  <c r="ER128" i="65" s="1"/>
  <c r="CW129" i="65"/>
  <c r="FE129" i="65" s="1"/>
  <c r="EP130" i="65"/>
  <c r="GX130" i="65" s="1"/>
  <c r="CP133" i="65"/>
  <c r="EX133" i="65" s="1"/>
  <c r="CX135" i="65"/>
  <c r="FF135" i="65" s="1"/>
  <c r="CS124" i="65"/>
  <c r="FA124" i="65" s="1"/>
  <c r="CW125" i="65"/>
  <c r="FE125" i="65" s="1"/>
  <c r="DA126" i="65"/>
  <c r="FI126" i="65" s="1"/>
  <c r="DE127" i="65"/>
  <c r="FM127" i="65" s="1"/>
  <c r="DM128" i="65"/>
  <c r="FU128" i="65" s="1"/>
  <c r="EC129" i="65"/>
  <c r="GK129" i="65" s="1"/>
  <c r="EG131" i="65"/>
  <c r="GO131" i="65" s="1"/>
  <c r="EO133" i="65"/>
  <c r="GW133" i="65" s="1"/>
  <c r="CL122" i="65"/>
  <c r="ET122" i="65" s="1"/>
  <c r="CP123" i="65"/>
  <c r="EX123" i="65" s="1"/>
  <c r="CT124" i="65"/>
  <c r="FB124" i="65" s="1"/>
  <c r="CX125" i="65"/>
  <c r="FF125" i="65" s="1"/>
  <c r="DB126" i="65"/>
  <c r="FJ126" i="65" s="1"/>
  <c r="DF127" i="65"/>
  <c r="FN127" i="65" s="1"/>
  <c r="DN128" i="65"/>
  <c r="FV128" i="65" s="1"/>
  <c r="ED129" i="65"/>
  <c r="GL129" i="65" s="1"/>
  <c r="EH131" i="65"/>
  <c r="GP131" i="65" s="1"/>
  <c r="EP133" i="65"/>
  <c r="GX133" i="65" s="1"/>
  <c r="CP136" i="65"/>
  <c r="EX136" i="65" s="1"/>
  <c r="DC122" i="65"/>
  <c r="FK122" i="65" s="1"/>
  <c r="DG123" i="65"/>
  <c r="FO123" i="65" s="1"/>
  <c r="DK124" i="65"/>
  <c r="FS124" i="65" s="1"/>
  <c r="DO125" i="65"/>
  <c r="FW125" i="65" s="1"/>
  <c r="DS126" i="65"/>
  <c r="GA126" i="65" s="1"/>
  <c r="DW127" i="65"/>
  <c r="GE127" i="65" s="1"/>
  <c r="EG128" i="65"/>
  <c r="GO128" i="65" s="1"/>
  <c r="CY130" i="65"/>
  <c r="FG130" i="65" s="1"/>
  <c r="DG132" i="65"/>
  <c r="FO132" i="65" s="1"/>
  <c r="DO134" i="65"/>
  <c r="FW134" i="65" s="1"/>
  <c r="CR134" i="65"/>
  <c r="EZ134" i="65" s="1"/>
  <c r="CV135" i="65"/>
  <c r="FD135" i="65" s="1"/>
  <c r="CZ136" i="65"/>
  <c r="FH136" i="65" s="1"/>
  <c r="DY130" i="65"/>
  <c r="GG130" i="65" s="1"/>
  <c r="EC131" i="65"/>
  <c r="GK131" i="65" s="1"/>
  <c r="EG132" i="65"/>
  <c r="GO132" i="65" s="1"/>
  <c r="EK133" i="65"/>
  <c r="GS133" i="65" s="1"/>
  <c r="EO134" i="65"/>
  <c r="GW134" i="65" s="1"/>
  <c r="CK136" i="65"/>
  <c r="ES136" i="65" s="1"/>
  <c r="DW129" i="65"/>
  <c r="GE129" i="65" s="1"/>
  <c r="EA130" i="65"/>
  <c r="GI130" i="65" s="1"/>
  <c r="EE131" i="65"/>
  <c r="GM131" i="65" s="1"/>
  <c r="EI132" i="65"/>
  <c r="GQ132" i="65" s="1"/>
  <c r="EM133" i="65"/>
  <c r="GU133" i="65" s="1"/>
  <c r="CM136" i="65"/>
  <c r="EU136" i="65" s="1"/>
  <c r="DD128" i="65"/>
  <c r="FL128" i="65" s="1"/>
  <c r="DH129" i="65"/>
  <c r="FP129" i="65" s="1"/>
  <c r="DL130" i="65"/>
  <c r="FT130" i="65" s="1"/>
  <c r="DP131" i="65"/>
  <c r="FX131" i="65" s="1"/>
  <c r="DT132" i="65"/>
  <c r="GB132" i="65" s="1"/>
  <c r="DX133" i="65"/>
  <c r="GF133" i="65" s="1"/>
  <c r="EB134" i="65"/>
  <c r="GJ134" i="65" s="1"/>
  <c r="EF135" i="65"/>
  <c r="GN135" i="65" s="1"/>
  <c r="DE136" i="65"/>
  <c r="FM136" i="65" s="1"/>
  <c r="EG130" i="65"/>
  <c r="GO130" i="65" s="1"/>
  <c r="EK131" i="65"/>
  <c r="GS131" i="65" s="1"/>
  <c r="EO132" i="65"/>
  <c r="GW132" i="65" s="1"/>
  <c r="EE129" i="65"/>
  <c r="GM129" i="65" s="1"/>
  <c r="EI130" i="65"/>
  <c r="GQ130" i="65" s="1"/>
  <c r="EM131" i="65"/>
  <c r="GU131" i="65" s="1"/>
  <c r="CQ135" i="65"/>
  <c r="EY135" i="65" s="1"/>
  <c r="DL128" i="65"/>
  <c r="FT128" i="65" s="1"/>
  <c r="EN122" i="65"/>
  <c r="GV122" i="65" s="1"/>
  <c r="CJ124" i="65"/>
  <c r="ER124" i="65" s="1"/>
  <c r="CN125" i="65"/>
  <c r="EV125" i="65" s="1"/>
  <c r="CR126" i="65"/>
  <c r="EZ126" i="65" s="1"/>
  <c r="CV127" i="65"/>
  <c r="FD127" i="65" s="1"/>
  <c r="DB128" i="65"/>
  <c r="FJ128" i="65" s="1"/>
  <c r="DR129" i="65"/>
  <c r="FZ129" i="65" s="1"/>
  <c r="DN131" i="65"/>
  <c r="FV131" i="65" s="1"/>
  <c r="DV133" i="65"/>
  <c r="GD133" i="65" s="1"/>
  <c r="ED135" i="65"/>
  <c r="GL135" i="65" s="1"/>
  <c r="DI124" i="65"/>
  <c r="FQ124" i="65" s="1"/>
  <c r="DM125" i="65"/>
  <c r="FU125" i="65" s="1"/>
  <c r="DQ126" i="65"/>
  <c r="FY126" i="65" s="1"/>
  <c r="DU127" i="65"/>
  <c r="GC127" i="65" s="1"/>
  <c r="CW130" i="65"/>
  <c r="FE130" i="65" s="1"/>
  <c r="DE132" i="65"/>
  <c r="FM132" i="65" s="1"/>
  <c r="DX136" i="65"/>
  <c r="GF136" i="65" s="1"/>
  <c r="DB122" i="65"/>
  <c r="FJ122" i="65" s="1"/>
  <c r="DF123" i="65"/>
  <c r="FN123" i="65" s="1"/>
  <c r="DJ124" i="65"/>
  <c r="FR124" i="65" s="1"/>
  <c r="DN125" i="65"/>
  <c r="FV125" i="65" s="1"/>
  <c r="DR126" i="65"/>
  <c r="FZ126" i="65" s="1"/>
  <c r="DV127" i="65"/>
  <c r="GD127" i="65" s="1"/>
  <c r="CX130" i="65"/>
  <c r="FF130" i="65" s="1"/>
  <c r="DF132" i="65"/>
  <c r="FN132" i="65" s="1"/>
  <c r="DN134" i="65"/>
  <c r="FV134" i="65" s="1"/>
  <c r="DS122" i="65"/>
  <c r="GA122" i="65" s="1"/>
  <c r="DW123" i="65"/>
  <c r="GE123" i="65" s="1"/>
  <c r="EA124" i="65"/>
  <c r="GI124" i="65" s="1"/>
  <c r="EE125" i="65"/>
  <c r="GM125" i="65" s="1"/>
  <c r="EI126" i="65"/>
  <c r="GQ126" i="65" s="1"/>
  <c r="EM127" i="65"/>
  <c r="GU127" i="65" s="1"/>
  <c r="CQ129" i="65"/>
  <c r="EY129" i="65" s="1"/>
  <c r="EE130" i="65"/>
  <c r="GM130" i="65" s="1"/>
  <c r="EM132" i="65"/>
  <c r="GU132" i="65" s="1"/>
  <c r="CR130" i="65"/>
  <c r="EZ130" i="65" s="1"/>
  <c r="CV131" i="65"/>
  <c r="FD131" i="65" s="1"/>
  <c r="CZ132" i="65"/>
  <c r="FH132" i="65" s="1"/>
  <c r="DD133" i="65"/>
  <c r="FL133" i="65" s="1"/>
  <c r="DH134" i="65"/>
  <c r="FP134" i="65" s="1"/>
  <c r="DL135" i="65"/>
  <c r="FT135" i="65" s="1"/>
  <c r="DR136" i="65"/>
  <c r="FZ136" i="65" s="1"/>
  <c r="EO130" i="65"/>
  <c r="GW130" i="65" s="1"/>
  <c r="CK132" i="65"/>
  <c r="ES132" i="65" s="1"/>
  <c r="CO133" i="65"/>
  <c r="EW133" i="65" s="1"/>
  <c r="CS134" i="65"/>
  <c r="FA134" i="65" s="1"/>
  <c r="CW135" i="65"/>
  <c r="FE135" i="65" s="1"/>
  <c r="EM129" i="65"/>
  <c r="GU129" i="65" s="1"/>
  <c r="CM132" i="65"/>
  <c r="EU132" i="65" s="1"/>
  <c r="CQ133" i="65"/>
  <c r="EY133" i="65" s="1"/>
  <c r="CU134" i="65"/>
  <c r="FC134" i="65" s="1"/>
  <c r="CY135" i="65"/>
  <c r="FG135" i="65" s="1"/>
  <c r="DC136" i="65"/>
  <c r="FK136" i="65" s="1"/>
  <c r="DT128" i="65"/>
  <c r="GB128" i="65" s="1"/>
  <c r="DX129" i="65"/>
  <c r="GF129" i="65" s="1"/>
  <c r="EB130" i="65"/>
  <c r="GJ130" i="65" s="1"/>
  <c r="EF131" i="65"/>
  <c r="GN131" i="65" s="1"/>
  <c r="EJ132" i="65"/>
  <c r="GR132" i="65" s="1"/>
  <c r="EN133" i="65"/>
  <c r="GV133" i="65" s="1"/>
  <c r="CJ135" i="65"/>
  <c r="ER135" i="65" s="1"/>
  <c r="CN136" i="65"/>
  <c r="EV136" i="65" s="1"/>
  <c r="DU136" i="65"/>
  <c r="GC136" i="65" s="1"/>
  <c r="CZ126" i="65"/>
  <c r="FH126" i="65" s="1"/>
  <c r="DD127" i="65"/>
  <c r="FL127" i="65" s="1"/>
  <c r="DK128" i="65"/>
  <c r="FS128" i="65" s="1"/>
  <c r="ED131" i="65"/>
  <c r="GL131" i="65" s="1"/>
  <c r="EL133" i="65"/>
  <c r="GT133" i="65" s="1"/>
  <c r="DM123" i="65"/>
  <c r="FU123" i="65" s="1"/>
  <c r="DQ124" i="65"/>
  <c r="FY124" i="65" s="1"/>
  <c r="DU125" i="65"/>
  <c r="GC125" i="65" s="1"/>
  <c r="DY126" i="65"/>
  <c r="GG126" i="65" s="1"/>
  <c r="EC127" i="65"/>
  <c r="GK127" i="65" s="1"/>
  <c r="DM130" i="65"/>
  <c r="FU130" i="65" s="1"/>
  <c r="DU132" i="65"/>
  <c r="GC132" i="65" s="1"/>
  <c r="DJ122" i="65"/>
  <c r="FR122" i="65" s="1"/>
  <c r="DN123" i="65"/>
  <c r="FV123" i="65" s="1"/>
  <c r="DR124" i="65"/>
  <c r="FZ124" i="65" s="1"/>
  <c r="DV125" i="65"/>
  <c r="GD125" i="65" s="1"/>
  <c r="DZ126" i="65"/>
  <c r="GH126" i="65" s="1"/>
  <c r="ED127" i="65"/>
  <c r="GL127" i="65" s="1"/>
  <c r="EO128" i="65"/>
  <c r="GW128" i="65" s="1"/>
  <c r="DN130" i="65"/>
  <c r="FV130" i="65" s="1"/>
  <c r="DV132" i="65"/>
  <c r="GD132" i="65" s="1"/>
  <c r="ED134" i="65"/>
  <c r="GL134" i="65" s="1"/>
  <c r="EA122" i="65"/>
  <c r="GI122" i="65" s="1"/>
  <c r="EE123" i="65"/>
  <c r="GM123" i="65" s="1"/>
  <c r="EI124" i="65"/>
  <c r="GQ124" i="65" s="1"/>
  <c r="EM125" i="65"/>
  <c r="GU125" i="65" s="1"/>
  <c r="CM128" i="65"/>
  <c r="EU128" i="65" s="1"/>
  <c r="DA129" i="65"/>
  <c r="FI129" i="65" s="1"/>
  <c r="CM131" i="65"/>
  <c r="EU131" i="65" s="1"/>
  <c r="CU133" i="65"/>
  <c r="FC133" i="65" s="1"/>
  <c r="DP134" i="65"/>
  <c r="FX134" i="65" s="1"/>
  <c r="DT135" i="65"/>
  <c r="GB135" i="65" s="1"/>
  <c r="CO131" i="65"/>
  <c r="EW131" i="65" s="1"/>
  <c r="CS132" i="65"/>
  <c r="FA132" i="65" s="1"/>
  <c r="CW133" i="65"/>
  <c r="FE133" i="65" s="1"/>
  <c r="DA134" i="65"/>
  <c r="FI134" i="65" s="1"/>
  <c r="DE135" i="65"/>
  <c r="FM135" i="65" s="1"/>
  <c r="DJ136" i="65"/>
  <c r="FR136" i="65" s="1"/>
  <c r="CM130" i="65"/>
  <c r="EU130" i="65" s="1"/>
  <c r="CQ131" i="65"/>
  <c r="EY131" i="65" s="1"/>
  <c r="CU132" i="65"/>
  <c r="FC132" i="65" s="1"/>
  <c r="CY133" i="65"/>
  <c r="FG133" i="65" s="1"/>
  <c r="DC134" i="65"/>
  <c r="FK134" i="65" s="1"/>
  <c r="DG135" i="65"/>
  <c r="FO135" i="65" s="1"/>
  <c r="DL136" i="65"/>
  <c r="FT136" i="65" s="1"/>
  <c r="EB128" i="65"/>
  <c r="GJ128" i="65" s="1"/>
  <c r="EF129" i="65"/>
  <c r="GN129" i="65" s="1"/>
  <c r="EJ130" i="65"/>
  <c r="GR130" i="65" s="1"/>
  <c r="EN131" i="65"/>
  <c r="GV131" i="65" s="1"/>
  <c r="CJ133" i="65"/>
  <c r="ER133" i="65" s="1"/>
  <c r="CN134" i="65"/>
  <c r="EV134" i="65" s="1"/>
  <c r="CR135" i="65"/>
  <c r="EZ135" i="65" s="1"/>
  <c r="CV136" i="65"/>
  <c r="FD136" i="65" s="1"/>
  <c r="EC136" i="65"/>
  <c r="GK136" i="65" s="1"/>
  <c r="CV123" i="65"/>
  <c r="FD123" i="65" s="1"/>
  <c r="CZ124" i="65"/>
  <c r="FH124" i="65" s="1"/>
  <c r="DD125" i="65"/>
  <c r="FL125" i="65" s="1"/>
  <c r="DH126" i="65"/>
  <c r="FP126" i="65" s="1"/>
  <c r="DL127" i="65"/>
  <c r="FT127" i="65" s="1"/>
  <c r="DU128" i="65"/>
  <c r="GC128" i="65" s="1"/>
  <c r="EO129" i="65"/>
  <c r="GW129" i="65" s="1"/>
  <c r="CL132" i="65"/>
  <c r="ET132" i="65" s="1"/>
  <c r="CT134" i="65"/>
  <c r="FB134" i="65" s="1"/>
  <c r="DB136" i="65"/>
  <c r="FJ136" i="65" s="1"/>
  <c r="DU123" i="65"/>
  <c r="GC123" i="65" s="1"/>
  <c r="DY124" i="65"/>
  <c r="GG124" i="65" s="1"/>
  <c r="EC125" i="65"/>
  <c r="GK125" i="65" s="1"/>
  <c r="EG126" i="65"/>
  <c r="GO126" i="65" s="1"/>
  <c r="EK127" i="65"/>
  <c r="GS127" i="65" s="1"/>
  <c r="CO129" i="65"/>
  <c r="EW129" i="65" s="1"/>
  <c r="EC130" i="65"/>
  <c r="GK130" i="65" s="1"/>
  <c r="EK132" i="65"/>
  <c r="GS132" i="65" s="1"/>
  <c r="CK135" i="65"/>
  <c r="ES135" i="65" s="1"/>
  <c r="DR122" i="65"/>
  <c r="FZ122" i="65" s="1"/>
  <c r="DV123" i="65"/>
  <c r="GD123" i="65" s="1"/>
  <c r="DZ124" i="65"/>
  <c r="GH124" i="65" s="1"/>
  <c r="ED125" i="65"/>
  <c r="GL125" i="65" s="1"/>
  <c r="EH126" i="65"/>
  <c r="GP126" i="65" s="1"/>
  <c r="EL127" i="65"/>
  <c r="GT127" i="65" s="1"/>
  <c r="CP129" i="65"/>
  <c r="EX129" i="65" s="1"/>
  <c r="ED130" i="65"/>
  <c r="GL130" i="65" s="1"/>
  <c r="EL132" i="65"/>
  <c r="GT132" i="65" s="1"/>
  <c r="CL135" i="65"/>
  <c r="ET135" i="65" s="1"/>
  <c r="EI122" i="65"/>
  <c r="GQ122" i="65" s="1"/>
  <c r="EM123" i="65"/>
  <c r="GU123" i="65" s="1"/>
  <c r="CM126" i="65"/>
  <c r="EU126" i="65" s="1"/>
  <c r="CQ127" i="65"/>
  <c r="EY127" i="65" s="1"/>
  <c r="CW128" i="65"/>
  <c r="FE128" i="65" s="1"/>
  <c r="DK129" i="65"/>
  <c r="FS129" i="65" s="1"/>
  <c r="DC131" i="65"/>
  <c r="FK131" i="65" s="1"/>
  <c r="DK133" i="65"/>
  <c r="FS133" i="65" s="1"/>
  <c r="DS135" i="65"/>
  <c r="GA135" i="65" s="1"/>
  <c r="DH130" i="65"/>
  <c r="FP130" i="65" s="1"/>
  <c r="DL131" i="65"/>
  <c r="FT131" i="65" s="1"/>
  <c r="DP132" i="65"/>
  <c r="FX132" i="65" s="1"/>
  <c r="DT133" i="65"/>
  <c r="GB133" i="65" s="1"/>
  <c r="DX134" i="65"/>
  <c r="GF134" i="65" s="1"/>
  <c r="EB135" i="65"/>
  <c r="GJ135" i="65" s="1"/>
  <c r="EJ136" i="65"/>
  <c r="GR136" i="65" s="1"/>
  <c r="CS130" i="65"/>
  <c r="FA130" i="65" s="1"/>
  <c r="CW131" i="65"/>
  <c r="FE131" i="65" s="1"/>
  <c r="DA132" i="65"/>
  <c r="FI132" i="65" s="1"/>
  <c r="DE133" i="65"/>
  <c r="FM133" i="65" s="1"/>
  <c r="DI134" i="65"/>
  <c r="FQ134" i="65" s="1"/>
  <c r="DM135" i="65"/>
  <c r="FU135" i="65" s="1"/>
  <c r="DS136" i="65"/>
  <c r="GA136" i="65" s="1"/>
  <c r="CU130" i="65"/>
  <c r="FC130" i="65" s="1"/>
  <c r="CY131" i="65"/>
  <c r="FG131" i="65" s="1"/>
  <c r="DC132" i="65"/>
  <c r="FK132" i="65" s="1"/>
  <c r="DG133" i="65"/>
  <c r="FO133" i="65" s="1"/>
  <c r="DK134" i="65"/>
  <c r="FS134" i="65" s="1"/>
  <c r="DO135" i="65"/>
  <c r="FW135" i="65" s="1"/>
  <c r="DV136" i="65"/>
  <c r="GD136" i="65" s="1"/>
  <c r="EJ128" i="65"/>
  <c r="GR128" i="65" s="1"/>
  <c r="EN129" i="65"/>
  <c r="GV129" i="65" s="1"/>
  <c r="CJ131" i="65"/>
  <c r="ER131" i="65" s="1"/>
  <c r="CN132" i="65"/>
  <c r="EV132" i="65" s="1"/>
  <c r="CR133" i="65"/>
  <c r="EZ133" i="65" s="1"/>
  <c r="CV134" i="65"/>
  <c r="FD134" i="65" s="1"/>
  <c r="CZ135" i="65"/>
  <c r="FH135" i="65" s="1"/>
  <c r="DD136" i="65"/>
  <c r="FL136" i="65" s="1"/>
  <c r="EK136" i="65"/>
  <c r="GS136" i="65" s="1"/>
  <c r="DH124" i="65"/>
  <c r="FP124" i="65" s="1"/>
  <c r="DL125" i="65"/>
  <c r="FT125" i="65" s="1"/>
  <c r="DP126" i="65"/>
  <c r="FX126" i="65" s="1"/>
  <c r="CT130" i="65"/>
  <c r="FB130" i="65" s="1"/>
  <c r="DB132" i="65"/>
  <c r="FJ132" i="65" s="1"/>
  <c r="DJ134" i="65"/>
  <c r="FR134" i="65" s="1"/>
  <c r="DT136" i="65"/>
  <c r="GB136" i="65" s="1"/>
  <c r="EC123" i="65"/>
  <c r="GK123" i="65" s="1"/>
  <c r="EG124" i="65"/>
  <c r="GO124" i="65" s="1"/>
  <c r="EK125" i="65"/>
  <c r="GS125" i="65" s="1"/>
  <c r="EO126" i="65"/>
  <c r="GW126" i="65" s="1"/>
  <c r="CK128" i="65"/>
  <c r="ES128" i="65" s="1"/>
  <c r="CX129" i="65"/>
  <c r="FF129" i="65" s="1"/>
  <c r="CK131" i="65"/>
  <c r="ES131" i="65" s="1"/>
  <c r="CS133" i="65"/>
  <c r="FA133" i="65" s="1"/>
  <c r="DZ122" i="65"/>
  <c r="GH122" i="65" s="1"/>
  <c r="ED123" i="65"/>
  <c r="GL123" i="65" s="1"/>
  <c r="EH124" i="65"/>
  <c r="GP124" i="65" s="1"/>
  <c r="EL125" i="65"/>
  <c r="GT125" i="65" s="1"/>
  <c r="EP126" i="65"/>
  <c r="GX126" i="65" s="1"/>
  <c r="CL128" i="65"/>
  <c r="ET128" i="65" s="1"/>
  <c r="CY129" i="65"/>
  <c r="FG129" i="65" s="1"/>
  <c r="CL131" i="65"/>
  <c r="ET131" i="65" s="1"/>
  <c r="CT133" i="65"/>
  <c r="FB133" i="65" s="1"/>
  <c r="DB135" i="65"/>
  <c r="FJ135" i="65" s="1"/>
  <c r="CM124" i="65"/>
  <c r="EU124" i="65" s="1"/>
  <c r="CQ125" i="65"/>
  <c r="EY125" i="65" s="1"/>
  <c r="CU126" i="65"/>
  <c r="FC126" i="65" s="1"/>
  <c r="CY127" i="65"/>
  <c r="FG127" i="65" s="1"/>
  <c r="DF128" i="65"/>
  <c r="FN128" i="65" s="1"/>
  <c r="DU129" i="65"/>
  <c r="GC129" i="65" s="1"/>
  <c r="DS131" i="65"/>
  <c r="GA131" i="65" s="1"/>
  <c r="EA133" i="65"/>
  <c r="GI133" i="65" s="1"/>
  <c r="EI135" i="65"/>
  <c r="GQ135" i="65" s="1"/>
  <c r="EF134" i="65"/>
  <c r="GN134" i="65" s="1"/>
  <c r="EJ135" i="65"/>
  <c r="GR135" i="65" s="1"/>
  <c r="DA130" i="65"/>
  <c r="FI130" i="65" s="1"/>
  <c r="DE131" i="65"/>
  <c r="FM131" i="65" s="1"/>
  <c r="DI132" i="65"/>
  <c r="FQ132" i="65" s="1"/>
  <c r="DM133" i="65"/>
  <c r="FU133" i="65" s="1"/>
  <c r="DQ134" i="65"/>
  <c r="FY134" i="65" s="1"/>
  <c r="DU135" i="65"/>
  <c r="GC135" i="65" s="1"/>
  <c r="EB136" i="65"/>
  <c r="GJ136" i="65" s="1"/>
  <c r="DC130" i="65"/>
  <c r="FK130" i="65" s="1"/>
  <c r="DG131" i="65"/>
  <c r="FO131" i="65" s="1"/>
  <c r="DK132" i="65"/>
  <c r="FS132" i="65" s="1"/>
  <c r="DO133" i="65"/>
  <c r="FW133" i="65" s="1"/>
  <c r="DS134" i="65"/>
  <c r="GA134" i="65" s="1"/>
  <c r="DW135" i="65"/>
  <c r="GE135" i="65" s="1"/>
  <c r="EE136" i="65"/>
  <c r="GM136" i="65" s="1"/>
  <c r="CJ129" i="65"/>
  <c r="ER129" i="65" s="1"/>
  <c r="CN130" i="65"/>
  <c r="EV130" i="65" s="1"/>
  <c r="CR131" i="65"/>
  <c r="EZ131" i="65" s="1"/>
  <c r="CV132" i="65"/>
  <c r="FD132" i="65" s="1"/>
  <c r="CZ133" i="65"/>
  <c r="FH133" i="65" s="1"/>
  <c r="DD134" i="65"/>
  <c r="FL134" i="65" s="1"/>
  <c r="DH135" i="65"/>
  <c r="FP135" i="65" s="1"/>
  <c r="DN136" i="65"/>
  <c r="FV136" i="65" s="1"/>
  <c r="CO127" i="65"/>
  <c r="EW127" i="65" s="1"/>
  <c r="CT128" i="65"/>
  <c r="FB128" i="65" s="1"/>
  <c r="DI129" i="65"/>
  <c r="FQ129" i="65" s="1"/>
  <c r="DA131" i="65"/>
  <c r="FI131" i="65" s="1"/>
  <c r="DI133" i="65"/>
  <c r="FQ133" i="65" s="1"/>
  <c r="DQ135" i="65"/>
  <c r="FY135" i="65" s="1"/>
  <c r="EH122" i="65"/>
  <c r="GP122" i="65" s="1"/>
  <c r="EL123" i="65"/>
  <c r="GT123" i="65" s="1"/>
  <c r="EP124" i="65"/>
  <c r="GX124" i="65" s="1"/>
  <c r="CL126" i="65"/>
  <c r="ET126" i="65" s="1"/>
  <c r="CP127" i="65"/>
  <c r="EX127" i="65" s="1"/>
  <c r="CU128" i="65"/>
  <c r="FC128" i="65" s="1"/>
  <c r="DJ129" i="65"/>
  <c r="FR129" i="65" s="1"/>
  <c r="DB131" i="65"/>
  <c r="FJ131" i="65" s="1"/>
  <c r="DJ133" i="65"/>
  <c r="FR133" i="65" s="1"/>
  <c r="CQ123" i="65"/>
  <c r="EY123" i="65" s="1"/>
  <c r="CU124" i="65"/>
  <c r="FC124" i="65" s="1"/>
  <c r="CY125" i="65"/>
  <c r="FG125" i="65" s="1"/>
  <c r="DC126" i="65"/>
  <c r="FK126" i="65" s="1"/>
  <c r="DG127" i="65"/>
  <c r="FO127" i="65" s="1"/>
  <c r="DO128" i="65"/>
  <c r="FW128" i="65" s="1"/>
  <c r="EG129" i="65"/>
  <c r="GO129" i="65" s="1"/>
  <c r="EI131" i="65"/>
  <c r="GQ131" i="65" s="1"/>
  <c r="CQ136" i="65"/>
  <c r="EY136" i="65" s="1"/>
  <c r="CJ136" i="65"/>
  <c r="ER136" i="65" s="1"/>
  <c r="DI130" i="65"/>
  <c r="FQ130" i="65" s="1"/>
  <c r="DM131" i="65"/>
  <c r="FU131" i="65" s="1"/>
  <c r="DQ132" i="65"/>
  <c r="FY132" i="65" s="1"/>
  <c r="DU133" i="65"/>
  <c r="GC133" i="65" s="1"/>
  <c r="DY134" i="65"/>
  <c r="GG134" i="65" s="1"/>
  <c r="EC135" i="65"/>
  <c r="GK135" i="65" s="1"/>
  <c r="EL136" i="65"/>
  <c r="GT136" i="65" s="1"/>
  <c r="DG129" i="65"/>
  <c r="FO129" i="65" s="1"/>
  <c r="DK130" i="65"/>
  <c r="FS130" i="65" s="1"/>
  <c r="DO131" i="65"/>
  <c r="FW131" i="65" s="1"/>
  <c r="DS132" i="65"/>
  <c r="GA132" i="65" s="1"/>
  <c r="DW133" i="65"/>
  <c r="GE133" i="65" s="1"/>
  <c r="EA134" i="65"/>
  <c r="GI134" i="65" s="1"/>
  <c r="EE135" i="65"/>
  <c r="GM135" i="65" s="1"/>
  <c r="EN136" i="65"/>
  <c r="GV136" i="65" s="1"/>
  <c r="CN128" i="65"/>
  <c r="EV128" i="65" s="1"/>
  <c r="CR129" i="65"/>
  <c r="EZ129" i="65" s="1"/>
  <c r="CV130" i="65"/>
  <c r="FD130" i="65" s="1"/>
  <c r="CZ131" i="65"/>
  <c r="FH131" i="65" s="1"/>
  <c r="DD132" i="65"/>
  <c r="FL132" i="65" s="1"/>
  <c r="DH133" i="65"/>
  <c r="FP133" i="65" s="1"/>
  <c r="DL134" i="65"/>
  <c r="FT134" i="65" s="1"/>
  <c r="DP135" i="65"/>
  <c r="FX135" i="65" s="1"/>
  <c r="DW136" i="65"/>
  <c r="GE136" i="65" s="1"/>
  <c r="DX124" i="65"/>
  <c r="GF124" i="65" s="1"/>
  <c r="EB125" i="65"/>
  <c r="GJ125" i="65" s="1"/>
  <c r="EF126" i="65"/>
  <c r="GN126" i="65" s="1"/>
  <c r="CN129" i="65"/>
  <c r="EV129" i="65" s="1"/>
  <c r="DZ130" i="65"/>
  <c r="GH130" i="65" s="1"/>
  <c r="EH132" i="65"/>
  <c r="GP132" i="65" s="1"/>
  <c r="EP134" i="65"/>
  <c r="GX134" i="65" s="1"/>
  <c r="CK124" i="65"/>
  <c r="ES124" i="65" s="1"/>
  <c r="CO125" i="65"/>
  <c r="EW125" i="65" s="1"/>
  <c r="CS126" i="65"/>
  <c r="FA126" i="65" s="1"/>
  <c r="CW127" i="65"/>
  <c r="FE127" i="65" s="1"/>
  <c r="DC128" i="65"/>
  <c r="FK128" i="65" s="1"/>
  <c r="DQ131" i="65"/>
  <c r="FY131" i="65" s="1"/>
  <c r="DY133" i="65"/>
  <c r="GG133" i="65" s="1"/>
  <c r="EG135" i="65"/>
  <c r="GO135" i="65" s="1"/>
  <c r="EP122" i="65"/>
  <c r="GX122" i="65" s="1"/>
  <c r="CL124" i="65"/>
  <c r="ET124" i="65" s="1"/>
  <c r="CP125" i="65"/>
  <c r="EX125" i="65" s="1"/>
  <c r="CT126" i="65"/>
  <c r="FB126" i="65" s="1"/>
  <c r="CX127" i="65"/>
  <c r="FF127" i="65" s="1"/>
  <c r="DE128" i="65"/>
  <c r="FM128" i="65" s="1"/>
  <c r="DR131" i="65"/>
  <c r="FZ131" i="65" s="1"/>
  <c r="DZ133" i="65"/>
  <c r="GH133" i="65" s="1"/>
  <c r="EH135" i="65"/>
  <c r="GP135" i="65" s="1"/>
  <c r="CU122" i="65"/>
  <c r="FC122" i="65" s="1"/>
  <c r="CY123" i="65"/>
  <c r="FG123" i="65" s="1"/>
  <c r="DC124" i="65"/>
  <c r="FK124" i="65" s="1"/>
  <c r="DG125" i="65"/>
  <c r="FO125" i="65" s="1"/>
  <c r="DK126" i="65"/>
  <c r="FS126" i="65" s="1"/>
  <c r="DO127" i="65"/>
  <c r="FW127" i="65" s="1"/>
  <c r="DX128" i="65"/>
  <c r="GF128" i="65" s="1"/>
  <c r="CK130" i="65"/>
  <c r="ES130" i="65" s="1"/>
  <c r="CQ132" i="65"/>
  <c r="EY132" i="65" s="1"/>
  <c r="CY134" i="65"/>
  <c r="FG134" i="65" s="1"/>
  <c r="DH136" i="65"/>
  <c r="FP136" i="65" s="1"/>
  <c r="EF130" i="65"/>
  <c r="GN130" i="65" s="1"/>
  <c r="EJ131" i="65"/>
  <c r="GR131" i="65" s="1"/>
  <c r="EN132" i="65"/>
  <c r="GV132" i="65" s="1"/>
  <c r="CJ134" i="65"/>
  <c r="ER134" i="65" s="1"/>
  <c r="CN135" i="65"/>
  <c r="EV135" i="65" s="1"/>
  <c r="CR136" i="65"/>
  <c r="EZ136" i="65" s="1"/>
  <c r="DQ130" i="65"/>
  <c r="FY130" i="65" s="1"/>
  <c r="DU131" i="65"/>
  <c r="GC131" i="65" s="1"/>
  <c r="DY132" i="65"/>
  <c r="GG132" i="65" s="1"/>
  <c r="EC133" i="65"/>
  <c r="GK133" i="65" s="1"/>
  <c r="EG134" i="65"/>
  <c r="GO134" i="65" s="1"/>
  <c r="EK135" i="65"/>
  <c r="GS135" i="65" s="1"/>
  <c r="DO129" i="65"/>
  <c r="FW129" i="65" s="1"/>
  <c r="DS130" i="65"/>
  <c r="GA130" i="65" s="1"/>
  <c r="DW131" i="65"/>
  <c r="GE131" i="65" s="1"/>
  <c r="EA132" i="65"/>
  <c r="GI132" i="65" s="1"/>
  <c r="EE133" i="65"/>
  <c r="GM133" i="65" s="1"/>
  <c r="EI134" i="65"/>
  <c r="GQ134" i="65" s="1"/>
  <c r="EM135" i="65"/>
  <c r="GU135" i="65" s="1"/>
  <c r="CV128" i="65"/>
  <c r="FD128" i="65" s="1"/>
  <c r="CZ129" i="65"/>
  <c r="FH129" i="65" s="1"/>
  <c r="DD130" i="65"/>
  <c r="FL130" i="65" s="1"/>
  <c r="DH131" i="65"/>
  <c r="FP131" i="65" s="1"/>
  <c r="DL132" i="65"/>
  <c r="FT132" i="65" s="1"/>
  <c r="DP133" i="65"/>
  <c r="FX133" i="65" s="1"/>
  <c r="DT134" i="65"/>
  <c r="GB134" i="65" s="1"/>
  <c r="DX135" i="65"/>
  <c r="GF135" i="65" s="1"/>
  <c r="EF136" i="65"/>
  <c r="GN136" i="65" s="1"/>
  <c r="HP120" i="27"/>
  <c r="HP124" i="30" l="1"/>
  <c r="HP124" i="29"/>
  <c r="HP124" i="28"/>
  <c r="JS95" i="65"/>
  <c r="EQ93" i="65"/>
  <c r="GY93" i="65" s="1"/>
  <c r="JS93" i="65"/>
  <c r="EQ88" i="65"/>
  <c r="GY88" i="65" s="1"/>
  <c r="JS88" i="65"/>
  <c r="EQ115" i="65"/>
  <c r="GY115" i="65" s="1"/>
  <c r="JS115" i="65"/>
  <c r="EQ68" i="65"/>
  <c r="GY68" i="65" s="1"/>
  <c r="JS68" i="65"/>
  <c r="EQ105" i="65"/>
  <c r="GY105" i="65" s="1"/>
  <c r="JS105" i="65"/>
  <c r="EQ120" i="65"/>
  <c r="GY120" i="65" s="1"/>
  <c r="JS120" i="65"/>
  <c r="EQ122" i="65"/>
  <c r="GY122" i="65" s="1"/>
  <c r="JS122" i="65"/>
  <c r="EQ102" i="65"/>
  <c r="GY102" i="65" s="1"/>
  <c r="JS102" i="65"/>
  <c r="EQ89" i="65"/>
  <c r="GY89" i="65" s="1"/>
  <c r="JS89" i="65"/>
  <c r="EQ92" i="65"/>
  <c r="GY92" i="65" s="1"/>
  <c r="JS92" i="65"/>
  <c r="EQ121" i="65"/>
  <c r="GY121" i="65" s="1"/>
  <c r="JS121" i="65"/>
  <c r="EQ97" i="65"/>
  <c r="GY97" i="65" s="1"/>
  <c r="JS97" i="65"/>
  <c r="EQ72" i="65"/>
  <c r="GY72" i="65" s="1"/>
  <c r="JS72" i="65"/>
  <c r="EQ69" i="65"/>
  <c r="GY69" i="65" s="1"/>
  <c r="JS69" i="65"/>
  <c r="EQ91" i="65"/>
  <c r="GY91" i="65" s="1"/>
  <c r="JS91" i="65"/>
  <c r="EQ114" i="65"/>
  <c r="GY114" i="65" s="1"/>
  <c r="JS114" i="65"/>
  <c r="EQ82" i="65"/>
  <c r="GY82" i="65" s="1"/>
  <c r="JS82" i="65"/>
  <c r="EQ103" i="65"/>
  <c r="GY103" i="65" s="1"/>
  <c r="JS103" i="65"/>
  <c r="EQ74" i="65"/>
  <c r="GY74" i="65" s="1"/>
  <c r="JS74" i="65"/>
  <c r="EQ98" i="65"/>
  <c r="GY98" i="65" s="1"/>
  <c r="JS98" i="65"/>
  <c r="EQ83" i="65"/>
  <c r="GY83" i="65" s="1"/>
  <c r="JS83" i="65"/>
  <c r="EQ101" i="65"/>
  <c r="GY101" i="65" s="1"/>
  <c r="JS101" i="65"/>
  <c r="EQ84" i="65"/>
  <c r="GY84" i="65" s="1"/>
  <c r="JS84" i="65"/>
  <c r="EQ85" i="65"/>
  <c r="GY85" i="65" s="1"/>
  <c r="JS85" i="65"/>
  <c r="EQ86" i="65"/>
  <c r="GY86" i="65" s="1"/>
  <c r="JS86" i="65"/>
  <c r="EQ73" i="65"/>
  <c r="GY73" i="65" s="1"/>
  <c r="JS73" i="65"/>
  <c r="EQ106" i="65"/>
  <c r="GY106" i="65" s="1"/>
  <c r="JS106" i="65"/>
  <c r="EQ124" i="65"/>
  <c r="GY124" i="65" s="1"/>
  <c r="JS124" i="65"/>
  <c r="EQ126" i="65"/>
  <c r="GY126" i="65" s="1"/>
  <c r="JS126" i="65"/>
  <c r="EQ113" i="65"/>
  <c r="GY113" i="65" s="1"/>
  <c r="JS113" i="65"/>
  <c r="EQ134" i="65"/>
  <c r="HE134" i="65" s="1"/>
  <c r="JS134" i="65"/>
  <c r="EQ70" i="65"/>
  <c r="GY70" i="65" s="1"/>
  <c r="JS70" i="65"/>
  <c r="EQ94" i="65"/>
  <c r="GY94" i="65" s="1"/>
  <c r="JS94" i="65"/>
  <c r="EQ104" i="65"/>
  <c r="GY104" i="65" s="1"/>
  <c r="JS104" i="65"/>
  <c r="EQ81" i="65"/>
  <c r="GY81" i="65" s="1"/>
  <c r="JS81" i="65"/>
  <c r="EQ135" i="65"/>
  <c r="GY135" i="65" s="1"/>
  <c r="JS135" i="65"/>
  <c r="EQ71" i="65"/>
  <c r="GY71" i="65" s="1"/>
  <c r="JS71" i="65"/>
  <c r="EQ129" i="65"/>
  <c r="GY129" i="65" s="1"/>
  <c r="JS129" i="65"/>
  <c r="EQ118" i="65"/>
  <c r="GY118" i="65" s="1"/>
  <c r="JS118" i="65"/>
  <c r="EQ78" i="65"/>
  <c r="GY78" i="65" s="1"/>
  <c r="JS78" i="65"/>
  <c r="EQ96" i="65"/>
  <c r="GY96" i="65" s="1"/>
  <c r="JS96" i="65"/>
  <c r="EQ133" i="65"/>
  <c r="GY133" i="65" s="1"/>
  <c r="JS133" i="65"/>
  <c r="EQ107" i="65"/>
  <c r="GY107" i="65" s="1"/>
  <c r="JS107" i="65"/>
  <c r="EQ108" i="65"/>
  <c r="GY108" i="65" s="1"/>
  <c r="JS108" i="65"/>
  <c r="EQ116" i="65"/>
  <c r="GY116" i="65" s="1"/>
  <c r="JS116" i="65"/>
  <c r="EQ79" i="65"/>
  <c r="GY79" i="65" s="1"/>
  <c r="JS79" i="65"/>
  <c r="EQ119" i="65"/>
  <c r="GY119" i="65" s="1"/>
  <c r="JS119" i="65"/>
  <c r="EQ87" i="65"/>
  <c r="GY87" i="65" s="1"/>
  <c r="JS87" i="65"/>
  <c r="EQ128" i="65"/>
  <c r="GY128" i="65" s="1"/>
  <c r="JS128" i="65"/>
  <c r="EQ123" i="65"/>
  <c r="GY123" i="65" s="1"/>
  <c r="JS123" i="65"/>
  <c r="EQ125" i="65"/>
  <c r="GY125" i="65" s="1"/>
  <c r="JS125" i="65"/>
  <c r="EQ131" i="65"/>
  <c r="GY131" i="65" s="1"/>
  <c r="JS131" i="65"/>
  <c r="EQ136" i="65"/>
  <c r="GY136" i="65" s="1"/>
  <c r="JS136" i="65"/>
  <c r="EQ109" i="65"/>
  <c r="GY109" i="65" s="1"/>
  <c r="JS109" i="65"/>
  <c r="EQ77" i="65"/>
  <c r="GY77" i="65" s="1"/>
  <c r="JS77" i="65"/>
  <c r="EQ117" i="65"/>
  <c r="GY117" i="65" s="1"/>
  <c r="JS117" i="65"/>
  <c r="EQ99" i="65"/>
  <c r="GY99" i="65" s="1"/>
  <c r="JS99" i="65"/>
  <c r="EQ130" i="65"/>
  <c r="GY130" i="65" s="1"/>
  <c r="JS130" i="65"/>
  <c r="EQ100" i="65"/>
  <c r="GY100" i="65" s="1"/>
  <c r="JS100" i="65"/>
  <c r="EQ127" i="65"/>
  <c r="GY127" i="65" s="1"/>
  <c r="JS127" i="65"/>
  <c r="EQ132" i="65"/>
  <c r="GY132" i="65" s="1"/>
  <c r="JS132" i="65"/>
  <c r="EQ111" i="65"/>
  <c r="GY111" i="65" s="1"/>
  <c r="JS111" i="65"/>
  <c r="EQ90" i="65"/>
  <c r="GY90" i="65" s="1"/>
  <c r="JS90" i="65"/>
  <c r="EQ76" i="65"/>
  <c r="GY76" i="65" s="1"/>
  <c r="JS76" i="65"/>
  <c r="EQ110" i="65"/>
  <c r="GY110" i="65" s="1"/>
  <c r="JS110" i="65"/>
  <c r="EQ75" i="65"/>
  <c r="GY75" i="65" s="1"/>
  <c r="JS75" i="65"/>
  <c r="EQ80" i="65"/>
  <c r="GY80" i="65" s="1"/>
  <c r="JS80" i="65"/>
  <c r="EQ112" i="65"/>
  <c r="GY112" i="65" s="1"/>
  <c r="JS112" i="65"/>
  <c r="EQ67" i="65"/>
  <c r="GY67" i="65" s="1"/>
  <c r="JS67" i="65"/>
  <c r="EQ66" i="65"/>
  <c r="GY66" i="65" s="1"/>
  <c r="JS66" i="65"/>
  <c r="EQ64" i="65"/>
  <c r="GY64" i="65" s="1"/>
  <c r="JS64" i="65"/>
  <c r="EQ63" i="65"/>
  <c r="GY63" i="65" s="1"/>
  <c r="JS63" i="65"/>
  <c r="EQ62" i="65"/>
  <c r="GY62" i="65" s="1"/>
  <c r="JS62" i="65"/>
  <c r="EQ61" i="65"/>
  <c r="GY61" i="65" s="1"/>
  <c r="JS61" i="65"/>
  <c r="EQ60" i="65"/>
  <c r="GY60" i="65" s="1"/>
  <c r="JS60" i="65"/>
  <c r="EQ59" i="65"/>
  <c r="GY59" i="65" s="1"/>
  <c r="JS59" i="65"/>
  <c r="EQ58" i="65"/>
  <c r="GY58" i="65" s="1"/>
  <c r="JS58" i="65"/>
  <c r="EQ57" i="65"/>
  <c r="GY57" i="65" s="1"/>
  <c r="JS57" i="65"/>
  <c r="EQ56" i="65"/>
  <c r="GY56" i="65" s="1"/>
  <c r="JS56" i="65"/>
  <c r="EQ55" i="65"/>
  <c r="GY55" i="65" s="1"/>
  <c r="JS55" i="65"/>
  <c r="EQ54" i="65"/>
  <c r="GY54" i="65" s="1"/>
  <c r="JS54" i="65"/>
  <c r="EQ53" i="65"/>
  <c r="GY53" i="65" s="1"/>
  <c r="JS53" i="65"/>
  <c r="EQ52" i="65"/>
  <c r="GY52" i="65" s="1"/>
  <c r="JS52" i="65"/>
  <c r="EQ51" i="65"/>
  <c r="GY51" i="65" s="1"/>
  <c r="JS51" i="65"/>
  <c r="EQ50" i="65"/>
  <c r="GY50" i="65" s="1"/>
  <c r="JS50" i="65"/>
  <c r="EQ49" i="65"/>
  <c r="GY49" i="65" s="1"/>
  <c r="JS49" i="65"/>
  <c r="EQ48" i="65"/>
  <c r="GY48" i="65" s="1"/>
  <c r="JS48" i="65"/>
  <c r="EQ47" i="65"/>
  <c r="GY47" i="65" s="1"/>
  <c r="JS47" i="65"/>
  <c r="EQ46" i="65"/>
  <c r="GY46" i="65" s="1"/>
  <c r="JS46" i="65"/>
  <c r="EQ45" i="65"/>
  <c r="GY45" i="65" s="1"/>
  <c r="JS45" i="65"/>
  <c r="EQ44" i="65"/>
  <c r="GY44" i="65" s="1"/>
  <c r="JS44" i="65"/>
  <c r="EQ65" i="65"/>
  <c r="GY65" i="65" s="1"/>
  <c r="JS65" i="65"/>
  <c r="ID116" i="65"/>
  <c r="IC116" i="65"/>
  <c r="IB116" i="65"/>
  <c r="IC119" i="65"/>
  <c r="IB119" i="65"/>
  <c r="ID119" i="65"/>
  <c r="HL115" i="65"/>
  <c r="HN115" i="65"/>
  <c r="HM115" i="65"/>
  <c r="HN118" i="65"/>
  <c r="HL118" i="65"/>
  <c r="HM118" i="65"/>
  <c r="ID75" i="65"/>
  <c r="IB75" i="65"/>
  <c r="IC75" i="65"/>
  <c r="ID74" i="65"/>
  <c r="IC74" i="65"/>
  <c r="IB74" i="65"/>
  <c r="IB115" i="65"/>
  <c r="ID115" i="65"/>
  <c r="IC115" i="65"/>
  <c r="HU115" i="65"/>
  <c r="HT115" i="65"/>
  <c r="HV115" i="65"/>
  <c r="HL76" i="65"/>
  <c r="HN76" i="65"/>
  <c r="HM76" i="65"/>
  <c r="HN71" i="65"/>
  <c r="HL71" i="65"/>
  <c r="HM71" i="65"/>
  <c r="IK114" i="65"/>
  <c r="IJ114" i="65"/>
  <c r="IL114" i="65"/>
  <c r="HN73" i="65"/>
  <c r="HM73" i="65"/>
  <c r="HL73" i="65"/>
  <c r="HM68" i="65"/>
  <c r="HL68" i="65"/>
  <c r="HN68" i="65"/>
  <c r="HM74" i="65"/>
  <c r="HL74" i="65"/>
  <c r="HN74" i="65"/>
  <c r="HN75" i="65"/>
  <c r="HM75" i="65"/>
  <c r="HL75" i="65"/>
  <c r="HL69" i="65"/>
  <c r="HM69" i="65"/>
  <c r="HN69" i="65"/>
  <c r="ID71" i="65"/>
  <c r="IC71" i="65"/>
  <c r="IB71" i="65"/>
  <c r="IJ120" i="65"/>
  <c r="IK120" i="65"/>
  <c r="IL120" i="65"/>
  <c r="IL119" i="65"/>
  <c r="IK119" i="65"/>
  <c r="IJ119" i="65"/>
  <c r="IB70" i="65"/>
  <c r="IC70" i="65"/>
  <c r="ID70" i="65"/>
  <c r="HV73" i="65"/>
  <c r="HU73" i="65"/>
  <c r="HT73" i="65"/>
  <c r="HV72" i="65"/>
  <c r="HT72" i="65"/>
  <c r="HU72" i="65"/>
  <c r="HN120" i="65"/>
  <c r="HM120" i="65"/>
  <c r="HL120" i="65"/>
  <c r="IL76" i="65"/>
  <c r="IK76" i="65"/>
  <c r="IJ76" i="65"/>
  <c r="HV117" i="65"/>
  <c r="HT117" i="65"/>
  <c r="HU117" i="65"/>
  <c r="IJ116" i="65"/>
  <c r="IK116" i="65"/>
  <c r="IL116" i="65"/>
  <c r="HT74" i="65"/>
  <c r="HV74" i="65"/>
  <c r="HU74" i="65"/>
  <c r="IL75" i="65"/>
  <c r="IK75" i="65"/>
  <c r="IJ75" i="65"/>
  <c r="IC69" i="65"/>
  <c r="IB69" i="65"/>
  <c r="ID69" i="65"/>
  <c r="IL112" i="65"/>
  <c r="IJ112" i="65"/>
  <c r="IK112" i="65"/>
  <c r="HN119" i="65"/>
  <c r="HM119" i="65"/>
  <c r="HL119" i="65"/>
  <c r="IC118" i="65"/>
  <c r="ID118" i="65"/>
  <c r="IB118" i="65"/>
  <c r="HV116" i="65"/>
  <c r="HT116" i="65"/>
  <c r="HU116" i="65"/>
  <c r="HL113" i="65"/>
  <c r="HM113" i="65"/>
  <c r="HN113" i="65"/>
  <c r="HU68" i="65"/>
  <c r="HV68" i="65"/>
  <c r="HT68" i="65"/>
  <c r="IK74" i="65"/>
  <c r="IL74" i="65"/>
  <c r="IJ74" i="65"/>
  <c r="IL72" i="65"/>
  <c r="IK72" i="65"/>
  <c r="IJ72" i="65"/>
  <c r="IC76" i="65"/>
  <c r="IB76" i="65"/>
  <c r="ID76" i="65"/>
  <c r="HU69" i="65"/>
  <c r="HV69" i="65"/>
  <c r="HT69" i="65"/>
  <c r="IC112" i="65"/>
  <c r="ID112" i="65"/>
  <c r="IB112" i="65"/>
  <c r="ID113" i="65"/>
  <c r="IB113" i="65"/>
  <c r="IC113" i="65"/>
  <c r="HT119" i="65"/>
  <c r="HV119" i="65"/>
  <c r="HU119" i="65"/>
  <c r="HV120" i="65"/>
  <c r="HU120" i="65"/>
  <c r="HT120" i="65"/>
  <c r="IL115" i="65"/>
  <c r="IK115" i="65"/>
  <c r="IJ115" i="65"/>
  <c r="IC114" i="65"/>
  <c r="IB114" i="65"/>
  <c r="ID114" i="65"/>
  <c r="IB72" i="65"/>
  <c r="IC72" i="65"/>
  <c r="ID72" i="65"/>
  <c r="HM70" i="65"/>
  <c r="HL70" i="65"/>
  <c r="HN70" i="65"/>
  <c r="HV76" i="65"/>
  <c r="HT76" i="65"/>
  <c r="HU76" i="65"/>
  <c r="ID68" i="65"/>
  <c r="IB68" i="65"/>
  <c r="IC68" i="65"/>
  <c r="IC73" i="65"/>
  <c r="ID73" i="65"/>
  <c r="IB73" i="65"/>
  <c r="HU113" i="65"/>
  <c r="HV113" i="65"/>
  <c r="HT113" i="65"/>
  <c r="HT118" i="65"/>
  <c r="HU118" i="65"/>
  <c r="HV118" i="65"/>
  <c r="IL118" i="65"/>
  <c r="IK118" i="65"/>
  <c r="IJ118" i="65"/>
  <c r="IB120" i="65"/>
  <c r="ID120" i="65"/>
  <c r="IC120" i="65"/>
  <c r="IC117" i="65"/>
  <c r="IB117" i="65"/>
  <c r="ID117" i="65"/>
  <c r="HL112" i="65"/>
  <c r="HM112" i="65"/>
  <c r="HN112" i="65"/>
  <c r="HL117" i="65"/>
  <c r="HM117" i="65"/>
  <c r="HN117" i="65"/>
  <c r="IK68" i="65"/>
  <c r="IJ68" i="65"/>
  <c r="IL68" i="65"/>
  <c r="IL73" i="65"/>
  <c r="IK73" i="65"/>
  <c r="IJ73" i="65"/>
  <c r="IK69" i="65"/>
  <c r="IJ69" i="65"/>
  <c r="IL69" i="65"/>
  <c r="IK71" i="65"/>
  <c r="IL71" i="65"/>
  <c r="IJ71" i="65"/>
  <c r="HV114" i="65"/>
  <c r="HT114" i="65"/>
  <c r="HU114" i="65"/>
  <c r="IL70" i="65"/>
  <c r="IK70" i="65"/>
  <c r="IJ70" i="65"/>
  <c r="IJ113" i="65"/>
  <c r="IL113" i="65"/>
  <c r="IK113" i="65"/>
  <c r="HV112" i="65"/>
  <c r="HT112" i="65"/>
  <c r="HU112" i="65"/>
  <c r="HN116" i="65"/>
  <c r="HL116" i="65"/>
  <c r="HM116" i="65"/>
  <c r="HU70" i="65"/>
  <c r="HT70" i="65"/>
  <c r="HV70" i="65"/>
  <c r="HV71" i="65"/>
  <c r="HT71" i="65"/>
  <c r="HU71" i="65"/>
  <c r="HT75" i="65"/>
  <c r="HU75" i="65"/>
  <c r="HV75" i="65"/>
  <c r="HN72" i="65"/>
  <c r="HM72" i="65"/>
  <c r="HL72" i="65"/>
  <c r="HM114" i="65"/>
  <c r="HL114" i="65"/>
  <c r="HN114" i="65"/>
  <c r="IL117" i="65"/>
  <c r="IK117" i="65"/>
  <c r="IJ117" i="65"/>
  <c r="HV136" i="65"/>
  <c r="HT136" i="65"/>
  <c r="HU136" i="65"/>
  <c r="HM136" i="65"/>
  <c r="HN136" i="65"/>
  <c r="HL136" i="65"/>
  <c r="IC136" i="65"/>
  <c r="ID136" i="65"/>
  <c r="IB136" i="65"/>
  <c r="IK136" i="65"/>
  <c r="IL136" i="65"/>
  <c r="IJ136" i="65"/>
  <c r="IL135" i="65"/>
  <c r="IK135" i="65"/>
  <c r="IJ135" i="65"/>
  <c r="IB135" i="65"/>
  <c r="IC135" i="65"/>
  <c r="ID135" i="65"/>
  <c r="HU135" i="65"/>
  <c r="HV135" i="65"/>
  <c r="HT135" i="65"/>
  <c r="HL135" i="65"/>
  <c r="HN135" i="65"/>
  <c r="HM135" i="65"/>
  <c r="HN134" i="65"/>
  <c r="HL134" i="65"/>
  <c r="HM134" i="65"/>
  <c r="IJ134" i="65"/>
  <c r="IK134" i="65"/>
  <c r="IL134" i="65"/>
  <c r="HU134" i="65"/>
  <c r="HT134" i="65"/>
  <c r="HV134" i="65"/>
  <c r="IC134" i="65"/>
  <c r="IB134" i="65"/>
  <c r="ID134" i="65"/>
  <c r="HM133" i="65"/>
  <c r="HN133" i="65"/>
  <c r="HL133" i="65"/>
  <c r="HV133" i="65"/>
  <c r="HU133" i="65"/>
  <c r="HT133" i="65"/>
  <c r="IL133" i="65"/>
  <c r="IJ133" i="65"/>
  <c r="IK133" i="65"/>
  <c r="IC133" i="65"/>
  <c r="IB133" i="65"/>
  <c r="ID133" i="65"/>
  <c r="HU132" i="65"/>
  <c r="HV132" i="65"/>
  <c r="HT132" i="65"/>
  <c r="HN132" i="65"/>
  <c r="HM132" i="65"/>
  <c r="HL132" i="65"/>
  <c r="IL132" i="65"/>
  <c r="IJ132" i="65"/>
  <c r="IK132" i="65"/>
  <c r="IB132" i="65"/>
  <c r="IC132" i="65"/>
  <c r="ID132" i="65"/>
  <c r="IC131" i="65"/>
  <c r="IB131" i="65"/>
  <c r="ID131" i="65"/>
  <c r="HT131" i="65"/>
  <c r="HV131" i="65"/>
  <c r="HU131" i="65"/>
  <c r="IL131" i="65"/>
  <c r="IK131" i="65"/>
  <c r="IJ131" i="65"/>
  <c r="HL131" i="65"/>
  <c r="HN131" i="65"/>
  <c r="HM131" i="65"/>
  <c r="HV130" i="65"/>
  <c r="HT130" i="65"/>
  <c r="HU130" i="65"/>
  <c r="HL130" i="65"/>
  <c r="HN130" i="65"/>
  <c r="HM130" i="65"/>
  <c r="IC130" i="65"/>
  <c r="IB130" i="65"/>
  <c r="ID130" i="65"/>
  <c r="IL130" i="65"/>
  <c r="IK130" i="65"/>
  <c r="IJ130" i="65"/>
  <c r="HL129" i="65"/>
  <c r="HM129" i="65"/>
  <c r="HN129" i="65"/>
  <c r="IJ129" i="65"/>
  <c r="IL129" i="65"/>
  <c r="IK129" i="65"/>
  <c r="IC129" i="65"/>
  <c r="IB129" i="65"/>
  <c r="ID129" i="65"/>
  <c r="HV129" i="65"/>
  <c r="HU129" i="65"/>
  <c r="HT129" i="65"/>
  <c r="HU128" i="65"/>
  <c r="HV128" i="65"/>
  <c r="HT128" i="65"/>
  <c r="ID128" i="65"/>
  <c r="IB128" i="65"/>
  <c r="IC128" i="65"/>
  <c r="HN128" i="65"/>
  <c r="HM128" i="65"/>
  <c r="HL128" i="65"/>
  <c r="IJ128" i="65"/>
  <c r="IK128" i="65"/>
  <c r="IL128" i="65"/>
  <c r="HM127" i="65"/>
  <c r="HN127" i="65"/>
  <c r="HL127" i="65"/>
  <c r="IC127" i="65"/>
  <c r="IB127" i="65"/>
  <c r="ID127" i="65"/>
  <c r="HU127" i="65"/>
  <c r="HT127" i="65"/>
  <c r="HV127" i="65"/>
  <c r="IK127" i="65"/>
  <c r="IJ127" i="65"/>
  <c r="IL127" i="65"/>
  <c r="IL126" i="65"/>
  <c r="IK126" i="65"/>
  <c r="IJ126" i="65"/>
  <c r="HT126" i="65"/>
  <c r="HU126" i="65"/>
  <c r="HV126" i="65"/>
  <c r="HN126" i="65"/>
  <c r="HL126" i="65"/>
  <c r="HM126" i="65"/>
  <c r="IC126" i="65"/>
  <c r="IB126" i="65"/>
  <c r="ID126" i="65"/>
  <c r="IK125" i="65"/>
  <c r="IL125" i="65"/>
  <c r="IJ125" i="65"/>
  <c r="HM125" i="65"/>
  <c r="HN125" i="65"/>
  <c r="HL125" i="65"/>
  <c r="HU125" i="65"/>
  <c r="HV125" i="65"/>
  <c r="HT125" i="65"/>
  <c r="IC125" i="65"/>
  <c r="ID125" i="65"/>
  <c r="IB125" i="65"/>
  <c r="HL122" i="65"/>
  <c r="HM122" i="65"/>
  <c r="HN122" i="65"/>
  <c r="ID124" i="65"/>
  <c r="IB124" i="65"/>
  <c r="IC124" i="65"/>
  <c r="IL124" i="65"/>
  <c r="IK124" i="65"/>
  <c r="IJ124" i="65"/>
  <c r="IK122" i="65"/>
  <c r="IL122" i="65"/>
  <c r="IJ122" i="65"/>
  <c r="IK123" i="65"/>
  <c r="IJ123" i="65"/>
  <c r="IL123" i="65"/>
  <c r="HM121" i="65"/>
  <c r="HN121" i="65"/>
  <c r="HL121" i="65"/>
  <c r="IC121" i="65"/>
  <c r="IB121" i="65"/>
  <c r="ID121" i="65"/>
  <c r="HV121" i="65"/>
  <c r="HU121" i="65"/>
  <c r="HT121" i="65"/>
  <c r="IJ121" i="65"/>
  <c r="IL121" i="65"/>
  <c r="IK121" i="65"/>
  <c r="HV123" i="65"/>
  <c r="HU123" i="65"/>
  <c r="HT123" i="65"/>
  <c r="IB123" i="65"/>
  <c r="IC123" i="65"/>
  <c r="ID123" i="65"/>
  <c r="HN123" i="65"/>
  <c r="HM123" i="65"/>
  <c r="HL123" i="65"/>
  <c r="HV124" i="65"/>
  <c r="HT124" i="65"/>
  <c r="HU124" i="65"/>
  <c r="HV122" i="65"/>
  <c r="HT122" i="65"/>
  <c r="HU122" i="65"/>
  <c r="HL124" i="65"/>
  <c r="HM124" i="65"/>
  <c r="HN124" i="65"/>
  <c r="IC122" i="65"/>
  <c r="IB122" i="65"/>
  <c r="ID122" i="65"/>
  <c r="HV111" i="65"/>
  <c r="HU111" i="65"/>
  <c r="HT111" i="65"/>
  <c r="ID111" i="65"/>
  <c r="IC111" i="65"/>
  <c r="IB111" i="65"/>
  <c r="HM111" i="65"/>
  <c r="HL111" i="65"/>
  <c r="HN111" i="65"/>
  <c r="IL111" i="65"/>
  <c r="IK111" i="65"/>
  <c r="IJ111" i="65"/>
  <c r="IJ110" i="65"/>
  <c r="IL110" i="65"/>
  <c r="IK110" i="65"/>
  <c r="HV110" i="65"/>
  <c r="HT110" i="65"/>
  <c r="HU110" i="65"/>
  <c r="HM110" i="65"/>
  <c r="HL110" i="65"/>
  <c r="HN110" i="65"/>
  <c r="IC110" i="65"/>
  <c r="IB110" i="65"/>
  <c r="ID110" i="65"/>
  <c r="IL109" i="65"/>
  <c r="IK109" i="65"/>
  <c r="IJ109" i="65"/>
  <c r="HN109" i="65"/>
  <c r="HL109" i="65"/>
  <c r="HM109" i="65"/>
  <c r="HV109" i="65"/>
  <c r="HU109" i="65"/>
  <c r="HT109" i="65"/>
  <c r="IB109" i="65"/>
  <c r="IC109" i="65"/>
  <c r="ID109" i="65"/>
  <c r="IC108" i="65"/>
  <c r="IB108" i="65"/>
  <c r="ID108" i="65"/>
  <c r="HL108" i="65"/>
  <c r="HN108" i="65"/>
  <c r="HM108" i="65"/>
  <c r="HU108" i="65"/>
  <c r="HT108" i="65"/>
  <c r="HV108" i="65"/>
  <c r="IL108" i="65"/>
  <c r="IJ108" i="65"/>
  <c r="IK108" i="65"/>
  <c r="IB107" i="65"/>
  <c r="IC107" i="65"/>
  <c r="ID107" i="65"/>
  <c r="HV107" i="65"/>
  <c r="HT107" i="65"/>
  <c r="HU107" i="65"/>
  <c r="HN107" i="65"/>
  <c r="HM107" i="65"/>
  <c r="HL107" i="65"/>
  <c r="IK107" i="65"/>
  <c r="IL107" i="65"/>
  <c r="IJ107" i="65"/>
  <c r="IB106" i="65"/>
  <c r="ID106" i="65"/>
  <c r="IC106" i="65"/>
  <c r="HV106" i="65"/>
  <c r="HU106" i="65"/>
  <c r="HT106" i="65"/>
  <c r="IL106" i="65"/>
  <c r="IK106" i="65"/>
  <c r="IJ106" i="65"/>
  <c r="HM106" i="65"/>
  <c r="HL106" i="65"/>
  <c r="HN106" i="65"/>
  <c r="IB105" i="65"/>
  <c r="IC105" i="65"/>
  <c r="ID105" i="65"/>
  <c r="HN105" i="65"/>
  <c r="HM105" i="65"/>
  <c r="HL105" i="65"/>
  <c r="IJ105" i="65"/>
  <c r="IK105" i="65"/>
  <c r="IL105" i="65"/>
  <c r="HT105" i="65"/>
  <c r="HV105" i="65"/>
  <c r="HU105" i="65"/>
  <c r="HN104" i="65"/>
  <c r="HM104" i="65"/>
  <c r="HL104" i="65"/>
  <c r="HV104" i="65"/>
  <c r="HU104" i="65"/>
  <c r="HT104" i="65"/>
  <c r="IL104" i="65"/>
  <c r="IK104" i="65"/>
  <c r="IJ104" i="65"/>
  <c r="IC104" i="65"/>
  <c r="ID104" i="65"/>
  <c r="IB104" i="65"/>
  <c r="IK103" i="65"/>
  <c r="IL103" i="65"/>
  <c r="IJ103" i="65"/>
  <c r="IB103" i="65"/>
  <c r="ID103" i="65"/>
  <c r="IC103" i="65"/>
  <c r="HM103" i="65"/>
  <c r="HL103" i="65"/>
  <c r="HN103" i="65"/>
  <c r="HV103" i="65"/>
  <c r="HT103" i="65"/>
  <c r="HU103" i="65"/>
  <c r="HM102" i="65"/>
  <c r="HL102" i="65"/>
  <c r="HN102" i="65"/>
  <c r="IC102" i="65"/>
  <c r="IB102" i="65"/>
  <c r="ID102" i="65"/>
  <c r="HT102" i="65"/>
  <c r="HV102" i="65"/>
  <c r="HU102" i="65"/>
  <c r="IK102" i="65"/>
  <c r="IL102" i="65"/>
  <c r="IJ102" i="65"/>
  <c r="IC101" i="65"/>
  <c r="ID101" i="65"/>
  <c r="IB101" i="65"/>
  <c r="HN101" i="65"/>
  <c r="HM101" i="65"/>
  <c r="HL101" i="65"/>
  <c r="HV101" i="65"/>
  <c r="HU101" i="65"/>
  <c r="HT101" i="65"/>
  <c r="IJ101" i="65"/>
  <c r="IK101" i="65"/>
  <c r="IL101" i="65"/>
  <c r="IB100" i="65"/>
  <c r="IC100" i="65"/>
  <c r="ID100" i="65"/>
  <c r="HV100" i="65"/>
  <c r="HU100" i="65"/>
  <c r="HT100" i="65"/>
  <c r="IJ100" i="65"/>
  <c r="IK100" i="65"/>
  <c r="IL100" i="65"/>
  <c r="HN100" i="65"/>
  <c r="HL100" i="65"/>
  <c r="HM100" i="65"/>
  <c r="IC99" i="65"/>
  <c r="IB99" i="65"/>
  <c r="ID99" i="65"/>
  <c r="HN99" i="65"/>
  <c r="HM99" i="65"/>
  <c r="HL99" i="65"/>
  <c r="IL99" i="65"/>
  <c r="IJ99" i="65"/>
  <c r="IK99" i="65"/>
  <c r="HT99" i="65"/>
  <c r="HU99" i="65"/>
  <c r="HV99" i="65"/>
  <c r="HV98" i="65"/>
  <c r="HU98" i="65"/>
  <c r="HT98" i="65"/>
  <c r="HN98" i="65"/>
  <c r="HL98" i="65"/>
  <c r="HM98" i="65"/>
  <c r="IK98" i="65"/>
  <c r="IL98" i="65"/>
  <c r="IJ98" i="65"/>
  <c r="IB98" i="65"/>
  <c r="IC98" i="65"/>
  <c r="ID98" i="65"/>
  <c r="HT97" i="65"/>
  <c r="HU97" i="65"/>
  <c r="HV97" i="65"/>
  <c r="HL97" i="65"/>
  <c r="HN97" i="65"/>
  <c r="HM97" i="65"/>
  <c r="IB97" i="65"/>
  <c r="ID97" i="65"/>
  <c r="IC97" i="65"/>
  <c r="IJ97" i="65"/>
  <c r="IL97" i="65"/>
  <c r="IK97" i="65"/>
  <c r="IK96" i="65"/>
  <c r="IJ96" i="65"/>
  <c r="IL96" i="65"/>
  <c r="HT96" i="65"/>
  <c r="HV96" i="65"/>
  <c r="HU96" i="65"/>
  <c r="HM96" i="65"/>
  <c r="HL96" i="65"/>
  <c r="HN96" i="65"/>
  <c r="ID96" i="65"/>
  <c r="IC96" i="65"/>
  <c r="IB96" i="65"/>
  <c r="IB95" i="65"/>
  <c r="IC95" i="65"/>
  <c r="ID95" i="65"/>
  <c r="HU95" i="65"/>
  <c r="HT95" i="65"/>
  <c r="HV95" i="65"/>
  <c r="IK95" i="65"/>
  <c r="IJ95" i="65"/>
  <c r="IL95" i="65"/>
  <c r="HN95" i="65"/>
  <c r="HL95" i="65"/>
  <c r="HM95" i="65"/>
  <c r="IC94" i="65"/>
  <c r="ID94" i="65"/>
  <c r="IB94" i="65"/>
  <c r="IL94" i="65"/>
  <c r="IJ94" i="65"/>
  <c r="IK94" i="65"/>
  <c r="HT94" i="65"/>
  <c r="HV94" i="65"/>
  <c r="HU94" i="65"/>
  <c r="HN94" i="65"/>
  <c r="HL94" i="65"/>
  <c r="HM94" i="65"/>
  <c r="HU93" i="65"/>
  <c r="HV93" i="65"/>
  <c r="HT93" i="65"/>
  <c r="HN93" i="65"/>
  <c r="HM93" i="65"/>
  <c r="HL93" i="65"/>
  <c r="IC93" i="65"/>
  <c r="ID93" i="65"/>
  <c r="IB93" i="65"/>
  <c r="IK93" i="65"/>
  <c r="IL93" i="65"/>
  <c r="IJ93" i="65"/>
  <c r="IC92" i="65"/>
  <c r="IB92" i="65"/>
  <c r="ID92" i="65"/>
  <c r="HL92" i="65"/>
  <c r="HM92" i="65"/>
  <c r="HN92" i="65"/>
  <c r="IL92" i="65"/>
  <c r="IK92" i="65"/>
  <c r="IJ92" i="65"/>
  <c r="HV92" i="65"/>
  <c r="HU92" i="65"/>
  <c r="HT92" i="65"/>
  <c r="HM91" i="65"/>
  <c r="HN91" i="65"/>
  <c r="HL91" i="65"/>
  <c r="IB91" i="65"/>
  <c r="ID91" i="65"/>
  <c r="IC91" i="65"/>
  <c r="IK91" i="65"/>
  <c r="IL91" i="65"/>
  <c r="IJ91" i="65"/>
  <c r="HV91" i="65"/>
  <c r="HU91" i="65"/>
  <c r="HT91" i="65"/>
  <c r="IC90" i="65"/>
  <c r="IB90" i="65"/>
  <c r="ID90" i="65"/>
  <c r="HN90" i="65"/>
  <c r="HL90" i="65"/>
  <c r="HM90" i="65"/>
  <c r="HU90" i="65"/>
  <c r="HT90" i="65"/>
  <c r="HV90" i="65"/>
  <c r="IK90" i="65"/>
  <c r="IJ90" i="65"/>
  <c r="IL90" i="65"/>
  <c r="HU89" i="65"/>
  <c r="HV89" i="65"/>
  <c r="HT89" i="65"/>
  <c r="IJ89" i="65"/>
  <c r="IK89" i="65"/>
  <c r="IL89" i="65"/>
  <c r="IB89" i="65"/>
  <c r="ID89" i="65"/>
  <c r="IC89" i="65"/>
  <c r="HN89" i="65"/>
  <c r="HL89" i="65"/>
  <c r="HM89" i="65"/>
  <c r="HT88" i="65"/>
  <c r="HV88" i="65"/>
  <c r="HU88" i="65"/>
  <c r="IL88" i="65"/>
  <c r="IJ88" i="65"/>
  <c r="IK88" i="65"/>
  <c r="HN88" i="65"/>
  <c r="HL88" i="65"/>
  <c r="HM88" i="65"/>
  <c r="IC88" i="65"/>
  <c r="IB88" i="65"/>
  <c r="ID88" i="65"/>
  <c r="HT87" i="65"/>
  <c r="HU87" i="65"/>
  <c r="HV87" i="65"/>
  <c r="HN87" i="65"/>
  <c r="HM87" i="65"/>
  <c r="HL87" i="65"/>
  <c r="IB87" i="65"/>
  <c r="IC87" i="65"/>
  <c r="ID87" i="65"/>
  <c r="IL87" i="65"/>
  <c r="IJ87" i="65"/>
  <c r="IK87" i="65"/>
  <c r="HN86" i="65"/>
  <c r="HM86" i="65"/>
  <c r="HL86" i="65"/>
  <c r="IK86" i="65"/>
  <c r="IJ86" i="65"/>
  <c r="IL86" i="65"/>
  <c r="HT86" i="65"/>
  <c r="HU86" i="65"/>
  <c r="HV86" i="65"/>
  <c r="IC86" i="65"/>
  <c r="IB86" i="65"/>
  <c r="ID86" i="65"/>
  <c r="HV85" i="65"/>
  <c r="HU85" i="65"/>
  <c r="HT85" i="65"/>
  <c r="IB85" i="65"/>
  <c r="ID85" i="65"/>
  <c r="IC85" i="65"/>
  <c r="IL85" i="65"/>
  <c r="IJ85" i="65"/>
  <c r="IK85" i="65"/>
  <c r="HN85" i="65"/>
  <c r="HL85" i="65"/>
  <c r="HM85" i="65"/>
  <c r="IL84" i="65"/>
  <c r="IJ84" i="65"/>
  <c r="IK84" i="65"/>
  <c r="HV84" i="65"/>
  <c r="HU84" i="65"/>
  <c r="HT84" i="65"/>
  <c r="HL84" i="65"/>
  <c r="HM84" i="65"/>
  <c r="HN84" i="65"/>
  <c r="IC84" i="65"/>
  <c r="ID84" i="65"/>
  <c r="IB84" i="65"/>
  <c r="IJ83" i="65"/>
  <c r="IL83" i="65"/>
  <c r="IK83" i="65"/>
  <c r="IC83" i="65"/>
  <c r="IB83" i="65"/>
  <c r="ID83" i="65"/>
  <c r="HV83" i="65"/>
  <c r="HT83" i="65"/>
  <c r="HU83" i="65"/>
  <c r="HM83" i="65"/>
  <c r="HL83" i="65"/>
  <c r="HN83" i="65"/>
  <c r="HT82" i="65"/>
  <c r="HU82" i="65"/>
  <c r="HV82" i="65"/>
  <c r="IB82" i="65"/>
  <c r="IC82" i="65"/>
  <c r="ID82" i="65"/>
  <c r="IK82" i="65"/>
  <c r="IL82" i="65"/>
  <c r="IJ82" i="65"/>
  <c r="HN82" i="65"/>
  <c r="HL82" i="65"/>
  <c r="HM82" i="65"/>
  <c r="HN81" i="65"/>
  <c r="HM81" i="65"/>
  <c r="HL81" i="65"/>
  <c r="IJ81" i="65"/>
  <c r="IK81" i="65"/>
  <c r="IL81" i="65"/>
  <c r="ID81" i="65"/>
  <c r="IC81" i="65"/>
  <c r="IB81" i="65"/>
  <c r="HV81" i="65"/>
  <c r="HU81" i="65"/>
  <c r="HT81" i="65"/>
  <c r="IC77" i="65"/>
  <c r="ID77" i="65"/>
  <c r="IB77" i="65"/>
  <c r="IC78" i="65"/>
  <c r="ID78" i="65"/>
  <c r="IB78" i="65"/>
  <c r="IL77" i="65"/>
  <c r="IK77" i="65"/>
  <c r="IJ77" i="65"/>
  <c r="IL80" i="65"/>
  <c r="IK80" i="65"/>
  <c r="IJ80" i="65"/>
  <c r="HN79" i="65"/>
  <c r="HM79" i="65"/>
  <c r="HL79" i="65"/>
  <c r="HV77" i="65"/>
  <c r="HU77" i="65"/>
  <c r="HT77" i="65"/>
  <c r="HU80" i="65"/>
  <c r="HV80" i="65"/>
  <c r="HT80" i="65"/>
  <c r="HN77" i="65"/>
  <c r="HL77" i="65"/>
  <c r="HM77" i="65"/>
  <c r="HT78" i="65"/>
  <c r="HV78" i="65"/>
  <c r="HU78" i="65"/>
  <c r="IK78" i="65"/>
  <c r="IJ78" i="65"/>
  <c r="IL78" i="65"/>
  <c r="HN78" i="65"/>
  <c r="HL78" i="65"/>
  <c r="HM78" i="65"/>
  <c r="IC80" i="65"/>
  <c r="ID80" i="65"/>
  <c r="IB80" i="65"/>
  <c r="IK79" i="65"/>
  <c r="IL79" i="65"/>
  <c r="IJ79" i="65"/>
  <c r="HN80" i="65"/>
  <c r="HM80" i="65"/>
  <c r="HL80" i="65"/>
  <c r="HT79" i="65"/>
  <c r="HV79" i="65"/>
  <c r="HU79" i="65"/>
  <c r="IB79" i="65"/>
  <c r="ID79" i="65"/>
  <c r="IC79" i="65"/>
  <c r="HN67" i="65"/>
  <c r="HL67" i="65"/>
  <c r="HM67" i="65"/>
  <c r="HU67" i="65"/>
  <c r="HV67" i="65"/>
  <c r="HT67" i="65"/>
  <c r="IL67" i="65"/>
  <c r="IJ67" i="65"/>
  <c r="IK67" i="65"/>
  <c r="IB67" i="65"/>
  <c r="IC67" i="65"/>
  <c r="ID67" i="65"/>
  <c r="IJ66" i="65"/>
  <c r="IL66" i="65"/>
  <c r="IK66" i="65"/>
  <c r="HV66" i="65"/>
  <c r="HU66" i="65"/>
  <c r="HT66" i="65"/>
  <c r="HN66" i="65"/>
  <c r="HL66" i="65"/>
  <c r="HM66" i="65"/>
  <c r="IC66" i="65"/>
  <c r="IB66" i="65"/>
  <c r="ID66" i="65"/>
  <c r="HT65" i="65"/>
  <c r="HV65" i="65"/>
  <c r="HU65" i="65"/>
  <c r="IC65" i="65"/>
  <c r="IB65" i="65"/>
  <c r="ID65" i="65"/>
  <c r="HM65" i="65"/>
  <c r="HL65" i="65"/>
  <c r="HN65" i="65"/>
  <c r="IJ65" i="65"/>
  <c r="IL65" i="65"/>
  <c r="IK65" i="65"/>
  <c r="HU64" i="65"/>
  <c r="HV64" i="65"/>
  <c r="HT64" i="65"/>
  <c r="HN64" i="65"/>
  <c r="HM64" i="65"/>
  <c r="HL64" i="65"/>
  <c r="IL64" i="65"/>
  <c r="IK64" i="65"/>
  <c r="IJ64" i="65"/>
  <c r="ID64" i="65"/>
  <c r="IB64" i="65"/>
  <c r="IC64" i="65"/>
  <c r="IC63" i="65"/>
  <c r="IB63" i="65"/>
  <c r="ID63" i="65"/>
  <c r="HL63" i="65"/>
  <c r="HM63" i="65"/>
  <c r="HN63" i="65"/>
  <c r="IK63" i="65"/>
  <c r="IL63" i="65"/>
  <c r="IJ63" i="65"/>
  <c r="HV63" i="65"/>
  <c r="HU63" i="65"/>
  <c r="HT63" i="65"/>
  <c r="ID62" i="65"/>
  <c r="IB62" i="65"/>
  <c r="IC62" i="65"/>
  <c r="HN62" i="65"/>
  <c r="HM62" i="65"/>
  <c r="HL62" i="65"/>
  <c r="HU62" i="65"/>
  <c r="HT62" i="65"/>
  <c r="HV62" i="65"/>
  <c r="IL62" i="65"/>
  <c r="IJ62" i="65"/>
  <c r="IK62" i="65"/>
  <c r="IC61" i="65"/>
  <c r="ID61" i="65"/>
  <c r="IB61" i="65"/>
  <c r="IL61" i="65"/>
  <c r="IJ61" i="65"/>
  <c r="IK61" i="65"/>
  <c r="HN61" i="65"/>
  <c r="HL61" i="65"/>
  <c r="HM61" i="65"/>
  <c r="HV61" i="65"/>
  <c r="HU61" i="65"/>
  <c r="HT61" i="65"/>
  <c r="HV60" i="65"/>
  <c r="HU60" i="65"/>
  <c r="HT60" i="65"/>
  <c r="IJ60" i="65"/>
  <c r="IK60" i="65"/>
  <c r="IL60" i="65"/>
  <c r="IB60" i="65"/>
  <c r="ID60" i="65"/>
  <c r="IC60" i="65"/>
  <c r="HN60" i="65"/>
  <c r="HL60" i="65"/>
  <c r="HM60" i="65"/>
  <c r="HU59" i="65"/>
  <c r="HT59" i="65"/>
  <c r="HV59" i="65"/>
  <c r="IC59" i="65"/>
  <c r="ID59" i="65"/>
  <c r="IB59" i="65"/>
  <c r="IK59" i="65"/>
  <c r="IL59" i="65"/>
  <c r="IJ59" i="65"/>
  <c r="HN59" i="65"/>
  <c r="HM59" i="65"/>
  <c r="HL59" i="65"/>
  <c r="HV58" i="65"/>
  <c r="HU58" i="65"/>
  <c r="HT58" i="65"/>
  <c r="HN58" i="65"/>
  <c r="HL58" i="65"/>
  <c r="HM58" i="65"/>
  <c r="IK58" i="65"/>
  <c r="IL58" i="65"/>
  <c r="IJ58" i="65"/>
  <c r="IB58" i="65"/>
  <c r="ID58" i="65"/>
  <c r="IC58" i="65"/>
  <c r="IJ57" i="65"/>
  <c r="IK57" i="65"/>
  <c r="IL57" i="65"/>
  <c r="IC57" i="65"/>
  <c r="IB57" i="65"/>
  <c r="ID57" i="65"/>
  <c r="HV57" i="65"/>
  <c r="HT57" i="65"/>
  <c r="HU57" i="65"/>
  <c r="HN57" i="65"/>
  <c r="HM57" i="65"/>
  <c r="HL57" i="65"/>
  <c r="ID56" i="65"/>
  <c r="IC56" i="65"/>
  <c r="IB56" i="65"/>
  <c r="IL56" i="65"/>
  <c r="IK56" i="65"/>
  <c r="IJ56" i="65"/>
  <c r="HN56" i="65"/>
  <c r="HM56" i="65"/>
  <c r="HL56" i="65"/>
  <c r="HU56" i="65"/>
  <c r="HV56" i="65"/>
  <c r="HT56" i="65"/>
  <c r="IB55" i="65"/>
  <c r="IC55" i="65"/>
  <c r="ID55" i="65"/>
  <c r="HN55" i="65"/>
  <c r="HM55" i="65"/>
  <c r="HL55" i="65"/>
  <c r="HU55" i="65"/>
  <c r="HT55" i="65"/>
  <c r="HV55" i="65"/>
  <c r="IL55" i="65"/>
  <c r="IJ55" i="65"/>
  <c r="IK55" i="65"/>
  <c r="IJ54" i="65"/>
  <c r="IL54" i="65"/>
  <c r="IK54" i="65"/>
  <c r="HN54" i="65"/>
  <c r="HL54" i="65"/>
  <c r="HM54" i="65"/>
  <c r="HT54" i="65"/>
  <c r="HU54" i="65"/>
  <c r="HV54" i="65"/>
  <c r="IC54" i="65"/>
  <c r="IB54" i="65"/>
  <c r="ID54" i="65"/>
  <c r="HV53" i="65"/>
  <c r="HU53" i="65"/>
  <c r="HT53" i="65"/>
  <c r="HM53" i="65"/>
  <c r="HN53" i="65"/>
  <c r="HL53" i="65"/>
  <c r="ID53" i="65"/>
  <c r="IC53" i="65"/>
  <c r="IB53" i="65"/>
  <c r="IK53" i="65"/>
  <c r="IJ53" i="65"/>
  <c r="IL53" i="65"/>
  <c r="HU52" i="65"/>
  <c r="HT52" i="65"/>
  <c r="HV52" i="65"/>
  <c r="ID52" i="65"/>
  <c r="IB52" i="65"/>
  <c r="IC52" i="65"/>
  <c r="HL52" i="65"/>
  <c r="HN52" i="65"/>
  <c r="HM52" i="65"/>
  <c r="IK52" i="65"/>
  <c r="IL52" i="65"/>
  <c r="IJ52" i="65"/>
  <c r="HU51" i="65"/>
  <c r="HT51" i="65"/>
  <c r="HV51" i="65"/>
  <c r="IL51" i="65"/>
  <c r="IK51" i="65"/>
  <c r="IJ51" i="65"/>
  <c r="HN51" i="65"/>
  <c r="HM51" i="65"/>
  <c r="HL51" i="65"/>
  <c r="IC51" i="65"/>
  <c r="IB51" i="65"/>
  <c r="ID51" i="65"/>
  <c r="HV50" i="65"/>
  <c r="HT50" i="65"/>
  <c r="HU50" i="65"/>
  <c r="IJ50" i="65"/>
  <c r="IK50" i="65"/>
  <c r="IL50" i="65"/>
  <c r="IC50" i="65"/>
  <c r="IB50" i="65"/>
  <c r="ID50" i="65"/>
  <c r="HN50" i="65"/>
  <c r="HM50" i="65"/>
  <c r="HL50" i="65"/>
  <c r="ID49" i="65"/>
  <c r="IC49" i="65"/>
  <c r="IB49" i="65"/>
  <c r="HN49" i="65"/>
  <c r="HL49" i="65"/>
  <c r="HM49" i="65"/>
  <c r="HU49" i="65"/>
  <c r="HT49" i="65"/>
  <c r="HV49" i="65"/>
  <c r="IJ49" i="65"/>
  <c r="IK49" i="65"/>
  <c r="IL49" i="65"/>
  <c r="HV48" i="65"/>
  <c r="HT48" i="65"/>
  <c r="HU48" i="65"/>
  <c r="HL48" i="65"/>
  <c r="HN48" i="65"/>
  <c r="HM48" i="65"/>
  <c r="ID48" i="65"/>
  <c r="IC48" i="65"/>
  <c r="IB48" i="65"/>
  <c r="IL48" i="65"/>
  <c r="IK48" i="65"/>
  <c r="IJ48" i="65"/>
  <c r="ID47" i="65"/>
  <c r="IC47" i="65"/>
  <c r="IB47" i="65"/>
  <c r="HV47" i="65"/>
  <c r="HU47" i="65"/>
  <c r="HT47" i="65"/>
  <c r="HN47" i="65"/>
  <c r="HM47" i="65"/>
  <c r="HL47" i="65"/>
  <c r="IK47" i="65"/>
  <c r="IL47" i="65"/>
  <c r="IJ47" i="65"/>
  <c r="HN46" i="65"/>
  <c r="HM46" i="65"/>
  <c r="HL46" i="65"/>
  <c r="HT46" i="65"/>
  <c r="HU46" i="65"/>
  <c r="HV46" i="65"/>
  <c r="IL46" i="65"/>
  <c r="IK46" i="65"/>
  <c r="IJ46" i="65"/>
  <c r="ID46" i="65"/>
  <c r="IC46" i="65"/>
  <c r="IB46" i="65"/>
  <c r="ID45" i="65"/>
  <c r="IC45" i="65"/>
  <c r="IB45" i="65"/>
  <c r="HV45" i="65"/>
  <c r="HU45" i="65"/>
  <c r="HT45" i="65"/>
  <c r="IL45" i="65"/>
  <c r="IJ45" i="65"/>
  <c r="IK45" i="65"/>
  <c r="HN45" i="65"/>
  <c r="HM45" i="65"/>
  <c r="HL45" i="65"/>
  <c r="HN44" i="65"/>
  <c r="HL44" i="65"/>
  <c r="HM44" i="65"/>
  <c r="HU44" i="65"/>
  <c r="HT44" i="65"/>
  <c r="HV44" i="65"/>
  <c r="IC44" i="65"/>
  <c r="ID44" i="65"/>
  <c r="IB44" i="65"/>
  <c r="IK44" i="65"/>
  <c r="IL44" i="65"/>
  <c r="IJ44" i="65"/>
  <c r="HD129" i="65"/>
  <c r="HF129" i="65"/>
  <c r="HE129" i="65"/>
  <c r="HD115" i="65"/>
  <c r="HF88" i="65"/>
  <c r="HD88" i="65"/>
  <c r="HE88" i="65"/>
  <c r="HD93" i="65"/>
  <c r="HE93" i="65"/>
  <c r="HF93" i="65"/>
  <c r="HF79" i="65"/>
  <c r="HD79" i="65"/>
  <c r="HE79" i="65"/>
  <c r="HE80" i="65"/>
  <c r="HD109" i="65"/>
  <c r="HE109" i="65"/>
  <c r="HF109" i="65"/>
  <c r="HD82" i="65"/>
  <c r="HE82" i="65"/>
  <c r="HF82" i="65"/>
  <c r="HF136" i="65"/>
  <c r="HD136" i="65"/>
  <c r="HE136" i="65"/>
  <c r="HE132" i="65"/>
  <c r="HF132" i="65"/>
  <c r="HD132" i="65"/>
  <c r="HD104" i="65"/>
  <c r="HE104" i="65"/>
  <c r="HF104" i="65"/>
  <c r="HF85" i="65"/>
  <c r="HE128" i="65"/>
  <c r="HD128" i="65"/>
  <c r="HF128" i="65"/>
  <c r="HD53" i="65"/>
  <c r="HF53" i="65"/>
  <c r="HE53" i="65"/>
  <c r="HE46" i="65"/>
  <c r="HD46" i="65"/>
  <c r="HF46" i="65"/>
  <c r="HF75" i="65"/>
  <c r="HD75" i="65"/>
  <c r="HE75" i="65"/>
  <c r="HF72" i="65"/>
  <c r="HE72" i="65"/>
  <c r="HD72" i="65"/>
  <c r="HE44" i="65"/>
  <c r="HE89" i="65"/>
  <c r="HD89" i="65"/>
  <c r="HF89" i="65"/>
  <c r="HD54" i="65"/>
  <c r="HE54" i="65"/>
  <c r="HF54" i="65"/>
  <c r="HE111" i="65"/>
  <c r="HD111" i="65"/>
  <c r="HF111" i="65"/>
  <c r="HE133" i="65"/>
  <c r="HD133" i="65"/>
  <c r="HF133" i="65"/>
  <c r="HF116" i="65"/>
  <c r="HE116" i="65"/>
  <c r="HD116" i="65"/>
  <c r="HF71" i="65"/>
  <c r="HD71" i="65"/>
  <c r="HE71" i="65"/>
  <c r="HF61" i="65"/>
  <c r="HD61" i="65"/>
  <c r="HE61" i="65"/>
  <c r="HE45" i="65"/>
  <c r="HD45" i="65"/>
  <c r="HF45" i="65"/>
  <c r="HE67" i="65"/>
  <c r="HF67" i="65"/>
  <c r="HD67" i="65"/>
  <c r="HF73" i="65"/>
  <c r="HD73" i="65"/>
  <c r="HE73" i="65"/>
  <c r="HD134" i="65"/>
  <c r="HF134" i="65"/>
  <c r="HF103" i="65"/>
  <c r="HE103" i="65"/>
  <c r="HD103" i="65"/>
  <c r="HD101" i="65"/>
  <c r="HF101" i="65"/>
  <c r="HE101" i="65"/>
  <c r="HF62" i="65"/>
  <c r="HD62" i="65"/>
  <c r="HE62" i="65"/>
  <c r="HF49" i="65"/>
  <c r="HE49" i="65"/>
  <c r="HD49" i="65"/>
  <c r="HF58" i="65"/>
  <c r="HD58" i="65"/>
  <c r="HE58" i="65"/>
  <c r="HD126" i="65"/>
  <c r="HE126" i="65"/>
  <c r="HF126" i="65"/>
  <c r="HF123" i="65"/>
  <c r="HD123" i="65"/>
  <c r="HE123" i="65"/>
  <c r="HE86" i="65"/>
  <c r="HF86" i="65"/>
  <c r="HD86" i="65"/>
  <c r="HD100" i="65"/>
  <c r="HE108" i="65"/>
  <c r="HF113" i="65"/>
  <c r="HD113" i="65"/>
  <c r="HE113" i="65"/>
  <c r="HD50" i="65"/>
  <c r="HE50" i="65"/>
  <c r="HF50" i="65"/>
  <c r="HE52" i="65"/>
  <c r="HD52" i="65"/>
  <c r="HD60" i="65"/>
  <c r="HE124" i="65"/>
  <c r="HD94" i="65"/>
  <c r="HE94" i="65"/>
  <c r="HF94" i="65"/>
  <c r="HD83" i="65"/>
  <c r="HE83" i="65"/>
  <c r="HF83" i="65"/>
  <c r="HE78" i="65"/>
  <c r="HE74" i="65"/>
  <c r="HD74" i="65"/>
  <c r="HF74" i="65"/>
  <c r="HD66" i="65"/>
  <c r="HE66" i="65"/>
  <c r="HF66" i="65"/>
  <c r="HF64" i="65"/>
  <c r="HF57" i="65"/>
  <c r="HE57" i="65"/>
  <c r="HD57" i="65"/>
  <c r="HE121" i="65"/>
  <c r="HD121" i="65"/>
  <c r="HE131" i="65"/>
  <c r="HF106" i="65"/>
  <c r="HD106" i="65"/>
  <c r="HE106" i="65"/>
  <c r="HE120" i="65"/>
  <c r="HD120" i="65"/>
  <c r="HF120" i="65"/>
  <c r="HE69" i="65"/>
  <c r="HD69" i="65"/>
  <c r="HF69" i="65"/>
  <c r="HD107" i="65"/>
  <c r="HF130" i="65"/>
  <c r="HE130" i="65"/>
  <c r="HD130" i="65"/>
  <c r="HF92" i="65"/>
  <c r="HE92" i="65"/>
  <c r="HD92" i="65"/>
  <c r="HF110" i="65"/>
  <c r="HE110" i="65"/>
  <c r="HD110" i="65"/>
  <c r="HD99" i="65"/>
  <c r="HF99" i="65"/>
  <c r="HE99" i="65"/>
  <c r="HD84" i="65"/>
  <c r="HF84" i="65"/>
  <c r="HD70" i="65"/>
  <c r="HF105" i="65"/>
  <c r="HD105" i="65"/>
  <c r="HE105" i="65"/>
  <c r="HF96" i="65"/>
  <c r="HE96" i="65"/>
  <c r="HD96" i="65"/>
  <c r="HD102" i="65"/>
  <c r="HC51" i="65"/>
  <c r="HB57" i="65"/>
  <c r="HA57" i="65"/>
  <c r="HC57" i="65"/>
  <c r="HC89" i="65"/>
  <c r="HA89" i="65"/>
  <c r="HB89" i="65"/>
  <c r="HC92" i="65"/>
  <c r="HA92" i="65"/>
  <c r="HB92" i="65"/>
  <c r="HC121" i="65"/>
  <c r="HA121" i="65"/>
  <c r="HA97" i="65"/>
  <c r="HA72" i="65"/>
  <c r="HB72" i="65"/>
  <c r="HC72" i="65"/>
  <c r="HB69" i="65"/>
  <c r="HA69" i="65"/>
  <c r="HC69" i="65"/>
  <c r="HB82" i="65"/>
  <c r="HC82" i="65"/>
  <c r="HA82" i="65"/>
  <c r="HA103" i="65"/>
  <c r="HB103" i="65"/>
  <c r="HC103" i="65"/>
  <c r="HC48" i="65"/>
  <c r="HB67" i="65"/>
  <c r="HA67" i="65"/>
  <c r="HC67" i="65"/>
  <c r="HA74" i="65"/>
  <c r="HB74" i="65"/>
  <c r="HC74" i="65"/>
  <c r="HB65" i="65"/>
  <c r="HC83" i="65"/>
  <c r="HB83" i="65"/>
  <c r="HA83" i="65"/>
  <c r="HA101" i="65"/>
  <c r="HC101" i="65"/>
  <c r="HB101" i="65"/>
  <c r="HC85" i="65"/>
  <c r="HA86" i="65"/>
  <c r="HC86" i="65"/>
  <c r="HB86" i="65"/>
  <c r="HB73" i="65"/>
  <c r="HC73" i="65"/>
  <c r="HA73" i="65"/>
  <c r="HC50" i="65"/>
  <c r="HB50" i="65"/>
  <c r="HA50" i="65"/>
  <c r="HB49" i="65"/>
  <c r="HA49" i="65"/>
  <c r="HC49" i="65"/>
  <c r="HA106" i="65"/>
  <c r="HC62" i="65"/>
  <c r="HA62" i="65"/>
  <c r="HB62" i="65"/>
  <c r="HA124" i="65"/>
  <c r="HC126" i="65"/>
  <c r="HA126" i="65"/>
  <c r="HB126" i="65"/>
  <c r="HB113" i="65"/>
  <c r="HA113" i="65"/>
  <c r="HC113" i="65"/>
  <c r="HB61" i="65"/>
  <c r="HA61" i="65"/>
  <c r="HC61" i="65"/>
  <c r="HB52" i="65"/>
  <c r="HC94" i="65"/>
  <c r="HA94" i="65"/>
  <c r="HB94" i="65"/>
  <c r="HB104" i="65"/>
  <c r="HC104" i="65"/>
  <c r="HA104" i="65"/>
  <c r="HB71" i="65"/>
  <c r="HC71" i="65"/>
  <c r="HA71" i="65"/>
  <c r="HA129" i="65"/>
  <c r="HC129" i="65"/>
  <c r="HB129" i="65"/>
  <c r="HA118" i="65"/>
  <c r="HC118" i="65"/>
  <c r="HC78" i="65"/>
  <c r="HC45" i="65"/>
  <c r="HB45" i="65"/>
  <c r="HA45" i="65"/>
  <c r="HC96" i="65"/>
  <c r="HA96" i="65"/>
  <c r="HB96" i="65"/>
  <c r="HB133" i="65"/>
  <c r="HC133" i="65"/>
  <c r="HA133" i="65"/>
  <c r="HC107" i="65"/>
  <c r="HB108" i="65"/>
  <c r="HC116" i="65"/>
  <c r="HA116" i="65"/>
  <c r="HB116" i="65"/>
  <c r="HC79" i="65"/>
  <c r="HB79" i="65"/>
  <c r="HA79" i="65"/>
  <c r="HB119" i="65"/>
  <c r="HA128" i="65"/>
  <c r="HC128" i="65"/>
  <c r="HB128" i="65"/>
  <c r="HC123" i="65"/>
  <c r="HA123" i="65"/>
  <c r="HB123" i="65"/>
  <c r="HA125" i="65"/>
  <c r="HC131" i="65"/>
  <c r="HB136" i="65"/>
  <c r="HC136" i="65"/>
  <c r="HA136" i="65"/>
  <c r="HC109" i="65"/>
  <c r="HB109" i="65"/>
  <c r="HA109" i="65"/>
  <c r="HB54" i="65"/>
  <c r="HC54" i="65"/>
  <c r="HA54" i="65"/>
  <c r="HA117" i="65"/>
  <c r="HC99" i="65"/>
  <c r="HA99" i="65"/>
  <c r="HB99" i="65"/>
  <c r="HB53" i="65"/>
  <c r="HC53" i="65"/>
  <c r="HA53" i="65"/>
  <c r="HC130" i="65"/>
  <c r="HB130" i="65"/>
  <c r="HA130" i="65"/>
  <c r="HB58" i="65"/>
  <c r="HA58" i="65"/>
  <c r="HC58" i="65"/>
  <c r="HA127" i="65"/>
  <c r="HA66" i="65"/>
  <c r="HC66" i="65"/>
  <c r="HB66" i="65"/>
  <c r="HB132" i="65"/>
  <c r="HC132" i="65"/>
  <c r="HA132" i="65"/>
  <c r="HB111" i="65"/>
  <c r="HA111" i="65"/>
  <c r="HC111" i="65"/>
  <c r="HA90" i="65"/>
  <c r="HB76" i="65"/>
  <c r="HA110" i="65"/>
  <c r="HB110" i="65"/>
  <c r="HC110" i="65"/>
  <c r="HC75" i="65"/>
  <c r="HB75" i="65"/>
  <c r="HA75" i="65"/>
  <c r="HB80" i="65"/>
  <c r="HC112" i="65"/>
  <c r="HC46" i="65"/>
  <c r="HB46" i="65"/>
  <c r="HA46" i="65"/>
  <c r="HC93" i="65"/>
  <c r="HB93" i="65"/>
  <c r="HA93" i="65"/>
  <c r="HA88" i="65"/>
  <c r="HB88" i="65"/>
  <c r="HC88" i="65"/>
  <c r="HB115" i="65"/>
  <c r="HA115" i="65"/>
  <c r="HA63" i="65"/>
  <c r="HB105" i="65"/>
  <c r="HC105" i="65"/>
  <c r="HA105" i="65"/>
  <c r="HB120" i="65"/>
  <c r="HA120" i="65"/>
  <c r="HC120" i="65"/>
  <c r="GZ72" i="65"/>
  <c r="GZ92" i="65"/>
  <c r="GZ88" i="65"/>
  <c r="GZ116" i="65"/>
  <c r="GZ69" i="65"/>
  <c r="GZ53" i="65"/>
  <c r="GZ99" i="65"/>
  <c r="GZ89" i="65"/>
  <c r="GZ104" i="65"/>
  <c r="GZ128" i="65"/>
  <c r="GZ126" i="65"/>
  <c r="GZ132" i="65"/>
  <c r="GZ110" i="65"/>
  <c r="GZ120" i="65"/>
  <c r="GZ93" i="65"/>
  <c r="GZ94" i="65"/>
  <c r="GZ46" i="65"/>
  <c r="GZ61" i="65"/>
  <c r="GZ54" i="65"/>
  <c r="GZ82" i="65"/>
  <c r="GZ73" i="65"/>
  <c r="HX130" i="65"/>
  <c r="IA130" i="65"/>
  <c r="HW130" i="65"/>
  <c r="HZ130" i="65"/>
  <c r="HY130" i="65"/>
  <c r="HR133" i="65"/>
  <c r="HO133" i="65"/>
  <c r="HP133" i="65"/>
  <c r="HS133" i="65"/>
  <c r="HQ133" i="65"/>
  <c r="II129" i="65"/>
  <c r="IF129" i="65"/>
  <c r="IH129" i="65"/>
  <c r="IG129" i="65"/>
  <c r="IE129" i="65"/>
  <c r="IG131" i="65"/>
  <c r="IE131" i="65"/>
  <c r="IF131" i="65"/>
  <c r="IH131" i="65"/>
  <c r="II131" i="65"/>
  <c r="HY104" i="65"/>
  <c r="HW104" i="65"/>
  <c r="HZ104" i="65"/>
  <c r="IA104" i="65"/>
  <c r="HX104" i="65"/>
  <c r="II88" i="65"/>
  <c r="IF88" i="65"/>
  <c r="IE88" i="65"/>
  <c r="IH88" i="65"/>
  <c r="IG88" i="65"/>
  <c r="HG88" i="65"/>
  <c r="HJ88" i="65"/>
  <c r="HK88" i="65"/>
  <c r="HH88" i="65"/>
  <c r="HI88" i="65"/>
  <c r="IA94" i="65"/>
  <c r="HW94" i="65"/>
  <c r="HZ94" i="65"/>
  <c r="HX94" i="65"/>
  <c r="HY94" i="65"/>
  <c r="IG115" i="65"/>
  <c r="IH115" i="65"/>
  <c r="II115" i="65"/>
  <c r="IE115" i="65"/>
  <c r="IF115" i="65"/>
  <c r="HQ64" i="65"/>
  <c r="HO64" i="65"/>
  <c r="HS64" i="65"/>
  <c r="HP64" i="65"/>
  <c r="HR64" i="65"/>
  <c r="IH134" i="65"/>
  <c r="IG134" i="65"/>
  <c r="II134" i="65"/>
  <c r="IF134" i="65"/>
  <c r="IE134" i="65"/>
  <c r="IF100" i="65"/>
  <c r="IG100" i="65"/>
  <c r="II100" i="65"/>
  <c r="IH100" i="65"/>
  <c r="IE100" i="65"/>
  <c r="HG107" i="65"/>
  <c r="HJ107" i="65"/>
  <c r="HK107" i="65"/>
  <c r="HH107" i="65"/>
  <c r="HI107" i="65"/>
  <c r="HY99" i="65"/>
  <c r="HW99" i="65"/>
  <c r="HZ99" i="65"/>
  <c r="HX99" i="65"/>
  <c r="IA99" i="65"/>
  <c r="IE57" i="65"/>
  <c r="II57" i="65"/>
  <c r="IH57" i="65"/>
  <c r="IF57" i="65"/>
  <c r="IG57" i="65"/>
  <c r="HI47" i="65"/>
  <c r="HK47" i="65"/>
  <c r="HH47" i="65"/>
  <c r="HG47" i="65"/>
  <c r="HJ47" i="65"/>
  <c r="HY73" i="65"/>
  <c r="IA73" i="65"/>
  <c r="HW73" i="65"/>
  <c r="HX73" i="65"/>
  <c r="HZ73" i="65"/>
  <c r="HZ56" i="65"/>
  <c r="IA56" i="65"/>
  <c r="HX56" i="65"/>
  <c r="HW56" i="65"/>
  <c r="HY56" i="65"/>
  <c r="II44" i="65"/>
  <c r="IE44" i="65"/>
  <c r="IF44" i="65"/>
  <c r="IH44" i="65"/>
  <c r="IG44" i="65"/>
  <c r="HI87" i="65"/>
  <c r="HG87" i="65"/>
  <c r="HJ87" i="65"/>
  <c r="HH87" i="65"/>
  <c r="HK87" i="65"/>
  <c r="HK46" i="65"/>
  <c r="HH46" i="65"/>
  <c r="HJ46" i="65"/>
  <c r="HI46" i="65"/>
  <c r="HG46" i="65"/>
  <c r="HH69" i="65"/>
  <c r="HK69" i="65"/>
  <c r="HI69" i="65"/>
  <c r="HG69" i="65"/>
  <c r="HJ69" i="65"/>
  <c r="HP115" i="65"/>
  <c r="HS115" i="65"/>
  <c r="HO115" i="65"/>
  <c r="HQ115" i="65"/>
  <c r="HR115" i="65"/>
  <c r="HS74" i="65"/>
  <c r="HQ74" i="65"/>
  <c r="HO74" i="65"/>
  <c r="HP74" i="65"/>
  <c r="HR74" i="65"/>
  <c r="HJ95" i="65"/>
  <c r="HH95" i="65"/>
  <c r="HG95" i="65"/>
  <c r="HI95" i="65"/>
  <c r="HK95" i="65"/>
  <c r="HY106" i="65"/>
  <c r="HX106" i="65"/>
  <c r="HW106" i="65"/>
  <c r="IA106" i="65"/>
  <c r="HZ106" i="65"/>
  <c r="HJ124" i="65"/>
  <c r="HK124" i="65"/>
  <c r="HG124" i="65"/>
  <c r="HH124" i="65"/>
  <c r="HI124" i="65"/>
  <c r="HJ106" i="65"/>
  <c r="HH106" i="65"/>
  <c r="HK106" i="65"/>
  <c r="HG106" i="65"/>
  <c r="HI106" i="65"/>
  <c r="HK94" i="65"/>
  <c r="HH94" i="65"/>
  <c r="HG94" i="65"/>
  <c r="HI94" i="65"/>
  <c r="HJ94" i="65"/>
  <c r="HJ49" i="65"/>
  <c r="HH49" i="65"/>
  <c r="HG49" i="65"/>
  <c r="HK49" i="65"/>
  <c r="HI49" i="65"/>
  <c r="HS107" i="65"/>
  <c r="HR107" i="65"/>
  <c r="HQ107" i="65"/>
  <c r="HO107" i="65"/>
  <c r="HP107" i="65"/>
  <c r="HZ67" i="65"/>
  <c r="HW67" i="65"/>
  <c r="HX67" i="65"/>
  <c r="IA67" i="65"/>
  <c r="HY67" i="65"/>
  <c r="HS122" i="65"/>
  <c r="HP122" i="65"/>
  <c r="HQ122" i="65"/>
  <c r="HO122" i="65"/>
  <c r="HR122" i="65"/>
  <c r="IE135" i="65"/>
  <c r="IG135" i="65"/>
  <c r="II135" i="65"/>
  <c r="IH135" i="65"/>
  <c r="IF135" i="65"/>
  <c r="HQ131" i="65"/>
  <c r="HS131" i="65"/>
  <c r="HP131" i="65"/>
  <c r="HR131" i="65"/>
  <c r="HO131" i="65"/>
  <c r="HJ129" i="65"/>
  <c r="HG129" i="65"/>
  <c r="HK129" i="65"/>
  <c r="HI129" i="65"/>
  <c r="HH129" i="65"/>
  <c r="IA127" i="65"/>
  <c r="HX127" i="65"/>
  <c r="HZ127" i="65"/>
  <c r="HY127" i="65"/>
  <c r="HW127" i="65"/>
  <c r="GZ121" i="65"/>
  <c r="HJ108" i="65"/>
  <c r="HH108" i="65"/>
  <c r="HG108" i="65"/>
  <c r="HI108" i="65"/>
  <c r="HK108" i="65"/>
  <c r="HO101" i="65"/>
  <c r="HS101" i="65"/>
  <c r="HP101" i="65"/>
  <c r="HQ101" i="65"/>
  <c r="HR101" i="65"/>
  <c r="HX85" i="65"/>
  <c r="HY85" i="65"/>
  <c r="HZ85" i="65"/>
  <c r="HW85" i="65"/>
  <c r="IA85" i="65"/>
  <c r="HR114" i="65"/>
  <c r="HS114" i="65"/>
  <c r="HQ114" i="65"/>
  <c r="HP114" i="65"/>
  <c r="HO114" i="65"/>
  <c r="HS100" i="65"/>
  <c r="HQ100" i="65"/>
  <c r="HO100" i="65"/>
  <c r="HR100" i="65"/>
  <c r="HP100" i="65"/>
  <c r="IA87" i="65"/>
  <c r="HW87" i="65"/>
  <c r="HY87" i="65"/>
  <c r="HZ87" i="65"/>
  <c r="HX87" i="65"/>
  <c r="HJ93" i="65"/>
  <c r="HG93" i="65"/>
  <c r="HH93" i="65"/>
  <c r="HI93" i="65"/>
  <c r="HK93" i="65"/>
  <c r="HQ102" i="65"/>
  <c r="HS102" i="65"/>
  <c r="HO102" i="65"/>
  <c r="HP102" i="65"/>
  <c r="HR102" i="65"/>
  <c r="HS86" i="65"/>
  <c r="HR86" i="65"/>
  <c r="HQ86" i="65"/>
  <c r="HO86" i="65"/>
  <c r="HP86" i="65"/>
  <c r="GZ129" i="65"/>
  <c r="GZ112" i="65"/>
  <c r="HI99" i="65"/>
  <c r="HK99" i="65"/>
  <c r="HJ99" i="65"/>
  <c r="HG99" i="65"/>
  <c r="HH99" i="65"/>
  <c r="IF110" i="65"/>
  <c r="IH110" i="65"/>
  <c r="II110" i="65"/>
  <c r="IG110" i="65"/>
  <c r="IE110" i="65"/>
  <c r="HR88" i="65"/>
  <c r="HP88" i="65"/>
  <c r="HS88" i="65"/>
  <c r="HO88" i="65"/>
  <c r="HQ88" i="65"/>
  <c r="HG81" i="65"/>
  <c r="HI81" i="65"/>
  <c r="HK81" i="65"/>
  <c r="HH81" i="65"/>
  <c r="HJ81" i="65"/>
  <c r="GZ113" i="65"/>
  <c r="HS106" i="65"/>
  <c r="HO106" i="65"/>
  <c r="HR106" i="65"/>
  <c r="HQ106" i="65"/>
  <c r="HP106" i="65"/>
  <c r="HP78" i="65"/>
  <c r="HR78" i="65"/>
  <c r="HO78" i="65"/>
  <c r="HQ78" i="65"/>
  <c r="HS78" i="65"/>
  <c r="HJ132" i="65"/>
  <c r="HK132" i="65"/>
  <c r="HI132" i="65"/>
  <c r="HH132" i="65"/>
  <c r="HG132" i="65"/>
  <c r="HK118" i="65"/>
  <c r="HG118" i="65"/>
  <c r="HH118" i="65"/>
  <c r="HI118" i="65"/>
  <c r="HJ118" i="65"/>
  <c r="IA116" i="65"/>
  <c r="HX116" i="65"/>
  <c r="HW116" i="65"/>
  <c r="HZ116" i="65"/>
  <c r="HY116" i="65"/>
  <c r="HY111" i="65"/>
  <c r="IA111" i="65"/>
  <c r="HZ111" i="65"/>
  <c r="HW111" i="65"/>
  <c r="HX111" i="65"/>
  <c r="HX118" i="65"/>
  <c r="IA118" i="65"/>
  <c r="HZ118" i="65"/>
  <c r="HY118" i="65"/>
  <c r="HW118" i="65"/>
  <c r="HO95" i="65"/>
  <c r="HS95" i="65"/>
  <c r="HP95" i="65"/>
  <c r="HR95" i="65"/>
  <c r="HQ95" i="65"/>
  <c r="HR92" i="65"/>
  <c r="HO92" i="65"/>
  <c r="HQ92" i="65"/>
  <c r="HS92" i="65"/>
  <c r="HP92" i="65"/>
  <c r="IG82" i="65"/>
  <c r="IH82" i="65"/>
  <c r="IE82" i="65"/>
  <c r="II82" i="65"/>
  <c r="IF82" i="65"/>
  <c r="HI85" i="65"/>
  <c r="HJ85" i="65"/>
  <c r="HK85" i="65"/>
  <c r="HG85" i="65"/>
  <c r="HH85" i="65"/>
  <c r="IE87" i="65"/>
  <c r="IG87" i="65"/>
  <c r="II87" i="65"/>
  <c r="IH87" i="65"/>
  <c r="IF87" i="65"/>
  <c r="HH134" i="65"/>
  <c r="HJ134" i="65"/>
  <c r="HK134" i="65"/>
  <c r="HG134" i="65"/>
  <c r="HI134" i="65"/>
  <c r="HG120" i="65"/>
  <c r="HH120" i="65"/>
  <c r="HK120" i="65"/>
  <c r="HJ120" i="65"/>
  <c r="HI120" i="65"/>
  <c r="HS97" i="65"/>
  <c r="HQ97" i="65"/>
  <c r="HO97" i="65"/>
  <c r="HR97" i="65"/>
  <c r="HP97" i="65"/>
  <c r="HW81" i="65"/>
  <c r="HY81" i="65"/>
  <c r="HX81" i="65"/>
  <c r="HZ81" i="65"/>
  <c r="IA81" i="65"/>
  <c r="HZ125" i="65"/>
  <c r="HY125" i="65"/>
  <c r="HW125" i="65"/>
  <c r="HX125" i="65"/>
  <c r="IA125" i="65"/>
  <c r="GZ62" i="65"/>
  <c r="HX65" i="65"/>
  <c r="IA65" i="65"/>
  <c r="HW65" i="65"/>
  <c r="HY65" i="65"/>
  <c r="HZ65" i="65"/>
  <c r="GZ49" i="65"/>
  <c r="IH54" i="65"/>
  <c r="IF54" i="65"/>
  <c r="II54" i="65"/>
  <c r="IE54" i="65"/>
  <c r="IG54" i="65"/>
  <c r="HY86" i="65"/>
  <c r="IA86" i="65"/>
  <c r="HZ86" i="65"/>
  <c r="HX86" i="65"/>
  <c r="HW86" i="65"/>
  <c r="HY88" i="65"/>
  <c r="HZ88" i="65"/>
  <c r="HX88" i="65"/>
  <c r="IA88" i="65"/>
  <c r="HW88" i="65"/>
  <c r="HW61" i="65"/>
  <c r="IA61" i="65"/>
  <c r="HY61" i="65"/>
  <c r="HX61" i="65"/>
  <c r="HZ61" i="65"/>
  <c r="II74" i="65"/>
  <c r="IF74" i="65"/>
  <c r="IG74" i="65"/>
  <c r="IH74" i="65"/>
  <c r="IE74" i="65"/>
  <c r="HO52" i="65"/>
  <c r="HS52" i="65"/>
  <c r="HR52" i="65"/>
  <c r="HQ52" i="65"/>
  <c r="HP52" i="65"/>
  <c r="HW52" i="65"/>
  <c r="HZ52" i="65"/>
  <c r="HY52" i="65"/>
  <c r="IA52" i="65"/>
  <c r="HX52" i="65"/>
  <c r="IA49" i="65"/>
  <c r="HZ49" i="65"/>
  <c r="HX49" i="65"/>
  <c r="HW49" i="65"/>
  <c r="HY49" i="65"/>
  <c r="HX62" i="65"/>
  <c r="HY62" i="65"/>
  <c r="IA62" i="65"/>
  <c r="HW62" i="65"/>
  <c r="HZ62" i="65"/>
  <c r="GZ58" i="65"/>
  <c r="II50" i="65"/>
  <c r="IE50" i="65"/>
  <c r="IH50" i="65"/>
  <c r="IF50" i="65"/>
  <c r="IG50" i="65"/>
  <c r="HP85" i="65"/>
  <c r="HO85" i="65"/>
  <c r="HQ85" i="65"/>
  <c r="HR85" i="65"/>
  <c r="HS85" i="65"/>
  <c r="HJ75" i="65"/>
  <c r="HH75" i="65"/>
  <c r="HG75" i="65"/>
  <c r="HI75" i="65"/>
  <c r="HK75" i="65"/>
  <c r="HH73" i="65"/>
  <c r="HG73" i="65"/>
  <c r="HK73" i="65"/>
  <c r="HJ73" i="65"/>
  <c r="HI73" i="65"/>
  <c r="IG58" i="65"/>
  <c r="IE58" i="65"/>
  <c r="II58" i="65"/>
  <c r="IH58" i="65"/>
  <c r="IF58" i="65"/>
  <c r="HY51" i="65"/>
  <c r="HZ51" i="65"/>
  <c r="HW51" i="65"/>
  <c r="IA51" i="65"/>
  <c r="HX51" i="65"/>
  <c r="IG66" i="65"/>
  <c r="II66" i="65"/>
  <c r="IF66" i="65"/>
  <c r="IH66" i="65"/>
  <c r="IE66" i="65"/>
  <c r="HR62" i="65"/>
  <c r="HP62" i="65"/>
  <c r="HO62" i="65"/>
  <c r="HQ62" i="65"/>
  <c r="HS62" i="65"/>
  <c r="HQ87" i="65"/>
  <c r="HR87" i="65"/>
  <c r="HS87" i="65"/>
  <c r="HO87" i="65"/>
  <c r="HP87" i="65"/>
  <c r="IE72" i="65"/>
  <c r="IG72" i="65"/>
  <c r="IF72" i="65"/>
  <c r="IH72" i="65"/>
  <c r="II72" i="65"/>
  <c r="HR47" i="65"/>
  <c r="HO47" i="65"/>
  <c r="HP47" i="65"/>
  <c r="HQ47" i="65"/>
  <c r="HS47" i="65"/>
  <c r="HR44" i="65"/>
  <c r="HS44" i="65"/>
  <c r="HP44" i="65"/>
  <c r="HO44" i="65"/>
  <c r="HQ44" i="65"/>
  <c r="HH48" i="65"/>
  <c r="HI48" i="65"/>
  <c r="HK48" i="65"/>
  <c r="HJ48" i="65"/>
  <c r="HG48" i="65"/>
  <c r="HR56" i="65"/>
  <c r="HQ56" i="65"/>
  <c r="HO56" i="65"/>
  <c r="HP56" i="65"/>
  <c r="HS56" i="65"/>
  <c r="HQ103" i="65"/>
  <c r="HS103" i="65"/>
  <c r="HR103" i="65"/>
  <c r="HO103" i="65"/>
  <c r="HP103" i="65"/>
  <c r="HH83" i="65"/>
  <c r="HK83" i="65"/>
  <c r="HJ83" i="65"/>
  <c r="HI83" i="65"/>
  <c r="HG83" i="65"/>
  <c r="GZ101" i="65"/>
  <c r="GZ103" i="65"/>
  <c r="II105" i="65"/>
  <c r="IF105" i="65"/>
  <c r="IG105" i="65"/>
  <c r="IE105" i="65"/>
  <c r="IH105" i="65"/>
  <c r="II56" i="65"/>
  <c r="IG56" i="65"/>
  <c r="IE56" i="65"/>
  <c r="IH56" i="65"/>
  <c r="IF56" i="65"/>
  <c r="IH51" i="65"/>
  <c r="IF51" i="65"/>
  <c r="II51" i="65"/>
  <c r="IG51" i="65"/>
  <c r="IE51" i="65"/>
  <c r="IF83" i="65"/>
  <c r="II83" i="65"/>
  <c r="IE83" i="65"/>
  <c r="IH83" i="65"/>
  <c r="IG83" i="65"/>
  <c r="HQ94" i="65"/>
  <c r="HP94" i="65"/>
  <c r="HR94" i="65"/>
  <c r="HO94" i="65"/>
  <c r="HS94" i="65"/>
  <c r="GZ123" i="65"/>
  <c r="HW95" i="65"/>
  <c r="HX95" i="65"/>
  <c r="HY95" i="65"/>
  <c r="IA95" i="65"/>
  <c r="HZ95" i="65"/>
  <c r="GZ109" i="65"/>
  <c r="HS105" i="65"/>
  <c r="HQ105" i="65"/>
  <c r="HR105" i="65"/>
  <c r="HP105" i="65"/>
  <c r="HO105" i="65"/>
  <c r="HH58" i="65"/>
  <c r="HJ58" i="65"/>
  <c r="HI58" i="65"/>
  <c r="HG58" i="65"/>
  <c r="HK58" i="65"/>
  <c r="IA82" i="65"/>
  <c r="HW82" i="65"/>
  <c r="HY82" i="65"/>
  <c r="HX82" i="65"/>
  <c r="HZ82" i="65"/>
  <c r="HS79" i="65"/>
  <c r="HP79" i="65"/>
  <c r="HR79" i="65"/>
  <c r="HQ79" i="65"/>
  <c r="HO79" i="65"/>
  <c r="IF121" i="65"/>
  <c r="IG121" i="65"/>
  <c r="II121" i="65"/>
  <c r="IE121" i="65"/>
  <c r="IH121" i="65"/>
  <c r="HY133" i="65"/>
  <c r="HX133" i="65"/>
  <c r="HZ133" i="65"/>
  <c r="IA133" i="65"/>
  <c r="HW133" i="65"/>
  <c r="HZ131" i="65"/>
  <c r="HX131" i="65"/>
  <c r="HY131" i="65"/>
  <c r="IA131" i="65"/>
  <c r="HW131" i="65"/>
  <c r="IA136" i="65"/>
  <c r="HZ136" i="65"/>
  <c r="HX136" i="65"/>
  <c r="HY136" i="65"/>
  <c r="HW136" i="65"/>
  <c r="HR123" i="65"/>
  <c r="HO123" i="65"/>
  <c r="HP123" i="65"/>
  <c r="HS123" i="65"/>
  <c r="HQ123" i="65"/>
  <c r="HW115" i="65"/>
  <c r="HY115" i="65"/>
  <c r="HX115" i="65"/>
  <c r="HZ115" i="65"/>
  <c r="IA115" i="65"/>
  <c r="HS98" i="65"/>
  <c r="HR98" i="65"/>
  <c r="HO98" i="65"/>
  <c r="HP98" i="65"/>
  <c r="HQ98" i="65"/>
  <c r="II95" i="65"/>
  <c r="IF95" i="65"/>
  <c r="IH95" i="65"/>
  <c r="IE95" i="65"/>
  <c r="IG95" i="65"/>
  <c r="HK92" i="65"/>
  <c r="HJ92" i="65"/>
  <c r="HI92" i="65"/>
  <c r="HH92" i="65"/>
  <c r="HG92" i="65"/>
  <c r="HH114" i="65"/>
  <c r="HG114" i="65"/>
  <c r="HJ114" i="65"/>
  <c r="HI114" i="65"/>
  <c r="HK114" i="65"/>
  <c r="HG116" i="65"/>
  <c r="HI116" i="65"/>
  <c r="HK116" i="65"/>
  <c r="HJ116" i="65"/>
  <c r="HH116" i="65"/>
  <c r="HZ109" i="65"/>
  <c r="IA109" i="65"/>
  <c r="HW109" i="65"/>
  <c r="HY109" i="65"/>
  <c r="HX109" i="65"/>
  <c r="HX96" i="65"/>
  <c r="HZ96" i="65"/>
  <c r="HY96" i="65"/>
  <c r="IA96" i="65"/>
  <c r="HW96" i="65"/>
  <c r="HH80" i="65"/>
  <c r="HK80" i="65"/>
  <c r="HJ80" i="65"/>
  <c r="HI80" i="65"/>
  <c r="HG80" i="65"/>
  <c r="II84" i="65"/>
  <c r="IG84" i="65"/>
  <c r="IH84" i="65"/>
  <c r="IF84" i="65"/>
  <c r="IE84" i="65"/>
  <c r="HH128" i="65"/>
  <c r="HI128" i="65"/>
  <c r="HJ128" i="65"/>
  <c r="HK128" i="65"/>
  <c r="HG128" i="65"/>
  <c r="HX60" i="65"/>
  <c r="IA60" i="65"/>
  <c r="HZ60" i="65"/>
  <c r="HY60" i="65"/>
  <c r="HW60" i="65"/>
  <c r="HI55" i="65"/>
  <c r="HJ55" i="65"/>
  <c r="HG55" i="65"/>
  <c r="HK55" i="65"/>
  <c r="HH55" i="65"/>
  <c r="HX76" i="65"/>
  <c r="HY76" i="65"/>
  <c r="HZ76" i="65"/>
  <c r="HW76" i="65"/>
  <c r="IA76" i="65"/>
  <c r="HI72" i="65"/>
  <c r="HH72" i="65"/>
  <c r="HG72" i="65"/>
  <c r="HK72" i="65"/>
  <c r="HJ72" i="65"/>
  <c r="HZ55" i="65"/>
  <c r="IA55" i="65"/>
  <c r="HY55" i="65"/>
  <c r="HW55" i="65"/>
  <c r="HX55" i="65"/>
  <c r="HS49" i="65"/>
  <c r="HR49" i="65"/>
  <c r="HO49" i="65"/>
  <c r="HP49" i="65"/>
  <c r="HQ49" i="65"/>
  <c r="HQ53" i="65"/>
  <c r="HR53" i="65"/>
  <c r="HO53" i="65"/>
  <c r="HP53" i="65"/>
  <c r="HS53" i="65"/>
  <c r="II61" i="65"/>
  <c r="IE61" i="65"/>
  <c r="IG61" i="65"/>
  <c r="IH61" i="65"/>
  <c r="IF61" i="65"/>
  <c r="HK70" i="65"/>
  <c r="HJ70" i="65"/>
  <c r="HI70" i="65"/>
  <c r="HG70" i="65"/>
  <c r="HH70" i="65"/>
  <c r="HY124" i="65"/>
  <c r="HZ124" i="65"/>
  <c r="HW124" i="65"/>
  <c r="HX124" i="65"/>
  <c r="IA124" i="65"/>
  <c r="GZ107" i="65"/>
  <c r="IH46" i="65"/>
  <c r="II46" i="65"/>
  <c r="IG46" i="65"/>
  <c r="IF46" i="65"/>
  <c r="IE46" i="65"/>
  <c r="HX120" i="65"/>
  <c r="IA120" i="65"/>
  <c r="HZ120" i="65"/>
  <c r="HW120" i="65"/>
  <c r="HY120" i="65"/>
  <c r="HG62" i="65"/>
  <c r="HJ62" i="65"/>
  <c r="HH62" i="65"/>
  <c r="HI62" i="65"/>
  <c r="HK62" i="65"/>
  <c r="IE126" i="65"/>
  <c r="II126" i="65"/>
  <c r="IF126" i="65"/>
  <c r="IG126" i="65"/>
  <c r="IH126" i="65"/>
  <c r="HW122" i="65"/>
  <c r="HX122" i="65"/>
  <c r="HY122" i="65"/>
  <c r="IA122" i="65"/>
  <c r="HZ122" i="65"/>
  <c r="HQ132" i="65"/>
  <c r="HP132" i="65"/>
  <c r="HR132" i="65"/>
  <c r="HS132" i="65"/>
  <c r="HO132" i="65"/>
  <c r="HH135" i="65"/>
  <c r="HG135" i="65"/>
  <c r="HI135" i="65"/>
  <c r="HK135" i="65"/>
  <c r="HJ135" i="65"/>
  <c r="IH118" i="65"/>
  <c r="II118" i="65"/>
  <c r="IG118" i="65"/>
  <c r="IF118" i="65"/>
  <c r="IE118" i="65"/>
  <c r="HH115" i="65"/>
  <c r="HG115" i="65"/>
  <c r="HJ115" i="65"/>
  <c r="HK115" i="65"/>
  <c r="HI115" i="65"/>
  <c r="HZ101" i="65"/>
  <c r="HW101" i="65"/>
  <c r="IA101" i="65"/>
  <c r="HY101" i="65"/>
  <c r="HX101" i="65"/>
  <c r="IF107" i="65"/>
  <c r="IG107" i="65"/>
  <c r="IH107" i="65"/>
  <c r="IE107" i="65"/>
  <c r="II107" i="65"/>
  <c r="HI96" i="65"/>
  <c r="HK96" i="65"/>
  <c r="HH96" i="65"/>
  <c r="HJ96" i="65"/>
  <c r="HG96" i="65"/>
  <c r="IE77" i="65"/>
  <c r="IF77" i="65"/>
  <c r="II77" i="65"/>
  <c r="IG77" i="65"/>
  <c r="IH77" i="65"/>
  <c r="IH120" i="65"/>
  <c r="IE120" i="65"/>
  <c r="IG120" i="65"/>
  <c r="II120" i="65"/>
  <c r="IF120" i="65"/>
  <c r="IH106" i="65"/>
  <c r="IG106" i="65"/>
  <c r="IE106" i="65"/>
  <c r="IF106" i="65"/>
  <c r="II106" i="65"/>
  <c r="HO112" i="65"/>
  <c r="HS112" i="65"/>
  <c r="HQ112" i="65"/>
  <c r="HP112" i="65"/>
  <c r="HR112" i="65"/>
  <c r="HO116" i="65"/>
  <c r="HQ116" i="65"/>
  <c r="HR116" i="65"/>
  <c r="HP116" i="65"/>
  <c r="HS116" i="65"/>
  <c r="IE94" i="65"/>
  <c r="II94" i="65"/>
  <c r="IF94" i="65"/>
  <c r="IG94" i="65"/>
  <c r="IH94" i="65"/>
  <c r="HP104" i="65"/>
  <c r="HR104" i="65"/>
  <c r="HO104" i="65"/>
  <c r="HQ104" i="65"/>
  <c r="HS104" i="65"/>
  <c r="GZ91" i="65"/>
  <c r="HO70" i="65"/>
  <c r="HR70" i="65"/>
  <c r="HS70" i="65"/>
  <c r="HQ70" i="65"/>
  <c r="HP70" i="65"/>
  <c r="HQ120" i="65"/>
  <c r="HP120" i="65"/>
  <c r="HS120" i="65"/>
  <c r="HR120" i="65"/>
  <c r="HO120" i="65"/>
  <c r="IF119" i="65"/>
  <c r="II119" i="65"/>
  <c r="IE119" i="65"/>
  <c r="IG119" i="65"/>
  <c r="IH119" i="65"/>
  <c r="HQ109" i="65"/>
  <c r="HR109" i="65"/>
  <c r="HS109" i="65"/>
  <c r="HP109" i="65"/>
  <c r="HO109" i="65"/>
  <c r="IE99" i="65"/>
  <c r="IF99" i="65"/>
  <c r="II99" i="65"/>
  <c r="IG99" i="65"/>
  <c r="IH99" i="65"/>
  <c r="HO90" i="65"/>
  <c r="HQ90" i="65"/>
  <c r="HP90" i="65"/>
  <c r="HR90" i="65"/>
  <c r="HS90" i="65"/>
  <c r="II80" i="65"/>
  <c r="IE80" i="65"/>
  <c r="IG80" i="65"/>
  <c r="IF80" i="65"/>
  <c r="IH80" i="65"/>
  <c r="HR119" i="65"/>
  <c r="HS119" i="65"/>
  <c r="HQ119" i="65"/>
  <c r="HO119" i="65"/>
  <c r="HP119" i="65"/>
  <c r="IH101" i="65"/>
  <c r="IG101" i="65"/>
  <c r="II101" i="65"/>
  <c r="IE101" i="65"/>
  <c r="IF101" i="65"/>
  <c r="GZ79" i="65"/>
  <c r="HJ123" i="65"/>
  <c r="HG123" i="65"/>
  <c r="HK123" i="65"/>
  <c r="HH123" i="65"/>
  <c r="HI123" i="65"/>
  <c r="II103" i="65"/>
  <c r="IE103" i="65"/>
  <c r="IH103" i="65"/>
  <c r="IF103" i="65"/>
  <c r="IG103" i="65"/>
  <c r="HJ84" i="65"/>
  <c r="HI84" i="65"/>
  <c r="HG84" i="65"/>
  <c r="HH84" i="65"/>
  <c r="HK84" i="65"/>
  <c r="HG126" i="65"/>
  <c r="HH126" i="65"/>
  <c r="HK126" i="65"/>
  <c r="HI126" i="65"/>
  <c r="HJ126" i="65"/>
  <c r="HZ113" i="65"/>
  <c r="HY113" i="65"/>
  <c r="HX113" i="65"/>
  <c r="HW113" i="65"/>
  <c r="IA113" i="65"/>
  <c r="IE102" i="65"/>
  <c r="IG102" i="65"/>
  <c r="IH102" i="65"/>
  <c r="II102" i="65"/>
  <c r="IF102" i="65"/>
  <c r="II86" i="65"/>
  <c r="IE86" i="65"/>
  <c r="IF86" i="65"/>
  <c r="IH86" i="65"/>
  <c r="IG86" i="65"/>
  <c r="HG64" i="65"/>
  <c r="HK64" i="65"/>
  <c r="HJ64" i="65"/>
  <c r="HI64" i="65"/>
  <c r="HH64" i="65"/>
  <c r="IF67" i="65"/>
  <c r="IG67" i="65"/>
  <c r="IE67" i="65"/>
  <c r="II67" i="65"/>
  <c r="IH67" i="65"/>
  <c r="HS63" i="65"/>
  <c r="HQ63" i="65"/>
  <c r="HP63" i="65"/>
  <c r="HR63" i="65"/>
  <c r="HO63" i="65"/>
  <c r="HG67" i="65"/>
  <c r="HK67" i="65"/>
  <c r="HH67" i="65"/>
  <c r="HI67" i="65"/>
  <c r="HJ67" i="65"/>
  <c r="HY80" i="65"/>
  <c r="HX80" i="65"/>
  <c r="HW80" i="65"/>
  <c r="IA80" i="65"/>
  <c r="HZ80" i="65"/>
  <c r="HP69" i="65"/>
  <c r="HR69" i="65"/>
  <c r="HS69" i="65"/>
  <c r="HO69" i="65"/>
  <c r="HQ69" i="65"/>
  <c r="HW58" i="65"/>
  <c r="HY58" i="65"/>
  <c r="HZ58" i="65"/>
  <c r="HX58" i="65"/>
  <c r="IA58" i="65"/>
  <c r="IE47" i="65"/>
  <c r="IF47" i="65"/>
  <c r="II47" i="65"/>
  <c r="IH47" i="65"/>
  <c r="IG47" i="65"/>
  <c r="HQ46" i="65"/>
  <c r="HS46" i="65"/>
  <c r="HR46" i="65"/>
  <c r="HP46" i="65"/>
  <c r="HO46" i="65"/>
  <c r="GZ77" i="65"/>
  <c r="HQ59" i="65"/>
  <c r="HP59" i="65"/>
  <c r="HS59" i="65"/>
  <c r="HO59" i="65"/>
  <c r="HR59" i="65"/>
  <c r="HW70" i="65"/>
  <c r="HY70" i="65"/>
  <c r="HZ70" i="65"/>
  <c r="IA70" i="65"/>
  <c r="HX70" i="65"/>
  <c r="HG66" i="65"/>
  <c r="HJ66" i="65"/>
  <c r="HH66" i="65"/>
  <c r="HI66" i="65"/>
  <c r="HK66" i="65"/>
  <c r="HW46" i="65"/>
  <c r="HX46" i="65"/>
  <c r="HZ46" i="65"/>
  <c r="HY46" i="65"/>
  <c r="IA46" i="65"/>
  <c r="HJ60" i="65"/>
  <c r="HK60" i="65"/>
  <c r="HI60" i="65"/>
  <c r="HG60" i="65"/>
  <c r="HH60" i="65"/>
  <c r="HI71" i="65"/>
  <c r="HK71" i="65"/>
  <c r="HJ71" i="65"/>
  <c r="HG71" i="65"/>
  <c r="HH71" i="65"/>
  <c r="HK50" i="65"/>
  <c r="HI50" i="65"/>
  <c r="HH50" i="65"/>
  <c r="HJ50" i="65"/>
  <c r="HG50" i="65"/>
  <c r="HO55" i="65"/>
  <c r="HQ55" i="65"/>
  <c r="HP55" i="65"/>
  <c r="HR55" i="65"/>
  <c r="HS55" i="65"/>
  <c r="HS45" i="65"/>
  <c r="HP45" i="65"/>
  <c r="HQ45" i="65"/>
  <c r="HO45" i="65"/>
  <c r="HR45" i="65"/>
  <c r="GZ50" i="65"/>
  <c r="HY47" i="65"/>
  <c r="HZ47" i="65"/>
  <c r="HX47" i="65"/>
  <c r="IA47" i="65"/>
  <c r="HW47" i="65"/>
  <c r="HX71" i="65"/>
  <c r="HW71" i="65"/>
  <c r="IA71" i="65"/>
  <c r="HY71" i="65"/>
  <c r="HZ71" i="65"/>
  <c r="IE68" i="65"/>
  <c r="IG68" i="65"/>
  <c r="IF68" i="65"/>
  <c r="II68" i="65"/>
  <c r="IH68" i="65"/>
  <c r="II73" i="65"/>
  <c r="IF73" i="65"/>
  <c r="IG73" i="65"/>
  <c r="IE73" i="65"/>
  <c r="IH73" i="65"/>
  <c r="HQ60" i="65"/>
  <c r="HR60" i="65"/>
  <c r="HP60" i="65"/>
  <c r="HS60" i="65"/>
  <c r="HO60" i="65"/>
  <c r="HP89" i="65"/>
  <c r="HR89" i="65"/>
  <c r="HS89" i="65"/>
  <c r="HO89" i="65"/>
  <c r="HQ89" i="65"/>
  <c r="IH69" i="65"/>
  <c r="IG69" i="65"/>
  <c r="IE69" i="65"/>
  <c r="IF69" i="65"/>
  <c r="II69" i="65"/>
  <c r="HS91" i="65"/>
  <c r="HO91" i="65"/>
  <c r="HP91" i="65"/>
  <c r="HR91" i="65"/>
  <c r="HQ91" i="65"/>
  <c r="HH86" i="65"/>
  <c r="HI86" i="65"/>
  <c r="HJ86" i="65"/>
  <c r="HG86" i="65"/>
  <c r="HK86" i="65"/>
  <c r="HI68" i="65"/>
  <c r="HJ68" i="65"/>
  <c r="HK68" i="65"/>
  <c r="HH68" i="65"/>
  <c r="HG68" i="65"/>
  <c r="HJ54" i="65"/>
  <c r="HK54" i="65"/>
  <c r="HG54" i="65"/>
  <c r="HH54" i="65"/>
  <c r="HI54" i="65"/>
  <c r="HX64" i="65"/>
  <c r="HW64" i="65"/>
  <c r="HZ64" i="65"/>
  <c r="HY64" i="65"/>
  <c r="IA64" i="65"/>
  <c r="HG131" i="65"/>
  <c r="HK131" i="65"/>
  <c r="HI131" i="65"/>
  <c r="HJ131" i="65"/>
  <c r="HH131" i="65"/>
  <c r="GZ117" i="65"/>
  <c r="IH91" i="65"/>
  <c r="IF91" i="65"/>
  <c r="IG91" i="65"/>
  <c r="II91" i="65"/>
  <c r="IE91" i="65"/>
  <c r="GZ64" i="65"/>
  <c r="HO66" i="65"/>
  <c r="HP66" i="65"/>
  <c r="HQ66" i="65"/>
  <c r="HR66" i="65"/>
  <c r="HS66" i="65"/>
  <c r="IF59" i="65"/>
  <c r="IH59" i="65"/>
  <c r="II59" i="65"/>
  <c r="IG59" i="65"/>
  <c r="IE59" i="65"/>
  <c r="HH57" i="65"/>
  <c r="HK57" i="65"/>
  <c r="HI57" i="65"/>
  <c r="HG57" i="65"/>
  <c r="HJ57" i="65"/>
  <c r="IA57" i="65"/>
  <c r="HY57" i="65"/>
  <c r="HX57" i="65"/>
  <c r="HZ57" i="65"/>
  <c r="HW57" i="65"/>
  <c r="IE55" i="65"/>
  <c r="IG55" i="65"/>
  <c r="IH55" i="65"/>
  <c r="IF55" i="65"/>
  <c r="II55" i="65"/>
  <c r="HH110" i="65"/>
  <c r="HI110" i="65"/>
  <c r="HK110" i="65"/>
  <c r="HG110" i="65"/>
  <c r="HJ110" i="65"/>
  <c r="IF109" i="65"/>
  <c r="IE109" i="65"/>
  <c r="II109" i="65"/>
  <c r="IH109" i="65"/>
  <c r="IG109" i="65"/>
  <c r="GZ86" i="65"/>
  <c r="HP99" i="65"/>
  <c r="HR99" i="65"/>
  <c r="HQ99" i="65"/>
  <c r="HO99" i="65"/>
  <c r="HS99" i="65"/>
  <c r="HR83" i="65"/>
  <c r="HS83" i="65"/>
  <c r="HP83" i="65"/>
  <c r="HQ83" i="65"/>
  <c r="HO83" i="65"/>
  <c r="GZ48" i="65"/>
  <c r="IH111" i="65"/>
  <c r="IG111" i="65"/>
  <c r="II111" i="65"/>
  <c r="IE111" i="65"/>
  <c r="IF111" i="65"/>
  <c r="HH122" i="65"/>
  <c r="HK122" i="65"/>
  <c r="HJ122" i="65"/>
  <c r="HG122" i="65"/>
  <c r="HI122" i="65"/>
  <c r="II71" i="65"/>
  <c r="IF71" i="65"/>
  <c r="IG71" i="65"/>
  <c r="IH71" i="65"/>
  <c r="IE71" i="65"/>
  <c r="GZ118" i="65"/>
  <c r="HH98" i="65"/>
  <c r="HG98" i="65"/>
  <c r="HI98" i="65"/>
  <c r="HJ98" i="65"/>
  <c r="HK98" i="65"/>
  <c r="HG79" i="65"/>
  <c r="HK79" i="65"/>
  <c r="HI79" i="65"/>
  <c r="HH79" i="65"/>
  <c r="HJ79" i="65"/>
  <c r="HX63" i="65"/>
  <c r="HW63" i="65"/>
  <c r="HZ63" i="65"/>
  <c r="HY63" i="65"/>
  <c r="IA63" i="65"/>
  <c r="IH65" i="65"/>
  <c r="IE65" i="65"/>
  <c r="IG65" i="65"/>
  <c r="IF65" i="65"/>
  <c r="II65" i="65"/>
  <c r="GZ57" i="65"/>
  <c r="GZ111" i="65"/>
  <c r="IH93" i="65"/>
  <c r="IE93" i="65"/>
  <c r="IF93" i="65"/>
  <c r="II93" i="65"/>
  <c r="IG93" i="65"/>
  <c r="HP121" i="65"/>
  <c r="HO121" i="65"/>
  <c r="HQ121" i="65"/>
  <c r="HS121" i="65"/>
  <c r="HR121" i="65"/>
  <c r="HY128" i="65"/>
  <c r="HX128" i="65"/>
  <c r="HZ128" i="65"/>
  <c r="IA128" i="65"/>
  <c r="HW128" i="65"/>
  <c r="HW114" i="65"/>
  <c r="HX114" i="65"/>
  <c r="HY114" i="65"/>
  <c r="IA114" i="65"/>
  <c r="HZ114" i="65"/>
  <c r="IE122" i="65"/>
  <c r="II122" i="65"/>
  <c r="IG122" i="65"/>
  <c r="IH122" i="65"/>
  <c r="IF122" i="65"/>
  <c r="HQ93" i="65"/>
  <c r="HR93" i="65"/>
  <c r="HP93" i="65"/>
  <c r="HS93" i="65"/>
  <c r="HO93" i="65"/>
  <c r="IH76" i="65"/>
  <c r="II76" i="65"/>
  <c r="IF76" i="65"/>
  <c r="IG76" i="65"/>
  <c r="IE76" i="65"/>
  <c r="HR136" i="65"/>
  <c r="HQ136" i="65"/>
  <c r="HO136" i="65"/>
  <c r="HP136" i="65"/>
  <c r="HS136" i="65"/>
  <c r="HX134" i="65"/>
  <c r="HW134" i="65"/>
  <c r="HY134" i="65"/>
  <c r="HZ134" i="65"/>
  <c r="IA134" i="65"/>
  <c r="HH130" i="65"/>
  <c r="HI130" i="65"/>
  <c r="HJ130" i="65"/>
  <c r="HK130" i="65"/>
  <c r="HG130" i="65"/>
  <c r="HY117" i="65"/>
  <c r="HZ117" i="65"/>
  <c r="HX117" i="65"/>
  <c r="IA117" i="65"/>
  <c r="HW117" i="65"/>
  <c r="HY103" i="65"/>
  <c r="IA103" i="65"/>
  <c r="HW103" i="65"/>
  <c r="HX103" i="65"/>
  <c r="HZ103" i="65"/>
  <c r="IH90" i="65"/>
  <c r="IF90" i="65"/>
  <c r="IG90" i="65"/>
  <c r="II90" i="65"/>
  <c r="IE90" i="65"/>
  <c r="HK90" i="65"/>
  <c r="HJ90" i="65"/>
  <c r="HI90" i="65"/>
  <c r="HH90" i="65"/>
  <c r="HG90" i="65"/>
  <c r="HX105" i="65"/>
  <c r="HZ105" i="65"/>
  <c r="HW105" i="65"/>
  <c r="IA105" i="65"/>
  <c r="HY105" i="65"/>
  <c r="HY89" i="65"/>
  <c r="HZ89" i="65"/>
  <c r="HX89" i="65"/>
  <c r="HW89" i="65"/>
  <c r="IA89" i="65"/>
  <c r="HW91" i="65"/>
  <c r="HX91" i="65"/>
  <c r="IA91" i="65"/>
  <c r="HY91" i="65"/>
  <c r="HZ91" i="65"/>
  <c r="IF124" i="65"/>
  <c r="IG124" i="65"/>
  <c r="IH124" i="65"/>
  <c r="IE124" i="65"/>
  <c r="II124" i="65"/>
  <c r="HG103" i="65"/>
  <c r="HJ103" i="65"/>
  <c r="HH103" i="65"/>
  <c r="HK103" i="65"/>
  <c r="HI103" i="65"/>
  <c r="HW98" i="65"/>
  <c r="HZ98" i="65"/>
  <c r="HY98" i="65"/>
  <c r="HX98" i="65"/>
  <c r="IA98" i="65"/>
  <c r="GZ96" i="65"/>
  <c r="HQ81" i="65"/>
  <c r="HP81" i="65"/>
  <c r="HS81" i="65"/>
  <c r="HO81" i="65"/>
  <c r="HR81" i="65"/>
  <c r="HY69" i="65"/>
  <c r="IA69" i="65"/>
  <c r="HX69" i="65"/>
  <c r="HW69" i="65"/>
  <c r="HZ69" i="65"/>
  <c r="IF114" i="65"/>
  <c r="IH114" i="65"/>
  <c r="II114" i="65"/>
  <c r="IE114" i="65"/>
  <c r="IG114" i="65"/>
  <c r="HQ110" i="65"/>
  <c r="HS110" i="65"/>
  <c r="HR110" i="65"/>
  <c r="HP110" i="65"/>
  <c r="HO110" i="65"/>
  <c r="HY100" i="65"/>
  <c r="HW100" i="65"/>
  <c r="HX100" i="65"/>
  <c r="IA100" i="65"/>
  <c r="HZ100" i="65"/>
  <c r="HG77" i="65"/>
  <c r="HH77" i="65"/>
  <c r="HI77" i="65"/>
  <c r="HJ77" i="65"/>
  <c r="HK77" i="65"/>
  <c r="HZ83" i="65"/>
  <c r="HX83" i="65"/>
  <c r="HW83" i="65"/>
  <c r="HY83" i="65"/>
  <c r="IA83" i="65"/>
  <c r="HH78" i="65"/>
  <c r="HI78" i="65"/>
  <c r="HJ78" i="65"/>
  <c r="HK78" i="65"/>
  <c r="HG78" i="65"/>
  <c r="HJ53" i="65"/>
  <c r="HH53" i="65"/>
  <c r="HK53" i="65"/>
  <c r="HG53" i="65"/>
  <c r="HI53" i="65"/>
  <c r="HW72" i="65"/>
  <c r="IA72" i="65"/>
  <c r="HY72" i="65"/>
  <c r="HZ72" i="65"/>
  <c r="HX72" i="65"/>
  <c r="IG81" i="65"/>
  <c r="IF81" i="65"/>
  <c r="IE81" i="65"/>
  <c r="II81" i="65"/>
  <c r="IH81" i="65"/>
  <c r="HI56" i="65"/>
  <c r="HG56" i="65"/>
  <c r="HJ56" i="65"/>
  <c r="HH56" i="65"/>
  <c r="HK56" i="65"/>
  <c r="HR67" i="65"/>
  <c r="HS67" i="65"/>
  <c r="HQ67" i="65"/>
  <c r="HP67" i="65"/>
  <c r="HO67" i="65"/>
  <c r="HG59" i="65"/>
  <c r="HI59" i="65"/>
  <c r="HH59" i="65"/>
  <c r="HJ59" i="65"/>
  <c r="HK59" i="65"/>
  <c r="IA74" i="65"/>
  <c r="HW74" i="65"/>
  <c r="HY74" i="65"/>
  <c r="HX74" i="65"/>
  <c r="HZ74" i="65"/>
  <c r="IH63" i="65"/>
  <c r="IG63" i="65"/>
  <c r="IF63" i="65"/>
  <c r="IE63" i="65"/>
  <c r="II63" i="65"/>
  <c r="HO65" i="65"/>
  <c r="HS65" i="65"/>
  <c r="HQ65" i="65"/>
  <c r="HR65" i="65"/>
  <c r="HP65" i="65"/>
  <c r="HY68" i="65"/>
  <c r="HW68" i="65"/>
  <c r="HX68" i="65"/>
  <c r="HZ68" i="65"/>
  <c r="IA68" i="65"/>
  <c r="GZ83" i="65"/>
  <c r="HJ45" i="65"/>
  <c r="HH45" i="65"/>
  <c r="HG45" i="65"/>
  <c r="HI45" i="65"/>
  <c r="HK45" i="65"/>
  <c r="IA123" i="65"/>
  <c r="HY123" i="65"/>
  <c r="HZ123" i="65"/>
  <c r="HW123" i="65"/>
  <c r="HX123" i="65"/>
  <c r="HG104" i="65"/>
  <c r="HI104" i="65"/>
  <c r="HK104" i="65"/>
  <c r="HJ104" i="65"/>
  <c r="HH104" i="65"/>
  <c r="HG113" i="65"/>
  <c r="HH113" i="65"/>
  <c r="HI113" i="65"/>
  <c r="HK113" i="65"/>
  <c r="HJ113" i="65"/>
  <c r="HK76" i="65"/>
  <c r="HJ76" i="65"/>
  <c r="HH76" i="65"/>
  <c r="HG76" i="65"/>
  <c r="HI76" i="65"/>
  <c r="IE97" i="65"/>
  <c r="IH97" i="65"/>
  <c r="II97" i="65"/>
  <c r="IG97" i="65"/>
  <c r="IF97" i="65"/>
  <c r="IA97" i="65"/>
  <c r="HY97" i="65"/>
  <c r="HX97" i="65"/>
  <c r="HW97" i="65"/>
  <c r="HZ97" i="65"/>
  <c r="HP48" i="65"/>
  <c r="HO48" i="65"/>
  <c r="HQ48" i="65"/>
  <c r="HR48" i="65"/>
  <c r="HS48" i="65"/>
  <c r="IA129" i="65"/>
  <c r="HX129" i="65"/>
  <c r="HY129" i="65"/>
  <c r="HZ129" i="65"/>
  <c r="HW129" i="65"/>
  <c r="HS130" i="65"/>
  <c r="HP130" i="65"/>
  <c r="HQ130" i="65"/>
  <c r="HR130" i="65"/>
  <c r="HO130" i="65"/>
  <c r="HG97" i="65"/>
  <c r="HJ97" i="65"/>
  <c r="HI97" i="65"/>
  <c r="HH97" i="65"/>
  <c r="HK97" i="65"/>
  <c r="HP117" i="65"/>
  <c r="HQ117" i="65"/>
  <c r="HO117" i="65"/>
  <c r="HS117" i="65"/>
  <c r="HR117" i="65"/>
  <c r="II132" i="65"/>
  <c r="IE132" i="65"/>
  <c r="IH132" i="65"/>
  <c r="IF132" i="65"/>
  <c r="IG132" i="65"/>
  <c r="IG133" i="65"/>
  <c r="IH133" i="65"/>
  <c r="II133" i="65"/>
  <c r="IE133" i="65"/>
  <c r="IF133" i="65"/>
  <c r="HQ125" i="65"/>
  <c r="HO125" i="65"/>
  <c r="HP125" i="65"/>
  <c r="HS125" i="65"/>
  <c r="HR125" i="65"/>
  <c r="HI127" i="65"/>
  <c r="HJ127" i="65"/>
  <c r="HG127" i="65"/>
  <c r="HH127" i="65"/>
  <c r="HK127" i="65"/>
  <c r="HP129" i="65"/>
  <c r="HO129" i="65"/>
  <c r="HR129" i="65"/>
  <c r="HS129" i="65"/>
  <c r="HQ129" i="65"/>
  <c r="HX126" i="65"/>
  <c r="HZ126" i="65"/>
  <c r="HY126" i="65"/>
  <c r="IA126" i="65"/>
  <c r="HW126" i="65"/>
  <c r="HH125" i="65"/>
  <c r="HK125" i="65"/>
  <c r="HG125" i="65"/>
  <c r="HJ125" i="65"/>
  <c r="HI125" i="65"/>
  <c r="HP124" i="65"/>
  <c r="HS124" i="65"/>
  <c r="HO124" i="65"/>
  <c r="HQ124" i="65"/>
  <c r="HR124" i="65"/>
  <c r="HG133" i="65"/>
  <c r="HJ133" i="65"/>
  <c r="HI133" i="65"/>
  <c r="HK133" i="65"/>
  <c r="HH133" i="65"/>
  <c r="HW84" i="65"/>
  <c r="HY84" i="65"/>
  <c r="IA84" i="65"/>
  <c r="HX84" i="65"/>
  <c r="HZ84" i="65"/>
  <c r="IE64" i="65"/>
  <c r="IH64" i="65"/>
  <c r="II64" i="65"/>
  <c r="IG64" i="65"/>
  <c r="IF64" i="65"/>
  <c r="HP126" i="65"/>
  <c r="HR126" i="65"/>
  <c r="HQ126" i="65"/>
  <c r="HO126" i="65"/>
  <c r="HS126" i="65"/>
  <c r="HI111" i="65"/>
  <c r="HG111" i="65"/>
  <c r="HK111" i="65"/>
  <c r="HH111" i="65"/>
  <c r="HJ111" i="65"/>
  <c r="IE78" i="65"/>
  <c r="IG78" i="65"/>
  <c r="II78" i="65"/>
  <c r="IF78" i="65"/>
  <c r="IH78" i="65"/>
  <c r="GZ90" i="65"/>
  <c r="IE108" i="65"/>
  <c r="IG108" i="65"/>
  <c r="IF108" i="65"/>
  <c r="IH108" i="65"/>
  <c r="II108" i="65"/>
  <c r="IE92" i="65"/>
  <c r="IG92" i="65"/>
  <c r="IF92" i="65"/>
  <c r="IH92" i="65"/>
  <c r="II92" i="65"/>
  <c r="HP118" i="65"/>
  <c r="HQ118" i="65"/>
  <c r="HS118" i="65"/>
  <c r="HO118" i="65"/>
  <c r="HR118" i="65"/>
  <c r="IA132" i="65"/>
  <c r="HX132" i="65"/>
  <c r="HY132" i="65"/>
  <c r="HW132" i="65"/>
  <c r="HZ132" i="65"/>
  <c r="HR127" i="65"/>
  <c r="HO127" i="65"/>
  <c r="HS127" i="65"/>
  <c r="HQ127" i="65"/>
  <c r="HP127" i="65"/>
  <c r="IG136" i="65"/>
  <c r="II136" i="65"/>
  <c r="IF136" i="65"/>
  <c r="IE136" i="65"/>
  <c r="IH136" i="65"/>
  <c r="HY135" i="65"/>
  <c r="HW135" i="65"/>
  <c r="HX135" i="65"/>
  <c r="HZ135" i="65"/>
  <c r="IA135" i="65"/>
  <c r="HO135" i="65"/>
  <c r="HR135" i="65"/>
  <c r="HQ135" i="65"/>
  <c r="HP135" i="65"/>
  <c r="HS135" i="65"/>
  <c r="IF123" i="65"/>
  <c r="IE123" i="65"/>
  <c r="IG123" i="65"/>
  <c r="IH123" i="65"/>
  <c r="II123" i="65"/>
  <c r="IH130" i="65"/>
  <c r="IE130" i="65"/>
  <c r="IG130" i="65"/>
  <c r="II130" i="65"/>
  <c r="IF130" i="65"/>
  <c r="IE125" i="65"/>
  <c r="IG125" i="65"/>
  <c r="IH125" i="65"/>
  <c r="IF125" i="65"/>
  <c r="II125" i="65"/>
  <c r="HO134" i="65"/>
  <c r="HS134" i="65"/>
  <c r="HR134" i="65"/>
  <c r="HQ134" i="65"/>
  <c r="HP134" i="65"/>
  <c r="HG109" i="65"/>
  <c r="HK109" i="65"/>
  <c r="HH109" i="65"/>
  <c r="HI109" i="65"/>
  <c r="HJ109" i="65"/>
  <c r="IG104" i="65"/>
  <c r="IE104" i="65"/>
  <c r="IH104" i="65"/>
  <c r="IF104" i="65"/>
  <c r="II104" i="65"/>
  <c r="GZ105" i="65"/>
  <c r="HR82" i="65"/>
  <c r="HS82" i="65"/>
  <c r="HQ82" i="65"/>
  <c r="HP82" i="65"/>
  <c r="HO82" i="65"/>
  <c r="HI91" i="65"/>
  <c r="HG91" i="65"/>
  <c r="HJ91" i="65"/>
  <c r="HK91" i="65"/>
  <c r="HH91" i="65"/>
  <c r="IE79" i="65"/>
  <c r="IH79" i="65"/>
  <c r="IG79" i="65"/>
  <c r="IF79" i="65"/>
  <c r="II79" i="65"/>
  <c r="IH70" i="65"/>
  <c r="IF70" i="65"/>
  <c r="IG70" i="65"/>
  <c r="IE70" i="65"/>
  <c r="II70" i="65"/>
  <c r="HJ117" i="65"/>
  <c r="HG117" i="65"/>
  <c r="HK117" i="65"/>
  <c r="HI117" i="65"/>
  <c r="HH117" i="65"/>
  <c r="HO84" i="65"/>
  <c r="HS84" i="65"/>
  <c r="HR84" i="65"/>
  <c r="HQ84" i="65"/>
  <c r="HP84" i="65"/>
  <c r="HO73" i="65"/>
  <c r="HQ73" i="65"/>
  <c r="HR73" i="65"/>
  <c r="HP73" i="65"/>
  <c r="HS73" i="65"/>
  <c r="GZ133" i="65"/>
  <c r="HW119" i="65"/>
  <c r="HZ119" i="65"/>
  <c r="IA119" i="65"/>
  <c r="HY119" i="65"/>
  <c r="HX119" i="65"/>
  <c r="HI119" i="65"/>
  <c r="HG119" i="65"/>
  <c r="HJ119" i="65"/>
  <c r="HK119" i="65"/>
  <c r="HH119" i="65"/>
  <c r="IF113" i="65"/>
  <c r="II113" i="65"/>
  <c r="IG113" i="65"/>
  <c r="IH113" i="65"/>
  <c r="IE113" i="65"/>
  <c r="IA112" i="65"/>
  <c r="HW112" i="65"/>
  <c r="HX112" i="65"/>
  <c r="HY112" i="65"/>
  <c r="HZ112" i="65"/>
  <c r="HW121" i="65"/>
  <c r="HZ121" i="65"/>
  <c r="HY121" i="65"/>
  <c r="IA121" i="65"/>
  <c r="HX121" i="65"/>
  <c r="HG121" i="65"/>
  <c r="HJ121" i="65"/>
  <c r="HH121" i="65"/>
  <c r="HK121" i="65"/>
  <c r="HI121" i="65"/>
  <c r="HX107" i="65"/>
  <c r="HZ107" i="65"/>
  <c r="IA107" i="65"/>
  <c r="HY107" i="65"/>
  <c r="HW107" i="65"/>
  <c r="HR77" i="65"/>
  <c r="HO77" i="65"/>
  <c r="HQ77" i="65"/>
  <c r="HP77" i="65"/>
  <c r="HS77" i="65"/>
  <c r="HX66" i="65"/>
  <c r="IA66" i="65"/>
  <c r="HY66" i="65"/>
  <c r="HW66" i="65"/>
  <c r="HZ66" i="65"/>
  <c r="HG101" i="65"/>
  <c r="HH101" i="65"/>
  <c r="HK101" i="65"/>
  <c r="HI101" i="65"/>
  <c r="HJ101" i="65"/>
  <c r="IA93" i="65"/>
  <c r="HY93" i="65"/>
  <c r="HW93" i="65"/>
  <c r="HX93" i="65"/>
  <c r="HZ93" i="65"/>
  <c r="HP108" i="65"/>
  <c r="HQ108" i="65"/>
  <c r="HS108" i="65"/>
  <c r="HO108" i="65"/>
  <c r="HR108" i="65"/>
  <c r="IE98" i="65"/>
  <c r="IG98" i="65"/>
  <c r="II98" i="65"/>
  <c r="IH98" i="65"/>
  <c r="IF98" i="65"/>
  <c r="HI102" i="65"/>
  <c r="HJ102" i="65"/>
  <c r="HG102" i="65"/>
  <c r="HH102" i="65"/>
  <c r="HK102" i="65"/>
  <c r="HZ79" i="65"/>
  <c r="HX79" i="65"/>
  <c r="IA79" i="65"/>
  <c r="HY79" i="65"/>
  <c r="HW79" i="65"/>
  <c r="HG82" i="65"/>
  <c r="HH82" i="65"/>
  <c r="HK82" i="65"/>
  <c r="HJ82" i="65"/>
  <c r="HI82" i="65"/>
  <c r="HI105" i="65"/>
  <c r="HK105" i="65"/>
  <c r="HJ105" i="65"/>
  <c r="HG105" i="65"/>
  <c r="HH105" i="65"/>
  <c r="HP113" i="65"/>
  <c r="HR113" i="65"/>
  <c r="HO113" i="65"/>
  <c r="HQ113" i="65"/>
  <c r="HS113" i="65"/>
  <c r="IF116" i="65"/>
  <c r="II116" i="65"/>
  <c r="IG116" i="65"/>
  <c r="IH116" i="65"/>
  <c r="IE116" i="65"/>
  <c r="HS80" i="65"/>
  <c r="HR80" i="65"/>
  <c r="HQ80" i="65"/>
  <c r="HP80" i="65"/>
  <c r="HO80" i="65"/>
  <c r="HQ75" i="65"/>
  <c r="HP75" i="65"/>
  <c r="HS75" i="65"/>
  <c r="HR75" i="65"/>
  <c r="HO75" i="65"/>
  <c r="HP68" i="65"/>
  <c r="HQ68" i="65"/>
  <c r="HR68" i="65"/>
  <c r="HS68" i="65"/>
  <c r="HO68" i="65"/>
  <c r="IH52" i="65"/>
  <c r="IF52" i="65"/>
  <c r="II52" i="65"/>
  <c r="IE52" i="65"/>
  <c r="IG52" i="65"/>
  <c r="IG45" i="65"/>
  <c r="IF45" i="65"/>
  <c r="II45" i="65"/>
  <c r="IH45" i="65"/>
  <c r="IE45" i="65"/>
  <c r="IF48" i="65"/>
  <c r="IE48" i="65"/>
  <c r="IH48" i="65"/>
  <c r="IG48" i="65"/>
  <c r="II48" i="65"/>
  <c r="HO61" i="65"/>
  <c r="HP61" i="65"/>
  <c r="HR61" i="65"/>
  <c r="HS61" i="65"/>
  <c r="HQ61" i="65"/>
  <c r="GZ66" i="65"/>
  <c r="HP72" i="65"/>
  <c r="HO72" i="65"/>
  <c r="HS72" i="65"/>
  <c r="HR72" i="65"/>
  <c r="HQ72" i="65"/>
  <c r="IA53" i="65"/>
  <c r="HX53" i="65"/>
  <c r="HZ53" i="65"/>
  <c r="HY53" i="65"/>
  <c r="HW53" i="65"/>
  <c r="IF49" i="65"/>
  <c r="IG49" i="65"/>
  <c r="IH49" i="65"/>
  <c r="IE49" i="65"/>
  <c r="II49" i="65"/>
  <c r="IF60" i="65"/>
  <c r="IE60" i="65"/>
  <c r="IG60" i="65"/>
  <c r="IH60" i="65"/>
  <c r="II60" i="65"/>
  <c r="IF62" i="65"/>
  <c r="IG62" i="65"/>
  <c r="IH62" i="65"/>
  <c r="II62" i="65"/>
  <c r="IE62" i="65"/>
  <c r="HH51" i="65"/>
  <c r="HG51" i="65"/>
  <c r="HI51" i="65"/>
  <c r="HK51" i="65"/>
  <c r="HJ51" i="65"/>
  <c r="IA48" i="65"/>
  <c r="HX48" i="65"/>
  <c r="HZ48" i="65"/>
  <c r="HY48" i="65"/>
  <c r="HW48" i="65"/>
  <c r="HZ78" i="65"/>
  <c r="HX78" i="65"/>
  <c r="IA78" i="65"/>
  <c r="HY78" i="65"/>
  <c r="HW78" i="65"/>
  <c r="HQ54" i="65"/>
  <c r="HS54" i="65"/>
  <c r="HO54" i="65"/>
  <c r="HP54" i="65"/>
  <c r="HR54" i="65"/>
  <c r="IG75" i="65"/>
  <c r="IE75" i="65"/>
  <c r="IH75" i="65"/>
  <c r="IF75" i="65"/>
  <c r="II75" i="65"/>
  <c r="HJ63" i="65"/>
  <c r="HK63" i="65"/>
  <c r="HI63" i="65"/>
  <c r="HH63" i="65"/>
  <c r="HG63" i="65"/>
  <c r="HP76" i="65"/>
  <c r="HR76" i="65"/>
  <c r="HS76" i="65"/>
  <c r="HO76" i="65"/>
  <c r="HQ76" i="65"/>
  <c r="HY44" i="65"/>
  <c r="HX44" i="65"/>
  <c r="HW44" i="65"/>
  <c r="IA44" i="65"/>
  <c r="HZ44" i="65"/>
  <c r="HY45" i="65"/>
  <c r="HW45" i="65"/>
  <c r="HX45" i="65"/>
  <c r="HZ45" i="65"/>
  <c r="IA45" i="65"/>
  <c r="GZ56" i="65"/>
  <c r="HY59" i="65"/>
  <c r="HW59" i="65"/>
  <c r="HX59" i="65"/>
  <c r="IA59" i="65"/>
  <c r="HZ59" i="65"/>
  <c r="HH61" i="65"/>
  <c r="HJ61" i="65"/>
  <c r="HI61" i="65"/>
  <c r="HG61" i="65"/>
  <c r="HK61" i="65"/>
  <c r="HK52" i="65"/>
  <c r="HG52" i="65"/>
  <c r="HI52" i="65"/>
  <c r="HH52" i="65"/>
  <c r="HJ52" i="65"/>
  <c r="II53" i="65"/>
  <c r="IG53" i="65"/>
  <c r="IH53" i="65"/>
  <c r="IF53" i="65"/>
  <c r="IE53" i="65"/>
  <c r="HK44" i="65"/>
  <c r="HI44" i="65"/>
  <c r="HH44" i="65"/>
  <c r="HJ44" i="65"/>
  <c r="HG44" i="65"/>
  <c r="IG89" i="65"/>
  <c r="IH89" i="65"/>
  <c r="II89" i="65"/>
  <c r="IE89" i="65"/>
  <c r="IF89" i="65"/>
  <c r="HY90" i="65"/>
  <c r="HZ90" i="65"/>
  <c r="IA90" i="65"/>
  <c r="HW90" i="65"/>
  <c r="HX90" i="65"/>
  <c r="GZ71" i="65"/>
  <c r="GZ67" i="65"/>
  <c r="IF127" i="65"/>
  <c r="II127" i="65"/>
  <c r="IG127" i="65"/>
  <c r="IH127" i="65"/>
  <c r="IE127" i="65"/>
  <c r="HW77" i="65"/>
  <c r="IA77" i="65"/>
  <c r="HY77" i="65"/>
  <c r="HX77" i="65"/>
  <c r="HZ77" i="65"/>
  <c r="HQ50" i="65"/>
  <c r="HS50" i="65"/>
  <c r="HR50" i="65"/>
  <c r="HP50" i="65"/>
  <c r="HO50" i="65"/>
  <c r="HR51" i="65"/>
  <c r="HQ51" i="65"/>
  <c r="HS51" i="65"/>
  <c r="HP51" i="65"/>
  <c r="HO51" i="65"/>
  <c r="HG89" i="65"/>
  <c r="HK89" i="65"/>
  <c r="HI89" i="65"/>
  <c r="HJ89" i="65"/>
  <c r="HH89" i="65"/>
  <c r="IA102" i="65"/>
  <c r="HZ102" i="65"/>
  <c r="HX102" i="65"/>
  <c r="HW102" i="65"/>
  <c r="HY102" i="65"/>
  <c r="GZ45" i="65"/>
  <c r="HH100" i="65"/>
  <c r="HJ100" i="65"/>
  <c r="HI100" i="65"/>
  <c r="HK100" i="65"/>
  <c r="HG100" i="65"/>
  <c r="HZ54" i="65"/>
  <c r="IA54" i="65"/>
  <c r="HW54" i="65"/>
  <c r="HY54" i="65"/>
  <c r="HX54" i="65"/>
  <c r="HJ74" i="65"/>
  <c r="HK74" i="65"/>
  <c r="HG74" i="65"/>
  <c r="HH74" i="65"/>
  <c r="HI74" i="65"/>
  <c r="HP58" i="65"/>
  <c r="HO58" i="65"/>
  <c r="HR58" i="65"/>
  <c r="HS58" i="65"/>
  <c r="HQ58" i="65"/>
  <c r="HR71" i="65"/>
  <c r="HQ71" i="65"/>
  <c r="HP71" i="65"/>
  <c r="HS71" i="65"/>
  <c r="HO71" i="65"/>
  <c r="HQ57" i="65"/>
  <c r="HO57" i="65"/>
  <c r="HS57" i="65"/>
  <c r="HP57" i="65"/>
  <c r="HR57" i="65"/>
  <c r="II112" i="65"/>
  <c r="IF112" i="65"/>
  <c r="IE112" i="65"/>
  <c r="IG112" i="65"/>
  <c r="IH112" i="65"/>
  <c r="HO96" i="65"/>
  <c r="HS96" i="65"/>
  <c r="HQ96" i="65"/>
  <c r="HP96" i="65"/>
  <c r="HR96" i="65"/>
  <c r="HW75" i="65"/>
  <c r="HZ75" i="65"/>
  <c r="HY75" i="65"/>
  <c r="IA75" i="65"/>
  <c r="HX75" i="65"/>
  <c r="II128" i="65"/>
  <c r="IE128" i="65"/>
  <c r="IH128" i="65"/>
  <c r="IF128" i="65"/>
  <c r="IG128" i="65"/>
  <c r="HR111" i="65"/>
  <c r="HS111" i="65"/>
  <c r="HO111" i="65"/>
  <c r="HP111" i="65"/>
  <c r="HQ111" i="65"/>
  <c r="HG65" i="65"/>
  <c r="HJ65" i="65"/>
  <c r="HH65" i="65"/>
  <c r="HI65" i="65"/>
  <c r="HK65" i="65"/>
  <c r="HW108" i="65"/>
  <c r="HX108" i="65"/>
  <c r="HY108" i="65"/>
  <c r="IA108" i="65"/>
  <c r="HZ108" i="65"/>
  <c r="HO128" i="65"/>
  <c r="HQ128" i="65"/>
  <c r="HR128" i="65"/>
  <c r="HP128" i="65"/>
  <c r="HS128" i="65"/>
  <c r="HJ112" i="65"/>
  <c r="HH112" i="65"/>
  <c r="HI112" i="65"/>
  <c r="HG112" i="65"/>
  <c r="HK112" i="65"/>
  <c r="GZ136" i="65"/>
  <c r="HK136" i="65"/>
  <c r="HI136" i="65"/>
  <c r="HH136" i="65"/>
  <c r="HJ136" i="65"/>
  <c r="HG136" i="65"/>
  <c r="GZ75" i="65"/>
  <c r="HW92" i="65"/>
  <c r="HZ92" i="65"/>
  <c r="IA92" i="65"/>
  <c r="HY92" i="65"/>
  <c r="HX92" i="65"/>
  <c r="HW50" i="65"/>
  <c r="IA50" i="65"/>
  <c r="HX50" i="65"/>
  <c r="HY50" i="65"/>
  <c r="HZ50" i="65"/>
  <c r="GZ130" i="65"/>
  <c r="HY110" i="65"/>
  <c r="HW110" i="65"/>
  <c r="IA110" i="65"/>
  <c r="HZ110" i="65"/>
  <c r="HX110" i="65"/>
  <c r="IF85" i="65"/>
  <c r="II85" i="65"/>
  <c r="IE85" i="65"/>
  <c r="IG85" i="65"/>
  <c r="IH85" i="65"/>
  <c r="IG96" i="65"/>
  <c r="IH96" i="65"/>
  <c r="II96" i="65"/>
  <c r="IE96" i="65"/>
  <c r="IF96" i="65"/>
  <c r="II117" i="65"/>
  <c r="IG117" i="65"/>
  <c r="IH117" i="65"/>
  <c r="IE117" i="65"/>
  <c r="IF117" i="65"/>
  <c r="H83" i="27"/>
  <c r="H51" i="27"/>
  <c r="H53" i="27"/>
  <c r="H84" i="27"/>
  <c r="H82" i="27"/>
  <c r="H80" i="27"/>
  <c r="I85" i="27"/>
  <c r="I84" i="27"/>
  <c r="IS128" i="65"/>
  <c r="EQ95" i="65"/>
  <c r="HE95" i="65" s="1"/>
  <c r="HP124" i="27"/>
  <c r="G51" i="27"/>
  <c r="IK51" i="27" s="1"/>
  <c r="G74" i="27"/>
  <c r="G72" i="27"/>
  <c r="G79" i="27"/>
  <c r="G88" i="28"/>
  <c r="G93" i="28"/>
  <c r="G82" i="27"/>
  <c r="G80" i="27"/>
  <c r="G53" i="27"/>
  <c r="G52" i="27"/>
  <c r="G61" i="27"/>
  <c r="G60" i="27"/>
  <c r="G57" i="27"/>
  <c r="G59" i="27"/>
  <c r="G65" i="27"/>
  <c r="G89" i="28"/>
  <c r="G94" i="28"/>
  <c r="G54" i="27"/>
  <c r="G69" i="27"/>
  <c r="G68" i="27"/>
  <c r="G81" i="27"/>
  <c r="G83" i="27"/>
  <c r="G62" i="27"/>
  <c r="G77" i="27"/>
  <c r="G76" i="27"/>
  <c r="G85" i="27"/>
  <c r="G92" i="28"/>
  <c r="G55" i="27"/>
  <c r="G70" i="27"/>
  <c r="G84" i="27"/>
  <c r="G64" i="27"/>
  <c r="G90" i="28"/>
  <c r="G91" i="28"/>
  <c r="G58" i="27"/>
  <c r="G56" i="27"/>
  <c r="G63" i="27"/>
  <c r="G78" i="27"/>
  <c r="G75" i="27"/>
  <c r="G95" i="28"/>
  <c r="G66" i="27"/>
  <c r="G71" i="27"/>
  <c r="G67" i="27"/>
  <c r="G73" i="27"/>
  <c r="I51" i="27"/>
  <c r="IK84" i="27" l="1"/>
  <c r="I92" i="28"/>
  <c r="I90" i="28"/>
  <c r="I91" i="28"/>
  <c r="I93" i="28"/>
  <c r="I94" i="28"/>
  <c r="I88" i="28"/>
  <c r="I89" i="28"/>
  <c r="I95" i="28"/>
  <c r="GZ63" i="65"/>
  <c r="GZ87" i="65"/>
  <c r="HA112" i="65"/>
  <c r="HC117" i="65"/>
  <c r="HC65" i="65"/>
  <c r="HA59" i="65"/>
  <c r="HE102" i="65"/>
  <c r="HF76" i="65"/>
  <c r="HF124" i="65"/>
  <c r="HE97" i="65"/>
  <c r="HB112" i="65"/>
  <c r="HB85" i="65"/>
  <c r="HD68" i="65"/>
  <c r="HE59" i="65"/>
  <c r="HD76" i="65"/>
  <c r="HD98" i="65"/>
  <c r="HD124" i="65"/>
  <c r="HD97" i="65"/>
  <c r="HF63" i="65"/>
  <c r="GZ81" i="65"/>
  <c r="GY134" i="65"/>
  <c r="HB68" i="65"/>
  <c r="HC115" i="65"/>
  <c r="HC44" i="65"/>
  <c r="HB77" i="65"/>
  <c r="HB125" i="65"/>
  <c r="HC84" i="65"/>
  <c r="HC98" i="65"/>
  <c r="HC59" i="65"/>
  <c r="HF121" i="65"/>
  <c r="HD55" i="65"/>
  <c r="HF90" i="65"/>
  <c r="HF77" i="65"/>
  <c r="GZ52" i="65"/>
  <c r="GZ70" i="65"/>
  <c r="GZ102" i="65"/>
  <c r="GZ134" i="65"/>
  <c r="GZ65" i="65"/>
  <c r="GZ44" i="65"/>
  <c r="GZ108" i="65"/>
  <c r="HC68" i="65"/>
  <c r="HA47" i="65"/>
  <c r="HA44" i="65"/>
  <c r="HC90" i="65"/>
  <c r="HB100" i="65"/>
  <c r="HA77" i="65"/>
  <c r="HC125" i="65"/>
  <c r="HA87" i="65"/>
  <c r="HA107" i="65"/>
  <c r="HC135" i="65"/>
  <c r="HA134" i="65"/>
  <c r="HB84" i="65"/>
  <c r="HC64" i="65"/>
  <c r="HB98" i="65"/>
  <c r="HB114" i="65"/>
  <c r="HA122" i="65"/>
  <c r="HE127" i="65"/>
  <c r="HE56" i="65"/>
  <c r="HE48" i="65"/>
  <c r="HD81" i="65"/>
  <c r="HD59" i="65"/>
  <c r="HD118" i="65"/>
  <c r="HD125" i="65"/>
  <c r="HD64" i="65"/>
  <c r="HD47" i="65"/>
  <c r="HD91" i="65"/>
  <c r="HE98" i="65"/>
  <c r="HE135" i="65"/>
  <c r="HF51" i="65"/>
  <c r="HF117" i="65"/>
  <c r="HD87" i="65"/>
  <c r="HE112" i="65"/>
  <c r="HE90" i="65"/>
  <c r="HD77" i="65"/>
  <c r="HE115" i="65"/>
  <c r="GZ78" i="65"/>
  <c r="GZ68" i="65"/>
  <c r="HC108" i="65"/>
  <c r="HB70" i="65"/>
  <c r="HB124" i="65"/>
  <c r="HB51" i="65"/>
  <c r="HF68" i="65"/>
  <c r="HF108" i="65"/>
  <c r="HF55" i="65"/>
  <c r="HA135" i="65"/>
  <c r="HF87" i="65"/>
  <c r="GZ98" i="65"/>
  <c r="HB118" i="65"/>
  <c r="HB135" i="65"/>
  <c r="HC70" i="65"/>
  <c r="HB121" i="65"/>
  <c r="HB122" i="65"/>
  <c r="HF56" i="65"/>
  <c r="HE68" i="65"/>
  <c r="HE64" i="65"/>
  <c r="HE76" i="65"/>
  <c r="HF98" i="65"/>
  <c r="HF52" i="65"/>
  <c r="GZ125" i="65"/>
  <c r="GZ114" i="65"/>
  <c r="GZ76" i="65"/>
  <c r="GZ131" i="65"/>
  <c r="HC60" i="65"/>
  <c r="HA68" i="65"/>
  <c r="HB47" i="65"/>
  <c r="HB44" i="65"/>
  <c r="HA100" i="65"/>
  <c r="HC77" i="65"/>
  <c r="HC87" i="65"/>
  <c r="HB81" i="65"/>
  <c r="HC134" i="65"/>
  <c r="HA55" i="65"/>
  <c r="HA84" i="65"/>
  <c r="HB64" i="65"/>
  <c r="HA56" i="65"/>
  <c r="HB91" i="65"/>
  <c r="HA102" i="65"/>
  <c r="HC122" i="65"/>
  <c r="HD56" i="65"/>
  <c r="HF48" i="65"/>
  <c r="HF81" i="65"/>
  <c r="HE118" i="65"/>
  <c r="HE125" i="65"/>
  <c r="HE47" i="65"/>
  <c r="HF91" i="65"/>
  <c r="HF135" i="65"/>
  <c r="HD51" i="65"/>
  <c r="HD122" i="65"/>
  <c r="HE117" i="65"/>
  <c r="HD112" i="65"/>
  <c r="HD90" i="65"/>
  <c r="HF119" i="65"/>
  <c r="HE77" i="65"/>
  <c r="HE114" i="65"/>
  <c r="HC76" i="65"/>
  <c r="HB131" i="65"/>
  <c r="HF65" i="65"/>
  <c r="HD63" i="65"/>
  <c r="HC124" i="65"/>
  <c r="HB59" i="65"/>
  <c r="HC114" i="65"/>
  <c r="HD65" i="65"/>
  <c r="HD108" i="65"/>
  <c r="HE55" i="65"/>
  <c r="GZ122" i="65"/>
  <c r="HB90" i="65"/>
  <c r="HB87" i="65"/>
  <c r="HB107" i="65"/>
  <c r="HA114" i="65"/>
  <c r="HF59" i="65"/>
  <c r="HF47" i="65"/>
  <c r="HD135" i="65"/>
  <c r="HE63" i="65"/>
  <c r="GZ80" i="65"/>
  <c r="GZ115" i="65"/>
  <c r="GZ74" i="65"/>
  <c r="IM74" i="65" s="1"/>
  <c r="GZ100" i="65"/>
  <c r="GZ119" i="65"/>
  <c r="GZ124" i="65"/>
  <c r="GZ59" i="65"/>
  <c r="GZ97" i="65"/>
  <c r="HA60" i="65"/>
  <c r="HC63" i="65"/>
  <c r="HC47" i="65"/>
  <c r="HC80" i="65"/>
  <c r="HC127" i="65"/>
  <c r="HC100" i="65"/>
  <c r="HC119" i="65"/>
  <c r="HA78" i="65"/>
  <c r="HC81" i="65"/>
  <c r="HA52" i="65"/>
  <c r="HB134" i="65"/>
  <c r="HC106" i="65"/>
  <c r="HC55" i="65"/>
  <c r="HA64" i="65"/>
  <c r="HC56" i="65"/>
  <c r="HA48" i="65"/>
  <c r="HA91" i="65"/>
  <c r="HB97" i="65"/>
  <c r="HB102" i="65"/>
  <c r="GZ55" i="65"/>
  <c r="HF70" i="65"/>
  <c r="HD48" i="65"/>
  <c r="HF107" i="65"/>
  <c r="HE81" i="65"/>
  <c r="HF131" i="65"/>
  <c r="HF125" i="65"/>
  <c r="HD78" i="65"/>
  <c r="HE91" i="65"/>
  <c r="HE60" i="65"/>
  <c r="HE51" i="65"/>
  <c r="HF122" i="65"/>
  <c r="HF100" i="65"/>
  <c r="HF112" i="65"/>
  <c r="HD44" i="65"/>
  <c r="HD85" i="65"/>
  <c r="HE119" i="65"/>
  <c r="HF80" i="65"/>
  <c r="HF114" i="65"/>
  <c r="HA85" i="65"/>
  <c r="GZ127" i="65"/>
  <c r="GZ47" i="65"/>
  <c r="GZ51" i="65"/>
  <c r="HB117" i="65"/>
  <c r="HA70" i="65"/>
  <c r="HA98" i="65"/>
  <c r="HA51" i="65"/>
  <c r="HD127" i="65"/>
  <c r="GZ85" i="65"/>
  <c r="HF127" i="65"/>
  <c r="HE65" i="65"/>
  <c r="HF118" i="65"/>
  <c r="HD117" i="65"/>
  <c r="HE87" i="65"/>
  <c r="HF97" i="65"/>
  <c r="HF115" i="65"/>
  <c r="GZ60" i="65"/>
  <c r="GZ84" i="65"/>
  <c r="GZ135" i="65"/>
  <c r="GZ106" i="65"/>
  <c r="HB60" i="65"/>
  <c r="HB63" i="65"/>
  <c r="HA80" i="65"/>
  <c r="HA76" i="65"/>
  <c r="HB127" i="65"/>
  <c r="HA131" i="65"/>
  <c r="HA119" i="65"/>
  <c r="HA108" i="65"/>
  <c r="HB78" i="65"/>
  <c r="HA81" i="65"/>
  <c r="HC52" i="65"/>
  <c r="HB106" i="65"/>
  <c r="HB55" i="65"/>
  <c r="HA65" i="65"/>
  <c r="HB56" i="65"/>
  <c r="HB48" i="65"/>
  <c r="HC91" i="65"/>
  <c r="HC97" i="65"/>
  <c r="HC102" i="65"/>
  <c r="HF102" i="65"/>
  <c r="HE70" i="65"/>
  <c r="HE84" i="65"/>
  <c r="HE107" i="65"/>
  <c r="HD131" i="65"/>
  <c r="HF78" i="65"/>
  <c r="HF60" i="65"/>
  <c r="HE122" i="65"/>
  <c r="HE100" i="65"/>
  <c r="HF44" i="65"/>
  <c r="HE85" i="65"/>
  <c r="HD119" i="65"/>
  <c r="HD80" i="65"/>
  <c r="HD114" i="65"/>
  <c r="HF95" i="65"/>
  <c r="HD95" i="65"/>
  <c r="IM46" i="65"/>
  <c r="IM82" i="65"/>
  <c r="IM110" i="65"/>
  <c r="IM105" i="65"/>
  <c r="IM126" i="65"/>
  <c r="IM132" i="65"/>
  <c r="IM104" i="65"/>
  <c r="IM62" i="65"/>
  <c r="IM129" i="65"/>
  <c r="IM61" i="65"/>
  <c r="IM99" i="65"/>
  <c r="IM72" i="65"/>
  <c r="IM123" i="65"/>
  <c r="IM128" i="65"/>
  <c r="IM103" i="65"/>
  <c r="IM88" i="65"/>
  <c r="IM89" i="65"/>
  <c r="IM58" i="65"/>
  <c r="IM54" i="65"/>
  <c r="IM49" i="65"/>
  <c r="IM94" i="65"/>
  <c r="IQ135" i="65"/>
  <c r="IN116" i="65"/>
  <c r="IM116" i="65"/>
  <c r="IP119" i="65"/>
  <c r="IN113" i="65"/>
  <c r="IQ116" i="65"/>
  <c r="IQ120" i="65"/>
  <c r="IP118" i="65"/>
  <c r="IQ113" i="65"/>
  <c r="IP117" i="65"/>
  <c r="IM113" i="65"/>
  <c r="IO120" i="65"/>
  <c r="IM120" i="65"/>
  <c r="IN74" i="65"/>
  <c r="IM75" i="65"/>
  <c r="IO72" i="65"/>
  <c r="IM69" i="65"/>
  <c r="IM71" i="65"/>
  <c r="IO68" i="65"/>
  <c r="IO112" i="65"/>
  <c r="IQ117" i="65"/>
  <c r="IP75" i="65"/>
  <c r="IQ112" i="65"/>
  <c r="IO71" i="65"/>
  <c r="IQ75" i="65"/>
  <c r="IP68" i="65"/>
  <c r="IM50" i="65"/>
  <c r="IQ76" i="65"/>
  <c r="IN68" i="65"/>
  <c r="IQ118" i="65"/>
  <c r="IN75" i="65"/>
  <c r="IQ87" i="65"/>
  <c r="IN118" i="65"/>
  <c r="IP72" i="65"/>
  <c r="IQ69" i="65"/>
  <c r="IO60" i="65"/>
  <c r="IO69" i="65"/>
  <c r="IP113" i="65"/>
  <c r="IO119" i="65"/>
  <c r="IP120" i="65"/>
  <c r="IN70" i="65"/>
  <c r="IP116" i="65"/>
  <c r="IQ114" i="65"/>
  <c r="IP70" i="65"/>
  <c r="IQ74" i="65"/>
  <c r="IO114" i="65"/>
  <c r="IO74" i="65"/>
  <c r="IO75" i="65"/>
  <c r="IN121" i="65"/>
  <c r="IN117" i="65"/>
  <c r="IO118" i="65"/>
  <c r="IP114" i="65"/>
  <c r="IQ71" i="65"/>
  <c r="IP71" i="65"/>
  <c r="IN71" i="65"/>
  <c r="IQ119" i="65"/>
  <c r="IN72" i="65"/>
  <c r="IP115" i="65"/>
  <c r="IP111" i="65"/>
  <c r="IN69" i="65"/>
  <c r="IO76" i="65"/>
  <c r="IO113" i="65"/>
  <c r="IP112" i="65"/>
  <c r="IO117" i="65"/>
  <c r="IN76" i="65"/>
  <c r="IO98" i="65"/>
  <c r="IP49" i="65"/>
  <c r="IQ115" i="65"/>
  <c r="IN119" i="65"/>
  <c r="IQ70" i="65"/>
  <c r="IN115" i="65"/>
  <c r="IN114" i="65"/>
  <c r="IQ72" i="65"/>
  <c r="IN120" i="65"/>
  <c r="IN112" i="65"/>
  <c r="IP74" i="65"/>
  <c r="IP69" i="65"/>
  <c r="IQ68" i="65"/>
  <c r="IP58" i="65"/>
  <c r="IO70" i="65"/>
  <c r="IO116" i="65"/>
  <c r="IP76" i="65"/>
  <c r="IO115" i="65"/>
  <c r="IQ136" i="65"/>
  <c r="IN136" i="65"/>
  <c r="IP136" i="65"/>
  <c r="IM136" i="65"/>
  <c r="IO136" i="65"/>
  <c r="IN135" i="65"/>
  <c r="IP135" i="65"/>
  <c r="IO134" i="65"/>
  <c r="IO135" i="65"/>
  <c r="IN134" i="65"/>
  <c r="IQ134" i="65"/>
  <c r="IP134" i="65"/>
  <c r="IN131" i="65"/>
  <c r="IP131" i="65"/>
  <c r="IN133" i="65"/>
  <c r="IQ133" i="65"/>
  <c r="IM133" i="65"/>
  <c r="IO133" i="65"/>
  <c r="IP133" i="65"/>
  <c r="IQ132" i="65"/>
  <c r="IO132" i="65"/>
  <c r="IN132" i="65"/>
  <c r="IP132" i="65"/>
  <c r="IO131" i="65"/>
  <c r="IQ131" i="65"/>
  <c r="IQ130" i="65"/>
  <c r="IO130" i="65"/>
  <c r="IN130" i="65"/>
  <c r="IM130" i="65"/>
  <c r="IP130" i="65"/>
  <c r="IQ129" i="65"/>
  <c r="IO129" i="65"/>
  <c r="IP129" i="65"/>
  <c r="IN129" i="65"/>
  <c r="IQ128" i="65"/>
  <c r="IO128" i="65"/>
  <c r="IP128" i="65"/>
  <c r="IN128" i="65"/>
  <c r="IO127" i="65"/>
  <c r="IQ127" i="65"/>
  <c r="IO125" i="65"/>
  <c r="IN127" i="65"/>
  <c r="IP127" i="65"/>
  <c r="IN126" i="65"/>
  <c r="IQ126" i="65"/>
  <c r="IP126" i="65"/>
  <c r="IO126" i="65"/>
  <c r="IN125" i="65"/>
  <c r="IN122" i="65"/>
  <c r="IQ124" i="65"/>
  <c r="IP125" i="65"/>
  <c r="IQ125" i="65"/>
  <c r="IP121" i="65"/>
  <c r="IN123" i="65"/>
  <c r="IO124" i="65"/>
  <c r="IP123" i="65"/>
  <c r="IP122" i="65"/>
  <c r="IN124" i="65"/>
  <c r="IO121" i="65"/>
  <c r="IO122" i="65"/>
  <c r="IP124" i="65"/>
  <c r="IQ122" i="65"/>
  <c r="IQ123" i="65"/>
  <c r="IO123" i="65"/>
  <c r="IQ121" i="65"/>
  <c r="IQ109" i="65"/>
  <c r="IN111" i="65"/>
  <c r="IO111" i="65"/>
  <c r="IQ111" i="65"/>
  <c r="IM111" i="65"/>
  <c r="IP110" i="65"/>
  <c r="IO110" i="65"/>
  <c r="IN110" i="65"/>
  <c r="IQ110" i="65"/>
  <c r="IN109" i="65"/>
  <c r="IP109" i="65"/>
  <c r="IM109" i="65"/>
  <c r="IO109" i="65"/>
  <c r="IQ108" i="65"/>
  <c r="IP106" i="65"/>
  <c r="IO108" i="65"/>
  <c r="IN108" i="65"/>
  <c r="IP108" i="65"/>
  <c r="IP107" i="65"/>
  <c r="IQ107" i="65"/>
  <c r="IN107" i="65"/>
  <c r="IO107" i="65"/>
  <c r="IN106" i="65"/>
  <c r="IQ106" i="65"/>
  <c r="IO106" i="65"/>
  <c r="IN105" i="65"/>
  <c r="IP105" i="65"/>
  <c r="IO105" i="65"/>
  <c r="IQ104" i="65"/>
  <c r="IQ105" i="65"/>
  <c r="IN104" i="65"/>
  <c r="IP104" i="65"/>
  <c r="IO104" i="65"/>
  <c r="IN103" i="65"/>
  <c r="IQ103" i="65"/>
  <c r="IO103" i="65"/>
  <c r="IP103" i="65"/>
  <c r="IP102" i="65"/>
  <c r="IM101" i="65"/>
  <c r="IN102" i="65"/>
  <c r="IQ101" i="65"/>
  <c r="IN100" i="65"/>
  <c r="IQ102" i="65"/>
  <c r="IO102" i="65"/>
  <c r="IO101" i="65"/>
  <c r="IP101" i="65"/>
  <c r="IP100" i="65"/>
  <c r="IQ100" i="65"/>
  <c r="IN101" i="65"/>
  <c r="IQ99" i="65"/>
  <c r="IO100" i="65"/>
  <c r="IO99" i="65"/>
  <c r="IN99" i="65"/>
  <c r="IP98" i="65"/>
  <c r="IP99" i="65"/>
  <c r="IN98" i="65"/>
  <c r="IQ98" i="65"/>
  <c r="IP97" i="65"/>
  <c r="IQ97" i="65"/>
  <c r="IQ96" i="65"/>
  <c r="IN97" i="65"/>
  <c r="IO97" i="65"/>
  <c r="IM96" i="65"/>
  <c r="IN96" i="65"/>
  <c r="IP96" i="65"/>
  <c r="IO96" i="65"/>
  <c r="IQ95" i="65"/>
  <c r="IQ94" i="65"/>
  <c r="IP94" i="65"/>
  <c r="IO95" i="65"/>
  <c r="IN95" i="65"/>
  <c r="IP95" i="65"/>
  <c r="IP93" i="65"/>
  <c r="IN94" i="65"/>
  <c r="IO94" i="65"/>
  <c r="IQ93" i="65"/>
  <c r="IQ92" i="65"/>
  <c r="IM93" i="65"/>
  <c r="IO93" i="65"/>
  <c r="IN93" i="65"/>
  <c r="IM92" i="65"/>
  <c r="IO92" i="65"/>
  <c r="IN92" i="65"/>
  <c r="IP92" i="65"/>
  <c r="IP90" i="65"/>
  <c r="IO91" i="65"/>
  <c r="IO88" i="65"/>
  <c r="IN91" i="65"/>
  <c r="IQ91" i="65"/>
  <c r="IP91" i="65"/>
  <c r="IO90" i="65"/>
  <c r="IQ90" i="65"/>
  <c r="IN90" i="65"/>
  <c r="IN88" i="65"/>
  <c r="IP86" i="65"/>
  <c r="IQ89" i="65"/>
  <c r="IN89" i="65"/>
  <c r="IO89" i="65"/>
  <c r="IP89" i="65"/>
  <c r="IO86" i="65"/>
  <c r="IQ88" i="65"/>
  <c r="IP88" i="65"/>
  <c r="IN86" i="65"/>
  <c r="IO87" i="65"/>
  <c r="IP87" i="65"/>
  <c r="IM86" i="65"/>
  <c r="IN87" i="65"/>
  <c r="IQ86" i="65"/>
  <c r="IQ85" i="65"/>
  <c r="IP85" i="65"/>
  <c r="IQ84" i="65"/>
  <c r="IN85" i="65"/>
  <c r="IP84" i="65"/>
  <c r="IN83" i="65"/>
  <c r="IO85" i="65"/>
  <c r="IQ83" i="65"/>
  <c r="IN84" i="65"/>
  <c r="IO84" i="65"/>
  <c r="IQ82" i="65"/>
  <c r="IN82" i="65"/>
  <c r="IO83" i="65"/>
  <c r="IM83" i="65"/>
  <c r="IP83" i="65"/>
  <c r="IP82" i="65"/>
  <c r="IO82" i="65"/>
  <c r="IP81" i="65"/>
  <c r="IP79" i="65"/>
  <c r="IO78" i="65"/>
  <c r="IQ81" i="65"/>
  <c r="IO79" i="65"/>
  <c r="IO81" i="65"/>
  <c r="IN81" i="65"/>
  <c r="IO80" i="65"/>
  <c r="IO77" i="65"/>
  <c r="IQ80" i="65"/>
  <c r="IM79" i="65"/>
  <c r="IN79" i="65"/>
  <c r="IQ77" i="65"/>
  <c r="IP77" i="65"/>
  <c r="IN77" i="65"/>
  <c r="IQ79" i="65"/>
  <c r="IQ78" i="65"/>
  <c r="IP78" i="65"/>
  <c r="IN78" i="65"/>
  <c r="IP80" i="65"/>
  <c r="IN80" i="65"/>
  <c r="IM67" i="65"/>
  <c r="IO66" i="65"/>
  <c r="IP67" i="65"/>
  <c r="IN64" i="65"/>
  <c r="IO67" i="65"/>
  <c r="IN67" i="65"/>
  <c r="IQ67" i="65"/>
  <c r="IP66" i="65"/>
  <c r="IQ66" i="65"/>
  <c r="IM66" i="65"/>
  <c r="IN66" i="65"/>
  <c r="IO63" i="65"/>
  <c r="IQ65" i="65"/>
  <c r="IN65" i="65"/>
  <c r="IO65" i="65"/>
  <c r="IP65" i="65"/>
  <c r="IP64" i="65"/>
  <c r="IO64" i="65"/>
  <c r="IQ64" i="65"/>
  <c r="IN62" i="65"/>
  <c r="IN63" i="65"/>
  <c r="IQ63" i="65"/>
  <c r="IP63" i="65"/>
  <c r="IP60" i="65"/>
  <c r="IQ62" i="65"/>
  <c r="IO62" i="65"/>
  <c r="IN61" i="65"/>
  <c r="IP62" i="65"/>
  <c r="IN60" i="65"/>
  <c r="IQ61" i="65"/>
  <c r="IP61" i="65"/>
  <c r="IO61" i="65"/>
  <c r="IQ57" i="65"/>
  <c r="IQ60" i="65"/>
  <c r="IQ59" i="65"/>
  <c r="IO59" i="65"/>
  <c r="IN59" i="65"/>
  <c r="IP59" i="65"/>
  <c r="IO58" i="65"/>
  <c r="IN58" i="65"/>
  <c r="IQ58" i="65"/>
  <c r="IO56" i="65"/>
  <c r="IM57" i="65"/>
  <c r="IN57" i="65"/>
  <c r="IP57" i="65"/>
  <c r="IO57" i="65"/>
  <c r="IQ56" i="65"/>
  <c r="IQ55" i="65"/>
  <c r="IO55" i="65"/>
  <c r="IN56" i="65"/>
  <c r="IP56" i="65"/>
  <c r="IQ54" i="65"/>
  <c r="IP55" i="65"/>
  <c r="IN55" i="65"/>
  <c r="IM53" i="65"/>
  <c r="IP54" i="65"/>
  <c r="IO54" i="65"/>
  <c r="IO53" i="65"/>
  <c r="IN54" i="65"/>
  <c r="IN53" i="65"/>
  <c r="IQ53" i="65"/>
  <c r="IN52" i="65"/>
  <c r="IN51" i="65"/>
  <c r="IP53" i="65"/>
  <c r="IO52" i="65"/>
  <c r="IQ52" i="65"/>
  <c r="IP52" i="65"/>
  <c r="IO51" i="65"/>
  <c r="IP51" i="65"/>
  <c r="IQ51" i="65"/>
  <c r="IP50" i="65"/>
  <c r="IO50" i="65"/>
  <c r="IQ50" i="65"/>
  <c r="IN50" i="65"/>
  <c r="IQ49" i="65"/>
  <c r="IO49" i="65"/>
  <c r="IN48" i="65"/>
  <c r="IN49" i="65"/>
  <c r="IQ48" i="65"/>
  <c r="IP48" i="65"/>
  <c r="IO48" i="65"/>
  <c r="IO47" i="65"/>
  <c r="IN47" i="65"/>
  <c r="IQ47" i="65"/>
  <c r="IP47" i="65"/>
  <c r="IP46" i="65"/>
  <c r="IO46" i="65"/>
  <c r="IQ45" i="65"/>
  <c r="IQ46" i="65"/>
  <c r="IN46" i="65"/>
  <c r="IN45" i="65"/>
  <c r="IP45" i="65"/>
  <c r="IO45" i="65"/>
  <c r="IM45" i="65"/>
  <c r="IP44" i="65"/>
  <c r="IO44" i="65"/>
  <c r="IQ44" i="65"/>
  <c r="IN44" i="65"/>
  <c r="IP73" i="65"/>
  <c r="IO73" i="65"/>
  <c r="IQ73" i="65"/>
  <c r="IN73" i="65"/>
  <c r="IM73" i="65"/>
  <c r="GY95" i="65"/>
  <c r="HB95" i="65"/>
  <c r="HA95" i="65"/>
  <c r="HC95" i="65"/>
  <c r="GZ95" i="65"/>
  <c r="H81" i="27"/>
  <c r="IK81" i="27" s="1"/>
  <c r="H66" i="27"/>
  <c r="IK66" i="27" s="1"/>
  <c r="H52" i="27"/>
  <c r="IK52" i="27" s="1"/>
  <c r="H85" i="27"/>
  <c r="IK85" i="27" s="1"/>
  <c r="H67" i="27"/>
  <c r="IK67" i="27" s="1"/>
  <c r="H60" i="27"/>
  <c r="IK60" i="27" s="1"/>
  <c r="H88" i="28"/>
  <c r="IK88" i="28" s="1"/>
  <c r="H57" i="27"/>
  <c r="IK57" i="27" s="1"/>
  <c r="H89" i="28"/>
  <c r="IK89" i="28" s="1"/>
  <c r="H54" i="27"/>
  <c r="IK54" i="27" s="1"/>
  <c r="H70" i="27"/>
  <c r="IK70" i="27" s="1"/>
  <c r="H56" i="27"/>
  <c r="IK56" i="27" s="1"/>
  <c r="H92" i="28"/>
  <c r="IK92" i="28" s="1"/>
  <c r="H61" i="27"/>
  <c r="IK61" i="27" s="1"/>
  <c r="H93" i="28"/>
  <c r="IK93" i="28" s="1"/>
  <c r="H55" i="27"/>
  <c r="IK55" i="27" s="1"/>
  <c r="H71" i="27"/>
  <c r="IK71" i="27" s="1"/>
  <c r="H68" i="27"/>
  <c r="IK68" i="27" s="1"/>
  <c r="H65" i="27"/>
  <c r="IK65" i="27" s="1"/>
  <c r="H58" i="27"/>
  <c r="IK58" i="27" s="1"/>
  <c r="H74" i="27"/>
  <c r="IK74" i="27" s="1"/>
  <c r="H90" i="28"/>
  <c r="IK90" i="28" s="1"/>
  <c r="H64" i="27"/>
  <c r="IK64" i="27" s="1"/>
  <c r="H69" i="27"/>
  <c r="IK69" i="27" s="1"/>
  <c r="H59" i="27"/>
  <c r="IK59" i="27" s="1"/>
  <c r="H75" i="27"/>
  <c r="IK75" i="27" s="1"/>
  <c r="H91" i="28"/>
  <c r="IK91" i="28" s="1"/>
  <c r="H76" i="27"/>
  <c r="H73" i="27"/>
  <c r="IK73" i="27" s="1"/>
  <c r="H62" i="27"/>
  <c r="IK62" i="27" s="1"/>
  <c r="H94" i="28"/>
  <c r="IK94" i="28" s="1"/>
  <c r="H72" i="27"/>
  <c r="IK72" i="27" s="1"/>
  <c r="H77" i="27"/>
  <c r="IK77" i="27" s="1"/>
  <c r="H63" i="27"/>
  <c r="IK63" i="27" s="1"/>
  <c r="H79" i="27"/>
  <c r="IK79" i="27" s="1"/>
  <c r="H95" i="28"/>
  <c r="IK95" i="28" s="1"/>
  <c r="I63" i="27"/>
  <c r="I56" i="27"/>
  <c r="I72" i="27"/>
  <c r="I77" i="27"/>
  <c r="I65" i="27"/>
  <c r="I70" i="27"/>
  <c r="I74" i="27"/>
  <c r="I59" i="27"/>
  <c r="I71" i="27"/>
  <c r="I60" i="27"/>
  <c r="I76" i="27"/>
  <c r="IK76" i="27" s="1"/>
  <c r="I53" i="27"/>
  <c r="IK53" i="27" s="1"/>
  <c r="I73" i="27"/>
  <c r="I78" i="27"/>
  <c r="I82" i="27"/>
  <c r="IK82" i="27" s="1"/>
  <c r="I67" i="27"/>
  <c r="I75" i="27"/>
  <c r="I64" i="27"/>
  <c r="I80" i="27"/>
  <c r="IK80" i="27" s="1"/>
  <c r="I61" i="27"/>
  <c r="I81" i="27"/>
  <c r="I54" i="27"/>
  <c r="I58" i="27"/>
  <c r="I79" i="27"/>
  <c r="I55" i="27"/>
  <c r="I83" i="27"/>
  <c r="IK83" i="27" s="1"/>
  <c r="I52" i="27"/>
  <c r="I68" i="27"/>
  <c r="I69" i="27"/>
  <c r="I57" i="27"/>
  <c r="I62" i="27"/>
  <c r="I66" i="27"/>
  <c r="IS129" i="65"/>
  <c r="G49" i="30"/>
  <c r="IK49" i="30" s="1"/>
  <c r="G49" i="29"/>
  <c r="IK49" i="29" s="1"/>
  <c r="G49" i="28"/>
  <c r="IK49" i="28" s="1"/>
  <c r="G49" i="27"/>
  <c r="IK49" i="27" s="1"/>
  <c r="Y74" i="65" s="1"/>
  <c r="G44" i="28"/>
  <c r="IK44" i="28" s="1"/>
  <c r="G44" i="27"/>
  <c r="IK44" i="27" s="1"/>
  <c r="Y69" i="65" s="1"/>
  <c r="G44" i="30"/>
  <c r="IK44" i="30" s="1"/>
  <c r="G44" i="29"/>
  <c r="IK44" i="29" s="1"/>
  <c r="G50" i="29"/>
  <c r="IK50" i="29" s="1"/>
  <c r="G50" i="28"/>
  <c r="IK50" i="28" s="1"/>
  <c r="G50" i="27"/>
  <c r="IK50" i="27" s="1"/>
  <c r="Y75" i="65" s="1"/>
  <c r="G50" i="30"/>
  <c r="IK50" i="30" s="1"/>
  <c r="G47" i="30"/>
  <c r="IK47" i="30" s="1"/>
  <c r="G47" i="29"/>
  <c r="IK47" i="29" s="1"/>
  <c r="G47" i="27"/>
  <c r="IK47" i="27" s="1"/>
  <c r="Y72" i="65" s="1"/>
  <c r="G47" i="28"/>
  <c r="IK47" i="28" s="1"/>
  <c r="G45" i="27"/>
  <c r="IK45" i="27" s="1"/>
  <c r="Y70" i="65" s="1"/>
  <c r="G45" i="28"/>
  <c r="IK45" i="28" s="1"/>
  <c r="G45" i="29"/>
  <c r="IK45" i="29" s="1"/>
  <c r="G45" i="30"/>
  <c r="IK45" i="30" s="1"/>
  <c r="G48" i="30"/>
  <c r="IK48" i="30" s="1"/>
  <c r="G48" i="29"/>
  <c r="IK48" i="29" s="1"/>
  <c r="G48" i="27"/>
  <c r="IK48" i="27" s="1"/>
  <c r="Y73" i="65" s="1"/>
  <c r="G48" i="28"/>
  <c r="IK48" i="28" s="1"/>
  <c r="G46" i="30"/>
  <c r="IK46" i="30" s="1"/>
  <c r="G46" i="29"/>
  <c r="IK46" i="29" s="1"/>
  <c r="G46" i="27"/>
  <c r="IK46" i="27" s="1"/>
  <c r="Y71" i="65" s="1"/>
  <c r="G46" i="28"/>
  <c r="IK46" i="28" s="1"/>
  <c r="G51" i="30"/>
  <c r="IK51" i="30" s="1"/>
  <c r="G51" i="29"/>
  <c r="IK51" i="29" s="1"/>
  <c r="Y76" i="65"/>
  <c r="G51" i="28"/>
  <c r="IK51" i="28" s="1"/>
  <c r="G100" i="29"/>
  <c r="G100" i="30"/>
  <c r="G100" i="27"/>
  <c r="G100" i="28"/>
  <c r="G61" i="30"/>
  <c r="G61" i="29"/>
  <c r="G61" i="28"/>
  <c r="G95" i="30"/>
  <c r="G95" i="29"/>
  <c r="G95" i="27"/>
  <c r="G28" i="29"/>
  <c r="G28" i="30"/>
  <c r="G28" i="27"/>
  <c r="G28" i="28"/>
  <c r="G110" i="30"/>
  <c r="G110" i="29"/>
  <c r="G110" i="27"/>
  <c r="G110" i="28"/>
  <c r="G26" i="30"/>
  <c r="G26" i="29"/>
  <c r="G26" i="28"/>
  <c r="G26" i="27"/>
  <c r="G62" i="30"/>
  <c r="G62" i="29"/>
  <c r="G62" i="28"/>
  <c r="G69" i="30"/>
  <c r="G69" i="29"/>
  <c r="G69" i="28"/>
  <c r="G65" i="30"/>
  <c r="G65" i="29"/>
  <c r="G65" i="28"/>
  <c r="G16" i="30"/>
  <c r="G16" i="28"/>
  <c r="G16" i="29"/>
  <c r="G16" i="27"/>
  <c r="G27" i="30"/>
  <c r="G27" i="29"/>
  <c r="G27" i="28"/>
  <c r="G27" i="27"/>
  <c r="G88" i="30"/>
  <c r="G88" i="29"/>
  <c r="G88" i="27"/>
  <c r="G73" i="30"/>
  <c r="G73" i="29"/>
  <c r="G73" i="28"/>
  <c r="G38" i="30"/>
  <c r="G38" i="29"/>
  <c r="G38" i="27"/>
  <c r="G38" i="28"/>
  <c r="G58" i="30"/>
  <c r="G58" i="28"/>
  <c r="G58" i="29"/>
  <c r="G87" i="30"/>
  <c r="G87" i="29"/>
  <c r="G87" i="27"/>
  <c r="G87" i="28"/>
  <c r="G92" i="29"/>
  <c r="G92" i="30"/>
  <c r="G92" i="27"/>
  <c r="G40" i="30"/>
  <c r="IK40" i="30" s="1"/>
  <c r="G40" i="29"/>
  <c r="IK40" i="29" s="1"/>
  <c r="G40" i="27"/>
  <c r="IK40" i="27" s="1"/>
  <c r="Y65" i="65" s="1"/>
  <c r="G40" i="28"/>
  <c r="IK40" i="28" s="1"/>
  <c r="G54" i="30"/>
  <c r="G54" i="29"/>
  <c r="G54" i="28"/>
  <c r="G109" i="30"/>
  <c r="G109" i="29"/>
  <c r="G109" i="27"/>
  <c r="G109" i="28"/>
  <c r="G36" i="29"/>
  <c r="G36" i="30"/>
  <c r="G36" i="27"/>
  <c r="G36" i="28"/>
  <c r="G53" i="30"/>
  <c r="G53" i="29"/>
  <c r="G53" i="28"/>
  <c r="G98" i="30"/>
  <c r="G98" i="29"/>
  <c r="G98" i="28"/>
  <c r="G98" i="27"/>
  <c r="G55" i="30"/>
  <c r="G55" i="29"/>
  <c r="G55" i="28"/>
  <c r="G67" i="30"/>
  <c r="G67" i="29"/>
  <c r="G67" i="28"/>
  <c r="G86" i="30"/>
  <c r="G86" i="29"/>
  <c r="G86" i="27"/>
  <c r="G86" i="28"/>
  <c r="G75" i="30"/>
  <c r="G75" i="29"/>
  <c r="G75" i="28"/>
  <c r="G91" i="30"/>
  <c r="G91" i="29"/>
  <c r="G91" i="27"/>
  <c r="G105" i="30"/>
  <c r="G105" i="29"/>
  <c r="G105" i="28"/>
  <c r="G105" i="27"/>
  <c r="G102" i="30"/>
  <c r="G102" i="29"/>
  <c r="G102" i="27"/>
  <c r="G102" i="28"/>
  <c r="G24" i="30"/>
  <c r="G24" i="29"/>
  <c r="G24" i="27"/>
  <c r="G24" i="28"/>
  <c r="G18" i="30"/>
  <c r="G18" i="28"/>
  <c r="G18" i="29"/>
  <c r="G18" i="27"/>
  <c r="G59" i="30"/>
  <c r="G59" i="29"/>
  <c r="G59" i="28"/>
  <c r="G20" i="29"/>
  <c r="G20" i="28"/>
  <c r="G20" i="30"/>
  <c r="G20" i="27"/>
  <c r="G42" i="30"/>
  <c r="IK42" i="30" s="1"/>
  <c r="G42" i="27"/>
  <c r="IK42" i="27" s="1"/>
  <c r="Y67" i="65" s="1"/>
  <c r="G42" i="29"/>
  <c r="IK42" i="29" s="1"/>
  <c r="G42" i="28"/>
  <c r="IK42" i="28" s="1"/>
  <c r="G25" i="30"/>
  <c r="G25" i="29"/>
  <c r="G25" i="27"/>
  <c r="G25" i="28"/>
  <c r="G31" i="30"/>
  <c r="G31" i="29"/>
  <c r="G31" i="28"/>
  <c r="G31" i="27"/>
  <c r="G41" i="30"/>
  <c r="IK41" i="30" s="1"/>
  <c r="G41" i="29"/>
  <c r="IK41" i="29" s="1"/>
  <c r="G41" i="27"/>
  <c r="IK41" i="27" s="1"/>
  <c r="Y66" i="65" s="1"/>
  <c r="G41" i="28"/>
  <c r="IK41" i="28" s="1"/>
  <c r="G37" i="30"/>
  <c r="G37" i="29"/>
  <c r="G37" i="27"/>
  <c r="G37" i="28"/>
  <c r="G103" i="30"/>
  <c r="G103" i="29"/>
  <c r="G103" i="27"/>
  <c r="G103" i="28"/>
  <c r="G84" i="29"/>
  <c r="G84" i="30"/>
  <c r="G84" i="28"/>
  <c r="G85" i="30"/>
  <c r="G85" i="29"/>
  <c r="G85" i="28"/>
  <c r="G17" i="30"/>
  <c r="G17" i="28"/>
  <c r="G17" i="29"/>
  <c r="G17" i="27"/>
  <c r="G22" i="30"/>
  <c r="G22" i="29"/>
  <c r="G22" i="28"/>
  <c r="G22" i="27"/>
  <c r="G104" i="30"/>
  <c r="G104" i="29"/>
  <c r="G104" i="27"/>
  <c r="G104" i="28"/>
  <c r="G107" i="30"/>
  <c r="G107" i="29"/>
  <c r="G107" i="27"/>
  <c r="G107" i="28"/>
  <c r="G80" i="30"/>
  <c r="G80" i="29"/>
  <c r="G80" i="28"/>
  <c r="G79" i="30"/>
  <c r="G79" i="29"/>
  <c r="G79" i="28"/>
  <c r="G77" i="30"/>
  <c r="G77" i="29"/>
  <c r="G77" i="28"/>
  <c r="G39" i="30"/>
  <c r="G39" i="29"/>
  <c r="G39" i="28"/>
  <c r="G39" i="27"/>
  <c r="G30" i="30"/>
  <c r="G30" i="29"/>
  <c r="G30" i="28"/>
  <c r="G30" i="27"/>
  <c r="G21" i="30"/>
  <c r="G21" i="29"/>
  <c r="G21" i="28"/>
  <c r="G21" i="27"/>
  <c r="G90" i="30"/>
  <c r="G90" i="27"/>
  <c r="G90" i="29"/>
  <c r="G35" i="30"/>
  <c r="G35" i="29"/>
  <c r="G35" i="28"/>
  <c r="G35" i="27"/>
  <c r="G97" i="30"/>
  <c r="G97" i="29"/>
  <c r="G97" i="27"/>
  <c r="G97" i="28"/>
  <c r="G83" i="30"/>
  <c r="G83" i="29"/>
  <c r="G83" i="28"/>
  <c r="G99" i="30"/>
  <c r="G99" i="29"/>
  <c r="G99" i="27"/>
  <c r="G99" i="28"/>
  <c r="G57" i="30"/>
  <c r="G57" i="29"/>
  <c r="G57" i="28"/>
  <c r="G101" i="30"/>
  <c r="G101" i="29"/>
  <c r="G101" i="27"/>
  <c r="G101" i="28"/>
  <c r="G34" i="30"/>
  <c r="G34" i="29"/>
  <c r="G34" i="27"/>
  <c r="G34" i="28"/>
  <c r="G72" i="30"/>
  <c r="G72" i="29"/>
  <c r="G72" i="28"/>
  <c r="G43" i="30"/>
  <c r="IK43" i="30" s="1"/>
  <c r="G43" i="29"/>
  <c r="IK43" i="29" s="1"/>
  <c r="G43" i="27"/>
  <c r="IK43" i="27" s="1"/>
  <c r="Y68" i="65" s="1"/>
  <c r="G43" i="28"/>
  <c r="IK43" i="28" s="1"/>
  <c r="G111" i="30"/>
  <c r="G111" i="29"/>
  <c r="G111" i="28"/>
  <c r="G111" i="27"/>
  <c r="G66" i="30"/>
  <c r="G66" i="29"/>
  <c r="G66" i="28"/>
  <c r="G78" i="30"/>
  <c r="G78" i="29"/>
  <c r="G78" i="28"/>
  <c r="G23" i="30"/>
  <c r="G23" i="28"/>
  <c r="G23" i="29"/>
  <c r="G23" i="27"/>
  <c r="G19" i="30"/>
  <c r="G19" i="29"/>
  <c r="G19" i="28"/>
  <c r="G19" i="27"/>
  <c r="G76" i="29"/>
  <c r="G76" i="30"/>
  <c r="G76" i="28"/>
  <c r="G81" i="30"/>
  <c r="G81" i="29"/>
  <c r="G81" i="28"/>
  <c r="G94" i="30"/>
  <c r="G94" i="29"/>
  <c r="G94" i="27"/>
  <c r="G60" i="30"/>
  <c r="G60" i="29"/>
  <c r="G60" i="28"/>
  <c r="G96" i="30"/>
  <c r="G96" i="29"/>
  <c r="G96" i="27"/>
  <c r="G96" i="28"/>
  <c r="G82" i="30"/>
  <c r="G82" i="29"/>
  <c r="G82" i="28"/>
  <c r="G32" i="30"/>
  <c r="G32" i="29"/>
  <c r="G32" i="27"/>
  <c r="G32" i="28"/>
  <c r="G56" i="30"/>
  <c r="G56" i="29"/>
  <c r="G56" i="28"/>
  <c r="G52" i="30"/>
  <c r="G52" i="29"/>
  <c r="G52" i="28"/>
  <c r="G71" i="30"/>
  <c r="G71" i="29"/>
  <c r="G71" i="28"/>
  <c r="G108" i="29"/>
  <c r="G108" i="28"/>
  <c r="G108" i="30"/>
  <c r="G108" i="27"/>
  <c r="G63" i="30"/>
  <c r="G63" i="29"/>
  <c r="G63" i="28"/>
  <c r="G64" i="30"/>
  <c r="G64" i="29"/>
  <c r="G64" i="28"/>
  <c r="G70" i="30"/>
  <c r="G70" i="29"/>
  <c r="G70" i="28"/>
  <c r="G33" i="30"/>
  <c r="G33" i="29"/>
  <c r="G33" i="27"/>
  <c r="G33" i="28"/>
  <c r="G68" i="29"/>
  <c r="G68" i="30"/>
  <c r="G68" i="28"/>
  <c r="G89" i="30"/>
  <c r="G89" i="29"/>
  <c r="G89" i="27"/>
  <c r="G29" i="30"/>
  <c r="G29" i="29"/>
  <c r="G29" i="27"/>
  <c r="G29" i="28"/>
  <c r="G106" i="30"/>
  <c r="G106" i="27"/>
  <c r="G106" i="29"/>
  <c r="G106" i="28"/>
  <c r="G93" i="30"/>
  <c r="G93" i="29"/>
  <c r="G93" i="27"/>
  <c r="G74" i="30"/>
  <c r="G74" i="29"/>
  <c r="G74" i="28"/>
  <c r="H78" i="27" l="1"/>
  <c r="IK78" i="27" s="1"/>
  <c r="Y103" i="65" s="1"/>
  <c r="IM112" i="65"/>
  <c r="IR112" i="65" s="1"/>
  <c r="IX112" i="65" s="1"/>
  <c r="IT112" i="65" s="1"/>
  <c r="JB112" i="65" s="1"/>
  <c r="IM63" i="65"/>
  <c r="IR63" i="65" s="1"/>
  <c r="IM97" i="65"/>
  <c r="IM127" i="65"/>
  <c r="IR127" i="65" s="1"/>
  <c r="IX127" i="65" s="1"/>
  <c r="IT127" i="65" s="1"/>
  <c r="IM56" i="65"/>
  <c r="IR56" i="65" s="1"/>
  <c r="IX56" i="65" s="1"/>
  <c r="IT56" i="65" s="1"/>
  <c r="IM64" i="65"/>
  <c r="IR64" i="65" s="1"/>
  <c r="IM84" i="65"/>
  <c r="IR84" i="65" s="1"/>
  <c r="IX84" i="65" s="1"/>
  <c r="IT84" i="65" s="1"/>
  <c r="IM106" i="65"/>
  <c r="IR106" i="65" s="1"/>
  <c r="IX106" i="65" s="1"/>
  <c r="IT106" i="65" s="1"/>
  <c r="JE106" i="65" s="1"/>
  <c r="IM85" i="65"/>
  <c r="IR85" i="65" s="1"/>
  <c r="IM119" i="65"/>
  <c r="IR119" i="65" s="1"/>
  <c r="IX119" i="65" s="1"/>
  <c r="IT119" i="65" s="1"/>
  <c r="JE119" i="65" s="1"/>
  <c r="IM59" i="65"/>
  <c r="IR59" i="65" s="1"/>
  <c r="IX59" i="65" s="1"/>
  <c r="IT59" i="65" s="1"/>
  <c r="IM131" i="65"/>
  <c r="IR131" i="65" s="1"/>
  <c r="IM118" i="65"/>
  <c r="IR118" i="65" s="1"/>
  <c r="IM87" i="65"/>
  <c r="IR87" i="65" s="1"/>
  <c r="IX87" i="65" s="1"/>
  <c r="IT87" i="65" s="1"/>
  <c r="IM108" i="65"/>
  <c r="IR108" i="65" s="1"/>
  <c r="IX108" i="65" s="1"/>
  <c r="IT108" i="65" s="1"/>
  <c r="IY108" i="65" s="1"/>
  <c r="IM52" i="65"/>
  <c r="IR52" i="65" s="1"/>
  <c r="IM80" i="65"/>
  <c r="IR80" i="65" s="1"/>
  <c r="IM125" i="65"/>
  <c r="IR125" i="65" s="1"/>
  <c r="IX125" i="65" s="1"/>
  <c r="IT125" i="65" s="1"/>
  <c r="IY125" i="65" s="1"/>
  <c r="IM121" i="65"/>
  <c r="IR121" i="65" s="1"/>
  <c r="IX121" i="65" s="1"/>
  <c r="IT121" i="65" s="1"/>
  <c r="IM78" i="65"/>
  <c r="IR78" i="65" s="1"/>
  <c r="IM60" i="65"/>
  <c r="IR60" i="65" s="1"/>
  <c r="IM48" i="65"/>
  <c r="IR48" i="65" s="1"/>
  <c r="IM51" i="65"/>
  <c r="IR51" i="65" s="1"/>
  <c r="IX51" i="65" s="1"/>
  <c r="IT51" i="65" s="1"/>
  <c r="IM124" i="65"/>
  <c r="IR124" i="65" s="1"/>
  <c r="IM98" i="65"/>
  <c r="IR98" i="65" s="1"/>
  <c r="IX98" i="65" s="1"/>
  <c r="IT98" i="65" s="1"/>
  <c r="IM44" i="65"/>
  <c r="IR44" i="65" s="1"/>
  <c r="IM134" i="65"/>
  <c r="IR134" i="65" s="1"/>
  <c r="IM117" i="65"/>
  <c r="IR117" i="65" s="1"/>
  <c r="IM77" i="65"/>
  <c r="IR77" i="65" s="1"/>
  <c r="IM90" i="65"/>
  <c r="IR90" i="65" s="1"/>
  <c r="IX90" i="65" s="1"/>
  <c r="IT90" i="65" s="1"/>
  <c r="IM81" i="65"/>
  <c r="IR81" i="65" s="1"/>
  <c r="IX81" i="65" s="1"/>
  <c r="IT81" i="65" s="1"/>
  <c r="JE81" i="65" s="1"/>
  <c r="IM122" i="65"/>
  <c r="IR122" i="65" s="1"/>
  <c r="IX122" i="65" s="1"/>
  <c r="IT122" i="65" s="1"/>
  <c r="IM115" i="65"/>
  <c r="IR115" i="65" s="1"/>
  <c r="IM76" i="65"/>
  <c r="IR76" i="65" s="1"/>
  <c r="IX76" i="65" s="1"/>
  <c r="IT76" i="65" s="1"/>
  <c r="JB76" i="65" s="1"/>
  <c r="IM68" i="65"/>
  <c r="IR68" i="65" s="1"/>
  <c r="IX68" i="65" s="1"/>
  <c r="IT68" i="65" s="1"/>
  <c r="IM65" i="65"/>
  <c r="IR65" i="65" s="1"/>
  <c r="IX65" i="65" s="1"/>
  <c r="IT65" i="65" s="1"/>
  <c r="JB65" i="65" s="1"/>
  <c r="IM47" i="65"/>
  <c r="IR47" i="65" s="1"/>
  <c r="IM91" i="65"/>
  <c r="IR91" i="65" s="1"/>
  <c r="IM102" i="65"/>
  <c r="IR102" i="65" s="1"/>
  <c r="IX102" i="65" s="1"/>
  <c r="IT102" i="65" s="1"/>
  <c r="JE102" i="65" s="1"/>
  <c r="IM70" i="65"/>
  <c r="IR70" i="65" s="1"/>
  <c r="IX70" i="65" s="1"/>
  <c r="IT70" i="65" s="1"/>
  <c r="IY70" i="65" s="1"/>
  <c r="IM55" i="65"/>
  <c r="IR55" i="65" s="1"/>
  <c r="IX55" i="65" s="1"/>
  <c r="IT55" i="65" s="1"/>
  <c r="IM100" i="65"/>
  <c r="IR100" i="65" s="1"/>
  <c r="IM135" i="65"/>
  <c r="IR135" i="65" s="1"/>
  <c r="IM107" i="65"/>
  <c r="IR107" i="65" s="1"/>
  <c r="IM114" i="65"/>
  <c r="IR114" i="65" s="1"/>
  <c r="IM95" i="65"/>
  <c r="IR95" i="65" s="1"/>
  <c r="H78" i="29"/>
  <c r="H78" i="28"/>
  <c r="H78" i="30"/>
  <c r="GY121" i="29"/>
  <c r="GY125" i="29" s="1"/>
  <c r="GQ121" i="29"/>
  <c r="GQ125" i="29" s="1"/>
  <c r="GI121" i="29"/>
  <c r="GI125" i="29" s="1"/>
  <c r="GA121" i="29"/>
  <c r="GA125" i="29" s="1"/>
  <c r="FS121" i="29"/>
  <c r="FS125" i="29" s="1"/>
  <c r="FK121" i="29"/>
  <c r="FK125" i="29" s="1"/>
  <c r="FC121" i="29"/>
  <c r="FC125" i="29" s="1"/>
  <c r="EU121" i="29"/>
  <c r="EU125" i="29" s="1"/>
  <c r="EM121" i="29"/>
  <c r="EM125" i="29" s="1"/>
  <c r="EE121" i="29"/>
  <c r="EE125" i="29" s="1"/>
  <c r="DW121" i="29"/>
  <c r="DW125" i="29" s="1"/>
  <c r="DO121" i="29"/>
  <c r="DO125" i="29" s="1"/>
  <c r="DG121" i="29"/>
  <c r="DG125" i="29" s="1"/>
  <c r="CY121" i="29"/>
  <c r="CY125" i="29" s="1"/>
  <c r="CQ121" i="29"/>
  <c r="CQ125" i="29" s="1"/>
  <c r="CI121" i="29"/>
  <c r="CI125" i="29" s="1"/>
  <c r="CA121" i="29"/>
  <c r="CA125" i="29" s="1"/>
  <c r="BS121" i="29"/>
  <c r="BS125" i="29" s="1"/>
  <c r="BK121" i="29"/>
  <c r="BK125" i="29" s="1"/>
  <c r="BC121" i="29"/>
  <c r="BC125" i="29" s="1"/>
  <c r="AU121" i="29"/>
  <c r="AU125" i="29" s="1"/>
  <c r="AM121" i="29"/>
  <c r="AM125" i="29" s="1"/>
  <c r="AE121" i="29"/>
  <c r="AE125" i="29" s="1"/>
  <c r="W121" i="29"/>
  <c r="W125" i="29" s="1"/>
  <c r="O121" i="29"/>
  <c r="O125" i="29" s="1"/>
  <c r="GX121" i="29"/>
  <c r="GX125" i="29" s="1"/>
  <c r="GP121" i="29"/>
  <c r="GP125" i="29" s="1"/>
  <c r="GH121" i="29"/>
  <c r="GH125" i="29" s="1"/>
  <c r="FZ121" i="29"/>
  <c r="FZ125" i="29" s="1"/>
  <c r="FR121" i="29"/>
  <c r="FR125" i="29" s="1"/>
  <c r="FJ121" i="29"/>
  <c r="FJ125" i="29" s="1"/>
  <c r="FB121" i="29"/>
  <c r="FB125" i="29" s="1"/>
  <c r="ET121" i="29"/>
  <c r="ET125" i="29" s="1"/>
  <c r="EL121" i="29"/>
  <c r="EL125" i="29" s="1"/>
  <c r="ED121" i="29"/>
  <c r="ED125" i="29" s="1"/>
  <c r="DV121" i="29"/>
  <c r="DV125" i="29" s="1"/>
  <c r="DN121" i="29"/>
  <c r="DN125" i="29" s="1"/>
  <c r="DF121" i="29"/>
  <c r="DF125" i="29" s="1"/>
  <c r="CX121" i="29"/>
  <c r="CX125" i="29" s="1"/>
  <c r="CP121" i="29"/>
  <c r="CP125" i="29" s="1"/>
  <c r="CH121" i="29"/>
  <c r="CH125" i="29" s="1"/>
  <c r="BZ121" i="29"/>
  <c r="BZ125" i="29" s="1"/>
  <c r="BR121" i="29"/>
  <c r="BR125" i="29" s="1"/>
  <c r="BJ121" i="29"/>
  <c r="BJ125" i="29" s="1"/>
  <c r="BB121" i="29"/>
  <c r="BB125" i="29" s="1"/>
  <c r="AT121" i="29"/>
  <c r="AT125" i="29" s="1"/>
  <c r="AL121" i="29"/>
  <c r="AL125" i="29" s="1"/>
  <c r="AD121" i="29"/>
  <c r="AD125" i="29" s="1"/>
  <c r="V121" i="29"/>
  <c r="V125" i="29" s="1"/>
  <c r="N121" i="29"/>
  <c r="N125" i="29" s="1"/>
  <c r="GW121" i="29"/>
  <c r="GW125" i="29" s="1"/>
  <c r="GO121" i="29"/>
  <c r="GO125" i="29" s="1"/>
  <c r="GG121" i="29"/>
  <c r="GG125" i="29" s="1"/>
  <c r="FY121" i="29"/>
  <c r="FY125" i="29" s="1"/>
  <c r="FQ121" i="29"/>
  <c r="FQ125" i="29" s="1"/>
  <c r="FI121" i="29"/>
  <c r="FI125" i="29" s="1"/>
  <c r="FA121" i="29"/>
  <c r="FA125" i="29" s="1"/>
  <c r="ES121" i="29"/>
  <c r="ES125" i="29" s="1"/>
  <c r="EK121" i="29"/>
  <c r="EK125" i="29" s="1"/>
  <c r="EC121" i="29"/>
  <c r="EC125" i="29" s="1"/>
  <c r="DU121" i="29"/>
  <c r="DU125" i="29" s="1"/>
  <c r="DM121" i="29"/>
  <c r="DM125" i="29" s="1"/>
  <c r="DE121" i="29"/>
  <c r="DE125" i="29" s="1"/>
  <c r="CW121" i="29"/>
  <c r="CW125" i="29" s="1"/>
  <c r="CO121" i="29"/>
  <c r="CO125" i="29" s="1"/>
  <c r="CG121" i="29"/>
  <c r="CG125" i="29" s="1"/>
  <c r="BY121" i="29"/>
  <c r="BY125" i="29" s="1"/>
  <c r="BQ121" i="29"/>
  <c r="BQ125" i="29" s="1"/>
  <c r="BI121" i="29"/>
  <c r="BI125" i="29" s="1"/>
  <c r="BA121" i="29"/>
  <c r="BA125" i="29" s="1"/>
  <c r="AS121" i="29"/>
  <c r="AS125" i="29" s="1"/>
  <c r="AK121" i="29"/>
  <c r="AK125" i="29" s="1"/>
  <c r="AC121" i="29"/>
  <c r="AC125" i="29" s="1"/>
  <c r="U121" i="29"/>
  <c r="U125" i="29" s="1"/>
  <c r="M121" i="29"/>
  <c r="M125" i="29" s="1"/>
  <c r="GV121" i="29"/>
  <c r="GV125" i="29" s="1"/>
  <c r="GN121" i="29"/>
  <c r="GN125" i="29" s="1"/>
  <c r="GF121" i="29"/>
  <c r="GF125" i="29" s="1"/>
  <c r="FX121" i="29"/>
  <c r="FX125" i="29" s="1"/>
  <c r="FP121" i="29"/>
  <c r="FP125" i="29" s="1"/>
  <c r="FH121" i="29"/>
  <c r="FH125" i="29" s="1"/>
  <c r="EZ121" i="29"/>
  <c r="EZ125" i="29" s="1"/>
  <c r="ER121" i="29"/>
  <c r="ER125" i="29" s="1"/>
  <c r="EJ121" i="29"/>
  <c r="EJ125" i="29" s="1"/>
  <c r="EB121" i="29"/>
  <c r="EB125" i="29" s="1"/>
  <c r="DT121" i="29"/>
  <c r="DT125" i="29" s="1"/>
  <c r="DL121" i="29"/>
  <c r="DL125" i="29" s="1"/>
  <c r="DD121" i="29"/>
  <c r="DD125" i="29" s="1"/>
  <c r="CV121" i="29"/>
  <c r="CV125" i="29" s="1"/>
  <c r="CN121" i="29"/>
  <c r="CN125" i="29" s="1"/>
  <c r="CF121" i="29"/>
  <c r="CF125" i="29" s="1"/>
  <c r="BX121" i="29"/>
  <c r="BX125" i="29" s="1"/>
  <c r="BP121" i="29"/>
  <c r="BP125" i="29" s="1"/>
  <c r="BH121" i="29"/>
  <c r="BH125" i="29" s="1"/>
  <c r="AZ121" i="29"/>
  <c r="AZ125" i="29" s="1"/>
  <c r="AR121" i="29"/>
  <c r="AR125" i="29" s="1"/>
  <c r="AJ121" i="29"/>
  <c r="AJ125" i="29" s="1"/>
  <c r="AB121" i="29"/>
  <c r="AB125" i="29" s="1"/>
  <c r="T121" i="29"/>
  <c r="T125" i="29" s="1"/>
  <c r="L121" i="29"/>
  <c r="L125" i="29" s="1"/>
  <c r="GU121" i="29"/>
  <c r="GU125" i="29" s="1"/>
  <c r="GM121" i="29"/>
  <c r="GM125" i="29" s="1"/>
  <c r="GE121" i="29"/>
  <c r="GE125" i="29" s="1"/>
  <c r="FW121" i="29"/>
  <c r="FW125" i="29" s="1"/>
  <c r="FO121" i="29"/>
  <c r="FO125" i="29" s="1"/>
  <c r="FG121" i="29"/>
  <c r="FG125" i="29" s="1"/>
  <c r="EY121" i="29"/>
  <c r="EY125" i="29" s="1"/>
  <c r="EQ121" i="29"/>
  <c r="EQ125" i="29" s="1"/>
  <c r="EI121" i="29"/>
  <c r="EI125" i="29" s="1"/>
  <c r="EA121" i="29"/>
  <c r="EA125" i="29" s="1"/>
  <c r="DS121" i="29"/>
  <c r="DS125" i="29" s="1"/>
  <c r="DK121" i="29"/>
  <c r="DK125" i="29" s="1"/>
  <c r="DC121" i="29"/>
  <c r="DC125" i="29" s="1"/>
  <c r="CU121" i="29"/>
  <c r="CU125" i="29" s="1"/>
  <c r="CM121" i="29"/>
  <c r="CM125" i="29" s="1"/>
  <c r="CE121" i="29"/>
  <c r="CE125" i="29" s="1"/>
  <c r="BW121" i="29"/>
  <c r="BW125" i="29" s="1"/>
  <c r="BO121" i="29"/>
  <c r="BO125" i="29" s="1"/>
  <c r="BG121" i="29"/>
  <c r="BG125" i="29" s="1"/>
  <c r="AY121" i="29"/>
  <c r="AY125" i="29" s="1"/>
  <c r="AQ121" i="29"/>
  <c r="AQ125" i="29" s="1"/>
  <c r="AI121" i="29"/>
  <c r="AI125" i="29" s="1"/>
  <c r="AA121" i="29"/>
  <c r="AA125" i="29" s="1"/>
  <c r="S121" i="29"/>
  <c r="S125" i="29" s="1"/>
  <c r="K121" i="29"/>
  <c r="HB121" i="29"/>
  <c r="HB125" i="29" s="1"/>
  <c r="GT121" i="29"/>
  <c r="GT125" i="29" s="1"/>
  <c r="GL121" i="29"/>
  <c r="GL125" i="29" s="1"/>
  <c r="GD121" i="29"/>
  <c r="GD125" i="29" s="1"/>
  <c r="FV121" i="29"/>
  <c r="FV125" i="29" s="1"/>
  <c r="FN121" i="29"/>
  <c r="FN125" i="29" s="1"/>
  <c r="FF121" i="29"/>
  <c r="FF125" i="29" s="1"/>
  <c r="EX121" i="29"/>
  <c r="EX125" i="29" s="1"/>
  <c r="EP121" i="29"/>
  <c r="EP125" i="29" s="1"/>
  <c r="EH121" i="29"/>
  <c r="EH125" i="29" s="1"/>
  <c r="DZ121" i="29"/>
  <c r="DZ125" i="29" s="1"/>
  <c r="DR121" i="29"/>
  <c r="DR125" i="29" s="1"/>
  <c r="DJ121" i="29"/>
  <c r="DJ125" i="29" s="1"/>
  <c r="DB121" i="29"/>
  <c r="DB125" i="29" s="1"/>
  <c r="CT121" i="29"/>
  <c r="CT125" i="29" s="1"/>
  <c r="CL121" i="29"/>
  <c r="CL125" i="29" s="1"/>
  <c r="CD121" i="29"/>
  <c r="CD125" i="29" s="1"/>
  <c r="BV121" i="29"/>
  <c r="BV125" i="29" s="1"/>
  <c r="BN121" i="29"/>
  <c r="BN125" i="29" s="1"/>
  <c r="BF121" i="29"/>
  <c r="BF125" i="29" s="1"/>
  <c r="AX121" i="29"/>
  <c r="AX125" i="29" s="1"/>
  <c r="AP121" i="29"/>
  <c r="AP125" i="29" s="1"/>
  <c r="AH121" i="29"/>
  <c r="AH125" i="29" s="1"/>
  <c r="Z121" i="29"/>
  <c r="Z125" i="29" s="1"/>
  <c r="R121" i="29"/>
  <c r="R125" i="29" s="1"/>
  <c r="HA121" i="29"/>
  <c r="HA125" i="29" s="1"/>
  <c r="GS121" i="29"/>
  <c r="GS125" i="29" s="1"/>
  <c r="GK121" i="29"/>
  <c r="GK125" i="29" s="1"/>
  <c r="GC121" i="29"/>
  <c r="GC125" i="29" s="1"/>
  <c r="FU121" i="29"/>
  <c r="FU125" i="29" s="1"/>
  <c r="FM121" i="29"/>
  <c r="FM125" i="29" s="1"/>
  <c r="FE121" i="29"/>
  <c r="FE125" i="29" s="1"/>
  <c r="EW121" i="29"/>
  <c r="EW125" i="29" s="1"/>
  <c r="EO121" i="29"/>
  <c r="EO125" i="29" s="1"/>
  <c r="EG121" i="29"/>
  <c r="EG125" i="29" s="1"/>
  <c r="DY121" i="29"/>
  <c r="DY125" i="29" s="1"/>
  <c r="DQ121" i="29"/>
  <c r="DQ125" i="29" s="1"/>
  <c r="DI121" i="29"/>
  <c r="DI125" i="29" s="1"/>
  <c r="DA121" i="29"/>
  <c r="DA125" i="29" s="1"/>
  <c r="CS121" i="29"/>
  <c r="CS125" i="29" s="1"/>
  <c r="CK121" i="29"/>
  <c r="CK125" i="29" s="1"/>
  <c r="CC121" i="29"/>
  <c r="CC125" i="29" s="1"/>
  <c r="BU121" i="29"/>
  <c r="BU125" i="29" s="1"/>
  <c r="BM121" i="29"/>
  <c r="BM125" i="29" s="1"/>
  <c r="BE121" i="29"/>
  <c r="BE125" i="29" s="1"/>
  <c r="AW121" i="29"/>
  <c r="AW125" i="29" s="1"/>
  <c r="AO121" i="29"/>
  <c r="AO125" i="29" s="1"/>
  <c r="AG121" i="29"/>
  <c r="AG125" i="29" s="1"/>
  <c r="Y121" i="29"/>
  <c r="Y125" i="29" s="1"/>
  <c r="Q121" i="29"/>
  <c r="Q125" i="29" s="1"/>
  <c r="GZ121" i="29"/>
  <c r="GZ125" i="29" s="1"/>
  <c r="GR121" i="29"/>
  <c r="GR125" i="29" s="1"/>
  <c r="GJ121" i="29"/>
  <c r="GJ125" i="29" s="1"/>
  <c r="GB121" i="29"/>
  <c r="GB125" i="29" s="1"/>
  <c r="FT121" i="29"/>
  <c r="FT125" i="29" s="1"/>
  <c r="FL121" i="29"/>
  <c r="FL125" i="29" s="1"/>
  <c r="FD121" i="29"/>
  <c r="FD125" i="29" s="1"/>
  <c r="EV121" i="29"/>
  <c r="EV125" i="29" s="1"/>
  <c r="EN121" i="29"/>
  <c r="EN125" i="29" s="1"/>
  <c r="EF121" i="29"/>
  <c r="EF125" i="29" s="1"/>
  <c r="DX121" i="29"/>
  <c r="DX125" i="29" s="1"/>
  <c r="DP121" i="29"/>
  <c r="DP125" i="29" s="1"/>
  <c r="DH121" i="29"/>
  <c r="DH125" i="29" s="1"/>
  <c r="CZ121" i="29"/>
  <c r="CZ125" i="29" s="1"/>
  <c r="CR121" i="29"/>
  <c r="CR125" i="29" s="1"/>
  <c r="CJ121" i="29"/>
  <c r="CJ125" i="29" s="1"/>
  <c r="CB121" i="29"/>
  <c r="CB125" i="29" s="1"/>
  <c r="BT121" i="29"/>
  <c r="BT125" i="29" s="1"/>
  <c r="BL121" i="29"/>
  <c r="BL125" i="29" s="1"/>
  <c r="BD121" i="29"/>
  <c r="BD125" i="29" s="1"/>
  <c r="AV121" i="29"/>
  <c r="AV125" i="29" s="1"/>
  <c r="AN121" i="29"/>
  <c r="AN125" i="29" s="1"/>
  <c r="AF121" i="29"/>
  <c r="AF125" i="29" s="1"/>
  <c r="X121" i="29"/>
  <c r="X125" i="29" s="1"/>
  <c r="P121" i="29"/>
  <c r="GY121" i="28"/>
  <c r="GY125" i="28" s="1"/>
  <c r="GQ121" i="28"/>
  <c r="GQ125" i="28" s="1"/>
  <c r="GI121" i="28"/>
  <c r="GI125" i="28" s="1"/>
  <c r="GA121" i="28"/>
  <c r="GA125" i="28" s="1"/>
  <c r="FK121" i="28"/>
  <c r="FK125" i="28" s="1"/>
  <c r="FC121" i="28"/>
  <c r="FC125" i="28" s="1"/>
  <c r="EU121" i="28"/>
  <c r="EU125" i="28" s="1"/>
  <c r="EE121" i="28"/>
  <c r="EE125" i="28" s="1"/>
  <c r="DW121" i="28"/>
  <c r="DW125" i="28" s="1"/>
  <c r="DG121" i="28"/>
  <c r="DG125" i="28" s="1"/>
  <c r="CQ121" i="28"/>
  <c r="CQ125" i="28" s="1"/>
  <c r="CA121" i="28"/>
  <c r="CA125" i="28" s="1"/>
  <c r="BK121" i="28"/>
  <c r="BK125" i="28" s="1"/>
  <c r="AU121" i="28"/>
  <c r="AU125" i="28" s="1"/>
  <c r="AE121" i="28"/>
  <c r="AE125" i="28" s="1"/>
  <c r="GX121" i="28"/>
  <c r="GX125" i="28" s="1"/>
  <c r="GP121" i="28"/>
  <c r="GP125" i="28" s="1"/>
  <c r="GH121" i="28"/>
  <c r="GH125" i="28" s="1"/>
  <c r="FZ121" i="28"/>
  <c r="FZ125" i="28" s="1"/>
  <c r="FR121" i="28"/>
  <c r="FR125" i="28" s="1"/>
  <c r="FJ121" i="28"/>
  <c r="FJ125" i="28" s="1"/>
  <c r="FB121" i="28"/>
  <c r="FB125" i="28" s="1"/>
  <c r="ET121" i="28"/>
  <c r="ET125" i="28" s="1"/>
  <c r="EL121" i="28"/>
  <c r="EL125" i="28" s="1"/>
  <c r="ED121" i="28"/>
  <c r="ED125" i="28" s="1"/>
  <c r="DV121" i="28"/>
  <c r="DV125" i="28" s="1"/>
  <c r="DN121" i="28"/>
  <c r="DN125" i="28" s="1"/>
  <c r="DF121" i="28"/>
  <c r="DF125" i="28" s="1"/>
  <c r="CX121" i="28"/>
  <c r="CX125" i="28" s="1"/>
  <c r="CP121" i="28"/>
  <c r="CP125" i="28" s="1"/>
  <c r="CH121" i="28"/>
  <c r="CH125" i="28" s="1"/>
  <c r="BZ121" i="28"/>
  <c r="BZ125" i="28" s="1"/>
  <c r="BR121" i="28"/>
  <c r="BR125" i="28" s="1"/>
  <c r="GW121" i="28"/>
  <c r="GW125" i="28" s="1"/>
  <c r="GO121" i="28"/>
  <c r="GO125" i="28" s="1"/>
  <c r="GG121" i="28"/>
  <c r="GG125" i="28" s="1"/>
  <c r="FY121" i="28"/>
  <c r="FY125" i="28" s="1"/>
  <c r="FQ121" i="28"/>
  <c r="FQ125" i="28" s="1"/>
  <c r="FI121" i="28"/>
  <c r="FI125" i="28" s="1"/>
  <c r="FA121" i="28"/>
  <c r="FA125" i="28" s="1"/>
  <c r="ES121" i="28"/>
  <c r="ES125" i="28" s="1"/>
  <c r="EK121" i="28"/>
  <c r="EK125" i="28" s="1"/>
  <c r="EC121" i="28"/>
  <c r="EC125" i="28" s="1"/>
  <c r="DU121" i="28"/>
  <c r="DU125" i="28" s="1"/>
  <c r="DM121" i="28"/>
  <c r="DM125" i="28" s="1"/>
  <c r="DE121" i="28"/>
  <c r="DE125" i="28" s="1"/>
  <c r="CW121" i="28"/>
  <c r="CW125" i="28" s="1"/>
  <c r="CO121" i="28"/>
  <c r="CO125" i="28" s="1"/>
  <c r="CG121" i="28"/>
  <c r="CG125" i="28" s="1"/>
  <c r="BY121" i="28"/>
  <c r="BY125" i="28" s="1"/>
  <c r="BQ121" i="28"/>
  <c r="BQ125" i="28" s="1"/>
  <c r="GV121" i="28"/>
  <c r="GV125" i="28" s="1"/>
  <c r="GN121" i="28"/>
  <c r="GN125" i="28" s="1"/>
  <c r="GF121" i="28"/>
  <c r="GF125" i="28" s="1"/>
  <c r="FX121" i="28"/>
  <c r="FX125" i="28" s="1"/>
  <c r="FP121" i="28"/>
  <c r="FP125" i="28" s="1"/>
  <c r="FH121" i="28"/>
  <c r="FH125" i="28" s="1"/>
  <c r="EZ121" i="28"/>
  <c r="EZ125" i="28" s="1"/>
  <c r="ER121" i="28"/>
  <c r="ER125" i="28" s="1"/>
  <c r="EJ121" i="28"/>
  <c r="EJ125" i="28" s="1"/>
  <c r="EB121" i="28"/>
  <c r="EB125" i="28" s="1"/>
  <c r="DT121" i="28"/>
  <c r="DT125" i="28" s="1"/>
  <c r="DL121" i="28"/>
  <c r="DL125" i="28" s="1"/>
  <c r="DD121" i="28"/>
  <c r="DD125" i="28" s="1"/>
  <c r="CV121" i="28"/>
  <c r="CV125" i="28" s="1"/>
  <c r="CN121" i="28"/>
  <c r="CN125" i="28" s="1"/>
  <c r="CF121" i="28"/>
  <c r="CF125" i="28" s="1"/>
  <c r="BX121" i="28"/>
  <c r="BX125" i="28" s="1"/>
  <c r="BP121" i="28"/>
  <c r="BP125" i="28" s="1"/>
  <c r="GU121" i="28"/>
  <c r="GU125" i="28" s="1"/>
  <c r="GM121" i="28"/>
  <c r="GM125" i="28" s="1"/>
  <c r="GE121" i="28"/>
  <c r="GE125" i="28" s="1"/>
  <c r="FW121" i="28"/>
  <c r="FW125" i="28" s="1"/>
  <c r="FO121" i="28"/>
  <c r="FO125" i="28" s="1"/>
  <c r="FG121" i="28"/>
  <c r="FG125" i="28" s="1"/>
  <c r="EY121" i="28"/>
  <c r="EY125" i="28" s="1"/>
  <c r="EQ121" i="28"/>
  <c r="EQ125" i="28" s="1"/>
  <c r="EI121" i="28"/>
  <c r="EI125" i="28" s="1"/>
  <c r="EA121" i="28"/>
  <c r="EA125" i="28" s="1"/>
  <c r="DS121" i="28"/>
  <c r="DS125" i="28" s="1"/>
  <c r="DK121" i="28"/>
  <c r="DK125" i="28" s="1"/>
  <c r="DC121" i="28"/>
  <c r="DC125" i="28" s="1"/>
  <c r="CU121" i="28"/>
  <c r="CU125" i="28" s="1"/>
  <c r="CM121" i="28"/>
  <c r="CM125" i="28" s="1"/>
  <c r="CE121" i="28"/>
  <c r="CE125" i="28" s="1"/>
  <c r="BW121" i="28"/>
  <c r="BW125" i="28" s="1"/>
  <c r="BO121" i="28"/>
  <c r="BO125" i="28" s="1"/>
  <c r="BG121" i="28"/>
  <c r="BG125" i="28" s="1"/>
  <c r="HB121" i="28"/>
  <c r="HB125" i="28" s="1"/>
  <c r="GT121" i="28"/>
  <c r="GT125" i="28" s="1"/>
  <c r="GL121" i="28"/>
  <c r="GL125" i="28" s="1"/>
  <c r="GD121" i="28"/>
  <c r="GD125" i="28" s="1"/>
  <c r="FV121" i="28"/>
  <c r="FV125" i="28" s="1"/>
  <c r="FN121" i="28"/>
  <c r="FN125" i="28" s="1"/>
  <c r="FF121" i="28"/>
  <c r="FF125" i="28" s="1"/>
  <c r="EX121" i="28"/>
  <c r="EX125" i="28" s="1"/>
  <c r="EP121" i="28"/>
  <c r="EP125" i="28" s="1"/>
  <c r="EH121" i="28"/>
  <c r="EH125" i="28" s="1"/>
  <c r="DZ121" i="28"/>
  <c r="DZ125" i="28" s="1"/>
  <c r="DR121" i="28"/>
  <c r="DR125" i="28" s="1"/>
  <c r="DJ121" i="28"/>
  <c r="DJ125" i="28" s="1"/>
  <c r="DB121" i="28"/>
  <c r="DB125" i="28" s="1"/>
  <c r="CT121" i="28"/>
  <c r="CT125" i="28" s="1"/>
  <c r="CL121" i="28"/>
  <c r="CL125" i="28" s="1"/>
  <c r="CD121" i="28"/>
  <c r="CD125" i="28" s="1"/>
  <c r="BV121" i="28"/>
  <c r="BV125" i="28" s="1"/>
  <c r="BN121" i="28"/>
  <c r="BN125" i="28" s="1"/>
  <c r="BF121" i="28"/>
  <c r="BF125" i="28" s="1"/>
  <c r="AX121" i="28"/>
  <c r="AX125" i="28" s="1"/>
  <c r="AP121" i="28"/>
  <c r="AP125" i="28" s="1"/>
  <c r="AH121" i="28"/>
  <c r="AH125" i="28" s="1"/>
  <c r="Z121" i="28"/>
  <c r="Z125" i="28" s="1"/>
  <c r="R121" i="28"/>
  <c r="R125" i="28" s="1"/>
  <c r="FM121" i="28"/>
  <c r="FM125" i="28" s="1"/>
  <c r="EG121" i="28"/>
  <c r="EG125" i="28" s="1"/>
  <c r="DQ121" i="28"/>
  <c r="DQ125" i="28" s="1"/>
  <c r="DA121" i="28"/>
  <c r="DA125" i="28" s="1"/>
  <c r="CK121" i="28"/>
  <c r="CK125" i="28" s="1"/>
  <c r="BU121" i="28"/>
  <c r="BU125" i="28" s="1"/>
  <c r="BM121" i="28"/>
  <c r="BM125" i="28" s="1"/>
  <c r="AW121" i="28"/>
  <c r="AW125" i="28" s="1"/>
  <c r="AG121" i="28"/>
  <c r="AG125" i="28" s="1"/>
  <c r="Q121" i="28"/>
  <c r="Q125" i="28" s="1"/>
  <c r="HA121" i="28"/>
  <c r="HA125" i="28" s="1"/>
  <c r="GS121" i="28"/>
  <c r="GS125" i="28" s="1"/>
  <c r="GK121" i="28"/>
  <c r="GK125" i="28" s="1"/>
  <c r="GC121" i="28"/>
  <c r="GC125" i="28" s="1"/>
  <c r="FU121" i="28"/>
  <c r="FU125" i="28" s="1"/>
  <c r="FE121" i="28"/>
  <c r="FE125" i="28" s="1"/>
  <c r="EW121" i="28"/>
  <c r="EW125" i="28" s="1"/>
  <c r="EO121" i="28"/>
  <c r="EO125" i="28" s="1"/>
  <c r="DY121" i="28"/>
  <c r="DY125" i="28" s="1"/>
  <c r="DI121" i="28"/>
  <c r="DI125" i="28" s="1"/>
  <c r="CS121" i="28"/>
  <c r="CS125" i="28" s="1"/>
  <c r="CC121" i="28"/>
  <c r="CC125" i="28" s="1"/>
  <c r="BE121" i="28"/>
  <c r="BE125" i="28" s="1"/>
  <c r="AO121" i="28"/>
  <c r="AO125" i="28" s="1"/>
  <c r="Y121" i="28"/>
  <c r="Y125" i="28" s="1"/>
  <c r="GZ121" i="28"/>
  <c r="GZ125" i="28" s="1"/>
  <c r="GR121" i="28"/>
  <c r="GR125" i="28" s="1"/>
  <c r="GJ121" i="28"/>
  <c r="GJ125" i="28" s="1"/>
  <c r="GB121" i="28"/>
  <c r="GB125" i="28" s="1"/>
  <c r="FT121" i="28"/>
  <c r="FT125" i="28" s="1"/>
  <c r="FL121" i="28"/>
  <c r="FL125" i="28" s="1"/>
  <c r="FD121" i="28"/>
  <c r="FD125" i="28" s="1"/>
  <c r="EV121" i="28"/>
  <c r="EV125" i="28" s="1"/>
  <c r="EN121" i="28"/>
  <c r="EN125" i="28" s="1"/>
  <c r="EF121" i="28"/>
  <c r="EF125" i="28" s="1"/>
  <c r="DX121" i="28"/>
  <c r="DX125" i="28" s="1"/>
  <c r="DP121" i="28"/>
  <c r="DP125" i="28" s="1"/>
  <c r="DH121" i="28"/>
  <c r="DH125" i="28" s="1"/>
  <c r="CZ121" i="28"/>
  <c r="CZ125" i="28" s="1"/>
  <c r="CR121" i="28"/>
  <c r="CR125" i="28" s="1"/>
  <c r="CJ121" i="28"/>
  <c r="CJ125" i="28" s="1"/>
  <c r="CB121" i="28"/>
  <c r="CB125" i="28" s="1"/>
  <c r="BT121" i="28"/>
  <c r="BT125" i="28" s="1"/>
  <c r="BL121" i="28"/>
  <c r="BL125" i="28" s="1"/>
  <c r="BD121" i="28"/>
  <c r="BD125" i="28" s="1"/>
  <c r="AV121" i="28"/>
  <c r="AV125" i="28" s="1"/>
  <c r="AN121" i="28"/>
  <c r="AN125" i="28" s="1"/>
  <c r="AF121" i="28"/>
  <c r="AF125" i="28" s="1"/>
  <c r="X121" i="28"/>
  <c r="X125" i="28" s="1"/>
  <c r="P121" i="28"/>
  <c r="P125" i="28" s="1"/>
  <c r="FS121" i="28"/>
  <c r="FS125" i="28" s="1"/>
  <c r="EM121" i="28"/>
  <c r="EM125" i="28" s="1"/>
  <c r="DO121" i="28"/>
  <c r="DO125" i="28" s="1"/>
  <c r="CY121" i="28"/>
  <c r="CY125" i="28" s="1"/>
  <c r="CI121" i="28"/>
  <c r="CI125" i="28" s="1"/>
  <c r="BS121" i="28"/>
  <c r="BS125" i="28" s="1"/>
  <c r="BC121" i="28"/>
  <c r="BC125" i="28" s="1"/>
  <c r="AM121" i="28"/>
  <c r="AM125" i="28" s="1"/>
  <c r="W121" i="28"/>
  <c r="W125" i="28" s="1"/>
  <c r="AD121" i="28"/>
  <c r="AD125" i="28" s="1"/>
  <c r="BJ121" i="28"/>
  <c r="BJ125" i="28" s="1"/>
  <c r="AS121" i="28"/>
  <c r="AS125" i="28" s="1"/>
  <c r="AC121" i="28"/>
  <c r="AC125" i="28" s="1"/>
  <c r="N121" i="28"/>
  <c r="N125" i="28" s="1"/>
  <c r="BI121" i="28"/>
  <c r="BI125" i="28" s="1"/>
  <c r="AR121" i="28"/>
  <c r="AR125" i="28" s="1"/>
  <c r="AB121" i="28"/>
  <c r="AB125" i="28" s="1"/>
  <c r="M121" i="28"/>
  <c r="M125" i="28" s="1"/>
  <c r="BH121" i="28"/>
  <c r="BH125" i="28" s="1"/>
  <c r="AQ121" i="28"/>
  <c r="AQ125" i="28" s="1"/>
  <c r="AA121" i="28"/>
  <c r="AA125" i="28" s="1"/>
  <c r="L121" i="28"/>
  <c r="L125" i="28" s="1"/>
  <c r="AZ121" i="28"/>
  <c r="AZ125" i="28" s="1"/>
  <c r="AY121" i="28"/>
  <c r="AY125" i="28" s="1"/>
  <c r="O121" i="28"/>
  <c r="O125" i="28" s="1"/>
  <c r="BB121" i="28"/>
  <c r="BB125" i="28" s="1"/>
  <c r="AL121" i="28"/>
  <c r="AL125" i="28" s="1"/>
  <c r="V121" i="28"/>
  <c r="V125" i="28" s="1"/>
  <c r="K121" i="28"/>
  <c r="BA121" i="28"/>
  <c r="BA125" i="28" s="1"/>
  <c r="AK121" i="28"/>
  <c r="AK125" i="28" s="1"/>
  <c r="U121" i="28"/>
  <c r="AJ121" i="28"/>
  <c r="AJ125" i="28" s="1"/>
  <c r="T121" i="28"/>
  <c r="T125" i="28" s="1"/>
  <c r="AI121" i="28"/>
  <c r="AI125" i="28" s="1"/>
  <c r="S121" i="28"/>
  <c r="S125" i="28" s="1"/>
  <c r="AT121" i="28"/>
  <c r="AT125" i="28" s="1"/>
  <c r="GY121" i="30"/>
  <c r="GY125" i="30" s="1"/>
  <c r="GQ121" i="30"/>
  <c r="GQ125" i="30" s="1"/>
  <c r="GI121" i="30"/>
  <c r="GI125" i="30" s="1"/>
  <c r="GA121" i="30"/>
  <c r="GA125" i="30" s="1"/>
  <c r="FS121" i="30"/>
  <c r="FS125" i="30" s="1"/>
  <c r="FK121" i="30"/>
  <c r="FK125" i="30" s="1"/>
  <c r="FC121" i="30"/>
  <c r="FC125" i="30" s="1"/>
  <c r="EU121" i="30"/>
  <c r="EU125" i="30" s="1"/>
  <c r="EM121" i="30"/>
  <c r="EM125" i="30" s="1"/>
  <c r="EE121" i="30"/>
  <c r="EE125" i="30" s="1"/>
  <c r="DW121" i="30"/>
  <c r="DW125" i="30" s="1"/>
  <c r="DO121" i="30"/>
  <c r="DO125" i="30" s="1"/>
  <c r="DG121" i="30"/>
  <c r="DG125" i="30" s="1"/>
  <c r="CY121" i="30"/>
  <c r="CY125" i="30" s="1"/>
  <c r="CQ121" i="30"/>
  <c r="CQ125" i="30" s="1"/>
  <c r="CI121" i="30"/>
  <c r="CI125" i="30" s="1"/>
  <c r="CA121" i="30"/>
  <c r="CA125" i="30" s="1"/>
  <c r="BS121" i="30"/>
  <c r="BS125" i="30" s="1"/>
  <c r="BK121" i="30"/>
  <c r="BK125" i="30" s="1"/>
  <c r="BC121" i="30"/>
  <c r="BC125" i="30" s="1"/>
  <c r="AU121" i="30"/>
  <c r="AU125" i="30" s="1"/>
  <c r="AM121" i="30"/>
  <c r="AM125" i="30" s="1"/>
  <c r="AE121" i="30"/>
  <c r="AE125" i="30" s="1"/>
  <c r="W121" i="30"/>
  <c r="W125" i="30" s="1"/>
  <c r="O121" i="30"/>
  <c r="O125" i="30" s="1"/>
  <c r="GX121" i="30"/>
  <c r="GX125" i="30" s="1"/>
  <c r="GP121" i="30"/>
  <c r="GP125" i="30" s="1"/>
  <c r="GH121" i="30"/>
  <c r="GH125" i="30" s="1"/>
  <c r="FZ121" i="30"/>
  <c r="FZ125" i="30" s="1"/>
  <c r="FR121" i="30"/>
  <c r="FR125" i="30" s="1"/>
  <c r="FJ121" i="30"/>
  <c r="FJ125" i="30" s="1"/>
  <c r="FB121" i="30"/>
  <c r="FB125" i="30" s="1"/>
  <c r="ET121" i="30"/>
  <c r="ET125" i="30" s="1"/>
  <c r="EL121" i="30"/>
  <c r="EL125" i="30" s="1"/>
  <c r="ED121" i="30"/>
  <c r="ED125" i="30" s="1"/>
  <c r="DV121" i="30"/>
  <c r="DV125" i="30" s="1"/>
  <c r="DN121" i="30"/>
  <c r="DN125" i="30" s="1"/>
  <c r="DF121" i="30"/>
  <c r="DF125" i="30" s="1"/>
  <c r="CX121" i="30"/>
  <c r="CX125" i="30" s="1"/>
  <c r="CP121" i="30"/>
  <c r="CP125" i="30" s="1"/>
  <c r="CH121" i="30"/>
  <c r="CH125" i="30" s="1"/>
  <c r="BZ121" i="30"/>
  <c r="BZ125" i="30" s="1"/>
  <c r="BR121" i="30"/>
  <c r="BR125" i="30" s="1"/>
  <c r="BJ121" i="30"/>
  <c r="BJ125" i="30" s="1"/>
  <c r="BB121" i="30"/>
  <c r="BB125" i="30" s="1"/>
  <c r="AT121" i="30"/>
  <c r="AT125" i="30" s="1"/>
  <c r="AL121" i="30"/>
  <c r="AL125" i="30" s="1"/>
  <c r="AD121" i="30"/>
  <c r="AD125" i="30" s="1"/>
  <c r="V121" i="30"/>
  <c r="V125" i="30" s="1"/>
  <c r="N121" i="30"/>
  <c r="N125" i="30" s="1"/>
  <c r="GW121" i="30"/>
  <c r="GW125" i="30" s="1"/>
  <c r="GO121" i="30"/>
  <c r="GO125" i="30" s="1"/>
  <c r="GG121" i="30"/>
  <c r="GG125" i="30" s="1"/>
  <c r="FY121" i="30"/>
  <c r="FY125" i="30" s="1"/>
  <c r="FQ121" i="30"/>
  <c r="FQ125" i="30" s="1"/>
  <c r="FI121" i="30"/>
  <c r="FI125" i="30" s="1"/>
  <c r="FA121" i="30"/>
  <c r="FA125" i="30" s="1"/>
  <c r="ES121" i="30"/>
  <c r="ES125" i="30" s="1"/>
  <c r="EK121" i="30"/>
  <c r="EK125" i="30" s="1"/>
  <c r="EC121" i="30"/>
  <c r="EC125" i="30" s="1"/>
  <c r="DU121" i="30"/>
  <c r="DU125" i="30" s="1"/>
  <c r="DM121" i="30"/>
  <c r="DM125" i="30" s="1"/>
  <c r="DE121" i="30"/>
  <c r="DE125" i="30" s="1"/>
  <c r="CW121" i="30"/>
  <c r="CW125" i="30" s="1"/>
  <c r="CO121" i="30"/>
  <c r="CO125" i="30" s="1"/>
  <c r="CG121" i="30"/>
  <c r="CG125" i="30" s="1"/>
  <c r="BY121" i="30"/>
  <c r="BY125" i="30" s="1"/>
  <c r="BQ121" i="30"/>
  <c r="BQ125" i="30" s="1"/>
  <c r="BI121" i="30"/>
  <c r="BI125" i="30" s="1"/>
  <c r="BA121" i="30"/>
  <c r="BA125" i="30" s="1"/>
  <c r="AS121" i="30"/>
  <c r="AS125" i="30" s="1"/>
  <c r="AK121" i="30"/>
  <c r="AK125" i="30" s="1"/>
  <c r="AC121" i="30"/>
  <c r="AC125" i="30" s="1"/>
  <c r="U121" i="30"/>
  <c r="U125" i="30" s="1"/>
  <c r="M121" i="30"/>
  <c r="M125" i="30" s="1"/>
  <c r="GV121" i="30"/>
  <c r="GV125" i="30" s="1"/>
  <c r="GN121" i="30"/>
  <c r="GN125" i="30" s="1"/>
  <c r="GF121" i="30"/>
  <c r="GF125" i="30" s="1"/>
  <c r="FX121" i="30"/>
  <c r="FX125" i="30" s="1"/>
  <c r="FP121" i="30"/>
  <c r="FP125" i="30" s="1"/>
  <c r="FH121" i="30"/>
  <c r="FH125" i="30" s="1"/>
  <c r="EZ121" i="30"/>
  <c r="EZ125" i="30" s="1"/>
  <c r="ER121" i="30"/>
  <c r="ER125" i="30" s="1"/>
  <c r="EJ121" i="30"/>
  <c r="EJ125" i="30" s="1"/>
  <c r="EB121" i="30"/>
  <c r="EB125" i="30" s="1"/>
  <c r="DT121" i="30"/>
  <c r="DT125" i="30" s="1"/>
  <c r="DL121" i="30"/>
  <c r="DL125" i="30" s="1"/>
  <c r="DD121" i="30"/>
  <c r="DD125" i="30" s="1"/>
  <c r="CV121" i="30"/>
  <c r="CV125" i="30" s="1"/>
  <c r="CN121" i="30"/>
  <c r="CN125" i="30" s="1"/>
  <c r="CF121" i="30"/>
  <c r="CF125" i="30" s="1"/>
  <c r="BX121" i="30"/>
  <c r="BX125" i="30" s="1"/>
  <c r="BP121" i="30"/>
  <c r="BP125" i="30" s="1"/>
  <c r="BH121" i="30"/>
  <c r="BH125" i="30" s="1"/>
  <c r="AZ121" i="30"/>
  <c r="AZ125" i="30" s="1"/>
  <c r="AR121" i="30"/>
  <c r="AR125" i="30" s="1"/>
  <c r="AJ121" i="30"/>
  <c r="AJ125" i="30" s="1"/>
  <c r="AB121" i="30"/>
  <c r="AB125" i="30" s="1"/>
  <c r="T121" i="30"/>
  <c r="T125" i="30" s="1"/>
  <c r="L121" i="30"/>
  <c r="L125" i="30" s="1"/>
  <c r="GU121" i="30"/>
  <c r="GU125" i="30" s="1"/>
  <c r="GM121" i="30"/>
  <c r="GM125" i="30" s="1"/>
  <c r="GE121" i="30"/>
  <c r="GE125" i="30" s="1"/>
  <c r="FW121" i="30"/>
  <c r="FW125" i="30" s="1"/>
  <c r="FO121" i="30"/>
  <c r="FO125" i="30" s="1"/>
  <c r="FG121" i="30"/>
  <c r="FG125" i="30" s="1"/>
  <c r="EY121" i="30"/>
  <c r="EY125" i="30" s="1"/>
  <c r="EQ121" i="30"/>
  <c r="EQ125" i="30" s="1"/>
  <c r="EI121" i="30"/>
  <c r="EI125" i="30" s="1"/>
  <c r="EA121" i="30"/>
  <c r="EA125" i="30" s="1"/>
  <c r="DS121" i="30"/>
  <c r="DS125" i="30" s="1"/>
  <c r="DK121" i="30"/>
  <c r="DK125" i="30" s="1"/>
  <c r="DC121" i="30"/>
  <c r="DC125" i="30" s="1"/>
  <c r="CU121" i="30"/>
  <c r="CU125" i="30" s="1"/>
  <c r="CM121" i="30"/>
  <c r="CM125" i="30" s="1"/>
  <c r="CE121" i="30"/>
  <c r="CE125" i="30" s="1"/>
  <c r="BW121" i="30"/>
  <c r="BW125" i="30" s="1"/>
  <c r="BO121" i="30"/>
  <c r="BO125" i="30" s="1"/>
  <c r="BG121" i="30"/>
  <c r="BG125" i="30" s="1"/>
  <c r="AY121" i="30"/>
  <c r="AY125" i="30" s="1"/>
  <c r="AQ121" i="30"/>
  <c r="AQ125" i="30" s="1"/>
  <c r="AI121" i="30"/>
  <c r="AI125" i="30" s="1"/>
  <c r="AA121" i="30"/>
  <c r="AA125" i="30" s="1"/>
  <c r="S121" i="30"/>
  <c r="S125" i="30" s="1"/>
  <c r="K121" i="30"/>
  <c r="HB121" i="30"/>
  <c r="HB125" i="30" s="1"/>
  <c r="GT121" i="30"/>
  <c r="GT125" i="30" s="1"/>
  <c r="GL121" i="30"/>
  <c r="GL125" i="30" s="1"/>
  <c r="GD121" i="30"/>
  <c r="GD125" i="30" s="1"/>
  <c r="FV121" i="30"/>
  <c r="FV125" i="30" s="1"/>
  <c r="FN121" i="30"/>
  <c r="FN125" i="30" s="1"/>
  <c r="FF121" i="30"/>
  <c r="FF125" i="30" s="1"/>
  <c r="EX121" i="30"/>
  <c r="EX125" i="30" s="1"/>
  <c r="EP121" i="30"/>
  <c r="EP125" i="30" s="1"/>
  <c r="EH121" i="30"/>
  <c r="EH125" i="30" s="1"/>
  <c r="DZ121" i="30"/>
  <c r="DZ125" i="30" s="1"/>
  <c r="DR121" i="30"/>
  <c r="DR125" i="30" s="1"/>
  <c r="DJ121" i="30"/>
  <c r="DJ125" i="30" s="1"/>
  <c r="DB121" i="30"/>
  <c r="DB125" i="30" s="1"/>
  <c r="CT121" i="30"/>
  <c r="CT125" i="30" s="1"/>
  <c r="CL121" i="30"/>
  <c r="CL125" i="30" s="1"/>
  <c r="CD121" i="30"/>
  <c r="CD125" i="30" s="1"/>
  <c r="BV121" i="30"/>
  <c r="BV125" i="30" s="1"/>
  <c r="BN121" i="30"/>
  <c r="BN125" i="30" s="1"/>
  <c r="BF121" i="30"/>
  <c r="BF125" i="30" s="1"/>
  <c r="AX121" i="30"/>
  <c r="AX125" i="30" s="1"/>
  <c r="AP121" i="30"/>
  <c r="AP125" i="30" s="1"/>
  <c r="AH121" i="30"/>
  <c r="AH125" i="30" s="1"/>
  <c r="Z121" i="30"/>
  <c r="Z125" i="30" s="1"/>
  <c r="R121" i="30"/>
  <c r="R125" i="30" s="1"/>
  <c r="HA121" i="30"/>
  <c r="HA125" i="30" s="1"/>
  <c r="GS121" i="30"/>
  <c r="GS125" i="30" s="1"/>
  <c r="GK121" i="30"/>
  <c r="GK125" i="30" s="1"/>
  <c r="GC121" i="30"/>
  <c r="GC125" i="30" s="1"/>
  <c r="FU121" i="30"/>
  <c r="FU125" i="30" s="1"/>
  <c r="FM121" i="30"/>
  <c r="FM125" i="30" s="1"/>
  <c r="FE121" i="30"/>
  <c r="FE125" i="30" s="1"/>
  <c r="EW121" i="30"/>
  <c r="EW125" i="30" s="1"/>
  <c r="EO121" i="30"/>
  <c r="EO125" i="30" s="1"/>
  <c r="EG121" i="30"/>
  <c r="EG125" i="30" s="1"/>
  <c r="DY121" i="30"/>
  <c r="DY125" i="30" s="1"/>
  <c r="DQ121" i="30"/>
  <c r="DQ125" i="30" s="1"/>
  <c r="DI121" i="30"/>
  <c r="DI125" i="30" s="1"/>
  <c r="DA121" i="30"/>
  <c r="DA125" i="30" s="1"/>
  <c r="CS121" i="30"/>
  <c r="CS125" i="30" s="1"/>
  <c r="CK121" i="30"/>
  <c r="CK125" i="30" s="1"/>
  <c r="CC121" i="30"/>
  <c r="CC125" i="30" s="1"/>
  <c r="BU121" i="30"/>
  <c r="BU125" i="30" s="1"/>
  <c r="BM121" i="30"/>
  <c r="BM125" i="30" s="1"/>
  <c r="BE121" i="30"/>
  <c r="BE125" i="30" s="1"/>
  <c r="AW121" i="30"/>
  <c r="AW125" i="30" s="1"/>
  <c r="AO121" i="30"/>
  <c r="AO125" i="30" s="1"/>
  <c r="AG121" i="30"/>
  <c r="AG125" i="30" s="1"/>
  <c r="Y121" i="30"/>
  <c r="Y125" i="30" s="1"/>
  <c r="Q121" i="30"/>
  <c r="GZ121" i="30"/>
  <c r="GZ125" i="30" s="1"/>
  <c r="GR121" i="30"/>
  <c r="GR125" i="30" s="1"/>
  <c r="GJ121" i="30"/>
  <c r="GJ125" i="30" s="1"/>
  <c r="GB121" i="30"/>
  <c r="GB125" i="30" s="1"/>
  <c r="FT121" i="30"/>
  <c r="FT125" i="30" s="1"/>
  <c r="FL121" i="30"/>
  <c r="FL125" i="30" s="1"/>
  <c r="FD121" i="30"/>
  <c r="FD125" i="30" s="1"/>
  <c r="EV121" i="30"/>
  <c r="EV125" i="30" s="1"/>
  <c r="EN121" i="30"/>
  <c r="EN125" i="30" s="1"/>
  <c r="EF121" i="30"/>
  <c r="EF125" i="30" s="1"/>
  <c r="DX121" i="30"/>
  <c r="DX125" i="30" s="1"/>
  <c r="DP121" i="30"/>
  <c r="DP125" i="30" s="1"/>
  <c r="DH121" i="30"/>
  <c r="DH125" i="30" s="1"/>
  <c r="CZ121" i="30"/>
  <c r="CZ125" i="30" s="1"/>
  <c r="CR121" i="30"/>
  <c r="CR125" i="30" s="1"/>
  <c r="CJ121" i="30"/>
  <c r="CJ125" i="30" s="1"/>
  <c r="CB121" i="30"/>
  <c r="CB125" i="30" s="1"/>
  <c r="BT121" i="30"/>
  <c r="BT125" i="30" s="1"/>
  <c r="BL121" i="30"/>
  <c r="BL125" i="30" s="1"/>
  <c r="BD121" i="30"/>
  <c r="BD125" i="30" s="1"/>
  <c r="AV121" i="30"/>
  <c r="AV125" i="30" s="1"/>
  <c r="AN121" i="30"/>
  <c r="AN125" i="30" s="1"/>
  <c r="AF121" i="30"/>
  <c r="AF125" i="30" s="1"/>
  <c r="X121" i="30"/>
  <c r="X125" i="30" s="1"/>
  <c r="P121" i="30"/>
  <c r="P125" i="30" s="1"/>
  <c r="H77" i="29"/>
  <c r="H77" i="30"/>
  <c r="H77" i="28"/>
  <c r="H76" i="30"/>
  <c r="H76" i="28"/>
  <c r="H76" i="29"/>
  <c r="H74" i="28"/>
  <c r="H74" i="29"/>
  <c r="H74" i="30"/>
  <c r="H73" i="28"/>
  <c r="H73" i="29"/>
  <c r="H73" i="30"/>
  <c r="H70" i="28"/>
  <c r="H70" i="29"/>
  <c r="H70" i="30"/>
  <c r="H72" i="28"/>
  <c r="H72" i="29"/>
  <c r="H72" i="30"/>
  <c r="H68" i="28"/>
  <c r="H68" i="29"/>
  <c r="H68" i="30"/>
  <c r="H71" i="29"/>
  <c r="H71" i="30"/>
  <c r="H71" i="28"/>
  <c r="H69" i="29"/>
  <c r="H69" i="28"/>
  <c r="H69" i="30"/>
  <c r="H67" i="28"/>
  <c r="H67" i="29"/>
  <c r="H67" i="30"/>
  <c r="H75" i="30"/>
  <c r="H75" i="28"/>
  <c r="H75" i="29"/>
  <c r="H66" i="30"/>
  <c r="H66" i="29"/>
  <c r="H66" i="28"/>
  <c r="H64" i="30"/>
  <c r="H64" i="28"/>
  <c r="H64" i="29"/>
  <c r="H65" i="30"/>
  <c r="H65" i="29"/>
  <c r="H65" i="28"/>
  <c r="H79" i="29"/>
  <c r="H79" i="28"/>
  <c r="H79" i="30"/>
  <c r="IS130" i="65"/>
  <c r="IR72" i="65"/>
  <c r="IX72" i="65" s="1"/>
  <c r="IT72" i="65" s="1"/>
  <c r="IR120" i="65"/>
  <c r="IX120" i="65" s="1"/>
  <c r="IT120" i="65" s="1"/>
  <c r="JB120" i="65" s="1"/>
  <c r="IR103" i="65"/>
  <c r="IX103" i="65" s="1"/>
  <c r="IT103" i="65" s="1"/>
  <c r="JB103" i="65" s="1"/>
  <c r="IR123" i="65"/>
  <c r="IX123" i="65" s="1"/>
  <c r="IT123" i="65" s="1"/>
  <c r="IR88" i="65"/>
  <c r="IR82" i="65"/>
  <c r="IX82" i="65" s="1"/>
  <c r="IT82" i="65" s="1"/>
  <c r="JE82" i="65" s="1"/>
  <c r="IR58" i="65"/>
  <c r="IX58" i="65" s="1"/>
  <c r="IT58" i="65" s="1"/>
  <c r="IR136" i="65"/>
  <c r="IR97" i="65"/>
  <c r="IX97" i="65" s="1"/>
  <c r="IT97" i="65" s="1"/>
  <c r="JE97" i="65" s="1"/>
  <c r="IR111" i="65"/>
  <c r="IX111" i="65" s="1"/>
  <c r="IT111" i="65" s="1"/>
  <c r="JB111" i="65" s="1"/>
  <c r="IR79" i="65"/>
  <c r="IX79" i="65" s="1"/>
  <c r="IT79" i="65" s="1"/>
  <c r="JE79" i="65" s="1"/>
  <c r="IR101" i="65"/>
  <c r="IX101" i="65" s="1"/>
  <c r="IT101" i="65" s="1"/>
  <c r="JB101" i="65" s="1"/>
  <c r="IR89" i="65"/>
  <c r="IR132" i="65"/>
  <c r="IR126" i="65"/>
  <c r="IX126" i="65" s="1"/>
  <c r="IT126" i="65" s="1"/>
  <c r="IY126" i="65" s="1"/>
  <c r="IR130" i="65"/>
  <c r="IR116" i="65"/>
  <c r="IX116" i="65" s="1"/>
  <c r="IT116" i="65" s="1"/>
  <c r="IR96" i="65"/>
  <c r="IX96" i="65" s="1"/>
  <c r="IT96" i="65" s="1"/>
  <c r="JB96" i="65" s="1"/>
  <c r="IR57" i="65"/>
  <c r="IR75" i="65"/>
  <c r="IX75" i="65" s="1"/>
  <c r="IT75" i="65" s="1"/>
  <c r="IY75" i="65" s="1"/>
  <c r="IR128" i="65"/>
  <c r="IR62" i="65"/>
  <c r="IX62" i="65" s="1"/>
  <c r="IT62" i="65" s="1"/>
  <c r="IR54" i="65"/>
  <c r="IX54" i="65" s="1"/>
  <c r="IT54" i="65" s="1"/>
  <c r="IR99" i="65"/>
  <c r="IX99" i="65" s="1"/>
  <c r="IT99" i="65" s="1"/>
  <c r="JB99" i="65" s="1"/>
  <c r="IR94" i="65"/>
  <c r="IR71" i="65"/>
  <c r="IR45" i="65"/>
  <c r="IX45" i="65" s="1"/>
  <c r="IT45" i="65" s="1"/>
  <c r="IR93" i="65"/>
  <c r="IR92" i="65"/>
  <c r="IR83" i="65"/>
  <c r="IR110" i="65"/>
  <c r="IR73" i="65"/>
  <c r="IR109" i="65"/>
  <c r="IX109" i="65" s="1"/>
  <c r="IT109" i="65" s="1"/>
  <c r="IY109" i="65" s="1"/>
  <c r="IR74" i="65"/>
  <c r="IX74" i="65" s="1"/>
  <c r="IT74" i="65" s="1"/>
  <c r="IY74" i="65" s="1"/>
  <c r="IR133" i="65"/>
  <c r="IR113" i="65"/>
  <c r="IR66" i="65"/>
  <c r="IX66" i="65" s="1"/>
  <c r="IT66" i="65" s="1"/>
  <c r="JE66" i="65" s="1"/>
  <c r="IR69" i="65"/>
  <c r="IX69" i="65" s="1"/>
  <c r="IT69" i="65" s="1"/>
  <c r="IY69" i="65" s="1"/>
  <c r="IR67" i="65"/>
  <c r="IR46" i="65"/>
  <c r="IX46" i="65" s="1"/>
  <c r="IT46" i="65" s="1"/>
  <c r="IR129" i="65"/>
  <c r="IR86" i="65"/>
  <c r="IR104" i="65"/>
  <c r="IR53" i="65"/>
  <c r="IR49" i="65"/>
  <c r="IX49" i="65" s="1"/>
  <c r="IT49" i="65" s="1"/>
  <c r="IR105" i="65"/>
  <c r="IR50" i="65"/>
  <c r="IR61" i="65"/>
  <c r="I86" i="28"/>
  <c r="I86" i="27"/>
  <c r="I86" i="30"/>
  <c r="I86" i="29"/>
  <c r="I85" i="30"/>
  <c r="I85" i="29"/>
  <c r="I85" i="28"/>
  <c r="I98" i="27"/>
  <c r="I98" i="28"/>
  <c r="I98" i="30"/>
  <c r="I98" i="29"/>
  <c r="I99" i="30"/>
  <c r="I99" i="29"/>
  <c r="I99" i="27"/>
  <c r="I99" i="28"/>
  <c r="I91" i="29"/>
  <c r="I91" i="27"/>
  <c r="I91" i="30"/>
  <c r="I88" i="29"/>
  <c r="I88" i="30"/>
  <c r="I88" i="27"/>
  <c r="I97" i="29"/>
  <c r="I97" i="28"/>
  <c r="I97" i="30"/>
  <c r="I97" i="27"/>
  <c r="I89" i="29"/>
  <c r="I89" i="27"/>
  <c r="I89" i="30"/>
  <c r="I87" i="30"/>
  <c r="I87" i="29"/>
  <c r="I87" i="27"/>
  <c r="I87" i="28"/>
  <c r="I90" i="30"/>
  <c r="I90" i="27"/>
  <c r="I90" i="29"/>
  <c r="I95" i="27"/>
  <c r="I95" i="30"/>
  <c r="I95" i="29"/>
  <c r="I96" i="29"/>
  <c r="I96" i="27"/>
  <c r="I96" i="30"/>
  <c r="I96" i="28"/>
  <c r="I84" i="28"/>
  <c r="I84" i="30"/>
  <c r="I84" i="29"/>
  <c r="I93" i="30"/>
  <c r="I93" i="27"/>
  <c r="I93" i="29"/>
  <c r="I92" i="27"/>
  <c r="I92" i="29"/>
  <c r="I92" i="30"/>
  <c r="I94" i="27"/>
  <c r="I94" i="30"/>
  <c r="I94" i="29"/>
  <c r="Q121" i="27"/>
  <c r="Q125" i="27" s="1"/>
  <c r="Y121" i="27"/>
  <c r="Y125" i="27" s="1"/>
  <c r="AG121" i="27"/>
  <c r="AO121" i="27"/>
  <c r="AO125" i="27" s="1"/>
  <c r="AW121" i="27"/>
  <c r="AW125" i="27" s="1"/>
  <c r="BE121" i="27"/>
  <c r="BE125" i="27" s="1"/>
  <c r="K121" i="27"/>
  <c r="K125" i="27" s="1"/>
  <c r="S121" i="27"/>
  <c r="S125" i="27" s="1"/>
  <c r="AA121" i="27"/>
  <c r="AA125" i="27" s="1"/>
  <c r="AI121" i="27"/>
  <c r="AI125" i="27" s="1"/>
  <c r="AQ121" i="27"/>
  <c r="L121" i="27"/>
  <c r="L125" i="27" s="1"/>
  <c r="T121" i="27"/>
  <c r="T125" i="27" s="1"/>
  <c r="AB121" i="27"/>
  <c r="AB125" i="27" s="1"/>
  <c r="AJ121" i="27"/>
  <c r="AJ125" i="27" s="1"/>
  <c r="AR121" i="27"/>
  <c r="AR125" i="27" s="1"/>
  <c r="M121" i="27"/>
  <c r="U121" i="27"/>
  <c r="U125" i="27" s="1"/>
  <c r="AC121" i="27"/>
  <c r="AC125" i="27" s="1"/>
  <c r="AK121" i="27"/>
  <c r="AK125" i="27" s="1"/>
  <c r="AS121" i="27"/>
  <c r="AS125" i="27" s="1"/>
  <c r="BA121" i="27"/>
  <c r="Z121" i="27"/>
  <c r="Z125" i="27" s="1"/>
  <c r="AP121" i="27"/>
  <c r="AP125" i="27" s="1"/>
  <c r="BC121" i="27"/>
  <c r="BC125" i="27" s="1"/>
  <c r="BL121" i="27"/>
  <c r="BL125" i="27" s="1"/>
  <c r="BT121" i="27"/>
  <c r="BT125" i="27" s="1"/>
  <c r="CB121" i="27"/>
  <c r="CB125" i="27" s="1"/>
  <c r="CJ121" i="27"/>
  <c r="CJ125" i="27" s="1"/>
  <c r="CR121" i="27"/>
  <c r="CR125" i="27" s="1"/>
  <c r="CZ121" i="27"/>
  <c r="CZ125" i="27" s="1"/>
  <c r="DH121" i="27"/>
  <c r="DH125" i="27" s="1"/>
  <c r="DP121" i="27"/>
  <c r="DP125" i="27" s="1"/>
  <c r="DX121" i="27"/>
  <c r="DX125" i="27" s="1"/>
  <c r="EF121" i="27"/>
  <c r="EF125" i="27" s="1"/>
  <c r="EN121" i="27"/>
  <c r="EN125" i="27" s="1"/>
  <c r="EV121" i="27"/>
  <c r="EV125" i="27" s="1"/>
  <c r="FD121" i="27"/>
  <c r="FD125" i="27" s="1"/>
  <c r="FL121" i="27"/>
  <c r="FL125" i="27" s="1"/>
  <c r="FT121" i="27"/>
  <c r="FT125" i="27" s="1"/>
  <c r="GB121" i="27"/>
  <c r="GB125" i="27" s="1"/>
  <c r="GJ121" i="27"/>
  <c r="GJ125" i="27" s="1"/>
  <c r="GR121" i="27"/>
  <c r="GR125" i="27" s="1"/>
  <c r="GZ121" i="27"/>
  <c r="GZ125" i="27" s="1"/>
  <c r="AN121" i="27"/>
  <c r="AN125" i="27" s="1"/>
  <c r="CI121" i="27"/>
  <c r="CI125" i="27" s="1"/>
  <c r="CY121" i="27"/>
  <c r="EM121" i="27"/>
  <c r="EM125" i="27" s="1"/>
  <c r="FS121" i="27"/>
  <c r="FS125" i="27" s="1"/>
  <c r="N121" i="27"/>
  <c r="N125" i="27" s="1"/>
  <c r="AD121" i="27"/>
  <c r="AD125" i="27" s="1"/>
  <c r="AT121" i="27"/>
  <c r="AT125" i="27" s="1"/>
  <c r="BD121" i="27"/>
  <c r="BD125" i="27" s="1"/>
  <c r="BM121" i="27"/>
  <c r="BM125" i="27" s="1"/>
  <c r="BU121" i="27"/>
  <c r="CC121" i="27"/>
  <c r="CC125" i="27" s="1"/>
  <c r="CK121" i="27"/>
  <c r="CK125" i="27" s="1"/>
  <c r="CS121" i="27"/>
  <c r="CS125" i="27" s="1"/>
  <c r="DA121" i="27"/>
  <c r="DA125" i="27" s="1"/>
  <c r="DI121" i="27"/>
  <c r="DQ121" i="27"/>
  <c r="DQ125" i="27" s="1"/>
  <c r="DY121" i="27"/>
  <c r="DY125" i="27" s="1"/>
  <c r="EG121" i="27"/>
  <c r="EG125" i="27" s="1"/>
  <c r="EO121" i="27"/>
  <c r="EO125" i="27" s="1"/>
  <c r="EW121" i="27"/>
  <c r="EW125" i="27" s="1"/>
  <c r="FE121" i="27"/>
  <c r="FE125" i="27" s="1"/>
  <c r="FM121" i="27"/>
  <c r="FM125" i="27" s="1"/>
  <c r="FU121" i="27"/>
  <c r="FU125" i="27" s="1"/>
  <c r="GC121" i="27"/>
  <c r="GC125" i="27" s="1"/>
  <c r="GK121" i="27"/>
  <c r="GK125" i="27" s="1"/>
  <c r="GS121" i="27"/>
  <c r="GS125" i="27" s="1"/>
  <c r="HA121" i="27"/>
  <c r="HA125" i="27" s="1"/>
  <c r="AH121" i="27"/>
  <c r="AH125" i="27" s="1"/>
  <c r="BH121" i="27"/>
  <c r="BH125" i="27" s="1"/>
  <c r="BX121" i="27"/>
  <c r="BX125" i="27" s="1"/>
  <c r="CN121" i="27"/>
  <c r="CN125" i="27" s="1"/>
  <c r="DL121" i="27"/>
  <c r="DL125" i="27" s="1"/>
  <c r="EB121" i="27"/>
  <c r="EB125" i="27" s="1"/>
  <c r="EZ121" i="27"/>
  <c r="EZ125" i="27" s="1"/>
  <c r="FX121" i="27"/>
  <c r="FX125" i="27" s="1"/>
  <c r="GN121" i="27"/>
  <c r="GN125" i="27" s="1"/>
  <c r="GI121" i="27"/>
  <c r="GI125" i="27" s="1"/>
  <c r="O121" i="27"/>
  <c r="AE121" i="27"/>
  <c r="AE125" i="27" s="1"/>
  <c r="AU121" i="27"/>
  <c r="AU125" i="27" s="1"/>
  <c r="BF121" i="27"/>
  <c r="BF125" i="27" s="1"/>
  <c r="BN121" i="27"/>
  <c r="BN125" i="27" s="1"/>
  <c r="BV121" i="27"/>
  <c r="BV125" i="27" s="1"/>
  <c r="CD121" i="27"/>
  <c r="CD125" i="27" s="1"/>
  <c r="CL121" i="27"/>
  <c r="CL125" i="27" s="1"/>
  <c r="CT121" i="27"/>
  <c r="CT125" i="27" s="1"/>
  <c r="DB121" i="27"/>
  <c r="DB125" i="27" s="1"/>
  <c r="DJ121" i="27"/>
  <c r="DJ125" i="27" s="1"/>
  <c r="DR121" i="27"/>
  <c r="DR125" i="27" s="1"/>
  <c r="DZ121" i="27"/>
  <c r="DZ125" i="27" s="1"/>
  <c r="EH121" i="27"/>
  <c r="EH125" i="27" s="1"/>
  <c r="EP121" i="27"/>
  <c r="EP125" i="27" s="1"/>
  <c r="EX121" i="27"/>
  <c r="EX125" i="27" s="1"/>
  <c r="FF121" i="27"/>
  <c r="FF125" i="27" s="1"/>
  <c r="FN121" i="27"/>
  <c r="FN125" i="27" s="1"/>
  <c r="FV121" i="27"/>
  <c r="FV125" i="27" s="1"/>
  <c r="GD121" i="27"/>
  <c r="GD125" i="27" s="1"/>
  <c r="GL121" i="27"/>
  <c r="GL125" i="27" s="1"/>
  <c r="GT121" i="27"/>
  <c r="GT125" i="27" s="1"/>
  <c r="HB121" i="27"/>
  <c r="HB125" i="27" s="1"/>
  <c r="EA121" i="27"/>
  <c r="EA125" i="27" s="1"/>
  <c r="GE121" i="27"/>
  <c r="GE125" i="27" s="1"/>
  <c r="CV121" i="27"/>
  <c r="CV125" i="27" s="1"/>
  <c r="EJ121" i="27"/>
  <c r="EJ125" i="27" s="1"/>
  <c r="FP121" i="27"/>
  <c r="FP125" i="27" s="1"/>
  <c r="P121" i="27"/>
  <c r="P125" i="27" s="1"/>
  <c r="AF121" i="27"/>
  <c r="AF125" i="27" s="1"/>
  <c r="AV121" i="27"/>
  <c r="AV125" i="27" s="1"/>
  <c r="BG121" i="27"/>
  <c r="BG125" i="27" s="1"/>
  <c r="BO121" i="27"/>
  <c r="BO125" i="27" s="1"/>
  <c r="BW121" i="27"/>
  <c r="BW125" i="27" s="1"/>
  <c r="CE121" i="27"/>
  <c r="CM121" i="27"/>
  <c r="CM125" i="27" s="1"/>
  <c r="CU121" i="27"/>
  <c r="CU125" i="27" s="1"/>
  <c r="DC121" i="27"/>
  <c r="DC125" i="27" s="1"/>
  <c r="DK121" i="27"/>
  <c r="DK125" i="27" s="1"/>
  <c r="DS121" i="27"/>
  <c r="EI121" i="27"/>
  <c r="EI125" i="27" s="1"/>
  <c r="EQ121" i="27"/>
  <c r="EQ125" i="27" s="1"/>
  <c r="EY121" i="27"/>
  <c r="EY125" i="27" s="1"/>
  <c r="FG121" i="27"/>
  <c r="FG125" i="27" s="1"/>
  <c r="FO121" i="27"/>
  <c r="FO125" i="27" s="1"/>
  <c r="FW121" i="27"/>
  <c r="FW125" i="27" s="1"/>
  <c r="GM121" i="27"/>
  <c r="GM125" i="27" s="1"/>
  <c r="GU121" i="27"/>
  <c r="GU125" i="27" s="1"/>
  <c r="R121" i="27"/>
  <c r="R125" i="27" s="1"/>
  <c r="AX121" i="27"/>
  <c r="AX125" i="27" s="1"/>
  <c r="BP121" i="27"/>
  <c r="BP125" i="27" s="1"/>
  <c r="CF121" i="27"/>
  <c r="CF125" i="27" s="1"/>
  <c r="DD121" i="27"/>
  <c r="DD125" i="27" s="1"/>
  <c r="DT121" i="27"/>
  <c r="DT125" i="27" s="1"/>
  <c r="ER121" i="27"/>
  <c r="ER125" i="27" s="1"/>
  <c r="GF121" i="27"/>
  <c r="GF125" i="27" s="1"/>
  <c r="GV121" i="27"/>
  <c r="GV125" i="27" s="1"/>
  <c r="BS121" i="27"/>
  <c r="BS125" i="27" s="1"/>
  <c r="FH121" i="27"/>
  <c r="FH125" i="27" s="1"/>
  <c r="X121" i="27"/>
  <c r="X125" i="27" s="1"/>
  <c r="CA121" i="27"/>
  <c r="CA125" i="27" s="1"/>
  <c r="DG121" i="27"/>
  <c r="DG125" i="27" s="1"/>
  <c r="EU121" i="27"/>
  <c r="EU125" i="27" s="1"/>
  <c r="GA121" i="27"/>
  <c r="GA125" i="27" s="1"/>
  <c r="V121" i="27"/>
  <c r="V125" i="27" s="1"/>
  <c r="AL121" i="27"/>
  <c r="AL125" i="27" s="1"/>
  <c r="AY121" i="27"/>
  <c r="AY125" i="27" s="1"/>
  <c r="BI121" i="27"/>
  <c r="BI125" i="27" s="1"/>
  <c r="BQ121" i="27"/>
  <c r="BQ125" i="27" s="1"/>
  <c r="BY121" i="27"/>
  <c r="BY125" i="27" s="1"/>
  <c r="CG121" i="27"/>
  <c r="CG125" i="27" s="1"/>
  <c r="CO121" i="27"/>
  <c r="CW121" i="27"/>
  <c r="CW125" i="27" s="1"/>
  <c r="DE121" i="27"/>
  <c r="DE125" i="27" s="1"/>
  <c r="DM121" i="27"/>
  <c r="DM125" i="27" s="1"/>
  <c r="DU121" i="27"/>
  <c r="DU125" i="27" s="1"/>
  <c r="EC121" i="27"/>
  <c r="EC125" i="27" s="1"/>
  <c r="EK121" i="27"/>
  <c r="EK125" i="27" s="1"/>
  <c r="ES121" i="27"/>
  <c r="ES125" i="27" s="1"/>
  <c r="FA121" i="27"/>
  <c r="FA125" i="27" s="1"/>
  <c r="FI121" i="27"/>
  <c r="FI125" i="27" s="1"/>
  <c r="FQ121" i="27"/>
  <c r="FQ125" i="27" s="1"/>
  <c r="FY121" i="27"/>
  <c r="FY125" i="27" s="1"/>
  <c r="GG121" i="27"/>
  <c r="GG125" i="27" s="1"/>
  <c r="GO121" i="27"/>
  <c r="GO125" i="27" s="1"/>
  <c r="GW121" i="27"/>
  <c r="GW125" i="27" s="1"/>
  <c r="BB121" i="27"/>
  <c r="BB125" i="27" s="1"/>
  <c r="CQ121" i="27"/>
  <c r="CQ125" i="27" s="1"/>
  <c r="DO121" i="27"/>
  <c r="DO125" i="27" s="1"/>
  <c r="EE121" i="27"/>
  <c r="EE125" i="27" s="1"/>
  <c r="FC121" i="27"/>
  <c r="FC125" i="27" s="1"/>
  <c r="GY121" i="27"/>
  <c r="GY125" i="27" s="1"/>
  <c r="W121" i="27"/>
  <c r="AM121" i="27"/>
  <c r="AM125" i="27" s="1"/>
  <c r="AZ121" i="27"/>
  <c r="AZ125" i="27" s="1"/>
  <c r="BJ121" i="27"/>
  <c r="BJ125" i="27" s="1"/>
  <c r="BR121" i="27"/>
  <c r="BR125" i="27" s="1"/>
  <c r="BZ121" i="27"/>
  <c r="BZ125" i="27" s="1"/>
  <c r="CH121" i="27"/>
  <c r="CH125" i="27" s="1"/>
  <c r="CP121" i="27"/>
  <c r="CP125" i="27" s="1"/>
  <c r="CX121" i="27"/>
  <c r="CX125" i="27" s="1"/>
  <c r="DF121" i="27"/>
  <c r="DF125" i="27" s="1"/>
  <c r="DN121" i="27"/>
  <c r="DN125" i="27" s="1"/>
  <c r="DV121" i="27"/>
  <c r="DV125" i="27" s="1"/>
  <c r="ED121" i="27"/>
  <c r="ED125" i="27" s="1"/>
  <c r="EL121" i="27"/>
  <c r="EL125" i="27" s="1"/>
  <c r="ET121" i="27"/>
  <c r="ET125" i="27" s="1"/>
  <c r="FB121" i="27"/>
  <c r="FB125" i="27" s="1"/>
  <c r="FJ121" i="27"/>
  <c r="FJ125" i="27" s="1"/>
  <c r="FR121" i="27"/>
  <c r="FR125" i="27" s="1"/>
  <c r="FZ121" i="27"/>
  <c r="FZ125" i="27" s="1"/>
  <c r="GH121" i="27"/>
  <c r="GH125" i="27" s="1"/>
  <c r="GP121" i="27"/>
  <c r="GP125" i="27" s="1"/>
  <c r="GX121" i="27"/>
  <c r="GX125" i="27" s="1"/>
  <c r="BK121" i="27"/>
  <c r="DW121" i="27"/>
  <c r="DW125" i="27" s="1"/>
  <c r="FK121" i="27"/>
  <c r="FK125" i="27" s="1"/>
  <c r="GQ121" i="27"/>
  <c r="GQ125" i="27" s="1"/>
  <c r="I23" i="30"/>
  <c r="I23" i="29"/>
  <c r="I23" i="28"/>
  <c r="I23" i="27"/>
  <c r="I66" i="30"/>
  <c r="I66" i="29"/>
  <c r="I66" i="28"/>
  <c r="I31" i="30"/>
  <c r="I31" i="29"/>
  <c r="I31" i="28"/>
  <c r="I31" i="27"/>
  <c r="I62" i="30"/>
  <c r="I62" i="29"/>
  <c r="I62" i="28"/>
  <c r="I53" i="30"/>
  <c r="I53" i="29"/>
  <c r="I53" i="28"/>
  <c r="I38" i="30"/>
  <c r="I38" i="29"/>
  <c r="I38" i="28"/>
  <c r="I38" i="27"/>
  <c r="I65" i="30"/>
  <c r="I65" i="29"/>
  <c r="I65" i="28"/>
  <c r="I40" i="30"/>
  <c r="I40" i="29"/>
  <c r="I40" i="27"/>
  <c r="I40" i="28"/>
  <c r="I111" i="30"/>
  <c r="I111" i="29"/>
  <c r="I111" i="28"/>
  <c r="I111" i="27"/>
  <c r="I43" i="30"/>
  <c r="I43" i="29"/>
  <c r="I43" i="27"/>
  <c r="I43" i="28"/>
  <c r="I83" i="30"/>
  <c r="I83" i="29"/>
  <c r="I83" i="28"/>
  <c r="I108" i="30"/>
  <c r="I108" i="29"/>
  <c r="I108" i="28"/>
  <c r="I108" i="27"/>
  <c r="I51" i="30"/>
  <c r="I51" i="29"/>
  <c r="I51" i="28"/>
  <c r="I60" i="30"/>
  <c r="I60" i="29"/>
  <c r="I60" i="28"/>
  <c r="I64" i="30"/>
  <c r="I64" i="29"/>
  <c r="I64" i="28"/>
  <c r="I59" i="30"/>
  <c r="I59" i="29"/>
  <c r="I59" i="28"/>
  <c r="I36" i="30"/>
  <c r="I36" i="29"/>
  <c r="I36" i="27"/>
  <c r="I36" i="28"/>
  <c r="I54" i="30"/>
  <c r="I54" i="29"/>
  <c r="I54" i="28"/>
  <c r="I30" i="30"/>
  <c r="I30" i="29"/>
  <c r="I30" i="28"/>
  <c r="I30" i="27"/>
  <c r="I77" i="30"/>
  <c r="I77" i="29"/>
  <c r="I77" i="28"/>
  <c r="I22" i="30"/>
  <c r="I22" i="29"/>
  <c r="I22" i="28"/>
  <c r="I22" i="27"/>
  <c r="I69" i="30"/>
  <c r="I69" i="29"/>
  <c r="I69" i="28"/>
  <c r="I28" i="30"/>
  <c r="I28" i="29"/>
  <c r="I28" i="27"/>
  <c r="I28" i="28"/>
  <c r="I100" i="30"/>
  <c r="I100" i="29"/>
  <c r="I100" i="28"/>
  <c r="I100" i="27"/>
  <c r="I61" i="30"/>
  <c r="I61" i="29"/>
  <c r="I61" i="28"/>
  <c r="I102" i="30"/>
  <c r="I102" i="29"/>
  <c r="I102" i="28"/>
  <c r="I102" i="27"/>
  <c r="I73" i="30"/>
  <c r="I73" i="29"/>
  <c r="I73" i="28"/>
  <c r="I79" i="30"/>
  <c r="I79" i="29"/>
  <c r="I79" i="28"/>
  <c r="I109" i="30"/>
  <c r="I109" i="29"/>
  <c r="I109" i="27"/>
  <c r="I109" i="28"/>
  <c r="I29" i="30"/>
  <c r="I29" i="29"/>
  <c r="I29" i="27"/>
  <c r="I29" i="28"/>
  <c r="I70" i="30"/>
  <c r="I70" i="29"/>
  <c r="I70" i="28"/>
  <c r="I68" i="30"/>
  <c r="I68" i="29"/>
  <c r="I68" i="28"/>
  <c r="I75" i="30"/>
  <c r="I75" i="29"/>
  <c r="I75" i="28"/>
  <c r="I33" i="30"/>
  <c r="I33" i="29"/>
  <c r="I33" i="28"/>
  <c r="I33" i="27"/>
  <c r="I72" i="30"/>
  <c r="I72" i="29"/>
  <c r="I72" i="28"/>
  <c r="I104" i="30"/>
  <c r="I104" i="29"/>
  <c r="I104" i="28"/>
  <c r="I104" i="27"/>
  <c r="I39" i="30"/>
  <c r="I39" i="29"/>
  <c r="I39" i="28"/>
  <c r="I39" i="27"/>
  <c r="I74" i="30"/>
  <c r="I74" i="29"/>
  <c r="I74" i="28"/>
  <c r="I82" i="30"/>
  <c r="I82" i="29"/>
  <c r="I82" i="28"/>
  <c r="I71" i="30"/>
  <c r="I71" i="29"/>
  <c r="I71" i="28"/>
  <c r="I42" i="30"/>
  <c r="I42" i="29"/>
  <c r="I42" i="28"/>
  <c r="I42" i="27"/>
  <c r="I55" i="30"/>
  <c r="I55" i="29"/>
  <c r="I55" i="28"/>
  <c r="I17" i="30"/>
  <c r="I17" i="29"/>
  <c r="I17" i="28"/>
  <c r="I17" i="27"/>
  <c r="I76" i="30"/>
  <c r="I76" i="29"/>
  <c r="I76" i="28"/>
  <c r="I67" i="30"/>
  <c r="I67" i="29"/>
  <c r="I67" i="28"/>
  <c r="I101" i="30"/>
  <c r="I101" i="29"/>
  <c r="I101" i="28"/>
  <c r="I101" i="27"/>
  <c r="I48" i="30"/>
  <c r="I48" i="29"/>
  <c r="I48" i="28"/>
  <c r="I48" i="27"/>
  <c r="I58" i="30"/>
  <c r="I58" i="29"/>
  <c r="I58" i="28"/>
  <c r="I110" i="30"/>
  <c r="I110" i="29"/>
  <c r="I110" i="28"/>
  <c r="I110" i="27"/>
  <c r="I45" i="30"/>
  <c r="I45" i="29"/>
  <c r="I45" i="28"/>
  <c r="I45" i="27"/>
  <c r="I21" i="30"/>
  <c r="I21" i="29"/>
  <c r="I21" i="27"/>
  <c r="I21" i="28"/>
  <c r="I105" i="30"/>
  <c r="I105" i="29"/>
  <c r="I105" i="27"/>
  <c r="I105" i="28"/>
  <c r="I80" i="30"/>
  <c r="I80" i="29"/>
  <c r="I80" i="28"/>
  <c r="I50" i="30"/>
  <c r="I50" i="29"/>
  <c r="I50" i="27"/>
  <c r="I50" i="28"/>
  <c r="I20" i="30"/>
  <c r="I20" i="29"/>
  <c r="I20" i="27"/>
  <c r="I20" i="28"/>
  <c r="I18" i="30"/>
  <c r="I18" i="29"/>
  <c r="I18" i="27"/>
  <c r="I18" i="28"/>
  <c r="I56" i="30"/>
  <c r="I56" i="29"/>
  <c r="I56" i="28"/>
  <c r="I32" i="30"/>
  <c r="I32" i="29"/>
  <c r="I32" i="27"/>
  <c r="I32" i="28"/>
  <c r="I26" i="30"/>
  <c r="I26" i="29"/>
  <c r="I26" i="28"/>
  <c r="I26" i="27"/>
  <c r="I103" i="30"/>
  <c r="I103" i="29"/>
  <c r="I103" i="27"/>
  <c r="I103" i="28"/>
  <c r="I24" i="30"/>
  <c r="I24" i="29"/>
  <c r="I24" i="27"/>
  <c r="I24" i="28"/>
  <c r="I25" i="30"/>
  <c r="I25" i="29"/>
  <c r="I25" i="28"/>
  <c r="I25" i="27"/>
  <c r="I35" i="30"/>
  <c r="I35" i="29"/>
  <c r="I35" i="27"/>
  <c r="I35" i="28"/>
  <c r="I49" i="30"/>
  <c r="I49" i="29"/>
  <c r="I49" i="27"/>
  <c r="I49" i="28"/>
  <c r="I46" i="30"/>
  <c r="I46" i="29"/>
  <c r="I46" i="27"/>
  <c r="I46" i="28"/>
  <c r="I44" i="30"/>
  <c r="I44" i="29"/>
  <c r="I44" i="28"/>
  <c r="I44" i="27"/>
  <c r="I57" i="30"/>
  <c r="I57" i="29"/>
  <c r="I57" i="28"/>
  <c r="I37" i="30"/>
  <c r="I37" i="29"/>
  <c r="I37" i="28"/>
  <c r="I37" i="27"/>
  <c r="I34" i="30"/>
  <c r="I34" i="29"/>
  <c r="I34" i="28"/>
  <c r="I34" i="27"/>
  <c r="I19" i="30"/>
  <c r="I19" i="29"/>
  <c r="I19" i="27"/>
  <c r="I19" i="28"/>
  <c r="I107" i="30"/>
  <c r="I107" i="29"/>
  <c r="I107" i="27"/>
  <c r="I107" i="28"/>
  <c r="I78" i="30"/>
  <c r="I78" i="29"/>
  <c r="IK78" i="29" s="1"/>
  <c r="I78" i="28"/>
  <c r="IK78" i="28" s="1"/>
  <c r="I63" i="30"/>
  <c r="I63" i="29"/>
  <c r="I63" i="28"/>
  <c r="I47" i="30"/>
  <c r="I47" i="29"/>
  <c r="I47" i="28"/>
  <c r="I47" i="27"/>
  <c r="I16" i="30"/>
  <c r="I16" i="29"/>
  <c r="I16" i="28"/>
  <c r="I16" i="27"/>
  <c r="I41" i="30"/>
  <c r="I41" i="29"/>
  <c r="I41" i="27"/>
  <c r="I41" i="28"/>
  <c r="I81" i="30"/>
  <c r="I81" i="29"/>
  <c r="I81" i="28"/>
  <c r="I52" i="30"/>
  <c r="I52" i="29"/>
  <c r="I52" i="28"/>
  <c r="I27" i="30"/>
  <c r="I27" i="29"/>
  <c r="I27" i="27"/>
  <c r="I27" i="28"/>
  <c r="I106" i="30"/>
  <c r="I106" i="29"/>
  <c r="I106" i="27"/>
  <c r="I106" i="28"/>
  <c r="H85" i="30"/>
  <c r="H85" i="29"/>
  <c r="IK85" i="29" s="1"/>
  <c r="H85" i="28"/>
  <c r="H61" i="30"/>
  <c r="H61" i="29"/>
  <c r="H61" i="28"/>
  <c r="H47" i="30"/>
  <c r="H47" i="29"/>
  <c r="H47" i="28"/>
  <c r="H47" i="27"/>
  <c r="H109" i="30"/>
  <c r="H109" i="29"/>
  <c r="H109" i="28"/>
  <c r="H109" i="27"/>
  <c r="H45" i="30"/>
  <c r="H45" i="29"/>
  <c r="H45" i="28"/>
  <c r="H45" i="27"/>
  <c r="H22" i="30"/>
  <c r="H22" i="29"/>
  <c r="IK22" i="29" s="1"/>
  <c r="H22" i="28"/>
  <c r="H22" i="27"/>
  <c r="H54" i="30"/>
  <c r="IK54" i="30" s="1"/>
  <c r="H54" i="29"/>
  <c r="H54" i="28"/>
  <c r="H23" i="30"/>
  <c r="H23" i="29"/>
  <c r="H23" i="27"/>
  <c r="H23" i="28"/>
  <c r="H37" i="30"/>
  <c r="IK37" i="30" s="1"/>
  <c r="H37" i="29"/>
  <c r="IK37" i="29" s="1"/>
  <c r="H37" i="28"/>
  <c r="H37" i="27"/>
  <c r="H32" i="30"/>
  <c r="IK32" i="30" s="1"/>
  <c r="H32" i="29"/>
  <c r="IK32" i="29" s="1"/>
  <c r="H32" i="28"/>
  <c r="H32" i="27"/>
  <c r="H34" i="30"/>
  <c r="H34" i="29"/>
  <c r="H34" i="28"/>
  <c r="H34" i="27"/>
  <c r="H31" i="29"/>
  <c r="H31" i="30"/>
  <c r="H31" i="28"/>
  <c r="H31" i="27"/>
  <c r="H101" i="30"/>
  <c r="H101" i="29"/>
  <c r="H101" i="28"/>
  <c r="H101" i="27"/>
  <c r="H91" i="30"/>
  <c r="H91" i="29"/>
  <c r="IK91" i="29" s="1"/>
  <c r="H91" i="27"/>
  <c r="H95" i="30"/>
  <c r="IK95" i="30" s="1"/>
  <c r="H95" i="29"/>
  <c r="IK95" i="29" s="1"/>
  <c r="H95" i="27"/>
  <c r="IK95" i="27" s="1"/>
  <c r="Y120" i="65" s="1"/>
  <c r="H100" i="30"/>
  <c r="H100" i="29"/>
  <c r="H100" i="28"/>
  <c r="H100" i="27"/>
  <c r="H60" i="30"/>
  <c r="H60" i="29"/>
  <c r="H60" i="28"/>
  <c r="Y85" i="65"/>
  <c r="H17" i="30"/>
  <c r="H17" i="29"/>
  <c r="H17" i="28"/>
  <c r="H17" i="27"/>
  <c r="H103" i="30"/>
  <c r="H103" i="29"/>
  <c r="H103" i="28"/>
  <c r="H103" i="27"/>
  <c r="H86" i="30"/>
  <c r="H86" i="29"/>
  <c r="H86" i="28"/>
  <c r="H86" i="27"/>
  <c r="IK86" i="27" s="1"/>
  <c r="Y111" i="65" s="1"/>
  <c r="H105" i="30"/>
  <c r="H105" i="29"/>
  <c r="H105" i="28"/>
  <c r="H105" i="27"/>
  <c r="H62" i="30"/>
  <c r="H62" i="29"/>
  <c r="H62" i="28"/>
  <c r="IK62" i="28" s="1"/>
  <c r="H16" i="30"/>
  <c r="H16" i="29"/>
  <c r="H16" i="27"/>
  <c r="H16" i="28"/>
  <c r="H21" i="30"/>
  <c r="H21" i="29"/>
  <c r="H21" i="28"/>
  <c r="H21" i="27"/>
  <c r="H43" i="30"/>
  <c r="H43" i="29"/>
  <c r="H43" i="28"/>
  <c r="H43" i="27"/>
  <c r="H82" i="30"/>
  <c r="H82" i="29"/>
  <c r="H82" i="28"/>
  <c r="Y107" i="65"/>
  <c r="H18" i="30"/>
  <c r="IK18" i="30" s="1"/>
  <c r="H18" i="29"/>
  <c r="H18" i="28"/>
  <c r="H18" i="27"/>
  <c r="IK18" i="27" s="1"/>
  <c r="Y43" i="65" s="1"/>
  <c r="H20" i="30"/>
  <c r="H20" i="29"/>
  <c r="H20" i="28"/>
  <c r="H20" i="27"/>
  <c r="H39" i="30"/>
  <c r="H39" i="29"/>
  <c r="H39" i="28"/>
  <c r="H39" i="27"/>
  <c r="H96" i="30"/>
  <c r="H96" i="29"/>
  <c r="IK96" i="29" s="1"/>
  <c r="H96" i="28"/>
  <c r="IK96" i="28" s="1"/>
  <c r="H96" i="27"/>
  <c r="H44" i="30"/>
  <c r="H44" i="29"/>
  <c r="H44" i="28"/>
  <c r="H44" i="27"/>
  <c r="H48" i="30"/>
  <c r="H48" i="29"/>
  <c r="H48" i="28"/>
  <c r="H48" i="27"/>
  <c r="H46" i="30"/>
  <c r="H46" i="29"/>
  <c r="H46" i="28"/>
  <c r="H46" i="27"/>
  <c r="H63" i="30"/>
  <c r="IK63" i="30" s="1"/>
  <c r="H63" i="29"/>
  <c r="IK63" i="29" s="1"/>
  <c r="H63" i="28"/>
  <c r="IK63" i="28" s="1"/>
  <c r="Y88" i="65"/>
  <c r="H59" i="30"/>
  <c r="IK59" i="30" s="1"/>
  <c r="H59" i="29"/>
  <c r="IK59" i="29" s="1"/>
  <c r="H59" i="28"/>
  <c r="IK59" i="28" s="1"/>
  <c r="Y84" i="65"/>
  <c r="H98" i="30"/>
  <c r="H98" i="29"/>
  <c r="IK98" i="29" s="1"/>
  <c r="H98" i="28"/>
  <c r="H98" i="27"/>
  <c r="IK98" i="27" s="1"/>
  <c r="Y123" i="65" s="1"/>
  <c r="H24" i="30"/>
  <c r="IK24" i="30" s="1"/>
  <c r="H24" i="29"/>
  <c r="IK24" i="29" s="1"/>
  <c r="H24" i="28"/>
  <c r="H24" i="27"/>
  <c r="H40" i="30"/>
  <c r="H40" i="29"/>
  <c r="H40" i="28"/>
  <c r="H40" i="27"/>
  <c r="H81" i="30"/>
  <c r="H81" i="29"/>
  <c r="IK81" i="29" s="1"/>
  <c r="H81" i="28"/>
  <c r="Y106" i="65"/>
  <c r="H58" i="30"/>
  <c r="IK58" i="30" s="1"/>
  <c r="H58" i="29"/>
  <c r="H58" i="28"/>
  <c r="H110" i="30"/>
  <c r="H110" i="29"/>
  <c r="H110" i="28"/>
  <c r="H110" i="27"/>
  <c r="IK110" i="27" s="1"/>
  <c r="Y135" i="65" s="1"/>
  <c r="H90" i="30"/>
  <c r="H90" i="29"/>
  <c r="H90" i="27"/>
  <c r="IK90" i="27" s="1"/>
  <c r="Y115" i="65" s="1"/>
  <c r="H107" i="30"/>
  <c r="H107" i="29"/>
  <c r="H107" i="28"/>
  <c r="H107" i="27"/>
  <c r="H51" i="30"/>
  <c r="H51" i="29"/>
  <c r="H51" i="28"/>
  <c r="H26" i="30"/>
  <c r="H26" i="29"/>
  <c r="H26" i="28"/>
  <c r="H26" i="27"/>
  <c r="H33" i="30"/>
  <c r="H33" i="29"/>
  <c r="IK33" i="29" s="1"/>
  <c r="H33" i="28"/>
  <c r="H33" i="27"/>
  <c r="H42" i="30"/>
  <c r="H42" i="29"/>
  <c r="H42" i="28"/>
  <c r="H42" i="27"/>
  <c r="H83" i="30"/>
  <c r="H83" i="29"/>
  <c r="H83" i="28"/>
  <c r="Y108" i="65"/>
  <c r="H56" i="30"/>
  <c r="H56" i="29"/>
  <c r="IK56" i="29" s="1"/>
  <c r="H56" i="28"/>
  <c r="H80" i="30"/>
  <c r="H80" i="29"/>
  <c r="IK80" i="29" s="1"/>
  <c r="H80" i="28"/>
  <c r="H92" i="30"/>
  <c r="H92" i="29"/>
  <c r="H92" i="27"/>
  <c r="IK92" i="27" s="1"/>
  <c r="Y117" i="65" s="1"/>
  <c r="H97" i="30"/>
  <c r="H97" i="29"/>
  <c r="IK97" i="29" s="1"/>
  <c r="H97" i="28"/>
  <c r="IK97" i="28" s="1"/>
  <c r="H97" i="27"/>
  <c r="H93" i="30"/>
  <c r="IK93" i="30" s="1"/>
  <c r="H93" i="29"/>
  <c r="H93" i="27"/>
  <c r="H111" i="30"/>
  <c r="IK111" i="30" s="1"/>
  <c r="H111" i="29"/>
  <c r="H111" i="28"/>
  <c r="H111" i="27"/>
  <c r="H29" i="29"/>
  <c r="H29" i="30"/>
  <c r="H29" i="28"/>
  <c r="H29" i="27"/>
  <c r="H87" i="30"/>
  <c r="H87" i="29"/>
  <c r="H87" i="28"/>
  <c r="H87" i="27"/>
  <c r="H104" i="30"/>
  <c r="IK104" i="30" s="1"/>
  <c r="H104" i="29"/>
  <c r="H104" i="28"/>
  <c r="H104" i="27"/>
  <c r="H84" i="30"/>
  <c r="IK84" i="30" s="1"/>
  <c r="H84" i="29"/>
  <c r="IK84" i="29" s="1"/>
  <c r="H84" i="28"/>
  <c r="Y109" i="65"/>
  <c r="H36" i="30"/>
  <c r="H36" i="29"/>
  <c r="IK36" i="29" s="1"/>
  <c r="H36" i="28"/>
  <c r="H36" i="27"/>
  <c r="H28" i="30"/>
  <c r="H28" i="29"/>
  <c r="H28" i="28"/>
  <c r="H28" i="27"/>
  <c r="H49" i="30"/>
  <c r="H49" i="29"/>
  <c r="H49" i="28"/>
  <c r="H49" i="27"/>
  <c r="H94" i="30"/>
  <c r="H94" i="29"/>
  <c r="IK94" i="29" s="1"/>
  <c r="H94" i="27"/>
  <c r="H50" i="30"/>
  <c r="H50" i="29"/>
  <c r="H50" i="28"/>
  <c r="H50" i="27"/>
  <c r="H19" i="30"/>
  <c r="H19" i="29"/>
  <c r="H19" i="28"/>
  <c r="IK19" i="28" s="1"/>
  <c r="H19" i="27"/>
  <c r="H99" i="30"/>
  <c r="H99" i="29"/>
  <c r="H99" i="28"/>
  <c r="H99" i="27"/>
  <c r="IK99" i="27" s="1"/>
  <c r="Y124" i="65" s="1"/>
  <c r="H106" i="30"/>
  <c r="IK106" i="30" s="1"/>
  <c r="H106" i="29"/>
  <c r="H106" i="28"/>
  <c r="H106" i="27"/>
  <c r="H30" i="30"/>
  <c r="IK30" i="30" s="1"/>
  <c r="H30" i="29"/>
  <c r="H30" i="28"/>
  <c r="H30" i="27"/>
  <c r="H27" i="29"/>
  <c r="H27" i="30"/>
  <c r="H27" i="28"/>
  <c r="H27" i="27"/>
  <c r="H102" i="30"/>
  <c r="H102" i="29"/>
  <c r="H102" i="28"/>
  <c r="IK102" i="28" s="1"/>
  <c r="H102" i="27"/>
  <c r="H41" i="30"/>
  <c r="H41" i="29"/>
  <c r="H41" i="28"/>
  <c r="H41" i="27"/>
  <c r="H89" i="30"/>
  <c r="IK89" i="30" s="1"/>
  <c r="H89" i="29"/>
  <c r="H89" i="27"/>
  <c r="H52" i="30"/>
  <c r="H52" i="29"/>
  <c r="H52" i="28"/>
  <c r="H108" i="30"/>
  <c r="H108" i="29"/>
  <c r="H108" i="28"/>
  <c r="H108" i="27"/>
  <c r="H55" i="30"/>
  <c r="IK55" i="30" s="1"/>
  <c r="H55" i="29"/>
  <c r="IK55" i="29" s="1"/>
  <c r="H55" i="28"/>
  <c r="H38" i="30"/>
  <c r="H38" i="29"/>
  <c r="H38" i="28"/>
  <c r="H38" i="27"/>
  <c r="H25" i="30"/>
  <c r="H25" i="29"/>
  <c r="H25" i="28"/>
  <c r="H25" i="27"/>
  <c r="H88" i="30"/>
  <c r="H88" i="29"/>
  <c r="H88" i="27"/>
  <c r="H57" i="30"/>
  <c r="H57" i="29"/>
  <c r="H57" i="28"/>
  <c r="H53" i="30"/>
  <c r="H53" i="29"/>
  <c r="H53" i="28"/>
  <c r="Y78" i="65"/>
  <c r="H35" i="30"/>
  <c r="H35" i="29"/>
  <c r="H35" i="28"/>
  <c r="IK35" i="28" s="1"/>
  <c r="H35" i="27"/>
  <c r="IK26" i="27" l="1"/>
  <c r="Y51" i="65" s="1"/>
  <c r="IK38" i="27"/>
  <c r="Y63" i="65" s="1"/>
  <c r="IK29" i="27"/>
  <c r="Y54" i="65" s="1"/>
  <c r="IK85" i="28"/>
  <c r="IK20" i="28"/>
  <c r="IK81" i="28"/>
  <c r="IK23" i="28"/>
  <c r="IK101" i="28"/>
  <c r="IK37" i="28"/>
  <c r="IK109" i="28"/>
  <c r="IK28" i="27"/>
  <c r="Y53" i="65" s="1"/>
  <c r="IK103" i="27"/>
  <c r="Y128" i="65" s="1"/>
  <c r="IK36" i="27"/>
  <c r="Y61" i="65" s="1"/>
  <c r="IK37" i="27"/>
  <c r="Y62" i="65" s="1"/>
  <c r="Q125" i="30"/>
  <c r="P125" i="29"/>
  <c r="O125" i="27"/>
  <c r="BA125" i="27"/>
  <c r="BK125" i="27"/>
  <c r="CE125" i="27"/>
  <c r="DI125" i="27"/>
  <c r="AQ125" i="27"/>
  <c r="AG125" i="27"/>
  <c r="CO125" i="27"/>
  <c r="DS125" i="27"/>
  <c r="M125" i="27"/>
  <c r="W125" i="27"/>
  <c r="BU125" i="27"/>
  <c r="CY125" i="27"/>
  <c r="U125" i="28"/>
  <c r="IK27" i="29"/>
  <c r="IK104" i="27"/>
  <c r="Y129" i="65" s="1"/>
  <c r="IK21" i="30"/>
  <c r="IK39" i="28"/>
  <c r="IK53" i="30"/>
  <c r="IK52" i="28"/>
  <c r="IK108" i="29"/>
  <c r="Y82" i="65"/>
  <c r="IK31" i="27"/>
  <c r="Y56" i="65" s="1"/>
  <c r="IK81" i="30"/>
  <c r="IK105" i="28"/>
  <c r="IK110" i="30"/>
  <c r="IK100" i="29"/>
  <c r="IK23" i="29"/>
  <c r="Y86" i="65"/>
  <c r="IK83" i="28"/>
  <c r="IK107" i="27"/>
  <c r="Y132" i="65" s="1"/>
  <c r="IK17" i="30"/>
  <c r="IK25" i="30"/>
  <c r="IK55" i="28"/>
  <c r="IK109" i="30"/>
  <c r="IK78" i="30"/>
  <c r="IK34" i="30"/>
  <c r="IK36" i="30"/>
  <c r="IK31" i="29"/>
  <c r="IK52" i="30"/>
  <c r="IK106" i="28"/>
  <c r="IK52" i="29"/>
  <c r="Y79" i="65"/>
  <c r="IK80" i="30"/>
  <c r="Y77" i="65"/>
  <c r="IK82" i="28"/>
  <c r="IK105" i="30"/>
  <c r="IK17" i="27"/>
  <c r="Y42" i="65" s="1"/>
  <c r="IK53" i="29"/>
  <c r="IK54" i="29"/>
  <c r="IK53" i="28"/>
  <c r="Y80" i="65"/>
  <c r="IK35" i="27"/>
  <c r="Y60" i="65" s="1"/>
  <c r="IK57" i="29"/>
  <c r="IK25" i="27"/>
  <c r="Y50" i="65" s="1"/>
  <c r="IK38" i="30"/>
  <c r="IK108" i="28"/>
  <c r="IK27" i="27"/>
  <c r="Y52" i="65" s="1"/>
  <c r="IK99" i="28"/>
  <c r="IK19" i="27"/>
  <c r="Y44" i="65" s="1"/>
  <c r="IK104" i="28"/>
  <c r="IK87" i="27"/>
  <c r="Y112" i="65" s="1"/>
  <c r="IK29" i="29"/>
  <c r="IK111" i="29"/>
  <c r="IK97" i="27"/>
  <c r="Y122" i="65" s="1"/>
  <c r="IK92" i="30"/>
  <c r="IK56" i="28"/>
  <c r="IK26" i="28"/>
  <c r="IK107" i="29"/>
  <c r="IK24" i="27"/>
  <c r="Y49" i="65" s="1"/>
  <c r="IK39" i="27"/>
  <c r="Y64" i="65" s="1"/>
  <c r="IK20" i="30"/>
  <c r="IK18" i="29"/>
  <c r="IK105" i="27"/>
  <c r="Y130" i="65" s="1"/>
  <c r="IK86" i="30"/>
  <c r="IK103" i="29"/>
  <c r="IK17" i="28"/>
  <c r="IK100" i="30"/>
  <c r="IK34" i="29"/>
  <c r="IK32" i="28"/>
  <c r="IK23" i="30"/>
  <c r="IK61" i="28"/>
  <c r="Y110" i="65"/>
  <c r="IK88" i="29"/>
  <c r="IK102" i="29"/>
  <c r="IK30" i="27"/>
  <c r="Y55" i="65" s="1"/>
  <c r="IK94" i="30"/>
  <c r="IK33" i="30"/>
  <c r="IK90" i="29"/>
  <c r="IK110" i="28"/>
  <c r="IK20" i="27"/>
  <c r="Y45" i="65" s="1"/>
  <c r="IK62" i="29"/>
  <c r="IK60" i="28"/>
  <c r="IK109" i="27"/>
  <c r="Y134" i="65" s="1"/>
  <c r="IK38" i="28"/>
  <c r="IK108" i="30"/>
  <c r="IK27" i="30"/>
  <c r="IK28" i="29"/>
  <c r="IK87" i="29"/>
  <c r="IK111" i="27"/>
  <c r="Y136" i="65" s="1"/>
  <c r="IK56" i="30"/>
  <c r="IK83" i="29"/>
  <c r="IK58" i="28"/>
  <c r="IK96" i="30"/>
  <c r="IK39" i="29"/>
  <c r="IK21" i="28"/>
  <c r="IK101" i="29"/>
  <c r="IK31" i="28"/>
  <c r="IK34" i="27"/>
  <c r="Y59" i="65" s="1"/>
  <c r="IK22" i="30"/>
  <c r="IK57" i="30"/>
  <c r="IK104" i="29"/>
  <c r="IK87" i="28"/>
  <c r="IK26" i="29"/>
  <c r="IK24" i="28"/>
  <c r="IK21" i="27"/>
  <c r="Y46" i="65" s="1"/>
  <c r="IK17" i="29"/>
  <c r="IK61" i="29"/>
  <c r="IK35" i="30"/>
  <c r="IK57" i="28"/>
  <c r="IK88" i="27"/>
  <c r="Y113" i="65" s="1"/>
  <c r="IK38" i="29"/>
  <c r="IK108" i="27"/>
  <c r="Y133" i="65" s="1"/>
  <c r="IK89" i="29"/>
  <c r="IK19" i="30"/>
  <c r="IK28" i="30"/>
  <c r="IK84" i="28"/>
  <c r="IK87" i="30"/>
  <c r="IK29" i="30"/>
  <c r="IK111" i="28"/>
  <c r="IK93" i="27"/>
  <c r="Y118" i="65" s="1"/>
  <c r="IK97" i="30"/>
  <c r="IK92" i="29"/>
  <c r="IK80" i="28"/>
  <c r="Y81" i="65"/>
  <c r="IK83" i="30"/>
  <c r="IK107" i="28"/>
  <c r="IK96" i="27"/>
  <c r="Y121" i="65" s="1"/>
  <c r="IK39" i="30"/>
  <c r="IK20" i="29"/>
  <c r="IK21" i="29"/>
  <c r="IK86" i="29"/>
  <c r="IK103" i="28"/>
  <c r="IK60" i="30"/>
  <c r="IK91" i="27"/>
  <c r="Y116" i="65" s="1"/>
  <c r="IK101" i="30"/>
  <c r="IK34" i="28"/>
  <c r="IK32" i="27"/>
  <c r="Y57" i="65" s="1"/>
  <c r="IK22" i="27"/>
  <c r="Y47" i="65" s="1"/>
  <c r="IK109" i="29"/>
  <c r="IK25" i="28"/>
  <c r="IK27" i="28"/>
  <c r="IK99" i="29"/>
  <c r="IK107" i="30"/>
  <c r="Y83" i="65"/>
  <c r="IK82" i="29"/>
  <c r="IK103" i="30"/>
  <c r="IK100" i="27"/>
  <c r="Y125" i="65" s="1"/>
  <c r="IK35" i="29"/>
  <c r="IK88" i="30"/>
  <c r="IK25" i="29"/>
  <c r="IK102" i="30"/>
  <c r="IK30" i="28"/>
  <c r="IK106" i="27"/>
  <c r="Y131" i="65" s="1"/>
  <c r="IK99" i="30"/>
  <c r="IK19" i="29"/>
  <c r="IK94" i="27"/>
  <c r="Y119" i="65" s="1"/>
  <c r="IK36" i="28"/>
  <c r="IK33" i="27"/>
  <c r="Y58" i="65" s="1"/>
  <c r="IK26" i="30"/>
  <c r="IK110" i="29"/>
  <c r="IK98" i="28"/>
  <c r="IK82" i="30"/>
  <c r="IK62" i="30"/>
  <c r="IK105" i="29"/>
  <c r="IK86" i="28"/>
  <c r="IK60" i="29"/>
  <c r="IK100" i="28"/>
  <c r="IK91" i="30"/>
  <c r="IK23" i="27"/>
  <c r="Y48" i="65" s="1"/>
  <c r="IK64" i="28"/>
  <c r="IK75" i="29"/>
  <c r="Y92" i="65"/>
  <c r="IK68" i="28"/>
  <c r="Y95" i="65"/>
  <c r="IK16" i="27"/>
  <c r="Y41" i="65" s="1"/>
  <c r="K125" i="28"/>
  <c r="HP121" i="28"/>
  <c r="HP121" i="30"/>
  <c r="K125" i="30"/>
  <c r="HP121" i="29"/>
  <c r="K125" i="29"/>
  <c r="Y102" i="65"/>
  <c r="IK29" i="28"/>
  <c r="IK61" i="30"/>
  <c r="IK75" i="28"/>
  <c r="IK67" i="28"/>
  <c r="IK71" i="30"/>
  <c r="Y97" i="65"/>
  <c r="IK70" i="28"/>
  <c r="IK74" i="30"/>
  <c r="Y101" i="65"/>
  <c r="IK77" i="28"/>
  <c r="IK102" i="27"/>
  <c r="Y127" i="65" s="1"/>
  <c r="IK33" i="28"/>
  <c r="IK18" i="28"/>
  <c r="IK31" i="30"/>
  <c r="Y90" i="65"/>
  <c r="IK64" i="30"/>
  <c r="Y100" i="65"/>
  <c r="IK69" i="30"/>
  <c r="IK71" i="29"/>
  <c r="IK74" i="29"/>
  <c r="IK76" i="29"/>
  <c r="IK77" i="30"/>
  <c r="IK22" i="28"/>
  <c r="IK65" i="28"/>
  <c r="IK66" i="28"/>
  <c r="IK75" i="30"/>
  <c r="Y94" i="65"/>
  <c r="Y96" i="65"/>
  <c r="IK72" i="30"/>
  <c r="IK73" i="30"/>
  <c r="IK76" i="28"/>
  <c r="IK77" i="29"/>
  <c r="IK89" i="27"/>
  <c r="Y114" i="65" s="1"/>
  <c r="IK28" i="28"/>
  <c r="IK93" i="29"/>
  <c r="IK79" i="30"/>
  <c r="IK65" i="29"/>
  <c r="Y91" i="65"/>
  <c r="IK72" i="29"/>
  <c r="Y98" i="65"/>
  <c r="IK74" i="28"/>
  <c r="IK76" i="30"/>
  <c r="Y99" i="65"/>
  <c r="Y105" i="65"/>
  <c r="IK90" i="30"/>
  <c r="Y104" i="65"/>
  <c r="IK65" i="30"/>
  <c r="IK66" i="29"/>
  <c r="IK67" i="30"/>
  <c r="IK69" i="28"/>
  <c r="Y93" i="65"/>
  <c r="IK72" i="28"/>
  <c r="IK30" i="29"/>
  <c r="IK58" i="29"/>
  <c r="Y87" i="65"/>
  <c r="IK54" i="28"/>
  <c r="IK85" i="30"/>
  <c r="IK79" i="28"/>
  <c r="IK64" i="29"/>
  <c r="IK67" i="29"/>
  <c r="IK69" i="29"/>
  <c r="IK68" i="30"/>
  <c r="IK70" i="30"/>
  <c r="IK73" i="29"/>
  <c r="IK106" i="29"/>
  <c r="IK98" i="30"/>
  <c r="IK101" i="27"/>
  <c r="Y126" i="65" s="1"/>
  <c r="IK79" i="29"/>
  <c r="Y89" i="65"/>
  <c r="IK66" i="30"/>
  <c r="IK71" i="28"/>
  <c r="IK68" i="29"/>
  <c r="IK70" i="29"/>
  <c r="IK73" i="28"/>
  <c r="GU123" i="29"/>
  <c r="GU127" i="29" s="1"/>
  <c r="GM123" i="29"/>
  <c r="GM127" i="29" s="1"/>
  <c r="GE123" i="29"/>
  <c r="GE127" i="29" s="1"/>
  <c r="FW123" i="29"/>
  <c r="FW127" i="29" s="1"/>
  <c r="FO123" i="29"/>
  <c r="FO127" i="29" s="1"/>
  <c r="FG123" i="29"/>
  <c r="FG127" i="29" s="1"/>
  <c r="EY123" i="29"/>
  <c r="EY127" i="29" s="1"/>
  <c r="EQ123" i="29"/>
  <c r="EQ127" i="29" s="1"/>
  <c r="EI123" i="29"/>
  <c r="EI127" i="29" s="1"/>
  <c r="EA123" i="29"/>
  <c r="EA127" i="29" s="1"/>
  <c r="DS123" i="29"/>
  <c r="DS127" i="29" s="1"/>
  <c r="DK123" i="29"/>
  <c r="DK127" i="29" s="1"/>
  <c r="DC123" i="29"/>
  <c r="DC127" i="29" s="1"/>
  <c r="CU123" i="29"/>
  <c r="CU127" i="29" s="1"/>
  <c r="CM123" i="29"/>
  <c r="CM127" i="29" s="1"/>
  <c r="CE123" i="29"/>
  <c r="CE127" i="29" s="1"/>
  <c r="BW123" i="29"/>
  <c r="BW127" i="29" s="1"/>
  <c r="BO123" i="29"/>
  <c r="BO127" i="29" s="1"/>
  <c r="BG123" i="29"/>
  <c r="BG127" i="29" s="1"/>
  <c r="AY123" i="29"/>
  <c r="AY127" i="29" s="1"/>
  <c r="AQ123" i="29"/>
  <c r="AQ127" i="29" s="1"/>
  <c r="AI123" i="29"/>
  <c r="AI127" i="29" s="1"/>
  <c r="AA123" i="29"/>
  <c r="AA127" i="29" s="1"/>
  <c r="S123" i="29"/>
  <c r="S127" i="29" s="1"/>
  <c r="K123" i="29"/>
  <c r="HB123" i="29"/>
  <c r="HB127" i="29" s="1"/>
  <c r="GT123" i="29"/>
  <c r="GT127" i="29" s="1"/>
  <c r="GL123" i="29"/>
  <c r="GL127" i="29" s="1"/>
  <c r="GD123" i="29"/>
  <c r="GD127" i="29" s="1"/>
  <c r="FV123" i="29"/>
  <c r="FV127" i="29" s="1"/>
  <c r="FN123" i="29"/>
  <c r="FN127" i="29" s="1"/>
  <c r="FF123" i="29"/>
  <c r="FF127" i="29" s="1"/>
  <c r="EX123" i="29"/>
  <c r="EX127" i="29" s="1"/>
  <c r="EP123" i="29"/>
  <c r="EP127" i="29" s="1"/>
  <c r="EH123" i="29"/>
  <c r="EH127" i="29" s="1"/>
  <c r="DZ123" i="29"/>
  <c r="DZ127" i="29" s="1"/>
  <c r="DR123" i="29"/>
  <c r="DR127" i="29" s="1"/>
  <c r="DJ123" i="29"/>
  <c r="DJ127" i="29" s="1"/>
  <c r="DB123" i="29"/>
  <c r="DB127" i="29" s="1"/>
  <c r="CT123" i="29"/>
  <c r="CT127" i="29" s="1"/>
  <c r="CL123" i="29"/>
  <c r="CL127" i="29" s="1"/>
  <c r="CD123" i="29"/>
  <c r="CD127" i="29" s="1"/>
  <c r="BV123" i="29"/>
  <c r="BV127" i="29" s="1"/>
  <c r="BN123" i="29"/>
  <c r="BN127" i="29" s="1"/>
  <c r="BF123" i="29"/>
  <c r="BF127" i="29" s="1"/>
  <c r="AX123" i="29"/>
  <c r="AX127" i="29" s="1"/>
  <c r="AP123" i="29"/>
  <c r="AP127" i="29" s="1"/>
  <c r="AH123" i="29"/>
  <c r="AH127" i="29" s="1"/>
  <c r="Z123" i="29"/>
  <c r="Z127" i="29" s="1"/>
  <c r="R123" i="29"/>
  <c r="R127" i="29" s="1"/>
  <c r="HA123" i="29"/>
  <c r="HA127" i="29" s="1"/>
  <c r="GS123" i="29"/>
  <c r="GS127" i="29" s="1"/>
  <c r="GK123" i="29"/>
  <c r="GK127" i="29" s="1"/>
  <c r="GC123" i="29"/>
  <c r="GC127" i="29" s="1"/>
  <c r="FU123" i="29"/>
  <c r="FU127" i="29" s="1"/>
  <c r="FM123" i="29"/>
  <c r="FM127" i="29" s="1"/>
  <c r="FE123" i="29"/>
  <c r="FE127" i="29" s="1"/>
  <c r="EW123" i="29"/>
  <c r="EW127" i="29" s="1"/>
  <c r="EO123" i="29"/>
  <c r="EO127" i="29" s="1"/>
  <c r="EG123" i="29"/>
  <c r="EG127" i="29" s="1"/>
  <c r="DY123" i="29"/>
  <c r="DY127" i="29" s="1"/>
  <c r="DQ123" i="29"/>
  <c r="DQ127" i="29" s="1"/>
  <c r="DI123" i="29"/>
  <c r="DI127" i="29" s="1"/>
  <c r="DA123" i="29"/>
  <c r="DA127" i="29" s="1"/>
  <c r="CS123" i="29"/>
  <c r="CS127" i="29" s="1"/>
  <c r="CK123" i="29"/>
  <c r="CK127" i="29" s="1"/>
  <c r="CC123" i="29"/>
  <c r="CC127" i="29" s="1"/>
  <c r="BU123" i="29"/>
  <c r="BU127" i="29" s="1"/>
  <c r="BM123" i="29"/>
  <c r="BM127" i="29" s="1"/>
  <c r="BE123" i="29"/>
  <c r="BE127" i="29" s="1"/>
  <c r="AW123" i="29"/>
  <c r="AW127" i="29" s="1"/>
  <c r="AO123" i="29"/>
  <c r="AO127" i="29" s="1"/>
  <c r="AG123" i="29"/>
  <c r="AG127" i="29" s="1"/>
  <c r="Y123" i="29"/>
  <c r="Y127" i="29" s="1"/>
  <c r="Q123" i="29"/>
  <c r="Q127" i="29" s="1"/>
  <c r="GZ123" i="29"/>
  <c r="GZ127" i="29" s="1"/>
  <c r="GR123" i="29"/>
  <c r="GR127" i="29" s="1"/>
  <c r="GJ123" i="29"/>
  <c r="GJ127" i="29" s="1"/>
  <c r="GB123" i="29"/>
  <c r="GB127" i="29" s="1"/>
  <c r="FT123" i="29"/>
  <c r="FT127" i="29" s="1"/>
  <c r="FL123" i="29"/>
  <c r="FL127" i="29" s="1"/>
  <c r="FD123" i="29"/>
  <c r="FD127" i="29" s="1"/>
  <c r="EV123" i="29"/>
  <c r="EV127" i="29" s="1"/>
  <c r="EN123" i="29"/>
  <c r="EN127" i="29" s="1"/>
  <c r="EF123" i="29"/>
  <c r="EF127" i="29" s="1"/>
  <c r="DX123" i="29"/>
  <c r="DX127" i="29" s="1"/>
  <c r="DP123" i="29"/>
  <c r="DP127" i="29" s="1"/>
  <c r="DH123" i="29"/>
  <c r="DH127" i="29" s="1"/>
  <c r="CZ123" i="29"/>
  <c r="CZ127" i="29" s="1"/>
  <c r="CR123" i="29"/>
  <c r="CR127" i="29" s="1"/>
  <c r="CJ123" i="29"/>
  <c r="CJ127" i="29" s="1"/>
  <c r="CB123" i="29"/>
  <c r="CB127" i="29" s="1"/>
  <c r="BT123" i="29"/>
  <c r="BT127" i="29" s="1"/>
  <c r="BL123" i="29"/>
  <c r="BL127" i="29" s="1"/>
  <c r="BD123" i="29"/>
  <c r="BD127" i="29" s="1"/>
  <c r="AV123" i="29"/>
  <c r="AV127" i="29" s="1"/>
  <c r="AN123" i="29"/>
  <c r="AN127" i="29" s="1"/>
  <c r="AF123" i="29"/>
  <c r="AF127" i="29" s="1"/>
  <c r="X123" i="29"/>
  <c r="X127" i="29" s="1"/>
  <c r="P123" i="29"/>
  <c r="GY123" i="29"/>
  <c r="GY127" i="29" s="1"/>
  <c r="GQ123" i="29"/>
  <c r="GQ127" i="29" s="1"/>
  <c r="GI123" i="29"/>
  <c r="GI127" i="29" s="1"/>
  <c r="GA123" i="29"/>
  <c r="GA127" i="29" s="1"/>
  <c r="FS123" i="29"/>
  <c r="FS127" i="29" s="1"/>
  <c r="FK123" i="29"/>
  <c r="FK127" i="29" s="1"/>
  <c r="FC123" i="29"/>
  <c r="FC127" i="29" s="1"/>
  <c r="EU123" i="29"/>
  <c r="EU127" i="29" s="1"/>
  <c r="EM123" i="29"/>
  <c r="EM127" i="29" s="1"/>
  <c r="EE123" i="29"/>
  <c r="EE127" i="29" s="1"/>
  <c r="DW123" i="29"/>
  <c r="DW127" i="29" s="1"/>
  <c r="DO123" i="29"/>
  <c r="DO127" i="29" s="1"/>
  <c r="DG123" i="29"/>
  <c r="DG127" i="29" s="1"/>
  <c r="CY123" i="29"/>
  <c r="CY127" i="29" s="1"/>
  <c r="CQ123" i="29"/>
  <c r="CQ127" i="29" s="1"/>
  <c r="CI123" i="29"/>
  <c r="CI127" i="29" s="1"/>
  <c r="CA123" i="29"/>
  <c r="CA127" i="29" s="1"/>
  <c r="BS123" i="29"/>
  <c r="BS127" i="29" s="1"/>
  <c r="BK123" i="29"/>
  <c r="BK127" i="29" s="1"/>
  <c r="BC123" i="29"/>
  <c r="BC127" i="29" s="1"/>
  <c r="AU123" i="29"/>
  <c r="AU127" i="29" s="1"/>
  <c r="AM123" i="29"/>
  <c r="AM127" i="29" s="1"/>
  <c r="AE123" i="29"/>
  <c r="AE127" i="29" s="1"/>
  <c r="W123" i="29"/>
  <c r="W127" i="29" s="1"/>
  <c r="O123" i="29"/>
  <c r="O127" i="29" s="1"/>
  <c r="GX123" i="29"/>
  <c r="GX127" i="29" s="1"/>
  <c r="GP123" i="29"/>
  <c r="GP127" i="29" s="1"/>
  <c r="GH123" i="29"/>
  <c r="GH127" i="29" s="1"/>
  <c r="FZ123" i="29"/>
  <c r="FZ127" i="29" s="1"/>
  <c r="FR123" i="29"/>
  <c r="FR127" i="29" s="1"/>
  <c r="FJ123" i="29"/>
  <c r="FJ127" i="29" s="1"/>
  <c r="FB123" i="29"/>
  <c r="FB127" i="29" s="1"/>
  <c r="ET123" i="29"/>
  <c r="ET127" i="29" s="1"/>
  <c r="EL123" i="29"/>
  <c r="EL127" i="29" s="1"/>
  <c r="ED123" i="29"/>
  <c r="ED127" i="29" s="1"/>
  <c r="DV123" i="29"/>
  <c r="DV127" i="29" s="1"/>
  <c r="DN123" i="29"/>
  <c r="DN127" i="29" s="1"/>
  <c r="DF123" i="29"/>
  <c r="DF127" i="29" s="1"/>
  <c r="CX123" i="29"/>
  <c r="CX127" i="29" s="1"/>
  <c r="CP123" i="29"/>
  <c r="CP127" i="29" s="1"/>
  <c r="CH123" i="29"/>
  <c r="CH127" i="29" s="1"/>
  <c r="BZ123" i="29"/>
  <c r="BZ127" i="29" s="1"/>
  <c r="BR123" i="29"/>
  <c r="BR127" i="29" s="1"/>
  <c r="BJ123" i="29"/>
  <c r="BJ127" i="29" s="1"/>
  <c r="BB123" i="29"/>
  <c r="BB127" i="29" s="1"/>
  <c r="AT123" i="29"/>
  <c r="AT127" i="29" s="1"/>
  <c r="AL123" i="29"/>
  <c r="AL127" i="29" s="1"/>
  <c r="AD123" i="29"/>
  <c r="AD127" i="29" s="1"/>
  <c r="V123" i="29"/>
  <c r="V127" i="29" s="1"/>
  <c r="N123" i="29"/>
  <c r="N127" i="29" s="1"/>
  <c r="GW123" i="29"/>
  <c r="GW127" i="29" s="1"/>
  <c r="GO123" i="29"/>
  <c r="GO127" i="29" s="1"/>
  <c r="GG123" i="29"/>
  <c r="GG127" i="29" s="1"/>
  <c r="FY123" i="29"/>
  <c r="FY127" i="29" s="1"/>
  <c r="FQ123" i="29"/>
  <c r="FQ127" i="29" s="1"/>
  <c r="FI123" i="29"/>
  <c r="FI127" i="29" s="1"/>
  <c r="FA123" i="29"/>
  <c r="FA127" i="29" s="1"/>
  <c r="ES123" i="29"/>
  <c r="ES127" i="29" s="1"/>
  <c r="EK123" i="29"/>
  <c r="EK127" i="29" s="1"/>
  <c r="EC123" i="29"/>
  <c r="EC127" i="29" s="1"/>
  <c r="DU123" i="29"/>
  <c r="DU127" i="29" s="1"/>
  <c r="DM123" i="29"/>
  <c r="DM127" i="29" s="1"/>
  <c r="DE123" i="29"/>
  <c r="DE127" i="29" s="1"/>
  <c r="CW123" i="29"/>
  <c r="CW127" i="29" s="1"/>
  <c r="CO123" i="29"/>
  <c r="CO127" i="29" s="1"/>
  <c r="CG123" i="29"/>
  <c r="CG127" i="29" s="1"/>
  <c r="BY123" i="29"/>
  <c r="BY127" i="29" s="1"/>
  <c r="BQ123" i="29"/>
  <c r="BQ127" i="29" s="1"/>
  <c r="BI123" i="29"/>
  <c r="BI127" i="29" s="1"/>
  <c r="BA123" i="29"/>
  <c r="BA127" i="29" s="1"/>
  <c r="AS123" i="29"/>
  <c r="AS127" i="29" s="1"/>
  <c r="AK123" i="29"/>
  <c r="AK127" i="29" s="1"/>
  <c r="AC123" i="29"/>
  <c r="AC127" i="29" s="1"/>
  <c r="U123" i="29"/>
  <c r="U127" i="29" s="1"/>
  <c r="M123" i="29"/>
  <c r="M127" i="29" s="1"/>
  <c r="GV123" i="29"/>
  <c r="GV127" i="29" s="1"/>
  <c r="GN123" i="29"/>
  <c r="GN127" i="29" s="1"/>
  <c r="GF123" i="29"/>
  <c r="GF127" i="29" s="1"/>
  <c r="FX123" i="29"/>
  <c r="FX127" i="29" s="1"/>
  <c r="FP123" i="29"/>
  <c r="FP127" i="29" s="1"/>
  <c r="FH123" i="29"/>
  <c r="FH127" i="29" s="1"/>
  <c r="EZ123" i="29"/>
  <c r="EZ127" i="29" s="1"/>
  <c r="ER123" i="29"/>
  <c r="ER127" i="29" s="1"/>
  <c r="EJ123" i="29"/>
  <c r="EJ127" i="29" s="1"/>
  <c r="EB123" i="29"/>
  <c r="EB127" i="29" s="1"/>
  <c r="DT123" i="29"/>
  <c r="DT127" i="29" s="1"/>
  <c r="DL123" i="29"/>
  <c r="DL127" i="29" s="1"/>
  <c r="DD123" i="29"/>
  <c r="DD127" i="29" s="1"/>
  <c r="CV123" i="29"/>
  <c r="CV127" i="29" s="1"/>
  <c r="CN123" i="29"/>
  <c r="CN127" i="29" s="1"/>
  <c r="CF123" i="29"/>
  <c r="CF127" i="29" s="1"/>
  <c r="BX123" i="29"/>
  <c r="BX127" i="29" s="1"/>
  <c r="BP123" i="29"/>
  <c r="BP127" i="29" s="1"/>
  <c r="BH123" i="29"/>
  <c r="BH127" i="29" s="1"/>
  <c r="AZ123" i="29"/>
  <c r="AZ127" i="29" s="1"/>
  <c r="AR123" i="29"/>
  <c r="AR127" i="29" s="1"/>
  <c r="AJ123" i="29"/>
  <c r="AJ127" i="29" s="1"/>
  <c r="AB123" i="29"/>
  <c r="AB127" i="29" s="1"/>
  <c r="T123" i="29"/>
  <c r="T127" i="29" s="1"/>
  <c r="L123" i="29"/>
  <c r="L127" i="29" s="1"/>
  <c r="GU123" i="30"/>
  <c r="GU127" i="30" s="1"/>
  <c r="GM123" i="30"/>
  <c r="GM127" i="30" s="1"/>
  <c r="GE123" i="30"/>
  <c r="GE127" i="30" s="1"/>
  <c r="FW123" i="30"/>
  <c r="FW127" i="30" s="1"/>
  <c r="FO123" i="30"/>
  <c r="FO127" i="30" s="1"/>
  <c r="FG123" i="30"/>
  <c r="FG127" i="30" s="1"/>
  <c r="EY123" i="30"/>
  <c r="EY127" i="30" s="1"/>
  <c r="EQ123" i="30"/>
  <c r="EQ127" i="30" s="1"/>
  <c r="EI123" i="30"/>
  <c r="EI127" i="30" s="1"/>
  <c r="EA123" i="30"/>
  <c r="EA127" i="30" s="1"/>
  <c r="DS123" i="30"/>
  <c r="DS127" i="30" s="1"/>
  <c r="DK123" i="30"/>
  <c r="DK127" i="30" s="1"/>
  <c r="DC123" i="30"/>
  <c r="DC127" i="30" s="1"/>
  <c r="CU123" i="30"/>
  <c r="CU127" i="30" s="1"/>
  <c r="CM123" i="30"/>
  <c r="CM127" i="30" s="1"/>
  <c r="CE123" i="30"/>
  <c r="CE127" i="30" s="1"/>
  <c r="BW123" i="30"/>
  <c r="BW127" i="30" s="1"/>
  <c r="BO123" i="30"/>
  <c r="BO127" i="30" s="1"/>
  <c r="BG123" i="30"/>
  <c r="BG127" i="30" s="1"/>
  <c r="AY123" i="30"/>
  <c r="AY127" i="30" s="1"/>
  <c r="AQ123" i="30"/>
  <c r="AQ127" i="30" s="1"/>
  <c r="AI123" i="30"/>
  <c r="AI127" i="30" s="1"/>
  <c r="AA123" i="30"/>
  <c r="AA127" i="30" s="1"/>
  <c r="S123" i="30"/>
  <c r="S127" i="30" s="1"/>
  <c r="K123" i="30"/>
  <c r="HB123" i="30"/>
  <c r="HB127" i="30" s="1"/>
  <c r="GT123" i="30"/>
  <c r="GT127" i="30" s="1"/>
  <c r="GL123" i="30"/>
  <c r="GL127" i="30" s="1"/>
  <c r="GD123" i="30"/>
  <c r="GD127" i="30" s="1"/>
  <c r="FV123" i="30"/>
  <c r="FV127" i="30" s="1"/>
  <c r="FN123" i="30"/>
  <c r="FN127" i="30" s="1"/>
  <c r="FF123" i="30"/>
  <c r="FF127" i="30" s="1"/>
  <c r="EX123" i="30"/>
  <c r="EX127" i="30" s="1"/>
  <c r="EP123" i="30"/>
  <c r="EP127" i="30" s="1"/>
  <c r="EH123" i="30"/>
  <c r="EH127" i="30" s="1"/>
  <c r="DZ123" i="30"/>
  <c r="DZ127" i="30" s="1"/>
  <c r="DR123" i="30"/>
  <c r="DR127" i="30" s="1"/>
  <c r="DJ123" i="30"/>
  <c r="DJ127" i="30" s="1"/>
  <c r="DB123" i="30"/>
  <c r="DB127" i="30" s="1"/>
  <c r="CT123" i="30"/>
  <c r="CT127" i="30" s="1"/>
  <c r="CL123" i="30"/>
  <c r="CL127" i="30" s="1"/>
  <c r="CD123" i="30"/>
  <c r="CD127" i="30" s="1"/>
  <c r="BV123" i="30"/>
  <c r="BV127" i="30" s="1"/>
  <c r="BN123" i="30"/>
  <c r="BN127" i="30" s="1"/>
  <c r="BF123" i="30"/>
  <c r="BF127" i="30" s="1"/>
  <c r="AX123" i="30"/>
  <c r="AX127" i="30" s="1"/>
  <c r="AP123" i="30"/>
  <c r="AP127" i="30" s="1"/>
  <c r="AH123" i="30"/>
  <c r="AH127" i="30" s="1"/>
  <c r="Z123" i="30"/>
  <c r="Z127" i="30" s="1"/>
  <c r="R123" i="30"/>
  <c r="R127" i="30" s="1"/>
  <c r="HA123" i="30"/>
  <c r="HA127" i="30" s="1"/>
  <c r="GS123" i="30"/>
  <c r="GS127" i="30" s="1"/>
  <c r="GK123" i="30"/>
  <c r="GK127" i="30" s="1"/>
  <c r="GC123" i="30"/>
  <c r="GC127" i="30" s="1"/>
  <c r="FU123" i="30"/>
  <c r="FU127" i="30" s="1"/>
  <c r="FM123" i="30"/>
  <c r="FM127" i="30" s="1"/>
  <c r="FE123" i="30"/>
  <c r="FE127" i="30" s="1"/>
  <c r="EW123" i="30"/>
  <c r="EW127" i="30" s="1"/>
  <c r="EO123" i="30"/>
  <c r="EO127" i="30" s="1"/>
  <c r="EG123" i="30"/>
  <c r="EG127" i="30" s="1"/>
  <c r="DY123" i="30"/>
  <c r="DY127" i="30" s="1"/>
  <c r="DQ123" i="30"/>
  <c r="DQ127" i="30" s="1"/>
  <c r="DI123" i="30"/>
  <c r="DI127" i="30" s="1"/>
  <c r="DA123" i="30"/>
  <c r="DA127" i="30" s="1"/>
  <c r="CS123" i="30"/>
  <c r="CS127" i="30" s="1"/>
  <c r="CK123" i="30"/>
  <c r="CK127" i="30" s="1"/>
  <c r="CC123" i="30"/>
  <c r="CC127" i="30" s="1"/>
  <c r="BU123" i="30"/>
  <c r="BU127" i="30" s="1"/>
  <c r="BM123" i="30"/>
  <c r="BM127" i="30" s="1"/>
  <c r="BE123" i="30"/>
  <c r="BE127" i="30" s="1"/>
  <c r="AW123" i="30"/>
  <c r="AW127" i="30" s="1"/>
  <c r="AO123" i="30"/>
  <c r="AO127" i="30" s="1"/>
  <c r="AG123" i="30"/>
  <c r="AG127" i="30" s="1"/>
  <c r="Y123" i="30"/>
  <c r="Y127" i="30" s="1"/>
  <c r="Q123" i="30"/>
  <c r="GZ123" i="30"/>
  <c r="GZ127" i="30" s="1"/>
  <c r="GR123" i="30"/>
  <c r="GR127" i="30" s="1"/>
  <c r="GJ123" i="30"/>
  <c r="GJ127" i="30" s="1"/>
  <c r="GB123" i="30"/>
  <c r="GB127" i="30" s="1"/>
  <c r="FT123" i="30"/>
  <c r="FT127" i="30" s="1"/>
  <c r="FL123" i="30"/>
  <c r="FL127" i="30" s="1"/>
  <c r="FD123" i="30"/>
  <c r="FD127" i="30" s="1"/>
  <c r="EV123" i="30"/>
  <c r="EV127" i="30" s="1"/>
  <c r="EN123" i="30"/>
  <c r="EN127" i="30" s="1"/>
  <c r="EF123" i="30"/>
  <c r="EF127" i="30" s="1"/>
  <c r="DX123" i="30"/>
  <c r="DX127" i="30" s="1"/>
  <c r="DP123" i="30"/>
  <c r="DP127" i="30" s="1"/>
  <c r="DH123" i="30"/>
  <c r="DH127" i="30" s="1"/>
  <c r="CZ123" i="30"/>
  <c r="CZ127" i="30" s="1"/>
  <c r="CR123" i="30"/>
  <c r="CR127" i="30" s="1"/>
  <c r="CJ123" i="30"/>
  <c r="CJ127" i="30" s="1"/>
  <c r="CB123" i="30"/>
  <c r="CB127" i="30" s="1"/>
  <c r="BT123" i="30"/>
  <c r="BT127" i="30" s="1"/>
  <c r="BL123" i="30"/>
  <c r="BL127" i="30" s="1"/>
  <c r="BD123" i="30"/>
  <c r="BD127" i="30" s="1"/>
  <c r="AV123" i="30"/>
  <c r="AV127" i="30" s="1"/>
  <c r="AN123" i="30"/>
  <c r="AN127" i="30" s="1"/>
  <c r="AF123" i="30"/>
  <c r="AF127" i="30" s="1"/>
  <c r="X123" i="30"/>
  <c r="X127" i="30" s="1"/>
  <c r="P123" i="30"/>
  <c r="P127" i="30" s="1"/>
  <c r="GY123" i="30"/>
  <c r="GY127" i="30" s="1"/>
  <c r="GQ123" i="30"/>
  <c r="GQ127" i="30" s="1"/>
  <c r="GI123" i="30"/>
  <c r="GI127" i="30" s="1"/>
  <c r="GA123" i="30"/>
  <c r="GA127" i="30" s="1"/>
  <c r="FS123" i="30"/>
  <c r="FS127" i="30" s="1"/>
  <c r="FK123" i="30"/>
  <c r="FK127" i="30" s="1"/>
  <c r="FC123" i="30"/>
  <c r="FC127" i="30" s="1"/>
  <c r="EU123" i="30"/>
  <c r="EU127" i="30" s="1"/>
  <c r="EM123" i="30"/>
  <c r="EM127" i="30" s="1"/>
  <c r="EE123" i="30"/>
  <c r="EE127" i="30" s="1"/>
  <c r="DW123" i="30"/>
  <c r="DW127" i="30" s="1"/>
  <c r="DO123" i="30"/>
  <c r="DO127" i="30" s="1"/>
  <c r="DG123" i="30"/>
  <c r="DG127" i="30" s="1"/>
  <c r="CY123" i="30"/>
  <c r="CY127" i="30" s="1"/>
  <c r="CQ123" i="30"/>
  <c r="CQ127" i="30" s="1"/>
  <c r="CI123" i="30"/>
  <c r="CI127" i="30" s="1"/>
  <c r="CA123" i="30"/>
  <c r="CA127" i="30" s="1"/>
  <c r="BS123" i="30"/>
  <c r="BS127" i="30" s="1"/>
  <c r="BK123" i="30"/>
  <c r="BK127" i="30" s="1"/>
  <c r="BC123" i="30"/>
  <c r="BC127" i="30" s="1"/>
  <c r="AU123" i="30"/>
  <c r="AU127" i="30" s="1"/>
  <c r="AM123" i="30"/>
  <c r="AM127" i="30" s="1"/>
  <c r="AE123" i="30"/>
  <c r="AE127" i="30" s="1"/>
  <c r="W123" i="30"/>
  <c r="W127" i="30" s="1"/>
  <c r="O123" i="30"/>
  <c r="O127" i="30" s="1"/>
  <c r="GX123" i="30"/>
  <c r="GX127" i="30" s="1"/>
  <c r="GP123" i="30"/>
  <c r="GP127" i="30" s="1"/>
  <c r="GH123" i="30"/>
  <c r="GH127" i="30" s="1"/>
  <c r="FZ123" i="30"/>
  <c r="FZ127" i="30" s="1"/>
  <c r="FR123" i="30"/>
  <c r="FR127" i="30" s="1"/>
  <c r="FJ123" i="30"/>
  <c r="FJ127" i="30" s="1"/>
  <c r="FB123" i="30"/>
  <c r="FB127" i="30" s="1"/>
  <c r="ET123" i="30"/>
  <c r="ET127" i="30" s="1"/>
  <c r="EL123" i="30"/>
  <c r="EL127" i="30" s="1"/>
  <c r="ED123" i="30"/>
  <c r="ED127" i="30" s="1"/>
  <c r="DV123" i="30"/>
  <c r="DV127" i="30" s="1"/>
  <c r="DN123" i="30"/>
  <c r="DN127" i="30" s="1"/>
  <c r="DF123" i="30"/>
  <c r="DF127" i="30" s="1"/>
  <c r="CX123" i="30"/>
  <c r="CX127" i="30" s="1"/>
  <c r="CP123" i="30"/>
  <c r="CP127" i="30" s="1"/>
  <c r="CH123" i="30"/>
  <c r="CH127" i="30" s="1"/>
  <c r="BZ123" i="30"/>
  <c r="BZ127" i="30" s="1"/>
  <c r="BR123" i="30"/>
  <c r="BR127" i="30" s="1"/>
  <c r="BJ123" i="30"/>
  <c r="BJ127" i="30" s="1"/>
  <c r="BB123" i="30"/>
  <c r="BB127" i="30" s="1"/>
  <c r="AT123" i="30"/>
  <c r="AT127" i="30" s="1"/>
  <c r="AL123" i="30"/>
  <c r="AL127" i="30" s="1"/>
  <c r="AD123" i="30"/>
  <c r="AD127" i="30" s="1"/>
  <c r="V123" i="30"/>
  <c r="V127" i="30" s="1"/>
  <c r="N123" i="30"/>
  <c r="N127" i="30" s="1"/>
  <c r="GW123" i="30"/>
  <c r="GW127" i="30" s="1"/>
  <c r="GO123" i="30"/>
  <c r="GO127" i="30" s="1"/>
  <c r="GG123" i="30"/>
  <c r="GG127" i="30" s="1"/>
  <c r="FY123" i="30"/>
  <c r="FY127" i="30" s="1"/>
  <c r="FQ123" i="30"/>
  <c r="FQ127" i="30" s="1"/>
  <c r="FI123" i="30"/>
  <c r="FI127" i="30" s="1"/>
  <c r="FA123" i="30"/>
  <c r="FA127" i="30" s="1"/>
  <c r="ES123" i="30"/>
  <c r="ES127" i="30" s="1"/>
  <c r="EK123" i="30"/>
  <c r="EK127" i="30" s="1"/>
  <c r="EC123" i="30"/>
  <c r="EC127" i="30" s="1"/>
  <c r="DU123" i="30"/>
  <c r="DU127" i="30" s="1"/>
  <c r="DM123" i="30"/>
  <c r="DM127" i="30" s="1"/>
  <c r="DE123" i="30"/>
  <c r="DE127" i="30" s="1"/>
  <c r="CW123" i="30"/>
  <c r="CW127" i="30" s="1"/>
  <c r="CO123" i="30"/>
  <c r="CO127" i="30" s="1"/>
  <c r="CG123" i="30"/>
  <c r="CG127" i="30" s="1"/>
  <c r="BY123" i="30"/>
  <c r="BY127" i="30" s="1"/>
  <c r="BQ123" i="30"/>
  <c r="BQ127" i="30" s="1"/>
  <c r="BI123" i="30"/>
  <c r="BI127" i="30" s="1"/>
  <c r="BA123" i="30"/>
  <c r="BA127" i="30" s="1"/>
  <c r="AS123" i="30"/>
  <c r="AS127" i="30" s="1"/>
  <c r="AK123" i="30"/>
  <c r="AK127" i="30" s="1"/>
  <c r="AC123" i="30"/>
  <c r="AC127" i="30" s="1"/>
  <c r="U123" i="30"/>
  <c r="U127" i="30" s="1"/>
  <c r="M123" i="30"/>
  <c r="M127" i="30" s="1"/>
  <c r="GV123" i="30"/>
  <c r="GV127" i="30" s="1"/>
  <c r="GN123" i="30"/>
  <c r="GN127" i="30" s="1"/>
  <c r="GF123" i="30"/>
  <c r="GF127" i="30" s="1"/>
  <c r="FX123" i="30"/>
  <c r="FX127" i="30" s="1"/>
  <c r="FP123" i="30"/>
  <c r="FP127" i="30" s="1"/>
  <c r="FH123" i="30"/>
  <c r="FH127" i="30" s="1"/>
  <c r="EZ123" i="30"/>
  <c r="EZ127" i="30" s="1"/>
  <c r="ER123" i="30"/>
  <c r="ER127" i="30" s="1"/>
  <c r="EJ123" i="30"/>
  <c r="EJ127" i="30" s="1"/>
  <c r="EB123" i="30"/>
  <c r="EB127" i="30" s="1"/>
  <c r="DT123" i="30"/>
  <c r="DT127" i="30" s="1"/>
  <c r="DL123" i="30"/>
  <c r="DL127" i="30" s="1"/>
  <c r="DD123" i="30"/>
  <c r="DD127" i="30" s="1"/>
  <c r="CV123" i="30"/>
  <c r="CV127" i="30" s="1"/>
  <c r="CN123" i="30"/>
  <c r="CN127" i="30" s="1"/>
  <c r="CF123" i="30"/>
  <c r="CF127" i="30" s="1"/>
  <c r="BX123" i="30"/>
  <c r="BX127" i="30" s="1"/>
  <c r="BP123" i="30"/>
  <c r="BP127" i="30" s="1"/>
  <c r="BH123" i="30"/>
  <c r="BH127" i="30" s="1"/>
  <c r="AZ123" i="30"/>
  <c r="AZ127" i="30" s="1"/>
  <c r="AR123" i="30"/>
  <c r="AR127" i="30" s="1"/>
  <c r="AJ123" i="30"/>
  <c r="AJ127" i="30" s="1"/>
  <c r="AB123" i="30"/>
  <c r="AB127" i="30" s="1"/>
  <c r="T123" i="30"/>
  <c r="T127" i="30" s="1"/>
  <c r="L123" i="30"/>
  <c r="L127" i="30" s="1"/>
  <c r="GU123" i="28"/>
  <c r="GU127" i="28" s="1"/>
  <c r="GM123" i="28"/>
  <c r="GM127" i="28" s="1"/>
  <c r="GE123" i="28"/>
  <c r="GE127" i="28" s="1"/>
  <c r="FW123" i="28"/>
  <c r="FW127" i="28" s="1"/>
  <c r="FO123" i="28"/>
  <c r="FO127" i="28" s="1"/>
  <c r="FG123" i="28"/>
  <c r="FG127" i="28" s="1"/>
  <c r="EY123" i="28"/>
  <c r="EY127" i="28" s="1"/>
  <c r="EQ123" i="28"/>
  <c r="EQ127" i="28" s="1"/>
  <c r="EI123" i="28"/>
  <c r="EI127" i="28" s="1"/>
  <c r="EA123" i="28"/>
  <c r="EA127" i="28" s="1"/>
  <c r="DS123" i="28"/>
  <c r="DS127" i="28" s="1"/>
  <c r="DK123" i="28"/>
  <c r="DK127" i="28" s="1"/>
  <c r="DC123" i="28"/>
  <c r="DC127" i="28" s="1"/>
  <c r="CU123" i="28"/>
  <c r="CU127" i="28" s="1"/>
  <c r="CM123" i="28"/>
  <c r="CM127" i="28" s="1"/>
  <c r="CE123" i="28"/>
  <c r="CE127" i="28" s="1"/>
  <c r="BW123" i="28"/>
  <c r="BW127" i="28" s="1"/>
  <c r="BO123" i="28"/>
  <c r="BO127" i="28" s="1"/>
  <c r="BG123" i="28"/>
  <c r="BG127" i="28" s="1"/>
  <c r="AY123" i="28"/>
  <c r="AY127" i="28" s="1"/>
  <c r="AI123" i="28"/>
  <c r="AI127" i="28" s="1"/>
  <c r="AA123" i="28"/>
  <c r="AA127" i="28" s="1"/>
  <c r="S123" i="28"/>
  <c r="S127" i="28" s="1"/>
  <c r="K123" i="28"/>
  <c r="HB123" i="28"/>
  <c r="HB127" i="28" s="1"/>
  <c r="GT123" i="28"/>
  <c r="GT127" i="28" s="1"/>
  <c r="GL123" i="28"/>
  <c r="GL127" i="28" s="1"/>
  <c r="GD123" i="28"/>
  <c r="GD127" i="28" s="1"/>
  <c r="FV123" i="28"/>
  <c r="FV127" i="28" s="1"/>
  <c r="FN123" i="28"/>
  <c r="FN127" i="28" s="1"/>
  <c r="FF123" i="28"/>
  <c r="FF127" i="28" s="1"/>
  <c r="EX123" i="28"/>
  <c r="EX127" i="28" s="1"/>
  <c r="EP123" i="28"/>
  <c r="EP127" i="28" s="1"/>
  <c r="EH123" i="28"/>
  <c r="EH127" i="28" s="1"/>
  <c r="DZ123" i="28"/>
  <c r="DZ127" i="28" s="1"/>
  <c r="DR123" i="28"/>
  <c r="DR127" i="28" s="1"/>
  <c r="DJ123" i="28"/>
  <c r="DJ127" i="28" s="1"/>
  <c r="DB123" i="28"/>
  <c r="DB127" i="28" s="1"/>
  <c r="CT123" i="28"/>
  <c r="CT127" i="28" s="1"/>
  <c r="CL123" i="28"/>
  <c r="CL127" i="28" s="1"/>
  <c r="CD123" i="28"/>
  <c r="CD127" i="28" s="1"/>
  <c r="BV123" i="28"/>
  <c r="BV127" i="28" s="1"/>
  <c r="BN123" i="28"/>
  <c r="BN127" i="28" s="1"/>
  <c r="BF123" i="28"/>
  <c r="BF127" i="28" s="1"/>
  <c r="AX123" i="28"/>
  <c r="AX127" i="28" s="1"/>
  <c r="AP123" i="28"/>
  <c r="AP127" i="28" s="1"/>
  <c r="AH123" i="28"/>
  <c r="AH127" i="28" s="1"/>
  <c r="Z123" i="28"/>
  <c r="Z127" i="28" s="1"/>
  <c r="R123" i="28"/>
  <c r="R127" i="28" s="1"/>
  <c r="HA123" i="28"/>
  <c r="HA127" i="28" s="1"/>
  <c r="GS123" i="28"/>
  <c r="GS127" i="28" s="1"/>
  <c r="GK123" i="28"/>
  <c r="GK127" i="28" s="1"/>
  <c r="GC123" i="28"/>
  <c r="GC127" i="28" s="1"/>
  <c r="FU123" i="28"/>
  <c r="FU127" i="28" s="1"/>
  <c r="FM123" i="28"/>
  <c r="FM127" i="28" s="1"/>
  <c r="FE123" i="28"/>
  <c r="FE127" i="28" s="1"/>
  <c r="EW123" i="28"/>
  <c r="EW127" i="28" s="1"/>
  <c r="EO123" i="28"/>
  <c r="EO127" i="28" s="1"/>
  <c r="EG123" i="28"/>
  <c r="EG127" i="28" s="1"/>
  <c r="DY123" i="28"/>
  <c r="DY127" i="28" s="1"/>
  <c r="DQ123" i="28"/>
  <c r="DQ127" i="28" s="1"/>
  <c r="DI123" i="28"/>
  <c r="DI127" i="28" s="1"/>
  <c r="DA123" i="28"/>
  <c r="DA127" i="28" s="1"/>
  <c r="CS123" i="28"/>
  <c r="CS127" i="28" s="1"/>
  <c r="CK123" i="28"/>
  <c r="CK127" i="28" s="1"/>
  <c r="CC123" i="28"/>
  <c r="CC127" i="28" s="1"/>
  <c r="BU123" i="28"/>
  <c r="BU127" i="28" s="1"/>
  <c r="BM123" i="28"/>
  <c r="BM127" i="28" s="1"/>
  <c r="BE123" i="28"/>
  <c r="BE127" i="28" s="1"/>
  <c r="AW123" i="28"/>
  <c r="AW127" i="28" s="1"/>
  <c r="AO123" i="28"/>
  <c r="AO127" i="28" s="1"/>
  <c r="AG123" i="28"/>
  <c r="AG127" i="28" s="1"/>
  <c r="Y123" i="28"/>
  <c r="Y127" i="28" s="1"/>
  <c r="Q123" i="28"/>
  <c r="Q127" i="28" s="1"/>
  <c r="GZ123" i="28"/>
  <c r="GZ127" i="28" s="1"/>
  <c r="GR123" i="28"/>
  <c r="GR127" i="28" s="1"/>
  <c r="GJ123" i="28"/>
  <c r="GJ127" i="28" s="1"/>
  <c r="GB123" i="28"/>
  <c r="GB127" i="28" s="1"/>
  <c r="FT123" i="28"/>
  <c r="FT127" i="28" s="1"/>
  <c r="FL123" i="28"/>
  <c r="FL127" i="28" s="1"/>
  <c r="FD123" i="28"/>
  <c r="FD127" i="28" s="1"/>
  <c r="EV123" i="28"/>
  <c r="EV127" i="28" s="1"/>
  <c r="EN123" i="28"/>
  <c r="EN127" i="28" s="1"/>
  <c r="EF123" i="28"/>
  <c r="EF127" i="28" s="1"/>
  <c r="DX123" i="28"/>
  <c r="DX127" i="28" s="1"/>
  <c r="DP123" i="28"/>
  <c r="DP127" i="28" s="1"/>
  <c r="DH123" i="28"/>
  <c r="DH127" i="28" s="1"/>
  <c r="CZ123" i="28"/>
  <c r="CZ127" i="28" s="1"/>
  <c r="CR123" i="28"/>
  <c r="CR127" i="28" s="1"/>
  <c r="CJ123" i="28"/>
  <c r="CJ127" i="28" s="1"/>
  <c r="CB123" i="28"/>
  <c r="CB127" i="28" s="1"/>
  <c r="BT123" i="28"/>
  <c r="BT127" i="28" s="1"/>
  <c r="BL123" i="28"/>
  <c r="BL127" i="28" s="1"/>
  <c r="BD123" i="28"/>
  <c r="BD127" i="28" s="1"/>
  <c r="AV123" i="28"/>
  <c r="AV127" i="28" s="1"/>
  <c r="AN123" i="28"/>
  <c r="AN127" i="28" s="1"/>
  <c r="AF123" i="28"/>
  <c r="AF127" i="28" s="1"/>
  <c r="X123" i="28"/>
  <c r="X127" i="28" s="1"/>
  <c r="P123" i="28"/>
  <c r="P127" i="28" s="1"/>
  <c r="GY123" i="28"/>
  <c r="GY127" i="28" s="1"/>
  <c r="GQ123" i="28"/>
  <c r="GQ127" i="28" s="1"/>
  <c r="GI123" i="28"/>
  <c r="GI127" i="28" s="1"/>
  <c r="GA123" i="28"/>
  <c r="GA127" i="28" s="1"/>
  <c r="FS123" i="28"/>
  <c r="FS127" i="28" s="1"/>
  <c r="FK123" i="28"/>
  <c r="FK127" i="28" s="1"/>
  <c r="FC123" i="28"/>
  <c r="FC127" i="28" s="1"/>
  <c r="EU123" i="28"/>
  <c r="EU127" i="28" s="1"/>
  <c r="EM123" i="28"/>
  <c r="EM127" i="28" s="1"/>
  <c r="EE123" i="28"/>
  <c r="EE127" i="28" s="1"/>
  <c r="DW123" i="28"/>
  <c r="DW127" i="28" s="1"/>
  <c r="DO123" i="28"/>
  <c r="DO127" i="28" s="1"/>
  <c r="DG123" i="28"/>
  <c r="DG127" i="28" s="1"/>
  <c r="CY123" i="28"/>
  <c r="CY127" i="28" s="1"/>
  <c r="CQ123" i="28"/>
  <c r="CQ127" i="28" s="1"/>
  <c r="CI123" i="28"/>
  <c r="CI127" i="28" s="1"/>
  <c r="CA123" i="28"/>
  <c r="CA127" i="28" s="1"/>
  <c r="BS123" i="28"/>
  <c r="BS127" i="28" s="1"/>
  <c r="BK123" i="28"/>
  <c r="BK127" i="28" s="1"/>
  <c r="BC123" i="28"/>
  <c r="BC127" i="28" s="1"/>
  <c r="AU123" i="28"/>
  <c r="AU127" i="28" s="1"/>
  <c r="AM123" i="28"/>
  <c r="AM127" i="28" s="1"/>
  <c r="AE123" i="28"/>
  <c r="AE127" i="28" s="1"/>
  <c r="W123" i="28"/>
  <c r="W127" i="28" s="1"/>
  <c r="O123" i="28"/>
  <c r="O127" i="28" s="1"/>
  <c r="AT123" i="28"/>
  <c r="AT127" i="28" s="1"/>
  <c r="GX123" i="28"/>
  <c r="GX127" i="28" s="1"/>
  <c r="GP123" i="28"/>
  <c r="GP127" i="28" s="1"/>
  <c r="GH123" i="28"/>
  <c r="GH127" i="28" s="1"/>
  <c r="FZ123" i="28"/>
  <c r="FZ127" i="28" s="1"/>
  <c r="FR123" i="28"/>
  <c r="FR127" i="28" s="1"/>
  <c r="FJ123" i="28"/>
  <c r="FJ127" i="28" s="1"/>
  <c r="FB123" i="28"/>
  <c r="FB127" i="28" s="1"/>
  <c r="ET123" i="28"/>
  <c r="ET127" i="28" s="1"/>
  <c r="EL123" i="28"/>
  <c r="EL127" i="28" s="1"/>
  <c r="ED123" i="28"/>
  <c r="ED127" i="28" s="1"/>
  <c r="DV123" i="28"/>
  <c r="DV127" i="28" s="1"/>
  <c r="DN123" i="28"/>
  <c r="DN127" i="28" s="1"/>
  <c r="DF123" i="28"/>
  <c r="DF127" i="28" s="1"/>
  <c r="CX123" i="28"/>
  <c r="CX127" i="28" s="1"/>
  <c r="CP123" i="28"/>
  <c r="CP127" i="28" s="1"/>
  <c r="CH123" i="28"/>
  <c r="CH127" i="28" s="1"/>
  <c r="BZ123" i="28"/>
  <c r="BZ127" i="28" s="1"/>
  <c r="BR123" i="28"/>
  <c r="BR127" i="28" s="1"/>
  <c r="BJ123" i="28"/>
  <c r="BJ127" i="28" s="1"/>
  <c r="BB123" i="28"/>
  <c r="BB127" i="28" s="1"/>
  <c r="AL123" i="28"/>
  <c r="AL127" i="28" s="1"/>
  <c r="AD123" i="28"/>
  <c r="AD127" i="28" s="1"/>
  <c r="V123" i="28"/>
  <c r="V127" i="28" s="1"/>
  <c r="N123" i="28"/>
  <c r="N127" i="28" s="1"/>
  <c r="GW123" i="28"/>
  <c r="GW127" i="28" s="1"/>
  <c r="GO123" i="28"/>
  <c r="GO127" i="28" s="1"/>
  <c r="GG123" i="28"/>
  <c r="GG127" i="28" s="1"/>
  <c r="FY123" i="28"/>
  <c r="FY127" i="28" s="1"/>
  <c r="FQ123" i="28"/>
  <c r="FQ127" i="28" s="1"/>
  <c r="FI123" i="28"/>
  <c r="FI127" i="28" s="1"/>
  <c r="FA123" i="28"/>
  <c r="FA127" i="28" s="1"/>
  <c r="ES123" i="28"/>
  <c r="ES127" i="28" s="1"/>
  <c r="EK123" i="28"/>
  <c r="EK127" i="28" s="1"/>
  <c r="EC123" i="28"/>
  <c r="EC127" i="28" s="1"/>
  <c r="DU123" i="28"/>
  <c r="DU127" i="28" s="1"/>
  <c r="DM123" i="28"/>
  <c r="DM127" i="28" s="1"/>
  <c r="DE123" i="28"/>
  <c r="DE127" i="28" s="1"/>
  <c r="CW123" i="28"/>
  <c r="CW127" i="28" s="1"/>
  <c r="CO123" i="28"/>
  <c r="CO127" i="28" s="1"/>
  <c r="CG123" i="28"/>
  <c r="CG127" i="28" s="1"/>
  <c r="BY123" i="28"/>
  <c r="BY127" i="28" s="1"/>
  <c r="BQ123" i="28"/>
  <c r="BQ127" i="28" s="1"/>
  <c r="BI123" i="28"/>
  <c r="BI127" i="28" s="1"/>
  <c r="BA123" i="28"/>
  <c r="BA127" i="28" s="1"/>
  <c r="AS123" i="28"/>
  <c r="AS127" i="28" s="1"/>
  <c r="AK123" i="28"/>
  <c r="AK127" i="28" s="1"/>
  <c r="AC123" i="28"/>
  <c r="AC127" i="28" s="1"/>
  <c r="U123" i="28"/>
  <c r="U127" i="28" s="1"/>
  <c r="M123" i="28"/>
  <c r="M127" i="28" s="1"/>
  <c r="GV123" i="28"/>
  <c r="GV127" i="28" s="1"/>
  <c r="GN123" i="28"/>
  <c r="GN127" i="28" s="1"/>
  <c r="GF123" i="28"/>
  <c r="GF127" i="28" s="1"/>
  <c r="FX123" i="28"/>
  <c r="FX127" i="28" s="1"/>
  <c r="FP123" i="28"/>
  <c r="FP127" i="28" s="1"/>
  <c r="FH123" i="28"/>
  <c r="FH127" i="28" s="1"/>
  <c r="EZ123" i="28"/>
  <c r="EZ127" i="28" s="1"/>
  <c r="ER123" i="28"/>
  <c r="ER127" i="28" s="1"/>
  <c r="EJ123" i="28"/>
  <c r="EJ127" i="28" s="1"/>
  <c r="EB123" i="28"/>
  <c r="EB127" i="28" s="1"/>
  <c r="DT123" i="28"/>
  <c r="DT127" i="28" s="1"/>
  <c r="DL123" i="28"/>
  <c r="DL127" i="28" s="1"/>
  <c r="DD123" i="28"/>
  <c r="DD127" i="28" s="1"/>
  <c r="CV123" i="28"/>
  <c r="CV127" i="28" s="1"/>
  <c r="CN123" i="28"/>
  <c r="CN127" i="28" s="1"/>
  <c r="CF123" i="28"/>
  <c r="CF127" i="28" s="1"/>
  <c r="BX123" i="28"/>
  <c r="BX127" i="28" s="1"/>
  <c r="BP123" i="28"/>
  <c r="BP127" i="28" s="1"/>
  <c r="BH123" i="28"/>
  <c r="BH127" i="28" s="1"/>
  <c r="AZ123" i="28"/>
  <c r="AZ127" i="28" s="1"/>
  <c r="AR123" i="28"/>
  <c r="AR127" i="28" s="1"/>
  <c r="AJ123" i="28"/>
  <c r="AJ127" i="28" s="1"/>
  <c r="AB123" i="28"/>
  <c r="AB127" i="28" s="1"/>
  <c r="T123" i="28"/>
  <c r="T127" i="28" s="1"/>
  <c r="L123" i="28"/>
  <c r="L127" i="28" s="1"/>
  <c r="AQ123" i="28"/>
  <c r="AQ127" i="28" s="1"/>
  <c r="GV122" i="28"/>
  <c r="GV126" i="28" s="1"/>
  <c r="GN122" i="28"/>
  <c r="GN126" i="28" s="1"/>
  <c r="GF122" i="28"/>
  <c r="GF126" i="28" s="1"/>
  <c r="FX122" i="28"/>
  <c r="FX126" i="28" s="1"/>
  <c r="FP122" i="28"/>
  <c r="FP126" i="28" s="1"/>
  <c r="FH122" i="28"/>
  <c r="FH126" i="28" s="1"/>
  <c r="EZ122" i="28"/>
  <c r="EZ126" i="28" s="1"/>
  <c r="ER122" i="28"/>
  <c r="ER126" i="28" s="1"/>
  <c r="EJ122" i="28"/>
  <c r="EJ126" i="28" s="1"/>
  <c r="EB122" i="28"/>
  <c r="EB126" i="28" s="1"/>
  <c r="DT122" i="28"/>
  <c r="DT126" i="28" s="1"/>
  <c r="DL122" i="28"/>
  <c r="DL126" i="28" s="1"/>
  <c r="DD122" i="28"/>
  <c r="DD126" i="28" s="1"/>
  <c r="CV122" i="28"/>
  <c r="CV126" i="28" s="1"/>
  <c r="CN122" i="28"/>
  <c r="CN126" i="28" s="1"/>
  <c r="CF122" i="28"/>
  <c r="CF126" i="28" s="1"/>
  <c r="BX122" i="28"/>
  <c r="BX126" i="28" s="1"/>
  <c r="BP122" i="28"/>
  <c r="BP126" i="28" s="1"/>
  <c r="BH122" i="28"/>
  <c r="BH126" i="28" s="1"/>
  <c r="AZ122" i="28"/>
  <c r="AZ126" i="28" s="1"/>
  <c r="AR122" i="28"/>
  <c r="AR126" i="28" s="1"/>
  <c r="AJ122" i="28"/>
  <c r="AJ126" i="28" s="1"/>
  <c r="AB122" i="28"/>
  <c r="AB126" i="28" s="1"/>
  <c r="T122" i="28"/>
  <c r="T126" i="28" s="1"/>
  <c r="L122" i="28"/>
  <c r="L126" i="28" s="1"/>
  <c r="AT122" i="28"/>
  <c r="AT126" i="28" s="1"/>
  <c r="GU122" i="28"/>
  <c r="GU126" i="28" s="1"/>
  <c r="GM122" i="28"/>
  <c r="GM126" i="28" s="1"/>
  <c r="GE122" i="28"/>
  <c r="GE126" i="28" s="1"/>
  <c r="FW122" i="28"/>
  <c r="FW126" i="28" s="1"/>
  <c r="FO122" i="28"/>
  <c r="FO126" i="28" s="1"/>
  <c r="FG122" i="28"/>
  <c r="FG126" i="28" s="1"/>
  <c r="EY122" i="28"/>
  <c r="EY126" i="28" s="1"/>
  <c r="EQ122" i="28"/>
  <c r="EQ126" i="28" s="1"/>
  <c r="EI122" i="28"/>
  <c r="EI126" i="28" s="1"/>
  <c r="EA122" i="28"/>
  <c r="EA126" i="28" s="1"/>
  <c r="DS122" i="28"/>
  <c r="DS126" i="28" s="1"/>
  <c r="DK122" i="28"/>
  <c r="DK126" i="28" s="1"/>
  <c r="DC122" i="28"/>
  <c r="DC126" i="28" s="1"/>
  <c r="CU122" i="28"/>
  <c r="CU126" i="28" s="1"/>
  <c r="CM122" i="28"/>
  <c r="CM126" i="28" s="1"/>
  <c r="CE122" i="28"/>
  <c r="CE126" i="28" s="1"/>
  <c r="BW122" i="28"/>
  <c r="BW126" i="28" s="1"/>
  <c r="BO122" i="28"/>
  <c r="BO126" i="28" s="1"/>
  <c r="BG122" i="28"/>
  <c r="BG126" i="28" s="1"/>
  <c r="AY122" i="28"/>
  <c r="AY126" i="28" s="1"/>
  <c r="AQ122" i="28"/>
  <c r="AQ126" i="28" s="1"/>
  <c r="AI122" i="28"/>
  <c r="AI126" i="28" s="1"/>
  <c r="AA122" i="28"/>
  <c r="AA126" i="28" s="1"/>
  <c r="S122" i="28"/>
  <c r="S126" i="28" s="1"/>
  <c r="K122" i="28"/>
  <c r="AD122" i="28"/>
  <c r="AD126" i="28" s="1"/>
  <c r="HB122" i="28"/>
  <c r="HB126" i="28" s="1"/>
  <c r="GT122" i="28"/>
  <c r="GT126" i="28" s="1"/>
  <c r="GL122" i="28"/>
  <c r="GL126" i="28" s="1"/>
  <c r="GD122" i="28"/>
  <c r="GD126" i="28" s="1"/>
  <c r="FV122" i="28"/>
  <c r="FV126" i="28" s="1"/>
  <c r="FN122" i="28"/>
  <c r="FN126" i="28" s="1"/>
  <c r="FF122" i="28"/>
  <c r="FF126" i="28" s="1"/>
  <c r="EX122" i="28"/>
  <c r="EX126" i="28" s="1"/>
  <c r="EP122" i="28"/>
  <c r="EP126" i="28" s="1"/>
  <c r="EH122" i="28"/>
  <c r="EH126" i="28" s="1"/>
  <c r="DZ122" i="28"/>
  <c r="DZ126" i="28" s="1"/>
  <c r="DR122" i="28"/>
  <c r="DR126" i="28" s="1"/>
  <c r="DJ122" i="28"/>
  <c r="DJ126" i="28" s="1"/>
  <c r="DB122" i="28"/>
  <c r="DB126" i="28" s="1"/>
  <c r="CT122" i="28"/>
  <c r="CT126" i="28" s="1"/>
  <c r="CL122" i="28"/>
  <c r="CL126" i="28" s="1"/>
  <c r="CD122" i="28"/>
  <c r="CD126" i="28" s="1"/>
  <c r="BV122" i="28"/>
  <c r="BV126" i="28" s="1"/>
  <c r="BN122" i="28"/>
  <c r="BN126" i="28" s="1"/>
  <c r="BF122" i="28"/>
  <c r="BF126" i="28" s="1"/>
  <c r="AX122" i="28"/>
  <c r="AX126" i="28" s="1"/>
  <c r="AP122" i="28"/>
  <c r="AP126" i="28" s="1"/>
  <c r="AH122" i="28"/>
  <c r="AH126" i="28" s="1"/>
  <c r="Z122" i="28"/>
  <c r="Z126" i="28" s="1"/>
  <c r="R122" i="28"/>
  <c r="R126" i="28" s="1"/>
  <c r="AL122" i="28"/>
  <c r="AL126" i="28" s="1"/>
  <c r="HA122" i="28"/>
  <c r="HA126" i="28" s="1"/>
  <c r="GS122" i="28"/>
  <c r="GS126" i="28" s="1"/>
  <c r="GK122" i="28"/>
  <c r="GK126" i="28" s="1"/>
  <c r="GC122" i="28"/>
  <c r="GC126" i="28" s="1"/>
  <c r="FU122" i="28"/>
  <c r="FU126" i="28" s="1"/>
  <c r="FM122" i="28"/>
  <c r="FM126" i="28" s="1"/>
  <c r="FE122" i="28"/>
  <c r="FE126" i="28" s="1"/>
  <c r="EW122" i="28"/>
  <c r="EW126" i="28" s="1"/>
  <c r="EO122" i="28"/>
  <c r="EO126" i="28" s="1"/>
  <c r="EG122" i="28"/>
  <c r="EG126" i="28" s="1"/>
  <c r="DY122" i="28"/>
  <c r="DY126" i="28" s="1"/>
  <c r="DQ122" i="28"/>
  <c r="DQ126" i="28" s="1"/>
  <c r="DI122" i="28"/>
  <c r="DI126" i="28" s="1"/>
  <c r="DA122" i="28"/>
  <c r="DA126" i="28" s="1"/>
  <c r="CS122" i="28"/>
  <c r="CS126" i="28" s="1"/>
  <c r="CK122" i="28"/>
  <c r="CK126" i="28" s="1"/>
  <c r="CC122" i="28"/>
  <c r="CC126" i="28" s="1"/>
  <c r="BU122" i="28"/>
  <c r="BU126" i="28" s="1"/>
  <c r="BM122" i="28"/>
  <c r="BM126" i="28" s="1"/>
  <c r="BE122" i="28"/>
  <c r="BE126" i="28" s="1"/>
  <c r="AW122" i="28"/>
  <c r="AW126" i="28" s="1"/>
  <c r="AO122" i="28"/>
  <c r="AO126" i="28" s="1"/>
  <c r="AG122" i="28"/>
  <c r="AG126" i="28" s="1"/>
  <c r="Y122" i="28"/>
  <c r="Y126" i="28" s="1"/>
  <c r="Q122" i="28"/>
  <c r="Q126" i="28" s="1"/>
  <c r="BB122" i="28"/>
  <c r="BB126" i="28" s="1"/>
  <c r="GZ122" i="28"/>
  <c r="GZ126" i="28" s="1"/>
  <c r="GR122" i="28"/>
  <c r="GR126" i="28" s="1"/>
  <c r="GJ122" i="28"/>
  <c r="GJ126" i="28" s="1"/>
  <c r="GB122" i="28"/>
  <c r="GB126" i="28" s="1"/>
  <c r="FT122" i="28"/>
  <c r="FT126" i="28" s="1"/>
  <c r="FL122" i="28"/>
  <c r="FL126" i="28" s="1"/>
  <c r="FD122" i="28"/>
  <c r="FD126" i="28" s="1"/>
  <c r="EV122" i="28"/>
  <c r="EV126" i="28" s="1"/>
  <c r="EN122" i="28"/>
  <c r="EN126" i="28" s="1"/>
  <c r="EF122" i="28"/>
  <c r="EF126" i="28" s="1"/>
  <c r="DX122" i="28"/>
  <c r="DX126" i="28" s="1"/>
  <c r="DP122" i="28"/>
  <c r="DP126" i="28" s="1"/>
  <c r="DH122" i="28"/>
  <c r="DH126" i="28" s="1"/>
  <c r="CZ122" i="28"/>
  <c r="CZ126" i="28" s="1"/>
  <c r="CR122" i="28"/>
  <c r="CR126" i="28" s="1"/>
  <c r="CJ122" i="28"/>
  <c r="CJ126" i="28" s="1"/>
  <c r="CB122" i="28"/>
  <c r="CB126" i="28" s="1"/>
  <c r="BT122" i="28"/>
  <c r="BT126" i="28" s="1"/>
  <c r="BL122" i="28"/>
  <c r="BL126" i="28" s="1"/>
  <c r="BD122" i="28"/>
  <c r="BD126" i="28" s="1"/>
  <c r="AV122" i="28"/>
  <c r="AV126" i="28" s="1"/>
  <c r="AN122" i="28"/>
  <c r="AN126" i="28" s="1"/>
  <c r="AF122" i="28"/>
  <c r="AF126" i="28" s="1"/>
  <c r="X122" i="28"/>
  <c r="X126" i="28" s="1"/>
  <c r="P122" i="28"/>
  <c r="P126" i="28" s="1"/>
  <c r="BJ122" i="28"/>
  <c r="BJ126" i="28" s="1"/>
  <c r="GY122" i="28"/>
  <c r="GY126" i="28" s="1"/>
  <c r="GQ122" i="28"/>
  <c r="GQ126" i="28" s="1"/>
  <c r="GI122" i="28"/>
  <c r="GI126" i="28" s="1"/>
  <c r="GA122" i="28"/>
  <c r="GA126" i="28" s="1"/>
  <c r="FS122" i="28"/>
  <c r="FS126" i="28" s="1"/>
  <c r="FK122" i="28"/>
  <c r="FK126" i="28" s="1"/>
  <c r="FC122" i="28"/>
  <c r="FC126" i="28" s="1"/>
  <c r="EU122" i="28"/>
  <c r="EU126" i="28" s="1"/>
  <c r="EM122" i="28"/>
  <c r="EM126" i="28" s="1"/>
  <c r="EE122" i="28"/>
  <c r="EE126" i="28" s="1"/>
  <c r="DW122" i="28"/>
  <c r="DW126" i="28" s="1"/>
  <c r="DO122" i="28"/>
  <c r="DO126" i="28" s="1"/>
  <c r="DG122" i="28"/>
  <c r="DG126" i="28" s="1"/>
  <c r="CY122" i="28"/>
  <c r="CY126" i="28" s="1"/>
  <c r="CQ122" i="28"/>
  <c r="CQ126" i="28" s="1"/>
  <c r="CI122" i="28"/>
  <c r="CI126" i="28" s="1"/>
  <c r="CA122" i="28"/>
  <c r="CA126" i="28" s="1"/>
  <c r="BS122" i="28"/>
  <c r="BS126" i="28" s="1"/>
  <c r="BK122" i="28"/>
  <c r="BK126" i="28" s="1"/>
  <c r="BC122" i="28"/>
  <c r="BC126" i="28" s="1"/>
  <c r="AU122" i="28"/>
  <c r="AU126" i="28" s="1"/>
  <c r="AM122" i="28"/>
  <c r="AM126" i="28" s="1"/>
  <c r="AE122" i="28"/>
  <c r="AE126" i="28" s="1"/>
  <c r="W122" i="28"/>
  <c r="W126" i="28" s="1"/>
  <c r="O122" i="28"/>
  <c r="O126" i="28" s="1"/>
  <c r="BR122" i="28"/>
  <c r="BR126" i="28" s="1"/>
  <c r="GX122" i="28"/>
  <c r="GX126" i="28" s="1"/>
  <c r="GP122" i="28"/>
  <c r="GP126" i="28" s="1"/>
  <c r="GH122" i="28"/>
  <c r="GH126" i="28" s="1"/>
  <c r="FZ122" i="28"/>
  <c r="FZ126" i="28" s="1"/>
  <c r="FR122" i="28"/>
  <c r="FR126" i="28" s="1"/>
  <c r="FJ122" i="28"/>
  <c r="FJ126" i="28" s="1"/>
  <c r="FB122" i="28"/>
  <c r="FB126" i="28" s="1"/>
  <c r="ET122" i="28"/>
  <c r="ET126" i="28" s="1"/>
  <c r="EL122" i="28"/>
  <c r="EL126" i="28" s="1"/>
  <c r="ED122" i="28"/>
  <c r="ED126" i="28" s="1"/>
  <c r="DV122" i="28"/>
  <c r="DV126" i="28" s="1"/>
  <c r="DN122" i="28"/>
  <c r="DN126" i="28" s="1"/>
  <c r="DF122" i="28"/>
  <c r="DF126" i="28" s="1"/>
  <c r="CX122" i="28"/>
  <c r="CX126" i="28" s="1"/>
  <c r="CP122" i="28"/>
  <c r="CP126" i="28" s="1"/>
  <c r="CH122" i="28"/>
  <c r="CH126" i="28" s="1"/>
  <c r="BZ122" i="28"/>
  <c r="BZ126" i="28" s="1"/>
  <c r="V122" i="28"/>
  <c r="V126" i="28" s="1"/>
  <c r="N122" i="28"/>
  <c r="N126" i="28" s="1"/>
  <c r="GW122" i="28"/>
  <c r="GW126" i="28" s="1"/>
  <c r="GO122" i="28"/>
  <c r="GO126" i="28" s="1"/>
  <c r="GG122" i="28"/>
  <c r="GG126" i="28" s="1"/>
  <c r="FY122" i="28"/>
  <c r="FY126" i="28" s="1"/>
  <c r="FQ122" i="28"/>
  <c r="FQ126" i="28" s="1"/>
  <c r="FI122" i="28"/>
  <c r="FI126" i="28" s="1"/>
  <c r="FA122" i="28"/>
  <c r="FA126" i="28" s="1"/>
  <c r="ES122" i="28"/>
  <c r="ES126" i="28" s="1"/>
  <c r="EK122" i="28"/>
  <c r="EK126" i="28" s="1"/>
  <c r="EC122" i="28"/>
  <c r="EC126" i="28" s="1"/>
  <c r="DU122" i="28"/>
  <c r="DU126" i="28" s="1"/>
  <c r="DM122" i="28"/>
  <c r="DM126" i="28" s="1"/>
  <c r="DE122" i="28"/>
  <c r="DE126" i="28" s="1"/>
  <c r="CW122" i="28"/>
  <c r="CW126" i="28" s="1"/>
  <c r="CO122" i="28"/>
  <c r="CO126" i="28" s="1"/>
  <c r="CG122" i="28"/>
  <c r="CG126" i="28" s="1"/>
  <c r="BY122" i="28"/>
  <c r="BY126" i="28" s="1"/>
  <c r="BQ122" i="28"/>
  <c r="BQ126" i="28" s="1"/>
  <c r="BI122" i="28"/>
  <c r="BI126" i="28" s="1"/>
  <c r="BA122" i="28"/>
  <c r="BA126" i="28" s="1"/>
  <c r="AS122" i="28"/>
  <c r="AS126" i="28" s="1"/>
  <c r="AK122" i="28"/>
  <c r="AK126" i="28" s="1"/>
  <c r="AC122" i="28"/>
  <c r="AC126" i="28" s="1"/>
  <c r="U122" i="28"/>
  <c r="U126" i="28" s="1"/>
  <c r="M122" i="28"/>
  <c r="M126" i="28" s="1"/>
  <c r="IK16" i="28"/>
  <c r="GV122" i="29"/>
  <c r="GV126" i="29" s="1"/>
  <c r="GN122" i="29"/>
  <c r="GN126" i="29" s="1"/>
  <c r="GF122" i="29"/>
  <c r="GF126" i="29" s="1"/>
  <c r="FX122" i="29"/>
  <c r="FX126" i="29" s="1"/>
  <c r="FP122" i="29"/>
  <c r="FP126" i="29" s="1"/>
  <c r="FH122" i="29"/>
  <c r="FH126" i="29" s="1"/>
  <c r="EZ122" i="29"/>
  <c r="EZ126" i="29" s="1"/>
  <c r="ER122" i="29"/>
  <c r="ER126" i="29" s="1"/>
  <c r="EJ122" i="29"/>
  <c r="EJ126" i="29" s="1"/>
  <c r="EB122" i="29"/>
  <c r="EB126" i="29" s="1"/>
  <c r="DT122" i="29"/>
  <c r="DT126" i="29" s="1"/>
  <c r="DL122" i="29"/>
  <c r="DL126" i="29" s="1"/>
  <c r="DD122" i="29"/>
  <c r="DD126" i="29" s="1"/>
  <c r="CV122" i="29"/>
  <c r="CV126" i="29" s="1"/>
  <c r="CN122" i="29"/>
  <c r="CN126" i="29" s="1"/>
  <c r="CF122" i="29"/>
  <c r="CF126" i="29" s="1"/>
  <c r="BX122" i="29"/>
  <c r="BX126" i="29" s="1"/>
  <c r="BP122" i="29"/>
  <c r="BP126" i="29" s="1"/>
  <c r="BH122" i="29"/>
  <c r="BH126" i="29" s="1"/>
  <c r="AZ122" i="29"/>
  <c r="AZ126" i="29" s="1"/>
  <c r="AR122" i="29"/>
  <c r="AR126" i="29" s="1"/>
  <c r="AJ122" i="29"/>
  <c r="AJ126" i="29" s="1"/>
  <c r="AB122" i="29"/>
  <c r="AB126" i="29" s="1"/>
  <c r="T122" i="29"/>
  <c r="T126" i="29" s="1"/>
  <c r="L122" i="29"/>
  <c r="L126" i="29" s="1"/>
  <c r="GU122" i="29"/>
  <c r="GU126" i="29" s="1"/>
  <c r="GM122" i="29"/>
  <c r="GM126" i="29" s="1"/>
  <c r="GE122" i="29"/>
  <c r="GE126" i="29" s="1"/>
  <c r="FW122" i="29"/>
  <c r="FW126" i="29" s="1"/>
  <c r="FO122" i="29"/>
  <c r="FO126" i="29" s="1"/>
  <c r="FG122" i="29"/>
  <c r="FG126" i="29" s="1"/>
  <c r="EY122" i="29"/>
  <c r="EY126" i="29" s="1"/>
  <c r="EQ122" i="29"/>
  <c r="EQ126" i="29" s="1"/>
  <c r="EI122" i="29"/>
  <c r="EI126" i="29" s="1"/>
  <c r="EA122" i="29"/>
  <c r="EA126" i="29" s="1"/>
  <c r="DS122" i="29"/>
  <c r="DS126" i="29" s="1"/>
  <c r="DK122" i="29"/>
  <c r="DK126" i="29" s="1"/>
  <c r="DC122" i="29"/>
  <c r="DC126" i="29" s="1"/>
  <c r="CU122" i="29"/>
  <c r="CU126" i="29" s="1"/>
  <c r="CM122" i="29"/>
  <c r="CM126" i="29" s="1"/>
  <c r="CE122" i="29"/>
  <c r="CE126" i="29" s="1"/>
  <c r="BW122" i="29"/>
  <c r="BW126" i="29" s="1"/>
  <c r="BO122" i="29"/>
  <c r="BO126" i="29" s="1"/>
  <c r="BG122" i="29"/>
  <c r="BG126" i="29" s="1"/>
  <c r="AY122" i="29"/>
  <c r="AY126" i="29" s="1"/>
  <c r="AQ122" i="29"/>
  <c r="AQ126" i="29" s="1"/>
  <c r="AI122" i="29"/>
  <c r="AI126" i="29" s="1"/>
  <c r="AA122" i="29"/>
  <c r="AA126" i="29" s="1"/>
  <c r="S122" i="29"/>
  <c r="S126" i="29" s="1"/>
  <c r="K122" i="29"/>
  <c r="HB122" i="29"/>
  <c r="HB126" i="29" s="1"/>
  <c r="GT122" i="29"/>
  <c r="GT126" i="29" s="1"/>
  <c r="GL122" i="29"/>
  <c r="GL126" i="29" s="1"/>
  <c r="GD122" i="29"/>
  <c r="GD126" i="29" s="1"/>
  <c r="FV122" i="29"/>
  <c r="FV126" i="29" s="1"/>
  <c r="FN122" i="29"/>
  <c r="FN126" i="29" s="1"/>
  <c r="FF122" i="29"/>
  <c r="FF126" i="29" s="1"/>
  <c r="EX122" i="29"/>
  <c r="EX126" i="29" s="1"/>
  <c r="EP122" i="29"/>
  <c r="EP126" i="29" s="1"/>
  <c r="EH122" i="29"/>
  <c r="EH126" i="29" s="1"/>
  <c r="DZ122" i="29"/>
  <c r="DZ126" i="29" s="1"/>
  <c r="DR122" i="29"/>
  <c r="DR126" i="29" s="1"/>
  <c r="DJ122" i="29"/>
  <c r="DJ126" i="29" s="1"/>
  <c r="DB122" i="29"/>
  <c r="DB126" i="29" s="1"/>
  <c r="CT122" i="29"/>
  <c r="CT126" i="29" s="1"/>
  <c r="CL122" i="29"/>
  <c r="CL126" i="29" s="1"/>
  <c r="CD122" i="29"/>
  <c r="CD126" i="29" s="1"/>
  <c r="BV122" i="29"/>
  <c r="BV126" i="29" s="1"/>
  <c r="BN122" i="29"/>
  <c r="BN126" i="29" s="1"/>
  <c r="BF122" i="29"/>
  <c r="BF126" i="29" s="1"/>
  <c r="AX122" i="29"/>
  <c r="AX126" i="29" s="1"/>
  <c r="AP122" i="29"/>
  <c r="AP126" i="29" s="1"/>
  <c r="AH122" i="29"/>
  <c r="AH126" i="29" s="1"/>
  <c r="Z122" i="29"/>
  <c r="Z126" i="29" s="1"/>
  <c r="R122" i="29"/>
  <c r="R126" i="29" s="1"/>
  <c r="HA122" i="29"/>
  <c r="HA126" i="29" s="1"/>
  <c r="GS122" i="29"/>
  <c r="GS126" i="29" s="1"/>
  <c r="GK122" i="29"/>
  <c r="GK126" i="29" s="1"/>
  <c r="GC122" i="29"/>
  <c r="GC126" i="29" s="1"/>
  <c r="FU122" i="29"/>
  <c r="FU126" i="29" s="1"/>
  <c r="FM122" i="29"/>
  <c r="FM126" i="29" s="1"/>
  <c r="FE122" i="29"/>
  <c r="FE126" i="29" s="1"/>
  <c r="EW122" i="29"/>
  <c r="EW126" i="29" s="1"/>
  <c r="EO122" i="29"/>
  <c r="EO126" i="29" s="1"/>
  <c r="EG122" i="29"/>
  <c r="EG126" i="29" s="1"/>
  <c r="DY122" i="29"/>
  <c r="DY126" i="29" s="1"/>
  <c r="DQ122" i="29"/>
  <c r="DQ126" i="29" s="1"/>
  <c r="DI122" i="29"/>
  <c r="DI126" i="29" s="1"/>
  <c r="DA122" i="29"/>
  <c r="DA126" i="29" s="1"/>
  <c r="CS122" i="29"/>
  <c r="CS126" i="29" s="1"/>
  <c r="CK122" i="29"/>
  <c r="CK126" i="29" s="1"/>
  <c r="CC122" i="29"/>
  <c r="CC126" i="29" s="1"/>
  <c r="BU122" i="29"/>
  <c r="BU126" i="29" s="1"/>
  <c r="BM122" i="29"/>
  <c r="BM126" i="29" s="1"/>
  <c r="BE122" i="29"/>
  <c r="BE126" i="29" s="1"/>
  <c r="AW122" i="29"/>
  <c r="AW126" i="29" s="1"/>
  <c r="AO122" i="29"/>
  <c r="AO126" i="29" s="1"/>
  <c r="AG122" i="29"/>
  <c r="AG126" i="29" s="1"/>
  <c r="Y122" i="29"/>
  <c r="Y126" i="29" s="1"/>
  <c r="Q122" i="29"/>
  <c r="Q126" i="29" s="1"/>
  <c r="GZ122" i="29"/>
  <c r="GZ126" i="29" s="1"/>
  <c r="GR122" i="29"/>
  <c r="GR126" i="29" s="1"/>
  <c r="GJ122" i="29"/>
  <c r="GJ126" i="29" s="1"/>
  <c r="GB122" i="29"/>
  <c r="GB126" i="29" s="1"/>
  <c r="FT122" i="29"/>
  <c r="FT126" i="29" s="1"/>
  <c r="FL122" i="29"/>
  <c r="FL126" i="29" s="1"/>
  <c r="FD122" i="29"/>
  <c r="FD126" i="29" s="1"/>
  <c r="EV122" i="29"/>
  <c r="EV126" i="29" s="1"/>
  <c r="EN122" i="29"/>
  <c r="EN126" i="29" s="1"/>
  <c r="EF122" i="29"/>
  <c r="EF126" i="29" s="1"/>
  <c r="DX122" i="29"/>
  <c r="DX126" i="29" s="1"/>
  <c r="DP122" i="29"/>
  <c r="DP126" i="29" s="1"/>
  <c r="DH122" i="29"/>
  <c r="DH126" i="29" s="1"/>
  <c r="CZ122" i="29"/>
  <c r="CZ126" i="29" s="1"/>
  <c r="CR122" i="29"/>
  <c r="CR126" i="29" s="1"/>
  <c r="CJ122" i="29"/>
  <c r="CJ126" i="29" s="1"/>
  <c r="CB122" i="29"/>
  <c r="CB126" i="29" s="1"/>
  <c r="BT122" i="29"/>
  <c r="BT126" i="29" s="1"/>
  <c r="BL122" i="29"/>
  <c r="BL126" i="29" s="1"/>
  <c r="BD122" i="29"/>
  <c r="BD126" i="29" s="1"/>
  <c r="AV122" i="29"/>
  <c r="AV126" i="29" s="1"/>
  <c r="AN122" i="29"/>
  <c r="AN126" i="29" s="1"/>
  <c r="AF122" i="29"/>
  <c r="AF126" i="29" s="1"/>
  <c r="X122" i="29"/>
  <c r="X126" i="29" s="1"/>
  <c r="P122" i="29"/>
  <c r="GY122" i="29"/>
  <c r="GY126" i="29" s="1"/>
  <c r="GQ122" i="29"/>
  <c r="GQ126" i="29" s="1"/>
  <c r="GI122" i="29"/>
  <c r="GI126" i="29" s="1"/>
  <c r="GA122" i="29"/>
  <c r="GA126" i="29" s="1"/>
  <c r="FS122" i="29"/>
  <c r="FS126" i="29" s="1"/>
  <c r="FK122" i="29"/>
  <c r="FK126" i="29" s="1"/>
  <c r="FC122" i="29"/>
  <c r="FC126" i="29" s="1"/>
  <c r="EU122" i="29"/>
  <c r="EU126" i="29" s="1"/>
  <c r="EM122" i="29"/>
  <c r="EM126" i="29" s="1"/>
  <c r="EE122" i="29"/>
  <c r="EE126" i="29" s="1"/>
  <c r="DW122" i="29"/>
  <c r="DW126" i="29" s="1"/>
  <c r="DO122" i="29"/>
  <c r="DO126" i="29" s="1"/>
  <c r="DG122" i="29"/>
  <c r="DG126" i="29" s="1"/>
  <c r="CY122" i="29"/>
  <c r="CY126" i="29" s="1"/>
  <c r="CQ122" i="29"/>
  <c r="CQ126" i="29" s="1"/>
  <c r="CI122" i="29"/>
  <c r="CI126" i="29" s="1"/>
  <c r="CA122" i="29"/>
  <c r="CA126" i="29" s="1"/>
  <c r="BS122" i="29"/>
  <c r="BS126" i="29" s="1"/>
  <c r="BK122" i="29"/>
  <c r="BK126" i="29" s="1"/>
  <c r="BC122" i="29"/>
  <c r="BC126" i="29" s="1"/>
  <c r="AU122" i="29"/>
  <c r="AU126" i="29" s="1"/>
  <c r="AM122" i="29"/>
  <c r="AM126" i="29" s="1"/>
  <c r="AE122" i="29"/>
  <c r="AE126" i="29" s="1"/>
  <c r="W122" i="29"/>
  <c r="W126" i="29" s="1"/>
  <c r="O122" i="29"/>
  <c r="O126" i="29" s="1"/>
  <c r="GX122" i="29"/>
  <c r="GX126" i="29" s="1"/>
  <c r="GP122" i="29"/>
  <c r="GP126" i="29" s="1"/>
  <c r="GH122" i="29"/>
  <c r="GH126" i="29" s="1"/>
  <c r="FZ122" i="29"/>
  <c r="FZ126" i="29" s="1"/>
  <c r="FR122" i="29"/>
  <c r="FR126" i="29" s="1"/>
  <c r="FJ122" i="29"/>
  <c r="FJ126" i="29" s="1"/>
  <c r="FB122" i="29"/>
  <c r="FB126" i="29" s="1"/>
  <c r="ET122" i="29"/>
  <c r="ET126" i="29" s="1"/>
  <c r="EL122" i="29"/>
  <c r="EL126" i="29" s="1"/>
  <c r="ED122" i="29"/>
  <c r="ED126" i="29" s="1"/>
  <c r="DV122" i="29"/>
  <c r="DV126" i="29" s="1"/>
  <c r="DN122" i="29"/>
  <c r="DN126" i="29" s="1"/>
  <c r="DF122" i="29"/>
  <c r="DF126" i="29" s="1"/>
  <c r="CX122" i="29"/>
  <c r="CX126" i="29" s="1"/>
  <c r="CP122" i="29"/>
  <c r="CP126" i="29" s="1"/>
  <c r="CH122" i="29"/>
  <c r="CH126" i="29" s="1"/>
  <c r="BZ122" i="29"/>
  <c r="BZ126" i="29" s="1"/>
  <c r="BR122" i="29"/>
  <c r="BR126" i="29" s="1"/>
  <c r="BJ122" i="29"/>
  <c r="BJ126" i="29" s="1"/>
  <c r="BB122" i="29"/>
  <c r="BB126" i="29" s="1"/>
  <c r="AT122" i="29"/>
  <c r="AT126" i="29" s="1"/>
  <c r="AL122" i="29"/>
  <c r="AL126" i="29" s="1"/>
  <c r="AD122" i="29"/>
  <c r="AD126" i="29" s="1"/>
  <c r="V122" i="29"/>
  <c r="V126" i="29" s="1"/>
  <c r="N122" i="29"/>
  <c r="N126" i="29" s="1"/>
  <c r="GW122" i="29"/>
  <c r="GW126" i="29" s="1"/>
  <c r="GO122" i="29"/>
  <c r="GO126" i="29" s="1"/>
  <c r="GG122" i="29"/>
  <c r="GG126" i="29" s="1"/>
  <c r="FY122" i="29"/>
  <c r="FY126" i="29" s="1"/>
  <c r="FQ122" i="29"/>
  <c r="FQ126" i="29" s="1"/>
  <c r="FI122" i="29"/>
  <c r="FI126" i="29" s="1"/>
  <c r="FA122" i="29"/>
  <c r="FA126" i="29" s="1"/>
  <c r="ES122" i="29"/>
  <c r="ES126" i="29" s="1"/>
  <c r="EK122" i="29"/>
  <c r="EK126" i="29" s="1"/>
  <c r="EC122" i="29"/>
  <c r="EC126" i="29" s="1"/>
  <c r="DU122" i="29"/>
  <c r="DU126" i="29" s="1"/>
  <c r="DM122" i="29"/>
  <c r="DM126" i="29" s="1"/>
  <c r="DE122" i="29"/>
  <c r="DE126" i="29" s="1"/>
  <c r="CW122" i="29"/>
  <c r="CW126" i="29" s="1"/>
  <c r="CO122" i="29"/>
  <c r="CO126" i="29" s="1"/>
  <c r="CG122" i="29"/>
  <c r="CG126" i="29" s="1"/>
  <c r="BY122" i="29"/>
  <c r="BY126" i="29" s="1"/>
  <c r="BQ122" i="29"/>
  <c r="BQ126" i="29" s="1"/>
  <c r="BI122" i="29"/>
  <c r="BI126" i="29" s="1"/>
  <c r="BA122" i="29"/>
  <c r="BA126" i="29" s="1"/>
  <c r="AS122" i="29"/>
  <c r="AS126" i="29" s="1"/>
  <c r="AK122" i="29"/>
  <c r="AK126" i="29" s="1"/>
  <c r="AC122" i="29"/>
  <c r="AC126" i="29" s="1"/>
  <c r="U122" i="29"/>
  <c r="U126" i="29" s="1"/>
  <c r="M122" i="29"/>
  <c r="M126" i="29" s="1"/>
  <c r="IK16" i="29"/>
  <c r="GV122" i="30"/>
  <c r="GV126" i="30" s="1"/>
  <c r="GN122" i="30"/>
  <c r="GN126" i="30" s="1"/>
  <c r="GF122" i="30"/>
  <c r="GF126" i="30" s="1"/>
  <c r="FX122" i="30"/>
  <c r="FX126" i="30" s="1"/>
  <c r="FP122" i="30"/>
  <c r="FP126" i="30" s="1"/>
  <c r="FH122" i="30"/>
  <c r="FH126" i="30" s="1"/>
  <c r="EZ122" i="30"/>
  <c r="EZ126" i="30" s="1"/>
  <c r="ER122" i="30"/>
  <c r="ER126" i="30" s="1"/>
  <c r="EJ122" i="30"/>
  <c r="EJ126" i="30" s="1"/>
  <c r="EB122" i="30"/>
  <c r="EB126" i="30" s="1"/>
  <c r="DT122" i="30"/>
  <c r="DT126" i="30" s="1"/>
  <c r="DL122" i="30"/>
  <c r="DL126" i="30" s="1"/>
  <c r="DD122" i="30"/>
  <c r="DD126" i="30" s="1"/>
  <c r="CV122" i="30"/>
  <c r="CV126" i="30" s="1"/>
  <c r="CN122" i="30"/>
  <c r="CN126" i="30" s="1"/>
  <c r="CF122" i="30"/>
  <c r="CF126" i="30" s="1"/>
  <c r="BX122" i="30"/>
  <c r="BX126" i="30" s="1"/>
  <c r="BP122" i="30"/>
  <c r="BP126" i="30" s="1"/>
  <c r="BH122" i="30"/>
  <c r="BH126" i="30" s="1"/>
  <c r="AZ122" i="30"/>
  <c r="AZ126" i="30" s="1"/>
  <c r="AR122" i="30"/>
  <c r="AR126" i="30" s="1"/>
  <c r="AJ122" i="30"/>
  <c r="AJ126" i="30" s="1"/>
  <c r="AB122" i="30"/>
  <c r="AB126" i="30" s="1"/>
  <c r="T122" i="30"/>
  <c r="T126" i="30" s="1"/>
  <c r="L122" i="30"/>
  <c r="L126" i="30" s="1"/>
  <c r="GU122" i="30"/>
  <c r="GU126" i="30" s="1"/>
  <c r="GM122" i="30"/>
  <c r="GM126" i="30" s="1"/>
  <c r="GE122" i="30"/>
  <c r="GE126" i="30" s="1"/>
  <c r="FW122" i="30"/>
  <c r="FW126" i="30" s="1"/>
  <c r="FO122" i="30"/>
  <c r="FO126" i="30" s="1"/>
  <c r="FG122" i="30"/>
  <c r="FG126" i="30" s="1"/>
  <c r="EY122" i="30"/>
  <c r="EY126" i="30" s="1"/>
  <c r="EQ122" i="30"/>
  <c r="EQ126" i="30" s="1"/>
  <c r="EI122" i="30"/>
  <c r="EI126" i="30" s="1"/>
  <c r="EA122" i="30"/>
  <c r="EA126" i="30" s="1"/>
  <c r="DS122" i="30"/>
  <c r="DS126" i="30" s="1"/>
  <c r="DK122" i="30"/>
  <c r="DK126" i="30" s="1"/>
  <c r="DC122" i="30"/>
  <c r="DC126" i="30" s="1"/>
  <c r="CU122" i="30"/>
  <c r="CU126" i="30" s="1"/>
  <c r="CM122" i="30"/>
  <c r="CM126" i="30" s="1"/>
  <c r="CE122" i="30"/>
  <c r="CE126" i="30" s="1"/>
  <c r="BW122" i="30"/>
  <c r="BW126" i="30" s="1"/>
  <c r="BO122" i="30"/>
  <c r="BO126" i="30" s="1"/>
  <c r="BG122" i="30"/>
  <c r="BG126" i="30" s="1"/>
  <c r="AY122" i="30"/>
  <c r="AY126" i="30" s="1"/>
  <c r="AQ122" i="30"/>
  <c r="AQ126" i="30" s="1"/>
  <c r="AI122" i="30"/>
  <c r="AI126" i="30" s="1"/>
  <c r="AA122" i="30"/>
  <c r="AA126" i="30" s="1"/>
  <c r="S122" i="30"/>
  <c r="S126" i="30" s="1"/>
  <c r="K122" i="30"/>
  <c r="HB122" i="30"/>
  <c r="HB126" i="30" s="1"/>
  <c r="GT122" i="30"/>
  <c r="GT126" i="30" s="1"/>
  <c r="GL122" i="30"/>
  <c r="GL126" i="30" s="1"/>
  <c r="GD122" i="30"/>
  <c r="GD126" i="30" s="1"/>
  <c r="FV122" i="30"/>
  <c r="FV126" i="30" s="1"/>
  <c r="FN122" i="30"/>
  <c r="FN126" i="30" s="1"/>
  <c r="FF122" i="30"/>
  <c r="FF126" i="30" s="1"/>
  <c r="EX122" i="30"/>
  <c r="EX126" i="30" s="1"/>
  <c r="EP122" i="30"/>
  <c r="EP126" i="30" s="1"/>
  <c r="EH122" i="30"/>
  <c r="EH126" i="30" s="1"/>
  <c r="DZ122" i="30"/>
  <c r="DZ126" i="30" s="1"/>
  <c r="DR122" i="30"/>
  <c r="DR126" i="30" s="1"/>
  <c r="DJ122" i="30"/>
  <c r="DJ126" i="30" s="1"/>
  <c r="DB122" i="30"/>
  <c r="DB126" i="30" s="1"/>
  <c r="CT122" i="30"/>
  <c r="CT126" i="30" s="1"/>
  <c r="CL122" i="30"/>
  <c r="CL126" i="30" s="1"/>
  <c r="CD122" i="30"/>
  <c r="CD126" i="30" s="1"/>
  <c r="BV122" i="30"/>
  <c r="BV126" i="30" s="1"/>
  <c r="BN122" i="30"/>
  <c r="BN126" i="30" s="1"/>
  <c r="BF122" i="30"/>
  <c r="BF126" i="30" s="1"/>
  <c r="AX122" i="30"/>
  <c r="AX126" i="30" s="1"/>
  <c r="AP122" i="30"/>
  <c r="AP126" i="30" s="1"/>
  <c r="AH122" i="30"/>
  <c r="AH126" i="30" s="1"/>
  <c r="Z122" i="30"/>
  <c r="Z126" i="30" s="1"/>
  <c r="R122" i="30"/>
  <c r="R126" i="30" s="1"/>
  <c r="HA122" i="30"/>
  <c r="HA126" i="30" s="1"/>
  <c r="GS122" i="30"/>
  <c r="GS126" i="30" s="1"/>
  <c r="GK122" i="30"/>
  <c r="GK126" i="30" s="1"/>
  <c r="GC122" i="30"/>
  <c r="GC126" i="30" s="1"/>
  <c r="FU122" i="30"/>
  <c r="FU126" i="30" s="1"/>
  <c r="FM122" i="30"/>
  <c r="FM126" i="30" s="1"/>
  <c r="FE122" i="30"/>
  <c r="FE126" i="30" s="1"/>
  <c r="EW122" i="30"/>
  <c r="EW126" i="30" s="1"/>
  <c r="EO122" i="30"/>
  <c r="EO126" i="30" s="1"/>
  <c r="EG122" i="30"/>
  <c r="EG126" i="30" s="1"/>
  <c r="DY122" i="30"/>
  <c r="DY126" i="30" s="1"/>
  <c r="DQ122" i="30"/>
  <c r="DQ126" i="30" s="1"/>
  <c r="DI122" i="30"/>
  <c r="DI126" i="30" s="1"/>
  <c r="DA122" i="30"/>
  <c r="DA126" i="30" s="1"/>
  <c r="CS122" i="30"/>
  <c r="CS126" i="30" s="1"/>
  <c r="CK122" i="30"/>
  <c r="CK126" i="30" s="1"/>
  <c r="CC122" i="30"/>
  <c r="CC126" i="30" s="1"/>
  <c r="BU122" i="30"/>
  <c r="BU126" i="30" s="1"/>
  <c r="BM122" i="30"/>
  <c r="BM126" i="30" s="1"/>
  <c r="BE122" i="30"/>
  <c r="BE126" i="30" s="1"/>
  <c r="AW122" i="30"/>
  <c r="AW126" i="30" s="1"/>
  <c r="AO122" i="30"/>
  <c r="AO126" i="30" s="1"/>
  <c r="AG122" i="30"/>
  <c r="AG126" i="30" s="1"/>
  <c r="Y122" i="30"/>
  <c r="Y126" i="30" s="1"/>
  <c r="Q122" i="30"/>
  <c r="GZ122" i="30"/>
  <c r="GZ126" i="30" s="1"/>
  <c r="GR122" i="30"/>
  <c r="GR126" i="30" s="1"/>
  <c r="GJ122" i="30"/>
  <c r="GJ126" i="30" s="1"/>
  <c r="GB122" i="30"/>
  <c r="GB126" i="30" s="1"/>
  <c r="FT122" i="30"/>
  <c r="FT126" i="30" s="1"/>
  <c r="FL122" i="30"/>
  <c r="FL126" i="30" s="1"/>
  <c r="FD122" i="30"/>
  <c r="FD126" i="30" s="1"/>
  <c r="EV122" i="30"/>
  <c r="EV126" i="30" s="1"/>
  <c r="EN122" i="30"/>
  <c r="EN126" i="30" s="1"/>
  <c r="EF122" i="30"/>
  <c r="EF126" i="30" s="1"/>
  <c r="DX122" i="30"/>
  <c r="DX126" i="30" s="1"/>
  <c r="DP122" i="30"/>
  <c r="DP126" i="30" s="1"/>
  <c r="DH122" i="30"/>
  <c r="DH126" i="30" s="1"/>
  <c r="CZ122" i="30"/>
  <c r="CZ126" i="30" s="1"/>
  <c r="CR122" i="30"/>
  <c r="CR126" i="30" s="1"/>
  <c r="CJ122" i="30"/>
  <c r="CJ126" i="30" s="1"/>
  <c r="CB122" i="30"/>
  <c r="CB126" i="30" s="1"/>
  <c r="BT122" i="30"/>
  <c r="BT126" i="30" s="1"/>
  <c r="BL122" i="30"/>
  <c r="BL126" i="30" s="1"/>
  <c r="BD122" i="30"/>
  <c r="BD126" i="30" s="1"/>
  <c r="AV122" i="30"/>
  <c r="AV126" i="30" s="1"/>
  <c r="AN122" i="30"/>
  <c r="AN126" i="30" s="1"/>
  <c r="AF122" i="30"/>
  <c r="AF126" i="30" s="1"/>
  <c r="X122" i="30"/>
  <c r="X126" i="30" s="1"/>
  <c r="P122" i="30"/>
  <c r="P126" i="30" s="1"/>
  <c r="GY122" i="30"/>
  <c r="GY126" i="30" s="1"/>
  <c r="GQ122" i="30"/>
  <c r="GQ126" i="30" s="1"/>
  <c r="GI122" i="30"/>
  <c r="GI126" i="30" s="1"/>
  <c r="GA122" i="30"/>
  <c r="GA126" i="30" s="1"/>
  <c r="FS122" i="30"/>
  <c r="FS126" i="30" s="1"/>
  <c r="FK122" i="30"/>
  <c r="FK126" i="30" s="1"/>
  <c r="FC122" i="30"/>
  <c r="FC126" i="30" s="1"/>
  <c r="EU122" i="30"/>
  <c r="EU126" i="30" s="1"/>
  <c r="EM122" i="30"/>
  <c r="EM126" i="30" s="1"/>
  <c r="EE122" i="30"/>
  <c r="EE126" i="30" s="1"/>
  <c r="DW122" i="30"/>
  <c r="DW126" i="30" s="1"/>
  <c r="DO122" i="30"/>
  <c r="DO126" i="30" s="1"/>
  <c r="DG122" i="30"/>
  <c r="DG126" i="30" s="1"/>
  <c r="CY122" i="30"/>
  <c r="CY126" i="30" s="1"/>
  <c r="CQ122" i="30"/>
  <c r="CQ126" i="30" s="1"/>
  <c r="CI122" i="30"/>
  <c r="CI126" i="30" s="1"/>
  <c r="CA122" i="30"/>
  <c r="CA126" i="30" s="1"/>
  <c r="BS122" i="30"/>
  <c r="BS126" i="30" s="1"/>
  <c r="BK122" i="30"/>
  <c r="BK126" i="30" s="1"/>
  <c r="BC122" i="30"/>
  <c r="BC126" i="30" s="1"/>
  <c r="AU122" i="30"/>
  <c r="AU126" i="30" s="1"/>
  <c r="AM122" i="30"/>
  <c r="AM126" i="30" s="1"/>
  <c r="AE122" i="30"/>
  <c r="AE126" i="30" s="1"/>
  <c r="W122" i="30"/>
  <c r="W126" i="30" s="1"/>
  <c r="O122" i="30"/>
  <c r="O126" i="30" s="1"/>
  <c r="GX122" i="30"/>
  <c r="GX126" i="30" s="1"/>
  <c r="GP122" i="30"/>
  <c r="GP126" i="30" s="1"/>
  <c r="GH122" i="30"/>
  <c r="GH126" i="30" s="1"/>
  <c r="FZ122" i="30"/>
  <c r="FZ126" i="30" s="1"/>
  <c r="FR122" i="30"/>
  <c r="FR126" i="30" s="1"/>
  <c r="FJ122" i="30"/>
  <c r="FJ126" i="30" s="1"/>
  <c r="FB122" i="30"/>
  <c r="FB126" i="30" s="1"/>
  <c r="ET122" i="30"/>
  <c r="ET126" i="30" s="1"/>
  <c r="EL122" i="30"/>
  <c r="EL126" i="30" s="1"/>
  <c r="ED122" i="30"/>
  <c r="ED126" i="30" s="1"/>
  <c r="DV122" i="30"/>
  <c r="DV126" i="30" s="1"/>
  <c r="DN122" i="30"/>
  <c r="DN126" i="30" s="1"/>
  <c r="DF122" i="30"/>
  <c r="DF126" i="30" s="1"/>
  <c r="CX122" i="30"/>
  <c r="CX126" i="30" s="1"/>
  <c r="CP122" i="30"/>
  <c r="CP126" i="30" s="1"/>
  <c r="CH122" i="30"/>
  <c r="CH126" i="30" s="1"/>
  <c r="BZ122" i="30"/>
  <c r="BZ126" i="30" s="1"/>
  <c r="BR122" i="30"/>
  <c r="BR126" i="30" s="1"/>
  <c r="BJ122" i="30"/>
  <c r="BJ126" i="30" s="1"/>
  <c r="BB122" i="30"/>
  <c r="BB126" i="30" s="1"/>
  <c r="AT122" i="30"/>
  <c r="AT126" i="30" s="1"/>
  <c r="AL122" i="30"/>
  <c r="AL126" i="30" s="1"/>
  <c r="AD122" i="30"/>
  <c r="AD126" i="30" s="1"/>
  <c r="V122" i="30"/>
  <c r="V126" i="30" s="1"/>
  <c r="N122" i="30"/>
  <c r="N126" i="30" s="1"/>
  <c r="GW122" i="30"/>
  <c r="GW126" i="30" s="1"/>
  <c r="GO122" i="30"/>
  <c r="GO126" i="30" s="1"/>
  <c r="GG122" i="30"/>
  <c r="GG126" i="30" s="1"/>
  <c r="FY122" i="30"/>
  <c r="FY126" i="30" s="1"/>
  <c r="FQ122" i="30"/>
  <c r="FQ126" i="30" s="1"/>
  <c r="FI122" i="30"/>
  <c r="FI126" i="30" s="1"/>
  <c r="FA122" i="30"/>
  <c r="FA126" i="30" s="1"/>
  <c r="ES122" i="30"/>
  <c r="ES126" i="30" s="1"/>
  <c r="EK122" i="30"/>
  <c r="EK126" i="30" s="1"/>
  <c r="EC122" i="30"/>
  <c r="EC126" i="30" s="1"/>
  <c r="DU122" i="30"/>
  <c r="DU126" i="30" s="1"/>
  <c r="DM122" i="30"/>
  <c r="DM126" i="30" s="1"/>
  <c r="DE122" i="30"/>
  <c r="DE126" i="30" s="1"/>
  <c r="CW122" i="30"/>
  <c r="CW126" i="30" s="1"/>
  <c r="CO122" i="30"/>
  <c r="CO126" i="30" s="1"/>
  <c r="CG122" i="30"/>
  <c r="CG126" i="30" s="1"/>
  <c r="BY122" i="30"/>
  <c r="BY126" i="30" s="1"/>
  <c r="BQ122" i="30"/>
  <c r="BQ126" i="30" s="1"/>
  <c r="BI122" i="30"/>
  <c r="BI126" i="30" s="1"/>
  <c r="BA122" i="30"/>
  <c r="BA126" i="30" s="1"/>
  <c r="AS122" i="30"/>
  <c r="AS126" i="30" s="1"/>
  <c r="AK122" i="30"/>
  <c r="AK126" i="30" s="1"/>
  <c r="AC122" i="30"/>
  <c r="AC126" i="30" s="1"/>
  <c r="U122" i="30"/>
  <c r="U126" i="30" s="1"/>
  <c r="M122" i="30"/>
  <c r="M126" i="30" s="1"/>
  <c r="IK16" i="30"/>
  <c r="IX117" i="65"/>
  <c r="IT117" i="65" s="1"/>
  <c r="IX64" i="65"/>
  <c r="IT64" i="65" s="1"/>
  <c r="IS131" i="65"/>
  <c r="IX131" i="65" s="1"/>
  <c r="IT131" i="65" s="1"/>
  <c r="JE131" i="65" s="1"/>
  <c r="IX91" i="65"/>
  <c r="IT91" i="65" s="1"/>
  <c r="JB91" i="65" s="1"/>
  <c r="JE120" i="65"/>
  <c r="IY120" i="65"/>
  <c r="JE123" i="65"/>
  <c r="JE103" i="65"/>
  <c r="IY103" i="65"/>
  <c r="IY123" i="65"/>
  <c r="IX88" i="65"/>
  <c r="IT88" i="65" s="1"/>
  <c r="JB88" i="65" s="1"/>
  <c r="IX48" i="65"/>
  <c r="IT48" i="65" s="1"/>
  <c r="JB106" i="65"/>
  <c r="IY106" i="65"/>
  <c r="JB119" i="65"/>
  <c r="JB123" i="65"/>
  <c r="IY119" i="65"/>
  <c r="IX85" i="65"/>
  <c r="IT85" i="65" s="1"/>
  <c r="JB85" i="65" s="1"/>
  <c r="IX77" i="65"/>
  <c r="IT77" i="65" s="1"/>
  <c r="JE77" i="65" s="1"/>
  <c r="IY82" i="65"/>
  <c r="JB82" i="65"/>
  <c r="JE111" i="65"/>
  <c r="IY97" i="65"/>
  <c r="JB97" i="65"/>
  <c r="IY111" i="65"/>
  <c r="JB87" i="65"/>
  <c r="IY102" i="65"/>
  <c r="IY101" i="65"/>
  <c r="JB102" i="65"/>
  <c r="JE101" i="65"/>
  <c r="IY127" i="65"/>
  <c r="JE127" i="65"/>
  <c r="IX89" i="65"/>
  <c r="IT89" i="65" s="1"/>
  <c r="JE89" i="65" s="1"/>
  <c r="JB127" i="65"/>
  <c r="IY65" i="65"/>
  <c r="JE65" i="65"/>
  <c r="JB75" i="65"/>
  <c r="JE126" i="65"/>
  <c r="IY76" i="65"/>
  <c r="JE84" i="65"/>
  <c r="JE76" i="65"/>
  <c r="JE75" i="65"/>
  <c r="IY84" i="65"/>
  <c r="IX130" i="65"/>
  <c r="IT130" i="65" s="1"/>
  <c r="JB130" i="65" s="1"/>
  <c r="JB116" i="65"/>
  <c r="JE116" i="65"/>
  <c r="IX95" i="65"/>
  <c r="IT95" i="65" s="1"/>
  <c r="JE87" i="65"/>
  <c r="IY87" i="65"/>
  <c r="JB84" i="65"/>
  <c r="IY116" i="65"/>
  <c r="JB126" i="65"/>
  <c r="IX60" i="65"/>
  <c r="IT60" i="65" s="1"/>
  <c r="IX114" i="65"/>
  <c r="IT114" i="65" s="1"/>
  <c r="JE114" i="65" s="1"/>
  <c r="IX57" i="65"/>
  <c r="IT57" i="65" s="1"/>
  <c r="IX115" i="65"/>
  <c r="IT115" i="65" s="1"/>
  <c r="JB115" i="65" s="1"/>
  <c r="JE96" i="65"/>
  <c r="IY96" i="65"/>
  <c r="IX128" i="65"/>
  <c r="IT128" i="65" s="1"/>
  <c r="IY128" i="65" s="1"/>
  <c r="IY99" i="65"/>
  <c r="IX107" i="65"/>
  <c r="IT107" i="65" s="1"/>
  <c r="IY107" i="65" s="1"/>
  <c r="JE68" i="65"/>
  <c r="JE99" i="65"/>
  <c r="IX93" i="65"/>
  <c r="IT93" i="65" s="1"/>
  <c r="IY93" i="65" s="1"/>
  <c r="IX63" i="65"/>
  <c r="IT63" i="65" s="1"/>
  <c r="IX44" i="65"/>
  <c r="IX71" i="65"/>
  <c r="IT71" i="65" s="1"/>
  <c r="IY71" i="65" s="1"/>
  <c r="IX94" i="65"/>
  <c r="IT94" i="65" s="1"/>
  <c r="JE94" i="65" s="1"/>
  <c r="IX83" i="65"/>
  <c r="IT83" i="65" s="1"/>
  <c r="JE83" i="65" s="1"/>
  <c r="JE70" i="65"/>
  <c r="IY66" i="65"/>
  <c r="JB70" i="65"/>
  <c r="IX47" i="65"/>
  <c r="IT47" i="65" s="1"/>
  <c r="IX92" i="65"/>
  <c r="IT92" i="65" s="1"/>
  <c r="IY92" i="65" s="1"/>
  <c r="IX73" i="65"/>
  <c r="IT73" i="65" s="1"/>
  <c r="JE73" i="65" s="1"/>
  <c r="IX124" i="65"/>
  <c r="IT124" i="65" s="1"/>
  <c r="IY124" i="65" s="1"/>
  <c r="IY90" i="65"/>
  <c r="JB81" i="65"/>
  <c r="JB68" i="65"/>
  <c r="IY68" i="65"/>
  <c r="JE90" i="65"/>
  <c r="JB90" i="65"/>
  <c r="JE108" i="65"/>
  <c r="JB108" i="65"/>
  <c r="IX110" i="65"/>
  <c r="IT110" i="65" s="1"/>
  <c r="JE110" i="65" s="1"/>
  <c r="JB125" i="65"/>
  <c r="JB66" i="65"/>
  <c r="IX52" i="65"/>
  <c r="IT52" i="65" s="1"/>
  <c r="IX113" i="65"/>
  <c r="IT113" i="65" s="1"/>
  <c r="JE125" i="65"/>
  <c r="JB121" i="65"/>
  <c r="IY121" i="65"/>
  <c r="JE121" i="65"/>
  <c r="JB69" i="65"/>
  <c r="IX86" i="65"/>
  <c r="IT86" i="65" s="1"/>
  <c r="IY86" i="65" s="1"/>
  <c r="IX67" i="65"/>
  <c r="IT67" i="65" s="1"/>
  <c r="IY67" i="65" s="1"/>
  <c r="IX100" i="65"/>
  <c r="IT100" i="65" s="1"/>
  <c r="JB100" i="65" s="1"/>
  <c r="JE69" i="65"/>
  <c r="IX50" i="65"/>
  <c r="IT50" i="65" s="1"/>
  <c r="IX118" i="65"/>
  <c r="IT118" i="65" s="1"/>
  <c r="JB109" i="65"/>
  <c r="JE74" i="65"/>
  <c r="JB98" i="65"/>
  <c r="IX53" i="65"/>
  <c r="IT53" i="65" s="1"/>
  <c r="IY72" i="65"/>
  <c r="JB74" i="65"/>
  <c r="IX80" i="65"/>
  <c r="IT80" i="65" s="1"/>
  <c r="JB80" i="65" s="1"/>
  <c r="IX104" i="65"/>
  <c r="IT104" i="65" s="1"/>
  <c r="IY104" i="65" s="1"/>
  <c r="IX105" i="65"/>
  <c r="IT105" i="65" s="1"/>
  <c r="JE112" i="65"/>
  <c r="JE98" i="65"/>
  <c r="IY81" i="65"/>
  <c r="IY122" i="65"/>
  <c r="IY98" i="65"/>
  <c r="JE72" i="65"/>
  <c r="JB72" i="65"/>
  <c r="IY79" i="65"/>
  <c r="IX129" i="65"/>
  <c r="IT129" i="65" s="1"/>
  <c r="JB129" i="65" s="1"/>
  <c r="IY112" i="65"/>
  <c r="JB122" i="65"/>
  <c r="JB79" i="65"/>
  <c r="IX78" i="65"/>
  <c r="IT78" i="65" s="1"/>
  <c r="JE122" i="65"/>
  <c r="JE109" i="65"/>
  <c r="IX61" i="65"/>
  <c r="IT61" i="65" s="1"/>
  <c r="HP121" i="27"/>
  <c r="P123" i="27"/>
  <c r="P127" i="27" s="1"/>
  <c r="X123" i="27"/>
  <c r="X127" i="27" s="1"/>
  <c r="AF123" i="27"/>
  <c r="AF127" i="27" s="1"/>
  <c r="AN123" i="27"/>
  <c r="AN127" i="27" s="1"/>
  <c r="AV123" i="27"/>
  <c r="AV127" i="27" s="1"/>
  <c r="BD123" i="27"/>
  <c r="BD127" i="27" s="1"/>
  <c r="BL123" i="27"/>
  <c r="BL127" i="27" s="1"/>
  <c r="BT123" i="27"/>
  <c r="BT127" i="27" s="1"/>
  <c r="CB123" i="27"/>
  <c r="CB127" i="27" s="1"/>
  <c r="R123" i="27"/>
  <c r="R127" i="27" s="1"/>
  <c r="Z123" i="27"/>
  <c r="Z127" i="27" s="1"/>
  <c r="AH123" i="27"/>
  <c r="AH127" i="27" s="1"/>
  <c r="AP123" i="27"/>
  <c r="AP127" i="27" s="1"/>
  <c r="AX123" i="27"/>
  <c r="AX127" i="27" s="1"/>
  <c r="BF123" i="27"/>
  <c r="BF127" i="27" s="1"/>
  <c r="BN123" i="27"/>
  <c r="BN127" i="27" s="1"/>
  <c r="BV123" i="27"/>
  <c r="BV127" i="27" s="1"/>
  <c r="CD123" i="27"/>
  <c r="CD127" i="27" s="1"/>
  <c r="CL123" i="27"/>
  <c r="CL127" i="27" s="1"/>
  <c r="CT123" i="27"/>
  <c r="CT127" i="27" s="1"/>
  <c r="DB123" i="27"/>
  <c r="DB127" i="27" s="1"/>
  <c r="DJ123" i="27"/>
  <c r="DJ127" i="27" s="1"/>
  <c r="DR123" i="27"/>
  <c r="DR127" i="27" s="1"/>
  <c r="K123" i="27"/>
  <c r="K127" i="27" s="1"/>
  <c r="S123" i="27"/>
  <c r="S127" i="27" s="1"/>
  <c r="AA123" i="27"/>
  <c r="AA127" i="27" s="1"/>
  <c r="AI123" i="27"/>
  <c r="AI127" i="27" s="1"/>
  <c r="AQ123" i="27"/>
  <c r="AY123" i="27"/>
  <c r="AY127" i="27" s="1"/>
  <c r="BG123" i="27"/>
  <c r="BG127" i="27" s="1"/>
  <c r="BO123" i="27"/>
  <c r="BO127" i="27" s="1"/>
  <c r="BW123" i="27"/>
  <c r="BW127" i="27" s="1"/>
  <c r="CE123" i="27"/>
  <c r="CM123" i="27"/>
  <c r="CM127" i="27" s="1"/>
  <c r="CU123" i="27"/>
  <c r="CU127" i="27" s="1"/>
  <c r="DC123" i="27"/>
  <c r="DC127" i="27" s="1"/>
  <c r="DK123" i="27"/>
  <c r="DK127" i="27" s="1"/>
  <c r="L123" i="27"/>
  <c r="L127" i="27" s="1"/>
  <c r="T123" i="27"/>
  <c r="T127" i="27" s="1"/>
  <c r="AB123" i="27"/>
  <c r="AB127" i="27" s="1"/>
  <c r="AJ123" i="27"/>
  <c r="AJ127" i="27" s="1"/>
  <c r="AR123" i="27"/>
  <c r="AR127" i="27" s="1"/>
  <c r="AZ123" i="27"/>
  <c r="AZ127" i="27" s="1"/>
  <c r="BH123" i="27"/>
  <c r="BH127" i="27" s="1"/>
  <c r="BP123" i="27"/>
  <c r="BP127" i="27" s="1"/>
  <c r="BX123" i="27"/>
  <c r="BX127" i="27" s="1"/>
  <c r="V123" i="27"/>
  <c r="V127" i="27" s="1"/>
  <c r="AL123" i="27"/>
  <c r="AL127" i="27" s="1"/>
  <c r="BB123" i="27"/>
  <c r="BB127" i="27" s="1"/>
  <c r="BR123" i="27"/>
  <c r="BR127" i="27" s="1"/>
  <c r="CG123" i="27"/>
  <c r="CG127" i="27" s="1"/>
  <c r="CQ123" i="27"/>
  <c r="CQ127" i="27" s="1"/>
  <c r="DA123" i="27"/>
  <c r="DA127" i="27" s="1"/>
  <c r="DM123" i="27"/>
  <c r="DM127" i="27" s="1"/>
  <c r="DV123" i="27"/>
  <c r="DV127" i="27" s="1"/>
  <c r="ED123" i="27"/>
  <c r="ED127" i="27" s="1"/>
  <c r="EL123" i="27"/>
  <c r="EL127" i="27" s="1"/>
  <c r="ET123" i="27"/>
  <c r="ET127" i="27" s="1"/>
  <c r="FB123" i="27"/>
  <c r="FB127" i="27" s="1"/>
  <c r="FJ123" i="27"/>
  <c r="FJ127" i="27" s="1"/>
  <c r="FR123" i="27"/>
  <c r="FR127" i="27" s="1"/>
  <c r="FZ123" i="27"/>
  <c r="FZ127" i="27" s="1"/>
  <c r="GH123" i="27"/>
  <c r="GH127" i="27" s="1"/>
  <c r="GP123" i="27"/>
  <c r="GP127" i="27" s="1"/>
  <c r="GX123" i="27"/>
  <c r="GX127" i="27" s="1"/>
  <c r="W123" i="27"/>
  <c r="AM123" i="27"/>
  <c r="AM127" i="27" s="1"/>
  <c r="BC123" i="27"/>
  <c r="BC127" i="27" s="1"/>
  <c r="BS123" i="27"/>
  <c r="BS127" i="27" s="1"/>
  <c r="CH123" i="27"/>
  <c r="CH127" i="27" s="1"/>
  <c r="CR123" i="27"/>
  <c r="CR127" i="27" s="1"/>
  <c r="DD123" i="27"/>
  <c r="DD127" i="27" s="1"/>
  <c r="DN123" i="27"/>
  <c r="DN127" i="27" s="1"/>
  <c r="DW123" i="27"/>
  <c r="DW127" i="27" s="1"/>
  <c r="EE123" i="27"/>
  <c r="EE127" i="27" s="1"/>
  <c r="EM123" i="27"/>
  <c r="EM127" i="27" s="1"/>
  <c r="EU123" i="27"/>
  <c r="EU127" i="27" s="1"/>
  <c r="FC123" i="27"/>
  <c r="FC127" i="27" s="1"/>
  <c r="FK123" i="27"/>
  <c r="FK127" i="27" s="1"/>
  <c r="FS123" i="27"/>
  <c r="FS127" i="27" s="1"/>
  <c r="GA123" i="27"/>
  <c r="GA127" i="27" s="1"/>
  <c r="GI123" i="27"/>
  <c r="GI127" i="27" s="1"/>
  <c r="GQ123" i="27"/>
  <c r="GQ127" i="27" s="1"/>
  <c r="GY123" i="27"/>
  <c r="GY127" i="27" s="1"/>
  <c r="Y123" i="27"/>
  <c r="Y127" i="27" s="1"/>
  <c r="AO123" i="27"/>
  <c r="AO127" i="27" s="1"/>
  <c r="BE123" i="27"/>
  <c r="BE127" i="27" s="1"/>
  <c r="BU123" i="27"/>
  <c r="CI123" i="27"/>
  <c r="CI127" i="27" s="1"/>
  <c r="CS123" i="27"/>
  <c r="CS127" i="27" s="1"/>
  <c r="DE123" i="27"/>
  <c r="DE127" i="27" s="1"/>
  <c r="DO123" i="27"/>
  <c r="DO127" i="27" s="1"/>
  <c r="DX123" i="27"/>
  <c r="DX127" i="27" s="1"/>
  <c r="EF123" i="27"/>
  <c r="EF127" i="27" s="1"/>
  <c r="EN123" i="27"/>
  <c r="EN127" i="27" s="1"/>
  <c r="EV123" i="27"/>
  <c r="EV127" i="27" s="1"/>
  <c r="FD123" i="27"/>
  <c r="FD127" i="27" s="1"/>
  <c r="FL123" i="27"/>
  <c r="FL127" i="27" s="1"/>
  <c r="FT123" i="27"/>
  <c r="FT127" i="27" s="1"/>
  <c r="GB123" i="27"/>
  <c r="GB127" i="27" s="1"/>
  <c r="GJ123" i="27"/>
  <c r="GJ127" i="27" s="1"/>
  <c r="GR123" i="27"/>
  <c r="GR127" i="27" s="1"/>
  <c r="GZ123" i="27"/>
  <c r="GZ127" i="27" s="1"/>
  <c r="M123" i="27"/>
  <c r="AC123" i="27"/>
  <c r="AC127" i="27" s="1"/>
  <c r="AS123" i="27"/>
  <c r="AS127" i="27" s="1"/>
  <c r="BI123" i="27"/>
  <c r="BI127" i="27" s="1"/>
  <c r="BY123" i="27"/>
  <c r="BY127" i="27" s="1"/>
  <c r="CJ123" i="27"/>
  <c r="CJ127" i="27" s="1"/>
  <c r="CV123" i="27"/>
  <c r="CV127" i="27" s="1"/>
  <c r="DF123" i="27"/>
  <c r="DF127" i="27" s="1"/>
  <c r="DP123" i="27"/>
  <c r="DP127" i="27" s="1"/>
  <c r="DY123" i="27"/>
  <c r="DY127" i="27" s="1"/>
  <c r="EG123" i="27"/>
  <c r="EG127" i="27" s="1"/>
  <c r="EO123" i="27"/>
  <c r="EO127" i="27" s="1"/>
  <c r="EW123" i="27"/>
  <c r="EW127" i="27" s="1"/>
  <c r="FE123" i="27"/>
  <c r="FE127" i="27" s="1"/>
  <c r="FM123" i="27"/>
  <c r="FM127" i="27" s="1"/>
  <c r="FU123" i="27"/>
  <c r="FU127" i="27" s="1"/>
  <c r="GC123" i="27"/>
  <c r="GC127" i="27" s="1"/>
  <c r="GK123" i="27"/>
  <c r="GK127" i="27" s="1"/>
  <c r="GS123" i="27"/>
  <c r="GS127" i="27" s="1"/>
  <c r="HA123" i="27"/>
  <c r="HA127" i="27" s="1"/>
  <c r="N123" i="27"/>
  <c r="N127" i="27" s="1"/>
  <c r="AD123" i="27"/>
  <c r="AD127" i="27" s="1"/>
  <c r="AT123" i="27"/>
  <c r="AT127" i="27" s="1"/>
  <c r="BJ123" i="27"/>
  <c r="BJ127" i="27" s="1"/>
  <c r="BZ123" i="27"/>
  <c r="BZ127" i="27" s="1"/>
  <c r="CK123" i="27"/>
  <c r="CK127" i="27" s="1"/>
  <c r="CW123" i="27"/>
  <c r="CW127" i="27" s="1"/>
  <c r="DG123" i="27"/>
  <c r="DG127" i="27" s="1"/>
  <c r="DQ123" i="27"/>
  <c r="DQ127" i="27" s="1"/>
  <c r="DZ123" i="27"/>
  <c r="DZ127" i="27" s="1"/>
  <c r="EH123" i="27"/>
  <c r="EH127" i="27" s="1"/>
  <c r="EP123" i="27"/>
  <c r="EP127" i="27" s="1"/>
  <c r="EX123" i="27"/>
  <c r="EX127" i="27" s="1"/>
  <c r="FF123" i="27"/>
  <c r="FF127" i="27" s="1"/>
  <c r="FN123" i="27"/>
  <c r="FN127" i="27" s="1"/>
  <c r="FV123" i="27"/>
  <c r="FV127" i="27" s="1"/>
  <c r="GD123" i="27"/>
  <c r="GD127" i="27" s="1"/>
  <c r="GL123" i="27"/>
  <c r="GL127" i="27" s="1"/>
  <c r="GT123" i="27"/>
  <c r="GT127" i="27" s="1"/>
  <c r="HB123" i="27"/>
  <c r="HB127" i="27" s="1"/>
  <c r="O123" i="27"/>
  <c r="AE123" i="27"/>
  <c r="AE127" i="27" s="1"/>
  <c r="AU123" i="27"/>
  <c r="AU127" i="27" s="1"/>
  <c r="BK123" i="27"/>
  <c r="CA123" i="27"/>
  <c r="CA127" i="27" s="1"/>
  <c r="CN123" i="27"/>
  <c r="CN127" i="27" s="1"/>
  <c r="CX123" i="27"/>
  <c r="CX127" i="27" s="1"/>
  <c r="DH123" i="27"/>
  <c r="DH127" i="27" s="1"/>
  <c r="DS123" i="27"/>
  <c r="EA123" i="27"/>
  <c r="EA127" i="27" s="1"/>
  <c r="EI123" i="27"/>
  <c r="EI127" i="27" s="1"/>
  <c r="EQ123" i="27"/>
  <c r="EQ127" i="27" s="1"/>
  <c r="EY123" i="27"/>
  <c r="EY127" i="27" s="1"/>
  <c r="FG123" i="27"/>
  <c r="FG127" i="27" s="1"/>
  <c r="FO123" i="27"/>
  <c r="FO127" i="27" s="1"/>
  <c r="FW123" i="27"/>
  <c r="FW127" i="27" s="1"/>
  <c r="GE123" i="27"/>
  <c r="GE127" i="27" s="1"/>
  <c r="GM123" i="27"/>
  <c r="GM127" i="27" s="1"/>
  <c r="GU123" i="27"/>
  <c r="GU127" i="27" s="1"/>
  <c r="Q123" i="27"/>
  <c r="Q127" i="27" s="1"/>
  <c r="AG123" i="27"/>
  <c r="AW123" i="27"/>
  <c r="AW127" i="27" s="1"/>
  <c r="BM123" i="27"/>
  <c r="BM127" i="27" s="1"/>
  <c r="CC123" i="27"/>
  <c r="CC127" i="27" s="1"/>
  <c r="CO123" i="27"/>
  <c r="CY123" i="27"/>
  <c r="DI123" i="27"/>
  <c r="DT123" i="27"/>
  <c r="DT127" i="27" s="1"/>
  <c r="EB123" i="27"/>
  <c r="EB127" i="27" s="1"/>
  <c r="EJ123" i="27"/>
  <c r="EJ127" i="27" s="1"/>
  <c r="ER123" i="27"/>
  <c r="ER127" i="27" s="1"/>
  <c r="EZ123" i="27"/>
  <c r="EZ127" i="27" s="1"/>
  <c r="FH123" i="27"/>
  <c r="FH127" i="27" s="1"/>
  <c r="FP123" i="27"/>
  <c r="FP127" i="27" s="1"/>
  <c r="FX123" i="27"/>
  <c r="FX127" i="27" s="1"/>
  <c r="GF123" i="27"/>
  <c r="GF127" i="27" s="1"/>
  <c r="GN123" i="27"/>
  <c r="GN127" i="27" s="1"/>
  <c r="GV123" i="27"/>
  <c r="GV127" i="27" s="1"/>
  <c r="U123" i="27"/>
  <c r="U127" i="27" s="1"/>
  <c r="AK123" i="27"/>
  <c r="AK127" i="27" s="1"/>
  <c r="BA123" i="27"/>
  <c r="BQ123" i="27"/>
  <c r="BQ127" i="27" s="1"/>
  <c r="CF123" i="27"/>
  <c r="CF127" i="27" s="1"/>
  <c r="CP123" i="27"/>
  <c r="CP127" i="27" s="1"/>
  <c r="CZ123" i="27"/>
  <c r="CZ127" i="27" s="1"/>
  <c r="DL123" i="27"/>
  <c r="DL127" i="27" s="1"/>
  <c r="DU123" i="27"/>
  <c r="DU127" i="27" s="1"/>
  <c r="EC123" i="27"/>
  <c r="EC127" i="27" s="1"/>
  <c r="EK123" i="27"/>
  <c r="EK127" i="27" s="1"/>
  <c r="ES123" i="27"/>
  <c r="ES127" i="27" s="1"/>
  <c r="FA123" i="27"/>
  <c r="FA127" i="27" s="1"/>
  <c r="FI123" i="27"/>
  <c r="FI127" i="27" s="1"/>
  <c r="FQ123" i="27"/>
  <c r="FQ127" i="27" s="1"/>
  <c r="FY123" i="27"/>
  <c r="FY127" i="27" s="1"/>
  <c r="GG123" i="27"/>
  <c r="GG127" i="27" s="1"/>
  <c r="GO123" i="27"/>
  <c r="GO127" i="27" s="1"/>
  <c r="GW123" i="27"/>
  <c r="GW127" i="27" s="1"/>
  <c r="K122" i="27"/>
  <c r="K126" i="27" s="1"/>
  <c r="S122" i="27"/>
  <c r="S126" i="27" s="1"/>
  <c r="AA122" i="27"/>
  <c r="AA126" i="27" s="1"/>
  <c r="AI122" i="27"/>
  <c r="AI126" i="27" s="1"/>
  <c r="AQ122" i="27"/>
  <c r="AY122" i="27"/>
  <c r="AY126" i="27" s="1"/>
  <c r="BG122" i="27"/>
  <c r="BG126" i="27" s="1"/>
  <c r="BO122" i="27"/>
  <c r="BO126" i="27" s="1"/>
  <c r="BW122" i="27"/>
  <c r="BW126" i="27" s="1"/>
  <c r="CE122" i="27"/>
  <c r="CM122" i="27"/>
  <c r="CM126" i="27" s="1"/>
  <c r="CU122" i="27"/>
  <c r="CU126" i="27" s="1"/>
  <c r="DC122" i="27"/>
  <c r="DC126" i="27" s="1"/>
  <c r="DK122" i="27"/>
  <c r="DK126" i="27" s="1"/>
  <c r="DS122" i="27"/>
  <c r="EA122" i="27"/>
  <c r="EA126" i="27" s="1"/>
  <c r="EI122" i="27"/>
  <c r="EI126" i="27" s="1"/>
  <c r="EQ122" i="27"/>
  <c r="EQ126" i="27" s="1"/>
  <c r="EY122" i="27"/>
  <c r="EY126" i="27" s="1"/>
  <c r="FG122" i="27"/>
  <c r="FG126" i="27" s="1"/>
  <c r="FO122" i="27"/>
  <c r="FO126" i="27" s="1"/>
  <c r="FW122" i="27"/>
  <c r="FW126" i="27" s="1"/>
  <c r="GM122" i="27"/>
  <c r="GM126" i="27" s="1"/>
  <c r="GU122" i="27"/>
  <c r="GU126" i="27" s="1"/>
  <c r="BX122" i="27"/>
  <c r="BX126" i="27" s="1"/>
  <c r="EZ122" i="27"/>
  <c r="EZ126" i="27" s="1"/>
  <c r="GN122" i="27"/>
  <c r="GN126" i="27" s="1"/>
  <c r="L122" i="27"/>
  <c r="L126" i="27" s="1"/>
  <c r="T122" i="27"/>
  <c r="T126" i="27" s="1"/>
  <c r="AB122" i="27"/>
  <c r="AB126" i="27" s="1"/>
  <c r="AJ122" i="27"/>
  <c r="AJ126" i="27" s="1"/>
  <c r="AR122" i="27"/>
  <c r="AR126" i="27" s="1"/>
  <c r="AZ122" i="27"/>
  <c r="AZ126" i="27" s="1"/>
  <c r="BH122" i="27"/>
  <c r="BH126" i="27" s="1"/>
  <c r="CF122" i="27"/>
  <c r="CF126" i="27" s="1"/>
  <c r="CN122" i="27"/>
  <c r="CN126" i="27" s="1"/>
  <c r="CV122" i="27"/>
  <c r="CV126" i="27" s="1"/>
  <c r="DD122" i="27"/>
  <c r="DD126" i="27" s="1"/>
  <c r="DL122" i="27"/>
  <c r="DL126" i="27" s="1"/>
  <c r="DT122" i="27"/>
  <c r="DT126" i="27" s="1"/>
  <c r="EB122" i="27"/>
  <c r="EB126" i="27" s="1"/>
  <c r="ER122" i="27"/>
  <c r="ER126" i="27" s="1"/>
  <c r="FP122" i="27"/>
  <c r="FP126" i="27" s="1"/>
  <c r="GF122" i="27"/>
  <c r="GF126" i="27" s="1"/>
  <c r="M122" i="27"/>
  <c r="U122" i="27"/>
  <c r="U126" i="27" s="1"/>
  <c r="AC122" i="27"/>
  <c r="AC126" i="27" s="1"/>
  <c r="AK122" i="27"/>
  <c r="AK126" i="27" s="1"/>
  <c r="AS122" i="27"/>
  <c r="AS126" i="27" s="1"/>
  <c r="BA122" i="27"/>
  <c r="BI122" i="27"/>
  <c r="BI126" i="27" s="1"/>
  <c r="BQ122" i="27"/>
  <c r="BQ126" i="27" s="1"/>
  <c r="BY122" i="27"/>
  <c r="BY126" i="27" s="1"/>
  <c r="CG122" i="27"/>
  <c r="CG126" i="27" s="1"/>
  <c r="CO122" i="27"/>
  <c r="CW122" i="27"/>
  <c r="CW126" i="27" s="1"/>
  <c r="DE122" i="27"/>
  <c r="DE126" i="27" s="1"/>
  <c r="DM122" i="27"/>
  <c r="DM126" i="27" s="1"/>
  <c r="DU122" i="27"/>
  <c r="DU126" i="27" s="1"/>
  <c r="EC122" i="27"/>
  <c r="EC126" i="27" s="1"/>
  <c r="EK122" i="27"/>
  <c r="EK126" i="27" s="1"/>
  <c r="ES122" i="27"/>
  <c r="ES126" i="27" s="1"/>
  <c r="FA122" i="27"/>
  <c r="FA126" i="27" s="1"/>
  <c r="FI122" i="27"/>
  <c r="FI126" i="27" s="1"/>
  <c r="FQ122" i="27"/>
  <c r="FQ126" i="27" s="1"/>
  <c r="FY122" i="27"/>
  <c r="FY126" i="27" s="1"/>
  <c r="GG122" i="27"/>
  <c r="GG126" i="27" s="1"/>
  <c r="GO122" i="27"/>
  <c r="GO126" i="27" s="1"/>
  <c r="GW122" i="27"/>
  <c r="GW126" i="27" s="1"/>
  <c r="DI122" i="27"/>
  <c r="N122" i="27"/>
  <c r="N126" i="27" s="1"/>
  <c r="V122" i="27"/>
  <c r="V126" i="27" s="1"/>
  <c r="AD122" i="27"/>
  <c r="AD126" i="27" s="1"/>
  <c r="AL122" i="27"/>
  <c r="AL126" i="27" s="1"/>
  <c r="AT122" i="27"/>
  <c r="AT126" i="27" s="1"/>
  <c r="BB122" i="27"/>
  <c r="BB126" i="27" s="1"/>
  <c r="BJ122" i="27"/>
  <c r="BJ126" i="27" s="1"/>
  <c r="BR122" i="27"/>
  <c r="BR126" i="27" s="1"/>
  <c r="BZ122" i="27"/>
  <c r="BZ126" i="27" s="1"/>
  <c r="CH122" i="27"/>
  <c r="CH126" i="27" s="1"/>
  <c r="CP122" i="27"/>
  <c r="CP126" i="27" s="1"/>
  <c r="CX122" i="27"/>
  <c r="CX126" i="27" s="1"/>
  <c r="DF122" i="27"/>
  <c r="DF126" i="27" s="1"/>
  <c r="DN122" i="27"/>
  <c r="DN126" i="27" s="1"/>
  <c r="DV122" i="27"/>
  <c r="DV126" i="27" s="1"/>
  <c r="ED122" i="27"/>
  <c r="ED126" i="27" s="1"/>
  <c r="EL122" i="27"/>
  <c r="EL126" i="27" s="1"/>
  <c r="ET122" i="27"/>
  <c r="ET126" i="27" s="1"/>
  <c r="FB122" i="27"/>
  <c r="FB126" i="27" s="1"/>
  <c r="FJ122" i="27"/>
  <c r="FJ126" i="27" s="1"/>
  <c r="FR122" i="27"/>
  <c r="FR126" i="27" s="1"/>
  <c r="FZ122" i="27"/>
  <c r="FZ126" i="27" s="1"/>
  <c r="GH122" i="27"/>
  <c r="GH126" i="27" s="1"/>
  <c r="GP122" i="27"/>
  <c r="GP126" i="27" s="1"/>
  <c r="GX122" i="27"/>
  <c r="GX126" i="27" s="1"/>
  <c r="GY122" i="27"/>
  <c r="GY126" i="27" s="1"/>
  <c r="DA122" i="27"/>
  <c r="DA126" i="27" s="1"/>
  <c r="O122" i="27"/>
  <c r="W122" i="27"/>
  <c r="AE122" i="27"/>
  <c r="AE126" i="27" s="1"/>
  <c r="AM122" i="27"/>
  <c r="AM126" i="27" s="1"/>
  <c r="AU122" i="27"/>
  <c r="AU126" i="27" s="1"/>
  <c r="BC122" i="27"/>
  <c r="BC126" i="27" s="1"/>
  <c r="BK122" i="27"/>
  <c r="BS122" i="27"/>
  <c r="BS126" i="27" s="1"/>
  <c r="CA122" i="27"/>
  <c r="CA126" i="27" s="1"/>
  <c r="CI122" i="27"/>
  <c r="CI126" i="27" s="1"/>
  <c r="CQ122" i="27"/>
  <c r="CQ126" i="27" s="1"/>
  <c r="CY122" i="27"/>
  <c r="DG122" i="27"/>
  <c r="DG126" i="27" s="1"/>
  <c r="DO122" i="27"/>
  <c r="DO126" i="27" s="1"/>
  <c r="DW122" i="27"/>
  <c r="DW126" i="27" s="1"/>
  <c r="EE122" i="27"/>
  <c r="EE126" i="27" s="1"/>
  <c r="EM122" i="27"/>
  <c r="EM126" i="27" s="1"/>
  <c r="EU122" i="27"/>
  <c r="EU126" i="27" s="1"/>
  <c r="FC122" i="27"/>
  <c r="FC126" i="27" s="1"/>
  <c r="FK122" i="27"/>
  <c r="FK126" i="27" s="1"/>
  <c r="FS122" i="27"/>
  <c r="FS126" i="27" s="1"/>
  <c r="GA122" i="27"/>
  <c r="GA126" i="27" s="1"/>
  <c r="GI122" i="27"/>
  <c r="GI126" i="27" s="1"/>
  <c r="GQ122" i="27"/>
  <c r="GQ126" i="27" s="1"/>
  <c r="DQ122" i="27"/>
  <c r="DQ126" i="27" s="1"/>
  <c r="P122" i="27"/>
  <c r="P126" i="27" s="1"/>
  <c r="X122" i="27"/>
  <c r="X126" i="27" s="1"/>
  <c r="AF122" i="27"/>
  <c r="AF126" i="27" s="1"/>
  <c r="AN122" i="27"/>
  <c r="AN126" i="27" s="1"/>
  <c r="AV122" i="27"/>
  <c r="AV126" i="27" s="1"/>
  <c r="BD122" i="27"/>
  <c r="BD126" i="27" s="1"/>
  <c r="BL122" i="27"/>
  <c r="BL126" i="27" s="1"/>
  <c r="BT122" i="27"/>
  <c r="BT126" i="27" s="1"/>
  <c r="CB122" i="27"/>
  <c r="CB126" i="27" s="1"/>
  <c r="CJ122" i="27"/>
  <c r="CJ126" i="27" s="1"/>
  <c r="CR122" i="27"/>
  <c r="CR126" i="27" s="1"/>
  <c r="CZ122" i="27"/>
  <c r="CZ126" i="27" s="1"/>
  <c r="DH122" i="27"/>
  <c r="DH126" i="27" s="1"/>
  <c r="DP122" i="27"/>
  <c r="DP126" i="27" s="1"/>
  <c r="DX122" i="27"/>
  <c r="DX126" i="27" s="1"/>
  <c r="EF122" i="27"/>
  <c r="EF126" i="27" s="1"/>
  <c r="EN122" i="27"/>
  <c r="EN126" i="27" s="1"/>
  <c r="EV122" i="27"/>
  <c r="EV126" i="27" s="1"/>
  <c r="FD122" i="27"/>
  <c r="FD126" i="27" s="1"/>
  <c r="FL122" i="27"/>
  <c r="FL126" i="27" s="1"/>
  <c r="FT122" i="27"/>
  <c r="FT126" i="27" s="1"/>
  <c r="GB122" i="27"/>
  <c r="GB126" i="27" s="1"/>
  <c r="GJ122" i="27"/>
  <c r="GJ126" i="27" s="1"/>
  <c r="GR122" i="27"/>
  <c r="GR126" i="27" s="1"/>
  <c r="GZ122" i="27"/>
  <c r="GZ126" i="27" s="1"/>
  <c r="Y122" i="27"/>
  <c r="Y126" i="27" s="1"/>
  <c r="BU122" i="27"/>
  <c r="CK122" i="27"/>
  <c r="CK126" i="27" s="1"/>
  <c r="DY122" i="27"/>
  <c r="DY126" i="27" s="1"/>
  <c r="EW122" i="27"/>
  <c r="EW126" i="27" s="1"/>
  <c r="FM122" i="27"/>
  <c r="FM126" i="27" s="1"/>
  <c r="GC122" i="27"/>
  <c r="GC126" i="27" s="1"/>
  <c r="GS122" i="27"/>
  <c r="GS126" i="27" s="1"/>
  <c r="Q122" i="27"/>
  <c r="Q126" i="27" s="1"/>
  <c r="AG122" i="27"/>
  <c r="AO122" i="27"/>
  <c r="AO126" i="27" s="1"/>
  <c r="AW122" i="27"/>
  <c r="AW126" i="27" s="1"/>
  <c r="BE122" i="27"/>
  <c r="BE126" i="27" s="1"/>
  <c r="BM122" i="27"/>
  <c r="BM126" i="27" s="1"/>
  <c r="CC122" i="27"/>
  <c r="CC126" i="27" s="1"/>
  <c r="CS122" i="27"/>
  <c r="CS126" i="27" s="1"/>
  <c r="EG122" i="27"/>
  <c r="EG126" i="27" s="1"/>
  <c r="EO122" i="27"/>
  <c r="EO126" i="27" s="1"/>
  <c r="FE122" i="27"/>
  <c r="FE126" i="27" s="1"/>
  <c r="FU122" i="27"/>
  <c r="FU126" i="27" s="1"/>
  <c r="GK122" i="27"/>
  <c r="GK126" i="27" s="1"/>
  <c r="HA122" i="27"/>
  <c r="HA126" i="27" s="1"/>
  <c r="R122" i="27"/>
  <c r="R126" i="27" s="1"/>
  <c r="Z122" i="27"/>
  <c r="Z126" i="27" s="1"/>
  <c r="AH122" i="27"/>
  <c r="AH126" i="27" s="1"/>
  <c r="AP122" i="27"/>
  <c r="AP126" i="27" s="1"/>
  <c r="AX122" i="27"/>
  <c r="AX126" i="27" s="1"/>
  <c r="BF122" i="27"/>
  <c r="BF126" i="27" s="1"/>
  <c r="BN122" i="27"/>
  <c r="BN126" i="27" s="1"/>
  <c r="BV122" i="27"/>
  <c r="BV126" i="27" s="1"/>
  <c r="CD122" i="27"/>
  <c r="CD126" i="27" s="1"/>
  <c r="CL122" i="27"/>
  <c r="CL126" i="27" s="1"/>
  <c r="CT122" i="27"/>
  <c r="CT126" i="27" s="1"/>
  <c r="DB122" i="27"/>
  <c r="DB126" i="27" s="1"/>
  <c r="DJ122" i="27"/>
  <c r="DJ126" i="27" s="1"/>
  <c r="DR122" i="27"/>
  <c r="DR126" i="27" s="1"/>
  <c r="DZ122" i="27"/>
  <c r="DZ126" i="27" s="1"/>
  <c r="EH122" i="27"/>
  <c r="EH126" i="27" s="1"/>
  <c r="EP122" i="27"/>
  <c r="EP126" i="27" s="1"/>
  <c r="EX122" i="27"/>
  <c r="EX126" i="27" s="1"/>
  <c r="FF122" i="27"/>
  <c r="FF126" i="27" s="1"/>
  <c r="FN122" i="27"/>
  <c r="FN126" i="27" s="1"/>
  <c r="FV122" i="27"/>
  <c r="FV126" i="27" s="1"/>
  <c r="GD122" i="27"/>
  <c r="GD126" i="27" s="1"/>
  <c r="GL122" i="27"/>
  <c r="GL126" i="27" s="1"/>
  <c r="GT122" i="27"/>
  <c r="GT126" i="27" s="1"/>
  <c r="HB122" i="27"/>
  <c r="HB126" i="27" s="1"/>
  <c r="GE122" i="27"/>
  <c r="GE126" i="27" s="1"/>
  <c r="BP122" i="27"/>
  <c r="BP126" i="27" s="1"/>
  <c r="EJ122" i="27"/>
  <c r="EJ126" i="27" s="1"/>
  <c r="FH122" i="27"/>
  <c r="FH126" i="27" s="1"/>
  <c r="FX122" i="27"/>
  <c r="FX126" i="27" s="1"/>
  <c r="GV122" i="27"/>
  <c r="GV126" i="27" s="1"/>
  <c r="Q126" i="30" l="1"/>
  <c r="Q127" i="30"/>
  <c r="HP125" i="30"/>
  <c r="P126" i="29"/>
  <c r="HP125" i="29"/>
  <c r="P127" i="29"/>
  <c r="O126" i="27"/>
  <c r="O127" i="27"/>
  <c r="HP125" i="28"/>
  <c r="CO126" i="27"/>
  <c r="DS126" i="27"/>
  <c r="DI126" i="27"/>
  <c r="AG127" i="27"/>
  <c r="AQ127" i="27"/>
  <c r="AG126" i="27"/>
  <c r="BU126" i="27"/>
  <c r="AQ126" i="27"/>
  <c r="BK127" i="27"/>
  <c r="CY126" i="27"/>
  <c r="M126" i="27"/>
  <c r="DI127" i="27"/>
  <c r="W127" i="27"/>
  <c r="W126" i="27"/>
  <c r="CY127" i="27"/>
  <c r="CE127" i="27"/>
  <c r="BA126" i="27"/>
  <c r="CE126" i="27"/>
  <c r="BA127" i="27"/>
  <c r="CO127" i="27"/>
  <c r="DS127" i="27"/>
  <c r="M127" i="27"/>
  <c r="BU127" i="27"/>
  <c r="BK126" i="27"/>
  <c r="K127" i="28"/>
  <c r="HP123" i="28"/>
  <c r="HP123" i="30"/>
  <c r="K127" i="30"/>
  <c r="HP123" i="29"/>
  <c r="K127" i="29"/>
  <c r="HP122" i="30"/>
  <c r="K126" i="30"/>
  <c r="HP122" i="29"/>
  <c r="K126" i="29"/>
  <c r="K126" i="28"/>
  <c r="HP122" i="28"/>
  <c r="JB117" i="65"/>
  <c r="IY117" i="65"/>
  <c r="IT44" i="65"/>
  <c r="IX137" i="65"/>
  <c r="JE117" i="65"/>
  <c r="JE91" i="65"/>
  <c r="IY91" i="65"/>
  <c r="IS132" i="65"/>
  <c r="IX132" i="65" s="1"/>
  <c r="IT132" i="65" s="1"/>
  <c r="IY88" i="65"/>
  <c r="JE88" i="65"/>
  <c r="IY85" i="65"/>
  <c r="IY77" i="65"/>
  <c r="JE85" i="65"/>
  <c r="JB77" i="65"/>
  <c r="IY89" i="65"/>
  <c r="JB89" i="65"/>
  <c r="JE130" i="65"/>
  <c r="JB94" i="65"/>
  <c r="JE95" i="65"/>
  <c r="JE107" i="65"/>
  <c r="JB83" i="65"/>
  <c r="IY115" i="65"/>
  <c r="JB128" i="65"/>
  <c r="IY95" i="65"/>
  <c r="IY130" i="65"/>
  <c r="JE115" i="65"/>
  <c r="JB95" i="65"/>
  <c r="IY114" i="65"/>
  <c r="JB114" i="65"/>
  <c r="IY94" i="65"/>
  <c r="JE128" i="65"/>
  <c r="JE93" i="65"/>
  <c r="JB71" i="65"/>
  <c r="JB107" i="65"/>
  <c r="JE71" i="65"/>
  <c r="JE124" i="65"/>
  <c r="JB93" i="65"/>
  <c r="IY83" i="65"/>
  <c r="JB110" i="65"/>
  <c r="JB124" i="65"/>
  <c r="IY73" i="65"/>
  <c r="JB92" i="65"/>
  <c r="JB73" i="65"/>
  <c r="JE92" i="65"/>
  <c r="IY100" i="65"/>
  <c r="JE113" i="65"/>
  <c r="JB67" i="65"/>
  <c r="IY110" i="65"/>
  <c r="JE67" i="65"/>
  <c r="JB86" i="65"/>
  <c r="IY113" i="65"/>
  <c r="JB113" i="65"/>
  <c r="JE86" i="65"/>
  <c r="IY118" i="65"/>
  <c r="JB118" i="65"/>
  <c r="JE100" i="65"/>
  <c r="JE118" i="65"/>
  <c r="JB131" i="65"/>
  <c r="JE129" i="65"/>
  <c r="JB105" i="65"/>
  <c r="JE105" i="65"/>
  <c r="IY105" i="65"/>
  <c r="IY129" i="65"/>
  <c r="JE80" i="65"/>
  <c r="JE104" i="65"/>
  <c r="JB104" i="65"/>
  <c r="IY131" i="65"/>
  <c r="IY80" i="65"/>
  <c r="JB78" i="65"/>
  <c r="JE78" i="65"/>
  <c r="IY78" i="65"/>
  <c r="HP125" i="27"/>
  <c r="HP123" i="27"/>
  <c r="HP122" i="27"/>
  <c r="HP127" i="30" l="1"/>
  <c r="HP126" i="30"/>
  <c r="HP127" i="29"/>
  <c r="HP126" i="29"/>
  <c r="HP126" i="28"/>
  <c r="IY132" i="65"/>
  <c r="JB132" i="65"/>
  <c r="JE132" i="65"/>
  <c r="HP127" i="28"/>
  <c r="IS133" i="65"/>
  <c r="IX133" i="65" s="1"/>
  <c r="IT133" i="65" s="1"/>
  <c r="HP127" i="27"/>
  <c r="HP126" i="27"/>
  <c r="JB133" i="65" l="1"/>
  <c r="IY133" i="65"/>
  <c r="JE133" i="65"/>
  <c r="IS134" i="65"/>
  <c r="IX134" i="65" s="1"/>
  <c r="IT134" i="65" s="1"/>
  <c r="JE134" i="65" l="1"/>
  <c r="IY134" i="65"/>
  <c r="JB134" i="65"/>
  <c r="IS136" i="65"/>
  <c r="IX136" i="65" s="1"/>
  <c r="IT136" i="65" s="1"/>
  <c r="IS135" i="65"/>
  <c r="IX135" i="65" s="1"/>
  <c r="IT135" i="65" s="1"/>
  <c r="JE135" i="65" l="1"/>
  <c r="IY135" i="65"/>
  <c r="JB135" i="65"/>
  <c r="JE136" i="65"/>
  <c r="JB136" i="65"/>
  <c r="IY136" i="65"/>
  <c r="B94" i="28" l="1"/>
  <c r="B79" i="27"/>
  <c r="B52" i="27"/>
  <c r="B56" i="27"/>
  <c r="B61" i="27"/>
  <c r="B72" i="27"/>
  <c r="B51" i="27"/>
  <c r="B76" i="27"/>
  <c r="B93" i="28"/>
  <c r="B67" i="27"/>
  <c r="B85" i="27"/>
  <c r="B57" i="27"/>
  <c r="B71" i="27"/>
  <c r="B63" i="27"/>
  <c r="B58" i="27"/>
  <c r="B80" i="27"/>
  <c r="B65" i="27"/>
  <c r="B91" i="28"/>
  <c r="B75" i="27"/>
  <c r="B66" i="27"/>
  <c r="B82" i="27"/>
  <c r="B89" i="28"/>
  <c r="B68" i="27"/>
  <c r="B60" i="27"/>
  <c r="B55" i="27"/>
  <c r="B62" i="27"/>
  <c r="B73" i="27"/>
  <c r="B81" i="27"/>
  <c r="B69" i="27"/>
  <c r="B54" i="27"/>
  <c r="B59" i="27"/>
  <c r="B90" i="28"/>
  <c r="B74" i="27"/>
  <c r="B83" i="27"/>
  <c r="B92" i="28"/>
  <c r="B70" i="27"/>
  <c r="B88" i="28"/>
  <c r="B64" i="27"/>
  <c r="B53" i="27"/>
  <c r="B77" i="27"/>
  <c r="B78" i="27"/>
  <c r="B84" i="27"/>
  <c r="B95" i="28"/>
  <c r="D73" i="27" l="1"/>
  <c r="D72" i="27"/>
  <c r="D75" i="27"/>
  <c r="D74" i="27"/>
  <c r="B20" i="29"/>
  <c r="B20" i="27"/>
  <c r="B20" i="30"/>
  <c r="B20" i="28"/>
  <c r="B21" i="30"/>
  <c r="B21" i="27"/>
  <c r="B21" i="28"/>
  <c r="B21" i="29"/>
  <c r="B22" i="29"/>
  <c r="B22" i="30"/>
  <c r="B22" i="28"/>
  <c r="B22" i="27"/>
  <c r="B23" i="27"/>
  <c r="B23" i="30"/>
  <c r="B23" i="29"/>
  <c r="B23" i="28"/>
  <c r="D69" i="27"/>
  <c r="D65" i="27"/>
  <c r="D68" i="27"/>
  <c r="D92" i="28"/>
  <c r="D63" i="27"/>
  <c r="D67" i="27"/>
  <c r="D94" i="28"/>
  <c r="D55" i="27"/>
  <c r="D91" i="28"/>
  <c r="D66" i="27"/>
  <c r="D56" i="27"/>
  <c r="D59" i="27"/>
  <c r="D58" i="27"/>
  <c r="D90" i="28"/>
  <c r="D54" i="27"/>
  <c r="D82" i="27"/>
  <c r="D51" i="27"/>
  <c r="D52" i="27"/>
  <c r="D93" i="28"/>
  <c r="D80" i="27"/>
  <c r="D64" i="27"/>
  <c r="D70" i="27"/>
  <c r="D71" i="27"/>
  <c r="D53" i="27"/>
  <c r="D88" i="28"/>
  <c r="D77" i="27"/>
  <c r="D60" i="27"/>
  <c r="D81" i="27"/>
  <c r="D85" i="27"/>
  <c r="D83" i="27"/>
  <c r="D79" i="27"/>
  <c r="D57" i="27"/>
  <c r="D76" i="27"/>
  <c r="D62" i="27"/>
  <c r="D84" i="27"/>
  <c r="D89" i="28"/>
  <c r="D95" i="28"/>
  <c r="D61" i="27"/>
  <c r="D78" i="27"/>
  <c r="B95" i="30"/>
  <c r="B95" i="29"/>
  <c r="B95" i="27"/>
  <c r="B100" i="30"/>
  <c r="B100" i="29"/>
  <c r="B100" i="27"/>
  <c r="B100" i="28"/>
  <c r="B26" i="30"/>
  <c r="B26" i="29"/>
  <c r="B26" i="28"/>
  <c r="B26" i="27"/>
  <c r="B17" i="30"/>
  <c r="B17" i="29"/>
  <c r="B17" i="28"/>
  <c r="B17" i="27"/>
  <c r="B55" i="30"/>
  <c r="B55" i="29"/>
  <c r="B55" i="28"/>
  <c r="B65" i="30"/>
  <c r="B65" i="29"/>
  <c r="B65" i="28"/>
  <c r="B42" i="30"/>
  <c r="B42" i="29"/>
  <c r="B42" i="27"/>
  <c r="B42" i="28"/>
  <c r="B33" i="30"/>
  <c r="B33" i="29"/>
  <c r="B33" i="28"/>
  <c r="B33" i="27"/>
  <c r="B93" i="30"/>
  <c r="B93" i="29"/>
  <c r="B93" i="27"/>
  <c r="B24" i="30"/>
  <c r="B24" i="29"/>
  <c r="B24" i="27"/>
  <c r="B24" i="28"/>
  <c r="B108" i="29"/>
  <c r="B108" i="30"/>
  <c r="B108" i="28"/>
  <c r="B108" i="27"/>
  <c r="B86" i="29"/>
  <c r="B86" i="30"/>
  <c r="B86" i="28"/>
  <c r="B86" i="27"/>
  <c r="B79" i="30"/>
  <c r="B79" i="29"/>
  <c r="B79" i="28"/>
  <c r="B27" i="30"/>
  <c r="B27" i="28"/>
  <c r="B27" i="29"/>
  <c r="B27" i="27"/>
  <c r="B78" i="29"/>
  <c r="B78" i="30"/>
  <c r="B78" i="28"/>
  <c r="B64" i="30"/>
  <c r="B64" i="29"/>
  <c r="B64" i="28"/>
  <c r="B37" i="30"/>
  <c r="B37" i="29"/>
  <c r="B37" i="28"/>
  <c r="B37" i="27"/>
  <c r="B19" i="30"/>
  <c r="B19" i="29"/>
  <c r="B19" i="28"/>
  <c r="B19" i="27"/>
  <c r="B74" i="29"/>
  <c r="B74" i="30"/>
  <c r="B74" i="28"/>
  <c r="B48" i="30"/>
  <c r="B48" i="29"/>
  <c r="B48" i="27"/>
  <c r="B48" i="28"/>
  <c r="B25" i="30"/>
  <c r="B25" i="29"/>
  <c r="B25" i="28"/>
  <c r="B25" i="27"/>
  <c r="B98" i="29"/>
  <c r="B98" i="30"/>
  <c r="B98" i="28"/>
  <c r="B98" i="27"/>
  <c r="B69" i="30"/>
  <c r="B69" i="29"/>
  <c r="B69" i="28"/>
  <c r="B73" i="30"/>
  <c r="B73" i="29"/>
  <c r="B73" i="28"/>
  <c r="B60" i="30"/>
  <c r="B60" i="29"/>
  <c r="B60" i="28"/>
  <c r="B30" i="30"/>
  <c r="B30" i="29"/>
  <c r="B30" i="28"/>
  <c r="B30" i="27"/>
  <c r="B91" i="30"/>
  <c r="B91" i="29"/>
  <c r="B91" i="27"/>
  <c r="B80" i="29"/>
  <c r="B80" i="30"/>
  <c r="B80" i="28"/>
  <c r="B103" i="30"/>
  <c r="B103" i="28"/>
  <c r="B103" i="27"/>
  <c r="B103" i="29"/>
  <c r="B63" i="30"/>
  <c r="B63" i="29"/>
  <c r="B63" i="28"/>
  <c r="B57" i="30"/>
  <c r="B57" i="29"/>
  <c r="B57" i="28"/>
  <c r="B76" i="30"/>
  <c r="B76" i="29"/>
  <c r="B76" i="28"/>
  <c r="B51" i="30"/>
  <c r="B51" i="29"/>
  <c r="B51" i="28"/>
  <c r="B43" i="30"/>
  <c r="B43" i="29"/>
  <c r="B43" i="28"/>
  <c r="B43" i="27"/>
  <c r="B102" i="29"/>
  <c r="B102" i="30"/>
  <c r="B102" i="28"/>
  <c r="B102" i="27"/>
  <c r="B94" i="30"/>
  <c r="B94" i="29"/>
  <c r="B94" i="27"/>
  <c r="B53" i="30"/>
  <c r="B53" i="29"/>
  <c r="B53" i="28"/>
  <c r="B40" i="30"/>
  <c r="B40" i="29"/>
  <c r="B40" i="28"/>
  <c r="B40" i="27"/>
  <c r="B32" i="30"/>
  <c r="B32" i="29"/>
  <c r="B32" i="27"/>
  <c r="B32" i="28"/>
  <c r="B82" i="29"/>
  <c r="B82" i="30"/>
  <c r="B82" i="28"/>
  <c r="B50" i="30"/>
  <c r="B50" i="29"/>
  <c r="B50" i="28"/>
  <c r="B50" i="27"/>
  <c r="B77" i="30"/>
  <c r="B77" i="29"/>
  <c r="B77" i="28"/>
  <c r="B44" i="30"/>
  <c r="B44" i="29"/>
  <c r="B44" i="28"/>
  <c r="B44" i="27"/>
  <c r="B90" i="29"/>
  <c r="B90" i="30"/>
  <c r="B90" i="27"/>
  <c r="B46" i="30"/>
  <c r="B46" i="29"/>
  <c r="B46" i="27"/>
  <c r="B46" i="28"/>
  <c r="B81" i="30"/>
  <c r="B81" i="29"/>
  <c r="B81" i="28"/>
  <c r="B62" i="30"/>
  <c r="B62" i="29"/>
  <c r="B62" i="28"/>
  <c r="B29" i="30"/>
  <c r="B29" i="29"/>
  <c r="B29" i="27"/>
  <c r="B29" i="28"/>
  <c r="B36" i="30"/>
  <c r="B36" i="29"/>
  <c r="B36" i="27"/>
  <c r="B36" i="28"/>
  <c r="B87" i="30"/>
  <c r="B87" i="29"/>
  <c r="B87" i="28"/>
  <c r="B87" i="27"/>
  <c r="B58" i="30"/>
  <c r="B58" i="29"/>
  <c r="B58" i="28"/>
  <c r="B71" i="30"/>
  <c r="B71" i="29"/>
  <c r="B71" i="28"/>
  <c r="B85" i="30"/>
  <c r="B85" i="29"/>
  <c r="B85" i="28"/>
  <c r="B97" i="30"/>
  <c r="B97" i="29"/>
  <c r="B97" i="27"/>
  <c r="B97" i="28"/>
  <c r="B72" i="29"/>
  <c r="B72" i="30"/>
  <c r="B72" i="28"/>
  <c r="B61" i="30"/>
  <c r="B61" i="29"/>
  <c r="B61" i="28"/>
  <c r="B18" i="30"/>
  <c r="B18" i="29"/>
  <c r="B18" i="27"/>
  <c r="B18" i="28"/>
  <c r="B101" i="29"/>
  <c r="B101" i="30"/>
  <c r="B101" i="27"/>
  <c r="B101" i="28"/>
  <c r="B16" i="30"/>
  <c r="B16" i="29"/>
  <c r="B16" i="27"/>
  <c r="B16" i="28"/>
  <c r="B92" i="30"/>
  <c r="B92" i="29"/>
  <c r="B92" i="27"/>
  <c r="B107" i="30"/>
  <c r="B107" i="29"/>
  <c r="B107" i="28"/>
  <c r="B107" i="27"/>
  <c r="B106" i="30"/>
  <c r="B106" i="29"/>
  <c r="B106" i="27"/>
  <c r="B106" i="28"/>
  <c r="B75" i="30"/>
  <c r="B75" i="29"/>
  <c r="B75" i="28"/>
  <c r="B84" i="30"/>
  <c r="B84" i="29"/>
  <c r="B84" i="28"/>
  <c r="B88" i="29"/>
  <c r="B88" i="30"/>
  <c r="B88" i="27"/>
  <c r="B83" i="30"/>
  <c r="B83" i="29"/>
  <c r="B83" i="28"/>
  <c r="B59" i="30"/>
  <c r="B59" i="28"/>
  <c r="B59" i="29"/>
  <c r="B54" i="30"/>
  <c r="B54" i="29"/>
  <c r="B54" i="28"/>
  <c r="B68" i="30"/>
  <c r="B68" i="29"/>
  <c r="B68" i="28"/>
  <c r="B47" i="30"/>
  <c r="B47" i="28"/>
  <c r="B47" i="29"/>
  <c r="B47" i="27"/>
  <c r="B41" i="30"/>
  <c r="B41" i="29"/>
  <c r="B41" i="28"/>
  <c r="B41" i="27"/>
  <c r="B45" i="30"/>
  <c r="B45" i="28"/>
  <c r="B45" i="29"/>
  <c r="B45" i="27"/>
  <c r="B70" i="29"/>
  <c r="B70" i="30"/>
  <c r="B70" i="28"/>
  <c r="B35" i="30"/>
  <c r="B35" i="28"/>
  <c r="B35" i="29"/>
  <c r="B35" i="27"/>
  <c r="B31" i="30"/>
  <c r="B31" i="28"/>
  <c r="B31" i="29"/>
  <c r="B31" i="27"/>
  <c r="B104" i="30"/>
  <c r="B104" i="29"/>
  <c r="B104" i="28"/>
  <c r="B104" i="27"/>
  <c r="B105" i="29"/>
  <c r="B105" i="30"/>
  <c r="B105" i="28"/>
  <c r="B105" i="27"/>
  <c r="B49" i="30"/>
  <c r="B49" i="29"/>
  <c r="B49" i="27"/>
  <c r="B49" i="28"/>
  <c r="B110" i="30"/>
  <c r="B110" i="29"/>
  <c r="B110" i="28"/>
  <c r="B110" i="27"/>
  <c r="B39" i="30"/>
  <c r="B39" i="28"/>
  <c r="B39" i="27"/>
  <c r="B39" i="29"/>
  <c r="B89" i="30"/>
  <c r="B89" i="29"/>
  <c r="B89" i="27"/>
  <c r="B66" i="30"/>
  <c r="B66" i="29"/>
  <c r="B66" i="28"/>
  <c r="B28" i="30"/>
  <c r="B28" i="29"/>
  <c r="B28" i="27"/>
  <c r="B28" i="28"/>
  <c r="B109" i="30"/>
  <c r="B109" i="29"/>
  <c r="B109" i="27"/>
  <c r="B109" i="28"/>
  <c r="B96" i="29"/>
  <c r="B96" i="30"/>
  <c r="B96" i="28"/>
  <c r="B96" i="27"/>
  <c r="B111" i="29"/>
  <c r="B111" i="30"/>
  <c r="B111" i="28"/>
  <c r="B111" i="27"/>
  <c r="B67" i="30"/>
  <c r="B67" i="28"/>
  <c r="B67" i="29"/>
  <c r="B34" i="30"/>
  <c r="B34" i="29"/>
  <c r="B34" i="28"/>
  <c r="B34" i="27"/>
  <c r="B99" i="29"/>
  <c r="B99" i="30"/>
  <c r="B99" i="28"/>
  <c r="B99" i="27"/>
  <c r="B56" i="30"/>
  <c r="B56" i="29"/>
  <c r="B56" i="28"/>
  <c r="B52" i="30"/>
  <c r="B52" i="29"/>
  <c r="B52" i="28"/>
  <c r="B38" i="30"/>
  <c r="B38" i="29"/>
  <c r="B38" i="28"/>
  <c r="B38" i="27"/>
  <c r="W112" i="28" l="1"/>
  <c r="W116" i="28" s="1"/>
  <c r="V112" i="27"/>
  <c r="V116" i="27" s="1"/>
  <c r="L112" i="28"/>
  <c r="L116" i="28" s="1"/>
  <c r="P112" i="28"/>
  <c r="T112" i="28"/>
  <c r="T116" i="28" s="1"/>
  <c r="X112" i="28"/>
  <c r="X116" i="28" s="1"/>
  <c r="AB112" i="28"/>
  <c r="AB116" i="28" s="1"/>
  <c r="AF112" i="28"/>
  <c r="AF116" i="28" s="1"/>
  <c r="AJ112" i="28"/>
  <c r="AJ116" i="28" s="1"/>
  <c r="AN112" i="28"/>
  <c r="AN116" i="28" s="1"/>
  <c r="AR112" i="28"/>
  <c r="AV112" i="28"/>
  <c r="AV116" i="28" s="1"/>
  <c r="AZ112" i="28"/>
  <c r="AZ116" i="28" s="1"/>
  <c r="BD112" i="28"/>
  <c r="BD116" i="28" s="1"/>
  <c r="BH112" i="28"/>
  <c r="BL112" i="28"/>
  <c r="BL116" i="28" s="1"/>
  <c r="BP112" i="28"/>
  <c r="BP116" i="28" s="1"/>
  <c r="BT112" i="28"/>
  <c r="BT116" i="28" s="1"/>
  <c r="BX112" i="28"/>
  <c r="BX116" i="28" s="1"/>
  <c r="CB112" i="28"/>
  <c r="CF112" i="28"/>
  <c r="CF116" i="28" s="1"/>
  <c r="CJ112" i="28"/>
  <c r="CN112" i="28"/>
  <c r="CN116" i="28" s="1"/>
  <c r="CR112" i="28"/>
  <c r="CR116" i="28" s="1"/>
  <c r="CV112" i="28"/>
  <c r="CV116" i="28" s="1"/>
  <c r="CZ112" i="28"/>
  <c r="DD112" i="28"/>
  <c r="DD116" i="28" s="1"/>
  <c r="DH112" i="28"/>
  <c r="R112" i="28"/>
  <c r="R116" i="28" s="1"/>
  <c r="Z112" i="28"/>
  <c r="Z116" i="28" s="1"/>
  <c r="AH112" i="28"/>
  <c r="AP112" i="28"/>
  <c r="AP116" i="28" s="1"/>
  <c r="AX112" i="28"/>
  <c r="AX116" i="28" s="1"/>
  <c r="BF112" i="28"/>
  <c r="BF116" i="28" s="1"/>
  <c r="BN112" i="28"/>
  <c r="BN116" i="28" s="1"/>
  <c r="BV112" i="28"/>
  <c r="BV116" i="28" s="1"/>
  <c r="CD112" i="28"/>
  <c r="CD116" i="28" s="1"/>
  <c r="CL112" i="28"/>
  <c r="CT112" i="28"/>
  <c r="DB112" i="28"/>
  <c r="K112" i="28"/>
  <c r="S112" i="28"/>
  <c r="S116" i="28" s="1"/>
  <c r="AE112" i="28"/>
  <c r="AE116" i="28" s="1"/>
  <c r="AM112" i="28"/>
  <c r="AU112" i="28"/>
  <c r="AU116" i="28" s="1"/>
  <c r="BC112" i="28"/>
  <c r="BC116" i="28" s="1"/>
  <c r="BK112" i="28"/>
  <c r="BK116" i="28" s="1"/>
  <c r="BS112" i="28"/>
  <c r="BS116" i="28" s="1"/>
  <c r="CA112" i="28"/>
  <c r="CA116" i="28" s="1"/>
  <c r="CI112" i="28"/>
  <c r="CU112" i="28"/>
  <c r="DC112" i="28"/>
  <c r="M112" i="28"/>
  <c r="M116" i="28" s="1"/>
  <c r="Q112" i="28"/>
  <c r="Q116" i="28" s="1"/>
  <c r="U112" i="28"/>
  <c r="U116" i="28" s="1"/>
  <c r="Y112" i="28"/>
  <c r="AC112" i="28"/>
  <c r="AC116" i="28" s="1"/>
  <c r="AG112" i="28"/>
  <c r="AG116" i="28" s="1"/>
  <c r="AK112" i="28"/>
  <c r="AO112" i="28"/>
  <c r="AO116" i="28" s="1"/>
  <c r="AS112" i="28"/>
  <c r="AS116" i="28" s="1"/>
  <c r="AW112" i="28"/>
  <c r="AW116" i="28" s="1"/>
  <c r="BA112" i="28"/>
  <c r="BA116" i="28" s="1"/>
  <c r="BE112" i="28"/>
  <c r="BE116" i="28" s="1"/>
  <c r="BI112" i="28"/>
  <c r="BI116" i="28" s="1"/>
  <c r="BM112" i="28"/>
  <c r="BM116" i="28" s="1"/>
  <c r="BQ112" i="28"/>
  <c r="BQ116" i="28" s="1"/>
  <c r="BU112" i="28"/>
  <c r="BU116" i="28" s="1"/>
  <c r="BY112" i="28"/>
  <c r="BY116" i="28" s="1"/>
  <c r="CC112" i="28"/>
  <c r="CC116" i="28" s="1"/>
  <c r="CG112" i="28"/>
  <c r="CK112" i="28"/>
  <c r="CK116" i="28" s="1"/>
  <c r="CO112" i="28"/>
  <c r="CO116" i="28" s="1"/>
  <c r="CS112" i="28"/>
  <c r="CW112" i="28"/>
  <c r="CW116" i="28" s="1"/>
  <c r="DA112" i="28"/>
  <c r="DE112" i="28"/>
  <c r="DE116" i="28" s="1"/>
  <c r="DI112" i="28"/>
  <c r="DI116" i="28" s="1"/>
  <c r="N112" i="28"/>
  <c r="N116" i="28" s="1"/>
  <c r="V112" i="28"/>
  <c r="V116" i="28" s="1"/>
  <c r="AD112" i="28"/>
  <c r="AD116" i="28" s="1"/>
  <c r="AL112" i="28"/>
  <c r="AL116" i="28" s="1"/>
  <c r="AT112" i="28"/>
  <c r="AT116" i="28" s="1"/>
  <c r="BB112" i="28"/>
  <c r="BB116" i="28" s="1"/>
  <c r="BJ112" i="28"/>
  <c r="BJ116" i="28" s="1"/>
  <c r="BR112" i="28"/>
  <c r="BZ112" i="28"/>
  <c r="CH112" i="28"/>
  <c r="CP112" i="28"/>
  <c r="CP116" i="28" s="1"/>
  <c r="CX112" i="28"/>
  <c r="CX116" i="28" s="1"/>
  <c r="DF112" i="28"/>
  <c r="DF116" i="28" s="1"/>
  <c r="O112" i="28"/>
  <c r="AA112" i="28"/>
  <c r="AA116" i="28" s="1"/>
  <c r="AI112" i="28"/>
  <c r="AQ112" i="28"/>
  <c r="AQ116" i="28" s="1"/>
  <c r="AY112" i="28"/>
  <c r="AY116" i="28" s="1"/>
  <c r="BG112" i="28"/>
  <c r="BO112" i="28"/>
  <c r="BO116" i="28" s="1"/>
  <c r="BW112" i="28"/>
  <c r="CE112" i="28"/>
  <c r="CE116" i="28" s="1"/>
  <c r="CM112" i="28"/>
  <c r="CM116" i="28" s="1"/>
  <c r="CQ112" i="28"/>
  <c r="CQ116" i="28" s="1"/>
  <c r="CY112" i="28"/>
  <c r="DG112" i="28"/>
  <c r="DG116" i="28" s="1"/>
  <c r="HQ112" i="27" a="1"/>
  <c r="HQ112" i="27" s="1"/>
  <c r="BE95" i="51" s="1"/>
  <c r="HX112" i="27" a="1"/>
  <c r="HX112" i="27" s="1"/>
  <c r="S95" i="51" s="1"/>
  <c r="IC112" i="27" a="1"/>
  <c r="IC112" i="27" s="1"/>
  <c r="X95" i="51" s="1"/>
  <c r="ID112" i="27" a="1"/>
  <c r="ID112" i="27" s="1"/>
  <c r="Y95" i="51" s="1"/>
  <c r="HY112" i="27" a="1"/>
  <c r="HY112" i="27" s="1"/>
  <c r="T95" i="51" s="1"/>
  <c r="HZ112" i="27" a="1"/>
  <c r="HZ112" i="27" s="1"/>
  <c r="U95" i="51" s="1"/>
  <c r="HV112" i="27" a="1"/>
  <c r="HV112" i="27" s="1"/>
  <c r="Q95" i="51" s="1"/>
  <c r="HW112" i="27" a="1"/>
  <c r="HW112" i="27" s="1"/>
  <c r="R95" i="51" s="1"/>
  <c r="IA112" i="27" a="1"/>
  <c r="IA112" i="27" s="1"/>
  <c r="V95" i="51" s="1"/>
  <c r="IE112" i="27" a="1"/>
  <c r="IE112" i="27" s="1"/>
  <c r="Z95" i="51" s="1"/>
  <c r="IB112" i="27" a="1"/>
  <c r="IB112" i="27" s="1"/>
  <c r="W95" i="51" s="1"/>
  <c r="HB112" i="29"/>
  <c r="HB116" i="29" s="1"/>
  <c r="GX112" i="29"/>
  <c r="GX116" i="29" s="1"/>
  <c r="GT112" i="29"/>
  <c r="GT116" i="29" s="1"/>
  <c r="GP112" i="29"/>
  <c r="GP116" i="29" s="1"/>
  <c r="GL112" i="29"/>
  <c r="GL116" i="29" s="1"/>
  <c r="GH112" i="29"/>
  <c r="GH116" i="29" s="1"/>
  <c r="GD112" i="29"/>
  <c r="GD116" i="29" s="1"/>
  <c r="FZ112" i="29"/>
  <c r="FZ116" i="29" s="1"/>
  <c r="FV112" i="29"/>
  <c r="FV116" i="29" s="1"/>
  <c r="FR112" i="29"/>
  <c r="FR116" i="29" s="1"/>
  <c r="FN112" i="29"/>
  <c r="FN116" i="29" s="1"/>
  <c r="FJ112" i="29"/>
  <c r="FJ116" i="29" s="1"/>
  <c r="FF112" i="29"/>
  <c r="FF116" i="29" s="1"/>
  <c r="FB112" i="29"/>
  <c r="FB116" i="29" s="1"/>
  <c r="EX112" i="29"/>
  <c r="EX116" i="29" s="1"/>
  <c r="ET112" i="29"/>
  <c r="ET116" i="29" s="1"/>
  <c r="EP112" i="29"/>
  <c r="EP116" i="29" s="1"/>
  <c r="EL112" i="29"/>
  <c r="EL116" i="29" s="1"/>
  <c r="EH112" i="29"/>
  <c r="EH116" i="29" s="1"/>
  <c r="ED112" i="29"/>
  <c r="ED116" i="29" s="1"/>
  <c r="HA112" i="29"/>
  <c r="HA116" i="29" s="1"/>
  <c r="GW112" i="29"/>
  <c r="GW116" i="29" s="1"/>
  <c r="GS112" i="29"/>
  <c r="GS116" i="29" s="1"/>
  <c r="GO112" i="29"/>
  <c r="GO116" i="29" s="1"/>
  <c r="GK112" i="29"/>
  <c r="GK116" i="29" s="1"/>
  <c r="GG112" i="29"/>
  <c r="GG116" i="29" s="1"/>
  <c r="GC112" i="29"/>
  <c r="GC116" i="29" s="1"/>
  <c r="FY112" i="29"/>
  <c r="FY116" i="29" s="1"/>
  <c r="FU112" i="29"/>
  <c r="FU116" i="29" s="1"/>
  <c r="FQ112" i="29"/>
  <c r="FQ116" i="29" s="1"/>
  <c r="FM112" i="29"/>
  <c r="FM116" i="29" s="1"/>
  <c r="FI112" i="29"/>
  <c r="FI116" i="29" s="1"/>
  <c r="FE112" i="29"/>
  <c r="FE116" i="29" s="1"/>
  <c r="FA112" i="29"/>
  <c r="FA116" i="29" s="1"/>
  <c r="EW112" i="29"/>
  <c r="EW116" i="29" s="1"/>
  <c r="ES112" i="29"/>
  <c r="ES116" i="29" s="1"/>
  <c r="EO112" i="29"/>
  <c r="EO116" i="29" s="1"/>
  <c r="EK112" i="29"/>
  <c r="EK116" i="29" s="1"/>
  <c r="EG112" i="29"/>
  <c r="EG116" i="29" s="1"/>
  <c r="GZ112" i="29"/>
  <c r="GZ116" i="29" s="1"/>
  <c r="GV112" i="29"/>
  <c r="GV116" i="29" s="1"/>
  <c r="GR112" i="29"/>
  <c r="GR116" i="29" s="1"/>
  <c r="GN112" i="29"/>
  <c r="GN116" i="29" s="1"/>
  <c r="GJ112" i="29"/>
  <c r="GJ116" i="29" s="1"/>
  <c r="GF112" i="29"/>
  <c r="GF116" i="29" s="1"/>
  <c r="GB112" i="29"/>
  <c r="GB116" i="29" s="1"/>
  <c r="FX112" i="29"/>
  <c r="FX116" i="29" s="1"/>
  <c r="FT112" i="29"/>
  <c r="FT116" i="29" s="1"/>
  <c r="FP112" i="29"/>
  <c r="FP116" i="29" s="1"/>
  <c r="FL112" i="29"/>
  <c r="FL116" i="29" s="1"/>
  <c r="FH112" i="29"/>
  <c r="FH116" i="29" s="1"/>
  <c r="FD112" i="29"/>
  <c r="FD116" i="29" s="1"/>
  <c r="EZ112" i="29"/>
  <c r="EZ116" i="29" s="1"/>
  <c r="EV112" i="29"/>
  <c r="EV116" i="29" s="1"/>
  <c r="ER112" i="29"/>
  <c r="ER116" i="29" s="1"/>
  <c r="EN112" i="29"/>
  <c r="EN116" i="29" s="1"/>
  <c r="EJ112" i="29"/>
  <c r="EJ116" i="29" s="1"/>
  <c r="EF112" i="29"/>
  <c r="EF116" i="29" s="1"/>
  <c r="EB112" i="29"/>
  <c r="EB116" i="29" s="1"/>
  <c r="GY112" i="29"/>
  <c r="GY116" i="29" s="1"/>
  <c r="GU112" i="29"/>
  <c r="GU116" i="29" s="1"/>
  <c r="GQ112" i="29"/>
  <c r="GQ116" i="29" s="1"/>
  <c r="GM112" i="29"/>
  <c r="GM116" i="29" s="1"/>
  <c r="GI112" i="29"/>
  <c r="GI116" i="29" s="1"/>
  <c r="GE112" i="29"/>
  <c r="GE116" i="29" s="1"/>
  <c r="GA112" i="29"/>
  <c r="GA116" i="29" s="1"/>
  <c r="FW112" i="29"/>
  <c r="FW116" i="29" s="1"/>
  <c r="FS112" i="29"/>
  <c r="FS116" i="29" s="1"/>
  <c r="FO112" i="29"/>
  <c r="FO116" i="29" s="1"/>
  <c r="FK112" i="29"/>
  <c r="FK116" i="29" s="1"/>
  <c r="FG112" i="29"/>
  <c r="FG116" i="29" s="1"/>
  <c r="FC112" i="29"/>
  <c r="FC116" i="29" s="1"/>
  <c r="EY112" i="29"/>
  <c r="EY116" i="29" s="1"/>
  <c r="EU112" i="29"/>
  <c r="EU116" i="29" s="1"/>
  <c r="EQ112" i="29"/>
  <c r="EQ116" i="29" s="1"/>
  <c r="EM112" i="29"/>
  <c r="EM116" i="29" s="1"/>
  <c r="EI112" i="29"/>
  <c r="EI116" i="29" s="1"/>
  <c r="EE112" i="29"/>
  <c r="EE116" i="29" s="1"/>
  <c r="EC112" i="29"/>
  <c r="EC116" i="29" s="1"/>
  <c r="DX112" i="29"/>
  <c r="DX116" i="29" s="1"/>
  <c r="DT112" i="29"/>
  <c r="DT116" i="29" s="1"/>
  <c r="DP112" i="29"/>
  <c r="DP116" i="29" s="1"/>
  <c r="DL112" i="29"/>
  <c r="DL116" i="29" s="1"/>
  <c r="DH112" i="29"/>
  <c r="DH116" i="29" s="1"/>
  <c r="DD112" i="29"/>
  <c r="DD116" i="29" s="1"/>
  <c r="CZ112" i="29"/>
  <c r="CZ116" i="29" s="1"/>
  <c r="CV112" i="29"/>
  <c r="CV116" i="29" s="1"/>
  <c r="CR112" i="29"/>
  <c r="CR116" i="29" s="1"/>
  <c r="CN112" i="29"/>
  <c r="CN116" i="29" s="1"/>
  <c r="CJ112" i="29"/>
  <c r="CJ116" i="29" s="1"/>
  <c r="CF112" i="29"/>
  <c r="CF116" i="29" s="1"/>
  <c r="CB112" i="29"/>
  <c r="CB116" i="29" s="1"/>
  <c r="BX112" i="29"/>
  <c r="BX116" i="29" s="1"/>
  <c r="BT112" i="29"/>
  <c r="BT116" i="29" s="1"/>
  <c r="BP112" i="29"/>
  <c r="BP116" i="29" s="1"/>
  <c r="BL112" i="29"/>
  <c r="BL116" i="29" s="1"/>
  <c r="BH112" i="29"/>
  <c r="BH116" i="29" s="1"/>
  <c r="BD112" i="29"/>
  <c r="BD116" i="29" s="1"/>
  <c r="AZ112" i="29"/>
  <c r="AZ116" i="29" s="1"/>
  <c r="AV112" i="29"/>
  <c r="AV116" i="29" s="1"/>
  <c r="AR112" i="29"/>
  <c r="AR116" i="29" s="1"/>
  <c r="AN112" i="29"/>
  <c r="AN116" i="29" s="1"/>
  <c r="AJ112" i="29"/>
  <c r="AJ116" i="29" s="1"/>
  <c r="AF112" i="29"/>
  <c r="AF116" i="29" s="1"/>
  <c r="AB112" i="29"/>
  <c r="AB116" i="29" s="1"/>
  <c r="X112" i="29"/>
  <c r="X116" i="29" s="1"/>
  <c r="T112" i="29"/>
  <c r="T116" i="29" s="1"/>
  <c r="P112" i="29"/>
  <c r="L112" i="29"/>
  <c r="L116" i="29" s="1"/>
  <c r="EA112" i="29"/>
  <c r="EA116" i="29" s="1"/>
  <c r="DW112" i="29"/>
  <c r="DW116" i="29" s="1"/>
  <c r="DS112" i="29"/>
  <c r="DS116" i="29" s="1"/>
  <c r="DO112" i="29"/>
  <c r="DO116" i="29" s="1"/>
  <c r="DK112" i="29"/>
  <c r="DK116" i="29" s="1"/>
  <c r="DG112" i="29"/>
  <c r="DG116" i="29" s="1"/>
  <c r="DC112" i="29"/>
  <c r="DC116" i="29" s="1"/>
  <c r="CY112" i="29"/>
  <c r="CY116" i="29" s="1"/>
  <c r="CU112" i="29"/>
  <c r="CU116" i="29" s="1"/>
  <c r="CQ112" i="29"/>
  <c r="CQ116" i="29" s="1"/>
  <c r="CM112" i="29"/>
  <c r="CM116" i="29" s="1"/>
  <c r="CI112" i="29"/>
  <c r="CI116" i="29" s="1"/>
  <c r="CE112" i="29"/>
  <c r="CE116" i="29" s="1"/>
  <c r="CA112" i="29"/>
  <c r="CA116" i="29" s="1"/>
  <c r="BW112" i="29"/>
  <c r="BW116" i="29" s="1"/>
  <c r="BS112" i="29"/>
  <c r="BS116" i="29" s="1"/>
  <c r="BO112" i="29"/>
  <c r="BO116" i="29" s="1"/>
  <c r="BK112" i="29"/>
  <c r="BK116" i="29" s="1"/>
  <c r="BG112" i="29"/>
  <c r="BG116" i="29" s="1"/>
  <c r="BC112" i="29"/>
  <c r="BC116" i="29" s="1"/>
  <c r="AY112" i="29"/>
  <c r="AY116" i="29" s="1"/>
  <c r="AU112" i="29"/>
  <c r="AU116" i="29" s="1"/>
  <c r="AQ112" i="29"/>
  <c r="AQ116" i="29" s="1"/>
  <c r="AM112" i="29"/>
  <c r="AM116" i="29" s="1"/>
  <c r="AI112" i="29"/>
  <c r="AI116" i="29" s="1"/>
  <c r="AE112" i="29"/>
  <c r="AE116" i="29" s="1"/>
  <c r="AA112" i="29"/>
  <c r="AA116" i="29" s="1"/>
  <c r="W112" i="29"/>
  <c r="W116" i="29" s="1"/>
  <c r="S112" i="29"/>
  <c r="S116" i="29" s="1"/>
  <c r="O112" i="29"/>
  <c r="O116" i="29" s="1"/>
  <c r="K112" i="29"/>
  <c r="DZ112" i="29"/>
  <c r="DZ116" i="29" s="1"/>
  <c r="DV112" i="29"/>
  <c r="DV116" i="29" s="1"/>
  <c r="DR112" i="29"/>
  <c r="DR116" i="29" s="1"/>
  <c r="DN112" i="29"/>
  <c r="DN116" i="29" s="1"/>
  <c r="DJ112" i="29"/>
  <c r="DJ116" i="29" s="1"/>
  <c r="DF112" i="29"/>
  <c r="DF116" i="29" s="1"/>
  <c r="DB112" i="29"/>
  <c r="DB116" i="29" s="1"/>
  <c r="CX112" i="29"/>
  <c r="CX116" i="29" s="1"/>
  <c r="CT112" i="29"/>
  <c r="CT116" i="29" s="1"/>
  <c r="CP112" i="29"/>
  <c r="CP116" i="29" s="1"/>
  <c r="CL112" i="29"/>
  <c r="CL116" i="29" s="1"/>
  <c r="CH112" i="29"/>
  <c r="CH116" i="29" s="1"/>
  <c r="CD112" i="29"/>
  <c r="CD116" i="29" s="1"/>
  <c r="BZ112" i="29"/>
  <c r="BZ116" i="29" s="1"/>
  <c r="BV112" i="29"/>
  <c r="BV116" i="29" s="1"/>
  <c r="BR112" i="29"/>
  <c r="BR116" i="29" s="1"/>
  <c r="BN112" i="29"/>
  <c r="BN116" i="29" s="1"/>
  <c r="BJ112" i="29"/>
  <c r="BJ116" i="29" s="1"/>
  <c r="BF112" i="29"/>
  <c r="BF116" i="29" s="1"/>
  <c r="BB112" i="29"/>
  <c r="BB116" i="29" s="1"/>
  <c r="AX112" i="29"/>
  <c r="AX116" i="29" s="1"/>
  <c r="AT112" i="29"/>
  <c r="AT116" i="29" s="1"/>
  <c r="AP112" i="29"/>
  <c r="AP116" i="29" s="1"/>
  <c r="AL112" i="29"/>
  <c r="AL116" i="29" s="1"/>
  <c r="AH112" i="29"/>
  <c r="AH116" i="29" s="1"/>
  <c r="AD112" i="29"/>
  <c r="AD116" i="29" s="1"/>
  <c r="Z112" i="29"/>
  <c r="Z116" i="29" s="1"/>
  <c r="V112" i="29"/>
  <c r="V116" i="29" s="1"/>
  <c r="R112" i="29"/>
  <c r="R116" i="29" s="1"/>
  <c r="N112" i="29"/>
  <c r="N116" i="29" s="1"/>
  <c r="DY112" i="29"/>
  <c r="DY116" i="29" s="1"/>
  <c r="DU112" i="29"/>
  <c r="DU116" i="29" s="1"/>
  <c r="DQ112" i="29"/>
  <c r="DQ116" i="29" s="1"/>
  <c r="DM112" i="29"/>
  <c r="DM116" i="29" s="1"/>
  <c r="DI112" i="29"/>
  <c r="DI116" i="29" s="1"/>
  <c r="DE112" i="29"/>
  <c r="DE116" i="29" s="1"/>
  <c r="DA112" i="29"/>
  <c r="DA116" i="29" s="1"/>
  <c r="CW112" i="29"/>
  <c r="CW116" i="29" s="1"/>
  <c r="CS112" i="29"/>
  <c r="CS116" i="29" s="1"/>
  <c r="CO112" i="29"/>
  <c r="CO116" i="29" s="1"/>
  <c r="CK112" i="29"/>
  <c r="CK116" i="29" s="1"/>
  <c r="CG112" i="29"/>
  <c r="CG116" i="29" s="1"/>
  <c r="CC112" i="29"/>
  <c r="CC116" i="29" s="1"/>
  <c r="BY112" i="29"/>
  <c r="BY116" i="29" s="1"/>
  <c r="BU112" i="29"/>
  <c r="BU116" i="29" s="1"/>
  <c r="BQ112" i="29"/>
  <c r="BQ116" i="29" s="1"/>
  <c r="BM112" i="29"/>
  <c r="BM116" i="29" s="1"/>
  <c r="BI112" i="29"/>
  <c r="BI116" i="29" s="1"/>
  <c r="BE112" i="29"/>
  <c r="BE116" i="29" s="1"/>
  <c r="BA112" i="29"/>
  <c r="BA116" i="29" s="1"/>
  <c r="AW112" i="29"/>
  <c r="AW116" i="29" s="1"/>
  <c r="AS112" i="29"/>
  <c r="AS116" i="29" s="1"/>
  <c r="AO112" i="29"/>
  <c r="AO116" i="29" s="1"/>
  <c r="AK112" i="29"/>
  <c r="AK116" i="29" s="1"/>
  <c r="AG112" i="29"/>
  <c r="AG116" i="29" s="1"/>
  <c r="AC112" i="29"/>
  <c r="AC116" i="29" s="1"/>
  <c r="Y112" i="29"/>
  <c r="Y116" i="29" s="1"/>
  <c r="U112" i="29"/>
  <c r="U116" i="29" s="1"/>
  <c r="Q112" i="29"/>
  <c r="Q116" i="29" s="1"/>
  <c r="M112" i="29"/>
  <c r="M116" i="29" s="1"/>
  <c r="HB112" i="30"/>
  <c r="HB116" i="30" s="1"/>
  <c r="GX112" i="30"/>
  <c r="GX116" i="30" s="1"/>
  <c r="GT112" i="30"/>
  <c r="GT116" i="30" s="1"/>
  <c r="GP112" i="30"/>
  <c r="GP116" i="30" s="1"/>
  <c r="GL112" i="30"/>
  <c r="GL116" i="30" s="1"/>
  <c r="GH112" i="30"/>
  <c r="GH116" i="30" s="1"/>
  <c r="GD112" i="30"/>
  <c r="GD116" i="30" s="1"/>
  <c r="FZ112" i="30"/>
  <c r="FZ116" i="30" s="1"/>
  <c r="FV112" i="30"/>
  <c r="FV116" i="30" s="1"/>
  <c r="FR112" i="30"/>
  <c r="FR116" i="30" s="1"/>
  <c r="FN112" i="30"/>
  <c r="FN116" i="30" s="1"/>
  <c r="FJ112" i="30"/>
  <c r="FJ116" i="30" s="1"/>
  <c r="FF112" i="30"/>
  <c r="FF116" i="30" s="1"/>
  <c r="FB112" i="30"/>
  <c r="FB116" i="30" s="1"/>
  <c r="EX112" i="30"/>
  <c r="EX116" i="30" s="1"/>
  <c r="ET112" i="30"/>
  <c r="ET116" i="30" s="1"/>
  <c r="EP112" i="30"/>
  <c r="EP116" i="30" s="1"/>
  <c r="EL112" i="30"/>
  <c r="EL116" i="30" s="1"/>
  <c r="EH112" i="30"/>
  <c r="EH116" i="30" s="1"/>
  <c r="ED112" i="30"/>
  <c r="ED116" i="30" s="1"/>
  <c r="DZ112" i="30"/>
  <c r="DZ116" i="30" s="1"/>
  <c r="DV112" i="30"/>
  <c r="DV116" i="30" s="1"/>
  <c r="DR112" i="30"/>
  <c r="DR116" i="30" s="1"/>
  <c r="DN112" i="30"/>
  <c r="DN116" i="30" s="1"/>
  <c r="DJ112" i="30"/>
  <c r="DJ116" i="30" s="1"/>
  <c r="DF112" i="30"/>
  <c r="DF116" i="30" s="1"/>
  <c r="DB112" i="30"/>
  <c r="DB116" i="30" s="1"/>
  <c r="CX112" i="30"/>
  <c r="CX116" i="30" s="1"/>
  <c r="CT112" i="30"/>
  <c r="CT116" i="30" s="1"/>
  <c r="CP112" i="30"/>
  <c r="CP116" i="30" s="1"/>
  <c r="CL112" i="30"/>
  <c r="CL116" i="30" s="1"/>
  <c r="CH112" i="30"/>
  <c r="CH116" i="30" s="1"/>
  <c r="CD112" i="30"/>
  <c r="CD116" i="30" s="1"/>
  <c r="BZ112" i="30"/>
  <c r="BZ116" i="30" s="1"/>
  <c r="BV112" i="30"/>
  <c r="BV116" i="30" s="1"/>
  <c r="HA112" i="30"/>
  <c r="HA116" i="30" s="1"/>
  <c r="GW112" i="30"/>
  <c r="GW116" i="30" s="1"/>
  <c r="GS112" i="30"/>
  <c r="GS116" i="30" s="1"/>
  <c r="GO112" i="30"/>
  <c r="GO116" i="30" s="1"/>
  <c r="GK112" i="30"/>
  <c r="GK116" i="30" s="1"/>
  <c r="GG112" i="30"/>
  <c r="GG116" i="30" s="1"/>
  <c r="GC112" i="30"/>
  <c r="GC116" i="30" s="1"/>
  <c r="FY112" i="30"/>
  <c r="FY116" i="30" s="1"/>
  <c r="FU112" i="30"/>
  <c r="FU116" i="30" s="1"/>
  <c r="FQ112" i="30"/>
  <c r="FQ116" i="30" s="1"/>
  <c r="FM112" i="30"/>
  <c r="FM116" i="30" s="1"/>
  <c r="FI112" i="30"/>
  <c r="FI116" i="30" s="1"/>
  <c r="FE112" i="30"/>
  <c r="FE116" i="30" s="1"/>
  <c r="FA112" i="30"/>
  <c r="FA116" i="30" s="1"/>
  <c r="EW112" i="30"/>
  <c r="EW116" i="30" s="1"/>
  <c r="ES112" i="30"/>
  <c r="ES116" i="30" s="1"/>
  <c r="EO112" i="30"/>
  <c r="EO116" i="30" s="1"/>
  <c r="EK112" i="30"/>
  <c r="EK116" i="30" s="1"/>
  <c r="EG112" i="30"/>
  <c r="EG116" i="30" s="1"/>
  <c r="EC112" i="30"/>
  <c r="EC116" i="30" s="1"/>
  <c r="DY112" i="30"/>
  <c r="DY116" i="30" s="1"/>
  <c r="DU112" i="30"/>
  <c r="DU116" i="30" s="1"/>
  <c r="DQ112" i="30"/>
  <c r="DQ116" i="30" s="1"/>
  <c r="DM112" i="30"/>
  <c r="DM116" i="30" s="1"/>
  <c r="DI112" i="30"/>
  <c r="DI116" i="30" s="1"/>
  <c r="DE112" i="30"/>
  <c r="DE116" i="30" s="1"/>
  <c r="DA112" i="30"/>
  <c r="DA116" i="30" s="1"/>
  <c r="CW112" i="30"/>
  <c r="CW116" i="30" s="1"/>
  <c r="CS112" i="30"/>
  <c r="CS116" i="30" s="1"/>
  <c r="CO112" i="30"/>
  <c r="CO116" i="30" s="1"/>
  <c r="CK112" i="30"/>
  <c r="CK116" i="30" s="1"/>
  <c r="CG112" i="30"/>
  <c r="CG116" i="30" s="1"/>
  <c r="CC112" i="30"/>
  <c r="CC116" i="30" s="1"/>
  <c r="BY112" i="30"/>
  <c r="BY116" i="30" s="1"/>
  <c r="BU112" i="30"/>
  <c r="BU116" i="30" s="1"/>
  <c r="GZ112" i="30"/>
  <c r="GZ116" i="30" s="1"/>
  <c r="GV112" i="30"/>
  <c r="GV116" i="30" s="1"/>
  <c r="GR112" i="30"/>
  <c r="GR116" i="30" s="1"/>
  <c r="GN112" i="30"/>
  <c r="GN116" i="30" s="1"/>
  <c r="GJ112" i="30"/>
  <c r="GJ116" i="30" s="1"/>
  <c r="GF112" i="30"/>
  <c r="GF116" i="30" s="1"/>
  <c r="GB112" i="30"/>
  <c r="GB116" i="30" s="1"/>
  <c r="FX112" i="30"/>
  <c r="FX116" i="30" s="1"/>
  <c r="FT112" i="30"/>
  <c r="FT116" i="30" s="1"/>
  <c r="FP112" i="30"/>
  <c r="FP116" i="30" s="1"/>
  <c r="FL112" i="30"/>
  <c r="FL116" i="30" s="1"/>
  <c r="FH112" i="30"/>
  <c r="FH116" i="30" s="1"/>
  <c r="FD112" i="30"/>
  <c r="FD116" i="30" s="1"/>
  <c r="EZ112" i="30"/>
  <c r="EZ116" i="30" s="1"/>
  <c r="EV112" i="30"/>
  <c r="EV116" i="30" s="1"/>
  <c r="ER112" i="30"/>
  <c r="ER116" i="30" s="1"/>
  <c r="EN112" i="30"/>
  <c r="EN116" i="30" s="1"/>
  <c r="EJ112" i="30"/>
  <c r="EJ116" i="30" s="1"/>
  <c r="EF112" i="30"/>
  <c r="EF116" i="30" s="1"/>
  <c r="EB112" i="30"/>
  <c r="EB116" i="30" s="1"/>
  <c r="DX112" i="30"/>
  <c r="DX116" i="30" s="1"/>
  <c r="DT112" i="30"/>
  <c r="DT116" i="30" s="1"/>
  <c r="DP112" i="30"/>
  <c r="DP116" i="30" s="1"/>
  <c r="DL112" i="30"/>
  <c r="DL116" i="30" s="1"/>
  <c r="DH112" i="30"/>
  <c r="DH116" i="30" s="1"/>
  <c r="DD112" i="30"/>
  <c r="DD116" i="30" s="1"/>
  <c r="CZ112" i="30"/>
  <c r="CZ116" i="30" s="1"/>
  <c r="CV112" i="30"/>
  <c r="CV116" i="30" s="1"/>
  <c r="CR112" i="30"/>
  <c r="CR116" i="30" s="1"/>
  <c r="CN112" i="30"/>
  <c r="CN116" i="30" s="1"/>
  <c r="CJ112" i="30"/>
  <c r="CJ116" i="30" s="1"/>
  <c r="CF112" i="30"/>
  <c r="CF116" i="30" s="1"/>
  <c r="CB112" i="30"/>
  <c r="CB116" i="30" s="1"/>
  <c r="BX112" i="30"/>
  <c r="BX116" i="30" s="1"/>
  <c r="BT112" i="30"/>
  <c r="BT116" i="30" s="1"/>
  <c r="GY112" i="30"/>
  <c r="GY116" i="30" s="1"/>
  <c r="GU112" i="30"/>
  <c r="GU116" i="30" s="1"/>
  <c r="GQ112" i="30"/>
  <c r="GQ116" i="30" s="1"/>
  <c r="GM112" i="30"/>
  <c r="GM116" i="30" s="1"/>
  <c r="GI112" i="30"/>
  <c r="GI116" i="30" s="1"/>
  <c r="GE112" i="30"/>
  <c r="GE116" i="30" s="1"/>
  <c r="GA112" i="30"/>
  <c r="GA116" i="30" s="1"/>
  <c r="FW112" i="30"/>
  <c r="FW116" i="30" s="1"/>
  <c r="FS112" i="30"/>
  <c r="FS116" i="30" s="1"/>
  <c r="FO112" i="30"/>
  <c r="FO116" i="30" s="1"/>
  <c r="FK112" i="30"/>
  <c r="FK116" i="30" s="1"/>
  <c r="FG112" i="30"/>
  <c r="FG116" i="30" s="1"/>
  <c r="FC112" i="30"/>
  <c r="FC116" i="30" s="1"/>
  <c r="EY112" i="30"/>
  <c r="EY116" i="30" s="1"/>
  <c r="EU112" i="30"/>
  <c r="EU116" i="30" s="1"/>
  <c r="EQ112" i="30"/>
  <c r="EQ116" i="30" s="1"/>
  <c r="EM112" i="30"/>
  <c r="EM116" i="30" s="1"/>
  <c r="EI112" i="30"/>
  <c r="EI116" i="30" s="1"/>
  <c r="EE112" i="30"/>
  <c r="EE116" i="30" s="1"/>
  <c r="EA112" i="30"/>
  <c r="EA116" i="30" s="1"/>
  <c r="DW112" i="30"/>
  <c r="DW116" i="30" s="1"/>
  <c r="DS112" i="30"/>
  <c r="DS116" i="30" s="1"/>
  <c r="DO112" i="30"/>
  <c r="DO116" i="30" s="1"/>
  <c r="DK112" i="30"/>
  <c r="DK116" i="30" s="1"/>
  <c r="DG112" i="30"/>
  <c r="DG116" i="30" s="1"/>
  <c r="DC112" i="30"/>
  <c r="DC116" i="30" s="1"/>
  <c r="CY112" i="30"/>
  <c r="CY116" i="30" s="1"/>
  <c r="CU112" i="30"/>
  <c r="CU116" i="30" s="1"/>
  <c r="CQ112" i="30"/>
  <c r="CQ116" i="30" s="1"/>
  <c r="CM112" i="30"/>
  <c r="CM116" i="30" s="1"/>
  <c r="CI112" i="30"/>
  <c r="CI116" i="30" s="1"/>
  <c r="CE112" i="30"/>
  <c r="CE116" i="30" s="1"/>
  <c r="CA112" i="30"/>
  <c r="CA116" i="30" s="1"/>
  <c r="BW112" i="30"/>
  <c r="BW116" i="30" s="1"/>
  <c r="BS112" i="30"/>
  <c r="BS116" i="30" s="1"/>
  <c r="BR112" i="30"/>
  <c r="BR116" i="30" s="1"/>
  <c r="BN112" i="30"/>
  <c r="BN116" i="30" s="1"/>
  <c r="BJ112" i="30"/>
  <c r="BJ116" i="30" s="1"/>
  <c r="BF112" i="30"/>
  <c r="BF116" i="30" s="1"/>
  <c r="BB112" i="30"/>
  <c r="BB116" i="30" s="1"/>
  <c r="AX112" i="30"/>
  <c r="AX116" i="30" s="1"/>
  <c r="AT112" i="30"/>
  <c r="AT116" i="30" s="1"/>
  <c r="AP112" i="30"/>
  <c r="AP116" i="30" s="1"/>
  <c r="AL112" i="30"/>
  <c r="AL116" i="30" s="1"/>
  <c r="AH112" i="30"/>
  <c r="AH116" i="30" s="1"/>
  <c r="AD112" i="30"/>
  <c r="AD116" i="30" s="1"/>
  <c r="Z112" i="30"/>
  <c r="Z116" i="30" s="1"/>
  <c r="V112" i="30"/>
  <c r="V116" i="30" s="1"/>
  <c r="R112" i="30"/>
  <c r="R116" i="30" s="1"/>
  <c r="N112" i="30"/>
  <c r="N116" i="30" s="1"/>
  <c r="BQ112" i="30"/>
  <c r="BQ116" i="30" s="1"/>
  <c r="BM112" i="30"/>
  <c r="BM116" i="30" s="1"/>
  <c r="BI112" i="30"/>
  <c r="BI116" i="30" s="1"/>
  <c r="BE112" i="30"/>
  <c r="BE116" i="30" s="1"/>
  <c r="BA112" i="30"/>
  <c r="BA116" i="30" s="1"/>
  <c r="AW112" i="30"/>
  <c r="AW116" i="30" s="1"/>
  <c r="AS112" i="30"/>
  <c r="AS116" i="30" s="1"/>
  <c r="AO112" i="30"/>
  <c r="AO116" i="30" s="1"/>
  <c r="AK112" i="30"/>
  <c r="AK116" i="30" s="1"/>
  <c r="AG112" i="30"/>
  <c r="AG116" i="30" s="1"/>
  <c r="AC112" i="30"/>
  <c r="AC116" i="30" s="1"/>
  <c r="Y112" i="30"/>
  <c r="Y116" i="30" s="1"/>
  <c r="U112" i="30"/>
  <c r="U116" i="30" s="1"/>
  <c r="Q112" i="30"/>
  <c r="M112" i="30"/>
  <c r="M116" i="30" s="1"/>
  <c r="BP112" i="30"/>
  <c r="BP116" i="30" s="1"/>
  <c r="BL112" i="30"/>
  <c r="BL116" i="30" s="1"/>
  <c r="BH112" i="30"/>
  <c r="BH116" i="30" s="1"/>
  <c r="BD112" i="30"/>
  <c r="BD116" i="30" s="1"/>
  <c r="AZ112" i="30"/>
  <c r="AZ116" i="30" s="1"/>
  <c r="AV112" i="30"/>
  <c r="AV116" i="30" s="1"/>
  <c r="AR112" i="30"/>
  <c r="AR116" i="30" s="1"/>
  <c r="AN112" i="30"/>
  <c r="AN116" i="30" s="1"/>
  <c r="AJ112" i="30"/>
  <c r="AJ116" i="30" s="1"/>
  <c r="AF112" i="30"/>
  <c r="AF116" i="30" s="1"/>
  <c r="AB112" i="30"/>
  <c r="AB116" i="30" s="1"/>
  <c r="X112" i="30"/>
  <c r="X116" i="30" s="1"/>
  <c r="T112" i="30"/>
  <c r="T116" i="30" s="1"/>
  <c r="P112" i="30"/>
  <c r="P116" i="30" s="1"/>
  <c r="L112" i="30"/>
  <c r="L116" i="30" s="1"/>
  <c r="BO112" i="30"/>
  <c r="BO116" i="30" s="1"/>
  <c r="BK112" i="30"/>
  <c r="BK116" i="30" s="1"/>
  <c r="BG112" i="30"/>
  <c r="BG116" i="30" s="1"/>
  <c r="BC112" i="30"/>
  <c r="BC116" i="30" s="1"/>
  <c r="AY112" i="30"/>
  <c r="AY116" i="30" s="1"/>
  <c r="AU112" i="30"/>
  <c r="AU116" i="30" s="1"/>
  <c r="AQ112" i="30"/>
  <c r="AQ116" i="30" s="1"/>
  <c r="AM112" i="30"/>
  <c r="AM116" i="30" s="1"/>
  <c r="AI112" i="30"/>
  <c r="AI116" i="30" s="1"/>
  <c r="AE112" i="30"/>
  <c r="AE116" i="30" s="1"/>
  <c r="AA112" i="30"/>
  <c r="AA116" i="30" s="1"/>
  <c r="W112" i="30"/>
  <c r="W116" i="30" s="1"/>
  <c r="S112" i="30"/>
  <c r="S116" i="30" s="1"/>
  <c r="O112" i="30"/>
  <c r="O116" i="30" s="1"/>
  <c r="K112" i="30"/>
  <c r="GZ112" i="28"/>
  <c r="GZ116" i="28" s="1"/>
  <c r="GV112" i="28"/>
  <c r="GV116" i="28" s="1"/>
  <c r="GR112" i="28"/>
  <c r="GR116" i="28" s="1"/>
  <c r="GN112" i="28"/>
  <c r="GN116" i="28" s="1"/>
  <c r="GJ112" i="28"/>
  <c r="GJ116" i="28" s="1"/>
  <c r="GY112" i="28"/>
  <c r="GY116" i="28" s="1"/>
  <c r="GU112" i="28"/>
  <c r="GU116" i="28" s="1"/>
  <c r="GQ112" i="28"/>
  <c r="GQ116" i="28" s="1"/>
  <c r="GM112" i="28"/>
  <c r="GM116" i="28" s="1"/>
  <c r="GI112" i="28"/>
  <c r="GI116" i="28" s="1"/>
  <c r="HB112" i="28"/>
  <c r="HB116" i="28" s="1"/>
  <c r="GX112" i="28"/>
  <c r="GX116" i="28" s="1"/>
  <c r="GT112" i="28"/>
  <c r="GT116" i="28" s="1"/>
  <c r="GP112" i="28"/>
  <c r="GP116" i="28" s="1"/>
  <c r="GL112" i="28"/>
  <c r="GL116" i="28" s="1"/>
  <c r="HA112" i="28"/>
  <c r="HA116" i="28" s="1"/>
  <c r="GW112" i="28"/>
  <c r="GW116" i="28" s="1"/>
  <c r="GS112" i="28"/>
  <c r="GS116" i="28" s="1"/>
  <c r="GO112" i="28"/>
  <c r="GO116" i="28" s="1"/>
  <c r="GK112" i="28"/>
  <c r="GK116" i="28" s="1"/>
  <c r="GH112" i="28"/>
  <c r="GH116" i="28" s="1"/>
  <c r="GD112" i="28"/>
  <c r="GD116" i="28" s="1"/>
  <c r="FZ112" i="28"/>
  <c r="FZ116" i="28" s="1"/>
  <c r="FV112" i="28"/>
  <c r="FV116" i="28" s="1"/>
  <c r="FR112" i="28"/>
  <c r="FR116" i="28" s="1"/>
  <c r="FN112" i="28"/>
  <c r="FN116" i="28" s="1"/>
  <c r="FJ112" i="28"/>
  <c r="FJ116" i="28" s="1"/>
  <c r="FF112" i="28"/>
  <c r="FF116" i="28" s="1"/>
  <c r="FB112" i="28"/>
  <c r="FB116" i="28" s="1"/>
  <c r="EX112" i="28"/>
  <c r="EX116" i="28" s="1"/>
  <c r="ET112" i="28"/>
  <c r="ET116" i="28" s="1"/>
  <c r="EP112" i="28"/>
  <c r="EP116" i="28" s="1"/>
  <c r="EL112" i="28"/>
  <c r="EL116" i="28" s="1"/>
  <c r="EH112" i="28"/>
  <c r="EH116" i="28" s="1"/>
  <c r="ED112" i="28"/>
  <c r="ED116" i="28" s="1"/>
  <c r="DZ112" i="28"/>
  <c r="DZ116" i="28" s="1"/>
  <c r="DV112" i="28"/>
  <c r="DV116" i="28" s="1"/>
  <c r="DR112" i="28"/>
  <c r="DR116" i="28" s="1"/>
  <c r="DN112" i="28"/>
  <c r="DN116" i="28" s="1"/>
  <c r="DJ112" i="28"/>
  <c r="DJ116" i="28" s="1"/>
  <c r="DB116" i="28"/>
  <c r="CT116" i="28"/>
  <c r="CL116" i="28"/>
  <c r="CH116" i="28"/>
  <c r="BZ116" i="28"/>
  <c r="BR116" i="28"/>
  <c r="AH116" i="28"/>
  <c r="P116" i="28"/>
  <c r="GG112" i="28"/>
  <c r="GG116" i="28" s="1"/>
  <c r="GC112" i="28"/>
  <c r="GC116" i="28" s="1"/>
  <c r="FY112" i="28"/>
  <c r="FY116" i="28" s="1"/>
  <c r="FU112" i="28"/>
  <c r="FU116" i="28" s="1"/>
  <c r="FQ112" i="28"/>
  <c r="FQ116" i="28" s="1"/>
  <c r="FM112" i="28"/>
  <c r="FM116" i="28" s="1"/>
  <c r="FI112" i="28"/>
  <c r="FI116" i="28" s="1"/>
  <c r="FE112" i="28"/>
  <c r="FE116" i="28" s="1"/>
  <c r="FA112" i="28"/>
  <c r="FA116" i="28" s="1"/>
  <c r="EW112" i="28"/>
  <c r="EW116" i="28" s="1"/>
  <c r="ES112" i="28"/>
  <c r="ES116" i="28" s="1"/>
  <c r="EO112" i="28"/>
  <c r="EO116" i="28" s="1"/>
  <c r="EK112" i="28"/>
  <c r="EK116" i="28" s="1"/>
  <c r="EG112" i="28"/>
  <c r="EG116" i="28" s="1"/>
  <c r="EC112" i="28"/>
  <c r="EC116" i="28" s="1"/>
  <c r="DY112" i="28"/>
  <c r="DY116" i="28" s="1"/>
  <c r="DU112" i="28"/>
  <c r="DU116" i="28" s="1"/>
  <c r="DQ112" i="28"/>
  <c r="DQ116" i="28" s="1"/>
  <c r="DM112" i="28"/>
  <c r="DM116" i="28" s="1"/>
  <c r="DA116" i="28"/>
  <c r="CS116" i="28"/>
  <c r="CG116" i="28"/>
  <c r="AK116" i="28"/>
  <c r="Y116" i="28"/>
  <c r="O116" i="28"/>
  <c r="GF112" i="28"/>
  <c r="GF116" i="28" s="1"/>
  <c r="GB112" i="28"/>
  <c r="GB116" i="28" s="1"/>
  <c r="FX112" i="28"/>
  <c r="FX116" i="28" s="1"/>
  <c r="FT112" i="28"/>
  <c r="FT116" i="28" s="1"/>
  <c r="FP112" i="28"/>
  <c r="FP116" i="28" s="1"/>
  <c r="FL112" i="28"/>
  <c r="FL116" i="28" s="1"/>
  <c r="FH112" i="28"/>
  <c r="FH116" i="28" s="1"/>
  <c r="FD112" i="28"/>
  <c r="FD116" i="28" s="1"/>
  <c r="EZ112" i="28"/>
  <c r="EZ116" i="28" s="1"/>
  <c r="EV112" i="28"/>
  <c r="EV116" i="28" s="1"/>
  <c r="ER112" i="28"/>
  <c r="ER116" i="28" s="1"/>
  <c r="EN112" i="28"/>
  <c r="EN116" i="28" s="1"/>
  <c r="EJ112" i="28"/>
  <c r="EJ116" i="28" s="1"/>
  <c r="EF112" i="28"/>
  <c r="EF116" i="28" s="1"/>
  <c r="EB112" i="28"/>
  <c r="EB116" i="28" s="1"/>
  <c r="DX112" i="28"/>
  <c r="DX116" i="28" s="1"/>
  <c r="DT112" i="28"/>
  <c r="DT116" i="28" s="1"/>
  <c r="DP112" i="28"/>
  <c r="DP116" i="28" s="1"/>
  <c r="DL112" i="28"/>
  <c r="DL116" i="28" s="1"/>
  <c r="DH116" i="28"/>
  <c r="CZ116" i="28"/>
  <c r="CJ116" i="28"/>
  <c r="CB116" i="28"/>
  <c r="BH116" i="28"/>
  <c r="AR116" i="28"/>
  <c r="GE112" i="28"/>
  <c r="GE116" i="28" s="1"/>
  <c r="GA112" i="28"/>
  <c r="GA116" i="28" s="1"/>
  <c r="FW112" i="28"/>
  <c r="FW116" i="28" s="1"/>
  <c r="FS112" i="28"/>
  <c r="FS116" i="28" s="1"/>
  <c r="FO112" i="28"/>
  <c r="FO116" i="28" s="1"/>
  <c r="FK112" i="28"/>
  <c r="FK116" i="28" s="1"/>
  <c r="FG112" i="28"/>
  <c r="FG116" i="28" s="1"/>
  <c r="FC112" i="28"/>
  <c r="FC116" i="28" s="1"/>
  <c r="EY112" i="28"/>
  <c r="EY116" i="28" s="1"/>
  <c r="EU112" i="28"/>
  <c r="EU116" i="28" s="1"/>
  <c r="EQ112" i="28"/>
  <c r="EQ116" i="28" s="1"/>
  <c r="EM112" i="28"/>
  <c r="EM116" i="28" s="1"/>
  <c r="EI112" i="28"/>
  <c r="EI116" i="28" s="1"/>
  <c r="EE112" i="28"/>
  <c r="EE116" i="28" s="1"/>
  <c r="EA112" i="28"/>
  <c r="EA116" i="28" s="1"/>
  <c r="DW112" i="28"/>
  <c r="DW116" i="28" s="1"/>
  <c r="DS112" i="28"/>
  <c r="DS116" i="28" s="1"/>
  <c r="DO112" i="28"/>
  <c r="DO116" i="28" s="1"/>
  <c r="DK112" i="28"/>
  <c r="DK116" i="28" s="1"/>
  <c r="DC116" i="28"/>
  <c r="CY116" i="28"/>
  <c r="CU116" i="28"/>
  <c r="CI116" i="28"/>
  <c r="BW116" i="28"/>
  <c r="BG116" i="28"/>
  <c r="AM116" i="28"/>
  <c r="AI116" i="28"/>
  <c r="D74" i="30"/>
  <c r="D74" i="29"/>
  <c r="D74" i="28"/>
  <c r="D75" i="29"/>
  <c r="D75" i="30"/>
  <c r="D75" i="28"/>
  <c r="D72" i="29"/>
  <c r="D72" i="28"/>
  <c r="D72" i="30"/>
  <c r="D73" i="28"/>
  <c r="D73" i="29"/>
  <c r="D73" i="30"/>
  <c r="HV112" i="28" a="1"/>
  <c r="HV112" i="28" s="1"/>
  <c r="AE95" i="51" s="1"/>
  <c r="IA112" i="28" a="1"/>
  <c r="IA112" i="28" s="1"/>
  <c r="AJ95" i="51" s="1"/>
  <c r="HU112" i="28" a="1"/>
  <c r="HU112" i="28" s="1"/>
  <c r="AD95" i="51" s="1"/>
  <c r="HX112" i="28" a="1"/>
  <c r="HX112" i="28" s="1"/>
  <c r="AG95" i="51" s="1"/>
  <c r="HR112" i="28" a="1"/>
  <c r="HR112" i="28" s="1"/>
  <c r="AA95" i="51" s="1"/>
  <c r="HS112" i="28" a="1"/>
  <c r="HS112" i="28" s="1"/>
  <c r="AB95" i="51" s="1"/>
  <c r="HY112" i="28" a="1"/>
  <c r="HY112" i="28" s="1"/>
  <c r="AH95" i="51" s="1"/>
  <c r="HW112" i="28" a="1"/>
  <c r="HW112" i="28" s="1"/>
  <c r="AF95" i="51" s="1"/>
  <c r="HZ112" i="28" a="1"/>
  <c r="HZ112" i="28" s="1"/>
  <c r="AI95" i="51" s="1"/>
  <c r="HT112" i="28" a="1"/>
  <c r="HT112" i="28" s="1"/>
  <c r="AC95" i="51" s="1"/>
  <c r="HX112" i="30" a="1"/>
  <c r="HX112" i="30" s="1"/>
  <c r="BA95" i="51" s="1"/>
  <c r="HZ112" i="30" a="1"/>
  <c r="HZ112" i="30" s="1"/>
  <c r="BC95" i="51" s="1"/>
  <c r="HR112" i="30" a="1"/>
  <c r="HR112" i="30" s="1"/>
  <c r="AU95" i="51" s="1"/>
  <c r="IA112" i="30" a="1"/>
  <c r="IA112" i="30" s="1"/>
  <c r="BD95" i="51" s="1"/>
  <c r="HU112" i="30" a="1"/>
  <c r="HU112" i="30" s="1"/>
  <c r="AX95" i="51" s="1"/>
  <c r="HS112" i="30" a="1"/>
  <c r="HS112" i="30" s="1"/>
  <c r="AV95" i="51" s="1"/>
  <c r="HY112" i="30" a="1"/>
  <c r="HY112" i="30" s="1"/>
  <c r="BB95" i="51" s="1"/>
  <c r="HW112" i="30" a="1"/>
  <c r="HW112" i="30" s="1"/>
  <c r="AZ95" i="51" s="1"/>
  <c r="HT112" i="30" a="1"/>
  <c r="HT112" i="30" s="1"/>
  <c r="AW95" i="51" s="1"/>
  <c r="HV112" i="30" a="1"/>
  <c r="HV112" i="30" s="1"/>
  <c r="AY95" i="51" s="1"/>
  <c r="HU112" i="29" a="1"/>
  <c r="HU112" i="29" s="1"/>
  <c r="AN95" i="51" s="1"/>
  <c r="HS112" i="29" a="1"/>
  <c r="HS112" i="29" s="1"/>
  <c r="AL95" i="51" s="1"/>
  <c r="HY112" i="29" a="1"/>
  <c r="HY112" i="29" s="1"/>
  <c r="AR95" i="51" s="1"/>
  <c r="HT112" i="29" a="1"/>
  <c r="HT112" i="29" s="1"/>
  <c r="AM95" i="51" s="1"/>
  <c r="IA112" i="29" a="1"/>
  <c r="IA112" i="29" s="1"/>
  <c r="AT95" i="51" s="1"/>
  <c r="HW112" i="29" a="1"/>
  <c r="HW112" i="29" s="1"/>
  <c r="AP95" i="51" s="1"/>
  <c r="HZ112" i="29" a="1"/>
  <c r="HZ112" i="29" s="1"/>
  <c r="AS95" i="51" s="1"/>
  <c r="HX112" i="29" a="1"/>
  <c r="HX112" i="29" s="1"/>
  <c r="AQ95" i="51" s="1"/>
  <c r="HV112" i="29" a="1"/>
  <c r="HV112" i="29" s="1"/>
  <c r="AO95" i="51" s="1"/>
  <c r="HR112" i="29" a="1"/>
  <c r="HR112" i="29" s="1"/>
  <c r="AK95" i="51" s="1"/>
  <c r="D20" i="29"/>
  <c r="D20" i="28"/>
  <c r="D20" i="27"/>
  <c r="D20" i="30"/>
  <c r="D37" i="30"/>
  <c r="D37" i="27"/>
  <c r="D37" i="29"/>
  <c r="D37" i="28"/>
  <c r="D102" i="29"/>
  <c r="D102" i="28"/>
  <c r="D102" i="30"/>
  <c r="D102" i="27"/>
  <c r="D30" i="28"/>
  <c r="D30" i="30"/>
  <c r="D30" i="29"/>
  <c r="D30" i="27"/>
  <c r="D82" i="28"/>
  <c r="D82" i="30"/>
  <c r="D82" i="29"/>
  <c r="D45" i="28"/>
  <c r="D45" i="30"/>
  <c r="D45" i="29"/>
  <c r="D45" i="27"/>
  <c r="D68" i="29"/>
  <c r="D68" i="30"/>
  <c r="D68" i="28"/>
  <c r="D38" i="30"/>
  <c r="D38" i="27"/>
  <c r="D38" i="29"/>
  <c r="D38" i="28"/>
  <c r="D39" i="27"/>
  <c r="D39" i="29"/>
  <c r="D39" i="28"/>
  <c r="D39" i="30"/>
  <c r="D31" i="27"/>
  <c r="D31" i="30"/>
  <c r="D31" i="28"/>
  <c r="D31" i="29"/>
  <c r="D18" i="28"/>
  <c r="D18" i="27"/>
  <c r="D18" i="29"/>
  <c r="D18" i="30"/>
  <c r="D87" i="29"/>
  <c r="D87" i="27"/>
  <c r="D87" i="30"/>
  <c r="D87" i="28"/>
  <c r="D83" i="30"/>
  <c r="D83" i="29"/>
  <c r="D83" i="28"/>
  <c r="D17" i="27"/>
  <c r="D17" i="29"/>
  <c r="D17" i="30"/>
  <c r="D17" i="28"/>
  <c r="D81" i="30"/>
  <c r="D81" i="29"/>
  <c r="D81" i="28"/>
  <c r="D100" i="29"/>
  <c r="D100" i="28"/>
  <c r="D100" i="30"/>
  <c r="D100" i="27"/>
  <c r="D88" i="29"/>
  <c r="D88" i="27"/>
  <c r="D88" i="30"/>
  <c r="D98" i="30"/>
  <c r="D98" i="29"/>
  <c r="D98" i="28"/>
  <c r="D98" i="27"/>
  <c r="D70" i="30"/>
  <c r="D70" i="29"/>
  <c r="D70" i="28"/>
  <c r="D42" i="27"/>
  <c r="D42" i="28"/>
  <c r="D42" i="30"/>
  <c r="D42" i="29"/>
  <c r="D52" i="29"/>
  <c r="D52" i="30"/>
  <c r="D52" i="28"/>
  <c r="D54" i="29"/>
  <c r="D54" i="30"/>
  <c r="D54" i="28"/>
  <c r="D47" i="29"/>
  <c r="D47" i="30"/>
  <c r="D47" i="27"/>
  <c r="D47" i="28"/>
  <c r="D56" i="30"/>
  <c r="D56" i="29"/>
  <c r="D56" i="28"/>
  <c r="D46" i="28"/>
  <c r="D46" i="30"/>
  <c r="D46" i="29"/>
  <c r="D46" i="27"/>
  <c r="D91" i="29"/>
  <c r="D91" i="30"/>
  <c r="D91" i="27"/>
  <c r="D96" i="30"/>
  <c r="D96" i="27"/>
  <c r="D96" i="29"/>
  <c r="D96" i="28"/>
  <c r="D44" i="30"/>
  <c r="D44" i="29"/>
  <c r="D44" i="28"/>
  <c r="D44" i="27"/>
  <c r="D67" i="30"/>
  <c r="D67" i="29"/>
  <c r="D67" i="28"/>
  <c r="D65" i="29"/>
  <c r="D65" i="30"/>
  <c r="D65" i="28"/>
  <c r="D28" i="30"/>
  <c r="D28" i="28"/>
  <c r="D28" i="27"/>
  <c r="D28" i="29"/>
  <c r="D62" i="30"/>
  <c r="D62" i="29"/>
  <c r="D62" i="28"/>
  <c r="D49" i="28"/>
  <c r="D49" i="30"/>
  <c r="D49" i="27"/>
  <c r="D49" i="29"/>
  <c r="D77" i="29"/>
  <c r="D77" i="30"/>
  <c r="D77" i="28"/>
  <c r="D64" i="29"/>
  <c r="D64" i="30"/>
  <c r="D64" i="28"/>
  <c r="D99" i="29"/>
  <c r="D99" i="28"/>
  <c r="D99" i="27"/>
  <c r="D99" i="30"/>
  <c r="D43" i="29"/>
  <c r="D43" i="30"/>
  <c r="D43" i="28"/>
  <c r="D43" i="27"/>
  <c r="D48" i="29"/>
  <c r="D48" i="30"/>
  <c r="D48" i="27"/>
  <c r="D48" i="28"/>
  <c r="D78" i="28"/>
  <c r="D78" i="30"/>
  <c r="D78" i="29"/>
  <c r="D25" i="27"/>
  <c r="D25" i="29"/>
  <c r="D25" i="30"/>
  <c r="D25" i="28"/>
  <c r="D89" i="30"/>
  <c r="D89" i="27"/>
  <c r="D89" i="29"/>
  <c r="D76" i="28"/>
  <c r="D76" i="29"/>
  <c r="D76" i="30"/>
  <c r="D97" i="30"/>
  <c r="D97" i="29"/>
  <c r="D97" i="28"/>
  <c r="D97" i="27"/>
  <c r="D85" i="29"/>
  <c r="D85" i="30"/>
  <c r="D85" i="28"/>
  <c r="D111" i="30"/>
  <c r="D111" i="29"/>
  <c r="D111" i="28"/>
  <c r="D111" i="27"/>
  <c r="D33" i="27"/>
  <c r="D33" i="30"/>
  <c r="D33" i="29"/>
  <c r="D33" i="28"/>
  <c r="D60" i="29"/>
  <c r="D60" i="30"/>
  <c r="D60" i="28"/>
  <c r="D53" i="30"/>
  <c r="D53" i="28"/>
  <c r="D53" i="29"/>
  <c r="D32" i="30"/>
  <c r="D32" i="27"/>
  <c r="D32" i="28"/>
  <c r="D32" i="29"/>
  <c r="D24" i="30"/>
  <c r="D24" i="27"/>
  <c r="D24" i="29"/>
  <c r="D24" i="28"/>
  <c r="D34" i="30"/>
  <c r="D34" i="29"/>
  <c r="D34" i="27"/>
  <c r="D34" i="28"/>
  <c r="D41" i="29"/>
  <c r="D41" i="28"/>
  <c r="D41" i="27"/>
  <c r="D41" i="30"/>
  <c r="D107" i="30"/>
  <c r="D107" i="29"/>
  <c r="D107" i="28"/>
  <c r="D107" i="27"/>
  <c r="D58" i="28"/>
  <c r="D58" i="30"/>
  <c r="D58" i="29"/>
  <c r="D105" i="29"/>
  <c r="D105" i="30"/>
  <c r="D105" i="28"/>
  <c r="D105" i="27"/>
  <c r="D66" i="30"/>
  <c r="D66" i="29"/>
  <c r="D66" i="28"/>
  <c r="D55" i="30"/>
  <c r="D55" i="29"/>
  <c r="D55" i="28"/>
  <c r="D50" i="30"/>
  <c r="D50" i="29"/>
  <c r="D50" i="28"/>
  <c r="D50" i="27"/>
  <c r="D26" i="28"/>
  <c r="D26" i="29"/>
  <c r="D26" i="30"/>
  <c r="D26" i="27"/>
  <c r="D63" i="30"/>
  <c r="D63" i="29"/>
  <c r="D63" i="28"/>
  <c r="D69" i="29"/>
  <c r="D69" i="30"/>
  <c r="D69" i="28"/>
  <c r="D95" i="30"/>
  <c r="D95" i="29"/>
  <c r="D95" i="27"/>
  <c r="D57" i="29"/>
  <c r="D57" i="28"/>
  <c r="D57" i="30"/>
  <c r="D23" i="27"/>
  <c r="D23" i="30"/>
  <c r="D23" i="28"/>
  <c r="D23" i="29"/>
  <c r="D19" i="27"/>
  <c r="D19" i="29"/>
  <c r="D19" i="30"/>
  <c r="D19" i="28"/>
  <c r="D93" i="30"/>
  <c r="D93" i="29"/>
  <c r="D93" i="27"/>
  <c r="D59" i="29"/>
  <c r="D59" i="28"/>
  <c r="D59" i="30"/>
  <c r="D106" i="29"/>
  <c r="D106" i="30"/>
  <c r="D106" i="27"/>
  <c r="D106" i="28"/>
  <c r="D108" i="30"/>
  <c r="D108" i="29"/>
  <c r="D108" i="28"/>
  <c r="D108" i="27"/>
  <c r="D61" i="29"/>
  <c r="D61" i="30"/>
  <c r="D61" i="28"/>
  <c r="D16" i="30"/>
  <c r="D16" i="27"/>
  <c r="D16" i="29"/>
  <c r="D16" i="28"/>
  <c r="D84" i="29"/>
  <c r="D84" i="28"/>
  <c r="D84" i="30"/>
  <c r="D110" i="28"/>
  <c r="D110" i="27"/>
  <c r="D110" i="29"/>
  <c r="D110" i="30"/>
  <c r="D79" i="29"/>
  <c r="D79" i="28"/>
  <c r="D79" i="30"/>
  <c r="D86" i="30"/>
  <c r="D86" i="28"/>
  <c r="D86" i="27"/>
  <c r="D86" i="29"/>
  <c r="D36" i="29"/>
  <c r="D36" i="28"/>
  <c r="D36" i="30"/>
  <c r="D36" i="27"/>
  <c r="D21" i="29"/>
  <c r="D21" i="30"/>
  <c r="D21" i="27"/>
  <c r="D21" i="28"/>
  <c r="D101" i="29"/>
  <c r="D101" i="27"/>
  <c r="D101" i="28"/>
  <c r="D101" i="30"/>
  <c r="D29" i="30"/>
  <c r="D29" i="27"/>
  <c r="D29" i="28"/>
  <c r="D29" i="29"/>
  <c r="D71" i="30"/>
  <c r="D71" i="29"/>
  <c r="D71" i="28"/>
  <c r="D40" i="27"/>
  <c r="D40" i="30"/>
  <c r="D40" i="28"/>
  <c r="D40" i="29"/>
  <c r="D80" i="29"/>
  <c r="D80" i="28"/>
  <c r="D80" i="30"/>
  <c r="D51" i="30"/>
  <c r="D51" i="29"/>
  <c r="D51" i="28"/>
  <c r="D90" i="30"/>
  <c r="D90" i="27"/>
  <c r="D90" i="29"/>
  <c r="D109" i="30"/>
  <c r="D109" i="29"/>
  <c r="D109" i="28"/>
  <c r="D109" i="27"/>
  <c r="D103" i="29"/>
  <c r="D103" i="30"/>
  <c r="D103" i="27"/>
  <c r="D103" i="28"/>
  <c r="D104" i="29"/>
  <c r="D104" i="30"/>
  <c r="D104" i="28"/>
  <c r="D104" i="27"/>
  <c r="D94" i="29"/>
  <c r="D94" i="27"/>
  <c r="D94" i="30"/>
  <c r="D22" i="30"/>
  <c r="D22" i="29"/>
  <c r="D22" i="28"/>
  <c r="D22" i="27"/>
  <c r="D27" i="30"/>
  <c r="D27" i="29"/>
  <c r="D27" i="28"/>
  <c r="D27" i="27"/>
  <c r="D92" i="30"/>
  <c r="D92" i="29"/>
  <c r="D92" i="27"/>
  <c r="D35" i="30"/>
  <c r="D35" i="29"/>
  <c r="D35" i="28"/>
  <c r="D35" i="27"/>
  <c r="K112" i="27"/>
  <c r="O112" i="27"/>
  <c r="S112" i="27"/>
  <c r="S116" i="27" s="1"/>
  <c r="W112" i="27"/>
  <c r="W116" i="27" s="1"/>
  <c r="AA112" i="27"/>
  <c r="AA116" i="27" s="1"/>
  <c r="AE112" i="27"/>
  <c r="AI112" i="27"/>
  <c r="AI116" i="27" s="1"/>
  <c r="AM112" i="27"/>
  <c r="AM116" i="27" s="1"/>
  <c r="AQ112" i="27"/>
  <c r="AQ116" i="27" s="1"/>
  <c r="AU112" i="27"/>
  <c r="AU116" i="27" s="1"/>
  <c r="AY112" i="27"/>
  <c r="BC112" i="27"/>
  <c r="BC116" i="27" s="1"/>
  <c r="BG112" i="27"/>
  <c r="BG116" i="27" s="1"/>
  <c r="BK112" i="27"/>
  <c r="BK116" i="27" s="1"/>
  <c r="BO112" i="27"/>
  <c r="BO116" i="27" s="1"/>
  <c r="BS112" i="27"/>
  <c r="BW112" i="27"/>
  <c r="BW116" i="27" s="1"/>
  <c r="CA112" i="27"/>
  <c r="CA116" i="27" s="1"/>
  <c r="CE112" i="27"/>
  <c r="CE116" i="27" s="1"/>
  <c r="CI112" i="27"/>
  <c r="CI116" i="27" s="1"/>
  <c r="CM112" i="27"/>
  <c r="CQ112" i="27"/>
  <c r="CQ116" i="27" s="1"/>
  <c r="CU112" i="27"/>
  <c r="CU116" i="27" s="1"/>
  <c r="CY112" i="27"/>
  <c r="CY116" i="27" s="1"/>
  <c r="DC112" i="27"/>
  <c r="DC116" i="27" s="1"/>
  <c r="DG112" i="27"/>
  <c r="DG116" i="27" s="1"/>
  <c r="DK112" i="27"/>
  <c r="DK116" i="27" s="1"/>
  <c r="DO112" i="27"/>
  <c r="DO116" i="27" s="1"/>
  <c r="DS112" i="27"/>
  <c r="DS116" i="27" s="1"/>
  <c r="DW112" i="27"/>
  <c r="DW116" i="27" s="1"/>
  <c r="EA112" i="27"/>
  <c r="EA116" i="27" s="1"/>
  <c r="P112" i="27"/>
  <c r="P116" i="27" s="1"/>
  <c r="U112" i="27"/>
  <c r="Z112" i="27"/>
  <c r="Z116" i="27" s="1"/>
  <c r="AF112" i="27"/>
  <c r="AF116" i="27" s="1"/>
  <c r="AK112" i="27"/>
  <c r="AK116" i="27" s="1"/>
  <c r="AP112" i="27"/>
  <c r="AP116" i="27" s="1"/>
  <c r="AV112" i="27"/>
  <c r="AV116" i="27" s="1"/>
  <c r="BA112" i="27"/>
  <c r="BA116" i="27" s="1"/>
  <c r="BF112" i="27"/>
  <c r="BF116" i="27" s="1"/>
  <c r="BL112" i="27"/>
  <c r="BL116" i="27" s="1"/>
  <c r="BQ112" i="27"/>
  <c r="BQ116" i="27" s="1"/>
  <c r="BV112" i="27"/>
  <c r="BV116" i="27" s="1"/>
  <c r="CB112" i="27"/>
  <c r="CB116" i="27" s="1"/>
  <c r="CG112" i="27"/>
  <c r="CG116" i="27" s="1"/>
  <c r="CL112" i="27"/>
  <c r="CL116" i="27" s="1"/>
  <c r="CR112" i="27"/>
  <c r="CR116" i="27" s="1"/>
  <c r="CW112" i="27"/>
  <c r="CW116" i="27" s="1"/>
  <c r="DB112" i="27"/>
  <c r="DB116" i="27" s="1"/>
  <c r="DH112" i="27"/>
  <c r="DH116" i="27" s="1"/>
  <c r="DM112" i="27"/>
  <c r="DM116" i="27" s="1"/>
  <c r="DR112" i="27"/>
  <c r="DR116" i="27" s="1"/>
  <c r="DX112" i="27"/>
  <c r="DX116" i="27" s="1"/>
  <c r="EC112" i="27"/>
  <c r="EC116" i="27" s="1"/>
  <c r="EG112" i="27"/>
  <c r="EG116" i="27" s="1"/>
  <c r="EK112" i="27"/>
  <c r="EK116" i="27" s="1"/>
  <c r="EO112" i="27"/>
  <c r="EO116" i="27" s="1"/>
  <c r="ES112" i="27"/>
  <c r="ES116" i="27" s="1"/>
  <c r="EW112" i="27"/>
  <c r="EW116" i="27" s="1"/>
  <c r="FA112" i="27"/>
  <c r="FA116" i="27" s="1"/>
  <c r="FE112" i="27"/>
  <c r="FE116" i="27" s="1"/>
  <c r="FI112" i="27"/>
  <c r="FI116" i="27" s="1"/>
  <c r="FM112" i="27"/>
  <c r="FM116" i="27" s="1"/>
  <c r="FQ112" i="27"/>
  <c r="FQ116" i="27" s="1"/>
  <c r="FU112" i="27"/>
  <c r="FU116" i="27" s="1"/>
  <c r="FY112" i="27"/>
  <c r="FY116" i="27" s="1"/>
  <c r="GC112" i="27"/>
  <c r="GC116" i="27" s="1"/>
  <c r="GG112" i="27"/>
  <c r="GG116" i="27" s="1"/>
  <c r="GK112" i="27"/>
  <c r="GK116" i="27" s="1"/>
  <c r="GO112" i="27"/>
  <c r="GO116" i="27" s="1"/>
  <c r="GS112" i="27"/>
  <c r="GS116" i="27" s="1"/>
  <c r="GW112" i="27"/>
  <c r="GW116" i="27" s="1"/>
  <c r="HA112" i="27"/>
  <c r="HA116" i="27" s="1"/>
  <c r="R112" i="27"/>
  <c r="R116" i="27" s="1"/>
  <c r="AS112" i="27"/>
  <c r="AS116" i="27" s="1"/>
  <c r="BI112" i="27"/>
  <c r="BY112" i="27"/>
  <c r="BY116" i="27" s="1"/>
  <c r="CO112" i="27"/>
  <c r="CO116" i="27" s="1"/>
  <c r="DJ112" i="27"/>
  <c r="DJ116" i="27" s="1"/>
  <c r="DZ112" i="27"/>
  <c r="DZ116" i="27" s="1"/>
  <c r="EM112" i="27"/>
  <c r="EM116" i="27" s="1"/>
  <c r="EY112" i="27"/>
  <c r="EY116" i="27" s="1"/>
  <c r="FK112" i="27"/>
  <c r="FK116" i="27" s="1"/>
  <c r="FW112" i="27"/>
  <c r="FW116" i="27" s="1"/>
  <c r="GE112" i="27"/>
  <c r="GE116" i="27" s="1"/>
  <c r="GQ112" i="27"/>
  <c r="GQ116" i="27" s="1"/>
  <c r="L112" i="27"/>
  <c r="L116" i="27" s="1"/>
  <c r="Q112" i="27"/>
  <c r="Q116" i="27" s="1"/>
  <c r="AB112" i="27"/>
  <c r="AB116" i="27" s="1"/>
  <c r="AG112" i="27"/>
  <c r="AG116" i="27" s="1"/>
  <c r="AL112" i="27"/>
  <c r="AL116" i="27" s="1"/>
  <c r="AR112" i="27"/>
  <c r="AR116" i="27" s="1"/>
  <c r="AW112" i="27"/>
  <c r="AW116" i="27" s="1"/>
  <c r="BB112" i="27"/>
  <c r="BB116" i="27" s="1"/>
  <c r="BH112" i="27"/>
  <c r="BH116" i="27" s="1"/>
  <c r="BM112" i="27"/>
  <c r="BM116" i="27" s="1"/>
  <c r="BR112" i="27"/>
  <c r="BR116" i="27" s="1"/>
  <c r="BX112" i="27"/>
  <c r="BX116" i="27" s="1"/>
  <c r="CC112" i="27"/>
  <c r="CH112" i="27"/>
  <c r="CH116" i="27" s="1"/>
  <c r="CN112" i="27"/>
  <c r="CN116" i="27" s="1"/>
  <c r="CS112" i="27"/>
  <c r="CS116" i="27" s="1"/>
  <c r="CX112" i="27"/>
  <c r="CX116" i="27" s="1"/>
  <c r="DD112" i="27"/>
  <c r="DD116" i="27" s="1"/>
  <c r="DI112" i="27"/>
  <c r="DI116" i="27" s="1"/>
  <c r="DN112" i="27"/>
  <c r="DN116" i="27" s="1"/>
  <c r="DT112" i="27"/>
  <c r="DT116" i="27" s="1"/>
  <c r="DY112" i="27"/>
  <c r="DY116" i="27" s="1"/>
  <c r="ED112" i="27"/>
  <c r="ED116" i="27" s="1"/>
  <c r="EH112" i="27"/>
  <c r="EH116" i="27" s="1"/>
  <c r="EL112" i="27"/>
  <c r="EL116" i="27" s="1"/>
  <c r="EP112" i="27"/>
  <c r="EP116" i="27" s="1"/>
  <c r="ET112" i="27"/>
  <c r="ET116" i="27" s="1"/>
  <c r="EX112" i="27"/>
  <c r="EX116" i="27" s="1"/>
  <c r="FB112" i="27"/>
  <c r="FB116" i="27" s="1"/>
  <c r="FF112" i="27"/>
  <c r="FF116" i="27" s="1"/>
  <c r="FJ112" i="27"/>
  <c r="FJ116" i="27" s="1"/>
  <c r="FN112" i="27"/>
  <c r="FN116" i="27" s="1"/>
  <c r="FR112" i="27"/>
  <c r="FR116" i="27" s="1"/>
  <c r="FV112" i="27"/>
  <c r="FV116" i="27" s="1"/>
  <c r="FZ112" i="27"/>
  <c r="FZ116" i="27" s="1"/>
  <c r="GD112" i="27"/>
  <c r="GD116" i="27" s="1"/>
  <c r="GH112" i="27"/>
  <c r="GH116" i="27" s="1"/>
  <c r="GL112" i="27"/>
  <c r="GL116" i="27" s="1"/>
  <c r="GP112" i="27"/>
  <c r="GP116" i="27" s="1"/>
  <c r="GT112" i="27"/>
  <c r="GT116" i="27" s="1"/>
  <c r="GX112" i="27"/>
  <c r="GX116" i="27" s="1"/>
  <c r="HB112" i="27"/>
  <c r="HB116" i="27" s="1"/>
  <c r="X112" i="27"/>
  <c r="X116" i="27" s="1"/>
  <c r="AH112" i="27"/>
  <c r="AH116" i="27" s="1"/>
  <c r="AX112" i="27"/>
  <c r="AX116" i="27" s="1"/>
  <c r="BN112" i="27"/>
  <c r="BN116" i="27" s="1"/>
  <c r="CD112" i="27"/>
  <c r="CD116" i="27" s="1"/>
  <c r="CT112" i="27"/>
  <c r="CT116" i="27" s="1"/>
  <c r="DE112" i="27"/>
  <c r="DE116" i="27" s="1"/>
  <c r="DU112" i="27"/>
  <c r="DU116" i="27" s="1"/>
  <c r="EI112" i="27"/>
  <c r="EI116" i="27" s="1"/>
  <c r="EU112" i="27"/>
  <c r="EU116" i="27" s="1"/>
  <c r="FC112" i="27"/>
  <c r="FC116" i="27" s="1"/>
  <c r="FS112" i="27"/>
  <c r="FS116" i="27" s="1"/>
  <c r="GI112" i="27"/>
  <c r="GI116" i="27" s="1"/>
  <c r="GU112" i="27"/>
  <c r="GU116" i="27" s="1"/>
  <c r="GY112" i="27"/>
  <c r="GY116" i="27" s="1"/>
  <c r="N112" i="27"/>
  <c r="N116" i="27" s="1"/>
  <c r="T112" i="27"/>
  <c r="T116" i="27" s="1"/>
  <c r="Y112" i="27"/>
  <c r="Y116" i="27" s="1"/>
  <c r="AD112" i="27"/>
  <c r="AD116" i="27" s="1"/>
  <c r="AJ112" i="27"/>
  <c r="AJ116" i="27" s="1"/>
  <c r="AO112" i="27"/>
  <c r="AT112" i="27"/>
  <c r="AT116" i="27" s="1"/>
  <c r="AZ112" i="27"/>
  <c r="AZ116" i="27" s="1"/>
  <c r="BE112" i="27"/>
  <c r="BE116" i="27" s="1"/>
  <c r="BJ112" i="27"/>
  <c r="BJ116" i="27" s="1"/>
  <c r="BP112" i="27"/>
  <c r="BP116" i="27" s="1"/>
  <c r="BU112" i="27"/>
  <c r="BU116" i="27" s="1"/>
  <c r="BZ112" i="27"/>
  <c r="BZ116" i="27" s="1"/>
  <c r="CF112" i="27"/>
  <c r="CF116" i="27" s="1"/>
  <c r="CK112" i="27"/>
  <c r="CK116" i="27" s="1"/>
  <c r="CP112" i="27"/>
  <c r="CP116" i="27" s="1"/>
  <c r="CV112" i="27"/>
  <c r="CV116" i="27" s="1"/>
  <c r="DA112" i="27"/>
  <c r="DA116" i="27" s="1"/>
  <c r="DF112" i="27"/>
  <c r="DF116" i="27" s="1"/>
  <c r="DL112" i="27"/>
  <c r="DL116" i="27" s="1"/>
  <c r="DQ112" i="27"/>
  <c r="DQ116" i="27" s="1"/>
  <c r="DV112" i="27"/>
  <c r="DV116" i="27" s="1"/>
  <c r="EB112" i="27"/>
  <c r="EB116" i="27" s="1"/>
  <c r="EF112" i="27"/>
  <c r="EF116" i="27" s="1"/>
  <c r="EJ112" i="27"/>
  <c r="EJ116" i="27" s="1"/>
  <c r="EN112" i="27"/>
  <c r="EN116" i="27" s="1"/>
  <c r="ER112" i="27"/>
  <c r="ER116" i="27" s="1"/>
  <c r="EV112" i="27"/>
  <c r="EV116" i="27" s="1"/>
  <c r="EZ112" i="27"/>
  <c r="EZ116" i="27" s="1"/>
  <c r="FD112" i="27"/>
  <c r="FD116" i="27" s="1"/>
  <c r="FH112" i="27"/>
  <c r="FH116" i="27" s="1"/>
  <c r="FL112" i="27"/>
  <c r="FL116" i="27" s="1"/>
  <c r="FP112" i="27"/>
  <c r="FP116" i="27" s="1"/>
  <c r="FT112" i="27"/>
  <c r="FT116" i="27" s="1"/>
  <c r="FX112" i="27"/>
  <c r="FX116" i="27" s="1"/>
  <c r="GB112" i="27"/>
  <c r="GB116" i="27" s="1"/>
  <c r="GF112" i="27"/>
  <c r="GF116" i="27" s="1"/>
  <c r="GJ112" i="27"/>
  <c r="GJ116" i="27" s="1"/>
  <c r="GN112" i="27"/>
  <c r="GN116" i="27" s="1"/>
  <c r="GR112" i="27"/>
  <c r="GR116" i="27" s="1"/>
  <c r="GV112" i="27"/>
  <c r="GV116" i="27" s="1"/>
  <c r="GZ112" i="27"/>
  <c r="GZ116" i="27" s="1"/>
  <c r="M112" i="27"/>
  <c r="AC112" i="27"/>
  <c r="AC116" i="27" s="1"/>
  <c r="AN112" i="27"/>
  <c r="AN116" i="27" s="1"/>
  <c r="BD112" i="27"/>
  <c r="BD116" i="27" s="1"/>
  <c r="BT112" i="27"/>
  <c r="BT116" i="27" s="1"/>
  <c r="CJ112" i="27"/>
  <c r="CJ116" i="27" s="1"/>
  <c r="CZ112" i="27"/>
  <c r="CZ116" i="27" s="1"/>
  <c r="DP112" i="27"/>
  <c r="DP116" i="27" s="1"/>
  <c r="EE112" i="27"/>
  <c r="EE116" i="27" s="1"/>
  <c r="EQ112" i="27"/>
  <c r="EQ116" i="27" s="1"/>
  <c r="FG112" i="27"/>
  <c r="FG116" i="27" s="1"/>
  <c r="FO112" i="27"/>
  <c r="FO116" i="27" s="1"/>
  <c r="GA112" i="27"/>
  <c r="GA116" i="27" s="1"/>
  <c r="GM112" i="27"/>
  <c r="GM116" i="27" s="1"/>
  <c r="E54" i="27"/>
  <c r="E59" i="27"/>
  <c r="E64" i="27"/>
  <c r="E68" i="27"/>
  <c r="E72" i="27"/>
  <c r="E73" i="27"/>
  <c r="E52" i="27"/>
  <c r="E53" i="27"/>
  <c r="E58" i="27"/>
  <c r="E51" i="27"/>
  <c r="E56" i="27"/>
  <c r="E57" i="27"/>
  <c r="E62" i="27"/>
  <c r="E66" i="27"/>
  <c r="E70" i="27"/>
  <c r="E75" i="27"/>
  <c r="E55" i="27"/>
  <c r="E60" i="27"/>
  <c r="E61" i="27"/>
  <c r="E65" i="27"/>
  <c r="E69" i="27"/>
  <c r="E74" i="27"/>
  <c r="E79" i="27"/>
  <c r="E84" i="27"/>
  <c r="E89" i="28"/>
  <c r="E95" i="28"/>
  <c r="E63" i="27"/>
  <c r="E88" i="28"/>
  <c r="E67" i="27"/>
  <c r="E76" i="27"/>
  <c r="E80" i="27"/>
  <c r="E85" i="27"/>
  <c r="E94" i="28"/>
  <c r="E71" i="27"/>
  <c r="E81" i="27"/>
  <c r="E82" i="27"/>
  <c r="E90" i="28"/>
  <c r="E92" i="28"/>
  <c r="E93" i="28"/>
  <c r="E77" i="27"/>
  <c r="E78" i="27"/>
  <c r="E83" i="27"/>
  <c r="E91" i="28"/>
  <c r="C47" i="30"/>
  <c r="C49" i="30"/>
  <c r="C50" i="29"/>
  <c r="C51" i="27"/>
  <c r="C52" i="27"/>
  <c r="C53" i="27"/>
  <c r="C70" i="27"/>
  <c r="C92" i="28"/>
  <c r="C82" i="27"/>
  <c r="C78" i="27"/>
  <c r="C71" i="27"/>
  <c r="C90" i="28"/>
  <c r="C88" i="28"/>
  <c r="C55" i="27"/>
  <c r="C83" i="27"/>
  <c r="C91" i="28"/>
  <c r="C61" i="27"/>
  <c r="C60" i="27"/>
  <c r="C69" i="27"/>
  <c r="C74" i="27"/>
  <c r="C75" i="27"/>
  <c r="C56" i="27"/>
  <c r="C77" i="27"/>
  <c r="C79" i="27"/>
  <c r="C73" i="27"/>
  <c r="C57" i="27"/>
  <c r="C94" i="28"/>
  <c r="C62" i="27"/>
  <c r="C63" i="27"/>
  <c r="C76" i="27"/>
  <c r="C58" i="27"/>
  <c r="C89" i="28"/>
  <c r="C84" i="27"/>
  <c r="C80" i="27"/>
  <c r="C59" i="27"/>
  <c r="C65" i="27"/>
  <c r="C66" i="27"/>
  <c r="C85" i="27"/>
  <c r="C95" i="28"/>
  <c r="C64" i="27"/>
  <c r="C81" i="27"/>
  <c r="C72" i="27"/>
  <c r="C67" i="27"/>
  <c r="C68" i="27"/>
  <c r="C93" i="28"/>
  <c r="C54" i="30" l="1"/>
  <c r="C54" i="27"/>
  <c r="BE95" i="32"/>
  <c r="Q116" i="30"/>
  <c r="P116" i="29"/>
  <c r="M116" i="27"/>
  <c r="O116" i="27"/>
  <c r="HQ114" i="27" a="1"/>
  <c r="HQ114" i="27" s="1"/>
  <c r="ID114" i="27" a="1"/>
  <c r="ID114" i="27" s="1"/>
  <c r="IC114" i="27" a="1"/>
  <c r="IC114" i="27" s="1"/>
  <c r="HZ114" i="27" a="1"/>
  <c r="HZ114" i="27" s="1"/>
  <c r="HY114" i="27" a="1"/>
  <c r="HY114" i="27" s="1"/>
  <c r="HV114" i="27" a="1"/>
  <c r="HV114" i="27" s="1"/>
  <c r="IE114" i="27" a="1"/>
  <c r="IE114" i="27" s="1"/>
  <c r="IA114" i="27" a="1"/>
  <c r="IA114" i="27" s="1"/>
  <c r="IB114" i="27" a="1"/>
  <c r="IB114" i="27" s="1"/>
  <c r="HW114" i="27" a="1"/>
  <c r="HW114" i="27" s="1"/>
  <c r="HX114" i="27" a="1"/>
  <c r="HX114" i="27" s="1"/>
  <c r="GZ114" i="28"/>
  <c r="GZ118" i="28" s="1"/>
  <c r="GV114" i="28"/>
  <c r="GV118" i="28" s="1"/>
  <c r="GR114" i="28"/>
  <c r="GR118" i="28" s="1"/>
  <c r="GN114" i="28"/>
  <c r="GN118" i="28" s="1"/>
  <c r="GJ114" i="28"/>
  <c r="GJ118" i="28" s="1"/>
  <c r="GF114" i="28"/>
  <c r="GF118" i="28" s="1"/>
  <c r="GB114" i="28"/>
  <c r="GB118" i="28" s="1"/>
  <c r="FX114" i="28"/>
  <c r="FX118" i="28" s="1"/>
  <c r="FT114" i="28"/>
  <c r="FT118" i="28" s="1"/>
  <c r="FP114" i="28"/>
  <c r="FP118" i="28" s="1"/>
  <c r="FL114" i="28"/>
  <c r="FL118" i="28" s="1"/>
  <c r="FH114" i="28"/>
  <c r="FH118" i="28" s="1"/>
  <c r="FD114" i="28"/>
  <c r="FD118" i="28" s="1"/>
  <c r="EZ114" i="28"/>
  <c r="EZ118" i="28" s="1"/>
  <c r="EV114" i="28"/>
  <c r="EV118" i="28" s="1"/>
  <c r="ER114" i="28"/>
  <c r="ER118" i="28" s="1"/>
  <c r="EN114" i="28"/>
  <c r="EN118" i="28" s="1"/>
  <c r="EJ114" i="28"/>
  <c r="EJ118" i="28" s="1"/>
  <c r="EF114" i="28"/>
  <c r="EF118" i="28" s="1"/>
  <c r="EB114" i="28"/>
  <c r="EB118" i="28" s="1"/>
  <c r="DX114" i="28"/>
  <c r="DX118" i="28" s="1"/>
  <c r="DT114" i="28"/>
  <c r="DT118" i="28" s="1"/>
  <c r="DP114" i="28"/>
  <c r="DP118" i="28" s="1"/>
  <c r="DL114" i="28"/>
  <c r="DL118" i="28" s="1"/>
  <c r="DH114" i="28"/>
  <c r="DH118" i="28" s="1"/>
  <c r="DD114" i="28"/>
  <c r="DD118" i="28" s="1"/>
  <c r="CZ114" i="28"/>
  <c r="CZ118" i="28" s="1"/>
  <c r="CV114" i="28"/>
  <c r="CV118" i="28" s="1"/>
  <c r="CR114" i="28"/>
  <c r="CR118" i="28" s="1"/>
  <c r="CN114" i="28"/>
  <c r="CN118" i="28" s="1"/>
  <c r="CJ114" i="28"/>
  <c r="CJ118" i="28" s="1"/>
  <c r="CF114" i="28"/>
  <c r="CF118" i="28" s="1"/>
  <c r="CB114" i="28"/>
  <c r="CB118" i="28" s="1"/>
  <c r="BX114" i="28"/>
  <c r="BX118" i="28" s="1"/>
  <c r="BT114" i="28"/>
  <c r="BT118" i="28" s="1"/>
  <c r="BP114" i="28"/>
  <c r="BP118" i="28" s="1"/>
  <c r="BL114" i="28"/>
  <c r="BL118" i="28" s="1"/>
  <c r="BH114" i="28"/>
  <c r="BH118" i="28" s="1"/>
  <c r="BD114" i="28"/>
  <c r="BD118" i="28" s="1"/>
  <c r="AZ114" i="28"/>
  <c r="AZ118" i="28" s="1"/>
  <c r="AV114" i="28"/>
  <c r="AV118" i="28" s="1"/>
  <c r="AR114" i="28"/>
  <c r="AR118" i="28" s="1"/>
  <c r="AN114" i="28"/>
  <c r="AN118" i="28" s="1"/>
  <c r="AJ114" i="28"/>
  <c r="AJ118" i="28" s="1"/>
  <c r="AF114" i="28"/>
  <c r="AF118" i="28" s="1"/>
  <c r="AB114" i="28"/>
  <c r="AB118" i="28" s="1"/>
  <c r="X114" i="28"/>
  <c r="X118" i="28" s="1"/>
  <c r="T114" i="28"/>
  <c r="T118" i="28" s="1"/>
  <c r="P114" i="28"/>
  <c r="P118" i="28" s="1"/>
  <c r="L114" i="28"/>
  <c r="L118" i="28" s="1"/>
  <c r="GY114" i="28"/>
  <c r="GY118" i="28" s="1"/>
  <c r="GU114" i="28"/>
  <c r="GU118" i="28" s="1"/>
  <c r="GQ114" i="28"/>
  <c r="GQ118" i="28" s="1"/>
  <c r="GM114" i="28"/>
  <c r="GM118" i="28" s="1"/>
  <c r="GI114" i="28"/>
  <c r="GI118" i="28" s="1"/>
  <c r="GE114" i="28"/>
  <c r="GE118" i="28" s="1"/>
  <c r="GA114" i="28"/>
  <c r="GA118" i="28" s="1"/>
  <c r="FW114" i="28"/>
  <c r="FW118" i="28" s="1"/>
  <c r="FS114" i="28"/>
  <c r="FS118" i="28" s="1"/>
  <c r="FO114" i="28"/>
  <c r="FO118" i="28" s="1"/>
  <c r="FK114" i="28"/>
  <c r="FK118" i="28" s="1"/>
  <c r="FG114" i="28"/>
  <c r="FG118" i="28" s="1"/>
  <c r="FC114" i="28"/>
  <c r="FC118" i="28" s="1"/>
  <c r="EY114" i="28"/>
  <c r="EY118" i="28" s="1"/>
  <c r="EU114" i="28"/>
  <c r="EU118" i="28" s="1"/>
  <c r="EQ114" i="28"/>
  <c r="EQ118" i="28" s="1"/>
  <c r="EM114" i="28"/>
  <c r="EM118" i="28" s="1"/>
  <c r="EI114" i="28"/>
  <c r="EI118" i="28" s="1"/>
  <c r="EE114" i="28"/>
  <c r="EE118" i="28" s="1"/>
  <c r="EA114" i="28"/>
  <c r="EA118" i="28" s="1"/>
  <c r="DW114" i="28"/>
  <c r="DW118" i="28" s="1"/>
  <c r="DS114" i="28"/>
  <c r="DS118" i="28" s="1"/>
  <c r="DO114" i="28"/>
  <c r="DO118" i="28" s="1"/>
  <c r="DK114" i="28"/>
  <c r="DK118" i="28" s="1"/>
  <c r="DG114" i="28"/>
  <c r="DG118" i="28" s="1"/>
  <c r="DC114" i="28"/>
  <c r="DC118" i="28" s="1"/>
  <c r="CY114" i="28"/>
  <c r="CY118" i="28" s="1"/>
  <c r="CU114" i="28"/>
  <c r="CU118" i="28" s="1"/>
  <c r="CQ114" i="28"/>
  <c r="CQ118" i="28" s="1"/>
  <c r="CM114" i="28"/>
  <c r="CM118" i="28" s="1"/>
  <c r="CI114" i="28"/>
  <c r="CI118" i="28" s="1"/>
  <c r="CE114" i="28"/>
  <c r="CE118" i="28" s="1"/>
  <c r="CA114" i="28"/>
  <c r="CA118" i="28" s="1"/>
  <c r="BW114" i="28"/>
  <c r="BW118" i="28" s="1"/>
  <c r="BS114" i="28"/>
  <c r="BS118" i="28" s="1"/>
  <c r="BO114" i="28"/>
  <c r="BO118" i="28" s="1"/>
  <c r="BK114" i="28"/>
  <c r="BK118" i="28" s="1"/>
  <c r="BG114" i="28"/>
  <c r="BG118" i="28" s="1"/>
  <c r="BC114" i="28"/>
  <c r="BC118" i="28" s="1"/>
  <c r="AY114" i="28"/>
  <c r="AY118" i="28" s="1"/>
  <c r="AU114" i="28"/>
  <c r="AU118" i="28" s="1"/>
  <c r="AQ114" i="28"/>
  <c r="AQ118" i="28" s="1"/>
  <c r="AM114" i="28"/>
  <c r="AM118" i="28" s="1"/>
  <c r="AI114" i="28"/>
  <c r="AI118" i="28" s="1"/>
  <c r="AE114" i="28"/>
  <c r="AE118" i="28" s="1"/>
  <c r="AA114" i="28"/>
  <c r="AA118" i="28" s="1"/>
  <c r="W114" i="28"/>
  <c r="W118" i="28" s="1"/>
  <c r="S114" i="28"/>
  <c r="S118" i="28" s="1"/>
  <c r="O114" i="28"/>
  <c r="O118" i="28" s="1"/>
  <c r="K114" i="28"/>
  <c r="HB114" i="28"/>
  <c r="HB118" i="28" s="1"/>
  <c r="GX114" i="28"/>
  <c r="GX118" i="28" s="1"/>
  <c r="GT114" i="28"/>
  <c r="GT118" i="28" s="1"/>
  <c r="GP114" i="28"/>
  <c r="GP118" i="28" s="1"/>
  <c r="GL114" i="28"/>
  <c r="GL118" i="28" s="1"/>
  <c r="GH114" i="28"/>
  <c r="GH118" i="28" s="1"/>
  <c r="GD114" i="28"/>
  <c r="GD118" i="28" s="1"/>
  <c r="FZ114" i="28"/>
  <c r="FZ118" i="28" s="1"/>
  <c r="FV114" i="28"/>
  <c r="FV118" i="28" s="1"/>
  <c r="FR114" i="28"/>
  <c r="FR118" i="28" s="1"/>
  <c r="FN114" i="28"/>
  <c r="FN118" i="28" s="1"/>
  <c r="FJ114" i="28"/>
  <c r="FJ118" i="28" s="1"/>
  <c r="FF114" i="28"/>
  <c r="FF118" i="28" s="1"/>
  <c r="FB114" i="28"/>
  <c r="FB118" i="28" s="1"/>
  <c r="EX114" i="28"/>
  <c r="EX118" i="28" s="1"/>
  <c r="ET114" i="28"/>
  <c r="ET118" i="28" s="1"/>
  <c r="EP114" i="28"/>
  <c r="EP118" i="28" s="1"/>
  <c r="EL114" i="28"/>
  <c r="EL118" i="28" s="1"/>
  <c r="EH114" i="28"/>
  <c r="EH118" i="28" s="1"/>
  <c r="ED114" i="28"/>
  <c r="ED118" i="28" s="1"/>
  <c r="DZ114" i="28"/>
  <c r="DZ118" i="28" s="1"/>
  <c r="DV114" i="28"/>
  <c r="DV118" i="28" s="1"/>
  <c r="DR114" i="28"/>
  <c r="DR118" i="28" s="1"/>
  <c r="DN114" i="28"/>
  <c r="DN118" i="28" s="1"/>
  <c r="DJ114" i="28"/>
  <c r="DJ118" i="28" s="1"/>
  <c r="DF114" i="28"/>
  <c r="DF118" i="28" s="1"/>
  <c r="DB114" i="28"/>
  <c r="DB118" i="28" s="1"/>
  <c r="CX114" i="28"/>
  <c r="CX118" i="28" s="1"/>
  <c r="CT114" i="28"/>
  <c r="CT118" i="28" s="1"/>
  <c r="CP114" i="28"/>
  <c r="CP118" i="28" s="1"/>
  <c r="CL114" i="28"/>
  <c r="CL118" i="28" s="1"/>
  <c r="CH114" i="28"/>
  <c r="CH118" i="28" s="1"/>
  <c r="CD114" i="28"/>
  <c r="CD118" i="28" s="1"/>
  <c r="BZ114" i="28"/>
  <c r="BZ118" i="28" s="1"/>
  <c r="BV114" i="28"/>
  <c r="BV118" i="28" s="1"/>
  <c r="BR114" i="28"/>
  <c r="BR118" i="28" s="1"/>
  <c r="BN114" i="28"/>
  <c r="BN118" i="28" s="1"/>
  <c r="BJ114" i="28"/>
  <c r="BJ118" i="28" s="1"/>
  <c r="BF114" i="28"/>
  <c r="BF118" i="28" s="1"/>
  <c r="BB114" i="28"/>
  <c r="BB118" i="28" s="1"/>
  <c r="AX114" i="28"/>
  <c r="AX118" i="28" s="1"/>
  <c r="AT114" i="28"/>
  <c r="AT118" i="28" s="1"/>
  <c r="AP114" i="28"/>
  <c r="AP118" i="28" s="1"/>
  <c r="AL114" i="28"/>
  <c r="AL118" i="28" s="1"/>
  <c r="AH114" i="28"/>
  <c r="AH118" i="28" s="1"/>
  <c r="AD114" i="28"/>
  <c r="AD118" i="28" s="1"/>
  <c r="Z114" i="28"/>
  <c r="Z118" i="28" s="1"/>
  <c r="V114" i="28"/>
  <c r="V118" i="28" s="1"/>
  <c r="R114" i="28"/>
  <c r="R118" i="28" s="1"/>
  <c r="N114" i="28"/>
  <c r="N118" i="28" s="1"/>
  <c r="HA114" i="28"/>
  <c r="HA118" i="28" s="1"/>
  <c r="GW114" i="28"/>
  <c r="GW118" i="28" s="1"/>
  <c r="GS114" i="28"/>
  <c r="GS118" i="28" s="1"/>
  <c r="GO114" i="28"/>
  <c r="GO118" i="28" s="1"/>
  <c r="GK114" i="28"/>
  <c r="GK118" i="28" s="1"/>
  <c r="GG114" i="28"/>
  <c r="GG118" i="28" s="1"/>
  <c r="GC114" i="28"/>
  <c r="GC118" i="28" s="1"/>
  <c r="FY114" i="28"/>
  <c r="FY118" i="28" s="1"/>
  <c r="FU114" i="28"/>
  <c r="FU118" i="28" s="1"/>
  <c r="FQ114" i="28"/>
  <c r="FQ118" i="28" s="1"/>
  <c r="FM114" i="28"/>
  <c r="FM118" i="28" s="1"/>
  <c r="FI114" i="28"/>
  <c r="FI118" i="28" s="1"/>
  <c r="FE114" i="28"/>
  <c r="FE118" i="28" s="1"/>
  <c r="FA114" i="28"/>
  <c r="FA118" i="28" s="1"/>
  <c r="EW114" i="28"/>
  <c r="EW118" i="28" s="1"/>
  <c r="ES114" i="28"/>
  <c r="ES118" i="28" s="1"/>
  <c r="EO114" i="28"/>
  <c r="EO118" i="28" s="1"/>
  <c r="EK114" i="28"/>
  <c r="EK118" i="28" s="1"/>
  <c r="EG114" i="28"/>
  <c r="EG118" i="28" s="1"/>
  <c r="EC114" i="28"/>
  <c r="EC118" i="28" s="1"/>
  <c r="DY114" i="28"/>
  <c r="DY118" i="28" s="1"/>
  <c r="DU114" i="28"/>
  <c r="DU118" i="28" s="1"/>
  <c r="DQ114" i="28"/>
  <c r="DQ118" i="28" s="1"/>
  <c r="DM114" i="28"/>
  <c r="DM118" i="28" s="1"/>
  <c r="DI114" i="28"/>
  <c r="DI118" i="28" s="1"/>
  <c r="DE114" i="28"/>
  <c r="DE118" i="28" s="1"/>
  <c r="DA114" i="28"/>
  <c r="DA118" i="28" s="1"/>
  <c r="CW114" i="28"/>
  <c r="CW118" i="28" s="1"/>
  <c r="CS114" i="28"/>
  <c r="CS118" i="28" s="1"/>
  <c r="CO114" i="28"/>
  <c r="CO118" i="28" s="1"/>
  <c r="CK114" i="28"/>
  <c r="CK118" i="28" s="1"/>
  <c r="CG114" i="28"/>
  <c r="CG118" i="28" s="1"/>
  <c r="CC114" i="28"/>
  <c r="CC118" i="28" s="1"/>
  <c r="BY114" i="28"/>
  <c r="BY118" i="28" s="1"/>
  <c r="BU114" i="28"/>
  <c r="BU118" i="28" s="1"/>
  <c r="BQ114" i="28"/>
  <c r="BQ118" i="28" s="1"/>
  <c r="BM114" i="28"/>
  <c r="BM118" i="28" s="1"/>
  <c r="BI114" i="28"/>
  <c r="BI118" i="28" s="1"/>
  <c r="BE114" i="28"/>
  <c r="BE118" i="28" s="1"/>
  <c r="BA114" i="28"/>
  <c r="BA118" i="28" s="1"/>
  <c r="AW114" i="28"/>
  <c r="AW118" i="28" s="1"/>
  <c r="AS114" i="28"/>
  <c r="AS118" i="28" s="1"/>
  <c r="AO114" i="28"/>
  <c r="AO118" i="28" s="1"/>
  <c r="AK114" i="28"/>
  <c r="AK118" i="28" s="1"/>
  <c r="AG114" i="28"/>
  <c r="AG118" i="28" s="1"/>
  <c r="AC114" i="28"/>
  <c r="AC118" i="28" s="1"/>
  <c r="Y114" i="28"/>
  <c r="Y118" i="28" s="1"/>
  <c r="U114" i="28"/>
  <c r="U118" i="28" s="1"/>
  <c r="Q114" i="28"/>
  <c r="Q118" i="28" s="1"/>
  <c r="M114" i="28"/>
  <c r="M118" i="28" s="1"/>
  <c r="HP112" i="30"/>
  <c r="K116" i="30"/>
  <c r="HP112" i="29"/>
  <c r="K116" i="29"/>
  <c r="HP112" i="28"/>
  <c r="K116" i="28"/>
  <c r="HB114" i="29"/>
  <c r="HB118" i="29" s="1"/>
  <c r="GX114" i="29"/>
  <c r="GX118" i="29" s="1"/>
  <c r="GT114" i="29"/>
  <c r="GT118" i="29" s="1"/>
  <c r="GP114" i="29"/>
  <c r="GP118" i="29" s="1"/>
  <c r="GL114" i="29"/>
  <c r="GL118" i="29" s="1"/>
  <c r="GH114" i="29"/>
  <c r="GH118" i="29" s="1"/>
  <c r="GD114" i="29"/>
  <c r="GD118" i="29" s="1"/>
  <c r="FZ114" i="29"/>
  <c r="FZ118" i="29" s="1"/>
  <c r="FV114" i="29"/>
  <c r="FV118" i="29" s="1"/>
  <c r="FR114" i="29"/>
  <c r="FR118" i="29" s="1"/>
  <c r="FN114" i="29"/>
  <c r="FN118" i="29" s="1"/>
  <c r="FJ114" i="29"/>
  <c r="FJ118" i="29" s="1"/>
  <c r="FF114" i="29"/>
  <c r="FF118" i="29" s="1"/>
  <c r="FB114" i="29"/>
  <c r="FB118" i="29" s="1"/>
  <c r="EX114" i="29"/>
  <c r="EX118" i="29" s="1"/>
  <c r="ET114" i="29"/>
  <c r="ET118" i="29" s="1"/>
  <c r="EP114" i="29"/>
  <c r="EP118" i="29" s="1"/>
  <c r="EL114" i="29"/>
  <c r="EL118" i="29" s="1"/>
  <c r="EH114" i="29"/>
  <c r="EH118" i="29" s="1"/>
  <c r="ED114" i="29"/>
  <c r="ED118" i="29" s="1"/>
  <c r="DZ114" i="29"/>
  <c r="DZ118" i="29" s="1"/>
  <c r="DV114" i="29"/>
  <c r="DV118" i="29" s="1"/>
  <c r="DR114" i="29"/>
  <c r="DR118" i="29" s="1"/>
  <c r="DN114" i="29"/>
  <c r="DN118" i="29" s="1"/>
  <c r="DJ114" i="29"/>
  <c r="DJ118" i="29" s="1"/>
  <c r="DF114" i="29"/>
  <c r="DF118" i="29" s="1"/>
  <c r="DB114" i="29"/>
  <c r="DB118" i="29" s="1"/>
  <c r="CX114" i="29"/>
  <c r="CX118" i="29" s="1"/>
  <c r="CT114" i="29"/>
  <c r="CT118" i="29" s="1"/>
  <c r="CP114" i="29"/>
  <c r="CP118" i="29" s="1"/>
  <c r="CL114" i="29"/>
  <c r="CL118" i="29" s="1"/>
  <c r="CH114" i="29"/>
  <c r="CH118" i="29" s="1"/>
  <c r="CD114" i="29"/>
  <c r="CD118" i="29" s="1"/>
  <c r="BZ114" i="29"/>
  <c r="BZ118" i="29" s="1"/>
  <c r="BV114" i="29"/>
  <c r="BV118" i="29" s="1"/>
  <c r="BR114" i="29"/>
  <c r="BR118" i="29" s="1"/>
  <c r="BN114" i="29"/>
  <c r="BN118" i="29" s="1"/>
  <c r="BJ114" i="29"/>
  <c r="BJ118" i="29" s="1"/>
  <c r="BF114" i="29"/>
  <c r="BF118" i="29" s="1"/>
  <c r="BB114" i="29"/>
  <c r="BB118" i="29" s="1"/>
  <c r="AX114" i="29"/>
  <c r="AX118" i="29" s="1"/>
  <c r="AT114" i="29"/>
  <c r="AT118" i="29" s="1"/>
  <c r="AP114" i="29"/>
  <c r="AP118" i="29" s="1"/>
  <c r="AL114" i="29"/>
  <c r="AL118" i="29" s="1"/>
  <c r="AH114" i="29"/>
  <c r="AH118" i="29" s="1"/>
  <c r="AD114" i="29"/>
  <c r="AD118" i="29" s="1"/>
  <c r="Z114" i="29"/>
  <c r="Z118" i="29" s="1"/>
  <c r="V114" i="29"/>
  <c r="V118" i="29" s="1"/>
  <c r="R114" i="29"/>
  <c r="R118" i="29" s="1"/>
  <c r="N114" i="29"/>
  <c r="N118" i="29" s="1"/>
  <c r="HA114" i="29"/>
  <c r="HA118" i="29" s="1"/>
  <c r="GW114" i="29"/>
  <c r="GW118" i="29" s="1"/>
  <c r="GS114" i="29"/>
  <c r="GS118" i="29" s="1"/>
  <c r="GO114" i="29"/>
  <c r="GO118" i="29" s="1"/>
  <c r="GK114" i="29"/>
  <c r="GK118" i="29" s="1"/>
  <c r="GG114" i="29"/>
  <c r="GG118" i="29" s="1"/>
  <c r="GC114" i="29"/>
  <c r="GC118" i="29" s="1"/>
  <c r="FY114" i="29"/>
  <c r="FY118" i="29" s="1"/>
  <c r="FU114" i="29"/>
  <c r="FU118" i="29" s="1"/>
  <c r="FQ114" i="29"/>
  <c r="FQ118" i="29" s="1"/>
  <c r="FM114" i="29"/>
  <c r="FM118" i="29" s="1"/>
  <c r="FI114" i="29"/>
  <c r="FI118" i="29" s="1"/>
  <c r="FE114" i="29"/>
  <c r="FE118" i="29" s="1"/>
  <c r="FA114" i="29"/>
  <c r="FA118" i="29" s="1"/>
  <c r="EW114" i="29"/>
  <c r="EW118" i="29" s="1"/>
  <c r="ES114" i="29"/>
  <c r="ES118" i="29" s="1"/>
  <c r="EO114" i="29"/>
  <c r="EO118" i="29" s="1"/>
  <c r="EK114" i="29"/>
  <c r="EK118" i="29" s="1"/>
  <c r="EG114" i="29"/>
  <c r="EG118" i="29" s="1"/>
  <c r="EC114" i="29"/>
  <c r="EC118" i="29" s="1"/>
  <c r="DY114" i="29"/>
  <c r="DY118" i="29" s="1"/>
  <c r="DU114" i="29"/>
  <c r="DU118" i="29" s="1"/>
  <c r="DQ114" i="29"/>
  <c r="DQ118" i="29" s="1"/>
  <c r="DM114" i="29"/>
  <c r="DM118" i="29" s="1"/>
  <c r="DI114" i="29"/>
  <c r="DI118" i="29" s="1"/>
  <c r="DE114" i="29"/>
  <c r="DE118" i="29" s="1"/>
  <c r="DA114" i="29"/>
  <c r="DA118" i="29" s="1"/>
  <c r="CW114" i="29"/>
  <c r="CW118" i="29" s="1"/>
  <c r="CS114" i="29"/>
  <c r="CS118" i="29" s="1"/>
  <c r="CO114" i="29"/>
  <c r="CO118" i="29" s="1"/>
  <c r="CK114" i="29"/>
  <c r="CK118" i="29" s="1"/>
  <c r="CG114" i="29"/>
  <c r="CG118" i="29" s="1"/>
  <c r="CC114" i="29"/>
  <c r="CC118" i="29" s="1"/>
  <c r="BY114" i="29"/>
  <c r="BY118" i="29" s="1"/>
  <c r="BU114" i="29"/>
  <c r="BU118" i="29" s="1"/>
  <c r="BQ114" i="29"/>
  <c r="BQ118" i="29" s="1"/>
  <c r="BM114" i="29"/>
  <c r="BM118" i="29" s="1"/>
  <c r="BI114" i="29"/>
  <c r="BI118" i="29" s="1"/>
  <c r="BE114" i="29"/>
  <c r="BE118" i="29" s="1"/>
  <c r="BA114" i="29"/>
  <c r="BA118" i="29" s="1"/>
  <c r="AW114" i="29"/>
  <c r="AW118" i="29" s="1"/>
  <c r="AS114" i="29"/>
  <c r="AS118" i="29" s="1"/>
  <c r="AO114" i="29"/>
  <c r="AO118" i="29" s="1"/>
  <c r="AK114" i="29"/>
  <c r="AK118" i="29" s="1"/>
  <c r="AG114" i="29"/>
  <c r="AG118" i="29" s="1"/>
  <c r="AC114" i="29"/>
  <c r="AC118" i="29" s="1"/>
  <c r="Y114" i="29"/>
  <c r="Y118" i="29" s="1"/>
  <c r="U114" i="29"/>
  <c r="U118" i="29" s="1"/>
  <c r="Q114" i="29"/>
  <c r="Q118" i="29" s="1"/>
  <c r="M114" i="29"/>
  <c r="M118" i="29" s="1"/>
  <c r="GZ114" i="29"/>
  <c r="GZ118" i="29" s="1"/>
  <c r="GV114" i="29"/>
  <c r="GV118" i="29" s="1"/>
  <c r="GR114" i="29"/>
  <c r="GR118" i="29" s="1"/>
  <c r="GN114" i="29"/>
  <c r="GN118" i="29" s="1"/>
  <c r="GJ114" i="29"/>
  <c r="GJ118" i="29" s="1"/>
  <c r="GF114" i="29"/>
  <c r="GF118" i="29" s="1"/>
  <c r="GB114" i="29"/>
  <c r="GB118" i="29" s="1"/>
  <c r="FX114" i="29"/>
  <c r="FX118" i="29" s="1"/>
  <c r="FT114" i="29"/>
  <c r="FT118" i="29" s="1"/>
  <c r="FP114" i="29"/>
  <c r="FP118" i="29" s="1"/>
  <c r="FL114" i="29"/>
  <c r="FL118" i="29" s="1"/>
  <c r="FH114" i="29"/>
  <c r="FH118" i="29" s="1"/>
  <c r="FD114" i="29"/>
  <c r="FD118" i="29" s="1"/>
  <c r="EZ114" i="29"/>
  <c r="EZ118" i="29" s="1"/>
  <c r="EV114" i="29"/>
  <c r="EV118" i="29" s="1"/>
  <c r="ER114" i="29"/>
  <c r="ER118" i="29" s="1"/>
  <c r="EN114" i="29"/>
  <c r="EN118" i="29" s="1"/>
  <c r="EJ114" i="29"/>
  <c r="EJ118" i="29" s="1"/>
  <c r="EF114" i="29"/>
  <c r="EF118" i="29" s="1"/>
  <c r="EB114" i="29"/>
  <c r="EB118" i="29" s="1"/>
  <c r="DX114" i="29"/>
  <c r="DX118" i="29" s="1"/>
  <c r="DT114" i="29"/>
  <c r="DT118" i="29" s="1"/>
  <c r="DP114" i="29"/>
  <c r="DP118" i="29" s="1"/>
  <c r="DL114" i="29"/>
  <c r="DL118" i="29" s="1"/>
  <c r="DH114" i="29"/>
  <c r="DH118" i="29" s="1"/>
  <c r="DD114" i="29"/>
  <c r="DD118" i="29" s="1"/>
  <c r="CZ114" i="29"/>
  <c r="CZ118" i="29" s="1"/>
  <c r="CV114" i="29"/>
  <c r="CV118" i="29" s="1"/>
  <c r="CR114" i="29"/>
  <c r="CR118" i="29" s="1"/>
  <c r="CN114" i="29"/>
  <c r="CN118" i="29" s="1"/>
  <c r="CJ114" i="29"/>
  <c r="CJ118" i="29" s="1"/>
  <c r="CF114" i="29"/>
  <c r="CF118" i="29" s="1"/>
  <c r="CB114" i="29"/>
  <c r="CB118" i="29" s="1"/>
  <c r="BX114" i="29"/>
  <c r="BX118" i="29" s="1"/>
  <c r="BT114" i="29"/>
  <c r="BT118" i="29" s="1"/>
  <c r="BP114" i="29"/>
  <c r="BP118" i="29" s="1"/>
  <c r="BL114" i="29"/>
  <c r="BL118" i="29" s="1"/>
  <c r="BH114" i="29"/>
  <c r="BH118" i="29" s="1"/>
  <c r="BD114" i="29"/>
  <c r="BD118" i="29" s="1"/>
  <c r="AZ114" i="29"/>
  <c r="AZ118" i="29" s="1"/>
  <c r="AV114" i="29"/>
  <c r="AV118" i="29" s="1"/>
  <c r="AR114" i="29"/>
  <c r="AR118" i="29" s="1"/>
  <c r="AN114" i="29"/>
  <c r="AN118" i="29" s="1"/>
  <c r="AJ114" i="29"/>
  <c r="AJ118" i="29" s="1"/>
  <c r="AF114" i="29"/>
  <c r="AF118" i="29" s="1"/>
  <c r="AB114" i="29"/>
  <c r="AB118" i="29" s="1"/>
  <c r="X114" i="29"/>
  <c r="X118" i="29" s="1"/>
  <c r="T114" i="29"/>
  <c r="T118" i="29" s="1"/>
  <c r="P114" i="29"/>
  <c r="L114" i="29"/>
  <c r="L118" i="29" s="1"/>
  <c r="GY114" i="29"/>
  <c r="GY118" i="29" s="1"/>
  <c r="GU114" i="29"/>
  <c r="GU118" i="29" s="1"/>
  <c r="GQ114" i="29"/>
  <c r="GQ118" i="29" s="1"/>
  <c r="GM114" i="29"/>
  <c r="GM118" i="29" s="1"/>
  <c r="GI114" i="29"/>
  <c r="GI118" i="29" s="1"/>
  <c r="GE114" i="29"/>
  <c r="GE118" i="29" s="1"/>
  <c r="GA114" i="29"/>
  <c r="GA118" i="29" s="1"/>
  <c r="FW114" i="29"/>
  <c r="FW118" i="29" s="1"/>
  <c r="FS114" i="29"/>
  <c r="FS118" i="29" s="1"/>
  <c r="FO114" i="29"/>
  <c r="FO118" i="29" s="1"/>
  <c r="FK114" i="29"/>
  <c r="FK118" i="29" s="1"/>
  <c r="FG114" i="29"/>
  <c r="FG118" i="29" s="1"/>
  <c r="FC114" i="29"/>
  <c r="FC118" i="29" s="1"/>
  <c r="EY114" i="29"/>
  <c r="EY118" i="29" s="1"/>
  <c r="EU114" i="29"/>
  <c r="EU118" i="29" s="1"/>
  <c r="EQ114" i="29"/>
  <c r="EQ118" i="29" s="1"/>
  <c r="EM114" i="29"/>
  <c r="EM118" i="29" s="1"/>
  <c r="EI114" i="29"/>
  <c r="EI118" i="29" s="1"/>
  <c r="EE114" i="29"/>
  <c r="EE118" i="29" s="1"/>
  <c r="EA114" i="29"/>
  <c r="EA118" i="29" s="1"/>
  <c r="DW114" i="29"/>
  <c r="DW118" i="29" s="1"/>
  <c r="DS114" i="29"/>
  <c r="DS118" i="29" s="1"/>
  <c r="DO114" i="29"/>
  <c r="DO118" i="29" s="1"/>
  <c r="DK114" i="29"/>
  <c r="DK118" i="29" s="1"/>
  <c r="DG114" i="29"/>
  <c r="DG118" i="29" s="1"/>
  <c r="DC114" i="29"/>
  <c r="DC118" i="29" s="1"/>
  <c r="CY114" i="29"/>
  <c r="CY118" i="29" s="1"/>
  <c r="CU114" i="29"/>
  <c r="CU118" i="29" s="1"/>
  <c r="CQ114" i="29"/>
  <c r="CQ118" i="29" s="1"/>
  <c r="CM114" i="29"/>
  <c r="CM118" i="29" s="1"/>
  <c r="CI114" i="29"/>
  <c r="CI118" i="29" s="1"/>
  <c r="CE114" i="29"/>
  <c r="CE118" i="29" s="1"/>
  <c r="CA114" i="29"/>
  <c r="CA118" i="29" s="1"/>
  <c r="BW114" i="29"/>
  <c r="BW118" i="29" s="1"/>
  <c r="BS114" i="29"/>
  <c r="BS118" i="29" s="1"/>
  <c r="BO114" i="29"/>
  <c r="BO118" i="29" s="1"/>
  <c r="BK114" i="29"/>
  <c r="BK118" i="29" s="1"/>
  <c r="BG114" i="29"/>
  <c r="BG118" i="29" s="1"/>
  <c r="BC114" i="29"/>
  <c r="BC118" i="29" s="1"/>
  <c r="AY114" i="29"/>
  <c r="AY118" i="29" s="1"/>
  <c r="AU114" i="29"/>
  <c r="AU118" i="29" s="1"/>
  <c r="AQ114" i="29"/>
  <c r="AQ118" i="29" s="1"/>
  <c r="AM114" i="29"/>
  <c r="AM118" i="29" s="1"/>
  <c r="AI114" i="29"/>
  <c r="AI118" i="29" s="1"/>
  <c r="AE114" i="29"/>
  <c r="AE118" i="29" s="1"/>
  <c r="AA114" i="29"/>
  <c r="AA118" i="29" s="1"/>
  <c r="W114" i="29"/>
  <c r="W118" i="29" s="1"/>
  <c r="S114" i="29"/>
  <c r="S118" i="29" s="1"/>
  <c r="O114" i="29"/>
  <c r="O118" i="29" s="1"/>
  <c r="K114" i="29"/>
  <c r="HB114" i="30"/>
  <c r="HB118" i="30" s="1"/>
  <c r="GX114" i="30"/>
  <c r="GX118" i="30" s="1"/>
  <c r="GT114" i="30"/>
  <c r="GT118" i="30" s="1"/>
  <c r="GP114" i="30"/>
  <c r="GP118" i="30" s="1"/>
  <c r="GL114" i="30"/>
  <c r="GL118" i="30" s="1"/>
  <c r="GH114" i="30"/>
  <c r="GH118" i="30" s="1"/>
  <c r="GD114" i="30"/>
  <c r="GD118" i="30" s="1"/>
  <c r="FZ114" i="30"/>
  <c r="FZ118" i="30" s="1"/>
  <c r="FV114" i="30"/>
  <c r="FV118" i="30" s="1"/>
  <c r="FR114" i="30"/>
  <c r="FR118" i="30" s="1"/>
  <c r="FN114" i="30"/>
  <c r="FN118" i="30" s="1"/>
  <c r="FJ114" i="30"/>
  <c r="FJ118" i="30" s="1"/>
  <c r="FF114" i="30"/>
  <c r="FF118" i="30" s="1"/>
  <c r="FB114" i="30"/>
  <c r="FB118" i="30" s="1"/>
  <c r="EX114" i="30"/>
  <c r="EX118" i="30" s="1"/>
  <c r="ET114" i="30"/>
  <c r="ET118" i="30" s="1"/>
  <c r="EP114" i="30"/>
  <c r="EP118" i="30" s="1"/>
  <c r="EL114" i="30"/>
  <c r="EL118" i="30" s="1"/>
  <c r="EH114" i="30"/>
  <c r="EH118" i="30" s="1"/>
  <c r="ED114" i="30"/>
  <c r="ED118" i="30" s="1"/>
  <c r="DZ114" i="30"/>
  <c r="DZ118" i="30" s="1"/>
  <c r="DV114" i="30"/>
  <c r="DV118" i="30" s="1"/>
  <c r="DR114" i="30"/>
  <c r="DR118" i="30" s="1"/>
  <c r="DN114" i="30"/>
  <c r="DN118" i="30" s="1"/>
  <c r="DJ114" i="30"/>
  <c r="DJ118" i="30" s="1"/>
  <c r="DF114" i="30"/>
  <c r="DF118" i="30" s="1"/>
  <c r="DB114" i="30"/>
  <c r="DB118" i="30" s="1"/>
  <c r="CX114" i="30"/>
  <c r="CX118" i="30" s="1"/>
  <c r="CT114" i="30"/>
  <c r="CT118" i="30" s="1"/>
  <c r="CP114" i="30"/>
  <c r="CP118" i="30" s="1"/>
  <c r="CL114" i="30"/>
  <c r="CL118" i="30" s="1"/>
  <c r="CH114" i="30"/>
  <c r="CH118" i="30" s="1"/>
  <c r="CD114" i="30"/>
  <c r="CD118" i="30" s="1"/>
  <c r="BZ114" i="30"/>
  <c r="BZ118" i="30" s="1"/>
  <c r="BV114" i="30"/>
  <c r="BV118" i="30" s="1"/>
  <c r="BR114" i="30"/>
  <c r="BR118" i="30" s="1"/>
  <c r="BN114" i="30"/>
  <c r="BN118" i="30" s="1"/>
  <c r="BJ114" i="30"/>
  <c r="BJ118" i="30" s="1"/>
  <c r="BF114" i="30"/>
  <c r="BF118" i="30" s="1"/>
  <c r="BB114" i="30"/>
  <c r="BB118" i="30" s="1"/>
  <c r="AX114" i="30"/>
  <c r="AX118" i="30" s="1"/>
  <c r="AT114" i="30"/>
  <c r="AT118" i="30" s="1"/>
  <c r="AP114" i="30"/>
  <c r="AP118" i="30" s="1"/>
  <c r="AL114" i="30"/>
  <c r="AL118" i="30" s="1"/>
  <c r="AH114" i="30"/>
  <c r="AH118" i="30" s="1"/>
  <c r="AD114" i="30"/>
  <c r="AD118" i="30" s="1"/>
  <c r="Z114" i="30"/>
  <c r="Z118" i="30" s="1"/>
  <c r="V114" i="30"/>
  <c r="V118" i="30" s="1"/>
  <c r="R114" i="30"/>
  <c r="R118" i="30" s="1"/>
  <c r="N114" i="30"/>
  <c r="N118" i="30" s="1"/>
  <c r="HA114" i="30"/>
  <c r="HA118" i="30" s="1"/>
  <c r="GW114" i="30"/>
  <c r="GW118" i="30" s="1"/>
  <c r="GS114" i="30"/>
  <c r="GS118" i="30" s="1"/>
  <c r="GO114" i="30"/>
  <c r="GO118" i="30" s="1"/>
  <c r="GK114" i="30"/>
  <c r="GK118" i="30" s="1"/>
  <c r="GG114" i="30"/>
  <c r="GG118" i="30" s="1"/>
  <c r="GC114" i="30"/>
  <c r="GC118" i="30" s="1"/>
  <c r="FY114" i="30"/>
  <c r="FY118" i="30" s="1"/>
  <c r="FU114" i="30"/>
  <c r="FU118" i="30" s="1"/>
  <c r="FQ114" i="30"/>
  <c r="FQ118" i="30" s="1"/>
  <c r="FM114" i="30"/>
  <c r="FM118" i="30" s="1"/>
  <c r="FI114" i="30"/>
  <c r="FI118" i="30" s="1"/>
  <c r="FE114" i="30"/>
  <c r="FE118" i="30" s="1"/>
  <c r="FA114" i="30"/>
  <c r="FA118" i="30" s="1"/>
  <c r="EW114" i="30"/>
  <c r="EW118" i="30" s="1"/>
  <c r="ES114" i="30"/>
  <c r="ES118" i="30" s="1"/>
  <c r="EO114" i="30"/>
  <c r="EO118" i="30" s="1"/>
  <c r="EK114" i="30"/>
  <c r="EK118" i="30" s="1"/>
  <c r="EG114" i="30"/>
  <c r="EG118" i="30" s="1"/>
  <c r="EC114" i="30"/>
  <c r="EC118" i="30" s="1"/>
  <c r="DY114" i="30"/>
  <c r="DY118" i="30" s="1"/>
  <c r="DU114" i="30"/>
  <c r="DU118" i="30" s="1"/>
  <c r="DQ114" i="30"/>
  <c r="DQ118" i="30" s="1"/>
  <c r="DM114" i="30"/>
  <c r="DM118" i="30" s="1"/>
  <c r="DI114" i="30"/>
  <c r="DI118" i="30" s="1"/>
  <c r="DE114" i="30"/>
  <c r="DE118" i="30" s="1"/>
  <c r="DA114" i="30"/>
  <c r="DA118" i="30" s="1"/>
  <c r="CW114" i="30"/>
  <c r="CW118" i="30" s="1"/>
  <c r="CS114" i="30"/>
  <c r="CS118" i="30" s="1"/>
  <c r="CO114" i="30"/>
  <c r="CO118" i="30" s="1"/>
  <c r="CK114" i="30"/>
  <c r="CK118" i="30" s="1"/>
  <c r="CG114" i="30"/>
  <c r="CG118" i="30" s="1"/>
  <c r="CC114" i="30"/>
  <c r="CC118" i="30" s="1"/>
  <c r="BY114" i="30"/>
  <c r="BY118" i="30" s="1"/>
  <c r="BU114" i="30"/>
  <c r="BU118" i="30" s="1"/>
  <c r="BQ114" i="30"/>
  <c r="BQ118" i="30" s="1"/>
  <c r="BM114" i="30"/>
  <c r="BM118" i="30" s="1"/>
  <c r="BI114" i="30"/>
  <c r="BI118" i="30" s="1"/>
  <c r="BE114" i="30"/>
  <c r="BE118" i="30" s="1"/>
  <c r="BA114" i="30"/>
  <c r="BA118" i="30" s="1"/>
  <c r="AW114" i="30"/>
  <c r="AW118" i="30" s="1"/>
  <c r="AS114" i="30"/>
  <c r="AS118" i="30" s="1"/>
  <c r="AO114" i="30"/>
  <c r="AO118" i="30" s="1"/>
  <c r="AK114" i="30"/>
  <c r="AK118" i="30" s="1"/>
  <c r="AG114" i="30"/>
  <c r="AG118" i="30" s="1"/>
  <c r="AC114" i="30"/>
  <c r="AC118" i="30" s="1"/>
  <c r="Y114" i="30"/>
  <c r="Y118" i="30" s="1"/>
  <c r="U114" i="30"/>
  <c r="U118" i="30" s="1"/>
  <c r="Q114" i="30"/>
  <c r="M114" i="30"/>
  <c r="M118" i="30" s="1"/>
  <c r="GZ114" i="30"/>
  <c r="GZ118" i="30" s="1"/>
  <c r="GV114" i="30"/>
  <c r="GV118" i="30" s="1"/>
  <c r="GR114" i="30"/>
  <c r="GR118" i="30" s="1"/>
  <c r="GN114" i="30"/>
  <c r="GN118" i="30" s="1"/>
  <c r="GJ114" i="30"/>
  <c r="GJ118" i="30" s="1"/>
  <c r="GF114" i="30"/>
  <c r="GF118" i="30" s="1"/>
  <c r="GB114" i="30"/>
  <c r="GB118" i="30" s="1"/>
  <c r="FX114" i="30"/>
  <c r="FX118" i="30" s="1"/>
  <c r="FT114" i="30"/>
  <c r="FT118" i="30" s="1"/>
  <c r="FP114" i="30"/>
  <c r="FP118" i="30" s="1"/>
  <c r="FL114" i="30"/>
  <c r="FL118" i="30" s="1"/>
  <c r="FH114" i="30"/>
  <c r="FH118" i="30" s="1"/>
  <c r="FD114" i="30"/>
  <c r="FD118" i="30" s="1"/>
  <c r="EZ114" i="30"/>
  <c r="EZ118" i="30" s="1"/>
  <c r="EV114" i="30"/>
  <c r="EV118" i="30" s="1"/>
  <c r="ER114" i="30"/>
  <c r="ER118" i="30" s="1"/>
  <c r="EN114" i="30"/>
  <c r="EN118" i="30" s="1"/>
  <c r="EJ114" i="30"/>
  <c r="EJ118" i="30" s="1"/>
  <c r="EF114" i="30"/>
  <c r="EF118" i="30" s="1"/>
  <c r="EB114" i="30"/>
  <c r="EB118" i="30" s="1"/>
  <c r="DX114" i="30"/>
  <c r="DX118" i="30" s="1"/>
  <c r="DT114" i="30"/>
  <c r="DT118" i="30" s="1"/>
  <c r="DP114" i="30"/>
  <c r="DP118" i="30" s="1"/>
  <c r="DL114" i="30"/>
  <c r="DL118" i="30" s="1"/>
  <c r="DH114" i="30"/>
  <c r="DH118" i="30" s="1"/>
  <c r="DD114" i="30"/>
  <c r="DD118" i="30" s="1"/>
  <c r="CZ114" i="30"/>
  <c r="CZ118" i="30" s="1"/>
  <c r="CV114" i="30"/>
  <c r="CV118" i="30" s="1"/>
  <c r="CR114" i="30"/>
  <c r="CR118" i="30" s="1"/>
  <c r="CN114" i="30"/>
  <c r="CN118" i="30" s="1"/>
  <c r="CJ114" i="30"/>
  <c r="CJ118" i="30" s="1"/>
  <c r="CF114" i="30"/>
  <c r="CF118" i="30" s="1"/>
  <c r="CB114" i="30"/>
  <c r="CB118" i="30" s="1"/>
  <c r="BX114" i="30"/>
  <c r="BX118" i="30" s="1"/>
  <c r="BT114" i="30"/>
  <c r="BT118" i="30" s="1"/>
  <c r="BP114" i="30"/>
  <c r="BP118" i="30" s="1"/>
  <c r="BL114" i="30"/>
  <c r="BL118" i="30" s="1"/>
  <c r="BH114" i="30"/>
  <c r="BH118" i="30" s="1"/>
  <c r="BD114" i="30"/>
  <c r="BD118" i="30" s="1"/>
  <c r="AZ114" i="30"/>
  <c r="AZ118" i="30" s="1"/>
  <c r="AV114" i="30"/>
  <c r="AV118" i="30" s="1"/>
  <c r="AR114" i="30"/>
  <c r="AR118" i="30" s="1"/>
  <c r="AN114" i="30"/>
  <c r="AN118" i="30" s="1"/>
  <c r="AJ114" i="30"/>
  <c r="AJ118" i="30" s="1"/>
  <c r="AF114" i="30"/>
  <c r="AF118" i="30" s="1"/>
  <c r="AB114" i="30"/>
  <c r="AB118" i="30" s="1"/>
  <c r="X114" i="30"/>
  <c r="X118" i="30" s="1"/>
  <c r="T114" i="30"/>
  <c r="T118" i="30" s="1"/>
  <c r="P114" i="30"/>
  <c r="P118" i="30" s="1"/>
  <c r="L114" i="30"/>
  <c r="L118" i="30" s="1"/>
  <c r="GY114" i="30"/>
  <c r="GY118" i="30" s="1"/>
  <c r="GU114" i="30"/>
  <c r="GU118" i="30" s="1"/>
  <c r="GQ114" i="30"/>
  <c r="GQ118" i="30" s="1"/>
  <c r="GM114" i="30"/>
  <c r="GM118" i="30" s="1"/>
  <c r="GI114" i="30"/>
  <c r="GI118" i="30" s="1"/>
  <c r="GE114" i="30"/>
  <c r="GE118" i="30" s="1"/>
  <c r="GA114" i="30"/>
  <c r="GA118" i="30" s="1"/>
  <c r="FW114" i="30"/>
  <c r="FW118" i="30" s="1"/>
  <c r="FS114" i="30"/>
  <c r="FS118" i="30" s="1"/>
  <c r="FO114" i="30"/>
  <c r="FO118" i="30" s="1"/>
  <c r="FK114" i="30"/>
  <c r="FK118" i="30" s="1"/>
  <c r="FG114" i="30"/>
  <c r="FG118" i="30" s="1"/>
  <c r="FC114" i="30"/>
  <c r="FC118" i="30" s="1"/>
  <c r="EY114" i="30"/>
  <c r="EY118" i="30" s="1"/>
  <c r="EU114" i="30"/>
  <c r="EU118" i="30" s="1"/>
  <c r="EQ114" i="30"/>
  <c r="EQ118" i="30" s="1"/>
  <c r="EM114" i="30"/>
  <c r="EM118" i="30" s="1"/>
  <c r="EI114" i="30"/>
  <c r="EI118" i="30" s="1"/>
  <c r="EE114" i="30"/>
  <c r="EE118" i="30" s="1"/>
  <c r="EA114" i="30"/>
  <c r="EA118" i="30" s="1"/>
  <c r="DW114" i="30"/>
  <c r="DW118" i="30" s="1"/>
  <c r="DS114" i="30"/>
  <c r="DS118" i="30" s="1"/>
  <c r="DO114" i="30"/>
  <c r="DO118" i="30" s="1"/>
  <c r="DK114" i="30"/>
  <c r="DK118" i="30" s="1"/>
  <c r="DG114" i="30"/>
  <c r="DG118" i="30" s="1"/>
  <c r="DC114" i="30"/>
  <c r="DC118" i="30" s="1"/>
  <c r="CY114" i="30"/>
  <c r="CY118" i="30" s="1"/>
  <c r="CU114" i="30"/>
  <c r="CU118" i="30" s="1"/>
  <c r="CQ114" i="30"/>
  <c r="CQ118" i="30" s="1"/>
  <c r="CM114" i="30"/>
  <c r="CM118" i="30" s="1"/>
  <c r="CI114" i="30"/>
  <c r="CI118" i="30" s="1"/>
  <c r="CE114" i="30"/>
  <c r="CE118" i="30" s="1"/>
  <c r="CA114" i="30"/>
  <c r="CA118" i="30" s="1"/>
  <c r="BW114" i="30"/>
  <c r="BW118" i="30" s="1"/>
  <c r="BS114" i="30"/>
  <c r="BS118" i="30" s="1"/>
  <c r="BO114" i="30"/>
  <c r="BO118" i="30" s="1"/>
  <c r="BK114" i="30"/>
  <c r="BK118" i="30" s="1"/>
  <c r="BG114" i="30"/>
  <c r="BG118" i="30" s="1"/>
  <c r="BC114" i="30"/>
  <c r="BC118" i="30" s="1"/>
  <c r="AY114" i="30"/>
  <c r="AY118" i="30" s="1"/>
  <c r="AU114" i="30"/>
  <c r="AU118" i="30" s="1"/>
  <c r="AQ114" i="30"/>
  <c r="AQ118" i="30" s="1"/>
  <c r="AM114" i="30"/>
  <c r="AM118" i="30" s="1"/>
  <c r="AI114" i="30"/>
  <c r="AI118" i="30" s="1"/>
  <c r="AE114" i="30"/>
  <c r="AE118" i="30" s="1"/>
  <c r="AA114" i="30"/>
  <c r="AA118" i="30" s="1"/>
  <c r="W114" i="30"/>
  <c r="W118" i="30" s="1"/>
  <c r="S114" i="30"/>
  <c r="S118" i="30" s="1"/>
  <c r="O114" i="30"/>
  <c r="O118" i="30" s="1"/>
  <c r="K114" i="30"/>
  <c r="HP112" i="27"/>
  <c r="M114" i="27"/>
  <c r="C54" i="29"/>
  <c r="C54" i="28"/>
  <c r="HW114" i="30" a="1"/>
  <c r="HW114" i="30" s="1"/>
  <c r="HR114" i="30" a="1"/>
  <c r="HR114" i="30" s="1"/>
  <c r="IA114" i="30" a="1"/>
  <c r="IA114" i="30" s="1"/>
  <c r="HY114" i="30" a="1"/>
  <c r="HY114" i="30" s="1"/>
  <c r="HU114" i="30" a="1"/>
  <c r="HU114" i="30" s="1"/>
  <c r="HS114" i="30" a="1"/>
  <c r="HS114" i="30" s="1"/>
  <c r="HX114" i="30" a="1"/>
  <c r="HX114" i="30" s="1"/>
  <c r="HZ114" i="30" a="1"/>
  <c r="HZ114" i="30" s="1"/>
  <c r="HV114" i="30" a="1"/>
  <c r="HV114" i="30" s="1"/>
  <c r="HT114" i="30" a="1"/>
  <c r="HT114" i="30" s="1"/>
  <c r="HU114" i="28" a="1"/>
  <c r="HU114" i="28" s="1"/>
  <c r="HS114" i="28" a="1"/>
  <c r="HS114" i="28" s="1"/>
  <c r="HZ114" i="28" a="1"/>
  <c r="HZ114" i="28" s="1"/>
  <c r="HW114" i="28" a="1"/>
  <c r="HW114" i="28" s="1"/>
  <c r="HR114" i="28" a="1"/>
  <c r="HR114" i="28" s="1"/>
  <c r="IA114" i="28" a="1"/>
  <c r="IA114" i="28" s="1"/>
  <c r="HY114" i="28" a="1"/>
  <c r="HY114" i="28" s="1"/>
  <c r="HX114" i="28" a="1"/>
  <c r="HX114" i="28" s="1"/>
  <c r="HV114" i="28" a="1"/>
  <c r="HV114" i="28" s="1"/>
  <c r="HT114" i="28" a="1"/>
  <c r="HT114" i="28" s="1"/>
  <c r="HS114" i="29" a="1"/>
  <c r="HS114" i="29" s="1"/>
  <c r="HV114" i="29" a="1"/>
  <c r="HV114" i="29" s="1"/>
  <c r="HW114" i="29" a="1"/>
  <c r="HW114" i="29" s="1"/>
  <c r="HY114" i="29" a="1"/>
  <c r="HY114" i="29" s="1"/>
  <c r="HX114" i="29" a="1"/>
  <c r="HX114" i="29" s="1"/>
  <c r="HZ114" i="29" a="1"/>
  <c r="HZ114" i="29" s="1"/>
  <c r="IA114" i="29" a="1"/>
  <c r="IA114" i="29" s="1"/>
  <c r="HT114" i="29" a="1"/>
  <c r="HT114" i="29" s="1"/>
  <c r="HR114" i="29" a="1"/>
  <c r="HR114" i="29" s="1"/>
  <c r="HU114" i="29" a="1"/>
  <c r="HU114" i="29" s="1"/>
  <c r="C48" i="28"/>
  <c r="O114" i="27"/>
  <c r="AE114" i="27"/>
  <c r="AE118" i="27" s="1"/>
  <c r="AU114" i="27"/>
  <c r="AU118" i="27" s="1"/>
  <c r="BK114" i="27"/>
  <c r="BK118" i="27" s="1"/>
  <c r="CA114" i="27"/>
  <c r="CA118" i="27" s="1"/>
  <c r="CQ114" i="27"/>
  <c r="CQ118" i="27" s="1"/>
  <c r="DG114" i="27"/>
  <c r="DG118" i="27" s="1"/>
  <c r="DW114" i="27"/>
  <c r="DW118" i="27" s="1"/>
  <c r="EM114" i="27"/>
  <c r="EM118" i="27" s="1"/>
  <c r="FC114" i="27"/>
  <c r="FC118" i="27" s="1"/>
  <c r="FS114" i="27"/>
  <c r="FS118" i="27" s="1"/>
  <c r="GI114" i="27"/>
  <c r="GI118" i="27" s="1"/>
  <c r="GY114" i="27"/>
  <c r="GY118" i="27" s="1"/>
  <c r="BA114" i="27"/>
  <c r="BA118" i="27" s="1"/>
  <c r="CW114" i="27"/>
  <c r="CW118" i="27" s="1"/>
  <c r="ES114" i="27"/>
  <c r="ES118" i="27" s="1"/>
  <c r="GO114" i="27"/>
  <c r="GO118" i="27" s="1"/>
  <c r="T114" i="27"/>
  <c r="T118" i="27" s="1"/>
  <c r="AJ114" i="27"/>
  <c r="AJ118" i="27" s="1"/>
  <c r="AZ114" i="27"/>
  <c r="AZ118" i="27" s="1"/>
  <c r="BP114" i="27"/>
  <c r="BP118" i="27" s="1"/>
  <c r="CF114" i="27"/>
  <c r="CF118" i="27" s="1"/>
  <c r="CV114" i="27"/>
  <c r="CV118" i="27" s="1"/>
  <c r="DL114" i="27"/>
  <c r="DL118" i="27" s="1"/>
  <c r="EB114" i="27"/>
  <c r="EB118" i="27" s="1"/>
  <c r="ER114" i="27"/>
  <c r="ER118" i="27" s="1"/>
  <c r="FH114" i="27"/>
  <c r="FH118" i="27" s="1"/>
  <c r="FX114" i="27"/>
  <c r="FX118" i="27" s="1"/>
  <c r="GN114" i="27"/>
  <c r="GN118" i="27" s="1"/>
  <c r="U114" i="27"/>
  <c r="U118" i="27" s="1"/>
  <c r="BQ114" i="27"/>
  <c r="BQ118" i="27" s="1"/>
  <c r="DQ114" i="27"/>
  <c r="DQ118" i="27" s="1"/>
  <c r="FM114" i="27"/>
  <c r="FM118" i="27" s="1"/>
  <c r="N114" i="27"/>
  <c r="N118" i="27" s="1"/>
  <c r="AD114" i="27"/>
  <c r="AD118" i="27" s="1"/>
  <c r="AT114" i="27"/>
  <c r="AT118" i="27" s="1"/>
  <c r="BJ114" i="27"/>
  <c r="BJ118" i="27" s="1"/>
  <c r="BZ114" i="27"/>
  <c r="BZ118" i="27" s="1"/>
  <c r="CP114" i="27"/>
  <c r="CP118" i="27" s="1"/>
  <c r="DF114" i="27"/>
  <c r="DF118" i="27" s="1"/>
  <c r="DV114" i="27"/>
  <c r="DV118" i="27" s="1"/>
  <c r="EL114" i="27"/>
  <c r="EL118" i="27" s="1"/>
  <c r="FB114" i="27"/>
  <c r="FB118" i="27" s="1"/>
  <c r="FR114" i="27"/>
  <c r="FR118" i="27" s="1"/>
  <c r="GH114" i="27"/>
  <c r="GH118" i="27" s="1"/>
  <c r="GX114" i="27"/>
  <c r="GX118" i="27" s="1"/>
  <c r="AK114" i="27"/>
  <c r="AK118" i="27" s="1"/>
  <c r="CG114" i="27"/>
  <c r="CG118" i="27" s="1"/>
  <c r="DY114" i="27"/>
  <c r="DY118" i="27" s="1"/>
  <c r="FU114" i="27"/>
  <c r="FU118" i="27" s="1"/>
  <c r="S114" i="27"/>
  <c r="S118" i="27" s="1"/>
  <c r="AI114" i="27"/>
  <c r="AI118" i="27" s="1"/>
  <c r="AY114" i="27"/>
  <c r="AY118" i="27" s="1"/>
  <c r="BO114" i="27"/>
  <c r="BO118" i="27" s="1"/>
  <c r="CE114" i="27"/>
  <c r="CE118" i="27" s="1"/>
  <c r="CU114" i="27"/>
  <c r="CU118" i="27" s="1"/>
  <c r="DK114" i="27"/>
  <c r="DK118" i="27" s="1"/>
  <c r="EA114" i="27"/>
  <c r="EA118" i="27" s="1"/>
  <c r="EQ114" i="27"/>
  <c r="EQ118" i="27" s="1"/>
  <c r="FG114" i="27"/>
  <c r="FG118" i="27" s="1"/>
  <c r="FW114" i="27"/>
  <c r="FW118" i="27" s="1"/>
  <c r="GM114" i="27"/>
  <c r="GM118" i="27" s="1"/>
  <c r="Q114" i="27"/>
  <c r="Q118" i="27" s="1"/>
  <c r="BM114" i="27"/>
  <c r="BM118" i="27" s="1"/>
  <c r="DI114" i="27"/>
  <c r="DI118" i="27" s="1"/>
  <c r="FE114" i="27"/>
  <c r="FE118" i="27" s="1"/>
  <c r="HA114" i="27"/>
  <c r="HA118" i="27" s="1"/>
  <c r="X114" i="27"/>
  <c r="X118" i="27" s="1"/>
  <c r="AN114" i="27"/>
  <c r="AN118" i="27" s="1"/>
  <c r="BD114" i="27"/>
  <c r="BD118" i="27" s="1"/>
  <c r="BT114" i="27"/>
  <c r="BT118" i="27" s="1"/>
  <c r="CJ114" i="27"/>
  <c r="CJ118" i="27" s="1"/>
  <c r="CZ114" i="27"/>
  <c r="CZ118" i="27" s="1"/>
  <c r="DP114" i="27"/>
  <c r="DP118" i="27" s="1"/>
  <c r="EF114" i="27"/>
  <c r="EF118" i="27" s="1"/>
  <c r="EV114" i="27"/>
  <c r="EV118" i="27" s="1"/>
  <c r="FL114" i="27"/>
  <c r="FL118" i="27" s="1"/>
  <c r="GB114" i="27"/>
  <c r="GB118" i="27" s="1"/>
  <c r="GR114" i="27"/>
  <c r="GR118" i="27" s="1"/>
  <c r="AG114" i="27"/>
  <c r="AG118" i="27" s="1"/>
  <c r="CC114" i="27"/>
  <c r="CC118" i="27" s="1"/>
  <c r="EC114" i="27"/>
  <c r="EC118" i="27" s="1"/>
  <c r="FY114" i="27"/>
  <c r="FY118" i="27" s="1"/>
  <c r="R114" i="27"/>
  <c r="R118" i="27" s="1"/>
  <c r="AH114" i="27"/>
  <c r="AH118" i="27" s="1"/>
  <c r="AX114" i="27"/>
  <c r="AX118" i="27" s="1"/>
  <c r="BN114" i="27"/>
  <c r="BN118" i="27" s="1"/>
  <c r="CD114" i="27"/>
  <c r="CD118" i="27" s="1"/>
  <c r="CT114" i="27"/>
  <c r="CT118" i="27" s="1"/>
  <c r="DJ114" i="27"/>
  <c r="DJ118" i="27" s="1"/>
  <c r="DZ114" i="27"/>
  <c r="DZ118" i="27" s="1"/>
  <c r="EP114" i="27"/>
  <c r="EP118" i="27" s="1"/>
  <c r="FF114" i="27"/>
  <c r="FF118" i="27" s="1"/>
  <c r="FV114" i="27"/>
  <c r="FV118" i="27" s="1"/>
  <c r="GL114" i="27"/>
  <c r="GL118" i="27" s="1"/>
  <c r="HB114" i="27"/>
  <c r="HB118" i="27" s="1"/>
  <c r="AW114" i="27"/>
  <c r="AW118" i="27" s="1"/>
  <c r="CS114" i="27"/>
  <c r="CS118" i="27" s="1"/>
  <c r="EK114" i="27"/>
  <c r="EK118" i="27" s="1"/>
  <c r="GG114" i="27"/>
  <c r="GG118" i="27" s="1"/>
  <c r="W114" i="27"/>
  <c r="W118" i="27" s="1"/>
  <c r="AM114" i="27"/>
  <c r="AM118" i="27" s="1"/>
  <c r="BC114" i="27"/>
  <c r="BC118" i="27" s="1"/>
  <c r="BS114" i="27"/>
  <c r="BS118" i="27" s="1"/>
  <c r="CI114" i="27"/>
  <c r="CI118" i="27" s="1"/>
  <c r="CY114" i="27"/>
  <c r="CY118" i="27" s="1"/>
  <c r="DO114" i="27"/>
  <c r="DO118" i="27" s="1"/>
  <c r="EE114" i="27"/>
  <c r="EE118" i="27" s="1"/>
  <c r="EU114" i="27"/>
  <c r="EU118" i="27" s="1"/>
  <c r="FK114" i="27"/>
  <c r="FK118" i="27" s="1"/>
  <c r="GA114" i="27"/>
  <c r="GA118" i="27" s="1"/>
  <c r="GQ114" i="27"/>
  <c r="GQ118" i="27" s="1"/>
  <c r="AC114" i="27"/>
  <c r="AC118" i="27" s="1"/>
  <c r="BY114" i="27"/>
  <c r="BY118" i="27" s="1"/>
  <c r="DU114" i="27"/>
  <c r="DU118" i="27" s="1"/>
  <c r="FQ114" i="27"/>
  <c r="FQ118" i="27" s="1"/>
  <c r="L114" i="27"/>
  <c r="L118" i="27" s="1"/>
  <c r="AB114" i="27"/>
  <c r="AB118" i="27" s="1"/>
  <c r="AR114" i="27"/>
  <c r="AR118" i="27" s="1"/>
  <c r="BH114" i="27"/>
  <c r="BH118" i="27" s="1"/>
  <c r="BX114" i="27"/>
  <c r="BX118" i="27" s="1"/>
  <c r="CN114" i="27"/>
  <c r="CN118" i="27" s="1"/>
  <c r="DD114" i="27"/>
  <c r="DD118" i="27" s="1"/>
  <c r="DT114" i="27"/>
  <c r="DT118" i="27" s="1"/>
  <c r="EJ114" i="27"/>
  <c r="EJ118" i="27" s="1"/>
  <c r="EZ114" i="27"/>
  <c r="EZ118" i="27" s="1"/>
  <c r="FP114" i="27"/>
  <c r="FP118" i="27" s="1"/>
  <c r="GF114" i="27"/>
  <c r="GF118" i="27" s="1"/>
  <c r="GV114" i="27"/>
  <c r="GV118" i="27" s="1"/>
  <c r="AS114" i="27"/>
  <c r="AS118" i="27" s="1"/>
  <c r="CO114" i="27"/>
  <c r="CO118" i="27" s="1"/>
  <c r="EO114" i="27"/>
  <c r="EO118" i="27" s="1"/>
  <c r="GK114" i="27"/>
  <c r="GK118" i="27" s="1"/>
  <c r="V114" i="27"/>
  <c r="V118" i="27" s="1"/>
  <c r="AL114" i="27"/>
  <c r="AL118" i="27" s="1"/>
  <c r="BB114" i="27"/>
  <c r="BB118" i="27" s="1"/>
  <c r="BR114" i="27"/>
  <c r="BR118" i="27" s="1"/>
  <c r="CH114" i="27"/>
  <c r="CH118" i="27" s="1"/>
  <c r="CX114" i="27"/>
  <c r="CX118" i="27" s="1"/>
  <c r="DN114" i="27"/>
  <c r="DN118" i="27" s="1"/>
  <c r="ED114" i="27"/>
  <c r="ED118" i="27" s="1"/>
  <c r="ET114" i="27"/>
  <c r="ET118" i="27" s="1"/>
  <c r="FJ114" i="27"/>
  <c r="FJ118" i="27" s="1"/>
  <c r="FZ114" i="27"/>
  <c r="FZ118" i="27" s="1"/>
  <c r="GP114" i="27"/>
  <c r="GP118" i="27" s="1"/>
  <c r="BI114" i="27"/>
  <c r="BI118" i="27" s="1"/>
  <c r="DA114" i="27"/>
  <c r="DA118" i="27" s="1"/>
  <c r="EW114" i="27"/>
  <c r="EW118" i="27" s="1"/>
  <c r="GS114" i="27"/>
  <c r="GS118" i="27" s="1"/>
  <c r="AQ114" i="27"/>
  <c r="AQ118" i="27" s="1"/>
  <c r="DC114" i="27"/>
  <c r="DC118" i="27" s="1"/>
  <c r="FO114" i="27"/>
  <c r="FO118" i="27" s="1"/>
  <c r="CK114" i="27"/>
  <c r="CK118" i="27" s="1"/>
  <c r="AF114" i="27"/>
  <c r="AF118" i="27" s="1"/>
  <c r="CR114" i="27"/>
  <c r="CR118" i="27" s="1"/>
  <c r="FD114" i="27"/>
  <c r="FD118" i="27" s="1"/>
  <c r="BE114" i="27"/>
  <c r="BE118" i="27" s="1"/>
  <c r="Z114" i="27"/>
  <c r="Z118" i="27" s="1"/>
  <c r="CL114" i="27"/>
  <c r="CL118" i="27" s="1"/>
  <c r="EX114" i="27"/>
  <c r="EX118" i="27" s="1"/>
  <c r="Y114" i="27"/>
  <c r="Y118" i="27" s="1"/>
  <c r="BG114" i="27"/>
  <c r="BG118" i="27" s="1"/>
  <c r="DS114" i="27"/>
  <c r="DS118" i="27" s="1"/>
  <c r="GE114" i="27"/>
  <c r="GE118" i="27" s="1"/>
  <c r="EG114" i="27"/>
  <c r="EG118" i="27" s="1"/>
  <c r="AV114" i="27"/>
  <c r="AV118" i="27" s="1"/>
  <c r="DH114" i="27"/>
  <c r="DH118" i="27" s="1"/>
  <c r="FT114" i="27"/>
  <c r="FT118" i="27" s="1"/>
  <c r="DE114" i="27"/>
  <c r="DE118" i="27" s="1"/>
  <c r="AP114" i="27"/>
  <c r="AP118" i="27" s="1"/>
  <c r="DB114" i="27"/>
  <c r="DB118" i="27" s="1"/>
  <c r="FN114" i="27"/>
  <c r="FN118" i="27" s="1"/>
  <c r="BU114" i="27"/>
  <c r="BU118" i="27" s="1"/>
  <c r="AA114" i="27"/>
  <c r="AA118" i="27" s="1"/>
  <c r="EY114" i="27"/>
  <c r="EY118" i="27" s="1"/>
  <c r="P114" i="27"/>
  <c r="P118" i="27" s="1"/>
  <c r="EN114" i="27"/>
  <c r="EN118" i="27" s="1"/>
  <c r="GW114" i="27"/>
  <c r="GW118" i="27" s="1"/>
  <c r="EH114" i="27"/>
  <c r="EH118" i="27" s="1"/>
  <c r="FI114" i="27"/>
  <c r="FI118" i="27" s="1"/>
  <c r="K114" i="27"/>
  <c r="GC114" i="27"/>
  <c r="GC118" i="27" s="1"/>
  <c r="FA114" i="27"/>
  <c r="FA118" i="27" s="1"/>
  <c r="DM114" i="27"/>
  <c r="DM118" i="27" s="1"/>
  <c r="BW114" i="27"/>
  <c r="BW118" i="27" s="1"/>
  <c r="GU114" i="27"/>
  <c r="GU118" i="27" s="1"/>
  <c r="BL114" i="27"/>
  <c r="BL118" i="27" s="1"/>
  <c r="GJ114" i="27"/>
  <c r="GJ118" i="27" s="1"/>
  <c r="BF114" i="27"/>
  <c r="BF118" i="27" s="1"/>
  <c r="GD114" i="27"/>
  <c r="GD118" i="27" s="1"/>
  <c r="CM114" i="27"/>
  <c r="CM118" i="27" s="1"/>
  <c r="AO114" i="27"/>
  <c r="AO118" i="27" s="1"/>
  <c r="CB114" i="27"/>
  <c r="CB118" i="27" s="1"/>
  <c r="GZ114" i="27"/>
  <c r="GZ118" i="27" s="1"/>
  <c r="BV114" i="27"/>
  <c r="BV118" i="27" s="1"/>
  <c r="GT114" i="27"/>
  <c r="GT118" i="27" s="1"/>
  <c r="EI114" i="27"/>
  <c r="EI118" i="27" s="1"/>
  <c r="DX114" i="27"/>
  <c r="DX118" i="27" s="1"/>
  <c r="DR114" i="27"/>
  <c r="DR118" i="27" s="1"/>
  <c r="C49" i="29"/>
  <c r="C49" i="27"/>
  <c r="C49" i="28"/>
  <c r="AQ69" i="51"/>
  <c r="AO62" i="51"/>
  <c r="AL75" i="51"/>
  <c r="AP65" i="51"/>
  <c r="AO76" i="51"/>
  <c r="AS66" i="51"/>
  <c r="AL77" i="51"/>
  <c r="AP67" i="51"/>
  <c r="AM78" i="51"/>
  <c r="AO73" i="51"/>
  <c r="AQ68" i="51"/>
  <c r="AS63" i="51"/>
  <c r="AK59" i="51"/>
  <c r="AR77" i="51"/>
  <c r="AT72" i="51"/>
  <c r="AL68" i="51"/>
  <c r="AN63" i="51"/>
  <c r="AJ69" i="51"/>
  <c r="AB77" i="51"/>
  <c r="AF77" i="51"/>
  <c r="AF65" i="51"/>
  <c r="AA76" i="51"/>
  <c r="AC71" i="51"/>
  <c r="AE66" i="51"/>
  <c r="AG61" i="51"/>
  <c r="AG76" i="51"/>
  <c r="AI71" i="51"/>
  <c r="AA67" i="51"/>
  <c r="AC62" i="51"/>
  <c r="AH77" i="51"/>
  <c r="AJ72" i="51"/>
  <c r="AB68" i="51"/>
  <c r="AD63" i="51"/>
  <c r="X66" i="51"/>
  <c r="T76" i="51"/>
  <c r="V71" i="51"/>
  <c r="S65" i="51"/>
  <c r="W78" i="51"/>
  <c r="Z62" i="51"/>
  <c r="T75" i="51"/>
  <c r="T70" i="51"/>
  <c r="Z63" i="51"/>
  <c r="Y75" i="51"/>
  <c r="U78" i="51"/>
  <c r="W73" i="51"/>
  <c r="Q68" i="51"/>
  <c r="W61" i="51"/>
  <c r="S68" i="51"/>
  <c r="U63" i="51"/>
  <c r="BD64" i="51"/>
  <c r="AX61" i="51"/>
  <c r="AZ62" i="51"/>
  <c r="BB63" i="51"/>
  <c r="AU75" i="51"/>
  <c r="AW70" i="51"/>
  <c r="AY65" i="51"/>
  <c r="BA60" i="51"/>
  <c r="AU76" i="51"/>
  <c r="AW71" i="51"/>
  <c r="AY66" i="51"/>
  <c r="BA61" i="51"/>
  <c r="BB76" i="51"/>
  <c r="BD71" i="51"/>
  <c r="AV67" i="51"/>
  <c r="AX62" i="51"/>
  <c r="C47" i="29"/>
  <c r="AK76" i="51"/>
  <c r="AM63" i="51"/>
  <c r="AO70" i="51"/>
  <c r="AO78" i="51"/>
  <c r="AQ65" i="51"/>
  <c r="AO74" i="51"/>
  <c r="AQ61" i="51"/>
  <c r="AT75" i="51"/>
  <c r="AR72" i="51"/>
  <c r="AP69" i="51"/>
  <c r="AN66" i="51"/>
  <c r="AL63" i="51"/>
  <c r="AT59" i="51"/>
  <c r="AM77" i="51"/>
  <c r="AK74" i="51"/>
  <c r="AS70" i="51"/>
  <c r="AQ67" i="51"/>
  <c r="AO64" i="51"/>
  <c r="AM61" i="51"/>
  <c r="AT77" i="51"/>
  <c r="AR74" i="51"/>
  <c r="AP71" i="51"/>
  <c r="AN68" i="51"/>
  <c r="AL65" i="51"/>
  <c r="AT61" i="51"/>
  <c r="AQ78" i="51"/>
  <c r="AK77" i="51"/>
  <c r="AO75" i="51"/>
  <c r="AS73" i="51"/>
  <c r="AM72" i="51"/>
  <c r="AQ70" i="51"/>
  <c r="AK69" i="51"/>
  <c r="AO67" i="51"/>
  <c r="AS65" i="51"/>
  <c r="AM64" i="51"/>
  <c r="AQ62" i="51"/>
  <c r="AK61" i="51"/>
  <c r="AO59" i="51"/>
  <c r="AL78" i="51"/>
  <c r="AP76" i="51"/>
  <c r="AT74" i="51"/>
  <c r="AN73" i="51"/>
  <c r="AR71" i="51"/>
  <c r="AL70" i="51"/>
  <c r="AP68" i="51"/>
  <c r="AT66" i="51"/>
  <c r="AN65" i="51"/>
  <c r="AR63" i="51"/>
  <c r="AL62" i="51"/>
  <c r="AP60" i="51"/>
  <c r="AD74" i="51"/>
  <c r="AJ77" i="51"/>
  <c r="AF71" i="51"/>
  <c r="AB65" i="51"/>
  <c r="AJ75" i="51"/>
  <c r="AH78" i="51"/>
  <c r="AD72" i="51"/>
  <c r="AJ65" i="51"/>
  <c r="AF59" i="51"/>
  <c r="AB63" i="51"/>
  <c r="AF73" i="51"/>
  <c r="AB67" i="51"/>
  <c r="AH60" i="51"/>
  <c r="AA78" i="51"/>
  <c r="AE76" i="51"/>
  <c r="AI74" i="51"/>
  <c r="AC73" i="51"/>
  <c r="AG71" i="51"/>
  <c r="AA70" i="51"/>
  <c r="AE68" i="51"/>
  <c r="AI66" i="51"/>
  <c r="AC65" i="51"/>
  <c r="AG63" i="51"/>
  <c r="AA62" i="51"/>
  <c r="AE60" i="51"/>
  <c r="AG78" i="51"/>
  <c r="AA77" i="51"/>
  <c r="AE75" i="51"/>
  <c r="AI73" i="51"/>
  <c r="AC72" i="51"/>
  <c r="AG70" i="51"/>
  <c r="AA69" i="51"/>
  <c r="AE67" i="51"/>
  <c r="AI65" i="51"/>
  <c r="AC64" i="51"/>
  <c r="AG62" i="51"/>
  <c r="AA61" i="51"/>
  <c r="AE59" i="51"/>
  <c r="AB78" i="51"/>
  <c r="AF76" i="51"/>
  <c r="AJ74" i="51"/>
  <c r="AD73" i="51"/>
  <c r="AH71" i="51"/>
  <c r="AB70" i="51"/>
  <c r="AF68" i="51"/>
  <c r="AJ66" i="51"/>
  <c r="AD65" i="51"/>
  <c r="AH63" i="51"/>
  <c r="AB62" i="51"/>
  <c r="AF60" i="51"/>
  <c r="S74" i="51"/>
  <c r="T68" i="51"/>
  <c r="Z61" i="51"/>
  <c r="T78" i="51"/>
  <c r="X76" i="51"/>
  <c r="R75" i="51"/>
  <c r="V73" i="51"/>
  <c r="Z71" i="51"/>
  <c r="Q70" i="51"/>
  <c r="Z67" i="51"/>
  <c r="X65" i="51"/>
  <c r="W63" i="51"/>
  <c r="V61" i="51"/>
  <c r="T59" i="51"/>
  <c r="U75" i="51"/>
  <c r="U70" i="51"/>
  <c r="V64" i="51"/>
  <c r="Z78" i="51"/>
  <c r="T77" i="51"/>
  <c r="X75" i="51"/>
  <c r="R74" i="51"/>
  <c r="V72" i="51"/>
  <c r="Y70" i="51"/>
  <c r="X68" i="51"/>
  <c r="V66" i="51"/>
  <c r="U64" i="51"/>
  <c r="T62" i="51"/>
  <c r="R60" i="51"/>
  <c r="W76" i="51"/>
  <c r="S72" i="51"/>
  <c r="W65" i="51"/>
  <c r="Y78" i="51"/>
  <c r="S77" i="51"/>
  <c r="W75" i="51"/>
  <c r="Q74" i="51"/>
  <c r="U72" i="51"/>
  <c r="X70" i="51"/>
  <c r="V68" i="51"/>
  <c r="U66" i="51"/>
  <c r="T64" i="51"/>
  <c r="R62" i="51"/>
  <c r="Q60" i="51"/>
  <c r="U116" i="27"/>
  <c r="S70" i="51"/>
  <c r="W68" i="51"/>
  <c r="Q67" i="51"/>
  <c r="CM116" i="27"/>
  <c r="U65" i="51"/>
  <c r="Y63" i="51"/>
  <c r="S62" i="51"/>
  <c r="W60" i="51"/>
  <c r="Q59" i="51"/>
  <c r="K116" i="27"/>
  <c r="AV68" i="51"/>
  <c r="BD72" i="51"/>
  <c r="AX71" i="51"/>
  <c r="BB75" i="51"/>
  <c r="AX69" i="51"/>
  <c r="BD62" i="51"/>
  <c r="BD76" i="51"/>
  <c r="AZ70" i="51"/>
  <c r="AV64" i="51"/>
  <c r="AV78" i="51"/>
  <c r="BB71" i="51"/>
  <c r="AX65" i="51"/>
  <c r="BA78" i="51"/>
  <c r="AU77" i="51"/>
  <c r="AY75" i="51"/>
  <c r="BC73" i="51"/>
  <c r="AW72" i="51"/>
  <c r="BA70" i="51"/>
  <c r="AU69" i="51"/>
  <c r="AY67" i="51"/>
  <c r="BC65" i="51"/>
  <c r="AW64" i="51"/>
  <c r="BA62" i="51"/>
  <c r="AU61" i="51"/>
  <c r="AY59" i="51"/>
  <c r="AU78" i="51"/>
  <c r="AY76" i="51"/>
  <c r="BC74" i="51"/>
  <c r="AW73" i="51"/>
  <c r="BA71" i="51"/>
  <c r="AU70" i="51"/>
  <c r="AY68" i="51"/>
  <c r="BC66" i="51"/>
  <c r="AW65" i="51"/>
  <c r="BA63" i="51"/>
  <c r="AU62" i="51"/>
  <c r="AY60" i="51"/>
  <c r="BB78" i="51"/>
  <c r="AV77" i="51"/>
  <c r="AZ75" i="51"/>
  <c r="BD73" i="51"/>
  <c r="AX72" i="51"/>
  <c r="BB70" i="51"/>
  <c r="AV69" i="51"/>
  <c r="AZ67" i="51"/>
  <c r="BD65" i="51"/>
  <c r="AX64" i="51"/>
  <c r="BB62" i="51"/>
  <c r="AV61" i="51"/>
  <c r="AZ59" i="51"/>
  <c r="AM67" i="51"/>
  <c r="AM71" i="51"/>
  <c r="AT71" i="51"/>
  <c r="AN62" i="51"/>
  <c r="AM73" i="51"/>
  <c r="AQ63" i="51"/>
  <c r="AT73" i="51"/>
  <c r="AN64" i="51"/>
  <c r="AQ76" i="51"/>
  <c r="AS71" i="51"/>
  <c r="AO65" i="51"/>
  <c r="AQ60" i="51"/>
  <c r="AP74" i="51"/>
  <c r="AN71" i="51"/>
  <c r="AP66" i="51"/>
  <c r="AL60" i="51"/>
  <c r="AD76" i="51"/>
  <c r="AB71" i="51"/>
  <c r="AD64" i="51"/>
  <c r="AJ71" i="51"/>
  <c r="AB59" i="51"/>
  <c r="AE74" i="51"/>
  <c r="AG69" i="51"/>
  <c r="AI64" i="51"/>
  <c r="AA60" i="51"/>
  <c r="AE73" i="51"/>
  <c r="AG68" i="51"/>
  <c r="AI63" i="51"/>
  <c r="AG60" i="51"/>
  <c r="AB76" i="51"/>
  <c r="AD71" i="51"/>
  <c r="AF66" i="51"/>
  <c r="AH61" i="51"/>
  <c r="U77" i="51"/>
  <c r="Y60" i="51"/>
  <c r="X74" i="51"/>
  <c r="V69" i="51"/>
  <c r="R63" i="51"/>
  <c r="Y73" i="51"/>
  <c r="V78" i="51"/>
  <c r="X73" i="51"/>
  <c r="R68" i="51"/>
  <c r="X61" i="51"/>
  <c r="Z70" i="51"/>
  <c r="Y76" i="51"/>
  <c r="Q72" i="51"/>
  <c r="Z65" i="51"/>
  <c r="V59" i="51"/>
  <c r="W66" i="51"/>
  <c r="Y61" i="51"/>
  <c r="AZ66" i="51"/>
  <c r="BB67" i="51"/>
  <c r="BD68" i="51"/>
  <c r="AV70" i="51"/>
  <c r="BA76" i="51"/>
  <c r="BC71" i="51"/>
  <c r="AU67" i="51"/>
  <c r="AW62" i="51"/>
  <c r="BA77" i="51"/>
  <c r="BC72" i="51"/>
  <c r="AU68" i="51"/>
  <c r="AW63" i="51"/>
  <c r="AU60" i="51"/>
  <c r="AV75" i="51"/>
  <c r="BB68" i="51"/>
  <c r="BD63" i="51"/>
  <c r="AV59" i="51"/>
  <c r="C47" i="27"/>
  <c r="C47" i="28"/>
  <c r="AS72" i="51"/>
  <c r="AS76" i="51"/>
  <c r="AK64" i="51"/>
  <c r="AK72" i="51"/>
  <c r="AM59" i="51"/>
  <c r="AK68" i="51"/>
  <c r="AP77" i="51"/>
  <c r="AN74" i="51"/>
  <c r="AL71" i="51"/>
  <c r="AT67" i="51"/>
  <c r="AR64" i="51"/>
  <c r="AP61" i="51"/>
  <c r="AS78" i="51"/>
  <c r="AQ75" i="51"/>
  <c r="AO72" i="51"/>
  <c r="AM69" i="51"/>
  <c r="AK66" i="51"/>
  <c r="AS62" i="51"/>
  <c r="AQ59" i="51"/>
  <c r="AN76" i="51"/>
  <c r="AL73" i="51"/>
  <c r="AT69" i="51"/>
  <c r="AR66" i="51"/>
  <c r="AP63" i="51"/>
  <c r="AN60" i="51"/>
  <c r="AS77" i="51"/>
  <c r="AM76" i="51"/>
  <c r="AQ74" i="51"/>
  <c r="AK73" i="51"/>
  <c r="AO71" i="51"/>
  <c r="AS69" i="51"/>
  <c r="AM68" i="51"/>
  <c r="AQ66" i="51"/>
  <c r="AK65" i="51"/>
  <c r="AO63" i="51"/>
  <c r="AS61" i="51"/>
  <c r="AM60" i="51"/>
  <c r="AT78" i="51"/>
  <c r="AN77" i="51"/>
  <c r="AR75" i="51"/>
  <c r="AL74" i="51"/>
  <c r="AP72" i="51"/>
  <c r="AT70" i="51"/>
  <c r="AN69" i="51"/>
  <c r="AR67" i="51"/>
  <c r="AL66" i="51"/>
  <c r="AP64" i="51"/>
  <c r="AT62" i="51"/>
  <c r="AN61" i="51"/>
  <c r="AR59" i="51"/>
  <c r="AD66" i="51"/>
  <c r="AH74" i="51"/>
  <c r="AD68" i="51"/>
  <c r="AJ61" i="51"/>
  <c r="AH64" i="51"/>
  <c r="AF75" i="51"/>
  <c r="AB69" i="51"/>
  <c r="AH62" i="51"/>
  <c r="AH72" i="51"/>
  <c r="AH76" i="51"/>
  <c r="AD70" i="51"/>
  <c r="AJ63" i="51"/>
  <c r="AI78" i="51"/>
  <c r="AC77" i="51"/>
  <c r="AG75" i="51"/>
  <c r="AA74" i="51"/>
  <c r="AE72" i="51"/>
  <c r="AI70" i="51"/>
  <c r="AC69" i="51"/>
  <c r="AG67" i="51"/>
  <c r="AA66" i="51"/>
  <c r="AE64" i="51"/>
  <c r="AI62" i="51"/>
  <c r="AC61" i="51"/>
  <c r="AG59" i="51"/>
  <c r="AI77" i="51"/>
  <c r="AC76" i="51"/>
  <c r="AG74" i="51"/>
  <c r="AA73" i="51"/>
  <c r="AE71" i="51"/>
  <c r="AI69" i="51"/>
  <c r="AC68" i="51"/>
  <c r="AG66" i="51"/>
  <c r="AA65" i="51"/>
  <c r="AE63" i="51"/>
  <c r="AI61" i="51"/>
  <c r="AC60" i="51"/>
  <c r="AJ78" i="51"/>
  <c r="AD77" i="51"/>
  <c r="AH75" i="51"/>
  <c r="AB74" i="51"/>
  <c r="AF72" i="51"/>
  <c r="AJ70" i="51"/>
  <c r="AD69" i="51"/>
  <c r="AH67" i="51"/>
  <c r="AB66" i="51"/>
  <c r="AF64" i="51"/>
  <c r="AJ62" i="51"/>
  <c r="AD61" i="51"/>
  <c r="AH59" i="51"/>
  <c r="S76" i="51"/>
  <c r="U71" i="51"/>
  <c r="R65" i="51"/>
  <c r="S59" i="51"/>
  <c r="V77" i="51"/>
  <c r="Z75" i="51"/>
  <c r="T74" i="51"/>
  <c r="X72" i="51"/>
  <c r="R71" i="51"/>
  <c r="Z68" i="51"/>
  <c r="Y66" i="51"/>
  <c r="X64" i="51"/>
  <c r="V62" i="51"/>
  <c r="U60" i="51"/>
  <c r="S78" i="51"/>
  <c r="Q73" i="51"/>
  <c r="X67" i="51"/>
  <c r="T61" i="51"/>
  <c r="R78" i="51"/>
  <c r="V76" i="51"/>
  <c r="Z74" i="51"/>
  <c r="T73" i="51"/>
  <c r="X71" i="51"/>
  <c r="X69" i="51"/>
  <c r="W67" i="51"/>
  <c r="V65" i="51"/>
  <c r="T63" i="51"/>
  <c r="S61" i="51"/>
  <c r="R59" i="51"/>
  <c r="W74" i="51"/>
  <c r="T69" i="51"/>
  <c r="U62" i="51"/>
  <c r="Q78" i="51"/>
  <c r="U76" i="51"/>
  <c r="Y74" i="51"/>
  <c r="S73" i="51"/>
  <c r="W71" i="51"/>
  <c r="W69" i="51"/>
  <c r="V67" i="51"/>
  <c r="T65" i="51"/>
  <c r="S63" i="51"/>
  <c r="R61" i="51"/>
  <c r="Q71" i="51"/>
  <c r="U69" i="51"/>
  <c r="Y67" i="51"/>
  <c r="S66" i="51"/>
  <c r="W64" i="51"/>
  <c r="Q63" i="51"/>
  <c r="AY116" i="27"/>
  <c r="U61" i="51"/>
  <c r="Y59" i="51"/>
  <c r="BB61" i="51"/>
  <c r="BB69" i="51"/>
  <c r="AV60" i="51"/>
  <c r="BD78" i="51"/>
  <c r="AZ72" i="51"/>
  <c r="AV66" i="51"/>
  <c r="BB59" i="51"/>
  <c r="BB73" i="51"/>
  <c r="AX67" i="51"/>
  <c r="BD60" i="51"/>
  <c r="BD74" i="51"/>
  <c r="AZ68" i="51"/>
  <c r="AV62" i="51"/>
  <c r="BC77" i="51"/>
  <c r="AW76" i="51"/>
  <c r="BA74" i="51"/>
  <c r="AU73" i="51"/>
  <c r="AY71" i="51"/>
  <c r="BC69" i="51"/>
  <c r="AW68" i="51"/>
  <c r="BA66" i="51"/>
  <c r="AU65" i="51"/>
  <c r="AY63" i="51"/>
  <c r="BC61" i="51"/>
  <c r="AW60" i="51"/>
  <c r="BC78" i="51"/>
  <c r="AW77" i="51"/>
  <c r="BA75" i="51"/>
  <c r="AU74" i="51"/>
  <c r="AY72" i="51"/>
  <c r="BC70" i="51"/>
  <c r="AW69" i="51"/>
  <c r="BA67" i="51"/>
  <c r="AU66" i="51"/>
  <c r="AY64" i="51"/>
  <c r="BC62" i="51"/>
  <c r="AW61" i="51"/>
  <c r="BA59" i="51"/>
  <c r="BD77" i="51"/>
  <c r="AX76" i="51"/>
  <c r="BB74" i="51"/>
  <c r="AV73" i="51"/>
  <c r="AZ71" i="51"/>
  <c r="BD69" i="51"/>
  <c r="AX68" i="51"/>
  <c r="BB66" i="51"/>
  <c r="AV65" i="51"/>
  <c r="AZ63" i="51"/>
  <c r="BD61" i="51"/>
  <c r="AX60" i="51"/>
  <c r="AO66" i="51"/>
  <c r="AM75" i="51"/>
  <c r="AN78" i="51"/>
  <c r="AR68" i="51"/>
  <c r="AL59" i="51"/>
  <c r="AK70" i="51"/>
  <c r="AO60" i="51"/>
  <c r="AR70" i="51"/>
  <c r="AL61" i="51"/>
  <c r="AK75" i="51"/>
  <c r="AM70" i="51"/>
  <c r="AK67" i="51"/>
  <c r="AM62" i="51"/>
  <c r="AL76" i="51"/>
  <c r="AR69" i="51"/>
  <c r="AT64" i="51"/>
  <c r="AR61" i="51"/>
  <c r="AF69" i="51"/>
  <c r="AF63" i="51"/>
  <c r="AH70" i="51"/>
  <c r="AD78" i="51"/>
  <c r="AG77" i="51"/>
  <c r="AI72" i="51"/>
  <c r="AA68" i="51"/>
  <c r="AC63" i="51"/>
  <c r="AC78" i="51"/>
  <c r="AA75" i="51"/>
  <c r="AC70" i="51"/>
  <c r="AE65" i="51"/>
  <c r="AA59" i="51"/>
  <c r="AF74" i="51"/>
  <c r="AH69" i="51"/>
  <c r="AJ64" i="51"/>
  <c r="AB60" i="51"/>
  <c r="W72" i="51"/>
  <c r="Z77" i="51"/>
  <c r="R73" i="51"/>
  <c r="T67" i="51"/>
  <c r="Z60" i="51"/>
  <c r="Y68" i="51"/>
  <c r="Z76" i="51"/>
  <c r="R72" i="51"/>
  <c r="Q66" i="51"/>
  <c r="CC116" i="27"/>
  <c r="W59" i="51"/>
  <c r="Q64" i="51"/>
  <c r="BI116" i="27"/>
  <c r="S75" i="51"/>
  <c r="R70" i="51"/>
  <c r="X63" i="51"/>
  <c r="Y69" i="51"/>
  <c r="Q65" i="51"/>
  <c r="BS116" i="27"/>
  <c r="S60" i="51"/>
  <c r="AV76" i="51"/>
  <c r="AV74" i="51"/>
  <c r="AX75" i="51"/>
  <c r="AZ76" i="51"/>
  <c r="AW78" i="51"/>
  <c r="AY73" i="51"/>
  <c r="BA68" i="51"/>
  <c r="BC63" i="51"/>
  <c r="AU59" i="51"/>
  <c r="AY74" i="51"/>
  <c r="BA69" i="51"/>
  <c r="BC64" i="51"/>
  <c r="AX78" i="51"/>
  <c r="AZ73" i="51"/>
  <c r="AX70" i="51"/>
  <c r="AZ65" i="51"/>
  <c r="BB60" i="51"/>
  <c r="AK60" i="51"/>
  <c r="AQ73" i="51"/>
  <c r="AS60" i="51"/>
  <c r="AS68" i="51"/>
  <c r="AQ77" i="51"/>
  <c r="AS64" i="51"/>
  <c r="AR76" i="51"/>
  <c r="AP73" i="51"/>
  <c r="AN70" i="51"/>
  <c r="AL67" i="51"/>
  <c r="AT63" i="51"/>
  <c r="AR60" i="51"/>
  <c r="AK78" i="51"/>
  <c r="AS74" i="51"/>
  <c r="AQ71" i="51"/>
  <c r="AO68" i="51"/>
  <c r="AM65" i="51"/>
  <c r="AK62" i="51"/>
  <c r="AR78" i="51"/>
  <c r="AP75" i="51"/>
  <c r="AN72" i="51"/>
  <c r="AL69" i="51"/>
  <c r="AT65" i="51"/>
  <c r="AR62" i="51"/>
  <c r="AP59" i="51"/>
  <c r="AO77" i="51"/>
  <c r="AS75" i="51"/>
  <c r="AM74" i="51"/>
  <c r="AQ72" i="51"/>
  <c r="AK71" i="51"/>
  <c r="AO69" i="51"/>
  <c r="AS67" i="51"/>
  <c r="AM66" i="51"/>
  <c r="AQ64" i="51"/>
  <c r="AK63" i="51"/>
  <c r="AO61" i="51"/>
  <c r="AS59" i="51"/>
  <c r="AP78" i="51"/>
  <c r="AT76" i="51"/>
  <c r="AN75" i="51"/>
  <c r="AR73" i="51"/>
  <c r="AL72" i="51"/>
  <c r="AP70" i="51"/>
  <c r="AT68" i="51"/>
  <c r="AN67" i="51"/>
  <c r="AR65" i="51"/>
  <c r="AL64" i="51"/>
  <c r="AP62" i="51"/>
  <c r="AT60" i="51"/>
  <c r="AN59" i="51"/>
  <c r="AF61" i="51"/>
  <c r="AB73" i="51"/>
  <c r="AH66" i="51"/>
  <c r="AD60" i="51"/>
  <c r="AJ59" i="51"/>
  <c r="AJ73" i="51"/>
  <c r="AF67" i="51"/>
  <c r="AB61" i="51"/>
  <c r="AJ67" i="51"/>
  <c r="AB75" i="51"/>
  <c r="AH68" i="51"/>
  <c r="AH104" i="51" s="1"/>
  <c r="AH86" i="51" s="1"/>
  <c r="AD62" i="51"/>
  <c r="AE78" i="51"/>
  <c r="AI76" i="51"/>
  <c r="AC75" i="51"/>
  <c r="AG73" i="51"/>
  <c r="AA72" i="51"/>
  <c r="AE70" i="51"/>
  <c r="AI68" i="51"/>
  <c r="AC67" i="51"/>
  <c r="AG65" i="51"/>
  <c r="AA64" i="51"/>
  <c r="AE62" i="51"/>
  <c r="AI60" i="51"/>
  <c r="AC59" i="51"/>
  <c r="AE77" i="51"/>
  <c r="AI75" i="51"/>
  <c r="AC74" i="51"/>
  <c r="AG72" i="51"/>
  <c r="AA71" i="51"/>
  <c r="AE69" i="51"/>
  <c r="AI67" i="51"/>
  <c r="AC66" i="51"/>
  <c r="AG64" i="51"/>
  <c r="AA63" i="51"/>
  <c r="AE61" i="51"/>
  <c r="AI59" i="51"/>
  <c r="AF78" i="51"/>
  <c r="AJ76" i="51"/>
  <c r="AD75" i="51"/>
  <c r="AH73" i="51"/>
  <c r="AB72" i="51"/>
  <c r="AF70" i="51"/>
  <c r="AJ68" i="51"/>
  <c r="AD67" i="51"/>
  <c r="AH65" i="51"/>
  <c r="AB64" i="51"/>
  <c r="AF62" i="51"/>
  <c r="AJ60" i="51"/>
  <c r="AD59" i="51"/>
  <c r="Q75" i="51"/>
  <c r="Z69" i="51"/>
  <c r="V63" i="51"/>
  <c r="X78" i="51"/>
  <c r="R77" i="51"/>
  <c r="V75" i="51"/>
  <c r="Z73" i="51"/>
  <c r="T72" i="51"/>
  <c r="V70" i="51"/>
  <c r="U68" i="51"/>
  <c r="T66" i="51"/>
  <c r="R64" i="51"/>
  <c r="Q62" i="51"/>
  <c r="AO116" i="27"/>
  <c r="Z59" i="51"/>
  <c r="Q77" i="51"/>
  <c r="Y71" i="51"/>
  <c r="R66" i="51"/>
  <c r="T60" i="51"/>
  <c r="X77" i="51"/>
  <c r="R76" i="51"/>
  <c r="V74" i="51"/>
  <c r="Z72" i="51"/>
  <c r="T71" i="51"/>
  <c r="S69" i="51"/>
  <c r="R67" i="51"/>
  <c r="Z64" i="51"/>
  <c r="Y62" i="51"/>
  <c r="X60" i="51"/>
  <c r="Y77" i="51"/>
  <c r="U73" i="51"/>
  <c r="S67" i="51"/>
  <c r="X59" i="51"/>
  <c r="W77" i="51"/>
  <c r="Q76" i="51"/>
  <c r="U74" i="51"/>
  <c r="Y72" i="51"/>
  <c r="S71" i="51"/>
  <c r="R69" i="51"/>
  <c r="Z66" i="51"/>
  <c r="Y64" i="51"/>
  <c r="X62" i="51"/>
  <c r="V60" i="51"/>
  <c r="W70" i="51"/>
  <c r="Q69" i="51"/>
  <c r="U67" i="51"/>
  <c r="Y65" i="51"/>
  <c r="S64" i="51"/>
  <c r="W62" i="51"/>
  <c r="Q61" i="51"/>
  <c r="AE116" i="27"/>
  <c r="U59" i="51"/>
  <c r="AZ74" i="51"/>
  <c r="AX63" i="51"/>
  <c r="BB77" i="51"/>
  <c r="AX77" i="51"/>
  <c r="BD70" i="51"/>
  <c r="AZ64" i="51"/>
  <c r="AZ78" i="51"/>
  <c r="AV72" i="51"/>
  <c r="BB65" i="51"/>
  <c r="AX59" i="51"/>
  <c r="AX73" i="51"/>
  <c r="BD66" i="51"/>
  <c r="AZ60" i="51"/>
  <c r="AY77" i="51"/>
  <c r="BC75" i="51"/>
  <c r="AW74" i="51"/>
  <c r="BA72" i="51"/>
  <c r="AU71" i="51"/>
  <c r="AY69" i="51"/>
  <c r="BC67" i="51"/>
  <c r="AW66" i="51"/>
  <c r="BA64" i="51"/>
  <c r="AU63" i="51"/>
  <c r="AY61" i="51"/>
  <c r="BC59" i="51"/>
  <c r="AY78" i="51"/>
  <c r="BC76" i="51"/>
  <c r="AW75" i="51"/>
  <c r="BA73" i="51"/>
  <c r="AU72" i="51"/>
  <c r="AY70" i="51"/>
  <c r="BC68" i="51"/>
  <c r="AW67" i="51"/>
  <c r="BA65" i="51"/>
  <c r="AU64" i="51"/>
  <c r="AY62" i="51"/>
  <c r="BC60" i="51"/>
  <c r="AW59" i="51"/>
  <c r="AZ77" i="51"/>
  <c r="BD75" i="51"/>
  <c r="AX74" i="51"/>
  <c r="BB72" i="51"/>
  <c r="AV71" i="51"/>
  <c r="AZ69" i="51"/>
  <c r="BD67" i="51"/>
  <c r="AX66" i="51"/>
  <c r="BB64" i="51"/>
  <c r="AV63" i="51"/>
  <c r="AZ61" i="51"/>
  <c r="BD59" i="51"/>
  <c r="E83" i="30"/>
  <c r="E83" i="29"/>
  <c r="E83" i="28"/>
  <c r="E71" i="30"/>
  <c r="E71" i="29"/>
  <c r="E71" i="28"/>
  <c r="E88" i="30"/>
  <c r="E88" i="29"/>
  <c r="E88" i="27"/>
  <c r="E65" i="30"/>
  <c r="E65" i="29"/>
  <c r="E65" i="28"/>
  <c r="E56" i="30"/>
  <c r="E56" i="29"/>
  <c r="E56" i="28"/>
  <c r="E54" i="30"/>
  <c r="E54" i="29"/>
  <c r="E54" i="28"/>
  <c r="E31" i="30"/>
  <c r="E31" i="28"/>
  <c r="E31" i="29"/>
  <c r="E31" i="27"/>
  <c r="E16" i="30"/>
  <c r="E16" i="28"/>
  <c r="E16" i="29"/>
  <c r="E16" i="27"/>
  <c r="E109" i="30"/>
  <c r="E109" i="29"/>
  <c r="E109" i="28"/>
  <c r="E109" i="27"/>
  <c r="E91" i="30"/>
  <c r="E91" i="29"/>
  <c r="E91" i="27"/>
  <c r="E110" i="30"/>
  <c r="E110" i="29"/>
  <c r="E110" i="28"/>
  <c r="E110" i="27"/>
  <c r="E92" i="30"/>
  <c r="E92" i="29"/>
  <c r="E92" i="27"/>
  <c r="E81" i="30"/>
  <c r="E81" i="29"/>
  <c r="E81" i="28"/>
  <c r="E106" i="30"/>
  <c r="E106" i="29"/>
  <c r="E106" i="28"/>
  <c r="E106" i="27"/>
  <c r="E76" i="30"/>
  <c r="E76" i="29"/>
  <c r="E76" i="28"/>
  <c r="E99" i="30"/>
  <c r="E99" i="29"/>
  <c r="E99" i="28"/>
  <c r="E99" i="27"/>
  <c r="E101" i="30"/>
  <c r="E101" i="29"/>
  <c r="E101" i="28"/>
  <c r="E101" i="27"/>
  <c r="E89" i="30"/>
  <c r="E89" i="29"/>
  <c r="E89" i="27"/>
  <c r="E69" i="30"/>
  <c r="E69" i="29"/>
  <c r="E69" i="28"/>
  <c r="E55" i="30"/>
  <c r="E55" i="29"/>
  <c r="E55" i="28"/>
  <c r="E75" i="30"/>
  <c r="E75" i="29"/>
  <c r="E75" i="28"/>
  <c r="E57" i="30"/>
  <c r="E57" i="29"/>
  <c r="E57" i="28"/>
  <c r="E58" i="30"/>
  <c r="E58" i="29"/>
  <c r="E58" i="28"/>
  <c r="E73" i="30"/>
  <c r="E73" i="29"/>
  <c r="E73" i="28"/>
  <c r="E59" i="30"/>
  <c r="E59" i="29"/>
  <c r="E59" i="28"/>
  <c r="E22" i="30"/>
  <c r="E22" i="29"/>
  <c r="E22" i="28"/>
  <c r="E22" i="27"/>
  <c r="E32" i="30"/>
  <c r="E32" i="28"/>
  <c r="E32" i="29"/>
  <c r="E32" i="27"/>
  <c r="E19" i="30"/>
  <c r="E19" i="28"/>
  <c r="E19" i="29"/>
  <c r="E19" i="27"/>
  <c r="E36" i="30"/>
  <c r="E36" i="28"/>
  <c r="E36" i="29"/>
  <c r="E36" i="27"/>
  <c r="E21" i="30"/>
  <c r="E21" i="29"/>
  <c r="E21" i="28"/>
  <c r="E21" i="27"/>
  <c r="E41" i="30"/>
  <c r="E41" i="29"/>
  <c r="E41" i="28"/>
  <c r="E41" i="27"/>
  <c r="E33" i="30"/>
  <c r="E33" i="29"/>
  <c r="E33" i="28"/>
  <c r="E33" i="27"/>
  <c r="E104" i="30"/>
  <c r="E104" i="29"/>
  <c r="E104" i="27"/>
  <c r="E104" i="28"/>
  <c r="E90" i="30"/>
  <c r="E90" i="29"/>
  <c r="E90" i="27"/>
  <c r="E67" i="30"/>
  <c r="E67" i="29"/>
  <c r="E67" i="28"/>
  <c r="E84" i="30"/>
  <c r="E84" i="29"/>
  <c r="E84" i="28"/>
  <c r="E70" i="30"/>
  <c r="E70" i="29"/>
  <c r="E70" i="28"/>
  <c r="E72" i="30"/>
  <c r="E72" i="29"/>
  <c r="E72" i="28"/>
  <c r="E18" i="30"/>
  <c r="E18" i="28"/>
  <c r="E18" i="29"/>
  <c r="E18" i="27"/>
  <c r="E40" i="30"/>
  <c r="E40" i="28"/>
  <c r="E40" i="29"/>
  <c r="E40" i="27"/>
  <c r="E103" i="30"/>
  <c r="E103" i="29"/>
  <c r="E103" i="28"/>
  <c r="E103" i="27"/>
  <c r="E78" i="30"/>
  <c r="E78" i="29"/>
  <c r="E78" i="28"/>
  <c r="E102" i="30"/>
  <c r="E102" i="29"/>
  <c r="E102" i="27"/>
  <c r="E102" i="28"/>
  <c r="E86" i="30"/>
  <c r="E86" i="29"/>
  <c r="E86" i="27"/>
  <c r="E86" i="28"/>
  <c r="E111" i="30"/>
  <c r="E111" i="29"/>
  <c r="E111" i="28"/>
  <c r="E111" i="27"/>
  <c r="E85" i="30"/>
  <c r="E85" i="29"/>
  <c r="E85" i="28"/>
  <c r="E108" i="30"/>
  <c r="E108" i="29"/>
  <c r="E108" i="28"/>
  <c r="E108" i="27"/>
  <c r="E87" i="30"/>
  <c r="E87" i="29"/>
  <c r="E87" i="28"/>
  <c r="E87" i="27"/>
  <c r="E96" i="30"/>
  <c r="E96" i="29"/>
  <c r="E96" i="28"/>
  <c r="E96" i="27"/>
  <c r="E79" i="30"/>
  <c r="E79" i="29"/>
  <c r="E79" i="28"/>
  <c r="E61" i="30"/>
  <c r="E61" i="29"/>
  <c r="E61" i="28"/>
  <c r="E44" i="30"/>
  <c r="E44" i="29"/>
  <c r="E44" i="27"/>
  <c r="E44" i="28"/>
  <c r="E66" i="30"/>
  <c r="E66" i="29"/>
  <c r="E66" i="28"/>
  <c r="E51" i="30"/>
  <c r="E51" i="29"/>
  <c r="E51" i="28"/>
  <c r="E52" i="30"/>
  <c r="E52" i="29"/>
  <c r="E52" i="28"/>
  <c r="E68" i="30"/>
  <c r="E68" i="29"/>
  <c r="E68" i="28"/>
  <c r="E49" i="30"/>
  <c r="E49" i="29"/>
  <c r="E49" i="28"/>
  <c r="E49" i="27"/>
  <c r="E42" i="30"/>
  <c r="E42" i="29"/>
  <c r="E42" i="28"/>
  <c r="E42" i="27"/>
  <c r="E24" i="30"/>
  <c r="E24" i="28"/>
  <c r="E24" i="29"/>
  <c r="E24" i="27"/>
  <c r="E17" i="30"/>
  <c r="E17" i="28"/>
  <c r="E17" i="29"/>
  <c r="E17" i="27"/>
  <c r="E28" i="30"/>
  <c r="E28" i="28"/>
  <c r="E28" i="29"/>
  <c r="E28" i="27"/>
  <c r="E47" i="30"/>
  <c r="E47" i="29"/>
  <c r="E47" i="28"/>
  <c r="E47" i="27"/>
  <c r="E39" i="30"/>
  <c r="E39" i="28"/>
  <c r="E39" i="29"/>
  <c r="E39" i="27"/>
  <c r="E25" i="30"/>
  <c r="E25" i="29"/>
  <c r="E25" i="28"/>
  <c r="E25" i="27"/>
  <c r="E105" i="30"/>
  <c r="E105" i="29"/>
  <c r="E105" i="28"/>
  <c r="E105" i="27"/>
  <c r="E94" i="30"/>
  <c r="E94" i="29"/>
  <c r="E94" i="27"/>
  <c r="E97" i="30"/>
  <c r="E97" i="29"/>
  <c r="E97" i="28"/>
  <c r="E97" i="27"/>
  <c r="E50" i="30"/>
  <c r="E50" i="29"/>
  <c r="E50" i="27"/>
  <c r="E50" i="28"/>
  <c r="E53" i="30"/>
  <c r="E53" i="29"/>
  <c r="E53" i="28"/>
  <c r="E48" i="30"/>
  <c r="E48" i="29"/>
  <c r="E48" i="28"/>
  <c r="E48" i="27"/>
  <c r="E35" i="30"/>
  <c r="E35" i="28"/>
  <c r="E35" i="29"/>
  <c r="E35" i="27"/>
  <c r="E26" i="30"/>
  <c r="E26" i="29"/>
  <c r="E26" i="28"/>
  <c r="E26" i="27"/>
  <c r="E98" i="30"/>
  <c r="E98" i="29"/>
  <c r="E98" i="28"/>
  <c r="E98" i="27"/>
  <c r="E77" i="30"/>
  <c r="E77" i="29"/>
  <c r="E77" i="28"/>
  <c r="E93" i="30"/>
  <c r="E93" i="29"/>
  <c r="E93" i="27"/>
  <c r="E82" i="30"/>
  <c r="E82" i="29"/>
  <c r="E82" i="28"/>
  <c r="E107" i="30"/>
  <c r="E107" i="29"/>
  <c r="E107" i="28"/>
  <c r="E107" i="27"/>
  <c r="E80" i="30"/>
  <c r="E80" i="29"/>
  <c r="E80" i="28"/>
  <c r="E100" i="30"/>
  <c r="E100" i="29"/>
  <c r="E100" i="27"/>
  <c r="E100" i="28"/>
  <c r="E63" i="30"/>
  <c r="E63" i="29"/>
  <c r="E63" i="28"/>
  <c r="E95" i="30"/>
  <c r="E95" i="29"/>
  <c r="E95" i="27"/>
  <c r="E74" i="30"/>
  <c r="E74" i="29"/>
  <c r="E74" i="28"/>
  <c r="E60" i="30"/>
  <c r="E60" i="29"/>
  <c r="E60" i="28"/>
  <c r="E30" i="30"/>
  <c r="E30" i="29"/>
  <c r="E30" i="28"/>
  <c r="E30" i="27"/>
  <c r="E62" i="30"/>
  <c r="E62" i="29"/>
  <c r="E62" i="28"/>
  <c r="E43" i="30"/>
  <c r="E43" i="29"/>
  <c r="E43" i="28"/>
  <c r="E43" i="27"/>
  <c r="E29" i="30"/>
  <c r="E29" i="29"/>
  <c r="E29" i="28"/>
  <c r="E29" i="27"/>
  <c r="E64" i="30"/>
  <c r="E64" i="29"/>
  <c r="E64" i="28"/>
  <c r="E37" i="30"/>
  <c r="E37" i="29"/>
  <c r="E37" i="28"/>
  <c r="E37" i="27"/>
  <c r="E38" i="30"/>
  <c r="E38" i="29"/>
  <c r="E38" i="28"/>
  <c r="E38" i="27"/>
  <c r="E23" i="30"/>
  <c r="E23" i="28"/>
  <c r="E23" i="29"/>
  <c r="E23" i="27"/>
  <c r="E45" i="30"/>
  <c r="E45" i="29"/>
  <c r="E45" i="28"/>
  <c r="E45" i="27"/>
  <c r="E27" i="30"/>
  <c r="E27" i="28"/>
  <c r="E27" i="29"/>
  <c r="E27" i="27"/>
  <c r="E46" i="30"/>
  <c r="E46" i="29"/>
  <c r="E46" i="28"/>
  <c r="E46" i="27"/>
  <c r="E34" i="30"/>
  <c r="E34" i="29"/>
  <c r="E34" i="28"/>
  <c r="E34" i="27"/>
  <c r="E20" i="30"/>
  <c r="E20" i="28"/>
  <c r="E20" i="29"/>
  <c r="E20" i="27"/>
  <c r="C48" i="27"/>
  <c r="C50" i="30"/>
  <c r="C48" i="30"/>
  <c r="C50" i="27"/>
  <c r="C48" i="29"/>
  <c r="C50" i="28"/>
  <c r="C53" i="30"/>
  <c r="C53" i="29"/>
  <c r="C53" i="28"/>
  <c r="C51" i="30"/>
  <c r="C51" i="29"/>
  <c r="C51" i="28"/>
  <c r="C52" i="28"/>
  <c r="C52" i="29"/>
  <c r="C52" i="30"/>
  <c r="C69" i="29"/>
  <c r="C69" i="30"/>
  <c r="C69" i="28"/>
  <c r="C95" i="29"/>
  <c r="C95" i="30"/>
  <c r="C95" i="27"/>
  <c r="C39" i="30"/>
  <c r="C39" i="29"/>
  <c r="C39" i="28"/>
  <c r="C39" i="27"/>
  <c r="C58" i="30"/>
  <c r="C58" i="29"/>
  <c r="C58" i="28"/>
  <c r="C62" i="29"/>
  <c r="C62" i="30"/>
  <c r="C62" i="28"/>
  <c r="C77" i="29"/>
  <c r="C77" i="30"/>
  <c r="C77" i="28"/>
  <c r="C60" i="29"/>
  <c r="C60" i="30"/>
  <c r="C60" i="28"/>
  <c r="C83" i="29"/>
  <c r="C83" i="30"/>
  <c r="C83" i="28"/>
  <c r="C26" i="30"/>
  <c r="C26" i="29"/>
  <c r="C26" i="27"/>
  <c r="C26" i="28"/>
  <c r="C92" i="29"/>
  <c r="C92" i="30"/>
  <c r="C92" i="27"/>
  <c r="C101" i="29"/>
  <c r="C101" i="30"/>
  <c r="C101" i="28"/>
  <c r="C101" i="27"/>
  <c r="C79" i="29"/>
  <c r="C79" i="30"/>
  <c r="C79" i="28"/>
  <c r="C93" i="29"/>
  <c r="C93" i="30"/>
  <c r="C93" i="27"/>
  <c r="C84" i="29"/>
  <c r="C84" i="30"/>
  <c r="C84" i="28"/>
  <c r="C19" i="30"/>
  <c r="C19" i="29"/>
  <c r="C19" i="28"/>
  <c r="C19" i="27"/>
  <c r="C33" i="30"/>
  <c r="C33" i="29"/>
  <c r="C33" i="28"/>
  <c r="C33" i="27"/>
  <c r="C24" i="30"/>
  <c r="C24" i="29"/>
  <c r="C24" i="27"/>
  <c r="C24" i="28"/>
  <c r="C61" i="29"/>
  <c r="C61" i="30"/>
  <c r="C61" i="28"/>
  <c r="C30" i="30"/>
  <c r="C30" i="29"/>
  <c r="C30" i="28"/>
  <c r="C30" i="27"/>
  <c r="C106" i="30"/>
  <c r="C106" i="29"/>
  <c r="C106" i="28"/>
  <c r="C106" i="27"/>
  <c r="C41" i="30"/>
  <c r="C41" i="29"/>
  <c r="C41" i="28"/>
  <c r="C41" i="27"/>
  <c r="C20" i="30"/>
  <c r="C20" i="29"/>
  <c r="C20" i="27"/>
  <c r="C20" i="28"/>
  <c r="C82" i="30"/>
  <c r="C82" i="29"/>
  <c r="C82" i="28"/>
  <c r="C96" i="29"/>
  <c r="C96" i="30"/>
  <c r="C96" i="28"/>
  <c r="C96" i="27"/>
  <c r="C42" i="30"/>
  <c r="C42" i="29"/>
  <c r="C42" i="28"/>
  <c r="C42" i="27"/>
  <c r="C85" i="29"/>
  <c r="C85" i="30"/>
  <c r="C85" i="28"/>
  <c r="C107" i="29"/>
  <c r="C107" i="30"/>
  <c r="C107" i="28"/>
  <c r="C107" i="27"/>
  <c r="C105" i="29"/>
  <c r="C105" i="30"/>
  <c r="C105" i="28"/>
  <c r="C105" i="27"/>
  <c r="C94" i="29"/>
  <c r="C94" i="30"/>
  <c r="C94" i="27"/>
  <c r="C56" i="30"/>
  <c r="C56" i="29"/>
  <c r="C56" i="28"/>
  <c r="C18" i="30"/>
  <c r="C18" i="29"/>
  <c r="C18" i="27"/>
  <c r="C18" i="28"/>
  <c r="C55" i="30"/>
  <c r="C55" i="29"/>
  <c r="C55" i="28"/>
  <c r="C23" i="30"/>
  <c r="C23" i="29"/>
  <c r="C23" i="28"/>
  <c r="C23" i="27"/>
  <c r="C37" i="30"/>
  <c r="C37" i="29"/>
  <c r="C37" i="28"/>
  <c r="C37" i="27"/>
  <c r="C97" i="29"/>
  <c r="C97" i="30"/>
  <c r="C97" i="28"/>
  <c r="C97" i="27"/>
  <c r="C17" i="30"/>
  <c r="C17" i="29"/>
  <c r="C17" i="28"/>
  <c r="C17" i="27"/>
  <c r="C25" i="30"/>
  <c r="C25" i="29"/>
  <c r="C25" i="28"/>
  <c r="C25" i="27"/>
  <c r="C72" i="29"/>
  <c r="C72" i="30"/>
  <c r="C72" i="28"/>
  <c r="C66" i="30"/>
  <c r="C66" i="29"/>
  <c r="C66" i="28"/>
  <c r="C100" i="29"/>
  <c r="C100" i="30"/>
  <c r="C100" i="28"/>
  <c r="C100" i="27"/>
  <c r="C31" i="30"/>
  <c r="C31" i="29"/>
  <c r="C31" i="28"/>
  <c r="C31" i="27"/>
  <c r="C40" i="30"/>
  <c r="C40" i="29"/>
  <c r="C40" i="28"/>
  <c r="C40" i="27"/>
  <c r="C75" i="29"/>
  <c r="C75" i="30"/>
  <c r="C75" i="28"/>
  <c r="C91" i="29"/>
  <c r="C91" i="30"/>
  <c r="C91" i="27"/>
  <c r="C88" i="29"/>
  <c r="C88" i="30"/>
  <c r="C88" i="27"/>
  <c r="C90" i="30"/>
  <c r="C90" i="29"/>
  <c r="C90" i="27"/>
  <c r="C43" i="30"/>
  <c r="C43" i="29"/>
  <c r="C43" i="27"/>
  <c r="C43" i="28"/>
  <c r="C102" i="29"/>
  <c r="C102" i="30"/>
  <c r="C102" i="28"/>
  <c r="C102" i="27"/>
  <c r="C44" i="30"/>
  <c r="C44" i="29"/>
  <c r="C44" i="28"/>
  <c r="C44" i="27"/>
  <c r="C29" i="30"/>
  <c r="C29" i="29"/>
  <c r="C29" i="28"/>
  <c r="C29" i="27"/>
  <c r="C104" i="29"/>
  <c r="C104" i="30"/>
  <c r="C104" i="28"/>
  <c r="C104" i="27"/>
  <c r="C81" i="29"/>
  <c r="C81" i="30"/>
  <c r="C81" i="28"/>
  <c r="C65" i="29"/>
  <c r="C65" i="30"/>
  <c r="C65" i="28"/>
  <c r="C110" i="29"/>
  <c r="C110" i="30"/>
  <c r="C110" i="28"/>
  <c r="C110" i="27"/>
  <c r="C86" i="29"/>
  <c r="C86" i="30"/>
  <c r="C86" i="28"/>
  <c r="C86" i="27"/>
  <c r="C57" i="30"/>
  <c r="C57" i="29"/>
  <c r="C57" i="28"/>
  <c r="C98" i="30"/>
  <c r="C98" i="29"/>
  <c r="C98" i="28"/>
  <c r="C98" i="27"/>
  <c r="C16" i="30"/>
  <c r="C16" i="29"/>
  <c r="C16" i="27"/>
  <c r="C16" i="28"/>
  <c r="C28" i="30"/>
  <c r="C28" i="29"/>
  <c r="C28" i="28"/>
  <c r="C28" i="27"/>
  <c r="C71" i="29"/>
  <c r="C71" i="30"/>
  <c r="C71" i="28"/>
  <c r="C70" i="29"/>
  <c r="C70" i="30"/>
  <c r="C70" i="28"/>
  <c r="C63" i="29"/>
  <c r="C63" i="30"/>
  <c r="C63" i="28"/>
  <c r="C99" i="29"/>
  <c r="C99" i="30"/>
  <c r="C99" i="28"/>
  <c r="C99" i="27"/>
  <c r="C36" i="30"/>
  <c r="C36" i="29"/>
  <c r="C36" i="28"/>
  <c r="C36" i="27"/>
  <c r="C64" i="29"/>
  <c r="C64" i="30"/>
  <c r="C64" i="28"/>
  <c r="C59" i="29"/>
  <c r="C59" i="30"/>
  <c r="C59" i="28"/>
  <c r="C89" i="29"/>
  <c r="C89" i="30"/>
  <c r="C89" i="27"/>
  <c r="C21" i="30"/>
  <c r="C21" i="29"/>
  <c r="C21" i="28"/>
  <c r="C21" i="27"/>
  <c r="C109" i="29"/>
  <c r="C109" i="30"/>
  <c r="C109" i="28"/>
  <c r="C109" i="27"/>
  <c r="C74" i="30"/>
  <c r="C74" i="29"/>
  <c r="C74" i="28"/>
  <c r="C111" i="29"/>
  <c r="C111" i="30"/>
  <c r="C111" i="28"/>
  <c r="C111" i="27"/>
  <c r="C22" i="30"/>
  <c r="C22" i="29"/>
  <c r="C22" i="27"/>
  <c r="C22" i="28"/>
  <c r="C78" i="29"/>
  <c r="C78" i="30"/>
  <c r="C78" i="28"/>
  <c r="C27" i="30"/>
  <c r="C27" i="29"/>
  <c r="C27" i="28"/>
  <c r="C27" i="27"/>
  <c r="C68" i="29"/>
  <c r="C68" i="30"/>
  <c r="C68" i="28"/>
  <c r="C38" i="30"/>
  <c r="C38" i="29"/>
  <c r="C38" i="28"/>
  <c r="C38" i="27"/>
  <c r="C67" i="29"/>
  <c r="C67" i="30"/>
  <c r="C67" i="28"/>
  <c r="C108" i="29"/>
  <c r="C108" i="30"/>
  <c r="C108" i="28"/>
  <c r="C108" i="27"/>
  <c r="C45" i="30"/>
  <c r="C45" i="29"/>
  <c r="C45" i="28"/>
  <c r="C45" i="27"/>
  <c r="C80" i="29"/>
  <c r="C80" i="30"/>
  <c r="C80" i="28"/>
  <c r="C32" i="30"/>
  <c r="C32" i="29"/>
  <c r="C32" i="28"/>
  <c r="C32" i="27"/>
  <c r="C76" i="29"/>
  <c r="C76" i="30"/>
  <c r="C76" i="28"/>
  <c r="C73" i="29"/>
  <c r="C73" i="30"/>
  <c r="C73" i="28"/>
  <c r="C103" i="29"/>
  <c r="C103" i="30"/>
  <c r="C103" i="28"/>
  <c r="C103" i="27"/>
  <c r="C34" i="30"/>
  <c r="C34" i="29"/>
  <c r="C34" i="28"/>
  <c r="C34" i="27"/>
  <c r="C35" i="30"/>
  <c r="C35" i="29"/>
  <c r="C35" i="28"/>
  <c r="C35" i="27"/>
  <c r="C46" i="30"/>
  <c r="C46" i="29"/>
  <c r="C46" i="28"/>
  <c r="C46" i="27"/>
  <c r="C87" i="29"/>
  <c r="C87" i="30"/>
  <c r="C87" i="28"/>
  <c r="C87" i="27"/>
  <c r="AY113" i="30" l="1"/>
  <c r="AY117" i="30" s="1"/>
  <c r="BC104" i="51"/>
  <c r="BC86" i="51" s="1"/>
  <c r="AY104" i="51"/>
  <c r="AY86" i="51" s="1"/>
  <c r="HP116" i="30"/>
  <c r="Q118" i="30"/>
  <c r="HP116" i="29"/>
  <c r="P118" i="29"/>
  <c r="AF103" i="51"/>
  <c r="AF85" i="51" s="1"/>
  <c r="HP116" i="28"/>
  <c r="O118" i="27"/>
  <c r="M118" i="27"/>
  <c r="BE64" i="51"/>
  <c r="BE59" i="51"/>
  <c r="BE75" i="51"/>
  <c r="BE73" i="51"/>
  <c r="BE71" i="51"/>
  <c r="BE61" i="51"/>
  <c r="BE70" i="51"/>
  <c r="BE72" i="51"/>
  <c r="BE67" i="51"/>
  <c r="BE63" i="51"/>
  <c r="BE76" i="51"/>
  <c r="BE62" i="51"/>
  <c r="BE68" i="51"/>
  <c r="BE77" i="51"/>
  <c r="BE74" i="51"/>
  <c r="BE78" i="51"/>
  <c r="BE66" i="51"/>
  <c r="BE65" i="51"/>
  <c r="BE60" i="51"/>
  <c r="BE69" i="51"/>
  <c r="HQ113" i="27" a="1"/>
  <c r="HQ113" i="27" s="1"/>
  <c r="BE95" i="31" s="1"/>
  <c r="HQ115" i="27" a="1"/>
  <c r="HQ115" i="27" s="1"/>
  <c r="HV113" i="27" a="1"/>
  <c r="HV113" i="27" s="1"/>
  <c r="IC113" i="27" a="1"/>
  <c r="IC113" i="27" s="1"/>
  <c r="IB113" i="27" a="1"/>
  <c r="IB113" i="27" s="1"/>
  <c r="IA113" i="27" a="1"/>
  <c r="IA113" i="27" s="1"/>
  <c r="HY113" i="27" a="1"/>
  <c r="HY113" i="27" s="1"/>
  <c r="HW113" i="27" a="1"/>
  <c r="HW113" i="27" s="1"/>
  <c r="HX113" i="27" a="1"/>
  <c r="HX113" i="27" s="1"/>
  <c r="ID113" i="27" a="1"/>
  <c r="ID113" i="27" s="1"/>
  <c r="IE113" i="27" a="1"/>
  <c r="IE113" i="27" s="1"/>
  <c r="HZ113" i="27" a="1"/>
  <c r="HZ113" i="27" s="1"/>
  <c r="HW115" i="27" a="1"/>
  <c r="HW115" i="27" s="1"/>
  <c r="IA115" i="27" a="1"/>
  <c r="IA115" i="27" s="1"/>
  <c r="HZ115" i="27" a="1"/>
  <c r="HZ115" i="27" s="1"/>
  <c r="IB115" i="27" a="1"/>
  <c r="IB115" i="27" s="1"/>
  <c r="IE115" i="27" a="1"/>
  <c r="IE115" i="27" s="1"/>
  <c r="HV115" i="27" a="1"/>
  <c r="HV115" i="27" s="1"/>
  <c r="HX115" i="27" a="1"/>
  <c r="HX115" i="27" s="1"/>
  <c r="HY115" i="27" a="1"/>
  <c r="HY115" i="27" s="1"/>
  <c r="IC115" i="27" a="1"/>
  <c r="IC115" i="27" s="1"/>
  <c r="ID115" i="27" a="1"/>
  <c r="ID115" i="27" s="1"/>
  <c r="HP114" i="28"/>
  <c r="K118" i="28"/>
  <c r="HP114" i="30"/>
  <c r="K118" i="30"/>
  <c r="HP114" i="29"/>
  <c r="K118" i="29"/>
  <c r="AT104" i="51"/>
  <c r="AT86" i="51" s="1"/>
  <c r="AN104" i="51"/>
  <c r="AN86" i="51" s="1"/>
  <c r="HA113" i="28"/>
  <c r="HA117" i="28" s="1"/>
  <c r="GS113" i="28"/>
  <c r="GS117" i="28" s="1"/>
  <c r="GK113" i="28"/>
  <c r="GK117" i="28" s="1"/>
  <c r="GC113" i="28"/>
  <c r="GC117" i="28" s="1"/>
  <c r="FU113" i="28"/>
  <c r="FU117" i="28" s="1"/>
  <c r="FM113" i="28"/>
  <c r="FM117" i="28" s="1"/>
  <c r="FE113" i="28"/>
  <c r="FE117" i="28" s="1"/>
  <c r="EW113" i="28"/>
  <c r="EW117" i="28" s="1"/>
  <c r="EO113" i="28"/>
  <c r="EO117" i="28" s="1"/>
  <c r="EG113" i="28"/>
  <c r="EG117" i="28" s="1"/>
  <c r="DY113" i="28"/>
  <c r="DY117" i="28" s="1"/>
  <c r="DQ113" i="28"/>
  <c r="DQ117" i="28" s="1"/>
  <c r="DI113" i="28"/>
  <c r="DI117" i="28" s="1"/>
  <c r="DA113" i="28"/>
  <c r="DA117" i="28" s="1"/>
  <c r="CS113" i="28"/>
  <c r="CS117" i="28" s="1"/>
  <c r="CK113" i="28"/>
  <c r="CK117" i="28" s="1"/>
  <c r="CC113" i="28"/>
  <c r="CC117" i="28" s="1"/>
  <c r="BU113" i="28"/>
  <c r="BU117" i="28" s="1"/>
  <c r="BM113" i="28"/>
  <c r="BM117" i="28" s="1"/>
  <c r="BE113" i="28"/>
  <c r="BE117" i="28" s="1"/>
  <c r="AW113" i="28"/>
  <c r="AW117" i="28" s="1"/>
  <c r="AO113" i="28"/>
  <c r="AO117" i="28" s="1"/>
  <c r="AG113" i="28"/>
  <c r="AG117" i="28" s="1"/>
  <c r="Y113" i="28"/>
  <c r="Y117" i="28" s="1"/>
  <c r="Q113" i="28"/>
  <c r="Q117" i="28" s="1"/>
  <c r="GZ113" i="28"/>
  <c r="GZ117" i="28" s="1"/>
  <c r="GR113" i="28"/>
  <c r="GR117" i="28" s="1"/>
  <c r="GJ113" i="28"/>
  <c r="GJ117" i="28" s="1"/>
  <c r="GB113" i="28"/>
  <c r="GB117" i="28" s="1"/>
  <c r="FT113" i="28"/>
  <c r="FT117" i="28" s="1"/>
  <c r="FL113" i="28"/>
  <c r="FL117" i="28" s="1"/>
  <c r="FD113" i="28"/>
  <c r="FD117" i="28" s="1"/>
  <c r="EV113" i="28"/>
  <c r="EV117" i="28" s="1"/>
  <c r="EN113" i="28"/>
  <c r="EN117" i="28" s="1"/>
  <c r="EF113" i="28"/>
  <c r="EF117" i="28" s="1"/>
  <c r="DX113" i="28"/>
  <c r="DX117" i="28" s="1"/>
  <c r="DP113" i="28"/>
  <c r="DP117" i="28" s="1"/>
  <c r="DH113" i="28"/>
  <c r="DH117" i="28" s="1"/>
  <c r="CZ113" i="28"/>
  <c r="CZ117" i="28" s="1"/>
  <c r="CR113" i="28"/>
  <c r="CR117" i="28" s="1"/>
  <c r="CJ113" i="28"/>
  <c r="CJ117" i="28" s="1"/>
  <c r="CB113" i="28"/>
  <c r="CB117" i="28" s="1"/>
  <c r="BT113" i="28"/>
  <c r="BT117" i="28" s="1"/>
  <c r="BL113" i="28"/>
  <c r="BL117" i="28" s="1"/>
  <c r="BD113" i="28"/>
  <c r="BD117" i="28" s="1"/>
  <c r="AV113" i="28"/>
  <c r="AV117" i="28" s="1"/>
  <c r="AN113" i="28"/>
  <c r="AN117" i="28" s="1"/>
  <c r="AF113" i="28"/>
  <c r="AF117" i="28" s="1"/>
  <c r="X113" i="28"/>
  <c r="X117" i="28" s="1"/>
  <c r="P113" i="28"/>
  <c r="P117" i="28" s="1"/>
  <c r="GY113" i="28"/>
  <c r="GY117" i="28" s="1"/>
  <c r="GQ113" i="28"/>
  <c r="GQ117" i="28" s="1"/>
  <c r="GI113" i="28"/>
  <c r="GI117" i="28" s="1"/>
  <c r="GA113" i="28"/>
  <c r="GA117" i="28" s="1"/>
  <c r="FS113" i="28"/>
  <c r="FS117" i="28" s="1"/>
  <c r="FK113" i="28"/>
  <c r="FK117" i="28" s="1"/>
  <c r="FC113" i="28"/>
  <c r="FC117" i="28" s="1"/>
  <c r="EU113" i="28"/>
  <c r="EU117" i="28" s="1"/>
  <c r="EM113" i="28"/>
  <c r="EM117" i="28" s="1"/>
  <c r="EE113" i="28"/>
  <c r="EE117" i="28" s="1"/>
  <c r="DW113" i="28"/>
  <c r="DW117" i="28" s="1"/>
  <c r="DO113" i="28"/>
  <c r="DO117" i="28" s="1"/>
  <c r="DG113" i="28"/>
  <c r="DG117" i="28" s="1"/>
  <c r="CY113" i="28"/>
  <c r="CY117" i="28" s="1"/>
  <c r="CQ113" i="28"/>
  <c r="CQ117" i="28" s="1"/>
  <c r="CI113" i="28"/>
  <c r="CI117" i="28" s="1"/>
  <c r="CA113" i="28"/>
  <c r="CA117" i="28" s="1"/>
  <c r="BS113" i="28"/>
  <c r="BS117" i="28" s="1"/>
  <c r="BK113" i="28"/>
  <c r="BK117" i="28" s="1"/>
  <c r="BC113" i="28"/>
  <c r="BC117" i="28" s="1"/>
  <c r="AU113" i="28"/>
  <c r="AU117" i="28" s="1"/>
  <c r="AM113" i="28"/>
  <c r="AM117" i="28" s="1"/>
  <c r="AE113" i="28"/>
  <c r="AE117" i="28" s="1"/>
  <c r="W113" i="28"/>
  <c r="W117" i="28" s="1"/>
  <c r="O113" i="28"/>
  <c r="O117" i="28" s="1"/>
  <c r="GX113" i="28"/>
  <c r="GX117" i="28" s="1"/>
  <c r="GP113" i="28"/>
  <c r="GP117" i="28" s="1"/>
  <c r="GH113" i="28"/>
  <c r="GH117" i="28" s="1"/>
  <c r="FZ113" i="28"/>
  <c r="FZ117" i="28" s="1"/>
  <c r="FR113" i="28"/>
  <c r="FR117" i="28" s="1"/>
  <c r="FJ113" i="28"/>
  <c r="FJ117" i="28" s="1"/>
  <c r="FB113" i="28"/>
  <c r="FB117" i="28" s="1"/>
  <c r="ET113" i="28"/>
  <c r="ET117" i="28" s="1"/>
  <c r="EL113" i="28"/>
  <c r="EL117" i="28" s="1"/>
  <c r="ED113" i="28"/>
  <c r="ED117" i="28" s="1"/>
  <c r="DV113" i="28"/>
  <c r="DV117" i="28" s="1"/>
  <c r="DN113" i="28"/>
  <c r="DN117" i="28" s="1"/>
  <c r="DF113" i="28"/>
  <c r="DF117" i="28" s="1"/>
  <c r="CX113" i="28"/>
  <c r="CX117" i="28" s="1"/>
  <c r="CP113" i="28"/>
  <c r="CP117" i="28" s="1"/>
  <c r="CH113" i="28"/>
  <c r="CH117" i="28" s="1"/>
  <c r="BZ113" i="28"/>
  <c r="BZ117" i="28" s="1"/>
  <c r="BR113" i="28"/>
  <c r="BR117" i="28" s="1"/>
  <c r="BJ113" i="28"/>
  <c r="BJ117" i="28" s="1"/>
  <c r="BB113" i="28"/>
  <c r="BB117" i="28" s="1"/>
  <c r="AT113" i="28"/>
  <c r="AT117" i="28" s="1"/>
  <c r="AL113" i="28"/>
  <c r="AL117" i="28" s="1"/>
  <c r="AD113" i="28"/>
  <c r="AD117" i="28" s="1"/>
  <c r="V113" i="28"/>
  <c r="V117" i="28" s="1"/>
  <c r="N113" i="28"/>
  <c r="N117" i="28" s="1"/>
  <c r="GW113" i="28"/>
  <c r="GW117" i="28" s="1"/>
  <c r="GO113" i="28"/>
  <c r="GO117" i="28" s="1"/>
  <c r="GG113" i="28"/>
  <c r="GG117" i="28" s="1"/>
  <c r="FY113" i="28"/>
  <c r="FY117" i="28" s="1"/>
  <c r="FQ113" i="28"/>
  <c r="FQ117" i="28" s="1"/>
  <c r="FI113" i="28"/>
  <c r="FI117" i="28" s="1"/>
  <c r="FA113" i="28"/>
  <c r="FA117" i="28" s="1"/>
  <c r="ES113" i="28"/>
  <c r="ES117" i="28" s="1"/>
  <c r="EK113" i="28"/>
  <c r="EK117" i="28" s="1"/>
  <c r="EC113" i="28"/>
  <c r="EC117" i="28" s="1"/>
  <c r="DU113" i="28"/>
  <c r="DU117" i="28" s="1"/>
  <c r="DM113" i="28"/>
  <c r="DM117" i="28" s="1"/>
  <c r="DE113" i="28"/>
  <c r="DE117" i="28" s="1"/>
  <c r="CW113" i="28"/>
  <c r="CW117" i="28" s="1"/>
  <c r="CO113" i="28"/>
  <c r="CO117" i="28" s="1"/>
  <c r="CG113" i="28"/>
  <c r="CG117" i="28" s="1"/>
  <c r="BY113" i="28"/>
  <c r="BY117" i="28" s="1"/>
  <c r="BQ113" i="28"/>
  <c r="BQ117" i="28" s="1"/>
  <c r="BI113" i="28"/>
  <c r="BI117" i="28" s="1"/>
  <c r="BA113" i="28"/>
  <c r="BA117" i="28" s="1"/>
  <c r="AS113" i="28"/>
  <c r="AK113" i="28"/>
  <c r="AK117" i="28" s="1"/>
  <c r="AC113" i="28"/>
  <c r="AC117" i="28" s="1"/>
  <c r="U113" i="28"/>
  <c r="U117" i="28" s="1"/>
  <c r="M113" i="28"/>
  <c r="M117" i="28" s="1"/>
  <c r="GV113" i="28"/>
  <c r="GV117" i="28" s="1"/>
  <c r="GN113" i="28"/>
  <c r="GN117" i="28" s="1"/>
  <c r="GF113" i="28"/>
  <c r="GF117" i="28" s="1"/>
  <c r="FX113" i="28"/>
  <c r="FX117" i="28" s="1"/>
  <c r="FP113" i="28"/>
  <c r="FP117" i="28" s="1"/>
  <c r="FH113" i="28"/>
  <c r="FH117" i="28" s="1"/>
  <c r="EZ113" i="28"/>
  <c r="EZ117" i="28" s="1"/>
  <c r="ER113" i="28"/>
  <c r="ER117" i="28" s="1"/>
  <c r="EJ113" i="28"/>
  <c r="EJ117" i="28" s="1"/>
  <c r="EB113" i="28"/>
  <c r="EB117" i="28" s="1"/>
  <c r="DT113" i="28"/>
  <c r="DT117" i="28" s="1"/>
  <c r="DL113" i="28"/>
  <c r="DL117" i="28" s="1"/>
  <c r="DD113" i="28"/>
  <c r="DD117" i="28" s="1"/>
  <c r="CV113" i="28"/>
  <c r="CV117" i="28" s="1"/>
  <c r="CN113" i="28"/>
  <c r="CN117" i="28" s="1"/>
  <c r="CF113" i="28"/>
  <c r="CF117" i="28" s="1"/>
  <c r="BX113" i="28"/>
  <c r="BX117" i="28" s="1"/>
  <c r="BP113" i="28"/>
  <c r="BP117" i="28" s="1"/>
  <c r="BH113" i="28"/>
  <c r="BH117" i="28" s="1"/>
  <c r="AZ113" i="28"/>
  <c r="AZ117" i="28" s="1"/>
  <c r="AR113" i="28"/>
  <c r="AR117" i="28" s="1"/>
  <c r="AJ113" i="28"/>
  <c r="AJ117" i="28" s="1"/>
  <c r="AB113" i="28"/>
  <c r="AB117" i="28" s="1"/>
  <c r="T113" i="28"/>
  <c r="T117" i="28" s="1"/>
  <c r="L113" i="28"/>
  <c r="L117" i="28" s="1"/>
  <c r="GU113" i="28"/>
  <c r="GU117" i="28" s="1"/>
  <c r="GM113" i="28"/>
  <c r="GM117" i="28" s="1"/>
  <c r="GE113" i="28"/>
  <c r="GE117" i="28" s="1"/>
  <c r="FW113" i="28"/>
  <c r="FW117" i="28" s="1"/>
  <c r="FO113" i="28"/>
  <c r="FO117" i="28" s="1"/>
  <c r="FG113" i="28"/>
  <c r="FG117" i="28" s="1"/>
  <c r="EY113" i="28"/>
  <c r="EY117" i="28" s="1"/>
  <c r="EQ113" i="28"/>
  <c r="EQ117" i="28" s="1"/>
  <c r="EI113" i="28"/>
  <c r="EI117" i="28" s="1"/>
  <c r="EA113" i="28"/>
  <c r="EA117" i="28" s="1"/>
  <c r="DS113" i="28"/>
  <c r="DS117" i="28" s="1"/>
  <c r="DK113" i="28"/>
  <c r="DK117" i="28" s="1"/>
  <c r="DC113" i="28"/>
  <c r="DC117" i="28" s="1"/>
  <c r="CU113" i="28"/>
  <c r="CU117" i="28" s="1"/>
  <c r="CM113" i="28"/>
  <c r="CM117" i="28" s="1"/>
  <c r="CE113" i="28"/>
  <c r="CE117" i="28" s="1"/>
  <c r="BW113" i="28"/>
  <c r="BW117" i="28" s="1"/>
  <c r="BO113" i="28"/>
  <c r="BO117" i="28" s="1"/>
  <c r="BG113" i="28"/>
  <c r="BG117" i="28" s="1"/>
  <c r="AY113" i="28"/>
  <c r="AY117" i="28" s="1"/>
  <c r="AQ113" i="28"/>
  <c r="AQ117" i="28" s="1"/>
  <c r="AI113" i="28"/>
  <c r="AI117" i="28" s="1"/>
  <c r="AA113" i="28"/>
  <c r="AA117" i="28" s="1"/>
  <c r="S113" i="28"/>
  <c r="S117" i="28" s="1"/>
  <c r="K113" i="28"/>
  <c r="HB113" i="28"/>
  <c r="HB117" i="28" s="1"/>
  <c r="GT113" i="28"/>
  <c r="GT117" i="28" s="1"/>
  <c r="GL113" i="28"/>
  <c r="GL117" i="28" s="1"/>
  <c r="GD113" i="28"/>
  <c r="GD117" i="28" s="1"/>
  <c r="FV113" i="28"/>
  <c r="FV117" i="28" s="1"/>
  <c r="FN113" i="28"/>
  <c r="FN117" i="28" s="1"/>
  <c r="FF113" i="28"/>
  <c r="FF117" i="28" s="1"/>
  <c r="EX113" i="28"/>
  <c r="EX117" i="28" s="1"/>
  <c r="EP113" i="28"/>
  <c r="EP117" i="28" s="1"/>
  <c r="EH113" i="28"/>
  <c r="EH117" i="28" s="1"/>
  <c r="DZ113" i="28"/>
  <c r="DZ117" i="28" s="1"/>
  <c r="DR113" i="28"/>
  <c r="DR117" i="28" s="1"/>
  <c r="DJ113" i="28"/>
  <c r="DJ117" i="28" s="1"/>
  <c r="DB113" i="28"/>
  <c r="DB117" i="28" s="1"/>
  <c r="CT113" i="28"/>
  <c r="CT117" i="28" s="1"/>
  <c r="CL113" i="28"/>
  <c r="CL117" i="28" s="1"/>
  <c r="CD113" i="28"/>
  <c r="CD117" i="28" s="1"/>
  <c r="BV113" i="28"/>
  <c r="BV117" i="28" s="1"/>
  <c r="BN113" i="28"/>
  <c r="BN117" i="28" s="1"/>
  <c r="BF113" i="28"/>
  <c r="BF117" i="28" s="1"/>
  <c r="AX113" i="28"/>
  <c r="AX117" i="28" s="1"/>
  <c r="AP113" i="28"/>
  <c r="AP117" i="28" s="1"/>
  <c r="AH113" i="28"/>
  <c r="AH117" i="28" s="1"/>
  <c r="Z113" i="28"/>
  <c r="Z117" i="28" s="1"/>
  <c r="R113" i="28"/>
  <c r="R117" i="28" s="1"/>
  <c r="HA113" i="29"/>
  <c r="HA117" i="29" s="1"/>
  <c r="GS113" i="29"/>
  <c r="GS117" i="29" s="1"/>
  <c r="GK113" i="29"/>
  <c r="GK117" i="29" s="1"/>
  <c r="GC113" i="29"/>
  <c r="GC117" i="29" s="1"/>
  <c r="FU113" i="29"/>
  <c r="FU117" i="29" s="1"/>
  <c r="FM113" i="29"/>
  <c r="FM117" i="29" s="1"/>
  <c r="FE113" i="29"/>
  <c r="FE117" i="29" s="1"/>
  <c r="EW113" i="29"/>
  <c r="EW117" i="29" s="1"/>
  <c r="EO113" i="29"/>
  <c r="EO117" i="29" s="1"/>
  <c r="EG113" i="29"/>
  <c r="EG117" i="29" s="1"/>
  <c r="DY113" i="29"/>
  <c r="DY117" i="29" s="1"/>
  <c r="DQ113" i="29"/>
  <c r="DQ117" i="29" s="1"/>
  <c r="DI113" i="29"/>
  <c r="DI117" i="29" s="1"/>
  <c r="DA113" i="29"/>
  <c r="DA117" i="29" s="1"/>
  <c r="CS113" i="29"/>
  <c r="CS117" i="29" s="1"/>
  <c r="CK113" i="29"/>
  <c r="CK117" i="29" s="1"/>
  <c r="CC113" i="29"/>
  <c r="CC117" i="29" s="1"/>
  <c r="BU113" i="29"/>
  <c r="BU117" i="29" s="1"/>
  <c r="BM113" i="29"/>
  <c r="BM117" i="29" s="1"/>
  <c r="BE113" i="29"/>
  <c r="BE117" i="29" s="1"/>
  <c r="AW113" i="29"/>
  <c r="AW117" i="29" s="1"/>
  <c r="AO113" i="29"/>
  <c r="AO117" i="29" s="1"/>
  <c r="AG113" i="29"/>
  <c r="AG117" i="29" s="1"/>
  <c r="Y113" i="29"/>
  <c r="Y117" i="29" s="1"/>
  <c r="Q113" i="29"/>
  <c r="Q117" i="29" s="1"/>
  <c r="GZ113" i="29"/>
  <c r="GZ117" i="29" s="1"/>
  <c r="GR113" i="29"/>
  <c r="GR117" i="29" s="1"/>
  <c r="GJ113" i="29"/>
  <c r="GJ117" i="29" s="1"/>
  <c r="GB113" i="29"/>
  <c r="GB117" i="29" s="1"/>
  <c r="FT113" i="29"/>
  <c r="FT117" i="29" s="1"/>
  <c r="FL113" i="29"/>
  <c r="FL117" i="29" s="1"/>
  <c r="FD113" i="29"/>
  <c r="FD117" i="29" s="1"/>
  <c r="EV113" i="29"/>
  <c r="EV117" i="29" s="1"/>
  <c r="EN113" i="29"/>
  <c r="EN117" i="29" s="1"/>
  <c r="EF113" i="29"/>
  <c r="EF117" i="29" s="1"/>
  <c r="DX113" i="29"/>
  <c r="DX117" i="29" s="1"/>
  <c r="DP113" i="29"/>
  <c r="DP117" i="29" s="1"/>
  <c r="DH113" i="29"/>
  <c r="DH117" i="29" s="1"/>
  <c r="CZ113" i="29"/>
  <c r="CZ117" i="29" s="1"/>
  <c r="CR113" i="29"/>
  <c r="CR117" i="29" s="1"/>
  <c r="CJ113" i="29"/>
  <c r="CJ117" i="29" s="1"/>
  <c r="CB113" i="29"/>
  <c r="CB117" i="29" s="1"/>
  <c r="BT113" i="29"/>
  <c r="BT117" i="29" s="1"/>
  <c r="BL113" i="29"/>
  <c r="BL117" i="29" s="1"/>
  <c r="BD113" i="29"/>
  <c r="BD117" i="29" s="1"/>
  <c r="AV113" i="29"/>
  <c r="AV117" i="29" s="1"/>
  <c r="AN113" i="29"/>
  <c r="AN117" i="29" s="1"/>
  <c r="AF113" i="29"/>
  <c r="AF117" i="29" s="1"/>
  <c r="X113" i="29"/>
  <c r="X117" i="29" s="1"/>
  <c r="P113" i="29"/>
  <c r="GY113" i="29"/>
  <c r="GY117" i="29" s="1"/>
  <c r="GQ113" i="29"/>
  <c r="GQ117" i="29" s="1"/>
  <c r="GI113" i="29"/>
  <c r="GI117" i="29" s="1"/>
  <c r="GA113" i="29"/>
  <c r="GA117" i="29" s="1"/>
  <c r="FS113" i="29"/>
  <c r="FS117" i="29" s="1"/>
  <c r="FK113" i="29"/>
  <c r="FK117" i="29" s="1"/>
  <c r="FC113" i="29"/>
  <c r="FC117" i="29" s="1"/>
  <c r="EU113" i="29"/>
  <c r="EU117" i="29" s="1"/>
  <c r="EM113" i="29"/>
  <c r="EM117" i="29" s="1"/>
  <c r="EE113" i="29"/>
  <c r="EE117" i="29" s="1"/>
  <c r="DW113" i="29"/>
  <c r="DW117" i="29" s="1"/>
  <c r="DO113" i="29"/>
  <c r="DO117" i="29" s="1"/>
  <c r="DG113" i="29"/>
  <c r="DG117" i="29" s="1"/>
  <c r="CY113" i="29"/>
  <c r="CY117" i="29" s="1"/>
  <c r="CQ113" i="29"/>
  <c r="CQ117" i="29" s="1"/>
  <c r="CI113" i="29"/>
  <c r="CI117" i="29" s="1"/>
  <c r="CA113" i="29"/>
  <c r="CA117" i="29" s="1"/>
  <c r="BS113" i="29"/>
  <c r="BS117" i="29" s="1"/>
  <c r="BK113" i="29"/>
  <c r="BK117" i="29" s="1"/>
  <c r="BC113" i="29"/>
  <c r="BC117" i="29" s="1"/>
  <c r="AU113" i="29"/>
  <c r="AU117" i="29" s="1"/>
  <c r="AM113" i="29"/>
  <c r="AM117" i="29" s="1"/>
  <c r="AE113" i="29"/>
  <c r="AE117" i="29" s="1"/>
  <c r="W113" i="29"/>
  <c r="W117" i="29" s="1"/>
  <c r="O113" i="29"/>
  <c r="O117" i="29" s="1"/>
  <c r="GX113" i="29"/>
  <c r="GX117" i="29" s="1"/>
  <c r="GP113" i="29"/>
  <c r="GP117" i="29" s="1"/>
  <c r="GH113" i="29"/>
  <c r="GH117" i="29" s="1"/>
  <c r="FZ113" i="29"/>
  <c r="FZ117" i="29" s="1"/>
  <c r="FR113" i="29"/>
  <c r="FR117" i="29" s="1"/>
  <c r="FJ113" i="29"/>
  <c r="FJ117" i="29" s="1"/>
  <c r="FB113" i="29"/>
  <c r="FB117" i="29" s="1"/>
  <c r="ET113" i="29"/>
  <c r="ET117" i="29" s="1"/>
  <c r="EL113" i="29"/>
  <c r="EL117" i="29" s="1"/>
  <c r="ED113" i="29"/>
  <c r="ED117" i="29" s="1"/>
  <c r="DV113" i="29"/>
  <c r="DV117" i="29" s="1"/>
  <c r="DN113" i="29"/>
  <c r="DN117" i="29" s="1"/>
  <c r="DF113" i="29"/>
  <c r="DF117" i="29" s="1"/>
  <c r="CX113" i="29"/>
  <c r="CX117" i="29" s="1"/>
  <c r="CP113" i="29"/>
  <c r="CP117" i="29" s="1"/>
  <c r="CH113" i="29"/>
  <c r="CH117" i="29" s="1"/>
  <c r="BZ113" i="29"/>
  <c r="BZ117" i="29" s="1"/>
  <c r="BR113" i="29"/>
  <c r="BR117" i="29" s="1"/>
  <c r="BJ113" i="29"/>
  <c r="BJ117" i="29" s="1"/>
  <c r="BB113" i="29"/>
  <c r="BB117" i="29" s="1"/>
  <c r="AT113" i="29"/>
  <c r="AT117" i="29" s="1"/>
  <c r="AL113" i="29"/>
  <c r="AL117" i="29" s="1"/>
  <c r="AD113" i="29"/>
  <c r="AD117" i="29" s="1"/>
  <c r="V113" i="29"/>
  <c r="V117" i="29" s="1"/>
  <c r="N113" i="29"/>
  <c r="N117" i="29" s="1"/>
  <c r="GW113" i="29"/>
  <c r="GW117" i="29" s="1"/>
  <c r="GO113" i="29"/>
  <c r="GO117" i="29" s="1"/>
  <c r="GG113" i="29"/>
  <c r="GG117" i="29" s="1"/>
  <c r="FY113" i="29"/>
  <c r="FY117" i="29" s="1"/>
  <c r="FQ113" i="29"/>
  <c r="FQ117" i="29" s="1"/>
  <c r="FI113" i="29"/>
  <c r="FI117" i="29" s="1"/>
  <c r="FA113" i="29"/>
  <c r="FA117" i="29" s="1"/>
  <c r="ES113" i="29"/>
  <c r="ES117" i="29" s="1"/>
  <c r="EK113" i="29"/>
  <c r="EK117" i="29" s="1"/>
  <c r="EC113" i="29"/>
  <c r="EC117" i="29" s="1"/>
  <c r="DU113" i="29"/>
  <c r="DU117" i="29" s="1"/>
  <c r="DM113" i="29"/>
  <c r="DM117" i="29" s="1"/>
  <c r="DE113" i="29"/>
  <c r="DE117" i="29" s="1"/>
  <c r="CW113" i="29"/>
  <c r="CW117" i="29" s="1"/>
  <c r="CO113" i="29"/>
  <c r="CO117" i="29" s="1"/>
  <c r="CG113" i="29"/>
  <c r="CG117" i="29" s="1"/>
  <c r="BY113" i="29"/>
  <c r="BY117" i="29" s="1"/>
  <c r="BQ113" i="29"/>
  <c r="BQ117" i="29" s="1"/>
  <c r="BI113" i="29"/>
  <c r="BI117" i="29" s="1"/>
  <c r="BA113" i="29"/>
  <c r="BA117" i="29" s="1"/>
  <c r="AS113" i="29"/>
  <c r="AS117" i="29" s="1"/>
  <c r="AK113" i="29"/>
  <c r="AK117" i="29" s="1"/>
  <c r="AC113" i="29"/>
  <c r="AC117" i="29" s="1"/>
  <c r="U113" i="29"/>
  <c r="U117" i="29" s="1"/>
  <c r="M113" i="29"/>
  <c r="M117" i="29" s="1"/>
  <c r="GV113" i="29"/>
  <c r="GV117" i="29" s="1"/>
  <c r="GN113" i="29"/>
  <c r="GN117" i="29" s="1"/>
  <c r="GF113" i="29"/>
  <c r="GF117" i="29" s="1"/>
  <c r="FX113" i="29"/>
  <c r="FX117" i="29" s="1"/>
  <c r="FP113" i="29"/>
  <c r="FP117" i="29" s="1"/>
  <c r="FH113" i="29"/>
  <c r="FH117" i="29" s="1"/>
  <c r="EZ113" i="29"/>
  <c r="EZ117" i="29" s="1"/>
  <c r="ER113" i="29"/>
  <c r="ER117" i="29" s="1"/>
  <c r="EJ113" i="29"/>
  <c r="EJ117" i="29" s="1"/>
  <c r="EB113" i="29"/>
  <c r="EB117" i="29" s="1"/>
  <c r="DT113" i="29"/>
  <c r="DT117" i="29" s="1"/>
  <c r="DL113" i="29"/>
  <c r="DL117" i="29" s="1"/>
  <c r="DD113" i="29"/>
  <c r="DD117" i="29" s="1"/>
  <c r="CV113" i="29"/>
  <c r="CV117" i="29" s="1"/>
  <c r="CN113" i="29"/>
  <c r="CN117" i="29" s="1"/>
  <c r="CF113" i="29"/>
  <c r="CF117" i="29" s="1"/>
  <c r="BX113" i="29"/>
  <c r="BX117" i="29" s="1"/>
  <c r="BP113" i="29"/>
  <c r="BP117" i="29" s="1"/>
  <c r="BH113" i="29"/>
  <c r="BH117" i="29" s="1"/>
  <c r="AZ113" i="29"/>
  <c r="AZ117" i="29" s="1"/>
  <c r="AR113" i="29"/>
  <c r="AR117" i="29" s="1"/>
  <c r="AJ113" i="29"/>
  <c r="AJ117" i="29" s="1"/>
  <c r="AB113" i="29"/>
  <c r="AB117" i="29" s="1"/>
  <c r="T113" i="29"/>
  <c r="T117" i="29" s="1"/>
  <c r="L113" i="29"/>
  <c r="L117" i="29" s="1"/>
  <c r="GU113" i="29"/>
  <c r="GU117" i="29" s="1"/>
  <c r="GM113" i="29"/>
  <c r="GM117" i="29" s="1"/>
  <c r="GE113" i="29"/>
  <c r="GE117" i="29" s="1"/>
  <c r="FW113" i="29"/>
  <c r="FW117" i="29" s="1"/>
  <c r="FO113" i="29"/>
  <c r="FO117" i="29" s="1"/>
  <c r="FG113" i="29"/>
  <c r="FG117" i="29" s="1"/>
  <c r="EY113" i="29"/>
  <c r="EY117" i="29" s="1"/>
  <c r="EQ113" i="29"/>
  <c r="EQ117" i="29" s="1"/>
  <c r="EI113" i="29"/>
  <c r="EI117" i="29" s="1"/>
  <c r="EA113" i="29"/>
  <c r="EA117" i="29" s="1"/>
  <c r="DS113" i="29"/>
  <c r="DS117" i="29" s="1"/>
  <c r="DK113" i="29"/>
  <c r="DK117" i="29" s="1"/>
  <c r="DC113" i="29"/>
  <c r="DC117" i="29" s="1"/>
  <c r="CU113" i="29"/>
  <c r="CU117" i="29" s="1"/>
  <c r="CM113" i="29"/>
  <c r="CM117" i="29" s="1"/>
  <c r="CE113" i="29"/>
  <c r="CE117" i="29" s="1"/>
  <c r="BW113" i="29"/>
  <c r="BW117" i="29" s="1"/>
  <c r="BO113" i="29"/>
  <c r="BO117" i="29" s="1"/>
  <c r="BG113" i="29"/>
  <c r="BG117" i="29" s="1"/>
  <c r="AY113" i="29"/>
  <c r="AY117" i="29" s="1"/>
  <c r="AQ113" i="29"/>
  <c r="AQ117" i="29" s="1"/>
  <c r="AI113" i="29"/>
  <c r="AI117" i="29" s="1"/>
  <c r="AA113" i="29"/>
  <c r="AA117" i="29" s="1"/>
  <c r="S113" i="29"/>
  <c r="S117" i="29" s="1"/>
  <c r="K113" i="29"/>
  <c r="HB113" i="29"/>
  <c r="HB117" i="29" s="1"/>
  <c r="GT113" i="29"/>
  <c r="GT117" i="29" s="1"/>
  <c r="GL113" i="29"/>
  <c r="GL117" i="29" s="1"/>
  <c r="GD113" i="29"/>
  <c r="GD117" i="29" s="1"/>
  <c r="FV113" i="29"/>
  <c r="FV117" i="29" s="1"/>
  <c r="FN113" i="29"/>
  <c r="FN117" i="29" s="1"/>
  <c r="FF113" i="29"/>
  <c r="FF117" i="29" s="1"/>
  <c r="EX113" i="29"/>
  <c r="EX117" i="29" s="1"/>
  <c r="EP113" i="29"/>
  <c r="EP117" i="29" s="1"/>
  <c r="EH113" i="29"/>
  <c r="EH117" i="29" s="1"/>
  <c r="DZ113" i="29"/>
  <c r="DZ117" i="29" s="1"/>
  <c r="DR113" i="29"/>
  <c r="DR117" i="29" s="1"/>
  <c r="DJ113" i="29"/>
  <c r="DJ117" i="29" s="1"/>
  <c r="DB113" i="29"/>
  <c r="DB117" i="29" s="1"/>
  <c r="CT113" i="29"/>
  <c r="CT117" i="29" s="1"/>
  <c r="CL113" i="29"/>
  <c r="CL117" i="29" s="1"/>
  <c r="CD113" i="29"/>
  <c r="CD117" i="29" s="1"/>
  <c r="BV113" i="29"/>
  <c r="BV117" i="29" s="1"/>
  <c r="BN113" i="29"/>
  <c r="BN117" i="29" s="1"/>
  <c r="BF113" i="29"/>
  <c r="BF117" i="29" s="1"/>
  <c r="AX113" i="29"/>
  <c r="AX117" i="29" s="1"/>
  <c r="AP113" i="29"/>
  <c r="AP117" i="29" s="1"/>
  <c r="AH113" i="29"/>
  <c r="AH117" i="29" s="1"/>
  <c r="Z113" i="29"/>
  <c r="Z117" i="29" s="1"/>
  <c r="R113" i="29"/>
  <c r="R117" i="29" s="1"/>
  <c r="HA113" i="30"/>
  <c r="HA117" i="30" s="1"/>
  <c r="GS113" i="30"/>
  <c r="GS117" i="30" s="1"/>
  <c r="GK113" i="30"/>
  <c r="GK117" i="30" s="1"/>
  <c r="GC113" i="30"/>
  <c r="GC117" i="30" s="1"/>
  <c r="FU113" i="30"/>
  <c r="FU117" i="30" s="1"/>
  <c r="FM113" i="30"/>
  <c r="FM117" i="30" s="1"/>
  <c r="FE113" i="30"/>
  <c r="FE117" i="30" s="1"/>
  <c r="EW113" i="30"/>
  <c r="EW117" i="30" s="1"/>
  <c r="EO113" i="30"/>
  <c r="EO117" i="30" s="1"/>
  <c r="EG113" i="30"/>
  <c r="EG117" i="30" s="1"/>
  <c r="DY113" i="30"/>
  <c r="DY117" i="30" s="1"/>
  <c r="DQ113" i="30"/>
  <c r="DQ117" i="30" s="1"/>
  <c r="DI113" i="30"/>
  <c r="DI117" i="30" s="1"/>
  <c r="DA113" i="30"/>
  <c r="DA117" i="30" s="1"/>
  <c r="CS113" i="30"/>
  <c r="CS117" i="30" s="1"/>
  <c r="CK113" i="30"/>
  <c r="CK117" i="30" s="1"/>
  <c r="CC113" i="30"/>
  <c r="CC117" i="30" s="1"/>
  <c r="BU113" i="30"/>
  <c r="BU117" i="30" s="1"/>
  <c r="BM113" i="30"/>
  <c r="BM117" i="30" s="1"/>
  <c r="BE113" i="30"/>
  <c r="BE117" i="30" s="1"/>
  <c r="AW113" i="30"/>
  <c r="AW117" i="30" s="1"/>
  <c r="AO113" i="30"/>
  <c r="AO117" i="30" s="1"/>
  <c r="AG113" i="30"/>
  <c r="AG117" i="30" s="1"/>
  <c r="Y113" i="30"/>
  <c r="Y117" i="30" s="1"/>
  <c r="Q113" i="30"/>
  <c r="GZ113" i="30"/>
  <c r="GZ117" i="30" s="1"/>
  <c r="GR113" i="30"/>
  <c r="GR117" i="30" s="1"/>
  <c r="GJ113" i="30"/>
  <c r="GJ117" i="30" s="1"/>
  <c r="GB113" i="30"/>
  <c r="GB117" i="30" s="1"/>
  <c r="FT113" i="30"/>
  <c r="FT117" i="30" s="1"/>
  <c r="FL113" i="30"/>
  <c r="FL117" i="30" s="1"/>
  <c r="FD113" i="30"/>
  <c r="FD117" i="30" s="1"/>
  <c r="EV113" i="30"/>
  <c r="EV117" i="30" s="1"/>
  <c r="EN113" i="30"/>
  <c r="EN117" i="30" s="1"/>
  <c r="EF113" i="30"/>
  <c r="EF117" i="30" s="1"/>
  <c r="DX113" i="30"/>
  <c r="DX117" i="30" s="1"/>
  <c r="DP113" i="30"/>
  <c r="DP117" i="30" s="1"/>
  <c r="DH113" i="30"/>
  <c r="DH117" i="30" s="1"/>
  <c r="CZ113" i="30"/>
  <c r="CZ117" i="30" s="1"/>
  <c r="CR113" i="30"/>
  <c r="CR117" i="30" s="1"/>
  <c r="CJ113" i="30"/>
  <c r="CJ117" i="30" s="1"/>
  <c r="CB113" i="30"/>
  <c r="CB117" i="30" s="1"/>
  <c r="BT113" i="30"/>
  <c r="BT117" i="30" s="1"/>
  <c r="BL113" i="30"/>
  <c r="BL117" i="30" s="1"/>
  <c r="BD113" i="30"/>
  <c r="BD117" i="30" s="1"/>
  <c r="AV113" i="30"/>
  <c r="AV117" i="30" s="1"/>
  <c r="AN113" i="30"/>
  <c r="AN117" i="30" s="1"/>
  <c r="AF113" i="30"/>
  <c r="AF117" i="30" s="1"/>
  <c r="X113" i="30"/>
  <c r="X117" i="30" s="1"/>
  <c r="P113" i="30"/>
  <c r="P117" i="30" s="1"/>
  <c r="GY113" i="30"/>
  <c r="GY117" i="30" s="1"/>
  <c r="GQ113" i="30"/>
  <c r="GQ117" i="30" s="1"/>
  <c r="GI113" i="30"/>
  <c r="GI117" i="30" s="1"/>
  <c r="GA113" i="30"/>
  <c r="GA117" i="30" s="1"/>
  <c r="FS113" i="30"/>
  <c r="FS117" i="30" s="1"/>
  <c r="FK113" i="30"/>
  <c r="FK117" i="30" s="1"/>
  <c r="FC113" i="30"/>
  <c r="FC117" i="30" s="1"/>
  <c r="EU113" i="30"/>
  <c r="EU117" i="30" s="1"/>
  <c r="EM113" i="30"/>
  <c r="EM117" i="30" s="1"/>
  <c r="EE113" i="30"/>
  <c r="EE117" i="30" s="1"/>
  <c r="DW113" i="30"/>
  <c r="DW117" i="30" s="1"/>
  <c r="DO113" i="30"/>
  <c r="DO117" i="30" s="1"/>
  <c r="DG113" i="30"/>
  <c r="DG117" i="30" s="1"/>
  <c r="CY113" i="30"/>
  <c r="CY117" i="30" s="1"/>
  <c r="CQ113" i="30"/>
  <c r="CQ117" i="30" s="1"/>
  <c r="CI113" i="30"/>
  <c r="CI117" i="30" s="1"/>
  <c r="CA113" i="30"/>
  <c r="CA117" i="30" s="1"/>
  <c r="BS113" i="30"/>
  <c r="BS117" i="30" s="1"/>
  <c r="BK113" i="30"/>
  <c r="BK117" i="30" s="1"/>
  <c r="BC113" i="30"/>
  <c r="BC117" i="30" s="1"/>
  <c r="AU113" i="30"/>
  <c r="AU117" i="30" s="1"/>
  <c r="AM113" i="30"/>
  <c r="AM117" i="30" s="1"/>
  <c r="AE113" i="30"/>
  <c r="AE117" i="30" s="1"/>
  <c r="W113" i="30"/>
  <c r="W117" i="30" s="1"/>
  <c r="O113" i="30"/>
  <c r="O117" i="30" s="1"/>
  <c r="GX113" i="30"/>
  <c r="GX117" i="30" s="1"/>
  <c r="GP113" i="30"/>
  <c r="GP117" i="30" s="1"/>
  <c r="GH113" i="30"/>
  <c r="GH117" i="30" s="1"/>
  <c r="FZ113" i="30"/>
  <c r="FZ117" i="30" s="1"/>
  <c r="FR113" i="30"/>
  <c r="FR117" i="30" s="1"/>
  <c r="FJ113" i="30"/>
  <c r="FJ117" i="30" s="1"/>
  <c r="FB113" i="30"/>
  <c r="FB117" i="30" s="1"/>
  <c r="ET113" i="30"/>
  <c r="ET117" i="30" s="1"/>
  <c r="EL113" i="30"/>
  <c r="EL117" i="30" s="1"/>
  <c r="ED113" i="30"/>
  <c r="ED117" i="30" s="1"/>
  <c r="DV113" i="30"/>
  <c r="DV117" i="30" s="1"/>
  <c r="DN113" i="30"/>
  <c r="DN117" i="30" s="1"/>
  <c r="DF113" i="30"/>
  <c r="DF117" i="30" s="1"/>
  <c r="CX113" i="30"/>
  <c r="CX117" i="30" s="1"/>
  <c r="CP113" i="30"/>
  <c r="CP117" i="30" s="1"/>
  <c r="CH113" i="30"/>
  <c r="CH117" i="30" s="1"/>
  <c r="BZ113" i="30"/>
  <c r="BZ117" i="30" s="1"/>
  <c r="BR113" i="30"/>
  <c r="BR117" i="30" s="1"/>
  <c r="BJ113" i="30"/>
  <c r="BJ117" i="30" s="1"/>
  <c r="BB113" i="30"/>
  <c r="BB117" i="30" s="1"/>
  <c r="AT113" i="30"/>
  <c r="AT117" i="30" s="1"/>
  <c r="AL113" i="30"/>
  <c r="AL117" i="30" s="1"/>
  <c r="AD113" i="30"/>
  <c r="AD117" i="30" s="1"/>
  <c r="V113" i="30"/>
  <c r="V117" i="30" s="1"/>
  <c r="N113" i="30"/>
  <c r="N117" i="30" s="1"/>
  <c r="GW113" i="30"/>
  <c r="GW117" i="30" s="1"/>
  <c r="GO113" i="30"/>
  <c r="GO117" i="30" s="1"/>
  <c r="GG113" i="30"/>
  <c r="GG117" i="30" s="1"/>
  <c r="FY113" i="30"/>
  <c r="FY117" i="30" s="1"/>
  <c r="FQ113" i="30"/>
  <c r="FQ117" i="30" s="1"/>
  <c r="FI113" i="30"/>
  <c r="FI117" i="30" s="1"/>
  <c r="FA113" i="30"/>
  <c r="FA117" i="30" s="1"/>
  <c r="ES113" i="30"/>
  <c r="ES117" i="30" s="1"/>
  <c r="EK113" i="30"/>
  <c r="EK117" i="30" s="1"/>
  <c r="EC113" i="30"/>
  <c r="EC117" i="30" s="1"/>
  <c r="DU113" i="30"/>
  <c r="DU117" i="30" s="1"/>
  <c r="DM113" i="30"/>
  <c r="DM117" i="30" s="1"/>
  <c r="DE113" i="30"/>
  <c r="DE117" i="30" s="1"/>
  <c r="CW113" i="30"/>
  <c r="CW117" i="30" s="1"/>
  <c r="CO113" i="30"/>
  <c r="CO117" i="30" s="1"/>
  <c r="CG113" i="30"/>
  <c r="CG117" i="30" s="1"/>
  <c r="BY113" i="30"/>
  <c r="BY117" i="30" s="1"/>
  <c r="BQ113" i="30"/>
  <c r="BQ117" i="30" s="1"/>
  <c r="BI113" i="30"/>
  <c r="BI117" i="30" s="1"/>
  <c r="BA113" i="30"/>
  <c r="BA117" i="30" s="1"/>
  <c r="AS113" i="30"/>
  <c r="AK113" i="30"/>
  <c r="AK117" i="30" s="1"/>
  <c r="AC113" i="30"/>
  <c r="AC117" i="30" s="1"/>
  <c r="U113" i="30"/>
  <c r="U117" i="30" s="1"/>
  <c r="M113" i="30"/>
  <c r="M117" i="30" s="1"/>
  <c r="GV113" i="30"/>
  <c r="GV117" i="30" s="1"/>
  <c r="GN113" i="30"/>
  <c r="GN117" i="30" s="1"/>
  <c r="GF113" i="30"/>
  <c r="GF117" i="30" s="1"/>
  <c r="FX113" i="30"/>
  <c r="FX117" i="30" s="1"/>
  <c r="FP113" i="30"/>
  <c r="FP117" i="30" s="1"/>
  <c r="FH113" i="30"/>
  <c r="FH117" i="30" s="1"/>
  <c r="EZ113" i="30"/>
  <c r="EZ117" i="30" s="1"/>
  <c r="ER113" i="30"/>
  <c r="ER117" i="30" s="1"/>
  <c r="EJ113" i="30"/>
  <c r="EJ117" i="30" s="1"/>
  <c r="EB113" i="30"/>
  <c r="EB117" i="30" s="1"/>
  <c r="DT113" i="30"/>
  <c r="DT117" i="30" s="1"/>
  <c r="DL113" i="30"/>
  <c r="DL117" i="30" s="1"/>
  <c r="DD113" i="30"/>
  <c r="DD117" i="30" s="1"/>
  <c r="CV113" i="30"/>
  <c r="CV117" i="30" s="1"/>
  <c r="CN113" i="30"/>
  <c r="CN117" i="30" s="1"/>
  <c r="CF113" i="30"/>
  <c r="CF117" i="30" s="1"/>
  <c r="BX113" i="30"/>
  <c r="BX117" i="30" s="1"/>
  <c r="BP113" i="30"/>
  <c r="BP117" i="30" s="1"/>
  <c r="BH113" i="30"/>
  <c r="BH117" i="30" s="1"/>
  <c r="AZ113" i="30"/>
  <c r="AZ117" i="30" s="1"/>
  <c r="AR113" i="30"/>
  <c r="AR117" i="30" s="1"/>
  <c r="AJ113" i="30"/>
  <c r="AJ117" i="30" s="1"/>
  <c r="AB113" i="30"/>
  <c r="AB117" i="30" s="1"/>
  <c r="T113" i="30"/>
  <c r="T117" i="30" s="1"/>
  <c r="L113" i="30"/>
  <c r="L117" i="30" s="1"/>
  <c r="GU113" i="30"/>
  <c r="GU117" i="30" s="1"/>
  <c r="GM113" i="30"/>
  <c r="GM117" i="30" s="1"/>
  <c r="GE113" i="30"/>
  <c r="GE117" i="30" s="1"/>
  <c r="FW113" i="30"/>
  <c r="FW117" i="30" s="1"/>
  <c r="FO113" i="30"/>
  <c r="FO117" i="30" s="1"/>
  <c r="FG113" i="30"/>
  <c r="FG117" i="30" s="1"/>
  <c r="EY113" i="30"/>
  <c r="EY117" i="30" s="1"/>
  <c r="EQ113" i="30"/>
  <c r="EQ117" i="30" s="1"/>
  <c r="EI113" i="30"/>
  <c r="EI117" i="30" s="1"/>
  <c r="EA113" i="30"/>
  <c r="EA117" i="30" s="1"/>
  <c r="DS113" i="30"/>
  <c r="DS117" i="30" s="1"/>
  <c r="DK113" i="30"/>
  <c r="DK117" i="30" s="1"/>
  <c r="DC113" i="30"/>
  <c r="DC117" i="30" s="1"/>
  <c r="CU113" i="30"/>
  <c r="CU117" i="30" s="1"/>
  <c r="CM113" i="30"/>
  <c r="CM117" i="30" s="1"/>
  <c r="CE113" i="30"/>
  <c r="CE117" i="30" s="1"/>
  <c r="BW113" i="30"/>
  <c r="BW117" i="30" s="1"/>
  <c r="BO113" i="30"/>
  <c r="BO117" i="30" s="1"/>
  <c r="BG113" i="30"/>
  <c r="BG117" i="30" s="1"/>
  <c r="AQ113" i="30"/>
  <c r="AQ117" i="30" s="1"/>
  <c r="AI113" i="30"/>
  <c r="AI117" i="30" s="1"/>
  <c r="AA113" i="30"/>
  <c r="AA117" i="30" s="1"/>
  <c r="S113" i="30"/>
  <c r="S117" i="30" s="1"/>
  <c r="K113" i="30"/>
  <c r="HB113" i="30"/>
  <c r="HB117" i="30" s="1"/>
  <c r="GT113" i="30"/>
  <c r="GT117" i="30" s="1"/>
  <c r="GL113" i="30"/>
  <c r="GL117" i="30" s="1"/>
  <c r="GD113" i="30"/>
  <c r="GD117" i="30" s="1"/>
  <c r="FV113" i="30"/>
  <c r="FV117" i="30" s="1"/>
  <c r="FN113" i="30"/>
  <c r="FN117" i="30" s="1"/>
  <c r="FF113" i="30"/>
  <c r="FF117" i="30" s="1"/>
  <c r="EX113" i="30"/>
  <c r="EX117" i="30" s="1"/>
  <c r="EP113" i="30"/>
  <c r="EP117" i="30" s="1"/>
  <c r="EH113" i="30"/>
  <c r="EH117" i="30" s="1"/>
  <c r="DZ113" i="30"/>
  <c r="DZ117" i="30" s="1"/>
  <c r="DR113" i="30"/>
  <c r="DR117" i="30" s="1"/>
  <c r="DJ113" i="30"/>
  <c r="DJ117" i="30" s="1"/>
  <c r="DB113" i="30"/>
  <c r="DB117" i="30" s="1"/>
  <c r="CT113" i="30"/>
  <c r="CT117" i="30" s="1"/>
  <c r="CL113" i="30"/>
  <c r="CL117" i="30" s="1"/>
  <c r="CD113" i="30"/>
  <c r="CD117" i="30" s="1"/>
  <c r="BV113" i="30"/>
  <c r="BV117" i="30" s="1"/>
  <c r="BN113" i="30"/>
  <c r="BN117" i="30" s="1"/>
  <c r="BF113" i="30"/>
  <c r="BF117" i="30" s="1"/>
  <c r="AX113" i="30"/>
  <c r="AX117" i="30" s="1"/>
  <c r="AP113" i="30"/>
  <c r="AP117" i="30" s="1"/>
  <c r="AH113" i="30"/>
  <c r="AH117" i="30" s="1"/>
  <c r="Z113" i="30"/>
  <c r="Z117" i="30" s="1"/>
  <c r="R113" i="30"/>
  <c r="R117" i="30" s="1"/>
  <c r="HB115" i="29"/>
  <c r="HB119" i="29" s="1"/>
  <c r="GT115" i="29"/>
  <c r="GT119" i="29" s="1"/>
  <c r="GL115" i="29"/>
  <c r="GL119" i="29" s="1"/>
  <c r="GD115" i="29"/>
  <c r="GD119" i="29" s="1"/>
  <c r="FV115" i="29"/>
  <c r="FV119" i="29" s="1"/>
  <c r="FN115" i="29"/>
  <c r="FN119" i="29" s="1"/>
  <c r="FF115" i="29"/>
  <c r="FF119" i="29" s="1"/>
  <c r="EX115" i="29"/>
  <c r="EX119" i="29" s="1"/>
  <c r="EP115" i="29"/>
  <c r="EP119" i="29" s="1"/>
  <c r="EH115" i="29"/>
  <c r="EH119" i="29" s="1"/>
  <c r="DZ115" i="29"/>
  <c r="DZ119" i="29" s="1"/>
  <c r="DR115" i="29"/>
  <c r="DR119" i="29" s="1"/>
  <c r="DJ115" i="29"/>
  <c r="DJ119" i="29" s="1"/>
  <c r="DB115" i="29"/>
  <c r="DB119" i="29" s="1"/>
  <c r="CT115" i="29"/>
  <c r="CT119" i="29" s="1"/>
  <c r="CL115" i="29"/>
  <c r="CL119" i="29" s="1"/>
  <c r="CD115" i="29"/>
  <c r="CD119" i="29" s="1"/>
  <c r="BV115" i="29"/>
  <c r="BV119" i="29" s="1"/>
  <c r="BN115" i="29"/>
  <c r="BN119" i="29" s="1"/>
  <c r="BF115" i="29"/>
  <c r="BF119" i="29" s="1"/>
  <c r="AX115" i="29"/>
  <c r="AX119" i="29" s="1"/>
  <c r="AP115" i="29"/>
  <c r="AP119" i="29" s="1"/>
  <c r="AH115" i="29"/>
  <c r="AH119" i="29" s="1"/>
  <c r="Z115" i="29"/>
  <c r="Z119" i="29" s="1"/>
  <c r="R115" i="29"/>
  <c r="R119" i="29" s="1"/>
  <c r="HA115" i="29"/>
  <c r="HA119" i="29" s="1"/>
  <c r="GS115" i="29"/>
  <c r="GS119" i="29" s="1"/>
  <c r="GK115" i="29"/>
  <c r="GK119" i="29" s="1"/>
  <c r="GC115" i="29"/>
  <c r="GC119" i="29" s="1"/>
  <c r="FU115" i="29"/>
  <c r="FU119" i="29" s="1"/>
  <c r="FM115" i="29"/>
  <c r="FM119" i="29" s="1"/>
  <c r="FE115" i="29"/>
  <c r="FE119" i="29" s="1"/>
  <c r="EW115" i="29"/>
  <c r="EW119" i="29" s="1"/>
  <c r="EO115" i="29"/>
  <c r="EO119" i="29" s="1"/>
  <c r="EG115" i="29"/>
  <c r="EG119" i="29" s="1"/>
  <c r="DY115" i="29"/>
  <c r="DY119" i="29" s="1"/>
  <c r="DQ115" i="29"/>
  <c r="DQ119" i="29" s="1"/>
  <c r="DI115" i="29"/>
  <c r="DI119" i="29" s="1"/>
  <c r="DA115" i="29"/>
  <c r="DA119" i="29" s="1"/>
  <c r="CS115" i="29"/>
  <c r="CS119" i="29" s="1"/>
  <c r="CK115" i="29"/>
  <c r="CK119" i="29" s="1"/>
  <c r="CC115" i="29"/>
  <c r="CC119" i="29" s="1"/>
  <c r="BU115" i="29"/>
  <c r="BU119" i="29" s="1"/>
  <c r="BM115" i="29"/>
  <c r="BM119" i="29" s="1"/>
  <c r="BE115" i="29"/>
  <c r="BE119" i="29" s="1"/>
  <c r="AW115" i="29"/>
  <c r="AW119" i="29" s="1"/>
  <c r="AO115" i="29"/>
  <c r="AO119" i="29" s="1"/>
  <c r="AG115" i="29"/>
  <c r="AG119" i="29" s="1"/>
  <c r="Y115" i="29"/>
  <c r="Y119" i="29" s="1"/>
  <c r="Q115" i="29"/>
  <c r="Q119" i="29" s="1"/>
  <c r="GZ115" i="29"/>
  <c r="GZ119" i="29" s="1"/>
  <c r="GR115" i="29"/>
  <c r="GR119" i="29" s="1"/>
  <c r="GJ115" i="29"/>
  <c r="GJ119" i="29" s="1"/>
  <c r="GB115" i="29"/>
  <c r="GB119" i="29" s="1"/>
  <c r="FT115" i="29"/>
  <c r="FT119" i="29" s="1"/>
  <c r="FL115" i="29"/>
  <c r="FL119" i="29" s="1"/>
  <c r="FD115" i="29"/>
  <c r="FD119" i="29" s="1"/>
  <c r="EV115" i="29"/>
  <c r="EV119" i="29" s="1"/>
  <c r="EN115" i="29"/>
  <c r="EN119" i="29" s="1"/>
  <c r="EF115" i="29"/>
  <c r="EF119" i="29" s="1"/>
  <c r="DX115" i="29"/>
  <c r="DX119" i="29" s="1"/>
  <c r="DP115" i="29"/>
  <c r="DP119" i="29" s="1"/>
  <c r="DH115" i="29"/>
  <c r="DH119" i="29" s="1"/>
  <c r="CZ115" i="29"/>
  <c r="CZ119" i="29" s="1"/>
  <c r="CR115" i="29"/>
  <c r="CR119" i="29" s="1"/>
  <c r="CJ115" i="29"/>
  <c r="CJ119" i="29" s="1"/>
  <c r="CB115" i="29"/>
  <c r="CB119" i="29" s="1"/>
  <c r="BT115" i="29"/>
  <c r="BT119" i="29" s="1"/>
  <c r="BL115" i="29"/>
  <c r="BL119" i="29" s="1"/>
  <c r="BD115" i="29"/>
  <c r="BD119" i="29" s="1"/>
  <c r="AV115" i="29"/>
  <c r="AV119" i="29" s="1"/>
  <c r="AN115" i="29"/>
  <c r="AN119" i="29" s="1"/>
  <c r="AF115" i="29"/>
  <c r="AF119" i="29" s="1"/>
  <c r="X115" i="29"/>
  <c r="X119" i="29" s="1"/>
  <c r="P115" i="29"/>
  <c r="GY115" i="29"/>
  <c r="GY119" i="29" s="1"/>
  <c r="GQ115" i="29"/>
  <c r="GQ119" i="29" s="1"/>
  <c r="GI115" i="29"/>
  <c r="GI119" i="29" s="1"/>
  <c r="GA115" i="29"/>
  <c r="GA119" i="29" s="1"/>
  <c r="FS115" i="29"/>
  <c r="FS119" i="29" s="1"/>
  <c r="FK115" i="29"/>
  <c r="FK119" i="29" s="1"/>
  <c r="FC115" i="29"/>
  <c r="FC119" i="29" s="1"/>
  <c r="EU115" i="29"/>
  <c r="EU119" i="29" s="1"/>
  <c r="EM115" i="29"/>
  <c r="EM119" i="29" s="1"/>
  <c r="EE115" i="29"/>
  <c r="EE119" i="29" s="1"/>
  <c r="DW115" i="29"/>
  <c r="DW119" i="29" s="1"/>
  <c r="DO115" i="29"/>
  <c r="DO119" i="29" s="1"/>
  <c r="DG115" i="29"/>
  <c r="DG119" i="29" s="1"/>
  <c r="CY115" i="29"/>
  <c r="CY119" i="29" s="1"/>
  <c r="CQ115" i="29"/>
  <c r="CQ119" i="29" s="1"/>
  <c r="CI115" i="29"/>
  <c r="CI119" i="29" s="1"/>
  <c r="CA115" i="29"/>
  <c r="CA119" i="29" s="1"/>
  <c r="BS115" i="29"/>
  <c r="BS119" i="29" s="1"/>
  <c r="BK115" i="29"/>
  <c r="BK119" i="29" s="1"/>
  <c r="BC115" i="29"/>
  <c r="BC119" i="29" s="1"/>
  <c r="AU115" i="29"/>
  <c r="AU119" i="29" s="1"/>
  <c r="AM115" i="29"/>
  <c r="AM119" i="29" s="1"/>
  <c r="AE115" i="29"/>
  <c r="AE119" i="29" s="1"/>
  <c r="W115" i="29"/>
  <c r="W119" i="29" s="1"/>
  <c r="O115" i="29"/>
  <c r="O119" i="29" s="1"/>
  <c r="GX115" i="29"/>
  <c r="GX119" i="29" s="1"/>
  <c r="GP115" i="29"/>
  <c r="GP119" i="29" s="1"/>
  <c r="GH115" i="29"/>
  <c r="GH119" i="29" s="1"/>
  <c r="FZ115" i="29"/>
  <c r="FZ119" i="29" s="1"/>
  <c r="FR115" i="29"/>
  <c r="FR119" i="29" s="1"/>
  <c r="FJ115" i="29"/>
  <c r="FJ119" i="29" s="1"/>
  <c r="FB115" i="29"/>
  <c r="FB119" i="29" s="1"/>
  <c r="ET115" i="29"/>
  <c r="ET119" i="29" s="1"/>
  <c r="EL115" i="29"/>
  <c r="EL119" i="29" s="1"/>
  <c r="ED115" i="29"/>
  <c r="ED119" i="29" s="1"/>
  <c r="DV115" i="29"/>
  <c r="DV119" i="29" s="1"/>
  <c r="DN115" i="29"/>
  <c r="DN119" i="29" s="1"/>
  <c r="DF115" i="29"/>
  <c r="DF119" i="29" s="1"/>
  <c r="CX115" i="29"/>
  <c r="CX119" i="29" s="1"/>
  <c r="CP115" i="29"/>
  <c r="CP119" i="29" s="1"/>
  <c r="CH115" i="29"/>
  <c r="CH119" i="29" s="1"/>
  <c r="BZ115" i="29"/>
  <c r="BZ119" i="29" s="1"/>
  <c r="BR115" i="29"/>
  <c r="BR119" i="29" s="1"/>
  <c r="BJ115" i="29"/>
  <c r="BJ119" i="29" s="1"/>
  <c r="BB115" i="29"/>
  <c r="BB119" i="29" s="1"/>
  <c r="AT115" i="29"/>
  <c r="AT119" i="29" s="1"/>
  <c r="AL115" i="29"/>
  <c r="AL119" i="29" s="1"/>
  <c r="AD115" i="29"/>
  <c r="AD119" i="29" s="1"/>
  <c r="V115" i="29"/>
  <c r="V119" i="29" s="1"/>
  <c r="N115" i="29"/>
  <c r="N119" i="29" s="1"/>
  <c r="GW115" i="29"/>
  <c r="GW119" i="29" s="1"/>
  <c r="GO115" i="29"/>
  <c r="GO119" i="29" s="1"/>
  <c r="GG115" i="29"/>
  <c r="GG119" i="29" s="1"/>
  <c r="FY115" i="29"/>
  <c r="FY119" i="29" s="1"/>
  <c r="FQ115" i="29"/>
  <c r="FQ119" i="29" s="1"/>
  <c r="FI115" i="29"/>
  <c r="FI119" i="29" s="1"/>
  <c r="FA115" i="29"/>
  <c r="FA119" i="29" s="1"/>
  <c r="ES115" i="29"/>
  <c r="ES119" i="29" s="1"/>
  <c r="EK115" i="29"/>
  <c r="EK119" i="29" s="1"/>
  <c r="EC115" i="29"/>
  <c r="EC119" i="29" s="1"/>
  <c r="DU115" i="29"/>
  <c r="DU119" i="29" s="1"/>
  <c r="DM115" i="29"/>
  <c r="DM119" i="29" s="1"/>
  <c r="DE115" i="29"/>
  <c r="DE119" i="29" s="1"/>
  <c r="CW115" i="29"/>
  <c r="CW119" i="29" s="1"/>
  <c r="CO115" i="29"/>
  <c r="CO119" i="29" s="1"/>
  <c r="CG115" i="29"/>
  <c r="CG119" i="29" s="1"/>
  <c r="BY115" i="29"/>
  <c r="BY119" i="29" s="1"/>
  <c r="BQ115" i="29"/>
  <c r="BQ119" i="29" s="1"/>
  <c r="BI115" i="29"/>
  <c r="BI119" i="29" s="1"/>
  <c r="BA115" i="29"/>
  <c r="BA119" i="29" s="1"/>
  <c r="AS115" i="29"/>
  <c r="AS119" i="29" s="1"/>
  <c r="AK115" i="29"/>
  <c r="AK119" i="29" s="1"/>
  <c r="AC115" i="29"/>
  <c r="AC119" i="29" s="1"/>
  <c r="U115" i="29"/>
  <c r="U119" i="29" s="1"/>
  <c r="M115" i="29"/>
  <c r="M119" i="29" s="1"/>
  <c r="GV115" i="29"/>
  <c r="GV119" i="29" s="1"/>
  <c r="GN115" i="29"/>
  <c r="GN119" i="29" s="1"/>
  <c r="GF115" i="29"/>
  <c r="GF119" i="29" s="1"/>
  <c r="FX115" i="29"/>
  <c r="FX119" i="29" s="1"/>
  <c r="FP115" i="29"/>
  <c r="FP119" i="29" s="1"/>
  <c r="FH115" i="29"/>
  <c r="FH119" i="29" s="1"/>
  <c r="EZ115" i="29"/>
  <c r="EZ119" i="29" s="1"/>
  <c r="ER115" i="29"/>
  <c r="ER119" i="29" s="1"/>
  <c r="EJ115" i="29"/>
  <c r="EJ119" i="29" s="1"/>
  <c r="EB115" i="29"/>
  <c r="EB119" i="29" s="1"/>
  <c r="DT115" i="29"/>
  <c r="DT119" i="29" s="1"/>
  <c r="DL115" i="29"/>
  <c r="DL119" i="29" s="1"/>
  <c r="DD115" i="29"/>
  <c r="DD119" i="29" s="1"/>
  <c r="CV115" i="29"/>
  <c r="CV119" i="29" s="1"/>
  <c r="CN115" i="29"/>
  <c r="CN119" i="29" s="1"/>
  <c r="CF115" i="29"/>
  <c r="CF119" i="29" s="1"/>
  <c r="BX115" i="29"/>
  <c r="BX119" i="29" s="1"/>
  <c r="BP115" i="29"/>
  <c r="BP119" i="29" s="1"/>
  <c r="BH115" i="29"/>
  <c r="BH119" i="29" s="1"/>
  <c r="AZ115" i="29"/>
  <c r="AZ119" i="29" s="1"/>
  <c r="AR115" i="29"/>
  <c r="AR119" i="29" s="1"/>
  <c r="AJ115" i="29"/>
  <c r="AJ119" i="29" s="1"/>
  <c r="AB115" i="29"/>
  <c r="AB119" i="29" s="1"/>
  <c r="T115" i="29"/>
  <c r="T119" i="29" s="1"/>
  <c r="L115" i="29"/>
  <c r="L119" i="29" s="1"/>
  <c r="GU115" i="29"/>
  <c r="GU119" i="29" s="1"/>
  <c r="GM115" i="29"/>
  <c r="GM119" i="29" s="1"/>
  <c r="GE115" i="29"/>
  <c r="GE119" i="29" s="1"/>
  <c r="FW115" i="29"/>
  <c r="FW119" i="29" s="1"/>
  <c r="FO115" i="29"/>
  <c r="FO119" i="29" s="1"/>
  <c r="FG115" i="29"/>
  <c r="FG119" i="29" s="1"/>
  <c r="EY115" i="29"/>
  <c r="EY119" i="29" s="1"/>
  <c r="EQ115" i="29"/>
  <c r="EQ119" i="29" s="1"/>
  <c r="EI115" i="29"/>
  <c r="EI119" i="29" s="1"/>
  <c r="EA115" i="29"/>
  <c r="EA119" i="29" s="1"/>
  <c r="DS115" i="29"/>
  <c r="DS119" i="29" s="1"/>
  <c r="DK115" i="29"/>
  <c r="DK119" i="29" s="1"/>
  <c r="DC115" i="29"/>
  <c r="DC119" i="29" s="1"/>
  <c r="CU115" i="29"/>
  <c r="CU119" i="29" s="1"/>
  <c r="CM115" i="29"/>
  <c r="CM119" i="29" s="1"/>
  <c r="CE115" i="29"/>
  <c r="CE119" i="29" s="1"/>
  <c r="BW115" i="29"/>
  <c r="BW119" i="29" s="1"/>
  <c r="BO115" i="29"/>
  <c r="BO119" i="29" s="1"/>
  <c r="BG115" i="29"/>
  <c r="BG119" i="29" s="1"/>
  <c r="AY115" i="29"/>
  <c r="AY119" i="29" s="1"/>
  <c r="AQ115" i="29"/>
  <c r="AQ119" i="29" s="1"/>
  <c r="AI115" i="29"/>
  <c r="AI119" i="29" s="1"/>
  <c r="AA115" i="29"/>
  <c r="AA119" i="29" s="1"/>
  <c r="S115" i="29"/>
  <c r="S119" i="29" s="1"/>
  <c r="K115" i="29"/>
  <c r="HB115" i="28"/>
  <c r="HB119" i="28" s="1"/>
  <c r="GT115" i="28"/>
  <c r="GT119" i="28" s="1"/>
  <c r="GL115" i="28"/>
  <c r="GL119" i="28" s="1"/>
  <c r="GD115" i="28"/>
  <c r="GD119" i="28" s="1"/>
  <c r="FV115" i="28"/>
  <c r="FV119" i="28" s="1"/>
  <c r="FN115" i="28"/>
  <c r="FN119" i="28" s="1"/>
  <c r="FF115" i="28"/>
  <c r="FF119" i="28" s="1"/>
  <c r="EX115" i="28"/>
  <c r="EX119" i="28" s="1"/>
  <c r="EP115" i="28"/>
  <c r="EP119" i="28" s="1"/>
  <c r="EH115" i="28"/>
  <c r="EH119" i="28" s="1"/>
  <c r="DZ115" i="28"/>
  <c r="DZ119" i="28" s="1"/>
  <c r="DR115" i="28"/>
  <c r="DR119" i="28" s="1"/>
  <c r="DJ115" i="28"/>
  <c r="DJ119" i="28" s="1"/>
  <c r="DB115" i="28"/>
  <c r="DB119" i="28" s="1"/>
  <c r="CT115" i="28"/>
  <c r="CT119" i="28" s="1"/>
  <c r="CL115" i="28"/>
  <c r="CL119" i="28" s="1"/>
  <c r="CD115" i="28"/>
  <c r="CD119" i="28" s="1"/>
  <c r="BV115" i="28"/>
  <c r="BV119" i="28" s="1"/>
  <c r="BN115" i="28"/>
  <c r="BN119" i="28" s="1"/>
  <c r="BF115" i="28"/>
  <c r="BF119" i="28" s="1"/>
  <c r="AX115" i="28"/>
  <c r="AX119" i="28" s="1"/>
  <c r="AP115" i="28"/>
  <c r="AP119" i="28" s="1"/>
  <c r="AH115" i="28"/>
  <c r="AH119" i="28" s="1"/>
  <c r="Z115" i="28"/>
  <c r="Z119" i="28" s="1"/>
  <c r="R115" i="28"/>
  <c r="R119" i="28" s="1"/>
  <c r="Q115" i="28"/>
  <c r="Q119" i="28" s="1"/>
  <c r="HA115" i="28"/>
  <c r="HA119" i="28" s="1"/>
  <c r="GS115" i="28"/>
  <c r="GS119" i="28" s="1"/>
  <c r="GK115" i="28"/>
  <c r="GK119" i="28" s="1"/>
  <c r="GC115" i="28"/>
  <c r="GC119" i="28" s="1"/>
  <c r="FU115" i="28"/>
  <c r="FU119" i="28" s="1"/>
  <c r="FM115" i="28"/>
  <c r="FM119" i="28" s="1"/>
  <c r="FE115" i="28"/>
  <c r="FE119" i="28" s="1"/>
  <c r="EW115" i="28"/>
  <c r="EW119" i="28" s="1"/>
  <c r="EO115" i="28"/>
  <c r="EO119" i="28" s="1"/>
  <c r="EG115" i="28"/>
  <c r="EG119" i="28" s="1"/>
  <c r="DY115" i="28"/>
  <c r="DY119" i="28" s="1"/>
  <c r="DQ115" i="28"/>
  <c r="DQ119" i="28" s="1"/>
  <c r="DI115" i="28"/>
  <c r="DI119" i="28" s="1"/>
  <c r="DA115" i="28"/>
  <c r="DA119" i="28" s="1"/>
  <c r="CS115" i="28"/>
  <c r="CS119" i="28" s="1"/>
  <c r="CK115" i="28"/>
  <c r="CK119" i="28" s="1"/>
  <c r="CC115" i="28"/>
  <c r="CC119" i="28" s="1"/>
  <c r="BU115" i="28"/>
  <c r="BU119" i="28" s="1"/>
  <c r="BM115" i="28"/>
  <c r="BM119" i="28" s="1"/>
  <c r="BE115" i="28"/>
  <c r="BE119" i="28" s="1"/>
  <c r="AW115" i="28"/>
  <c r="AW119" i="28" s="1"/>
  <c r="AO115" i="28"/>
  <c r="AO119" i="28" s="1"/>
  <c r="AG115" i="28"/>
  <c r="AG119" i="28" s="1"/>
  <c r="GZ115" i="28"/>
  <c r="GZ119" i="28" s="1"/>
  <c r="GR115" i="28"/>
  <c r="GR119" i="28" s="1"/>
  <c r="GJ115" i="28"/>
  <c r="GJ119" i="28" s="1"/>
  <c r="GB115" i="28"/>
  <c r="GB119" i="28" s="1"/>
  <c r="FT115" i="28"/>
  <c r="FT119" i="28" s="1"/>
  <c r="FL115" i="28"/>
  <c r="FL119" i="28" s="1"/>
  <c r="FD115" i="28"/>
  <c r="FD119" i="28" s="1"/>
  <c r="EV115" i="28"/>
  <c r="EV119" i="28" s="1"/>
  <c r="EN115" i="28"/>
  <c r="EN119" i="28" s="1"/>
  <c r="EF115" i="28"/>
  <c r="EF119" i="28" s="1"/>
  <c r="DX115" i="28"/>
  <c r="DX119" i="28" s="1"/>
  <c r="DP115" i="28"/>
  <c r="DP119" i="28" s="1"/>
  <c r="DH115" i="28"/>
  <c r="DH119" i="28" s="1"/>
  <c r="CZ115" i="28"/>
  <c r="CZ119" i="28" s="1"/>
  <c r="CR115" i="28"/>
  <c r="CR119" i="28" s="1"/>
  <c r="CJ115" i="28"/>
  <c r="CJ119" i="28" s="1"/>
  <c r="CB115" i="28"/>
  <c r="CB119" i="28" s="1"/>
  <c r="BT115" i="28"/>
  <c r="BT119" i="28" s="1"/>
  <c r="BL115" i="28"/>
  <c r="BL119" i="28" s="1"/>
  <c r="BD115" i="28"/>
  <c r="BD119" i="28" s="1"/>
  <c r="AV115" i="28"/>
  <c r="AV119" i="28" s="1"/>
  <c r="AN115" i="28"/>
  <c r="AN119" i="28" s="1"/>
  <c r="AF115" i="28"/>
  <c r="AF119" i="28" s="1"/>
  <c r="X115" i="28"/>
  <c r="X119" i="28" s="1"/>
  <c r="P115" i="28"/>
  <c r="P119" i="28" s="1"/>
  <c r="GY115" i="28"/>
  <c r="GY119" i="28" s="1"/>
  <c r="GQ115" i="28"/>
  <c r="GQ119" i="28" s="1"/>
  <c r="GI115" i="28"/>
  <c r="GI119" i="28" s="1"/>
  <c r="GA115" i="28"/>
  <c r="GA119" i="28" s="1"/>
  <c r="FS115" i="28"/>
  <c r="FS119" i="28" s="1"/>
  <c r="FK115" i="28"/>
  <c r="FK119" i="28" s="1"/>
  <c r="FC115" i="28"/>
  <c r="FC119" i="28" s="1"/>
  <c r="EU115" i="28"/>
  <c r="EU119" i="28" s="1"/>
  <c r="EM115" i="28"/>
  <c r="EM119" i="28" s="1"/>
  <c r="EE115" i="28"/>
  <c r="EE119" i="28" s="1"/>
  <c r="DW115" i="28"/>
  <c r="DW119" i="28" s="1"/>
  <c r="DO115" i="28"/>
  <c r="DO119" i="28" s="1"/>
  <c r="DG115" i="28"/>
  <c r="DG119" i="28" s="1"/>
  <c r="CY115" i="28"/>
  <c r="CY119" i="28" s="1"/>
  <c r="CQ115" i="28"/>
  <c r="CQ119" i="28" s="1"/>
  <c r="CI115" i="28"/>
  <c r="CI119" i="28" s="1"/>
  <c r="CA115" i="28"/>
  <c r="CA119" i="28" s="1"/>
  <c r="BS115" i="28"/>
  <c r="BS119" i="28" s="1"/>
  <c r="BK115" i="28"/>
  <c r="BK119" i="28" s="1"/>
  <c r="BC115" i="28"/>
  <c r="BC119" i="28" s="1"/>
  <c r="AU115" i="28"/>
  <c r="AU119" i="28" s="1"/>
  <c r="AM115" i="28"/>
  <c r="AM119" i="28" s="1"/>
  <c r="AE115" i="28"/>
  <c r="AE119" i="28" s="1"/>
  <c r="W115" i="28"/>
  <c r="W119" i="28" s="1"/>
  <c r="O115" i="28"/>
  <c r="O119" i="28" s="1"/>
  <c r="GX115" i="28"/>
  <c r="GX119" i="28" s="1"/>
  <c r="GP115" i="28"/>
  <c r="GP119" i="28" s="1"/>
  <c r="GH115" i="28"/>
  <c r="GH119" i="28" s="1"/>
  <c r="FZ115" i="28"/>
  <c r="FZ119" i="28" s="1"/>
  <c r="FR115" i="28"/>
  <c r="FR119" i="28" s="1"/>
  <c r="FJ115" i="28"/>
  <c r="FJ119" i="28" s="1"/>
  <c r="FB115" i="28"/>
  <c r="FB119" i="28" s="1"/>
  <c r="ET115" i="28"/>
  <c r="ET119" i="28" s="1"/>
  <c r="EL115" i="28"/>
  <c r="EL119" i="28" s="1"/>
  <c r="ED115" i="28"/>
  <c r="ED119" i="28" s="1"/>
  <c r="DV115" i="28"/>
  <c r="DV119" i="28" s="1"/>
  <c r="DN115" i="28"/>
  <c r="DN119" i="28" s="1"/>
  <c r="DF115" i="28"/>
  <c r="DF119" i="28" s="1"/>
  <c r="CX115" i="28"/>
  <c r="CX119" i="28" s="1"/>
  <c r="CP115" i="28"/>
  <c r="CP119" i="28" s="1"/>
  <c r="CH115" i="28"/>
  <c r="CH119" i="28" s="1"/>
  <c r="BZ115" i="28"/>
  <c r="BZ119" i="28" s="1"/>
  <c r="BR115" i="28"/>
  <c r="BR119" i="28" s="1"/>
  <c r="BJ115" i="28"/>
  <c r="BJ119" i="28" s="1"/>
  <c r="BB115" i="28"/>
  <c r="BB119" i="28" s="1"/>
  <c r="AT115" i="28"/>
  <c r="AT119" i="28" s="1"/>
  <c r="AL115" i="28"/>
  <c r="AL119" i="28" s="1"/>
  <c r="AD115" i="28"/>
  <c r="AD119" i="28" s="1"/>
  <c r="V115" i="28"/>
  <c r="V119" i="28" s="1"/>
  <c r="N115" i="28"/>
  <c r="N119" i="28" s="1"/>
  <c r="L115" i="28"/>
  <c r="L119" i="28" s="1"/>
  <c r="GW115" i="28"/>
  <c r="GW119" i="28" s="1"/>
  <c r="GO115" i="28"/>
  <c r="GO119" i="28" s="1"/>
  <c r="GG115" i="28"/>
  <c r="GG119" i="28" s="1"/>
  <c r="FY115" i="28"/>
  <c r="FY119" i="28" s="1"/>
  <c r="FQ115" i="28"/>
  <c r="FQ119" i="28" s="1"/>
  <c r="FI115" i="28"/>
  <c r="FI119" i="28" s="1"/>
  <c r="FA115" i="28"/>
  <c r="FA119" i="28" s="1"/>
  <c r="ES115" i="28"/>
  <c r="ES119" i="28" s="1"/>
  <c r="EK115" i="28"/>
  <c r="EK119" i="28" s="1"/>
  <c r="EC115" i="28"/>
  <c r="EC119" i="28" s="1"/>
  <c r="DU115" i="28"/>
  <c r="DU119" i="28" s="1"/>
  <c r="DM115" i="28"/>
  <c r="DM119" i="28" s="1"/>
  <c r="DE115" i="28"/>
  <c r="DE119" i="28" s="1"/>
  <c r="CW115" i="28"/>
  <c r="CW119" i="28" s="1"/>
  <c r="CO115" i="28"/>
  <c r="CO119" i="28" s="1"/>
  <c r="CG115" i="28"/>
  <c r="CG119" i="28" s="1"/>
  <c r="BY115" i="28"/>
  <c r="BY119" i="28" s="1"/>
  <c r="BQ115" i="28"/>
  <c r="BQ119" i="28" s="1"/>
  <c r="BI115" i="28"/>
  <c r="BI119" i="28" s="1"/>
  <c r="BA115" i="28"/>
  <c r="BA119" i="28" s="1"/>
  <c r="AS115" i="28"/>
  <c r="AS119" i="28" s="1"/>
  <c r="AK115" i="28"/>
  <c r="AK119" i="28" s="1"/>
  <c r="AC115" i="28"/>
  <c r="AC119" i="28" s="1"/>
  <c r="U115" i="28"/>
  <c r="U119" i="28" s="1"/>
  <c r="M115" i="28"/>
  <c r="M119" i="28" s="1"/>
  <c r="T115" i="28"/>
  <c r="T119" i="28" s="1"/>
  <c r="GV115" i="28"/>
  <c r="GV119" i="28" s="1"/>
  <c r="GN115" i="28"/>
  <c r="GN119" i="28" s="1"/>
  <c r="GF115" i="28"/>
  <c r="GF119" i="28" s="1"/>
  <c r="FX115" i="28"/>
  <c r="FX119" i="28" s="1"/>
  <c r="FP115" i="28"/>
  <c r="FP119" i="28" s="1"/>
  <c r="FH115" i="28"/>
  <c r="FH119" i="28" s="1"/>
  <c r="EZ115" i="28"/>
  <c r="EZ119" i="28" s="1"/>
  <c r="ER115" i="28"/>
  <c r="ER119" i="28" s="1"/>
  <c r="EJ115" i="28"/>
  <c r="EJ119" i="28" s="1"/>
  <c r="EB115" i="28"/>
  <c r="EB119" i="28" s="1"/>
  <c r="DT115" i="28"/>
  <c r="DT119" i="28" s="1"/>
  <c r="DL115" i="28"/>
  <c r="DL119" i="28" s="1"/>
  <c r="DD115" i="28"/>
  <c r="DD119" i="28" s="1"/>
  <c r="CV115" i="28"/>
  <c r="CV119" i="28" s="1"/>
  <c r="CN115" i="28"/>
  <c r="CN119" i="28" s="1"/>
  <c r="CF115" i="28"/>
  <c r="CF119" i="28" s="1"/>
  <c r="BX115" i="28"/>
  <c r="BX119" i="28" s="1"/>
  <c r="BP115" i="28"/>
  <c r="BP119" i="28" s="1"/>
  <c r="BH115" i="28"/>
  <c r="BH119" i="28" s="1"/>
  <c r="AZ115" i="28"/>
  <c r="AZ119" i="28" s="1"/>
  <c r="AR115" i="28"/>
  <c r="AR119" i="28" s="1"/>
  <c r="AJ115" i="28"/>
  <c r="AJ119" i="28" s="1"/>
  <c r="AB115" i="28"/>
  <c r="AB119" i="28" s="1"/>
  <c r="GU115" i="28"/>
  <c r="GU119" i="28" s="1"/>
  <c r="GM115" i="28"/>
  <c r="GM119" i="28" s="1"/>
  <c r="GE115" i="28"/>
  <c r="GE119" i="28" s="1"/>
  <c r="FW115" i="28"/>
  <c r="FW119" i="28" s="1"/>
  <c r="FO115" i="28"/>
  <c r="FO119" i="28" s="1"/>
  <c r="FG115" i="28"/>
  <c r="FG119" i="28" s="1"/>
  <c r="EY115" i="28"/>
  <c r="EY119" i="28" s="1"/>
  <c r="EQ115" i="28"/>
  <c r="EQ119" i="28" s="1"/>
  <c r="EI115" i="28"/>
  <c r="EI119" i="28" s="1"/>
  <c r="EA115" i="28"/>
  <c r="EA119" i="28" s="1"/>
  <c r="DS115" i="28"/>
  <c r="DS119" i="28" s="1"/>
  <c r="DK115" i="28"/>
  <c r="DK119" i="28" s="1"/>
  <c r="DC115" i="28"/>
  <c r="DC119" i="28" s="1"/>
  <c r="CU115" i="28"/>
  <c r="CU119" i="28" s="1"/>
  <c r="CM115" i="28"/>
  <c r="CM119" i="28" s="1"/>
  <c r="CE115" i="28"/>
  <c r="CE119" i="28" s="1"/>
  <c r="BW115" i="28"/>
  <c r="BW119" i="28" s="1"/>
  <c r="BO115" i="28"/>
  <c r="BO119" i="28" s="1"/>
  <c r="BG115" i="28"/>
  <c r="BG119" i="28" s="1"/>
  <c r="AY115" i="28"/>
  <c r="AY119" i="28" s="1"/>
  <c r="AQ115" i="28"/>
  <c r="AQ119" i="28" s="1"/>
  <c r="AI115" i="28"/>
  <c r="AI119" i="28" s="1"/>
  <c r="AA115" i="28"/>
  <c r="AA119" i="28" s="1"/>
  <c r="S115" i="28"/>
  <c r="S119" i="28" s="1"/>
  <c r="K115" i="28"/>
  <c r="Y115" i="28"/>
  <c r="Y119" i="28" s="1"/>
  <c r="HB115" i="30"/>
  <c r="HB119" i="30" s="1"/>
  <c r="GT115" i="30"/>
  <c r="GT119" i="30" s="1"/>
  <c r="GL115" i="30"/>
  <c r="GL119" i="30" s="1"/>
  <c r="GD115" i="30"/>
  <c r="GD119" i="30" s="1"/>
  <c r="FV115" i="30"/>
  <c r="FV119" i="30" s="1"/>
  <c r="FN115" i="30"/>
  <c r="FN119" i="30" s="1"/>
  <c r="FF115" i="30"/>
  <c r="FF119" i="30" s="1"/>
  <c r="EX115" i="30"/>
  <c r="EX119" i="30" s="1"/>
  <c r="EP115" i="30"/>
  <c r="EP119" i="30" s="1"/>
  <c r="EH115" i="30"/>
  <c r="EH119" i="30" s="1"/>
  <c r="DZ115" i="30"/>
  <c r="DZ119" i="30" s="1"/>
  <c r="DR115" i="30"/>
  <c r="DR119" i="30" s="1"/>
  <c r="DJ115" i="30"/>
  <c r="DJ119" i="30" s="1"/>
  <c r="DB115" i="30"/>
  <c r="DB119" i="30" s="1"/>
  <c r="CT115" i="30"/>
  <c r="CT119" i="30" s="1"/>
  <c r="CL115" i="30"/>
  <c r="CL119" i="30" s="1"/>
  <c r="CD115" i="30"/>
  <c r="CD119" i="30" s="1"/>
  <c r="BV115" i="30"/>
  <c r="BV119" i="30" s="1"/>
  <c r="BN115" i="30"/>
  <c r="BN119" i="30" s="1"/>
  <c r="BF115" i="30"/>
  <c r="BF119" i="30" s="1"/>
  <c r="AX115" i="30"/>
  <c r="AX119" i="30" s="1"/>
  <c r="AP115" i="30"/>
  <c r="AP119" i="30" s="1"/>
  <c r="AH115" i="30"/>
  <c r="AH119" i="30" s="1"/>
  <c r="Z115" i="30"/>
  <c r="Z119" i="30" s="1"/>
  <c r="R115" i="30"/>
  <c r="R119" i="30" s="1"/>
  <c r="HA115" i="30"/>
  <c r="HA119" i="30" s="1"/>
  <c r="GS115" i="30"/>
  <c r="GS119" i="30" s="1"/>
  <c r="GK115" i="30"/>
  <c r="GK119" i="30" s="1"/>
  <c r="GC115" i="30"/>
  <c r="GC119" i="30" s="1"/>
  <c r="FU115" i="30"/>
  <c r="FU119" i="30" s="1"/>
  <c r="FM115" i="30"/>
  <c r="FM119" i="30" s="1"/>
  <c r="FE115" i="30"/>
  <c r="FE119" i="30" s="1"/>
  <c r="EW115" i="30"/>
  <c r="EW119" i="30" s="1"/>
  <c r="EO115" i="30"/>
  <c r="EO119" i="30" s="1"/>
  <c r="EG115" i="30"/>
  <c r="EG119" i="30" s="1"/>
  <c r="DY115" i="30"/>
  <c r="DY119" i="30" s="1"/>
  <c r="DQ115" i="30"/>
  <c r="DQ119" i="30" s="1"/>
  <c r="DI115" i="30"/>
  <c r="DI119" i="30" s="1"/>
  <c r="DA115" i="30"/>
  <c r="DA119" i="30" s="1"/>
  <c r="CS115" i="30"/>
  <c r="CS119" i="30" s="1"/>
  <c r="CK115" i="30"/>
  <c r="CK119" i="30" s="1"/>
  <c r="CC115" i="30"/>
  <c r="CC119" i="30" s="1"/>
  <c r="BU115" i="30"/>
  <c r="BU119" i="30" s="1"/>
  <c r="BM115" i="30"/>
  <c r="BM119" i="30" s="1"/>
  <c r="BE115" i="30"/>
  <c r="BE119" i="30" s="1"/>
  <c r="AW115" i="30"/>
  <c r="AW119" i="30" s="1"/>
  <c r="AO115" i="30"/>
  <c r="AO119" i="30" s="1"/>
  <c r="AG115" i="30"/>
  <c r="AG119" i="30" s="1"/>
  <c r="Y115" i="30"/>
  <c r="Y119" i="30" s="1"/>
  <c r="Q115" i="30"/>
  <c r="GZ115" i="30"/>
  <c r="GZ119" i="30" s="1"/>
  <c r="GR115" i="30"/>
  <c r="GR119" i="30" s="1"/>
  <c r="GJ115" i="30"/>
  <c r="GJ119" i="30" s="1"/>
  <c r="GB115" i="30"/>
  <c r="GB119" i="30" s="1"/>
  <c r="FT115" i="30"/>
  <c r="FT119" i="30" s="1"/>
  <c r="FL115" i="30"/>
  <c r="FL119" i="30" s="1"/>
  <c r="FD115" i="30"/>
  <c r="FD119" i="30" s="1"/>
  <c r="EV115" i="30"/>
  <c r="EV119" i="30" s="1"/>
  <c r="EN115" i="30"/>
  <c r="EN119" i="30" s="1"/>
  <c r="EF115" i="30"/>
  <c r="EF119" i="30" s="1"/>
  <c r="DX115" i="30"/>
  <c r="DX119" i="30" s="1"/>
  <c r="DP115" i="30"/>
  <c r="DP119" i="30" s="1"/>
  <c r="DH115" i="30"/>
  <c r="DH119" i="30" s="1"/>
  <c r="CZ115" i="30"/>
  <c r="CZ119" i="30" s="1"/>
  <c r="CR115" i="30"/>
  <c r="CR119" i="30" s="1"/>
  <c r="CJ115" i="30"/>
  <c r="CJ119" i="30" s="1"/>
  <c r="CB115" i="30"/>
  <c r="CB119" i="30" s="1"/>
  <c r="BT115" i="30"/>
  <c r="BT119" i="30" s="1"/>
  <c r="BL115" i="30"/>
  <c r="BL119" i="30" s="1"/>
  <c r="BD115" i="30"/>
  <c r="BD119" i="30" s="1"/>
  <c r="AV115" i="30"/>
  <c r="AV119" i="30" s="1"/>
  <c r="AN115" i="30"/>
  <c r="AN119" i="30" s="1"/>
  <c r="AF115" i="30"/>
  <c r="AF119" i="30" s="1"/>
  <c r="X115" i="30"/>
  <c r="X119" i="30" s="1"/>
  <c r="P115" i="30"/>
  <c r="P119" i="30" s="1"/>
  <c r="GY115" i="30"/>
  <c r="GY119" i="30" s="1"/>
  <c r="GQ115" i="30"/>
  <c r="GQ119" i="30" s="1"/>
  <c r="GI115" i="30"/>
  <c r="GI119" i="30" s="1"/>
  <c r="GA115" i="30"/>
  <c r="GA119" i="30" s="1"/>
  <c r="FS115" i="30"/>
  <c r="FS119" i="30" s="1"/>
  <c r="FK115" i="30"/>
  <c r="FK119" i="30" s="1"/>
  <c r="FC115" i="30"/>
  <c r="FC119" i="30" s="1"/>
  <c r="EU115" i="30"/>
  <c r="EU119" i="30" s="1"/>
  <c r="EM115" i="30"/>
  <c r="EM119" i="30" s="1"/>
  <c r="EE115" i="30"/>
  <c r="EE119" i="30" s="1"/>
  <c r="DW115" i="30"/>
  <c r="DW119" i="30" s="1"/>
  <c r="DO115" i="30"/>
  <c r="DO119" i="30" s="1"/>
  <c r="DG115" i="30"/>
  <c r="DG119" i="30" s="1"/>
  <c r="CY115" i="30"/>
  <c r="CY119" i="30" s="1"/>
  <c r="CQ115" i="30"/>
  <c r="CQ119" i="30" s="1"/>
  <c r="CI115" i="30"/>
  <c r="CI119" i="30" s="1"/>
  <c r="CA115" i="30"/>
  <c r="CA119" i="30" s="1"/>
  <c r="BS115" i="30"/>
  <c r="BS119" i="30" s="1"/>
  <c r="BK115" i="30"/>
  <c r="BK119" i="30" s="1"/>
  <c r="BC115" i="30"/>
  <c r="BC119" i="30" s="1"/>
  <c r="AU115" i="30"/>
  <c r="AU119" i="30" s="1"/>
  <c r="AM115" i="30"/>
  <c r="AM119" i="30" s="1"/>
  <c r="AE115" i="30"/>
  <c r="AE119" i="30" s="1"/>
  <c r="W115" i="30"/>
  <c r="W119" i="30" s="1"/>
  <c r="O115" i="30"/>
  <c r="O119" i="30" s="1"/>
  <c r="GX115" i="30"/>
  <c r="GX119" i="30" s="1"/>
  <c r="GP115" i="30"/>
  <c r="GP119" i="30" s="1"/>
  <c r="GH115" i="30"/>
  <c r="GH119" i="30" s="1"/>
  <c r="FZ115" i="30"/>
  <c r="FZ119" i="30" s="1"/>
  <c r="FR115" i="30"/>
  <c r="FR119" i="30" s="1"/>
  <c r="FJ115" i="30"/>
  <c r="FJ119" i="30" s="1"/>
  <c r="FB115" i="30"/>
  <c r="FB119" i="30" s="1"/>
  <c r="ET115" i="30"/>
  <c r="ET119" i="30" s="1"/>
  <c r="EL115" i="30"/>
  <c r="EL119" i="30" s="1"/>
  <c r="ED115" i="30"/>
  <c r="ED119" i="30" s="1"/>
  <c r="DV115" i="30"/>
  <c r="DV119" i="30" s="1"/>
  <c r="DN115" i="30"/>
  <c r="DN119" i="30" s="1"/>
  <c r="DF115" i="30"/>
  <c r="DF119" i="30" s="1"/>
  <c r="CX115" i="30"/>
  <c r="CX119" i="30" s="1"/>
  <c r="CP115" i="30"/>
  <c r="CP119" i="30" s="1"/>
  <c r="CH115" i="30"/>
  <c r="CH119" i="30" s="1"/>
  <c r="BZ115" i="30"/>
  <c r="BZ119" i="30" s="1"/>
  <c r="BR115" i="30"/>
  <c r="BR119" i="30" s="1"/>
  <c r="BJ115" i="30"/>
  <c r="BJ119" i="30" s="1"/>
  <c r="BB115" i="30"/>
  <c r="BB119" i="30" s="1"/>
  <c r="AT115" i="30"/>
  <c r="AT119" i="30" s="1"/>
  <c r="AL115" i="30"/>
  <c r="AL119" i="30" s="1"/>
  <c r="AD115" i="30"/>
  <c r="AD119" i="30" s="1"/>
  <c r="V115" i="30"/>
  <c r="V119" i="30" s="1"/>
  <c r="N115" i="30"/>
  <c r="N119" i="30" s="1"/>
  <c r="GW115" i="30"/>
  <c r="GW119" i="30" s="1"/>
  <c r="GO115" i="30"/>
  <c r="GO119" i="30" s="1"/>
  <c r="GG115" i="30"/>
  <c r="GG119" i="30" s="1"/>
  <c r="FY115" i="30"/>
  <c r="FY119" i="30" s="1"/>
  <c r="FQ115" i="30"/>
  <c r="FQ119" i="30" s="1"/>
  <c r="FI115" i="30"/>
  <c r="FI119" i="30" s="1"/>
  <c r="FA115" i="30"/>
  <c r="FA119" i="30" s="1"/>
  <c r="ES115" i="30"/>
  <c r="ES119" i="30" s="1"/>
  <c r="EK115" i="30"/>
  <c r="EK119" i="30" s="1"/>
  <c r="EC115" i="30"/>
  <c r="EC119" i="30" s="1"/>
  <c r="DU115" i="30"/>
  <c r="DU119" i="30" s="1"/>
  <c r="DM115" i="30"/>
  <c r="DM119" i="30" s="1"/>
  <c r="DE115" i="30"/>
  <c r="DE119" i="30" s="1"/>
  <c r="CW115" i="30"/>
  <c r="CW119" i="30" s="1"/>
  <c r="CO115" i="30"/>
  <c r="CO119" i="30" s="1"/>
  <c r="CG115" i="30"/>
  <c r="CG119" i="30" s="1"/>
  <c r="BY115" i="30"/>
  <c r="BY119" i="30" s="1"/>
  <c r="BQ115" i="30"/>
  <c r="BQ119" i="30" s="1"/>
  <c r="BI115" i="30"/>
  <c r="BI119" i="30" s="1"/>
  <c r="BA115" i="30"/>
  <c r="BA119" i="30" s="1"/>
  <c r="AS115" i="30"/>
  <c r="AS119" i="30" s="1"/>
  <c r="AK115" i="30"/>
  <c r="AK119" i="30" s="1"/>
  <c r="AC115" i="30"/>
  <c r="AC119" i="30" s="1"/>
  <c r="U115" i="30"/>
  <c r="U119" i="30" s="1"/>
  <c r="M115" i="30"/>
  <c r="M119" i="30" s="1"/>
  <c r="GV115" i="30"/>
  <c r="GV119" i="30" s="1"/>
  <c r="GN115" i="30"/>
  <c r="GN119" i="30" s="1"/>
  <c r="GF115" i="30"/>
  <c r="GF119" i="30" s="1"/>
  <c r="FX115" i="30"/>
  <c r="FX119" i="30" s="1"/>
  <c r="FP115" i="30"/>
  <c r="FP119" i="30" s="1"/>
  <c r="FH115" i="30"/>
  <c r="FH119" i="30" s="1"/>
  <c r="EZ115" i="30"/>
  <c r="EZ119" i="30" s="1"/>
  <c r="ER115" i="30"/>
  <c r="ER119" i="30" s="1"/>
  <c r="EJ115" i="30"/>
  <c r="EJ119" i="30" s="1"/>
  <c r="EB115" i="30"/>
  <c r="EB119" i="30" s="1"/>
  <c r="DT115" i="30"/>
  <c r="DT119" i="30" s="1"/>
  <c r="DL115" i="30"/>
  <c r="DL119" i="30" s="1"/>
  <c r="DD115" i="30"/>
  <c r="DD119" i="30" s="1"/>
  <c r="CV115" i="30"/>
  <c r="CV119" i="30" s="1"/>
  <c r="CN115" i="30"/>
  <c r="CN119" i="30" s="1"/>
  <c r="CF115" i="30"/>
  <c r="CF119" i="30" s="1"/>
  <c r="BX115" i="30"/>
  <c r="BX119" i="30" s="1"/>
  <c r="BP115" i="30"/>
  <c r="BP119" i="30" s="1"/>
  <c r="BH115" i="30"/>
  <c r="BH119" i="30" s="1"/>
  <c r="AZ115" i="30"/>
  <c r="AZ119" i="30" s="1"/>
  <c r="AR115" i="30"/>
  <c r="AR119" i="30" s="1"/>
  <c r="AJ115" i="30"/>
  <c r="AJ119" i="30" s="1"/>
  <c r="AB115" i="30"/>
  <c r="AB119" i="30" s="1"/>
  <c r="T115" i="30"/>
  <c r="T119" i="30" s="1"/>
  <c r="L115" i="30"/>
  <c r="L119" i="30" s="1"/>
  <c r="GU115" i="30"/>
  <c r="GU119" i="30" s="1"/>
  <c r="GM115" i="30"/>
  <c r="GM119" i="30" s="1"/>
  <c r="GE115" i="30"/>
  <c r="GE119" i="30" s="1"/>
  <c r="FW115" i="30"/>
  <c r="FW119" i="30" s="1"/>
  <c r="FO115" i="30"/>
  <c r="FO119" i="30" s="1"/>
  <c r="FG115" i="30"/>
  <c r="FG119" i="30" s="1"/>
  <c r="EY115" i="30"/>
  <c r="EY119" i="30" s="1"/>
  <c r="EQ115" i="30"/>
  <c r="EQ119" i="30" s="1"/>
  <c r="EI115" i="30"/>
  <c r="EI119" i="30" s="1"/>
  <c r="EA115" i="30"/>
  <c r="EA119" i="30" s="1"/>
  <c r="DS115" i="30"/>
  <c r="DS119" i="30" s="1"/>
  <c r="DK115" i="30"/>
  <c r="DK119" i="30" s="1"/>
  <c r="DC115" i="30"/>
  <c r="DC119" i="30" s="1"/>
  <c r="CU115" i="30"/>
  <c r="CU119" i="30" s="1"/>
  <c r="CM115" i="30"/>
  <c r="CM119" i="30" s="1"/>
  <c r="CE115" i="30"/>
  <c r="CE119" i="30" s="1"/>
  <c r="BW115" i="30"/>
  <c r="BW119" i="30" s="1"/>
  <c r="BO115" i="30"/>
  <c r="BO119" i="30" s="1"/>
  <c r="BG115" i="30"/>
  <c r="BG119" i="30" s="1"/>
  <c r="AY115" i="30"/>
  <c r="AY119" i="30" s="1"/>
  <c r="AQ115" i="30"/>
  <c r="AQ119" i="30" s="1"/>
  <c r="AI115" i="30"/>
  <c r="AI119" i="30" s="1"/>
  <c r="AA115" i="30"/>
  <c r="AA119" i="30" s="1"/>
  <c r="S115" i="30"/>
  <c r="S119" i="30" s="1"/>
  <c r="K115" i="30"/>
  <c r="HP114" i="27"/>
  <c r="K118" i="27"/>
  <c r="HP116" i="27"/>
  <c r="AO104" i="51"/>
  <c r="AO86" i="51" s="1"/>
  <c r="AN103" i="51"/>
  <c r="AN85" i="51" s="1"/>
  <c r="V103" i="51"/>
  <c r="V85" i="51" s="1"/>
  <c r="AQ103" i="51"/>
  <c r="AQ85" i="51" s="1"/>
  <c r="AD103" i="51"/>
  <c r="AD85" i="51" s="1"/>
  <c r="BA104" i="51"/>
  <c r="BA86" i="51" s="1"/>
  <c r="AK103" i="51"/>
  <c r="AK85" i="51" s="1"/>
  <c r="AS103" i="51"/>
  <c r="AS85" i="51" s="1"/>
  <c r="AS104" i="51"/>
  <c r="AS86" i="51" s="1"/>
  <c r="AG103" i="51"/>
  <c r="AG85" i="51" s="1"/>
  <c r="AJ104" i="51"/>
  <c r="AJ86" i="51" s="1"/>
  <c r="AE104" i="51"/>
  <c r="AE86" i="51" s="1"/>
  <c r="X104" i="51"/>
  <c r="X86" i="51" s="1"/>
  <c r="T103" i="51"/>
  <c r="T85" i="51" s="1"/>
  <c r="Y104" i="51"/>
  <c r="Y86" i="51" s="1"/>
  <c r="BD103" i="51"/>
  <c r="BD85" i="51" s="1"/>
  <c r="AD104" i="51"/>
  <c r="AD86" i="51" s="1"/>
  <c r="S103" i="51"/>
  <c r="R103" i="51"/>
  <c r="R85" i="51" s="1"/>
  <c r="AA104" i="51"/>
  <c r="AA86" i="51" s="1"/>
  <c r="AR104" i="51"/>
  <c r="AR86" i="51" s="1"/>
  <c r="AZ104" i="51"/>
  <c r="AZ86" i="51" s="1"/>
  <c r="AF104" i="51"/>
  <c r="AF86" i="51" s="1"/>
  <c r="AP104" i="51"/>
  <c r="AP86" i="51" s="1"/>
  <c r="AQ104" i="51"/>
  <c r="AQ86" i="51" s="1"/>
  <c r="U104" i="51"/>
  <c r="U86" i="51" s="1"/>
  <c r="AX104" i="51"/>
  <c r="AX86" i="51" s="1"/>
  <c r="W103" i="51"/>
  <c r="W85" i="51" s="1"/>
  <c r="X103" i="51"/>
  <c r="X85" i="51" s="1"/>
  <c r="AC104" i="51"/>
  <c r="AC86" i="51" s="1"/>
  <c r="AM104" i="51"/>
  <c r="AM86" i="51" s="1"/>
  <c r="AK104" i="51"/>
  <c r="AK86" i="51" s="1"/>
  <c r="R104" i="51"/>
  <c r="R86" i="51" s="1"/>
  <c r="S104" i="51"/>
  <c r="Q104" i="51"/>
  <c r="Q86" i="51" s="1"/>
  <c r="AL104" i="51"/>
  <c r="AL86" i="51" s="1"/>
  <c r="W104" i="51"/>
  <c r="W86" i="51" s="1"/>
  <c r="V104" i="51"/>
  <c r="V86" i="51" s="1"/>
  <c r="T104" i="51"/>
  <c r="T86" i="51" s="1"/>
  <c r="AI104" i="51"/>
  <c r="AI86" i="51" s="1"/>
  <c r="AW104" i="51"/>
  <c r="AW86" i="51" s="1"/>
  <c r="Z104" i="51"/>
  <c r="Z86" i="51" s="1"/>
  <c r="BB104" i="51"/>
  <c r="BB86" i="51" s="1"/>
  <c r="AU104" i="51"/>
  <c r="AU86" i="51" s="1"/>
  <c r="BD104" i="51"/>
  <c r="BD86" i="51" s="1"/>
  <c r="AG104" i="51"/>
  <c r="AG86" i="51" s="1"/>
  <c r="AV104" i="51"/>
  <c r="AV86" i="51" s="1"/>
  <c r="AB104" i="51"/>
  <c r="AB86" i="51" s="1"/>
  <c r="AW103" i="51"/>
  <c r="AW85" i="51" s="1"/>
  <c r="AB103" i="51"/>
  <c r="AB85" i="51" s="1"/>
  <c r="AC103" i="51"/>
  <c r="AC85" i="51" s="1"/>
  <c r="AI103" i="51"/>
  <c r="AI85" i="51" s="1"/>
  <c r="U103" i="51"/>
  <c r="U85" i="51" s="1"/>
  <c r="HX115" i="29" a="1"/>
  <c r="HX115" i="29" s="1"/>
  <c r="HW115" i="29" a="1"/>
  <c r="HW115" i="29" s="1"/>
  <c r="HU115" i="29" a="1"/>
  <c r="HU115" i="29" s="1"/>
  <c r="HY115" i="29" a="1"/>
  <c r="HY115" i="29" s="1"/>
  <c r="HT115" i="29" a="1"/>
  <c r="HT115" i="29" s="1"/>
  <c r="HZ115" i="29" a="1"/>
  <c r="HZ115" i="29" s="1"/>
  <c r="HV115" i="29" a="1"/>
  <c r="HV115" i="29" s="1"/>
  <c r="HR115" i="29" a="1"/>
  <c r="HR115" i="29" s="1"/>
  <c r="IA115" i="29" a="1"/>
  <c r="IA115" i="29" s="1"/>
  <c r="HS115" i="29" a="1"/>
  <c r="HS115" i="29" s="1"/>
  <c r="HR115" i="28" a="1"/>
  <c r="HR115" i="28" s="1"/>
  <c r="HS115" i="28" a="1"/>
  <c r="HS115" i="28" s="1"/>
  <c r="HT115" i="28" a="1"/>
  <c r="HT115" i="28" s="1"/>
  <c r="HW115" i="28" a="1"/>
  <c r="HW115" i="28" s="1"/>
  <c r="HU115" i="28" a="1"/>
  <c r="HU115" i="28" s="1"/>
  <c r="HZ115" i="28" a="1"/>
  <c r="HZ115" i="28" s="1"/>
  <c r="HX115" i="28" a="1"/>
  <c r="HX115" i="28" s="1"/>
  <c r="HV115" i="28" a="1"/>
  <c r="HV115" i="28" s="1"/>
  <c r="IA115" i="28" a="1"/>
  <c r="IA115" i="28" s="1"/>
  <c r="HY115" i="28" a="1"/>
  <c r="HY115" i="28" s="1"/>
  <c r="HW115" i="30" a="1"/>
  <c r="HW115" i="30" s="1"/>
  <c r="HU115" i="30" a="1"/>
  <c r="HU115" i="30" s="1"/>
  <c r="HY115" i="30" a="1"/>
  <c r="HY115" i="30" s="1"/>
  <c r="HT115" i="30" a="1"/>
  <c r="HT115" i="30" s="1"/>
  <c r="HZ115" i="30" a="1"/>
  <c r="HZ115" i="30" s="1"/>
  <c r="HS115" i="30" a="1"/>
  <c r="HS115" i="30" s="1"/>
  <c r="IA115" i="30" a="1"/>
  <c r="IA115" i="30" s="1"/>
  <c r="HV115" i="30" a="1"/>
  <c r="HV115" i="30" s="1"/>
  <c r="HR115" i="30" a="1"/>
  <c r="HR115" i="30" s="1"/>
  <c r="HX115" i="30" a="1"/>
  <c r="HX115" i="30" s="1"/>
  <c r="AH99" i="51"/>
  <c r="AH81" i="51" s="1"/>
  <c r="BB101" i="51"/>
  <c r="BB83" i="51" s="1"/>
  <c r="AE99" i="51"/>
  <c r="AE81" i="51" s="1"/>
  <c r="HS113" i="29" a="1"/>
  <c r="HS113" i="29" s="1"/>
  <c r="HZ113" i="29" a="1"/>
  <c r="HZ113" i="29" s="1"/>
  <c r="HY113" i="29" a="1"/>
  <c r="HY113" i="29" s="1"/>
  <c r="HR113" i="29" a="1"/>
  <c r="HR113" i="29" s="1"/>
  <c r="HX113" i="29" a="1"/>
  <c r="HX113" i="29" s="1"/>
  <c r="HW113" i="29" a="1"/>
  <c r="HW113" i="29" s="1"/>
  <c r="HV113" i="29" a="1"/>
  <c r="HV113" i="29" s="1"/>
  <c r="HU113" i="29" a="1"/>
  <c r="HU113" i="29" s="1"/>
  <c r="HT113" i="29" a="1"/>
  <c r="HT113" i="29" s="1"/>
  <c r="IA113" i="29" a="1"/>
  <c r="IA113" i="29" s="1"/>
  <c r="HW113" i="30" a="1"/>
  <c r="HW113" i="30" s="1"/>
  <c r="HV113" i="30" a="1"/>
  <c r="HV113" i="30" s="1"/>
  <c r="HU113" i="30" a="1"/>
  <c r="HU113" i="30" s="1"/>
  <c r="HT113" i="30" a="1"/>
  <c r="HT113" i="30" s="1"/>
  <c r="IA113" i="30" a="1"/>
  <c r="IA113" i="30" s="1"/>
  <c r="HS113" i="30" a="1"/>
  <c r="HS113" i="30" s="1"/>
  <c r="HZ113" i="30" a="1"/>
  <c r="HZ113" i="30" s="1"/>
  <c r="HY113" i="30" a="1"/>
  <c r="HY113" i="30" s="1"/>
  <c r="HX113" i="30" a="1"/>
  <c r="HX113" i="30" s="1"/>
  <c r="HR113" i="30" a="1"/>
  <c r="HR113" i="30" s="1"/>
  <c r="HW113" i="28" a="1"/>
  <c r="HW113" i="28" s="1"/>
  <c r="HV113" i="28" a="1"/>
  <c r="HV113" i="28" s="1"/>
  <c r="HU113" i="28" a="1"/>
  <c r="HU113" i="28" s="1"/>
  <c r="HS113" i="28" a="1"/>
  <c r="HS113" i="28" s="1"/>
  <c r="IA113" i="28" a="1"/>
  <c r="IA113" i="28" s="1"/>
  <c r="HR113" i="28" a="1"/>
  <c r="HR113" i="28" s="1"/>
  <c r="HZ113" i="28" a="1"/>
  <c r="HZ113" i="28" s="1"/>
  <c r="HY113" i="28" a="1"/>
  <c r="HY113" i="28" s="1"/>
  <c r="HX113" i="28" a="1"/>
  <c r="HX113" i="28" s="1"/>
  <c r="HT113" i="28" a="1"/>
  <c r="HT113" i="28" s="1"/>
  <c r="Y99" i="51"/>
  <c r="Y81" i="51" s="1"/>
  <c r="AG99" i="51"/>
  <c r="AG81" i="51" s="1"/>
  <c r="AN99" i="51"/>
  <c r="AN81" i="51" s="1"/>
  <c r="X99" i="51"/>
  <c r="X81" i="51" s="1"/>
  <c r="V99" i="51"/>
  <c r="V81" i="51" s="1"/>
  <c r="AM103" i="51"/>
  <c r="AM85" i="51" s="1"/>
  <c r="AO99" i="51"/>
  <c r="AO81" i="51" s="1"/>
  <c r="W99" i="51"/>
  <c r="W81" i="51" s="1"/>
  <c r="AJ99" i="51"/>
  <c r="AJ81" i="51" s="1"/>
  <c r="AI99" i="51"/>
  <c r="AI81" i="51" s="1"/>
  <c r="AL103" i="51"/>
  <c r="AL85" i="51" s="1"/>
  <c r="AY103" i="51"/>
  <c r="AY85" i="51" s="1"/>
  <c r="AV103" i="51"/>
  <c r="AV85" i="51" s="1"/>
  <c r="BC103" i="51"/>
  <c r="BC85" i="51" s="1"/>
  <c r="AU103" i="51"/>
  <c r="AU85" i="51" s="1"/>
  <c r="BA103" i="51"/>
  <c r="BA85" i="51" s="1"/>
  <c r="AX103" i="51"/>
  <c r="AX85" i="51" s="1"/>
  <c r="BB103" i="51"/>
  <c r="BB85" i="51" s="1"/>
  <c r="AZ103" i="51"/>
  <c r="AZ85" i="51" s="1"/>
  <c r="BC99" i="51"/>
  <c r="BC81" i="51" s="1"/>
  <c r="AT103" i="51"/>
  <c r="AT85" i="51" s="1"/>
  <c r="AP103" i="51"/>
  <c r="AP85" i="51" s="1"/>
  <c r="AR103" i="51"/>
  <c r="AR85" i="51" s="1"/>
  <c r="AO103" i="51"/>
  <c r="AO85" i="51" s="1"/>
  <c r="AA103" i="51"/>
  <c r="AA85" i="51" s="1"/>
  <c r="AB99" i="51"/>
  <c r="AB81" i="51" s="1"/>
  <c r="AJ103" i="51"/>
  <c r="AJ85" i="51" s="1"/>
  <c r="AD99" i="51"/>
  <c r="AD81" i="51" s="1"/>
  <c r="AC99" i="51"/>
  <c r="AC81" i="51" s="1"/>
  <c r="AH103" i="51"/>
  <c r="AH85" i="51" s="1"/>
  <c r="AE103" i="51"/>
  <c r="AE85" i="51" s="1"/>
  <c r="AF99" i="51"/>
  <c r="AF81" i="51" s="1"/>
  <c r="Y103" i="51"/>
  <c r="Y85" i="51" s="1"/>
  <c r="Z103" i="51"/>
  <c r="Z85" i="51" s="1"/>
  <c r="T101" i="51"/>
  <c r="T83" i="51" s="1"/>
  <c r="U99" i="51"/>
  <c r="U81" i="51" s="1"/>
  <c r="T99" i="51"/>
  <c r="T81" i="51" s="1"/>
  <c r="R99" i="51"/>
  <c r="R81" i="51" s="1"/>
  <c r="Z99" i="51"/>
  <c r="Z81" i="51" s="1"/>
  <c r="BC101" i="51"/>
  <c r="BC83" i="51" s="1"/>
  <c r="AN68" i="32"/>
  <c r="AP59" i="32"/>
  <c r="AR77" i="32"/>
  <c r="AN70" i="32"/>
  <c r="AP76" i="32"/>
  <c r="AK77" i="32"/>
  <c r="AT64" i="32"/>
  <c r="AO64" i="32"/>
  <c r="AN63" i="32"/>
  <c r="AM71" i="32"/>
  <c r="AS66" i="32"/>
  <c r="AO63" i="32"/>
  <c r="AP64" i="32"/>
  <c r="AP63" i="32"/>
  <c r="AO72" i="32"/>
  <c r="AQ72" i="32"/>
  <c r="AR73" i="32"/>
  <c r="AC62" i="32"/>
  <c r="AE67" i="32"/>
  <c r="AA76" i="32"/>
  <c r="AH77" i="32"/>
  <c r="AA75" i="32"/>
  <c r="AA77" i="32"/>
  <c r="AA78" i="32"/>
  <c r="AE59" i="32"/>
  <c r="AJ77" i="32"/>
  <c r="AI70" i="32"/>
  <c r="AE71" i="32"/>
  <c r="AF72" i="32"/>
  <c r="AF63" i="32"/>
  <c r="AC67" i="32"/>
  <c r="AI67" i="32"/>
  <c r="AJ68" i="32"/>
  <c r="Q62" i="32"/>
  <c r="U74" i="32"/>
  <c r="Z74" i="32"/>
  <c r="T73" i="32"/>
  <c r="Q75" i="32"/>
  <c r="T71" i="32"/>
  <c r="T78" i="32"/>
  <c r="R59" i="32"/>
  <c r="W66" i="32"/>
  <c r="R74" i="32"/>
  <c r="Q66" i="32"/>
  <c r="Z61" i="32"/>
  <c r="U69" i="32"/>
  <c r="Z76" i="32"/>
  <c r="Y74" i="32"/>
  <c r="X64" i="32"/>
  <c r="S72" i="32"/>
  <c r="AU66" i="32"/>
  <c r="BC69" i="32"/>
  <c r="AZ70" i="32"/>
  <c r="AY72" i="32"/>
  <c r="BC78" i="32"/>
  <c r="AY71" i="32"/>
  <c r="AX67" i="32"/>
  <c r="BB59" i="32"/>
  <c r="BA77" i="32"/>
  <c r="AV69" i="32"/>
  <c r="AX63" i="32"/>
  <c r="AY65" i="32"/>
  <c r="AU60" i="32"/>
  <c r="BD69" i="32"/>
  <c r="AY78" i="32"/>
  <c r="AW59" i="32"/>
  <c r="BD59" i="32"/>
  <c r="AQ61" i="32"/>
  <c r="AS73" i="32"/>
  <c r="AP68" i="32"/>
  <c r="AS72" i="32"/>
  <c r="AM61" i="32"/>
  <c r="AK67" i="32"/>
  <c r="AP74" i="32"/>
  <c r="AM59" i="32"/>
  <c r="AT61" i="32"/>
  <c r="AT63" i="32"/>
  <c r="AQ78" i="32"/>
  <c r="AS65" i="32"/>
  <c r="AN73" i="32"/>
  <c r="AP60" i="32"/>
  <c r="AP73" i="32"/>
  <c r="AQ70" i="32"/>
  <c r="AN65" i="32"/>
  <c r="AK60" i="32"/>
  <c r="AK64" i="32"/>
  <c r="AN60" i="32"/>
  <c r="AL63" i="32"/>
  <c r="AM78" i="32"/>
  <c r="AO65" i="32"/>
  <c r="AT72" i="32"/>
  <c r="AL60" i="32"/>
  <c r="AL77" i="32"/>
  <c r="AP71" i="32"/>
  <c r="AS64" i="32"/>
  <c r="AR68" i="32"/>
  <c r="AO76" i="32"/>
  <c r="AQ63" i="32"/>
  <c r="AQ74" i="32"/>
  <c r="AM68" i="32"/>
  <c r="AS61" i="32"/>
  <c r="AR75" i="32"/>
  <c r="AN69" i="32"/>
  <c r="AT62" i="32"/>
  <c r="AS68" i="32"/>
  <c r="AR62" i="32"/>
  <c r="AK76" i="32"/>
  <c r="AN74" i="32"/>
  <c r="AP61" i="32"/>
  <c r="AM69" i="32"/>
  <c r="AO77" i="32"/>
  <c r="AK71" i="32"/>
  <c r="AQ64" i="32"/>
  <c r="AP78" i="32"/>
  <c r="AL72" i="32"/>
  <c r="AR65" i="32"/>
  <c r="AN59" i="32"/>
  <c r="AD62" i="32"/>
  <c r="AC78" i="32"/>
  <c r="AB76" i="32"/>
  <c r="AF59" i="32"/>
  <c r="AI66" i="32"/>
  <c r="AA61" i="32"/>
  <c r="AD70" i="32"/>
  <c r="AD60" i="32"/>
  <c r="AI72" i="32"/>
  <c r="AA60" i="32"/>
  <c r="AA67" i="32"/>
  <c r="AF74" i="32"/>
  <c r="AH61" i="32"/>
  <c r="AE74" i="32"/>
  <c r="AE65" i="32"/>
  <c r="AB60" i="32"/>
  <c r="AE76" i="32"/>
  <c r="AG70" i="32"/>
  <c r="AD65" i="32"/>
  <c r="AD68" i="32"/>
  <c r="AI74" i="32"/>
  <c r="AA62" i="32"/>
  <c r="AA69" i="32"/>
  <c r="AF76" i="32"/>
  <c r="AH63" i="32"/>
  <c r="AB69" i="32"/>
  <c r="AF71" i="32"/>
  <c r="AB71" i="32"/>
  <c r="AG75" i="32"/>
  <c r="AC69" i="32"/>
  <c r="AI62" i="32"/>
  <c r="AC76" i="32"/>
  <c r="AI69" i="32"/>
  <c r="AE63" i="32"/>
  <c r="AD77" i="32"/>
  <c r="AJ70" i="32"/>
  <c r="AF64" i="32"/>
  <c r="AH60" i="32"/>
  <c r="AH68" i="32"/>
  <c r="AJ71" i="32"/>
  <c r="AE78" i="32"/>
  <c r="AA72" i="32"/>
  <c r="AG65" i="32"/>
  <c r="AC59" i="32"/>
  <c r="AG72" i="32"/>
  <c r="AC66" i="32"/>
  <c r="AI59" i="32"/>
  <c r="AH73" i="32"/>
  <c r="AD67" i="32"/>
  <c r="AJ60" i="32"/>
  <c r="R70" i="32"/>
  <c r="T65" i="32"/>
  <c r="Q67" i="32"/>
  <c r="T64" i="32"/>
  <c r="W73" i="32"/>
  <c r="X71" i="32"/>
  <c r="U73" i="32"/>
  <c r="V68" i="32"/>
  <c r="R69" i="32"/>
  <c r="S70" i="32"/>
  <c r="Z66" i="32"/>
  <c r="V67" i="32"/>
  <c r="W68" i="32"/>
  <c r="U68" i="32"/>
  <c r="R76" i="32"/>
  <c r="X69" i="32"/>
  <c r="T63" i="32"/>
  <c r="U72" i="32"/>
  <c r="X76" i="32"/>
  <c r="T70" i="32"/>
  <c r="Z63" i="32"/>
  <c r="S75" i="32"/>
  <c r="Y77" i="32"/>
  <c r="U71" i="32"/>
  <c r="Q65" i="32"/>
  <c r="Y76" i="32"/>
  <c r="Z78" i="32"/>
  <c r="V72" i="32"/>
  <c r="R66" i="32"/>
  <c r="X59" i="32"/>
  <c r="S61" i="32"/>
  <c r="R73" i="32"/>
  <c r="X66" i="32"/>
  <c r="T60" i="32"/>
  <c r="U64" i="32"/>
  <c r="S74" i="32"/>
  <c r="Y67" i="32"/>
  <c r="U61" i="32"/>
  <c r="U66" i="32"/>
  <c r="T75" i="32"/>
  <c r="Z68" i="32"/>
  <c r="V62" i="32"/>
  <c r="Q70" i="32"/>
  <c r="Z75" i="32"/>
  <c r="V69" i="32"/>
  <c r="R63" i="32"/>
  <c r="Y72" i="32"/>
  <c r="Q77" i="32"/>
  <c r="W70" i="32"/>
  <c r="S64" i="32"/>
  <c r="AV72" i="32"/>
  <c r="AW70" i="32"/>
  <c r="AV77" i="32"/>
  <c r="AX73" i="32"/>
  <c r="AX61" i="32"/>
  <c r="BA66" i="32"/>
  <c r="BA69" i="32"/>
  <c r="AX70" i="32"/>
  <c r="AZ68" i="32"/>
  <c r="AW78" i="32"/>
  <c r="AU65" i="32"/>
  <c r="AU68" i="32"/>
  <c r="AZ67" i="32"/>
  <c r="BD62" i="32"/>
  <c r="AU70" i="32"/>
  <c r="AV64" i="32"/>
  <c r="BB67" i="32"/>
  <c r="AW68" i="32"/>
  <c r="BA71" i="32"/>
  <c r="AZ73" i="32"/>
  <c r="AZ62" i="32"/>
  <c r="AX65" i="32"/>
  <c r="BD78" i="32"/>
  <c r="AY77" i="32"/>
  <c r="AU71" i="32"/>
  <c r="BC63" i="32"/>
  <c r="BA75" i="32"/>
  <c r="BC66" i="32"/>
  <c r="AX78" i="32"/>
  <c r="BD65" i="32"/>
  <c r="AZ78" i="32"/>
  <c r="BB63" i="32"/>
  <c r="AX77" i="32"/>
  <c r="AU77" i="32"/>
  <c r="BA70" i="32"/>
  <c r="AY63" i="32"/>
  <c r="BC74" i="32"/>
  <c r="AY66" i="32"/>
  <c r="BD77" i="32"/>
  <c r="AZ65" i="32"/>
  <c r="BB74" i="32"/>
  <c r="AX68" i="32"/>
  <c r="BD61" i="32"/>
  <c r="AU63" i="32"/>
  <c r="BC76" i="32"/>
  <c r="AY70" i="32"/>
  <c r="AU64" i="32"/>
  <c r="AZ77" i="32"/>
  <c r="AV71" i="32"/>
  <c r="BB64" i="32"/>
  <c r="AK62" i="32"/>
  <c r="AQ67" i="32"/>
  <c r="AR61" i="32"/>
  <c r="AM65" i="32"/>
  <c r="AR63" i="32"/>
  <c r="AR71" i="32"/>
  <c r="AL73" i="32"/>
  <c r="AQ68" i="32"/>
  <c r="AQ73" i="32"/>
  <c r="AT71" i="32"/>
  <c r="AM76" i="32"/>
  <c r="AN77" i="32"/>
  <c r="AQ65" i="32"/>
  <c r="AP77" i="32"/>
  <c r="AQ59" i="32"/>
  <c r="AS59" i="32"/>
  <c r="AN67" i="32"/>
  <c r="AI64" i="32"/>
  <c r="AC73" i="32"/>
  <c r="AB73" i="32"/>
  <c r="AC70" i="32"/>
  <c r="AD66" i="32"/>
  <c r="AD74" i="32"/>
  <c r="AJ63" i="32"/>
  <c r="AC72" i="32"/>
  <c r="AF75" i="32"/>
  <c r="AC77" i="32"/>
  <c r="AI77" i="32"/>
  <c r="AJ78" i="32"/>
  <c r="AH59" i="32"/>
  <c r="AB63" i="32"/>
  <c r="AI60" i="32"/>
  <c r="AE61" i="32"/>
  <c r="AF62" i="32"/>
  <c r="R77" i="32"/>
  <c r="V59" i="32"/>
  <c r="W76" i="32"/>
  <c r="S73" i="32"/>
  <c r="Z64" i="32"/>
  <c r="Z71" i="32"/>
  <c r="Y60" i="32"/>
  <c r="S60" i="32"/>
  <c r="T61" i="32"/>
  <c r="T68" i="32"/>
  <c r="Y75" i="32"/>
  <c r="Y70" i="32"/>
  <c r="R64" i="32"/>
  <c r="R71" i="32"/>
  <c r="W78" i="32"/>
  <c r="U59" i="32"/>
  <c r="BB65" i="32"/>
  <c r="AU74" i="32"/>
  <c r="AX69" i="32"/>
  <c r="BD73" i="32"/>
  <c r="BD68" i="32"/>
  <c r="AU76" i="32"/>
  <c r="BB71" i="32"/>
  <c r="BA72" i="32"/>
  <c r="AW69" i="32"/>
  <c r="BB73" i="32"/>
  <c r="BA78" i="32"/>
  <c r="AW77" i="32"/>
  <c r="BB68" i="32"/>
  <c r="AZ63" i="32"/>
  <c r="AU72" i="32"/>
  <c r="AX66" i="32"/>
  <c r="AO70" i="32"/>
  <c r="AL67" i="32"/>
  <c r="AO67" i="32"/>
  <c r="AL62" i="32"/>
  <c r="AR72" i="32"/>
  <c r="AQ76" i="32"/>
  <c r="AS63" i="32"/>
  <c r="AN71" i="32"/>
  <c r="AS60" i="32"/>
  <c r="AK68" i="32"/>
  <c r="AK78" i="32"/>
  <c r="AO75" i="32"/>
  <c r="AQ62" i="32"/>
  <c r="AL70" i="32"/>
  <c r="AO62" i="32"/>
  <c r="AR60" i="32"/>
  <c r="AM64" i="32"/>
  <c r="AO78" i="32"/>
  <c r="AN66" i="32"/>
  <c r="AR78" i="32"/>
  <c r="AO66" i="32"/>
  <c r="AM77" i="32"/>
  <c r="AK75" i="32"/>
  <c r="AM62" i="32"/>
  <c r="AR69" i="32"/>
  <c r="AK72" i="32"/>
  <c r="AR70" i="32"/>
  <c r="AL65" i="32"/>
  <c r="AN78" i="32"/>
  <c r="AP65" i="32"/>
  <c r="AM73" i="32"/>
  <c r="AO60" i="32"/>
  <c r="AK73" i="32"/>
  <c r="AQ66" i="32"/>
  <c r="AM60" i="32"/>
  <c r="AL74" i="32"/>
  <c r="AR67" i="32"/>
  <c r="AN61" i="32"/>
  <c r="AM67" i="32"/>
  <c r="AN76" i="32"/>
  <c r="AQ69" i="32"/>
  <c r="AL71" i="32"/>
  <c r="AS78" i="32"/>
  <c r="AK66" i="32"/>
  <c r="AS75" i="32"/>
  <c r="AO69" i="32"/>
  <c r="AK63" i="32"/>
  <c r="AT76" i="32"/>
  <c r="AP70" i="32"/>
  <c r="AL64" i="32"/>
  <c r="AG77" i="32"/>
  <c r="AI71" i="32"/>
  <c r="AH69" i="32"/>
  <c r="AJ61" i="32"/>
  <c r="AE60" i="32"/>
  <c r="AJ74" i="32"/>
  <c r="AH70" i="32"/>
  <c r="AH72" i="32"/>
  <c r="AG69" i="32"/>
  <c r="AG76" i="32"/>
  <c r="AI63" i="32"/>
  <c r="AD71" i="32"/>
  <c r="AD64" i="32"/>
  <c r="AA68" i="32"/>
  <c r="AA59" i="32"/>
  <c r="AD72" i="32"/>
  <c r="AA70" i="32"/>
  <c r="AC64" i="32"/>
  <c r="AH78" i="32"/>
  <c r="AB67" i="32"/>
  <c r="AG71" i="32"/>
  <c r="AG78" i="32"/>
  <c r="AI65" i="32"/>
  <c r="AD73" i="32"/>
  <c r="AF60" i="32"/>
  <c r="AH62" i="32"/>
  <c r="AB65" i="32"/>
  <c r="AH64" i="32"/>
  <c r="AA74" i="32"/>
  <c r="AG67" i="32"/>
  <c r="AC61" i="32"/>
  <c r="AG74" i="32"/>
  <c r="AC68" i="32"/>
  <c r="AI61" i="32"/>
  <c r="AH75" i="32"/>
  <c r="AD69" i="32"/>
  <c r="AJ62" i="32"/>
  <c r="AJ73" i="32"/>
  <c r="AD76" i="32"/>
  <c r="AJ75" i="32"/>
  <c r="AI76" i="32"/>
  <c r="AE70" i="32"/>
  <c r="AA64" i="32"/>
  <c r="AE77" i="32"/>
  <c r="AA71" i="32"/>
  <c r="AG64" i="32"/>
  <c r="AF78" i="32"/>
  <c r="AB72" i="32"/>
  <c r="AH65" i="32"/>
  <c r="AD59" i="32"/>
  <c r="X70" i="32"/>
  <c r="X78" i="32"/>
  <c r="V76" i="32"/>
  <c r="S78" i="32"/>
  <c r="U76" i="32"/>
  <c r="U78" i="32"/>
  <c r="W60" i="32"/>
  <c r="R62" i="32"/>
  <c r="X62" i="32"/>
  <c r="Y63" i="32"/>
  <c r="V60" i="32"/>
  <c r="R61" i="32"/>
  <c r="S62" i="32"/>
  <c r="Q64" i="32"/>
  <c r="V74" i="32"/>
  <c r="R68" i="32"/>
  <c r="X61" i="32"/>
  <c r="S67" i="32"/>
  <c r="R75" i="32"/>
  <c r="X68" i="32"/>
  <c r="T62" i="32"/>
  <c r="U70" i="32"/>
  <c r="S76" i="32"/>
  <c r="Y69" i="32"/>
  <c r="U63" i="32"/>
  <c r="Q72" i="32"/>
  <c r="T77" i="32"/>
  <c r="Z70" i="32"/>
  <c r="V64" i="32"/>
  <c r="Q76" i="32"/>
  <c r="Z77" i="32"/>
  <c r="V71" i="32"/>
  <c r="R65" i="32"/>
  <c r="Y78" i="32"/>
  <c r="W59" i="32"/>
  <c r="W72" i="32"/>
  <c r="S66" i="32"/>
  <c r="Y59" i="32"/>
  <c r="W61" i="32"/>
  <c r="X73" i="32"/>
  <c r="T67" i="32"/>
  <c r="Z60" i="32"/>
  <c r="Y64" i="32"/>
  <c r="T74" i="32"/>
  <c r="Z67" i="32"/>
  <c r="V61" i="32"/>
  <c r="Q68" i="32"/>
  <c r="U75" i="32"/>
  <c r="Q69" i="32"/>
  <c r="W62" i="32"/>
  <c r="AV62" i="32"/>
  <c r="BA62" i="32"/>
  <c r="AX64" i="32"/>
  <c r="AZ60" i="32"/>
  <c r="AW76" i="32"/>
  <c r="AW62" i="32"/>
  <c r="AW65" i="32"/>
  <c r="BD63" i="32"/>
  <c r="AZ74" i="32"/>
  <c r="AU75" i="32"/>
  <c r="BA60" i="32"/>
  <c r="BA63" i="32"/>
  <c r="AV61" i="32"/>
  <c r="AY73" i="32"/>
  <c r="BA61" i="32"/>
  <c r="BD66" i="32"/>
  <c r="BC77" i="32"/>
  <c r="AW64" i="32"/>
  <c r="BA67" i="32"/>
  <c r="AV67" i="32"/>
  <c r="AX59" i="32"/>
  <c r="BB77" i="32"/>
  <c r="AZ72" i="32"/>
  <c r="BC75" i="32"/>
  <c r="AY69" i="32"/>
  <c r="BC61" i="32"/>
  <c r="AW73" i="32"/>
  <c r="BC64" i="32"/>
  <c r="AZ75" i="32"/>
  <c r="BB62" i="32"/>
  <c r="BD76" i="32"/>
  <c r="AV76" i="32"/>
  <c r="BD70" i="32"/>
  <c r="AY75" i="32"/>
  <c r="AU69" i="32"/>
  <c r="AU61" i="32"/>
  <c r="BC72" i="32"/>
  <c r="AY64" i="32"/>
  <c r="AV75" i="32"/>
  <c r="AX62" i="32"/>
  <c r="AV73" i="32"/>
  <c r="BB66" i="32"/>
  <c r="AX60" i="32"/>
  <c r="AY61" i="32"/>
  <c r="AW75" i="32"/>
  <c r="BC68" i="32"/>
  <c r="AY62" i="32"/>
  <c r="BD75" i="32"/>
  <c r="AZ69" i="32"/>
  <c r="AV63" i="32"/>
  <c r="AT74" i="32"/>
  <c r="AM70" i="32"/>
  <c r="AR74" i="32"/>
  <c r="AK69" i="32"/>
  <c r="AO74" i="32"/>
  <c r="AR66" i="32"/>
  <c r="AP69" i="32"/>
  <c r="AL76" i="32"/>
  <c r="AT77" i="32"/>
  <c r="AL59" i="32"/>
  <c r="AS69" i="32"/>
  <c r="AT70" i="32"/>
  <c r="AL69" i="32"/>
  <c r="AR64" i="32"/>
  <c r="AM66" i="32"/>
  <c r="AT60" i="32"/>
  <c r="AB59" i="32"/>
  <c r="AB75" i="32"/>
  <c r="AB62" i="32"/>
  <c r="AC63" i="32"/>
  <c r="AJ64" i="32"/>
  <c r="AF66" i="32"/>
  <c r="AH71" i="32"/>
  <c r="AC65" i="32"/>
  <c r="AJ66" i="32"/>
  <c r="AF77" i="32"/>
  <c r="AE64" i="32"/>
  <c r="AA65" i="32"/>
  <c r="AB66" i="32"/>
  <c r="AB61" i="32"/>
  <c r="AG73" i="32"/>
  <c r="AC74" i="32"/>
  <c r="AD75" i="32"/>
  <c r="R78" i="32"/>
  <c r="W69" i="32"/>
  <c r="V75" i="32"/>
  <c r="Z73" i="32"/>
  <c r="X77" i="32"/>
  <c r="S77" i="32"/>
  <c r="V65" i="32"/>
  <c r="Q73" i="32"/>
  <c r="Y62" i="32"/>
  <c r="X67" i="32"/>
  <c r="X74" i="32"/>
  <c r="S69" i="32"/>
  <c r="Q63" i="32"/>
  <c r="V70" i="32"/>
  <c r="V77" i="32"/>
  <c r="W77" i="32"/>
  <c r="Y65" i="32"/>
  <c r="BA76" i="32"/>
  <c r="AV74" i="32"/>
  <c r="BB76" i="32"/>
  <c r="BA68" i="32"/>
  <c r="AV68" i="32"/>
  <c r="AV60" i="32"/>
  <c r="BB78" i="32"/>
  <c r="BD64" i="32"/>
  <c r="BC65" i="32"/>
  <c r="AY60" i="32"/>
  <c r="AV70" i="32"/>
  <c r="AW72" i="32"/>
  <c r="AY68" i="32"/>
  <c r="AX76" i="32"/>
  <c r="BA64" i="32"/>
  <c r="BA65" i="32"/>
  <c r="BB72" i="32"/>
  <c r="AT73" i="32"/>
  <c r="AS74" i="32"/>
  <c r="AK61" i="32"/>
  <c r="AS76" i="32"/>
  <c r="AT59" i="32"/>
  <c r="AO73" i="32"/>
  <c r="AQ60" i="32"/>
  <c r="AL68" i="32"/>
  <c r="AP67" i="32"/>
  <c r="AR76" i="32"/>
  <c r="AQ71" i="32"/>
  <c r="AM72" i="32"/>
  <c r="AO59" i="32"/>
  <c r="AT66" i="32"/>
  <c r="AL61" i="32"/>
  <c r="AO68" i="32"/>
  <c r="AL78" i="32"/>
  <c r="AN72" i="32"/>
  <c r="AK74" i="32"/>
  <c r="AT65" i="32"/>
  <c r="AT75" i="32"/>
  <c r="AS70" i="32"/>
  <c r="AS71" i="32"/>
  <c r="AK59" i="32"/>
  <c r="AP66" i="32"/>
  <c r="AM75" i="32"/>
  <c r="AN64" i="32"/>
  <c r="AQ77" i="32"/>
  <c r="AL75" i="32"/>
  <c r="AN62" i="32"/>
  <c r="AK70" i="32"/>
  <c r="AS77" i="32"/>
  <c r="AO71" i="32"/>
  <c r="AK65" i="32"/>
  <c r="AT78" i="32"/>
  <c r="AP72" i="32"/>
  <c r="AL66" i="32"/>
  <c r="AR59" i="32"/>
  <c r="AP75" i="32"/>
  <c r="AT69" i="32"/>
  <c r="AM63" i="32"/>
  <c r="AT67" i="32"/>
  <c r="AQ75" i="32"/>
  <c r="AS62" i="32"/>
  <c r="AM74" i="32"/>
  <c r="AS67" i="32"/>
  <c r="AO61" i="32"/>
  <c r="AN75" i="32"/>
  <c r="AT68" i="32"/>
  <c r="AP62" i="32"/>
  <c r="AB77" i="32"/>
  <c r="AC71" i="32"/>
  <c r="AG68" i="32"/>
  <c r="AD63" i="32"/>
  <c r="AF61" i="32"/>
  <c r="AI73" i="32"/>
  <c r="AF68" i="32"/>
  <c r="AD78" i="32"/>
  <c r="AJ59" i="32"/>
  <c r="AE66" i="32"/>
  <c r="AE73" i="32"/>
  <c r="AG60" i="32"/>
  <c r="AB68" i="32"/>
  <c r="AH66" i="32"/>
  <c r="AG61" i="32"/>
  <c r="AJ72" i="32"/>
  <c r="AH74" i="32"/>
  <c r="AG63" i="32"/>
  <c r="AB78" i="32"/>
  <c r="AJ65" i="32"/>
  <c r="AJ67" i="32"/>
  <c r="AE68" i="32"/>
  <c r="AE75" i="32"/>
  <c r="AG62" i="32"/>
  <c r="AB70" i="32"/>
  <c r="AF65" i="32"/>
  <c r="AF73" i="32"/>
  <c r="AH76" i="32"/>
  <c r="AI78" i="32"/>
  <c r="AE72" i="32"/>
  <c r="AA66" i="32"/>
  <c r="AG59" i="32"/>
  <c r="AA73" i="32"/>
  <c r="AG66" i="32"/>
  <c r="AC60" i="32"/>
  <c r="AB74" i="32"/>
  <c r="AH67" i="32"/>
  <c r="AD61" i="32"/>
  <c r="AF67" i="32"/>
  <c r="AJ69" i="32"/>
  <c r="AF69" i="32"/>
  <c r="AC75" i="32"/>
  <c r="AI68" i="32"/>
  <c r="AE62" i="32"/>
  <c r="AI75" i="32"/>
  <c r="AE69" i="32"/>
  <c r="AA63" i="32"/>
  <c r="AJ76" i="32"/>
  <c r="AF70" i="32"/>
  <c r="AB64" i="32"/>
  <c r="Y71" i="32"/>
  <c r="Z65" i="32"/>
  <c r="X63" i="32"/>
  <c r="U65" i="32"/>
  <c r="Q59" i="32"/>
  <c r="T72" i="32"/>
  <c r="S65" i="32"/>
  <c r="Y68" i="32"/>
  <c r="W71" i="32"/>
  <c r="U60" i="32"/>
  <c r="W63" i="32"/>
  <c r="Y66" i="32"/>
  <c r="Q78" i="32"/>
  <c r="S59" i="32"/>
  <c r="Z72" i="32"/>
  <c r="V66" i="32"/>
  <c r="R60" i="32"/>
  <c r="U62" i="32"/>
  <c r="V73" i="32"/>
  <c r="R67" i="32"/>
  <c r="X60" i="32"/>
  <c r="W65" i="32"/>
  <c r="W74" i="32"/>
  <c r="S68" i="32"/>
  <c r="Y61" i="32"/>
  <c r="W67" i="32"/>
  <c r="X75" i="32"/>
  <c r="T69" i="32"/>
  <c r="Z62" i="32"/>
  <c r="S71" i="32"/>
  <c r="T76" i="32"/>
  <c r="Z69" i="32"/>
  <c r="V63" i="32"/>
  <c r="Q74" i="32"/>
  <c r="U77" i="32"/>
  <c r="Q71" i="32"/>
  <c r="W64" i="32"/>
  <c r="W75" i="32"/>
  <c r="V78" i="32"/>
  <c r="R72" i="32"/>
  <c r="X65" i="32"/>
  <c r="T59" i="32"/>
  <c r="Q60" i="32"/>
  <c r="X72" i="32"/>
  <c r="T66" i="32"/>
  <c r="Z59" i="32"/>
  <c r="S63" i="32"/>
  <c r="Y73" i="32"/>
  <c r="U67" i="32"/>
  <c r="Q61" i="32"/>
  <c r="BB75" i="32"/>
  <c r="AY74" i="32"/>
  <c r="BD60" i="32"/>
  <c r="AZ66" i="32"/>
  <c r="AU73" i="32"/>
  <c r="AU78" i="32"/>
  <c r="AW61" i="32"/>
  <c r="AX75" i="32"/>
  <c r="BB61" i="32"/>
  <c r="BC71" i="32"/>
  <c r="AY76" i="32"/>
  <c r="BA59" i="32"/>
  <c r="BD74" i="32"/>
  <c r="AU67" i="32"/>
  <c r="BB70" i="32"/>
  <c r="BD72" i="32"/>
  <c r="BA74" i="32"/>
  <c r="AW60" i="32"/>
  <c r="AW63" i="32"/>
  <c r="BB60" i="32"/>
  <c r="AV78" i="32"/>
  <c r="AX71" i="32"/>
  <c r="AV66" i="32"/>
  <c r="AW74" i="32"/>
  <c r="BC67" i="32"/>
  <c r="AY59" i="32"/>
  <c r="AW71" i="32"/>
  <c r="BC62" i="32"/>
  <c r="AX72" i="32"/>
  <c r="AZ59" i="32"/>
  <c r="AZ76" i="32"/>
  <c r="BB69" i="32"/>
  <c r="AZ64" i="32"/>
  <c r="BC73" i="32"/>
  <c r="AY67" i="32"/>
  <c r="AU59" i="32"/>
  <c r="BC70" i="32"/>
  <c r="AU62" i="32"/>
  <c r="BD71" i="32"/>
  <c r="AV59" i="32"/>
  <c r="AZ71" i="32"/>
  <c r="AV65" i="32"/>
  <c r="AW66" i="32"/>
  <c r="BC59" i="32"/>
  <c r="BA73" i="32"/>
  <c r="AW67" i="32"/>
  <c r="BC60" i="32"/>
  <c r="AX74" i="32"/>
  <c r="BD67" i="32"/>
  <c r="AZ61" i="32"/>
  <c r="AB101" i="51"/>
  <c r="AB83" i="51" s="1"/>
  <c r="AT102" i="51"/>
  <c r="AT84" i="51" s="1"/>
  <c r="T102" i="51"/>
  <c r="T84" i="51" s="1"/>
  <c r="R101" i="51"/>
  <c r="R83" i="51" s="1"/>
  <c r="U102" i="51"/>
  <c r="U84" i="51" s="1"/>
  <c r="AF101" i="51"/>
  <c r="AF83" i="51" s="1"/>
  <c r="AP101" i="51"/>
  <c r="AP83" i="51" s="1"/>
  <c r="AO102" i="51"/>
  <c r="AO84" i="51" s="1"/>
  <c r="AJ101" i="51"/>
  <c r="AJ83" i="51" s="1"/>
  <c r="AT101" i="51"/>
  <c r="AT83" i="51" s="1"/>
  <c r="BD101" i="51"/>
  <c r="BD83" i="51" s="1"/>
  <c r="AG101" i="51"/>
  <c r="AG83" i="51" s="1"/>
  <c r="Z101" i="51"/>
  <c r="Z83" i="51" s="1"/>
  <c r="BB102" i="51"/>
  <c r="BB84" i="51" s="1"/>
  <c r="AU102" i="51"/>
  <c r="AU84" i="51" s="1"/>
  <c r="BC80" i="51"/>
  <c r="BC79" i="51"/>
  <c r="BC89" i="51" s="1"/>
  <c r="BC100" i="51"/>
  <c r="BC82" i="51" s="1"/>
  <c r="AZ101" i="51"/>
  <c r="AZ83" i="51" s="1"/>
  <c r="BB99" i="51"/>
  <c r="BB81" i="51" s="1"/>
  <c r="U79" i="51"/>
  <c r="U100" i="51"/>
  <c r="U82" i="51" s="1"/>
  <c r="U80" i="51"/>
  <c r="V101" i="51"/>
  <c r="V83" i="51" s="1"/>
  <c r="Y102" i="51"/>
  <c r="Y84" i="51" s="1"/>
  <c r="X79" i="51"/>
  <c r="X100" i="51"/>
  <c r="X82" i="51" s="1"/>
  <c r="X80" i="51"/>
  <c r="X101" i="51"/>
  <c r="X83" i="51" s="1"/>
  <c r="Z102" i="51"/>
  <c r="Z84" i="51" s="1"/>
  <c r="Z79" i="51"/>
  <c r="Z100" i="51"/>
  <c r="Z82" i="51" s="1"/>
  <c r="Z80" i="51"/>
  <c r="R102" i="51"/>
  <c r="R84" i="51" s="1"/>
  <c r="AD80" i="51"/>
  <c r="AD79" i="51"/>
  <c r="AD100" i="51"/>
  <c r="AD82" i="51" s="1"/>
  <c r="AG102" i="51"/>
  <c r="AG84" i="51" s="1"/>
  <c r="AA102" i="51"/>
  <c r="AA84" i="51" s="1"/>
  <c r="AD101" i="51"/>
  <c r="AD83" i="51" s="1"/>
  <c r="AN80" i="51"/>
  <c r="AN100" i="51"/>
  <c r="AN82" i="51" s="1"/>
  <c r="AN79" i="51"/>
  <c r="AR99" i="51"/>
  <c r="AR81" i="51" s="1"/>
  <c r="AQ102" i="51"/>
  <c r="AQ84" i="51" s="1"/>
  <c r="AR101" i="51"/>
  <c r="AR83" i="51" s="1"/>
  <c r="AS102" i="51"/>
  <c r="AS84" i="51" s="1"/>
  <c r="AO101" i="51"/>
  <c r="AO83" i="51" s="1"/>
  <c r="AL79" i="51"/>
  <c r="AL93" i="51" s="1"/>
  <c r="AL100" i="51"/>
  <c r="AL82" i="51" s="1"/>
  <c r="AL80" i="51"/>
  <c r="AV99" i="51"/>
  <c r="AV81" i="51" s="1"/>
  <c r="AY102" i="51"/>
  <c r="AY84" i="51" s="1"/>
  <c r="AW101" i="51"/>
  <c r="AW83" i="51" s="1"/>
  <c r="BB80" i="51"/>
  <c r="BB79" i="51"/>
  <c r="BB93" i="51" s="1"/>
  <c r="BB100" i="51"/>
  <c r="BB82" i="51" s="1"/>
  <c r="AV101" i="51"/>
  <c r="AV83" i="51" s="1"/>
  <c r="W102" i="51"/>
  <c r="W84" i="51" s="1"/>
  <c r="R79" i="51"/>
  <c r="R100" i="51"/>
  <c r="R82" i="51" s="1"/>
  <c r="R80" i="51"/>
  <c r="AH100" i="51"/>
  <c r="AH82" i="51" s="1"/>
  <c r="AH79" i="51"/>
  <c r="AH89" i="51" s="1"/>
  <c r="AH80" i="51"/>
  <c r="AI101" i="51"/>
  <c r="AI83" i="51" s="1"/>
  <c r="AA99" i="51"/>
  <c r="AA81" i="51" s="1"/>
  <c r="AR79" i="51"/>
  <c r="AR93" i="51" s="1"/>
  <c r="AR100" i="51"/>
  <c r="AR82" i="51" s="1"/>
  <c r="AR80" i="51"/>
  <c r="AK99" i="51"/>
  <c r="AK81" i="51" s="1"/>
  <c r="V79" i="51"/>
  <c r="V80" i="51"/>
  <c r="V100" i="51"/>
  <c r="V82" i="51" s="1"/>
  <c r="AQ101" i="51"/>
  <c r="AQ83" i="51" s="1"/>
  <c r="AN102" i="51"/>
  <c r="AN84" i="51" s="1"/>
  <c r="AZ79" i="51"/>
  <c r="AZ93" i="51" s="1"/>
  <c r="AZ100" i="51"/>
  <c r="AZ82" i="51" s="1"/>
  <c r="AZ80" i="51"/>
  <c r="BD99" i="51"/>
  <c r="BD81" i="51" s="1"/>
  <c r="AW99" i="51"/>
  <c r="AW81" i="51" s="1"/>
  <c r="AW102" i="51"/>
  <c r="AW84" i="51" s="1"/>
  <c r="AX99" i="51"/>
  <c r="AX81" i="51" s="1"/>
  <c r="AE80" i="51"/>
  <c r="AE100" i="51"/>
  <c r="AE82" i="51" s="1"/>
  <c r="AE79" i="51"/>
  <c r="AY99" i="51"/>
  <c r="AY81" i="51" s="1"/>
  <c r="BD102" i="51"/>
  <c r="BD84" i="51" s="1"/>
  <c r="AC79" i="51"/>
  <c r="AC80" i="51"/>
  <c r="AC100" i="51"/>
  <c r="AC82" i="51" s="1"/>
  <c r="AU100" i="51"/>
  <c r="AU82" i="51" s="1"/>
  <c r="AU80" i="51"/>
  <c r="AU79" i="51"/>
  <c r="AU93" i="51" s="1"/>
  <c r="Q99" i="51"/>
  <c r="Q81" i="51" s="1"/>
  <c r="W79" i="51"/>
  <c r="W100" i="51"/>
  <c r="W82" i="51" s="1"/>
  <c r="W80" i="51"/>
  <c r="AG100" i="51"/>
  <c r="AG82" i="51" s="1"/>
  <c r="AG80" i="51"/>
  <c r="AG79" i="51"/>
  <c r="Q101" i="51"/>
  <c r="Q83" i="51" s="1"/>
  <c r="T79" i="51"/>
  <c r="T100" i="51"/>
  <c r="T82" i="51" s="1"/>
  <c r="T80" i="51"/>
  <c r="AO79" i="51"/>
  <c r="AO100" i="51"/>
  <c r="AO82" i="51" s="1"/>
  <c r="AO80" i="51"/>
  <c r="AS99" i="51"/>
  <c r="AS81" i="51" s="1"/>
  <c r="AL99" i="51"/>
  <c r="AL81" i="51" s="1"/>
  <c r="AP99" i="51"/>
  <c r="AP81" i="51" s="1"/>
  <c r="BD100" i="51"/>
  <c r="BD82" i="51" s="1"/>
  <c r="BD80" i="51"/>
  <c r="BD79" i="51"/>
  <c r="AW79" i="51"/>
  <c r="AW100" i="51"/>
  <c r="AW82" i="51" s="1"/>
  <c r="AW80" i="51"/>
  <c r="BA99" i="51"/>
  <c r="BA81" i="51" s="1"/>
  <c r="BA102" i="51"/>
  <c r="BA84" i="51" s="1"/>
  <c r="AX80" i="51"/>
  <c r="AX100" i="51"/>
  <c r="AX82" i="51" s="1"/>
  <c r="AX79" i="51"/>
  <c r="AZ102" i="51"/>
  <c r="AZ84" i="51" s="1"/>
  <c r="S102" i="51"/>
  <c r="AB102" i="51"/>
  <c r="AB84" i="51" s="1"/>
  <c r="AI100" i="51"/>
  <c r="AI82" i="51" s="1"/>
  <c r="AI80" i="51"/>
  <c r="AI79" i="51"/>
  <c r="AJ79" i="51"/>
  <c r="AJ80" i="51"/>
  <c r="AJ100" i="51"/>
  <c r="AJ82" i="51" s="1"/>
  <c r="AL102" i="51"/>
  <c r="AL84" i="51" s="1"/>
  <c r="AS80" i="51"/>
  <c r="AS79" i="51"/>
  <c r="AS100" i="51"/>
  <c r="AS82" i="51" s="1"/>
  <c r="AP100" i="51"/>
  <c r="AP82" i="51" s="1"/>
  <c r="AP79" i="51"/>
  <c r="AP80" i="51"/>
  <c r="AT99" i="51"/>
  <c r="AT81" i="51" s="1"/>
  <c r="AM99" i="51"/>
  <c r="AM81" i="51" s="1"/>
  <c r="AS101" i="51"/>
  <c r="AS83" i="51" s="1"/>
  <c r="AK101" i="51"/>
  <c r="AK83" i="51" s="1"/>
  <c r="AZ99" i="51"/>
  <c r="AZ81" i="51" s="1"/>
  <c r="BC102" i="51"/>
  <c r="BC84" i="51" s="1"/>
  <c r="AA100" i="51"/>
  <c r="AA82" i="51" s="1"/>
  <c r="AA80" i="51"/>
  <c r="AA79" i="51"/>
  <c r="AX101" i="51"/>
  <c r="AX83" i="51" s="1"/>
  <c r="BA79" i="51"/>
  <c r="BA100" i="51"/>
  <c r="BA82" i="51" s="1"/>
  <c r="BA80" i="51"/>
  <c r="AU99" i="51"/>
  <c r="AU81" i="51" s="1"/>
  <c r="Y79" i="51"/>
  <c r="Y80" i="51"/>
  <c r="Y100" i="51"/>
  <c r="Y82" i="51" s="1"/>
  <c r="U101" i="51"/>
  <c r="U83" i="51" s="1"/>
  <c r="X102" i="51"/>
  <c r="X84" i="51" s="1"/>
  <c r="S79" i="51"/>
  <c r="S80" i="51"/>
  <c r="S100" i="51"/>
  <c r="AF102" i="51"/>
  <c r="AF84" i="51" s="1"/>
  <c r="AC101" i="51"/>
  <c r="AC83" i="51" s="1"/>
  <c r="AH102" i="51"/>
  <c r="AH84" i="51" s="1"/>
  <c r="AP102" i="51"/>
  <c r="AP84" i="51" s="1"/>
  <c r="AM101" i="51"/>
  <c r="AM83" i="51" s="1"/>
  <c r="AN101" i="51"/>
  <c r="AN83" i="51" s="1"/>
  <c r="AQ80" i="51"/>
  <c r="AQ100" i="51"/>
  <c r="AQ82" i="51" s="1"/>
  <c r="AQ79" i="51"/>
  <c r="AQ93" i="51" s="1"/>
  <c r="AR102" i="51"/>
  <c r="AR84" i="51" s="1"/>
  <c r="AM100" i="51"/>
  <c r="AM82" i="51" s="1"/>
  <c r="AM79" i="51"/>
  <c r="AM80" i="51"/>
  <c r="AK102" i="51"/>
  <c r="AK84" i="51" s="1"/>
  <c r="AV79" i="51"/>
  <c r="AV93" i="51" s="1"/>
  <c r="AV100" i="51"/>
  <c r="AV82" i="51" s="1"/>
  <c r="AV80" i="51"/>
  <c r="AU101" i="51"/>
  <c r="AU83" i="51" s="1"/>
  <c r="Y101" i="51"/>
  <c r="Y83" i="51" s="1"/>
  <c r="AB100" i="51"/>
  <c r="AB82" i="51" s="1"/>
  <c r="AB79" i="51"/>
  <c r="AB80" i="51"/>
  <c r="AD102" i="51"/>
  <c r="AD84" i="51" s="1"/>
  <c r="AX102" i="51"/>
  <c r="AX84" i="51" s="1"/>
  <c r="AY101" i="51"/>
  <c r="AY83" i="51" s="1"/>
  <c r="AY100" i="51"/>
  <c r="AY82" i="51" s="1"/>
  <c r="AY79" i="51"/>
  <c r="AY93" i="51" s="1"/>
  <c r="AY80" i="51"/>
  <c r="AV102" i="51"/>
  <c r="AV84" i="51" s="1"/>
  <c r="AA101" i="51"/>
  <c r="AA83" i="51" s="1"/>
  <c r="AC102" i="51"/>
  <c r="AC84" i="51" s="1"/>
  <c r="AI102" i="51"/>
  <c r="AI84" i="51" s="1"/>
  <c r="BA101" i="51"/>
  <c r="BA83" i="51" s="1"/>
  <c r="S99" i="51"/>
  <c r="Q100" i="51"/>
  <c r="Q82" i="51" s="1"/>
  <c r="Q79" i="51"/>
  <c r="Q80" i="51"/>
  <c r="AK80" i="51"/>
  <c r="AK79" i="51"/>
  <c r="AK100" i="51"/>
  <c r="AK82" i="51" s="1"/>
  <c r="S101" i="51"/>
  <c r="Q102" i="51"/>
  <c r="Q84" i="51" s="1"/>
  <c r="AJ102" i="51"/>
  <c r="AJ84" i="51" s="1"/>
  <c r="AE102" i="51"/>
  <c r="AE84" i="51" s="1"/>
  <c r="AL101" i="51"/>
  <c r="AL83" i="51" s="1"/>
  <c r="W101" i="51"/>
  <c r="W83" i="51" s="1"/>
  <c r="Q103" i="51"/>
  <c r="Q85" i="51" s="1"/>
  <c r="V102" i="51"/>
  <c r="V84" i="51" s="1"/>
  <c r="AE101" i="51"/>
  <c r="AE83" i="51" s="1"/>
  <c r="AH101" i="51"/>
  <c r="AH83" i="51" s="1"/>
  <c r="AF80" i="51"/>
  <c r="AF100" i="51"/>
  <c r="AF82" i="51" s="1"/>
  <c r="AF79" i="51"/>
  <c r="AM102" i="51"/>
  <c r="AM84" i="51" s="1"/>
  <c r="AT80" i="51"/>
  <c r="AT79" i="51"/>
  <c r="AT100" i="51"/>
  <c r="AT82" i="51" s="1"/>
  <c r="AQ99" i="51"/>
  <c r="AQ81" i="51" s="1"/>
  <c r="N115" i="27"/>
  <c r="N119" i="27" s="1"/>
  <c r="R115" i="27"/>
  <c r="R119" i="27" s="1"/>
  <c r="V115" i="27"/>
  <c r="V119" i="27" s="1"/>
  <c r="Z115" i="27"/>
  <c r="Z119" i="27" s="1"/>
  <c r="AD115" i="27"/>
  <c r="AD119" i="27" s="1"/>
  <c r="AH115" i="27"/>
  <c r="AH119" i="27" s="1"/>
  <c r="AL115" i="27"/>
  <c r="AL119" i="27" s="1"/>
  <c r="AP115" i="27"/>
  <c r="AP119" i="27" s="1"/>
  <c r="AT115" i="27"/>
  <c r="AT119" i="27" s="1"/>
  <c r="AX115" i="27"/>
  <c r="AX119" i="27" s="1"/>
  <c r="BB115" i="27"/>
  <c r="BB119" i="27" s="1"/>
  <c r="BF115" i="27"/>
  <c r="BF119" i="27" s="1"/>
  <c r="BJ115" i="27"/>
  <c r="BJ119" i="27" s="1"/>
  <c r="BN115" i="27"/>
  <c r="BN119" i="27" s="1"/>
  <c r="BR115" i="27"/>
  <c r="BR119" i="27" s="1"/>
  <c r="BV115" i="27"/>
  <c r="BV119" i="27" s="1"/>
  <c r="BZ115" i="27"/>
  <c r="BZ119" i="27" s="1"/>
  <c r="CD115" i="27"/>
  <c r="CD119" i="27" s="1"/>
  <c r="CH115" i="27"/>
  <c r="CH119" i="27" s="1"/>
  <c r="CL115" i="27"/>
  <c r="CL119" i="27" s="1"/>
  <c r="CP115" i="27"/>
  <c r="CP119" i="27" s="1"/>
  <c r="CT115" i="27"/>
  <c r="CT119" i="27" s="1"/>
  <c r="CX115" i="27"/>
  <c r="CX119" i="27" s="1"/>
  <c r="DB115" i="27"/>
  <c r="DB119" i="27" s="1"/>
  <c r="DF115" i="27"/>
  <c r="DF119" i="27" s="1"/>
  <c r="DJ115" i="27"/>
  <c r="DJ119" i="27" s="1"/>
  <c r="DN115" i="27"/>
  <c r="DN119" i="27" s="1"/>
  <c r="DR115" i="27"/>
  <c r="DR119" i="27" s="1"/>
  <c r="DV115" i="27"/>
  <c r="DV119" i="27" s="1"/>
  <c r="DZ115" i="27"/>
  <c r="DZ119" i="27" s="1"/>
  <c r="ED115" i="27"/>
  <c r="ED119" i="27" s="1"/>
  <c r="EH115" i="27"/>
  <c r="EH119" i="27" s="1"/>
  <c r="EL115" i="27"/>
  <c r="EL119" i="27" s="1"/>
  <c r="EP115" i="27"/>
  <c r="EP119" i="27" s="1"/>
  <c r="ET115" i="27"/>
  <c r="ET119" i="27" s="1"/>
  <c r="EX115" i="27"/>
  <c r="EX119" i="27" s="1"/>
  <c r="FB115" i="27"/>
  <c r="FB119" i="27" s="1"/>
  <c r="FF115" i="27"/>
  <c r="FF119" i="27" s="1"/>
  <c r="FJ115" i="27"/>
  <c r="FJ119" i="27" s="1"/>
  <c r="FN115" i="27"/>
  <c r="FN119" i="27" s="1"/>
  <c r="FR115" i="27"/>
  <c r="FR119" i="27" s="1"/>
  <c r="FV115" i="27"/>
  <c r="FV119" i="27" s="1"/>
  <c r="FZ115" i="27"/>
  <c r="FZ119" i="27" s="1"/>
  <c r="GD115" i="27"/>
  <c r="GD119" i="27" s="1"/>
  <c r="GH115" i="27"/>
  <c r="GH119" i="27" s="1"/>
  <c r="GL115" i="27"/>
  <c r="GL119" i="27" s="1"/>
  <c r="K115" i="27"/>
  <c r="O115" i="27"/>
  <c r="S115" i="27"/>
  <c r="S119" i="27" s="1"/>
  <c r="W115" i="27"/>
  <c r="W119" i="27" s="1"/>
  <c r="AA115" i="27"/>
  <c r="AA119" i="27" s="1"/>
  <c r="AE115" i="27"/>
  <c r="AE119" i="27" s="1"/>
  <c r="AI115" i="27"/>
  <c r="AI119" i="27" s="1"/>
  <c r="AM115" i="27"/>
  <c r="AM119" i="27" s="1"/>
  <c r="AQ115" i="27"/>
  <c r="AQ119" i="27" s="1"/>
  <c r="AU115" i="27"/>
  <c r="AU119" i="27" s="1"/>
  <c r="AY115" i="27"/>
  <c r="AY119" i="27" s="1"/>
  <c r="BC115" i="27"/>
  <c r="BC119" i="27" s="1"/>
  <c r="BG115" i="27"/>
  <c r="BG119" i="27" s="1"/>
  <c r="BK115" i="27"/>
  <c r="BK119" i="27" s="1"/>
  <c r="BO115" i="27"/>
  <c r="BO119" i="27" s="1"/>
  <c r="BS115" i="27"/>
  <c r="BS119" i="27" s="1"/>
  <c r="BW115" i="27"/>
  <c r="BW119" i="27" s="1"/>
  <c r="CA115" i="27"/>
  <c r="CA119" i="27" s="1"/>
  <c r="CE115" i="27"/>
  <c r="CE119" i="27" s="1"/>
  <c r="CI115" i="27"/>
  <c r="CI119" i="27" s="1"/>
  <c r="CM115" i="27"/>
  <c r="CM119" i="27" s="1"/>
  <c r="CQ115" i="27"/>
  <c r="CQ119" i="27" s="1"/>
  <c r="CU115" i="27"/>
  <c r="CU119" i="27" s="1"/>
  <c r="CY115" i="27"/>
  <c r="CY119" i="27" s="1"/>
  <c r="DC115" i="27"/>
  <c r="DC119" i="27" s="1"/>
  <c r="DG115" i="27"/>
  <c r="DG119" i="27" s="1"/>
  <c r="DK115" i="27"/>
  <c r="DK119" i="27" s="1"/>
  <c r="DO115" i="27"/>
  <c r="DO119" i="27" s="1"/>
  <c r="DS115" i="27"/>
  <c r="DS119" i="27" s="1"/>
  <c r="DW115" i="27"/>
  <c r="DW119" i="27" s="1"/>
  <c r="EA115" i="27"/>
  <c r="EA119" i="27" s="1"/>
  <c r="EE115" i="27"/>
  <c r="EE119" i="27" s="1"/>
  <c r="EI115" i="27"/>
  <c r="EI119" i="27" s="1"/>
  <c r="EM115" i="27"/>
  <c r="EM119" i="27" s="1"/>
  <c r="EQ115" i="27"/>
  <c r="EQ119" i="27" s="1"/>
  <c r="EU115" i="27"/>
  <c r="EU119" i="27" s="1"/>
  <c r="EY115" i="27"/>
  <c r="EY119" i="27" s="1"/>
  <c r="FC115" i="27"/>
  <c r="FC119" i="27" s="1"/>
  <c r="FG115" i="27"/>
  <c r="FG119" i="27" s="1"/>
  <c r="FK115" i="27"/>
  <c r="FK119" i="27" s="1"/>
  <c r="FO115" i="27"/>
  <c r="FO119" i="27" s="1"/>
  <c r="FS115" i="27"/>
  <c r="FS119" i="27" s="1"/>
  <c r="FW115" i="27"/>
  <c r="FW119" i="27" s="1"/>
  <c r="GA115" i="27"/>
  <c r="GA119" i="27" s="1"/>
  <c r="L115" i="27"/>
  <c r="L119" i="27" s="1"/>
  <c r="P115" i="27"/>
  <c r="P119" i="27" s="1"/>
  <c r="T115" i="27"/>
  <c r="T119" i="27" s="1"/>
  <c r="X115" i="27"/>
  <c r="X119" i="27" s="1"/>
  <c r="AB115" i="27"/>
  <c r="AB119" i="27" s="1"/>
  <c r="AF115" i="27"/>
  <c r="AF119" i="27" s="1"/>
  <c r="AJ115" i="27"/>
  <c r="AJ119" i="27" s="1"/>
  <c r="AN115" i="27"/>
  <c r="AN119" i="27" s="1"/>
  <c r="AR115" i="27"/>
  <c r="AR119" i="27" s="1"/>
  <c r="AV115" i="27"/>
  <c r="AV119" i="27" s="1"/>
  <c r="AZ115" i="27"/>
  <c r="AZ119" i="27" s="1"/>
  <c r="BD115" i="27"/>
  <c r="BD119" i="27" s="1"/>
  <c r="BH115" i="27"/>
  <c r="BH119" i="27" s="1"/>
  <c r="BL115" i="27"/>
  <c r="BL119" i="27" s="1"/>
  <c r="BP115" i="27"/>
  <c r="BP119" i="27" s="1"/>
  <c r="BT115" i="27"/>
  <c r="BT119" i="27" s="1"/>
  <c r="BX115" i="27"/>
  <c r="BX119" i="27" s="1"/>
  <c r="CB115" i="27"/>
  <c r="CB119" i="27" s="1"/>
  <c r="CF115" i="27"/>
  <c r="CF119" i="27" s="1"/>
  <c r="CJ115" i="27"/>
  <c r="CJ119" i="27" s="1"/>
  <c r="CN115" i="27"/>
  <c r="CN119" i="27" s="1"/>
  <c r="CR115" i="27"/>
  <c r="CR119" i="27" s="1"/>
  <c r="CV115" i="27"/>
  <c r="CV119" i="27" s="1"/>
  <c r="CZ115" i="27"/>
  <c r="CZ119" i="27" s="1"/>
  <c r="DD115" i="27"/>
  <c r="DD119" i="27" s="1"/>
  <c r="DH115" i="27"/>
  <c r="DH119" i="27" s="1"/>
  <c r="DL115" i="27"/>
  <c r="DL119" i="27" s="1"/>
  <c r="DP115" i="27"/>
  <c r="DP119" i="27" s="1"/>
  <c r="DT115" i="27"/>
  <c r="DT119" i="27" s="1"/>
  <c r="DX115" i="27"/>
  <c r="DX119" i="27" s="1"/>
  <c r="EB115" i="27"/>
  <c r="EB119" i="27" s="1"/>
  <c r="EF115" i="27"/>
  <c r="EF119" i="27" s="1"/>
  <c r="EJ115" i="27"/>
  <c r="EJ119" i="27" s="1"/>
  <c r="EN115" i="27"/>
  <c r="EN119" i="27" s="1"/>
  <c r="ER115" i="27"/>
  <c r="ER119" i="27" s="1"/>
  <c r="EV115" i="27"/>
  <c r="EV119" i="27" s="1"/>
  <c r="EZ115" i="27"/>
  <c r="EZ119" i="27" s="1"/>
  <c r="FD115" i="27"/>
  <c r="FD119" i="27" s="1"/>
  <c r="FH115" i="27"/>
  <c r="FH119" i="27" s="1"/>
  <c r="FL115" i="27"/>
  <c r="FL119" i="27" s="1"/>
  <c r="FP115" i="27"/>
  <c r="FP119" i="27" s="1"/>
  <c r="FT115" i="27"/>
  <c r="FT119" i="27" s="1"/>
  <c r="FX115" i="27"/>
  <c r="FX119" i="27" s="1"/>
  <c r="GB115" i="27"/>
  <c r="GB119" i="27" s="1"/>
  <c r="M115" i="27"/>
  <c r="Q115" i="27"/>
  <c r="Q119" i="27" s="1"/>
  <c r="U115" i="27"/>
  <c r="U119" i="27" s="1"/>
  <c r="Y115" i="27"/>
  <c r="Y119" i="27" s="1"/>
  <c r="AC115" i="27"/>
  <c r="AC119" i="27" s="1"/>
  <c r="AG115" i="27"/>
  <c r="AG119" i="27" s="1"/>
  <c r="AK115" i="27"/>
  <c r="AK119" i="27" s="1"/>
  <c r="AO115" i="27"/>
  <c r="AO119" i="27" s="1"/>
  <c r="AS115" i="27"/>
  <c r="AS119" i="27" s="1"/>
  <c r="AW115" i="27"/>
  <c r="AW119" i="27" s="1"/>
  <c r="BA115" i="27"/>
  <c r="BA119" i="27" s="1"/>
  <c r="BE115" i="27"/>
  <c r="BE119" i="27" s="1"/>
  <c r="BI115" i="27"/>
  <c r="BI119" i="27" s="1"/>
  <c r="BM115" i="27"/>
  <c r="BM119" i="27" s="1"/>
  <c r="BQ115" i="27"/>
  <c r="BQ119" i="27" s="1"/>
  <c r="BU115" i="27"/>
  <c r="BU119" i="27" s="1"/>
  <c r="BY115" i="27"/>
  <c r="BY119" i="27" s="1"/>
  <c r="CC115" i="27"/>
  <c r="CC119" i="27" s="1"/>
  <c r="CG115" i="27"/>
  <c r="CG119" i="27" s="1"/>
  <c r="CK115" i="27"/>
  <c r="CK119" i="27" s="1"/>
  <c r="CO115" i="27"/>
  <c r="CO119" i="27" s="1"/>
  <c r="CS115" i="27"/>
  <c r="CS119" i="27" s="1"/>
  <c r="CW115" i="27"/>
  <c r="CW119" i="27" s="1"/>
  <c r="DA115" i="27"/>
  <c r="DA119" i="27" s="1"/>
  <c r="DE115" i="27"/>
  <c r="DE119" i="27" s="1"/>
  <c r="DI115" i="27"/>
  <c r="DI119" i="27" s="1"/>
  <c r="DM115" i="27"/>
  <c r="DM119" i="27" s="1"/>
  <c r="DQ115" i="27"/>
  <c r="DQ119" i="27" s="1"/>
  <c r="DU115" i="27"/>
  <c r="DU119" i="27" s="1"/>
  <c r="DY115" i="27"/>
  <c r="DY119" i="27" s="1"/>
  <c r="EC115" i="27"/>
  <c r="EC119" i="27" s="1"/>
  <c r="EG115" i="27"/>
  <c r="EG119" i="27" s="1"/>
  <c r="EK115" i="27"/>
  <c r="EK119" i="27" s="1"/>
  <c r="EO115" i="27"/>
  <c r="EO119" i="27" s="1"/>
  <c r="ES115" i="27"/>
  <c r="ES119" i="27" s="1"/>
  <c r="EW115" i="27"/>
  <c r="EW119" i="27" s="1"/>
  <c r="FA115" i="27"/>
  <c r="FA119" i="27" s="1"/>
  <c r="FE115" i="27"/>
  <c r="FE119" i="27" s="1"/>
  <c r="FI115" i="27"/>
  <c r="FI119" i="27" s="1"/>
  <c r="FM115" i="27"/>
  <c r="FM119" i="27" s="1"/>
  <c r="FQ115" i="27"/>
  <c r="FQ119" i="27" s="1"/>
  <c r="FU115" i="27"/>
  <c r="FU119" i="27" s="1"/>
  <c r="FY115" i="27"/>
  <c r="FY119" i="27" s="1"/>
  <c r="GC115" i="27"/>
  <c r="GC119" i="27" s="1"/>
  <c r="GG115" i="27"/>
  <c r="GG119" i="27" s="1"/>
  <c r="GK115" i="27"/>
  <c r="GK119" i="27" s="1"/>
  <c r="GO115" i="27"/>
  <c r="GO119" i="27" s="1"/>
  <c r="GS115" i="27"/>
  <c r="GS119" i="27" s="1"/>
  <c r="GW115" i="27"/>
  <c r="GW119" i="27" s="1"/>
  <c r="HA115" i="27"/>
  <c r="HA119" i="27" s="1"/>
  <c r="GF115" i="27"/>
  <c r="GF119" i="27" s="1"/>
  <c r="GT115" i="27"/>
  <c r="GT119" i="27" s="1"/>
  <c r="GI115" i="27"/>
  <c r="GI119" i="27" s="1"/>
  <c r="GP115" i="27"/>
  <c r="GP119" i="27" s="1"/>
  <c r="GU115" i="27"/>
  <c r="GU119" i="27" s="1"/>
  <c r="GZ115" i="27"/>
  <c r="GZ119" i="27" s="1"/>
  <c r="GJ115" i="27"/>
  <c r="GJ119" i="27" s="1"/>
  <c r="GQ115" i="27"/>
  <c r="GQ119" i="27" s="1"/>
  <c r="GV115" i="27"/>
  <c r="GV119" i="27" s="1"/>
  <c r="HB115" i="27"/>
  <c r="HB119" i="27" s="1"/>
  <c r="GE115" i="27"/>
  <c r="GE119" i="27" s="1"/>
  <c r="GM115" i="27"/>
  <c r="GM119" i="27" s="1"/>
  <c r="GR115" i="27"/>
  <c r="GR119" i="27" s="1"/>
  <c r="GX115" i="27"/>
  <c r="GX119" i="27" s="1"/>
  <c r="GN115" i="27"/>
  <c r="GN119" i="27" s="1"/>
  <c r="GY115" i="27"/>
  <c r="GY119" i="27" s="1"/>
  <c r="M113" i="27"/>
  <c r="U113" i="27"/>
  <c r="U117" i="27" s="1"/>
  <c r="AC113" i="27"/>
  <c r="AC117" i="27" s="1"/>
  <c r="AK113" i="27"/>
  <c r="AK117" i="27" s="1"/>
  <c r="AS113" i="27"/>
  <c r="BA113" i="27"/>
  <c r="BA117" i="27" s="1"/>
  <c r="BI113" i="27"/>
  <c r="BI117" i="27" s="1"/>
  <c r="BQ113" i="27"/>
  <c r="BQ117" i="27" s="1"/>
  <c r="BY113" i="27"/>
  <c r="BY117" i="27" s="1"/>
  <c r="CG113" i="27"/>
  <c r="CG117" i="27" s="1"/>
  <c r="CO113" i="27"/>
  <c r="CO117" i="27" s="1"/>
  <c r="CW113" i="27"/>
  <c r="CW117" i="27" s="1"/>
  <c r="DE113" i="27"/>
  <c r="DE117" i="27" s="1"/>
  <c r="DM113" i="27"/>
  <c r="DM117" i="27" s="1"/>
  <c r="DU113" i="27"/>
  <c r="DU117" i="27" s="1"/>
  <c r="EC113" i="27"/>
  <c r="EC117" i="27" s="1"/>
  <c r="EK113" i="27"/>
  <c r="EK117" i="27" s="1"/>
  <c r="ES113" i="27"/>
  <c r="ES117" i="27" s="1"/>
  <c r="FA113" i="27"/>
  <c r="FA117" i="27" s="1"/>
  <c r="FI113" i="27"/>
  <c r="FI117" i="27" s="1"/>
  <c r="FQ113" i="27"/>
  <c r="FQ117" i="27" s="1"/>
  <c r="FY113" i="27"/>
  <c r="FY117" i="27" s="1"/>
  <c r="GG113" i="27"/>
  <c r="GG117" i="27" s="1"/>
  <c r="GO113" i="27"/>
  <c r="GO117" i="27" s="1"/>
  <c r="GW113" i="27"/>
  <c r="GW117" i="27" s="1"/>
  <c r="N113" i="27"/>
  <c r="N117" i="27" s="1"/>
  <c r="V113" i="27"/>
  <c r="V117" i="27" s="1"/>
  <c r="AD113" i="27"/>
  <c r="AD117" i="27" s="1"/>
  <c r="AL113" i="27"/>
  <c r="AL117" i="27" s="1"/>
  <c r="AT113" i="27"/>
  <c r="AT117" i="27" s="1"/>
  <c r="BB113" i="27"/>
  <c r="BB117" i="27" s="1"/>
  <c r="BJ113" i="27"/>
  <c r="BJ117" i="27" s="1"/>
  <c r="BR113" i="27"/>
  <c r="BR117" i="27" s="1"/>
  <c r="BZ113" i="27"/>
  <c r="BZ117" i="27" s="1"/>
  <c r="CH113" i="27"/>
  <c r="CH117" i="27" s="1"/>
  <c r="CP113" i="27"/>
  <c r="CP117" i="27" s="1"/>
  <c r="CX113" i="27"/>
  <c r="CX117" i="27" s="1"/>
  <c r="DF113" i="27"/>
  <c r="DF117" i="27" s="1"/>
  <c r="DN113" i="27"/>
  <c r="DN117" i="27" s="1"/>
  <c r="DV113" i="27"/>
  <c r="DV117" i="27" s="1"/>
  <c r="ED113" i="27"/>
  <c r="ED117" i="27" s="1"/>
  <c r="EL113" i="27"/>
  <c r="EL117" i="27" s="1"/>
  <c r="ET113" i="27"/>
  <c r="ET117" i="27" s="1"/>
  <c r="FB113" i="27"/>
  <c r="FB117" i="27" s="1"/>
  <c r="FJ113" i="27"/>
  <c r="FJ117" i="27" s="1"/>
  <c r="FR113" i="27"/>
  <c r="FR117" i="27" s="1"/>
  <c r="FZ113" i="27"/>
  <c r="FZ117" i="27" s="1"/>
  <c r="GH113" i="27"/>
  <c r="GH117" i="27" s="1"/>
  <c r="GP113" i="27"/>
  <c r="GP117" i="27" s="1"/>
  <c r="GX113" i="27"/>
  <c r="GX117" i="27" s="1"/>
  <c r="O113" i="27"/>
  <c r="W113" i="27"/>
  <c r="W117" i="27" s="1"/>
  <c r="AE113" i="27"/>
  <c r="AE117" i="27" s="1"/>
  <c r="AM113" i="27"/>
  <c r="AM117" i="27" s="1"/>
  <c r="AU113" i="27"/>
  <c r="AU117" i="27" s="1"/>
  <c r="BC113" i="27"/>
  <c r="BC117" i="27" s="1"/>
  <c r="BK113" i="27"/>
  <c r="BK117" i="27" s="1"/>
  <c r="BS113" i="27"/>
  <c r="BS117" i="27" s="1"/>
  <c r="CA113" i="27"/>
  <c r="CA117" i="27" s="1"/>
  <c r="CI113" i="27"/>
  <c r="CI117" i="27" s="1"/>
  <c r="CQ113" i="27"/>
  <c r="CQ117" i="27" s="1"/>
  <c r="CY113" i="27"/>
  <c r="CY117" i="27" s="1"/>
  <c r="DG113" i="27"/>
  <c r="DG117" i="27" s="1"/>
  <c r="DO113" i="27"/>
  <c r="DO117" i="27" s="1"/>
  <c r="DW113" i="27"/>
  <c r="DW117" i="27" s="1"/>
  <c r="EE113" i="27"/>
  <c r="EE117" i="27" s="1"/>
  <c r="EM113" i="27"/>
  <c r="EM117" i="27" s="1"/>
  <c r="EU113" i="27"/>
  <c r="EU117" i="27" s="1"/>
  <c r="FC113" i="27"/>
  <c r="FC117" i="27" s="1"/>
  <c r="FK113" i="27"/>
  <c r="FK117" i="27" s="1"/>
  <c r="FS113" i="27"/>
  <c r="FS117" i="27" s="1"/>
  <c r="GA113" i="27"/>
  <c r="GA117" i="27" s="1"/>
  <c r="GI113" i="27"/>
  <c r="GI117" i="27" s="1"/>
  <c r="GQ113" i="27"/>
  <c r="GQ117" i="27" s="1"/>
  <c r="GY113" i="27"/>
  <c r="GY117" i="27" s="1"/>
  <c r="P113" i="27"/>
  <c r="P117" i="27" s="1"/>
  <c r="X113" i="27"/>
  <c r="X117" i="27" s="1"/>
  <c r="AF113" i="27"/>
  <c r="AF117" i="27" s="1"/>
  <c r="AN113" i="27"/>
  <c r="AN117" i="27" s="1"/>
  <c r="AV113" i="27"/>
  <c r="AV117" i="27" s="1"/>
  <c r="BD113" i="27"/>
  <c r="BD117" i="27" s="1"/>
  <c r="BL113" i="27"/>
  <c r="BL117" i="27" s="1"/>
  <c r="BT113" i="27"/>
  <c r="BT117" i="27" s="1"/>
  <c r="CB113" i="27"/>
  <c r="CB117" i="27" s="1"/>
  <c r="CJ113" i="27"/>
  <c r="CJ117" i="27" s="1"/>
  <c r="CR113" i="27"/>
  <c r="CR117" i="27" s="1"/>
  <c r="CZ113" i="27"/>
  <c r="CZ117" i="27" s="1"/>
  <c r="DH113" i="27"/>
  <c r="DH117" i="27" s="1"/>
  <c r="DP113" i="27"/>
  <c r="DP117" i="27" s="1"/>
  <c r="DX113" i="27"/>
  <c r="DX117" i="27" s="1"/>
  <c r="EF113" i="27"/>
  <c r="EF117" i="27" s="1"/>
  <c r="EN113" i="27"/>
  <c r="EN117" i="27" s="1"/>
  <c r="EV113" i="27"/>
  <c r="EV117" i="27" s="1"/>
  <c r="FD113" i="27"/>
  <c r="FD117" i="27" s="1"/>
  <c r="FL113" i="27"/>
  <c r="FL117" i="27" s="1"/>
  <c r="FT113" i="27"/>
  <c r="FT117" i="27" s="1"/>
  <c r="GB113" i="27"/>
  <c r="GB117" i="27" s="1"/>
  <c r="GJ113" i="27"/>
  <c r="GJ117" i="27" s="1"/>
  <c r="GR113" i="27"/>
  <c r="GR117" i="27" s="1"/>
  <c r="GZ113" i="27"/>
  <c r="GZ117" i="27" s="1"/>
  <c r="Q113" i="27"/>
  <c r="Q117" i="27" s="1"/>
  <c r="Y113" i="27"/>
  <c r="Y117" i="27" s="1"/>
  <c r="AG113" i="27"/>
  <c r="AG117" i="27" s="1"/>
  <c r="AO113" i="27"/>
  <c r="AO117" i="27" s="1"/>
  <c r="AW113" i="27"/>
  <c r="AW117" i="27" s="1"/>
  <c r="BE113" i="27"/>
  <c r="BE117" i="27" s="1"/>
  <c r="BM113" i="27"/>
  <c r="BM117" i="27" s="1"/>
  <c r="BU113" i="27"/>
  <c r="BU117" i="27" s="1"/>
  <c r="CC113" i="27"/>
  <c r="CC117" i="27" s="1"/>
  <c r="CK113" i="27"/>
  <c r="CK117" i="27" s="1"/>
  <c r="CS113" i="27"/>
  <c r="CS117" i="27" s="1"/>
  <c r="DA113" i="27"/>
  <c r="DA117" i="27" s="1"/>
  <c r="DI113" i="27"/>
  <c r="DI117" i="27" s="1"/>
  <c r="DQ113" i="27"/>
  <c r="DQ117" i="27" s="1"/>
  <c r="DY113" i="27"/>
  <c r="DY117" i="27" s="1"/>
  <c r="EG113" i="27"/>
  <c r="EG117" i="27" s="1"/>
  <c r="EO113" i="27"/>
  <c r="EO117" i="27" s="1"/>
  <c r="EW113" i="27"/>
  <c r="EW117" i="27" s="1"/>
  <c r="FE113" i="27"/>
  <c r="FE117" i="27" s="1"/>
  <c r="FM113" i="27"/>
  <c r="FM117" i="27" s="1"/>
  <c r="FU113" i="27"/>
  <c r="FU117" i="27" s="1"/>
  <c r="GC113" i="27"/>
  <c r="GC117" i="27" s="1"/>
  <c r="GK113" i="27"/>
  <c r="GK117" i="27" s="1"/>
  <c r="GS113" i="27"/>
  <c r="GS117" i="27" s="1"/>
  <c r="HA113" i="27"/>
  <c r="HA117" i="27" s="1"/>
  <c r="R113" i="27"/>
  <c r="R117" i="27" s="1"/>
  <c r="Z113" i="27"/>
  <c r="Z117" i="27" s="1"/>
  <c r="AH113" i="27"/>
  <c r="AH117" i="27" s="1"/>
  <c r="AP113" i="27"/>
  <c r="AP117" i="27" s="1"/>
  <c r="AX113" i="27"/>
  <c r="AX117" i="27" s="1"/>
  <c r="BF113" i="27"/>
  <c r="BF117" i="27" s="1"/>
  <c r="BN113" i="27"/>
  <c r="BN117" i="27" s="1"/>
  <c r="BV113" i="27"/>
  <c r="BV117" i="27" s="1"/>
  <c r="CD113" i="27"/>
  <c r="CD117" i="27" s="1"/>
  <c r="CL113" i="27"/>
  <c r="CL117" i="27" s="1"/>
  <c r="CT113" i="27"/>
  <c r="CT117" i="27" s="1"/>
  <c r="DB113" i="27"/>
  <c r="DB117" i="27" s="1"/>
  <c r="DJ113" i="27"/>
  <c r="DJ117" i="27" s="1"/>
  <c r="DR113" i="27"/>
  <c r="DR117" i="27" s="1"/>
  <c r="DZ113" i="27"/>
  <c r="DZ117" i="27" s="1"/>
  <c r="EH113" i="27"/>
  <c r="EH117" i="27" s="1"/>
  <c r="EP113" i="27"/>
  <c r="EP117" i="27" s="1"/>
  <c r="EX113" i="27"/>
  <c r="EX117" i="27" s="1"/>
  <c r="FF113" i="27"/>
  <c r="FF117" i="27" s="1"/>
  <c r="FN113" i="27"/>
  <c r="FN117" i="27" s="1"/>
  <c r="FV113" i="27"/>
  <c r="FV117" i="27" s="1"/>
  <c r="GD113" i="27"/>
  <c r="GD117" i="27" s="1"/>
  <c r="GL113" i="27"/>
  <c r="GL117" i="27" s="1"/>
  <c r="GT113" i="27"/>
  <c r="GT117" i="27" s="1"/>
  <c r="HB113" i="27"/>
  <c r="HB117" i="27" s="1"/>
  <c r="K113" i="27"/>
  <c r="S113" i="27"/>
  <c r="S117" i="27" s="1"/>
  <c r="AA113" i="27"/>
  <c r="AA117" i="27" s="1"/>
  <c r="AI113" i="27"/>
  <c r="AI117" i="27" s="1"/>
  <c r="AQ113" i="27"/>
  <c r="AQ117" i="27" s="1"/>
  <c r="AY113" i="27"/>
  <c r="AY117" i="27" s="1"/>
  <c r="BG113" i="27"/>
  <c r="BG117" i="27" s="1"/>
  <c r="BO113" i="27"/>
  <c r="BO117" i="27" s="1"/>
  <c r="BW113" i="27"/>
  <c r="BW117" i="27" s="1"/>
  <c r="CE113" i="27"/>
  <c r="CE117" i="27" s="1"/>
  <c r="CM113" i="27"/>
  <c r="CM117" i="27" s="1"/>
  <c r="CU113" i="27"/>
  <c r="CU117" i="27" s="1"/>
  <c r="DC113" i="27"/>
  <c r="DC117" i="27" s="1"/>
  <c r="DK113" i="27"/>
  <c r="DK117" i="27" s="1"/>
  <c r="DS113" i="27"/>
  <c r="DS117" i="27" s="1"/>
  <c r="EA113" i="27"/>
  <c r="EA117" i="27" s="1"/>
  <c r="EI113" i="27"/>
  <c r="EI117" i="27" s="1"/>
  <c r="EQ113" i="27"/>
  <c r="EQ117" i="27" s="1"/>
  <c r="EY113" i="27"/>
  <c r="EY117" i="27" s="1"/>
  <c r="FG113" i="27"/>
  <c r="FG117" i="27" s="1"/>
  <c r="FO113" i="27"/>
  <c r="FO117" i="27" s="1"/>
  <c r="FW113" i="27"/>
  <c r="FW117" i="27" s="1"/>
  <c r="GE113" i="27"/>
  <c r="GE117" i="27" s="1"/>
  <c r="GM113" i="27"/>
  <c r="GM117" i="27" s="1"/>
  <c r="GU113" i="27"/>
  <c r="GU117" i="27" s="1"/>
  <c r="L113" i="27"/>
  <c r="L117" i="27" s="1"/>
  <c r="T113" i="27"/>
  <c r="T117" i="27" s="1"/>
  <c r="AB113" i="27"/>
  <c r="AB117" i="27" s="1"/>
  <c r="AJ113" i="27"/>
  <c r="AJ117" i="27" s="1"/>
  <c r="AR113" i="27"/>
  <c r="AR117" i="27" s="1"/>
  <c r="AZ113" i="27"/>
  <c r="AZ117" i="27" s="1"/>
  <c r="BH113" i="27"/>
  <c r="BH117" i="27" s="1"/>
  <c r="BP113" i="27"/>
  <c r="BP117" i="27" s="1"/>
  <c r="BX113" i="27"/>
  <c r="BX117" i="27" s="1"/>
  <c r="CF113" i="27"/>
  <c r="CF117" i="27" s="1"/>
  <c r="CN113" i="27"/>
  <c r="CN117" i="27" s="1"/>
  <c r="CV113" i="27"/>
  <c r="CV117" i="27" s="1"/>
  <c r="DD113" i="27"/>
  <c r="DD117" i="27" s="1"/>
  <c r="DL113" i="27"/>
  <c r="DL117" i="27" s="1"/>
  <c r="DT113" i="27"/>
  <c r="DT117" i="27" s="1"/>
  <c r="EB113" i="27"/>
  <c r="EB117" i="27" s="1"/>
  <c r="EJ113" i="27"/>
  <c r="EJ117" i="27" s="1"/>
  <c r="ER113" i="27"/>
  <c r="ER117" i="27" s="1"/>
  <c r="EZ113" i="27"/>
  <c r="EZ117" i="27" s="1"/>
  <c r="FH113" i="27"/>
  <c r="FH117" i="27" s="1"/>
  <c r="FP113" i="27"/>
  <c r="FP117" i="27" s="1"/>
  <c r="FX113" i="27"/>
  <c r="FX117" i="27" s="1"/>
  <c r="GF113" i="27"/>
  <c r="GF117" i="27" s="1"/>
  <c r="GN113" i="27"/>
  <c r="GN117" i="27" s="1"/>
  <c r="GV113" i="27"/>
  <c r="GV117" i="27" s="1"/>
  <c r="HP118" i="27" l="1"/>
  <c r="Q119" i="30"/>
  <c r="HP118" i="30"/>
  <c r="Q117" i="30"/>
  <c r="HP118" i="29"/>
  <c r="P119" i="29"/>
  <c r="P117" i="29"/>
  <c r="HP118" i="28"/>
  <c r="O117" i="27"/>
  <c r="O119" i="27"/>
  <c r="AS117" i="30"/>
  <c r="AY62" i="31"/>
  <c r="AS117" i="28"/>
  <c r="AE62" i="31"/>
  <c r="M119" i="27"/>
  <c r="BE68" i="32"/>
  <c r="BE66" i="32"/>
  <c r="BE62" i="32"/>
  <c r="AS117" i="27"/>
  <c r="U62" i="31"/>
  <c r="BE63" i="32"/>
  <c r="BE65" i="32"/>
  <c r="BE78" i="32"/>
  <c r="BE61" i="32"/>
  <c r="BE71" i="32"/>
  <c r="BE59" i="32"/>
  <c r="BE77" i="32"/>
  <c r="BE60" i="32"/>
  <c r="BE75" i="32"/>
  <c r="BE67" i="32"/>
  <c r="BE69" i="32"/>
  <c r="BE74" i="32"/>
  <c r="M117" i="27"/>
  <c r="BE72" i="32"/>
  <c r="BE76" i="32"/>
  <c r="BE73" i="32"/>
  <c r="BE64" i="32"/>
  <c r="BE70" i="32"/>
  <c r="S93" i="51"/>
  <c r="BE79" i="51"/>
  <c r="C7" i="51" s="1"/>
  <c r="S81" i="51"/>
  <c r="BE99" i="51"/>
  <c r="S82" i="51"/>
  <c r="BE100" i="51"/>
  <c r="BE80" i="51"/>
  <c r="AK7" i="51" s="1"/>
  <c r="S86" i="51"/>
  <c r="BE104" i="51"/>
  <c r="S85" i="51"/>
  <c r="BE103" i="51"/>
  <c r="S83" i="51"/>
  <c r="BE101" i="51"/>
  <c r="S84" i="51"/>
  <c r="BE102" i="51"/>
  <c r="Y95" i="32"/>
  <c r="Y95" i="31"/>
  <c r="V95" i="32"/>
  <c r="V95" i="31"/>
  <c r="S95" i="32"/>
  <c r="S95" i="31"/>
  <c r="W95" i="32"/>
  <c r="W95" i="31"/>
  <c r="U95" i="32"/>
  <c r="U95" i="31"/>
  <c r="R95" i="32"/>
  <c r="R95" i="31"/>
  <c r="X95" i="32"/>
  <c r="X95" i="31"/>
  <c r="Z95" i="32"/>
  <c r="Z95" i="31"/>
  <c r="T95" i="32"/>
  <c r="T95" i="31"/>
  <c r="Q95" i="32"/>
  <c r="Q95" i="31"/>
  <c r="AS89" i="51"/>
  <c r="S89" i="51"/>
  <c r="U89" i="51"/>
  <c r="AV89" i="51"/>
  <c r="BB89" i="51"/>
  <c r="AX89" i="51"/>
  <c r="BA89" i="51"/>
  <c r="BD89" i="51"/>
  <c r="AW89" i="51"/>
  <c r="AZ89" i="51"/>
  <c r="AY89" i="51"/>
  <c r="AU89" i="51"/>
  <c r="AO89" i="51"/>
  <c r="AT89" i="51"/>
  <c r="AL89" i="51"/>
  <c r="AK89" i="51"/>
  <c r="AQ89" i="51"/>
  <c r="AR89" i="51"/>
  <c r="AN89" i="51"/>
  <c r="AM89" i="51"/>
  <c r="AP89" i="51"/>
  <c r="AI89" i="51"/>
  <c r="AE89" i="51"/>
  <c r="AF89" i="51"/>
  <c r="AA89" i="51"/>
  <c r="AJ89" i="51"/>
  <c r="AB89" i="51"/>
  <c r="AG89" i="51"/>
  <c r="AC89" i="51"/>
  <c r="AD89" i="51"/>
  <c r="W89" i="51"/>
  <c r="R89" i="51"/>
  <c r="X89" i="51"/>
  <c r="T89" i="51"/>
  <c r="Q89" i="51"/>
  <c r="Y89" i="51"/>
  <c r="Z89" i="51"/>
  <c r="V89" i="51"/>
  <c r="HP113" i="30"/>
  <c r="K117" i="30"/>
  <c r="HP113" i="29"/>
  <c r="K117" i="29"/>
  <c r="K117" i="28"/>
  <c r="HP113" i="28"/>
  <c r="HP115" i="30"/>
  <c r="K119" i="30"/>
  <c r="HP115" i="29"/>
  <c r="K119" i="29"/>
  <c r="K119" i="28"/>
  <c r="HP115" i="28"/>
  <c r="HP115" i="27"/>
  <c r="K119" i="27"/>
  <c r="HP113" i="27"/>
  <c r="K117" i="27"/>
  <c r="BC104" i="32"/>
  <c r="BC86" i="32" s="1"/>
  <c r="BC89" i="32" s="1"/>
  <c r="Q104" i="32"/>
  <c r="Q86" i="32" s="1"/>
  <c r="Q89" i="32" s="1"/>
  <c r="AW103" i="32"/>
  <c r="AW85" i="32" s="1"/>
  <c r="AT104" i="32"/>
  <c r="AT86" i="32" s="1"/>
  <c r="AT89" i="32" s="1"/>
  <c r="AO62" i="31"/>
  <c r="S104" i="32"/>
  <c r="BC103" i="32"/>
  <c r="BC85" i="32" s="1"/>
  <c r="R103" i="32"/>
  <c r="R85" i="32" s="1"/>
  <c r="X103" i="32"/>
  <c r="X85" i="32" s="1"/>
  <c r="AL104" i="32"/>
  <c r="AL86" i="32" s="1"/>
  <c r="AL89" i="32" s="1"/>
  <c r="AM103" i="32"/>
  <c r="AM85" i="32" s="1"/>
  <c r="AN103" i="32"/>
  <c r="AN85" i="32" s="1"/>
  <c r="AF104" i="32"/>
  <c r="AF86" i="32" s="1"/>
  <c r="AF89" i="32" s="1"/>
  <c r="AE104" i="32"/>
  <c r="AE86" i="32" s="1"/>
  <c r="AE89" i="32" s="1"/>
  <c r="U104" i="32"/>
  <c r="U86" i="32" s="1"/>
  <c r="U89" i="32" s="1"/>
  <c r="X104" i="32"/>
  <c r="X86" i="32" s="1"/>
  <c r="X89" i="32" s="1"/>
  <c r="BA104" i="32"/>
  <c r="BA86" i="32" s="1"/>
  <c r="BA89" i="32" s="1"/>
  <c r="R104" i="32"/>
  <c r="R86" i="32" s="1"/>
  <c r="R89" i="32" s="1"/>
  <c r="AY104" i="32"/>
  <c r="AY86" i="32" s="1"/>
  <c r="AY89" i="32" s="1"/>
  <c r="AU104" i="32"/>
  <c r="AU86" i="32" s="1"/>
  <c r="AU89" i="32" s="1"/>
  <c r="AO104" i="32"/>
  <c r="AO86" i="32" s="1"/>
  <c r="AO89" i="32" s="1"/>
  <c r="AS104" i="32"/>
  <c r="AS86" i="32" s="1"/>
  <c r="AS89" i="32" s="1"/>
  <c r="AC104" i="32"/>
  <c r="AC86" i="32" s="1"/>
  <c r="AC89" i="32" s="1"/>
  <c r="AI104" i="32"/>
  <c r="AI86" i="32" s="1"/>
  <c r="AI89" i="32" s="1"/>
  <c r="U103" i="32"/>
  <c r="U85" i="32" s="1"/>
  <c r="W103" i="32"/>
  <c r="W85" i="32" s="1"/>
  <c r="Z104" i="32"/>
  <c r="Z86" i="32" s="1"/>
  <c r="Z89" i="32" s="1"/>
  <c r="W104" i="32"/>
  <c r="W86" i="32" s="1"/>
  <c r="W89" i="32" s="1"/>
  <c r="AS103" i="32"/>
  <c r="AS85" i="32" s="1"/>
  <c r="BB104" i="32"/>
  <c r="BB86" i="32" s="1"/>
  <c r="BB89" i="32" s="1"/>
  <c r="AZ104" i="32"/>
  <c r="AZ86" i="32" s="1"/>
  <c r="AZ89" i="32" s="1"/>
  <c r="AH104" i="32"/>
  <c r="AH86" i="32" s="1"/>
  <c r="AH89" i="32" s="1"/>
  <c r="AM104" i="32"/>
  <c r="AM86" i="32" s="1"/>
  <c r="AM89" i="32" s="1"/>
  <c r="AR104" i="32"/>
  <c r="AR86" i="32" s="1"/>
  <c r="AR89" i="32" s="1"/>
  <c r="AP104" i="32"/>
  <c r="AP86" i="32" s="1"/>
  <c r="AP89" i="32" s="1"/>
  <c r="AN104" i="32"/>
  <c r="AN86" i="32" s="1"/>
  <c r="AN89" i="32" s="1"/>
  <c r="AV104" i="32"/>
  <c r="AV86" i="32" s="1"/>
  <c r="AV89" i="32" s="1"/>
  <c r="T104" i="32"/>
  <c r="T86" i="32" s="1"/>
  <c r="T89" i="32" s="1"/>
  <c r="AQ104" i="32"/>
  <c r="AQ86" i="32" s="1"/>
  <c r="AQ89" i="32" s="1"/>
  <c r="AW104" i="32"/>
  <c r="AW86" i="32" s="1"/>
  <c r="AW89" i="32" s="1"/>
  <c r="AJ104" i="32"/>
  <c r="AJ86" i="32" s="1"/>
  <c r="AJ89" i="32" s="1"/>
  <c r="AF103" i="32"/>
  <c r="AF85" i="32" s="1"/>
  <c r="AJ103" i="32"/>
  <c r="AJ85" i="32" s="1"/>
  <c r="AG104" i="32"/>
  <c r="AG86" i="32" s="1"/>
  <c r="AG89" i="32" s="1"/>
  <c r="AA104" i="32"/>
  <c r="AA86" i="32" s="1"/>
  <c r="AA89" i="32" s="1"/>
  <c r="AK104" i="32"/>
  <c r="AK86" i="32" s="1"/>
  <c r="AK89" i="32" s="1"/>
  <c r="AX104" i="32"/>
  <c r="AX86" i="32" s="1"/>
  <c r="AX89" i="32" s="1"/>
  <c r="V103" i="32"/>
  <c r="V85" i="32" s="1"/>
  <c r="V104" i="32"/>
  <c r="V86" i="32" s="1"/>
  <c r="V89" i="32" s="1"/>
  <c r="AD104" i="32"/>
  <c r="AD86" i="32" s="1"/>
  <c r="AD89" i="32" s="1"/>
  <c r="Y104" i="32"/>
  <c r="Y86" i="32" s="1"/>
  <c r="Y89" i="32" s="1"/>
  <c r="AP103" i="32"/>
  <c r="AP85" i="32" s="1"/>
  <c r="AR103" i="32"/>
  <c r="AR85" i="32" s="1"/>
  <c r="BD104" i="32"/>
  <c r="BD86" i="32" s="1"/>
  <c r="BD89" i="32" s="1"/>
  <c r="AB104" i="32"/>
  <c r="AB86" i="32" s="1"/>
  <c r="AB89" i="32" s="1"/>
  <c r="Z103" i="32"/>
  <c r="Z85" i="32" s="1"/>
  <c r="AY103" i="32"/>
  <c r="AY85" i="32" s="1"/>
  <c r="AT103" i="32"/>
  <c r="AT85" i="32" s="1"/>
  <c r="AH103" i="32"/>
  <c r="AH85" i="32" s="1"/>
  <c r="AU103" i="32"/>
  <c r="AU85" i="32" s="1"/>
  <c r="AT99" i="32"/>
  <c r="AT81" i="32" s="1"/>
  <c r="AB95" i="31"/>
  <c r="AB95" i="32"/>
  <c r="AV95" i="31"/>
  <c r="AV95" i="32"/>
  <c r="AN95" i="31"/>
  <c r="AN95" i="32"/>
  <c r="AD95" i="32"/>
  <c r="AD95" i="31"/>
  <c r="BD95" i="31"/>
  <c r="BD95" i="32"/>
  <c r="AO95" i="31"/>
  <c r="AO95" i="32"/>
  <c r="AC95" i="32"/>
  <c r="AC95" i="31"/>
  <c r="AE95" i="31"/>
  <c r="AE95" i="32"/>
  <c r="AW95" i="32"/>
  <c r="AW95" i="31"/>
  <c r="AP95" i="32"/>
  <c r="AP95" i="31"/>
  <c r="AG95" i="31"/>
  <c r="AG95" i="32"/>
  <c r="AF95" i="32"/>
  <c r="AF95" i="31"/>
  <c r="AX95" i="32"/>
  <c r="AX95" i="31"/>
  <c r="AQ95" i="31"/>
  <c r="AQ95" i="32"/>
  <c r="AH95" i="31"/>
  <c r="AH95" i="32"/>
  <c r="AU95" i="32"/>
  <c r="AU95" i="31"/>
  <c r="AY95" i="31"/>
  <c r="AY95" i="32"/>
  <c r="AK95" i="31"/>
  <c r="AK95" i="32"/>
  <c r="AI95" i="32"/>
  <c r="AI95" i="31"/>
  <c r="BA95" i="32"/>
  <c r="BA95" i="31"/>
  <c r="AZ95" i="32"/>
  <c r="AZ95" i="31"/>
  <c r="AR95" i="32"/>
  <c r="AR95" i="31"/>
  <c r="BB95" i="31"/>
  <c r="BB95" i="32"/>
  <c r="AT95" i="31"/>
  <c r="AT95" i="32"/>
  <c r="AS95" i="31"/>
  <c r="AS95" i="32"/>
  <c r="AJ95" i="32"/>
  <c r="AJ95" i="31"/>
  <c r="BC95" i="32"/>
  <c r="BC95" i="31"/>
  <c r="AM95" i="31"/>
  <c r="AM95" i="32"/>
  <c r="AL95" i="32"/>
  <c r="AL95" i="31"/>
  <c r="AA95" i="32"/>
  <c r="AA95" i="31"/>
  <c r="BC105" i="51"/>
  <c r="X105" i="51"/>
  <c r="AC99" i="32"/>
  <c r="AC81" i="32" s="1"/>
  <c r="AG105" i="51"/>
  <c r="AD103" i="32"/>
  <c r="AD85" i="32" s="1"/>
  <c r="BA103" i="32"/>
  <c r="BA85" i="32" s="1"/>
  <c r="BB103" i="32"/>
  <c r="BB85" i="32" s="1"/>
  <c r="AZ103" i="32"/>
  <c r="AZ85" i="32" s="1"/>
  <c r="AQ103" i="32"/>
  <c r="AQ85" i="32" s="1"/>
  <c r="T103" i="32"/>
  <c r="T85" i="32" s="1"/>
  <c r="T105" i="51"/>
  <c r="AX103" i="32"/>
  <c r="AX85" i="32" s="1"/>
  <c r="AV103" i="32"/>
  <c r="AV85" i="32" s="1"/>
  <c r="BD103" i="32"/>
  <c r="BD85" i="32" s="1"/>
  <c r="AQ101" i="32"/>
  <c r="AQ83" i="32" s="1"/>
  <c r="AR99" i="32"/>
  <c r="AR81" i="32" s="1"/>
  <c r="AO103" i="32"/>
  <c r="AO85" i="32" s="1"/>
  <c r="AN99" i="32"/>
  <c r="AN81" i="32" s="1"/>
  <c r="AL103" i="32"/>
  <c r="AL85" i="32" s="1"/>
  <c r="AM99" i="32"/>
  <c r="AM81" i="32" s="1"/>
  <c r="AS99" i="32"/>
  <c r="AS81" i="32" s="1"/>
  <c r="AK103" i="32"/>
  <c r="AK85" i="32" s="1"/>
  <c r="AG103" i="32"/>
  <c r="AG85" i="32" s="1"/>
  <c r="AA103" i="32"/>
  <c r="AA85" i="32" s="1"/>
  <c r="AI103" i="32"/>
  <c r="AI85" i="32" s="1"/>
  <c r="AB103" i="32"/>
  <c r="AB85" i="32" s="1"/>
  <c r="AC103" i="32"/>
  <c r="AC85" i="32" s="1"/>
  <c r="AE103" i="32"/>
  <c r="AE85" i="32" s="1"/>
  <c r="Y103" i="32"/>
  <c r="Y85" i="32" s="1"/>
  <c r="S103" i="32"/>
  <c r="Z105" i="51"/>
  <c r="AF105" i="51"/>
  <c r="W105" i="51"/>
  <c r="R105" i="51"/>
  <c r="AC101" i="32"/>
  <c r="AC83" i="32" s="1"/>
  <c r="AR101" i="32"/>
  <c r="AR83" i="32" s="1"/>
  <c r="AO105" i="51"/>
  <c r="AJ105" i="51"/>
  <c r="AQ105" i="51"/>
  <c r="BD101" i="32"/>
  <c r="BD83" i="32" s="1"/>
  <c r="BA102" i="32"/>
  <c r="BA84" i="32" s="1"/>
  <c r="AY102" i="32"/>
  <c r="AY84" i="32" s="1"/>
  <c r="AZ101" i="32"/>
  <c r="AZ83" i="32" s="1"/>
  <c r="AN101" i="32"/>
  <c r="AN83" i="32" s="1"/>
  <c r="AK101" i="32"/>
  <c r="AK83" i="32" s="1"/>
  <c r="AT101" i="32"/>
  <c r="AT83" i="32" s="1"/>
  <c r="BB105" i="51"/>
  <c r="AB105" i="51"/>
  <c r="AE102" i="32"/>
  <c r="AE84" i="32" s="1"/>
  <c r="AC102" i="32"/>
  <c r="AC84" i="32" s="1"/>
  <c r="AA101" i="32"/>
  <c r="AA83" i="32" s="1"/>
  <c r="AD101" i="32"/>
  <c r="AD83" i="32" s="1"/>
  <c r="W102" i="32"/>
  <c r="W84" i="32" s="1"/>
  <c r="BC102" i="32"/>
  <c r="BC84" i="32" s="1"/>
  <c r="AH102" i="32"/>
  <c r="AH84" i="32" s="1"/>
  <c r="AP99" i="32"/>
  <c r="AP81" i="32" s="1"/>
  <c r="AI101" i="32"/>
  <c r="AI83" i="32" s="1"/>
  <c r="AV102" i="32"/>
  <c r="AV84" i="32" s="1"/>
  <c r="T102" i="32"/>
  <c r="T84" i="32" s="1"/>
  <c r="AN80" i="32"/>
  <c r="AN100" i="32"/>
  <c r="AN82" i="32" s="1"/>
  <c r="AN79" i="32"/>
  <c r="AU101" i="32"/>
  <c r="AU83" i="32" s="1"/>
  <c r="R80" i="32"/>
  <c r="R79" i="32"/>
  <c r="R100" i="32"/>
  <c r="R82" i="32" s="1"/>
  <c r="AO102" i="32"/>
  <c r="AO84" i="32" s="1"/>
  <c r="AP80" i="32"/>
  <c r="AP100" i="32"/>
  <c r="AP82" i="32" s="1"/>
  <c r="AP79" i="32"/>
  <c r="BC79" i="32"/>
  <c r="BC93" i="32" s="1"/>
  <c r="BC80" i="32"/>
  <c r="BC100" i="32"/>
  <c r="BC82" i="32" s="1"/>
  <c r="AV99" i="32"/>
  <c r="AV81" i="32" s="1"/>
  <c r="AV80" i="32"/>
  <c r="AV100" i="32"/>
  <c r="AV82" i="32" s="1"/>
  <c r="AV79" i="32"/>
  <c r="AV93" i="32" s="1"/>
  <c r="AU80" i="32"/>
  <c r="AU100" i="32"/>
  <c r="AU82" i="32" s="1"/>
  <c r="AU79" i="32"/>
  <c r="AZ80" i="32"/>
  <c r="AZ79" i="32"/>
  <c r="AZ93" i="32" s="1"/>
  <c r="AZ100" i="32"/>
  <c r="AZ82" i="32" s="1"/>
  <c r="BA80" i="32"/>
  <c r="BA100" i="32"/>
  <c r="BA82" i="32" s="1"/>
  <c r="BA79" i="32"/>
  <c r="AJ80" i="32"/>
  <c r="AJ100" i="32"/>
  <c r="AJ82" i="32" s="1"/>
  <c r="AJ79" i="32"/>
  <c r="AJ93" i="32" s="1"/>
  <c r="AN102" i="32"/>
  <c r="AN84" i="32" s="1"/>
  <c r="AT79" i="32"/>
  <c r="AT100" i="32"/>
  <c r="AT82" i="32" s="1"/>
  <c r="AT80" i="32"/>
  <c r="AV101" i="32"/>
  <c r="AV83" i="32" s="1"/>
  <c r="V99" i="32"/>
  <c r="V81" i="32" s="1"/>
  <c r="AX101" i="32"/>
  <c r="AX83" i="32" s="1"/>
  <c r="W79" i="32"/>
  <c r="W93" i="32" s="1"/>
  <c r="W80" i="32"/>
  <c r="W100" i="32"/>
  <c r="W82" i="32" s="1"/>
  <c r="R99" i="32"/>
  <c r="R81" i="32" s="1"/>
  <c r="V102" i="32"/>
  <c r="V84" i="32" s="1"/>
  <c r="AH99" i="32"/>
  <c r="AH81" i="32" s="1"/>
  <c r="AA102" i="32"/>
  <c r="AA84" i="32" s="1"/>
  <c r="AL102" i="32"/>
  <c r="AL84" i="32" s="1"/>
  <c r="AO101" i="32"/>
  <c r="AO83" i="32" s="1"/>
  <c r="U100" i="32"/>
  <c r="U82" i="32" s="1"/>
  <c r="U80" i="32"/>
  <c r="U79" i="32"/>
  <c r="U93" i="32" s="1"/>
  <c r="V79" i="32"/>
  <c r="V80" i="32"/>
  <c r="V100" i="32"/>
  <c r="V82" i="32" s="1"/>
  <c r="AH79" i="32"/>
  <c r="AH93" i="32" s="1"/>
  <c r="AH100" i="32"/>
  <c r="AH82" i="32" s="1"/>
  <c r="AH80" i="32"/>
  <c r="AS80" i="32"/>
  <c r="AS100" i="32"/>
  <c r="AS82" i="32" s="1"/>
  <c r="AS79" i="32"/>
  <c r="BB102" i="32"/>
  <c r="BB84" i="32" s="1"/>
  <c r="AZ99" i="32"/>
  <c r="AZ81" i="32" s="1"/>
  <c r="BD99" i="32"/>
  <c r="BD81" i="32" s="1"/>
  <c r="AX99" i="32"/>
  <c r="AX81" i="32" s="1"/>
  <c r="S102" i="32"/>
  <c r="T101" i="32"/>
  <c r="T83" i="32" s="1"/>
  <c r="X100" i="32"/>
  <c r="X82" i="32" s="1"/>
  <c r="X79" i="32"/>
  <c r="X93" i="32" s="1"/>
  <c r="X80" i="32"/>
  <c r="T99" i="32"/>
  <c r="T81" i="32" s="1"/>
  <c r="AJ101" i="32"/>
  <c r="AJ83" i="32" s="1"/>
  <c r="AC100" i="32"/>
  <c r="AC82" i="32" s="1"/>
  <c r="AC79" i="32"/>
  <c r="AC80" i="32"/>
  <c r="AH101" i="32"/>
  <c r="AH83" i="32" s="1"/>
  <c r="AF80" i="32"/>
  <c r="AF100" i="32"/>
  <c r="AF82" i="32" s="1"/>
  <c r="AF79" i="32"/>
  <c r="AF93" i="32" s="1"/>
  <c r="AS102" i="32"/>
  <c r="AS84" i="32" s="1"/>
  <c r="AP101" i="32"/>
  <c r="AP83" i="32" s="1"/>
  <c r="AM79" i="32"/>
  <c r="AM100" i="32"/>
  <c r="AM82" i="32" s="1"/>
  <c r="AM80" i="32"/>
  <c r="BD100" i="32"/>
  <c r="BD82" i="32" s="1"/>
  <c r="BD79" i="32"/>
  <c r="BD80" i="32"/>
  <c r="X102" i="32"/>
  <c r="X84" i="32" s="1"/>
  <c r="AE80" i="32"/>
  <c r="AE79" i="32"/>
  <c r="AE100" i="32"/>
  <c r="AE82" i="32" s="1"/>
  <c r="X99" i="32"/>
  <c r="X81" i="32" s="1"/>
  <c r="Q79" i="32"/>
  <c r="Q93" i="32" s="1"/>
  <c r="Q100" i="32"/>
  <c r="Q82" i="32" s="1"/>
  <c r="Q80" i="32"/>
  <c r="AL99" i="32"/>
  <c r="AL81" i="32" s="1"/>
  <c r="S101" i="32"/>
  <c r="AI102" i="32"/>
  <c r="AI84" i="32" s="1"/>
  <c r="AB101" i="32"/>
  <c r="AB83" i="32" s="1"/>
  <c r="AQ102" i="32"/>
  <c r="AQ84" i="32" s="1"/>
  <c r="Z80" i="32"/>
  <c r="Z100" i="32"/>
  <c r="Z82" i="32" s="1"/>
  <c r="Z79" i="32"/>
  <c r="Z93" i="32" s="1"/>
  <c r="T100" i="32"/>
  <c r="T82" i="32" s="1"/>
  <c r="T80" i="32"/>
  <c r="T79" i="32"/>
  <c r="T93" i="32" s="1"/>
  <c r="S100" i="32"/>
  <c r="S79" i="32"/>
  <c r="S80" i="32"/>
  <c r="U101" i="32"/>
  <c r="U83" i="32" s="1"/>
  <c r="AO79" i="32"/>
  <c r="AO93" i="32" s="1"/>
  <c r="AO100" i="32"/>
  <c r="AO82" i="32" s="1"/>
  <c r="AO80" i="32"/>
  <c r="BA99" i="32"/>
  <c r="BA81" i="32" s="1"/>
  <c r="AY101" i="32"/>
  <c r="AY83" i="32" s="1"/>
  <c r="BD102" i="32"/>
  <c r="BD84" i="32" s="1"/>
  <c r="Y99" i="32"/>
  <c r="Y81" i="32" s="1"/>
  <c r="AA99" i="32"/>
  <c r="AA81" i="32" s="1"/>
  <c r="AR102" i="32"/>
  <c r="AR84" i="32" s="1"/>
  <c r="AL100" i="32"/>
  <c r="AL82" i="32" s="1"/>
  <c r="AL79" i="32"/>
  <c r="AL93" i="32" s="1"/>
  <c r="AL80" i="32"/>
  <c r="AX80" i="32"/>
  <c r="AX79" i="32"/>
  <c r="AX93" i="32" s="1"/>
  <c r="AX100" i="32"/>
  <c r="AX82" i="32" s="1"/>
  <c r="BA101" i="32"/>
  <c r="BA83" i="32" s="1"/>
  <c r="AW99" i="32"/>
  <c r="AW81" i="32" s="1"/>
  <c r="AX102" i="32"/>
  <c r="AX84" i="32" s="1"/>
  <c r="Y102" i="32"/>
  <c r="Y84" i="32" s="1"/>
  <c r="V101" i="32"/>
  <c r="V83" i="32" s="1"/>
  <c r="W101" i="32"/>
  <c r="W83" i="32" s="1"/>
  <c r="AB99" i="32"/>
  <c r="AB81" i="32" s="1"/>
  <c r="AF101" i="32"/>
  <c r="AF83" i="32" s="1"/>
  <c r="AI99" i="32"/>
  <c r="AI81" i="32" s="1"/>
  <c r="AD102" i="32"/>
  <c r="AD84" i="32" s="1"/>
  <c r="Y101" i="32"/>
  <c r="Y83" i="32" s="1"/>
  <c r="Z102" i="32"/>
  <c r="Z84" i="32" s="1"/>
  <c r="AU99" i="32"/>
  <c r="AU81" i="32" s="1"/>
  <c r="Q103" i="32"/>
  <c r="Q85" i="32" s="1"/>
  <c r="AG99" i="32"/>
  <c r="AG81" i="32" s="1"/>
  <c r="AF102" i="32"/>
  <c r="AF84" i="32" s="1"/>
  <c r="AE99" i="32"/>
  <c r="AE81" i="32" s="1"/>
  <c r="AL101" i="32"/>
  <c r="AL83" i="32" s="1"/>
  <c r="AO99" i="32"/>
  <c r="AO81" i="32" s="1"/>
  <c r="AK102" i="32"/>
  <c r="AK84" i="32" s="1"/>
  <c r="Q101" i="32"/>
  <c r="Q83" i="32" s="1"/>
  <c r="AB80" i="32"/>
  <c r="AB79" i="32"/>
  <c r="AB100" i="32"/>
  <c r="AB82" i="32" s="1"/>
  <c r="AW102" i="32"/>
  <c r="AW84" i="32" s="1"/>
  <c r="Z101" i="32"/>
  <c r="Z83" i="32" s="1"/>
  <c r="AY80" i="32"/>
  <c r="AY79" i="32"/>
  <c r="AY93" i="32" s="1"/>
  <c r="AY100" i="32"/>
  <c r="AY82" i="32" s="1"/>
  <c r="BB101" i="32"/>
  <c r="BB83" i="32" s="1"/>
  <c r="AW101" i="32"/>
  <c r="AW83" i="32" s="1"/>
  <c r="W99" i="32"/>
  <c r="W81" i="32" s="1"/>
  <c r="BC101" i="32"/>
  <c r="BC83" i="32" s="1"/>
  <c r="AZ102" i="32"/>
  <c r="AZ84" i="32" s="1"/>
  <c r="X101" i="32"/>
  <c r="X83" i="32" s="1"/>
  <c r="R101" i="32"/>
  <c r="R83" i="32" s="1"/>
  <c r="S99" i="32"/>
  <c r="U99" i="32"/>
  <c r="U81" i="32" s="1"/>
  <c r="Z99" i="32"/>
  <c r="Z81" i="32" s="1"/>
  <c r="AB102" i="32"/>
  <c r="AB84" i="32" s="1"/>
  <c r="AG80" i="32"/>
  <c r="AG100" i="32"/>
  <c r="AG82" i="32" s="1"/>
  <c r="AG79" i="32"/>
  <c r="AG93" i="32" s="1"/>
  <c r="AF99" i="32"/>
  <c r="AF81" i="32" s="1"/>
  <c r="AJ99" i="32"/>
  <c r="AJ81" i="32" s="1"/>
  <c r="AG101" i="32"/>
  <c r="AG83" i="32" s="1"/>
  <c r="AR100" i="32"/>
  <c r="AR82" i="32" s="1"/>
  <c r="AR79" i="32"/>
  <c r="AR80" i="32"/>
  <c r="AK99" i="32"/>
  <c r="AK81" i="32" s="1"/>
  <c r="AK80" i="32"/>
  <c r="AK100" i="32"/>
  <c r="AK82" i="32" s="1"/>
  <c r="AK79" i="32"/>
  <c r="BC99" i="32"/>
  <c r="BC81" i="32" s="1"/>
  <c r="AJ102" i="32"/>
  <c r="AJ84" i="32" s="1"/>
  <c r="Y79" i="32"/>
  <c r="Y93" i="32" s="1"/>
  <c r="Y80" i="32"/>
  <c r="Y100" i="32"/>
  <c r="Y82" i="32" s="1"/>
  <c r="Q102" i="32"/>
  <c r="Q84" i="32" s="1"/>
  <c r="AD80" i="32"/>
  <c r="AD79" i="32"/>
  <c r="AD93" i="32" s="1"/>
  <c r="AD100" i="32"/>
  <c r="AD82" i="32" s="1"/>
  <c r="AG102" i="32"/>
  <c r="AG84" i="32" s="1"/>
  <c r="AA100" i="32"/>
  <c r="AA82" i="32" s="1"/>
  <c r="AA79" i="32"/>
  <c r="AA80" i="32"/>
  <c r="AE101" i="32"/>
  <c r="AE83" i="32" s="1"/>
  <c r="AM101" i="32"/>
  <c r="AM83" i="32" s="1"/>
  <c r="AM102" i="32"/>
  <c r="AM84" i="32" s="1"/>
  <c r="AS101" i="32"/>
  <c r="AS83" i="32" s="1"/>
  <c r="BB99" i="32"/>
  <c r="BB81" i="32" s="1"/>
  <c r="R102" i="32"/>
  <c r="R84" i="32" s="1"/>
  <c r="AQ79" i="32"/>
  <c r="AQ93" i="32" s="1"/>
  <c r="AQ80" i="32"/>
  <c r="AQ100" i="32"/>
  <c r="AQ82" i="32" s="1"/>
  <c r="AQ99" i="32"/>
  <c r="AQ81" i="32" s="1"/>
  <c r="AU102" i="32"/>
  <c r="AU84" i="32" s="1"/>
  <c r="U102" i="32"/>
  <c r="U84" i="32" s="1"/>
  <c r="Q99" i="32"/>
  <c r="Q81" i="32" s="1"/>
  <c r="AI79" i="32"/>
  <c r="AI93" i="32" s="1"/>
  <c r="AI80" i="32"/>
  <c r="AI100" i="32"/>
  <c r="AI82" i="32" s="1"/>
  <c r="AD99" i="32"/>
  <c r="AD81" i="32" s="1"/>
  <c r="AW79" i="32"/>
  <c r="AW80" i="32"/>
  <c r="AW100" i="32"/>
  <c r="AW82" i="32" s="1"/>
  <c r="AY99" i="32"/>
  <c r="AY81" i="32" s="1"/>
  <c r="BB79" i="32"/>
  <c r="BB80" i="32"/>
  <c r="BB100" i="32"/>
  <c r="BB82" i="32" s="1"/>
  <c r="AP102" i="32"/>
  <c r="AP84" i="32" s="1"/>
  <c r="AT102" i="32"/>
  <c r="AT84" i="32" s="1"/>
  <c r="Y105" i="51"/>
  <c r="AI105" i="51"/>
  <c r="AN105" i="51"/>
  <c r="AD105" i="51"/>
  <c r="AH105" i="51"/>
  <c r="V105" i="51"/>
  <c r="AK105" i="51"/>
  <c r="AA94" i="51"/>
  <c r="AZ105" i="51"/>
  <c r="AC105" i="51"/>
  <c r="Y93" i="51"/>
  <c r="AM105" i="51"/>
  <c r="AJ93" i="51"/>
  <c r="BA105" i="51"/>
  <c r="AL105" i="51"/>
  <c r="AC93" i="51"/>
  <c r="AW105" i="51"/>
  <c r="V93" i="51"/>
  <c r="AR105" i="51"/>
  <c r="X93" i="51"/>
  <c r="BC93" i="51"/>
  <c r="AF93" i="51"/>
  <c r="AT93" i="51"/>
  <c r="AP105" i="51"/>
  <c r="BA93" i="51"/>
  <c r="Q105" i="51"/>
  <c r="AE93" i="51"/>
  <c r="AX93" i="51"/>
  <c r="AW93" i="51"/>
  <c r="AK94" i="51"/>
  <c r="AH93" i="51"/>
  <c r="AV105" i="51"/>
  <c r="Q93" i="51"/>
  <c r="S105" i="51"/>
  <c r="AB93" i="51"/>
  <c r="AU105" i="51"/>
  <c r="AX105" i="51"/>
  <c r="AT105" i="51"/>
  <c r="AI93" i="51"/>
  <c r="AS105" i="51"/>
  <c r="AO93" i="51"/>
  <c r="AG93" i="51"/>
  <c r="Q94" i="51"/>
  <c r="AE105" i="51"/>
  <c r="BD93" i="51"/>
  <c r="AK93" i="51"/>
  <c r="AA105" i="51"/>
  <c r="R93" i="51"/>
  <c r="AY105" i="51"/>
  <c r="AN93" i="51"/>
  <c r="AD93" i="51"/>
  <c r="U105" i="51"/>
  <c r="AU94" i="51"/>
  <c r="AA93" i="51"/>
  <c r="AM93" i="51"/>
  <c r="AP93" i="51"/>
  <c r="AS93" i="51"/>
  <c r="T93" i="51"/>
  <c r="W93" i="51"/>
  <c r="BD105" i="51"/>
  <c r="Z93" i="51"/>
  <c r="U93" i="51"/>
  <c r="S70" i="31"/>
  <c r="U72" i="31"/>
  <c r="U67" i="31"/>
  <c r="Y68" i="31"/>
  <c r="AH62" i="31"/>
  <c r="AC71" i="31"/>
  <c r="AG72" i="31"/>
  <c r="AR70" i="31"/>
  <c r="AR65" i="31"/>
  <c r="AM74" i="31"/>
  <c r="AK70" i="31"/>
  <c r="AU65" i="31"/>
  <c r="AU60" i="31"/>
  <c r="AW74" i="31"/>
  <c r="AX69" i="31"/>
  <c r="AY76" i="31"/>
  <c r="AV77" i="31"/>
  <c r="R75" i="31"/>
  <c r="X68" i="31"/>
  <c r="T62" i="31"/>
  <c r="Y75" i="31"/>
  <c r="U69" i="31"/>
  <c r="Q63" i="31"/>
  <c r="T77" i="31"/>
  <c r="Z70" i="31"/>
  <c r="V64" i="31"/>
  <c r="Q78" i="31"/>
  <c r="W71" i="31"/>
  <c r="S65" i="31"/>
  <c r="X78" i="31"/>
  <c r="T72" i="31"/>
  <c r="Z65" i="31"/>
  <c r="V59" i="31"/>
  <c r="Q73" i="31"/>
  <c r="W66" i="31"/>
  <c r="S60" i="31"/>
  <c r="X73" i="31"/>
  <c r="T67" i="31"/>
  <c r="Z60" i="31"/>
  <c r="U74" i="31"/>
  <c r="Q68" i="31"/>
  <c r="W61" i="31"/>
  <c r="AA74" i="31"/>
  <c r="AG67" i="31"/>
  <c r="AC61" i="31"/>
  <c r="AH74" i="31"/>
  <c r="AD68" i="31"/>
  <c r="AJ61" i="31"/>
  <c r="AE75" i="31"/>
  <c r="AA69" i="31"/>
  <c r="AG62" i="31"/>
  <c r="AB76" i="31"/>
  <c r="AH69" i="31"/>
  <c r="AD63" i="31"/>
  <c r="AI76" i="31"/>
  <c r="AE70" i="31"/>
  <c r="AA64" i="31"/>
  <c r="AF77" i="31"/>
  <c r="AB71" i="31"/>
  <c r="AH64" i="31"/>
  <c r="AC78" i="31"/>
  <c r="AI71" i="31"/>
  <c r="AE65" i="31"/>
  <c r="AA59" i="31"/>
  <c r="AD73" i="31"/>
  <c r="AJ66" i="31"/>
  <c r="AF60" i="31"/>
  <c r="AN76" i="31"/>
  <c r="AT69" i="31"/>
  <c r="AP63" i="31"/>
  <c r="AK77" i="31"/>
  <c r="AQ70" i="31"/>
  <c r="AM64" i="31"/>
  <c r="AR77" i="31"/>
  <c r="AN71" i="31"/>
  <c r="AT64" i="31"/>
  <c r="AO78" i="31"/>
  <c r="AK72" i="31"/>
  <c r="AQ65" i="31"/>
  <c r="AM59" i="31"/>
  <c r="AR72" i="31"/>
  <c r="AN66" i="31"/>
  <c r="AT59" i="31"/>
  <c r="AO73" i="31"/>
  <c r="AK67" i="31"/>
  <c r="AQ60" i="31"/>
  <c r="AT74" i="31"/>
  <c r="AP68" i="31"/>
  <c r="AL62" i="31"/>
  <c r="AQ75" i="31"/>
  <c r="AM69" i="31"/>
  <c r="AS62" i="31"/>
  <c r="AU77" i="31"/>
  <c r="BA70" i="31"/>
  <c r="AW64" i="31"/>
  <c r="BB77" i="31"/>
  <c r="AX71" i="31"/>
  <c r="BD64" i="31"/>
  <c r="AY78" i="31"/>
  <c r="AU72" i="31"/>
  <c r="BA65" i="31"/>
  <c r="AW59" i="31"/>
  <c r="BB72" i="31"/>
  <c r="AX66" i="31"/>
  <c r="BD59" i="31"/>
  <c r="AY73" i="31"/>
  <c r="AU67" i="31"/>
  <c r="BA60" i="31"/>
  <c r="BD74" i="31"/>
  <c r="AZ68" i="31"/>
  <c r="AV62" i="31"/>
  <c r="BA75" i="31"/>
  <c r="AW69" i="31"/>
  <c r="BC62" i="31"/>
  <c r="AX76" i="31"/>
  <c r="BD69" i="31"/>
  <c r="AZ63" i="31"/>
  <c r="AC76" i="31"/>
  <c r="AG77" i="31"/>
  <c r="AH67" i="31"/>
  <c r="AN64" i="31"/>
  <c r="AN59" i="31"/>
  <c r="AR60" i="31"/>
  <c r="AO76" i="31"/>
  <c r="AZ78" i="31"/>
  <c r="AZ73" i="31"/>
  <c r="BC67" i="31"/>
  <c r="BD62" i="31"/>
  <c r="AU70" i="31"/>
  <c r="BB70" i="31"/>
  <c r="T74" i="31"/>
  <c r="Z67" i="31"/>
  <c r="V61" i="31"/>
  <c r="Q75" i="31"/>
  <c r="W68" i="31"/>
  <c r="S62" i="31"/>
  <c r="V76" i="31"/>
  <c r="R70" i="31"/>
  <c r="X63" i="31"/>
  <c r="S77" i="31"/>
  <c r="Y70" i="31"/>
  <c r="U64" i="31"/>
  <c r="Z77" i="31"/>
  <c r="V71" i="31"/>
  <c r="R65" i="31"/>
  <c r="W78" i="31"/>
  <c r="S72" i="31"/>
  <c r="Y65" i="31"/>
  <c r="U59" i="31"/>
  <c r="Z72" i="31"/>
  <c r="V66" i="31"/>
  <c r="R60" i="31"/>
  <c r="W73" i="31"/>
  <c r="S67" i="31"/>
  <c r="Y60" i="31"/>
  <c r="AC73" i="31"/>
  <c r="AI66" i="31"/>
  <c r="AE60" i="31"/>
  <c r="AJ73" i="31"/>
  <c r="AF67" i="31"/>
  <c r="AB61" i="31"/>
  <c r="AG74" i="31"/>
  <c r="AC68" i="31"/>
  <c r="AI61" i="31"/>
  <c r="AD75" i="31"/>
  <c r="AJ68" i="31"/>
  <c r="AF62" i="31"/>
  <c r="AA76" i="31"/>
  <c r="AG69" i="31"/>
  <c r="AC63" i="31"/>
  <c r="AH76" i="31"/>
  <c r="AD70" i="31"/>
  <c r="AJ63" i="31"/>
  <c r="AE77" i="31"/>
  <c r="AA71" i="31"/>
  <c r="AG64" i="31"/>
  <c r="AJ78" i="31"/>
  <c r="AF72" i="31"/>
  <c r="AB66" i="31"/>
  <c r="AH59" i="31"/>
  <c r="AP75" i="31"/>
  <c r="AL69" i="31"/>
  <c r="AR62" i="31"/>
  <c r="AM76" i="31"/>
  <c r="AS69" i="31"/>
  <c r="AO63" i="31"/>
  <c r="AT76" i="31"/>
  <c r="AP70" i="31"/>
  <c r="AL64" i="31"/>
  <c r="AQ77" i="31"/>
  <c r="AM71" i="31"/>
  <c r="AS64" i="31"/>
  <c r="AN78" i="31"/>
  <c r="AT71" i="31"/>
  <c r="AP65" i="31"/>
  <c r="AL59" i="31"/>
  <c r="AQ72" i="31"/>
  <c r="AM66" i="31"/>
  <c r="AS59" i="31"/>
  <c r="AL74" i="31"/>
  <c r="AR67" i="31"/>
  <c r="AN61" i="31"/>
  <c r="AS74" i="31"/>
  <c r="AO68" i="31"/>
  <c r="AK62" i="31"/>
  <c r="AW76" i="31"/>
  <c r="BC69" i="31"/>
  <c r="AY63" i="31"/>
  <c r="BD76" i="31"/>
  <c r="AZ70" i="31"/>
  <c r="AV64" i="31"/>
  <c r="BA77" i="31"/>
  <c r="AW71" i="31"/>
  <c r="BC64" i="31"/>
  <c r="AX78" i="31"/>
  <c r="BD71" i="31"/>
  <c r="AZ65" i="31"/>
  <c r="AV59" i="31"/>
  <c r="BA72" i="31"/>
  <c r="AW66" i="31"/>
  <c r="BC59" i="31"/>
  <c r="AV74" i="31"/>
  <c r="BB67" i="31"/>
  <c r="AX61" i="31"/>
  <c r="BC74" i="31"/>
  <c r="AY68" i="31"/>
  <c r="AU62" i="31"/>
  <c r="AZ75" i="31"/>
  <c r="AV69" i="31"/>
  <c r="BB62" i="31"/>
  <c r="Z75" i="31"/>
  <c r="X71" i="31"/>
  <c r="W59" i="31"/>
  <c r="V74" i="31"/>
  <c r="AI74" i="31"/>
  <c r="AI69" i="31"/>
  <c r="AI64" i="31"/>
  <c r="AB59" i="31"/>
  <c r="AK65" i="31"/>
  <c r="AL67" i="31"/>
  <c r="AT62" i="31"/>
  <c r="BC77" i="31"/>
  <c r="AX59" i="31"/>
  <c r="AV67" i="31"/>
  <c r="AY61" i="31"/>
  <c r="AX64" i="31"/>
  <c r="R67" i="31"/>
  <c r="S74" i="31"/>
  <c r="U61" i="31"/>
  <c r="X75" i="31"/>
  <c r="T69" i="31"/>
  <c r="Z62" i="31"/>
  <c r="U76" i="31"/>
  <c r="Q70" i="31"/>
  <c r="W63" i="31"/>
  <c r="R77" i="31"/>
  <c r="X70" i="31"/>
  <c r="T64" i="31"/>
  <c r="Y77" i="31"/>
  <c r="U71" i="31"/>
  <c r="Q65" i="31"/>
  <c r="V78" i="31"/>
  <c r="R72" i="31"/>
  <c r="X65" i="31"/>
  <c r="T59" i="31"/>
  <c r="Y72" i="31"/>
  <c r="U66" i="31"/>
  <c r="Q60" i="31"/>
  <c r="AI78" i="31"/>
  <c r="AE72" i="31"/>
  <c r="AA66" i="31"/>
  <c r="AG59" i="31"/>
  <c r="AB73" i="31"/>
  <c r="AH66" i="31"/>
  <c r="AD60" i="31"/>
  <c r="AI73" i="31"/>
  <c r="AE67" i="31"/>
  <c r="AA61" i="31"/>
  <c r="AF74" i="31"/>
  <c r="AB68" i="31"/>
  <c r="AH61" i="31"/>
  <c r="AC75" i="31"/>
  <c r="AI68" i="31"/>
  <c r="AJ75" i="31"/>
  <c r="AF69" i="31"/>
  <c r="AB63" i="31"/>
  <c r="AG76" i="31"/>
  <c r="AC70" i="31"/>
  <c r="AI63" i="31"/>
  <c r="AB78" i="31"/>
  <c r="AH71" i="31"/>
  <c r="AD65" i="31"/>
  <c r="AR74" i="31"/>
  <c r="AN68" i="31"/>
  <c r="AT61" i="31"/>
  <c r="AO75" i="31"/>
  <c r="AK69" i="31"/>
  <c r="AQ62" i="31"/>
  <c r="AL76" i="31"/>
  <c r="AR69" i="31"/>
  <c r="AN63" i="31"/>
  <c r="AS76" i="31"/>
  <c r="AO70" i="31"/>
  <c r="AK64" i="31"/>
  <c r="AP77" i="31"/>
  <c r="AL71" i="31"/>
  <c r="AR64" i="31"/>
  <c r="AM78" i="31"/>
  <c r="AS71" i="31"/>
  <c r="AO65" i="31"/>
  <c r="AK59" i="31"/>
  <c r="AN73" i="31"/>
  <c r="AT66" i="31"/>
  <c r="AP60" i="31"/>
  <c r="AK74" i="31"/>
  <c r="AQ67" i="31"/>
  <c r="AM61" i="31"/>
  <c r="AY75" i="31"/>
  <c r="AU69" i="31"/>
  <c r="BA62" i="31"/>
  <c r="AV76" i="31"/>
  <c r="BB69" i="31"/>
  <c r="AX63" i="31"/>
  <c r="BC76" i="31"/>
  <c r="AY70" i="31"/>
  <c r="AU64" i="31"/>
  <c r="AZ77" i="31"/>
  <c r="AV71" i="31"/>
  <c r="BB64" i="31"/>
  <c r="AW78" i="31"/>
  <c r="BC71" i="31"/>
  <c r="AY65" i="31"/>
  <c r="AU59" i="31"/>
  <c r="AX73" i="31"/>
  <c r="BD66" i="31"/>
  <c r="AZ60" i="31"/>
  <c r="AU74" i="31"/>
  <c r="BA67" i="31"/>
  <c r="AW61" i="31"/>
  <c r="BB74" i="31"/>
  <c r="AX68" i="31"/>
  <c r="BD61" i="31"/>
  <c r="Y63" i="31"/>
  <c r="Q66" i="31"/>
  <c r="Y73" i="31"/>
  <c r="S75" i="31"/>
  <c r="AB69" i="31"/>
  <c r="AB64" i="31"/>
  <c r="AI59" i="31"/>
  <c r="AL77" i="31"/>
  <c r="AL72" i="31"/>
  <c r="AK60" i="31"/>
  <c r="AS67" i="31"/>
  <c r="AQ63" i="31"/>
  <c r="AY71" i="31"/>
  <c r="BC72" i="31"/>
  <c r="BB60" i="31"/>
  <c r="BB75" i="31"/>
  <c r="BA63" i="31"/>
  <c r="V73" i="31"/>
  <c r="X60" i="31"/>
  <c r="Y67" i="31"/>
  <c r="X72" i="31"/>
  <c r="T66" i="31"/>
  <c r="Z59" i="31"/>
  <c r="U73" i="31"/>
  <c r="Q67" i="31"/>
  <c r="W60" i="31"/>
  <c r="Z74" i="31"/>
  <c r="V68" i="31"/>
  <c r="R62" i="31"/>
  <c r="W75" i="31"/>
  <c r="S69" i="31"/>
  <c r="Y62" i="31"/>
  <c r="T76" i="31"/>
  <c r="Z69" i="31"/>
  <c r="V63" i="31"/>
  <c r="Q77" i="31"/>
  <c r="W70" i="31"/>
  <c r="S64" i="31"/>
  <c r="X77" i="31"/>
  <c r="T71" i="31"/>
  <c r="Z64" i="31"/>
  <c r="U78" i="31"/>
  <c r="Q72" i="31"/>
  <c r="W65" i="31"/>
  <c r="S59" i="31"/>
  <c r="AA78" i="31"/>
  <c r="AG71" i="31"/>
  <c r="AC65" i="31"/>
  <c r="AH78" i="31"/>
  <c r="AD72" i="31"/>
  <c r="AJ65" i="31"/>
  <c r="AF59" i="31"/>
  <c r="AA73" i="31"/>
  <c r="AG66" i="31"/>
  <c r="AC60" i="31"/>
  <c r="AH73" i="31"/>
  <c r="AD67" i="31"/>
  <c r="AJ60" i="31"/>
  <c r="AE74" i="31"/>
  <c r="AA68" i="31"/>
  <c r="AG61" i="31"/>
  <c r="AB75" i="31"/>
  <c r="AH68" i="31"/>
  <c r="AD62" i="31"/>
  <c r="AI75" i="31"/>
  <c r="AE69" i="31"/>
  <c r="AA63" i="31"/>
  <c r="AD77" i="31"/>
  <c r="AJ70" i="31"/>
  <c r="AF64" i="31"/>
  <c r="AT73" i="31"/>
  <c r="AP67" i="31"/>
  <c r="AL61" i="31"/>
  <c r="AQ74" i="31"/>
  <c r="AM68" i="31"/>
  <c r="AS61" i="31"/>
  <c r="AN75" i="31"/>
  <c r="AT68" i="31"/>
  <c r="AP62" i="31"/>
  <c r="AK76" i="31"/>
  <c r="AQ69" i="31"/>
  <c r="AM63" i="31"/>
  <c r="AR76" i="31"/>
  <c r="AN70" i="31"/>
  <c r="AT63" i="31"/>
  <c r="AO77" i="31"/>
  <c r="AK71" i="31"/>
  <c r="AQ64" i="31"/>
  <c r="AT78" i="31"/>
  <c r="AP72" i="31"/>
  <c r="AL66" i="31"/>
  <c r="AR59" i="31"/>
  <c r="AM73" i="31"/>
  <c r="AS66" i="31"/>
  <c r="AO60" i="31"/>
  <c r="BA74" i="31"/>
  <c r="AW68" i="31"/>
  <c r="BC61" i="31"/>
  <c r="AX75" i="31"/>
  <c r="BD68" i="31"/>
  <c r="AZ62" i="31"/>
  <c r="AU76" i="31"/>
  <c r="BA69" i="31"/>
  <c r="AW63" i="31"/>
  <c r="BB76" i="31"/>
  <c r="AX70" i="31"/>
  <c r="BD63" i="31"/>
  <c r="AY77" i="31"/>
  <c r="AU71" i="31"/>
  <c r="BA64" i="31"/>
  <c r="BD78" i="31"/>
  <c r="AZ72" i="31"/>
  <c r="AV66" i="31"/>
  <c r="BB59" i="31"/>
  <c r="AW73" i="31"/>
  <c r="BC66" i="31"/>
  <c r="AY60" i="31"/>
  <c r="BD73" i="31"/>
  <c r="AZ67" i="31"/>
  <c r="AV61" i="31"/>
  <c r="R63" i="31"/>
  <c r="T65" i="31"/>
  <c r="T60" i="31"/>
  <c r="R68" i="31"/>
  <c r="AA62" i="31"/>
  <c r="AF70" i="31"/>
  <c r="AJ71" i="31"/>
  <c r="AD61" i="31"/>
  <c r="AS77" i="31"/>
  <c r="AS72" i="31"/>
  <c r="AO61" i="31"/>
  <c r="AY66" i="31"/>
  <c r="V65" i="31"/>
  <c r="S66" i="31"/>
  <c r="X67" i="31"/>
  <c r="Y74" i="31"/>
  <c r="V75" i="31"/>
  <c r="X62" i="31"/>
  <c r="S76" i="31"/>
  <c r="Y69" i="31"/>
  <c r="U63" i="31"/>
  <c r="Z76" i="31"/>
  <c r="V70" i="31"/>
  <c r="R64" i="31"/>
  <c r="W77" i="31"/>
  <c r="S71" i="31"/>
  <c r="Y64" i="31"/>
  <c r="AC77" i="31"/>
  <c r="AI70" i="31"/>
  <c r="AE64" i="31"/>
  <c r="AJ77" i="31"/>
  <c r="AF71" i="31"/>
  <c r="AB65" i="31"/>
  <c r="AG78" i="31"/>
  <c r="AC72" i="31"/>
  <c r="AI65" i="31"/>
  <c r="AE59" i="31"/>
  <c r="AJ72" i="31"/>
  <c r="AF66" i="31"/>
  <c r="AB60" i="31"/>
  <c r="AG73" i="31"/>
  <c r="AC67" i="31"/>
  <c r="AI60" i="31"/>
  <c r="AD74" i="31"/>
  <c r="AJ67" i="31"/>
  <c r="AF61" i="31"/>
  <c r="AA75" i="31"/>
  <c r="AG68" i="31"/>
  <c r="AC62" i="31"/>
  <c r="AF76" i="31"/>
  <c r="AB70" i="31"/>
  <c r="AH63" i="31"/>
  <c r="AL73" i="31"/>
  <c r="AR66" i="31"/>
  <c r="AN60" i="31"/>
  <c r="AS73" i="31"/>
  <c r="AO67" i="31"/>
  <c r="AK61" i="31"/>
  <c r="AP74" i="31"/>
  <c r="AL68" i="31"/>
  <c r="AR61" i="31"/>
  <c r="AM75" i="31"/>
  <c r="AS68" i="31"/>
  <c r="AT75" i="31"/>
  <c r="AP69" i="31"/>
  <c r="AL63" i="31"/>
  <c r="AQ76" i="31"/>
  <c r="AM70" i="31"/>
  <c r="AS63" i="31"/>
  <c r="AL78" i="31"/>
  <c r="AR71" i="31"/>
  <c r="AN65" i="31"/>
  <c r="AS78" i="31"/>
  <c r="AO72" i="31"/>
  <c r="AK66" i="31"/>
  <c r="AQ59" i="31"/>
  <c r="BC73" i="31"/>
  <c r="AY67" i="31"/>
  <c r="AU61" i="31"/>
  <c r="AZ74" i="31"/>
  <c r="AV68" i="31"/>
  <c r="BB61" i="31"/>
  <c r="AW75" i="31"/>
  <c r="BC68" i="31"/>
  <c r="BD75" i="31"/>
  <c r="AZ69" i="31"/>
  <c r="AV63" i="31"/>
  <c r="BA76" i="31"/>
  <c r="AW70" i="31"/>
  <c r="BC63" i="31"/>
  <c r="AV78" i="31"/>
  <c r="BB71" i="31"/>
  <c r="AX65" i="31"/>
  <c r="BC78" i="31"/>
  <c r="AY72" i="31"/>
  <c r="AU66" i="31"/>
  <c r="BA59" i="31"/>
  <c r="AV73" i="31"/>
  <c r="BB66" i="31"/>
  <c r="AX60" i="31"/>
  <c r="W76" i="31"/>
  <c r="Y78" i="31"/>
  <c r="X66" i="31"/>
  <c r="X61" i="31"/>
  <c r="AF75" i="31"/>
  <c r="AJ76" i="31"/>
  <c r="AF65" i="31"/>
  <c r="AC66" i="31"/>
  <c r="AO71" i="31"/>
  <c r="AO66" i="31"/>
  <c r="AR75" i="31"/>
  <c r="AV72" i="31"/>
  <c r="T78" i="31"/>
  <c r="R59" i="31"/>
  <c r="Y59" i="31"/>
  <c r="T61" i="31"/>
  <c r="U68" i="31"/>
  <c r="R69" i="31"/>
  <c r="V77" i="31"/>
  <c r="R71" i="31"/>
  <c r="X64" i="31"/>
  <c r="S78" i="31"/>
  <c r="Y71" i="31"/>
  <c r="U65" i="31"/>
  <c r="Q59" i="31"/>
  <c r="T73" i="31"/>
  <c r="Z66" i="31"/>
  <c r="V60" i="31"/>
  <c r="Q74" i="31"/>
  <c r="W67" i="31"/>
  <c r="S61" i="31"/>
  <c r="X74" i="31"/>
  <c r="T68" i="31"/>
  <c r="Z61" i="31"/>
  <c r="U75" i="31"/>
  <c r="Q69" i="31"/>
  <c r="W62" i="31"/>
  <c r="R76" i="31"/>
  <c r="X69" i="31"/>
  <c r="T63" i="31"/>
  <c r="Y76" i="31"/>
  <c r="U70" i="31"/>
  <c r="Q64" i="31"/>
  <c r="AE76" i="31"/>
  <c r="AA70" i="31"/>
  <c r="AG63" i="31"/>
  <c r="AB77" i="31"/>
  <c r="AH70" i="31"/>
  <c r="AD64" i="31"/>
  <c r="AI77" i="31"/>
  <c r="AE71" i="31"/>
  <c r="AA65" i="31"/>
  <c r="AF78" i="31"/>
  <c r="AB72" i="31"/>
  <c r="AH65" i="31"/>
  <c r="AD59" i="31"/>
  <c r="AI72" i="31"/>
  <c r="AE66" i="31"/>
  <c r="AA60" i="31"/>
  <c r="AF73" i="31"/>
  <c r="AB67" i="31"/>
  <c r="AH60" i="31"/>
  <c r="AC74" i="31"/>
  <c r="AI67" i="31"/>
  <c r="AE61" i="31"/>
  <c r="AH75" i="31"/>
  <c r="AD69" i="31"/>
  <c r="AJ62" i="31"/>
  <c r="AR78" i="31"/>
  <c r="AN72" i="31"/>
  <c r="AT65" i="31"/>
  <c r="AP59" i="31"/>
  <c r="AK73" i="31"/>
  <c r="AQ66" i="31"/>
  <c r="AM60" i="31"/>
  <c r="AR73" i="31"/>
  <c r="AN67" i="31"/>
  <c r="AT60" i="31"/>
  <c r="AO74" i="31"/>
  <c r="AK68" i="31"/>
  <c r="AQ61" i="31"/>
  <c r="AL75" i="31"/>
  <c r="AR68" i="31"/>
  <c r="AN62" i="31"/>
  <c r="AS75" i="31"/>
  <c r="AO69" i="31"/>
  <c r="AK63" i="31"/>
  <c r="AN77" i="31"/>
  <c r="AT70" i="31"/>
  <c r="AP64" i="31"/>
  <c r="AK78" i="31"/>
  <c r="AQ71" i="31"/>
  <c r="AM65" i="31"/>
  <c r="AU73" i="31"/>
  <c r="BA66" i="31"/>
  <c r="AW60" i="31"/>
  <c r="BB73" i="31"/>
  <c r="AX67" i="31"/>
  <c r="BD60" i="31"/>
  <c r="AY74" i="31"/>
  <c r="AU68" i="31"/>
  <c r="BA61" i="31"/>
  <c r="AV75" i="31"/>
  <c r="BB68" i="31"/>
  <c r="AX62" i="31"/>
  <c r="BC75" i="31"/>
  <c r="AY69" i="31"/>
  <c r="AU63" i="31"/>
  <c r="AX77" i="31"/>
  <c r="BD70" i="31"/>
  <c r="AZ64" i="31"/>
  <c r="AU78" i="31"/>
  <c r="BA71" i="31"/>
  <c r="AW65" i="31"/>
  <c r="BB78" i="31"/>
  <c r="AX72" i="31"/>
  <c r="BD65" i="31"/>
  <c r="AZ59" i="31"/>
  <c r="V69" i="31"/>
  <c r="R78" i="31"/>
  <c r="R73" i="31"/>
  <c r="Q61" i="31"/>
  <c r="AE68" i="31"/>
  <c r="AE63" i="31"/>
  <c r="AD78" i="31"/>
  <c r="AB74" i="31"/>
  <c r="AP78" i="31"/>
  <c r="AP73" i="31"/>
  <c r="AN69" i="31"/>
  <c r="BB65" i="31"/>
  <c r="Z71" i="31"/>
  <c r="W72" i="31"/>
  <c r="R74" i="31"/>
  <c r="Q62" i="31"/>
  <c r="X76" i="31"/>
  <c r="T70" i="31"/>
  <c r="Z63" i="31"/>
  <c r="U77" i="31"/>
  <c r="Q71" i="31"/>
  <c r="W64" i="31"/>
  <c r="Z78" i="31"/>
  <c r="V72" i="31"/>
  <c r="R66" i="31"/>
  <c r="X59" i="31"/>
  <c r="S73" i="31"/>
  <c r="Y66" i="31"/>
  <c r="U60" i="31"/>
  <c r="Z73" i="31"/>
  <c r="V67" i="31"/>
  <c r="R61" i="31"/>
  <c r="W74" i="31"/>
  <c r="S68" i="31"/>
  <c r="Y61" i="31"/>
  <c r="T75" i="31"/>
  <c r="Z68" i="31"/>
  <c r="V62" i="31"/>
  <c r="Q76" i="31"/>
  <c r="W69" i="31"/>
  <c r="S63" i="31"/>
  <c r="AG75" i="31"/>
  <c r="AC69" i="31"/>
  <c r="AI62" i="31"/>
  <c r="AD76" i="31"/>
  <c r="AJ69" i="31"/>
  <c r="AF63" i="31"/>
  <c r="AA77" i="31"/>
  <c r="AG70" i="31"/>
  <c r="AC64" i="31"/>
  <c r="AH77" i="31"/>
  <c r="AD71" i="31"/>
  <c r="AJ64" i="31"/>
  <c r="AE78" i="31"/>
  <c r="AA72" i="31"/>
  <c r="AG65" i="31"/>
  <c r="AC59" i="31"/>
  <c r="AH72" i="31"/>
  <c r="AD66" i="31"/>
  <c r="AJ59" i="31"/>
  <c r="AE73" i="31"/>
  <c r="AA67" i="31"/>
  <c r="AG60" i="31"/>
  <c r="AJ74" i="31"/>
  <c r="AF68" i="31"/>
  <c r="AB62" i="31"/>
  <c r="AT77" i="31"/>
  <c r="AP71" i="31"/>
  <c r="AL65" i="31"/>
  <c r="AQ78" i="31"/>
  <c r="AM72" i="31"/>
  <c r="AS65" i="31"/>
  <c r="AO59" i="31"/>
  <c r="AT72" i="31"/>
  <c r="AP66" i="31"/>
  <c r="AL60" i="31"/>
  <c r="AQ73" i="31"/>
  <c r="AM67" i="31"/>
  <c r="AS60" i="31"/>
  <c r="AN74" i="31"/>
  <c r="AT67" i="31"/>
  <c r="AP61" i="31"/>
  <c r="AK75" i="31"/>
  <c r="AQ68" i="31"/>
  <c r="AM62" i="31"/>
  <c r="AP76" i="31"/>
  <c r="AL70" i="31"/>
  <c r="AR63" i="31"/>
  <c r="AM77" i="31"/>
  <c r="AS70" i="31"/>
  <c r="AO64" i="31"/>
  <c r="BA78" i="31"/>
  <c r="AW72" i="31"/>
  <c r="BC65" i="31"/>
  <c r="AY59" i="31"/>
  <c r="BD72" i="31"/>
  <c r="AZ66" i="31"/>
  <c r="AV60" i="31"/>
  <c r="BA73" i="31"/>
  <c r="AW67" i="31"/>
  <c r="BC60" i="31"/>
  <c r="AX74" i="31"/>
  <c r="BD67" i="31"/>
  <c r="AZ61" i="31"/>
  <c r="AU75" i="31"/>
  <c r="BA68" i="31"/>
  <c r="AW62" i="31"/>
  <c r="AZ76" i="31"/>
  <c r="AV70" i="31"/>
  <c r="BB63" i="31"/>
  <c r="AW77" i="31"/>
  <c r="BC70" i="31"/>
  <c r="AY64" i="31"/>
  <c r="BD77" i="31"/>
  <c r="AZ71" i="31"/>
  <c r="AV65" i="31"/>
  <c r="BU52" i="51" l="1"/>
  <c r="BU52" i="32"/>
  <c r="BU41" i="32"/>
  <c r="HP117" i="27"/>
  <c r="HP119" i="30"/>
  <c r="HP117" i="30"/>
  <c r="HP117" i="29"/>
  <c r="HP119" i="29"/>
  <c r="HP119" i="28"/>
  <c r="HP119" i="27"/>
  <c r="HP117" i="28"/>
  <c r="BE68" i="31"/>
  <c r="BE59" i="31"/>
  <c r="BE70" i="31"/>
  <c r="BE63" i="31"/>
  <c r="BE73" i="31"/>
  <c r="BE75" i="31"/>
  <c r="BE61" i="31"/>
  <c r="BE76" i="31"/>
  <c r="BE77" i="31"/>
  <c r="BE66" i="31"/>
  <c r="BE64" i="31"/>
  <c r="BE78" i="31"/>
  <c r="BE71" i="31"/>
  <c r="BE72" i="31"/>
  <c r="BE65" i="31"/>
  <c r="BE67" i="31"/>
  <c r="BE60" i="31"/>
  <c r="BE69" i="31"/>
  <c r="BE74" i="31"/>
  <c r="BE62" i="31"/>
  <c r="S93" i="32"/>
  <c r="BE79" i="32"/>
  <c r="C7" i="32" s="1"/>
  <c r="S82" i="32"/>
  <c r="BE100" i="32"/>
  <c r="S84" i="32"/>
  <c r="BE102" i="32"/>
  <c r="S83" i="32"/>
  <c r="BE101" i="32"/>
  <c r="S86" i="32"/>
  <c r="S89" i="32" s="1"/>
  <c r="BU35" i="32" s="1"/>
  <c r="BE104" i="32"/>
  <c r="BE105" i="51"/>
  <c r="S85" i="32"/>
  <c r="BE103" i="32"/>
  <c r="S81" i="32"/>
  <c r="BE99" i="32"/>
  <c r="BE80" i="32"/>
  <c r="AK7" i="32" s="1"/>
  <c r="BU42" i="32"/>
  <c r="BU41" i="51"/>
  <c r="BU42" i="51"/>
  <c r="BU40" i="32"/>
  <c r="BU50" i="32"/>
  <c r="BU51" i="32"/>
  <c r="BU50" i="51"/>
  <c r="BU51" i="51"/>
  <c r="BU40" i="51"/>
  <c r="BU39" i="51"/>
  <c r="BU38" i="51"/>
  <c r="BU38" i="32"/>
  <c r="BU47" i="51"/>
  <c r="BU48" i="32"/>
  <c r="BU47" i="32"/>
  <c r="BU48" i="51"/>
  <c r="BU35" i="51"/>
  <c r="BU36" i="51"/>
  <c r="BU49" i="51"/>
  <c r="BU37" i="51"/>
  <c r="BU46" i="51"/>
  <c r="AS79" i="31"/>
  <c r="AS80" i="31"/>
  <c r="AV104" i="31"/>
  <c r="AV86" i="31" s="1"/>
  <c r="AH104" i="31"/>
  <c r="AH86" i="31" s="1"/>
  <c r="BC104" i="31"/>
  <c r="BC86" i="31" s="1"/>
  <c r="AA104" i="31"/>
  <c r="AA86" i="31" s="1"/>
  <c r="AQ104" i="31"/>
  <c r="AQ86" i="31" s="1"/>
  <c r="AL104" i="31"/>
  <c r="AL86" i="31" s="1"/>
  <c r="BD104" i="31"/>
  <c r="BD86" i="31" s="1"/>
  <c r="AF104" i="31"/>
  <c r="AF86" i="31" s="1"/>
  <c r="Z104" i="31"/>
  <c r="Z86" i="31" s="1"/>
  <c r="AI104" i="31"/>
  <c r="AI86" i="31" s="1"/>
  <c r="AI103" i="31"/>
  <c r="AI85" i="31" s="1"/>
  <c r="AV99" i="31"/>
  <c r="AV81" i="31" s="1"/>
  <c r="V104" i="31"/>
  <c r="V86" i="31" s="1"/>
  <c r="AJ104" i="31"/>
  <c r="AJ86" i="31" s="1"/>
  <c r="T104" i="31"/>
  <c r="T86" i="31" s="1"/>
  <c r="AM103" i="31"/>
  <c r="AM85" i="31" s="1"/>
  <c r="S104" i="31"/>
  <c r="U104" i="31"/>
  <c r="AG104" i="31"/>
  <c r="AG86" i="31" s="1"/>
  <c r="AR104" i="31"/>
  <c r="AR86" i="31" s="1"/>
  <c r="AW103" i="31"/>
  <c r="AW85" i="31" s="1"/>
  <c r="AX103" i="31"/>
  <c r="AX85" i="31" s="1"/>
  <c r="AS104" i="31"/>
  <c r="AS86" i="31" s="1"/>
  <c r="AM104" i="31"/>
  <c r="AM86" i="31" s="1"/>
  <c r="AX104" i="31"/>
  <c r="AX86" i="31" s="1"/>
  <c r="AN104" i="31"/>
  <c r="AN86" i="31" s="1"/>
  <c r="W104" i="31"/>
  <c r="W86" i="31" s="1"/>
  <c r="AE104" i="31"/>
  <c r="AE86" i="31" s="1"/>
  <c r="AT104" i="31"/>
  <c r="AT86" i="31" s="1"/>
  <c r="AO104" i="31"/>
  <c r="AO86" i="31" s="1"/>
  <c r="Q104" i="31"/>
  <c r="Q86" i="31" s="1"/>
  <c r="AP104" i="31"/>
  <c r="AP86" i="31" s="1"/>
  <c r="AC104" i="31"/>
  <c r="AC86" i="31" s="1"/>
  <c r="Y104" i="31"/>
  <c r="Y86" i="31" s="1"/>
  <c r="AU104" i="31"/>
  <c r="AU86" i="31" s="1"/>
  <c r="AY103" i="31"/>
  <c r="AY85" i="31" s="1"/>
  <c r="AY104" i="31"/>
  <c r="AY86" i="31" s="1"/>
  <c r="AD104" i="31"/>
  <c r="AD86" i="31" s="1"/>
  <c r="X104" i="31"/>
  <c r="X86" i="31" s="1"/>
  <c r="AZ104" i="31"/>
  <c r="AZ86" i="31" s="1"/>
  <c r="R104" i="31"/>
  <c r="R86" i="31" s="1"/>
  <c r="BA104" i="31"/>
  <c r="BA86" i="31" s="1"/>
  <c r="BB104" i="31"/>
  <c r="BB86" i="31" s="1"/>
  <c r="AK104" i="31"/>
  <c r="AK86" i="31" s="1"/>
  <c r="AW104" i="31"/>
  <c r="AW86" i="31" s="1"/>
  <c r="AB104" i="31"/>
  <c r="AB86" i="31" s="1"/>
  <c r="BD99" i="31"/>
  <c r="BD81" i="31" s="1"/>
  <c r="AO103" i="31"/>
  <c r="AO85" i="31" s="1"/>
  <c r="AJ103" i="31"/>
  <c r="AJ85" i="31" s="1"/>
  <c r="V103" i="31"/>
  <c r="V85" i="31" s="1"/>
  <c r="U99" i="31"/>
  <c r="AM99" i="31"/>
  <c r="AM81" i="31" s="1"/>
  <c r="BF76" i="51"/>
  <c r="AB103" i="31"/>
  <c r="AB85" i="31" s="1"/>
  <c r="AI99" i="31"/>
  <c r="AI81" i="31" s="1"/>
  <c r="AZ103" i="31"/>
  <c r="AZ85" i="31" s="1"/>
  <c r="BB103" i="31"/>
  <c r="BB85" i="31" s="1"/>
  <c r="BA103" i="31"/>
  <c r="BA85" i="31" s="1"/>
  <c r="AQ103" i="31"/>
  <c r="AQ85" i="31" s="1"/>
  <c r="AR103" i="31"/>
  <c r="AR85" i="31" s="1"/>
  <c r="AG103" i="31"/>
  <c r="AG85" i="31" s="1"/>
  <c r="X103" i="31"/>
  <c r="X85" i="31" s="1"/>
  <c r="W103" i="31"/>
  <c r="W85" i="31" s="1"/>
  <c r="AG99" i="31"/>
  <c r="AG81" i="31" s="1"/>
  <c r="AN103" i="31"/>
  <c r="AN85" i="31" s="1"/>
  <c r="AH99" i="31"/>
  <c r="AH81" i="31" s="1"/>
  <c r="AA103" i="31"/>
  <c r="AA85" i="31" s="1"/>
  <c r="AD103" i="31"/>
  <c r="AD85" i="31" s="1"/>
  <c r="Q94" i="32"/>
  <c r="AV103" i="31"/>
  <c r="AV85" i="31" s="1"/>
  <c r="BC103" i="31"/>
  <c r="BC85" i="31" s="1"/>
  <c r="AU103" i="31"/>
  <c r="AU85" i="31" s="1"/>
  <c r="AW99" i="31"/>
  <c r="AW81" i="31" s="1"/>
  <c r="BC99" i="31"/>
  <c r="BC81" i="31" s="1"/>
  <c r="BD103" i="31"/>
  <c r="BD85" i="31" s="1"/>
  <c r="AK103" i="31"/>
  <c r="AK85" i="31" s="1"/>
  <c r="AT103" i="31"/>
  <c r="AT85" i="31" s="1"/>
  <c r="AN99" i="31"/>
  <c r="AN81" i="31" s="1"/>
  <c r="AP103" i="31"/>
  <c r="AP85" i="31" s="1"/>
  <c r="AL103" i="31"/>
  <c r="AL85" i="31" s="1"/>
  <c r="AS99" i="31"/>
  <c r="AS81" i="31" s="1"/>
  <c r="AS103" i="31"/>
  <c r="AS85" i="31" s="1"/>
  <c r="AO99" i="31"/>
  <c r="AO81" i="31" s="1"/>
  <c r="AS100" i="31"/>
  <c r="AS82" i="31" s="1"/>
  <c r="AF103" i="31"/>
  <c r="AF85" i="31" s="1"/>
  <c r="AH103" i="31"/>
  <c r="AH85" i="31" s="1"/>
  <c r="AJ99" i="31"/>
  <c r="AJ81" i="31" s="1"/>
  <c r="AF99" i="31"/>
  <c r="AF81" i="31" s="1"/>
  <c r="AC103" i="31"/>
  <c r="AC85" i="31" s="1"/>
  <c r="AE103" i="31"/>
  <c r="AE85" i="31" s="1"/>
  <c r="AE99" i="31"/>
  <c r="AE81" i="31" s="1"/>
  <c r="AB99" i="31"/>
  <c r="AB81" i="31" s="1"/>
  <c r="AD99" i="31"/>
  <c r="AD81" i="31" s="1"/>
  <c r="U103" i="31"/>
  <c r="T103" i="31"/>
  <c r="T85" i="31" s="1"/>
  <c r="Y103" i="31"/>
  <c r="Y85" i="31" s="1"/>
  <c r="Z103" i="31"/>
  <c r="Z85" i="31" s="1"/>
  <c r="Y99" i="31"/>
  <c r="Y81" i="31" s="1"/>
  <c r="R103" i="31"/>
  <c r="R85" i="31" s="1"/>
  <c r="S103" i="31"/>
  <c r="V99" i="31"/>
  <c r="V81" i="31" s="1"/>
  <c r="X99" i="31"/>
  <c r="X81" i="31" s="1"/>
  <c r="W99" i="31"/>
  <c r="W81" i="31" s="1"/>
  <c r="W105" i="32"/>
  <c r="AC105" i="32"/>
  <c r="AN105" i="32"/>
  <c r="AR105" i="32"/>
  <c r="AK94" i="32"/>
  <c r="AT105" i="32"/>
  <c r="AM105" i="32"/>
  <c r="AU94" i="32"/>
  <c r="BC101" i="31"/>
  <c r="BC83" i="31" s="1"/>
  <c r="AO105" i="32"/>
  <c r="BA105" i="32"/>
  <c r="AS105" i="32"/>
  <c r="AY105" i="32"/>
  <c r="AQ91" i="51"/>
  <c r="AA94" i="32"/>
  <c r="AP105" i="32"/>
  <c r="Q105" i="32"/>
  <c r="BB93" i="32"/>
  <c r="AK93" i="32"/>
  <c r="AR93" i="32"/>
  <c r="AJ105" i="32"/>
  <c r="AI105" i="32"/>
  <c r="AA105" i="32"/>
  <c r="AL105" i="32"/>
  <c r="X105" i="32"/>
  <c r="AM93" i="32"/>
  <c r="T105" i="32"/>
  <c r="AS93" i="32"/>
  <c r="V105" i="32"/>
  <c r="AH105" i="32"/>
  <c r="AV105" i="32"/>
  <c r="AC93" i="32"/>
  <c r="BD105" i="32"/>
  <c r="R105" i="32"/>
  <c r="AT93" i="32"/>
  <c r="AD105" i="32"/>
  <c r="BB105" i="32"/>
  <c r="BC105" i="32"/>
  <c r="AK105" i="32"/>
  <c r="S105" i="32"/>
  <c r="Z105" i="32"/>
  <c r="AE93" i="32"/>
  <c r="AG105" i="32"/>
  <c r="AU105" i="32"/>
  <c r="AX105" i="32"/>
  <c r="V93" i="32"/>
  <c r="AB105" i="32"/>
  <c r="AW105" i="32"/>
  <c r="U105" i="32"/>
  <c r="AN93" i="32"/>
  <c r="AQ105" i="32"/>
  <c r="AF105" i="32"/>
  <c r="AZ105" i="32"/>
  <c r="AE105" i="32"/>
  <c r="AU93" i="32"/>
  <c r="AB93" i="32"/>
  <c r="Y105" i="32"/>
  <c r="AW93" i="32"/>
  <c r="AA93" i="32"/>
  <c r="BA93" i="32"/>
  <c r="BD93" i="32"/>
  <c r="R93" i="32"/>
  <c r="AP93" i="32"/>
  <c r="AI91" i="51"/>
  <c r="BF69" i="51"/>
  <c r="T91" i="51"/>
  <c r="AO91" i="51"/>
  <c r="BF61" i="51"/>
  <c r="BC91" i="51"/>
  <c r="AZ91" i="51"/>
  <c r="BF59" i="51"/>
  <c r="BF66" i="51"/>
  <c r="BA91" i="51"/>
  <c r="AV91" i="51"/>
  <c r="AK91" i="51"/>
  <c r="BE93" i="51"/>
  <c r="AP91" i="51"/>
  <c r="U91" i="51"/>
  <c r="AL91" i="51"/>
  <c r="BF78" i="51"/>
  <c r="W91" i="51"/>
  <c r="BF62" i="51"/>
  <c r="AN91" i="51"/>
  <c r="R91" i="51"/>
  <c r="AR91" i="51"/>
  <c r="AG91" i="51"/>
  <c r="AH91" i="51"/>
  <c r="BF72" i="51"/>
  <c r="AE91" i="51"/>
  <c r="AK92" i="51"/>
  <c r="V91" i="51"/>
  <c r="AC91" i="51"/>
  <c r="BF65" i="51"/>
  <c r="AX91" i="51"/>
  <c r="AJ91" i="51"/>
  <c r="U101" i="31"/>
  <c r="Z91" i="51"/>
  <c r="AU92" i="51"/>
  <c r="AA92" i="51"/>
  <c r="S91" i="51"/>
  <c r="AY91" i="51"/>
  <c r="AD91" i="51"/>
  <c r="BF75" i="51"/>
  <c r="BF73" i="51"/>
  <c r="AB91" i="51"/>
  <c r="Q92" i="51"/>
  <c r="BF74" i="51"/>
  <c r="BF63" i="51"/>
  <c r="BF70" i="51"/>
  <c r="AT91" i="51"/>
  <c r="AW91" i="51"/>
  <c r="AM91" i="51"/>
  <c r="BF64" i="51"/>
  <c r="AA101" i="31"/>
  <c r="AA83" i="31" s="1"/>
  <c r="BB91" i="51"/>
  <c r="BF71" i="51"/>
  <c r="AU91" i="51"/>
  <c r="AS91" i="51"/>
  <c r="AA91" i="51"/>
  <c r="BF67" i="51"/>
  <c r="Q91" i="51"/>
  <c r="BD91" i="51"/>
  <c r="AF91" i="51"/>
  <c r="X91" i="51"/>
  <c r="BF68" i="51"/>
  <c r="BF60" i="51"/>
  <c r="BF77" i="51"/>
  <c r="Y91" i="51"/>
  <c r="AN101" i="31"/>
  <c r="AN83" i="31" s="1"/>
  <c r="T101" i="31"/>
  <c r="T83" i="31" s="1"/>
  <c r="AT101" i="31"/>
  <c r="AT83" i="31" s="1"/>
  <c r="AH101" i="31"/>
  <c r="AH83" i="31" s="1"/>
  <c r="AO102" i="31"/>
  <c r="AO84" i="31" s="1"/>
  <c r="AS101" i="31"/>
  <c r="AS83" i="31" s="1"/>
  <c r="AP101" i="31"/>
  <c r="AP83" i="31" s="1"/>
  <c r="AL101" i="31"/>
  <c r="AL83" i="31" s="1"/>
  <c r="AY101" i="31"/>
  <c r="AY83" i="31" s="1"/>
  <c r="AJ100" i="31"/>
  <c r="AJ82" i="31" s="1"/>
  <c r="AJ80" i="31"/>
  <c r="BB99" i="31"/>
  <c r="BB81" i="31" s="1"/>
  <c r="AP102" i="31"/>
  <c r="AP84" i="31" s="1"/>
  <c r="Y80" i="31"/>
  <c r="Y79" i="31"/>
  <c r="Y93" i="31" s="1"/>
  <c r="Y100" i="31"/>
  <c r="Y82" i="31" s="1"/>
  <c r="AT102" i="31"/>
  <c r="AT84" i="31" s="1"/>
  <c r="AV101" i="31"/>
  <c r="AV83" i="31" s="1"/>
  <c r="R100" i="31"/>
  <c r="R82" i="31" s="1"/>
  <c r="R80" i="31"/>
  <c r="R79" i="31"/>
  <c r="R93" i="31" s="1"/>
  <c r="AE102" i="31"/>
  <c r="AE84" i="31" s="1"/>
  <c r="T99" i="31"/>
  <c r="T81" i="31" s="1"/>
  <c r="BB100" i="31"/>
  <c r="BB82" i="31" s="1"/>
  <c r="BB80" i="31"/>
  <c r="BB79" i="31"/>
  <c r="BB93" i="31" s="1"/>
  <c r="BA102" i="31"/>
  <c r="BA84" i="31" s="1"/>
  <c r="AC101" i="31"/>
  <c r="AC83" i="31" s="1"/>
  <c r="Z100" i="31"/>
  <c r="Z82" i="31" s="1"/>
  <c r="Z80" i="31"/>
  <c r="Z79" i="31"/>
  <c r="Z93" i="31" s="1"/>
  <c r="X101" i="31"/>
  <c r="X83" i="31" s="1"/>
  <c r="BB101" i="31"/>
  <c r="BB83" i="31" s="1"/>
  <c r="AI100" i="31"/>
  <c r="AI82" i="31" s="1"/>
  <c r="AI79" i="31"/>
  <c r="AI93" i="31" s="1"/>
  <c r="AI80" i="31"/>
  <c r="AU79" i="31"/>
  <c r="AU93" i="31" s="1"/>
  <c r="AU100" i="31"/>
  <c r="AU82" i="31" s="1"/>
  <c r="AU80" i="31"/>
  <c r="T102" i="31"/>
  <c r="T84" i="31" s="1"/>
  <c r="AK99" i="31"/>
  <c r="AK81" i="31" s="1"/>
  <c r="AV102" i="31"/>
  <c r="AV84" i="31" s="1"/>
  <c r="AP99" i="31"/>
  <c r="AP81" i="31" s="1"/>
  <c r="Y101" i="31"/>
  <c r="Y83" i="31" s="1"/>
  <c r="AA100" i="31"/>
  <c r="AA82" i="31" s="1"/>
  <c r="AA80" i="31"/>
  <c r="AA79" i="31"/>
  <c r="AA93" i="31" s="1"/>
  <c r="AH102" i="31"/>
  <c r="AH84" i="31" s="1"/>
  <c r="S101" i="31"/>
  <c r="Z99" i="31"/>
  <c r="Z81" i="31" s="1"/>
  <c r="AU99" i="31"/>
  <c r="AU81" i="31" s="1"/>
  <c r="AJ79" i="31"/>
  <c r="AJ93" i="31" s="1"/>
  <c r="AD102" i="31"/>
  <c r="AD84" i="31" s="1"/>
  <c r="Q80" i="31"/>
  <c r="Q79" i="31"/>
  <c r="Q93" i="31" s="1"/>
  <c r="Q100" i="31"/>
  <c r="Q82" i="31" s="1"/>
  <c r="BB102" i="31"/>
  <c r="BB84" i="31" s="1"/>
  <c r="AX102" i="31"/>
  <c r="AX84" i="31" s="1"/>
  <c r="AR101" i="31"/>
  <c r="AR83" i="31" s="1"/>
  <c r="AW102" i="31"/>
  <c r="AW84" i="31" s="1"/>
  <c r="AT100" i="31"/>
  <c r="AT82" i="31" s="1"/>
  <c r="AT80" i="31"/>
  <c r="AT79" i="31"/>
  <c r="AT93" i="31" s="1"/>
  <c r="AQ99" i="31"/>
  <c r="AQ81" i="31" s="1"/>
  <c r="AF101" i="31"/>
  <c r="AF83" i="31" s="1"/>
  <c r="AY80" i="31"/>
  <c r="AY79" i="31"/>
  <c r="AY93" i="31" s="1"/>
  <c r="AY100" i="31"/>
  <c r="AY82" i="31" s="1"/>
  <c r="AZ100" i="31"/>
  <c r="AZ82" i="31" s="1"/>
  <c r="AZ80" i="31"/>
  <c r="AZ79" i="31"/>
  <c r="AZ93" i="31" s="1"/>
  <c r="BA101" i="31"/>
  <c r="BA83" i="31" s="1"/>
  <c r="AM79" i="31"/>
  <c r="AM93" i="31" s="1"/>
  <c r="AM100" i="31"/>
  <c r="AM82" i="31" s="1"/>
  <c r="AM80" i="31"/>
  <c r="AY102" i="31"/>
  <c r="AY84" i="31" s="1"/>
  <c r="AO80" i="31"/>
  <c r="AO79" i="31"/>
  <c r="AO93" i="31" s="1"/>
  <c r="AO100" i="31"/>
  <c r="AO82" i="31" s="1"/>
  <c r="AL99" i="31"/>
  <c r="AL81" i="31" s="1"/>
  <c r="X102" i="31"/>
  <c r="X84" i="31" s="1"/>
  <c r="BA100" i="31"/>
  <c r="BA82" i="31" s="1"/>
  <c r="BA80" i="31"/>
  <c r="BA79" i="31"/>
  <c r="BA93" i="31" s="1"/>
  <c r="AX99" i="31"/>
  <c r="AX81" i="31" s="1"/>
  <c r="AE100" i="31"/>
  <c r="AE82" i="31" s="1"/>
  <c r="AE79" i="31"/>
  <c r="AE93" i="31" s="1"/>
  <c r="AE80" i="31"/>
  <c r="AF102" i="31"/>
  <c r="AF84" i="31" s="1"/>
  <c r="AJ101" i="31"/>
  <c r="AJ83" i="31" s="1"/>
  <c r="S102" i="31"/>
  <c r="W101" i="31"/>
  <c r="W83" i="31" s="1"/>
  <c r="AK101" i="31"/>
  <c r="AK83" i="31" s="1"/>
  <c r="AB102" i="31"/>
  <c r="AB84" i="31" s="1"/>
  <c r="AZ101" i="31"/>
  <c r="AZ83" i="31" s="1"/>
  <c r="T100" i="31"/>
  <c r="T82" i="31" s="1"/>
  <c r="T80" i="31"/>
  <c r="T79" i="31"/>
  <c r="T93" i="31" s="1"/>
  <c r="Q99" i="31"/>
  <c r="Q81" i="31" s="1"/>
  <c r="AB80" i="31"/>
  <c r="AB79" i="31"/>
  <c r="AB93" i="31" s="1"/>
  <c r="AB100" i="31"/>
  <c r="AB82" i="31" s="1"/>
  <c r="AV79" i="31"/>
  <c r="AV93" i="31" s="1"/>
  <c r="AV100" i="31"/>
  <c r="AV82" i="31" s="1"/>
  <c r="AV80" i="31"/>
  <c r="BC102" i="31"/>
  <c r="BC84" i="31" s="1"/>
  <c r="AE101" i="31"/>
  <c r="AE83" i="31" s="1"/>
  <c r="U102" i="31"/>
  <c r="Z101" i="31"/>
  <c r="Z83" i="31" s="1"/>
  <c r="AC102" i="31"/>
  <c r="AC84" i="31" s="1"/>
  <c r="X80" i="31"/>
  <c r="X79" i="31"/>
  <c r="X93" i="31" s="1"/>
  <c r="X100" i="31"/>
  <c r="X82" i="31" s="1"/>
  <c r="W102" i="31"/>
  <c r="W84" i="31" s="1"/>
  <c r="AW101" i="31"/>
  <c r="AW83" i="31" s="1"/>
  <c r="AP80" i="31"/>
  <c r="AP79" i="31"/>
  <c r="AP93" i="31" s="1"/>
  <c r="AP100" i="31"/>
  <c r="AP82" i="31" s="1"/>
  <c r="AD100" i="31"/>
  <c r="AD82" i="31" s="1"/>
  <c r="AD80" i="31"/>
  <c r="AD79" i="31"/>
  <c r="AD93" i="31" s="1"/>
  <c r="AA99" i="31"/>
  <c r="AA81" i="31" s="1"/>
  <c r="V101" i="31"/>
  <c r="V83" i="31" s="1"/>
  <c r="AB101" i="31"/>
  <c r="AB83" i="31" s="1"/>
  <c r="AG101" i="31"/>
  <c r="AG83" i="31" s="1"/>
  <c r="AY99" i="31"/>
  <c r="AY81" i="31" s="1"/>
  <c r="AN79" i="31"/>
  <c r="AN93" i="31" s="1"/>
  <c r="AN100" i="31"/>
  <c r="AN82" i="31" s="1"/>
  <c r="AN80" i="31"/>
  <c r="AW80" i="31"/>
  <c r="AW79" i="31"/>
  <c r="AW93" i="31" s="1"/>
  <c r="AW100" i="31"/>
  <c r="AW82" i="31" s="1"/>
  <c r="BD102" i="31"/>
  <c r="BD84" i="31" s="1"/>
  <c r="AQ101" i="31"/>
  <c r="AQ83" i="31" s="1"/>
  <c r="AU102" i="31"/>
  <c r="AU84" i="31" s="1"/>
  <c r="AC79" i="31"/>
  <c r="AC93" i="31" s="1"/>
  <c r="AC80" i="31"/>
  <c r="AC100" i="31"/>
  <c r="AC82" i="31" s="1"/>
  <c r="AJ102" i="31"/>
  <c r="AJ84" i="31" s="1"/>
  <c r="AZ102" i="31"/>
  <c r="AZ84" i="31" s="1"/>
  <c r="AM101" i="31"/>
  <c r="AM83" i="31" s="1"/>
  <c r="AT99" i="31"/>
  <c r="AT81" i="31" s="1"/>
  <c r="AX101" i="31"/>
  <c r="AX83" i="31" s="1"/>
  <c r="AQ80" i="31"/>
  <c r="AQ79" i="31"/>
  <c r="AQ93" i="31" s="1"/>
  <c r="AQ100" i="31"/>
  <c r="AQ82" i="31" s="1"/>
  <c r="R102" i="31"/>
  <c r="R84" i="31" s="1"/>
  <c r="AR100" i="31"/>
  <c r="AR82" i="31" s="1"/>
  <c r="AR80" i="31"/>
  <c r="AR79" i="31"/>
  <c r="AR93" i="31" s="1"/>
  <c r="AQ102" i="31"/>
  <c r="AQ84" i="31" s="1"/>
  <c r="S100" i="31"/>
  <c r="S80" i="31"/>
  <c r="S79" i="31"/>
  <c r="S93" i="31" s="1"/>
  <c r="Z102" i="31"/>
  <c r="Z84" i="31" s="1"/>
  <c r="Q103" i="31"/>
  <c r="Q85" i="31" s="1"/>
  <c r="AK102" i="31"/>
  <c r="AK84" i="31" s="1"/>
  <c r="AG79" i="31"/>
  <c r="AG93" i="31" s="1"/>
  <c r="AG100" i="31"/>
  <c r="AG82" i="31" s="1"/>
  <c r="AG80" i="31"/>
  <c r="Q101" i="31"/>
  <c r="Q83" i="31" s="1"/>
  <c r="AI102" i="31"/>
  <c r="AI84" i="31" s="1"/>
  <c r="W80" i="31"/>
  <c r="W79" i="31"/>
  <c r="W93" i="31" s="1"/>
  <c r="W100" i="31"/>
  <c r="W82" i="31" s="1"/>
  <c r="BC79" i="31"/>
  <c r="BC93" i="31" s="1"/>
  <c r="BC100" i="31"/>
  <c r="BC82" i="31" s="1"/>
  <c r="BC80" i="31"/>
  <c r="AZ99" i="31"/>
  <c r="AZ81" i="31" s="1"/>
  <c r="AL102" i="31"/>
  <c r="AL84" i="31" s="1"/>
  <c r="U79" i="31"/>
  <c r="U100" i="31"/>
  <c r="U80" i="31"/>
  <c r="R99" i="31"/>
  <c r="R81" i="31" s="1"/>
  <c r="V102" i="31"/>
  <c r="V84" i="31" s="1"/>
  <c r="AX80" i="31"/>
  <c r="AX79" i="31"/>
  <c r="AX100" i="31"/>
  <c r="AX82" i="31" s="1"/>
  <c r="BD101" i="31"/>
  <c r="BD83" i="31" s="1"/>
  <c r="Q102" i="31"/>
  <c r="Q84" i="31" s="1"/>
  <c r="AK100" i="31"/>
  <c r="AK82" i="31" s="1"/>
  <c r="AK80" i="31"/>
  <c r="AK79" i="31"/>
  <c r="AK93" i="31" s="1"/>
  <c r="AN102" i="31"/>
  <c r="AN84" i="31" s="1"/>
  <c r="BD79" i="31"/>
  <c r="BD93" i="31" s="1"/>
  <c r="BD100" i="31"/>
  <c r="BD82" i="31" s="1"/>
  <c r="BD80" i="31"/>
  <c r="BA99" i="31"/>
  <c r="BA81" i="31" s="1"/>
  <c r="AM102" i="31"/>
  <c r="AM84" i="31" s="1"/>
  <c r="AI101" i="31"/>
  <c r="AI83" i="31" s="1"/>
  <c r="Y102" i="31"/>
  <c r="Y84" i="31" s="1"/>
  <c r="AO101" i="31"/>
  <c r="AO83" i="31" s="1"/>
  <c r="AF100" i="31"/>
  <c r="AF82" i="31" s="1"/>
  <c r="AF80" i="31"/>
  <c r="AF79" i="31"/>
  <c r="AF93" i="31" s="1"/>
  <c r="AC99" i="31"/>
  <c r="AC81" i="31" s="1"/>
  <c r="AR102" i="31"/>
  <c r="AR84" i="31" s="1"/>
  <c r="AD101" i="31"/>
  <c r="AD83" i="31" s="1"/>
  <c r="AL100" i="31"/>
  <c r="AL82" i="31" s="1"/>
  <c r="AL80" i="31"/>
  <c r="AL79" i="31"/>
  <c r="AL93" i="31" s="1"/>
  <c r="AS102" i="31"/>
  <c r="AS84" i="31" s="1"/>
  <c r="AH79" i="31"/>
  <c r="AH93" i="31" s="1"/>
  <c r="AH80" i="31"/>
  <c r="AH100" i="31"/>
  <c r="AH82" i="31" s="1"/>
  <c r="AG102" i="31"/>
  <c r="AG84" i="31" s="1"/>
  <c r="R101" i="31"/>
  <c r="R83" i="31" s="1"/>
  <c r="AA102" i="31"/>
  <c r="AA84" i="31" s="1"/>
  <c r="V79" i="31"/>
  <c r="V93" i="31" s="1"/>
  <c r="V100" i="31"/>
  <c r="V82" i="31" s="1"/>
  <c r="V80" i="31"/>
  <c r="S99" i="31"/>
  <c r="AU101" i="31"/>
  <c r="AU83" i="31" s="1"/>
  <c r="AR99" i="31"/>
  <c r="AR81" i="31" s="1"/>
  <c r="BU39" i="32" l="1"/>
  <c r="S83" i="31"/>
  <c r="BE101" i="31"/>
  <c r="S81" i="31"/>
  <c r="BE99" i="31"/>
  <c r="S84" i="31"/>
  <c r="BE102" i="31"/>
  <c r="S85" i="31"/>
  <c r="BE103" i="31"/>
  <c r="BE80" i="31"/>
  <c r="S82" i="31"/>
  <c r="BE100" i="31"/>
  <c r="BE105" i="32"/>
  <c r="S86" i="31"/>
  <c r="BE104" i="31"/>
  <c r="U93" i="31"/>
  <c r="BE79" i="31"/>
  <c r="BE93" i="31" s="1"/>
  <c r="U82" i="31"/>
  <c r="U85" i="31"/>
  <c r="U81" i="31"/>
  <c r="U86" i="31"/>
  <c r="U84" i="31"/>
  <c r="U83" i="31"/>
  <c r="AS93" i="31"/>
  <c r="AX93" i="31"/>
  <c r="AA94" i="31"/>
  <c r="AU94" i="31"/>
  <c r="AK94" i="31"/>
  <c r="Q94" i="31"/>
  <c r="AZ89" i="31"/>
  <c r="BA89" i="31"/>
  <c r="AC89" i="31"/>
  <c r="S89" i="31"/>
  <c r="AT89" i="31"/>
  <c r="AA89" i="31"/>
  <c r="Q89" i="31"/>
  <c r="BU46" i="32"/>
  <c r="BU36" i="32"/>
  <c r="AQ89" i="31"/>
  <c r="AX89" i="31"/>
  <c r="AE89" i="31"/>
  <c r="Y89" i="31"/>
  <c r="AK89" i="31"/>
  <c r="AH89" i="31"/>
  <c r="AD89" i="31"/>
  <c r="AF89" i="31"/>
  <c r="AB89" i="31"/>
  <c r="AJ89" i="31"/>
  <c r="AR89" i="31"/>
  <c r="T89" i="31"/>
  <c r="AG89" i="31"/>
  <c r="AI89" i="31"/>
  <c r="BU49" i="32"/>
  <c r="BU37" i="32"/>
  <c r="BC89" i="31"/>
  <c r="AW89" i="31"/>
  <c r="AV89" i="31"/>
  <c r="AY89" i="31"/>
  <c r="AU89" i="31"/>
  <c r="BB89" i="31"/>
  <c r="BD89" i="31"/>
  <c r="AL89" i="31"/>
  <c r="AM89" i="31"/>
  <c r="AN89" i="31"/>
  <c r="AO89" i="31"/>
  <c r="AP89" i="31"/>
  <c r="AS89" i="31"/>
  <c r="R89" i="31"/>
  <c r="U89" i="31"/>
  <c r="W89" i="31"/>
  <c r="Z89" i="31"/>
  <c r="X89" i="31"/>
  <c r="V89" i="31"/>
  <c r="BE91" i="51"/>
  <c r="BF79" i="51"/>
  <c r="AS105" i="31"/>
  <c r="Z91" i="32"/>
  <c r="W91" i="32"/>
  <c r="BF77" i="32"/>
  <c r="Q92" i="32"/>
  <c r="AJ91" i="32"/>
  <c r="Q91" i="32"/>
  <c r="X91" i="32"/>
  <c r="AF91" i="32"/>
  <c r="BF61" i="32"/>
  <c r="AO91" i="32"/>
  <c r="R91" i="32"/>
  <c r="AX91" i="32"/>
  <c r="AZ91" i="32"/>
  <c r="S91" i="32"/>
  <c r="BF60" i="32"/>
  <c r="BF65" i="32"/>
  <c r="AT91" i="32"/>
  <c r="BC91" i="32"/>
  <c r="U91" i="32"/>
  <c r="V91" i="32"/>
  <c r="AA92" i="32"/>
  <c r="BF62" i="32"/>
  <c r="Y91" i="32"/>
  <c r="AW91" i="32"/>
  <c r="AU91" i="32"/>
  <c r="BD91" i="32"/>
  <c r="AG91" i="32"/>
  <c r="AH91" i="32"/>
  <c r="BF68" i="32"/>
  <c r="AM91" i="32"/>
  <c r="AK92" i="32"/>
  <c r="BF64" i="32"/>
  <c r="BF75" i="32"/>
  <c r="AE91" i="32"/>
  <c r="BF70" i="32"/>
  <c r="AY91" i="32"/>
  <c r="BF76" i="32"/>
  <c r="AN91" i="32"/>
  <c r="AU92" i="32"/>
  <c r="BF66" i="32"/>
  <c r="AB91" i="32"/>
  <c r="AQ91" i="32"/>
  <c r="AI91" i="32"/>
  <c r="AV91" i="32"/>
  <c r="AS91" i="32"/>
  <c r="BF69" i="32"/>
  <c r="AR91" i="32"/>
  <c r="AK91" i="32"/>
  <c r="BF78" i="32"/>
  <c r="T91" i="32"/>
  <c r="BA91" i="32"/>
  <c r="AL91" i="32"/>
  <c r="AP91" i="32"/>
  <c r="BF59" i="32"/>
  <c r="BF71" i="32"/>
  <c r="BF72" i="32"/>
  <c r="BE93" i="32"/>
  <c r="BF63" i="32"/>
  <c r="AC91" i="32"/>
  <c r="BF74" i="32"/>
  <c r="BF73" i="32"/>
  <c r="AD91" i="32"/>
  <c r="BF67" i="32"/>
  <c r="AA91" i="32"/>
  <c r="BB91" i="32"/>
  <c r="AT105" i="31"/>
  <c r="V105" i="31"/>
  <c r="U105" i="31"/>
  <c r="AE105" i="31"/>
  <c r="Y105" i="31"/>
  <c r="BC105" i="31"/>
  <c r="AY105" i="31"/>
  <c r="AZ105" i="31"/>
  <c r="AW105" i="31"/>
  <c r="BA105" i="31"/>
  <c r="AG105" i="31"/>
  <c r="AF105" i="31"/>
  <c r="AH105" i="31"/>
  <c r="R105" i="31"/>
  <c r="X105" i="31"/>
  <c r="BD105" i="31"/>
  <c r="AB105" i="31"/>
  <c r="AM105" i="31"/>
  <c r="AN105" i="31"/>
  <c r="AO105" i="31"/>
  <c r="AV105" i="31"/>
  <c r="S105" i="31"/>
  <c r="W105" i="31"/>
  <c r="AD105" i="31"/>
  <c r="Q105" i="31"/>
  <c r="AQ105" i="31"/>
  <c r="AC105" i="31"/>
  <c r="AL105" i="31"/>
  <c r="AX105" i="31"/>
  <c r="AK105" i="31"/>
  <c r="T105" i="31"/>
  <c r="AJ105" i="31"/>
  <c r="AU105" i="31"/>
  <c r="BB105" i="31"/>
  <c r="AI105" i="31"/>
  <c r="AA105" i="31"/>
  <c r="AP105" i="31"/>
  <c r="AR105" i="31"/>
  <c r="Z105" i="31"/>
  <c r="BU52" i="31" l="1"/>
  <c r="BU35" i="31"/>
  <c r="BE105" i="31"/>
  <c r="BU41" i="31"/>
  <c r="BU42" i="31"/>
  <c r="BU51" i="31"/>
  <c r="BU50" i="31"/>
  <c r="BU40" i="31"/>
  <c r="BU39" i="31"/>
  <c r="BU38" i="31"/>
  <c r="BU48" i="31"/>
  <c r="BU47" i="31"/>
  <c r="BU36" i="31"/>
  <c r="BU49" i="31"/>
  <c r="BU46" i="31"/>
  <c r="BU37" i="31"/>
  <c r="S91" i="31"/>
  <c r="C7" i="31"/>
  <c r="BF79" i="32"/>
  <c r="BE91" i="32"/>
  <c r="BF77" i="31"/>
  <c r="AO91" i="31"/>
  <c r="AF91" i="31"/>
  <c r="AJ91" i="31"/>
  <c r="BB91" i="31"/>
  <c r="AD91" i="31"/>
  <c r="R91" i="31"/>
  <c r="AQ91" i="31"/>
  <c r="AP91" i="31"/>
  <c r="AU92" i="31"/>
  <c r="BF62" i="31"/>
  <c r="AW91" i="31"/>
  <c r="AH91" i="31"/>
  <c r="AB91" i="31"/>
  <c r="AY91" i="31"/>
  <c r="BF69" i="31"/>
  <c r="Y91" i="31"/>
  <c r="Z91" i="31"/>
  <c r="AT91" i="31"/>
  <c r="BC91" i="31"/>
  <c r="AI91" i="31"/>
  <c r="BF63" i="31"/>
  <c r="BF61" i="31"/>
  <c r="AC91" i="31"/>
  <c r="BF73" i="31"/>
  <c r="AV91" i="31"/>
  <c r="AU91" i="31"/>
  <c r="BF70" i="31"/>
  <c r="AM91" i="31"/>
  <c r="BF74" i="31"/>
  <c r="BF67" i="31"/>
  <c r="BF68" i="31"/>
  <c r="AZ91" i="31"/>
  <c r="BF64" i="31"/>
  <c r="AG91" i="31"/>
  <c r="BF65" i="31"/>
  <c r="AA91" i="31"/>
  <c r="U91" i="31"/>
  <c r="AK92" i="31"/>
  <c r="BA91" i="31"/>
  <c r="AX91" i="31"/>
  <c r="AA92" i="31"/>
  <c r="AE91" i="31"/>
  <c r="AK91" i="31"/>
  <c r="AR91" i="31"/>
  <c r="AL91" i="31"/>
  <c r="BF66" i="31"/>
  <c r="BD91" i="31"/>
  <c r="Q92" i="31"/>
  <c r="W91" i="31"/>
  <c r="AS91" i="31"/>
  <c r="T91" i="31"/>
  <c r="BF71" i="31"/>
  <c r="BF78" i="31"/>
  <c r="BF76" i="31"/>
  <c r="V91" i="31"/>
  <c r="AN91" i="31"/>
  <c r="BF72" i="31"/>
  <c r="Q91" i="31"/>
  <c r="BF75" i="31"/>
  <c r="BF60" i="31"/>
  <c r="BF59" i="31"/>
  <c r="X91" i="31"/>
  <c r="BF79" i="31" l="1"/>
  <c r="BE91" i="31"/>
</calcChain>
</file>

<file path=xl/sharedStrings.xml><?xml version="1.0" encoding="utf-8"?>
<sst xmlns="http://schemas.openxmlformats.org/spreadsheetml/2006/main" count="2588" uniqueCount="1042">
  <si>
    <t>:</t>
  </si>
  <si>
    <t>Horas de Control</t>
  </si>
  <si>
    <t>Total x 1/4 Hora</t>
  </si>
  <si>
    <t>Suma Horaria</t>
  </si>
  <si>
    <t>(UCP)  1/4 Hora</t>
  </si>
  <si>
    <t>(UCP) Suma Horaria</t>
  </si>
  <si>
    <t>(UCP)  Suma Horaria</t>
  </si>
  <si>
    <t>Mototaxi</t>
  </si>
  <si>
    <t>Omnibus</t>
  </si>
  <si>
    <t>Mañana</t>
  </si>
  <si>
    <t>Tarde</t>
  </si>
  <si>
    <t>Noche</t>
  </si>
  <si>
    <t>Sur</t>
  </si>
  <si>
    <t>Este</t>
  </si>
  <si>
    <t>Oeste</t>
  </si>
  <si>
    <t>CONTROL DE FLUJO VEHICULAR CLASIFICADO</t>
  </si>
  <si>
    <t>Total</t>
  </si>
  <si>
    <t>1/4 Hora</t>
  </si>
  <si>
    <t>(UCP) 1/4 Hora</t>
  </si>
  <si>
    <t>Camioneta Rural</t>
  </si>
  <si>
    <t>Turno</t>
  </si>
  <si>
    <t>UCP</t>
  </si>
  <si>
    <t>Composición Vehicular</t>
  </si>
  <si>
    <t>TIPO DE VEHÍCULO</t>
  </si>
  <si>
    <t>TOTAL</t>
  </si>
  <si>
    <t>%</t>
  </si>
  <si>
    <t>07:00 - 07:15</t>
  </si>
  <si>
    <t>07:15 - 07:30</t>
  </si>
  <si>
    <t>07:30 - 07:45</t>
  </si>
  <si>
    <t>07:45 - 08:00</t>
  </si>
  <si>
    <t>08:00 - 08:15</t>
  </si>
  <si>
    <t>08:15 - 08:30</t>
  </si>
  <si>
    <t>08:30 - 08:45</t>
  </si>
  <si>
    <t>08:45 - 09:00</t>
  </si>
  <si>
    <t>09:00 - 09:15</t>
  </si>
  <si>
    <t>09:15 - 09:30</t>
  </si>
  <si>
    <t>09:30 - 09:45</t>
  </si>
  <si>
    <t>09:45 - 10:00</t>
  </si>
  <si>
    <t>10:00 - 10:15</t>
  </si>
  <si>
    <t>10:15 - 10:30</t>
  </si>
  <si>
    <t>10:30 - 10:45</t>
  </si>
  <si>
    <t>10:45 - 11:00</t>
  </si>
  <si>
    <t>11:00 - 11:15</t>
  </si>
  <si>
    <t>11:15 - 11:30</t>
  </si>
  <si>
    <t>11:30 - 11:45</t>
  </si>
  <si>
    <t>11:45 - 12:00</t>
  </si>
  <si>
    <t>12:00 - 12:15</t>
  </si>
  <si>
    <t>12:15 - 12:30</t>
  </si>
  <si>
    <t>12:30 - 12:45</t>
  </si>
  <si>
    <t>12:45 - 13:00</t>
  </si>
  <si>
    <t>13:00 - 13:15</t>
  </si>
  <si>
    <t>13:15 - 13:30</t>
  </si>
  <si>
    <t>13:30 - 13:45</t>
  </si>
  <si>
    <t>13:45 - 14:00</t>
  </si>
  <si>
    <t>14:00 - 14:15</t>
  </si>
  <si>
    <t>14:15 - 14:30</t>
  </si>
  <si>
    <t>14:30 - 14:45</t>
  </si>
  <si>
    <t>14:45 - 15:00</t>
  </si>
  <si>
    <t>15:00 - 15:15</t>
  </si>
  <si>
    <t>15:15 - 15:30</t>
  </si>
  <si>
    <t>15:30 - 15:45</t>
  </si>
  <si>
    <t>15:45 - 16:00</t>
  </si>
  <si>
    <t>16:00 - 16:15</t>
  </si>
  <si>
    <t>16:15 - 16:30</t>
  </si>
  <si>
    <t>16:30 - 16:45</t>
  </si>
  <si>
    <t>16:45 - 17:00</t>
  </si>
  <si>
    <t>17:00 - 17:15</t>
  </si>
  <si>
    <t>17:15 - 17:30</t>
  </si>
  <si>
    <t>17:30 - 17:45</t>
  </si>
  <si>
    <t>17:45 - 18:00</t>
  </si>
  <si>
    <t>18:00 - 18:15</t>
  </si>
  <si>
    <t>18:15 - 18:30</t>
  </si>
  <si>
    <t>18:30 - 18:45</t>
  </si>
  <si>
    <t>18:45 - 19:00</t>
  </si>
  <si>
    <t>19:00 - 19:15</t>
  </si>
  <si>
    <t>19:15 - 19:30</t>
  </si>
  <si>
    <t>19:30 - 19:45</t>
  </si>
  <si>
    <t>19:45 - 20:00</t>
  </si>
  <si>
    <t>20:00 - 20:15</t>
  </si>
  <si>
    <t>20:15 - 20:30</t>
  </si>
  <si>
    <t>20:30 - 20:45</t>
  </si>
  <si>
    <t>20:45 - 21:00</t>
  </si>
  <si>
    <t>06:00 - 06:15</t>
  </si>
  <si>
    <t>06:15 - 06:30</t>
  </si>
  <si>
    <t>06:30 - 06:45</t>
  </si>
  <si>
    <t>06:45 - 07:00</t>
  </si>
  <si>
    <t>Auto</t>
  </si>
  <si>
    <t>Norte</t>
  </si>
  <si>
    <t>Norte*</t>
  </si>
  <si>
    <t>Sur*</t>
  </si>
  <si>
    <t>Este*</t>
  </si>
  <si>
    <t>Oeste*</t>
  </si>
  <si>
    <t>21:00 - 21:15</t>
  </si>
  <si>
    <t>21:15 - 21:30</t>
  </si>
  <si>
    <t>21:30 - 21:45</t>
  </si>
  <si>
    <t>21:45 - 22:00</t>
  </si>
  <si>
    <t>Tipo de Vehiculo</t>
  </si>
  <si>
    <t>22:00 - 22:15</t>
  </si>
  <si>
    <t>22:15 - 22:30</t>
  </si>
  <si>
    <t>22:30 - 22:45</t>
  </si>
  <si>
    <t>22:45 - 23:00</t>
  </si>
  <si>
    <t>23:00 - 23:15</t>
  </si>
  <si>
    <t>23:15 - 23:30</t>
  </si>
  <si>
    <t>23:30 - 23:45</t>
  </si>
  <si>
    <t>00:15 - 00:30</t>
  </si>
  <si>
    <t>00:30 - 00:45</t>
  </si>
  <si>
    <t>00:45 - 01:00</t>
  </si>
  <si>
    <t>00:00 - 00:15</t>
  </si>
  <si>
    <t>Madrugada</t>
  </si>
  <si>
    <t>Microbús</t>
  </si>
  <si>
    <t>Taxi</t>
  </si>
  <si>
    <t>Camión</t>
  </si>
  <si>
    <t>01:00 - 01:15</t>
  </si>
  <si>
    <t>01:15 - 01:30</t>
  </si>
  <si>
    <t>01:30 - 01:45</t>
  </si>
  <si>
    <t>01:45 - 02:00</t>
  </si>
  <si>
    <t>02:00 - 02:15</t>
  </si>
  <si>
    <t>02:15 - 02:30</t>
  </si>
  <si>
    <t>02:30 - 02:45</t>
  </si>
  <si>
    <t>02:45 - 03:00</t>
  </si>
  <si>
    <t>03:00 - 03:15</t>
  </si>
  <si>
    <t>03:15 - 03:30</t>
  </si>
  <si>
    <t>03:30 - 03:45</t>
  </si>
  <si>
    <t>03:45 - 04:00</t>
  </si>
  <si>
    <t>04:00 - 04:15</t>
  </si>
  <si>
    <t>04:15 - 04:30</t>
  </si>
  <si>
    <t>04:30 - 04:45</t>
  </si>
  <si>
    <t>04:45 - 05:00</t>
  </si>
  <si>
    <t>05:00 - 05:15</t>
  </si>
  <si>
    <t>05:15 - 05:30</t>
  </si>
  <si>
    <t>05:30 - 05:45</t>
  </si>
  <si>
    <t>05:45 - 06:00</t>
  </si>
  <si>
    <t xml:space="preserve"> </t>
  </si>
  <si>
    <t>Salida</t>
  </si>
  <si>
    <t>Ingreso</t>
  </si>
  <si>
    <t>Norte - Sur</t>
  </si>
  <si>
    <t>Sur - Norte</t>
  </si>
  <si>
    <t>Este - Oeste</t>
  </si>
  <si>
    <t>Oeste - Este</t>
  </si>
  <si>
    <t>Sentido</t>
  </si>
  <si>
    <t>Factor de la Hora de Maxima Demanda</t>
  </si>
  <si>
    <t>No</t>
  </si>
  <si>
    <t>Horario</t>
  </si>
  <si>
    <t>Ma</t>
  </si>
  <si>
    <t>Mañ</t>
  </si>
  <si>
    <t>Tar</t>
  </si>
  <si>
    <t>% en Giros</t>
  </si>
  <si>
    <t>Modo de Transporte</t>
  </si>
  <si>
    <t>Modo</t>
  </si>
  <si>
    <t>Factor Hora Pico y % de Vehiculos</t>
  </si>
  <si>
    <t>% de Pesados en Acceso</t>
  </si>
  <si>
    <t>Moto lineal</t>
  </si>
  <si>
    <t>Moviento</t>
  </si>
  <si>
    <t>Acceso</t>
  </si>
  <si>
    <t>Tráiler</t>
  </si>
  <si>
    <t>Bus Interprovincial</t>
  </si>
  <si>
    <t xml:space="preserve">  </t>
  </si>
  <si>
    <t>11:00-11:15</t>
  </si>
  <si>
    <t xml:space="preserve">          </t>
  </si>
  <si>
    <t>Intersección</t>
  </si>
  <si>
    <t>Fecha</t>
  </si>
  <si>
    <t>Día</t>
  </si>
  <si>
    <t>Distrito</t>
  </si>
  <si>
    <t>Mes</t>
  </si>
  <si>
    <t>Giros</t>
  </si>
  <si>
    <t>Giro</t>
  </si>
  <si>
    <t>Informacion Basica para el Flujograma Vehicular</t>
  </si>
  <si>
    <t>A</t>
  </si>
  <si>
    <t>N</t>
  </si>
  <si>
    <t>Sentido Norte</t>
  </si>
  <si>
    <t>Sentido Sur</t>
  </si>
  <si>
    <t>Sentido Este</t>
  </si>
  <si>
    <t>Sentido Oeste</t>
  </si>
  <si>
    <t>BU48</t>
  </si>
  <si>
    <t>BU50</t>
  </si>
  <si>
    <t>BU51</t>
  </si>
  <si>
    <t>BU52</t>
  </si>
  <si>
    <t>BU53</t>
  </si>
  <si>
    <t>BU49</t>
  </si>
  <si>
    <t>total</t>
  </si>
  <si>
    <t>Hora Punta</t>
  </si>
  <si>
    <t>Fase 01</t>
  </si>
  <si>
    <t>00:00 - 01:00</t>
  </si>
  <si>
    <t>00:15 - 01:15</t>
  </si>
  <si>
    <t>00:30 - 01:30</t>
  </si>
  <si>
    <t>00:45 - 01:45</t>
  </si>
  <si>
    <t>01:00 - 02:00</t>
  </si>
  <si>
    <t>01:15 - 02:15</t>
  </si>
  <si>
    <t>01:30 - 02:30</t>
  </si>
  <si>
    <t>01:45 - 02:45</t>
  </si>
  <si>
    <t>02:00 - 03:00</t>
  </si>
  <si>
    <t>02:15 - 03:15</t>
  </si>
  <si>
    <t>02:30 - 03:30</t>
  </si>
  <si>
    <t>02:45 - 03:45</t>
  </si>
  <si>
    <t>03:00 - 04:00</t>
  </si>
  <si>
    <t>03:15 - 04:15</t>
  </si>
  <si>
    <t>03:30 - 04:30</t>
  </si>
  <si>
    <t>03:45 - 04:45</t>
  </si>
  <si>
    <t>04:00 - 05:00</t>
  </si>
  <si>
    <t>04:15 - 05:15</t>
  </si>
  <si>
    <t>04:30 - 05:30</t>
  </si>
  <si>
    <t>04:45 - 05:45</t>
  </si>
  <si>
    <t>05:00 - 06:00</t>
  </si>
  <si>
    <t>05:15 - 06:15</t>
  </si>
  <si>
    <t>05:30 - 06:30</t>
  </si>
  <si>
    <t>05:45 - 06:45</t>
  </si>
  <si>
    <t>06:00 - 07:00</t>
  </si>
  <si>
    <t>06:15 - 07:15</t>
  </si>
  <si>
    <t>06:30 - 07:30</t>
  </si>
  <si>
    <t>06:45 - 07:45</t>
  </si>
  <si>
    <t>07:00 - 08:00</t>
  </si>
  <si>
    <t>07:15 - 08:15</t>
  </si>
  <si>
    <t>07:30 - 08:30</t>
  </si>
  <si>
    <t>07:45 - 08:45</t>
  </si>
  <si>
    <t>08:00 - 09:00</t>
  </si>
  <si>
    <t>08:15 - 09:15</t>
  </si>
  <si>
    <t>08:30 - 09:30</t>
  </si>
  <si>
    <t>08:45 - 09:45</t>
  </si>
  <si>
    <t>09:00 - 10:00</t>
  </si>
  <si>
    <t>09:15 - 10:15</t>
  </si>
  <si>
    <t>09:30 - 10:30</t>
  </si>
  <si>
    <t>09:45 - 10:45</t>
  </si>
  <si>
    <t>10:00 - 11:00</t>
  </si>
  <si>
    <t>10:15 - 11:15</t>
  </si>
  <si>
    <t>10:30 - 11:30</t>
  </si>
  <si>
    <t>10:45 - 11:45</t>
  </si>
  <si>
    <t>11:00 - 12:00</t>
  </si>
  <si>
    <t>11:15 - 12:15</t>
  </si>
  <si>
    <t>11:30 - 12:30</t>
  </si>
  <si>
    <t>11:45 - 12:45</t>
  </si>
  <si>
    <t>12:00 - 13:00</t>
  </si>
  <si>
    <t>12:15 - 13:15</t>
  </si>
  <si>
    <t>12:30 - 13:30</t>
  </si>
  <si>
    <t>12:45 - 13:45</t>
  </si>
  <si>
    <t>13:00 - 14:00</t>
  </si>
  <si>
    <t>13:15 - 14:15</t>
  </si>
  <si>
    <t>13:30 - 14:30</t>
  </si>
  <si>
    <t>13:45 - 14:45</t>
  </si>
  <si>
    <t>14:00 - 15:00</t>
  </si>
  <si>
    <t>14:15 - 15:15</t>
  </si>
  <si>
    <t>14:30 - 15:30</t>
  </si>
  <si>
    <t>14:45 - 15:45</t>
  </si>
  <si>
    <t>15:00 - 16:00</t>
  </si>
  <si>
    <t>15:15 - 16:15</t>
  </si>
  <si>
    <t>15:30 - 16:30</t>
  </si>
  <si>
    <t>15:45 - 16:45</t>
  </si>
  <si>
    <t>16:00 - 17:00</t>
  </si>
  <si>
    <t>16:15 - 17:15</t>
  </si>
  <si>
    <t>16:30 - 17:30</t>
  </si>
  <si>
    <t>16:45 - 17:45</t>
  </si>
  <si>
    <t>17:00 - 18:00</t>
  </si>
  <si>
    <t>17:15 - 18:15</t>
  </si>
  <si>
    <t>17:30 - 18:30</t>
  </si>
  <si>
    <t>17:45 - 18:45</t>
  </si>
  <si>
    <t>18:00 - 19:00</t>
  </si>
  <si>
    <t>18:15 - 19:15</t>
  </si>
  <si>
    <t>18:30 - 19:30</t>
  </si>
  <si>
    <t>18:45 - 19:45</t>
  </si>
  <si>
    <t>19:00 - 20:00</t>
  </si>
  <si>
    <t>19:15 - 20:15</t>
  </si>
  <si>
    <t>19:30 - 20:30</t>
  </si>
  <si>
    <t>19:45 - 20:45</t>
  </si>
  <si>
    <t>20:00 - 21:00</t>
  </si>
  <si>
    <t>20:15 - 21:15</t>
  </si>
  <si>
    <t>20:30 - 21:30</t>
  </si>
  <si>
    <t>20:45 - 21:45</t>
  </si>
  <si>
    <t>21:00 - 22:00</t>
  </si>
  <si>
    <t>21:15 - 22:15</t>
  </si>
  <si>
    <t>21:30 - 22:30</t>
  </si>
  <si>
    <t>21:45 - 22:45</t>
  </si>
  <si>
    <t>22:00 - 23:00</t>
  </si>
  <si>
    <t>22:15 - 23:15</t>
  </si>
  <si>
    <t>22:30 - 23:30</t>
  </si>
  <si>
    <t>22:45 - 23:45</t>
  </si>
  <si>
    <t>Fase 02</t>
  </si>
  <si>
    <t>Fase 03</t>
  </si>
  <si>
    <t>Fase 04</t>
  </si>
  <si>
    <t>Fase 05</t>
  </si>
  <si>
    <t>Y1</t>
  </si>
  <si>
    <t>Y2</t>
  </si>
  <si>
    <t>Y3</t>
  </si>
  <si>
    <t>Y4</t>
  </si>
  <si>
    <t>Y5</t>
  </si>
  <si>
    <t>T.Ciclo</t>
  </si>
  <si>
    <t>Ambar + RR</t>
  </si>
  <si>
    <t>Verde Efectivo</t>
  </si>
  <si>
    <t>v</t>
  </si>
  <si>
    <t>RR</t>
  </si>
  <si>
    <t>23:00 - 24:00</t>
  </si>
  <si>
    <t>23:45 - 24:00</t>
  </si>
  <si>
    <t>T. Ciclo Semaforico</t>
  </si>
  <si>
    <t>Capacidad</t>
  </si>
  <si>
    <t>Movimiento UCP</t>
  </si>
  <si>
    <t>Intensidad 1h</t>
  </si>
  <si>
    <t>Flujo de Saturaciòn de la Intersecciòn (Y)</t>
  </si>
  <si>
    <t>Bicicleta</t>
  </si>
  <si>
    <t>BU35</t>
  </si>
  <si>
    <t>BU36</t>
  </si>
  <si>
    <t>BU37</t>
  </si>
  <si>
    <t>BU38</t>
  </si>
  <si>
    <t>BU39</t>
  </si>
  <si>
    <t>BU40</t>
  </si>
  <si>
    <t>BU41</t>
  </si>
  <si>
    <t>BU42</t>
  </si>
  <si>
    <t>BU46</t>
  </si>
  <si>
    <t>BU47</t>
  </si>
  <si>
    <t>% de Pesados</t>
  </si>
  <si>
    <t>F.H.P</t>
  </si>
  <si>
    <t>FLUJOGRAMA VEHICULAR DIRECCIONAL</t>
  </si>
  <si>
    <t>Codigo</t>
  </si>
  <si>
    <t>Informaciòn de Los Accesos, Giros y Sentido</t>
  </si>
  <si>
    <t>Intensidad 1/4 Hora</t>
  </si>
  <si>
    <r>
      <rPr>
        <b/>
        <sz val="16"/>
        <color rgb="FF0000FF"/>
        <rFont val="Arial"/>
        <family val="2"/>
      </rPr>
      <t>q</t>
    </r>
    <r>
      <rPr>
        <sz val="10"/>
        <rFont val="Arial"/>
        <family val="2"/>
      </rPr>
      <t xml:space="preserve"> Flujo de Automoviles</t>
    </r>
  </si>
  <si>
    <t>Plan Horario</t>
  </si>
  <si>
    <t>Horario H.P</t>
  </si>
  <si>
    <t>Elaboración: Mikipe</t>
  </si>
  <si>
    <t>E02-05</t>
  </si>
  <si>
    <t>E01-01</t>
  </si>
  <si>
    <t>Jr. Antonio Raimondi - Jr. Huánuco</t>
  </si>
  <si>
    <t>E01-02</t>
  </si>
  <si>
    <t>Av. García Naranjo - Jr. Huánuco</t>
  </si>
  <si>
    <t>E01-03</t>
  </si>
  <si>
    <t>Av. García Naranjo - Jr. Cangallo</t>
  </si>
  <si>
    <t>E01-04</t>
  </si>
  <si>
    <t>Av. García Naranjo - Jr. Abtao</t>
  </si>
  <si>
    <t>E01-05</t>
  </si>
  <si>
    <t>Av. García Naranjo - Jr. Mendoza Merino</t>
  </si>
  <si>
    <t>E01-06</t>
  </si>
  <si>
    <t>Av. García Naranjo - Av. Luna Pizarro</t>
  </si>
  <si>
    <t>E01-07</t>
  </si>
  <si>
    <t>Av. García Naranjo - Av. José Gálvez</t>
  </si>
  <si>
    <t>E01-08</t>
  </si>
  <si>
    <t>Av. Bausate y Meza - Jr. Huánuco</t>
  </si>
  <si>
    <t>E01-09</t>
  </si>
  <si>
    <t>Av. Bausate y Meza - Jr. Parinacochas</t>
  </si>
  <si>
    <t>E01-10</t>
  </si>
  <si>
    <t>Av. Bausate y Meza - Jr. Lucanas</t>
  </si>
  <si>
    <t>E01-11</t>
  </si>
  <si>
    <t>Av. Bausate y Meza - Jr. La Mar</t>
  </si>
  <si>
    <t>E01-12</t>
  </si>
  <si>
    <t>Av. Bausate y Meza - Jr. Cangallo</t>
  </si>
  <si>
    <t>E01-13</t>
  </si>
  <si>
    <t>Av. Bausate y Meza - Jr. Mendoza Merino</t>
  </si>
  <si>
    <t>E01-14</t>
  </si>
  <si>
    <t>Av. Bausate y Meza - Jr. San Lorenzo</t>
  </si>
  <si>
    <t>E01-15</t>
  </si>
  <si>
    <t>Av. Bausate y Meza - Av. Andahuaylas</t>
  </si>
  <si>
    <t>E01-16</t>
  </si>
  <si>
    <t>Av. Bausate y Meza - Av. Luna Pizarro</t>
  </si>
  <si>
    <t>E01-17</t>
  </si>
  <si>
    <t>Jr. Huánuco - Jr. Humboldt</t>
  </si>
  <si>
    <t>E01-18</t>
  </si>
  <si>
    <t>Jr. Parinacochas - Jr. Humboldt</t>
  </si>
  <si>
    <t>E02-04</t>
  </si>
  <si>
    <t>Av. México - Jr. Valdez</t>
  </si>
  <si>
    <t>Av. San Luis - Ca. Pablo Patron</t>
  </si>
  <si>
    <t>E02-06</t>
  </si>
  <si>
    <t>Av. México - Av. San Luis</t>
  </si>
  <si>
    <t>E02-07</t>
  </si>
  <si>
    <t>Av. México - Av. San Pablo</t>
  </si>
  <si>
    <t>E02-08</t>
  </si>
  <si>
    <t>Av. Isabel La Católica - Jr. Huánuco</t>
  </si>
  <si>
    <t>E02-09</t>
  </si>
  <si>
    <t>Av. Isabel La Católica - Av. Parinacochas</t>
  </si>
  <si>
    <t>E02-10</t>
  </si>
  <si>
    <t>Av. Isabel La Católica - Prlg. Lucanas</t>
  </si>
  <si>
    <t>E02-11</t>
  </si>
  <si>
    <t>Av. Isabel La Católica - Jr. Abtao</t>
  </si>
  <si>
    <t>E02-12</t>
  </si>
  <si>
    <t>Av. Isabel La Católica - Prlg. Andahuaylas</t>
  </si>
  <si>
    <t>E02-13</t>
  </si>
  <si>
    <t>Av. Isabel La Católica - Av. Luna Pizarro</t>
  </si>
  <si>
    <t>E02-14</t>
  </si>
  <si>
    <t>Jr. Huanuco - Av. Hipolito Unanue</t>
  </si>
  <si>
    <t>E02-15</t>
  </si>
  <si>
    <t>Jr. Parinacochas - Av. Hipolito Unanue</t>
  </si>
  <si>
    <t>E02-16</t>
  </si>
  <si>
    <t>Jr. Lucanas - Av. Hipolito Unanue</t>
  </si>
  <si>
    <t>E02-17</t>
  </si>
  <si>
    <t>Jr. La Mar - Av. Hipolito Unanue</t>
  </si>
  <si>
    <t>E02-18</t>
  </si>
  <si>
    <t>Jr. Abtao - Av. Hipolito Unanue</t>
  </si>
  <si>
    <t>E07-08</t>
  </si>
  <si>
    <t>Av. 28 de Julio - Av. Aviación</t>
  </si>
  <si>
    <t>E07-09</t>
  </si>
  <si>
    <t>Av. 28 de Julio - Jr. Huánuco</t>
  </si>
  <si>
    <t>E07-10</t>
  </si>
  <si>
    <t>Av. 28 de Julio - Prlg. Parinacochas</t>
  </si>
  <si>
    <t>E07-11</t>
  </si>
  <si>
    <t>Av. 28 de Julio - Prlg. Lucanas</t>
  </si>
  <si>
    <t>E07-12</t>
  </si>
  <si>
    <t>Av. 28 de Julio - Prlg. Cangallo</t>
  </si>
  <si>
    <t>E07-13</t>
  </si>
  <si>
    <t>Av. 28 de Julio - Jr. Mendoza Merino</t>
  </si>
  <si>
    <t>E07-14</t>
  </si>
  <si>
    <t>Av. 28 de Julio - Prlg. Andahuaylas</t>
  </si>
  <si>
    <t>E07-15</t>
  </si>
  <si>
    <t>Av. 28 de Julio - Av. Luna Pizarro</t>
  </si>
  <si>
    <t>E01-19</t>
  </si>
  <si>
    <t>Av. Alejandro Tirado - Av. Nicolás de Araníbar</t>
  </si>
  <si>
    <t>E01-20</t>
  </si>
  <si>
    <t>Av. Alejandro Tirado - Av. José Gálvez</t>
  </si>
  <si>
    <t>E01-21</t>
  </si>
  <si>
    <t>Jr. Mariano Carranza - Av. Paseo de la República</t>
  </si>
  <si>
    <t>E01-22</t>
  </si>
  <si>
    <t>Jr. Mariano Carranza - Av. José Gálvez</t>
  </si>
  <si>
    <t>E01-23</t>
  </si>
  <si>
    <t>Av. José Gálvez - Ca. Enrique Villar</t>
  </si>
  <si>
    <t>E01-24</t>
  </si>
  <si>
    <t>Ca. Enrique Villar - Jr. Torres Paz</t>
  </si>
  <si>
    <t>E01-25</t>
  </si>
  <si>
    <t>Av. José Gálvez - Ca. Teodoro Cárdenas</t>
  </si>
  <si>
    <t>E01-26</t>
  </si>
  <si>
    <t>Ca. Teodoro Cárdenas - Jr. Torres Paz</t>
  </si>
  <si>
    <t>E01-27</t>
  </si>
  <si>
    <t>Ca. Teodoro Cárdenas - Ca. Carlos Arrieta</t>
  </si>
  <si>
    <t>E01-28</t>
  </si>
  <si>
    <t>Av. José Gálvez - Ca. Manuel del Pino</t>
  </si>
  <si>
    <t>E01-31</t>
  </si>
  <si>
    <t>Av. 28 de Julio - Ca. Coronel Tafur</t>
  </si>
  <si>
    <t>E01-32</t>
  </si>
  <si>
    <t>Av. 28 de Julio - Av. Rivera Ustairs</t>
  </si>
  <si>
    <t>E04-32</t>
  </si>
  <si>
    <t>Av. Mariano Cornejo - Av Santa Gertudris</t>
  </si>
  <si>
    <t>E04-33</t>
  </si>
  <si>
    <t>Av. Mariano Cornejo - Av. Alborada - Barcelona</t>
  </si>
  <si>
    <t>E04-36</t>
  </si>
  <si>
    <t>Av. Venezuela - Av. Aurelio García y García - Av. Santa Bernardita</t>
  </si>
  <si>
    <t>E04-37</t>
  </si>
  <si>
    <t>Av. Venezuela - Av. Thorndike</t>
  </si>
  <si>
    <t>E04-38</t>
  </si>
  <si>
    <t>Av. Venezuela - Av. La Alborada</t>
  </si>
  <si>
    <t>E04-39</t>
  </si>
  <si>
    <t>Av. Venezuela - Jr. Tellería - Av. Belisario Soza Pelaez</t>
  </si>
  <si>
    <t>E07-01</t>
  </si>
  <si>
    <t>Av. Argentina - Jr. Leonardo Arrieta</t>
  </si>
  <si>
    <t>E07-02</t>
  </si>
  <si>
    <t>Av. Argentina - Av. Nicolás Dueñas</t>
  </si>
  <si>
    <t>E07-03</t>
  </si>
  <si>
    <t>Av. Argentina - Jr. Monsefú</t>
  </si>
  <si>
    <t>E07-04</t>
  </si>
  <si>
    <t>Av. Argentina - Jr. Ramón Carcamo</t>
  </si>
  <si>
    <t>E07-05</t>
  </si>
  <si>
    <t>Av. Argentina - Jr. García Villón</t>
  </si>
  <si>
    <t>E07-06</t>
  </si>
  <si>
    <t>Av. Argentina - Jr. Pacasmayo</t>
  </si>
  <si>
    <t>E07-07</t>
  </si>
  <si>
    <t>Av. Argentina - Jr. Huarochirí</t>
  </si>
  <si>
    <t>E06-45</t>
  </si>
  <si>
    <t>Av. Oscar R. Benavides - Jr. Leonardo Arrieta</t>
  </si>
  <si>
    <t>E06-46</t>
  </si>
  <si>
    <t>Av. Oscar R. Benavides - Av. Victor Saria Arsubiaga</t>
  </si>
  <si>
    <t>E06-47</t>
  </si>
  <si>
    <t>Av. Oscar R. Benavides - Av. Luis Braille</t>
  </si>
  <si>
    <t>E06-48</t>
  </si>
  <si>
    <t>Av. Oscar R. Benavides - Av. Nicolás Dueñas</t>
  </si>
  <si>
    <t>E04-35</t>
  </si>
  <si>
    <t>Av. Tingo María - Jr. Gral. Orbegoso</t>
  </si>
  <si>
    <t>E01-29</t>
  </si>
  <si>
    <t>Av. Brasil - Jr. Don Bosco</t>
  </si>
  <si>
    <t>E01-30</t>
  </si>
  <si>
    <t>Av. Brasil - Av. 28 de Julio</t>
  </si>
  <si>
    <t>E04-40</t>
  </si>
  <si>
    <t>Av. Independencia - Av. Aguarico</t>
  </si>
  <si>
    <t>E04-41</t>
  </si>
  <si>
    <t>Jr. Carhuaz - Jr. Huaraz</t>
  </si>
  <si>
    <t>E01-34</t>
  </si>
  <si>
    <t>Jr. Rebeca Oquendo - Jr. Huaraz</t>
  </si>
  <si>
    <t>E01-35</t>
  </si>
  <si>
    <t>Av. Independencia - Jr. Jorge Chávez</t>
  </si>
  <si>
    <t>E01-36</t>
  </si>
  <si>
    <t>Jr. Restauración - Jr. Jorge Chávez</t>
  </si>
  <si>
    <t>E01-37</t>
  </si>
  <si>
    <t>Av. Gral. Varela - Jr. Centenario</t>
  </si>
  <si>
    <t>E01-38</t>
  </si>
  <si>
    <t>Av. Gral. Varela - Av. Gral. Orbegoso</t>
  </si>
  <si>
    <t>E01-39</t>
  </si>
  <si>
    <t>Av. Gral. Varela - Jr. Castrovirreyna</t>
  </si>
  <si>
    <t>E01-40</t>
  </si>
  <si>
    <t>Jr. Restauración - Jr. Huaraz</t>
  </si>
  <si>
    <t>E01-41</t>
  </si>
  <si>
    <t>Jr. Huaraz - Jr. Gral. Orbegoso</t>
  </si>
  <si>
    <t>E01-42</t>
  </si>
  <si>
    <t>Jr. Huaraz - Jr. Castrovirreyna</t>
  </si>
  <si>
    <t>E01-43</t>
  </si>
  <si>
    <t>Jr. Restauración - Jr. Fernandini</t>
  </si>
  <si>
    <t>E01-44</t>
  </si>
  <si>
    <t>Jr. Fernandini - Jr. Centenario</t>
  </si>
  <si>
    <t>E04-34</t>
  </si>
  <si>
    <t>Av. Tingo María - Av. A. Bertello</t>
  </si>
  <si>
    <t>E02-19</t>
  </si>
  <si>
    <t>Av. Brasil - Ca. Centenario</t>
  </si>
  <si>
    <t>E02-20</t>
  </si>
  <si>
    <t>Av. Brasil - Jr. Gral. Orbegoso</t>
  </si>
  <si>
    <t>E02-21</t>
  </si>
  <si>
    <t>Av. Brasil - Jr. Castrovirreyna</t>
  </si>
  <si>
    <t>E02-31</t>
  </si>
  <si>
    <t>Jr. Gral. Garzon - Av. Talara</t>
  </si>
  <si>
    <t>E02-32</t>
  </si>
  <si>
    <t>Jr. Gral. Garzon - Jr. Gral. Canterac</t>
  </si>
  <si>
    <t>E02-33</t>
  </si>
  <si>
    <t>Jr. Gral. Garzon - Av. José María plaza</t>
  </si>
  <si>
    <t>E02-34</t>
  </si>
  <si>
    <t>Jr. Gral. Garzon - Av. República Dominicana</t>
  </si>
  <si>
    <t>E02-35</t>
  </si>
  <si>
    <t>Jr. Gral. Garzon - Jr. Mrcal. Luzuriaga</t>
  </si>
  <si>
    <t>E02-36</t>
  </si>
  <si>
    <t>Jr. Gral. Garzon - Jr. Afranio de Mello Franco</t>
  </si>
  <si>
    <t>E02-37</t>
  </si>
  <si>
    <t>Jr. Húsares de Junín - Jr. Gral. Garzón</t>
  </si>
  <si>
    <t>E02-38</t>
  </si>
  <si>
    <t>Jr. Gral. Garzon - Jr. José Carlos Mariátegui</t>
  </si>
  <si>
    <t>E02-39</t>
  </si>
  <si>
    <t>Republica Dominicana - Av. Arnaldo Márquez</t>
  </si>
  <si>
    <t>E02-40</t>
  </si>
  <si>
    <t>República Dominicana - Av. Horacio Urteaga</t>
  </si>
  <si>
    <t>E02-41</t>
  </si>
  <si>
    <t>Jr. Húsares de Junín - Jr. Francisco Javier Mariátegui</t>
  </si>
  <si>
    <t>E02-42</t>
  </si>
  <si>
    <t>Jr.José Carlos Mariategui - Jr. Mello Franco - Jr. Huiracocha</t>
  </si>
  <si>
    <t>E02-43</t>
  </si>
  <si>
    <t>Jr.José Carlos Mariategui - Jr. Pachacutec - Jr. Huayna Capac</t>
  </si>
  <si>
    <t>E04-42</t>
  </si>
  <si>
    <t>Jr. Gral. Garzon - Av. San Felipe</t>
  </si>
  <si>
    <t>E04-43</t>
  </si>
  <si>
    <t>Jr. Húsares de Junín - Av. Olavegoya - Jr. Yoque Yupanqui</t>
  </si>
  <si>
    <t>E01-33</t>
  </si>
  <si>
    <t>Av. Garzón - Jr. Los Mogaburos</t>
  </si>
  <si>
    <t>E02-22</t>
  </si>
  <si>
    <t>Av. Brasil - Av. Colombia</t>
  </si>
  <si>
    <t>E02-23</t>
  </si>
  <si>
    <t>Av. Brasil - Jr. Gral. Borgoño</t>
  </si>
  <si>
    <t>E02-24</t>
  </si>
  <si>
    <t>Av. Brasil - Av. Mello Franco</t>
  </si>
  <si>
    <t>E02-25</t>
  </si>
  <si>
    <t>Av. Brasil - Av. Bolívar</t>
  </si>
  <si>
    <t>E02-26</t>
  </si>
  <si>
    <t>Av. Brasil - Jr. Cayetano Heredia</t>
  </si>
  <si>
    <t>E02-27</t>
  </si>
  <si>
    <t>Av. Brasil - Av. Francisco Mariátegui - Jr. Domingo Nieto</t>
  </si>
  <si>
    <t>E02-28</t>
  </si>
  <si>
    <t>Av. Brasil - Av. Gral. Vivanco - Av. San Felipe</t>
  </si>
  <si>
    <t>E02-29</t>
  </si>
  <si>
    <t>Av. Brasil - Jr. Diego de Almagro</t>
  </si>
  <si>
    <t>E02-30</t>
  </si>
  <si>
    <t>Av. Brasil - Ca. Cabo Gutarra - Av. De la Policia</t>
  </si>
  <si>
    <t>E04-19</t>
  </si>
  <si>
    <t>Av. Cipriano Dulanto - Av. La Mar - Cdra. 10 (Ingreso AELU)</t>
  </si>
  <si>
    <t>E04-20</t>
  </si>
  <si>
    <t xml:space="preserve">Av. La Mar (Av. Cipriano Dulanto) - Av. Abraham Lincoln  </t>
  </si>
  <si>
    <t>E04-21</t>
  </si>
  <si>
    <t>Av. Cipriano Dulanto - Av. Juan Valer Sandoval</t>
  </si>
  <si>
    <t>E04-22</t>
  </si>
  <si>
    <t>Av. Cipriano Dulanto - Jr. Daniel Hernandez</t>
  </si>
  <si>
    <t>E04-23</t>
  </si>
  <si>
    <t>Av. Sucre - Av. Cipriano Dulanto</t>
  </si>
  <si>
    <t>E04-24</t>
  </si>
  <si>
    <t>Av. Sucre - Av. Gral. Manuel Vivanco</t>
  </si>
  <si>
    <t>E04-25</t>
  </si>
  <si>
    <t>Av. Sucre - Av. José Leguía Meléndez</t>
  </si>
  <si>
    <t>E04-26</t>
  </si>
  <si>
    <t>Av. Sucre - Av. Gral. Córdova</t>
  </si>
  <si>
    <t>E04-27</t>
  </si>
  <si>
    <t>Av. Sucre - Av. Bolívar</t>
  </si>
  <si>
    <t>E04-28</t>
  </si>
  <si>
    <t>Av. Bolivar - Av. Paseo de los Andes</t>
  </si>
  <si>
    <t>E04-29</t>
  </si>
  <si>
    <t>Av. Bolivar - Av. Del Río</t>
  </si>
  <si>
    <t>E04-30</t>
  </si>
  <si>
    <t>Av. Bolivar - Av. Gral. Córdova - Calle Andalucia</t>
  </si>
  <si>
    <t>E04-31</t>
  </si>
  <si>
    <t>Av. Bolivar - Jr. Abraham Lincoln</t>
  </si>
  <si>
    <t>E04-01</t>
  </si>
  <si>
    <t>Av. La Paz - Jr. Santa Rosa (Ca. 27 de Julio)</t>
  </si>
  <si>
    <t>E04-02</t>
  </si>
  <si>
    <t>Av. La Paz - Jr. Echenique</t>
  </si>
  <si>
    <t>E04-03</t>
  </si>
  <si>
    <t>Av. La Paz - Jr. Aviación</t>
  </si>
  <si>
    <t>E04-04</t>
  </si>
  <si>
    <t>Av. La Paz - Ca. 20</t>
  </si>
  <si>
    <t>E04-05</t>
  </si>
  <si>
    <t>Av. La Paz - Jr. Mariscal Gamarra</t>
  </si>
  <si>
    <t>E04-06</t>
  </si>
  <si>
    <t>Av. La Paz - Jr. Jorge Chávez</t>
  </si>
  <si>
    <t>E04-07</t>
  </si>
  <si>
    <t>Av. La Paz - Jr. Jorge Inclan</t>
  </si>
  <si>
    <t>E04-08</t>
  </si>
  <si>
    <t>Av. La Paz  - Jr. Comandante Ladisiao Espinar</t>
  </si>
  <si>
    <t>E04-09</t>
  </si>
  <si>
    <t>Av. La Paz - Ca. Leoncio Prado</t>
  </si>
  <si>
    <t>E04-10</t>
  </si>
  <si>
    <t>Av. La Paz - Jr. Independencia</t>
  </si>
  <si>
    <t>E04-11</t>
  </si>
  <si>
    <t>Jr. Independencia - Av. Lima</t>
  </si>
  <si>
    <t>E04-12</t>
  </si>
  <si>
    <t>Jr. Francisco Bolognesi - Av. Lima</t>
  </si>
  <si>
    <t>E04-13</t>
  </si>
  <si>
    <t>Jr. Francisco Bolognesi - Jr. Cuzco</t>
  </si>
  <si>
    <t>E04-14</t>
  </si>
  <si>
    <t>Jr. Francisco Bolognesi - Jr. Ayacucho</t>
  </si>
  <si>
    <t>E04-15</t>
  </si>
  <si>
    <t>Jr. Miguel de Unamuno - Jr. Caminos del Inca</t>
  </si>
  <si>
    <t>E04-16</t>
  </si>
  <si>
    <t>Av. De los Precursores - Av. Rafael Escardo</t>
  </si>
  <si>
    <t>E04-17</t>
  </si>
  <si>
    <t>Av. La Mar - Av. Parque de las Leyendas</t>
  </si>
  <si>
    <t>E04-18</t>
  </si>
  <si>
    <t>Av. La Mar - Av. Jose de la Riva Agüero</t>
  </si>
  <si>
    <t>E03-26</t>
  </si>
  <si>
    <t>Av. del Ejército - Av. Juan de Aliaga</t>
  </si>
  <si>
    <t>E03-27</t>
  </si>
  <si>
    <t>Av. del Ejército - Ca. Baca Flor (Bajada Marbella)</t>
  </si>
  <si>
    <t>E03-28</t>
  </si>
  <si>
    <t>Av. del Ejército - Larco Herrera</t>
  </si>
  <si>
    <t>E03-29</t>
  </si>
  <si>
    <t>Av. Brasil - Av. Pérez Aranibar</t>
  </si>
  <si>
    <t>E03-30</t>
  </si>
  <si>
    <t>Av. Sucre - Jr. Diego Ferre</t>
  </si>
  <si>
    <t>E03-31</t>
  </si>
  <si>
    <t>Av. Brasil - Ca. Miraflores</t>
  </si>
  <si>
    <t>E03-32</t>
  </si>
  <si>
    <t>Av. Sucre - Jr. Cmdte. Espinar</t>
  </si>
  <si>
    <t>E03-33</t>
  </si>
  <si>
    <t>Jr. Tacna - Jr. Cmdte. Espinar</t>
  </si>
  <si>
    <t>E03-34</t>
  </si>
  <si>
    <t>Av. Brasil - Jr. Salaverry - Jr. Arica</t>
  </si>
  <si>
    <t>E03-35</t>
  </si>
  <si>
    <t>Av. Sucre - Jr. Salaverry</t>
  </si>
  <si>
    <t>E03-36</t>
  </si>
  <si>
    <t>Jr. Tacna - Jr. Salaverry</t>
  </si>
  <si>
    <t>E03-37</t>
  </si>
  <si>
    <t>Av. Brasil - Jr. Miguel Grau - Jr. Inclan</t>
  </si>
  <si>
    <t>E03-38</t>
  </si>
  <si>
    <t>Av. Sucre - Jr. Grau</t>
  </si>
  <si>
    <t>E03-39</t>
  </si>
  <si>
    <t>Av. Brasil - Jr. Bolognesi - Jr. Ricardo Rey Basadre</t>
  </si>
  <si>
    <t>E03-40</t>
  </si>
  <si>
    <t>Av. Sucre - Jr. Bolognesi</t>
  </si>
  <si>
    <t>E03-41</t>
  </si>
  <si>
    <t>Av. Brasil - Jr. Felix Dibos - Jr. San Martín</t>
  </si>
  <si>
    <t>E03-42</t>
  </si>
  <si>
    <t>Av. Sucre - Jr. Junín</t>
  </si>
  <si>
    <t>E03-11</t>
  </si>
  <si>
    <t>Av. República de Panamá - Av. Canaval y Moreyra</t>
  </si>
  <si>
    <t>E03-17</t>
  </si>
  <si>
    <t>Av. del Ejército - Calle  Jorge Polar</t>
  </si>
  <si>
    <t>E03-18</t>
  </si>
  <si>
    <t>Av. del Ejército - Av. Coronel Pedro Portillo</t>
  </si>
  <si>
    <t>E03-19</t>
  </si>
  <si>
    <t>Av. del Ejército - Av. Octavio Espinoza</t>
  </si>
  <si>
    <t>E03-20</t>
  </si>
  <si>
    <t>Av. del Ejército - Ca. Godofredo Garcia - Ca. Valle Riestra</t>
  </si>
  <si>
    <t>E03-21</t>
  </si>
  <si>
    <t>Av. 2 de Mayo - Ca. Los Alamos - Ca. Pumacahua</t>
  </si>
  <si>
    <t>E03-22</t>
  </si>
  <si>
    <t>Av. 2 de Mayo - Av. Prescott - Ca. Las Flores</t>
  </si>
  <si>
    <t>E03-24</t>
  </si>
  <si>
    <t>Av. Salaverry - Av. Juan Antonio Pezet</t>
  </si>
  <si>
    <t>E03-25</t>
  </si>
  <si>
    <t>Av. Salaverry - Av. Ejército</t>
  </si>
  <si>
    <t>E03-02</t>
  </si>
  <si>
    <t>Av. República de Panamá - Av. 28 de Julio</t>
  </si>
  <si>
    <t>E03-03</t>
  </si>
  <si>
    <t>Av. República de Panamá - Av. Alfredo Benavides</t>
  </si>
  <si>
    <t>E03-04</t>
  </si>
  <si>
    <t>Av. República de Panamá - Av. Ricardo Palma</t>
  </si>
  <si>
    <t>E03-05</t>
  </si>
  <si>
    <t>Av. República de Panamá - Av. Roca y Boloña</t>
  </si>
  <si>
    <t>E03-12</t>
  </si>
  <si>
    <t>Av. Angamos - Av. Santa Cruz</t>
  </si>
  <si>
    <t>E03-13</t>
  </si>
  <si>
    <t>Av. Santa Cruz - Av. Mariscal La Mar - Calle Enrique Palacios</t>
  </si>
  <si>
    <t>E03-14</t>
  </si>
  <si>
    <t>Av. del Ejército - Calle Manuel Tovar</t>
  </si>
  <si>
    <t>E03-15</t>
  </si>
  <si>
    <t>Av. del Ejército - Calle Ignacio Merino</t>
  </si>
  <si>
    <t>E03-16</t>
  </si>
  <si>
    <t>Av. del Ejército - Calle Mariano Melgar</t>
  </si>
  <si>
    <t>E03-23</t>
  </si>
  <si>
    <t>Av. Salaverry - Av. Alberto del Campo</t>
  </si>
  <si>
    <t>E03-06</t>
  </si>
  <si>
    <t>Av. República de Panamá - Ca. Manuel Gonzales Prada</t>
  </si>
  <si>
    <t>E03-07</t>
  </si>
  <si>
    <t>Av. República de Panamá -  Ca. Portocarrero</t>
  </si>
  <si>
    <t>E03-08</t>
  </si>
  <si>
    <t>Av. República de Panamá - Ca. Domingo Orue</t>
  </si>
  <si>
    <t>E03-09</t>
  </si>
  <si>
    <t>Av. Tomas Marsano - Av. República de Panamá - Av. Los Negocios</t>
  </si>
  <si>
    <t>E03-10</t>
  </si>
  <si>
    <t>Av. República de Panamá - Av. Aramburú</t>
  </si>
  <si>
    <t>E05-09</t>
  </si>
  <si>
    <t>Av. Tomas Marsano - Diaz C. / Av. El sauce - Ca. Erick G. Diaz Cabre</t>
  </si>
  <si>
    <t>E05-10</t>
  </si>
  <si>
    <t>Av. Tomas Marsano Av. Manuel Villarán</t>
  </si>
  <si>
    <t>E05-11</t>
  </si>
  <si>
    <t>Av. Tomas Marsano - Av. Roca y Boloña</t>
  </si>
  <si>
    <t>E05-12</t>
  </si>
  <si>
    <t>Av. Tomas Marsano - Ca. Los Angeles</t>
  </si>
  <si>
    <t>E05-13</t>
  </si>
  <si>
    <t>Av. Tomas Marsano - Ca. Allende - Ca. San Fernando</t>
  </si>
  <si>
    <t>E05-14</t>
  </si>
  <si>
    <t>Av. Tomas Marsano - Ca. Alejandro Peralta - Psj. Flaubert</t>
  </si>
  <si>
    <t>E05-15</t>
  </si>
  <si>
    <t>Av. Tomas Marsano - Av. Guardia Civil</t>
  </si>
  <si>
    <t>E05-16</t>
  </si>
  <si>
    <t>Av. Tomas Marsano - Ca. Domingo Orue</t>
  </si>
  <si>
    <t>E05-01</t>
  </si>
  <si>
    <t>Av. Tomas Marsano - Av. Caminos del Inca - Av. Los Próceres</t>
  </si>
  <si>
    <t>E05-02</t>
  </si>
  <si>
    <t>Av. Tomas Marsano - Jr. El Sol - Ca. Talara</t>
  </si>
  <si>
    <t>E05-03</t>
  </si>
  <si>
    <t>Av. Tomas Marsano - Av. Jorge Chavez (Ca. Antares) - Av. Andrés Tinoco - Ca. Victor Plasencia</t>
  </si>
  <si>
    <t>E05-04</t>
  </si>
  <si>
    <t>Av. Tomas Marsano - Av. Surco</t>
  </si>
  <si>
    <t>E05-05</t>
  </si>
  <si>
    <t>Av. Tomas Marsano - Av. Ayacucho</t>
  </si>
  <si>
    <t>E05-06</t>
  </si>
  <si>
    <t xml:space="preserve">Av. Tomas Marsano - Av. Alfredo Franco </t>
  </si>
  <si>
    <t>E05-07</t>
  </si>
  <si>
    <t>Av. Tomas Marsano - Ovalo Higuereta</t>
  </si>
  <si>
    <t>E05-08</t>
  </si>
  <si>
    <t>Av. Tomas Marsano - Ca. Enrique Caballero Orrego</t>
  </si>
  <si>
    <t>E03-01</t>
  </si>
  <si>
    <t>Av. República de Panamá - Av. Mariscal Ramón Castilla</t>
  </si>
  <si>
    <t>E07-16</t>
  </si>
  <si>
    <t>Av. Los Héroes - Metro de Atocongo</t>
  </si>
  <si>
    <t>E07-17</t>
  </si>
  <si>
    <t>Av. Los Héroes - Ca. Buckinghan</t>
  </si>
  <si>
    <t>E07-18</t>
  </si>
  <si>
    <t>Av. Los Héroes - Av. San Juan</t>
  </si>
  <si>
    <t>E07-19</t>
  </si>
  <si>
    <t>Av. Los Héroes - Av. Miguel Iglesias</t>
  </si>
  <si>
    <t>E07-20</t>
  </si>
  <si>
    <t>Av. Pachacutec - Av. Maria Parado de Bellido</t>
  </si>
  <si>
    <t>E07-21</t>
  </si>
  <si>
    <t>Av. Pachacutec - Jr. Huamachuco - Av. 1</t>
  </si>
  <si>
    <t>E07-22</t>
  </si>
  <si>
    <t>Av. Pachacutec - Av. 26 de Noviembre</t>
  </si>
  <si>
    <t>E07-23</t>
  </si>
  <si>
    <t>Av. Pachacutec - Av. Pumacahua</t>
  </si>
  <si>
    <t>E07-24</t>
  </si>
  <si>
    <t>Av. Pachacutec - Av. 27 de Diciembre - Ca. Los Tecnicos</t>
  </si>
  <si>
    <t>E07-25</t>
  </si>
  <si>
    <t>Av.Pachachutec - Av. El Sol</t>
  </si>
  <si>
    <t>E07-26</t>
  </si>
  <si>
    <t>Av. Pachacutec - Av. Velasco Alvarado</t>
  </si>
  <si>
    <t>E07-27</t>
  </si>
  <si>
    <t>Av. Pachacutec - Ca. 5 (Tottus)</t>
  </si>
  <si>
    <t>E07-28</t>
  </si>
  <si>
    <t>Av. Pachacutec - Av. 200 Millas</t>
  </si>
  <si>
    <t>E07-29</t>
  </si>
  <si>
    <t>Av. Pachacutec - Av. Lima</t>
  </si>
  <si>
    <t>E06-04</t>
  </si>
  <si>
    <t>Av. Canta Callao - Av. Naranjal</t>
  </si>
  <si>
    <t>E06-05</t>
  </si>
  <si>
    <t>Av. Canta Callao - Av. Los Olivos</t>
  </si>
  <si>
    <t>E06-06</t>
  </si>
  <si>
    <t>Av. Canta Callao - Ca. 3</t>
  </si>
  <si>
    <t>E06-07</t>
  </si>
  <si>
    <t>Av. Canta Callao - Av. Los Alisos</t>
  </si>
  <si>
    <t>E06-08</t>
  </si>
  <si>
    <t>Av. Canta Callao - Ca. Los Olivos</t>
  </si>
  <si>
    <t>E06-09</t>
  </si>
  <si>
    <t>Av. Canta Callao - Av. Carlos Izaguirre</t>
  </si>
  <si>
    <t>E06-10</t>
  </si>
  <si>
    <t>Av. Canta Callao - Av. Los Dominicos</t>
  </si>
  <si>
    <t>E06-28</t>
  </si>
  <si>
    <t>Av. Antunez de Mayolo - Av. 12 de Octubre</t>
  </si>
  <si>
    <t>E05-41</t>
  </si>
  <si>
    <t>Av. Naranjal - Jr. Los Yunques</t>
  </si>
  <si>
    <t>E05-42</t>
  </si>
  <si>
    <t>Av. Los Alisos - Ca. Las Maracuyas</t>
  </si>
  <si>
    <t>E06-11</t>
  </si>
  <si>
    <t>Av. Canta Callao - Av. Pacasmayo</t>
  </si>
  <si>
    <t>E06-12</t>
  </si>
  <si>
    <t>Av. Huandoy - Ca. Los Olivos</t>
  </si>
  <si>
    <t>E06-13</t>
  </si>
  <si>
    <t>Av. Los Alisos - Av. Huandoy</t>
  </si>
  <si>
    <t>E06-14</t>
  </si>
  <si>
    <t>Av. Las Palmeras - Alameda Central</t>
  </si>
  <si>
    <t>E06-15</t>
  </si>
  <si>
    <t>Av. Los Alisos - Av. Las Palmeras</t>
  </si>
  <si>
    <t>E06-16</t>
  </si>
  <si>
    <t>Av. Las Palmeras - Ca. Los Amarantos</t>
  </si>
  <si>
    <t>E06-17</t>
  </si>
  <si>
    <t>Av. Las Palmeras - Ca. Las Hiedras</t>
  </si>
  <si>
    <t>E06-18</t>
  </si>
  <si>
    <t>Av. Carlos Izaguirre - Av. Alfredo Mendiola</t>
  </si>
  <si>
    <t>E06-19</t>
  </si>
  <si>
    <t>Av. Carlos Izaguirre - Av. José Santos Chocano</t>
  </si>
  <si>
    <t>E06-20</t>
  </si>
  <si>
    <t>Av. Carlos Izaguirre - Av. Las Palmeras</t>
  </si>
  <si>
    <t>E06-21</t>
  </si>
  <si>
    <t>Av. Carlos Izaguirre - Jr. Conococha</t>
  </si>
  <si>
    <t>E06-22</t>
  </si>
  <si>
    <t>Av. Carlos Izaguirre - Av. Haya de la Torre (San Francisco)</t>
  </si>
  <si>
    <t>E06-23</t>
  </si>
  <si>
    <t>Av. Carlos Izaguirre - Av. 12 de Octubre</t>
  </si>
  <si>
    <t>E06-24</t>
  </si>
  <si>
    <t>Av. Carlos Izaguirre - Av. Santa Rosa</t>
  </si>
  <si>
    <t>E06-25</t>
  </si>
  <si>
    <t>Av. Antunez de Mayolo - Ca. Orión</t>
  </si>
  <si>
    <t>E06-26</t>
  </si>
  <si>
    <t xml:space="preserve">Av. Antunez de Mayolo - Ca. Escorpio </t>
  </si>
  <si>
    <t>E06-27</t>
  </si>
  <si>
    <t>Av. Antunez de Mayolo - Ca. Colcabamba (Jr. Huari)</t>
  </si>
  <si>
    <t>E06-29</t>
  </si>
  <si>
    <t>Av. Angélica Gamarra - Panamericana Norte</t>
  </si>
  <si>
    <t>E06-30</t>
  </si>
  <si>
    <t>Av. Angélica Gamarra - Ca. Tupac Yupanqui</t>
  </si>
  <si>
    <t>E06-31</t>
  </si>
  <si>
    <t>Av. Angélica Gamarra - Av. Alfa</t>
  </si>
  <si>
    <t>E06-32</t>
  </si>
  <si>
    <t>Av. Angélica Gamarra - Av. Beta</t>
  </si>
  <si>
    <t>E06-33</t>
  </si>
  <si>
    <t>Av. Tomas Valle - Panamericana Norte</t>
  </si>
  <si>
    <t>E06-36</t>
  </si>
  <si>
    <t>Av. Tomas Valle - Ca. Pedro Unanue - Ca. Diego Ferre</t>
  </si>
  <si>
    <t>E06-37</t>
  </si>
  <si>
    <t>Av. Tomas Valle - Av. Los Proceres</t>
  </si>
  <si>
    <t>E06-38</t>
  </si>
  <si>
    <t>Av. Angélica Gamarra - Av. Los Proceres</t>
  </si>
  <si>
    <t>E06-39</t>
  </si>
  <si>
    <t>Av. José Granda - Av. Los Proceres</t>
  </si>
  <si>
    <t>E06-40</t>
  </si>
  <si>
    <t>Av. José Granda - Av. Canta</t>
  </si>
  <si>
    <t>E06-42</t>
  </si>
  <si>
    <t>Av. José Granda - Av. Alamos</t>
  </si>
  <si>
    <t>E06-43</t>
  </si>
  <si>
    <t>Av. José Granda - Ca. Nicolas de Pierola</t>
  </si>
  <si>
    <t>E06-44</t>
  </si>
  <si>
    <t>Av. José Granda - Panamericana Norte</t>
  </si>
  <si>
    <t>E06-01</t>
  </si>
  <si>
    <t>Av. Las Palmeras - Av. Marañon</t>
  </si>
  <si>
    <t>E06-02</t>
  </si>
  <si>
    <t>Av. Naranjal - Av. Las Palmeras</t>
  </si>
  <si>
    <t>E06-03</t>
  </si>
  <si>
    <t>Av. Naranjal - Av. Huandoy</t>
  </si>
  <si>
    <t>E06-34</t>
  </si>
  <si>
    <t>Av. Tomas Valle - Av. Alfa</t>
  </si>
  <si>
    <t>E06-35</t>
  </si>
  <si>
    <t>Av. Tomas Valle - Av. German Aguirre (Beta)</t>
  </si>
  <si>
    <t>E06-41</t>
  </si>
  <si>
    <t>Av. José Granda - Av. Tupac Amarú</t>
  </si>
  <si>
    <t>E05-27</t>
  </si>
  <si>
    <t>Av. Tupac Amarú - Av. Los Incas</t>
  </si>
  <si>
    <t>E05-28</t>
  </si>
  <si>
    <t>Av. Tupac Amarú - Av. Sangarara</t>
  </si>
  <si>
    <t>E05-29</t>
  </si>
  <si>
    <t>Av. Tupac Amarú - Av. Miguel Grau</t>
  </si>
  <si>
    <t>E05-30</t>
  </si>
  <si>
    <t>Av. Tupac Amarú - Av. Jamaica</t>
  </si>
  <si>
    <t>E05-31</t>
  </si>
  <si>
    <t>Av. Tupac Amarú - Av. Micaela Bastidas</t>
  </si>
  <si>
    <t>E05-32</t>
  </si>
  <si>
    <t>Av. Tupac Amarú - Ca. Ciro Alegría</t>
  </si>
  <si>
    <t>E05-33</t>
  </si>
  <si>
    <t>Av. Tupac Amarú - Av. Victor A. Belaunde</t>
  </si>
  <si>
    <t>E05-34</t>
  </si>
  <si>
    <t>Av. Tupac Amarú - Ca. Miguel Grau</t>
  </si>
  <si>
    <t>E05-35</t>
  </si>
  <si>
    <t>Av. Tupac Amarú - Av. Santa Rosa</t>
  </si>
  <si>
    <t>E05-36</t>
  </si>
  <si>
    <t>Av. Tupac Amarú - Av. 22 de Agosto</t>
  </si>
  <si>
    <t>E05-37</t>
  </si>
  <si>
    <t>Av. Tupac Amarú - Av. San Martín</t>
  </si>
  <si>
    <t>E05-38</t>
  </si>
  <si>
    <t>Av. Tupac Amarú - Av. El Parral</t>
  </si>
  <si>
    <t>E05-39</t>
  </si>
  <si>
    <t>Av. Tupac Amarú - Av. Del Maestro</t>
  </si>
  <si>
    <t>E05-40</t>
  </si>
  <si>
    <t>Av. Tupac Amarú - Ca. 23 - Ca. La Merced</t>
  </si>
  <si>
    <t>E05-25</t>
  </si>
  <si>
    <t>Av. Tupac Amarú - Ca. San Julián (Hospital Sergio Bernales)</t>
  </si>
  <si>
    <t>E05-24</t>
  </si>
  <si>
    <t>Av. Tupac Amarú - Av. San Felipe</t>
  </si>
  <si>
    <t>E05-17</t>
  </si>
  <si>
    <t>Av. Tupac Amarú - Av. Manuel Prado</t>
  </si>
  <si>
    <t>E05-18</t>
  </si>
  <si>
    <t>Av. Tupac Amarú - Ca. Miraflores</t>
  </si>
  <si>
    <t>E05-19</t>
  </si>
  <si>
    <t>Av. Tupac Amarú - Av. Central</t>
  </si>
  <si>
    <t>E05-20</t>
  </si>
  <si>
    <t>Av. Tupac Amarú - Av. Parque Zonal - Av. José Pardo</t>
  </si>
  <si>
    <t>E05-21</t>
  </si>
  <si>
    <t>Av. Tupac Amarú - Av. Amador Medina Reina</t>
  </si>
  <si>
    <t>E05-22</t>
  </si>
  <si>
    <t>Av. Tupac Amarú - Jr. Industrial - Jr. La Flor</t>
  </si>
  <si>
    <t>E05-23</t>
  </si>
  <si>
    <t>Av. Tupac Amarú - Av. Isabel Chimpu Ocllo</t>
  </si>
  <si>
    <t>E05-26</t>
  </si>
  <si>
    <t>Av. Tupac Amarú - Av. Revolución</t>
  </si>
  <si>
    <t>E02-01</t>
  </si>
  <si>
    <t>Av. CircunvalaciónAv. Mariscal Nieto</t>
  </si>
  <si>
    <t>E02-02</t>
  </si>
  <si>
    <t>Av. CircunvalaciónJr. Manuel Beingolea</t>
  </si>
  <si>
    <t>E02-03</t>
  </si>
  <si>
    <t>Av. CircunvalaciónCa. Pablo Patron</t>
  </si>
  <si>
    <t>Vehiculo</t>
  </si>
  <si>
    <t>Nº</t>
  </si>
  <si>
    <t>Concatenar</t>
  </si>
  <si>
    <t>Una Hora Veh.</t>
  </si>
  <si>
    <t>Una Hora UCP.</t>
  </si>
  <si>
    <t>Volumen Total Veh.</t>
  </si>
  <si>
    <t>Volumen Total UCP.</t>
  </si>
  <si>
    <t># Carriles</t>
  </si>
  <si>
    <t>Factor de Giro</t>
  </si>
  <si>
    <t>Gros</t>
  </si>
  <si>
    <t>Orden</t>
  </si>
  <si>
    <r>
      <t xml:space="preserve">Calculo de Tiempo de Ciclo Semaforico: </t>
    </r>
    <r>
      <rPr>
        <b/>
        <i/>
        <sz val="22"/>
        <color rgb="FFFF0000"/>
        <rFont val="Arial Narrow"/>
        <family val="2"/>
      </rPr>
      <t>Metodo de WEBSTER</t>
    </r>
  </si>
  <si>
    <t>y</t>
  </si>
  <si>
    <r>
      <rPr>
        <b/>
        <sz val="20"/>
        <color indexed="12"/>
        <rFont val="Arial Narrow"/>
        <family val="2"/>
      </rPr>
      <t>Elaboraciòn:</t>
    </r>
    <r>
      <rPr>
        <b/>
        <sz val="20"/>
        <color indexed="10"/>
        <rFont val="Arial Narrow"/>
        <family val="2"/>
      </rPr>
      <t xml:space="preserve"> Miguel Hernàndez</t>
    </r>
  </si>
  <si>
    <t>1</t>
  </si>
  <si>
    <t>1Auto</t>
  </si>
  <si>
    <t>3</t>
  </si>
  <si>
    <t>3Auto</t>
  </si>
  <si>
    <t>1Taxi</t>
  </si>
  <si>
    <t>3Taxi</t>
  </si>
  <si>
    <t>1Omnibus</t>
  </si>
  <si>
    <t>3Omnibus</t>
  </si>
  <si>
    <t>1Microbús</t>
  </si>
  <si>
    <t>3Microbús</t>
  </si>
  <si>
    <t>1Camioneta Rural</t>
  </si>
  <si>
    <t>3Camioneta Rural</t>
  </si>
  <si>
    <t>1Moto lineal</t>
  </si>
  <si>
    <t>3Moto lineal</t>
  </si>
  <si>
    <t>1Mototaxi</t>
  </si>
  <si>
    <t>3Mototaxi</t>
  </si>
  <si>
    <t>1Bicicleta</t>
  </si>
  <si>
    <t>3Bicicleta</t>
  </si>
  <si>
    <t>1Camión</t>
  </si>
  <si>
    <t>3Camión</t>
  </si>
  <si>
    <t>1Tráiler</t>
  </si>
  <si>
    <t>3Tráiler</t>
  </si>
  <si>
    <t>1Bus Interprovincial</t>
  </si>
  <si>
    <t>3Bus Interprovincial</t>
  </si>
  <si>
    <t>2</t>
  </si>
  <si>
    <t>2Auto</t>
  </si>
  <si>
    <t>2Taxi</t>
  </si>
  <si>
    <t>2Omnibus</t>
  </si>
  <si>
    <t>2Microbús</t>
  </si>
  <si>
    <t>2Camioneta Rural</t>
  </si>
  <si>
    <t>2Moto lineal</t>
  </si>
  <si>
    <t>2Mototaxi</t>
  </si>
  <si>
    <t>2Bicicleta</t>
  </si>
  <si>
    <t>2Camión</t>
  </si>
  <si>
    <t>2Tráiler</t>
  </si>
  <si>
    <t>2Bus Interprovincial</t>
  </si>
  <si>
    <t>4</t>
  </si>
  <si>
    <t>4Auto</t>
  </si>
  <si>
    <t>4Taxi</t>
  </si>
  <si>
    <t>4Omnibus</t>
  </si>
  <si>
    <t>4Microbús</t>
  </si>
  <si>
    <t>4Camioneta Rural</t>
  </si>
  <si>
    <t>4Moto lineal</t>
  </si>
  <si>
    <t>4Mototaxi</t>
  </si>
  <si>
    <t>4Bicicleta</t>
  </si>
  <si>
    <t>4Camión</t>
  </si>
  <si>
    <t>4Tráiler</t>
  </si>
  <si>
    <t>4Bus Interprovincial</t>
  </si>
  <si>
    <t>Movimiento</t>
  </si>
  <si>
    <t>Y6</t>
  </si>
  <si>
    <t>Y7</t>
  </si>
  <si>
    <t>Y8</t>
  </si>
  <si>
    <t>V. Vehicular (UCP)</t>
  </si>
  <si>
    <t>Giro no Permitido en el Flujograma</t>
  </si>
  <si>
    <t>Giro no Permitido en el Histograma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</si>
  <si>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</si>
  <si>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</si>
  <si>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</si>
  <si>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</si>
  <si>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</si>
  <si>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</si>
  <si>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</si>
  <si>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</si>
  <si>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</si>
  <si>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</si>
  <si>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</si>
  <si>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</si>
  <si>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</si>
  <si>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</si>
  <si>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</si>
  <si>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</si>
  <si>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</si>
  <si>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</si>
  <si>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</si>
  <si>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</si>
  <si>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</si>
  <si>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</si>
  <si>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</si>
  <si>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</si>
  <si>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AO89</t>
  </si>
  <si>
    <t>AP89</t>
  </si>
  <si>
    <t>AQ89</t>
  </si>
  <si>
    <t>AR89</t>
  </si>
  <si>
    <t>AS89</t>
  </si>
  <si>
    <t>AT89</t>
  </si>
  <si>
    <t>AU89</t>
  </si>
  <si>
    <t>AV89</t>
  </si>
  <si>
    <t>AW89</t>
  </si>
  <si>
    <t>AX89</t>
  </si>
  <si>
    <t>AY89</t>
  </si>
  <si>
    <t>AZ89</t>
  </si>
  <si>
    <t>BA89</t>
  </si>
  <si>
    <t>BB89</t>
  </si>
  <si>
    <t>BC89</t>
  </si>
  <si>
    <t>BD89</t>
  </si>
  <si>
    <t>ax89</t>
  </si>
  <si>
    <t>Av. San Juan</t>
  </si>
  <si>
    <t>Av. Los Heroes</t>
  </si>
  <si>
    <t>5</t>
  </si>
  <si>
    <t>5Auto</t>
  </si>
  <si>
    <t>6</t>
  </si>
  <si>
    <t>6Auto</t>
  </si>
  <si>
    <t>5Taxi</t>
  </si>
  <si>
    <t>6Taxi</t>
  </si>
  <si>
    <t>5Omnibus</t>
  </si>
  <si>
    <t>6Omnibus</t>
  </si>
  <si>
    <t>5Microbús</t>
  </si>
  <si>
    <t>6Microbús</t>
  </si>
  <si>
    <t>5Camioneta Rural</t>
  </si>
  <si>
    <t>6Camioneta Rural</t>
  </si>
  <si>
    <t>5Moto lineal</t>
  </si>
  <si>
    <t>6Moto lineal</t>
  </si>
  <si>
    <t>5Mototaxi</t>
  </si>
  <si>
    <t>6Mototaxi</t>
  </si>
  <si>
    <t>5Bicicleta</t>
  </si>
  <si>
    <t>6Bicicleta</t>
  </si>
  <si>
    <t>5Camión</t>
  </si>
  <si>
    <t>6Camión</t>
  </si>
  <si>
    <t>5Tráiler</t>
  </si>
  <si>
    <t>6Tráiler</t>
  </si>
  <si>
    <t>5Bus Interprovincial</t>
  </si>
  <si>
    <t>6Bus Interprovincial</t>
  </si>
  <si>
    <t>Av. Pachacutec</t>
  </si>
  <si>
    <t>Av. 1</t>
  </si>
  <si>
    <t>Jr. Huamachuco</t>
  </si>
  <si>
    <t>Grupo 34</t>
  </si>
  <si>
    <t>Villa María del Triunfo</t>
  </si>
  <si>
    <t>Av. Pachacutec - Jr. Humachuco</t>
  </si>
  <si>
    <t>sábado</t>
  </si>
  <si>
    <t>SP06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</si>
</sst>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[$-280A]d&quot; de &quot;mmmm&quot; de &quot;yyyy;@"/>
    <numFmt numFmtId="165" formatCode="0.0%"/>
    <numFmt numFmtId="166" formatCode="dd/mm/yy;@"/>
    <numFmt numFmtId="168" formatCode="mmmm"/>
    <numFmt numFmtId="169" formatCode="dddd"/>
    <numFmt numFmtId="170" formatCode="dd/mm/yyyy;@"/>
    <numFmt numFmtId="171" formatCode="0.000"/>
    <numFmt numFmtId="172" formatCode="[$-280A]dddd\ d&quot; de &quot;mmmm&quot; de &quot;yyyy;@"/>
  </numFmts>
  <fonts count="11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6"/>
      <name val="Arial Narrow"/>
      <family val="2"/>
    </font>
    <font>
      <sz val="10"/>
      <name val="Arial Narrow"/>
      <family val="2"/>
    </font>
    <font>
      <b/>
      <sz val="16"/>
      <name val="Arial Narrow"/>
      <family val="2"/>
    </font>
    <font>
      <b/>
      <sz val="10"/>
      <name val="Arial Narrow"/>
      <family val="2"/>
    </font>
    <font>
      <sz val="14"/>
      <name val="Arial Narrow"/>
      <family val="2"/>
    </font>
    <font>
      <sz val="12"/>
      <name val="Arial Narrow"/>
      <family val="2"/>
    </font>
    <font>
      <sz val="20"/>
      <name val="Arial Narrow"/>
      <family val="2"/>
    </font>
    <font>
      <b/>
      <sz val="20"/>
      <name val="Arial Narrow"/>
      <family val="2"/>
    </font>
    <font>
      <sz val="11"/>
      <name val="Arial Narrow"/>
      <family val="2"/>
    </font>
    <font>
      <sz val="22"/>
      <name val="Arial Narrow"/>
      <family val="2"/>
    </font>
    <font>
      <sz val="24"/>
      <name val="Arial Narrow"/>
      <family val="2"/>
    </font>
    <font>
      <b/>
      <sz val="26"/>
      <name val="Arial Narrow"/>
      <family val="2"/>
    </font>
    <font>
      <b/>
      <sz val="16"/>
      <name val="Arial"/>
      <family val="2"/>
    </font>
    <font>
      <sz val="16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6"/>
      <name val="Swis721 LtCn BT"/>
      <family val="2"/>
    </font>
    <font>
      <sz val="10"/>
      <name val="Arial"/>
      <family val="2"/>
    </font>
    <font>
      <b/>
      <i/>
      <sz val="16"/>
      <name val="Arial Narrow"/>
      <family val="2"/>
    </font>
    <font>
      <i/>
      <sz val="16"/>
      <name val="Arial Narrow"/>
      <family val="2"/>
    </font>
    <font>
      <b/>
      <sz val="12"/>
      <name val="Arial"/>
      <family val="2"/>
    </font>
    <font>
      <b/>
      <sz val="11"/>
      <name val="Arial Narrow"/>
      <family val="2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20"/>
      <color rgb="FF0000FF"/>
      <name val="Arial Narrow"/>
      <family val="2"/>
    </font>
    <font>
      <sz val="20"/>
      <color theme="3"/>
      <name val="Arial Narrow"/>
      <family val="2"/>
    </font>
    <font>
      <sz val="16"/>
      <color rgb="FF0000FF"/>
      <name val="Arial Narrow"/>
      <family val="2"/>
    </font>
    <font>
      <sz val="16"/>
      <color rgb="FF00B050"/>
      <name val="Arial Narrow"/>
      <family val="2"/>
    </font>
    <font>
      <b/>
      <sz val="16"/>
      <color rgb="FFFF0000"/>
      <name val="Arial Narrow"/>
      <family val="2"/>
    </font>
    <font>
      <sz val="14"/>
      <color rgb="FF0033CC"/>
      <name val="Arial Narrow"/>
      <family val="2"/>
    </font>
    <font>
      <sz val="12"/>
      <color rgb="FF0000FF"/>
      <name val="Arial Narrow"/>
      <family val="2"/>
    </font>
    <font>
      <b/>
      <i/>
      <sz val="16"/>
      <color rgb="FF002060"/>
      <name val="Arial Narrow"/>
      <family val="2"/>
    </font>
    <font>
      <b/>
      <sz val="22"/>
      <color rgb="FF0000FF"/>
      <name val="Arial Narrow"/>
      <family val="2"/>
    </font>
    <font>
      <sz val="14"/>
      <color theme="1"/>
      <name val="Arial Narrow"/>
      <family val="2"/>
    </font>
    <font>
      <b/>
      <sz val="16"/>
      <color rgb="FF002060"/>
      <name val="Arial Narrow"/>
      <family val="2"/>
    </font>
    <font>
      <b/>
      <sz val="10"/>
      <color rgb="FF0000FF"/>
      <name val="Arial"/>
      <family val="2"/>
    </font>
    <font>
      <sz val="9"/>
      <color rgb="FF0000FF"/>
      <name val="Arial Narrow"/>
      <family val="2"/>
    </font>
    <font>
      <sz val="6"/>
      <color rgb="FF0000FF"/>
      <name val="Arial Narrow"/>
      <family val="2"/>
    </font>
    <font>
      <sz val="18"/>
      <color rgb="FF0000FF"/>
      <name val="Arial Narrow"/>
      <family val="2"/>
    </font>
    <font>
      <sz val="16"/>
      <color rgb="FFFF0000"/>
      <name val="Arial Narrow"/>
      <family val="2"/>
    </font>
    <font>
      <b/>
      <sz val="16"/>
      <color rgb="FF0000FF"/>
      <name val="Arial"/>
      <family val="2"/>
    </font>
    <font>
      <b/>
      <sz val="10"/>
      <color theme="1"/>
      <name val="Arial Narrow"/>
      <family val="2"/>
    </font>
    <font>
      <sz val="38"/>
      <name val="Arial Narrow"/>
      <family val="2"/>
    </font>
    <font>
      <sz val="38"/>
      <name val="Arial"/>
      <family val="2"/>
    </font>
    <font>
      <sz val="38"/>
      <color rgb="FF0000FF"/>
      <name val="Arial Narrow"/>
      <family val="2"/>
    </font>
    <font>
      <sz val="16"/>
      <color rgb="FF0033CC"/>
      <name val="Arial Narrow"/>
      <family val="2"/>
    </font>
    <font>
      <b/>
      <sz val="16"/>
      <color rgb="FF0000FF"/>
      <name val="Arial Narrow"/>
      <family val="2"/>
    </font>
    <font>
      <b/>
      <sz val="20"/>
      <name val="Arial"/>
      <family val="2"/>
    </font>
    <font>
      <b/>
      <sz val="22"/>
      <name val="Arial Narrow"/>
      <family val="2"/>
    </font>
    <font>
      <b/>
      <sz val="22"/>
      <name val="Arial"/>
      <family val="2"/>
    </font>
    <font>
      <sz val="22"/>
      <name val="Arial"/>
      <family val="2"/>
    </font>
    <font>
      <b/>
      <i/>
      <u/>
      <sz val="48"/>
      <name val="Arial Narrow"/>
      <family val="2"/>
    </font>
    <font>
      <b/>
      <sz val="48"/>
      <color rgb="FF0070C0"/>
      <name val="Arial"/>
      <family val="2"/>
    </font>
    <font>
      <b/>
      <sz val="24"/>
      <color rgb="FF0000FF"/>
      <name val="Arial Narrow"/>
      <family val="2"/>
    </font>
    <font>
      <b/>
      <sz val="26"/>
      <color rgb="FF2429FC"/>
      <name val="Arial"/>
      <family val="2"/>
    </font>
    <font>
      <b/>
      <sz val="14"/>
      <name val="Arial Narrow"/>
      <family val="2"/>
    </font>
    <font>
      <b/>
      <sz val="14"/>
      <color theme="1"/>
      <name val="Arial Narrow"/>
      <family val="2"/>
    </font>
    <font>
      <b/>
      <sz val="11"/>
      <color theme="1"/>
      <name val="Arial Narrow"/>
      <family val="2"/>
    </font>
    <font>
      <b/>
      <sz val="16"/>
      <color theme="1"/>
      <name val="Arial Narrow"/>
      <family val="2"/>
    </font>
    <font>
      <b/>
      <sz val="14"/>
      <name val="Arial"/>
      <family val="2"/>
    </font>
    <font>
      <b/>
      <sz val="11"/>
      <color rgb="FFA50021"/>
      <name val="Arial"/>
      <family val="2"/>
    </font>
    <font>
      <b/>
      <sz val="11"/>
      <color rgb="FF006600"/>
      <name val="Arial"/>
      <family val="2"/>
    </font>
    <font>
      <b/>
      <sz val="11"/>
      <color rgb="FFCC6600"/>
      <name val="Arial"/>
      <family val="2"/>
    </font>
    <font>
      <i/>
      <sz val="24"/>
      <color rgb="FF0000FF"/>
      <name val="Arial Narrow"/>
      <family val="2"/>
    </font>
    <font>
      <b/>
      <sz val="12"/>
      <name val="Arial Narrow"/>
      <family val="2"/>
    </font>
    <font>
      <sz val="12"/>
      <name val="Arial"/>
      <family val="2"/>
    </font>
    <font>
      <b/>
      <sz val="12"/>
      <color rgb="FF006600"/>
      <name val="Arial"/>
      <family val="2"/>
    </font>
    <font>
      <b/>
      <sz val="12"/>
      <color rgb="FFCC6600"/>
      <name val="Arial"/>
      <family val="2"/>
    </font>
    <font>
      <b/>
      <sz val="12"/>
      <color rgb="FFA50021"/>
      <name val="Arial"/>
      <family val="2"/>
    </font>
    <font>
      <b/>
      <i/>
      <sz val="36"/>
      <color rgb="FF0000FF"/>
      <name val="Arial Narrow"/>
      <family val="2"/>
    </font>
    <font>
      <b/>
      <sz val="12"/>
      <color theme="0"/>
      <name val="Arial Narrow"/>
      <family val="2"/>
    </font>
    <font>
      <b/>
      <i/>
      <sz val="14"/>
      <color rgb="FF0000FF"/>
      <name val="Arial Narrow"/>
      <family val="2"/>
    </font>
    <font>
      <sz val="22"/>
      <color theme="0"/>
      <name val="Arial Narrow"/>
      <family val="2"/>
    </font>
    <font>
      <b/>
      <i/>
      <sz val="24"/>
      <color rgb="FF0000FF"/>
      <name val="Arial Narrow"/>
      <family val="2"/>
    </font>
    <font>
      <b/>
      <sz val="28"/>
      <color rgb="FF0066FF"/>
      <name val="Arial"/>
      <family val="2"/>
    </font>
    <font>
      <b/>
      <sz val="18"/>
      <name val="Arial"/>
      <family val="2"/>
    </font>
    <font>
      <b/>
      <i/>
      <sz val="18"/>
      <color theme="1"/>
      <name val="Arial"/>
      <family val="2"/>
    </font>
    <font>
      <b/>
      <i/>
      <sz val="12"/>
      <color theme="1"/>
      <name val="Arial"/>
      <family val="2"/>
    </font>
    <font>
      <sz val="10"/>
      <color rgb="FFC00000"/>
      <name val="Arial"/>
      <family val="2"/>
    </font>
    <font>
      <b/>
      <i/>
      <sz val="28"/>
      <color rgb="FF0000FF"/>
      <name val="Arial Narrow"/>
      <family val="2"/>
    </font>
    <font>
      <b/>
      <i/>
      <sz val="12"/>
      <color rgb="FF0000FF"/>
      <name val="Arial"/>
      <family val="2"/>
    </font>
    <font>
      <b/>
      <sz val="18"/>
      <color theme="1"/>
      <name val="Arial"/>
      <family val="2"/>
    </font>
    <font>
      <b/>
      <sz val="16"/>
      <color rgb="FF0066FF"/>
      <name val="Arial Narrow"/>
      <family val="2"/>
    </font>
    <font>
      <sz val="16"/>
      <color rgb="FF0066FF"/>
      <name val="Arial Narrow"/>
      <family val="2"/>
    </font>
    <font>
      <b/>
      <u/>
      <sz val="28"/>
      <color rgb="FF0000FF"/>
      <name val="Arial Narrow"/>
      <family val="2"/>
    </font>
    <font>
      <sz val="11"/>
      <name val="Arial"/>
      <family val="2"/>
    </font>
    <font>
      <sz val="20"/>
      <name val="Arial"/>
      <family val="2"/>
    </font>
    <font>
      <b/>
      <sz val="11"/>
      <color rgb="FF000066"/>
      <name val="Arial"/>
      <family val="2"/>
    </font>
    <font>
      <b/>
      <i/>
      <sz val="22"/>
      <color rgb="FF0000FF"/>
      <name val="Arial Narrow"/>
      <family val="2"/>
    </font>
    <font>
      <b/>
      <i/>
      <sz val="12"/>
      <color rgb="FF000066"/>
      <name val="Arial Narrow"/>
      <family val="2"/>
    </font>
    <font>
      <b/>
      <sz val="11"/>
      <color rgb="FFFF0000"/>
      <name val="Arial"/>
      <family val="2"/>
    </font>
    <font>
      <b/>
      <i/>
      <sz val="22"/>
      <color rgb="FFFF0000"/>
      <name val="Arial Narrow"/>
      <family val="2"/>
    </font>
    <font>
      <sz val="24"/>
      <color rgb="FF0000FF"/>
      <name val="Calibri"/>
      <family val="2"/>
    </font>
    <font>
      <sz val="12"/>
      <color rgb="FF0033CC"/>
      <name val="Arial Narrow"/>
      <family val="2"/>
    </font>
    <font>
      <b/>
      <sz val="20"/>
      <color rgb="FFFF0000"/>
      <name val="Arial Narrow"/>
      <family val="2"/>
    </font>
    <font>
      <b/>
      <sz val="20"/>
      <color indexed="12"/>
      <name val="Arial Narrow"/>
      <family val="2"/>
    </font>
    <font>
      <b/>
      <sz val="20"/>
      <color indexed="10"/>
      <name val="Arial Narrow"/>
      <family val="2"/>
    </font>
    <font>
      <sz val="38"/>
      <color rgb="FF0000FF"/>
      <name val="Arial"/>
      <family val="2"/>
    </font>
    <font>
      <b/>
      <sz val="36"/>
      <color rgb="FF0000FF"/>
      <name val="Arial"/>
      <family val="2"/>
    </font>
    <font>
      <b/>
      <sz val="20"/>
      <color rgb="FF0000FF"/>
      <name val="Arial Narrow"/>
      <family val="2"/>
    </font>
    <font>
      <sz val="22"/>
      <color rgb="FFFF0000"/>
      <name val="Arial Narrow"/>
      <family val="2"/>
    </font>
    <font>
      <b/>
      <sz val="22"/>
      <color rgb="FFFF0000"/>
      <name val="Arial Narrow"/>
      <family val="2"/>
    </font>
    <font>
      <b/>
      <sz val="32"/>
      <color theme="0"/>
      <name val="Arial Narrow"/>
      <family val="2"/>
    </font>
    <font>
      <b/>
      <sz val="32"/>
      <color rgb="FF0000FF"/>
      <name val="Arial Narrow"/>
      <family val="2"/>
    </font>
    <font>
      <b/>
      <sz val="24"/>
      <name val="Arial Narrow"/>
      <family val="2"/>
    </font>
    <font>
      <sz val="14"/>
      <color theme="0"/>
      <name val="Arial Narrow"/>
      <family val="2"/>
    </font>
    <font>
      <b/>
      <sz val="12"/>
      <color theme="1"/>
      <name val="Arial Narrow"/>
      <family val="2"/>
    </font>
  </fonts>
  <fills count="3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CEE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D5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D3F4F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66FF"/>
        <bgColor indexed="64"/>
      </patternFill>
    </fill>
  </fills>
  <borders count="5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dotted">
        <color theme="0" tint="-0.14996795556505021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dotted">
        <color theme="0" tint="-0.14996795556505021"/>
      </bottom>
      <diagonal/>
    </border>
    <border>
      <left/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dotted">
        <color theme="0" tint="-0.14996795556505021"/>
      </top>
      <bottom style="dotted">
        <color theme="0" tint="-0.14996795556505021"/>
      </bottom>
      <diagonal/>
    </border>
    <border>
      <left style="thin">
        <color indexed="64"/>
      </left>
      <right/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14996795556505021"/>
      </bottom>
      <diagonal/>
    </border>
    <border>
      <left/>
      <right/>
      <top style="thin">
        <color indexed="64"/>
      </top>
      <bottom style="dotted">
        <color theme="0" tint="-0.14996795556505021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14996795556505021"/>
      </bottom>
      <diagonal/>
    </border>
    <border>
      <left style="thin">
        <color indexed="64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dotted">
        <color theme="0" tint="-0.14996795556505021"/>
      </right>
      <top style="dotted">
        <color theme="0" tint="-0.14996795556505021"/>
      </top>
      <bottom style="thin">
        <color indexed="64"/>
      </bottom>
      <diagonal/>
    </border>
    <border>
      <left style="dotted">
        <color theme="0" tint="-0.14996795556505021"/>
      </left>
      <right style="thin">
        <color indexed="64"/>
      </right>
      <top style="dotted">
        <color theme="0" tint="-0.149967955565050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dotted">
        <color theme="0" tint="-4.9989318521683403E-2"/>
      </bottom>
      <diagonal/>
    </border>
    <border>
      <left style="thin">
        <color indexed="64"/>
      </left>
      <right style="thin">
        <color indexed="64"/>
      </right>
      <top style="dotted">
        <color theme="0" tint="-4.9989318521683403E-2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 style="thin">
        <color indexed="64"/>
      </right>
      <top/>
      <bottom/>
      <diagonal/>
    </border>
  </borders>
  <cellStyleXfs count="15">
    <xf numFmtId="0" fontId="0" fillId="0" borderId="0"/>
    <xf numFmtId="0" fontId="3" fillId="0" borderId="0"/>
    <xf numFmtId="0" fontId="3" fillId="0" borderId="0"/>
    <xf numFmtId="0" fontId="3" fillId="0" borderId="0"/>
    <xf numFmtId="0" fontId="21" fillId="0" borderId="0"/>
    <xf numFmtId="0" fontId="26" fillId="0" borderId="0"/>
    <xf numFmtId="0" fontId="3" fillId="0" borderId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0" fontId="3" fillId="0" borderId="0" applyFont="0" applyFill="0" applyBorder="0" applyAlignment="0" applyProtection="0"/>
    <xf numFmtId="0" fontId="3" fillId="0" borderId="0"/>
    <xf numFmtId="0" fontId="2" fillId="0" borderId="0"/>
    <xf numFmtId="0" fontId="1" fillId="0" borderId="0"/>
    <xf numFmtId="0" fontId="1" fillId="0" borderId="0"/>
  </cellStyleXfs>
  <cellXfs count="975">
    <xf numFmtId="0" fontId="0" fillId="0" borderId="0" xfId="0"/>
    <xf numFmtId="0" fontId="3" fillId="3" borderId="0" xfId="0" applyFont="1" applyFill="1" applyProtection="1">
      <protection hidden="1"/>
    </xf>
    <xf numFmtId="0" fontId="3" fillId="3" borderId="0" xfId="0" applyFont="1" applyFill="1" applyAlignment="1" applyProtection="1">
      <alignment horizontal="center" vertical="center"/>
      <protection hidden="1"/>
    </xf>
    <xf numFmtId="0" fontId="5" fillId="3" borderId="0" xfId="0" applyFont="1" applyFill="1" applyBorder="1" applyAlignment="1" applyProtection="1">
      <alignment horizontal="center" vertical="center"/>
      <protection hidden="1"/>
    </xf>
    <xf numFmtId="0" fontId="5" fillId="3" borderId="0" xfId="0" applyFont="1" applyFill="1" applyProtection="1">
      <protection hidden="1"/>
    </xf>
    <xf numFmtId="0" fontId="7" fillId="3" borderId="0" xfId="2" applyFont="1" applyFill="1" applyBorder="1" applyProtection="1">
      <protection hidden="1"/>
    </xf>
    <xf numFmtId="0" fontId="5" fillId="3" borderId="0" xfId="2" applyFont="1" applyFill="1" applyBorder="1" applyProtection="1">
      <protection hidden="1"/>
    </xf>
    <xf numFmtId="166" fontId="5" fillId="3" borderId="0" xfId="2" applyNumberFormat="1" applyFont="1" applyFill="1" applyBorder="1" applyAlignment="1" applyProtection="1">
      <alignment horizontal="left"/>
      <protection hidden="1"/>
    </xf>
    <xf numFmtId="0" fontId="30" fillId="15" borderId="14" xfId="2" applyFont="1" applyFill="1" applyBorder="1" applyAlignment="1" applyProtection="1">
      <alignment horizontal="center" vertical="center" wrapText="1"/>
      <protection hidden="1"/>
    </xf>
    <xf numFmtId="0" fontId="30" fillId="15" borderId="15" xfId="2" applyFont="1" applyFill="1" applyBorder="1" applyAlignment="1" applyProtection="1">
      <alignment horizontal="center" vertical="center" wrapText="1"/>
      <protection hidden="1"/>
    </xf>
    <xf numFmtId="0" fontId="30" fillId="17" borderId="14" xfId="2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Alignment="1" applyProtection="1">
      <alignment vertical="center"/>
      <protection hidden="1"/>
    </xf>
    <xf numFmtId="0" fontId="30" fillId="3" borderId="9" xfId="0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Alignment="1" applyProtection="1">
      <alignment vertical="center"/>
      <protection hidden="1"/>
    </xf>
    <xf numFmtId="0" fontId="40" fillId="15" borderId="14" xfId="2" applyFont="1" applyFill="1" applyBorder="1" applyAlignment="1" applyProtection="1">
      <alignment horizontal="center" vertical="center" wrapText="1"/>
      <protection hidden="1"/>
    </xf>
    <xf numFmtId="0" fontId="40" fillId="15" borderId="15" xfId="2" applyFont="1" applyFill="1" applyBorder="1" applyAlignment="1" applyProtection="1">
      <alignment horizontal="center" vertical="center" wrapText="1"/>
      <protection hidden="1"/>
    </xf>
    <xf numFmtId="0" fontId="40" fillId="17" borderId="14" xfId="2" applyFont="1" applyFill="1" applyBorder="1" applyAlignment="1" applyProtection="1">
      <alignment horizontal="center" vertical="center" wrapText="1"/>
      <protection hidden="1"/>
    </xf>
    <xf numFmtId="0" fontId="9" fillId="3" borderId="0" xfId="0" applyFont="1" applyFill="1" applyProtection="1">
      <protection hidden="1"/>
    </xf>
    <xf numFmtId="49" fontId="30" fillId="3" borderId="6" xfId="2" applyNumberFormat="1" applyFont="1" applyFill="1" applyBorder="1" applyAlignment="1" applyProtection="1">
      <alignment horizontal="center"/>
      <protection hidden="1"/>
    </xf>
    <xf numFmtId="49" fontId="30" fillId="3" borderId="4" xfId="2" applyNumberFormat="1" applyFont="1" applyFill="1" applyBorder="1" applyAlignment="1" applyProtection="1">
      <alignment horizontal="center"/>
      <protection hidden="1"/>
    </xf>
    <xf numFmtId="0" fontId="42" fillId="3" borderId="13" xfId="2" applyFont="1" applyFill="1" applyBorder="1" applyAlignment="1" applyProtection="1">
      <alignment horizontal="center" vertical="center" wrapText="1"/>
      <protection hidden="1"/>
    </xf>
    <xf numFmtId="0" fontId="42" fillId="3" borderId="5" xfId="2" applyFont="1" applyFill="1" applyBorder="1" applyAlignment="1" applyProtection="1">
      <alignment horizontal="center" vertical="center" wrapText="1"/>
      <protection hidden="1"/>
    </xf>
    <xf numFmtId="0" fontId="5" fillId="3" borderId="0" xfId="0" applyFont="1" applyFill="1" applyBorder="1" applyProtection="1">
      <protection hidden="1"/>
    </xf>
    <xf numFmtId="0" fontId="34" fillId="3" borderId="0" xfId="0" applyFont="1" applyFill="1" applyBorder="1" applyProtection="1">
      <protection hidden="1"/>
    </xf>
    <xf numFmtId="0" fontId="41" fillId="15" borderId="14" xfId="2" applyFont="1" applyFill="1" applyBorder="1" applyAlignment="1" applyProtection="1">
      <alignment horizontal="center" vertical="center" wrapText="1"/>
      <protection hidden="1"/>
    </xf>
    <xf numFmtId="0" fontId="41" fillId="15" borderId="15" xfId="2" applyFont="1" applyFill="1" applyBorder="1" applyAlignment="1" applyProtection="1">
      <alignment horizontal="center" vertical="center" wrapText="1"/>
      <protection hidden="1"/>
    </xf>
    <xf numFmtId="0" fontId="34" fillId="3" borderId="4" xfId="0" applyFont="1" applyFill="1" applyBorder="1" applyAlignment="1" applyProtection="1">
      <alignment horizontal="center" vertical="center"/>
      <protection hidden="1"/>
    </xf>
    <xf numFmtId="0" fontId="4" fillId="3" borderId="0" xfId="2" applyFont="1" applyFill="1" applyBorder="1" applyAlignment="1" applyProtection="1">
      <alignment vertical="center"/>
      <protection hidden="1"/>
    </xf>
    <xf numFmtId="0" fontId="4" fillId="3" borderId="0" xfId="0" applyFont="1" applyFill="1" applyProtection="1">
      <protection hidden="1"/>
    </xf>
    <xf numFmtId="0" fontId="4" fillId="3" borderId="0" xfId="0" applyFont="1" applyFill="1" applyAlignment="1" applyProtection="1">
      <alignment horizontal="center"/>
      <protection hidden="1"/>
    </xf>
    <xf numFmtId="0" fontId="4" fillId="3" borderId="0" xfId="0" applyFont="1" applyFill="1" applyBorder="1" applyAlignment="1" applyProtection="1">
      <protection hidden="1"/>
    </xf>
    <xf numFmtId="0" fontId="4" fillId="3" borderId="4" xfId="2" applyFont="1" applyFill="1" applyBorder="1" applyAlignment="1" applyProtection="1">
      <alignment horizontal="left" vertical="center"/>
      <protection hidden="1"/>
    </xf>
    <xf numFmtId="0" fontId="4" fillId="3" borderId="0" xfId="0" applyFont="1" applyFill="1" applyBorder="1" applyProtection="1">
      <protection hidden="1"/>
    </xf>
    <xf numFmtId="1" fontId="4" fillId="3" borderId="0" xfId="2" applyNumberFormat="1" applyFont="1" applyFill="1" applyBorder="1" applyAlignment="1" applyProtection="1">
      <alignment vertical="center"/>
      <protection hidden="1"/>
    </xf>
    <xf numFmtId="1" fontId="4" fillId="3" borderId="1" xfId="2" applyNumberFormat="1" applyFont="1" applyFill="1" applyBorder="1" applyAlignment="1" applyProtection="1">
      <alignment vertical="center"/>
      <protection hidden="1"/>
    </xf>
    <xf numFmtId="0" fontId="10" fillId="3" borderId="9" xfId="2" applyFont="1" applyFill="1" applyBorder="1" applyAlignment="1" applyProtection="1">
      <alignment vertical="center"/>
      <protection hidden="1"/>
    </xf>
    <xf numFmtId="0" fontId="10" fillId="3" borderId="10" xfId="2" applyFont="1" applyFill="1" applyBorder="1" applyAlignment="1" applyProtection="1">
      <alignment vertical="center"/>
      <protection hidden="1"/>
    </xf>
    <xf numFmtId="1" fontId="28" fillId="3" borderId="10" xfId="3" applyNumberFormat="1" applyFont="1" applyFill="1" applyBorder="1" applyAlignment="1" applyProtection="1">
      <alignment horizontal="left" vertical="center"/>
      <protection hidden="1"/>
    </xf>
    <xf numFmtId="1" fontId="29" fillId="3" borderId="10" xfId="3" applyNumberFormat="1" applyFont="1" applyFill="1" applyBorder="1" applyAlignment="1" applyProtection="1">
      <alignment vertical="center"/>
      <protection hidden="1"/>
    </xf>
    <xf numFmtId="1" fontId="10" fillId="3" borderId="10" xfId="2" applyNumberFormat="1" applyFont="1" applyFill="1" applyBorder="1" applyAlignment="1" applyProtection="1">
      <alignment horizontal="left" vertical="center"/>
      <protection hidden="1"/>
    </xf>
    <xf numFmtId="1" fontId="10" fillId="3" borderId="10" xfId="2" applyNumberFormat="1" applyFont="1" applyFill="1" applyBorder="1" applyAlignment="1" applyProtection="1">
      <alignment vertical="center"/>
      <protection hidden="1"/>
    </xf>
    <xf numFmtId="1" fontId="10" fillId="3" borderId="10" xfId="2" applyNumberFormat="1" applyFont="1" applyFill="1" applyBorder="1" applyAlignment="1" applyProtection="1">
      <alignment horizontal="right" vertical="center"/>
      <protection hidden="1"/>
    </xf>
    <xf numFmtId="0" fontId="10" fillId="3" borderId="10" xfId="0" applyFont="1" applyFill="1" applyBorder="1" applyProtection="1">
      <protection hidden="1"/>
    </xf>
    <xf numFmtId="1" fontId="10" fillId="3" borderId="3" xfId="2" applyNumberFormat="1" applyFont="1" applyFill="1" applyBorder="1" applyAlignment="1" applyProtection="1">
      <alignment vertical="center"/>
      <protection hidden="1"/>
    </xf>
    <xf numFmtId="1" fontId="30" fillId="3" borderId="11" xfId="3" applyNumberFormat="1" applyFont="1" applyFill="1" applyBorder="1" applyAlignment="1" applyProtection="1">
      <alignment horizontal="center" vertical="center"/>
      <protection hidden="1"/>
    </xf>
    <xf numFmtId="1" fontId="30" fillId="3" borderId="12" xfId="3" applyNumberFormat="1" applyFont="1" applyFill="1" applyBorder="1" applyAlignment="1" applyProtection="1">
      <alignment horizontal="center" vertical="center"/>
      <protection hidden="1"/>
    </xf>
    <xf numFmtId="1" fontId="30" fillId="3" borderId="2" xfId="3" applyNumberFormat="1" applyFont="1" applyFill="1" applyBorder="1" applyAlignment="1" applyProtection="1">
      <alignment horizontal="center" vertical="center"/>
      <protection hidden="1"/>
    </xf>
    <xf numFmtId="1" fontId="30" fillId="3" borderId="4" xfId="3" applyNumberFormat="1" applyFont="1" applyFill="1" applyBorder="1" applyAlignment="1" applyProtection="1">
      <alignment vertical="center"/>
      <protection hidden="1"/>
    </xf>
    <xf numFmtId="1" fontId="30" fillId="3" borderId="0" xfId="3" applyNumberFormat="1" applyFont="1" applyFill="1" applyBorder="1" applyAlignment="1" applyProtection="1">
      <alignment vertical="center"/>
      <protection hidden="1"/>
    </xf>
    <xf numFmtId="1" fontId="31" fillId="3" borderId="0" xfId="3" applyNumberFormat="1" applyFont="1" applyFill="1" applyBorder="1" applyAlignment="1" applyProtection="1">
      <alignment horizontal="center" vertical="center" wrapText="1"/>
      <protection hidden="1"/>
    </xf>
    <xf numFmtId="0" fontId="17" fillId="0" borderId="0" xfId="0" applyFont="1" applyBorder="1" applyProtection="1">
      <protection hidden="1"/>
    </xf>
    <xf numFmtId="1" fontId="30" fillId="3" borderId="1" xfId="3" applyNumberFormat="1" applyFont="1" applyFill="1" applyBorder="1" applyAlignment="1" applyProtection="1">
      <alignment vertical="center"/>
      <protection hidden="1"/>
    </xf>
    <xf numFmtId="0" fontId="4" fillId="3" borderId="0" xfId="0" applyFont="1" applyFill="1" applyAlignment="1" applyProtection="1">
      <alignment horizontal="center" vertical="center"/>
      <protection hidden="1"/>
    </xf>
    <xf numFmtId="1" fontId="30" fillId="3" borderId="9" xfId="3" applyNumberFormat="1" applyFont="1" applyFill="1" applyBorder="1" applyAlignment="1" applyProtection="1">
      <alignment vertical="center"/>
      <protection hidden="1"/>
    </xf>
    <xf numFmtId="1" fontId="30" fillId="3" borderId="10" xfId="3" applyNumberFormat="1" applyFont="1" applyFill="1" applyBorder="1" applyAlignment="1" applyProtection="1">
      <alignment vertical="center"/>
      <protection hidden="1"/>
    </xf>
    <xf numFmtId="1" fontId="30" fillId="3" borderId="3" xfId="3" applyNumberFormat="1" applyFont="1" applyFill="1" applyBorder="1" applyAlignment="1" applyProtection="1">
      <alignment vertical="center"/>
      <protection hidden="1"/>
    </xf>
    <xf numFmtId="0" fontId="4" fillId="3" borderId="11" xfId="2" applyFont="1" applyFill="1" applyBorder="1" applyAlignment="1" applyProtection="1">
      <alignment vertical="center"/>
      <protection hidden="1"/>
    </xf>
    <xf numFmtId="0" fontId="4" fillId="3" borderId="12" xfId="2" applyFont="1" applyFill="1" applyBorder="1" applyAlignment="1" applyProtection="1">
      <alignment vertical="center"/>
      <protection hidden="1"/>
    </xf>
    <xf numFmtId="1" fontId="6" fillId="3" borderId="12" xfId="2" applyNumberFormat="1" applyFont="1" applyFill="1" applyBorder="1" applyAlignment="1" applyProtection="1">
      <alignment horizontal="center" vertical="center" wrapText="1"/>
      <protection hidden="1"/>
    </xf>
    <xf numFmtId="1" fontId="6" fillId="3" borderId="12" xfId="2" applyNumberFormat="1" applyFont="1" applyFill="1" applyBorder="1" applyAlignment="1" applyProtection="1">
      <alignment vertical="center" wrapText="1"/>
      <protection hidden="1"/>
    </xf>
    <xf numFmtId="1" fontId="6" fillId="3" borderId="2" xfId="2" applyNumberFormat="1" applyFont="1" applyFill="1" applyBorder="1" applyAlignment="1" applyProtection="1">
      <alignment vertical="center" wrapText="1"/>
      <protection hidden="1"/>
    </xf>
    <xf numFmtId="0" fontId="4" fillId="3" borderId="4" xfId="2" applyFont="1" applyFill="1" applyBorder="1" applyAlignment="1" applyProtection="1">
      <alignment vertical="center"/>
      <protection hidden="1"/>
    </xf>
    <xf numFmtId="0" fontId="4" fillId="3" borderId="0" xfId="2" applyFont="1" applyFill="1" applyBorder="1" applyAlignment="1" applyProtection="1">
      <alignment horizontal="center" vertical="center" wrapText="1"/>
      <protection hidden="1"/>
    </xf>
    <xf numFmtId="1" fontId="4" fillId="3" borderId="0" xfId="2" applyNumberFormat="1" applyFont="1" applyFill="1" applyBorder="1" applyAlignment="1" applyProtection="1">
      <alignment vertical="center" wrapText="1"/>
      <protection hidden="1"/>
    </xf>
    <xf numFmtId="1" fontId="4" fillId="3" borderId="1" xfId="2" applyNumberFormat="1" applyFont="1" applyFill="1" applyBorder="1" applyAlignment="1" applyProtection="1">
      <alignment vertical="center" wrapText="1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165" fontId="4" fillId="3" borderId="0" xfId="10" applyNumberFormat="1" applyFont="1" applyFill="1" applyBorder="1" applyAlignment="1" applyProtection="1">
      <alignment horizontal="center" vertical="center"/>
      <protection hidden="1"/>
    </xf>
    <xf numFmtId="0" fontId="4" fillId="3" borderId="1" xfId="0" applyFont="1" applyFill="1" applyBorder="1" applyProtection="1">
      <protection hidden="1"/>
    </xf>
    <xf numFmtId="1" fontId="6" fillId="3" borderId="0" xfId="2" applyNumberFormat="1" applyFont="1" applyFill="1" applyBorder="1" applyAlignment="1" applyProtection="1">
      <alignment vertical="center" wrapText="1"/>
      <protection hidden="1"/>
    </xf>
    <xf numFmtId="1" fontId="20" fillId="3" borderId="0" xfId="2" applyNumberFormat="1" applyFont="1" applyFill="1" applyBorder="1" applyAlignment="1" applyProtection="1">
      <alignment vertical="center" wrapText="1"/>
      <protection hidden="1"/>
    </xf>
    <xf numFmtId="9" fontId="4" fillId="3" borderId="0" xfId="10" applyNumberFormat="1" applyFont="1" applyFill="1" applyBorder="1" applyAlignment="1" applyProtection="1">
      <alignment horizontal="center" vertical="center"/>
      <protection hidden="1"/>
    </xf>
    <xf numFmtId="0" fontId="10" fillId="3" borderId="0" xfId="2" applyFont="1" applyFill="1" applyBorder="1" applyAlignment="1" applyProtection="1">
      <alignment vertical="center"/>
      <protection hidden="1"/>
    </xf>
    <xf numFmtId="0" fontId="4" fillId="3" borderId="1" xfId="2" applyFont="1" applyFill="1" applyBorder="1" applyAlignment="1" applyProtection="1">
      <alignment vertical="center"/>
      <protection hidden="1"/>
    </xf>
    <xf numFmtId="1" fontId="6" fillId="3" borderId="0" xfId="2" applyNumberFormat="1" applyFont="1" applyFill="1" applyBorder="1" applyAlignment="1" applyProtection="1">
      <alignment horizontal="center" vertical="center" wrapText="1"/>
      <protection hidden="1"/>
    </xf>
    <xf numFmtId="1" fontId="20" fillId="3" borderId="1" xfId="2" applyNumberFormat="1" applyFont="1" applyFill="1" applyBorder="1" applyAlignment="1" applyProtection="1">
      <alignment vertical="center" wrapText="1"/>
      <protection hidden="1"/>
    </xf>
    <xf numFmtId="0" fontId="4" fillId="3" borderId="9" xfId="2" applyFont="1" applyFill="1" applyBorder="1" applyAlignment="1" applyProtection="1">
      <alignment vertical="center"/>
      <protection hidden="1"/>
    </xf>
    <xf numFmtId="0" fontId="4" fillId="3" borderId="10" xfId="2" applyFont="1" applyFill="1" applyBorder="1" applyAlignment="1" applyProtection="1">
      <alignment vertical="center"/>
      <protection hidden="1"/>
    </xf>
    <xf numFmtId="1" fontId="32" fillId="3" borderId="0" xfId="2" applyNumberFormat="1" applyFont="1" applyFill="1" applyBorder="1" applyAlignment="1" applyProtection="1">
      <alignment horizontal="center" vertical="center"/>
      <protection hidden="1"/>
    </xf>
    <xf numFmtId="1" fontId="32" fillId="3" borderId="0" xfId="3" applyNumberFormat="1" applyFont="1" applyFill="1" applyBorder="1" applyAlignment="1" applyProtection="1">
      <alignment horizontal="center" vertical="center"/>
      <protection hidden="1"/>
    </xf>
    <xf numFmtId="1" fontId="20" fillId="3" borderId="0" xfId="2" applyNumberFormat="1" applyFont="1" applyFill="1" applyBorder="1" applyAlignment="1" applyProtection="1">
      <alignment horizontal="center" vertical="center" wrapText="1"/>
      <protection hidden="1"/>
    </xf>
    <xf numFmtId="0" fontId="4" fillId="3" borderId="0" xfId="0" applyFont="1" applyFill="1" applyBorder="1" applyAlignment="1" applyProtection="1">
      <alignment horizontal="center"/>
      <protection hidden="1"/>
    </xf>
    <xf numFmtId="1" fontId="4" fillId="3" borderId="1" xfId="2" applyNumberFormat="1" applyFont="1" applyFill="1" applyBorder="1" applyAlignment="1" applyProtection="1">
      <alignment horizontal="center" vertical="center" wrapText="1"/>
      <protection hidden="1"/>
    </xf>
    <xf numFmtId="0" fontId="42" fillId="17" borderId="5" xfId="2" applyFont="1" applyFill="1" applyBorder="1" applyAlignment="1" applyProtection="1">
      <alignment horizontal="center" vertical="center" wrapText="1"/>
      <protection hidden="1"/>
    </xf>
    <xf numFmtId="1" fontId="30" fillId="3" borderId="25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25" xfId="0" applyNumberFormat="1" applyFont="1" applyFill="1" applyBorder="1" applyAlignment="1" applyProtection="1">
      <alignment horizontal="center" vertical="center"/>
      <protection hidden="1"/>
    </xf>
    <xf numFmtId="1" fontId="30" fillId="3" borderId="6" xfId="0" applyNumberFormat="1" applyFont="1" applyFill="1" applyBorder="1" applyAlignment="1" applyProtection="1">
      <alignment horizontal="center" vertical="center"/>
      <protection hidden="1"/>
    </xf>
    <xf numFmtId="0" fontId="42" fillId="3" borderId="8" xfId="0" applyFont="1" applyFill="1" applyBorder="1" applyAlignment="1" applyProtection="1">
      <alignment horizontal="center" vertical="center"/>
      <protection hidden="1"/>
    </xf>
    <xf numFmtId="0" fontId="30" fillId="3" borderId="0" xfId="0" applyFont="1" applyFill="1" applyBorder="1" applyProtection="1">
      <protection hidden="1"/>
    </xf>
    <xf numFmtId="0" fontId="30" fillId="3" borderId="10" xfId="0" applyFont="1" applyFill="1" applyBorder="1" applyAlignment="1" applyProtection="1">
      <alignment horizontal="center" vertical="center" wrapText="1"/>
      <protection hidden="1"/>
    </xf>
    <xf numFmtId="0" fontId="46" fillId="3" borderId="4" xfId="2" applyFont="1" applyFill="1" applyBorder="1" applyAlignment="1" applyProtection="1">
      <alignment vertical="center"/>
      <protection hidden="1"/>
    </xf>
    <xf numFmtId="0" fontId="46" fillId="3" borderId="0" xfId="2" applyFont="1" applyFill="1" applyBorder="1" applyAlignment="1" applyProtection="1">
      <alignment vertical="center"/>
      <protection hidden="1"/>
    </xf>
    <xf numFmtId="0" fontId="46" fillId="3" borderId="1" xfId="2" applyFont="1" applyFill="1" applyBorder="1" applyAlignment="1" applyProtection="1">
      <alignment vertical="center"/>
      <protection hidden="1"/>
    </xf>
    <xf numFmtId="1" fontId="4" fillId="3" borderId="5" xfId="0" applyNumberFormat="1" applyFont="1" applyFill="1" applyBorder="1" applyAlignment="1" applyProtection="1">
      <alignment horizontal="center" vertical="center"/>
      <protection hidden="1"/>
    </xf>
    <xf numFmtId="1" fontId="4" fillId="3" borderId="11" xfId="0" applyNumberFormat="1" applyFont="1" applyFill="1" applyBorder="1" applyAlignment="1" applyProtection="1">
      <alignment horizontal="center" vertical="center"/>
      <protection hidden="1"/>
    </xf>
    <xf numFmtId="1" fontId="4" fillId="3" borderId="12" xfId="0" applyNumberFormat="1" applyFont="1" applyFill="1" applyBorder="1" applyAlignment="1" applyProtection="1">
      <alignment horizontal="center" vertical="center"/>
      <protection hidden="1"/>
    </xf>
    <xf numFmtId="1" fontId="4" fillId="3" borderId="4" xfId="0" applyNumberFormat="1" applyFont="1" applyFill="1" applyBorder="1" applyAlignment="1" applyProtection="1">
      <alignment horizontal="center" vertical="center"/>
      <protection hidden="1"/>
    </xf>
    <xf numFmtId="1" fontId="4" fillId="3" borderId="0" xfId="0" applyNumberFormat="1" applyFont="1" applyFill="1" applyBorder="1" applyAlignment="1" applyProtection="1">
      <alignment horizontal="center" vertical="center"/>
      <protection hidden="1"/>
    </xf>
    <xf numFmtId="1" fontId="49" fillId="3" borderId="6" xfId="0" applyNumberFormat="1" applyFont="1" applyFill="1" applyBorder="1" applyAlignment="1" applyProtection="1">
      <alignment horizontal="center" vertical="center"/>
      <protection hidden="1"/>
    </xf>
    <xf numFmtId="1" fontId="49" fillId="3" borderId="8" xfId="0" applyNumberFormat="1" applyFont="1" applyFill="1" applyBorder="1" applyAlignment="1" applyProtection="1">
      <alignment horizontal="center" vertical="center"/>
      <protection hidden="1"/>
    </xf>
    <xf numFmtId="1" fontId="30" fillId="3" borderId="7" xfId="0" applyNumberFormat="1" applyFont="1" applyFill="1" applyBorder="1" applyAlignment="1" applyProtection="1">
      <alignment horizontal="center" vertical="center"/>
      <protection hidden="1"/>
    </xf>
    <xf numFmtId="0" fontId="4" fillId="3" borderId="5" xfId="2" applyFont="1" applyFill="1" applyBorder="1" applyAlignment="1" applyProtection="1">
      <alignment vertical="center"/>
      <protection hidden="1"/>
    </xf>
    <xf numFmtId="1" fontId="4" fillId="3" borderId="0" xfId="2" applyNumberFormat="1" applyFont="1" applyFill="1" applyBorder="1" applyAlignment="1" applyProtection="1">
      <alignment horizontal="center" vertical="center"/>
      <protection hidden="1"/>
    </xf>
    <xf numFmtId="2" fontId="30" fillId="3" borderId="7" xfId="2" applyNumberFormat="1" applyFont="1" applyFill="1" applyBorder="1" applyAlignment="1" applyProtection="1">
      <alignment horizontal="center" vertical="center"/>
      <protection hidden="1"/>
    </xf>
    <xf numFmtId="2" fontId="30" fillId="3" borderId="6" xfId="2" applyNumberFormat="1" applyFont="1" applyFill="1" applyBorder="1" applyAlignment="1" applyProtection="1">
      <alignment horizontal="center" vertical="center"/>
      <protection hidden="1"/>
    </xf>
    <xf numFmtId="2" fontId="30" fillId="3" borderId="8" xfId="2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Protection="1">
      <protection hidden="1"/>
    </xf>
    <xf numFmtId="1" fontId="6" fillId="3" borderId="1" xfId="2" applyNumberFormat="1" applyFont="1" applyFill="1" applyBorder="1" applyAlignment="1" applyProtection="1">
      <alignment vertical="center" wrapText="1"/>
      <protection hidden="1"/>
    </xf>
    <xf numFmtId="1" fontId="16" fillId="3" borderId="0" xfId="2" applyNumberFormat="1" applyFont="1" applyFill="1" applyBorder="1" applyAlignment="1" applyProtection="1">
      <alignment vertical="center" wrapText="1"/>
      <protection hidden="1"/>
    </xf>
    <xf numFmtId="1" fontId="20" fillId="3" borderId="4" xfId="2" applyNumberFormat="1" applyFont="1" applyFill="1" applyBorder="1" applyAlignment="1" applyProtection="1">
      <alignment vertical="center" wrapText="1"/>
      <protection hidden="1"/>
    </xf>
    <xf numFmtId="3" fontId="11" fillId="3" borderId="5" xfId="0" applyNumberFormat="1" applyFont="1" applyFill="1" applyBorder="1" applyAlignment="1" applyProtection="1">
      <alignment horizontal="center" vertical="center"/>
      <protection hidden="1"/>
    </xf>
    <xf numFmtId="3" fontId="13" fillId="3" borderId="11" xfId="2" applyNumberFormat="1" applyFont="1" applyFill="1" applyBorder="1" applyAlignment="1" applyProtection="1">
      <alignment horizontal="center" vertical="center"/>
      <protection hidden="1"/>
    </xf>
    <xf numFmtId="3" fontId="13" fillId="3" borderId="12" xfId="2" applyNumberFormat="1" applyFont="1" applyFill="1" applyBorder="1" applyAlignment="1" applyProtection="1">
      <alignment horizontal="center" vertical="center"/>
      <protection hidden="1"/>
    </xf>
    <xf numFmtId="3" fontId="13" fillId="3" borderId="2" xfId="2" applyNumberFormat="1" applyFont="1" applyFill="1" applyBorder="1" applyAlignment="1" applyProtection="1">
      <alignment horizontal="center" vertical="center"/>
      <protection hidden="1"/>
    </xf>
    <xf numFmtId="3" fontId="13" fillId="3" borderId="7" xfId="2" applyNumberFormat="1" applyFont="1" applyFill="1" applyBorder="1" applyAlignment="1" applyProtection="1">
      <alignment horizontal="center" vertical="center"/>
      <protection hidden="1"/>
    </xf>
    <xf numFmtId="165" fontId="13" fillId="3" borderId="7" xfId="10" applyNumberFormat="1" applyFont="1" applyFill="1" applyBorder="1" applyAlignment="1" applyProtection="1">
      <alignment horizontal="center" vertical="center"/>
      <protection hidden="1"/>
    </xf>
    <xf numFmtId="3" fontId="13" fillId="3" borderId="4" xfId="2" applyNumberFormat="1" applyFont="1" applyFill="1" applyBorder="1" applyAlignment="1" applyProtection="1">
      <alignment horizontal="center" vertical="center"/>
      <protection hidden="1"/>
    </xf>
    <xf numFmtId="3" fontId="13" fillId="3" borderId="0" xfId="2" applyNumberFormat="1" applyFont="1" applyFill="1" applyBorder="1" applyAlignment="1" applyProtection="1">
      <alignment horizontal="center" vertical="center"/>
      <protection hidden="1"/>
    </xf>
    <xf numFmtId="3" fontId="13" fillId="3" borderId="1" xfId="2" applyNumberFormat="1" applyFont="1" applyFill="1" applyBorder="1" applyAlignment="1" applyProtection="1">
      <alignment horizontal="center" vertical="center"/>
      <protection hidden="1"/>
    </xf>
    <xf numFmtId="3" fontId="13" fillId="3" borderId="6" xfId="2" applyNumberFormat="1" applyFont="1" applyFill="1" applyBorder="1" applyAlignment="1" applyProtection="1">
      <alignment horizontal="center" vertical="center"/>
      <protection hidden="1"/>
    </xf>
    <xf numFmtId="165" fontId="13" fillId="3" borderId="6" xfId="10" applyNumberFormat="1" applyFont="1" applyFill="1" applyBorder="1" applyAlignment="1" applyProtection="1">
      <alignment horizontal="center" vertical="center"/>
      <protection hidden="1"/>
    </xf>
    <xf numFmtId="3" fontId="13" fillId="3" borderId="9" xfId="2" applyNumberFormat="1" applyFont="1" applyFill="1" applyBorder="1" applyAlignment="1" applyProtection="1">
      <alignment horizontal="center" vertical="center"/>
      <protection hidden="1"/>
    </xf>
    <xf numFmtId="3" fontId="13" fillId="3" borderId="10" xfId="2" applyNumberFormat="1" applyFont="1" applyFill="1" applyBorder="1" applyAlignment="1" applyProtection="1">
      <alignment horizontal="center" vertical="center"/>
      <protection hidden="1"/>
    </xf>
    <xf numFmtId="3" fontId="13" fillId="3" borderId="3" xfId="2" applyNumberFormat="1" applyFont="1" applyFill="1" applyBorder="1" applyAlignment="1" applyProtection="1">
      <alignment horizontal="center" vertical="center"/>
      <protection hidden="1"/>
    </xf>
    <xf numFmtId="3" fontId="13" fillId="3" borderId="8" xfId="2" applyNumberFormat="1" applyFont="1" applyFill="1" applyBorder="1" applyAlignment="1" applyProtection="1">
      <alignment horizontal="center" vertical="center"/>
      <protection hidden="1"/>
    </xf>
    <xf numFmtId="165" fontId="13" fillId="3" borderId="8" xfId="10" applyNumberFormat="1" applyFont="1" applyFill="1" applyBorder="1" applyAlignment="1" applyProtection="1">
      <alignment horizontal="center" vertical="center"/>
      <protection hidden="1"/>
    </xf>
    <xf numFmtId="9" fontId="13" fillId="3" borderId="5" xfId="10" applyNumberFormat="1" applyFont="1" applyFill="1" applyBorder="1" applyAlignment="1" applyProtection="1">
      <alignment horizontal="center" vertical="center"/>
      <protection hidden="1"/>
    </xf>
    <xf numFmtId="3" fontId="36" fillId="3" borderId="15" xfId="2" applyNumberFormat="1" applyFont="1" applyFill="1" applyBorder="1" applyAlignment="1" applyProtection="1">
      <alignment horizontal="center" vertical="center"/>
      <protection hidden="1"/>
    </xf>
    <xf numFmtId="0" fontId="13" fillId="3" borderId="11" xfId="2" applyFont="1" applyFill="1" applyBorder="1" applyAlignment="1" applyProtection="1">
      <alignment vertical="center"/>
      <protection hidden="1"/>
    </xf>
    <xf numFmtId="0" fontId="10" fillId="3" borderId="24" xfId="2" applyFont="1" applyFill="1" applyBorder="1" applyAlignment="1" applyProtection="1">
      <alignment horizontal="right" vertical="center" wrapText="1"/>
      <protection hidden="1"/>
    </xf>
    <xf numFmtId="165" fontId="10" fillId="2" borderId="11" xfId="7" applyNumberFormat="1" applyFont="1" applyFill="1" applyBorder="1" applyAlignment="1" applyProtection="1">
      <alignment horizontal="center" vertical="center"/>
      <protection hidden="1"/>
    </xf>
    <xf numFmtId="165" fontId="10" fillId="2" borderId="12" xfId="7" applyNumberFormat="1" applyFont="1" applyFill="1" applyBorder="1" applyAlignment="1" applyProtection="1">
      <alignment horizontal="center" vertical="center"/>
      <protection hidden="1"/>
    </xf>
    <xf numFmtId="165" fontId="10" fillId="2" borderId="2" xfId="7" applyNumberFormat="1" applyFont="1" applyFill="1" applyBorder="1" applyAlignment="1" applyProtection="1">
      <alignment horizontal="center" vertical="center"/>
      <protection hidden="1"/>
    </xf>
    <xf numFmtId="0" fontId="10" fillId="3" borderId="26" xfId="2" applyFont="1" applyFill="1" applyBorder="1" applyAlignment="1" applyProtection="1">
      <alignment horizontal="right" vertical="center" wrapText="1"/>
      <protection hidden="1"/>
    </xf>
    <xf numFmtId="2" fontId="11" fillId="3" borderId="15" xfId="2" applyNumberFormat="1" applyFont="1" applyFill="1" applyBorder="1" applyAlignment="1" applyProtection="1">
      <alignment horizontal="center" vertical="center"/>
      <protection hidden="1"/>
    </xf>
    <xf numFmtId="2" fontId="11" fillId="3" borderId="14" xfId="2" applyNumberFormat="1" applyFont="1" applyFill="1" applyBorder="1" applyAlignment="1" applyProtection="1">
      <alignment horizontal="center" vertical="center"/>
      <protection hidden="1"/>
    </xf>
    <xf numFmtId="2" fontId="11" fillId="3" borderId="13" xfId="2" applyNumberFormat="1" applyFont="1" applyFill="1" applyBorder="1" applyAlignment="1" applyProtection="1">
      <alignment horizontal="center" vertical="center"/>
      <protection hidden="1"/>
    </xf>
    <xf numFmtId="2" fontId="11" fillId="3" borderId="5" xfId="2" applyNumberFormat="1" applyFont="1" applyFill="1" applyBorder="1" applyAlignment="1" applyProtection="1">
      <alignment horizontal="center" vertical="center"/>
      <protection hidden="1"/>
    </xf>
    <xf numFmtId="3" fontId="13" fillId="3" borderId="37" xfId="2" applyNumberFormat="1" applyFont="1" applyFill="1" applyBorder="1" applyAlignment="1" applyProtection="1">
      <alignment horizontal="center" vertical="center"/>
      <protection hidden="1"/>
    </xf>
    <xf numFmtId="3" fontId="13" fillId="3" borderId="38" xfId="2" applyNumberFormat="1" applyFont="1" applyFill="1" applyBorder="1" applyAlignment="1" applyProtection="1">
      <alignment horizontal="center" vertical="center"/>
      <protection hidden="1"/>
    </xf>
    <xf numFmtId="3" fontId="13" fillId="3" borderId="39" xfId="2" applyNumberFormat="1" applyFont="1" applyFill="1" applyBorder="1" applyAlignment="1" applyProtection="1">
      <alignment horizontal="center" vertical="center"/>
      <protection hidden="1"/>
    </xf>
    <xf numFmtId="3" fontId="13" fillId="3" borderId="35" xfId="2" applyNumberFormat="1" applyFont="1" applyFill="1" applyBorder="1" applyAlignment="1" applyProtection="1">
      <alignment horizontal="center" vertical="center"/>
      <protection hidden="1"/>
    </xf>
    <xf numFmtId="3" fontId="13" fillId="3" borderId="33" xfId="2" applyNumberFormat="1" applyFont="1" applyFill="1" applyBorder="1" applyAlignment="1" applyProtection="1">
      <alignment horizontal="center" vertical="center"/>
      <protection hidden="1"/>
    </xf>
    <xf numFmtId="3" fontId="13" fillId="3" borderId="27" xfId="2" applyNumberFormat="1" applyFont="1" applyFill="1" applyBorder="1" applyAlignment="1" applyProtection="1">
      <alignment horizontal="center" vertical="center"/>
      <protection hidden="1"/>
    </xf>
    <xf numFmtId="3" fontId="13" fillId="3" borderId="36" xfId="2" applyNumberFormat="1" applyFont="1" applyFill="1" applyBorder="1" applyAlignment="1" applyProtection="1">
      <alignment horizontal="center" vertical="center"/>
      <protection hidden="1"/>
    </xf>
    <xf numFmtId="3" fontId="13" fillId="3" borderId="34" xfId="2" applyNumberFormat="1" applyFont="1" applyFill="1" applyBorder="1" applyAlignment="1" applyProtection="1">
      <alignment horizontal="center" vertical="center"/>
      <protection hidden="1"/>
    </xf>
    <xf numFmtId="3" fontId="13" fillId="3" borderId="28" xfId="2" applyNumberFormat="1" applyFont="1" applyFill="1" applyBorder="1" applyAlignment="1" applyProtection="1">
      <alignment horizontal="center" vertical="center"/>
      <protection hidden="1"/>
    </xf>
    <xf numFmtId="3" fontId="36" fillId="3" borderId="14" xfId="2" applyNumberFormat="1" applyFont="1" applyFill="1" applyBorder="1" applyAlignment="1" applyProtection="1">
      <alignment horizontal="center" vertical="center"/>
      <protection hidden="1"/>
    </xf>
    <xf numFmtId="3" fontId="36" fillId="3" borderId="10" xfId="2" applyNumberFormat="1" applyFont="1" applyFill="1" applyBorder="1" applyAlignment="1" applyProtection="1">
      <alignment horizontal="center" vertical="center"/>
      <protection hidden="1"/>
    </xf>
    <xf numFmtId="3" fontId="36" fillId="3" borderId="3" xfId="2" applyNumberFormat="1" applyFont="1" applyFill="1" applyBorder="1" applyAlignment="1" applyProtection="1">
      <alignment horizontal="center" vertical="center"/>
      <protection hidden="1"/>
    </xf>
    <xf numFmtId="0" fontId="54" fillId="3" borderId="4" xfId="2" applyFont="1" applyFill="1" applyBorder="1" applyAlignment="1" applyProtection="1">
      <alignment vertical="center"/>
      <protection hidden="1"/>
    </xf>
    <xf numFmtId="0" fontId="54" fillId="3" borderId="0" xfId="2" applyFont="1" applyFill="1" applyBorder="1" applyAlignment="1" applyProtection="1">
      <alignment vertical="center"/>
      <protection hidden="1"/>
    </xf>
    <xf numFmtId="0" fontId="4" fillId="3" borderId="0" xfId="0" applyFont="1" applyFill="1" applyBorder="1" applyAlignment="1" applyProtection="1">
      <alignment horizontal="center" vertical="center"/>
      <protection hidden="1"/>
    </xf>
    <xf numFmtId="0" fontId="13" fillId="3" borderId="0" xfId="0" applyFont="1" applyFill="1" applyBorder="1" applyAlignment="1" applyProtection="1">
      <alignment horizontal="center" vertical="center"/>
      <protection hidden="1"/>
    </xf>
    <xf numFmtId="0" fontId="13" fillId="3" borderId="0" xfId="0" applyFont="1" applyFill="1" applyProtection="1">
      <protection hidden="1"/>
    </xf>
    <xf numFmtId="0" fontId="13" fillId="3" borderId="0" xfId="0" applyFont="1" applyFill="1" applyBorder="1" applyProtection="1">
      <protection hidden="1"/>
    </xf>
    <xf numFmtId="0" fontId="12" fillId="3" borderId="0" xfId="0" applyFont="1" applyFill="1" applyAlignment="1" applyProtection="1">
      <alignment horizontal="center" vertical="center"/>
      <protection hidden="1"/>
    </xf>
    <xf numFmtId="0" fontId="42" fillId="15" borderId="5" xfId="2" applyFont="1" applyFill="1" applyBorder="1" applyAlignment="1" applyProtection="1">
      <alignment vertical="center" wrapText="1"/>
      <protection hidden="1"/>
    </xf>
    <xf numFmtId="0" fontId="13" fillId="3" borderId="11" xfId="2" applyFont="1" applyFill="1" applyBorder="1" applyAlignment="1" applyProtection="1">
      <alignment vertical="center" wrapText="1"/>
      <protection hidden="1"/>
    </xf>
    <xf numFmtId="0" fontId="13" fillId="3" borderId="0" xfId="2" applyFont="1" applyFill="1" applyBorder="1" applyAlignment="1" applyProtection="1">
      <alignment vertical="center" wrapText="1"/>
      <protection hidden="1"/>
    </xf>
    <xf numFmtId="0" fontId="38" fillId="9" borderId="4" xfId="2" applyFont="1" applyFill="1" applyBorder="1" applyAlignment="1" applyProtection="1">
      <alignment horizontal="left"/>
      <protection hidden="1"/>
    </xf>
    <xf numFmtId="0" fontId="38" fillId="9" borderId="0" xfId="2" applyFont="1" applyFill="1" applyBorder="1" applyAlignment="1" applyProtection="1">
      <protection hidden="1"/>
    </xf>
    <xf numFmtId="0" fontId="38" fillId="9" borderId="0" xfId="2" applyFont="1" applyFill="1" applyBorder="1" applyProtection="1">
      <protection hidden="1"/>
    </xf>
    <xf numFmtId="0" fontId="38" fillId="9" borderId="0" xfId="2" applyFont="1" applyFill="1" applyBorder="1" applyAlignment="1" applyProtection="1">
      <alignment horizontal="left"/>
      <protection hidden="1"/>
    </xf>
    <xf numFmtId="0" fontId="35" fillId="9" borderId="0" xfId="0" applyFont="1" applyFill="1" applyBorder="1" applyProtection="1">
      <protection hidden="1"/>
    </xf>
    <xf numFmtId="0" fontId="35" fillId="9" borderId="1" xfId="0" applyFont="1" applyFill="1" applyBorder="1" applyProtection="1">
      <protection hidden="1"/>
    </xf>
    <xf numFmtId="164" fontId="38" fillId="9" borderId="0" xfId="2" applyNumberFormat="1" applyFont="1" applyFill="1" applyBorder="1" applyAlignment="1" applyProtection="1">
      <protection hidden="1"/>
    </xf>
    <xf numFmtId="0" fontId="38" fillId="9" borderId="0" xfId="2" applyFont="1" applyFill="1" applyBorder="1" applyAlignment="1" applyProtection="1">
      <alignment horizontal="right"/>
      <protection hidden="1"/>
    </xf>
    <xf numFmtId="0" fontId="38" fillId="9" borderId="0" xfId="0" applyFont="1" applyFill="1" applyBorder="1" applyProtection="1">
      <protection hidden="1"/>
    </xf>
    <xf numFmtId="169" fontId="38" fillId="9" borderId="0" xfId="2" applyNumberFormat="1" applyFont="1" applyFill="1" applyBorder="1" applyAlignment="1" applyProtection="1">
      <protection hidden="1"/>
    </xf>
    <xf numFmtId="0" fontId="35" fillId="9" borderId="9" xfId="2" applyFont="1" applyFill="1" applyBorder="1" applyProtection="1">
      <protection hidden="1"/>
    </xf>
    <xf numFmtId="0" fontId="35" fillId="9" borderId="10" xfId="2" applyFont="1" applyFill="1" applyBorder="1" applyProtection="1">
      <protection hidden="1"/>
    </xf>
    <xf numFmtId="166" fontId="35" fillId="9" borderId="10" xfId="2" applyNumberFormat="1" applyFont="1" applyFill="1" applyBorder="1" applyAlignment="1" applyProtection="1">
      <alignment horizontal="left"/>
      <protection hidden="1"/>
    </xf>
    <xf numFmtId="0" fontId="35" fillId="9" borderId="10" xfId="0" applyFont="1" applyFill="1" applyBorder="1" applyProtection="1">
      <protection hidden="1"/>
    </xf>
    <xf numFmtId="0" fontId="35" fillId="9" borderId="3" xfId="0" applyFont="1" applyFill="1" applyBorder="1" applyProtection="1">
      <protection hidden="1"/>
    </xf>
    <xf numFmtId="0" fontId="52" fillId="9" borderId="0" xfId="2" applyFont="1" applyFill="1" applyBorder="1" applyAlignment="1" applyProtection="1">
      <alignment vertical="center"/>
      <protection hidden="1"/>
    </xf>
    <xf numFmtId="0" fontId="42" fillId="15" borderId="10" xfId="2" applyFont="1" applyFill="1" applyBorder="1" applyAlignment="1" applyProtection="1">
      <alignment horizontal="center" vertical="center" wrapText="1"/>
      <protection hidden="1"/>
    </xf>
    <xf numFmtId="0" fontId="42" fillId="15" borderId="9" xfId="2" applyFont="1" applyFill="1" applyBorder="1" applyAlignment="1" applyProtection="1">
      <alignment horizontal="center" vertical="center" wrapText="1"/>
      <protection hidden="1"/>
    </xf>
    <xf numFmtId="0" fontId="42" fillId="15" borderId="0" xfId="2" applyFont="1" applyFill="1" applyBorder="1" applyAlignment="1" applyProtection="1">
      <alignment vertical="center" wrapText="1"/>
      <protection hidden="1"/>
    </xf>
    <xf numFmtId="0" fontId="10" fillId="3" borderId="14" xfId="2" applyFont="1" applyFill="1" applyBorder="1" applyAlignment="1" applyProtection="1">
      <alignment vertical="center"/>
      <protection hidden="1"/>
    </xf>
    <xf numFmtId="0" fontId="10" fillId="3" borderId="13" xfId="2" applyFont="1" applyFill="1" applyBorder="1" applyAlignment="1" applyProtection="1">
      <alignment vertical="center"/>
      <protection hidden="1"/>
    </xf>
    <xf numFmtId="0" fontId="42" fillId="17" borderId="15" xfId="2" applyFont="1" applyFill="1" applyBorder="1" applyAlignment="1" applyProtection="1">
      <alignment horizontal="center" vertical="center" wrapText="1"/>
      <protection hidden="1"/>
    </xf>
    <xf numFmtId="0" fontId="30" fillId="17" borderId="10" xfId="2" applyFont="1" applyFill="1" applyBorder="1" applyAlignment="1" applyProtection="1">
      <alignment horizontal="center" vertical="center" wrapText="1"/>
      <protection hidden="1"/>
    </xf>
    <xf numFmtId="0" fontId="42" fillId="3" borderId="0" xfId="0" applyFont="1" applyFill="1" applyBorder="1" applyAlignment="1" applyProtection="1">
      <alignment vertical="center" wrapText="1"/>
      <protection hidden="1"/>
    </xf>
    <xf numFmtId="0" fontId="12" fillId="3" borderId="0" xfId="0" applyFont="1" applyFill="1" applyBorder="1" applyAlignment="1" applyProtection="1">
      <alignment horizontal="center" vertical="center"/>
      <protection hidden="1"/>
    </xf>
    <xf numFmtId="0" fontId="15" fillId="3" borderId="0" xfId="2" applyFont="1" applyFill="1" applyBorder="1" applyAlignment="1" applyProtection="1">
      <alignment vertical="center" wrapText="1"/>
      <protection hidden="1"/>
    </xf>
    <xf numFmtId="0" fontId="4" fillId="9" borderId="0" xfId="2" applyFont="1" applyFill="1" applyBorder="1" applyAlignment="1" applyProtection="1">
      <alignment horizontal="center" vertical="center" wrapText="1"/>
      <protection hidden="1"/>
    </xf>
    <xf numFmtId="0" fontId="30" fillId="3" borderId="0" xfId="0" applyFont="1" applyFill="1" applyBorder="1" applyAlignment="1" applyProtection="1">
      <alignment vertical="center" wrapText="1"/>
      <protection hidden="1"/>
    </xf>
    <xf numFmtId="0" fontId="14" fillId="3" borderId="11" xfId="2" applyFont="1" applyFill="1" applyBorder="1" applyAlignment="1" applyProtection="1">
      <alignment vertical="center" wrapText="1"/>
      <protection hidden="1"/>
    </xf>
    <xf numFmtId="0" fontId="14" fillId="3" borderId="12" xfId="2" applyFont="1" applyFill="1" applyBorder="1" applyAlignment="1" applyProtection="1">
      <alignment vertical="center" wrapText="1"/>
      <protection hidden="1"/>
    </xf>
    <xf numFmtId="0" fontId="14" fillId="3" borderId="2" xfId="2" applyFont="1" applyFill="1" applyBorder="1" applyAlignment="1" applyProtection="1">
      <alignment vertical="center" wrapText="1"/>
      <protection hidden="1"/>
    </xf>
    <xf numFmtId="0" fontId="14" fillId="3" borderId="4" xfId="2" applyFont="1" applyFill="1" applyBorder="1" applyAlignment="1" applyProtection="1">
      <alignment vertical="center" wrapText="1"/>
      <protection hidden="1"/>
    </xf>
    <xf numFmtId="0" fontId="14" fillId="3" borderId="0" xfId="2" applyFont="1" applyFill="1" applyBorder="1" applyAlignment="1" applyProtection="1">
      <alignment vertical="center" wrapText="1"/>
      <protection hidden="1"/>
    </xf>
    <xf numFmtId="0" fontId="14" fillId="3" borderId="1" xfId="2" applyFont="1" applyFill="1" applyBorder="1" applyAlignment="1" applyProtection="1">
      <alignment vertical="center" wrapText="1"/>
      <protection hidden="1"/>
    </xf>
    <xf numFmtId="0" fontId="14" fillId="3" borderId="9" xfId="2" applyFont="1" applyFill="1" applyBorder="1" applyAlignment="1" applyProtection="1">
      <alignment vertical="center" wrapText="1"/>
      <protection hidden="1"/>
    </xf>
    <xf numFmtId="0" fontId="14" fillId="3" borderId="10" xfId="2" applyFont="1" applyFill="1" applyBorder="1" applyAlignment="1" applyProtection="1">
      <alignment vertical="center" wrapText="1"/>
      <protection hidden="1"/>
    </xf>
    <xf numFmtId="0" fontId="14" fillId="3" borderId="3" xfId="2" applyFont="1" applyFill="1" applyBorder="1" applyAlignment="1" applyProtection="1">
      <alignment vertical="center" wrapText="1"/>
      <protection hidden="1"/>
    </xf>
    <xf numFmtId="0" fontId="52" fillId="9" borderId="11" xfId="2" applyFont="1" applyFill="1" applyBorder="1" applyAlignment="1" applyProtection="1">
      <alignment vertical="center"/>
      <protection hidden="1"/>
    </xf>
    <xf numFmtId="0" fontId="6" fillId="9" borderId="4" xfId="2" applyFont="1" applyFill="1" applyBorder="1" applyAlignment="1" applyProtection="1">
      <protection hidden="1"/>
    </xf>
    <xf numFmtId="0" fontId="6" fillId="9" borderId="0" xfId="2" applyFont="1" applyFill="1" applyBorder="1" applyAlignment="1" applyProtection="1">
      <protection hidden="1"/>
    </xf>
    <xf numFmtId="0" fontId="6" fillId="9" borderId="0" xfId="2" applyFont="1" applyFill="1" applyBorder="1" applyAlignment="1" applyProtection="1">
      <alignment horizontal="right"/>
      <protection hidden="1"/>
    </xf>
    <xf numFmtId="0" fontId="22" fillId="9" borderId="0" xfId="2" applyFont="1" applyFill="1" applyBorder="1" applyAlignment="1" applyProtection="1">
      <protection hidden="1"/>
    </xf>
    <xf numFmtId="0" fontId="22" fillId="9" borderId="1" xfId="2" applyFont="1" applyFill="1" applyBorder="1" applyAlignment="1" applyProtection="1">
      <protection hidden="1"/>
    </xf>
    <xf numFmtId="0" fontId="22" fillId="9" borderId="9" xfId="2" applyFont="1" applyFill="1" applyBorder="1" applyProtection="1">
      <protection hidden="1"/>
    </xf>
    <xf numFmtId="0" fontId="23" fillId="9" borderId="10" xfId="2" applyFont="1" applyFill="1" applyBorder="1" applyProtection="1">
      <protection hidden="1"/>
    </xf>
    <xf numFmtId="0" fontId="23" fillId="9" borderId="10" xfId="0" applyFont="1" applyFill="1" applyBorder="1" applyProtection="1">
      <protection hidden="1"/>
    </xf>
    <xf numFmtId="0" fontId="23" fillId="9" borderId="3" xfId="0" applyFont="1" applyFill="1" applyBorder="1" applyProtection="1">
      <protection hidden="1"/>
    </xf>
    <xf numFmtId="0" fontId="52" fillId="9" borderId="12" xfId="2" applyFont="1" applyFill="1" applyBorder="1" applyAlignment="1" applyProtection="1">
      <alignment vertical="center"/>
      <protection hidden="1"/>
    </xf>
    <xf numFmtId="0" fontId="52" fillId="9" borderId="2" xfId="2" applyFont="1" applyFill="1" applyBorder="1" applyAlignment="1" applyProtection="1">
      <alignment vertical="center"/>
      <protection hidden="1"/>
    </xf>
    <xf numFmtId="0" fontId="4" fillId="9" borderId="0" xfId="0" applyFont="1" applyFill="1" applyBorder="1" applyProtection="1">
      <protection hidden="1"/>
    </xf>
    <xf numFmtId="0" fontId="7" fillId="3" borderId="0" xfId="0" applyFont="1" applyFill="1" applyProtection="1">
      <protection hidden="1"/>
    </xf>
    <xf numFmtId="0" fontId="45" fillId="3" borderId="11" xfId="0" applyFont="1" applyFill="1" applyBorder="1" applyProtection="1">
      <protection hidden="1"/>
    </xf>
    <xf numFmtId="0" fontId="45" fillId="3" borderId="12" xfId="0" applyFont="1" applyFill="1" applyBorder="1" applyProtection="1">
      <protection hidden="1"/>
    </xf>
    <xf numFmtId="0" fontId="60" fillId="3" borderId="12" xfId="0" applyFont="1" applyFill="1" applyBorder="1" applyAlignment="1" applyProtection="1">
      <alignment horizontal="center" vertical="center"/>
      <protection hidden="1"/>
    </xf>
    <xf numFmtId="0" fontId="45" fillId="3" borderId="4" xfId="0" applyFont="1" applyFill="1" applyBorder="1" applyProtection="1">
      <protection hidden="1"/>
    </xf>
    <xf numFmtId="0" fontId="45" fillId="3" borderId="0" xfId="0" applyFont="1" applyFill="1" applyBorder="1" applyProtection="1">
      <protection hidden="1"/>
    </xf>
    <xf numFmtId="0" fontId="60" fillId="3" borderId="0" xfId="0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Border="1" applyProtection="1">
      <protection hidden="1"/>
    </xf>
    <xf numFmtId="0" fontId="7" fillId="3" borderId="1" xfId="0" applyFont="1" applyFill="1" applyBorder="1" applyProtection="1">
      <protection hidden="1"/>
    </xf>
    <xf numFmtId="0" fontId="7" fillId="3" borderId="0" xfId="0" applyFont="1" applyFill="1" applyAlignment="1" applyProtection="1">
      <alignment vertical="center"/>
      <protection hidden="1"/>
    </xf>
    <xf numFmtId="0" fontId="45" fillId="3" borderId="4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Alignment="1" applyProtection="1">
      <alignment vertical="center"/>
      <protection hidden="1"/>
    </xf>
    <xf numFmtId="0" fontId="61" fillId="3" borderId="0" xfId="0" applyFont="1" applyFill="1" applyBorder="1" applyProtection="1">
      <protection hidden="1"/>
    </xf>
    <xf numFmtId="172" fontId="7" fillId="3" borderId="0" xfId="0" applyNumberFormat="1" applyFont="1" applyFill="1" applyProtection="1">
      <protection hidden="1"/>
    </xf>
    <xf numFmtId="0" fontId="45" fillId="3" borderId="0" xfId="0" applyFont="1" applyFill="1" applyBorder="1" applyAlignment="1" applyProtection="1">
      <alignment horizontal="center" vertical="center"/>
      <protection hidden="1"/>
    </xf>
    <xf numFmtId="0" fontId="45" fillId="3" borderId="9" xfId="0" applyFont="1" applyFill="1" applyBorder="1" applyProtection="1">
      <protection hidden="1"/>
    </xf>
    <xf numFmtId="0" fontId="45" fillId="3" borderId="10" xfId="0" applyFont="1" applyFill="1" applyBorder="1" applyProtection="1">
      <protection hidden="1"/>
    </xf>
    <xf numFmtId="0" fontId="45" fillId="3" borderId="10" xfId="0" applyFont="1" applyFill="1" applyBorder="1" applyAlignment="1" applyProtection="1">
      <alignment horizontal="center" vertical="center"/>
      <protection hidden="1"/>
    </xf>
    <xf numFmtId="0" fontId="7" fillId="3" borderId="10" xfId="0" applyFont="1" applyFill="1" applyBorder="1" applyProtection="1">
      <protection hidden="1"/>
    </xf>
    <xf numFmtId="0" fontId="7" fillId="3" borderId="3" xfId="0" applyFont="1" applyFill="1" applyBorder="1" applyProtection="1">
      <protection hidden="1"/>
    </xf>
    <xf numFmtId="0" fontId="7" fillId="3" borderId="0" xfId="0" applyFont="1" applyFill="1" applyAlignment="1" applyProtection="1">
      <alignment horizontal="center" vertical="center"/>
      <protection hidden="1"/>
    </xf>
    <xf numFmtId="0" fontId="62" fillId="3" borderId="12" xfId="0" applyFont="1" applyFill="1" applyBorder="1" applyAlignment="1" applyProtection="1">
      <alignment vertical="center"/>
      <protection hidden="1"/>
    </xf>
    <xf numFmtId="0" fontId="62" fillId="3" borderId="0" xfId="0" applyFont="1" applyFill="1" applyBorder="1" applyProtection="1">
      <protection hidden="1"/>
    </xf>
    <xf numFmtId="0" fontId="62" fillId="3" borderId="0" xfId="0" applyFont="1" applyFill="1" applyBorder="1" applyAlignment="1" applyProtection="1">
      <alignment vertical="center"/>
      <protection hidden="1"/>
    </xf>
    <xf numFmtId="0" fontId="3" fillId="3" borderId="0" xfId="0" applyFont="1" applyFill="1" applyAlignment="1" applyProtection="1">
      <alignment horizontal="center"/>
      <protection hidden="1"/>
    </xf>
    <xf numFmtId="0" fontId="7" fillId="13" borderId="5" xfId="0" applyFont="1" applyFill="1" applyBorder="1" applyAlignment="1" applyProtection="1">
      <alignment horizontal="center" vertical="center"/>
      <protection hidden="1"/>
    </xf>
    <xf numFmtId="0" fontId="7" fillId="18" borderId="5" xfId="0" applyFont="1" applyFill="1" applyBorder="1" applyAlignment="1" applyProtection="1">
      <alignment horizontal="center" vertical="center"/>
      <protection hidden="1"/>
    </xf>
    <xf numFmtId="0" fontId="7" fillId="20" borderId="5" xfId="0" applyFont="1" applyFill="1" applyBorder="1" applyAlignment="1" applyProtection="1">
      <alignment horizontal="center" vertical="center"/>
      <protection hidden="1"/>
    </xf>
    <xf numFmtId="171" fontId="3" fillId="3" borderId="4" xfId="0" applyNumberFormat="1" applyFont="1" applyFill="1" applyBorder="1" applyAlignment="1" applyProtection="1">
      <alignment horizontal="center" vertical="center"/>
      <protection hidden="1"/>
    </xf>
    <xf numFmtId="171" fontId="3" fillId="3" borderId="0" xfId="0" applyNumberFormat="1" applyFont="1" applyFill="1" applyBorder="1" applyAlignment="1" applyProtection="1">
      <alignment horizontal="center" vertical="center"/>
      <protection hidden="1"/>
    </xf>
    <xf numFmtId="171" fontId="3" fillId="3" borderId="1" xfId="0" applyNumberFormat="1" applyFont="1" applyFill="1" applyBorder="1" applyAlignment="1" applyProtection="1">
      <alignment horizontal="center" vertical="center"/>
      <protection hidden="1"/>
    </xf>
    <xf numFmtId="0" fontId="7" fillId="19" borderId="5" xfId="0" applyFont="1" applyFill="1" applyBorder="1" applyAlignment="1" applyProtection="1">
      <alignment horizontal="center" vertical="center"/>
      <protection hidden="1"/>
    </xf>
    <xf numFmtId="0" fontId="7" fillId="19" borderId="7" xfId="0" applyFont="1" applyFill="1" applyBorder="1" applyAlignment="1" applyProtection="1">
      <alignment horizontal="center" vertical="center"/>
      <protection hidden="1"/>
    </xf>
    <xf numFmtId="0" fontId="4" fillId="3" borderId="0" xfId="2" applyFont="1" applyFill="1" applyBorder="1" applyAlignment="1" applyProtection="1">
      <alignment horizontal="right" vertical="center"/>
      <protection hidden="1"/>
    </xf>
    <xf numFmtId="1" fontId="3" fillId="3" borderId="30" xfId="0" applyNumberFormat="1" applyFont="1" applyFill="1" applyBorder="1" applyAlignment="1" applyProtection="1">
      <alignment horizontal="center" vertical="center"/>
      <protection hidden="1"/>
    </xf>
    <xf numFmtId="1" fontId="3" fillId="3" borderId="31" xfId="0" applyNumberFormat="1" applyFont="1" applyFill="1" applyBorder="1" applyAlignment="1" applyProtection="1">
      <alignment horizontal="center" vertical="center"/>
      <protection hidden="1"/>
    </xf>
    <xf numFmtId="1" fontId="3" fillId="3" borderId="32" xfId="0" applyNumberFormat="1" applyFont="1" applyFill="1" applyBorder="1" applyAlignment="1" applyProtection="1">
      <alignment horizontal="center" vertical="center"/>
      <protection hidden="1"/>
    </xf>
    <xf numFmtId="1" fontId="3" fillId="3" borderId="40" xfId="0" applyNumberFormat="1" applyFont="1" applyFill="1" applyBorder="1" applyAlignment="1" applyProtection="1">
      <alignment horizontal="center" vertical="center"/>
      <protection hidden="1"/>
    </xf>
    <xf numFmtId="1" fontId="3" fillId="3" borderId="41" xfId="0" applyNumberFormat="1" applyFont="1" applyFill="1" applyBorder="1" applyAlignment="1" applyProtection="1">
      <alignment horizontal="center" vertical="center"/>
      <protection hidden="1"/>
    </xf>
    <xf numFmtId="1" fontId="3" fillId="3" borderId="42" xfId="0" applyNumberFormat="1" applyFont="1" applyFill="1" applyBorder="1" applyAlignment="1" applyProtection="1">
      <alignment horizontal="center" vertical="center"/>
      <protection hidden="1"/>
    </xf>
    <xf numFmtId="1" fontId="66" fillId="3" borderId="25" xfId="0" applyNumberFormat="1" applyFont="1" applyFill="1" applyBorder="1" applyAlignment="1" applyProtection="1">
      <alignment horizontal="center" vertical="center"/>
      <protection hidden="1"/>
    </xf>
    <xf numFmtId="1" fontId="66" fillId="3" borderId="26" xfId="0" applyNumberFormat="1" applyFont="1" applyFill="1" applyBorder="1" applyAlignment="1" applyProtection="1">
      <alignment horizontal="center" vertical="center"/>
      <protection hidden="1"/>
    </xf>
    <xf numFmtId="2" fontId="3" fillId="3" borderId="4" xfId="0" applyNumberFormat="1" applyFont="1" applyFill="1" applyBorder="1" applyAlignment="1" applyProtection="1">
      <alignment horizontal="center" vertical="center"/>
      <protection hidden="1"/>
    </xf>
    <xf numFmtId="2" fontId="3" fillId="3" borderId="0" xfId="0" applyNumberFormat="1" applyFont="1" applyFill="1" applyBorder="1" applyAlignment="1" applyProtection="1">
      <alignment horizontal="center" vertical="center"/>
      <protection hidden="1"/>
    </xf>
    <xf numFmtId="2" fontId="3" fillId="3" borderId="1" xfId="0" applyNumberFormat="1" applyFont="1" applyFill="1" applyBorder="1" applyAlignment="1" applyProtection="1">
      <alignment horizontal="center" vertical="center"/>
      <protection hidden="1"/>
    </xf>
    <xf numFmtId="2" fontId="3" fillId="3" borderId="30" xfId="0" applyNumberFormat="1" applyFont="1" applyFill="1" applyBorder="1" applyAlignment="1" applyProtection="1">
      <alignment horizontal="center" vertical="center"/>
      <protection hidden="1"/>
    </xf>
    <xf numFmtId="2" fontId="3" fillId="3" borderId="31" xfId="0" applyNumberFormat="1" applyFont="1" applyFill="1" applyBorder="1" applyAlignment="1" applyProtection="1">
      <alignment horizontal="center" vertical="center"/>
      <protection hidden="1"/>
    </xf>
    <xf numFmtId="2" fontId="3" fillId="3" borderId="32" xfId="0" applyNumberFormat="1" applyFont="1" applyFill="1" applyBorder="1" applyAlignment="1" applyProtection="1">
      <alignment horizontal="center" vertical="center"/>
      <protection hidden="1"/>
    </xf>
    <xf numFmtId="1" fontId="65" fillId="3" borderId="35" xfId="0" applyNumberFormat="1" applyFont="1" applyFill="1" applyBorder="1" applyAlignment="1" applyProtection="1">
      <alignment horizontal="center" vertical="center"/>
      <protection hidden="1"/>
    </xf>
    <xf numFmtId="0" fontId="7" fillId="3" borderId="0" xfId="0" applyFont="1" applyFill="1" applyBorder="1" applyAlignment="1" applyProtection="1">
      <alignment horizontal="center" vertical="center"/>
      <protection hidden="1"/>
    </xf>
    <xf numFmtId="1" fontId="65" fillId="3" borderId="36" xfId="0" applyNumberFormat="1" applyFont="1" applyFill="1" applyBorder="1" applyAlignment="1" applyProtection="1">
      <alignment horizontal="center" vertical="center"/>
      <protection hidden="1"/>
    </xf>
    <xf numFmtId="0" fontId="78" fillId="3" borderId="0" xfId="0" applyFont="1" applyFill="1" applyAlignment="1" applyProtection="1">
      <alignment vertical="center"/>
      <protection hidden="1"/>
    </xf>
    <xf numFmtId="0" fontId="7" fillId="22" borderId="0" xfId="0" applyFont="1" applyFill="1" applyAlignment="1" applyProtection="1">
      <alignment vertical="center"/>
      <protection hidden="1"/>
    </xf>
    <xf numFmtId="0" fontId="7" fillId="22" borderId="0" xfId="0" applyFont="1" applyFill="1" applyAlignment="1" applyProtection="1">
      <alignment horizontal="left" vertical="center"/>
      <protection hidden="1"/>
    </xf>
    <xf numFmtId="0" fontId="7" fillId="22" borderId="0" xfId="0" applyFont="1" applyFill="1" applyProtection="1">
      <protection hidden="1"/>
    </xf>
    <xf numFmtId="0" fontId="7" fillId="22" borderId="0" xfId="0" applyFont="1" applyFill="1" applyAlignment="1" applyProtection="1">
      <alignment horizontal="left"/>
      <protection hidden="1"/>
    </xf>
    <xf numFmtId="0" fontId="0" fillId="22" borderId="0" xfId="0" applyFill="1" applyProtection="1">
      <protection hidden="1"/>
    </xf>
    <xf numFmtId="0" fontId="7" fillId="3" borderId="4" xfId="0" applyFont="1" applyFill="1" applyBorder="1" applyProtection="1">
      <protection hidden="1"/>
    </xf>
    <xf numFmtId="0" fontId="7" fillId="3" borderId="4" xfId="0" applyFont="1" applyFill="1" applyBorder="1" applyAlignment="1" applyProtection="1">
      <alignment vertical="center"/>
      <protection hidden="1"/>
    </xf>
    <xf numFmtId="0" fontId="7" fillId="3" borderId="1" xfId="0" applyFont="1" applyFill="1" applyBorder="1" applyAlignment="1" applyProtection="1">
      <alignment vertical="center"/>
      <protection hidden="1"/>
    </xf>
    <xf numFmtId="0" fontId="7" fillId="3" borderId="9" xfId="0" applyFont="1" applyFill="1" applyBorder="1" applyProtection="1">
      <protection hidden="1"/>
    </xf>
    <xf numFmtId="0" fontId="7" fillId="3" borderId="10" xfId="0" applyFont="1" applyFill="1" applyBorder="1" applyAlignment="1" applyProtection="1">
      <alignment horizontal="center" vertical="center"/>
      <protection hidden="1"/>
    </xf>
    <xf numFmtId="0" fontId="0" fillId="3" borderId="0" xfId="0" applyFill="1"/>
    <xf numFmtId="0" fontId="18" fillId="3" borderId="5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1" fontId="4" fillId="3" borderId="3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8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8" xfId="0" applyNumberFormat="1" applyFont="1" applyFill="1" applyBorder="1" applyAlignment="1" applyProtection="1">
      <alignment horizontal="center" vertical="center"/>
      <protection hidden="1"/>
    </xf>
    <xf numFmtId="1" fontId="4" fillId="3" borderId="2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7" xfId="2" applyNumberFormat="1" applyFont="1" applyFill="1" applyBorder="1" applyAlignment="1" applyProtection="1">
      <alignment horizontal="center" vertical="center" wrapText="1"/>
      <protection hidden="1"/>
    </xf>
    <xf numFmtId="1" fontId="43" fillId="3" borderId="6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24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24" xfId="0" applyNumberFormat="1" applyFont="1" applyFill="1" applyBorder="1" applyAlignment="1" applyProtection="1">
      <alignment horizontal="center" vertical="center"/>
      <protection hidden="1"/>
    </xf>
    <xf numFmtId="1" fontId="30" fillId="3" borderId="26" xfId="2" applyNumberFormat="1" applyFont="1" applyFill="1" applyBorder="1" applyAlignment="1" applyProtection="1">
      <alignment horizontal="center" vertical="center" wrapText="1"/>
      <protection hidden="1"/>
    </xf>
    <xf numFmtId="1" fontId="30" fillId="3" borderId="26" xfId="0" applyNumberFormat="1" applyFont="1" applyFill="1" applyBorder="1" applyAlignment="1" applyProtection="1">
      <alignment horizontal="center" vertical="center"/>
      <protection hidden="1"/>
    </xf>
    <xf numFmtId="0" fontId="80" fillId="3" borderId="0" xfId="0" applyFont="1" applyFill="1" applyBorder="1" applyAlignment="1">
      <alignment horizontal="center" vertical="center"/>
    </xf>
    <xf numFmtId="0" fontId="0" fillId="3" borderId="0" xfId="0" applyFill="1" applyBorder="1"/>
    <xf numFmtId="3" fontId="81" fillId="3" borderId="0" xfId="0" applyNumberFormat="1" applyFont="1" applyFill="1" applyBorder="1" applyAlignment="1">
      <alignment horizontal="center" vertical="center" wrapText="1"/>
    </xf>
    <xf numFmtId="0" fontId="82" fillId="10" borderId="7" xfId="0" applyFont="1" applyFill="1" applyBorder="1" applyAlignment="1">
      <alignment horizontal="center" vertical="center"/>
    </xf>
    <xf numFmtId="3" fontId="82" fillId="10" borderId="7" xfId="0" applyNumberFormat="1" applyFont="1" applyFill="1" applyBorder="1" applyAlignment="1">
      <alignment horizontal="center" vertical="center"/>
    </xf>
    <xf numFmtId="0" fontId="82" fillId="10" borderId="6" xfId="0" applyFont="1" applyFill="1" applyBorder="1" applyAlignment="1">
      <alignment horizontal="center" vertical="center"/>
    </xf>
    <xf numFmtId="3" fontId="82" fillId="10" borderId="6" xfId="0" applyNumberFormat="1" applyFont="1" applyFill="1" applyBorder="1" applyAlignment="1">
      <alignment horizontal="center" vertical="center"/>
    </xf>
    <xf numFmtId="0" fontId="27" fillId="28" borderId="7" xfId="0" applyFont="1" applyFill="1" applyBorder="1" applyAlignment="1">
      <alignment horizontal="center" vertical="center"/>
    </xf>
    <xf numFmtId="0" fontId="27" fillId="28" borderId="6" xfId="0" applyFont="1" applyFill="1" applyBorder="1" applyAlignment="1">
      <alignment horizontal="center" vertical="center"/>
    </xf>
    <xf numFmtId="0" fontId="18" fillId="3" borderId="0" xfId="0" applyFont="1" applyFill="1" applyBorder="1" applyAlignment="1">
      <alignment horizontal="center" vertical="center"/>
    </xf>
    <xf numFmtId="3" fontId="81" fillId="3" borderId="10" xfId="0" applyNumberFormat="1" applyFont="1" applyFill="1" applyBorder="1" applyAlignment="1">
      <alignment horizontal="center" vertical="center" wrapText="1"/>
    </xf>
    <xf numFmtId="3" fontId="81" fillId="3" borderId="5" xfId="0" applyNumberFormat="1" applyFont="1" applyFill="1" applyBorder="1" applyAlignment="1">
      <alignment horizontal="center" vertical="center" wrapText="1"/>
    </xf>
    <xf numFmtId="0" fontId="80" fillId="3" borderId="0" xfId="0" applyFont="1" applyFill="1" applyBorder="1" applyAlignment="1">
      <alignment vertical="center"/>
    </xf>
    <xf numFmtId="0" fontId="84" fillId="3" borderId="0" xfId="0" applyFont="1" applyFill="1" applyAlignment="1">
      <alignment horizontal="center" vertical="center"/>
    </xf>
    <xf numFmtId="0" fontId="11" fillId="12" borderId="5" xfId="0" applyFont="1" applyFill="1" applyBorder="1" applyAlignment="1" applyProtection="1">
      <alignment horizontal="center" vertical="center"/>
      <protection hidden="1"/>
    </xf>
    <xf numFmtId="0" fontId="59" fillId="3" borderId="10" xfId="0" applyFont="1" applyFill="1" applyBorder="1" applyAlignment="1" applyProtection="1">
      <alignment horizontal="center" vertical="center"/>
      <protection hidden="1"/>
    </xf>
    <xf numFmtId="0" fontId="30" fillId="3" borderId="4" xfId="0" applyFont="1" applyFill="1" applyBorder="1" applyAlignment="1" applyProtection="1">
      <alignment horizontal="center" vertical="center" wrapText="1"/>
      <protection hidden="1"/>
    </xf>
    <xf numFmtId="0" fontId="30" fillId="3" borderId="0" xfId="0" applyFont="1" applyFill="1" applyBorder="1" applyAlignment="1" applyProtection="1">
      <alignment horizontal="center" vertical="center" wrapText="1"/>
      <protection hidden="1"/>
    </xf>
    <xf numFmtId="0" fontId="33" fillId="3" borderId="5" xfId="0" applyFont="1" applyFill="1" applyBorder="1" applyAlignment="1" applyProtection="1">
      <alignment horizontal="center" vertical="center"/>
      <protection hidden="1"/>
    </xf>
    <xf numFmtId="0" fontId="33" fillId="3" borderId="15" xfId="0" applyFont="1" applyFill="1" applyBorder="1" applyAlignment="1" applyProtection="1">
      <alignment horizontal="center" vertical="center"/>
      <protection hidden="1"/>
    </xf>
    <xf numFmtId="49" fontId="30" fillId="3" borderId="7" xfId="2" applyNumberFormat="1" applyFont="1" applyFill="1" applyBorder="1" applyAlignment="1" applyProtection="1">
      <alignment horizontal="center"/>
      <protection hidden="1"/>
    </xf>
    <xf numFmtId="49" fontId="30" fillId="3" borderId="8" xfId="2" applyNumberFormat="1" applyFont="1" applyFill="1" applyBorder="1" applyAlignment="1" applyProtection="1">
      <alignment horizontal="center"/>
      <protection hidden="1"/>
    </xf>
    <xf numFmtId="1" fontId="43" fillId="3" borderId="8" xfId="2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Fill="1" applyProtection="1">
      <protection hidden="1"/>
    </xf>
    <xf numFmtId="0" fontId="4" fillId="0" borderId="0" xfId="0" applyFont="1" applyFill="1" applyAlignment="1" applyProtection="1">
      <alignment horizontal="center" vertical="center"/>
      <protection hidden="1"/>
    </xf>
    <xf numFmtId="49" fontId="30" fillId="3" borderId="9" xfId="2" applyNumberFormat="1" applyFont="1" applyFill="1" applyBorder="1" applyAlignment="1" applyProtection="1">
      <alignment horizontal="center"/>
      <protection hidden="1"/>
    </xf>
    <xf numFmtId="49" fontId="30" fillId="3" borderId="11" xfId="2" applyNumberFormat="1" applyFont="1" applyFill="1" applyBorder="1" applyAlignment="1" applyProtection="1">
      <alignment horizontal="center"/>
      <protection hidden="1"/>
    </xf>
    <xf numFmtId="0" fontId="6" fillId="11" borderId="5" xfId="2" applyFont="1" applyFill="1" applyBorder="1" applyAlignment="1" applyProtection="1">
      <alignment vertical="center"/>
      <protection hidden="1"/>
    </xf>
    <xf numFmtId="1" fontId="6" fillId="11" borderId="5" xfId="0" applyNumberFormat="1" applyFont="1" applyFill="1" applyBorder="1" applyAlignment="1" applyProtection="1">
      <alignment horizontal="center" vertical="center"/>
      <protection hidden="1"/>
    </xf>
    <xf numFmtId="2" fontId="30" fillId="3" borderId="0" xfId="2" applyNumberFormat="1" applyFont="1" applyFill="1" applyBorder="1" applyAlignment="1" applyProtection="1">
      <alignment horizontal="center" vertical="center"/>
      <protection hidden="1"/>
    </xf>
    <xf numFmtId="0" fontId="86" fillId="27" borderId="5" xfId="2" applyFont="1" applyFill="1" applyBorder="1" applyAlignment="1" applyProtection="1">
      <alignment vertical="center"/>
      <protection hidden="1"/>
    </xf>
    <xf numFmtId="1" fontId="86" fillId="27" borderId="5" xfId="0" applyNumberFormat="1" applyFont="1" applyFill="1" applyBorder="1" applyAlignment="1" applyProtection="1">
      <alignment horizontal="center" vertical="center"/>
      <protection hidden="1"/>
    </xf>
    <xf numFmtId="1" fontId="87" fillId="3" borderId="0" xfId="0" applyNumberFormat="1" applyFont="1" applyFill="1" applyBorder="1" applyAlignment="1" applyProtection="1">
      <alignment horizontal="center" vertical="center"/>
      <protection hidden="1"/>
    </xf>
    <xf numFmtId="1" fontId="87" fillId="3" borderId="0" xfId="2" applyNumberFormat="1" applyFont="1" applyFill="1" applyBorder="1" applyAlignment="1" applyProtection="1">
      <alignment vertical="center"/>
      <protection hidden="1"/>
    </xf>
    <xf numFmtId="0" fontId="87" fillId="3" borderId="0" xfId="0" applyFont="1" applyFill="1" applyAlignment="1" applyProtection="1">
      <alignment vertical="center"/>
      <protection hidden="1"/>
    </xf>
    <xf numFmtId="1" fontId="87" fillId="3" borderId="0" xfId="2" applyNumberFormat="1" applyFont="1" applyFill="1" applyBorder="1" applyAlignment="1" applyProtection="1">
      <alignment horizontal="center" vertical="center"/>
      <protection hidden="1"/>
    </xf>
    <xf numFmtId="2" fontId="87" fillId="3" borderId="0" xfId="2" applyNumberFormat="1" applyFont="1" applyFill="1" applyBorder="1" applyAlignment="1" applyProtection="1">
      <alignment horizontal="center" vertical="center"/>
      <protection hidden="1"/>
    </xf>
    <xf numFmtId="0" fontId="86" fillId="5" borderId="5" xfId="2" applyFont="1" applyFill="1" applyBorder="1" applyAlignment="1" applyProtection="1">
      <alignment vertical="center"/>
      <protection hidden="1"/>
    </xf>
    <xf numFmtId="1" fontId="86" fillId="5" borderId="5" xfId="0" applyNumberFormat="1" applyFont="1" applyFill="1" applyBorder="1" applyAlignment="1" applyProtection="1">
      <alignment horizontal="center" vertical="center"/>
      <protection hidden="1"/>
    </xf>
    <xf numFmtId="1" fontId="87" fillId="3" borderId="6" xfId="2" applyNumberFormat="1" applyFont="1" applyFill="1" applyBorder="1" applyAlignment="1" applyProtection="1">
      <alignment horizontal="center" vertical="center"/>
      <protection hidden="1"/>
    </xf>
    <xf numFmtId="2" fontId="30" fillId="3" borderId="4" xfId="2" applyNumberFormat="1" applyFont="1" applyFill="1" applyBorder="1" applyAlignment="1" applyProtection="1">
      <alignment horizontal="center" vertical="center"/>
      <protection hidden="1"/>
    </xf>
    <xf numFmtId="1" fontId="87" fillId="3" borderId="4" xfId="2" applyNumberFormat="1" applyFont="1" applyFill="1" applyBorder="1" applyAlignment="1" applyProtection="1">
      <alignment horizontal="center" vertical="center"/>
      <protection hidden="1"/>
    </xf>
    <xf numFmtId="1" fontId="4" fillId="3" borderId="12" xfId="2" applyNumberFormat="1" applyFont="1" applyFill="1" applyBorder="1" applyAlignment="1" applyProtection="1">
      <alignment vertical="center"/>
      <protection hidden="1"/>
    </xf>
    <xf numFmtId="0" fontId="4" fillId="3" borderId="0" xfId="0" applyFont="1" applyFill="1" applyProtection="1">
      <protection locked="0"/>
    </xf>
    <xf numFmtId="0" fontId="4" fillId="3" borderId="0" xfId="0" applyFont="1" applyFill="1" applyAlignment="1" applyProtection="1">
      <alignment horizontal="center"/>
      <protection locked="0"/>
    </xf>
    <xf numFmtId="0" fontId="4" fillId="3" borderId="0" xfId="0" applyFont="1" applyFill="1" applyBorder="1" applyAlignment="1" applyProtection="1">
      <protection locked="0"/>
    </xf>
    <xf numFmtId="0" fontId="4" fillId="3" borderId="0" xfId="0" applyFont="1" applyFill="1" applyBorder="1" applyProtection="1">
      <protection locked="0"/>
    </xf>
    <xf numFmtId="1" fontId="30" fillId="3" borderId="0" xfId="3" applyNumberFormat="1" applyFont="1" applyFill="1" applyBorder="1" applyAlignment="1" applyProtection="1">
      <alignment vertical="center"/>
      <protection locked="0"/>
    </xf>
    <xf numFmtId="1" fontId="20" fillId="3" borderId="0" xfId="2" applyNumberFormat="1" applyFont="1" applyFill="1" applyBorder="1" applyAlignment="1" applyProtection="1">
      <alignment vertical="center" wrapText="1"/>
      <protection locked="0"/>
    </xf>
    <xf numFmtId="1" fontId="20" fillId="3" borderId="0" xfId="2" applyNumberFormat="1" applyFont="1" applyFill="1" applyBorder="1" applyAlignment="1" applyProtection="1">
      <alignment horizontal="center" vertical="center" wrapText="1"/>
      <protection locked="0"/>
    </xf>
    <xf numFmtId="0" fontId="4" fillId="3" borderId="0" xfId="0" applyFont="1" applyFill="1" applyBorder="1" applyAlignment="1" applyProtection="1">
      <alignment horizontal="center"/>
      <protection locked="0"/>
    </xf>
    <xf numFmtId="0" fontId="63" fillId="9" borderId="4" xfId="0" applyFont="1" applyFill="1" applyBorder="1" applyAlignment="1" applyProtection="1">
      <alignment horizontal="center" vertical="center" textRotation="90"/>
      <protection hidden="1"/>
    </xf>
    <xf numFmtId="0" fontId="16" fillId="21" borderId="6" xfId="0" applyFont="1" applyFill="1" applyBorder="1" applyAlignment="1" applyProtection="1">
      <alignment horizontal="center" vertical="center"/>
      <protection hidden="1"/>
    </xf>
    <xf numFmtId="0" fontId="16" fillId="22" borderId="6" xfId="0" applyFont="1" applyFill="1" applyBorder="1" applyAlignment="1" applyProtection="1">
      <alignment horizontal="center" vertical="center"/>
      <protection hidden="1"/>
    </xf>
    <xf numFmtId="0" fontId="16" fillId="23" borderId="6" xfId="0" applyFont="1" applyFill="1" applyBorder="1" applyAlignment="1" applyProtection="1">
      <alignment horizontal="center" vertical="center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19" fillId="26" borderId="4" xfId="0" applyFont="1" applyFill="1" applyBorder="1" applyAlignment="1" applyProtection="1">
      <alignment horizontal="center" vertical="center" textRotation="90" wrapText="1"/>
      <protection hidden="1"/>
    </xf>
    <xf numFmtId="0" fontId="19" fillId="21" borderId="4" xfId="0" applyFont="1" applyFill="1" applyBorder="1" applyAlignment="1" applyProtection="1">
      <alignment horizontal="center" vertical="center" textRotation="90" wrapText="1"/>
      <protection hidden="1"/>
    </xf>
    <xf numFmtId="0" fontId="79" fillId="3" borderId="6" xfId="0" applyFont="1" applyFill="1" applyBorder="1" applyAlignment="1" applyProtection="1">
      <alignment horizontal="center" vertical="center" textRotation="90" wrapText="1"/>
      <protection hidden="1"/>
    </xf>
    <xf numFmtId="0" fontId="83" fillId="3" borderId="0" xfId="0" applyFont="1" applyFill="1" applyAlignment="1" applyProtection="1">
      <alignment horizontal="left" vertical="center" wrapText="1"/>
      <protection hidden="1"/>
    </xf>
    <xf numFmtId="0" fontId="19" fillId="25" borderId="4" xfId="0" applyFont="1" applyFill="1" applyBorder="1" applyAlignment="1" applyProtection="1">
      <alignment horizontal="center" vertical="center" textRotation="90" wrapText="1"/>
      <protection hidden="1"/>
    </xf>
    <xf numFmtId="0" fontId="63" fillId="3" borderId="6" xfId="0" applyFont="1" applyFill="1" applyBorder="1" applyAlignment="1" applyProtection="1">
      <alignment horizontal="center" vertical="center" textRotation="90"/>
      <protection hidden="1"/>
    </xf>
    <xf numFmtId="0" fontId="83" fillId="3" borderId="0" xfId="0" applyFont="1" applyFill="1" applyAlignment="1" applyProtection="1">
      <alignment vertical="center" wrapText="1"/>
      <protection hidden="1"/>
    </xf>
    <xf numFmtId="0" fontId="73" fillId="3" borderId="0" xfId="0" applyFont="1" applyFill="1" applyAlignment="1" applyProtection="1">
      <alignment vertical="center" wrapText="1"/>
      <protection hidden="1"/>
    </xf>
    <xf numFmtId="0" fontId="67" fillId="3" borderId="0" xfId="0" applyFont="1" applyFill="1" applyAlignment="1" applyProtection="1">
      <alignment vertical="center"/>
      <protection hidden="1"/>
    </xf>
    <xf numFmtId="0" fontId="39" fillId="32" borderId="15" xfId="0" applyFont="1" applyFill="1" applyBorder="1" applyAlignment="1" applyProtection="1">
      <alignment horizontal="center" vertical="center" wrapText="1"/>
      <protection hidden="1"/>
    </xf>
    <xf numFmtId="0" fontId="39" fillId="32" borderId="14" xfId="0" applyFont="1" applyFill="1" applyBorder="1" applyAlignment="1" applyProtection="1">
      <alignment horizontal="center" vertical="center" wrapText="1"/>
      <protection hidden="1"/>
    </xf>
    <xf numFmtId="0" fontId="39" fillId="32" borderId="13" xfId="0" applyFont="1" applyFill="1" applyBorder="1" applyAlignment="1" applyProtection="1">
      <alignment horizontal="center" vertical="center" wrapText="1"/>
      <protection hidden="1"/>
    </xf>
    <xf numFmtId="0" fontId="3" fillId="3" borderId="7" xfId="0" applyFont="1" applyFill="1" applyBorder="1" applyAlignment="1" applyProtection="1">
      <alignment horizontal="center" vertical="center"/>
      <protection hidden="1"/>
    </xf>
    <xf numFmtId="0" fontId="77" fillId="3" borderId="0" xfId="0" applyFont="1" applyFill="1" applyAlignment="1" applyProtection="1">
      <alignment vertical="center" wrapText="1"/>
      <protection hidden="1"/>
    </xf>
    <xf numFmtId="0" fontId="91" fillId="3" borderId="0" xfId="0" applyFont="1" applyFill="1" applyBorder="1" applyAlignment="1" applyProtection="1">
      <alignment vertical="center"/>
      <protection hidden="1"/>
    </xf>
    <xf numFmtId="0" fontId="83" fillId="3" borderId="0" xfId="0" applyFont="1" applyFill="1" applyBorder="1" applyAlignment="1" applyProtection="1">
      <alignment vertical="center" wrapText="1"/>
      <protection hidden="1"/>
    </xf>
    <xf numFmtId="0" fontId="3" fillId="3" borderId="0" xfId="0" applyFont="1" applyFill="1" applyBorder="1" applyProtection="1">
      <protection hidden="1"/>
    </xf>
    <xf numFmtId="0" fontId="3" fillId="3" borderId="0" xfId="0" applyFont="1" applyFill="1" applyBorder="1" applyAlignment="1" applyProtection="1">
      <alignment horizontal="center"/>
      <protection hidden="1"/>
    </xf>
    <xf numFmtId="0" fontId="78" fillId="3" borderId="0" xfId="0" applyFont="1" applyFill="1" applyBorder="1" applyAlignment="1" applyProtection="1">
      <alignment vertical="center"/>
      <protection hidden="1"/>
    </xf>
    <xf numFmtId="0" fontId="90" fillId="3" borderId="0" xfId="0" applyFont="1" applyFill="1" applyBorder="1" applyAlignment="1" applyProtection="1">
      <alignment vertical="center" textRotation="90"/>
      <protection hidden="1"/>
    </xf>
    <xf numFmtId="0" fontId="3" fillId="4" borderId="43" xfId="0" applyFont="1" applyFill="1" applyBorder="1" applyAlignment="1" applyProtection="1">
      <alignment horizontal="center" vertical="center"/>
      <protection hidden="1"/>
    </xf>
    <xf numFmtId="0" fontId="3" fillId="4" borderId="44" xfId="0" applyFont="1" applyFill="1" applyBorder="1" applyAlignment="1" applyProtection="1">
      <alignment horizontal="center" vertical="center"/>
      <protection hidden="1"/>
    </xf>
    <xf numFmtId="0" fontId="3" fillId="4" borderId="45" xfId="0" applyFont="1" applyFill="1" applyBorder="1" applyAlignment="1" applyProtection="1">
      <alignment horizontal="center" vertical="center"/>
      <protection hidden="1"/>
    </xf>
    <xf numFmtId="0" fontId="91" fillId="4" borderId="7" xfId="0" applyFont="1" applyFill="1" applyBorder="1" applyAlignment="1" applyProtection="1">
      <alignment horizontal="center" vertical="center"/>
      <protection hidden="1"/>
    </xf>
    <xf numFmtId="0" fontId="94" fillId="4" borderId="7" xfId="0" applyFont="1" applyFill="1" applyBorder="1" applyAlignment="1" applyProtection="1">
      <alignment horizontal="center" vertical="center" wrapText="1"/>
      <protection hidden="1"/>
    </xf>
    <xf numFmtId="0" fontId="65" fillId="4" borderId="7" xfId="0" applyFont="1" applyFill="1" applyBorder="1" applyAlignment="1" applyProtection="1">
      <alignment horizontal="center" vertical="center" wrapText="1"/>
      <protection hidden="1"/>
    </xf>
    <xf numFmtId="0" fontId="83" fillId="3" borderId="0" xfId="0" applyFont="1" applyFill="1" applyAlignment="1" applyProtection="1">
      <alignment vertical="center"/>
      <protection hidden="1"/>
    </xf>
    <xf numFmtId="0" fontId="92" fillId="3" borderId="0" xfId="0" applyFont="1" applyFill="1" applyAlignment="1" applyProtection="1">
      <alignment vertical="center"/>
      <protection hidden="1"/>
    </xf>
    <xf numFmtId="0" fontId="96" fillId="3" borderId="0" xfId="0" applyFont="1" applyFill="1" applyAlignment="1" applyProtection="1">
      <alignment vertical="center"/>
      <protection hidden="1"/>
    </xf>
    <xf numFmtId="0" fontId="83" fillId="3" borderId="0" xfId="0" applyFont="1" applyFill="1" applyAlignment="1" applyProtection="1">
      <alignment horizontal="center" vertical="center" wrapText="1"/>
      <protection hidden="1"/>
    </xf>
    <xf numFmtId="0" fontId="78" fillId="3" borderId="0" xfId="0" applyFont="1" applyFill="1" applyAlignment="1" applyProtection="1">
      <alignment horizontal="center" vertical="center"/>
      <protection hidden="1"/>
    </xf>
    <xf numFmtId="0" fontId="59" fillId="19" borderId="15" xfId="0" applyFont="1" applyFill="1" applyBorder="1" applyAlignment="1" applyProtection="1">
      <alignment vertical="center"/>
      <protection hidden="1"/>
    </xf>
    <xf numFmtId="0" fontId="59" fillId="19" borderId="14" xfId="0" applyFont="1" applyFill="1" applyBorder="1" applyAlignment="1" applyProtection="1">
      <alignment vertical="center"/>
      <protection hidden="1"/>
    </xf>
    <xf numFmtId="0" fontId="59" fillId="19" borderId="13" xfId="0" applyFont="1" applyFill="1" applyBorder="1" applyAlignment="1" applyProtection="1">
      <alignment vertical="center"/>
      <protection hidden="1"/>
    </xf>
    <xf numFmtId="0" fontId="3" fillId="3" borderId="14" xfId="0" applyFont="1" applyFill="1" applyBorder="1" applyAlignment="1" applyProtection="1">
      <alignment vertical="center" wrapText="1"/>
      <protection hidden="1"/>
    </xf>
    <xf numFmtId="0" fontId="3" fillId="3" borderId="15" xfId="0" applyFont="1" applyFill="1" applyBorder="1" applyAlignment="1" applyProtection="1">
      <alignment vertical="center"/>
      <protection hidden="1"/>
    </xf>
    <xf numFmtId="0" fontId="89" fillId="3" borderId="25" xfId="0" applyFont="1" applyFill="1" applyBorder="1" applyAlignment="1" applyProtection="1">
      <alignment horizontal="center" vertical="center"/>
      <protection hidden="1"/>
    </xf>
    <xf numFmtId="0" fontId="89" fillId="3" borderId="26" xfId="0" applyFont="1" applyFill="1" applyBorder="1" applyAlignment="1" applyProtection="1">
      <alignment horizontal="center" vertical="center"/>
      <protection hidden="1"/>
    </xf>
    <xf numFmtId="1" fontId="97" fillId="3" borderId="7" xfId="0" applyNumberFormat="1" applyFont="1" applyFill="1" applyBorder="1" applyAlignment="1" applyProtection="1">
      <alignment horizontal="center" vertical="center"/>
      <protection hidden="1"/>
    </xf>
    <xf numFmtId="1" fontId="97" fillId="3" borderId="6" xfId="0" applyNumberFormat="1" applyFont="1" applyFill="1" applyBorder="1" applyAlignment="1" applyProtection="1">
      <alignment horizontal="center" vertical="center"/>
      <protection hidden="1"/>
    </xf>
    <xf numFmtId="1" fontId="97" fillId="3" borderId="8" xfId="0" applyNumberFormat="1" applyFont="1" applyFill="1" applyBorder="1" applyAlignment="1" applyProtection="1">
      <alignment horizontal="center" vertical="center"/>
      <protection hidden="1"/>
    </xf>
    <xf numFmtId="0" fontId="25" fillId="18" borderId="4" xfId="0" applyFont="1" applyFill="1" applyBorder="1" applyAlignment="1" applyProtection="1">
      <alignment horizontal="center" vertical="center"/>
      <protection hidden="1"/>
    </xf>
    <xf numFmtId="0" fontId="25" fillId="18" borderId="0" xfId="0" applyFont="1" applyFill="1" applyBorder="1" applyAlignment="1" applyProtection="1">
      <alignment horizontal="center" vertical="center"/>
      <protection hidden="1"/>
    </xf>
    <xf numFmtId="0" fontId="7" fillId="18" borderId="0" xfId="0" applyFont="1" applyFill="1" applyBorder="1" applyAlignment="1" applyProtection="1">
      <alignment horizontal="center" vertical="center"/>
      <protection hidden="1"/>
    </xf>
    <xf numFmtId="0" fontId="7" fillId="18" borderId="1" xfId="0" applyFont="1" applyFill="1" applyBorder="1" applyAlignment="1" applyProtection="1">
      <alignment horizontal="center" vertical="center"/>
      <protection hidden="1"/>
    </xf>
    <xf numFmtId="0" fontId="25" fillId="18" borderId="1" xfId="0" applyFont="1" applyFill="1" applyBorder="1" applyAlignment="1" applyProtection="1">
      <alignment horizontal="center" vertical="center"/>
      <protection hidden="1"/>
    </xf>
    <xf numFmtId="0" fontId="7" fillId="18" borderId="4" xfId="0" applyFont="1" applyFill="1" applyBorder="1" applyAlignment="1" applyProtection="1">
      <alignment horizontal="center" vertical="center"/>
      <protection hidden="1"/>
    </xf>
    <xf numFmtId="0" fontId="63" fillId="9" borderId="0" xfId="0" applyFont="1" applyFill="1" applyBorder="1" applyAlignment="1" applyProtection="1">
      <alignment horizontal="center" vertical="center" textRotation="90"/>
      <protection hidden="1"/>
    </xf>
    <xf numFmtId="0" fontId="79" fillId="3" borderId="6" xfId="0" applyFont="1" applyFill="1" applyBorder="1" applyAlignment="1" applyProtection="1">
      <alignment horizontal="center" vertical="center" textRotation="90"/>
      <protection hidden="1"/>
    </xf>
    <xf numFmtId="0" fontId="92" fillId="3" borderId="0" xfId="0" applyFont="1" applyFill="1" applyAlignment="1" applyProtection="1">
      <alignment horizontal="center" vertical="center" wrapText="1"/>
      <protection hidden="1"/>
    </xf>
    <xf numFmtId="2" fontId="3" fillId="3" borderId="40" xfId="0" applyNumberFormat="1" applyFont="1" applyFill="1" applyBorder="1" applyAlignment="1" applyProtection="1">
      <alignment horizontal="center" vertical="center"/>
      <protection hidden="1"/>
    </xf>
    <xf numFmtId="2" fontId="3" fillId="3" borderId="41" xfId="0" applyNumberFormat="1" applyFont="1" applyFill="1" applyBorder="1" applyAlignment="1" applyProtection="1">
      <alignment horizontal="center" vertical="center"/>
      <protection hidden="1"/>
    </xf>
    <xf numFmtId="2" fontId="3" fillId="3" borderId="42" xfId="0" applyNumberFormat="1" applyFont="1" applyFill="1" applyBorder="1" applyAlignment="1" applyProtection="1">
      <alignment horizontal="center" vertical="center"/>
      <protection hidden="1"/>
    </xf>
    <xf numFmtId="0" fontId="6" fillId="20" borderId="15" xfId="0" applyFont="1" applyFill="1" applyBorder="1" applyAlignment="1" applyProtection="1">
      <alignment vertical="center"/>
      <protection hidden="1"/>
    </xf>
    <xf numFmtId="0" fontId="6" fillId="20" borderId="14" xfId="0" applyFont="1" applyFill="1" applyBorder="1" applyAlignment="1" applyProtection="1">
      <alignment vertical="center"/>
      <protection hidden="1"/>
    </xf>
    <xf numFmtId="0" fontId="6" fillId="20" borderId="13" xfId="0" applyFont="1" applyFill="1" applyBorder="1" applyAlignment="1" applyProtection="1">
      <alignment vertical="center"/>
      <protection hidden="1"/>
    </xf>
    <xf numFmtId="0" fontId="59" fillId="33" borderId="15" xfId="0" applyFont="1" applyFill="1" applyBorder="1" applyAlignment="1" applyProtection="1">
      <alignment vertical="center"/>
      <protection hidden="1"/>
    </xf>
    <xf numFmtId="0" fontId="6" fillId="33" borderId="14" xfId="0" applyFont="1" applyFill="1" applyBorder="1" applyAlignment="1" applyProtection="1">
      <alignment vertical="center"/>
      <protection hidden="1"/>
    </xf>
    <xf numFmtId="0" fontId="6" fillId="33" borderId="13" xfId="0" applyFont="1" applyFill="1" applyBorder="1" applyAlignment="1" applyProtection="1">
      <alignment vertical="center"/>
      <protection hidden="1"/>
    </xf>
    <xf numFmtId="0" fontId="68" fillId="13" borderId="15" xfId="0" applyFont="1" applyFill="1" applyBorder="1" applyAlignment="1" applyProtection="1">
      <alignment vertical="center"/>
      <protection hidden="1"/>
    </xf>
    <xf numFmtId="0" fontId="68" fillId="13" borderId="14" xfId="0" applyFont="1" applyFill="1" applyBorder="1" applyAlignment="1" applyProtection="1">
      <alignment vertical="center"/>
      <protection hidden="1"/>
    </xf>
    <xf numFmtId="0" fontId="68" fillId="13" borderId="13" xfId="0" applyFont="1" applyFill="1" applyBorder="1" applyAlignment="1" applyProtection="1">
      <alignment vertical="center"/>
      <protection hidden="1"/>
    </xf>
    <xf numFmtId="0" fontId="68" fillId="13" borderId="5" xfId="0" applyFont="1" applyFill="1" applyBorder="1" applyAlignment="1" applyProtection="1">
      <alignment horizontal="center" vertical="center"/>
      <protection hidden="1"/>
    </xf>
    <xf numFmtId="2" fontId="3" fillId="3" borderId="29" xfId="0" applyNumberFormat="1" applyFont="1" applyFill="1" applyBorder="1" applyAlignment="1" applyProtection="1">
      <alignment horizontal="center" vertical="center"/>
      <protection hidden="1"/>
    </xf>
    <xf numFmtId="2" fontId="3" fillId="3" borderId="8" xfId="0" applyNumberFormat="1" applyFont="1" applyFill="1" applyBorder="1" applyAlignment="1" applyProtection="1">
      <alignment horizontal="center" vertical="center"/>
      <protection hidden="1"/>
    </xf>
    <xf numFmtId="0" fontId="3" fillId="3" borderId="49" xfId="0" applyFont="1" applyFill="1" applyBorder="1" applyAlignment="1" applyProtection="1">
      <alignment horizontal="center" vertical="center"/>
      <protection locked="0"/>
    </xf>
    <xf numFmtId="0" fontId="3" fillId="3" borderId="50" xfId="0" applyFont="1" applyFill="1" applyBorder="1" applyAlignment="1" applyProtection="1">
      <alignment horizontal="center" vertical="center"/>
      <protection locked="0"/>
    </xf>
    <xf numFmtId="0" fontId="3" fillId="3" borderId="6" xfId="0" applyFont="1" applyFill="1" applyBorder="1" applyAlignment="1" applyProtection="1">
      <alignment horizontal="center" vertical="center"/>
      <protection hidden="1"/>
    </xf>
    <xf numFmtId="0" fontId="69" fillId="3" borderId="6" xfId="0" applyFont="1" applyFill="1" applyBorder="1" applyAlignment="1" applyProtection="1">
      <alignment horizontal="center" vertical="center"/>
      <protection hidden="1"/>
    </xf>
    <xf numFmtId="0" fontId="69" fillId="3" borderId="8" xfId="0" applyFont="1" applyFill="1" applyBorder="1" applyAlignment="1" applyProtection="1">
      <alignment horizontal="center" vertical="center"/>
      <protection hidden="1"/>
    </xf>
    <xf numFmtId="1" fontId="3" fillId="3" borderId="11" xfId="0" applyNumberFormat="1" applyFont="1" applyFill="1" applyBorder="1" applyAlignment="1" applyProtection="1">
      <alignment horizontal="center" vertical="center"/>
      <protection hidden="1"/>
    </xf>
    <xf numFmtId="1" fontId="3" fillId="3" borderId="4" xfId="0" applyNumberFormat="1" applyFont="1" applyFill="1" applyBorder="1" applyAlignment="1" applyProtection="1">
      <alignment horizontal="center" vertical="center"/>
      <protection hidden="1"/>
    </xf>
    <xf numFmtId="1" fontId="69" fillId="3" borderId="4" xfId="0" applyNumberFormat="1" applyFont="1" applyFill="1" applyBorder="1" applyAlignment="1" applyProtection="1">
      <alignment horizontal="center" vertical="center"/>
      <protection hidden="1"/>
    </xf>
    <xf numFmtId="1" fontId="69" fillId="3" borderId="9" xfId="0" applyNumberFormat="1" applyFont="1" applyFill="1" applyBorder="1" applyAlignment="1" applyProtection="1">
      <alignment horizontal="center" vertical="center"/>
      <protection hidden="1"/>
    </xf>
    <xf numFmtId="1" fontId="65" fillId="3" borderId="46" xfId="0" applyNumberFormat="1" applyFont="1" applyFill="1" applyBorder="1" applyAlignment="1" applyProtection="1">
      <alignment horizontal="center" vertical="center"/>
      <protection hidden="1"/>
    </xf>
    <xf numFmtId="1" fontId="66" fillId="3" borderId="46" xfId="0" applyNumberFormat="1" applyFont="1" applyFill="1" applyBorder="1" applyAlignment="1" applyProtection="1">
      <alignment horizontal="center" vertical="center"/>
      <protection locked="0"/>
    </xf>
    <xf numFmtId="1" fontId="64" fillId="3" borderId="46" xfId="0" applyNumberFormat="1" applyFont="1" applyFill="1" applyBorder="1" applyAlignment="1" applyProtection="1">
      <alignment horizontal="center" vertical="center"/>
      <protection locked="0"/>
    </xf>
    <xf numFmtId="1" fontId="65" fillId="3" borderId="47" xfId="0" applyNumberFormat="1" applyFont="1" applyFill="1" applyBorder="1" applyAlignment="1" applyProtection="1">
      <alignment horizontal="center" vertical="center"/>
      <protection hidden="1"/>
    </xf>
    <xf numFmtId="1" fontId="66" fillId="3" borderId="47" xfId="0" applyNumberFormat="1" applyFont="1" applyFill="1" applyBorder="1" applyAlignment="1" applyProtection="1">
      <alignment horizontal="center" vertical="center"/>
      <protection locked="0"/>
    </xf>
    <xf numFmtId="1" fontId="64" fillId="3" borderId="47" xfId="0" applyNumberFormat="1" applyFont="1" applyFill="1" applyBorder="1" applyAlignment="1" applyProtection="1">
      <alignment horizontal="center" vertical="center"/>
      <protection locked="0"/>
    </xf>
    <xf numFmtId="1" fontId="70" fillId="3" borderId="47" xfId="0" applyNumberFormat="1" applyFont="1" applyFill="1" applyBorder="1" applyAlignment="1" applyProtection="1">
      <alignment horizontal="center" vertical="center"/>
      <protection hidden="1"/>
    </xf>
    <xf numFmtId="1" fontId="71" fillId="3" borderId="47" xfId="0" applyNumberFormat="1" applyFont="1" applyFill="1" applyBorder="1" applyAlignment="1" applyProtection="1">
      <alignment horizontal="center" vertical="center"/>
      <protection locked="0"/>
    </xf>
    <xf numFmtId="1" fontId="72" fillId="3" borderId="47" xfId="0" applyNumberFormat="1" applyFont="1" applyFill="1" applyBorder="1" applyAlignment="1" applyProtection="1">
      <alignment horizontal="center" vertical="center"/>
      <protection locked="0"/>
    </xf>
    <xf numFmtId="1" fontId="70" fillId="3" borderId="48" xfId="0" applyNumberFormat="1" applyFont="1" applyFill="1" applyBorder="1" applyAlignment="1" applyProtection="1">
      <alignment horizontal="center" vertical="center"/>
      <protection hidden="1"/>
    </xf>
    <xf numFmtId="1" fontId="71" fillId="3" borderId="48" xfId="0" applyNumberFormat="1" applyFont="1" applyFill="1" applyBorder="1" applyAlignment="1" applyProtection="1">
      <alignment horizontal="center" vertical="center"/>
      <protection locked="0"/>
    </xf>
    <xf numFmtId="1" fontId="72" fillId="3" borderId="48" xfId="0" applyNumberFormat="1" applyFont="1" applyFill="1" applyBorder="1" applyAlignment="1" applyProtection="1">
      <alignment horizontal="center" vertical="center"/>
      <protection locked="0"/>
    </xf>
    <xf numFmtId="1" fontId="65" fillId="3" borderId="48" xfId="0" applyNumberFormat="1" applyFont="1" applyFill="1" applyBorder="1" applyAlignment="1" applyProtection="1">
      <alignment horizontal="center" vertical="center"/>
      <protection hidden="1"/>
    </xf>
    <xf numFmtId="1" fontId="66" fillId="3" borderId="48" xfId="0" applyNumberFormat="1" applyFont="1" applyFill="1" applyBorder="1" applyAlignment="1" applyProtection="1">
      <alignment horizontal="center" vertical="center"/>
      <protection locked="0"/>
    </xf>
    <xf numFmtId="1" fontId="64" fillId="3" borderId="48" xfId="0" applyNumberFormat="1" applyFont="1" applyFill="1" applyBorder="1" applyAlignment="1" applyProtection="1">
      <alignment horizontal="center" vertical="center"/>
      <protection locked="0"/>
    </xf>
    <xf numFmtId="0" fontId="79" fillId="3" borderId="11" xfId="0" applyFont="1" applyFill="1" applyBorder="1" applyAlignment="1" applyProtection="1">
      <alignment vertical="center"/>
      <protection hidden="1"/>
    </xf>
    <xf numFmtId="0" fontId="79" fillId="3" borderId="12" xfId="0" applyFont="1" applyFill="1" applyBorder="1" applyAlignment="1" applyProtection="1">
      <alignment vertical="center"/>
      <protection hidden="1"/>
    </xf>
    <xf numFmtId="0" fontId="79" fillId="3" borderId="2" xfId="0" applyFont="1" applyFill="1" applyBorder="1" applyAlignment="1" applyProtection="1">
      <alignment vertical="center"/>
      <protection hidden="1"/>
    </xf>
    <xf numFmtId="0" fontId="79" fillId="3" borderId="4" xfId="0" applyFont="1" applyFill="1" applyBorder="1" applyAlignment="1" applyProtection="1">
      <alignment vertical="center"/>
      <protection hidden="1"/>
    </xf>
    <xf numFmtId="0" fontId="79" fillId="3" borderId="0" xfId="0" applyFont="1" applyFill="1" applyBorder="1" applyAlignment="1" applyProtection="1">
      <alignment vertical="center"/>
      <protection hidden="1"/>
    </xf>
    <xf numFmtId="0" fontId="79" fillId="3" borderId="1" xfId="0" applyFont="1" applyFill="1" applyBorder="1" applyAlignment="1" applyProtection="1">
      <alignment vertical="center"/>
      <protection hidden="1"/>
    </xf>
    <xf numFmtId="0" fontId="75" fillId="3" borderId="0" xfId="0" applyFont="1" applyFill="1" applyAlignment="1" applyProtection="1">
      <alignment vertical="center"/>
      <protection hidden="1"/>
    </xf>
    <xf numFmtId="0" fontId="63" fillId="3" borderId="4" xfId="0" applyFont="1" applyFill="1" applyBorder="1" applyAlignment="1" applyProtection="1">
      <alignment vertical="center"/>
      <protection hidden="1"/>
    </xf>
    <xf numFmtId="0" fontId="63" fillId="3" borderId="0" xfId="0" applyFont="1" applyFill="1" applyBorder="1" applyAlignment="1" applyProtection="1">
      <alignment vertical="center"/>
      <protection hidden="1"/>
    </xf>
    <xf numFmtId="0" fontId="63" fillId="3" borderId="1" xfId="0" applyFont="1" applyFill="1" applyBorder="1" applyAlignment="1" applyProtection="1">
      <alignment vertical="center"/>
      <protection hidden="1"/>
    </xf>
    <xf numFmtId="0" fontId="93" fillId="16" borderId="5" xfId="0" applyFont="1" applyFill="1" applyBorder="1" applyAlignment="1" applyProtection="1">
      <alignment horizontal="center" vertical="center" wrapText="1"/>
      <protection hidden="1"/>
    </xf>
    <xf numFmtId="0" fontId="63" fillId="3" borderId="9" xfId="0" applyFont="1" applyFill="1" applyBorder="1" applyAlignment="1" applyProtection="1">
      <alignment vertical="center"/>
      <protection hidden="1"/>
    </xf>
    <xf numFmtId="0" fontId="63" fillId="3" borderId="10" xfId="0" applyFont="1" applyFill="1" applyBorder="1" applyAlignment="1" applyProtection="1">
      <alignment vertical="center"/>
      <protection hidden="1"/>
    </xf>
    <xf numFmtId="0" fontId="63" fillId="3" borderId="3" xfId="0" applyFont="1" applyFill="1" applyBorder="1" applyAlignment="1" applyProtection="1">
      <alignment vertical="center"/>
      <protection hidden="1"/>
    </xf>
    <xf numFmtId="0" fontId="25" fillId="22" borderId="8" xfId="0" applyFont="1" applyFill="1" applyBorder="1" applyAlignment="1" applyProtection="1">
      <alignment horizontal="center" vertical="center"/>
      <protection hidden="1"/>
    </xf>
    <xf numFmtId="0" fontId="7" fillId="22" borderId="8" xfId="0" applyFont="1" applyFill="1" applyBorder="1" applyAlignment="1" applyProtection="1">
      <alignment horizontal="center" vertical="center"/>
      <protection hidden="1"/>
    </xf>
    <xf numFmtId="0" fontId="25" fillId="22" borderId="5" xfId="0" applyFont="1" applyFill="1" applyBorder="1" applyAlignment="1" applyProtection="1">
      <alignment horizontal="center" vertical="center"/>
      <protection hidden="1"/>
    </xf>
    <xf numFmtId="0" fontId="7" fillId="22" borderId="5" xfId="0" applyFont="1" applyFill="1" applyBorder="1" applyAlignment="1" applyProtection="1">
      <alignment horizontal="center" vertical="center"/>
      <protection hidden="1"/>
    </xf>
    <xf numFmtId="0" fontId="25" fillId="24" borderId="5" xfId="0" applyFont="1" applyFill="1" applyBorder="1" applyAlignment="1" applyProtection="1">
      <alignment horizontal="center" vertical="center"/>
      <protection hidden="1"/>
    </xf>
    <xf numFmtId="0" fontId="7" fillId="24" borderId="5" xfId="0" applyFont="1" applyFill="1" applyBorder="1" applyAlignment="1" applyProtection="1">
      <alignment horizontal="center" vertical="center"/>
      <protection hidden="1"/>
    </xf>
    <xf numFmtId="0" fontId="25" fillId="19" borderId="5" xfId="0" applyFont="1" applyFill="1" applyBorder="1" applyAlignment="1" applyProtection="1">
      <alignment horizontal="center" vertical="center"/>
      <protection hidden="1"/>
    </xf>
    <xf numFmtId="0" fontId="25" fillId="19" borderId="4" xfId="0" applyFont="1" applyFill="1" applyBorder="1" applyAlignment="1" applyProtection="1">
      <alignment horizontal="center" vertical="center"/>
      <protection hidden="1"/>
    </xf>
    <xf numFmtId="0" fontId="25" fillId="19" borderId="0" xfId="0" applyFont="1" applyFill="1" applyBorder="1" applyAlignment="1" applyProtection="1">
      <alignment horizontal="center" vertical="center"/>
      <protection hidden="1"/>
    </xf>
    <xf numFmtId="0" fontId="7" fillId="19" borderId="0" xfId="0" applyFont="1" applyFill="1" applyBorder="1" applyAlignment="1" applyProtection="1">
      <alignment horizontal="center" vertical="center"/>
      <protection hidden="1"/>
    </xf>
    <xf numFmtId="0" fontId="7" fillId="19" borderId="1" xfId="0" applyFont="1" applyFill="1" applyBorder="1" applyAlignment="1" applyProtection="1">
      <alignment horizontal="center" vertical="center"/>
      <protection hidden="1"/>
    </xf>
    <xf numFmtId="0" fontId="7" fillId="20" borderId="4" xfId="0" applyFont="1" applyFill="1" applyBorder="1" applyAlignment="1" applyProtection="1">
      <alignment horizontal="center" vertical="center"/>
      <protection hidden="1"/>
    </xf>
    <xf numFmtId="0" fontId="7" fillId="20" borderId="0" xfId="0" applyFont="1" applyFill="1" applyBorder="1" applyAlignment="1" applyProtection="1">
      <alignment horizontal="center" vertical="center"/>
      <protection hidden="1"/>
    </xf>
    <xf numFmtId="0" fontId="7" fillId="20" borderId="1" xfId="0" applyFont="1" applyFill="1" applyBorder="1" applyAlignment="1" applyProtection="1">
      <alignment horizontal="center" vertical="center"/>
      <protection hidden="1"/>
    </xf>
    <xf numFmtId="0" fontId="3" fillId="4" borderId="43" xfId="0" applyFont="1" applyFill="1" applyBorder="1" applyAlignment="1" applyProtection="1">
      <alignment horizontal="center" vertical="center"/>
      <protection locked="0"/>
    </xf>
    <xf numFmtId="0" fontId="3" fillId="3" borderId="43" xfId="0" applyFont="1" applyFill="1" applyBorder="1" applyAlignment="1" applyProtection="1">
      <alignment horizontal="center" vertical="center"/>
      <protection locked="0"/>
    </xf>
    <xf numFmtId="0" fontId="3" fillId="4" borderId="44" xfId="0" applyFont="1" applyFill="1" applyBorder="1" applyAlignment="1" applyProtection="1">
      <alignment horizontal="center" vertical="center"/>
      <protection locked="0"/>
    </xf>
    <xf numFmtId="0" fontId="3" fillId="3" borderId="44" xfId="0" applyFont="1" applyFill="1" applyBorder="1" applyAlignment="1" applyProtection="1">
      <alignment horizontal="center" vertical="center"/>
      <protection locked="0"/>
    </xf>
    <xf numFmtId="0" fontId="3" fillId="4" borderId="45" xfId="0" applyFont="1" applyFill="1" applyBorder="1" applyAlignment="1" applyProtection="1">
      <alignment horizontal="center" vertical="center"/>
      <protection locked="0"/>
    </xf>
    <xf numFmtId="0" fontId="3" fillId="3" borderId="45" xfId="0" applyFont="1" applyFill="1" applyBorder="1" applyAlignment="1" applyProtection="1">
      <alignment horizontal="center" vertical="center"/>
      <protection locked="0"/>
    </xf>
    <xf numFmtId="0" fontId="98" fillId="3" borderId="0" xfId="0" applyFont="1" applyFill="1" applyBorder="1" applyAlignment="1" applyProtection="1">
      <alignment vertical="center"/>
      <protection hidden="1"/>
    </xf>
    <xf numFmtId="0" fontId="13" fillId="23" borderId="5" xfId="2" applyFont="1" applyFill="1" applyBorder="1" applyAlignment="1" applyProtection="1">
      <alignment horizontal="center" vertical="center" wrapText="1"/>
      <protection hidden="1"/>
    </xf>
    <xf numFmtId="0" fontId="13" fillId="21" borderId="5" xfId="2" applyFont="1" applyFill="1" applyBorder="1" applyAlignment="1" applyProtection="1">
      <alignment horizontal="center" vertical="center" wrapText="1"/>
      <protection hidden="1"/>
    </xf>
    <xf numFmtId="1" fontId="28" fillId="3" borderId="0" xfId="3" applyNumberFormat="1" applyFont="1" applyFill="1" applyBorder="1" applyAlignment="1" applyProtection="1">
      <alignment vertical="center"/>
      <protection hidden="1"/>
    </xf>
    <xf numFmtId="1" fontId="28" fillId="3" borderId="0" xfId="3" applyNumberFormat="1" applyFont="1" applyFill="1" applyBorder="1" applyAlignment="1" applyProtection="1">
      <alignment horizontal="center" vertical="center"/>
      <protection hidden="1"/>
    </xf>
    <xf numFmtId="0" fontId="11" fillId="12" borderId="8" xfId="0" applyFont="1" applyFill="1" applyBorder="1" applyAlignment="1" applyProtection="1">
      <alignment horizontal="center" vertical="center"/>
      <protection hidden="1"/>
    </xf>
    <xf numFmtId="0" fontId="11" fillId="13" borderId="8" xfId="0" applyFont="1" applyFill="1" applyBorder="1" applyAlignment="1" applyProtection="1">
      <alignment horizontal="center" vertical="center"/>
      <protection hidden="1"/>
    </xf>
    <xf numFmtId="0" fontId="11" fillId="13" borderId="5" xfId="0" applyFont="1" applyFill="1" applyBorder="1" applyAlignment="1" applyProtection="1">
      <alignment horizontal="center" vertical="center"/>
      <protection hidden="1"/>
    </xf>
    <xf numFmtId="3" fontId="36" fillId="3" borderId="4" xfId="2" applyNumberFormat="1" applyFont="1" applyFill="1" applyBorder="1" applyAlignment="1" applyProtection="1">
      <alignment horizontal="center" vertical="center"/>
      <protection hidden="1"/>
    </xf>
    <xf numFmtId="0" fontId="13" fillId="3" borderId="0" xfId="2" applyFont="1" applyFill="1" applyBorder="1" applyAlignment="1" applyProtection="1">
      <alignment vertical="center"/>
      <protection hidden="1"/>
    </xf>
    <xf numFmtId="0" fontId="10" fillId="3" borderId="4" xfId="2" applyFont="1" applyFill="1" applyBorder="1" applyAlignment="1" applyProtection="1">
      <alignment vertical="center"/>
      <protection hidden="1"/>
    </xf>
    <xf numFmtId="3" fontId="103" fillId="8" borderId="4" xfId="2" applyNumberFormat="1" applyFont="1" applyFill="1" applyBorder="1" applyAlignment="1" applyProtection="1">
      <alignment horizontal="center" vertical="center"/>
      <protection hidden="1"/>
    </xf>
    <xf numFmtId="3" fontId="103" fillId="8" borderId="1" xfId="2" applyNumberFormat="1" applyFont="1" applyFill="1" applyBorder="1" applyAlignment="1" applyProtection="1">
      <alignment horizontal="center" vertical="center"/>
      <protection hidden="1"/>
    </xf>
    <xf numFmtId="0" fontId="10" fillId="3" borderId="0" xfId="0" applyFont="1" applyFill="1" applyBorder="1" applyProtection="1">
      <protection hidden="1"/>
    </xf>
    <xf numFmtId="0" fontId="10" fillId="3" borderId="1" xfId="0" applyFont="1" applyFill="1" applyBorder="1" applyProtection="1">
      <protection hidden="1"/>
    </xf>
    <xf numFmtId="3" fontId="103" fillId="8" borderId="9" xfId="2" applyNumberFormat="1" applyFont="1" applyFill="1" applyBorder="1" applyAlignment="1" applyProtection="1">
      <alignment horizontal="center" vertical="center"/>
      <protection hidden="1"/>
    </xf>
    <xf numFmtId="3" fontId="103" fillId="8" borderId="3" xfId="2" applyNumberFormat="1" applyFont="1" applyFill="1" applyBorder="1" applyAlignment="1" applyProtection="1">
      <alignment horizontal="center" vertical="center"/>
      <protection hidden="1"/>
    </xf>
    <xf numFmtId="3" fontId="103" fillId="3" borderId="0" xfId="2" applyNumberFormat="1" applyFont="1" applyFill="1" applyBorder="1" applyAlignment="1" applyProtection="1">
      <alignment horizontal="center" vertical="center"/>
      <protection hidden="1"/>
    </xf>
    <xf numFmtId="3" fontId="105" fillId="30" borderId="5" xfId="2" applyNumberFormat="1" applyFont="1" applyFill="1" applyBorder="1" applyAlignment="1" applyProtection="1">
      <alignment horizontal="center" vertical="center"/>
      <protection hidden="1"/>
    </xf>
    <xf numFmtId="3" fontId="36" fillId="8" borderId="11" xfId="2" applyNumberFormat="1" applyFont="1" applyFill="1" applyBorder="1" applyAlignment="1" applyProtection="1">
      <alignment horizontal="center" vertical="center"/>
      <protection hidden="1"/>
    </xf>
    <xf numFmtId="3" fontId="36" fillId="8" borderId="2" xfId="2" applyNumberFormat="1" applyFont="1" applyFill="1" applyBorder="1" applyAlignment="1" applyProtection="1">
      <alignment horizontal="center" vertical="center"/>
      <protection hidden="1"/>
    </xf>
    <xf numFmtId="3" fontId="36" fillId="8" borderId="9" xfId="2" applyNumberFormat="1" applyFont="1" applyFill="1" applyBorder="1" applyAlignment="1" applyProtection="1">
      <alignment horizontal="center" vertical="center"/>
      <protection hidden="1"/>
    </xf>
    <xf numFmtId="3" fontId="36" fillId="8" borderId="3" xfId="2" applyNumberFormat="1" applyFont="1" applyFill="1" applyBorder="1" applyAlignment="1" applyProtection="1">
      <alignment horizontal="center" vertical="center"/>
      <protection hidden="1"/>
    </xf>
    <xf numFmtId="3" fontId="106" fillId="7" borderId="0" xfId="2" applyNumberFormat="1" applyFont="1" applyFill="1" applyBorder="1" applyAlignment="1" applyProtection="1">
      <alignment horizontal="center" vertical="center"/>
      <protection hidden="1"/>
    </xf>
    <xf numFmtId="3" fontId="107" fillId="8" borderId="5" xfId="2" applyNumberFormat="1" applyFont="1" applyFill="1" applyBorder="1" applyAlignment="1" applyProtection="1">
      <alignment horizontal="center" vertical="center"/>
      <protection hidden="1"/>
    </xf>
    <xf numFmtId="3" fontId="107" fillId="3" borderId="5" xfId="2" applyNumberFormat="1" applyFont="1" applyFill="1" applyBorder="1" applyAlignment="1" applyProtection="1">
      <alignment horizontal="center" vertical="center"/>
      <protection hidden="1"/>
    </xf>
    <xf numFmtId="0" fontId="13" fillId="34" borderId="5" xfId="2" applyFont="1" applyFill="1" applyBorder="1" applyAlignment="1" applyProtection="1">
      <alignment horizontal="center" vertical="center" wrapText="1"/>
      <protection hidden="1"/>
    </xf>
    <xf numFmtId="1" fontId="4" fillId="9" borderId="11" xfId="2" applyNumberFormat="1" applyFont="1" applyFill="1" applyBorder="1" applyAlignment="1" applyProtection="1">
      <alignment horizontal="center" vertical="center"/>
      <protection hidden="1"/>
    </xf>
    <xf numFmtId="1" fontId="4" fillId="9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4" xfId="2" applyNumberFormat="1" applyFont="1" applyFill="1" applyBorder="1" applyAlignment="1" applyProtection="1">
      <alignment horizontal="center" vertical="center"/>
      <protection hidden="1"/>
    </xf>
    <xf numFmtId="1" fontId="4" fillId="9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9" xfId="2" applyNumberFormat="1" applyFont="1" applyFill="1" applyBorder="1" applyAlignment="1" applyProtection="1">
      <alignment horizontal="center" vertical="center"/>
      <protection hidden="1"/>
    </xf>
    <xf numFmtId="1" fontId="4" fillId="9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9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11" xfId="2" applyNumberFormat="1" applyFont="1" applyFill="1" applyBorder="1" applyAlignment="1" applyProtection="1">
      <alignment horizontal="center" vertical="center"/>
      <protection hidden="1"/>
    </xf>
    <xf numFmtId="1" fontId="4" fillId="10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4" xfId="2" applyNumberFormat="1" applyFont="1" applyFill="1" applyBorder="1" applyAlignment="1" applyProtection="1">
      <alignment horizontal="center" vertical="center"/>
      <protection hidden="1"/>
    </xf>
    <xf numFmtId="1" fontId="4" fillId="10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9" xfId="2" applyNumberFormat="1" applyFont="1" applyFill="1" applyBorder="1" applyAlignment="1" applyProtection="1">
      <alignment horizontal="center" vertical="center"/>
      <protection hidden="1"/>
    </xf>
    <xf numFmtId="1" fontId="4" fillId="10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0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11" xfId="2" applyNumberFormat="1" applyFont="1" applyFill="1" applyBorder="1" applyAlignment="1" applyProtection="1">
      <alignment horizontal="center" vertical="center"/>
      <protection hidden="1"/>
    </xf>
    <xf numFmtId="1" fontId="4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4" xfId="2" applyNumberFormat="1" applyFont="1" applyFill="1" applyBorder="1" applyAlignment="1" applyProtection="1">
      <alignment horizontal="center" vertical="center"/>
      <protection hidden="1"/>
    </xf>
    <xf numFmtId="1" fontId="4" fillId="6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9" xfId="2" applyNumberFormat="1" applyFont="1" applyFill="1" applyBorder="1" applyAlignment="1" applyProtection="1">
      <alignment horizontal="center" vertical="center"/>
      <protection hidden="1"/>
    </xf>
    <xf numFmtId="1" fontId="4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11" xfId="2" applyNumberFormat="1" applyFont="1" applyFill="1" applyBorder="1" applyAlignment="1" applyProtection="1">
      <alignment horizontal="center" vertical="center"/>
      <protection hidden="1"/>
    </xf>
    <xf numFmtId="1" fontId="4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4" xfId="2" applyNumberFormat="1" applyFont="1" applyFill="1" applyBorder="1" applyAlignment="1" applyProtection="1">
      <alignment horizontal="center" vertical="center"/>
      <protection hidden="1"/>
    </xf>
    <xf numFmtId="1" fontId="4" fillId="15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9" xfId="2" applyNumberFormat="1" applyFont="1" applyFill="1" applyBorder="1" applyAlignment="1" applyProtection="1">
      <alignment horizontal="center" vertical="center"/>
      <protection hidden="1"/>
    </xf>
    <xf numFmtId="1" fontId="4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11" xfId="2" applyNumberFormat="1" applyFont="1" applyFill="1" applyBorder="1" applyAlignment="1" applyProtection="1">
      <alignment horizontal="center" vertical="center"/>
      <protection hidden="1"/>
    </xf>
    <xf numFmtId="1" fontId="4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4" xfId="2" applyNumberFormat="1" applyFont="1" applyFill="1" applyBorder="1" applyAlignment="1" applyProtection="1">
      <alignment horizontal="center" vertical="center"/>
      <protection hidden="1"/>
    </xf>
    <xf numFmtId="1" fontId="4" fillId="28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9" xfId="2" applyNumberFormat="1" applyFont="1" applyFill="1" applyBorder="1" applyAlignment="1" applyProtection="1">
      <alignment horizontal="center" vertical="center"/>
      <protection hidden="1"/>
    </xf>
    <xf numFmtId="1" fontId="4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1" xfId="2" applyNumberFormat="1" applyFont="1" applyFill="1" applyBorder="1" applyAlignment="1" applyProtection="1">
      <alignment horizontal="center" vertical="center"/>
      <protection hidden="1"/>
    </xf>
    <xf numFmtId="1" fontId="4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4" xfId="2" applyNumberFormat="1" applyFont="1" applyFill="1" applyBorder="1" applyAlignment="1" applyProtection="1">
      <alignment horizontal="center" vertical="center"/>
      <protection hidden="1"/>
    </xf>
    <xf numFmtId="1" fontId="4" fillId="29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9" xfId="2" applyNumberFormat="1" applyFont="1" applyFill="1" applyBorder="1" applyAlignment="1" applyProtection="1">
      <alignment horizontal="center" vertical="center"/>
      <protection hidden="1"/>
    </xf>
    <xf numFmtId="1" fontId="4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1" xfId="2" applyNumberFormat="1" applyFont="1" applyFill="1" applyBorder="1" applyAlignment="1" applyProtection="1">
      <alignment horizontal="center" vertical="center"/>
      <protection hidden="1"/>
    </xf>
    <xf numFmtId="1" fontId="4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4" xfId="2" applyNumberFormat="1" applyFont="1" applyFill="1" applyBorder="1" applyAlignment="1" applyProtection="1">
      <alignment horizontal="center" vertical="center"/>
      <protection hidden="1"/>
    </xf>
    <xf numFmtId="1" fontId="4" fillId="30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4" fillId="30" borderId="4" xfId="0" applyFont="1" applyFill="1" applyBorder="1" applyAlignment="1" applyProtection="1">
      <alignment horizontal="center" vertical="center"/>
      <protection hidden="1"/>
    </xf>
    <xf numFmtId="0" fontId="4" fillId="30" borderId="0" xfId="0" applyFont="1" applyFill="1" applyBorder="1" applyAlignment="1" applyProtection="1">
      <alignment horizontal="center" vertical="center"/>
      <protection hidden="1"/>
    </xf>
    <xf numFmtId="0" fontId="4" fillId="30" borderId="9" xfId="0" applyFont="1" applyFill="1" applyBorder="1" applyAlignment="1" applyProtection="1">
      <alignment horizontal="center" vertical="center"/>
      <protection hidden="1"/>
    </xf>
    <xf numFmtId="0" fontId="4" fillId="30" borderId="10" xfId="0" applyFont="1" applyFill="1" applyBorder="1" applyAlignment="1" applyProtection="1">
      <alignment horizontal="center" vertical="center"/>
      <protection hidden="1"/>
    </xf>
    <xf numFmtId="1" fontId="4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4" fillId="6" borderId="11" xfId="0" applyFont="1" applyFill="1" applyBorder="1" applyAlignment="1" applyProtection="1">
      <alignment horizontal="center" vertical="center"/>
      <protection hidden="1"/>
    </xf>
    <xf numFmtId="0" fontId="4" fillId="6" borderId="12" xfId="0" applyFont="1" applyFill="1" applyBorder="1" applyAlignment="1" applyProtection="1">
      <alignment horizontal="center" vertical="center"/>
      <protection hidden="1"/>
    </xf>
    <xf numFmtId="0" fontId="4" fillId="6" borderId="12" xfId="0" applyFont="1" applyFill="1" applyBorder="1" applyAlignment="1" applyProtection="1">
      <alignment horizontal="center"/>
      <protection hidden="1"/>
    </xf>
    <xf numFmtId="0" fontId="4" fillId="6" borderId="4" xfId="0" applyFont="1" applyFill="1" applyBorder="1" applyAlignment="1" applyProtection="1">
      <alignment horizontal="center" vertical="center"/>
      <protection hidden="1"/>
    </xf>
    <xf numFmtId="0" fontId="4" fillId="6" borderId="0" xfId="0" applyFont="1" applyFill="1" applyBorder="1" applyAlignment="1" applyProtection="1">
      <alignment horizontal="center" vertical="center"/>
      <protection hidden="1"/>
    </xf>
    <xf numFmtId="0" fontId="4" fillId="6" borderId="0" xfId="0" applyFont="1" applyFill="1" applyBorder="1" applyAlignment="1" applyProtection="1">
      <alignment horizontal="center"/>
      <protection hidden="1"/>
    </xf>
    <xf numFmtId="0" fontId="4" fillId="6" borderId="9" xfId="0" applyFont="1" applyFill="1" applyBorder="1" applyAlignment="1" applyProtection="1">
      <alignment horizontal="center" vertical="center"/>
      <protection hidden="1"/>
    </xf>
    <xf numFmtId="0" fontId="4" fillId="6" borderId="10" xfId="0" applyFont="1" applyFill="1" applyBorder="1" applyAlignment="1" applyProtection="1">
      <alignment horizontal="center" vertical="center"/>
      <protection hidden="1"/>
    </xf>
    <xf numFmtId="0" fontId="4" fillId="6" borderId="10" xfId="0" applyFont="1" applyFill="1" applyBorder="1" applyAlignment="1" applyProtection="1">
      <alignment horizontal="center"/>
      <protection hidden="1"/>
    </xf>
    <xf numFmtId="1" fontId="4" fillId="27" borderId="11" xfId="2" applyNumberFormat="1" applyFont="1" applyFill="1" applyBorder="1" applyAlignment="1" applyProtection="1">
      <alignment horizontal="center" vertical="center"/>
      <protection hidden="1"/>
    </xf>
    <xf numFmtId="1" fontId="4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4" xfId="2" applyNumberFormat="1" applyFont="1" applyFill="1" applyBorder="1" applyAlignment="1" applyProtection="1">
      <alignment horizontal="center" vertical="center"/>
      <protection hidden="1"/>
    </xf>
    <xf numFmtId="1" fontId="4" fillId="27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4" fillId="27" borderId="4" xfId="0" applyFont="1" applyFill="1" applyBorder="1" applyAlignment="1" applyProtection="1">
      <alignment horizontal="center" vertical="center"/>
      <protection hidden="1"/>
    </xf>
    <xf numFmtId="0" fontId="4" fillId="27" borderId="0" xfId="0" applyFont="1" applyFill="1" applyBorder="1" applyAlignment="1" applyProtection="1">
      <alignment horizontal="center" vertical="center"/>
      <protection hidden="1"/>
    </xf>
    <xf numFmtId="0" fontId="4" fillId="27" borderId="9" xfId="0" applyFont="1" applyFill="1" applyBorder="1" applyAlignment="1" applyProtection="1">
      <alignment horizontal="center" vertical="center"/>
      <protection hidden="1"/>
    </xf>
    <xf numFmtId="0" fontId="4" fillId="27" borderId="10" xfId="0" applyFont="1" applyFill="1" applyBorder="1" applyAlignment="1" applyProtection="1">
      <alignment horizontal="center" vertical="center"/>
      <protection hidden="1"/>
    </xf>
    <xf numFmtId="1" fontId="4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4" fillId="30" borderId="11" xfId="0" applyFont="1" applyFill="1" applyBorder="1" applyAlignment="1" applyProtection="1">
      <alignment horizontal="center" vertical="center"/>
      <protection hidden="1"/>
    </xf>
    <xf numFmtId="0" fontId="4" fillId="30" borderId="12" xfId="0" applyFont="1" applyFill="1" applyBorder="1" applyAlignment="1" applyProtection="1">
      <alignment horizontal="center" vertical="center"/>
      <protection hidden="1"/>
    </xf>
    <xf numFmtId="0" fontId="4" fillId="30" borderId="12" xfId="0" applyFont="1" applyFill="1" applyBorder="1" applyAlignment="1" applyProtection="1">
      <alignment horizontal="center"/>
      <protection hidden="1"/>
    </xf>
    <xf numFmtId="0" fontId="4" fillId="30" borderId="0" xfId="0" applyFont="1" applyFill="1" applyBorder="1" applyAlignment="1" applyProtection="1">
      <alignment horizontal="center"/>
      <protection hidden="1"/>
    </xf>
    <xf numFmtId="0" fontId="4" fillId="30" borderId="10" xfId="0" applyFont="1" applyFill="1" applyBorder="1" applyAlignment="1" applyProtection="1">
      <alignment horizontal="center"/>
      <protection hidden="1"/>
    </xf>
    <xf numFmtId="0" fontId="4" fillId="29" borderId="11" xfId="0" applyFont="1" applyFill="1" applyBorder="1" applyAlignment="1" applyProtection="1">
      <alignment horizontal="center" vertical="center"/>
      <protection hidden="1"/>
    </xf>
    <xf numFmtId="0" fontId="4" fillId="29" borderId="12" xfId="0" applyFont="1" applyFill="1" applyBorder="1" applyAlignment="1" applyProtection="1">
      <alignment horizontal="center"/>
      <protection hidden="1"/>
    </xf>
    <xf numFmtId="0" fontId="4" fillId="29" borderId="12" xfId="0" applyFont="1" applyFill="1" applyBorder="1" applyAlignment="1" applyProtection="1">
      <alignment horizontal="center" vertical="center"/>
      <protection hidden="1"/>
    </xf>
    <xf numFmtId="0" fontId="4" fillId="29" borderId="4" xfId="0" applyFont="1" applyFill="1" applyBorder="1" applyAlignment="1" applyProtection="1">
      <alignment horizontal="center" vertical="center"/>
      <protection hidden="1"/>
    </xf>
    <xf numFmtId="0" fontId="4" fillId="29" borderId="0" xfId="0" applyFont="1" applyFill="1" applyBorder="1" applyAlignment="1" applyProtection="1">
      <alignment horizontal="center"/>
      <protection hidden="1"/>
    </xf>
    <xf numFmtId="0" fontId="4" fillId="29" borderId="0" xfId="0" applyFont="1" applyFill="1" applyBorder="1" applyAlignment="1" applyProtection="1">
      <alignment horizontal="center" vertical="center"/>
      <protection hidden="1"/>
    </xf>
    <xf numFmtId="0" fontId="4" fillId="29" borderId="9" xfId="0" applyFont="1" applyFill="1" applyBorder="1" applyAlignment="1" applyProtection="1">
      <alignment horizontal="center" vertical="center"/>
      <protection hidden="1"/>
    </xf>
    <xf numFmtId="0" fontId="4" fillId="29" borderId="10" xfId="0" applyFont="1" applyFill="1" applyBorder="1" applyAlignment="1" applyProtection="1">
      <alignment horizontal="center"/>
      <protection hidden="1"/>
    </xf>
    <xf numFmtId="0" fontId="4" fillId="29" borderId="10" xfId="0" applyFont="1" applyFill="1" applyBorder="1" applyAlignment="1" applyProtection="1">
      <alignment horizontal="center" vertical="center"/>
      <protection hidden="1"/>
    </xf>
    <xf numFmtId="1" fontId="4" fillId="14" borderId="11" xfId="2" applyNumberFormat="1" applyFont="1" applyFill="1" applyBorder="1" applyAlignment="1" applyProtection="1">
      <alignment horizontal="center" vertical="center"/>
      <protection hidden="1"/>
    </xf>
    <xf numFmtId="1" fontId="4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4" xfId="2" applyNumberFormat="1" applyFont="1" applyFill="1" applyBorder="1" applyAlignment="1" applyProtection="1">
      <alignment horizontal="center" vertical="center"/>
      <protection hidden="1"/>
    </xf>
    <xf numFmtId="1" fontId="4" fillId="14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9" xfId="2" applyNumberFormat="1" applyFont="1" applyFill="1" applyBorder="1" applyAlignment="1" applyProtection="1">
      <alignment horizontal="center" vertical="center"/>
      <protection hidden="1"/>
    </xf>
    <xf numFmtId="1" fontId="4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11" xfId="2" applyNumberFormat="1" applyFont="1" applyFill="1" applyBorder="1" applyAlignment="1" applyProtection="1">
      <alignment horizontal="center" vertical="center"/>
      <protection hidden="1"/>
    </xf>
    <xf numFmtId="1" fontId="4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4" xfId="2" applyNumberFormat="1" applyFont="1" applyFill="1" applyBorder="1" applyAlignment="1" applyProtection="1">
      <alignment horizontal="center" vertical="center"/>
      <protection hidden="1"/>
    </xf>
    <xf numFmtId="1" fontId="4" fillId="31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9" xfId="2" applyNumberFormat="1" applyFont="1" applyFill="1" applyBorder="1" applyAlignment="1" applyProtection="1">
      <alignment horizontal="center" vertical="center"/>
      <protection hidden="1"/>
    </xf>
    <xf numFmtId="1" fontId="4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3" xfId="2" applyNumberFormat="1" applyFont="1" applyFill="1" applyBorder="1" applyAlignment="1" applyProtection="1">
      <alignment horizontal="center" vertical="center" wrapText="1"/>
      <protection hidden="1"/>
    </xf>
    <xf numFmtId="0" fontId="4" fillId="15" borderId="11" xfId="0" applyFont="1" applyFill="1" applyBorder="1" applyAlignment="1" applyProtection="1">
      <alignment horizontal="center" vertical="center"/>
      <protection hidden="1"/>
    </xf>
    <xf numFmtId="0" fontId="4" fillId="15" borderId="12" xfId="0" applyFont="1" applyFill="1" applyBorder="1" applyAlignment="1" applyProtection="1">
      <alignment horizontal="center" vertical="center"/>
      <protection hidden="1"/>
    </xf>
    <xf numFmtId="0" fontId="4" fillId="15" borderId="12" xfId="0" applyFont="1" applyFill="1" applyBorder="1" applyAlignment="1" applyProtection="1">
      <alignment horizontal="center"/>
      <protection hidden="1"/>
    </xf>
    <xf numFmtId="0" fontId="4" fillId="15" borderId="4" xfId="0" applyFont="1" applyFill="1" applyBorder="1" applyAlignment="1" applyProtection="1">
      <alignment horizontal="center" vertical="center"/>
      <protection hidden="1"/>
    </xf>
    <xf numFmtId="0" fontId="4" fillId="15" borderId="0" xfId="0" applyFont="1" applyFill="1" applyBorder="1" applyAlignment="1" applyProtection="1">
      <alignment horizontal="center" vertical="center"/>
      <protection hidden="1"/>
    </xf>
    <xf numFmtId="0" fontId="4" fillId="15" borderId="0" xfId="0" applyFont="1" applyFill="1" applyBorder="1" applyAlignment="1" applyProtection="1">
      <alignment horizontal="center"/>
      <protection hidden="1"/>
    </xf>
    <xf numFmtId="0" fontId="4" fillId="15" borderId="9" xfId="0" applyFont="1" applyFill="1" applyBorder="1" applyAlignment="1" applyProtection="1">
      <alignment horizontal="center" vertical="center"/>
      <protection hidden="1"/>
    </xf>
    <xf numFmtId="0" fontId="4" fillId="15" borderId="10" xfId="0" applyFont="1" applyFill="1" applyBorder="1" applyAlignment="1" applyProtection="1">
      <alignment horizontal="center" vertical="center"/>
      <protection hidden="1"/>
    </xf>
    <xf numFmtId="0" fontId="4" fillId="15" borderId="10" xfId="0" applyFont="1" applyFill="1" applyBorder="1" applyAlignment="1" applyProtection="1">
      <alignment horizontal="center"/>
      <protection hidden="1"/>
    </xf>
    <xf numFmtId="1" fontId="4" fillId="18" borderId="4" xfId="2" applyNumberFormat="1" applyFont="1" applyFill="1" applyBorder="1" applyAlignment="1" applyProtection="1">
      <alignment horizontal="center" vertical="center"/>
      <protection hidden="1"/>
    </xf>
    <xf numFmtId="1" fontId="4" fillId="18" borderId="0" xfId="2" applyNumberFormat="1" applyFont="1" applyFill="1" applyBorder="1" applyAlignment="1" applyProtection="1">
      <alignment horizontal="center" vertical="center" wrapText="1"/>
      <protection hidden="1"/>
    </xf>
    <xf numFmtId="1" fontId="4" fillId="18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8" borderId="9" xfId="2" applyNumberFormat="1" applyFont="1" applyFill="1" applyBorder="1" applyAlignment="1" applyProtection="1">
      <alignment horizontal="center" vertical="center"/>
      <protection hidden="1"/>
    </xf>
    <xf numFmtId="1" fontId="4" fillId="18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8" borderId="3" xfId="2" applyNumberFormat="1" applyFont="1" applyFill="1" applyBorder="1" applyAlignment="1" applyProtection="1">
      <alignment horizontal="center" vertical="center" wrapText="1"/>
      <protection hidden="1"/>
    </xf>
    <xf numFmtId="0" fontId="8" fillId="3" borderId="24" xfId="0" applyFont="1" applyFill="1" applyBorder="1" applyAlignment="1" applyProtection="1">
      <alignment vertical="center"/>
      <protection hidden="1"/>
    </xf>
    <xf numFmtId="0" fontId="8" fillId="3" borderId="39" xfId="0" applyFont="1" applyFill="1" applyBorder="1" applyAlignment="1" applyProtection="1">
      <alignment horizontal="center" vertical="center"/>
      <protection hidden="1"/>
    </xf>
    <xf numFmtId="0" fontId="8" fillId="3" borderId="24" xfId="0" applyFont="1" applyFill="1" applyBorder="1" applyAlignment="1" applyProtection="1">
      <alignment horizontal="center" vertical="center"/>
      <protection hidden="1"/>
    </xf>
    <xf numFmtId="0" fontId="8" fillId="3" borderId="25" xfId="0" applyFont="1" applyFill="1" applyBorder="1" applyAlignment="1" applyProtection="1">
      <alignment vertical="center"/>
      <protection hidden="1"/>
    </xf>
    <xf numFmtId="0" fontId="8" fillId="3" borderId="25" xfId="0" applyFont="1" applyFill="1" applyBorder="1" applyAlignment="1" applyProtection="1">
      <alignment horizontal="center" vertical="center"/>
      <protection hidden="1"/>
    </xf>
    <xf numFmtId="0" fontId="8" fillId="3" borderId="26" xfId="0" applyFont="1" applyFill="1" applyBorder="1" applyAlignment="1" applyProtection="1">
      <alignment horizontal="center" vertical="center"/>
      <protection hidden="1"/>
    </xf>
    <xf numFmtId="0" fontId="8" fillId="3" borderId="26" xfId="0" applyFont="1" applyFill="1" applyBorder="1" applyAlignment="1" applyProtection="1">
      <alignment vertical="center"/>
      <protection hidden="1"/>
    </xf>
    <xf numFmtId="171" fontId="3" fillId="3" borderId="11" xfId="0" applyNumberFormat="1" applyFont="1" applyFill="1" applyBorder="1" applyAlignment="1" applyProtection="1">
      <alignment horizontal="center" vertical="center"/>
      <protection hidden="1"/>
    </xf>
    <xf numFmtId="171" fontId="3" fillId="3" borderId="12" xfId="0" applyNumberFormat="1" applyFont="1" applyFill="1" applyBorder="1" applyAlignment="1" applyProtection="1">
      <alignment horizontal="center" vertical="center"/>
      <protection hidden="1"/>
    </xf>
    <xf numFmtId="171" fontId="3" fillId="3" borderId="2" xfId="0" applyNumberFormat="1" applyFont="1" applyFill="1" applyBorder="1" applyAlignment="1" applyProtection="1">
      <alignment horizontal="center" vertical="center"/>
      <protection hidden="1"/>
    </xf>
    <xf numFmtId="2" fontId="3" fillId="3" borderId="9" xfId="0" applyNumberFormat="1" applyFont="1" applyFill="1" applyBorder="1" applyAlignment="1" applyProtection="1">
      <alignment horizontal="center" vertical="center"/>
      <protection hidden="1"/>
    </xf>
    <xf numFmtId="2" fontId="3" fillId="3" borderId="10" xfId="0" applyNumberFormat="1" applyFont="1" applyFill="1" applyBorder="1" applyAlignment="1" applyProtection="1">
      <alignment horizontal="center" vertical="center"/>
      <protection hidden="1"/>
    </xf>
    <xf numFmtId="2" fontId="3" fillId="3" borderId="3" xfId="0" applyNumberFormat="1" applyFont="1" applyFill="1" applyBorder="1" applyAlignment="1" applyProtection="1">
      <alignment horizontal="center" vertical="center"/>
      <protection hidden="1"/>
    </xf>
    <xf numFmtId="1" fontId="70" fillId="22" borderId="47" xfId="0" applyNumberFormat="1" applyFont="1" applyFill="1" applyBorder="1" applyAlignment="1" applyProtection="1">
      <alignment horizontal="center" vertical="center"/>
      <protection hidden="1"/>
    </xf>
    <xf numFmtId="1" fontId="71" fillId="22" borderId="47" xfId="0" applyNumberFormat="1" applyFont="1" applyFill="1" applyBorder="1" applyAlignment="1" applyProtection="1">
      <alignment horizontal="center" vertical="center"/>
      <protection locked="0"/>
    </xf>
    <xf numFmtId="1" fontId="72" fillId="22" borderId="47" xfId="0" applyNumberFormat="1" applyFont="1" applyFill="1" applyBorder="1" applyAlignment="1" applyProtection="1">
      <alignment horizontal="center" vertical="center"/>
      <protection locked="0"/>
    </xf>
    <xf numFmtId="2" fontId="18" fillId="3" borderId="0" xfId="0" applyNumberFormat="1" applyFont="1" applyFill="1" applyAlignment="1" applyProtection="1">
      <alignment horizontal="center" vertical="center"/>
      <protection hidden="1"/>
    </xf>
    <xf numFmtId="1" fontId="3" fillId="10" borderId="31" xfId="0" applyNumberFormat="1" applyFont="1" applyFill="1" applyBorder="1" applyAlignment="1" applyProtection="1">
      <alignment horizontal="center" vertical="center"/>
      <protection hidden="1"/>
    </xf>
    <xf numFmtId="2" fontId="3" fillId="10" borderId="31" xfId="0" applyNumberFormat="1" applyFont="1" applyFill="1" applyBorder="1" applyAlignment="1" applyProtection="1">
      <alignment horizontal="center" vertical="center"/>
      <protection hidden="1"/>
    </xf>
    <xf numFmtId="3" fontId="108" fillId="3" borderId="15" xfId="2" applyNumberFormat="1" applyFont="1" applyFill="1" applyBorder="1" applyAlignment="1" applyProtection="1">
      <alignment horizontal="center" vertical="center"/>
      <protection hidden="1"/>
    </xf>
    <xf numFmtId="3" fontId="108" fillId="3" borderId="5" xfId="2" applyNumberFormat="1" applyFont="1" applyFill="1" applyBorder="1" applyAlignment="1" applyProtection="1">
      <alignment horizontal="center" vertical="center"/>
      <protection hidden="1"/>
    </xf>
    <xf numFmtId="3" fontId="57" fillId="3" borderId="15" xfId="2" applyNumberFormat="1" applyFont="1" applyFill="1" applyBorder="1" applyAlignment="1" applyProtection="1">
      <alignment horizontal="center" vertical="center"/>
      <protection hidden="1"/>
    </xf>
    <xf numFmtId="3" fontId="57" fillId="3" borderId="5" xfId="2" applyNumberFormat="1" applyFont="1" applyFill="1" applyBorder="1" applyAlignment="1" applyProtection="1">
      <alignment horizontal="center" vertical="center"/>
      <protection hidden="1"/>
    </xf>
    <xf numFmtId="0" fontId="69" fillId="10" borderId="6" xfId="0" applyFont="1" applyFill="1" applyBorder="1" applyAlignment="1" applyProtection="1">
      <alignment horizontal="center" vertical="center"/>
      <protection hidden="1"/>
    </xf>
    <xf numFmtId="1" fontId="69" fillId="10" borderId="4" xfId="0" applyNumberFormat="1" applyFont="1" applyFill="1" applyBorder="1" applyAlignment="1" applyProtection="1">
      <alignment horizontal="center" vertical="center"/>
      <protection hidden="1"/>
    </xf>
    <xf numFmtId="1" fontId="70" fillId="10" borderId="47" xfId="0" applyNumberFormat="1" applyFont="1" applyFill="1" applyBorder="1" applyAlignment="1" applyProtection="1">
      <alignment horizontal="center" vertical="center"/>
      <protection hidden="1"/>
    </xf>
    <xf numFmtId="1" fontId="71" fillId="10" borderId="47" xfId="0" applyNumberFormat="1" applyFont="1" applyFill="1" applyBorder="1" applyAlignment="1" applyProtection="1">
      <alignment horizontal="center" vertical="center"/>
      <protection locked="0"/>
    </xf>
    <xf numFmtId="1" fontId="72" fillId="10" borderId="47" xfId="0" applyNumberFormat="1" applyFont="1" applyFill="1" applyBorder="1" applyAlignment="1" applyProtection="1">
      <alignment horizontal="center" vertical="center"/>
      <protection locked="0"/>
    </xf>
    <xf numFmtId="1" fontId="65" fillId="10" borderId="47" xfId="0" applyNumberFormat="1" applyFont="1" applyFill="1" applyBorder="1" applyAlignment="1" applyProtection="1">
      <alignment horizontal="center" vertical="center"/>
      <protection hidden="1"/>
    </xf>
    <xf numFmtId="1" fontId="66" fillId="10" borderId="47" xfId="0" applyNumberFormat="1" applyFont="1" applyFill="1" applyBorder="1" applyAlignment="1" applyProtection="1">
      <alignment horizontal="center" vertical="center"/>
      <protection locked="0"/>
    </xf>
    <xf numFmtId="1" fontId="64" fillId="10" borderId="47" xfId="0" applyNumberFormat="1" applyFont="1" applyFill="1" applyBorder="1" applyAlignment="1" applyProtection="1">
      <alignment horizontal="center" vertical="center"/>
      <protection locked="0"/>
    </xf>
    <xf numFmtId="1" fontId="39" fillId="3" borderId="0" xfId="0" applyNumberFormat="1" applyFont="1" applyFill="1" applyAlignment="1" applyProtection="1">
      <alignment horizontal="center" vertical="center"/>
      <protection hidden="1"/>
    </xf>
    <xf numFmtId="1" fontId="69" fillId="3" borderId="6" xfId="0" applyNumberFormat="1" applyFont="1" applyFill="1" applyBorder="1" applyAlignment="1" applyProtection="1">
      <alignment horizontal="center" vertical="center"/>
      <protection hidden="1"/>
    </xf>
    <xf numFmtId="1" fontId="69" fillId="10" borderId="6" xfId="0" applyNumberFormat="1" applyFont="1" applyFill="1" applyBorder="1" applyAlignment="1" applyProtection="1">
      <alignment horizontal="center" vertical="center"/>
      <protection hidden="1"/>
    </xf>
    <xf numFmtId="1" fontId="69" fillId="3" borderId="8" xfId="0" applyNumberFormat="1" applyFont="1" applyFill="1" applyBorder="1" applyAlignment="1" applyProtection="1">
      <alignment horizontal="center" vertical="center"/>
      <protection hidden="1"/>
    </xf>
    <xf numFmtId="0" fontId="24" fillId="22" borderId="6" xfId="0" applyFont="1" applyFill="1" applyBorder="1" applyAlignment="1" applyProtection="1">
      <alignment horizontal="center" vertical="center"/>
      <protection hidden="1"/>
    </xf>
    <xf numFmtId="1" fontId="24" fillId="22" borderId="4" xfId="0" applyNumberFormat="1" applyFont="1" applyFill="1" applyBorder="1" applyAlignment="1" applyProtection="1">
      <alignment horizontal="center" vertical="center"/>
      <protection hidden="1"/>
    </xf>
    <xf numFmtId="2" fontId="69" fillId="3" borderId="47" xfId="0" applyNumberFormat="1" applyFont="1" applyFill="1" applyBorder="1" applyAlignment="1" applyProtection="1">
      <alignment horizontal="center" vertical="center"/>
      <protection hidden="1"/>
    </xf>
    <xf numFmtId="2" fontId="69" fillId="3" borderId="52" xfId="0" applyNumberFormat="1" applyFont="1" applyFill="1" applyBorder="1" applyAlignment="1" applyProtection="1">
      <alignment horizontal="center" vertical="center"/>
      <protection hidden="1"/>
    </xf>
    <xf numFmtId="0" fontId="69" fillId="3" borderId="50" xfId="0" applyFont="1" applyFill="1" applyBorder="1" applyAlignment="1" applyProtection="1">
      <alignment horizontal="center" vertical="center"/>
      <protection locked="0"/>
    </xf>
    <xf numFmtId="0" fontId="69" fillId="3" borderId="51" xfId="0" applyFont="1" applyFill="1" applyBorder="1" applyAlignment="1" applyProtection="1">
      <alignment horizontal="center" vertical="center"/>
      <protection locked="0"/>
    </xf>
    <xf numFmtId="0" fontId="76" fillId="36" borderId="5" xfId="2" applyFont="1" applyFill="1" applyBorder="1" applyAlignment="1" applyProtection="1">
      <alignment horizontal="center" vertical="center" wrapText="1"/>
      <protection hidden="1"/>
    </xf>
    <xf numFmtId="1" fontId="4" fillId="22" borderId="12" xfId="2" applyNumberFormat="1" applyFont="1" applyFill="1" applyBorder="1" applyAlignment="1" applyProtection="1">
      <alignment horizontal="center" vertical="center" wrapText="1"/>
      <protection hidden="1"/>
    </xf>
    <xf numFmtId="0" fontId="37" fillId="23" borderId="5" xfId="0" applyFont="1" applyFill="1" applyBorder="1" applyAlignment="1" applyProtection="1">
      <alignment horizontal="center" vertical="center"/>
      <protection hidden="1"/>
    </xf>
    <xf numFmtId="0" fontId="37" fillId="30" borderId="5" xfId="0" applyFont="1" applyFill="1" applyBorder="1" applyAlignment="1" applyProtection="1">
      <alignment horizontal="center" vertical="center"/>
      <protection hidden="1"/>
    </xf>
    <xf numFmtId="0" fontId="37" fillId="37" borderId="5" xfId="0" applyFont="1" applyFill="1" applyBorder="1" applyAlignment="1" applyProtection="1">
      <alignment horizontal="center" vertical="center"/>
      <protection hidden="1"/>
    </xf>
    <xf numFmtId="0" fontId="109" fillId="38" borderId="5" xfId="0" applyFont="1" applyFill="1" applyBorder="1" applyAlignment="1" applyProtection="1">
      <alignment horizontal="center" vertical="center"/>
      <protection hidden="1"/>
    </xf>
    <xf numFmtId="0" fontId="8" fillId="3" borderId="37" xfId="0" applyFont="1" applyFill="1" applyBorder="1" applyAlignment="1" applyProtection="1">
      <alignment horizontal="center" vertical="center"/>
      <protection hidden="1"/>
    </xf>
    <xf numFmtId="0" fontId="110" fillId="30" borderId="5" xfId="0" applyFont="1" applyFill="1" applyBorder="1" applyAlignment="1" applyProtection="1">
      <alignment horizontal="center" vertical="center" wrapText="1"/>
      <protection hidden="1"/>
    </xf>
    <xf numFmtId="0" fontId="110" fillId="23" borderId="5" xfId="0" applyFont="1" applyFill="1" applyBorder="1" applyAlignment="1" applyProtection="1">
      <alignment horizontal="center" vertical="center" wrapText="1"/>
      <protection hidden="1"/>
    </xf>
    <xf numFmtId="0" fontId="110" fillId="37" borderId="5" xfId="0" applyFont="1" applyFill="1" applyBorder="1" applyAlignment="1" applyProtection="1">
      <alignment horizontal="center" vertical="center" wrapText="1"/>
      <protection hidden="1"/>
    </xf>
    <xf numFmtId="0" fontId="74" fillId="38" borderId="5" xfId="0" applyFont="1" applyFill="1" applyBorder="1" applyAlignment="1" applyProtection="1">
      <alignment horizontal="center" vertical="center" wrapText="1"/>
      <protection hidden="1"/>
    </xf>
    <xf numFmtId="0" fontId="25" fillId="3" borderId="0" xfId="0" applyFont="1" applyFill="1" applyAlignment="1" applyProtection="1">
      <alignment horizontal="center" vertical="center"/>
      <protection hidden="1"/>
    </xf>
    <xf numFmtId="1" fontId="53" fillId="3" borderId="10" xfId="2" applyNumberFormat="1" applyFont="1" applyFill="1" applyBorder="1" applyAlignment="1" applyProtection="1">
      <alignment horizontal="center" vertical="center" wrapText="1"/>
      <protection hidden="1"/>
    </xf>
    <xf numFmtId="1" fontId="53" fillId="35" borderId="10" xfId="2" applyNumberFormat="1" applyFont="1" applyFill="1" applyBorder="1" applyAlignment="1" applyProtection="1">
      <alignment horizontal="center" vertical="center" wrapText="1"/>
      <protection hidden="1"/>
    </xf>
    <xf numFmtId="3" fontId="36" fillId="3" borderId="5" xfId="2" applyNumberFormat="1" applyFont="1" applyFill="1" applyBorder="1" applyAlignment="1" applyProtection="1">
      <alignment horizontal="center" vertical="center"/>
      <protection hidden="1"/>
    </xf>
    <xf numFmtId="3" fontId="13" fillId="9" borderId="0" xfId="2" applyNumberFormat="1" applyFont="1" applyFill="1" applyBorder="1" applyAlignment="1" applyProtection="1">
      <alignment horizontal="center" vertical="center"/>
      <protection hidden="1"/>
    </xf>
    <xf numFmtId="3" fontId="13" fillId="9" borderId="10" xfId="2" applyNumberFormat="1" applyFont="1" applyFill="1" applyBorder="1" applyAlignment="1" applyProtection="1">
      <alignment horizontal="center" vertical="center"/>
      <protection hidden="1"/>
    </xf>
    <xf numFmtId="3" fontId="13" fillId="9" borderId="4" xfId="2" applyNumberFormat="1" applyFont="1" applyFill="1" applyBorder="1" applyAlignment="1" applyProtection="1">
      <alignment horizontal="center" vertical="center"/>
      <protection hidden="1"/>
    </xf>
    <xf numFmtId="3" fontId="13" fillId="9" borderId="9" xfId="2" applyNumberFormat="1" applyFont="1" applyFill="1" applyBorder="1" applyAlignment="1" applyProtection="1">
      <alignment horizontal="center" vertical="center"/>
      <protection hidden="1"/>
    </xf>
    <xf numFmtId="0" fontId="69" fillId="22" borderId="6" xfId="0" applyFont="1" applyFill="1" applyBorder="1" applyAlignment="1" applyProtection="1">
      <alignment horizontal="center" vertical="center"/>
      <protection hidden="1"/>
    </xf>
    <xf numFmtId="1" fontId="69" fillId="22" borderId="4" xfId="0" applyNumberFormat="1" applyFont="1" applyFill="1" applyBorder="1" applyAlignment="1" applyProtection="1">
      <alignment horizontal="center" vertical="center"/>
      <protection hidden="1"/>
    </xf>
    <xf numFmtId="1" fontId="65" fillId="22" borderId="47" xfId="0" applyNumberFormat="1" applyFont="1" applyFill="1" applyBorder="1" applyAlignment="1" applyProtection="1">
      <alignment horizontal="center" vertical="center"/>
      <protection hidden="1"/>
    </xf>
    <xf numFmtId="1" fontId="66" fillId="22" borderId="47" xfId="0" applyNumberFormat="1" applyFont="1" applyFill="1" applyBorder="1" applyAlignment="1" applyProtection="1">
      <alignment horizontal="center" vertical="center"/>
      <protection locked="0"/>
    </xf>
    <xf numFmtId="0" fontId="36" fillId="3" borderId="5" xfId="2" applyFont="1" applyFill="1" applyBorder="1" applyAlignment="1" applyProtection="1">
      <alignment horizontal="center" vertical="center" wrapText="1"/>
      <protection hidden="1"/>
    </xf>
    <xf numFmtId="0" fontId="13" fillId="21" borderId="15" xfId="2" applyFont="1" applyFill="1" applyBorder="1" applyAlignment="1" applyProtection="1">
      <alignment horizontal="center" vertical="center" wrapText="1"/>
      <protection hidden="1"/>
    </xf>
    <xf numFmtId="0" fontId="13" fillId="21" borderId="13" xfId="2" applyFont="1" applyFill="1" applyBorder="1" applyAlignment="1" applyProtection="1">
      <alignment horizontal="center" vertical="center" wrapText="1"/>
      <protection hidden="1"/>
    </xf>
    <xf numFmtId="0" fontId="47" fillId="3" borderId="0" xfId="0" applyFont="1" applyFill="1" applyProtection="1">
      <protection hidden="1"/>
    </xf>
    <xf numFmtId="0" fontId="101" fillId="3" borderId="0" xfId="0" applyFont="1" applyFill="1" applyProtection="1">
      <protection hidden="1"/>
    </xf>
    <xf numFmtId="0" fontId="11" fillId="3" borderId="5" xfId="0" applyFont="1" applyFill="1" applyBorder="1" applyAlignment="1" applyProtection="1">
      <alignment horizontal="center" vertical="center"/>
      <protection hidden="1"/>
    </xf>
    <xf numFmtId="0" fontId="10" fillId="3" borderId="0" xfId="0" applyFont="1" applyFill="1" applyBorder="1" applyAlignment="1" applyProtection="1">
      <protection hidden="1"/>
    </xf>
    <xf numFmtId="0" fontId="10" fillId="3" borderId="0" xfId="0" applyFont="1" applyFill="1" applyProtection="1">
      <protection hidden="1"/>
    </xf>
    <xf numFmtId="0" fontId="10" fillId="3" borderId="0" xfId="0" applyFont="1" applyFill="1" applyAlignment="1" applyProtection="1">
      <alignment horizontal="center"/>
      <protection hidden="1"/>
    </xf>
    <xf numFmtId="0" fontId="10" fillId="3" borderId="0" xfId="0" applyFont="1" applyFill="1" applyAlignment="1" applyProtection="1">
      <alignment vertical="center"/>
      <protection hidden="1"/>
    </xf>
    <xf numFmtId="1" fontId="48" fillId="3" borderId="0" xfId="3" applyNumberFormat="1" applyFont="1" applyFill="1" applyBorder="1" applyAlignment="1" applyProtection="1">
      <alignment vertical="center"/>
      <protection hidden="1"/>
    </xf>
    <xf numFmtId="0" fontId="46" fillId="3" borderId="0" xfId="0" applyFont="1" applyFill="1" applyBorder="1" applyAlignment="1" applyProtection="1">
      <protection hidden="1"/>
    </xf>
    <xf numFmtId="0" fontId="46" fillId="3" borderId="0" xfId="0" applyFont="1" applyFill="1" applyAlignment="1" applyProtection="1">
      <alignment vertical="center"/>
      <protection hidden="1"/>
    </xf>
    <xf numFmtId="0" fontId="46" fillId="3" borderId="0" xfId="0" applyFont="1" applyFill="1" applyProtection="1">
      <protection hidden="1"/>
    </xf>
    <xf numFmtId="0" fontId="46" fillId="3" borderId="0" xfId="0" applyFont="1" applyFill="1" applyAlignment="1" applyProtection="1">
      <alignment horizontal="center"/>
      <protection hidden="1"/>
    </xf>
    <xf numFmtId="0" fontId="13" fillId="21" borderId="15" xfId="2" applyFont="1" applyFill="1" applyBorder="1" applyAlignment="1" applyProtection="1">
      <alignment horizontal="center" vertical="center" wrapText="1"/>
      <protection hidden="1"/>
    </xf>
    <xf numFmtId="0" fontId="13" fillId="21" borderId="13" xfId="2" applyFont="1" applyFill="1" applyBorder="1" applyAlignment="1" applyProtection="1">
      <alignment horizontal="center" vertical="center" wrapText="1"/>
      <protection hidden="1"/>
    </xf>
    <xf numFmtId="0" fontId="36" fillId="3" borderId="5" xfId="2" applyFont="1" applyFill="1" applyBorder="1" applyAlignment="1" applyProtection="1">
      <alignment horizontal="center" vertical="center" wrapText="1"/>
      <protection hidden="1"/>
    </xf>
    <xf numFmtId="1" fontId="4" fillId="27" borderId="0" xfId="2" applyNumberFormat="1" applyFont="1" applyFill="1" applyAlignment="1" applyProtection="1">
      <alignment horizontal="center" vertical="center" wrapText="1"/>
      <protection hidden="1"/>
    </xf>
    <xf numFmtId="0" fontId="4" fillId="27" borderId="0" xfId="0" applyFont="1" applyFill="1" applyAlignment="1" applyProtection="1">
      <alignment horizontal="center" vertical="center"/>
      <protection hidden="1"/>
    </xf>
    <xf numFmtId="0" fontId="4" fillId="6" borderId="0" xfId="0" applyFont="1" applyFill="1" applyAlignment="1" applyProtection="1">
      <alignment horizontal="center" vertical="center"/>
      <protection hidden="1"/>
    </xf>
    <xf numFmtId="1" fontId="4" fillId="6" borderId="0" xfId="2" applyNumberFormat="1" applyFont="1" applyFill="1" applyAlignment="1" applyProtection="1">
      <alignment horizontal="center" vertical="center" wrapText="1"/>
      <protection hidden="1"/>
    </xf>
    <xf numFmtId="0" fontId="4" fillId="6" borderId="0" xfId="0" applyFont="1" applyFill="1" applyAlignment="1" applyProtection="1">
      <alignment horizontal="center"/>
      <protection hidden="1"/>
    </xf>
    <xf numFmtId="0" fontId="4" fillId="29" borderId="0" xfId="0" applyFont="1" applyFill="1" applyAlignment="1" applyProtection="1">
      <alignment horizontal="center"/>
      <protection hidden="1"/>
    </xf>
    <xf numFmtId="0" fontId="4" fillId="29" borderId="0" xfId="0" applyFont="1" applyFill="1" applyAlignment="1" applyProtection="1">
      <alignment horizontal="center" vertical="center"/>
      <protection hidden="1"/>
    </xf>
    <xf numFmtId="1" fontId="4" fillId="29" borderId="0" xfId="2" applyNumberFormat="1" applyFont="1" applyFill="1" applyAlignment="1" applyProtection="1">
      <alignment horizontal="center" vertical="center" wrapText="1"/>
      <protection hidden="1"/>
    </xf>
    <xf numFmtId="1" fontId="4" fillId="10" borderId="0" xfId="2" applyNumberFormat="1" applyFont="1" applyFill="1" applyAlignment="1" applyProtection="1">
      <alignment horizontal="center" vertical="center" wrapText="1"/>
      <protection hidden="1"/>
    </xf>
    <xf numFmtId="1" fontId="4" fillId="15" borderId="0" xfId="2" applyNumberFormat="1" applyFont="1" applyFill="1" applyAlignment="1" applyProtection="1">
      <alignment horizontal="center" vertical="center" wrapText="1"/>
      <protection hidden="1"/>
    </xf>
    <xf numFmtId="1" fontId="4" fillId="30" borderId="0" xfId="2" applyNumberFormat="1" applyFont="1" applyFill="1" applyAlignment="1" applyProtection="1">
      <alignment horizontal="center" vertical="center" wrapText="1"/>
      <protection hidden="1"/>
    </xf>
    <xf numFmtId="0" fontId="4" fillId="30" borderId="0" xfId="0" applyFont="1" applyFill="1" applyAlignment="1" applyProtection="1">
      <alignment horizontal="center"/>
      <protection hidden="1"/>
    </xf>
    <xf numFmtId="0" fontId="4" fillId="30" borderId="0" xfId="0" applyFont="1" applyFill="1" applyAlignment="1" applyProtection="1">
      <alignment horizontal="center" vertical="center"/>
      <protection hidden="1"/>
    </xf>
    <xf numFmtId="1" fontId="4" fillId="10" borderId="4" xfId="2" applyNumberFormat="1" applyFont="1" applyFill="1" applyBorder="1" applyAlignment="1" applyProtection="1">
      <alignment horizontal="center" vertical="center"/>
      <protection hidden="1"/>
    </xf>
    <xf numFmtId="1" fontId="4" fillId="10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11" xfId="2" applyNumberFormat="1" applyFont="1" applyFill="1" applyBorder="1" applyAlignment="1" applyProtection="1">
      <alignment horizontal="center" vertical="center"/>
      <protection hidden="1"/>
    </xf>
    <xf numFmtId="1" fontId="4" fillId="6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4" xfId="2" applyNumberFormat="1" applyFont="1" applyFill="1" applyBorder="1" applyAlignment="1" applyProtection="1">
      <alignment horizontal="center" vertical="center"/>
      <protection hidden="1"/>
    </xf>
    <xf numFmtId="1" fontId="4" fillId="6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9" xfId="2" applyNumberFormat="1" applyFont="1" applyFill="1" applyBorder="1" applyAlignment="1" applyProtection="1">
      <alignment horizontal="center" vertical="center"/>
      <protection hidden="1"/>
    </xf>
    <xf numFmtId="1" fontId="4" fillId="6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6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11" xfId="2" applyNumberFormat="1" applyFont="1" applyFill="1" applyBorder="1" applyAlignment="1" applyProtection="1">
      <alignment horizontal="center" vertical="center"/>
      <protection hidden="1"/>
    </xf>
    <xf numFmtId="1" fontId="4" fillId="15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4" xfId="2" applyNumberFormat="1" applyFont="1" applyFill="1" applyBorder="1" applyAlignment="1" applyProtection="1">
      <alignment horizontal="center" vertical="center"/>
      <protection hidden="1"/>
    </xf>
    <xf numFmtId="1" fontId="4" fillId="15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9" xfId="2" applyNumberFormat="1" applyFont="1" applyFill="1" applyBorder="1" applyAlignment="1" applyProtection="1">
      <alignment horizontal="center" vertical="center"/>
      <protection hidden="1"/>
    </xf>
    <xf numFmtId="1" fontId="4" fillId="15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5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11" xfId="2" applyNumberFormat="1" applyFont="1" applyFill="1" applyBorder="1" applyAlignment="1" applyProtection="1">
      <alignment horizontal="center" vertical="center"/>
      <protection hidden="1"/>
    </xf>
    <xf numFmtId="1" fontId="4" fillId="28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4" xfId="2" applyNumberFormat="1" applyFont="1" applyFill="1" applyBorder="1" applyAlignment="1" applyProtection="1">
      <alignment horizontal="center" vertical="center"/>
      <protection hidden="1"/>
    </xf>
    <xf numFmtId="1" fontId="4" fillId="28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9" xfId="2" applyNumberFormat="1" applyFont="1" applyFill="1" applyBorder="1" applyAlignment="1" applyProtection="1">
      <alignment horizontal="center" vertical="center"/>
      <protection hidden="1"/>
    </xf>
    <xf numFmtId="1" fontId="4" fillId="28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29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1" xfId="2" applyNumberFormat="1" applyFont="1" applyFill="1" applyBorder="1" applyAlignment="1" applyProtection="1">
      <alignment horizontal="center" vertical="center"/>
      <protection hidden="1"/>
    </xf>
    <xf numFmtId="1" fontId="4" fillId="30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4" xfId="2" applyNumberFormat="1" applyFont="1" applyFill="1" applyBorder="1" applyAlignment="1" applyProtection="1">
      <alignment horizontal="center" vertical="center"/>
      <protection hidden="1"/>
    </xf>
    <xf numFmtId="1" fontId="4" fillId="30" borderId="1" xfId="2" applyNumberFormat="1" applyFont="1" applyFill="1" applyBorder="1" applyAlignment="1" applyProtection="1">
      <alignment horizontal="center" vertical="center" wrapText="1"/>
      <protection hidden="1"/>
    </xf>
    <xf numFmtId="0" fontId="4" fillId="30" borderId="4" xfId="0" applyFont="1" applyFill="1" applyBorder="1" applyAlignment="1" applyProtection="1">
      <alignment horizontal="center" vertical="center"/>
      <protection hidden="1"/>
    </xf>
    <xf numFmtId="0" fontId="4" fillId="30" borderId="9" xfId="0" applyFont="1" applyFill="1" applyBorder="1" applyAlignment="1" applyProtection="1">
      <alignment horizontal="center" vertical="center"/>
      <protection hidden="1"/>
    </xf>
    <xf numFmtId="0" fontId="4" fillId="30" borderId="10" xfId="0" applyFont="1" applyFill="1" applyBorder="1" applyAlignment="1" applyProtection="1">
      <alignment horizontal="center" vertical="center"/>
      <protection hidden="1"/>
    </xf>
    <xf numFmtId="1" fontId="4" fillId="30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0" borderId="10" xfId="2" applyNumberFormat="1" applyFont="1" applyFill="1" applyBorder="1" applyAlignment="1" applyProtection="1">
      <alignment horizontal="center" vertical="center" wrapText="1"/>
      <protection hidden="1"/>
    </xf>
    <xf numFmtId="0" fontId="4" fillId="6" borderId="11" xfId="0" applyFont="1" applyFill="1" applyBorder="1" applyAlignment="1" applyProtection="1">
      <alignment horizontal="center" vertical="center"/>
      <protection hidden="1"/>
    </xf>
    <xf numFmtId="0" fontId="4" fillId="6" borderId="12" xfId="0" applyFont="1" applyFill="1" applyBorder="1" applyAlignment="1" applyProtection="1">
      <alignment horizontal="center" vertical="center"/>
      <protection hidden="1"/>
    </xf>
    <xf numFmtId="0" fontId="4" fillId="6" borderId="12" xfId="0" applyFont="1" applyFill="1" applyBorder="1" applyAlignment="1" applyProtection="1">
      <alignment horizontal="center"/>
      <protection hidden="1"/>
    </xf>
    <xf numFmtId="0" fontId="4" fillId="6" borderId="4" xfId="0" applyFont="1" applyFill="1" applyBorder="1" applyAlignment="1" applyProtection="1">
      <alignment horizontal="center" vertical="center"/>
      <protection hidden="1"/>
    </xf>
    <xf numFmtId="0" fontId="4" fillId="6" borderId="9" xfId="0" applyFont="1" applyFill="1" applyBorder="1" applyAlignment="1" applyProtection="1">
      <alignment horizontal="center" vertical="center"/>
      <protection hidden="1"/>
    </xf>
    <xf numFmtId="0" fontId="4" fillId="6" borderId="10" xfId="0" applyFont="1" applyFill="1" applyBorder="1" applyAlignment="1" applyProtection="1">
      <alignment horizontal="center" vertical="center"/>
      <protection hidden="1"/>
    </xf>
    <xf numFmtId="0" fontId="4" fillId="6" borderId="10" xfId="0" applyFont="1" applyFill="1" applyBorder="1" applyAlignment="1" applyProtection="1">
      <alignment horizontal="center"/>
      <protection hidden="1"/>
    </xf>
    <xf numFmtId="1" fontId="4" fillId="27" borderId="11" xfId="2" applyNumberFormat="1" applyFont="1" applyFill="1" applyBorder="1" applyAlignment="1" applyProtection="1">
      <alignment horizontal="center" vertical="center"/>
      <protection hidden="1"/>
    </xf>
    <xf numFmtId="1" fontId="4" fillId="27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4" xfId="2" applyNumberFormat="1" applyFont="1" applyFill="1" applyBorder="1" applyAlignment="1" applyProtection="1">
      <alignment horizontal="center" vertical="center"/>
      <protection hidden="1"/>
    </xf>
    <xf numFmtId="1" fontId="4" fillId="27" borderId="1" xfId="2" applyNumberFormat="1" applyFont="1" applyFill="1" applyBorder="1" applyAlignment="1" applyProtection="1">
      <alignment horizontal="center" vertical="center" wrapText="1"/>
      <protection hidden="1"/>
    </xf>
    <xf numFmtId="0" fontId="4" fillId="27" borderId="4" xfId="0" applyFont="1" applyFill="1" applyBorder="1" applyAlignment="1" applyProtection="1">
      <alignment horizontal="center" vertical="center"/>
      <protection hidden="1"/>
    </xf>
    <xf numFmtId="0" fontId="4" fillId="27" borderId="9" xfId="0" applyFont="1" applyFill="1" applyBorder="1" applyAlignment="1" applyProtection="1">
      <alignment horizontal="center" vertical="center"/>
      <protection hidden="1"/>
    </xf>
    <xf numFmtId="0" fontId="4" fillId="27" borderId="10" xfId="0" applyFont="1" applyFill="1" applyBorder="1" applyAlignment="1" applyProtection="1">
      <alignment horizontal="center" vertical="center"/>
      <protection hidden="1"/>
    </xf>
    <xf numFmtId="1" fontId="4" fillId="27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7" borderId="10" xfId="2" applyNumberFormat="1" applyFont="1" applyFill="1" applyBorder="1" applyAlignment="1" applyProtection="1">
      <alignment horizontal="center" vertical="center" wrapText="1"/>
      <protection hidden="1"/>
    </xf>
    <xf numFmtId="0" fontId="4" fillId="30" borderId="11" xfId="0" applyFont="1" applyFill="1" applyBorder="1" applyAlignment="1" applyProtection="1">
      <alignment horizontal="center" vertical="center"/>
      <protection hidden="1"/>
    </xf>
    <xf numFmtId="0" fontId="4" fillId="30" borderId="12" xfId="0" applyFont="1" applyFill="1" applyBorder="1" applyAlignment="1" applyProtection="1">
      <alignment horizontal="center" vertical="center"/>
      <protection hidden="1"/>
    </xf>
    <xf numFmtId="0" fontId="4" fillId="30" borderId="12" xfId="0" applyFont="1" applyFill="1" applyBorder="1" applyAlignment="1" applyProtection="1">
      <alignment horizontal="center"/>
      <protection hidden="1"/>
    </xf>
    <xf numFmtId="0" fontId="4" fillId="30" borderId="10" xfId="0" applyFont="1" applyFill="1" applyBorder="1" applyAlignment="1" applyProtection="1">
      <alignment horizontal="center"/>
      <protection hidden="1"/>
    </xf>
    <xf numFmtId="0" fontId="4" fillId="29" borderId="11" xfId="0" applyFont="1" applyFill="1" applyBorder="1" applyAlignment="1" applyProtection="1">
      <alignment horizontal="center" vertical="center"/>
      <protection hidden="1"/>
    </xf>
    <xf numFmtId="0" fontId="4" fillId="29" borderId="12" xfId="0" applyFont="1" applyFill="1" applyBorder="1" applyAlignment="1" applyProtection="1">
      <alignment horizontal="center"/>
      <protection hidden="1"/>
    </xf>
    <xf numFmtId="0" fontId="4" fillId="29" borderId="12" xfId="0" applyFont="1" applyFill="1" applyBorder="1" applyAlignment="1" applyProtection="1">
      <alignment horizontal="center" vertical="center"/>
      <protection hidden="1"/>
    </xf>
    <xf numFmtId="0" fontId="4" fillId="29" borderId="4" xfId="0" applyFont="1" applyFill="1" applyBorder="1" applyAlignment="1" applyProtection="1">
      <alignment horizontal="center" vertical="center"/>
      <protection hidden="1"/>
    </xf>
    <xf numFmtId="0" fontId="4" fillId="29" borderId="9" xfId="0" applyFont="1" applyFill="1" applyBorder="1" applyAlignment="1" applyProtection="1">
      <alignment horizontal="center" vertical="center"/>
      <protection hidden="1"/>
    </xf>
    <xf numFmtId="0" fontId="4" fillId="29" borderId="10" xfId="0" applyFont="1" applyFill="1" applyBorder="1" applyAlignment="1" applyProtection="1">
      <alignment horizontal="center"/>
      <protection hidden="1"/>
    </xf>
    <xf numFmtId="0" fontId="4" fillId="29" borderId="10" xfId="0" applyFont="1" applyFill="1" applyBorder="1" applyAlignment="1" applyProtection="1">
      <alignment horizontal="center" vertical="center"/>
      <protection hidden="1"/>
    </xf>
    <xf numFmtId="1" fontId="4" fillId="14" borderId="11" xfId="2" applyNumberFormat="1" applyFont="1" applyFill="1" applyBorder="1" applyAlignment="1" applyProtection="1">
      <alignment horizontal="center" vertical="center"/>
      <protection hidden="1"/>
    </xf>
    <xf numFmtId="1" fontId="4" fillId="14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4" xfId="2" applyNumberFormat="1" applyFont="1" applyFill="1" applyBorder="1" applyAlignment="1" applyProtection="1">
      <alignment horizontal="center" vertical="center"/>
      <protection hidden="1"/>
    </xf>
    <xf numFmtId="1" fontId="4" fillId="14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9" xfId="2" applyNumberFormat="1" applyFont="1" applyFill="1" applyBorder="1" applyAlignment="1" applyProtection="1">
      <alignment horizontal="center" vertical="center"/>
      <protection hidden="1"/>
    </xf>
    <xf numFmtId="1" fontId="4" fillId="14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14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11" xfId="2" applyNumberFormat="1" applyFont="1" applyFill="1" applyBorder="1" applyAlignment="1" applyProtection="1">
      <alignment horizontal="center" vertical="center"/>
      <protection hidden="1"/>
    </xf>
    <xf numFmtId="1" fontId="4" fillId="31" borderId="12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2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4" xfId="2" applyNumberFormat="1" applyFont="1" applyFill="1" applyBorder="1" applyAlignment="1" applyProtection="1">
      <alignment horizontal="center" vertical="center"/>
      <protection hidden="1"/>
    </xf>
    <xf numFmtId="1" fontId="4" fillId="31" borderId="1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9" xfId="2" applyNumberFormat="1" applyFont="1" applyFill="1" applyBorder="1" applyAlignment="1" applyProtection="1">
      <alignment horizontal="center" vertical="center"/>
      <protection hidden="1"/>
    </xf>
    <xf numFmtId="1" fontId="4" fillId="31" borderId="10" xfId="2" applyNumberFormat="1" applyFont="1" applyFill="1" applyBorder="1" applyAlignment="1" applyProtection="1">
      <alignment horizontal="center" vertical="center" wrapText="1"/>
      <protection hidden="1"/>
    </xf>
    <xf numFmtId="1" fontId="4" fillId="31" borderId="3" xfId="2" applyNumberFormat="1" applyFont="1" applyFill="1" applyBorder="1" applyAlignment="1" applyProtection="1">
      <alignment horizontal="center" vertical="center" wrapText="1"/>
      <protection hidden="1"/>
    </xf>
    <xf numFmtId="1" fontId="4" fillId="28" borderId="0" xfId="2" applyNumberFormat="1" applyFont="1" applyFill="1" applyAlignment="1" applyProtection="1">
      <alignment horizontal="center" vertical="center" wrapText="1"/>
      <protection hidden="1"/>
    </xf>
    <xf numFmtId="1" fontId="4" fillId="14" borderId="0" xfId="2" applyNumberFormat="1" applyFont="1" applyFill="1" applyAlignment="1" applyProtection="1">
      <alignment horizontal="center" vertical="center" wrapText="1"/>
      <protection hidden="1"/>
    </xf>
    <xf numFmtId="1" fontId="4" fillId="31" borderId="0" xfId="2" applyNumberFormat="1" applyFont="1" applyFill="1" applyAlignment="1" applyProtection="1">
      <alignment horizontal="center" vertical="center" wrapText="1"/>
      <protection hidden="1"/>
    </xf>
    <xf numFmtId="0" fontId="6" fillId="3" borderId="0" xfId="0" applyFont="1" applyFill="1" applyBorder="1" applyAlignment="1" applyProtection="1">
      <alignment horizontal="left" vertical="center"/>
      <protection hidden="1"/>
    </xf>
    <xf numFmtId="0" fontId="88" fillId="3" borderId="11" xfId="0" applyFont="1" applyFill="1" applyBorder="1" applyAlignment="1" applyProtection="1">
      <alignment horizontal="center" vertical="center"/>
      <protection hidden="1"/>
    </xf>
    <xf numFmtId="0" fontId="88" fillId="3" borderId="12" xfId="0" applyFont="1" applyFill="1" applyBorder="1" applyAlignment="1" applyProtection="1">
      <alignment horizontal="center" vertical="center"/>
      <protection hidden="1"/>
    </xf>
    <xf numFmtId="0" fontId="88" fillId="3" borderId="2" xfId="0" applyFont="1" applyFill="1" applyBorder="1" applyAlignment="1" applyProtection="1">
      <alignment horizontal="center" vertical="center"/>
      <protection hidden="1"/>
    </xf>
    <xf numFmtId="0" fontId="88" fillId="3" borderId="4" xfId="0" applyFont="1" applyFill="1" applyBorder="1" applyAlignment="1" applyProtection="1">
      <alignment horizontal="center" vertical="center"/>
      <protection hidden="1"/>
    </xf>
    <xf numFmtId="0" fontId="88" fillId="3" borderId="0" xfId="0" applyFont="1" applyFill="1" applyBorder="1" applyAlignment="1" applyProtection="1">
      <alignment horizontal="center" vertical="center"/>
      <protection hidden="1"/>
    </xf>
    <xf numFmtId="0" fontId="88" fillId="3" borderId="1" xfId="0" applyFont="1" applyFill="1" applyBorder="1" applyAlignment="1" applyProtection="1">
      <alignment horizontal="center" vertical="center"/>
      <protection hidden="1"/>
    </xf>
    <xf numFmtId="0" fontId="50" fillId="3" borderId="12" xfId="0" applyFont="1" applyFill="1" applyBorder="1" applyAlignment="1" applyProtection="1">
      <alignment horizontal="left" vertical="center"/>
      <protection hidden="1"/>
    </xf>
    <xf numFmtId="0" fontId="50" fillId="3" borderId="2" xfId="0" applyFont="1" applyFill="1" applyBorder="1" applyAlignment="1" applyProtection="1">
      <alignment horizontal="left" vertical="center"/>
      <protection hidden="1"/>
    </xf>
    <xf numFmtId="0" fontId="50" fillId="3" borderId="0" xfId="0" applyFont="1" applyFill="1" applyBorder="1" applyAlignment="1" applyProtection="1">
      <alignment horizontal="left" vertical="center"/>
      <protection hidden="1"/>
    </xf>
    <xf numFmtId="0" fontId="50" fillId="3" borderId="1" xfId="0" applyFont="1" applyFill="1" applyBorder="1" applyAlignment="1" applyProtection="1">
      <alignment horizontal="left" vertical="center"/>
      <protection hidden="1"/>
    </xf>
    <xf numFmtId="170" fontId="50" fillId="3" borderId="0" xfId="0" applyNumberFormat="1" applyFont="1" applyFill="1" applyBorder="1" applyAlignment="1" applyProtection="1">
      <alignment horizontal="left" vertical="center"/>
      <protection hidden="1"/>
    </xf>
    <xf numFmtId="170" fontId="50" fillId="3" borderId="1" xfId="0" applyNumberFormat="1" applyFont="1" applyFill="1" applyBorder="1" applyAlignment="1" applyProtection="1">
      <alignment horizontal="left" vertical="center"/>
      <protection hidden="1"/>
    </xf>
    <xf numFmtId="169" fontId="60" fillId="3" borderId="0" xfId="0" applyNumberFormat="1" applyFont="1" applyFill="1" applyBorder="1" applyAlignment="1" applyProtection="1">
      <alignment horizontal="left" vertical="center"/>
      <protection hidden="1"/>
    </xf>
    <xf numFmtId="169" fontId="60" fillId="3" borderId="1" xfId="0" applyNumberFormat="1" applyFont="1" applyFill="1" applyBorder="1" applyAlignment="1" applyProtection="1">
      <alignment horizontal="left" vertical="center"/>
      <protection hidden="1"/>
    </xf>
    <xf numFmtId="168" fontId="60" fillId="3" borderId="0" xfId="0" applyNumberFormat="1" applyFont="1" applyFill="1" applyBorder="1" applyAlignment="1" applyProtection="1">
      <alignment horizontal="left" vertical="center"/>
      <protection hidden="1"/>
    </xf>
    <xf numFmtId="168" fontId="60" fillId="3" borderId="1" xfId="0" applyNumberFormat="1" applyFont="1" applyFill="1" applyBorder="1" applyAlignment="1" applyProtection="1">
      <alignment horizontal="left" vertical="center"/>
      <protection hidden="1"/>
    </xf>
    <xf numFmtId="0" fontId="50" fillId="3" borderId="5" xfId="2" applyFont="1" applyFill="1" applyBorder="1" applyAlignment="1" applyProtection="1">
      <alignment horizontal="center" vertical="center" wrapText="1"/>
      <protection hidden="1"/>
    </xf>
    <xf numFmtId="0" fontId="57" fillId="3" borderId="5" xfId="0" applyFont="1" applyFill="1" applyBorder="1" applyAlignment="1" applyProtection="1">
      <alignment horizontal="center" vertical="center"/>
      <protection hidden="1"/>
    </xf>
    <xf numFmtId="0" fontId="59" fillId="3" borderId="5" xfId="0" applyFont="1" applyFill="1" applyBorder="1" applyAlignment="1" applyProtection="1">
      <alignment horizontal="center" vertical="center"/>
      <protection hidden="1"/>
    </xf>
    <xf numFmtId="0" fontId="59" fillId="3" borderId="15" xfId="0" applyFont="1" applyFill="1" applyBorder="1" applyAlignment="1" applyProtection="1">
      <alignment horizontal="center" vertical="center"/>
      <protection hidden="1"/>
    </xf>
    <xf numFmtId="0" fontId="42" fillId="15" borderId="15" xfId="2" applyFont="1" applyFill="1" applyBorder="1" applyAlignment="1" applyProtection="1">
      <alignment horizontal="center" vertical="center" wrapText="1"/>
      <protection hidden="1"/>
    </xf>
    <xf numFmtId="0" fontId="42" fillId="15" borderId="5" xfId="2" applyFont="1" applyFill="1" applyBorder="1" applyAlignment="1" applyProtection="1">
      <alignment horizontal="center" vertical="center" wrapText="1"/>
      <protection hidden="1"/>
    </xf>
    <xf numFmtId="0" fontId="50" fillId="3" borderId="13" xfId="2" applyFont="1" applyFill="1" applyBorder="1" applyAlignment="1" applyProtection="1">
      <alignment horizontal="center" vertical="center" wrapText="1"/>
      <protection hidden="1"/>
    </xf>
    <xf numFmtId="0" fontId="4" fillId="3" borderId="5" xfId="0" applyFont="1" applyFill="1" applyBorder="1" applyAlignment="1" applyProtection="1">
      <alignment horizontal="center" vertical="center" wrapText="1"/>
      <protection hidden="1"/>
    </xf>
    <xf numFmtId="0" fontId="6" fillId="11" borderId="15" xfId="0" applyFont="1" applyFill="1" applyBorder="1" applyAlignment="1" applyProtection="1">
      <alignment horizontal="center" vertical="center" wrapText="1"/>
      <protection hidden="1"/>
    </xf>
    <xf numFmtId="0" fontId="6" fillId="11" borderId="14" xfId="0" applyFont="1" applyFill="1" applyBorder="1" applyAlignment="1" applyProtection="1">
      <alignment horizontal="center" vertical="center" wrapText="1"/>
      <protection hidden="1"/>
    </xf>
    <xf numFmtId="0" fontId="6" fillId="11" borderId="13" xfId="0" applyFont="1" applyFill="1" applyBorder="1" applyAlignment="1" applyProtection="1">
      <alignment horizontal="center" vertical="center" wrapText="1"/>
      <protection hidden="1"/>
    </xf>
    <xf numFmtId="0" fontId="86" fillId="27" borderId="15" xfId="0" applyFont="1" applyFill="1" applyBorder="1" applyAlignment="1" applyProtection="1">
      <alignment horizontal="center" vertical="center" wrapText="1"/>
      <protection hidden="1"/>
    </xf>
    <xf numFmtId="0" fontId="86" fillId="27" borderId="14" xfId="0" applyFont="1" applyFill="1" applyBorder="1" applyAlignment="1" applyProtection="1">
      <alignment horizontal="center" vertical="center" wrapText="1"/>
      <protection hidden="1"/>
    </xf>
    <xf numFmtId="0" fontId="86" fillId="27" borderId="13" xfId="0" applyFont="1" applyFill="1" applyBorder="1" applyAlignment="1" applyProtection="1">
      <alignment horizontal="center" vertical="center" wrapText="1"/>
      <protection hidden="1"/>
    </xf>
    <xf numFmtId="0" fontId="86" fillId="5" borderId="15" xfId="0" applyFont="1" applyFill="1" applyBorder="1" applyAlignment="1" applyProtection="1">
      <alignment horizontal="center" vertical="center" wrapText="1"/>
      <protection hidden="1"/>
    </xf>
    <xf numFmtId="0" fontId="86" fillId="5" borderId="14" xfId="0" applyFont="1" applyFill="1" applyBorder="1" applyAlignment="1" applyProtection="1">
      <alignment horizontal="center" vertical="center" wrapText="1"/>
      <protection hidden="1"/>
    </xf>
    <xf numFmtId="0" fontId="86" fillId="5" borderId="13" xfId="0" applyFont="1" applyFill="1" applyBorder="1" applyAlignment="1" applyProtection="1">
      <alignment horizontal="center" vertical="center" wrapText="1"/>
      <protection hidden="1"/>
    </xf>
    <xf numFmtId="0" fontId="30" fillId="3" borderId="7" xfId="2" applyFont="1" applyFill="1" applyBorder="1" applyAlignment="1" applyProtection="1">
      <alignment horizontal="center" vertical="center" wrapText="1"/>
      <protection hidden="1"/>
    </xf>
    <xf numFmtId="0" fontId="30" fillId="3" borderId="6" xfId="2" applyFont="1" applyFill="1" applyBorder="1" applyAlignment="1" applyProtection="1">
      <alignment horizontal="center" vertical="center" wrapText="1"/>
      <protection hidden="1"/>
    </xf>
    <xf numFmtId="0" fontId="30" fillId="3" borderId="8" xfId="2" applyFont="1" applyFill="1" applyBorder="1" applyAlignment="1" applyProtection="1">
      <alignment horizontal="center" vertical="center" wrapText="1"/>
      <protection hidden="1"/>
    </xf>
    <xf numFmtId="0" fontId="102" fillId="3" borderId="0" xfId="0" applyFont="1" applyFill="1" applyAlignment="1" applyProtection="1">
      <alignment horizontal="center"/>
      <protection hidden="1"/>
    </xf>
    <xf numFmtId="0" fontId="54" fillId="3" borderId="0" xfId="2" applyFont="1" applyFill="1" applyBorder="1" applyAlignment="1" applyProtection="1">
      <alignment horizontal="right" vertical="center"/>
      <protection hidden="1"/>
    </xf>
    <xf numFmtId="0" fontId="54" fillId="3" borderId="1" xfId="2" applyFont="1" applyFill="1" applyBorder="1" applyAlignment="1" applyProtection="1">
      <alignment horizontal="right" vertical="center"/>
      <protection hidden="1"/>
    </xf>
    <xf numFmtId="165" fontId="10" fillId="4" borderId="15" xfId="7" applyNumberFormat="1" applyFont="1" applyFill="1" applyBorder="1" applyAlignment="1" applyProtection="1">
      <alignment horizontal="center" vertical="center"/>
      <protection hidden="1"/>
    </xf>
    <xf numFmtId="165" fontId="10" fillId="4" borderId="14" xfId="7" applyNumberFormat="1" applyFont="1" applyFill="1" applyBorder="1" applyAlignment="1" applyProtection="1">
      <alignment horizontal="center" vertical="center"/>
      <protection hidden="1"/>
    </xf>
    <xf numFmtId="165" fontId="10" fillId="4" borderId="13" xfId="7" applyNumberFormat="1" applyFont="1" applyFill="1" applyBorder="1" applyAlignment="1" applyProtection="1">
      <alignment horizontal="center" vertical="center"/>
      <protection hidden="1"/>
    </xf>
    <xf numFmtId="0" fontId="13" fillId="3" borderId="4" xfId="2" applyFont="1" applyFill="1" applyBorder="1" applyAlignment="1" applyProtection="1">
      <alignment horizontal="left" vertical="center" wrapText="1"/>
      <protection hidden="1"/>
    </xf>
    <xf numFmtId="0" fontId="13" fillId="3" borderId="1" xfId="2" applyFont="1" applyFill="1" applyBorder="1" applyAlignment="1" applyProtection="1">
      <alignment horizontal="left" vertical="center" wrapText="1"/>
      <protection hidden="1"/>
    </xf>
    <xf numFmtId="0" fontId="55" fillId="3" borderId="16" xfId="0" applyFont="1" applyFill="1" applyBorder="1" applyAlignment="1" applyProtection="1">
      <alignment horizontal="center" vertical="center"/>
      <protection hidden="1"/>
    </xf>
    <xf numFmtId="0" fontId="55" fillId="3" borderId="17" xfId="0" applyFont="1" applyFill="1" applyBorder="1" applyAlignment="1" applyProtection="1">
      <alignment horizontal="center" vertical="center"/>
      <protection hidden="1"/>
    </xf>
    <xf numFmtId="0" fontId="55" fillId="3" borderId="18" xfId="0" applyFont="1" applyFill="1" applyBorder="1" applyAlignment="1" applyProtection="1">
      <alignment horizontal="center" vertical="center"/>
      <protection hidden="1"/>
    </xf>
    <xf numFmtId="0" fontId="55" fillId="3" borderId="19" xfId="0" applyFont="1" applyFill="1" applyBorder="1" applyAlignment="1" applyProtection="1">
      <alignment horizontal="center" vertical="center"/>
      <protection hidden="1"/>
    </xf>
    <xf numFmtId="0" fontId="55" fillId="3" borderId="0" xfId="0" applyFont="1" applyFill="1" applyBorder="1" applyAlignment="1" applyProtection="1">
      <alignment horizontal="center" vertical="center"/>
      <protection hidden="1"/>
    </xf>
    <xf numFmtId="0" fontId="55" fillId="3" borderId="20" xfId="0" applyFont="1" applyFill="1" applyBorder="1" applyAlignment="1" applyProtection="1">
      <alignment horizontal="center" vertical="center"/>
      <protection hidden="1"/>
    </xf>
    <xf numFmtId="0" fontId="56" fillId="3" borderId="19" xfId="0" applyFont="1" applyFill="1" applyBorder="1" applyAlignment="1" applyProtection="1">
      <alignment horizontal="center" vertical="center"/>
      <protection hidden="1"/>
    </xf>
    <xf numFmtId="0" fontId="56" fillId="3" borderId="0" xfId="0" applyFont="1" applyFill="1" applyBorder="1" applyAlignment="1" applyProtection="1">
      <alignment horizontal="center" vertical="center"/>
      <protection hidden="1"/>
    </xf>
    <xf numFmtId="0" fontId="56" fillId="3" borderId="20" xfId="0" applyFont="1" applyFill="1" applyBorder="1" applyAlignment="1" applyProtection="1">
      <alignment horizontal="center" vertical="center"/>
      <protection hidden="1"/>
    </xf>
    <xf numFmtId="0" fontId="56" fillId="3" borderId="21" xfId="0" applyFont="1" applyFill="1" applyBorder="1" applyAlignment="1" applyProtection="1">
      <alignment horizontal="center" vertical="center"/>
      <protection hidden="1"/>
    </xf>
    <xf numFmtId="0" fontId="56" fillId="3" borderId="22" xfId="0" applyFont="1" applyFill="1" applyBorder="1" applyAlignment="1" applyProtection="1">
      <alignment horizontal="center" vertical="center"/>
      <protection hidden="1"/>
    </xf>
    <xf numFmtId="0" fontId="56" fillId="3" borderId="23" xfId="0" applyFont="1" applyFill="1" applyBorder="1" applyAlignment="1" applyProtection="1">
      <alignment horizontal="center" vertical="center"/>
      <protection hidden="1"/>
    </xf>
    <xf numFmtId="0" fontId="13" fillId="3" borderId="6" xfId="2" applyFont="1" applyFill="1" applyBorder="1" applyAlignment="1" applyProtection="1">
      <alignment horizontal="left" vertical="center" wrapText="1"/>
      <protection hidden="1"/>
    </xf>
    <xf numFmtId="0" fontId="58" fillId="3" borderId="11" xfId="0" applyFont="1" applyFill="1" applyBorder="1" applyAlignment="1" applyProtection="1">
      <alignment horizontal="center" vertical="center"/>
      <protection hidden="1"/>
    </xf>
    <xf numFmtId="0" fontId="58" fillId="3" borderId="12" xfId="0" applyFont="1" applyFill="1" applyBorder="1" applyAlignment="1" applyProtection="1">
      <alignment horizontal="center" vertical="center"/>
      <protection hidden="1"/>
    </xf>
    <xf numFmtId="0" fontId="58" fillId="3" borderId="2" xfId="0" applyFont="1" applyFill="1" applyBorder="1" applyAlignment="1" applyProtection="1">
      <alignment horizontal="center" vertical="center"/>
      <protection hidden="1"/>
    </xf>
    <xf numFmtId="0" fontId="54" fillId="3" borderId="4" xfId="2" applyFont="1" applyFill="1" applyBorder="1" applyAlignment="1" applyProtection="1">
      <alignment horizontal="left" vertical="center"/>
      <protection hidden="1"/>
    </xf>
    <xf numFmtId="0" fontId="54" fillId="3" borderId="0" xfId="2" applyFont="1" applyFill="1" applyBorder="1" applyAlignment="1" applyProtection="1">
      <alignment horizontal="left" vertical="center"/>
      <protection hidden="1"/>
    </xf>
    <xf numFmtId="0" fontId="11" fillId="12" borderId="11" xfId="0" applyFont="1" applyFill="1" applyBorder="1" applyAlignment="1" applyProtection="1">
      <alignment horizontal="center" vertical="center"/>
      <protection hidden="1"/>
    </xf>
    <xf numFmtId="0" fontId="11" fillId="12" borderId="12" xfId="0" applyFont="1" applyFill="1" applyBorder="1" applyAlignment="1" applyProtection="1">
      <alignment horizontal="center" vertical="center"/>
      <protection hidden="1"/>
    </xf>
    <xf numFmtId="0" fontId="11" fillId="12" borderId="2" xfId="0" applyFont="1" applyFill="1" applyBorder="1" applyAlignment="1" applyProtection="1">
      <alignment horizontal="center" vertical="center"/>
      <protection hidden="1"/>
    </xf>
    <xf numFmtId="0" fontId="11" fillId="12" borderId="9" xfId="0" applyFont="1" applyFill="1" applyBorder="1" applyAlignment="1" applyProtection="1">
      <alignment horizontal="center" vertical="center"/>
      <protection hidden="1"/>
    </xf>
    <xf numFmtId="0" fontId="11" fillId="12" borderId="10" xfId="0" applyFont="1" applyFill="1" applyBorder="1" applyAlignment="1" applyProtection="1">
      <alignment horizontal="center" vertical="center"/>
      <protection hidden="1"/>
    </xf>
    <xf numFmtId="0" fontId="11" fillId="12" borderId="3" xfId="0" applyFont="1" applyFill="1" applyBorder="1" applyAlignment="1" applyProtection="1">
      <alignment horizontal="center" vertical="center"/>
      <protection hidden="1"/>
    </xf>
    <xf numFmtId="0" fontId="13" fillId="3" borderId="5" xfId="2" applyFont="1" applyFill="1" applyBorder="1" applyAlignment="1" applyProtection="1">
      <alignment horizontal="center" vertical="center" wrapText="1"/>
      <protection hidden="1"/>
    </xf>
    <xf numFmtId="0" fontId="13" fillId="0" borderId="11" xfId="2" applyFont="1" applyFill="1" applyBorder="1" applyAlignment="1" applyProtection="1">
      <alignment horizontal="left" vertical="center" wrapText="1"/>
      <protection hidden="1"/>
    </xf>
    <xf numFmtId="0" fontId="13" fillId="0" borderId="2" xfId="2" applyFont="1" applyFill="1" applyBorder="1" applyAlignment="1" applyProtection="1">
      <alignment horizontal="left" vertical="center" wrapText="1"/>
      <protection hidden="1"/>
    </xf>
    <xf numFmtId="1" fontId="15" fillId="3" borderId="5" xfId="2" applyNumberFormat="1" applyFont="1" applyFill="1" applyBorder="1" applyAlignment="1" applyProtection="1">
      <alignment horizontal="center" vertical="center"/>
      <protection hidden="1"/>
    </xf>
    <xf numFmtId="0" fontId="51" fillId="12" borderId="11" xfId="0" applyFont="1" applyFill="1" applyBorder="1" applyAlignment="1" applyProtection="1">
      <alignment horizontal="center" vertical="center" wrapText="1"/>
      <protection hidden="1"/>
    </xf>
    <xf numFmtId="0" fontId="51" fillId="12" borderId="2" xfId="0" applyFont="1" applyFill="1" applyBorder="1" applyAlignment="1" applyProtection="1">
      <alignment horizontal="center" vertical="center" wrapText="1"/>
      <protection hidden="1"/>
    </xf>
    <xf numFmtId="0" fontId="51" fillId="12" borderId="4" xfId="0" applyFont="1" applyFill="1" applyBorder="1" applyAlignment="1" applyProtection="1">
      <alignment horizontal="center" vertical="center" wrapText="1"/>
      <protection hidden="1"/>
    </xf>
    <xf numFmtId="0" fontId="51" fillId="12" borderId="1" xfId="0" applyFont="1" applyFill="1" applyBorder="1" applyAlignment="1" applyProtection="1">
      <alignment horizontal="center" vertical="center" wrapText="1"/>
      <protection hidden="1"/>
    </xf>
    <xf numFmtId="1" fontId="53" fillId="3" borderId="12" xfId="2" applyNumberFormat="1" applyFont="1" applyFill="1" applyBorder="1" applyAlignment="1" applyProtection="1">
      <alignment horizontal="center" vertical="center" wrapText="1"/>
      <protection hidden="1"/>
    </xf>
    <xf numFmtId="0" fontId="13" fillId="34" borderId="15" xfId="2" applyFont="1" applyFill="1" applyBorder="1" applyAlignment="1" applyProtection="1">
      <alignment horizontal="center" vertical="center" wrapText="1"/>
      <protection hidden="1"/>
    </xf>
    <xf numFmtId="0" fontId="13" fillId="34" borderId="14" xfId="2" applyFont="1" applyFill="1" applyBorder="1" applyAlignment="1" applyProtection="1">
      <alignment horizontal="center" vertical="center" wrapText="1"/>
      <protection hidden="1"/>
    </xf>
    <xf numFmtId="0" fontId="13" fillId="34" borderId="13" xfId="2" applyFont="1" applyFill="1" applyBorder="1" applyAlignment="1" applyProtection="1">
      <alignment horizontal="center" vertical="center" wrapText="1"/>
      <protection hidden="1"/>
    </xf>
    <xf numFmtId="0" fontId="52" fillId="3" borderId="5" xfId="2" applyFont="1" applyFill="1" applyBorder="1" applyAlignment="1" applyProtection="1">
      <alignment horizontal="center" vertical="center" wrapText="1" shrinkToFit="1"/>
      <protection hidden="1"/>
    </xf>
    <xf numFmtId="0" fontId="13" fillId="23" borderId="15" xfId="2" applyFont="1" applyFill="1" applyBorder="1" applyAlignment="1" applyProtection="1">
      <alignment horizontal="center" vertical="center" wrapText="1"/>
      <protection hidden="1"/>
    </xf>
    <xf numFmtId="0" fontId="13" fillId="23" borderId="14" xfId="2" applyFont="1" applyFill="1" applyBorder="1" applyAlignment="1" applyProtection="1">
      <alignment horizontal="center" vertical="center" wrapText="1"/>
      <protection hidden="1"/>
    </xf>
    <xf numFmtId="0" fontId="13" fillId="23" borderId="13" xfId="2" applyFont="1" applyFill="1" applyBorder="1" applyAlignment="1" applyProtection="1">
      <alignment horizontal="center" vertical="center" wrapText="1"/>
      <protection hidden="1"/>
    </xf>
    <xf numFmtId="1" fontId="15" fillId="3" borderId="15" xfId="2" applyNumberFormat="1" applyFont="1" applyFill="1" applyBorder="1" applyAlignment="1" applyProtection="1">
      <alignment horizontal="center" vertical="center"/>
      <protection hidden="1"/>
    </xf>
    <xf numFmtId="1" fontId="15" fillId="3" borderId="14" xfId="2" applyNumberFormat="1" applyFont="1" applyFill="1" applyBorder="1" applyAlignment="1" applyProtection="1">
      <alignment horizontal="center" vertical="center"/>
      <protection hidden="1"/>
    </xf>
    <xf numFmtId="1" fontId="15" fillId="3" borderId="13" xfId="2" applyNumberFormat="1" applyFont="1" applyFill="1" applyBorder="1" applyAlignment="1" applyProtection="1">
      <alignment horizontal="center" vertical="center"/>
      <protection hidden="1"/>
    </xf>
    <xf numFmtId="0" fontId="76" fillId="36" borderId="15" xfId="2" applyFont="1" applyFill="1" applyBorder="1" applyAlignment="1" applyProtection="1">
      <alignment horizontal="center" vertical="center" wrapText="1"/>
      <protection hidden="1"/>
    </xf>
    <xf numFmtId="0" fontId="76" fillId="36" borderId="14" xfId="2" applyFont="1" applyFill="1" applyBorder="1" applyAlignment="1" applyProtection="1">
      <alignment horizontal="center" vertical="center" wrapText="1"/>
      <protection hidden="1"/>
    </xf>
    <xf numFmtId="0" fontId="76" fillId="36" borderId="13" xfId="2" applyFont="1" applyFill="1" applyBorder="1" applyAlignment="1" applyProtection="1">
      <alignment horizontal="center" vertical="center" wrapText="1"/>
      <protection hidden="1"/>
    </xf>
    <xf numFmtId="0" fontId="51" fillId="12" borderId="9" xfId="0" applyFont="1" applyFill="1" applyBorder="1" applyAlignment="1" applyProtection="1">
      <alignment horizontal="center" vertical="center" wrapText="1"/>
      <protection hidden="1"/>
    </xf>
    <xf numFmtId="0" fontId="51" fillId="12" borderId="3" xfId="0" applyFont="1" applyFill="1" applyBorder="1" applyAlignment="1" applyProtection="1">
      <alignment horizontal="center" vertical="center" wrapText="1"/>
      <protection hidden="1"/>
    </xf>
    <xf numFmtId="0" fontId="13" fillId="21" borderId="15" xfId="2" applyFont="1" applyFill="1" applyBorder="1" applyAlignment="1" applyProtection="1">
      <alignment horizontal="center" vertical="center" wrapText="1"/>
      <protection hidden="1"/>
    </xf>
    <xf numFmtId="0" fontId="13" fillId="21" borderId="14" xfId="2" applyFont="1" applyFill="1" applyBorder="1" applyAlignment="1" applyProtection="1">
      <alignment horizontal="center" vertical="center" wrapText="1"/>
      <protection hidden="1"/>
    </xf>
    <xf numFmtId="0" fontId="13" fillId="21" borderId="13" xfId="2" applyFont="1" applyFill="1" applyBorder="1" applyAlignment="1" applyProtection="1">
      <alignment horizontal="center" vertical="center" wrapText="1"/>
      <protection hidden="1"/>
    </xf>
    <xf numFmtId="1" fontId="53" fillId="3" borderId="14" xfId="2" applyNumberFormat="1" applyFont="1" applyFill="1" applyBorder="1" applyAlignment="1" applyProtection="1">
      <alignment horizontal="center" vertical="center" wrapText="1"/>
      <protection hidden="1"/>
    </xf>
    <xf numFmtId="0" fontId="10" fillId="3" borderId="24" xfId="2" applyFont="1" applyFill="1" applyBorder="1" applyAlignment="1" applyProtection="1">
      <alignment horizontal="center" vertical="center" wrapText="1"/>
      <protection hidden="1"/>
    </xf>
    <xf numFmtId="0" fontId="10" fillId="3" borderId="26" xfId="2" applyFont="1" applyFill="1" applyBorder="1" applyAlignment="1" applyProtection="1">
      <alignment horizontal="center" vertical="center" wrapText="1"/>
      <protection hidden="1"/>
    </xf>
    <xf numFmtId="165" fontId="10" fillId="3" borderId="24" xfId="2" applyNumberFormat="1" applyFont="1" applyFill="1" applyBorder="1" applyAlignment="1" applyProtection="1">
      <alignment horizontal="center" vertical="center"/>
      <protection hidden="1"/>
    </xf>
    <xf numFmtId="165" fontId="10" fillId="3" borderId="26" xfId="2" applyNumberFormat="1" applyFont="1" applyFill="1" applyBorder="1" applyAlignment="1" applyProtection="1">
      <alignment horizontal="center" vertical="center"/>
      <protection hidden="1"/>
    </xf>
    <xf numFmtId="0" fontId="13" fillId="3" borderId="8" xfId="2" applyFont="1" applyFill="1" applyBorder="1" applyAlignment="1" applyProtection="1">
      <alignment horizontal="left" vertical="center" wrapText="1"/>
      <protection hidden="1"/>
    </xf>
    <xf numFmtId="0" fontId="108" fillId="3" borderId="5" xfId="2" applyFont="1" applyFill="1" applyBorder="1" applyAlignment="1" applyProtection="1">
      <alignment horizontal="center" vertical="center" wrapText="1"/>
      <protection hidden="1"/>
    </xf>
    <xf numFmtId="9" fontId="10" fillId="3" borderId="24" xfId="2" applyNumberFormat="1" applyFont="1" applyFill="1" applyBorder="1" applyAlignment="1" applyProtection="1">
      <alignment horizontal="center" vertical="center"/>
      <protection hidden="1"/>
    </xf>
    <xf numFmtId="9" fontId="10" fillId="3" borderId="26" xfId="2" applyNumberFormat="1" applyFont="1" applyFill="1" applyBorder="1" applyAlignment="1" applyProtection="1">
      <alignment horizontal="center" vertical="center"/>
      <protection hidden="1"/>
    </xf>
    <xf numFmtId="165" fontId="11" fillId="4" borderId="5" xfId="7" applyNumberFormat="1" applyFont="1" applyFill="1" applyBorder="1" applyAlignment="1" applyProtection="1">
      <alignment horizontal="center" vertical="center"/>
      <protection hidden="1"/>
    </xf>
    <xf numFmtId="0" fontId="57" fillId="3" borderId="5" xfId="2" applyFont="1" applyFill="1" applyBorder="1" applyAlignment="1" applyProtection="1">
      <alignment horizontal="center" vertical="center" wrapText="1"/>
      <protection hidden="1"/>
    </xf>
    <xf numFmtId="0" fontId="36" fillId="3" borderId="5" xfId="2" applyFont="1" applyFill="1" applyBorder="1" applyAlignment="1" applyProtection="1">
      <alignment horizontal="center" vertical="center" wrapText="1"/>
      <protection hidden="1"/>
    </xf>
    <xf numFmtId="0" fontId="13" fillId="3" borderId="9" xfId="2" applyFont="1" applyFill="1" applyBorder="1" applyAlignment="1" applyProtection="1">
      <alignment horizontal="left" vertical="center" wrapText="1"/>
      <protection hidden="1"/>
    </xf>
    <xf numFmtId="0" fontId="13" fillId="3" borderId="3" xfId="2" applyFont="1" applyFill="1" applyBorder="1" applyAlignment="1" applyProtection="1">
      <alignment horizontal="left" vertical="center" wrapText="1"/>
      <protection hidden="1"/>
    </xf>
    <xf numFmtId="0" fontId="13" fillId="3" borderId="11" xfId="2" applyFont="1" applyFill="1" applyBorder="1" applyAlignment="1" applyProtection="1">
      <alignment horizontal="left" vertical="center" wrapText="1"/>
      <protection hidden="1"/>
    </xf>
    <xf numFmtId="0" fontId="13" fillId="3" borderId="2" xfId="2" applyFont="1" applyFill="1" applyBorder="1" applyAlignment="1" applyProtection="1">
      <alignment horizontal="left" vertical="center" wrapText="1"/>
      <protection hidden="1"/>
    </xf>
    <xf numFmtId="0" fontId="11" fillId="3" borderId="15" xfId="2" applyFont="1" applyFill="1" applyBorder="1" applyAlignment="1" applyProtection="1">
      <alignment horizontal="center" vertical="center" wrapText="1"/>
      <protection hidden="1"/>
    </xf>
    <xf numFmtId="0" fontId="11" fillId="3" borderId="13" xfId="2" applyFont="1" applyFill="1" applyBorder="1" applyAlignment="1" applyProtection="1">
      <alignment horizontal="center" vertical="center" wrapText="1"/>
      <protection hidden="1"/>
    </xf>
    <xf numFmtId="0" fontId="52" fillId="3" borderId="11" xfId="2" applyFont="1" applyFill="1" applyBorder="1" applyAlignment="1" applyProtection="1">
      <alignment horizontal="center" vertical="center" wrapText="1"/>
      <protection hidden="1"/>
    </xf>
    <xf numFmtId="0" fontId="52" fillId="3" borderId="2" xfId="2" applyFont="1" applyFill="1" applyBorder="1" applyAlignment="1" applyProtection="1">
      <alignment horizontal="center" vertical="center" wrapText="1"/>
      <protection hidden="1"/>
    </xf>
    <xf numFmtId="0" fontId="52" fillId="3" borderId="9" xfId="2" applyFont="1" applyFill="1" applyBorder="1" applyAlignment="1" applyProtection="1">
      <alignment horizontal="center" vertical="center" wrapText="1"/>
      <protection hidden="1"/>
    </xf>
    <xf numFmtId="0" fontId="52" fillId="3" borderId="3" xfId="2" applyFont="1" applyFill="1" applyBorder="1" applyAlignment="1" applyProtection="1">
      <alignment horizontal="center" vertical="center" wrapText="1"/>
      <protection hidden="1"/>
    </xf>
    <xf numFmtId="0" fontId="104" fillId="30" borderId="6" xfId="2" applyFont="1" applyFill="1" applyBorder="1" applyAlignment="1" applyProtection="1">
      <alignment horizontal="left" vertical="center" wrapText="1"/>
      <protection hidden="1"/>
    </xf>
    <xf numFmtId="0" fontId="91" fillId="4" borderId="5" xfId="0" applyFont="1" applyFill="1" applyBorder="1" applyAlignment="1" applyProtection="1">
      <alignment horizontal="center" vertical="center"/>
      <protection hidden="1"/>
    </xf>
    <xf numFmtId="0" fontId="7" fillId="18" borderId="7" xfId="0" applyFont="1" applyFill="1" applyBorder="1" applyAlignment="1" applyProtection="1">
      <alignment horizontal="center" vertical="center"/>
      <protection hidden="1"/>
    </xf>
    <xf numFmtId="0" fontId="7" fillId="18" borderId="6" xfId="0" applyFont="1" applyFill="1" applyBorder="1" applyAlignment="1" applyProtection="1">
      <alignment horizontal="center" vertical="center"/>
      <protection hidden="1"/>
    </xf>
    <xf numFmtId="0" fontId="7" fillId="18" borderId="8" xfId="0" applyFont="1" applyFill="1" applyBorder="1" applyAlignment="1" applyProtection="1">
      <alignment horizontal="center" vertical="center"/>
      <protection hidden="1"/>
    </xf>
    <xf numFmtId="0" fontId="91" fillId="4" borderId="15" xfId="0" applyFont="1" applyFill="1" applyBorder="1" applyAlignment="1" applyProtection="1">
      <alignment horizontal="center" vertical="center"/>
      <protection hidden="1"/>
    </xf>
    <xf numFmtId="0" fontId="91" fillId="4" borderId="14" xfId="0" applyFont="1" applyFill="1" applyBorder="1" applyAlignment="1" applyProtection="1">
      <alignment horizontal="center" vertical="center"/>
      <protection hidden="1"/>
    </xf>
    <xf numFmtId="0" fontId="91" fillId="4" borderId="13" xfId="0" applyFont="1" applyFill="1" applyBorder="1" applyAlignment="1" applyProtection="1">
      <alignment horizontal="center" vertical="center"/>
      <protection hidden="1"/>
    </xf>
    <xf numFmtId="0" fontId="91" fillId="4" borderId="15" xfId="0" applyFont="1" applyFill="1" applyBorder="1" applyAlignment="1" applyProtection="1">
      <alignment horizontal="center" vertical="center"/>
      <protection locked="0"/>
    </xf>
    <xf numFmtId="0" fontId="91" fillId="4" borderId="14" xfId="0" applyFont="1" applyFill="1" applyBorder="1" applyAlignment="1" applyProtection="1">
      <alignment horizontal="center" vertical="center"/>
      <protection locked="0"/>
    </xf>
    <xf numFmtId="0" fontId="91" fillId="4" borderId="13" xfId="0" applyFont="1" applyFill="1" applyBorder="1" applyAlignment="1" applyProtection="1">
      <alignment horizontal="center" vertical="center"/>
      <protection locked="0"/>
    </xf>
    <xf numFmtId="0" fontId="24" fillId="3" borderId="7" xfId="0" applyFont="1" applyFill="1" applyBorder="1" applyAlignment="1" applyProtection="1">
      <alignment horizontal="center" vertical="center" wrapText="1"/>
      <protection hidden="1"/>
    </xf>
    <xf numFmtId="0" fontId="24" fillId="3" borderId="6" xfId="0" applyFont="1" applyFill="1" applyBorder="1" applyAlignment="1" applyProtection="1">
      <alignment horizontal="center" vertical="center" wrapText="1"/>
      <protection hidden="1"/>
    </xf>
    <xf numFmtId="0" fontId="24" fillId="3" borderId="4" xfId="0" applyFont="1" applyFill="1" applyBorder="1" applyAlignment="1" applyProtection="1">
      <alignment horizontal="center" vertical="center" wrapText="1"/>
      <protection hidden="1"/>
    </xf>
    <xf numFmtId="0" fontId="24" fillId="3" borderId="8" xfId="0" applyFont="1" applyFill="1" applyBorder="1" applyAlignment="1" applyProtection="1">
      <alignment horizontal="center" vertical="center" wrapText="1"/>
      <protection hidden="1"/>
    </xf>
    <xf numFmtId="0" fontId="25" fillId="18" borderId="7" xfId="0" applyFont="1" applyFill="1" applyBorder="1" applyAlignment="1" applyProtection="1">
      <alignment horizontal="center" vertical="center"/>
      <protection hidden="1"/>
    </xf>
    <xf numFmtId="0" fontId="25" fillId="18" borderId="6" xfId="0" applyFont="1" applyFill="1" applyBorder="1" applyAlignment="1" applyProtection="1">
      <alignment horizontal="center" vertical="center"/>
      <protection hidden="1"/>
    </xf>
    <xf numFmtId="0" fontId="25" fillId="18" borderId="8" xfId="0" applyFont="1" applyFill="1" applyBorder="1" applyAlignment="1" applyProtection="1">
      <alignment horizontal="center" vertical="center"/>
      <protection hidden="1"/>
    </xf>
    <xf numFmtId="0" fontId="16" fillId="22" borderId="7" xfId="0" applyFont="1" applyFill="1" applyBorder="1" applyAlignment="1" applyProtection="1">
      <alignment horizontal="center" vertical="center"/>
      <protection hidden="1"/>
    </xf>
    <xf numFmtId="0" fontId="16" fillId="22" borderId="6" xfId="0" applyFont="1" applyFill="1" applyBorder="1" applyAlignment="1" applyProtection="1">
      <alignment horizontal="center" vertical="center"/>
      <protection hidden="1"/>
    </xf>
    <xf numFmtId="0" fontId="16" fillId="22" borderId="8" xfId="0" applyFont="1" applyFill="1" applyBorder="1" applyAlignment="1" applyProtection="1">
      <alignment horizontal="center" vertical="center"/>
      <protection hidden="1"/>
    </xf>
    <xf numFmtId="0" fontId="16" fillId="21" borderId="7" xfId="0" applyFont="1" applyFill="1" applyBorder="1" applyAlignment="1" applyProtection="1">
      <alignment horizontal="center" vertical="center"/>
      <protection hidden="1"/>
    </xf>
    <xf numFmtId="0" fontId="16" fillId="21" borderId="6" xfId="0" applyFont="1" applyFill="1" applyBorder="1" applyAlignment="1" applyProtection="1">
      <alignment horizontal="center" vertical="center"/>
      <protection hidden="1"/>
    </xf>
    <xf numFmtId="0" fontId="16" fillId="21" borderId="8" xfId="0" applyFont="1" applyFill="1" applyBorder="1" applyAlignment="1" applyProtection="1">
      <alignment horizontal="center" vertical="center"/>
      <protection hidden="1"/>
    </xf>
    <xf numFmtId="0" fontId="63" fillId="9" borderId="11" xfId="0" applyFont="1" applyFill="1" applyBorder="1" applyAlignment="1" applyProtection="1">
      <alignment horizontal="center" vertical="center" textRotation="90"/>
      <protection hidden="1"/>
    </xf>
    <xf numFmtId="0" fontId="63" fillId="9" borderId="4" xfId="0" applyFont="1" applyFill="1" applyBorder="1" applyAlignment="1" applyProtection="1">
      <alignment horizontal="center" vertical="center" textRotation="90"/>
      <protection hidden="1"/>
    </xf>
    <xf numFmtId="0" fontId="63" fillId="9" borderId="9" xfId="0" applyFont="1" applyFill="1" applyBorder="1" applyAlignment="1" applyProtection="1">
      <alignment horizontal="center" vertical="center" textRotation="90"/>
      <protection hidden="1"/>
    </xf>
    <xf numFmtId="0" fontId="19" fillId="26" borderId="11" xfId="0" applyFont="1" applyFill="1" applyBorder="1" applyAlignment="1" applyProtection="1">
      <alignment horizontal="center" vertical="center" textRotation="90" wrapText="1"/>
      <protection hidden="1"/>
    </xf>
    <xf numFmtId="0" fontId="19" fillId="26" borderId="4" xfId="0" applyFont="1" applyFill="1" applyBorder="1" applyAlignment="1" applyProtection="1">
      <alignment horizontal="center" vertical="center" textRotation="90" wrapText="1"/>
      <protection hidden="1"/>
    </xf>
    <xf numFmtId="0" fontId="19" fillId="26" borderId="9" xfId="0" applyFont="1" applyFill="1" applyBorder="1" applyAlignment="1" applyProtection="1">
      <alignment horizontal="center" vertical="center" textRotation="90" wrapText="1"/>
      <protection hidden="1"/>
    </xf>
    <xf numFmtId="0" fontId="79" fillId="3" borderId="5" xfId="0" applyFont="1" applyFill="1" applyBorder="1" applyAlignment="1" applyProtection="1">
      <alignment horizontal="center" vertical="center" textRotation="90"/>
      <protection hidden="1"/>
    </xf>
    <xf numFmtId="0" fontId="19" fillId="21" borderId="11" xfId="0" applyFont="1" applyFill="1" applyBorder="1" applyAlignment="1" applyProtection="1">
      <alignment horizontal="center" vertical="center" textRotation="90" wrapText="1"/>
      <protection hidden="1"/>
    </xf>
    <xf numFmtId="0" fontId="19" fillId="21" borderId="4" xfId="0" applyFont="1" applyFill="1" applyBorder="1" applyAlignment="1" applyProtection="1">
      <alignment horizontal="center" vertical="center" textRotation="90" wrapText="1"/>
      <protection hidden="1"/>
    </xf>
    <xf numFmtId="0" fontId="19" fillId="21" borderId="9" xfId="0" applyFont="1" applyFill="1" applyBorder="1" applyAlignment="1" applyProtection="1">
      <alignment horizontal="center" vertical="center" textRotation="90" wrapText="1"/>
      <protection hidden="1"/>
    </xf>
    <xf numFmtId="0" fontId="19" fillId="25" borderId="11" xfId="0" applyFont="1" applyFill="1" applyBorder="1" applyAlignment="1" applyProtection="1">
      <alignment horizontal="center" vertical="center" textRotation="90" wrapText="1"/>
      <protection hidden="1"/>
    </xf>
    <xf numFmtId="0" fontId="19" fillId="25" borderId="4" xfId="0" applyFont="1" applyFill="1" applyBorder="1" applyAlignment="1" applyProtection="1">
      <alignment horizontal="center" vertical="center" textRotation="90" wrapText="1"/>
      <protection hidden="1"/>
    </xf>
    <xf numFmtId="0" fontId="19" fillId="25" borderId="9" xfId="0" applyFont="1" applyFill="1" applyBorder="1" applyAlignment="1" applyProtection="1">
      <alignment horizontal="center" vertical="center" textRotation="90" wrapText="1"/>
      <protection hidden="1"/>
    </xf>
    <xf numFmtId="0" fontId="79" fillId="3" borderId="7" xfId="0" applyFont="1" applyFill="1" applyBorder="1" applyAlignment="1" applyProtection="1">
      <alignment horizontal="center" vertical="center" textRotation="90" wrapText="1"/>
      <protection hidden="1"/>
    </xf>
    <xf numFmtId="0" fontId="79" fillId="3" borderId="6" xfId="0" applyFont="1" applyFill="1" applyBorder="1" applyAlignment="1" applyProtection="1">
      <alignment horizontal="center" vertical="center" textRotation="90" wrapText="1"/>
      <protection hidden="1"/>
    </xf>
    <xf numFmtId="0" fontId="79" fillId="3" borderId="8" xfId="0" applyFont="1" applyFill="1" applyBorder="1" applyAlignment="1" applyProtection="1">
      <alignment horizontal="center" vertical="center" textRotation="90" wrapText="1"/>
      <protection hidden="1"/>
    </xf>
    <xf numFmtId="0" fontId="16" fillId="23" borderId="7" xfId="0" applyFont="1" applyFill="1" applyBorder="1" applyAlignment="1" applyProtection="1">
      <alignment horizontal="center" vertical="center"/>
      <protection hidden="1"/>
    </xf>
    <xf numFmtId="0" fontId="16" fillId="23" borderId="6" xfId="0" applyFont="1" applyFill="1" applyBorder="1" applyAlignment="1" applyProtection="1">
      <alignment horizontal="center" vertical="center"/>
      <protection hidden="1"/>
    </xf>
    <xf numFmtId="0" fontId="16" fillId="23" borderId="8" xfId="0" applyFont="1" applyFill="1" applyBorder="1" applyAlignment="1" applyProtection="1">
      <alignment horizontal="center" vertical="center"/>
      <protection hidden="1"/>
    </xf>
    <xf numFmtId="0" fontId="18" fillId="3" borderId="5" xfId="0" applyFont="1" applyFill="1" applyBorder="1" applyAlignment="1" applyProtection="1">
      <alignment horizontal="center" vertical="center" wrapText="1"/>
      <protection hidden="1"/>
    </xf>
    <xf numFmtId="0" fontId="18" fillId="3" borderId="5" xfId="0" applyFont="1" applyFill="1" applyBorder="1" applyAlignment="1" applyProtection="1">
      <alignment horizontal="center" vertical="center"/>
      <protection hidden="1"/>
    </xf>
    <xf numFmtId="0" fontId="63" fillId="3" borderId="7" xfId="0" applyFont="1" applyFill="1" applyBorder="1" applyAlignment="1" applyProtection="1">
      <alignment horizontal="center" vertical="center" textRotation="90"/>
      <protection hidden="1"/>
    </xf>
    <xf numFmtId="0" fontId="63" fillId="3" borderId="6" xfId="0" applyFont="1" applyFill="1" applyBorder="1" applyAlignment="1" applyProtection="1">
      <alignment horizontal="center" vertical="center" textRotation="90"/>
      <protection hidden="1"/>
    </xf>
    <xf numFmtId="0" fontId="63" fillId="3" borderId="8" xfId="0" applyFont="1" applyFill="1" applyBorder="1" applyAlignment="1" applyProtection="1">
      <alignment horizontal="center" vertical="center" textRotation="90"/>
      <protection hidden="1"/>
    </xf>
    <xf numFmtId="0" fontId="85" fillId="3" borderId="5" xfId="0" applyFont="1" applyFill="1" applyBorder="1" applyAlignment="1">
      <alignment horizontal="center" vertical="center"/>
    </xf>
  </cellXfs>
  <cellStyles count="15">
    <cellStyle name="Normal" xfId="0" builtinId="0"/>
    <cellStyle name="Normal 2" xfId="1" xr:uid="{00000000-0005-0000-0000-000001000000}"/>
    <cellStyle name="Normal 3" xfId="2" xr:uid="{00000000-0005-0000-0000-000002000000}"/>
    <cellStyle name="Normal 3 2" xfId="3" xr:uid="{00000000-0005-0000-0000-000003000000}"/>
    <cellStyle name="Normal 3 3" xfId="4" xr:uid="{00000000-0005-0000-0000-000004000000}"/>
    <cellStyle name="Normal 3 3 2" xfId="11" xr:uid="{00000000-0005-0000-0000-000005000000}"/>
    <cellStyle name="Normal 4" xfId="5" xr:uid="{00000000-0005-0000-0000-000006000000}"/>
    <cellStyle name="Normal 4 2" xfId="12" xr:uid="{00000000-0005-0000-0000-000007000000}"/>
    <cellStyle name="Normal 4 2 2" xfId="14" xr:uid="{D3063163-C776-4625-A130-C6511309DE2B}"/>
    <cellStyle name="Normal 4 3" xfId="13" xr:uid="{6608E0FE-CAB2-45C8-B86C-CD3EF045BAEF}"/>
    <cellStyle name="Normal 5" xfId="6" xr:uid="{00000000-0005-0000-0000-000008000000}"/>
    <cellStyle name="Porcentaje" xfId="7" builtinId="5"/>
    <cellStyle name="Porcentaje 2" xfId="8" xr:uid="{00000000-0005-0000-0000-00000A000000}"/>
    <cellStyle name="Porcentaje 3" xfId="9" xr:uid="{00000000-0005-0000-0000-00000B000000}"/>
    <cellStyle name="Porcentual 2" xfId="10" xr:uid="{00000000-0005-0000-0000-00000C000000}"/>
  </cellStyles>
  <dxfs count="36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66FF99"/>
      </font>
    </dxf>
    <dxf>
      <font>
        <color rgb="FF6699FF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rgb="FF66FF99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66FF99"/>
      </font>
    </dxf>
    <dxf>
      <font>
        <color rgb="FFFFCCFF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theme="0"/>
      </font>
    </dxf>
    <dxf>
      <font>
        <color theme="0"/>
      </font>
    </dxf>
    <dxf>
      <font>
        <color rgb="FFFFCCFF"/>
      </font>
    </dxf>
    <dxf>
      <font>
        <color rgb="FFFFCC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rgb="FF6699FF"/>
      </font>
    </dxf>
    <dxf>
      <font>
        <color rgb="FF66FF99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rgb="FFFFCCFF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  <dxf>
      <font>
        <b/>
        <i val="0"/>
        <color rgb="FF3366FF"/>
      </font>
    </dxf>
    <dxf>
      <font>
        <b/>
        <i val="0"/>
        <color rgb="FFFF0000"/>
      </font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  <color rgb="FFCCCC00"/>
      <color rgb="FFFFFFCC"/>
      <color rgb="FF3366FF"/>
      <color rgb="FF00CC00"/>
      <color rgb="FFCCFFFF"/>
      <color rgb="FFFF5050"/>
      <color rgb="FFCCECFF"/>
      <color rgb="FFFF0000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206284</xdr:colOff>
      <xdr:row>2</xdr:row>
      <xdr:rowOff>288473</xdr:rowOff>
    </xdr:from>
    <xdr:to>
      <xdr:col>18</xdr:col>
      <xdr:colOff>130628</xdr:colOff>
      <xdr:row>5</xdr:row>
      <xdr:rowOff>103956</xdr:rowOff>
    </xdr:to>
    <xdr:sp macro="[0]!borrar_N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9744891" y="1023259"/>
          <a:ext cx="1448344" cy="944876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400" b="1">
              <a:solidFill>
                <a:srgbClr val="0000FF"/>
              </a:solidFill>
              <a:latin typeface="Arial Narrow" panose="020B0606020202030204" pitchFamily="34" charset="0"/>
            </a:rPr>
            <a:t>Borrar </a:t>
          </a:r>
        </a:p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Toda la Informaciòn</a:t>
          </a:r>
        </a:p>
      </xdr:txBody>
    </xdr:sp>
    <xdr:clientData/>
  </xdr:twoCellAnchor>
  <xdr:twoCellAnchor>
    <xdr:from>
      <xdr:col>14</xdr:col>
      <xdr:colOff>206284</xdr:colOff>
      <xdr:row>5</xdr:row>
      <xdr:rowOff>255426</xdr:rowOff>
    </xdr:from>
    <xdr:to>
      <xdr:col>18</xdr:col>
      <xdr:colOff>152399</xdr:colOff>
      <xdr:row>9</xdr:row>
      <xdr:rowOff>63102</xdr:rowOff>
    </xdr:to>
    <xdr:sp macro="[0]!Ocult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 bwMode="auto">
        <a:xfrm>
          <a:off x="9744891" y="2119605"/>
          <a:ext cx="1470115" cy="1059533"/>
        </a:xfrm>
        <a:prstGeom prst="rect">
          <a:avLst/>
        </a:prstGeom>
        <a:solidFill>
          <a:srgbClr val="CCFFCC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2000" b="1">
              <a:solidFill>
                <a:srgbClr val="0000FF"/>
              </a:solidFill>
              <a:latin typeface="Arial Narrow" panose="020B0606020202030204" pitchFamily="34" charset="0"/>
            </a:rPr>
            <a:t>Ordenar</a:t>
          </a:r>
        </a:p>
        <a:p>
          <a:pPr algn="ctr"/>
          <a:r>
            <a:rPr lang="es-PE" sz="1600" b="1">
              <a:solidFill>
                <a:srgbClr val="FF0000"/>
              </a:solidFill>
              <a:latin typeface="Arial Narrow" panose="020B0606020202030204" pitchFamily="34" charset="0"/>
            </a:rPr>
            <a:t>Filas y Columnas </a:t>
          </a:r>
        </a:p>
        <a:p>
          <a:pPr algn="ctr"/>
          <a:r>
            <a:rPr lang="es-PE" sz="1600" b="1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</a:p>
      </xdr:txBody>
    </xdr:sp>
    <xdr:clientData/>
  </xdr:twoCellAnchor>
  <xdr:twoCellAnchor>
    <xdr:from>
      <xdr:col>14</xdr:col>
      <xdr:colOff>217169</xdr:colOff>
      <xdr:row>9</xdr:row>
      <xdr:rowOff>304413</xdr:rowOff>
    </xdr:from>
    <xdr:to>
      <xdr:col>18</xdr:col>
      <xdr:colOff>141514</xdr:colOff>
      <xdr:row>13</xdr:row>
      <xdr:rowOff>112087</xdr:rowOff>
    </xdr:to>
    <xdr:sp macro="[0]!dihana" textlink="">
      <xdr:nvSpPr>
        <xdr:cNvPr id="4" name="Rectángulo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 bwMode="auto">
        <a:xfrm>
          <a:off x="9755776" y="3420449"/>
          <a:ext cx="1448345" cy="1059531"/>
        </a:xfrm>
        <a:prstGeom prst="rect">
          <a:avLst/>
        </a:prstGeom>
        <a:solidFill>
          <a:srgbClr val="CCFF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600" b="1">
              <a:solidFill>
                <a:srgbClr val="0000FF"/>
              </a:solidFill>
              <a:latin typeface="Arial Narrow" panose="020B0606020202030204" pitchFamily="34" charset="0"/>
            </a:rPr>
            <a:t>Borrar                                                                                                                     Base</a:t>
          </a:r>
          <a:r>
            <a:rPr lang="es-PE" sz="1600" b="1" baseline="0">
              <a:solidFill>
                <a:srgbClr val="0000FF"/>
              </a:solidFill>
              <a:latin typeface="Arial Narrow" panose="020B0606020202030204" pitchFamily="34" charset="0"/>
            </a:rPr>
            <a:t> Data </a:t>
          </a:r>
        </a:p>
        <a:p>
          <a:pPr algn="ctr"/>
          <a:r>
            <a:rPr lang="es-PE" sz="1600" b="1" baseline="0">
              <a:solidFill>
                <a:srgbClr val="006600"/>
              </a:solidFill>
              <a:latin typeface="Arial Narrow" panose="020B0606020202030204" pitchFamily="34" charset="0"/>
            </a:rPr>
            <a:t>Hoja N-S-E-O</a:t>
          </a:r>
          <a:endParaRPr lang="es-PE" sz="1600" b="1">
            <a:solidFill>
              <a:srgbClr val="006600"/>
            </a:solidFill>
            <a:latin typeface="Arial Narrow" panose="020B060602020203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 bwMode="auto">
        <a:xfrm>
          <a:off x="1979653" y="1967853"/>
          <a:ext cx="7174857" cy="4750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9784</xdr:colOff>
      <xdr:row>10</xdr:row>
      <xdr:rowOff>164890</xdr:rowOff>
    </xdr:from>
    <xdr:to>
      <xdr:col>30</xdr:col>
      <xdr:colOff>12876</xdr:colOff>
      <xdr:row>12</xdr:row>
      <xdr:rowOff>2731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 bwMode="auto">
        <a:xfrm>
          <a:off x="9153784" y="1969037"/>
          <a:ext cx="7174857" cy="4765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12076</xdr:colOff>
      <xdr:row>11</xdr:row>
      <xdr:rowOff>2368</xdr:rowOff>
    </xdr:from>
    <xdr:to>
      <xdr:col>40</xdr:col>
      <xdr:colOff>15169</xdr:colOff>
      <xdr:row>12</xdr:row>
      <xdr:rowOff>14380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 bwMode="auto">
        <a:xfrm>
          <a:off x="16327841" y="2008221"/>
          <a:ext cx="7174857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16063</xdr:colOff>
      <xdr:row>11</xdr:row>
      <xdr:rowOff>2022</xdr:rowOff>
    </xdr:from>
    <xdr:to>
      <xdr:col>50</xdr:col>
      <xdr:colOff>4234</xdr:colOff>
      <xdr:row>12</xdr:row>
      <xdr:rowOff>14034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 bwMode="auto">
        <a:xfrm>
          <a:off x="23503592" y="2007875"/>
          <a:ext cx="7159936" cy="44904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7229</xdr:colOff>
      <xdr:row>10</xdr:row>
      <xdr:rowOff>197705</xdr:rowOff>
    </xdr:from>
    <xdr:to>
      <xdr:col>60</xdr:col>
      <xdr:colOff>7228</xdr:colOff>
      <xdr:row>11</xdr:row>
      <xdr:rowOff>434336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 bwMode="auto">
        <a:xfrm>
          <a:off x="30666523" y="2001852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1</xdr:colOff>
      <xdr:row>11</xdr:row>
      <xdr:rowOff>2022</xdr:rowOff>
    </xdr:from>
    <xdr:to>
      <xdr:col>70</xdr:col>
      <xdr:colOff>4233</xdr:colOff>
      <xdr:row>12</xdr:row>
      <xdr:rowOff>11857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 bwMode="auto">
        <a:xfrm>
          <a:off x="37831060" y="2007875"/>
          <a:ext cx="7175997" cy="44686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4234</xdr:colOff>
      <xdr:row>11</xdr:row>
      <xdr:rowOff>1585</xdr:rowOff>
    </xdr:from>
    <xdr:to>
      <xdr:col>80</xdr:col>
      <xdr:colOff>1845</xdr:colOff>
      <xdr:row>12</xdr:row>
      <xdr:rowOff>12316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 bwMode="auto">
        <a:xfrm>
          <a:off x="45007058" y="2007438"/>
          <a:ext cx="7169375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715304</xdr:colOff>
      <xdr:row>10</xdr:row>
      <xdr:rowOff>178538</xdr:rowOff>
    </xdr:from>
    <xdr:to>
      <xdr:col>90</xdr:col>
      <xdr:colOff>0</xdr:colOff>
      <xdr:row>12</xdr:row>
      <xdr:rowOff>21772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 bwMode="auto">
        <a:xfrm>
          <a:off x="52172716" y="1982685"/>
          <a:ext cx="7173637" cy="4819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99</xdr:col>
      <xdr:colOff>713578</xdr:colOff>
      <xdr:row>11</xdr:row>
      <xdr:rowOff>435428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 bwMode="auto">
        <a:xfrm>
          <a:off x="59347785" y="1990790"/>
          <a:ext cx="7166734" cy="45049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0</xdr:colOff>
      <xdr:row>10</xdr:row>
      <xdr:rowOff>167654</xdr:rowOff>
    </xdr:from>
    <xdr:to>
      <xdr:col>110</xdr:col>
      <xdr:colOff>0</xdr:colOff>
      <xdr:row>12</xdr:row>
      <xdr:rowOff>1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 bwMode="auto">
        <a:xfrm>
          <a:off x="66518118" y="1971801"/>
          <a:ext cx="7171764" cy="47108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72</xdr:colOff>
      <xdr:row>11</xdr:row>
      <xdr:rowOff>1587</xdr:rowOff>
    </xdr:from>
    <xdr:to>
      <xdr:col>120</xdr:col>
      <xdr:colOff>0</xdr:colOff>
      <xdr:row>12</xdr:row>
      <xdr:rowOff>12318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 bwMode="auto">
        <a:xfrm>
          <a:off x="73689954" y="2007440"/>
          <a:ext cx="717169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0</xdr:colOff>
      <xdr:row>10</xdr:row>
      <xdr:rowOff>173097</xdr:rowOff>
    </xdr:from>
    <xdr:to>
      <xdr:col>130</xdr:col>
      <xdr:colOff>5443</xdr:colOff>
      <xdr:row>12</xdr:row>
      <xdr:rowOff>9393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 bwMode="auto">
        <a:xfrm>
          <a:off x="80861647" y="1977244"/>
          <a:ext cx="7177208" cy="4750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1431</xdr:colOff>
      <xdr:row>11</xdr:row>
      <xdr:rowOff>12473</xdr:rowOff>
    </xdr:from>
    <xdr:to>
      <xdr:col>140</xdr:col>
      <xdr:colOff>10885</xdr:colOff>
      <xdr:row>12</xdr:row>
      <xdr:rowOff>23204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 bwMode="auto">
        <a:xfrm>
          <a:off x="88034843" y="2018326"/>
          <a:ext cx="7181218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10885</xdr:colOff>
      <xdr:row>11</xdr:row>
      <xdr:rowOff>4370</xdr:rowOff>
    </xdr:from>
    <xdr:to>
      <xdr:col>150</xdr:col>
      <xdr:colOff>16328</xdr:colOff>
      <xdr:row>12</xdr:row>
      <xdr:rowOff>14837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 bwMode="auto">
        <a:xfrm>
          <a:off x="97726179" y="2357605"/>
          <a:ext cx="7177208" cy="44749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15122</xdr:colOff>
      <xdr:row>11</xdr:row>
      <xdr:rowOff>12475</xdr:rowOff>
    </xdr:from>
    <xdr:to>
      <xdr:col>160</xdr:col>
      <xdr:colOff>0</xdr:colOff>
      <xdr:row>12</xdr:row>
      <xdr:rowOff>23206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 bwMode="auto">
        <a:xfrm>
          <a:off x="102392063" y="2018328"/>
          <a:ext cx="7156643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1</xdr:colOff>
      <xdr:row>11</xdr:row>
      <xdr:rowOff>15256</xdr:rowOff>
    </xdr:from>
    <xdr:to>
      <xdr:col>170</xdr:col>
      <xdr:colOff>5443</xdr:colOff>
      <xdr:row>12</xdr:row>
      <xdr:rowOff>25723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 bwMode="auto">
        <a:xfrm>
          <a:off x="109548707" y="2021109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4235</xdr:colOff>
      <xdr:row>11</xdr:row>
      <xdr:rowOff>17918</xdr:rowOff>
    </xdr:from>
    <xdr:to>
      <xdr:col>180</xdr:col>
      <xdr:colOff>0</xdr:colOff>
      <xdr:row>12</xdr:row>
      <xdr:rowOff>28649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 bwMode="auto">
        <a:xfrm>
          <a:off x="116724706" y="2023771"/>
          <a:ext cx="7167529" cy="4477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2</xdr:colOff>
      <xdr:row>11</xdr:row>
      <xdr:rowOff>9814</xdr:rowOff>
    </xdr:from>
    <xdr:to>
      <xdr:col>190</xdr:col>
      <xdr:colOff>5444</xdr:colOff>
      <xdr:row>12</xdr:row>
      <xdr:rowOff>20281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 bwMode="auto">
        <a:xfrm>
          <a:off x="123892237" y="2015667"/>
          <a:ext cx="7177207" cy="4474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1434</xdr:colOff>
      <xdr:row>11</xdr:row>
      <xdr:rowOff>12474</xdr:rowOff>
    </xdr:from>
    <xdr:to>
      <xdr:col>199</xdr:col>
      <xdr:colOff>714375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 bwMode="auto">
        <a:xfrm>
          <a:off x="131065434" y="2018327"/>
          <a:ext cx="7167529" cy="4245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714378</xdr:colOff>
      <xdr:row>11</xdr:row>
      <xdr:rowOff>4370</xdr:rowOff>
    </xdr:from>
    <xdr:to>
      <xdr:col>210</xdr:col>
      <xdr:colOff>7620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/>
      </xdr:nvSpPr>
      <xdr:spPr bwMode="auto">
        <a:xfrm>
          <a:off x="138232966" y="2010223"/>
          <a:ext cx="7182183" cy="4326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209</xdr:col>
      <xdr:colOff>716557</xdr:colOff>
      <xdr:row>7</xdr:row>
      <xdr:rowOff>0</xdr:rowOff>
    </xdr:from>
    <xdr:to>
      <xdr:col>215</xdr:col>
      <xdr:colOff>0</xdr:colOff>
      <xdr:row>12</xdr:row>
      <xdr:rowOff>1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/>
      </xdr:nvSpPr>
      <xdr:spPr bwMode="auto">
        <a:xfrm>
          <a:off x="145406910" y="1288676"/>
          <a:ext cx="3586502" cy="1154207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9</xdr:col>
      <xdr:colOff>18130</xdr:colOff>
      <xdr:row>1</xdr:row>
      <xdr:rowOff>3129</xdr:rowOff>
    </xdr:from>
    <xdr:to>
      <xdr:col>240</xdr:col>
      <xdr:colOff>199696</xdr:colOff>
      <xdr:row>2</xdr:row>
      <xdr:rowOff>5255</xdr:rowOff>
    </xdr:to>
    <xdr:sp macro="" textlink="$J$2">
      <xdr:nvSpPr>
        <xdr:cNvPr id="24" name="Rectángulo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/>
      </xdr:nvSpPr>
      <xdr:spPr bwMode="auto">
        <a:xfrm>
          <a:off x="270378" y="66191"/>
          <a:ext cx="161804394" cy="32269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F6A3F433-4071-45CF-9B29-64C5286AD149}" type="TxLink">
            <a:rPr lang="en-US" sz="2400" b="1" i="0" u="none" strike="noStrike">
              <a:solidFill>
                <a:srgbClr val="002060"/>
              </a:solidFill>
              <a:latin typeface="Arial Narrow"/>
            </a:rPr>
            <a:pPr algn="ctr"/>
            <a:t>CONTROL DE FLUJO VEHICULAR CLASIFICADO</a:t>
          </a:fld>
          <a:endParaRPr lang="es-PE" sz="2000">
            <a:solidFill>
              <a:srgbClr val="002060"/>
            </a:solidFill>
          </a:endParaRPr>
        </a:p>
      </xdr:txBody>
    </xdr:sp>
    <xdr:clientData/>
  </xdr:twoCellAnchor>
  <xdr:twoCellAnchor>
    <xdr:from>
      <xdr:col>229</xdr:col>
      <xdr:colOff>1</xdr:colOff>
      <xdr:row>8</xdr:row>
      <xdr:rowOff>0</xdr:rowOff>
    </xdr:from>
    <xdr:to>
      <xdr:col>240</xdr:col>
      <xdr:colOff>190501</xdr:colOff>
      <xdr:row>12</xdr:row>
      <xdr:rowOff>0</xdr:rowOff>
    </xdr:to>
    <xdr:sp macro="" textlink="$HV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/>
      </xdr:nvSpPr>
      <xdr:spPr bwMode="auto">
        <a:xfrm>
          <a:off x="160305751" y="1323975"/>
          <a:ext cx="2362200" cy="1152525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24D64985-5363-494F-87E9-AF103925A71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18598</xdr:colOff>
      <xdr:row>6</xdr:row>
      <xdr:rowOff>117664</xdr:rowOff>
    </xdr:from>
    <xdr:to>
      <xdr:col>210</xdr:col>
      <xdr:colOff>13607</xdr:colOff>
      <xdr:row>10</xdr:row>
      <xdr:rowOff>173405</xdr:rowOff>
    </xdr:to>
    <xdr:sp macro="" textlink="$K$9">
      <xdr:nvSpPr>
        <xdr:cNvPr id="27" name="Rectángulo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/>
      </xdr:nvSpPr>
      <xdr:spPr bwMode="auto">
        <a:xfrm>
          <a:off x="1991634" y="1301485"/>
          <a:ext cx="144230723" cy="695277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BAA9E3F-4631-4430-877F-D3538F5C6373}" type="TxLink">
            <a:rPr lang="en-US" sz="22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Norte</a:t>
          </a:fld>
          <a:endParaRPr lang="es-PE" sz="18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7229</xdr:colOff>
      <xdr:row>10</xdr:row>
      <xdr:rowOff>197705</xdr:rowOff>
    </xdr:from>
    <xdr:to>
      <xdr:col>150</xdr:col>
      <xdr:colOff>7228</xdr:colOff>
      <xdr:row>11</xdr:row>
      <xdr:rowOff>434336</xdr:rowOff>
    </xdr:to>
    <xdr:sp macro="" textlink="$AY$13">
      <xdr:nvSpPr>
        <xdr:cNvPr id="33" name="Rectángulo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 bwMode="auto">
        <a:xfrm>
          <a:off x="97722523" y="2349234"/>
          <a:ext cx="7171764" cy="43833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34635</xdr:colOff>
      <xdr:row>1</xdr:row>
      <xdr:rowOff>4651</xdr:rowOff>
    </xdr:from>
    <xdr:to>
      <xdr:col>235</xdr:col>
      <xdr:colOff>74220</xdr:colOff>
      <xdr:row>2</xdr:row>
      <xdr:rowOff>34636</xdr:rowOff>
    </xdr:to>
    <xdr:sp macro="" textlink="$J$2">
      <xdr:nvSpPr>
        <xdr:cNvPr id="2" name="Rectángul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 bwMode="auto">
        <a:xfrm>
          <a:off x="3238499" y="56606"/>
          <a:ext cx="150170903" cy="341712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0</xdr:colOff>
      <xdr:row>11</xdr:row>
      <xdr:rowOff>3362</xdr:rowOff>
    </xdr:from>
    <xdr:to>
      <xdr:col>20</xdr:col>
      <xdr:colOff>6927</xdr:colOff>
      <xdr:row>12</xdr:row>
      <xdr:rowOff>70078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 bwMode="auto">
        <a:xfrm>
          <a:off x="4410075" y="2317937"/>
          <a:ext cx="6731577" cy="5048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16597</xdr:colOff>
      <xdr:row>10</xdr:row>
      <xdr:rowOff>191624</xdr:rowOff>
    </xdr:from>
    <xdr:to>
      <xdr:col>30</xdr:col>
      <xdr:colOff>20027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 bwMode="auto">
        <a:xfrm>
          <a:off x="8636722" y="2001374"/>
          <a:ext cx="6842380" cy="4465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12343</xdr:colOff>
      <xdr:row>10</xdr:row>
      <xdr:rowOff>196594</xdr:rowOff>
    </xdr:from>
    <xdr:to>
      <xdr:col>40</xdr:col>
      <xdr:colOff>15774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 bwMode="auto">
        <a:xfrm>
          <a:off x="15471418" y="2006344"/>
          <a:ext cx="6728081" cy="4415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16620</xdr:colOff>
      <xdr:row>10</xdr:row>
      <xdr:rowOff>196236</xdr:rowOff>
    </xdr:from>
    <xdr:to>
      <xdr:col>50</xdr:col>
      <xdr:colOff>3346</xdr:colOff>
      <xdr:row>12</xdr:row>
      <xdr:rowOff>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 bwMode="auto">
        <a:xfrm>
          <a:off x="22200345" y="2005986"/>
          <a:ext cx="6711376" cy="44193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1847</xdr:colOff>
      <xdr:row>10</xdr:row>
      <xdr:rowOff>190936</xdr:rowOff>
    </xdr:from>
    <xdr:to>
      <xdr:col>60</xdr:col>
      <xdr:colOff>2353</xdr:colOff>
      <xdr:row>12</xdr:row>
      <xdr:rowOff>56761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 bwMode="auto">
        <a:xfrm>
          <a:off x="29119772" y="2334061"/>
          <a:ext cx="6915656" cy="5040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59</xdr:col>
      <xdr:colOff>805145</xdr:colOff>
      <xdr:row>11</xdr:row>
      <xdr:rowOff>9199</xdr:rowOff>
    </xdr:from>
    <xdr:to>
      <xdr:col>70</xdr:col>
      <xdr:colOff>27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 bwMode="auto">
        <a:xfrm>
          <a:off x="35742845" y="2018974"/>
          <a:ext cx="6729157" cy="42895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6927</xdr:colOff>
      <xdr:row>11</xdr:row>
      <xdr:rowOff>1819</xdr:rowOff>
    </xdr:from>
    <xdr:to>
      <xdr:col>80</xdr:col>
      <xdr:colOff>4978</xdr:colOff>
      <xdr:row>12</xdr:row>
      <xdr:rowOff>0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 bwMode="auto">
        <a:xfrm>
          <a:off x="42478902" y="2011594"/>
          <a:ext cx="6722701" cy="43633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79</xdr:col>
      <xdr:colOff>809357</xdr:colOff>
      <xdr:row>10</xdr:row>
      <xdr:rowOff>191888</xdr:rowOff>
    </xdr:from>
    <xdr:to>
      <xdr:col>89</xdr:col>
      <xdr:colOff>806664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 bwMode="auto">
        <a:xfrm>
          <a:off x="49196357" y="2001638"/>
          <a:ext cx="6721957" cy="44628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1</xdr:colOff>
      <xdr:row>11</xdr:row>
      <xdr:rowOff>6310</xdr:rowOff>
    </xdr:from>
    <xdr:to>
      <xdr:col>100</xdr:col>
      <xdr:colOff>21628</xdr:colOff>
      <xdr:row>12</xdr:row>
      <xdr:rowOff>73026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 bwMode="auto">
        <a:xfrm>
          <a:off x="56990674" y="2347728"/>
          <a:ext cx="6962754" cy="510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4258</xdr:colOff>
      <xdr:row>11</xdr:row>
      <xdr:rowOff>11781</xdr:rowOff>
    </xdr:from>
    <xdr:to>
      <xdr:col>110</xdr:col>
      <xdr:colOff>9033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 bwMode="auto">
        <a:xfrm>
          <a:off x="62650183" y="2021556"/>
          <a:ext cx="6977075" cy="4263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2743</xdr:colOff>
      <xdr:row>11</xdr:row>
      <xdr:rowOff>7017</xdr:rowOff>
    </xdr:from>
    <xdr:to>
      <xdr:col>120</xdr:col>
      <xdr:colOff>16741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 bwMode="auto">
        <a:xfrm>
          <a:off x="69620968" y="2016792"/>
          <a:ext cx="7119648" cy="43113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120</xdr:col>
      <xdr:colOff>9815</xdr:colOff>
      <xdr:row>11</xdr:row>
      <xdr:rowOff>88</xdr:rowOff>
    </xdr:from>
    <xdr:to>
      <xdr:col>130</xdr:col>
      <xdr:colOff>18065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 bwMode="auto">
        <a:xfrm>
          <a:off x="76733690" y="2009863"/>
          <a:ext cx="6732900" cy="43806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20974</xdr:colOff>
      <xdr:row>11</xdr:row>
      <xdr:rowOff>95</xdr:rowOff>
    </xdr:from>
    <xdr:to>
      <xdr:col>140</xdr:col>
      <xdr:colOff>37571</xdr:colOff>
      <xdr:row>12</xdr:row>
      <xdr:rowOff>0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 bwMode="auto">
        <a:xfrm>
          <a:off x="83469499" y="2009870"/>
          <a:ext cx="6741247" cy="43805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9862</xdr:colOff>
      <xdr:row>10</xdr:row>
      <xdr:rowOff>184808</xdr:rowOff>
    </xdr:from>
    <xdr:to>
      <xdr:col>150</xdr:col>
      <xdr:colOff>15514</xdr:colOff>
      <xdr:row>12</xdr:row>
      <xdr:rowOff>49767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 bwMode="auto">
        <a:xfrm>
          <a:off x="91706171" y="2325335"/>
          <a:ext cx="6946779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14374</xdr:colOff>
      <xdr:row>10</xdr:row>
      <xdr:rowOff>193195</xdr:rowOff>
    </xdr:from>
    <xdr:to>
      <xdr:col>160</xdr:col>
      <xdr:colOff>584</xdr:colOff>
      <xdr:row>12</xdr:row>
      <xdr:rowOff>58154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 bwMode="auto">
        <a:xfrm>
          <a:off x="98651810" y="2333722"/>
          <a:ext cx="692733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585</xdr:colOff>
      <xdr:row>10</xdr:row>
      <xdr:rowOff>189143</xdr:rowOff>
    </xdr:from>
    <xdr:to>
      <xdr:col>170</xdr:col>
      <xdr:colOff>6236</xdr:colOff>
      <xdr:row>12</xdr:row>
      <xdr:rowOff>54102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 bwMode="auto">
        <a:xfrm>
          <a:off x="105579149" y="2329670"/>
          <a:ext cx="6946778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5094</xdr:colOff>
      <xdr:row>10</xdr:row>
      <xdr:rowOff>191898</xdr:rowOff>
    </xdr:from>
    <xdr:to>
      <xdr:col>180</xdr:col>
      <xdr:colOff>1597</xdr:colOff>
      <xdr:row>12</xdr:row>
      <xdr:rowOff>56857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 bwMode="auto">
        <a:xfrm>
          <a:off x="112524785" y="2332425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1599</xdr:colOff>
      <xdr:row>10</xdr:row>
      <xdr:rowOff>197368</xdr:rowOff>
    </xdr:from>
    <xdr:to>
      <xdr:col>190</xdr:col>
      <xdr:colOff>7250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 bwMode="auto">
        <a:xfrm>
          <a:off x="117073374" y="2007118"/>
          <a:ext cx="6730301" cy="44080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827578</xdr:colOff>
      <xdr:row>10</xdr:row>
      <xdr:rowOff>193193</xdr:rowOff>
    </xdr:from>
    <xdr:to>
      <xdr:col>199</xdr:col>
      <xdr:colOff>824081</xdr:colOff>
      <xdr:row>12</xdr:row>
      <xdr:rowOff>58152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 bwMode="auto">
        <a:xfrm>
          <a:off x="126398251" y="2333720"/>
          <a:ext cx="6937630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199</xdr:col>
      <xdr:colOff>824084</xdr:colOff>
      <xdr:row>10</xdr:row>
      <xdr:rowOff>191736</xdr:rowOff>
    </xdr:from>
    <xdr:to>
      <xdr:col>210</xdr:col>
      <xdr:colOff>10320</xdr:colOff>
      <xdr:row>12</xdr:row>
      <xdr:rowOff>56695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 bwMode="auto">
        <a:xfrm>
          <a:off x="133335884" y="2332263"/>
          <a:ext cx="6958636" cy="50919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10</xdr:col>
      <xdr:colOff>11206</xdr:colOff>
      <xdr:row>6</xdr:row>
      <xdr:rowOff>100853</xdr:rowOff>
    </xdr:from>
    <xdr:to>
      <xdr:col>210</xdr:col>
      <xdr:colOff>8180</xdr:colOff>
      <xdr:row>10</xdr:row>
      <xdr:rowOff>200083</xdr:rowOff>
    </xdr:to>
    <xdr:sp macro="" textlink="$K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 bwMode="auto">
        <a:xfrm>
          <a:off x="1905000" y="1266265"/>
          <a:ext cx="135991562" cy="726759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Sur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210</xdr:col>
      <xdr:colOff>13606</xdr:colOff>
      <xdr:row>8</xdr:row>
      <xdr:rowOff>21771</xdr:rowOff>
    </xdr:from>
    <xdr:to>
      <xdr:col>220</xdr:col>
      <xdr:colOff>18502</xdr:colOff>
      <xdr:row>14</xdr:row>
      <xdr:rowOff>21770</xdr:rowOff>
    </xdr:to>
    <xdr:sp macro="" textlink="$HC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 bwMode="auto">
        <a:xfrm>
          <a:off x="136098642" y="1328057"/>
          <a:ext cx="4495253" cy="1142999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7620</xdr:colOff>
      <xdr:row>7</xdr:row>
      <xdr:rowOff>297180</xdr:rowOff>
    </xdr:from>
    <xdr:to>
      <xdr:col>235</xdr:col>
      <xdr:colOff>0</xdr:colOff>
      <xdr:row>14</xdr:row>
      <xdr:rowOff>7620</xdr:rowOff>
    </xdr:to>
    <xdr:sp macro="" textlink="$HR$9">
      <xdr:nvSpPr>
        <xdr:cNvPr id="26" name="Rectángulo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 bwMode="auto">
        <a:xfrm>
          <a:off x="147294600" y="1615440"/>
          <a:ext cx="6156960" cy="204216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9073</xdr:colOff>
      <xdr:row>10</xdr:row>
      <xdr:rowOff>193063</xdr:rowOff>
    </xdr:from>
    <xdr:to>
      <xdr:col>20</xdr:col>
      <xdr:colOff>12701</xdr:colOff>
      <xdr:row>11</xdr:row>
      <xdr:rowOff>437078</xdr:rowOff>
    </xdr:to>
    <xdr:sp macro="" textlink="$K$13">
      <xdr:nvSpPr>
        <xdr:cNvPr id="2" name="Rectángul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 bwMode="auto">
        <a:xfrm>
          <a:off x="1475923" y="2313963"/>
          <a:ext cx="693782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12701</xdr:colOff>
      <xdr:row>10</xdr:row>
      <xdr:rowOff>187350</xdr:rowOff>
    </xdr:from>
    <xdr:to>
      <xdr:col>30</xdr:col>
      <xdr:colOff>6351</xdr:colOff>
      <xdr:row>11</xdr:row>
      <xdr:rowOff>437078</xdr:rowOff>
    </xdr:to>
    <xdr:sp macro="" textlink="$U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 bwMode="auto">
        <a:xfrm>
          <a:off x="8413751" y="2308250"/>
          <a:ext cx="6927850" cy="4465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0</xdr:colOff>
      <xdr:row>10</xdr:row>
      <xdr:rowOff>192330</xdr:rowOff>
    </xdr:from>
    <xdr:to>
      <xdr:col>40</xdr:col>
      <xdr:colOff>12700</xdr:colOff>
      <xdr:row>12</xdr:row>
      <xdr:rowOff>49</xdr:rowOff>
    </xdr:to>
    <xdr:sp macro="" textlink="$AE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 bwMode="auto">
        <a:xfrm>
          <a:off x="15520147" y="1985271"/>
          <a:ext cx="6769847" cy="44645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6351</xdr:colOff>
      <xdr:row>10</xdr:row>
      <xdr:rowOff>191971</xdr:rowOff>
    </xdr:from>
    <xdr:to>
      <xdr:col>50</xdr:col>
      <xdr:colOff>6351</xdr:colOff>
      <xdr:row>12</xdr:row>
      <xdr:rowOff>49</xdr:rowOff>
    </xdr:to>
    <xdr:sp macro="" textlink="$AO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 bwMode="auto">
        <a:xfrm>
          <a:off x="22283645" y="1984912"/>
          <a:ext cx="6757147" cy="44681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6350</xdr:colOff>
      <xdr:row>10</xdr:row>
      <xdr:rowOff>186660</xdr:rowOff>
    </xdr:from>
    <xdr:to>
      <xdr:col>60</xdr:col>
      <xdr:colOff>12700</xdr:colOff>
      <xdr:row>12</xdr:row>
      <xdr:rowOff>49</xdr:rowOff>
    </xdr:to>
    <xdr:sp macro="" textlink="$AY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 bwMode="auto">
        <a:xfrm>
          <a:off x="29040791" y="1979601"/>
          <a:ext cx="6875556" cy="45212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51</xdr:col>
      <xdr:colOff>6351</xdr:colOff>
      <xdr:row>10</xdr:row>
      <xdr:rowOff>192562</xdr:rowOff>
    </xdr:from>
    <xdr:to>
      <xdr:col>61</xdr:col>
      <xdr:colOff>1</xdr:colOff>
      <xdr:row>11</xdr:row>
      <xdr:rowOff>418028</xdr:rowOff>
    </xdr:to>
    <xdr:sp macro="" textlink="$BI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 bwMode="auto">
        <a:xfrm>
          <a:off x="5359401" y="2040412"/>
          <a:ext cx="660400" cy="43501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0</xdr:colOff>
      <xdr:row>10</xdr:row>
      <xdr:rowOff>191517</xdr:rowOff>
    </xdr:from>
    <xdr:to>
      <xdr:col>80</xdr:col>
      <xdr:colOff>6350</xdr:colOff>
      <xdr:row>12</xdr:row>
      <xdr:rowOff>49</xdr:rowOff>
    </xdr:to>
    <xdr:sp macro="" textlink="$BS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42660794" y="1984458"/>
          <a:ext cx="6763497" cy="447267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6351</xdr:colOff>
      <xdr:row>10</xdr:row>
      <xdr:rowOff>187614</xdr:rowOff>
    </xdr:from>
    <xdr:to>
      <xdr:col>90</xdr:col>
      <xdr:colOff>6351</xdr:colOff>
      <xdr:row>11</xdr:row>
      <xdr:rowOff>437078</xdr:rowOff>
    </xdr:to>
    <xdr:sp macro="" textlink="$CC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 bwMode="auto">
        <a:xfrm>
          <a:off x="50012601" y="2308514"/>
          <a:ext cx="6934200" cy="44631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6351</xdr:colOff>
      <xdr:row>10</xdr:row>
      <xdr:rowOff>196017</xdr:rowOff>
    </xdr:from>
    <xdr:to>
      <xdr:col>100</xdr:col>
      <xdr:colOff>6351</xdr:colOff>
      <xdr:row>11</xdr:row>
      <xdr:rowOff>437078</xdr:rowOff>
    </xdr:to>
    <xdr:sp macro="" textlink="$CM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 bwMode="auto">
        <a:xfrm>
          <a:off x="56946801" y="2316917"/>
          <a:ext cx="6934200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91</xdr:col>
      <xdr:colOff>6351</xdr:colOff>
      <xdr:row>10</xdr:row>
      <xdr:rowOff>195149</xdr:rowOff>
    </xdr:from>
    <xdr:to>
      <xdr:col>101</xdr:col>
      <xdr:colOff>6351</xdr:colOff>
      <xdr:row>11</xdr:row>
      <xdr:rowOff>418028</xdr:rowOff>
    </xdr:to>
    <xdr:sp macro="" textlink="$CW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 bwMode="auto">
        <a:xfrm>
          <a:off x="8026401" y="2042999"/>
          <a:ext cx="781050" cy="4324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10</xdr:row>
      <xdr:rowOff>196725</xdr:rowOff>
    </xdr:from>
    <xdr:to>
      <xdr:col>120</xdr:col>
      <xdr:colOff>0</xdr:colOff>
      <xdr:row>12</xdr:row>
      <xdr:rowOff>49</xdr:rowOff>
    </xdr:to>
    <xdr:sp macro="" textlink="$DG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 bwMode="auto">
        <a:xfrm>
          <a:off x="69935913" y="1989666"/>
          <a:ext cx="7138146" cy="44205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749300</xdr:colOff>
      <xdr:row>10</xdr:row>
      <xdr:rowOff>195856</xdr:rowOff>
    </xdr:from>
    <xdr:to>
      <xdr:col>130</xdr:col>
      <xdr:colOff>6350</xdr:colOff>
      <xdr:row>11</xdr:row>
      <xdr:rowOff>437078</xdr:rowOff>
    </xdr:to>
    <xdr:sp macro="" textlink="$DQ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 bwMode="auto">
        <a:xfrm>
          <a:off x="77736700" y="2316756"/>
          <a:ext cx="6946900" cy="43807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6351</xdr:colOff>
      <xdr:row>10</xdr:row>
      <xdr:rowOff>195863</xdr:rowOff>
    </xdr:from>
    <xdr:to>
      <xdr:col>140</xdr:col>
      <xdr:colOff>1</xdr:colOff>
      <xdr:row>11</xdr:row>
      <xdr:rowOff>437078</xdr:rowOff>
    </xdr:to>
    <xdr:sp macro="" textlink="$EA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 bwMode="auto">
        <a:xfrm>
          <a:off x="84683601" y="2316763"/>
          <a:ext cx="6927850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1</xdr:colOff>
      <xdr:row>10</xdr:row>
      <xdr:rowOff>180520</xdr:rowOff>
    </xdr:from>
    <xdr:to>
      <xdr:col>150</xdr:col>
      <xdr:colOff>1</xdr:colOff>
      <xdr:row>11</xdr:row>
      <xdr:rowOff>437078</xdr:rowOff>
    </xdr:to>
    <xdr:sp macro="" textlink="$EK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 bwMode="auto">
        <a:xfrm>
          <a:off x="91611451" y="2301420"/>
          <a:ext cx="6934200" cy="45340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149</xdr:col>
      <xdr:colOff>749301</xdr:colOff>
      <xdr:row>10</xdr:row>
      <xdr:rowOff>188924</xdr:rowOff>
    </xdr:from>
    <xdr:to>
      <xdr:col>160</xdr:col>
      <xdr:colOff>6350</xdr:colOff>
      <xdr:row>12</xdr:row>
      <xdr:rowOff>49</xdr:rowOff>
    </xdr:to>
    <xdr:sp macro="" textlink="$EU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 bwMode="auto">
        <a:xfrm>
          <a:off x="97287977" y="1981865"/>
          <a:ext cx="6821020" cy="44986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6351</xdr:colOff>
      <xdr:row>10</xdr:row>
      <xdr:rowOff>184864</xdr:rowOff>
    </xdr:from>
    <xdr:to>
      <xdr:col>170</xdr:col>
      <xdr:colOff>0</xdr:colOff>
      <xdr:row>12</xdr:row>
      <xdr:rowOff>49</xdr:rowOff>
    </xdr:to>
    <xdr:sp macro="" textlink="$FE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 bwMode="auto">
        <a:xfrm>
          <a:off x="104108998" y="1977805"/>
          <a:ext cx="6750796" cy="45392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1</xdr:colOff>
      <xdr:row>10</xdr:row>
      <xdr:rowOff>187624</xdr:rowOff>
    </xdr:from>
    <xdr:to>
      <xdr:col>180</xdr:col>
      <xdr:colOff>6351</xdr:colOff>
      <xdr:row>11</xdr:row>
      <xdr:rowOff>437078</xdr:rowOff>
    </xdr:to>
    <xdr:sp macro="" textlink="$FO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 bwMode="auto">
        <a:xfrm>
          <a:off x="112414051" y="2308524"/>
          <a:ext cx="6940550" cy="44630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1</xdr:colOff>
      <xdr:row>10</xdr:row>
      <xdr:rowOff>193105</xdr:rowOff>
    </xdr:from>
    <xdr:to>
      <xdr:col>190</xdr:col>
      <xdr:colOff>6351</xdr:colOff>
      <xdr:row>11</xdr:row>
      <xdr:rowOff>437078</xdr:rowOff>
    </xdr:to>
    <xdr:sp macro="" textlink="$FY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 bwMode="auto">
        <a:xfrm>
          <a:off x="119348251" y="2314005"/>
          <a:ext cx="6940550" cy="44082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190</xdr:col>
      <xdr:colOff>6351</xdr:colOff>
      <xdr:row>10</xdr:row>
      <xdr:rowOff>188922</xdr:rowOff>
    </xdr:from>
    <xdr:to>
      <xdr:col>200</xdr:col>
      <xdr:colOff>12701</xdr:colOff>
      <xdr:row>11</xdr:row>
      <xdr:rowOff>437078</xdr:rowOff>
    </xdr:to>
    <xdr:sp macro="" textlink="$GI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 bwMode="auto">
        <a:xfrm>
          <a:off x="126288801" y="2309822"/>
          <a:ext cx="6940550" cy="44500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6349</xdr:colOff>
      <xdr:row>10</xdr:row>
      <xdr:rowOff>187462</xdr:rowOff>
    </xdr:from>
    <xdr:to>
      <xdr:col>209</xdr:col>
      <xdr:colOff>795616</xdr:colOff>
      <xdr:row>12</xdr:row>
      <xdr:rowOff>0</xdr:rowOff>
    </xdr:to>
    <xdr:sp macro="" textlink="$GS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 bwMode="auto">
        <a:xfrm>
          <a:off x="131137584" y="1980403"/>
          <a:ext cx="6739591" cy="45127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210</xdr:col>
      <xdr:colOff>1</xdr:colOff>
      <xdr:row>8</xdr:row>
      <xdr:rowOff>6350</xdr:rowOff>
    </xdr:from>
    <xdr:to>
      <xdr:col>220</xdr:col>
      <xdr:colOff>1</xdr:colOff>
      <xdr:row>11</xdr:row>
      <xdr:rowOff>437573</xdr:rowOff>
    </xdr:to>
    <xdr:sp macro="" textlink="$HC$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 bwMode="auto">
        <a:xfrm>
          <a:off x="140150851" y="1619250"/>
          <a:ext cx="4635500" cy="113607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8FAE316C-A0DE-46EA-BACF-ECFA53F6AC04}" type="TxLink">
            <a:rPr lang="en-US" sz="2200" b="0" i="0" u="none" strike="noStrike">
              <a:solidFill>
                <a:srgbClr val="000000"/>
              </a:solidFill>
              <a:latin typeface="Arial Narrow"/>
            </a:rPr>
            <a:pPr algn="ctr"/>
            <a:t>Movimiento UCP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0</xdr:rowOff>
    </xdr:from>
    <xdr:to>
      <xdr:col>235</xdr:col>
      <xdr:colOff>6350</xdr:colOff>
      <xdr:row>14</xdr:row>
      <xdr:rowOff>6350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 bwMode="auto">
        <a:xfrm>
          <a:off x="146907250" y="1612900"/>
          <a:ext cx="5975350" cy="1155700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11906</xdr:colOff>
      <xdr:row>7</xdr:row>
      <xdr:rowOff>0</xdr:rowOff>
    </xdr:from>
    <xdr:to>
      <xdr:col>209</xdr:col>
      <xdr:colOff>795617</xdr:colOff>
      <xdr:row>10</xdr:row>
      <xdr:rowOff>171465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 bwMode="auto">
        <a:xfrm>
          <a:off x="1905000" y="1285875"/>
          <a:ext cx="134919523" cy="683434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8965</xdr:colOff>
      <xdr:row>0</xdr:row>
      <xdr:rowOff>58271</xdr:rowOff>
    </xdr:from>
    <xdr:to>
      <xdr:col>236</xdr:col>
      <xdr:colOff>7621</xdr:colOff>
      <xdr:row>1</xdr:row>
      <xdr:rowOff>311864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 bwMode="auto">
        <a:xfrm>
          <a:off x="260425" y="58271"/>
          <a:ext cx="27202056" cy="314553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10</xdr:col>
      <xdr:colOff>7418</xdr:colOff>
      <xdr:row>10</xdr:row>
      <xdr:rowOff>163706</xdr:rowOff>
    </xdr:from>
    <xdr:to>
      <xdr:col>20</xdr:col>
      <xdr:colOff>10510</xdr:colOff>
      <xdr:row>12</xdr:row>
      <xdr:rowOff>0</xdr:rowOff>
    </xdr:to>
    <xdr:sp macro="" textlink="$K$1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 bwMode="auto">
        <a:xfrm>
          <a:off x="4417493" y="2278256"/>
          <a:ext cx="6727742" cy="47446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10882</xdr:colOff>
      <xdr:row>11</xdr:row>
      <xdr:rowOff>1658</xdr:rowOff>
    </xdr:from>
    <xdr:to>
      <xdr:col>20</xdr:col>
      <xdr:colOff>7620</xdr:colOff>
      <xdr:row>12</xdr:row>
      <xdr:rowOff>563</xdr:rowOff>
    </xdr:to>
    <xdr:sp macro="" textlink="$K$13">
      <xdr:nvSpPr>
        <xdr:cNvPr id="3" name="Rectángul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 bwMode="auto">
        <a:xfrm>
          <a:off x="1473922" y="2333378"/>
          <a:ext cx="7311938" cy="4408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08946C5-A8C2-44DD-A17F-F85AEB1F0BF0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Auto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</xdr:col>
      <xdr:colOff>0</xdr:colOff>
      <xdr:row>10</xdr:row>
      <xdr:rowOff>191888</xdr:rowOff>
    </xdr:from>
    <xdr:to>
      <xdr:col>30</xdr:col>
      <xdr:colOff>7620</xdr:colOff>
      <xdr:row>12</xdr:row>
      <xdr:rowOff>0</xdr:rowOff>
    </xdr:to>
    <xdr:sp macro="" textlink="$U$13">
      <xdr:nvSpPr>
        <xdr:cNvPr id="4" name="Rectángul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 bwMode="auto">
        <a:xfrm>
          <a:off x="8599714" y="2300995"/>
          <a:ext cx="6838406" cy="447648"/>
        </a:xfrm>
        <a:prstGeom prst="rect">
          <a:avLst/>
        </a:prstGeom>
        <a:solidFill>
          <a:srgbClr val="FFCCCC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4982415-CC76-4732-AA3E-73889E483A0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30</xdr:col>
      <xdr:colOff>17318</xdr:colOff>
      <xdr:row>10</xdr:row>
      <xdr:rowOff>194443</xdr:rowOff>
    </xdr:from>
    <xdr:to>
      <xdr:col>40</xdr:col>
      <xdr:colOff>9525</xdr:colOff>
      <xdr:row>12</xdr:row>
      <xdr:rowOff>0</xdr:rowOff>
    </xdr:to>
    <xdr:sp macro="" textlink="$AE$13">
      <xdr:nvSpPr>
        <xdr:cNvPr id="5" name="Rectángulo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 bwMode="auto">
        <a:xfrm>
          <a:off x="15447818" y="2004193"/>
          <a:ext cx="6686921" cy="4450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35E83BC-447E-4321-8826-14D5F94AD536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Omnibus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40</xdr:col>
      <xdr:colOff>6062</xdr:colOff>
      <xdr:row>10</xdr:row>
      <xdr:rowOff>198860</xdr:rowOff>
    </xdr:from>
    <xdr:to>
      <xdr:col>50</xdr:col>
      <xdr:colOff>6061</xdr:colOff>
      <xdr:row>12</xdr:row>
      <xdr:rowOff>990</xdr:rowOff>
    </xdr:to>
    <xdr:sp macro="" textlink="$AO$13">
      <xdr:nvSpPr>
        <xdr:cNvPr id="6" name="Rectángul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 bwMode="auto">
        <a:xfrm>
          <a:off x="22131276" y="2008610"/>
          <a:ext cx="6694714" cy="44166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1D0287A-1705-494B-AED2-58787730BAA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Microbús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50</xdr:col>
      <xdr:colOff>16327</xdr:colOff>
      <xdr:row>10</xdr:row>
      <xdr:rowOff>170417</xdr:rowOff>
    </xdr:from>
    <xdr:to>
      <xdr:col>60</xdr:col>
      <xdr:colOff>0</xdr:colOff>
      <xdr:row>11</xdr:row>
      <xdr:rowOff>425162</xdr:rowOff>
    </xdr:to>
    <xdr:sp macro="" textlink="$AY$13">
      <xdr:nvSpPr>
        <xdr:cNvPr id="7" name="Rectángulo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 bwMode="auto">
        <a:xfrm>
          <a:off x="28836256" y="1980167"/>
          <a:ext cx="6814458" cy="45885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6C4FF5E-B885-4705-BB52-5A4C02EF192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Camioneta Rural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0</xdr:colOff>
      <xdr:row>10</xdr:row>
      <xdr:rowOff>198155</xdr:rowOff>
    </xdr:from>
    <xdr:to>
      <xdr:col>70</xdr:col>
      <xdr:colOff>27215</xdr:colOff>
      <xdr:row>12</xdr:row>
      <xdr:rowOff>0</xdr:rowOff>
    </xdr:to>
    <xdr:sp macro="" textlink="$BI$13">
      <xdr:nvSpPr>
        <xdr:cNvPr id="8" name="Rectángulo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 bwMode="auto">
        <a:xfrm>
          <a:off x="35650714" y="2007905"/>
          <a:ext cx="6721930" cy="44138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3075A5C-498E-4D04-A2FD-89EEA52E487A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 lineal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70</xdr:col>
      <xdr:colOff>39581</xdr:colOff>
      <xdr:row>10</xdr:row>
      <xdr:rowOff>196612</xdr:rowOff>
    </xdr:from>
    <xdr:to>
      <xdr:col>80</xdr:col>
      <xdr:colOff>34637</xdr:colOff>
      <xdr:row>14</xdr:row>
      <xdr:rowOff>17318</xdr:rowOff>
    </xdr:to>
    <xdr:sp macro="" textlink="$BS$13">
      <xdr:nvSpPr>
        <xdr:cNvPr id="9" name="Rectángulo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 bwMode="auto">
        <a:xfrm>
          <a:off x="42385010" y="2006362"/>
          <a:ext cx="6689770" cy="4602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4DF41B6B-B572-4346-B77D-51F3F17AC67D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Mototaxi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80</xdr:col>
      <xdr:colOff>3440</xdr:colOff>
      <xdr:row>10</xdr:row>
      <xdr:rowOff>192152</xdr:rowOff>
    </xdr:from>
    <xdr:to>
      <xdr:col>90</xdr:col>
      <xdr:colOff>7620</xdr:colOff>
      <xdr:row>12</xdr:row>
      <xdr:rowOff>0</xdr:rowOff>
    </xdr:to>
    <xdr:sp macro="" textlink="$CC$13">
      <xdr:nvSpPr>
        <xdr:cNvPr id="10" name="Rectángulo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 bwMode="auto">
        <a:xfrm>
          <a:off x="49043583" y="2001902"/>
          <a:ext cx="6698894" cy="447384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E535C79-FB58-4467-9068-D331731DB9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Bicicleta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90</xdr:col>
      <xdr:colOff>989</xdr:colOff>
      <xdr:row>11</xdr:row>
      <xdr:rowOff>4612</xdr:rowOff>
    </xdr:from>
    <xdr:to>
      <xdr:col>100</xdr:col>
      <xdr:colOff>0</xdr:colOff>
      <xdr:row>12</xdr:row>
      <xdr:rowOff>563</xdr:rowOff>
    </xdr:to>
    <xdr:sp macro="" textlink="$CM$13">
      <xdr:nvSpPr>
        <xdr:cNvPr id="11" name="Rectángulo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 bwMode="auto">
        <a:xfrm>
          <a:off x="59985629" y="2336332"/>
          <a:ext cx="7314211" cy="437911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100</xdr:col>
      <xdr:colOff>1</xdr:colOff>
      <xdr:row>10</xdr:row>
      <xdr:rowOff>200594</xdr:rowOff>
    </xdr:from>
    <xdr:to>
      <xdr:col>110</xdr:col>
      <xdr:colOff>1</xdr:colOff>
      <xdr:row>12</xdr:row>
      <xdr:rowOff>0</xdr:rowOff>
    </xdr:to>
    <xdr:sp macro="" textlink="$CW$13">
      <xdr:nvSpPr>
        <xdr:cNvPr id="12" name="Rectángulo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 bwMode="auto">
        <a:xfrm>
          <a:off x="62429572" y="2010344"/>
          <a:ext cx="6939643" cy="438942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2858A23-C4E3-466A-8284-4148C6170FB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Tráiler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1</xdr:colOff>
      <xdr:row>11</xdr:row>
      <xdr:rowOff>5591</xdr:rowOff>
    </xdr:from>
    <xdr:to>
      <xdr:col>120</xdr:col>
      <xdr:colOff>0</xdr:colOff>
      <xdr:row>12</xdr:row>
      <xdr:rowOff>0</xdr:rowOff>
    </xdr:to>
    <xdr:sp macro="" textlink="$DG$13">
      <xdr:nvSpPr>
        <xdr:cNvPr id="13" name="Rectángulo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 bwMode="auto">
        <a:xfrm>
          <a:off x="69369215" y="2019448"/>
          <a:ext cx="7075714" cy="42983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B971603-A57D-4AA3-91B1-62E8743FB17C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Bus Interprovincial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119</xdr:col>
      <xdr:colOff>812635</xdr:colOff>
      <xdr:row>11</xdr:row>
      <xdr:rowOff>4451</xdr:rowOff>
    </xdr:from>
    <xdr:to>
      <xdr:col>130</xdr:col>
      <xdr:colOff>0</xdr:colOff>
      <xdr:row>12</xdr:row>
      <xdr:rowOff>0</xdr:rowOff>
    </xdr:to>
    <xdr:sp macro="" textlink="$DQ$13">
      <xdr:nvSpPr>
        <xdr:cNvPr id="14" name="Rectángulo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 bwMode="auto">
        <a:xfrm>
          <a:off x="76441135" y="2018308"/>
          <a:ext cx="6698508" cy="4309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6E8AC111-04FA-430B-9107-4029AD3F44BF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130</xdr:col>
      <xdr:colOff>6129</xdr:colOff>
      <xdr:row>11</xdr:row>
      <xdr:rowOff>4458</xdr:rowOff>
    </xdr:from>
    <xdr:to>
      <xdr:col>140</xdr:col>
      <xdr:colOff>7620</xdr:colOff>
      <xdr:row>12</xdr:row>
      <xdr:rowOff>563</xdr:rowOff>
    </xdr:to>
    <xdr:sp macro="" textlink="$EA$13">
      <xdr:nvSpPr>
        <xdr:cNvPr id="15" name="Rectángulo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 bwMode="auto">
        <a:xfrm>
          <a:off x="89251569" y="2336178"/>
          <a:ext cx="7316691" cy="438065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F132E3D1-B95F-417F-8919-867C8159E57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140</xdr:col>
      <xdr:colOff>5211</xdr:colOff>
      <xdr:row>11</xdr:row>
      <xdr:rowOff>2178</xdr:rowOff>
    </xdr:from>
    <xdr:to>
      <xdr:col>150</xdr:col>
      <xdr:colOff>22860</xdr:colOff>
      <xdr:row>11</xdr:row>
      <xdr:rowOff>441378</xdr:rowOff>
    </xdr:to>
    <xdr:sp macro="" textlink="$EK$13">
      <xdr:nvSpPr>
        <xdr:cNvPr id="16" name="Rectángulo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 bwMode="auto">
        <a:xfrm>
          <a:off x="96565851" y="2333898"/>
          <a:ext cx="7332849" cy="439200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776934DA-F3EB-4BAC-893D-062BC3251F22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150</xdr:col>
      <xdr:colOff>13384</xdr:colOff>
      <xdr:row>11</xdr:row>
      <xdr:rowOff>2962</xdr:rowOff>
    </xdr:from>
    <xdr:to>
      <xdr:col>160</xdr:col>
      <xdr:colOff>0</xdr:colOff>
      <xdr:row>12</xdr:row>
      <xdr:rowOff>0</xdr:rowOff>
    </xdr:to>
    <xdr:sp macro="" textlink="$EU$1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 bwMode="auto">
        <a:xfrm>
          <a:off x="103889224" y="2334682"/>
          <a:ext cx="7301816" cy="43899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14EBA453-0B39-4B69-83E1-0B944B54E7E8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160</xdr:col>
      <xdr:colOff>0</xdr:colOff>
      <xdr:row>10</xdr:row>
      <xdr:rowOff>189402</xdr:rowOff>
    </xdr:from>
    <xdr:to>
      <xdr:col>170</xdr:col>
      <xdr:colOff>0</xdr:colOff>
      <xdr:row>12</xdr:row>
      <xdr:rowOff>0</xdr:rowOff>
    </xdr:to>
    <xdr:sp macro="" textlink="$FE$13">
      <xdr:nvSpPr>
        <xdr:cNvPr id="18" name="Rectángulo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 bwMode="auto">
        <a:xfrm>
          <a:off x="111191040" y="2323002"/>
          <a:ext cx="7315200" cy="45067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38821E81-BA63-45C9-B478-B12FA3A2C869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170</xdr:col>
      <xdr:colOff>7620</xdr:colOff>
      <xdr:row>10</xdr:row>
      <xdr:rowOff>192162</xdr:rowOff>
    </xdr:from>
    <xdr:to>
      <xdr:col>180</xdr:col>
      <xdr:colOff>7620</xdr:colOff>
      <xdr:row>12</xdr:row>
      <xdr:rowOff>0</xdr:rowOff>
    </xdr:to>
    <xdr:sp macro="" textlink="$FO$13">
      <xdr:nvSpPr>
        <xdr:cNvPr id="19" name="Rectángulo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/>
      </xdr:nvSpPr>
      <xdr:spPr bwMode="auto">
        <a:xfrm>
          <a:off x="118513860" y="2325762"/>
          <a:ext cx="7315200" cy="447918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F17BB98-FAAF-46FB-BC5D-B7A52D4180D3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180</xdr:col>
      <xdr:colOff>0</xdr:colOff>
      <xdr:row>11</xdr:row>
      <xdr:rowOff>1700</xdr:rowOff>
    </xdr:from>
    <xdr:to>
      <xdr:col>189</xdr:col>
      <xdr:colOff>793172</xdr:colOff>
      <xdr:row>12</xdr:row>
      <xdr:rowOff>0</xdr:rowOff>
    </xdr:to>
    <xdr:sp macro="" textlink="$FY$13">
      <xdr:nvSpPr>
        <xdr:cNvPr id="20" name="Rectángulo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 bwMode="auto">
        <a:xfrm>
          <a:off x="116613214" y="2015557"/>
          <a:ext cx="6671458" cy="433729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AD1F2929-0DE8-4175-BCD1-85D42C2AA2D5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189</xdr:col>
      <xdr:colOff>806300</xdr:colOff>
      <xdr:row>10</xdr:row>
      <xdr:rowOff>193460</xdr:rowOff>
    </xdr:from>
    <xdr:to>
      <xdr:col>200</xdr:col>
      <xdr:colOff>4155</xdr:colOff>
      <xdr:row>12</xdr:row>
      <xdr:rowOff>0</xdr:rowOff>
    </xdr:to>
    <xdr:sp macro="" textlink="$GI$13">
      <xdr:nvSpPr>
        <xdr:cNvPr id="21" name="Rectángulo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 bwMode="auto">
        <a:xfrm>
          <a:off x="123297800" y="2003210"/>
          <a:ext cx="6708998" cy="44607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D9ECF6FA-09EA-4EEC-AFD4-DD9AF33C5737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200</xdr:col>
      <xdr:colOff>1422</xdr:colOff>
      <xdr:row>10</xdr:row>
      <xdr:rowOff>192000</xdr:rowOff>
    </xdr:from>
    <xdr:to>
      <xdr:col>210</xdr:col>
      <xdr:colOff>0</xdr:colOff>
      <xdr:row>12</xdr:row>
      <xdr:rowOff>0</xdr:rowOff>
    </xdr:to>
    <xdr:sp macro="" textlink="$GS$13">
      <xdr:nvSpPr>
        <xdr:cNvPr id="22" name="Rectángulo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 bwMode="auto">
        <a:xfrm>
          <a:off x="130004065" y="2001750"/>
          <a:ext cx="6693292" cy="447536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4ADF16D5-A44D-44D8-B1A2-632DF1D53FDC}" type="TxLink">
            <a:rPr lang="en-US" sz="1800" b="0" i="0" u="none" strike="noStrike">
              <a:solidFill>
                <a:srgbClr val="0000FF"/>
              </a:solidFill>
              <a:latin typeface="Arial Narrow"/>
            </a:rPr>
            <a:pPr algn="ctr"/>
            <a:t>N</a:t>
          </a:fld>
          <a:endParaRPr lang="es-PE" sz="1800"/>
        </a:p>
      </xdr:txBody>
    </xdr:sp>
    <xdr:clientData/>
  </xdr:twoCellAnchor>
  <xdr:twoCellAnchor>
    <xdr:from>
      <xdr:col>225</xdr:col>
      <xdr:colOff>0</xdr:colOff>
      <xdr:row>8</xdr:row>
      <xdr:rowOff>7620</xdr:rowOff>
    </xdr:from>
    <xdr:to>
      <xdr:col>235</xdr:col>
      <xdr:colOff>0</xdr:colOff>
      <xdr:row>14</xdr:row>
      <xdr:rowOff>10833</xdr:rowOff>
    </xdr:to>
    <xdr:sp macro="" textlink="$HR$9">
      <xdr:nvSpPr>
        <xdr:cNvPr id="24" name="Rectángulo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/>
      </xdr:nvSpPr>
      <xdr:spPr bwMode="auto">
        <a:xfrm>
          <a:off x="154358340" y="1630680"/>
          <a:ext cx="5943600" cy="1153833"/>
        </a:xfrm>
        <a:prstGeom prst="rect">
          <a:avLst/>
        </a:prstGeom>
        <a:solidFill>
          <a:schemeClr val="bg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CEF605B-1444-4B78-91C2-D3EBD905ED4D}" type="TxLink">
            <a:rPr lang="en-US" sz="1600" b="0" i="0" u="none" strike="noStrike">
              <a:solidFill>
                <a:srgbClr val="0000FF"/>
              </a:solidFill>
              <a:latin typeface="Arial Narrow"/>
            </a:rPr>
            <a:pPr algn="ctr"/>
            <a:t>Factor de la Hora de Maxima Demanda</a:t>
          </a:fld>
          <a:endParaRPr lang="es-PE" sz="1800"/>
        </a:p>
      </xdr:txBody>
    </xdr:sp>
    <xdr:clientData/>
  </xdr:twoCellAnchor>
  <xdr:twoCellAnchor>
    <xdr:from>
      <xdr:col>10</xdr:col>
      <xdr:colOff>0</xdr:colOff>
      <xdr:row>7</xdr:row>
      <xdr:rowOff>0</xdr:rowOff>
    </xdr:from>
    <xdr:to>
      <xdr:col>209</xdr:col>
      <xdr:colOff>802821</xdr:colOff>
      <xdr:row>11</xdr:row>
      <xdr:rowOff>4532</xdr:rowOff>
    </xdr:to>
    <xdr:sp macro="" textlink="$K$9">
      <xdr:nvSpPr>
        <xdr:cNvPr id="25" name="Rectángulo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 bwMode="auto">
        <a:xfrm>
          <a:off x="1905000" y="1306286"/>
          <a:ext cx="134778750" cy="712103"/>
        </a:xfrm>
        <a:prstGeom prst="rect">
          <a:avLst/>
        </a:prstGeom>
        <a:solidFill>
          <a:schemeClr val="bg1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E4FC7FFB-342B-416E-A63D-794FAFB355CE}" type="TxLink">
            <a:rPr lang="en-US" sz="28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pPr marL="0" indent="0" algn="ctr"/>
            <a:t>Sentido Oeste</a:t>
          </a:fld>
          <a:endParaRPr lang="es-PE" sz="2400" b="1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15240</xdr:colOff>
      <xdr:row>1</xdr:row>
      <xdr:rowOff>7620</xdr:rowOff>
    </xdr:from>
    <xdr:to>
      <xdr:col>236</xdr:col>
      <xdr:colOff>0</xdr:colOff>
      <xdr:row>2</xdr:row>
      <xdr:rowOff>0</xdr:rowOff>
    </xdr:to>
    <xdr:sp macro="" textlink="$J$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 bwMode="auto">
        <a:xfrm>
          <a:off x="264622" y="63038"/>
          <a:ext cx="26363814" cy="311035"/>
        </a:xfrm>
        <a:prstGeom prst="rect">
          <a:avLst/>
        </a:prstGeom>
        <a:solidFill>
          <a:srgbClr val="FFFFCC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fld id="{DD14649A-921E-4AB4-9AA6-5E937A3963AB}" type="TxLink">
            <a:rPr lang="en-US" sz="2200" b="1" i="0" u="none" strike="noStrike">
              <a:solidFill>
                <a:srgbClr val="000000"/>
              </a:solidFill>
              <a:latin typeface="Arial Narrow"/>
            </a:rPr>
            <a:pPr algn="ctr"/>
            <a:t>CONTROL DE FLUJO VEHICULAR CLASIFICADO</a:t>
          </a:fld>
          <a:endParaRPr lang="es-PE" sz="1800">
            <a:solidFill>
              <a:srgbClr val="002060"/>
            </a:solidFill>
          </a:endParaRPr>
        </a:p>
      </xdr:txBody>
    </xdr:sp>
    <xdr:clientData/>
  </xdr:twoCellAnchor>
  <xdr:twoCellAnchor>
    <xdr:from>
      <xdr:col>90</xdr:col>
      <xdr:colOff>1432</xdr:colOff>
      <xdr:row>10</xdr:row>
      <xdr:rowOff>186643</xdr:rowOff>
    </xdr:from>
    <xdr:to>
      <xdr:col>100</xdr:col>
      <xdr:colOff>0</xdr:colOff>
      <xdr:row>12</xdr:row>
      <xdr:rowOff>0</xdr:rowOff>
    </xdr:to>
    <xdr:sp macro="" textlink="$CM$13">
      <xdr:nvSpPr>
        <xdr:cNvPr id="29" name="Rectángulo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 bwMode="auto">
        <a:xfrm>
          <a:off x="55736289" y="1996393"/>
          <a:ext cx="6693282" cy="452893"/>
        </a:xfrm>
        <a:prstGeom prst="rect">
          <a:avLst/>
        </a:prstGeom>
        <a:solidFill>
          <a:srgbClr val="FFCCCC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fld id="{2CB7DE22-43DE-4755-B85E-547E4A3ADF41}" type="TxLink">
            <a:rPr lang="en-US" sz="1800" b="0" i="0" u="none" strike="noStrike">
              <a:solidFill>
                <a:srgbClr val="0000FF"/>
              </a:solidFill>
              <a:latin typeface="Arial Narrow"/>
              <a:ea typeface="+mn-ea"/>
              <a:cs typeface="+mn-cs"/>
            </a:rPr>
            <a:pPr marL="0" indent="0" algn="ctr"/>
            <a:t>Camión</a:t>
          </a:fld>
          <a:endParaRPr lang="es-PE" sz="1800" b="0" i="0" u="none" strike="noStrike">
            <a:solidFill>
              <a:srgbClr val="0000FF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110</xdr:col>
      <xdr:colOff>838201</xdr:colOff>
      <xdr:row>6</xdr:row>
      <xdr:rowOff>123824</xdr:rowOff>
    </xdr:from>
    <xdr:to>
      <xdr:col>220</xdr:col>
      <xdr:colOff>19051</xdr:colOff>
      <xdr:row>12</xdr:row>
      <xdr:rowOff>-1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2C1E455-B1C4-4E02-BE32-A055D659701C}"/>
            </a:ext>
          </a:extLst>
        </xdr:cNvPr>
        <xdr:cNvSpPr txBox="1"/>
      </xdr:nvSpPr>
      <xdr:spPr bwMode="auto">
        <a:xfrm>
          <a:off x="9639301" y="1323974"/>
          <a:ext cx="495300" cy="1171575"/>
        </a:xfrm>
        <a:prstGeom prst="rect">
          <a:avLst/>
        </a:prstGeom>
        <a:ln w="9525"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2200" b="1" i="0" u="none" strike="noStrike">
              <a:solidFill>
                <a:schemeClr val="tx1"/>
              </a:solidFill>
              <a:latin typeface="Arial Narrow"/>
              <a:ea typeface="+mn-ea"/>
              <a:cs typeface="+mn-cs"/>
            </a:rPr>
            <a:t>UCP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880800</xdr:colOff>
      <xdr:row>7</xdr:row>
      <xdr:rowOff>333375</xdr:rowOff>
    </xdr:from>
    <xdr:to>
      <xdr:col>85</xdr:col>
      <xdr:colOff>80021</xdr:colOff>
      <xdr:row>30</xdr:row>
      <xdr:rowOff>166674</xdr:rowOff>
    </xdr:to>
    <xdr:sp macro="" textlink="">
      <xdr:nvSpPr>
        <xdr:cNvPr id="37662592" name="Rectángulo 1">
          <a:extLst>
            <a:ext uri="{FF2B5EF4-FFF2-40B4-BE49-F238E27FC236}">
              <a16:creationId xmlns:a16="http://schemas.microsoft.com/office/drawing/2014/main" id="{00000000-0008-0000-0500-000080AF3E02}"/>
            </a:ext>
          </a:extLst>
        </xdr:cNvPr>
        <xdr:cNvSpPr>
          <a:spLocks noChangeArrowheads="1"/>
        </xdr:cNvSpPr>
      </xdr:nvSpPr>
      <xdr:spPr bwMode="auto">
        <a:xfrm>
          <a:off x="24550425" y="2595563"/>
          <a:ext cx="7628846" cy="8643924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40272</xdr:colOff>
      <xdr:row>11</xdr:row>
      <xdr:rowOff>114968</xdr:rowOff>
    </xdr:from>
    <xdr:to>
      <xdr:col>73</xdr:col>
      <xdr:colOff>235725</xdr:colOff>
      <xdr:row>13</xdr:row>
      <xdr:rowOff>185072</xdr:rowOff>
    </xdr:to>
    <xdr:sp macro="[0]!V_Md01" textlink="$O$59">
      <xdr:nvSpPr>
        <xdr:cNvPr id="3" name="Rectángulo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 bwMode="auto">
        <a:xfrm>
          <a:off x="24757647" y="394878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E7BAAFA-5CAD-4FBC-811D-55CA01FA063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168290</xdr:colOff>
      <xdr:row>11</xdr:row>
      <xdr:rowOff>110652</xdr:rowOff>
    </xdr:from>
    <xdr:to>
      <xdr:col>76</xdr:col>
      <xdr:colOff>506618</xdr:colOff>
      <xdr:row>13</xdr:row>
      <xdr:rowOff>180756</xdr:rowOff>
    </xdr:to>
    <xdr:sp macro="[0]!V_Md02" textlink="$O$60">
      <xdr:nvSpPr>
        <xdr:cNvPr id="4" name="Rectángulo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 bwMode="auto">
        <a:xfrm>
          <a:off x="26743040" y="39444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D45D841-6153-4FD6-BBC8-6534A96D79A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302891</xdr:colOff>
      <xdr:row>11</xdr:row>
      <xdr:rowOff>112747</xdr:rowOff>
    </xdr:from>
    <xdr:to>
      <xdr:col>80</xdr:col>
      <xdr:colOff>69719</xdr:colOff>
      <xdr:row>13</xdr:row>
      <xdr:rowOff>182851</xdr:rowOff>
    </xdr:to>
    <xdr:sp macro="[0]!V_Md03" textlink="$O$61">
      <xdr:nvSpPr>
        <xdr:cNvPr id="5" name="Rectángulo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 bwMode="auto">
        <a:xfrm>
          <a:off x="28592141" y="394656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D07154D-3A6D-4165-B2E2-CAE7AF1581C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307223</xdr:colOff>
      <xdr:row>11</xdr:row>
      <xdr:rowOff>106273</xdr:rowOff>
    </xdr:from>
    <xdr:to>
      <xdr:col>83</xdr:col>
      <xdr:colOff>74051</xdr:colOff>
      <xdr:row>13</xdr:row>
      <xdr:rowOff>176377</xdr:rowOff>
    </xdr:to>
    <xdr:sp macro="[0]!V_Md04" textlink="$O$62">
      <xdr:nvSpPr>
        <xdr:cNvPr id="6" name="Rectángulo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 bwMode="auto">
        <a:xfrm>
          <a:off x="30310973" y="3940086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52D6318-B048-4DC8-AF52-39852CA7095D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38911</xdr:colOff>
      <xdr:row>14</xdr:row>
      <xdr:rowOff>32846</xdr:rowOff>
    </xdr:from>
    <xdr:to>
      <xdr:col>73</xdr:col>
      <xdr:colOff>234364</xdr:colOff>
      <xdr:row>16</xdr:row>
      <xdr:rowOff>102950</xdr:rowOff>
    </xdr:to>
    <xdr:sp macro="[0]!V_Md05" textlink="$O$63">
      <xdr:nvSpPr>
        <xdr:cNvPr id="7" name="Rectángulo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 bwMode="auto">
        <a:xfrm>
          <a:off x="24756286" y="500965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5BC6215-51FA-4BD7-B146-A3D005CC236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169157</xdr:colOff>
      <xdr:row>14</xdr:row>
      <xdr:rowOff>36145</xdr:rowOff>
    </xdr:from>
    <xdr:to>
      <xdr:col>76</xdr:col>
      <xdr:colOff>507485</xdr:colOff>
      <xdr:row>16</xdr:row>
      <xdr:rowOff>106249</xdr:rowOff>
    </xdr:to>
    <xdr:sp macro="[0]!V_Md06" textlink="$O$64">
      <xdr:nvSpPr>
        <xdr:cNvPr id="8" name="Rectángulo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 bwMode="auto">
        <a:xfrm>
          <a:off x="26743907" y="50129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A8A2E1F-B488-486F-AAF6-5F520CB37B75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305987</xdr:colOff>
      <xdr:row>14</xdr:row>
      <xdr:rowOff>31829</xdr:rowOff>
    </xdr:from>
    <xdr:to>
      <xdr:col>80</xdr:col>
      <xdr:colOff>72815</xdr:colOff>
      <xdr:row>16</xdr:row>
      <xdr:rowOff>101933</xdr:rowOff>
    </xdr:to>
    <xdr:sp macro="[0]!V_Md07" textlink="$O$65">
      <xdr:nvSpPr>
        <xdr:cNvPr id="9" name="Rectángulo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 bwMode="auto">
        <a:xfrm>
          <a:off x="28595237" y="5008642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1DFED8E-82D1-4B5B-A766-F6B56AB85A7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297664</xdr:colOff>
      <xdr:row>14</xdr:row>
      <xdr:rowOff>30876</xdr:rowOff>
    </xdr:from>
    <xdr:to>
      <xdr:col>83</xdr:col>
      <xdr:colOff>64492</xdr:colOff>
      <xdr:row>16</xdr:row>
      <xdr:rowOff>100980</xdr:rowOff>
    </xdr:to>
    <xdr:sp macro="[0]!V_Md08" textlink="$O$66">
      <xdr:nvSpPr>
        <xdr:cNvPr id="10" name="Rectángulo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 bwMode="auto">
        <a:xfrm>
          <a:off x="30301414" y="500768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4E7713C-7445-411E-82F2-BC07C3F4D646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43990</xdr:colOff>
      <xdr:row>16</xdr:row>
      <xdr:rowOff>353752</xdr:rowOff>
    </xdr:from>
    <xdr:to>
      <xdr:col>73</xdr:col>
      <xdr:colOff>239443</xdr:colOff>
      <xdr:row>19</xdr:row>
      <xdr:rowOff>42856</xdr:rowOff>
    </xdr:to>
    <xdr:sp macro="[0]!V_Md09" textlink="$O$67">
      <xdr:nvSpPr>
        <xdr:cNvPr id="11" name="Rectángulo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 bwMode="auto">
        <a:xfrm>
          <a:off x="24761365" y="609256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02C137F-CD41-403C-A608-ACDD068B191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166002</xdr:colOff>
      <xdr:row>16</xdr:row>
      <xdr:rowOff>353757</xdr:rowOff>
    </xdr:from>
    <xdr:to>
      <xdr:col>76</xdr:col>
      <xdr:colOff>504330</xdr:colOff>
      <xdr:row>19</xdr:row>
      <xdr:rowOff>42861</xdr:rowOff>
    </xdr:to>
    <xdr:sp macro="[0]!V_Md10" textlink="$O$68">
      <xdr:nvSpPr>
        <xdr:cNvPr id="12" name="Rectángulo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 bwMode="auto">
        <a:xfrm>
          <a:off x="26740752" y="6092570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098DE36-246C-4977-981A-B28B4575B21F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302352</xdr:colOff>
      <xdr:row>16</xdr:row>
      <xdr:rowOff>354036</xdr:rowOff>
    </xdr:from>
    <xdr:to>
      <xdr:col>80</xdr:col>
      <xdr:colOff>69180</xdr:colOff>
      <xdr:row>19</xdr:row>
      <xdr:rowOff>43140</xdr:rowOff>
    </xdr:to>
    <xdr:sp macro="[0]!V_Md11" textlink="$O$6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 bwMode="auto">
        <a:xfrm>
          <a:off x="28591602" y="6092849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A5D77D4-320A-40E4-A015-24DD889D82EA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371234</xdr:colOff>
      <xdr:row>16</xdr:row>
      <xdr:rowOff>354945</xdr:rowOff>
    </xdr:from>
    <xdr:to>
      <xdr:col>83</xdr:col>
      <xdr:colOff>138062</xdr:colOff>
      <xdr:row>19</xdr:row>
      <xdr:rowOff>44049</xdr:rowOff>
    </xdr:to>
    <xdr:sp macro="[0]!V_Md12" textlink="$O$7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/>
      </xdr:nvSpPr>
      <xdr:spPr bwMode="auto">
        <a:xfrm>
          <a:off x="30374984" y="609375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FF04522-153F-4CC4-9DA6-07A3AEDDEDF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38240</xdr:colOff>
      <xdr:row>19</xdr:row>
      <xdr:rowOff>341841</xdr:rowOff>
    </xdr:from>
    <xdr:to>
      <xdr:col>73</xdr:col>
      <xdr:colOff>233693</xdr:colOff>
      <xdr:row>22</xdr:row>
      <xdr:rowOff>30945</xdr:rowOff>
    </xdr:to>
    <xdr:sp macro="[0]!V_Md13" textlink="$O$7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 bwMode="auto">
        <a:xfrm>
          <a:off x="24755615" y="72236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41EEAAF-0CEA-47FE-85E0-1233B4553E6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164916</xdr:colOff>
      <xdr:row>19</xdr:row>
      <xdr:rowOff>341492</xdr:rowOff>
    </xdr:from>
    <xdr:to>
      <xdr:col>76</xdr:col>
      <xdr:colOff>503244</xdr:colOff>
      <xdr:row>22</xdr:row>
      <xdr:rowOff>30596</xdr:rowOff>
    </xdr:to>
    <xdr:sp macro="[0]!V_Md14" textlink="$O$7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 bwMode="auto">
        <a:xfrm>
          <a:off x="26739666" y="7223305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A024AB5-37EF-412F-9A5E-819301D831A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306041</xdr:colOff>
      <xdr:row>19</xdr:row>
      <xdr:rowOff>341771</xdr:rowOff>
    </xdr:from>
    <xdr:to>
      <xdr:col>80</xdr:col>
      <xdr:colOff>72869</xdr:colOff>
      <xdr:row>22</xdr:row>
      <xdr:rowOff>30875</xdr:rowOff>
    </xdr:to>
    <xdr:sp macro="[0]!V_Md15" textlink="$O$7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/>
      </xdr:nvSpPr>
      <xdr:spPr bwMode="auto">
        <a:xfrm>
          <a:off x="28595291" y="722358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B849782-4521-4BB6-A7C7-FB0E2C046A3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298427</xdr:colOff>
      <xdr:row>19</xdr:row>
      <xdr:rowOff>343028</xdr:rowOff>
    </xdr:from>
    <xdr:to>
      <xdr:col>83</xdr:col>
      <xdr:colOff>65255</xdr:colOff>
      <xdr:row>22</xdr:row>
      <xdr:rowOff>32132</xdr:rowOff>
    </xdr:to>
    <xdr:sp macro="[0]!V_Md16" textlink="$O$7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 bwMode="auto">
        <a:xfrm>
          <a:off x="30302177" y="7224841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137E41-F664-4A8F-B879-68C02ADB657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71</xdr:col>
      <xdr:colOff>40464</xdr:colOff>
      <xdr:row>22</xdr:row>
      <xdr:rowOff>372390</xdr:rowOff>
    </xdr:from>
    <xdr:to>
      <xdr:col>73</xdr:col>
      <xdr:colOff>235917</xdr:colOff>
      <xdr:row>25</xdr:row>
      <xdr:rowOff>61494</xdr:rowOff>
    </xdr:to>
    <xdr:sp macro="[0]!V_Md17" textlink="$O$7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 bwMode="auto">
        <a:xfrm>
          <a:off x="24757839" y="839720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16B057D-ADFE-4B2E-B492-DA3D6C8BB8A9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74</xdr:col>
      <xdr:colOff>168388</xdr:colOff>
      <xdr:row>22</xdr:row>
      <xdr:rowOff>372041</xdr:rowOff>
    </xdr:from>
    <xdr:to>
      <xdr:col>76</xdr:col>
      <xdr:colOff>506716</xdr:colOff>
      <xdr:row>25</xdr:row>
      <xdr:rowOff>61145</xdr:rowOff>
    </xdr:to>
    <xdr:sp macro="[0]!V_Md18" textlink="$O$7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/>
      </xdr:nvSpPr>
      <xdr:spPr bwMode="auto">
        <a:xfrm>
          <a:off x="26743138" y="8396854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AE59F3E-7930-416B-87C7-44D4F4136188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77</xdr:col>
      <xdr:colOff>302893</xdr:colOff>
      <xdr:row>22</xdr:row>
      <xdr:rowOff>380280</xdr:rowOff>
    </xdr:from>
    <xdr:to>
      <xdr:col>80</xdr:col>
      <xdr:colOff>69721</xdr:colOff>
      <xdr:row>25</xdr:row>
      <xdr:rowOff>69384</xdr:rowOff>
    </xdr:to>
    <xdr:sp macro="[0]!V_Md19" textlink="$O$7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/>
      </xdr:nvSpPr>
      <xdr:spPr bwMode="auto">
        <a:xfrm>
          <a:off x="28592143" y="8405093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FA8B14D-7302-47DC-86C0-3B13DD1C0982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80</xdr:col>
      <xdr:colOff>353820</xdr:colOff>
      <xdr:row>23</xdr:row>
      <xdr:rowOff>675</xdr:rowOff>
    </xdr:from>
    <xdr:to>
      <xdr:col>83</xdr:col>
      <xdr:colOff>120648</xdr:colOff>
      <xdr:row>25</xdr:row>
      <xdr:rowOff>70779</xdr:rowOff>
    </xdr:to>
    <xdr:sp macro="[0]!V_Md20" textlink="$O$7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/>
      </xdr:nvSpPr>
      <xdr:spPr bwMode="auto">
        <a:xfrm>
          <a:off x="30357570" y="8406488"/>
          <a:ext cx="1481328" cy="832104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A73731C-6D5F-4E00-8E8F-709C2F92D66B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70</xdr:col>
      <xdr:colOff>909649</xdr:colOff>
      <xdr:row>8</xdr:row>
      <xdr:rowOff>45624</xdr:rowOff>
    </xdr:from>
    <xdr:to>
      <xdr:col>85</xdr:col>
      <xdr:colOff>23817</xdr:colOff>
      <xdr:row>10</xdr:row>
      <xdr:rowOff>288320</xdr:rowOff>
    </xdr:to>
    <xdr:sp macro="" textlink="">
      <xdr:nvSpPr>
        <xdr:cNvPr id="23" name="Rectángulo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 bwMode="auto">
        <a:xfrm>
          <a:off x="24579274" y="2736437"/>
          <a:ext cx="7543793" cy="1004696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481218</xdr:colOff>
      <xdr:row>26</xdr:row>
      <xdr:rowOff>46697</xdr:rowOff>
    </xdr:from>
    <xdr:to>
      <xdr:col>76</xdr:col>
      <xdr:colOff>141747</xdr:colOff>
      <xdr:row>28</xdr:row>
      <xdr:rowOff>217385</xdr:rowOff>
    </xdr:to>
    <xdr:sp macro="[0]!V_Md21" textlink="">
      <xdr:nvSpPr>
        <xdr:cNvPr id="24" name="Rectángulo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/>
      </xdr:nvSpPr>
      <xdr:spPr bwMode="auto">
        <a:xfrm>
          <a:off x="25198593" y="9595510"/>
          <a:ext cx="2660904" cy="932688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48485</xdr:colOff>
      <xdr:row>26</xdr:row>
      <xdr:rowOff>90079</xdr:rowOff>
    </xdr:from>
    <xdr:to>
      <xdr:col>82</xdr:col>
      <xdr:colOff>423389</xdr:colOff>
      <xdr:row>28</xdr:row>
      <xdr:rowOff>260767</xdr:rowOff>
    </xdr:to>
    <xdr:sp macro="[0]!V_Md22" textlink="">
      <xdr:nvSpPr>
        <xdr:cNvPr id="25" name="Rectángulo 24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/>
      </xdr:nvSpPr>
      <xdr:spPr bwMode="auto">
        <a:xfrm>
          <a:off x="28909235" y="9638892"/>
          <a:ext cx="2660904" cy="932688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163286</xdr:colOff>
      <xdr:row>8</xdr:row>
      <xdr:rowOff>42603</xdr:rowOff>
    </xdr:from>
    <xdr:to>
      <xdr:col>89</xdr:col>
      <xdr:colOff>482880</xdr:colOff>
      <xdr:row>30</xdr:row>
      <xdr:rowOff>149679</xdr:rowOff>
    </xdr:to>
    <xdr:sp macro="" textlink="">
      <xdr:nvSpPr>
        <xdr:cNvPr id="74" name="Rectángulo 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Arrowheads="1"/>
        </xdr:cNvSpPr>
      </xdr:nvSpPr>
      <xdr:spPr bwMode="auto">
        <a:xfrm>
          <a:off x="64565893" y="2559924"/>
          <a:ext cx="3095451" cy="8489076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212553</xdr:colOff>
      <xdr:row>8</xdr:row>
      <xdr:rowOff>0</xdr:rowOff>
    </xdr:from>
    <xdr:to>
      <xdr:col>89</xdr:col>
      <xdr:colOff>327016</xdr:colOff>
      <xdr:row>11</xdr:row>
      <xdr:rowOff>103909</xdr:rowOff>
    </xdr:to>
    <xdr:sp macro="" textlink="">
      <xdr:nvSpPr>
        <xdr:cNvPr id="75" name="Rectángulo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 bwMode="auto">
        <a:xfrm>
          <a:off x="64615160" y="2517321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549494</xdr:colOff>
      <xdr:row>11</xdr:row>
      <xdr:rowOff>214009</xdr:rowOff>
    </xdr:from>
    <xdr:to>
      <xdr:col>89</xdr:col>
      <xdr:colOff>141710</xdr:colOff>
      <xdr:row>13</xdr:row>
      <xdr:rowOff>280009</xdr:rowOff>
    </xdr:to>
    <xdr:sp macro="[0]!V_Md23" textlink="$O$81">
      <xdr:nvSpPr>
        <xdr:cNvPr id="76" name="Rectángulo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 bwMode="auto">
        <a:xfrm>
          <a:off x="64952101" y="387433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14</xdr:row>
      <xdr:rowOff>168239</xdr:rowOff>
    </xdr:from>
    <xdr:to>
      <xdr:col>89</xdr:col>
      <xdr:colOff>141710</xdr:colOff>
      <xdr:row>16</xdr:row>
      <xdr:rowOff>234239</xdr:rowOff>
    </xdr:to>
    <xdr:sp macro="[0]!V_Md24" textlink="$O$82">
      <xdr:nvSpPr>
        <xdr:cNvPr id="77" name="Rectángulo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 bwMode="auto">
        <a:xfrm>
          <a:off x="64952101" y="4971560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17</xdr:row>
      <xdr:rowOff>174424</xdr:rowOff>
    </xdr:from>
    <xdr:to>
      <xdr:col>89</xdr:col>
      <xdr:colOff>141710</xdr:colOff>
      <xdr:row>19</xdr:row>
      <xdr:rowOff>240424</xdr:rowOff>
    </xdr:to>
    <xdr:sp macro="[0]!V_Md25" textlink="$O$83">
      <xdr:nvSpPr>
        <xdr:cNvPr id="78" name="Rectángulo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 bwMode="auto">
        <a:xfrm>
          <a:off x="64952101" y="6120745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20</xdr:row>
      <xdr:rowOff>226378</xdr:rowOff>
    </xdr:from>
    <xdr:to>
      <xdr:col>89</xdr:col>
      <xdr:colOff>141710</xdr:colOff>
      <xdr:row>22</xdr:row>
      <xdr:rowOff>292378</xdr:rowOff>
    </xdr:to>
    <xdr:sp macro="[0]!V_Md26" textlink="$O$84">
      <xdr:nvSpPr>
        <xdr:cNvPr id="79" name="Rectángulo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 bwMode="auto">
        <a:xfrm>
          <a:off x="64952101" y="7315699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23</xdr:row>
      <xdr:rowOff>225141</xdr:rowOff>
    </xdr:from>
    <xdr:to>
      <xdr:col>89</xdr:col>
      <xdr:colOff>141710</xdr:colOff>
      <xdr:row>25</xdr:row>
      <xdr:rowOff>291141</xdr:rowOff>
    </xdr:to>
    <xdr:sp macro="[0]!V_Md27" textlink="$O$85">
      <xdr:nvSpPr>
        <xdr:cNvPr id="80" name="Rectángulo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 bwMode="auto">
        <a:xfrm>
          <a:off x="64952101" y="8457462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85</xdr:col>
      <xdr:colOff>549494</xdr:colOff>
      <xdr:row>26</xdr:row>
      <xdr:rowOff>294413</xdr:rowOff>
    </xdr:from>
    <xdr:to>
      <xdr:col>89</xdr:col>
      <xdr:colOff>141710</xdr:colOff>
      <xdr:row>28</xdr:row>
      <xdr:rowOff>360413</xdr:rowOff>
    </xdr:to>
    <xdr:sp macro="[0]!V_Md28" textlink="$O$86">
      <xdr:nvSpPr>
        <xdr:cNvPr id="81" name="Rectángulo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 bwMode="auto">
        <a:xfrm>
          <a:off x="64952101" y="9669734"/>
          <a:ext cx="2368073" cy="828000"/>
        </a:xfrm>
        <a:prstGeom prst="rect">
          <a:avLst/>
        </a:prstGeom>
        <a:solidFill>
          <a:srgbClr val="CCCC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chemeClr val="tx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tx1"/>
            </a:solidFill>
          </a:endParaRPr>
        </a:p>
      </xdr:txBody>
    </xdr: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6" name="Grupo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GrpSpPr/>
      </xdr:nvGrpSpPr>
      <xdr:grpSpPr>
        <a:xfrm>
          <a:off x="18779492" y="35540631"/>
          <a:ext cx="3002774" cy="1860766"/>
          <a:chOff x="26365212" y="30669201"/>
          <a:chExt cx="2535174" cy="2348469"/>
        </a:xfrm>
      </xdr:grpSpPr>
      <xdr:sp macro="" textlink="">
        <xdr:nvSpPr>
          <xdr:cNvPr id="37" name="Rectángulo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8" name="Rectángulo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500-000027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0" name="Conector recto 39">
            <a:extLst>
              <a:ext uri="{FF2B5EF4-FFF2-40B4-BE49-F238E27FC236}">
                <a16:creationId xmlns:a16="http://schemas.microsoft.com/office/drawing/2014/main" id="{00000000-0008-0000-0500-000028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</xdr:col>
      <xdr:colOff>0</xdr:colOff>
      <xdr:row>8</xdr:row>
      <xdr:rowOff>0</xdr:rowOff>
    </xdr:from>
    <xdr:to>
      <xdr:col>70</xdr:col>
      <xdr:colOff>674726</xdr:colOff>
      <xdr:row>96</xdr:row>
      <xdr:rowOff>307256</xdr:rowOff>
    </xdr:to>
    <xdr:grpSp>
      <xdr:nvGrpSpPr>
        <xdr:cNvPr id="169" name="Grupo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GrpSpPr/>
      </xdr:nvGrpSpPr>
      <xdr:grpSpPr>
        <a:xfrm>
          <a:off x="1295400" y="2552700"/>
          <a:ext cx="21134426" cy="31053956"/>
          <a:chOff x="811174" y="2630742"/>
          <a:chExt cx="21134426" cy="31053956"/>
        </a:xfrm>
      </xdr:grpSpPr>
      <xdr:grpSp>
        <xdr:nvGrpSpPr>
          <xdr:cNvPr id="170" name="Grupo 169">
            <a:extLst>
              <a:ext uri="{FF2B5EF4-FFF2-40B4-BE49-F238E27FC236}">
                <a16:creationId xmlns:a16="http://schemas.microsoft.com/office/drawing/2014/main" id="{00000000-0008-0000-0500-0000AA000000}"/>
              </a:ext>
            </a:extLst>
          </xdr:cNvPr>
          <xdr:cNvGrpSpPr/>
        </xdr:nvGrpSpPr>
        <xdr:grpSpPr>
          <a:xfrm>
            <a:off x="19284750" y="31673447"/>
            <a:ext cx="2474783" cy="2011251"/>
            <a:chOff x="19284750" y="31673447"/>
            <a:chExt cx="2474783" cy="2011251"/>
          </a:xfrm>
        </xdr:grpSpPr>
        <xdr:sp macro="" textlink="">
          <xdr:nvSpPr>
            <xdr:cNvPr id="225" name="Rectángulo 224">
              <a:extLst>
                <a:ext uri="{FF2B5EF4-FFF2-40B4-BE49-F238E27FC236}">
                  <a16:creationId xmlns:a16="http://schemas.microsoft.com/office/drawing/2014/main" id="{00000000-0008-0000-0500-0000E1000000}"/>
                </a:ext>
              </a:extLst>
            </xdr:cNvPr>
            <xdr:cNvSpPr/>
          </xdr:nvSpPr>
          <xdr:spPr bwMode="auto">
            <a:xfrm>
              <a:off x="19284750" y="31673447"/>
              <a:ext cx="2474783" cy="2011251"/>
            </a:xfrm>
            <a:prstGeom prst="rect">
              <a:avLst/>
            </a:prstGeom>
            <a:solidFill>
              <a:schemeClr val="bg1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1000"/>
            </a:p>
          </xdr:txBody>
        </xdr:sp>
        <xdr:sp macro="" textlink="">
          <xdr:nvSpPr>
            <xdr:cNvPr id="226" name="Rectángulo 225">
              <a:extLst>
                <a:ext uri="{FF2B5EF4-FFF2-40B4-BE49-F238E27FC236}">
                  <a16:creationId xmlns:a16="http://schemas.microsoft.com/office/drawing/2014/main" id="{00000000-0008-0000-0500-0000E2000000}"/>
                </a:ext>
              </a:extLst>
            </xdr:cNvPr>
            <xdr:cNvSpPr/>
          </xdr:nvSpPr>
          <xdr:spPr bwMode="auto">
            <a:xfrm>
              <a:off x="19355627" y="31772473"/>
              <a:ext cx="2352666" cy="590856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s-PE" sz="2400" b="1">
                  <a:latin typeface="Arial Narrow" panose="020B0606020202030204" pitchFamily="34" charset="0"/>
                </a:rPr>
                <a:t>CÓDIGO</a:t>
              </a:r>
            </a:p>
          </xdr:txBody>
        </xdr:sp>
        <xdr:sp macro="" textlink="Inicio!G4">
          <xdr:nvSpPr>
            <xdr:cNvPr id="227" name="Rectángulo 226">
              <a:extLst>
                <a:ext uri="{FF2B5EF4-FFF2-40B4-BE49-F238E27FC236}">
                  <a16:creationId xmlns:a16="http://schemas.microsoft.com/office/drawing/2014/main" id="{00000000-0008-0000-0500-0000E3000000}"/>
                </a:ext>
              </a:extLst>
            </xdr:cNvPr>
            <xdr:cNvSpPr/>
          </xdr:nvSpPr>
          <xdr:spPr bwMode="auto">
            <a:xfrm>
              <a:off x="19304391" y="32726417"/>
              <a:ext cx="2435500" cy="665138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marL="0" indent="0" algn="ctr"/>
              <a:fld id="{E7895A40-5E72-4018-96C7-7FE4FC3FA2E5}" type="TxLink">
                <a:rPr lang="en-US" sz="4000" b="0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SP06</a:t>
              </a:fld>
              <a:endParaRPr lang="es-PE" sz="4000" b="0">
                <a:solidFill>
                  <a:sysClr val="windowText" lastClr="000000"/>
                </a:solidFill>
                <a:latin typeface="Arial Narrow" panose="020B0606020202030204" pitchFamily="34" charset="0"/>
                <a:ea typeface="+mn-ea"/>
                <a:cs typeface="+mn-cs"/>
              </a:endParaRPr>
            </a:p>
          </xdr:txBody>
        </xdr:sp>
        <xdr:cxnSp macro="">
          <xdr:nvCxnSpPr>
            <xdr:cNvPr id="228" name="Conector recto 227">
              <a:extLst>
                <a:ext uri="{FF2B5EF4-FFF2-40B4-BE49-F238E27FC236}">
                  <a16:creationId xmlns:a16="http://schemas.microsoft.com/office/drawing/2014/main" id="{00000000-0008-0000-0500-0000E4000000}"/>
                </a:ext>
              </a:extLst>
            </xdr:cNvPr>
            <xdr:cNvCxnSpPr/>
          </xdr:nvCxnSpPr>
          <xdr:spPr bwMode="auto">
            <a:xfrm>
              <a:off x="19304391" y="32465278"/>
              <a:ext cx="2455142" cy="0"/>
            </a:xfrm>
            <a:prstGeom prst="line">
              <a:avLst/>
            </a:prstGeom>
            <a:solidFill>
              <a:srgbClr val="FFFFFF"/>
            </a:solidFill>
            <a:ln w="19050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grpSp>
        <xdr:nvGrpSpPr>
          <xdr:cNvPr id="171" name="Grupo 170">
            <a:extLst>
              <a:ext uri="{FF2B5EF4-FFF2-40B4-BE49-F238E27FC236}">
                <a16:creationId xmlns:a16="http://schemas.microsoft.com/office/drawing/2014/main" id="{00000000-0008-0000-0500-0000AB000000}"/>
              </a:ext>
            </a:extLst>
          </xdr:cNvPr>
          <xdr:cNvGrpSpPr/>
        </xdr:nvGrpSpPr>
        <xdr:grpSpPr>
          <a:xfrm>
            <a:off x="811174" y="2630742"/>
            <a:ext cx="21134426" cy="16622635"/>
            <a:chOff x="811174" y="2630742"/>
            <a:chExt cx="21134426" cy="16622635"/>
          </a:xfrm>
        </xdr:grpSpPr>
        <xdr:sp macro="" textlink="">
          <xdr:nvSpPr>
            <xdr:cNvPr id="172" name="Rectángulo: esquinas redondeadas 94">
              <a:extLst>
                <a:ext uri="{FF2B5EF4-FFF2-40B4-BE49-F238E27FC236}">
                  <a16:creationId xmlns:a16="http://schemas.microsoft.com/office/drawing/2014/main" id="{00000000-0008-0000-0500-0000A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868900" y="2653872"/>
              <a:ext cx="3771900" cy="3670727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3" name="Forma libre 172">
              <a:extLst>
                <a:ext uri="{FF2B5EF4-FFF2-40B4-BE49-F238E27FC236}">
                  <a16:creationId xmlns:a16="http://schemas.microsoft.com/office/drawing/2014/main" id="{00000000-0008-0000-0500-0000AD000000}"/>
                </a:ext>
              </a:extLst>
            </xdr:cNvPr>
            <xdr:cNvSpPr/>
          </xdr:nvSpPr>
          <xdr:spPr bwMode="auto">
            <a:xfrm>
              <a:off x="3733800" y="13030201"/>
              <a:ext cx="4114800" cy="3581400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928937" h="3119437">
                  <a:moveTo>
                    <a:pt x="0" y="0"/>
                  </a:moveTo>
                  <a:cubicBezTo>
                    <a:pt x="2841625" y="31749"/>
                    <a:pt x="2849562" y="158750"/>
                    <a:pt x="2928937" y="3119437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cxnSp macro="">
          <xdr:nvCxnSpPr>
            <xdr:cNvPr id="174" name="Conector recto 167">
              <a:extLst>
                <a:ext uri="{FF2B5EF4-FFF2-40B4-BE49-F238E27FC236}">
                  <a16:creationId xmlns:a16="http://schemas.microsoft.com/office/drawing/2014/main" id="{00000000-0008-0000-0500-0000AE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H="1" flipV="1">
              <a:off x="13868400" y="4686300"/>
              <a:ext cx="11722" cy="12173606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75" name="Forma libre 174">
              <a:extLst>
                <a:ext uri="{FF2B5EF4-FFF2-40B4-BE49-F238E27FC236}">
                  <a16:creationId xmlns:a16="http://schemas.microsoft.com/office/drawing/2014/main" id="{00000000-0008-0000-0500-0000AF000000}"/>
                </a:ext>
              </a:extLst>
            </xdr:cNvPr>
            <xdr:cNvSpPr/>
          </xdr:nvSpPr>
          <xdr:spPr bwMode="auto">
            <a:xfrm>
              <a:off x="3771899" y="7696200"/>
              <a:ext cx="1524001" cy="3619501"/>
            </a:xfrm>
            <a:custGeom>
              <a:avLst/>
              <a:gdLst>
                <a:gd name="connsiteX0" fmla="*/ 3548063 w 3548063"/>
                <a:gd name="connsiteY0" fmla="*/ 0 h 2595562"/>
                <a:gd name="connsiteX1" fmla="*/ 0 w 3548063"/>
                <a:gd name="connsiteY1" fmla="*/ 2595562 h 2595562"/>
                <a:gd name="connsiteX0" fmla="*/ 3548063 w 3548063"/>
                <a:gd name="connsiteY0" fmla="*/ 0 h 2595690"/>
                <a:gd name="connsiteX1" fmla="*/ 0 w 3548063"/>
                <a:gd name="connsiteY1" fmla="*/ 2595562 h 2595690"/>
                <a:gd name="connsiteX0" fmla="*/ 3548063 w 3551052"/>
                <a:gd name="connsiteY0" fmla="*/ 0 h 2595865"/>
                <a:gd name="connsiteX1" fmla="*/ 0 w 3551052"/>
                <a:gd name="connsiteY1" fmla="*/ 2595562 h 2595865"/>
                <a:gd name="connsiteX0" fmla="*/ 3548063 w 3551052"/>
                <a:gd name="connsiteY0" fmla="*/ 0 h 1799126"/>
                <a:gd name="connsiteX1" fmla="*/ 0 w 3551052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864920"/>
                <a:gd name="connsiteX1" fmla="*/ 0 w 3548063"/>
                <a:gd name="connsiteY1" fmla="*/ 1857374 h 1864920"/>
                <a:gd name="connsiteX0" fmla="*/ 3643313 w 3643313"/>
                <a:gd name="connsiteY0" fmla="*/ 0 h 1799126"/>
                <a:gd name="connsiteX1" fmla="*/ 0 w 3643313"/>
                <a:gd name="connsiteY1" fmla="*/ 1785937 h 1799126"/>
                <a:gd name="connsiteX0" fmla="*/ 3619500 w 3619500"/>
                <a:gd name="connsiteY0" fmla="*/ 0 h 2334139"/>
                <a:gd name="connsiteX1" fmla="*/ 0 w 3619500"/>
                <a:gd name="connsiteY1" fmla="*/ 2333624 h 2334139"/>
                <a:gd name="connsiteX0" fmla="*/ 3619500 w 3619500"/>
                <a:gd name="connsiteY0" fmla="*/ 0 h 2333624"/>
                <a:gd name="connsiteX1" fmla="*/ 0 w 3619500"/>
                <a:gd name="connsiteY1" fmla="*/ 2333624 h 2333624"/>
                <a:gd name="connsiteX0" fmla="*/ 3714750 w 3714750"/>
                <a:gd name="connsiteY0" fmla="*/ 0 h 2333624"/>
                <a:gd name="connsiteX1" fmla="*/ 0 w 3714750"/>
                <a:gd name="connsiteY1" fmla="*/ 2333624 h 2333624"/>
                <a:gd name="connsiteX0" fmla="*/ 3595688 w 3595688"/>
                <a:gd name="connsiteY0" fmla="*/ 0 h 2381249"/>
                <a:gd name="connsiteX1" fmla="*/ 0 w 3595688"/>
                <a:gd name="connsiteY1" fmla="*/ 2381249 h 238124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595688" h="2381249">
                  <a:moveTo>
                    <a:pt x="3595688" y="0"/>
                  </a:moveTo>
                  <a:cubicBezTo>
                    <a:pt x="3577827" y="2008187"/>
                    <a:pt x="3679031" y="2349498"/>
                    <a:pt x="0" y="2381249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76" name="Rectángulo: esquinas redondeadas 94">
              <a:extLst>
                <a:ext uri="{FF2B5EF4-FFF2-40B4-BE49-F238E27FC236}">
                  <a16:creationId xmlns:a16="http://schemas.microsoft.com/office/drawing/2014/main" id="{00000000-0008-0000-0500-0000B0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438268" y="2691972"/>
              <a:ext cx="2603961" cy="7754642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7" name="107 CuadroTexto">
              <a:extLst>
                <a:ext uri="{FF2B5EF4-FFF2-40B4-BE49-F238E27FC236}">
                  <a16:creationId xmlns:a16="http://schemas.microsoft.com/office/drawing/2014/main" id="{00000000-0008-0000-0500-0000B1000000}"/>
                </a:ext>
              </a:extLst>
            </xdr:cNvPr>
            <xdr:cNvSpPr txBox="1"/>
          </xdr:nvSpPr>
          <xdr:spPr bwMode="auto">
            <a:xfrm>
              <a:off x="9839185" y="16657525"/>
              <a:ext cx="913153" cy="4613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78" name="107 CuadroTexto">
              <a:extLst>
                <a:ext uri="{FF2B5EF4-FFF2-40B4-BE49-F238E27FC236}">
                  <a16:creationId xmlns:a16="http://schemas.microsoft.com/office/drawing/2014/main" id="{00000000-0008-0000-0500-0000B2000000}"/>
                </a:ext>
              </a:extLst>
            </xdr:cNvPr>
            <xdr:cNvSpPr txBox="1"/>
          </xdr:nvSpPr>
          <xdr:spPr bwMode="auto">
            <a:xfrm>
              <a:off x="18663498" y="7232997"/>
              <a:ext cx="90441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Q$89">
          <xdr:nvSpPr>
            <xdr:cNvPr id="179" name="279 CuadroTexto">
              <a:extLst>
                <a:ext uri="{FF2B5EF4-FFF2-40B4-BE49-F238E27FC236}">
                  <a16:creationId xmlns:a16="http://schemas.microsoft.com/office/drawing/2014/main" id="{00000000-0008-0000-0500-0000B3000000}"/>
                </a:ext>
              </a:extLst>
            </xdr:cNvPr>
            <xdr:cNvSpPr txBox="1"/>
          </xdr:nvSpPr>
          <xdr:spPr bwMode="auto">
            <a:xfrm>
              <a:off x="97722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119B8DF-E0CA-4611-BDE1-DC4C54C3B774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0" name="Rectángulo: esquinas redondeadas 94">
              <a:extLst>
                <a:ext uri="{FF2B5EF4-FFF2-40B4-BE49-F238E27FC236}">
                  <a16:creationId xmlns:a16="http://schemas.microsoft.com/office/drawing/2014/main" id="{00000000-0008-0000-0500-0000B4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6438900" y="2705100"/>
              <a:ext cx="647700" cy="77343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$S$89">
          <xdr:nvSpPr>
            <xdr:cNvPr id="181" name="279 CuadroTexto">
              <a:extLst>
                <a:ext uri="{FF2B5EF4-FFF2-40B4-BE49-F238E27FC236}">
                  <a16:creationId xmlns:a16="http://schemas.microsoft.com/office/drawing/2014/main" id="{00000000-0008-0000-0500-0000B5000000}"/>
                </a:ext>
              </a:extLst>
            </xdr:cNvPr>
            <xdr:cNvSpPr txBox="1"/>
          </xdr:nvSpPr>
          <xdr:spPr bwMode="auto">
            <a:xfrm>
              <a:off x="1655945" y="10985146"/>
              <a:ext cx="1289331" cy="551157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668235B-D90D-46AE-8528-29E0EC55E857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2" name="107 CuadroTexto">
              <a:extLst>
                <a:ext uri="{FF2B5EF4-FFF2-40B4-BE49-F238E27FC236}">
                  <a16:creationId xmlns:a16="http://schemas.microsoft.com/office/drawing/2014/main" id="{00000000-0008-0000-0500-0000B6000000}"/>
                </a:ext>
              </a:extLst>
            </xdr:cNvPr>
            <xdr:cNvSpPr txBox="1"/>
          </xdr:nvSpPr>
          <xdr:spPr bwMode="auto">
            <a:xfrm>
              <a:off x="2930595" y="11034382"/>
              <a:ext cx="86069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3" name="107 CuadroTexto">
              <a:extLst>
                <a:ext uri="{FF2B5EF4-FFF2-40B4-BE49-F238E27FC236}">
                  <a16:creationId xmlns:a16="http://schemas.microsoft.com/office/drawing/2014/main" id="{00000000-0008-0000-0500-0000B7000000}"/>
                </a:ext>
              </a:extLst>
            </xdr:cNvPr>
            <xdr:cNvSpPr txBox="1"/>
          </xdr:nvSpPr>
          <xdr:spPr bwMode="auto">
            <a:xfrm>
              <a:off x="13437903" y="3923015"/>
              <a:ext cx="86069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BU$36">
          <xdr:nvSpPr>
            <xdr:cNvPr id="184" name="279 CuadroTexto">
              <a:extLst>
                <a:ext uri="{FF2B5EF4-FFF2-40B4-BE49-F238E27FC236}">
                  <a16:creationId xmlns:a16="http://schemas.microsoft.com/office/drawing/2014/main" id="{00000000-0008-0000-0500-0000B8000000}"/>
                </a:ext>
              </a:extLst>
            </xdr:cNvPr>
            <xdr:cNvSpPr txBox="1"/>
          </xdr:nvSpPr>
          <xdr:spPr bwMode="auto">
            <a:xfrm>
              <a:off x="12911765" y="17548280"/>
              <a:ext cx="1745652" cy="713966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9384EC9-297F-4AF9-8A78-D6211999FEAB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8">
          <xdr:nvSpPr>
            <xdr:cNvPr id="185" name="279 CuadroTexto">
              <a:extLst>
                <a:ext uri="{FF2B5EF4-FFF2-40B4-BE49-F238E27FC236}">
                  <a16:creationId xmlns:a16="http://schemas.microsoft.com/office/drawing/2014/main" id="{00000000-0008-0000-0500-0000B9000000}"/>
                </a:ext>
              </a:extLst>
            </xdr:cNvPr>
            <xdr:cNvSpPr txBox="1"/>
          </xdr:nvSpPr>
          <xdr:spPr bwMode="auto">
            <a:xfrm>
              <a:off x="1596028" y="12518669"/>
              <a:ext cx="1883614" cy="88315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2FFE346-E7A6-4DE5-84BF-540A16E9FC73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40">
          <xdr:nvSpPr>
            <xdr:cNvPr id="186" name="279 CuadroTexto">
              <a:extLst>
                <a:ext uri="{FF2B5EF4-FFF2-40B4-BE49-F238E27FC236}">
                  <a16:creationId xmlns:a16="http://schemas.microsoft.com/office/drawing/2014/main" id="{00000000-0008-0000-0500-0000BA000000}"/>
                </a:ext>
              </a:extLst>
            </xdr:cNvPr>
            <xdr:cNvSpPr txBox="1"/>
          </xdr:nvSpPr>
          <xdr:spPr bwMode="auto">
            <a:xfrm>
              <a:off x="16132396" y="17530389"/>
              <a:ext cx="1862224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F83BA8DD-47B9-4B90-8A19-963DFDB6C247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5">
          <xdr:nvSpPr>
            <xdr:cNvPr id="187" name="279 CuadroTexto">
              <a:extLst>
                <a:ext uri="{FF2B5EF4-FFF2-40B4-BE49-F238E27FC236}">
                  <a16:creationId xmlns:a16="http://schemas.microsoft.com/office/drawing/2014/main" id="{00000000-0008-0000-0500-0000BB000000}"/>
                </a:ext>
              </a:extLst>
            </xdr:cNvPr>
            <xdr:cNvSpPr txBox="1"/>
          </xdr:nvSpPr>
          <xdr:spPr bwMode="auto">
            <a:xfrm>
              <a:off x="8899722" y="3560411"/>
              <a:ext cx="1987884" cy="864814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1D30AA9-AA14-43CB-A3CB-7C3B0442D538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B$89">
          <xdr:nvSpPr>
            <xdr:cNvPr id="188" name="279 CuadroTexto">
              <a:extLst>
                <a:ext uri="{FF2B5EF4-FFF2-40B4-BE49-F238E27FC236}">
                  <a16:creationId xmlns:a16="http://schemas.microsoft.com/office/drawing/2014/main" id="{00000000-0008-0000-0500-0000BC000000}"/>
                </a:ext>
              </a:extLst>
            </xdr:cNvPr>
            <xdr:cNvSpPr txBox="1"/>
          </xdr:nvSpPr>
          <xdr:spPr bwMode="auto">
            <a:xfrm>
              <a:off x="15939364" y="2982904"/>
              <a:ext cx="1753014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7EFA70A-A8F5-4E2D-8C91-301838D57890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9" name="107 CuadroTexto">
              <a:extLst>
                <a:ext uri="{FF2B5EF4-FFF2-40B4-BE49-F238E27FC236}">
                  <a16:creationId xmlns:a16="http://schemas.microsoft.com/office/drawing/2014/main" id="{00000000-0008-0000-0500-0000BD000000}"/>
                </a:ext>
              </a:extLst>
            </xdr:cNvPr>
            <xdr:cNvSpPr txBox="1"/>
          </xdr:nvSpPr>
          <xdr:spPr bwMode="auto">
            <a:xfrm>
              <a:off x="7324845" y="16701973"/>
              <a:ext cx="946689" cy="41271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90" name="107 CuadroTexto">
              <a:extLst>
                <a:ext uri="{FF2B5EF4-FFF2-40B4-BE49-F238E27FC236}">
                  <a16:creationId xmlns:a16="http://schemas.microsoft.com/office/drawing/2014/main" id="{00000000-0008-0000-0500-0000BE000000}"/>
                </a:ext>
              </a:extLst>
            </xdr:cNvPr>
            <xdr:cNvSpPr txBox="1"/>
          </xdr:nvSpPr>
          <xdr:spPr bwMode="auto">
            <a:xfrm>
              <a:off x="16504431" y="3890877"/>
              <a:ext cx="876548" cy="497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91" name="107 CuadroTexto">
              <a:extLst>
                <a:ext uri="{FF2B5EF4-FFF2-40B4-BE49-F238E27FC236}">
                  <a16:creationId xmlns:a16="http://schemas.microsoft.com/office/drawing/2014/main" id="{00000000-0008-0000-0500-0000BF000000}"/>
                </a:ext>
              </a:extLst>
            </xdr:cNvPr>
            <xdr:cNvSpPr txBox="1"/>
          </xdr:nvSpPr>
          <xdr:spPr bwMode="auto">
            <a:xfrm>
              <a:off x="8605386" y="16626595"/>
              <a:ext cx="855928" cy="5214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cxnSp macro="">
          <xdr:nvCxnSpPr>
            <xdr:cNvPr id="192" name="Conector recto 167">
              <a:extLst>
                <a:ext uri="{FF2B5EF4-FFF2-40B4-BE49-F238E27FC236}">
                  <a16:creationId xmlns:a16="http://schemas.microsoft.com/office/drawing/2014/main" id="{00000000-0008-0000-0500-0000C000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5257800" y="4457700"/>
              <a:ext cx="27221" cy="3787201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93" name="Forma libre 192">
              <a:extLst>
                <a:ext uri="{FF2B5EF4-FFF2-40B4-BE49-F238E27FC236}">
                  <a16:creationId xmlns:a16="http://schemas.microsoft.com/office/drawing/2014/main" id="{00000000-0008-0000-0500-0000C1000000}"/>
                </a:ext>
              </a:extLst>
            </xdr:cNvPr>
            <xdr:cNvSpPr/>
          </xdr:nvSpPr>
          <xdr:spPr bwMode="auto">
            <a:xfrm flipH="1">
              <a:off x="16954500" y="7449499"/>
              <a:ext cx="1547812" cy="1335503"/>
            </a:xfrm>
            <a:custGeom>
              <a:avLst/>
              <a:gdLst>
                <a:gd name="connsiteX0" fmla="*/ 10858500 w 10858500"/>
                <a:gd name="connsiteY0" fmla="*/ 4429125 h 4429125"/>
                <a:gd name="connsiteX1" fmla="*/ 0 w 10858500"/>
                <a:gd name="connsiteY1" fmla="*/ 0 h 4429125"/>
                <a:gd name="connsiteX0" fmla="*/ 10858500 w 10858500"/>
                <a:gd name="connsiteY0" fmla="*/ 4430368 h 4430368"/>
                <a:gd name="connsiteX1" fmla="*/ 0 w 10858500"/>
                <a:gd name="connsiteY1" fmla="*/ 1243 h 4430368"/>
                <a:gd name="connsiteX0" fmla="*/ 10858500 w 10858500"/>
                <a:gd name="connsiteY0" fmla="*/ 4431982 h 4431982"/>
                <a:gd name="connsiteX1" fmla="*/ 0 w 10858500"/>
                <a:gd name="connsiteY1" fmla="*/ 2857 h 4431982"/>
                <a:gd name="connsiteX0" fmla="*/ 10929938 w 10929938"/>
                <a:gd name="connsiteY0" fmla="*/ 5311921 h 5311921"/>
                <a:gd name="connsiteX1" fmla="*/ 0 w 10929938"/>
                <a:gd name="connsiteY1" fmla="*/ 1734 h 5311921"/>
                <a:gd name="connsiteX0" fmla="*/ 10977563 w 10977563"/>
                <a:gd name="connsiteY0" fmla="*/ 5216748 h 5216748"/>
                <a:gd name="connsiteX1" fmla="*/ 0 w 10977563"/>
                <a:gd name="connsiteY1" fmla="*/ 1811 h 5216748"/>
                <a:gd name="connsiteX0" fmla="*/ 10977563 w 10977563"/>
                <a:gd name="connsiteY0" fmla="*/ 5216261 h 5216261"/>
                <a:gd name="connsiteX1" fmla="*/ 0 w 10977563"/>
                <a:gd name="connsiteY1" fmla="*/ 1324 h 5216261"/>
                <a:gd name="connsiteX0" fmla="*/ 10977563 w 10988549"/>
                <a:gd name="connsiteY0" fmla="*/ 5258108 h 5258108"/>
                <a:gd name="connsiteX1" fmla="*/ 0 w 10988549"/>
                <a:gd name="connsiteY1" fmla="*/ 43171 h 5258108"/>
                <a:gd name="connsiteX0" fmla="*/ 10977563 w 11025142"/>
                <a:gd name="connsiteY0" fmla="*/ 5214937 h 5214937"/>
                <a:gd name="connsiteX1" fmla="*/ 0 w 11025142"/>
                <a:gd name="connsiteY1" fmla="*/ 0 h 5214937"/>
                <a:gd name="connsiteX0" fmla="*/ 10977563 w 11028463"/>
                <a:gd name="connsiteY0" fmla="*/ 5214937 h 5214937"/>
                <a:gd name="connsiteX1" fmla="*/ 0 w 11028463"/>
                <a:gd name="connsiteY1" fmla="*/ 0 h 5214937"/>
                <a:gd name="connsiteX0" fmla="*/ 10977563 w 10977563"/>
                <a:gd name="connsiteY0" fmla="*/ 5214937 h 5214937"/>
                <a:gd name="connsiteX1" fmla="*/ 0 w 10977563"/>
                <a:gd name="connsiteY1" fmla="*/ 0 h 5214937"/>
                <a:gd name="connsiteX0" fmla="*/ 10977563 w 10977563"/>
                <a:gd name="connsiteY0" fmla="*/ 5214937 h 5214937"/>
                <a:gd name="connsiteX1" fmla="*/ 0 w 10977563"/>
                <a:gd name="connsiteY1" fmla="*/ 0 h 52149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977563" h="5214937">
                  <a:moveTo>
                    <a:pt x="10977563" y="5214937"/>
                  </a:moveTo>
                  <a:cubicBezTo>
                    <a:pt x="10906125" y="-571500"/>
                    <a:pt x="10906126" y="142876"/>
                    <a:pt x="0" y="0"/>
                  </a:cubicBezTo>
                </a:path>
              </a:pathLst>
            </a:cu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94" name="Forma libre 193">
              <a:extLst>
                <a:ext uri="{FF2B5EF4-FFF2-40B4-BE49-F238E27FC236}">
                  <a16:creationId xmlns:a16="http://schemas.microsoft.com/office/drawing/2014/main" id="{00000000-0008-0000-0500-0000C2000000}"/>
                </a:ext>
              </a:extLst>
            </xdr:cNvPr>
            <xdr:cNvSpPr/>
          </xdr:nvSpPr>
          <xdr:spPr bwMode="auto">
            <a:xfrm rot="16200000" flipH="1">
              <a:off x="2872925" y="10401337"/>
              <a:ext cx="8623788" cy="3765962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  <a:gd name="connsiteX0" fmla="*/ 0 w 4850951"/>
                <a:gd name="connsiteY0" fmla="*/ 0 h 3119437"/>
                <a:gd name="connsiteX1" fmla="*/ 2928937 w 4850951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  <a:gd name="connsiteX0" fmla="*/ 0 w 7379008"/>
                <a:gd name="connsiteY0" fmla="*/ 0 h 1306343"/>
                <a:gd name="connsiteX1" fmla="*/ 7379008 w 7379008"/>
                <a:gd name="connsiteY1" fmla="*/ 1306343 h 1306343"/>
                <a:gd name="connsiteX0" fmla="*/ 0 w 7379008"/>
                <a:gd name="connsiteY0" fmla="*/ 0 h 1307250"/>
                <a:gd name="connsiteX1" fmla="*/ 7379008 w 7379008"/>
                <a:gd name="connsiteY1" fmla="*/ 1306343 h 1307250"/>
                <a:gd name="connsiteX0" fmla="*/ 0 w 7583140"/>
                <a:gd name="connsiteY0" fmla="*/ 0 h 1494701"/>
                <a:gd name="connsiteX1" fmla="*/ 7583140 w 7583140"/>
                <a:gd name="connsiteY1" fmla="*/ 1493905 h 1494701"/>
                <a:gd name="connsiteX0" fmla="*/ 0 w 7583140"/>
                <a:gd name="connsiteY0" fmla="*/ 447 h 1495117"/>
                <a:gd name="connsiteX1" fmla="*/ 7583140 w 7583140"/>
                <a:gd name="connsiteY1" fmla="*/ 1494352 h 1495117"/>
                <a:gd name="connsiteX0" fmla="*/ 0 w 7583140"/>
                <a:gd name="connsiteY0" fmla="*/ 359 h 1558281"/>
                <a:gd name="connsiteX1" fmla="*/ 7583140 w 7583140"/>
                <a:gd name="connsiteY1" fmla="*/ 1494264 h 1558281"/>
                <a:gd name="connsiteX0" fmla="*/ 0 w 7460170"/>
                <a:gd name="connsiteY0" fmla="*/ 359 h 1558281"/>
                <a:gd name="connsiteX1" fmla="*/ 7460170 w 7460170"/>
                <a:gd name="connsiteY1" fmla="*/ 1494264 h 1558281"/>
                <a:gd name="connsiteX0" fmla="*/ 0 w 7460170"/>
                <a:gd name="connsiteY0" fmla="*/ 466 h 1494371"/>
                <a:gd name="connsiteX1" fmla="*/ 7460170 w 7460170"/>
                <a:gd name="connsiteY1" fmla="*/ 1494371 h 1494371"/>
                <a:gd name="connsiteX0" fmla="*/ 0 w 9128501"/>
                <a:gd name="connsiteY0" fmla="*/ 466 h 1494371"/>
                <a:gd name="connsiteX1" fmla="*/ 9128501 w 9128501"/>
                <a:gd name="connsiteY1" fmla="*/ 1494371 h 1494371"/>
                <a:gd name="connsiteX0" fmla="*/ 0 w 9223834"/>
                <a:gd name="connsiteY0" fmla="*/ 466 h 1494371"/>
                <a:gd name="connsiteX1" fmla="*/ 9223834 w 9223834"/>
                <a:gd name="connsiteY1" fmla="*/ 1494371 h 149437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9223834" h="1494371">
                  <a:moveTo>
                    <a:pt x="0" y="466"/>
                  </a:moveTo>
                  <a:cubicBezTo>
                    <a:pt x="3290714" y="-30305"/>
                    <a:pt x="5023298" y="1470408"/>
                    <a:pt x="9223834" y="1494371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95" name="Forma libre 194">
              <a:extLst>
                <a:ext uri="{FF2B5EF4-FFF2-40B4-BE49-F238E27FC236}">
                  <a16:creationId xmlns:a16="http://schemas.microsoft.com/office/drawing/2014/main" id="{00000000-0008-0000-0500-0000C3000000}"/>
                </a:ext>
              </a:extLst>
            </xdr:cNvPr>
            <xdr:cNvSpPr/>
          </xdr:nvSpPr>
          <xdr:spPr bwMode="auto">
            <a:xfrm>
              <a:off x="17693910" y="2630742"/>
              <a:ext cx="4026541" cy="3754822"/>
            </a:xfrm>
            <a:custGeom>
              <a:avLst/>
              <a:gdLst>
                <a:gd name="connsiteX0" fmla="*/ 190500 w 5357813"/>
                <a:gd name="connsiteY0" fmla="*/ 666750 h 4000500"/>
                <a:gd name="connsiteX1" fmla="*/ 4286250 w 5357813"/>
                <a:gd name="connsiteY1" fmla="*/ 666750 h 4000500"/>
                <a:gd name="connsiteX2" fmla="*/ 4524375 w 5357813"/>
                <a:gd name="connsiteY2" fmla="*/ 3905250 h 4000500"/>
                <a:gd name="connsiteX3" fmla="*/ 5310188 w 5357813"/>
                <a:gd name="connsiteY3" fmla="*/ 4000500 h 4000500"/>
                <a:gd name="connsiteX4" fmla="*/ 5357813 w 5357813"/>
                <a:gd name="connsiteY4" fmla="*/ 23813 h 4000500"/>
                <a:gd name="connsiteX5" fmla="*/ 0 w 5357813"/>
                <a:gd name="connsiteY5" fmla="*/ 0 h 4000500"/>
                <a:gd name="connsiteX6" fmla="*/ 190500 w 5357813"/>
                <a:gd name="connsiteY6" fmla="*/ 666750 h 4000500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333875 w 5167313"/>
                <a:gd name="connsiteY2" fmla="*/ 4518661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104432 w 5167313"/>
                <a:gd name="connsiteY2" fmla="*/ 4599274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152633 h 4486383"/>
                <a:gd name="connsiteX1" fmla="*/ 4095750 w 5167313"/>
                <a:gd name="connsiteY1" fmla="*/ 1152633 h 4486383"/>
                <a:gd name="connsiteX2" fmla="*/ 4104432 w 5167313"/>
                <a:gd name="connsiteY2" fmla="*/ 4471746 h 4486383"/>
                <a:gd name="connsiteX3" fmla="*/ 5119688 w 5167313"/>
                <a:gd name="connsiteY3" fmla="*/ 4486383 h 4486383"/>
                <a:gd name="connsiteX4" fmla="*/ 5167313 w 5167313"/>
                <a:gd name="connsiteY4" fmla="*/ 509696 h 4486383"/>
                <a:gd name="connsiteX5" fmla="*/ 316690 w 5167313"/>
                <a:gd name="connsiteY5" fmla="*/ 0 h 4486383"/>
                <a:gd name="connsiteX6" fmla="*/ 0 w 5167313"/>
                <a:gd name="connsiteY6" fmla="*/ 1152633 h 4486383"/>
                <a:gd name="connsiteX0" fmla="*/ 0 w 5119688"/>
                <a:gd name="connsiteY0" fmla="*/ 1152633 h 4486383"/>
                <a:gd name="connsiteX1" fmla="*/ 4095750 w 5119688"/>
                <a:gd name="connsiteY1" fmla="*/ 1152633 h 4486383"/>
                <a:gd name="connsiteX2" fmla="*/ 4104432 w 5119688"/>
                <a:gd name="connsiteY2" fmla="*/ 4471746 h 4486383"/>
                <a:gd name="connsiteX3" fmla="*/ 5119688 w 5119688"/>
                <a:gd name="connsiteY3" fmla="*/ 4486383 h 4486383"/>
                <a:gd name="connsiteX4" fmla="*/ 4889270 w 5119688"/>
                <a:gd name="connsiteY4" fmla="*/ 339658 h 4486383"/>
                <a:gd name="connsiteX5" fmla="*/ 316690 w 5119688"/>
                <a:gd name="connsiteY5" fmla="*/ 0 h 4486383"/>
                <a:gd name="connsiteX6" fmla="*/ 0 w 5119688"/>
                <a:gd name="connsiteY6" fmla="*/ 1152633 h 4486383"/>
                <a:gd name="connsiteX0" fmla="*/ 0 w 4810752"/>
                <a:gd name="connsiteY0" fmla="*/ 1832782 h 4486383"/>
                <a:gd name="connsiteX1" fmla="*/ 3786814 w 4810752"/>
                <a:gd name="connsiteY1" fmla="*/ 1152633 h 4486383"/>
                <a:gd name="connsiteX2" fmla="*/ 3795496 w 4810752"/>
                <a:gd name="connsiteY2" fmla="*/ 4471746 h 4486383"/>
                <a:gd name="connsiteX3" fmla="*/ 4810752 w 4810752"/>
                <a:gd name="connsiteY3" fmla="*/ 4486383 h 4486383"/>
                <a:gd name="connsiteX4" fmla="*/ 4580334 w 4810752"/>
                <a:gd name="connsiteY4" fmla="*/ 339658 h 4486383"/>
                <a:gd name="connsiteX5" fmla="*/ 7754 w 4810752"/>
                <a:gd name="connsiteY5" fmla="*/ 0 h 4486383"/>
                <a:gd name="connsiteX6" fmla="*/ 0 w 4810752"/>
                <a:gd name="connsiteY6" fmla="*/ 1832782 h 4486383"/>
                <a:gd name="connsiteX0" fmla="*/ 0 w 5003223"/>
                <a:gd name="connsiteY0" fmla="*/ 1832782 h 4612753"/>
                <a:gd name="connsiteX1" fmla="*/ 3786814 w 5003223"/>
                <a:gd name="connsiteY1" fmla="*/ 1152633 h 4612753"/>
                <a:gd name="connsiteX2" fmla="*/ 3795496 w 5003223"/>
                <a:gd name="connsiteY2" fmla="*/ 4471746 h 4612753"/>
                <a:gd name="connsiteX3" fmla="*/ 5003223 w 5003223"/>
                <a:gd name="connsiteY3" fmla="*/ 4612753 h 4612753"/>
                <a:gd name="connsiteX4" fmla="*/ 4580334 w 5003223"/>
                <a:gd name="connsiteY4" fmla="*/ 339658 h 4612753"/>
                <a:gd name="connsiteX5" fmla="*/ 7754 w 5003223"/>
                <a:gd name="connsiteY5" fmla="*/ 0 h 4612753"/>
                <a:gd name="connsiteX6" fmla="*/ 0 w 5003223"/>
                <a:gd name="connsiteY6" fmla="*/ 1832782 h 4612753"/>
                <a:gd name="connsiteX0" fmla="*/ 0 w 5003223"/>
                <a:gd name="connsiteY0" fmla="*/ 1832782 h 4724487"/>
                <a:gd name="connsiteX1" fmla="*/ 3786814 w 5003223"/>
                <a:gd name="connsiteY1" fmla="*/ 1152633 h 4724487"/>
                <a:gd name="connsiteX2" fmla="*/ 4084202 w 5003223"/>
                <a:gd name="connsiteY2" fmla="*/ 4724487 h 4724487"/>
                <a:gd name="connsiteX3" fmla="*/ 5003223 w 5003223"/>
                <a:gd name="connsiteY3" fmla="*/ 4612753 h 4724487"/>
                <a:gd name="connsiteX4" fmla="*/ 4580334 w 5003223"/>
                <a:gd name="connsiteY4" fmla="*/ 339658 h 4724487"/>
                <a:gd name="connsiteX5" fmla="*/ 7754 w 5003223"/>
                <a:gd name="connsiteY5" fmla="*/ 0 h 4724487"/>
                <a:gd name="connsiteX6" fmla="*/ 0 w 5003223"/>
                <a:gd name="connsiteY6" fmla="*/ 1832782 h 4724487"/>
                <a:gd name="connsiteX0" fmla="*/ 0 w 5003223"/>
                <a:gd name="connsiteY0" fmla="*/ 1832782 h 4640240"/>
                <a:gd name="connsiteX1" fmla="*/ 3786814 w 5003223"/>
                <a:gd name="connsiteY1" fmla="*/ 1152633 h 4640240"/>
                <a:gd name="connsiteX2" fmla="*/ 3891731 w 5003223"/>
                <a:gd name="connsiteY2" fmla="*/ 4640240 h 4640240"/>
                <a:gd name="connsiteX3" fmla="*/ 5003223 w 5003223"/>
                <a:gd name="connsiteY3" fmla="*/ 4612753 h 4640240"/>
                <a:gd name="connsiteX4" fmla="*/ 4580334 w 5003223"/>
                <a:gd name="connsiteY4" fmla="*/ 339658 h 4640240"/>
                <a:gd name="connsiteX5" fmla="*/ 7754 w 5003223"/>
                <a:gd name="connsiteY5" fmla="*/ 0 h 4640240"/>
                <a:gd name="connsiteX6" fmla="*/ 0 w 5003223"/>
                <a:gd name="connsiteY6" fmla="*/ 1832782 h 4640240"/>
                <a:gd name="connsiteX0" fmla="*/ 0 w 5035301"/>
                <a:gd name="connsiteY0" fmla="*/ 1495795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495795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04884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69041 w 5035301"/>
                <a:gd name="connsiteY4" fmla="*/ 8691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723511"/>
                <a:gd name="connsiteX1" fmla="*/ 3818892 w 5035301"/>
                <a:gd name="connsiteY1" fmla="*/ 1152633 h 4723511"/>
                <a:gd name="connsiteX2" fmla="*/ 4349328 w 5035301"/>
                <a:gd name="connsiteY2" fmla="*/ 4723511 h 4723511"/>
                <a:gd name="connsiteX3" fmla="*/ 5035301 w 5035301"/>
                <a:gd name="connsiteY3" fmla="*/ 4612753 h 4723511"/>
                <a:gd name="connsiteX4" fmla="*/ 4869041 w 5035301"/>
                <a:gd name="connsiteY4" fmla="*/ 86918 h 4723511"/>
                <a:gd name="connsiteX5" fmla="*/ 39832 w 5035301"/>
                <a:gd name="connsiteY5" fmla="*/ 0 h 4723511"/>
                <a:gd name="connsiteX6" fmla="*/ 0 w 5035301"/>
                <a:gd name="connsiteY6" fmla="*/ 1706412 h 4723511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491168 w 5035301"/>
                <a:gd name="connsiteY2" fmla="*/ 4556969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349328 w 5035301"/>
                <a:gd name="connsiteY2" fmla="*/ 4473698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4999841"/>
                <a:gd name="connsiteY0" fmla="*/ 1498234 h 4612753"/>
                <a:gd name="connsiteX1" fmla="*/ 3783432 w 4999841"/>
                <a:gd name="connsiteY1" fmla="*/ 1152633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4999841"/>
                <a:gd name="connsiteY0" fmla="*/ 1498234 h 4612753"/>
                <a:gd name="connsiteX1" fmla="*/ 4722178 w 4999841"/>
                <a:gd name="connsiteY1" fmla="*/ 667456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5090307"/>
                <a:gd name="connsiteY0" fmla="*/ 1498234 h 4612753"/>
                <a:gd name="connsiteX1" fmla="*/ 4722178 w 5090307"/>
                <a:gd name="connsiteY1" fmla="*/ 667456 h 4612753"/>
                <a:gd name="connsiteX2" fmla="*/ 4313868 w 5090307"/>
                <a:gd name="connsiteY2" fmla="*/ 4473698 h 4612753"/>
                <a:gd name="connsiteX3" fmla="*/ 4999841 w 5090307"/>
                <a:gd name="connsiteY3" fmla="*/ 4612753 h 4612753"/>
                <a:gd name="connsiteX4" fmla="*/ 4833581 w 5090307"/>
                <a:gd name="connsiteY4" fmla="*/ 86918 h 4612753"/>
                <a:gd name="connsiteX5" fmla="*/ 4372 w 5090307"/>
                <a:gd name="connsiteY5" fmla="*/ 0 h 4612753"/>
                <a:gd name="connsiteX6" fmla="*/ 0 w 5090307"/>
                <a:gd name="connsiteY6" fmla="*/ 1498234 h 4612753"/>
                <a:gd name="connsiteX0" fmla="*/ 0 w 5158759"/>
                <a:gd name="connsiteY0" fmla="*/ 1498234 h 4612753"/>
                <a:gd name="connsiteX1" fmla="*/ 4722178 w 5158759"/>
                <a:gd name="connsiteY1" fmla="*/ 667456 h 4612753"/>
                <a:gd name="connsiteX2" fmla="*/ 4313868 w 5158759"/>
                <a:gd name="connsiteY2" fmla="*/ 4473698 h 4612753"/>
                <a:gd name="connsiteX3" fmla="*/ 4999841 w 5158759"/>
                <a:gd name="connsiteY3" fmla="*/ 4612753 h 4612753"/>
                <a:gd name="connsiteX4" fmla="*/ 4833581 w 5158759"/>
                <a:gd name="connsiteY4" fmla="*/ 86918 h 4612753"/>
                <a:gd name="connsiteX5" fmla="*/ 4372 w 5158759"/>
                <a:gd name="connsiteY5" fmla="*/ 0 h 4612753"/>
                <a:gd name="connsiteX6" fmla="*/ 0 w 5158759"/>
                <a:gd name="connsiteY6" fmla="*/ 149823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6332 w 5582311"/>
                <a:gd name="connsiteY0" fmla="*/ 797424 h 4612753"/>
                <a:gd name="connsiteX1" fmla="*/ 5145730 w 5582311"/>
                <a:gd name="connsiteY1" fmla="*/ 667456 h 4612753"/>
                <a:gd name="connsiteX2" fmla="*/ 4737420 w 5582311"/>
                <a:gd name="connsiteY2" fmla="*/ 4473698 h 4612753"/>
                <a:gd name="connsiteX3" fmla="*/ 5423393 w 5582311"/>
                <a:gd name="connsiteY3" fmla="*/ 4612753 h 4612753"/>
                <a:gd name="connsiteX4" fmla="*/ 5257133 w 5582311"/>
                <a:gd name="connsiteY4" fmla="*/ 86918 h 4612753"/>
                <a:gd name="connsiteX5" fmla="*/ 427924 w 5582311"/>
                <a:gd name="connsiteY5" fmla="*/ 0 h 4612753"/>
                <a:gd name="connsiteX6" fmla="*/ 6332 w 5582311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616419"/>
                <a:gd name="connsiteY0" fmla="*/ 420065 h 4612753"/>
                <a:gd name="connsiteX1" fmla="*/ 5278471 w 5616419"/>
                <a:gd name="connsiteY1" fmla="*/ 182280 h 4612753"/>
                <a:gd name="connsiteX2" fmla="*/ 5044003 w 5616419"/>
                <a:gd name="connsiteY2" fmla="*/ 4419790 h 4612753"/>
                <a:gd name="connsiteX3" fmla="*/ 5417061 w 5616419"/>
                <a:gd name="connsiteY3" fmla="*/ 4612753 h 4612753"/>
                <a:gd name="connsiteX4" fmla="*/ 5250801 w 5616419"/>
                <a:gd name="connsiteY4" fmla="*/ 86918 h 4612753"/>
                <a:gd name="connsiteX5" fmla="*/ 421592 w 5616419"/>
                <a:gd name="connsiteY5" fmla="*/ 0 h 4612753"/>
                <a:gd name="connsiteX6" fmla="*/ 0 w 5616419"/>
                <a:gd name="connsiteY6" fmla="*/ 420065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5044003 w 5575979"/>
                <a:gd name="connsiteY2" fmla="*/ 4419790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575979"/>
                <a:gd name="connsiteY0" fmla="*/ 334476 h 4527164"/>
                <a:gd name="connsiteX1" fmla="*/ 5278471 w 5575979"/>
                <a:gd name="connsiteY1" fmla="*/ 96691 h 4527164"/>
                <a:gd name="connsiteX2" fmla="*/ 5044003 w 5575979"/>
                <a:gd name="connsiteY2" fmla="*/ 4334201 h 4527164"/>
                <a:gd name="connsiteX3" fmla="*/ 5417061 w 5575979"/>
                <a:gd name="connsiteY3" fmla="*/ 4527164 h 4527164"/>
                <a:gd name="connsiteX4" fmla="*/ 5250801 w 5575979"/>
                <a:gd name="connsiteY4" fmla="*/ 1329 h 4527164"/>
                <a:gd name="connsiteX5" fmla="*/ 421592 w 5575979"/>
                <a:gd name="connsiteY5" fmla="*/ 237862 h 4527164"/>
                <a:gd name="connsiteX6" fmla="*/ 0 w 5575979"/>
                <a:gd name="connsiteY6" fmla="*/ 334476 h 4527164"/>
                <a:gd name="connsiteX0" fmla="*/ 0 w 5531815"/>
                <a:gd name="connsiteY0" fmla="*/ 334476 h 4527164"/>
                <a:gd name="connsiteX1" fmla="*/ 5278471 w 5531815"/>
                <a:gd name="connsiteY1" fmla="*/ 96691 h 4527164"/>
                <a:gd name="connsiteX2" fmla="*/ 5044003 w 5531815"/>
                <a:gd name="connsiteY2" fmla="*/ 4334201 h 4527164"/>
                <a:gd name="connsiteX3" fmla="*/ 5417061 w 5531815"/>
                <a:gd name="connsiteY3" fmla="*/ 4527164 h 4527164"/>
                <a:gd name="connsiteX4" fmla="*/ 5250801 w 5531815"/>
                <a:gd name="connsiteY4" fmla="*/ 1329 h 4527164"/>
                <a:gd name="connsiteX5" fmla="*/ 421592 w 5531815"/>
                <a:gd name="connsiteY5" fmla="*/ 237862 h 4527164"/>
                <a:gd name="connsiteX6" fmla="*/ 0 w 5531815"/>
                <a:gd name="connsiteY6" fmla="*/ 334476 h 4527164"/>
                <a:gd name="connsiteX0" fmla="*/ 0 w 5531815"/>
                <a:gd name="connsiteY0" fmla="*/ 333147 h 4525835"/>
                <a:gd name="connsiteX1" fmla="*/ 5278471 w 5531815"/>
                <a:gd name="connsiteY1" fmla="*/ 95362 h 4525835"/>
                <a:gd name="connsiteX2" fmla="*/ 5044003 w 5531815"/>
                <a:gd name="connsiteY2" fmla="*/ 4332872 h 4525835"/>
                <a:gd name="connsiteX3" fmla="*/ 5417061 w 5531815"/>
                <a:gd name="connsiteY3" fmla="*/ 4525835 h 4525835"/>
                <a:gd name="connsiteX4" fmla="*/ 5250801 w 5531815"/>
                <a:gd name="connsiteY4" fmla="*/ 0 h 4525835"/>
                <a:gd name="connsiteX5" fmla="*/ 421592 w 5531815"/>
                <a:gd name="connsiteY5" fmla="*/ 236533 h 4525835"/>
                <a:gd name="connsiteX6" fmla="*/ 0 w 5531815"/>
                <a:gd name="connsiteY6" fmla="*/ 333147 h 4525835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421592 w 5562512"/>
                <a:gd name="connsiteY5" fmla="*/ 290441 h 4579743"/>
                <a:gd name="connsiteX6" fmla="*/ 0 w 556251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212982 w 5562512"/>
                <a:gd name="connsiteY5" fmla="*/ 74807 h 4579743"/>
                <a:gd name="connsiteX6" fmla="*/ 0 w 5562512"/>
                <a:gd name="connsiteY6" fmla="*/ 387055 h 4579743"/>
                <a:gd name="connsiteX0" fmla="*/ 99933 w 5349530"/>
                <a:gd name="connsiteY0" fmla="*/ 241617 h 4757756"/>
                <a:gd name="connsiteX1" fmla="*/ 5065489 w 5349530"/>
                <a:gd name="connsiteY1" fmla="*/ 327283 h 4757756"/>
                <a:gd name="connsiteX2" fmla="*/ 4831021 w 5349530"/>
                <a:gd name="connsiteY2" fmla="*/ 4564793 h 4757756"/>
                <a:gd name="connsiteX3" fmla="*/ 5204079 w 5349530"/>
                <a:gd name="connsiteY3" fmla="*/ 4757756 h 4757756"/>
                <a:gd name="connsiteX4" fmla="*/ 5142124 w 5349530"/>
                <a:gd name="connsiteY4" fmla="*/ 178013 h 4757756"/>
                <a:gd name="connsiteX5" fmla="*/ 0 w 5349530"/>
                <a:gd name="connsiteY5" fmla="*/ 252820 h 4757756"/>
                <a:gd name="connsiteX6" fmla="*/ 99933 w 5349530"/>
                <a:gd name="connsiteY6" fmla="*/ 241617 h 4757756"/>
                <a:gd name="connsiteX0" fmla="*/ 0 w 5353902"/>
                <a:gd name="connsiteY0" fmla="*/ 595640 h 4579743"/>
                <a:gd name="connsiteX1" fmla="*/ 5069861 w 5353902"/>
                <a:gd name="connsiteY1" fmla="*/ 149270 h 4579743"/>
                <a:gd name="connsiteX2" fmla="*/ 4835393 w 5353902"/>
                <a:gd name="connsiteY2" fmla="*/ 4386780 h 4579743"/>
                <a:gd name="connsiteX3" fmla="*/ 5208451 w 5353902"/>
                <a:gd name="connsiteY3" fmla="*/ 4579743 h 4579743"/>
                <a:gd name="connsiteX4" fmla="*/ 5146496 w 5353902"/>
                <a:gd name="connsiteY4" fmla="*/ 0 h 4579743"/>
                <a:gd name="connsiteX5" fmla="*/ 4372 w 5353902"/>
                <a:gd name="connsiteY5" fmla="*/ 74807 h 4579743"/>
                <a:gd name="connsiteX6" fmla="*/ 0 w 5353902"/>
                <a:gd name="connsiteY6" fmla="*/ 595640 h 4579743"/>
                <a:gd name="connsiteX0" fmla="*/ 0 w 5486581"/>
                <a:gd name="connsiteY0" fmla="*/ 558034 h 4542137"/>
                <a:gd name="connsiteX1" fmla="*/ 5069861 w 5486581"/>
                <a:gd name="connsiteY1" fmla="*/ 111664 h 4542137"/>
                <a:gd name="connsiteX2" fmla="*/ 4835393 w 5486581"/>
                <a:gd name="connsiteY2" fmla="*/ 4349174 h 4542137"/>
                <a:gd name="connsiteX3" fmla="*/ 5208451 w 5486581"/>
                <a:gd name="connsiteY3" fmla="*/ 4542137 h 4542137"/>
                <a:gd name="connsiteX4" fmla="*/ 5389875 w 5486581"/>
                <a:gd name="connsiteY4" fmla="*/ 198854 h 4542137"/>
                <a:gd name="connsiteX5" fmla="*/ 4372 w 5486581"/>
                <a:gd name="connsiteY5" fmla="*/ 37201 h 4542137"/>
                <a:gd name="connsiteX6" fmla="*/ 0 w 5486581"/>
                <a:gd name="connsiteY6" fmla="*/ 558034 h 4542137"/>
                <a:gd name="connsiteX0" fmla="*/ 0 w 5342294"/>
                <a:gd name="connsiteY0" fmla="*/ 1009447 h 4993550"/>
                <a:gd name="connsiteX1" fmla="*/ 5069861 w 5342294"/>
                <a:gd name="connsiteY1" fmla="*/ 563077 h 4993550"/>
                <a:gd name="connsiteX2" fmla="*/ 4835393 w 5342294"/>
                <a:gd name="connsiteY2" fmla="*/ 4800587 h 4993550"/>
                <a:gd name="connsiteX3" fmla="*/ 5208451 w 5342294"/>
                <a:gd name="connsiteY3" fmla="*/ 4993550 h 4993550"/>
                <a:gd name="connsiteX4" fmla="*/ 5111728 w 5342294"/>
                <a:gd name="connsiteY4" fmla="*/ 0 h 4993550"/>
                <a:gd name="connsiteX5" fmla="*/ 4372 w 5342294"/>
                <a:gd name="connsiteY5" fmla="*/ 488614 h 4993550"/>
                <a:gd name="connsiteX6" fmla="*/ 0 w 5342294"/>
                <a:gd name="connsiteY6" fmla="*/ 1009447 h 4993550"/>
                <a:gd name="connsiteX0" fmla="*/ 99933 w 5442227"/>
                <a:gd name="connsiteY0" fmla="*/ 1009447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99933 w 5442227"/>
                <a:gd name="connsiteY6" fmla="*/ 1009447 h 4993550"/>
                <a:gd name="connsiteX0" fmla="*/ 273775 w 5442227"/>
                <a:gd name="connsiteY0" fmla="*/ 536526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536526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0 w 5474915"/>
                <a:gd name="connsiteY0" fmla="*/ 796976 h 4993550"/>
                <a:gd name="connsiteX1" fmla="*/ 5202482 w 5474915"/>
                <a:gd name="connsiteY1" fmla="*/ 563077 h 4993550"/>
                <a:gd name="connsiteX2" fmla="*/ 4968014 w 5474915"/>
                <a:gd name="connsiteY2" fmla="*/ 4800587 h 4993550"/>
                <a:gd name="connsiteX3" fmla="*/ 5341072 w 5474915"/>
                <a:gd name="connsiteY3" fmla="*/ 4993550 h 4993550"/>
                <a:gd name="connsiteX4" fmla="*/ 5244349 w 5474915"/>
                <a:gd name="connsiteY4" fmla="*/ 0 h 4993550"/>
                <a:gd name="connsiteX5" fmla="*/ 32688 w 5474915"/>
                <a:gd name="connsiteY5" fmla="*/ 133923 h 4993550"/>
                <a:gd name="connsiteX6" fmla="*/ 0 w 5474915"/>
                <a:gd name="connsiteY6" fmla="*/ 796976 h 4993550"/>
                <a:gd name="connsiteX0" fmla="*/ 0 w 5474915"/>
                <a:gd name="connsiteY0" fmla="*/ 796976 h 5640865"/>
                <a:gd name="connsiteX1" fmla="*/ 5202482 w 5474915"/>
                <a:gd name="connsiteY1" fmla="*/ 563077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37998"/>
                <a:gd name="connsiteY0" fmla="*/ 796976 h 5640865"/>
                <a:gd name="connsiteX1" fmla="*/ 4917909 w 5437998"/>
                <a:gd name="connsiteY1" fmla="*/ 526543 h 5640865"/>
                <a:gd name="connsiteX2" fmla="*/ 4792892 w 5437998"/>
                <a:gd name="connsiteY2" fmla="*/ 5640865 h 5640865"/>
                <a:gd name="connsiteX3" fmla="*/ 5341072 w 5437998"/>
                <a:gd name="connsiteY3" fmla="*/ 4993550 h 5640865"/>
                <a:gd name="connsiteX4" fmla="*/ 5244349 w 5437998"/>
                <a:gd name="connsiteY4" fmla="*/ 0 h 5640865"/>
                <a:gd name="connsiteX5" fmla="*/ 32688 w 5437998"/>
                <a:gd name="connsiteY5" fmla="*/ 60855 h 5640865"/>
                <a:gd name="connsiteX6" fmla="*/ 0 w 5437998"/>
                <a:gd name="connsiteY6" fmla="*/ 796976 h 5640865"/>
                <a:gd name="connsiteX0" fmla="*/ 0 w 5455980"/>
                <a:gd name="connsiteY0" fmla="*/ 796976 h 5724227"/>
                <a:gd name="connsiteX1" fmla="*/ 4917909 w 5455980"/>
                <a:gd name="connsiteY1" fmla="*/ 526543 h 5724227"/>
                <a:gd name="connsiteX2" fmla="*/ 4792892 w 5455980"/>
                <a:gd name="connsiteY2" fmla="*/ 5640865 h 5724227"/>
                <a:gd name="connsiteX3" fmla="*/ 5362963 w 5455980"/>
                <a:gd name="connsiteY3" fmla="*/ 5724227 h 5724227"/>
                <a:gd name="connsiteX4" fmla="*/ 5244349 w 5455980"/>
                <a:gd name="connsiteY4" fmla="*/ 0 h 5724227"/>
                <a:gd name="connsiteX5" fmla="*/ 32688 w 5455980"/>
                <a:gd name="connsiteY5" fmla="*/ 60855 h 5724227"/>
                <a:gd name="connsiteX6" fmla="*/ 0 w 5455980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472415"/>
                <a:gd name="connsiteY0" fmla="*/ 796976 h 5760762"/>
                <a:gd name="connsiteX1" fmla="*/ 4917909 w 5472415"/>
                <a:gd name="connsiteY1" fmla="*/ 526543 h 5760762"/>
                <a:gd name="connsiteX2" fmla="*/ 4792892 w 5472415"/>
                <a:gd name="connsiteY2" fmla="*/ 5640865 h 5760762"/>
                <a:gd name="connsiteX3" fmla="*/ 5472415 w 5472415"/>
                <a:gd name="connsiteY3" fmla="*/ 5760762 h 5760762"/>
                <a:gd name="connsiteX4" fmla="*/ 5244349 w 5472415"/>
                <a:gd name="connsiteY4" fmla="*/ 0 h 5760762"/>
                <a:gd name="connsiteX5" fmla="*/ 32688 w 5472415"/>
                <a:gd name="connsiteY5" fmla="*/ 60855 h 5760762"/>
                <a:gd name="connsiteX6" fmla="*/ 0 w 5472415"/>
                <a:gd name="connsiteY6" fmla="*/ 796976 h 5760762"/>
                <a:gd name="connsiteX0" fmla="*/ 0 w 5472415"/>
                <a:gd name="connsiteY0" fmla="*/ 760443 h 5724229"/>
                <a:gd name="connsiteX1" fmla="*/ 4917909 w 5472415"/>
                <a:gd name="connsiteY1" fmla="*/ 490010 h 5724229"/>
                <a:gd name="connsiteX2" fmla="*/ 4792892 w 5472415"/>
                <a:gd name="connsiteY2" fmla="*/ 5604332 h 5724229"/>
                <a:gd name="connsiteX3" fmla="*/ 5472415 w 5472415"/>
                <a:gd name="connsiteY3" fmla="*/ 5724229 h 5724229"/>
                <a:gd name="connsiteX4" fmla="*/ 5375691 w 5472415"/>
                <a:gd name="connsiteY4" fmla="*/ 0 h 5724229"/>
                <a:gd name="connsiteX5" fmla="*/ 32688 w 5472415"/>
                <a:gd name="connsiteY5" fmla="*/ 24322 h 5724229"/>
                <a:gd name="connsiteX6" fmla="*/ 0 w 5472415"/>
                <a:gd name="connsiteY6" fmla="*/ 760443 h 5724229"/>
                <a:gd name="connsiteX0" fmla="*/ 0 w 5488196"/>
                <a:gd name="connsiteY0" fmla="*/ 796978 h 5760764"/>
                <a:gd name="connsiteX1" fmla="*/ 4917909 w 5488196"/>
                <a:gd name="connsiteY1" fmla="*/ 526545 h 5760764"/>
                <a:gd name="connsiteX2" fmla="*/ 4792892 w 5488196"/>
                <a:gd name="connsiteY2" fmla="*/ 5640867 h 5760764"/>
                <a:gd name="connsiteX3" fmla="*/ 5472415 w 5488196"/>
                <a:gd name="connsiteY3" fmla="*/ 5760764 h 5760764"/>
                <a:gd name="connsiteX4" fmla="*/ 5485143 w 5488196"/>
                <a:gd name="connsiteY4" fmla="*/ 0 h 5760764"/>
                <a:gd name="connsiteX5" fmla="*/ 32688 w 5488196"/>
                <a:gd name="connsiteY5" fmla="*/ 60857 h 5760764"/>
                <a:gd name="connsiteX6" fmla="*/ 0 w 5488196"/>
                <a:gd name="connsiteY6" fmla="*/ 796978 h 5760764"/>
                <a:gd name="connsiteX0" fmla="*/ 1239430 w 5455508"/>
                <a:gd name="connsiteY0" fmla="*/ 738524 h 5760764"/>
                <a:gd name="connsiteX1" fmla="*/ 4885221 w 5455508"/>
                <a:gd name="connsiteY1" fmla="*/ 526545 h 5760764"/>
                <a:gd name="connsiteX2" fmla="*/ 4760204 w 5455508"/>
                <a:gd name="connsiteY2" fmla="*/ 5640867 h 5760764"/>
                <a:gd name="connsiteX3" fmla="*/ 5439727 w 5455508"/>
                <a:gd name="connsiteY3" fmla="*/ 5760764 h 5760764"/>
                <a:gd name="connsiteX4" fmla="*/ 5452455 w 5455508"/>
                <a:gd name="connsiteY4" fmla="*/ 0 h 5760764"/>
                <a:gd name="connsiteX5" fmla="*/ 0 w 5455508"/>
                <a:gd name="connsiteY5" fmla="*/ 60857 h 5760764"/>
                <a:gd name="connsiteX6" fmla="*/ 1239430 w 5455508"/>
                <a:gd name="connsiteY6" fmla="*/ 738524 h 5760764"/>
                <a:gd name="connsiteX0" fmla="*/ 0 w 4216078"/>
                <a:gd name="connsiteY0" fmla="*/ 738524 h 5760764"/>
                <a:gd name="connsiteX1" fmla="*/ 3645791 w 4216078"/>
                <a:gd name="connsiteY1" fmla="*/ 526545 h 5760764"/>
                <a:gd name="connsiteX2" fmla="*/ 3520774 w 4216078"/>
                <a:gd name="connsiteY2" fmla="*/ 5640867 h 5760764"/>
                <a:gd name="connsiteX3" fmla="*/ 4200297 w 4216078"/>
                <a:gd name="connsiteY3" fmla="*/ 5760764 h 5760764"/>
                <a:gd name="connsiteX4" fmla="*/ 4213025 w 4216078"/>
                <a:gd name="connsiteY4" fmla="*/ 0 h 5760764"/>
                <a:gd name="connsiteX5" fmla="*/ 444255 w 4216078"/>
                <a:gd name="connsiteY5" fmla="*/ 60857 h 5760764"/>
                <a:gd name="connsiteX6" fmla="*/ 0 w 4216078"/>
                <a:gd name="connsiteY6" fmla="*/ 738524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258867 w 3954171"/>
                <a:gd name="connsiteY2" fmla="*/ 5640867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3954171" h="5760764">
                  <a:moveTo>
                    <a:pt x="0" y="680069"/>
                  </a:moveTo>
                  <a:cubicBezTo>
                    <a:pt x="1632006" y="688919"/>
                    <a:pt x="1751878" y="517695"/>
                    <a:pt x="3383884" y="526545"/>
                  </a:cubicBezTo>
                  <a:cubicBezTo>
                    <a:pt x="3444793" y="2124098"/>
                    <a:pt x="3348630" y="3144245"/>
                    <a:pt x="3258867" y="5640867"/>
                  </a:cubicBezTo>
                  <a:lnTo>
                    <a:pt x="3938390" y="5760764"/>
                  </a:lnTo>
                  <a:cubicBezTo>
                    <a:pt x="3889423" y="3871224"/>
                    <a:pt x="3970491" y="907168"/>
                    <a:pt x="3951118" y="0"/>
                  </a:cubicBezTo>
                  <a:lnTo>
                    <a:pt x="182348" y="60857"/>
                  </a:lnTo>
                  <a:cubicBezTo>
                    <a:pt x="233862" y="701652"/>
                    <a:pt x="72122" y="176958"/>
                    <a:pt x="0" y="680069"/>
                  </a:cubicBez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196" name="CuadroTexto 10">
              <a:extLst>
                <a:ext uri="{FF2B5EF4-FFF2-40B4-BE49-F238E27FC236}">
                  <a16:creationId xmlns:a16="http://schemas.microsoft.com/office/drawing/2014/main" id="{00000000-0008-0000-0500-0000C4000000}"/>
                </a:ext>
              </a:extLst>
            </xdr:cNvPr>
            <xdr:cNvSpPr txBox="1"/>
          </xdr:nvSpPr>
          <xdr:spPr bwMode="auto">
            <a:xfrm rot="10800000" flipV="1">
              <a:off x="1371600" y="9643233"/>
              <a:ext cx="2089318" cy="9104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1</a:t>
              </a:r>
            </a:p>
          </xdr:txBody>
        </xdr:sp>
        <xdr:sp macro="" textlink="">
          <xdr:nvSpPr>
            <xdr:cNvPr id="197" name="87 Flecha derecha">
              <a:extLst>
                <a:ext uri="{FF2B5EF4-FFF2-40B4-BE49-F238E27FC236}">
                  <a16:creationId xmlns:a16="http://schemas.microsoft.com/office/drawing/2014/main" id="{00000000-0008-0000-0500-0000C5000000}"/>
                </a:ext>
              </a:extLst>
            </xdr:cNvPr>
            <xdr:cNvSpPr/>
          </xdr:nvSpPr>
          <xdr:spPr bwMode="auto">
            <a:xfrm rot="16200000">
              <a:off x="2263576" y="3182365"/>
              <a:ext cx="747279" cy="605062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198" name="CuadroTexto 10">
              <a:extLst>
                <a:ext uri="{FF2B5EF4-FFF2-40B4-BE49-F238E27FC236}">
                  <a16:creationId xmlns:a16="http://schemas.microsoft.com/office/drawing/2014/main" id="{00000000-0008-0000-0500-0000C6000000}"/>
                </a:ext>
              </a:extLst>
            </xdr:cNvPr>
            <xdr:cNvSpPr txBox="1"/>
          </xdr:nvSpPr>
          <xdr:spPr bwMode="auto">
            <a:xfrm rot="10800000" flipV="1">
              <a:off x="811174" y="4018005"/>
              <a:ext cx="3372051" cy="1826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Miguel Iglesias</a:t>
              </a:r>
            </a:p>
          </xdr:txBody>
        </xdr:sp>
        <xdr:cxnSp macro="">
          <xdr:nvCxnSpPr>
            <xdr:cNvPr id="199" name="Conector recto 198">
              <a:extLst>
                <a:ext uri="{FF2B5EF4-FFF2-40B4-BE49-F238E27FC236}">
                  <a16:creationId xmlns:a16="http://schemas.microsoft.com/office/drawing/2014/main" id="{00000000-0008-0000-0500-0000C7000000}"/>
                </a:ext>
              </a:extLst>
            </xdr:cNvPr>
            <xdr:cNvCxnSpPr/>
          </xdr:nvCxnSpPr>
          <xdr:spPr bwMode="auto">
            <a:xfrm flipH="1">
              <a:off x="10325100" y="4762500"/>
              <a:ext cx="76200" cy="11696700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00" name="Rectángulo: esquinas redondeadas 94">
              <a:extLst>
                <a:ext uri="{FF2B5EF4-FFF2-40B4-BE49-F238E27FC236}">
                  <a16:creationId xmlns:a16="http://schemas.microsoft.com/office/drawing/2014/main" id="{00000000-0008-0000-0500-0000C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25944" y="13563600"/>
              <a:ext cx="5674956" cy="5549621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cxnSp macro="">
          <xdr:nvCxnSpPr>
            <xdr:cNvPr id="201" name="Conector recto 200">
              <a:extLst>
                <a:ext uri="{FF2B5EF4-FFF2-40B4-BE49-F238E27FC236}">
                  <a16:creationId xmlns:a16="http://schemas.microsoft.com/office/drawing/2014/main" id="{00000000-0008-0000-0500-0000C9000000}"/>
                </a:ext>
              </a:extLst>
            </xdr:cNvPr>
            <xdr:cNvCxnSpPr/>
          </xdr:nvCxnSpPr>
          <xdr:spPr bwMode="auto">
            <a:xfrm flipV="1">
              <a:off x="1531187" y="12039600"/>
              <a:ext cx="2338301" cy="15240"/>
            </a:xfrm>
            <a:prstGeom prst="line">
              <a:avLst/>
            </a:prstGeom>
            <a:solidFill>
              <a:srgbClr val="FFFFFF"/>
            </a:solidFill>
            <a:ln w="127000" cap="flat" cmpd="sng" algn="ctr">
              <a:solidFill>
                <a:srgbClr val="FFC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202" name="Rectángulo: esquinas redondeadas 94">
              <a:extLst>
                <a:ext uri="{FF2B5EF4-FFF2-40B4-BE49-F238E27FC236}">
                  <a16:creationId xmlns:a16="http://schemas.microsoft.com/office/drawing/2014/main" id="{00000000-0008-0000-0500-0000CA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1087100" y="2705100"/>
              <a:ext cx="1676400" cy="164211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">
          <xdr:nvSpPr>
            <xdr:cNvPr id="203" name="Rectángulo: esquinas redondeadas 94">
              <a:extLst>
                <a:ext uri="{FF2B5EF4-FFF2-40B4-BE49-F238E27FC236}">
                  <a16:creationId xmlns:a16="http://schemas.microsoft.com/office/drawing/2014/main" id="{00000000-0008-0000-0500-0000CB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5030322" y="8801100"/>
              <a:ext cx="686056" cy="103632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">
          <xdr:nvSpPr>
            <xdr:cNvPr id="204" name="Rectángulo: esquinas redondeadas 94">
              <a:extLst>
                <a:ext uri="{FF2B5EF4-FFF2-40B4-BE49-F238E27FC236}">
                  <a16:creationId xmlns:a16="http://schemas.microsoft.com/office/drawing/2014/main" id="{00000000-0008-0000-0500-0000CC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4937686" y="2705100"/>
              <a:ext cx="757028" cy="3162300"/>
            </a:xfrm>
            <a:prstGeom prst="roundRect">
              <a:avLst>
                <a:gd name="adj" fmla="val 16667"/>
              </a:avLst>
            </a:prstGeom>
            <a:pattFill prst="pct5">
              <a:fgClr>
                <a:schemeClr val="bg1"/>
              </a:fgClr>
              <a:bgClr>
                <a:srgbClr val="00B050"/>
              </a:bgClr>
            </a:pattFill>
            <a:ln w="1270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205" name="Rectángulo: esquinas redondeadas 94">
              <a:extLst>
                <a:ext uri="{FF2B5EF4-FFF2-40B4-BE49-F238E27FC236}">
                  <a16:creationId xmlns:a16="http://schemas.microsoft.com/office/drawing/2014/main" id="{00000000-0008-0000-0500-0000C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983200" y="8559372"/>
              <a:ext cx="3657600" cy="10566827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6" name="CuadroTexto 10">
              <a:extLst>
                <a:ext uri="{FF2B5EF4-FFF2-40B4-BE49-F238E27FC236}">
                  <a16:creationId xmlns:a16="http://schemas.microsoft.com/office/drawing/2014/main" id="{00000000-0008-0000-0500-0000CE000000}"/>
                </a:ext>
              </a:extLst>
            </xdr:cNvPr>
            <xdr:cNvSpPr txBox="1"/>
          </xdr:nvSpPr>
          <xdr:spPr bwMode="auto">
            <a:xfrm rot="5400000" flipV="1">
              <a:off x="9444426" y="10408745"/>
              <a:ext cx="4940816" cy="112409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TREN ELECTRICO</a:t>
              </a:r>
            </a:p>
          </xdr:txBody>
        </xdr:sp>
        <xdr:pic>
          <xdr:nvPicPr>
            <xdr:cNvPr id="207" name="Imagen 18">
              <a:extLst>
                <a:ext uri="{FF2B5EF4-FFF2-40B4-BE49-F238E27FC236}">
                  <a16:creationId xmlns:a16="http://schemas.microsoft.com/office/drawing/2014/main" id="{00000000-0008-0000-0500-0000CF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7909"/>
            <a:stretch/>
          </xdr:blipFill>
          <xdr:spPr bwMode="auto">
            <a:xfrm rot="2344941">
              <a:off x="19175594" y="2924927"/>
              <a:ext cx="1981001" cy="229394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08" name="CuadroTexto 10">
              <a:extLst>
                <a:ext uri="{FF2B5EF4-FFF2-40B4-BE49-F238E27FC236}">
                  <a16:creationId xmlns:a16="http://schemas.microsoft.com/office/drawing/2014/main" id="{00000000-0008-0000-0500-0000D0000000}"/>
                </a:ext>
              </a:extLst>
            </xdr:cNvPr>
            <xdr:cNvSpPr txBox="1"/>
          </xdr:nvSpPr>
          <xdr:spPr bwMode="auto">
            <a:xfrm rot="10800000" flipV="1">
              <a:off x="17297400" y="4728333"/>
              <a:ext cx="4648200" cy="18629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	Ca. Huamachuco</a:t>
              </a:r>
            </a:p>
          </xdr:txBody>
        </xdr:sp>
        <xdr:sp macro="" textlink="">
          <xdr:nvSpPr>
            <xdr:cNvPr id="209" name="CuadroTexto 10">
              <a:extLst>
                <a:ext uri="{FF2B5EF4-FFF2-40B4-BE49-F238E27FC236}">
                  <a16:creationId xmlns:a16="http://schemas.microsoft.com/office/drawing/2014/main" id="{00000000-0008-0000-0500-0000D1000000}"/>
                </a:ext>
              </a:extLst>
            </xdr:cNvPr>
            <xdr:cNvSpPr txBox="1"/>
          </xdr:nvSpPr>
          <xdr:spPr bwMode="auto">
            <a:xfrm rot="5400000" flipV="1">
              <a:off x="4114799" y="16120234"/>
              <a:ext cx="5067300" cy="8723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Pachacutec</a:t>
              </a:r>
            </a:p>
          </xdr:txBody>
        </xdr:sp>
        <xdr:sp macro="" textlink="">
          <xdr:nvSpPr>
            <xdr:cNvPr id="210" name="CuadroTexto 10">
              <a:extLst>
                <a:ext uri="{FF2B5EF4-FFF2-40B4-BE49-F238E27FC236}">
                  <a16:creationId xmlns:a16="http://schemas.microsoft.com/office/drawing/2014/main" id="{00000000-0008-0000-0500-0000D2000000}"/>
                </a:ext>
              </a:extLst>
            </xdr:cNvPr>
            <xdr:cNvSpPr txBox="1"/>
          </xdr:nvSpPr>
          <xdr:spPr bwMode="auto">
            <a:xfrm rot="16200000" flipV="1">
              <a:off x="15887700" y="14862935"/>
              <a:ext cx="5067300" cy="8723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Pachacutec</a:t>
              </a:r>
            </a:p>
          </xdr:txBody>
        </xdr:sp>
        <xdr:sp macro="" textlink="">
          <xdr:nvSpPr>
            <xdr:cNvPr id="211" name="87 Flecha derecha">
              <a:extLst>
                <a:ext uri="{FF2B5EF4-FFF2-40B4-BE49-F238E27FC236}">
                  <a16:creationId xmlns:a16="http://schemas.microsoft.com/office/drawing/2014/main" id="{00000000-0008-0000-0500-0000D3000000}"/>
                </a:ext>
              </a:extLst>
            </xdr:cNvPr>
            <xdr:cNvSpPr/>
          </xdr:nvSpPr>
          <xdr:spPr bwMode="auto">
            <a:xfrm rot="16200000" flipH="1">
              <a:off x="3344262" y="17860358"/>
              <a:ext cx="980164" cy="713318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2" name="CuadroTexto 10">
              <a:extLst>
                <a:ext uri="{FF2B5EF4-FFF2-40B4-BE49-F238E27FC236}">
                  <a16:creationId xmlns:a16="http://schemas.microsoft.com/office/drawing/2014/main" id="{00000000-0008-0000-0500-0000D4000000}"/>
                </a:ext>
              </a:extLst>
            </xdr:cNvPr>
            <xdr:cNvSpPr txBox="1"/>
          </xdr:nvSpPr>
          <xdr:spPr bwMode="auto">
            <a:xfrm rot="10800000" flipV="1">
              <a:off x="1992274" y="15905205"/>
              <a:ext cx="3372051" cy="1826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Villa Maria</a:t>
              </a:r>
            </a:p>
          </xdr:txBody>
        </xdr:sp>
        <xdr:sp macro="" textlink="">
          <xdr:nvSpPr>
            <xdr:cNvPr id="213" name="87 Flecha derecha">
              <a:extLst>
                <a:ext uri="{FF2B5EF4-FFF2-40B4-BE49-F238E27FC236}">
                  <a16:creationId xmlns:a16="http://schemas.microsoft.com/office/drawing/2014/main" id="{00000000-0008-0000-0500-0000D5000000}"/>
                </a:ext>
              </a:extLst>
            </xdr:cNvPr>
            <xdr:cNvSpPr/>
          </xdr:nvSpPr>
          <xdr:spPr bwMode="auto">
            <a:xfrm rot="10800000" flipH="1">
              <a:off x="19460562" y="8716358"/>
              <a:ext cx="980164" cy="713318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4" name="CuadroTexto 10">
              <a:extLst>
                <a:ext uri="{FF2B5EF4-FFF2-40B4-BE49-F238E27FC236}">
                  <a16:creationId xmlns:a16="http://schemas.microsoft.com/office/drawing/2014/main" id="{00000000-0008-0000-0500-0000D6000000}"/>
                </a:ext>
              </a:extLst>
            </xdr:cNvPr>
            <xdr:cNvSpPr txBox="1"/>
          </xdr:nvSpPr>
          <xdr:spPr bwMode="auto">
            <a:xfrm rot="10800000" flipV="1">
              <a:off x="18070474" y="9296400"/>
              <a:ext cx="3372051" cy="26818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Salvador Allende</a:t>
              </a:r>
            </a:p>
          </xdr:txBody>
        </xdr:sp>
        <xdr:cxnSp macro="">
          <xdr:nvCxnSpPr>
            <xdr:cNvPr id="215" name="Conector recto 167">
              <a:extLst>
                <a:ext uri="{FF2B5EF4-FFF2-40B4-BE49-F238E27FC236}">
                  <a16:creationId xmlns:a16="http://schemas.microsoft.com/office/drawing/2014/main" id="{00000000-0008-0000-0500-0000D7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16961458" y="4798403"/>
              <a:ext cx="17259" cy="12066263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R$89">
          <xdr:nvSpPr>
            <xdr:cNvPr id="216" name="279 CuadroTexto">
              <a:extLst>
                <a:ext uri="{FF2B5EF4-FFF2-40B4-BE49-F238E27FC236}">
                  <a16:creationId xmlns:a16="http://schemas.microsoft.com/office/drawing/2014/main" id="{00000000-0008-0000-0500-0000D8000000}"/>
                </a:ext>
              </a:extLst>
            </xdr:cNvPr>
            <xdr:cNvSpPr txBox="1"/>
          </xdr:nvSpPr>
          <xdr:spPr bwMode="auto">
            <a:xfrm>
              <a:off x="85530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F91BCDC-A2DA-44DF-B4B2-7C8CF5F831E8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W$89">
          <xdr:nvSpPr>
            <xdr:cNvPr id="217" name="279 CuadroTexto">
              <a:extLst>
                <a:ext uri="{FF2B5EF4-FFF2-40B4-BE49-F238E27FC236}">
                  <a16:creationId xmlns:a16="http://schemas.microsoft.com/office/drawing/2014/main" id="{00000000-0008-0000-0500-0000D9000000}"/>
                </a:ext>
              </a:extLst>
            </xdr:cNvPr>
            <xdr:cNvSpPr txBox="1"/>
          </xdr:nvSpPr>
          <xdr:spPr bwMode="auto">
            <a:xfrm>
              <a:off x="73338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67821BED-14F4-49D7-A62E-CE02B0374063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47">
          <xdr:nvSpPr>
            <xdr:cNvPr id="218" name="279 CuadroTexto">
              <a:extLst>
                <a:ext uri="{FF2B5EF4-FFF2-40B4-BE49-F238E27FC236}">
                  <a16:creationId xmlns:a16="http://schemas.microsoft.com/office/drawing/2014/main" id="{00000000-0008-0000-0500-0000DA000000}"/>
                </a:ext>
              </a:extLst>
            </xdr:cNvPr>
            <xdr:cNvSpPr txBox="1"/>
          </xdr:nvSpPr>
          <xdr:spPr bwMode="auto">
            <a:xfrm>
              <a:off x="8215903" y="18081269"/>
              <a:ext cx="1893139" cy="88315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F7B83C49-C452-493B-B0A2-498EE4BDD607}" type="TxLink">
                <a:rPr lang="en-US" sz="44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A$89">
          <xdr:nvSpPr>
            <xdr:cNvPr id="219" name="279 CuadroTexto">
              <a:extLst>
                <a:ext uri="{FF2B5EF4-FFF2-40B4-BE49-F238E27FC236}">
                  <a16:creationId xmlns:a16="http://schemas.microsoft.com/office/drawing/2014/main" id="{00000000-0008-0000-0500-0000DB000000}"/>
                </a:ext>
              </a:extLst>
            </xdr:cNvPr>
            <xdr:cNvSpPr txBox="1"/>
          </xdr:nvSpPr>
          <xdr:spPr bwMode="auto">
            <a:xfrm>
              <a:off x="12938990" y="2940042"/>
              <a:ext cx="1748251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310BCE6-9833-4D6B-A6DB-9CF45CA1B661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C$89">
          <xdr:nvSpPr>
            <xdr:cNvPr id="220" name="279 CuadroTexto">
              <a:extLst>
                <a:ext uri="{FF2B5EF4-FFF2-40B4-BE49-F238E27FC236}">
                  <a16:creationId xmlns:a16="http://schemas.microsoft.com/office/drawing/2014/main" id="{00000000-0008-0000-0500-0000DC000000}"/>
                </a:ext>
              </a:extLst>
            </xdr:cNvPr>
            <xdr:cNvSpPr txBox="1"/>
          </xdr:nvSpPr>
          <xdr:spPr bwMode="auto">
            <a:xfrm>
              <a:off x="19532822" y="7086227"/>
              <a:ext cx="1857461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7A98793-A29B-43BC-8CB7-835A75ACCEC5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9">
          <xdr:nvSpPr>
            <xdr:cNvPr id="221" name="279 CuadroTexto">
              <a:extLst>
                <a:ext uri="{FF2B5EF4-FFF2-40B4-BE49-F238E27FC236}">
                  <a16:creationId xmlns:a16="http://schemas.microsoft.com/office/drawing/2014/main" id="{00000000-0008-0000-0500-0000DD000000}"/>
                </a:ext>
              </a:extLst>
            </xdr:cNvPr>
            <xdr:cNvSpPr txBox="1"/>
          </xdr:nvSpPr>
          <xdr:spPr bwMode="auto">
            <a:xfrm>
              <a:off x="4251522" y="3065111"/>
              <a:ext cx="1987884" cy="864814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97FEE54-7D4F-4386-AB0A-96ED873D42BB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22" name="Forma libre 221">
              <a:extLst>
                <a:ext uri="{FF2B5EF4-FFF2-40B4-BE49-F238E27FC236}">
                  <a16:creationId xmlns:a16="http://schemas.microsoft.com/office/drawing/2014/main" id="{00000000-0008-0000-0500-0000DE000000}"/>
                </a:ext>
              </a:extLst>
            </xdr:cNvPr>
            <xdr:cNvSpPr/>
          </xdr:nvSpPr>
          <xdr:spPr bwMode="auto">
            <a:xfrm>
              <a:off x="17183100" y="8077201"/>
              <a:ext cx="4534715" cy="11176176"/>
            </a:xfrm>
            <a:custGeom>
              <a:avLst/>
              <a:gdLst>
                <a:gd name="connsiteX0" fmla="*/ 71437 w 5072062"/>
                <a:gd name="connsiteY0" fmla="*/ 3381375 h 4167188"/>
                <a:gd name="connsiteX1" fmla="*/ 47625 w 5072062"/>
                <a:gd name="connsiteY1" fmla="*/ 4167188 h 4167188"/>
                <a:gd name="connsiteX2" fmla="*/ 5072062 w 5072062"/>
                <a:gd name="connsiteY2" fmla="*/ 4167188 h 4167188"/>
                <a:gd name="connsiteX3" fmla="*/ 5072062 w 5072062"/>
                <a:gd name="connsiteY3" fmla="*/ 0 h 4167188"/>
                <a:gd name="connsiteX4" fmla="*/ 4000500 w 5072062"/>
                <a:gd name="connsiteY4" fmla="*/ 119063 h 4167188"/>
                <a:gd name="connsiteX5" fmla="*/ 4095750 w 5072062"/>
                <a:gd name="connsiteY5" fmla="*/ 3476625 h 4167188"/>
                <a:gd name="connsiteX6" fmla="*/ 119062 w 5072062"/>
                <a:gd name="connsiteY6" fmla="*/ 3452813 h 4167188"/>
                <a:gd name="connsiteX7" fmla="*/ 0 w 5072062"/>
                <a:gd name="connsiteY7" fmla="*/ 3381375 h 4167188"/>
                <a:gd name="connsiteX8" fmla="*/ 71437 w 5072062"/>
                <a:gd name="connsiteY8" fmla="*/ 3381375 h 4167188"/>
                <a:gd name="connsiteX0" fmla="*/ 71437 w 5072062"/>
                <a:gd name="connsiteY0" fmla="*/ 3381375 h 4167188"/>
                <a:gd name="connsiteX1" fmla="*/ 47625 w 5072062"/>
                <a:gd name="connsiteY1" fmla="*/ 4167188 h 4167188"/>
                <a:gd name="connsiteX2" fmla="*/ 5072062 w 5072062"/>
                <a:gd name="connsiteY2" fmla="*/ 4167188 h 4167188"/>
                <a:gd name="connsiteX3" fmla="*/ 5072062 w 5072062"/>
                <a:gd name="connsiteY3" fmla="*/ 0 h 4167188"/>
                <a:gd name="connsiteX4" fmla="*/ 3792316 w 5072062"/>
                <a:gd name="connsiteY4" fmla="*/ 119063 h 4167188"/>
                <a:gd name="connsiteX5" fmla="*/ 4095750 w 5072062"/>
                <a:gd name="connsiteY5" fmla="*/ 3476625 h 4167188"/>
                <a:gd name="connsiteX6" fmla="*/ 119062 w 5072062"/>
                <a:gd name="connsiteY6" fmla="*/ 3452813 h 4167188"/>
                <a:gd name="connsiteX7" fmla="*/ 0 w 5072062"/>
                <a:gd name="connsiteY7" fmla="*/ 3381375 h 4167188"/>
                <a:gd name="connsiteX8" fmla="*/ 71437 w 5072062"/>
                <a:gd name="connsiteY8" fmla="*/ 3381375 h 4167188"/>
                <a:gd name="connsiteX0" fmla="*/ 71437 w 5072062"/>
                <a:gd name="connsiteY0" fmla="*/ 3612192 h 4398005"/>
                <a:gd name="connsiteX1" fmla="*/ 47625 w 5072062"/>
                <a:gd name="connsiteY1" fmla="*/ 4398005 h 4398005"/>
                <a:gd name="connsiteX2" fmla="*/ 5072062 w 5072062"/>
                <a:gd name="connsiteY2" fmla="*/ 4398005 h 4398005"/>
                <a:gd name="connsiteX3" fmla="*/ 4845680 w 5072062"/>
                <a:gd name="connsiteY3" fmla="*/ 0 h 4398005"/>
                <a:gd name="connsiteX4" fmla="*/ 3792316 w 5072062"/>
                <a:gd name="connsiteY4" fmla="*/ 349880 h 4398005"/>
                <a:gd name="connsiteX5" fmla="*/ 4095750 w 5072062"/>
                <a:gd name="connsiteY5" fmla="*/ 3707442 h 4398005"/>
                <a:gd name="connsiteX6" fmla="*/ 119062 w 5072062"/>
                <a:gd name="connsiteY6" fmla="*/ 3683630 h 4398005"/>
                <a:gd name="connsiteX7" fmla="*/ 0 w 5072062"/>
                <a:gd name="connsiteY7" fmla="*/ 3612192 h 4398005"/>
                <a:gd name="connsiteX8" fmla="*/ 71437 w 5072062"/>
                <a:gd name="connsiteY8" fmla="*/ 3612192 h 4398005"/>
                <a:gd name="connsiteX0" fmla="*/ 71437 w 4878020"/>
                <a:gd name="connsiteY0" fmla="*/ 3612192 h 4455709"/>
                <a:gd name="connsiteX1" fmla="*/ 47625 w 4878020"/>
                <a:gd name="connsiteY1" fmla="*/ 4398005 h 4455709"/>
                <a:gd name="connsiteX2" fmla="*/ 4878020 w 4878020"/>
                <a:gd name="connsiteY2" fmla="*/ 4455709 h 4455709"/>
                <a:gd name="connsiteX3" fmla="*/ 4845680 w 4878020"/>
                <a:gd name="connsiteY3" fmla="*/ 0 h 4455709"/>
                <a:gd name="connsiteX4" fmla="*/ 3792316 w 4878020"/>
                <a:gd name="connsiteY4" fmla="*/ 349880 h 4455709"/>
                <a:gd name="connsiteX5" fmla="*/ 4095750 w 4878020"/>
                <a:gd name="connsiteY5" fmla="*/ 3707442 h 4455709"/>
                <a:gd name="connsiteX6" fmla="*/ 119062 w 4878020"/>
                <a:gd name="connsiteY6" fmla="*/ 3683630 h 4455709"/>
                <a:gd name="connsiteX7" fmla="*/ 0 w 4878020"/>
                <a:gd name="connsiteY7" fmla="*/ 3612192 h 4455709"/>
                <a:gd name="connsiteX8" fmla="*/ 71437 w 4878020"/>
                <a:gd name="connsiteY8" fmla="*/ 3612192 h 4455709"/>
                <a:gd name="connsiteX0" fmla="*/ 0 w 4878020"/>
                <a:gd name="connsiteY0" fmla="*/ 3612192 h 4455709"/>
                <a:gd name="connsiteX1" fmla="*/ 47625 w 4878020"/>
                <a:gd name="connsiteY1" fmla="*/ 4398005 h 4455709"/>
                <a:gd name="connsiteX2" fmla="*/ 4878020 w 4878020"/>
                <a:gd name="connsiteY2" fmla="*/ 4455709 h 4455709"/>
                <a:gd name="connsiteX3" fmla="*/ 4845680 w 4878020"/>
                <a:gd name="connsiteY3" fmla="*/ 0 h 4455709"/>
                <a:gd name="connsiteX4" fmla="*/ 3792316 w 4878020"/>
                <a:gd name="connsiteY4" fmla="*/ 349880 h 4455709"/>
                <a:gd name="connsiteX5" fmla="*/ 4095750 w 4878020"/>
                <a:gd name="connsiteY5" fmla="*/ 3707442 h 4455709"/>
                <a:gd name="connsiteX6" fmla="*/ 119062 w 4878020"/>
                <a:gd name="connsiteY6" fmla="*/ 3683630 h 4455709"/>
                <a:gd name="connsiteX7" fmla="*/ 0 w 4878020"/>
                <a:gd name="connsiteY7" fmla="*/ 3612192 h 4455709"/>
                <a:gd name="connsiteX0" fmla="*/ 71437 w 4830395"/>
                <a:gd name="connsiteY0" fmla="*/ 3683630 h 4455709"/>
                <a:gd name="connsiteX1" fmla="*/ 0 w 4830395"/>
                <a:gd name="connsiteY1" fmla="*/ 4398005 h 4455709"/>
                <a:gd name="connsiteX2" fmla="*/ 4830395 w 4830395"/>
                <a:gd name="connsiteY2" fmla="*/ 4455709 h 4455709"/>
                <a:gd name="connsiteX3" fmla="*/ 4798055 w 4830395"/>
                <a:gd name="connsiteY3" fmla="*/ 0 h 4455709"/>
                <a:gd name="connsiteX4" fmla="*/ 3744691 w 4830395"/>
                <a:gd name="connsiteY4" fmla="*/ 349880 h 4455709"/>
                <a:gd name="connsiteX5" fmla="*/ 4048125 w 4830395"/>
                <a:gd name="connsiteY5" fmla="*/ 3707442 h 4455709"/>
                <a:gd name="connsiteX6" fmla="*/ 71437 w 4830395"/>
                <a:gd name="connsiteY6" fmla="*/ 3683630 h 4455709"/>
                <a:gd name="connsiteX0" fmla="*/ 71437 w 4830395"/>
                <a:gd name="connsiteY0" fmla="*/ 4674163 h 5446242"/>
                <a:gd name="connsiteX1" fmla="*/ 0 w 4830395"/>
                <a:gd name="connsiteY1" fmla="*/ 5388538 h 5446242"/>
                <a:gd name="connsiteX2" fmla="*/ 4830395 w 4830395"/>
                <a:gd name="connsiteY2" fmla="*/ 5446242 h 5446242"/>
                <a:gd name="connsiteX3" fmla="*/ 4798055 w 4830395"/>
                <a:gd name="connsiteY3" fmla="*/ 990533 h 5446242"/>
                <a:gd name="connsiteX4" fmla="*/ 4083896 w 4830395"/>
                <a:gd name="connsiteY4" fmla="*/ 0 h 5446242"/>
                <a:gd name="connsiteX5" fmla="*/ 4048125 w 4830395"/>
                <a:gd name="connsiteY5" fmla="*/ 4697975 h 5446242"/>
                <a:gd name="connsiteX6" fmla="*/ 71437 w 4830395"/>
                <a:gd name="connsiteY6" fmla="*/ 4674163 h 5446242"/>
                <a:gd name="connsiteX0" fmla="*/ 0 w 4858724"/>
                <a:gd name="connsiteY0" fmla="*/ 4708533 h 5446242"/>
                <a:gd name="connsiteX1" fmla="*/ 28329 w 4858724"/>
                <a:gd name="connsiteY1" fmla="*/ 5388538 h 5446242"/>
                <a:gd name="connsiteX2" fmla="*/ 4858724 w 4858724"/>
                <a:gd name="connsiteY2" fmla="*/ 5446242 h 5446242"/>
                <a:gd name="connsiteX3" fmla="*/ 4826384 w 4858724"/>
                <a:gd name="connsiteY3" fmla="*/ 990533 h 5446242"/>
                <a:gd name="connsiteX4" fmla="*/ 4112225 w 4858724"/>
                <a:gd name="connsiteY4" fmla="*/ 0 h 5446242"/>
                <a:gd name="connsiteX5" fmla="*/ 4076454 w 4858724"/>
                <a:gd name="connsiteY5" fmla="*/ 4697975 h 5446242"/>
                <a:gd name="connsiteX6" fmla="*/ 0 w 4858724"/>
                <a:gd name="connsiteY6" fmla="*/ 4708533 h 5446242"/>
                <a:gd name="connsiteX0" fmla="*/ 0 w 4958490"/>
                <a:gd name="connsiteY0" fmla="*/ 4571055 h 5446242"/>
                <a:gd name="connsiteX1" fmla="*/ 128095 w 4958490"/>
                <a:gd name="connsiteY1" fmla="*/ 5388538 h 5446242"/>
                <a:gd name="connsiteX2" fmla="*/ 4958490 w 4958490"/>
                <a:gd name="connsiteY2" fmla="*/ 5446242 h 5446242"/>
                <a:gd name="connsiteX3" fmla="*/ 4926150 w 4958490"/>
                <a:gd name="connsiteY3" fmla="*/ 990533 h 5446242"/>
                <a:gd name="connsiteX4" fmla="*/ 4211991 w 4958490"/>
                <a:gd name="connsiteY4" fmla="*/ 0 h 5446242"/>
                <a:gd name="connsiteX5" fmla="*/ 4176220 w 4958490"/>
                <a:gd name="connsiteY5" fmla="*/ 4697975 h 5446242"/>
                <a:gd name="connsiteX6" fmla="*/ 0 w 4958490"/>
                <a:gd name="connsiteY6" fmla="*/ 4571055 h 5446242"/>
                <a:gd name="connsiteX0" fmla="*/ 0 w 4958490"/>
                <a:gd name="connsiteY0" fmla="*/ 4969554 h 5844741"/>
                <a:gd name="connsiteX1" fmla="*/ 128095 w 4958490"/>
                <a:gd name="connsiteY1" fmla="*/ 5787037 h 5844741"/>
                <a:gd name="connsiteX2" fmla="*/ 4958490 w 4958490"/>
                <a:gd name="connsiteY2" fmla="*/ 5844741 h 5844741"/>
                <a:gd name="connsiteX3" fmla="*/ 4926150 w 4958490"/>
                <a:gd name="connsiteY3" fmla="*/ 1389032 h 5844741"/>
                <a:gd name="connsiteX4" fmla="*/ 4860015 w 4958490"/>
                <a:gd name="connsiteY4" fmla="*/ 0 h 5844741"/>
                <a:gd name="connsiteX5" fmla="*/ 4176220 w 4958490"/>
                <a:gd name="connsiteY5" fmla="*/ 5096474 h 5844741"/>
                <a:gd name="connsiteX6" fmla="*/ 0 w 4958490"/>
                <a:gd name="connsiteY6" fmla="*/ 4969554 h 5844741"/>
                <a:gd name="connsiteX0" fmla="*/ 0 w 4958490"/>
                <a:gd name="connsiteY0" fmla="*/ 4969554 h 5844741"/>
                <a:gd name="connsiteX1" fmla="*/ 128095 w 4958490"/>
                <a:gd name="connsiteY1" fmla="*/ 5787037 h 5844741"/>
                <a:gd name="connsiteX2" fmla="*/ 4958490 w 4958490"/>
                <a:gd name="connsiteY2" fmla="*/ 5844741 h 5844741"/>
                <a:gd name="connsiteX3" fmla="*/ 4926150 w 4958490"/>
                <a:gd name="connsiteY3" fmla="*/ 1389032 h 5844741"/>
                <a:gd name="connsiteX4" fmla="*/ 4860015 w 4958490"/>
                <a:gd name="connsiteY4" fmla="*/ 0 h 5844741"/>
                <a:gd name="connsiteX5" fmla="*/ 4176220 w 4958490"/>
                <a:gd name="connsiteY5" fmla="*/ 5096474 h 5844741"/>
                <a:gd name="connsiteX6" fmla="*/ 0 w 4958490"/>
                <a:gd name="connsiteY6" fmla="*/ 4969554 h 5844741"/>
                <a:gd name="connsiteX0" fmla="*/ 1543124 w 4830395"/>
                <a:gd name="connsiteY0" fmla="*/ 5627077 h 5844741"/>
                <a:gd name="connsiteX1" fmla="*/ 0 w 4830395"/>
                <a:gd name="connsiteY1" fmla="*/ 5787037 h 5844741"/>
                <a:gd name="connsiteX2" fmla="*/ 4830395 w 4830395"/>
                <a:gd name="connsiteY2" fmla="*/ 5844741 h 5844741"/>
                <a:gd name="connsiteX3" fmla="*/ 4798055 w 4830395"/>
                <a:gd name="connsiteY3" fmla="*/ 1389032 h 5844741"/>
                <a:gd name="connsiteX4" fmla="*/ 4731920 w 4830395"/>
                <a:gd name="connsiteY4" fmla="*/ 0 h 5844741"/>
                <a:gd name="connsiteX5" fmla="*/ 4048125 w 4830395"/>
                <a:gd name="connsiteY5" fmla="*/ 5096474 h 5844741"/>
                <a:gd name="connsiteX6" fmla="*/ 1543124 w 4830395"/>
                <a:gd name="connsiteY6" fmla="*/ 5627077 h 5844741"/>
                <a:gd name="connsiteX0" fmla="*/ 1543124 w 4830395"/>
                <a:gd name="connsiteY0" fmla="*/ 5627077 h 5844741"/>
                <a:gd name="connsiteX1" fmla="*/ 0 w 4830395"/>
                <a:gd name="connsiteY1" fmla="*/ 5787037 h 5844741"/>
                <a:gd name="connsiteX2" fmla="*/ 4830395 w 4830395"/>
                <a:gd name="connsiteY2" fmla="*/ 5844741 h 5844741"/>
                <a:gd name="connsiteX3" fmla="*/ 4798055 w 4830395"/>
                <a:gd name="connsiteY3" fmla="*/ 1389032 h 5844741"/>
                <a:gd name="connsiteX4" fmla="*/ 4731920 w 4830395"/>
                <a:gd name="connsiteY4" fmla="*/ 0 h 5844741"/>
                <a:gd name="connsiteX5" fmla="*/ 4320977 w 4830395"/>
                <a:gd name="connsiteY5" fmla="*/ 5634447 h 5844741"/>
                <a:gd name="connsiteX6" fmla="*/ 1543124 w 4830395"/>
                <a:gd name="connsiteY6" fmla="*/ 5627077 h 584474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4830395" h="5844741">
                  <a:moveTo>
                    <a:pt x="1543124" y="5627077"/>
                  </a:moveTo>
                  <a:lnTo>
                    <a:pt x="0" y="5787037"/>
                  </a:lnTo>
                  <a:lnTo>
                    <a:pt x="4830395" y="5844741"/>
                  </a:lnTo>
                  <a:lnTo>
                    <a:pt x="4798055" y="1389032"/>
                  </a:lnTo>
                  <a:cubicBezTo>
                    <a:pt x="4776010" y="926021"/>
                    <a:pt x="4856285" y="463011"/>
                    <a:pt x="4731920" y="0"/>
                  </a:cubicBezTo>
                  <a:lnTo>
                    <a:pt x="4320977" y="5634447"/>
                  </a:lnTo>
                  <a:lnTo>
                    <a:pt x="1543124" y="5627077"/>
                  </a:ln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23" name="Forma libre 222">
              <a:extLst>
                <a:ext uri="{FF2B5EF4-FFF2-40B4-BE49-F238E27FC236}">
                  <a16:creationId xmlns:a16="http://schemas.microsoft.com/office/drawing/2014/main" id="{00000000-0008-0000-0500-0000DF000000}"/>
                </a:ext>
              </a:extLst>
            </xdr:cNvPr>
            <xdr:cNvSpPr/>
          </xdr:nvSpPr>
          <xdr:spPr bwMode="auto">
            <a:xfrm rot="16200000">
              <a:off x="1602265" y="13542724"/>
              <a:ext cx="5464195" cy="5818724"/>
            </a:xfrm>
            <a:custGeom>
              <a:avLst/>
              <a:gdLst>
                <a:gd name="connsiteX0" fmla="*/ 5095875 w 5167312"/>
                <a:gd name="connsiteY0" fmla="*/ 785813 h 4024313"/>
                <a:gd name="connsiteX1" fmla="*/ 1428750 w 5167312"/>
                <a:gd name="connsiteY1" fmla="*/ 571500 h 4024313"/>
                <a:gd name="connsiteX2" fmla="*/ 1166812 w 5167312"/>
                <a:gd name="connsiteY2" fmla="*/ 4024313 h 4024313"/>
                <a:gd name="connsiteX3" fmla="*/ 0 w 5167312"/>
                <a:gd name="connsiteY3" fmla="*/ 4024313 h 4024313"/>
                <a:gd name="connsiteX4" fmla="*/ 0 w 5167312"/>
                <a:gd name="connsiteY4" fmla="*/ 95250 h 4024313"/>
                <a:gd name="connsiteX5" fmla="*/ 404812 w 5167312"/>
                <a:gd name="connsiteY5" fmla="*/ 23813 h 4024313"/>
                <a:gd name="connsiteX6" fmla="*/ 5167312 w 5167312"/>
                <a:gd name="connsiteY6" fmla="*/ 0 h 4024313"/>
                <a:gd name="connsiteX7" fmla="*/ 5095875 w 5167312"/>
                <a:gd name="connsiteY7" fmla="*/ 785813 h 4024313"/>
                <a:gd name="connsiteX0" fmla="*/ 5095875 w 5167312"/>
                <a:gd name="connsiteY0" fmla="*/ 785813 h 4168826"/>
                <a:gd name="connsiteX1" fmla="*/ 1428750 w 5167312"/>
                <a:gd name="connsiteY1" fmla="*/ 571500 h 4168826"/>
                <a:gd name="connsiteX2" fmla="*/ 2233589 w 5167312"/>
                <a:gd name="connsiteY2" fmla="*/ 4168826 h 4168826"/>
                <a:gd name="connsiteX3" fmla="*/ 0 w 5167312"/>
                <a:gd name="connsiteY3" fmla="*/ 4024313 h 4168826"/>
                <a:gd name="connsiteX4" fmla="*/ 0 w 5167312"/>
                <a:gd name="connsiteY4" fmla="*/ 95250 h 4168826"/>
                <a:gd name="connsiteX5" fmla="*/ 404812 w 5167312"/>
                <a:gd name="connsiteY5" fmla="*/ 23813 h 4168826"/>
                <a:gd name="connsiteX6" fmla="*/ 5167312 w 5167312"/>
                <a:gd name="connsiteY6" fmla="*/ 0 h 4168826"/>
                <a:gd name="connsiteX7" fmla="*/ 5095875 w 5167312"/>
                <a:gd name="connsiteY7" fmla="*/ 785813 h 4168826"/>
                <a:gd name="connsiteX0" fmla="*/ 5076825 w 5167312"/>
                <a:gd name="connsiteY0" fmla="*/ 1179798 h 4168826"/>
                <a:gd name="connsiteX1" fmla="*/ 1428750 w 5167312"/>
                <a:gd name="connsiteY1" fmla="*/ 571500 h 4168826"/>
                <a:gd name="connsiteX2" fmla="*/ 2233589 w 5167312"/>
                <a:gd name="connsiteY2" fmla="*/ 4168826 h 4168826"/>
                <a:gd name="connsiteX3" fmla="*/ 0 w 5167312"/>
                <a:gd name="connsiteY3" fmla="*/ 4024313 h 4168826"/>
                <a:gd name="connsiteX4" fmla="*/ 0 w 5167312"/>
                <a:gd name="connsiteY4" fmla="*/ 95250 h 4168826"/>
                <a:gd name="connsiteX5" fmla="*/ 404812 w 5167312"/>
                <a:gd name="connsiteY5" fmla="*/ 23813 h 4168826"/>
                <a:gd name="connsiteX6" fmla="*/ 5167312 w 5167312"/>
                <a:gd name="connsiteY6" fmla="*/ 0 h 4168826"/>
                <a:gd name="connsiteX7" fmla="*/ 5076825 w 5167312"/>
                <a:gd name="connsiteY7" fmla="*/ 1179798 h 4168826"/>
                <a:gd name="connsiteX0" fmla="*/ 5076825 w 5167312"/>
                <a:gd name="connsiteY0" fmla="*/ 1179798 h 4279494"/>
                <a:gd name="connsiteX1" fmla="*/ 1428750 w 5167312"/>
                <a:gd name="connsiteY1" fmla="*/ 571500 h 4279494"/>
                <a:gd name="connsiteX2" fmla="*/ 2233589 w 5167312"/>
                <a:gd name="connsiteY2" fmla="*/ 4168826 h 4279494"/>
                <a:gd name="connsiteX3" fmla="*/ 290775 w 5167312"/>
                <a:gd name="connsiteY3" fmla="*/ 4279494 h 4279494"/>
                <a:gd name="connsiteX4" fmla="*/ 0 w 5167312"/>
                <a:gd name="connsiteY4" fmla="*/ 95250 h 4279494"/>
                <a:gd name="connsiteX5" fmla="*/ 404812 w 5167312"/>
                <a:gd name="connsiteY5" fmla="*/ 23813 h 4279494"/>
                <a:gd name="connsiteX6" fmla="*/ 5167312 w 5167312"/>
                <a:gd name="connsiteY6" fmla="*/ 0 h 4279494"/>
                <a:gd name="connsiteX7" fmla="*/ 5076825 w 5167312"/>
                <a:gd name="connsiteY7" fmla="*/ 1179798 h 4279494"/>
                <a:gd name="connsiteX0" fmla="*/ 4786050 w 4876537"/>
                <a:gd name="connsiteY0" fmla="*/ 1594911 h 4694607"/>
                <a:gd name="connsiteX1" fmla="*/ 1137975 w 4876537"/>
                <a:gd name="connsiteY1" fmla="*/ 986613 h 4694607"/>
                <a:gd name="connsiteX2" fmla="*/ 1942814 w 4876537"/>
                <a:gd name="connsiteY2" fmla="*/ 4583939 h 4694607"/>
                <a:gd name="connsiteX3" fmla="*/ 0 w 4876537"/>
                <a:gd name="connsiteY3" fmla="*/ 4694607 h 4694607"/>
                <a:gd name="connsiteX4" fmla="*/ 135694 w 4876537"/>
                <a:gd name="connsiteY4" fmla="*/ 0 h 4694607"/>
                <a:gd name="connsiteX5" fmla="*/ 114037 w 4876537"/>
                <a:gd name="connsiteY5" fmla="*/ 438926 h 4694607"/>
                <a:gd name="connsiteX6" fmla="*/ 4876537 w 4876537"/>
                <a:gd name="connsiteY6" fmla="*/ 415113 h 4694607"/>
                <a:gd name="connsiteX7" fmla="*/ 4786050 w 4876537"/>
                <a:gd name="connsiteY7" fmla="*/ 1594911 h 4694607"/>
                <a:gd name="connsiteX0" fmla="*/ 4824821 w 4915308"/>
                <a:gd name="connsiteY0" fmla="*/ 1566557 h 4666253"/>
                <a:gd name="connsiteX1" fmla="*/ 1176746 w 4915308"/>
                <a:gd name="connsiteY1" fmla="*/ 958259 h 4666253"/>
                <a:gd name="connsiteX2" fmla="*/ 1981585 w 4915308"/>
                <a:gd name="connsiteY2" fmla="*/ 455558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566557 h 4666253"/>
                <a:gd name="connsiteX0" fmla="*/ 4824821 w 4915308"/>
                <a:gd name="connsiteY0" fmla="*/ 1566557 h 4697352"/>
                <a:gd name="connsiteX1" fmla="*/ 1176746 w 4915308"/>
                <a:gd name="connsiteY1" fmla="*/ 958259 h 4697352"/>
                <a:gd name="connsiteX2" fmla="*/ 1361266 w 4915308"/>
                <a:gd name="connsiteY2" fmla="*/ 4697352 h 4697352"/>
                <a:gd name="connsiteX3" fmla="*/ 38771 w 4915308"/>
                <a:gd name="connsiteY3" fmla="*/ 4666253 h 4697352"/>
                <a:gd name="connsiteX4" fmla="*/ 0 w 4915308"/>
                <a:gd name="connsiteY4" fmla="*/ 0 h 4697352"/>
                <a:gd name="connsiteX5" fmla="*/ 152808 w 4915308"/>
                <a:gd name="connsiteY5" fmla="*/ 410572 h 4697352"/>
                <a:gd name="connsiteX6" fmla="*/ 4915308 w 4915308"/>
                <a:gd name="connsiteY6" fmla="*/ 386759 h 4697352"/>
                <a:gd name="connsiteX7" fmla="*/ 4824821 w 4915308"/>
                <a:gd name="connsiteY7" fmla="*/ 1566557 h 4697352"/>
                <a:gd name="connsiteX0" fmla="*/ 4824821 w 4915308"/>
                <a:gd name="connsiteY0" fmla="*/ 1566557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566557 h 4666253"/>
                <a:gd name="connsiteX0" fmla="*/ 4824821 w 4915308"/>
                <a:gd name="connsiteY0" fmla="*/ 1112901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112901 h 4666253"/>
                <a:gd name="connsiteX0" fmla="*/ 4824821 w 4915308"/>
                <a:gd name="connsiteY0" fmla="*/ 1396436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396436 h 4666253"/>
                <a:gd name="connsiteX0" fmla="*/ 4851173 w 4941660"/>
                <a:gd name="connsiteY0" fmla="*/ 1009677 h 4279494"/>
                <a:gd name="connsiteX1" fmla="*/ 1203098 w 4941660"/>
                <a:gd name="connsiteY1" fmla="*/ 571500 h 4279494"/>
                <a:gd name="connsiteX2" fmla="*/ 1213153 w 4941660"/>
                <a:gd name="connsiteY2" fmla="*/ 4253886 h 4279494"/>
                <a:gd name="connsiteX3" fmla="*/ 65123 w 4941660"/>
                <a:gd name="connsiteY3" fmla="*/ 4279494 h 4279494"/>
                <a:gd name="connsiteX4" fmla="*/ 0 w 4941660"/>
                <a:gd name="connsiteY4" fmla="*/ 856226 h 4279494"/>
                <a:gd name="connsiteX5" fmla="*/ 179160 w 4941660"/>
                <a:gd name="connsiteY5" fmla="*/ 23813 h 4279494"/>
                <a:gd name="connsiteX6" fmla="*/ 4941660 w 4941660"/>
                <a:gd name="connsiteY6" fmla="*/ 0 h 4279494"/>
                <a:gd name="connsiteX7" fmla="*/ 4851173 w 4941660"/>
                <a:gd name="connsiteY7" fmla="*/ 1009677 h 4279494"/>
                <a:gd name="connsiteX0" fmla="*/ 4909177 w 4999664"/>
                <a:gd name="connsiteY0" fmla="*/ 1009677 h 4279494"/>
                <a:gd name="connsiteX1" fmla="*/ 1261102 w 4999664"/>
                <a:gd name="connsiteY1" fmla="*/ 571500 h 4279494"/>
                <a:gd name="connsiteX2" fmla="*/ 1271157 w 4999664"/>
                <a:gd name="connsiteY2" fmla="*/ 4253886 h 4279494"/>
                <a:gd name="connsiteX3" fmla="*/ 123127 w 4999664"/>
                <a:gd name="connsiteY3" fmla="*/ 4279494 h 4279494"/>
                <a:gd name="connsiteX4" fmla="*/ 58004 w 4999664"/>
                <a:gd name="connsiteY4" fmla="*/ 856226 h 4279494"/>
                <a:gd name="connsiteX5" fmla="*/ 0 w 4999664"/>
                <a:gd name="connsiteY5" fmla="*/ 249811 h 4279494"/>
                <a:gd name="connsiteX6" fmla="*/ 4999664 w 4999664"/>
                <a:gd name="connsiteY6" fmla="*/ 0 h 4279494"/>
                <a:gd name="connsiteX7" fmla="*/ 4909177 w 4999664"/>
                <a:gd name="connsiteY7" fmla="*/ 1009677 h 4279494"/>
                <a:gd name="connsiteX0" fmla="*/ 4909177 w 5105070"/>
                <a:gd name="connsiteY0" fmla="*/ 859012 h 4128829"/>
                <a:gd name="connsiteX1" fmla="*/ 1261102 w 5105070"/>
                <a:gd name="connsiteY1" fmla="*/ 420835 h 4128829"/>
                <a:gd name="connsiteX2" fmla="*/ 1271157 w 5105070"/>
                <a:gd name="connsiteY2" fmla="*/ 4103221 h 4128829"/>
                <a:gd name="connsiteX3" fmla="*/ 123127 w 5105070"/>
                <a:gd name="connsiteY3" fmla="*/ 4128829 h 4128829"/>
                <a:gd name="connsiteX4" fmla="*/ 58004 w 5105070"/>
                <a:gd name="connsiteY4" fmla="*/ 705561 h 4128829"/>
                <a:gd name="connsiteX5" fmla="*/ 0 w 5105070"/>
                <a:gd name="connsiteY5" fmla="*/ 99146 h 4128829"/>
                <a:gd name="connsiteX6" fmla="*/ 5105070 w 5105070"/>
                <a:gd name="connsiteY6" fmla="*/ 0 h 4128829"/>
                <a:gd name="connsiteX7" fmla="*/ 4909177 w 5105070"/>
                <a:gd name="connsiteY7" fmla="*/ 859012 h 4128829"/>
                <a:gd name="connsiteX0" fmla="*/ 4909177 w 5105070"/>
                <a:gd name="connsiteY0" fmla="*/ 859012 h 4430159"/>
                <a:gd name="connsiteX1" fmla="*/ 1261102 w 5105070"/>
                <a:gd name="connsiteY1" fmla="*/ 420835 h 4430159"/>
                <a:gd name="connsiteX2" fmla="*/ 1271157 w 5105070"/>
                <a:gd name="connsiteY2" fmla="*/ 4103221 h 4430159"/>
                <a:gd name="connsiteX3" fmla="*/ 6564 w 5105070"/>
                <a:gd name="connsiteY3" fmla="*/ 4430159 h 4430159"/>
                <a:gd name="connsiteX4" fmla="*/ 58004 w 5105070"/>
                <a:gd name="connsiteY4" fmla="*/ 705561 h 4430159"/>
                <a:gd name="connsiteX5" fmla="*/ 0 w 5105070"/>
                <a:gd name="connsiteY5" fmla="*/ 99146 h 4430159"/>
                <a:gd name="connsiteX6" fmla="*/ 5105070 w 5105070"/>
                <a:gd name="connsiteY6" fmla="*/ 0 h 4430159"/>
                <a:gd name="connsiteX7" fmla="*/ 4909177 w 5105070"/>
                <a:gd name="connsiteY7" fmla="*/ 859012 h 4430159"/>
                <a:gd name="connsiteX0" fmla="*/ 4967736 w 5163629"/>
                <a:gd name="connsiteY0" fmla="*/ 859012 h 4430159"/>
                <a:gd name="connsiteX1" fmla="*/ 1319661 w 5163629"/>
                <a:gd name="connsiteY1" fmla="*/ 420835 h 4430159"/>
                <a:gd name="connsiteX2" fmla="*/ 1329716 w 5163629"/>
                <a:gd name="connsiteY2" fmla="*/ 4103221 h 4430159"/>
                <a:gd name="connsiteX3" fmla="*/ 65123 w 5163629"/>
                <a:gd name="connsiteY3" fmla="*/ 4430159 h 4430159"/>
                <a:gd name="connsiteX4" fmla="*/ 0 w 5163629"/>
                <a:gd name="connsiteY4" fmla="*/ 705561 h 4430159"/>
                <a:gd name="connsiteX5" fmla="*/ 58559 w 5163629"/>
                <a:gd name="connsiteY5" fmla="*/ 99146 h 4430159"/>
                <a:gd name="connsiteX6" fmla="*/ 5163629 w 5163629"/>
                <a:gd name="connsiteY6" fmla="*/ 0 h 4430159"/>
                <a:gd name="connsiteX7" fmla="*/ 4967736 w 5163629"/>
                <a:gd name="connsiteY7" fmla="*/ 859012 h 4430159"/>
                <a:gd name="connsiteX0" fmla="*/ 4967736 w 5163629"/>
                <a:gd name="connsiteY0" fmla="*/ 859012 h 4589510"/>
                <a:gd name="connsiteX1" fmla="*/ 1319661 w 5163629"/>
                <a:gd name="connsiteY1" fmla="*/ 420835 h 4589510"/>
                <a:gd name="connsiteX2" fmla="*/ 778958 w 5163629"/>
                <a:gd name="connsiteY2" fmla="*/ 4589510 h 4589510"/>
                <a:gd name="connsiteX3" fmla="*/ 65123 w 5163629"/>
                <a:gd name="connsiteY3" fmla="*/ 4430159 h 4589510"/>
                <a:gd name="connsiteX4" fmla="*/ 0 w 5163629"/>
                <a:gd name="connsiteY4" fmla="*/ 705561 h 4589510"/>
                <a:gd name="connsiteX5" fmla="*/ 58559 w 5163629"/>
                <a:gd name="connsiteY5" fmla="*/ 99146 h 4589510"/>
                <a:gd name="connsiteX6" fmla="*/ 5163629 w 5163629"/>
                <a:gd name="connsiteY6" fmla="*/ 0 h 4589510"/>
                <a:gd name="connsiteX7" fmla="*/ 4967736 w 5163629"/>
                <a:gd name="connsiteY7" fmla="*/ 859012 h 4589510"/>
                <a:gd name="connsiteX0" fmla="*/ 4967736 w 5163629"/>
                <a:gd name="connsiteY0" fmla="*/ 859012 h 4589510"/>
                <a:gd name="connsiteX1" fmla="*/ 1319661 w 5163629"/>
                <a:gd name="connsiteY1" fmla="*/ 420835 h 4589510"/>
                <a:gd name="connsiteX2" fmla="*/ 778958 w 5163629"/>
                <a:gd name="connsiteY2" fmla="*/ 4589510 h 4589510"/>
                <a:gd name="connsiteX3" fmla="*/ 101841 w 5163629"/>
                <a:gd name="connsiteY3" fmla="*/ 4562783 h 4589510"/>
                <a:gd name="connsiteX4" fmla="*/ 0 w 5163629"/>
                <a:gd name="connsiteY4" fmla="*/ 705561 h 4589510"/>
                <a:gd name="connsiteX5" fmla="*/ 58559 w 5163629"/>
                <a:gd name="connsiteY5" fmla="*/ 99146 h 4589510"/>
                <a:gd name="connsiteX6" fmla="*/ 5163629 w 5163629"/>
                <a:gd name="connsiteY6" fmla="*/ 0 h 4589510"/>
                <a:gd name="connsiteX7" fmla="*/ 4967736 w 5163629"/>
                <a:gd name="connsiteY7" fmla="*/ 859012 h 4589510"/>
                <a:gd name="connsiteX0" fmla="*/ 5188040 w 5188040"/>
                <a:gd name="connsiteY0" fmla="*/ 593764 h 4589510"/>
                <a:gd name="connsiteX1" fmla="*/ 1319661 w 5188040"/>
                <a:gd name="connsiteY1" fmla="*/ 420835 h 4589510"/>
                <a:gd name="connsiteX2" fmla="*/ 778958 w 5188040"/>
                <a:gd name="connsiteY2" fmla="*/ 4589510 h 4589510"/>
                <a:gd name="connsiteX3" fmla="*/ 101841 w 5188040"/>
                <a:gd name="connsiteY3" fmla="*/ 4562783 h 4589510"/>
                <a:gd name="connsiteX4" fmla="*/ 0 w 5188040"/>
                <a:gd name="connsiteY4" fmla="*/ 705561 h 4589510"/>
                <a:gd name="connsiteX5" fmla="*/ 58559 w 5188040"/>
                <a:gd name="connsiteY5" fmla="*/ 99146 h 4589510"/>
                <a:gd name="connsiteX6" fmla="*/ 5163629 w 5188040"/>
                <a:gd name="connsiteY6" fmla="*/ 0 h 4589510"/>
                <a:gd name="connsiteX7" fmla="*/ 5188040 w 5188040"/>
                <a:gd name="connsiteY7" fmla="*/ 593764 h 4589510"/>
                <a:gd name="connsiteX0" fmla="*/ 5188040 w 5188040"/>
                <a:gd name="connsiteY0" fmla="*/ 715659 h 4711405"/>
                <a:gd name="connsiteX1" fmla="*/ 1319661 w 5188040"/>
                <a:gd name="connsiteY1" fmla="*/ 542730 h 4711405"/>
                <a:gd name="connsiteX2" fmla="*/ 778958 w 5188040"/>
                <a:gd name="connsiteY2" fmla="*/ 4711405 h 4711405"/>
                <a:gd name="connsiteX3" fmla="*/ 101841 w 5188040"/>
                <a:gd name="connsiteY3" fmla="*/ 4684678 h 4711405"/>
                <a:gd name="connsiteX4" fmla="*/ 0 w 5188040"/>
                <a:gd name="connsiteY4" fmla="*/ 827456 h 4711405"/>
                <a:gd name="connsiteX5" fmla="*/ 58559 w 5188040"/>
                <a:gd name="connsiteY5" fmla="*/ 0 h 4711405"/>
                <a:gd name="connsiteX6" fmla="*/ 5163629 w 5188040"/>
                <a:gd name="connsiteY6" fmla="*/ 121895 h 4711405"/>
                <a:gd name="connsiteX7" fmla="*/ 5188040 w 5188040"/>
                <a:gd name="connsiteY7" fmla="*/ 715659 h 4711405"/>
                <a:gd name="connsiteX0" fmla="*/ 5188040 w 5188040"/>
                <a:gd name="connsiteY0" fmla="*/ 715659 h 4711405"/>
                <a:gd name="connsiteX1" fmla="*/ 658751 w 5188040"/>
                <a:gd name="connsiteY1" fmla="*/ 410106 h 4711405"/>
                <a:gd name="connsiteX2" fmla="*/ 778958 w 5188040"/>
                <a:gd name="connsiteY2" fmla="*/ 4711405 h 4711405"/>
                <a:gd name="connsiteX3" fmla="*/ 101841 w 5188040"/>
                <a:gd name="connsiteY3" fmla="*/ 4684678 h 4711405"/>
                <a:gd name="connsiteX4" fmla="*/ 0 w 5188040"/>
                <a:gd name="connsiteY4" fmla="*/ 827456 h 4711405"/>
                <a:gd name="connsiteX5" fmla="*/ 58559 w 5188040"/>
                <a:gd name="connsiteY5" fmla="*/ 0 h 4711405"/>
                <a:gd name="connsiteX6" fmla="*/ 5163629 w 5188040"/>
                <a:gd name="connsiteY6" fmla="*/ 121895 h 4711405"/>
                <a:gd name="connsiteX7" fmla="*/ 5188040 w 5188040"/>
                <a:gd name="connsiteY7" fmla="*/ 715659 h 4711405"/>
                <a:gd name="connsiteX0" fmla="*/ 5188040 w 5188040"/>
                <a:gd name="connsiteY0" fmla="*/ 715659 h 4767299"/>
                <a:gd name="connsiteX1" fmla="*/ 658751 w 5188040"/>
                <a:gd name="connsiteY1" fmla="*/ 410106 h 4767299"/>
                <a:gd name="connsiteX2" fmla="*/ 1581957 w 5188040"/>
                <a:gd name="connsiteY2" fmla="*/ 4767299 h 4767299"/>
                <a:gd name="connsiteX3" fmla="*/ 101841 w 5188040"/>
                <a:gd name="connsiteY3" fmla="*/ 4684678 h 4767299"/>
                <a:gd name="connsiteX4" fmla="*/ 0 w 5188040"/>
                <a:gd name="connsiteY4" fmla="*/ 827456 h 4767299"/>
                <a:gd name="connsiteX5" fmla="*/ 58559 w 5188040"/>
                <a:gd name="connsiteY5" fmla="*/ 0 h 4767299"/>
                <a:gd name="connsiteX6" fmla="*/ 5163629 w 5188040"/>
                <a:gd name="connsiteY6" fmla="*/ 121895 h 4767299"/>
                <a:gd name="connsiteX7" fmla="*/ 5188040 w 5188040"/>
                <a:gd name="connsiteY7" fmla="*/ 715659 h 4767299"/>
                <a:gd name="connsiteX0" fmla="*/ 5805228 w 5805228"/>
                <a:gd name="connsiteY0" fmla="*/ 851795 h 4767299"/>
                <a:gd name="connsiteX1" fmla="*/ 658751 w 5805228"/>
                <a:gd name="connsiteY1" fmla="*/ 410106 h 4767299"/>
                <a:gd name="connsiteX2" fmla="*/ 1581957 w 5805228"/>
                <a:gd name="connsiteY2" fmla="*/ 4767299 h 4767299"/>
                <a:gd name="connsiteX3" fmla="*/ 101841 w 5805228"/>
                <a:gd name="connsiteY3" fmla="*/ 4684678 h 4767299"/>
                <a:gd name="connsiteX4" fmla="*/ 0 w 5805228"/>
                <a:gd name="connsiteY4" fmla="*/ 827456 h 4767299"/>
                <a:gd name="connsiteX5" fmla="*/ 58559 w 5805228"/>
                <a:gd name="connsiteY5" fmla="*/ 0 h 4767299"/>
                <a:gd name="connsiteX6" fmla="*/ 5163629 w 5805228"/>
                <a:gd name="connsiteY6" fmla="*/ 121895 h 4767299"/>
                <a:gd name="connsiteX7" fmla="*/ 5805228 w 5805228"/>
                <a:gd name="connsiteY7" fmla="*/ 851795 h 4767299"/>
                <a:gd name="connsiteX0" fmla="*/ 5805228 w 5805228"/>
                <a:gd name="connsiteY0" fmla="*/ 851795 h 4699231"/>
                <a:gd name="connsiteX1" fmla="*/ 658751 w 5805228"/>
                <a:gd name="connsiteY1" fmla="*/ 410106 h 4699231"/>
                <a:gd name="connsiteX2" fmla="*/ 656176 w 5805228"/>
                <a:gd name="connsiteY2" fmla="*/ 4699231 h 4699231"/>
                <a:gd name="connsiteX3" fmla="*/ 101841 w 5805228"/>
                <a:gd name="connsiteY3" fmla="*/ 4684678 h 4699231"/>
                <a:gd name="connsiteX4" fmla="*/ 0 w 5805228"/>
                <a:gd name="connsiteY4" fmla="*/ 827456 h 4699231"/>
                <a:gd name="connsiteX5" fmla="*/ 58559 w 5805228"/>
                <a:gd name="connsiteY5" fmla="*/ 0 h 4699231"/>
                <a:gd name="connsiteX6" fmla="*/ 5163629 w 5805228"/>
                <a:gd name="connsiteY6" fmla="*/ 121895 h 4699231"/>
                <a:gd name="connsiteX7" fmla="*/ 5805228 w 5805228"/>
                <a:gd name="connsiteY7" fmla="*/ 851795 h 4699231"/>
                <a:gd name="connsiteX0" fmla="*/ 5496634 w 5496634"/>
                <a:gd name="connsiteY0" fmla="*/ 783727 h 4699231"/>
                <a:gd name="connsiteX1" fmla="*/ 658751 w 5496634"/>
                <a:gd name="connsiteY1" fmla="*/ 410106 h 4699231"/>
                <a:gd name="connsiteX2" fmla="*/ 656176 w 5496634"/>
                <a:gd name="connsiteY2" fmla="*/ 4699231 h 4699231"/>
                <a:gd name="connsiteX3" fmla="*/ 101841 w 5496634"/>
                <a:gd name="connsiteY3" fmla="*/ 4684678 h 4699231"/>
                <a:gd name="connsiteX4" fmla="*/ 0 w 5496634"/>
                <a:gd name="connsiteY4" fmla="*/ 827456 h 4699231"/>
                <a:gd name="connsiteX5" fmla="*/ 58559 w 5496634"/>
                <a:gd name="connsiteY5" fmla="*/ 0 h 4699231"/>
                <a:gd name="connsiteX6" fmla="*/ 5163629 w 5496634"/>
                <a:gd name="connsiteY6" fmla="*/ 121895 h 4699231"/>
                <a:gd name="connsiteX7" fmla="*/ 5496634 w 5496634"/>
                <a:gd name="connsiteY7" fmla="*/ 783727 h 4699231"/>
                <a:gd name="connsiteX0" fmla="*/ 7257457 w 7257457"/>
                <a:gd name="connsiteY0" fmla="*/ 1214885 h 4699231"/>
                <a:gd name="connsiteX1" fmla="*/ 658751 w 7257457"/>
                <a:gd name="connsiteY1" fmla="*/ 410106 h 4699231"/>
                <a:gd name="connsiteX2" fmla="*/ 656176 w 7257457"/>
                <a:gd name="connsiteY2" fmla="*/ 4699231 h 4699231"/>
                <a:gd name="connsiteX3" fmla="*/ 101841 w 7257457"/>
                <a:gd name="connsiteY3" fmla="*/ 4684678 h 4699231"/>
                <a:gd name="connsiteX4" fmla="*/ 0 w 7257457"/>
                <a:gd name="connsiteY4" fmla="*/ 827456 h 4699231"/>
                <a:gd name="connsiteX5" fmla="*/ 58559 w 7257457"/>
                <a:gd name="connsiteY5" fmla="*/ 0 h 4699231"/>
                <a:gd name="connsiteX6" fmla="*/ 5163629 w 7257457"/>
                <a:gd name="connsiteY6" fmla="*/ 121895 h 4699231"/>
                <a:gd name="connsiteX7" fmla="*/ 7257457 w 7257457"/>
                <a:gd name="connsiteY7" fmla="*/ 1214885 h 4699231"/>
                <a:gd name="connsiteX0" fmla="*/ 7257457 w 7628781"/>
                <a:gd name="connsiteY0" fmla="*/ 1214885 h 4699231"/>
                <a:gd name="connsiteX1" fmla="*/ 658751 w 7628781"/>
                <a:gd name="connsiteY1" fmla="*/ 410106 h 4699231"/>
                <a:gd name="connsiteX2" fmla="*/ 656176 w 7628781"/>
                <a:gd name="connsiteY2" fmla="*/ 4699231 h 4699231"/>
                <a:gd name="connsiteX3" fmla="*/ 101841 w 7628781"/>
                <a:gd name="connsiteY3" fmla="*/ 4684678 h 4699231"/>
                <a:gd name="connsiteX4" fmla="*/ 0 w 7628781"/>
                <a:gd name="connsiteY4" fmla="*/ 827456 h 4699231"/>
                <a:gd name="connsiteX5" fmla="*/ 58559 w 7628781"/>
                <a:gd name="connsiteY5" fmla="*/ 0 h 4699231"/>
                <a:gd name="connsiteX6" fmla="*/ 7628781 w 7628781"/>
                <a:gd name="connsiteY6" fmla="*/ 239485 h 4699231"/>
                <a:gd name="connsiteX7" fmla="*/ 7257457 w 7628781"/>
                <a:gd name="connsiteY7" fmla="*/ 1214885 h 4699231"/>
                <a:gd name="connsiteX0" fmla="*/ 7257457 w 7628781"/>
                <a:gd name="connsiteY0" fmla="*/ 1214885 h 6071098"/>
                <a:gd name="connsiteX1" fmla="*/ 658751 w 7628781"/>
                <a:gd name="connsiteY1" fmla="*/ 410106 h 6071098"/>
                <a:gd name="connsiteX2" fmla="*/ 861605 w 7628781"/>
                <a:gd name="connsiteY2" fmla="*/ 6071098 h 6071098"/>
                <a:gd name="connsiteX3" fmla="*/ 101841 w 7628781"/>
                <a:gd name="connsiteY3" fmla="*/ 4684678 h 6071098"/>
                <a:gd name="connsiteX4" fmla="*/ 0 w 7628781"/>
                <a:gd name="connsiteY4" fmla="*/ 827456 h 6071098"/>
                <a:gd name="connsiteX5" fmla="*/ 58559 w 7628781"/>
                <a:gd name="connsiteY5" fmla="*/ 0 h 6071098"/>
                <a:gd name="connsiteX6" fmla="*/ 7628781 w 7628781"/>
                <a:gd name="connsiteY6" fmla="*/ 239485 h 6071098"/>
                <a:gd name="connsiteX7" fmla="*/ 7257457 w 7628781"/>
                <a:gd name="connsiteY7" fmla="*/ 1214885 h 6071098"/>
                <a:gd name="connsiteX0" fmla="*/ 7537128 w 7908452"/>
                <a:gd name="connsiteY0" fmla="*/ 1214885 h 6071098"/>
                <a:gd name="connsiteX1" fmla="*/ 938422 w 7908452"/>
                <a:gd name="connsiteY1" fmla="*/ 410106 h 6071098"/>
                <a:gd name="connsiteX2" fmla="*/ 1141276 w 7908452"/>
                <a:gd name="connsiteY2" fmla="*/ 6071098 h 6071098"/>
                <a:gd name="connsiteX3" fmla="*/ 0 w 7908452"/>
                <a:gd name="connsiteY3" fmla="*/ 5351013 h 6071098"/>
                <a:gd name="connsiteX4" fmla="*/ 279671 w 7908452"/>
                <a:gd name="connsiteY4" fmla="*/ 827456 h 6071098"/>
                <a:gd name="connsiteX5" fmla="*/ 338230 w 7908452"/>
                <a:gd name="connsiteY5" fmla="*/ 0 h 6071098"/>
                <a:gd name="connsiteX6" fmla="*/ 7908452 w 7908452"/>
                <a:gd name="connsiteY6" fmla="*/ 239485 h 6071098"/>
                <a:gd name="connsiteX7" fmla="*/ 7537128 w 7908452"/>
                <a:gd name="connsiteY7" fmla="*/ 1214885 h 6071098"/>
                <a:gd name="connsiteX0" fmla="*/ 7537128 w 7908452"/>
                <a:gd name="connsiteY0" fmla="*/ 975400 h 5831613"/>
                <a:gd name="connsiteX1" fmla="*/ 938422 w 7908452"/>
                <a:gd name="connsiteY1" fmla="*/ 170621 h 5831613"/>
                <a:gd name="connsiteX2" fmla="*/ 1141276 w 7908452"/>
                <a:gd name="connsiteY2" fmla="*/ 5831613 h 5831613"/>
                <a:gd name="connsiteX3" fmla="*/ 0 w 7908452"/>
                <a:gd name="connsiteY3" fmla="*/ 5111528 h 5831613"/>
                <a:gd name="connsiteX4" fmla="*/ 279671 w 7908452"/>
                <a:gd name="connsiteY4" fmla="*/ 587971 h 5831613"/>
                <a:gd name="connsiteX5" fmla="*/ 7908452 w 7908452"/>
                <a:gd name="connsiteY5" fmla="*/ 0 h 5831613"/>
                <a:gd name="connsiteX6" fmla="*/ 7537128 w 7908452"/>
                <a:gd name="connsiteY6" fmla="*/ 975400 h 5831613"/>
                <a:gd name="connsiteX0" fmla="*/ 7580274 w 7951598"/>
                <a:gd name="connsiteY0" fmla="*/ 1132155 h 5988368"/>
                <a:gd name="connsiteX1" fmla="*/ 981568 w 7951598"/>
                <a:gd name="connsiteY1" fmla="*/ 327376 h 5988368"/>
                <a:gd name="connsiteX2" fmla="*/ 1184422 w 7951598"/>
                <a:gd name="connsiteY2" fmla="*/ 5988368 h 5988368"/>
                <a:gd name="connsiteX3" fmla="*/ 43146 w 7951598"/>
                <a:gd name="connsiteY3" fmla="*/ 5268283 h 5988368"/>
                <a:gd name="connsiteX4" fmla="*/ 0 w 7951598"/>
                <a:gd name="connsiteY4" fmla="*/ 0 h 5988368"/>
                <a:gd name="connsiteX5" fmla="*/ 7951598 w 7951598"/>
                <a:gd name="connsiteY5" fmla="*/ 156755 h 5988368"/>
                <a:gd name="connsiteX6" fmla="*/ 7580274 w 7951598"/>
                <a:gd name="connsiteY6" fmla="*/ 1132155 h 5988368"/>
                <a:gd name="connsiteX0" fmla="*/ 7580274 w 7951598"/>
                <a:gd name="connsiteY0" fmla="*/ 1132155 h 6016829"/>
                <a:gd name="connsiteX1" fmla="*/ 981568 w 7951598"/>
                <a:gd name="connsiteY1" fmla="*/ 327376 h 6016829"/>
                <a:gd name="connsiteX2" fmla="*/ 1184422 w 7951598"/>
                <a:gd name="connsiteY2" fmla="*/ 5988368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580274 w 7951598"/>
                <a:gd name="connsiteY0" fmla="*/ 1132155 h 6016829"/>
                <a:gd name="connsiteX1" fmla="*/ 981568 w 7951598"/>
                <a:gd name="connsiteY1" fmla="*/ 327376 h 6016829"/>
                <a:gd name="connsiteX2" fmla="*/ 532666 w 7951598"/>
                <a:gd name="connsiteY2" fmla="*/ 5633793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580274 w 7951598"/>
                <a:gd name="connsiteY0" fmla="*/ 1132155 h 6016829"/>
                <a:gd name="connsiteX1" fmla="*/ 379947 w 7951598"/>
                <a:gd name="connsiteY1" fmla="*/ 327376 h 6016829"/>
                <a:gd name="connsiteX2" fmla="*/ 532666 w 7951598"/>
                <a:gd name="connsiteY2" fmla="*/ 5633793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641441 w 8012765"/>
                <a:gd name="connsiteY0" fmla="*/ 1132155 h 6016829"/>
                <a:gd name="connsiteX1" fmla="*/ 441114 w 8012765"/>
                <a:gd name="connsiteY1" fmla="*/ 327376 h 6016829"/>
                <a:gd name="connsiteX2" fmla="*/ 593833 w 8012765"/>
                <a:gd name="connsiteY2" fmla="*/ 5633793 h 6016829"/>
                <a:gd name="connsiteX3" fmla="*/ 104313 w 8012765"/>
                <a:gd name="connsiteY3" fmla="*/ 6016829 h 6016829"/>
                <a:gd name="connsiteX4" fmla="*/ 61167 w 8012765"/>
                <a:gd name="connsiteY4" fmla="*/ 0 h 6016829"/>
                <a:gd name="connsiteX5" fmla="*/ 8012765 w 8012765"/>
                <a:gd name="connsiteY5" fmla="*/ 156755 h 6016829"/>
                <a:gd name="connsiteX6" fmla="*/ 7641441 w 8012765"/>
                <a:gd name="connsiteY6" fmla="*/ 1132155 h 6016829"/>
                <a:gd name="connsiteX0" fmla="*/ 7190228 w 8012766"/>
                <a:gd name="connsiteY0" fmla="*/ 580595 h 6016829"/>
                <a:gd name="connsiteX1" fmla="*/ 441115 w 8012766"/>
                <a:gd name="connsiteY1" fmla="*/ 327376 h 6016829"/>
                <a:gd name="connsiteX2" fmla="*/ 593834 w 8012766"/>
                <a:gd name="connsiteY2" fmla="*/ 5633793 h 6016829"/>
                <a:gd name="connsiteX3" fmla="*/ 104314 w 8012766"/>
                <a:gd name="connsiteY3" fmla="*/ 6016829 h 6016829"/>
                <a:gd name="connsiteX4" fmla="*/ 61168 w 8012766"/>
                <a:gd name="connsiteY4" fmla="*/ 0 h 6016829"/>
                <a:gd name="connsiteX5" fmla="*/ 8012766 w 8012766"/>
                <a:gd name="connsiteY5" fmla="*/ 156755 h 6016829"/>
                <a:gd name="connsiteX6" fmla="*/ 7190228 w 8012766"/>
                <a:gd name="connsiteY6" fmla="*/ 580595 h 6016829"/>
                <a:gd name="connsiteX0" fmla="*/ 7190228 w 7190228"/>
                <a:gd name="connsiteY0" fmla="*/ 580595 h 6016829"/>
                <a:gd name="connsiteX1" fmla="*/ 441115 w 7190228"/>
                <a:gd name="connsiteY1" fmla="*/ 327376 h 6016829"/>
                <a:gd name="connsiteX2" fmla="*/ 593834 w 7190228"/>
                <a:gd name="connsiteY2" fmla="*/ 5633793 h 6016829"/>
                <a:gd name="connsiteX3" fmla="*/ 104314 w 7190228"/>
                <a:gd name="connsiteY3" fmla="*/ 6016829 h 6016829"/>
                <a:gd name="connsiteX4" fmla="*/ 61168 w 7190228"/>
                <a:gd name="connsiteY4" fmla="*/ 0 h 6016829"/>
                <a:gd name="connsiteX5" fmla="*/ 7060199 w 7190228"/>
                <a:gd name="connsiteY5" fmla="*/ 117358 h 6016829"/>
                <a:gd name="connsiteX6" fmla="*/ 7190228 w 7190228"/>
                <a:gd name="connsiteY6" fmla="*/ 580595 h 601682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7190228" h="6016829">
                  <a:moveTo>
                    <a:pt x="7190228" y="580595"/>
                  </a:moveTo>
                  <a:cubicBezTo>
                    <a:pt x="5577600" y="456055"/>
                    <a:pt x="2053743" y="451916"/>
                    <a:pt x="441115" y="327376"/>
                  </a:cubicBezTo>
                  <a:cubicBezTo>
                    <a:pt x="444467" y="1554838"/>
                    <a:pt x="590482" y="4406331"/>
                    <a:pt x="593834" y="5633793"/>
                  </a:cubicBezTo>
                  <a:lnTo>
                    <a:pt x="104314" y="6016829"/>
                  </a:lnTo>
                  <a:cubicBezTo>
                    <a:pt x="-110608" y="3971822"/>
                    <a:pt x="75550" y="2005610"/>
                    <a:pt x="61168" y="0"/>
                  </a:cubicBezTo>
                  <a:lnTo>
                    <a:pt x="7060199" y="117358"/>
                  </a:lnTo>
                  <a:lnTo>
                    <a:pt x="7190228" y="580595"/>
                  </a:ln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24" name="Forma libre 223">
              <a:extLst>
                <a:ext uri="{FF2B5EF4-FFF2-40B4-BE49-F238E27FC236}">
                  <a16:creationId xmlns:a16="http://schemas.microsoft.com/office/drawing/2014/main" id="{00000000-0008-0000-0500-0000E0000000}"/>
                </a:ext>
              </a:extLst>
            </xdr:cNvPr>
            <xdr:cNvSpPr/>
          </xdr:nvSpPr>
          <xdr:spPr bwMode="auto">
            <a:xfrm rot="16200000">
              <a:off x="-1467229" y="5485082"/>
              <a:ext cx="8135019" cy="2459422"/>
            </a:xfrm>
            <a:custGeom>
              <a:avLst/>
              <a:gdLst>
                <a:gd name="connsiteX0" fmla="*/ 190500 w 5357813"/>
                <a:gd name="connsiteY0" fmla="*/ 666750 h 4000500"/>
                <a:gd name="connsiteX1" fmla="*/ 4286250 w 5357813"/>
                <a:gd name="connsiteY1" fmla="*/ 666750 h 4000500"/>
                <a:gd name="connsiteX2" fmla="*/ 4524375 w 5357813"/>
                <a:gd name="connsiteY2" fmla="*/ 3905250 h 4000500"/>
                <a:gd name="connsiteX3" fmla="*/ 5310188 w 5357813"/>
                <a:gd name="connsiteY3" fmla="*/ 4000500 h 4000500"/>
                <a:gd name="connsiteX4" fmla="*/ 5357813 w 5357813"/>
                <a:gd name="connsiteY4" fmla="*/ 23813 h 4000500"/>
                <a:gd name="connsiteX5" fmla="*/ 0 w 5357813"/>
                <a:gd name="connsiteY5" fmla="*/ 0 h 4000500"/>
                <a:gd name="connsiteX6" fmla="*/ 190500 w 5357813"/>
                <a:gd name="connsiteY6" fmla="*/ 666750 h 4000500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333875 w 5167313"/>
                <a:gd name="connsiteY2" fmla="*/ 4518661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104432 w 5167313"/>
                <a:gd name="connsiteY2" fmla="*/ 4599274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152633 h 4486383"/>
                <a:gd name="connsiteX1" fmla="*/ 4095750 w 5167313"/>
                <a:gd name="connsiteY1" fmla="*/ 1152633 h 4486383"/>
                <a:gd name="connsiteX2" fmla="*/ 4104432 w 5167313"/>
                <a:gd name="connsiteY2" fmla="*/ 4471746 h 4486383"/>
                <a:gd name="connsiteX3" fmla="*/ 5119688 w 5167313"/>
                <a:gd name="connsiteY3" fmla="*/ 4486383 h 4486383"/>
                <a:gd name="connsiteX4" fmla="*/ 5167313 w 5167313"/>
                <a:gd name="connsiteY4" fmla="*/ 509696 h 4486383"/>
                <a:gd name="connsiteX5" fmla="*/ 316690 w 5167313"/>
                <a:gd name="connsiteY5" fmla="*/ 0 h 4486383"/>
                <a:gd name="connsiteX6" fmla="*/ 0 w 5167313"/>
                <a:gd name="connsiteY6" fmla="*/ 1152633 h 4486383"/>
                <a:gd name="connsiteX0" fmla="*/ 0 w 5119688"/>
                <a:gd name="connsiteY0" fmla="*/ 1152633 h 4486383"/>
                <a:gd name="connsiteX1" fmla="*/ 4095750 w 5119688"/>
                <a:gd name="connsiteY1" fmla="*/ 1152633 h 4486383"/>
                <a:gd name="connsiteX2" fmla="*/ 4104432 w 5119688"/>
                <a:gd name="connsiteY2" fmla="*/ 4471746 h 4486383"/>
                <a:gd name="connsiteX3" fmla="*/ 5119688 w 5119688"/>
                <a:gd name="connsiteY3" fmla="*/ 4486383 h 4486383"/>
                <a:gd name="connsiteX4" fmla="*/ 4889270 w 5119688"/>
                <a:gd name="connsiteY4" fmla="*/ 339658 h 4486383"/>
                <a:gd name="connsiteX5" fmla="*/ 316690 w 5119688"/>
                <a:gd name="connsiteY5" fmla="*/ 0 h 4486383"/>
                <a:gd name="connsiteX6" fmla="*/ 0 w 5119688"/>
                <a:gd name="connsiteY6" fmla="*/ 1152633 h 4486383"/>
                <a:gd name="connsiteX0" fmla="*/ 0 w 4810752"/>
                <a:gd name="connsiteY0" fmla="*/ 1832782 h 4486383"/>
                <a:gd name="connsiteX1" fmla="*/ 3786814 w 4810752"/>
                <a:gd name="connsiteY1" fmla="*/ 1152633 h 4486383"/>
                <a:gd name="connsiteX2" fmla="*/ 3795496 w 4810752"/>
                <a:gd name="connsiteY2" fmla="*/ 4471746 h 4486383"/>
                <a:gd name="connsiteX3" fmla="*/ 4810752 w 4810752"/>
                <a:gd name="connsiteY3" fmla="*/ 4486383 h 4486383"/>
                <a:gd name="connsiteX4" fmla="*/ 4580334 w 4810752"/>
                <a:gd name="connsiteY4" fmla="*/ 339658 h 4486383"/>
                <a:gd name="connsiteX5" fmla="*/ 7754 w 4810752"/>
                <a:gd name="connsiteY5" fmla="*/ 0 h 4486383"/>
                <a:gd name="connsiteX6" fmla="*/ 0 w 4810752"/>
                <a:gd name="connsiteY6" fmla="*/ 1832782 h 4486383"/>
                <a:gd name="connsiteX0" fmla="*/ 0 w 5003223"/>
                <a:gd name="connsiteY0" fmla="*/ 1832782 h 4612753"/>
                <a:gd name="connsiteX1" fmla="*/ 3786814 w 5003223"/>
                <a:gd name="connsiteY1" fmla="*/ 1152633 h 4612753"/>
                <a:gd name="connsiteX2" fmla="*/ 3795496 w 5003223"/>
                <a:gd name="connsiteY2" fmla="*/ 4471746 h 4612753"/>
                <a:gd name="connsiteX3" fmla="*/ 5003223 w 5003223"/>
                <a:gd name="connsiteY3" fmla="*/ 4612753 h 4612753"/>
                <a:gd name="connsiteX4" fmla="*/ 4580334 w 5003223"/>
                <a:gd name="connsiteY4" fmla="*/ 339658 h 4612753"/>
                <a:gd name="connsiteX5" fmla="*/ 7754 w 5003223"/>
                <a:gd name="connsiteY5" fmla="*/ 0 h 4612753"/>
                <a:gd name="connsiteX6" fmla="*/ 0 w 5003223"/>
                <a:gd name="connsiteY6" fmla="*/ 1832782 h 4612753"/>
                <a:gd name="connsiteX0" fmla="*/ 0 w 5003223"/>
                <a:gd name="connsiteY0" fmla="*/ 1832782 h 4724487"/>
                <a:gd name="connsiteX1" fmla="*/ 3786814 w 5003223"/>
                <a:gd name="connsiteY1" fmla="*/ 1152633 h 4724487"/>
                <a:gd name="connsiteX2" fmla="*/ 4084202 w 5003223"/>
                <a:gd name="connsiteY2" fmla="*/ 4724487 h 4724487"/>
                <a:gd name="connsiteX3" fmla="*/ 5003223 w 5003223"/>
                <a:gd name="connsiteY3" fmla="*/ 4612753 h 4724487"/>
                <a:gd name="connsiteX4" fmla="*/ 4580334 w 5003223"/>
                <a:gd name="connsiteY4" fmla="*/ 339658 h 4724487"/>
                <a:gd name="connsiteX5" fmla="*/ 7754 w 5003223"/>
                <a:gd name="connsiteY5" fmla="*/ 0 h 4724487"/>
                <a:gd name="connsiteX6" fmla="*/ 0 w 5003223"/>
                <a:gd name="connsiteY6" fmla="*/ 1832782 h 4724487"/>
                <a:gd name="connsiteX0" fmla="*/ 0 w 5003223"/>
                <a:gd name="connsiteY0" fmla="*/ 1832782 h 4640240"/>
                <a:gd name="connsiteX1" fmla="*/ 3786814 w 5003223"/>
                <a:gd name="connsiteY1" fmla="*/ 1152633 h 4640240"/>
                <a:gd name="connsiteX2" fmla="*/ 3891731 w 5003223"/>
                <a:gd name="connsiteY2" fmla="*/ 4640240 h 4640240"/>
                <a:gd name="connsiteX3" fmla="*/ 5003223 w 5003223"/>
                <a:gd name="connsiteY3" fmla="*/ 4612753 h 4640240"/>
                <a:gd name="connsiteX4" fmla="*/ 4580334 w 5003223"/>
                <a:gd name="connsiteY4" fmla="*/ 339658 h 4640240"/>
                <a:gd name="connsiteX5" fmla="*/ 7754 w 5003223"/>
                <a:gd name="connsiteY5" fmla="*/ 0 h 4640240"/>
                <a:gd name="connsiteX6" fmla="*/ 0 w 5003223"/>
                <a:gd name="connsiteY6" fmla="*/ 1832782 h 4640240"/>
                <a:gd name="connsiteX0" fmla="*/ 0 w 5035301"/>
                <a:gd name="connsiteY0" fmla="*/ 1495795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495795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04884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69041 w 5035301"/>
                <a:gd name="connsiteY4" fmla="*/ 8691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723511"/>
                <a:gd name="connsiteX1" fmla="*/ 3818892 w 5035301"/>
                <a:gd name="connsiteY1" fmla="*/ 1152633 h 4723511"/>
                <a:gd name="connsiteX2" fmla="*/ 4349328 w 5035301"/>
                <a:gd name="connsiteY2" fmla="*/ 4723511 h 4723511"/>
                <a:gd name="connsiteX3" fmla="*/ 5035301 w 5035301"/>
                <a:gd name="connsiteY3" fmla="*/ 4612753 h 4723511"/>
                <a:gd name="connsiteX4" fmla="*/ 4869041 w 5035301"/>
                <a:gd name="connsiteY4" fmla="*/ 86918 h 4723511"/>
                <a:gd name="connsiteX5" fmla="*/ 39832 w 5035301"/>
                <a:gd name="connsiteY5" fmla="*/ 0 h 4723511"/>
                <a:gd name="connsiteX6" fmla="*/ 0 w 5035301"/>
                <a:gd name="connsiteY6" fmla="*/ 1706412 h 4723511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491168 w 5035301"/>
                <a:gd name="connsiteY2" fmla="*/ 4556969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349328 w 5035301"/>
                <a:gd name="connsiteY2" fmla="*/ 4473698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4999841"/>
                <a:gd name="connsiteY0" fmla="*/ 1498234 h 4612753"/>
                <a:gd name="connsiteX1" fmla="*/ 3783432 w 4999841"/>
                <a:gd name="connsiteY1" fmla="*/ 1152633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4999841"/>
                <a:gd name="connsiteY0" fmla="*/ 1498234 h 4612753"/>
                <a:gd name="connsiteX1" fmla="*/ 4722178 w 4999841"/>
                <a:gd name="connsiteY1" fmla="*/ 667456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5090307"/>
                <a:gd name="connsiteY0" fmla="*/ 1498234 h 4612753"/>
                <a:gd name="connsiteX1" fmla="*/ 4722178 w 5090307"/>
                <a:gd name="connsiteY1" fmla="*/ 667456 h 4612753"/>
                <a:gd name="connsiteX2" fmla="*/ 4313868 w 5090307"/>
                <a:gd name="connsiteY2" fmla="*/ 4473698 h 4612753"/>
                <a:gd name="connsiteX3" fmla="*/ 4999841 w 5090307"/>
                <a:gd name="connsiteY3" fmla="*/ 4612753 h 4612753"/>
                <a:gd name="connsiteX4" fmla="*/ 4833581 w 5090307"/>
                <a:gd name="connsiteY4" fmla="*/ 86918 h 4612753"/>
                <a:gd name="connsiteX5" fmla="*/ 4372 w 5090307"/>
                <a:gd name="connsiteY5" fmla="*/ 0 h 4612753"/>
                <a:gd name="connsiteX6" fmla="*/ 0 w 5090307"/>
                <a:gd name="connsiteY6" fmla="*/ 1498234 h 4612753"/>
                <a:gd name="connsiteX0" fmla="*/ 0 w 5158759"/>
                <a:gd name="connsiteY0" fmla="*/ 1498234 h 4612753"/>
                <a:gd name="connsiteX1" fmla="*/ 4722178 w 5158759"/>
                <a:gd name="connsiteY1" fmla="*/ 667456 h 4612753"/>
                <a:gd name="connsiteX2" fmla="*/ 4313868 w 5158759"/>
                <a:gd name="connsiteY2" fmla="*/ 4473698 h 4612753"/>
                <a:gd name="connsiteX3" fmla="*/ 4999841 w 5158759"/>
                <a:gd name="connsiteY3" fmla="*/ 4612753 h 4612753"/>
                <a:gd name="connsiteX4" fmla="*/ 4833581 w 5158759"/>
                <a:gd name="connsiteY4" fmla="*/ 86918 h 4612753"/>
                <a:gd name="connsiteX5" fmla="*/ 4372 w 5158759"/>
                <a:gd name="connsiteY5" fmla="*/ 0 h 4612753"/>
                <a:gd name="connsiteX6" fmla="*/ 0 w 5158759"/>
                <a:gd name="connsiteY6" fmla="*/ 149823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6332 w 5582311"/>
                <a:gd name="connsiteY0" fmla="*/ 797424 h 4612753"/>
                <a:gd name="connsiteX1" fmla="*/ 5145730 w 5582311"/>
                <a:gd name="connsiteY1" fmla="*/ 667456 h 4612753"/>
                <a:gd name="connsiteX2" fmla="*/ 4737420 w 5582311"/>
                <a:gd name="connsiteY2" fmla="*/ 4473698 h 4612753"/>
                <a:gd name="connsiteX3" fmla="*/ 5423393 w 5582311"/>
                <a:gd name="connsiteY3" fmla="*/ 4612753 h 4612753"/>
                <a:gd name="connsiteX4" fmla="*/ 5257133 w 5582311"/>
                <a:gd name="connsiteY4" fmla="*/ 86918 h 4612753"/>
                <a:gd name="connsiteX5" fmla="*/ 427924 w 5582311"/>
                <a:gd name="connsiteY5" fmla="*/ 0 h 4612753"/>
                <a:gd name="connsiteX6" fmla="*/ 6332 w 5582311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616419"/>
                <a:gd name="connsiteY0" fmla="*/ 420065 h 4612753"/>
                <a:gd name="connsiteX1" fmla="*/ 5278471 w 5616419"/>
                <a:gd name="connsiteY1" fmla="*/ 182280 h 4612753"/>
                <a:gd name="connsiteX2" fmla="*/ 5044003 w 5616419"/>
                <a:gd name="connsiteY2" fmla="*/ 4419790 h 4612753"/>
                <a:gd name="connsiteX3" fmla="*/ 5417061 w 5616419"/>
                <a:gd name="connsiteY3" fmla="*/ 4612753 h 4612753"/>
                <a:gd name="connsiteX4" fmla="*/ 5250801 w 5616419"/>
                <a:gd name="connsiteY4" fmla="*/ 86918 h 4612753"/>
                <a:gd name="connsiteX5" fmla="*/ 421592 w 5616419"/>
                <a:gd name="connsiteY5" fmla="*/ 0 h 4612753"/>
                <a:gd name="connsiteX6" fmla="*/ 0 w 5616419"/>
                <a:gd name="connsiteY6" fmla="*/ 420065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5044003 w 5575979"/>
                <a:gd name="connsiteY2" fmla="*/ 4419790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575979"/>
                <a:gd name="connsiteY0" fmla="*/ 334476 h 4527164"/>
                <a:gd name="connsiteX1" fmla="*/ 5278471 w 5575979"/>
                <a:gd name="connsiteY1" fmla="*/ 96691 h 4527164"/>
                <a:gd name="connsiteX2" fmla="*/ 5044003 w 5575979"/>
                <a:gd name="connsiteY2" fmla="*/ 4334201 h 4527164"/>
                <a:gd name="connsiteX3" fmla="*/ 5417061 w 5575979"/>
                <a:gd name="connsiteY3" fmla="*/ 4527164 h 4527164"/>
                <a:gd name="connsiteX4" fmla="*/ 5250801 w 5575979"/>
                <a:gd name="connsiteY4" fmla="*/ 1329 h 4527164"/>
                <a:gd name="connsiteX5" fmla="*/ 421592 w 5575979"/>
                <a:gd name="connsiteY5" fmla="*/ 237862 h 4527164"/>
                <a:gd name="connsiteX6" fmla="*/ 0 w 5575979"/>
                <a:gd name="connsiteY6" fmla="*/ 334476 h 4527164"/>
                <a:gd name="connsiteX0" fmla="*/ 0 w 5531815"/>
                <a:gd name="connsiteY0" fmla="*/ 334476 h 4527164"/>
                <a:gd name="connsiteX1" fmla="*/ 5278471 w 5531815"/>
                <a:gd name="connsiteY1" fmla="*/ 96691 h 4527164"/>
                <a:gd name="connsiteX2" fmla="*/ 5044003 w 5531815"/>
                <a:gd name="connsiteY2" fmla="*/ 4334201 h 4527164"/>
                <a:gd name="connsiteX3" fmla="*/ 5417061 w 5531815"/>
                <a:gd name="connsiteY3" fmla="*/ 4527164 h 4527164"/>
                <a:gd name="connsiteX4" fmla="*/ 5250801 w 5531815"/>
                <a:gd name="connsiteY4" fmla="*/ 1329 h 4527164"/>
                <a:gd name="connsiteX5" fmla="*/ 421592 w 5531815"/>
                <a:gd name="connsiteY5" fmla="*/ 237862 h 4527164"/>
                <a:gd name="connsiteX6" fmla="*/ 0 w 5531815"/>
                <a:gd name="connsiteY6" fmla="*/ 334476 h 4527164"/>
                <a:gd name="connsiteX0" fmla="*/ 0 w 5531815"/>
                <a:gd name="connsiteY0" fmla="*/ 333147 h 4525835"/>
                <a:gd name="connsiteX1" fmla="*/ 5278471 w 5531815"/>
                <a:gd name="connsiteY1" fmla="*/ 95362 h 4525835"/>
                <a:gd name="connsiteX2" fmla="*/ 5044003 w 5531815"/>
                <a:gd name="connsiteY2" fmla="*/ 4332872 h 4525835"/>
                <a:gd name="connsiteX3" fmla="*/ 5417061 w 5531815"/>
                <a:gd name="connsiteY3" fmla="*/ 4525835 h 4525835"/>
                <a:gd name="connsiteX4" fmla="*/ 5250801 w 5531815"/>
                <a:gd name="connsiteY4" fmla="*/ 0 h 4525835"/>
                <a:gd name="connsiteX5" fmla="*/ 421592 w 5531815"/>
                <a:gd name="connsiteY5" fmla="*/ 236533 h 4525835"/>
                <a:gd name="connsiteX6" fmla="*/ 0 w 5531815"/>
                <a:gd name="connsiteY6" fmla="*/ 333147 h 4525835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421592 w 5562512"/>
                <a:gd name="connsiteY5" fmla="*/ 290441 h 4579743"/>
                <a:gd name="connsiteX6" fmla="*/ 0 w 556251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212982 w 5562512"/>
                <a:gd name="connsiteY5" fmla="*/ 74807 h 4579743"/>
                <a:gd name="connsiteX6" fmla="*/ 0 w 5562512"/>
                <a:gd name="connsiteY6" fmla="*/ 387055 h 4579743"/>
                <a:gd name="connsiteX0" fmla="*/ 99933 w 5349530"/>
                <a:gd name="connsiteY0" fmla="*/ 241617 h 4757756"/>
                <a:gd name="connsiteX1" fmla="*/ 5065489 w 5349530"/>
                <a:gd name="connsiteY1" fmla="*/ 327283 h 4757756"/>
                <a:gd name="connsiteX2" fmla="*/ 4831021 w 5349530"/>
                <a:gd name="connsiteY2" fmla="*/ 4564793 h 4757756"/>
                <a:gd name="connsiteX3" fmla="*/ 5204079 w 5349530"/>
                <a:gd name="connsiteY3" fmla="*/ 4757756 h 4757756"/>
                <a:gd name="connsiteX4" fmla="*/ 5142124 w 5349530"/>
                <a:gd name="connsiteY4" fmla="*/ 178013 h 4757756"/>
                <a:gd name="connsiteX5" fmla="*/ 0 w 5349530"/>
                <a:gd name="connsiteY5" fmla="*/ 252820 h 4757756"/>
                <a:gd name="connsiteX6" fmla="*/ 99933 w 5349530"/>
                <a:gd name="connsiteY6" fmla="*/ 241617 h 4757756"/>
                <a:gd name="connsiteX0" fmla="*/ 0 w 5353902"/>
                <a:gd name="connsiteY0" fmla="*/ 595640 h 4579743"/>
                <a:gd name="connsiteX1" fmla="*/ 5069861 w 5353902"/>
                <a:gd name="connsiteY1" fmla="*/ 149270 h 4579743"/>
                <a:gd name="connsiteX2" fmla="*/ 4835393 w 5353902"/>
                <a:gd name="connsiteY2" fmla="*/ 4386780 h 4579743"/>
                <a:gd name="connsiteX3" fmla="*/ 5208451 w 5353902"/>
                <a:gd name="connsiteY3" fmla="*/ 4579743 h 4579743"/>
                <a:gd name="connsiteX4" fmla="*/ 5146496 w 5353902"/>
                <a:gd name="connsiteY4" fmla="*/ 0 h 4579743"/>
                <a:gd name="connsiteX5" fmla="*/ 4372 w 5353902"/>
                <a:gd name="connsiteY5" fmla="*/ 74807 h 4579743"/>
                <a:gd name="connsiteX6" fmla="*/ 0 w 5353902"/>
                <a:gd name="connsiteY6" fmla="*/ 595640 h 4579743"/>
                <a:gd name="connsiteX0" fmla="*/ 0 w 5486581"/>
                <a:gd name="connsiteY0" fmla="*/ 558034 h 4542137"/>
                <a:gd name="connsiteX1" fmla="*/ 5069861 w 5486581"/>
                <a:gd name="connsiteY1" fmla="*/ 111664 h 4542137"/>
                <a:gd name="connsiteX2" fmla="*/ 4835393 w 5486581"/>
                <a:gd name="connsiteY2" fmla="*/ 4349174 h 4542137"/>
                <a:gd name="connsiteX3" fmla="*/ 5208451 w 5486581"/>
                <a:gd name="connsiteY3" fmla="*/ 4542137 h 4542137"/>
                <a:gd name="connsiteX4" fmla="*/ 5389875 w 5486581"/>
                <a:gd name="connsiteY4" fmla="*/ 198854 h 4542137"/>
                <a:gd name="connsiteX5" fmla="*/ 4372 w 5486581"/>
                <a:gd name="connsiteY5" fmla="*/ 37201 h 4542137"/>
                <a:gd name="connsiteX6" fmla="*/ 0 w 5486581"/>
                <a:gd name="connsiteY6" fmla="*/ 558034 h 4542137"/>
                <a:gd name="connsiteX0" fmla="*/ 0 w 5342294"/>
                <a:gd name="connsiteY0" fmla="*/ 1009447 h 4993550"/>
                <a:gd name="connsiteX1" fmla="*/ 5069861 w 5342294"/>
                <a:gd name="connsiteY1" fmla="*/ 563077 h 4993550"/>
                <a:gd name="connsiteX2" fmla="*/ 4835393 w 5342294"/>
                <a:gd name="connsiteY2" fmla="*/ 4800587 h 4993550"/>
                <a:gd name="connsiteX3" fmla="*/ 5208451 w 5342294"/>
                <a:gd name="connsiteY3" fmla="*/ 4993550 h 4993550"/>
                <a:gd name="connsiteX4" fmla="*/ 5111728 w 5342294"/>
                <a:gd name="connsiteY4" fmla="*/ 0 h 4993550"/>
                <a:gd name="connsiteX5" fmla="*/ 4372 w 5342294"/>
                <a:gd name="connsiteY5" fmla="*/ 488614 h 4993550"/>
                <a:gd name="connsiteX6" fmla="*/ 0 w 5342294"/>
                <a:gd name="connsiteY6" fmla="*/ 1009447 h 4993550"/>
                <a:gd name="connsiteX0" fmla="*/ 99933 w 5442227"/>
                <a:gd name="connsiteY0" fmla="*/ 1009447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99933 w 5442227"/>
                <a:gd name="connsiteY6" fmla="*/ 1009447 h 4993550"/>
                <a:gd name="connsiteX0" fmla="*/ 273775 w 5442227"/>
                <a:gd name="connsiteY0" fmla="*/ 536526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536526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0 w 5474915"/>
                <a:gd name="connsiteY0" fmla="*/ 796976 h 4993550"/>
                <a:gd name="connsiteX1" fmla="*/ 5202482 w 5474915"/>
                <a:gd name="connsiteY1" fmla="*/ 563077 h 4993550"/>
                <a:gd name="connsiteX2" fmla="*/ 4968014 w 5474915"/>
                <a:gd name="connsiteY2" fmla="*/ 4800587 h 4993550"/>
                <a:gd name="connsiteX3" fmla="*/ 5341072 w 5474915"/>
                <a:gd name="connsiteY3" fmla="*/ 4993550 h 4993550"/>
                <a:gd name="connsiteX4" fmla="*/ 5244349 w 5474915"/>
                <a:gd name="connsiteY4" fmla="*/ 0 h 4993550"/>
                <a:gd name="connsiteX5" fmla="*/ 32688 w 5474915"/>
                <a:gd name="connsiteY5" fmla="*/ 133923 h 4993550"/>
                <a:gd name="connsiteX6" fmla="*/ 0 w 5474915"/>
                <a:gd name="connsiteY6" fmla="*/ 796976 h 4993550"/>
                <a:gd name="connsiteX0" fmla="*/ 0 w 5474915"/>
                <a:gd name="connsiteY0" fmla="*/ 796976 h 5640865"/>
                <a:gd name="connsiteX1" fmla="*/ 5202482 w 5474915"/>
                <a:gd name="connsiteY1" fmla="*/ 563077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37998"/>
                <a:gd name="connsiteY0" fmla="*/ 796976 h 5640865"/>
                <a:gd name="connsiteX1" fmla="*/ 4917909 w 5437998"/>
                <a:gd name="connsiteY1" fmla="*/ 526543 h 5640865"/>
                <a:gd name="connsiteX2" fmla="*/ 4792892 w 5437998"/>
                <a:gd name="connsiteY2" fmla="*/ 5640865 h 5640865"/>
                <a:gd name="connsiteX3" fmla="*/ 5341072 w 5437998"/>
                <a:gd name="connsiteY3" fmla="*/ 4993550 h 5640865"/>
                <a:gd name="connsiteX4" fmla="*/ 5244349 w 5437998"/>
                <a:gd name="connsiteY4" fmla="*/ 0 h 5640865"/>
                <a:gd name="connsiteX5" fmla="*/ 32688 w 5437998"/>
                <a:gd name="connsiteY5" fmla="*/ 60855 h 5640865"/>
                <a:gd name="connsiteX6" fmla="*/ 0 w 5437998"/>
                <a:gd name="connsiteY6" fmla="*/ 796976 h 5640865"/>
                <a:gd name="connsiteX0" fmla="*/ 0 w 5455980"/>
                <a:gd name="connsiteY0" fmla="*/ 796976 h 5724227"/>
                <a:gd name="connsiteX1" fmla="*/ 4917909 w 5455980"/>
                <a:gd name="connsiteY1" fmla="*/ 526543 h 5724227"/>
                <a:gd name="connsiteX2" fmla="*/ 4792892 w 5455980"/>
                <a:gd name="connsiteY2" fmla="*/ 5640865 h 5724227"/>
                <a:gd name="connsiteX3" fmla="*/ 5362963 w 5455980"/>
                <a:gd name="connsiteY3" fmla="*/ 5724227 h 5724227"/>
                <a:gd name="connsiteX4" fmla="*/ 5244349 w 5455980"/>
                <a:gd name="connsiteY4" fmla="*/ 0 h 5724227"/>
                <a:gd name="connsiteX5" fmla="*/ 32688 w 5455980"/>
                <a:gd name="connsiteY5" fmla="*/ 60855 h 5724227"/>
                <a:gd name="connsiteX6" fmla="*/ 0 w 5455980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472415"/>
                <a:gd name="connsiteY0" fmla="*/ 796976 h 5760762"/>
                <a:gd name="connsiteX1" fmla="*/ 4917909 w 5472415"/>
                <a:gd name="connsiteY1" fmla="*/ 526543 h 5760762"/>
                <a:gd name="connsiteX2" fmla="*/ 4792892 w 5472415"/>
                <a:gd name="connsiteY2" fmla="*/ 5640865 h 5760762"/>
                <a:gd name="connsiteX3" fmla="*/ 5472415 w 5472415"/>
                <a:gd name="connsiteY3" fmla="*/ 5760762 h 5760762"/>
                <a:gd name="connsiteX4" fmla="*/ 5244349 w 5472415"/>
                <a:gd name="connsiteY4" fmla="*/ 0 h 5760762"/>
                <a:gd name="connsiteX5" fmla="*/ 32688 w 5472415"/>
                <a:gd name="connsiteY5" fmla="*/ 60855 h 5760762"/>
                <a:gd name="connsiteX6" fmla="*/ 0 w 5472415"/>
                <a:gd name="connsiteY6" fmla="*/ 796976 h 5760762"/>
                <a:gd name="connsiteX0" fmla="*/ 0 w 5472415"/>
                <a:gd name="connsiteY0" fmla="*/ 760443 h 5724229"/>
                <a:gd name="connsiteX1" fmla="*/ 4917909 w 5472415"/>
                <a:gd name="connsiteY1" fmla="*/ 490010 h 5724229"/>
                <a:gd name="connsiteX2" fmla="*/ 4792892 w 5472415"/>
                <a:gd name="connsiteY2" fmla="*/ 5604332 h 5724229"/>
                <a:gd name="connsiteX3" fmla="*/ 5472415 w 5472415"/>
                <a:gd name="connsiteY3" fmla="*/ 5724229 h 5724229"/>
                <a:gd name="connsiteX4" fmla="*/ 5375691 w 5472415"/>
                <a:gd name="connsiteY4" fmla="*/ 0 h 5724229"/>
                <a:gd name="connsiteX5" fmla="*/ 32688 w 5472415"/>
                <a:gd name="connsiteY5" fmla="*/ 24322 h 5724229"/>
                <a:gd name="connsiteX6" fmla="*/ 0 w 5472415"/>
                <a:gd name="connsiteY6" fmla="*/ 760443 h 5724229"/>
                <a:gd name="connsiteX0" fmla="*/ 0 w 5488196"/>
                <a:gd name="connsiteY0" fmla="*/ 796978 h 5760764"/>
                <a:gd name="connsiteX1" fmla="*/ 4917909 w 5488196"/>
                <a:gd name="connsiteY1" fmla="*/ 526545 h 5760764"/>
                <a:gd name="connsiteX2" fmla="*/ 4792892 w 5488196"/>
                <a:gd name="connsiteY2" fmla="*/ 5640867 h 5760764"/>
                <a:gd name="connsiteX3" fmla="*/ 5472415 w 5488196"/>
                <a:gd name="connsiteY3" fmla="*/ 5760764 h 5760764"/>
                <a:gd name="connsiteX4" fmla="*/ 5485143 w 5488196"/>
                <a:gd name="connsiteY4" fmla="*/ 0 h 5760764"/>
                <a:gd name="connsiteX5" fmla="*/ 32688 w 5488196"/>
                <a:gd name="connsiteY5" fmla="*/ 60857 h 5760764"/>
                <a:gd name="connsiteX6" fmla="*/ 0 w 5488196"/>
                <a:gd name="connsiteY6" fmla="*/ 796978 h 5760764"/>
                <a:gd name="connsiteX0" fmla="*/ 1239430 w 5455508"/>
                <a:gd name="connsiteY0" fmla="*/ 738524 h 5760764"/>
                <a:gd name="connsiteX1" fmla="*/ 4885221 w 5455508"/>
                <a:gd name="connsiteY1" fmla="*/ 526545 h 5760764"/>
                <a:gd name="connsiteX2" fmla="*/ 4760204 w 5455508"/>
                <a:gd name="connsiteY2" fmla="*/ 5640867 h 5760764"/>
                <a:gd name="connsiteX3" fmla="*/ 5439727 w 5455508"/>
                <a:gd name="connsiteY3" fmla="*/ 5760764 h 5760764"/>
                <a:gd name="connsiteX4" fmla="*/ 5452455 w 5455508"/>
                <a:gd name="connsiteY4" fmla="*/ 0 h 5760764"/>
                <a:gd name="connsiteX5" fmla="*/ 0 w 5455508"/>
                <a:gd name="connsiteY5" fmla="*/ 60857 h 5760764"/>
                <a:gd name="connsiteX6" fmla="*/ 1239430 w 5455508"/>
                <a:gd name="connsiteY6" fmla="*/ 738524 h 5760764"/>
                <a:gd name="connsiteX0" fmla="*/ 0 w 4216078"/>
                <a:gd name="connsiteY0" fmla="*/ 738524 h 5760764"/>
                <a:gd name="connsiteX1" fmla="*/ 3645791 w 4216078"/>
                <a:gd name="connsiteY1" fmla="*/ 526545 h 5760764"/>
                <a:gd name="connsiteX2" fmla="*/ 3520774 w 4216078"/>
                <a:gd name="connsiteY2" fmla="*/ 5640867 h 5760764"/>
                <a:gd name="connsiteX3" fmla="*/ 4200297 w 4216078"/>
                <a:gd name="connsiteY3" fmla="*/ 5760764 h 5760764"/>
                <a:gd name="connsiteX4" fmla="*/ 4213025 w 4216078"/>
                <a:gd name="connsiteY4" fmla="*/ 0 h 5760764"/>
                <a:gd name="connsiteX5" fmla="*/ 444255 w 4216078"/>
                <a:gd name="connsiteY5" fmla="*/ 60857 h 5760764"/>
                <a:gd name="connsiteX6" fmla="*/ 0 w 4216078"/>
                <a:gd name="connsiteY6" fmla="*/ 738524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258867 w 3954171"/>
                <a:gd name="connsiteY2" fmla="*/ 5640867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668206 w 3954171"/>
                <a:gd name="connsiteY2" fmla="*/ 3536516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  <a:gd name="connsiteX0" fmla="*/ 0 w 3954171"/>
                <a:gd name="connsiteY0" fmla="*/ 680069 h 3773321"/>
                <a:gd name="connsiteX1" fmla="*/ 3383884 w 3954171"/>
                <a:gd name="connsiteY1" fmla="*/ 526545 h 3773321"/>
                <a:gd name="connsiteX2" fmla="*/ 3668206 w 3954171"/>
                <a:gd name="connsiteY2" fmla="*/ 3536516 h 3773321"/>
                <a:gd name="connsiteX3" fmla="*/ 3938390 w 3954171"/>
                <a:gd name="connsiteY3" fmla="*/ 3773321 h 3773321"/>
                <a:gd name="connsiteX4" fmla="*/ 3951118 w 3954171"/>
                <a:gd name="connsiteY4" fmla="*/ 0 h 3773321"/>
                <a:gd name="connsiteX5" fmla="*/ 182348 w 3954171"/>
                <a:gd name="connsiteY5" fmla="*/ 60857 h 3773321"/>
                <a:gd name="connsiteX6" fmla="*/ 0 w 3954171"/>
                <a:gd name="connsiteY6" fmla="*/ 680069 h 3773321"/>
                <a:gd name="connsiteX0" fmla="*/ 0 w 3954171"/>
                <a:gd name="connsiteY0" fmla="*/ 680069 h 3773321"/>
                <a:gd name="connsiteX1" fmla="*/ 3793223 w 3954171"/>
                <a:gd name="connsiteY1" fmla="*/ 234274 h 3773321"/>
                <a:gd name="connsiteX2" fmla="*/ 3668206 w 3954171"/>
                <a:gd name="connsiteY2" fmla="*/ 3536516 h 3773321"/>
                <a:gd name="connsiteX3" fmla="*/ 3938390 w 3954171"/>
                <a:gd name="connsiteY3" fmla="*/ 3773321 h 3773321"/>
                <a:gd name="connsiteX4" fmla="*/ 3951118 w 3954171"/>
                <a:gd name="connsiteY4" fmla="*/ 0 h 3773321"/>
                <a:gd name="connsiteX5" fmla="*/ 182348 w 3954171"/>
                <a:gd name="connsiteY5" fmla="*/ 60857 h 3773321"/>
                <a:gd name="connsiteX6" fmla="*/ 0 w 3954171"/>
                <a:gd name="connsiteY6" fmla="*/ 680069 h 3773321"/>
                <a:gd name="connsiteX0" fmla="*/ 0 w 3972777"/>
                <a:gd name="connsiteY0" fmla="*/ 270890 h 3773321"/>
                <a:gd name="connsiteX1" fmla="*/ 3811829 w 3972777"/>
                <a:gd name="connsiteY1" fmla="*/ 234274 h 3773321"/>
                <a:gd name="connsiteX2" fmla="*/ 3686812 w 3972777"/>
                <a:gd name="connsiteY2" fmla="*/ 3536516 h 3773321"/>
                <a:gd name="connsiteX3" fmla="*/ 3956996 w 3972777"/>
                <a:gd name="connsiteY3" fmla="*/ 3773321 h 3773321"/>
                <a:gd name="connsiteX4" fmla="*/ 3969724 w 3972777"/>
                <a:gd name="connsiteY4" fmla="*/ 0 h 3773321"/>
                <a:gd name="connsiteX5" fmla="*/ 200954 w 3972777"/>
                <a:gd name="connsiteY5" fmla="*/ 60857 h 3773321"/>
                <a:gd name="connsiteX6" fmla="*/ 0 w 3972777"/>
                <a:gd name="connsiteY6" fmla="*/ 270890 h 377332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3972777" h="3773321">
                  <a:moveTo>
                    <a:pt x="0" y="270890"/>
                  </a:moveTo>
                  <a:cubicBezTo>
                    <a:pt x="1632006" y="279740"/>
                    <a:pt x="2179823" y="225424"/>
                    <a:pt x="3811829" y="234274"/>
                  </a:cubicBezTo>
                  <a:cubicBezTo>
                    <a:pt x="3872738" y="1831827"/>
                    <a:pt x="3776575" y="1039894"/>
                    <a:pt x="3686812" y="3536516"/>
                  </a:cubicBezTo>
                  <a:lnTo>
                    <a:pt x="3956996" y="3773321"/>
                  </a:lnTo>
                  <a:cubicBezTo>
                    <a:pt x="3908029" y="1883781"/>
                    <a:pt x="3989097" y="907168"/>
                    <a:pt x="3969724" y="0"/>
                  </a:cubicBezTo>
                  <a:lnTo>
                    <a:pt x="200954" y="60857"/>
                  </a:lnTo>
                  <a:cubicBezTo>
                    <a:pt x="252468" y="701652"/>
                    <a:pt x="72122" y="-232221"/>
                    <a:pt x="0" y="270890"/>
                  </a:cubicBez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</xdr:grp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87630</xdr:colOff>
      <xdr:row>8</xdr:row>
      <xdr:rowOff>163830</xdr:rowOff>
    </xdr:from>
    <xdr:to>
      <xdr:col>85</xdr:col>
      <xdr:colOff>121920</xdr:colOff>
      <xdr:row>29</xdr:row>
      <xdr:rowOff>224790</xdr:rowOff>
    </xdr:to>
    <xdr:sp macro="" textlink="">
      <xdr:nvSpPr>
        <xdr:cNvPr id="2618152" name="Rectángulo 1">
          <a:extLst>
            <a:ext uri="{FF2B5EF4-FFF2-40B4-BE49-F238E27FC236}">
              <a16:creationId xmlns:a16="http://schemas.microsoft.com/office/drawing/2014/main" id="{00000000-0008-0000-0600-000028F32700}"/>
            </a:ext>
          </a:extLst>
        </xdr:cNvPr>
        <xdr:cNvSpPr>
          <a:spLocks noChangeArrowheads="1"/>
        </xdr:cNvSpPr>
      </xdr:nvSpPr>
      <xdr:spPr bwMode="auto">
        <a:xfrm>
          <a:off x="25005030" y="2907030"/>
          <a:ext cx="7806690" cy="806196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74</xdr:col>
      <xdr:colOff>375707</xdr:colOff>
      <xdr:row>10</xdr:row>
      <xdr:rowOff>308686</xdr:rowOff>
    </xdr:from>
    <xdr:to>
      <xdr:col>77</xdr:col>
      <xdr:colOff>116057</xdr:colOff>
      <xdr:row>12</xdr:row>
      <xdr:rowOff>374686</xdr:rowOff>
    </xdr:to>
    <xdr:sp macro="[0]!V_Ma02" textlink="$O$60">
      <xdr:nvSpPr>
        <xdr:cNvPr id="57" name="Rectángulo 56">
          <a:extLst>
            <a:ext uri="{FF2B5EF4-FFF2-40B4-BE49-F238E27FC236}">
              <a16:creationId xmlns:a16="http://schemas.microsoft.com/office/drawing/2014/main" id="{00000000-0008-0000-0600-000039000000}"/>
            </a:ext>
          </a:extLst>
        </xdr:cNvPr>
        <xdr:cNvSpPr/>
      </xdr:nvSpPr>
      <xdr:spPr bwMode="auto">
        <a:xfrm>
          <a:off x="27331457" y="3761499"/>
          <a:ext cx="14548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0D8BA2D-819F-4AB3-BBC5-D468C78CFE0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349015</xdr:colOff>
      <xdr:row>10</xdr:row>
      <xdr:rowOff>325607</xdr:rowOff>
    </xdr:from>
    <xdr:to>
      <xdr:col>80</xdr:col>
      <xdr:colOff>89365</xdr:colOff>
      <xdr:row>13</xdr:row>
      <xdr:rowOff>10607</xdr:rowOff>
    </xdr:to>
    <xdr:sp macro="[0]!V_Ma03" textlink="$O$61">
      <xdr:nvSpPr>
        <xdr:cNvPr id="58" name="Rectángulo 57">
          <a:extLst>
            <a:ext uri="{FF2B5EF4-FFF2-40B4-BE49-F238E27FC236}">
              <a16:creationId xmlns:a16="http://schemas.microsoft.com/office/drawing/2014/main" id="{00000000-0008-0000-0600-00003A000000}"/>
            </a:ext>
          </a:extLst>
        </xdr:cNvPr>
        <xdr:cNvSpPr/>
      </xdr:nvSpPr>
      <xdr:spPr bwMode="auto">
        <a:xfrm>
          <a:off x="29228815" y="377365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7931D29-6232-445A-AD37-71A555256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448444</xdr:colOff>
      <xdr:row>10</xdr:row>
      <xdr:rowOff>305174</xdr:rowOff>
    </xdr:from>
    <xdr:to>
      <xdr:col>83</xdr:col>
      <xdr:colOff>181174</xdr:colOff>
      <xdr:row>12</xdr:row>
      <xdr:rowOff>371174</xdr:rowOff>
    </xdr:to>
    <xdr:sp macro="[0]!V_Ma04" textlink="$O$62">
      <xdr:nvSpPr>
        <xdr:cNvPr id="59" name="Rectángulo 58">
          <a:extLst>
            <a:ext uri="{FF2B5EF4-FFF2-40B4-BE49-F238E27FC236}">
              <a16:creationId xmlns:a16="http://schemas.microsoft.com/office/drawing/2014/main" id="{00000000-0008-0000-0600-00003B000000}"/>
            </a:ext>
          </a:extLst>
        </xdr:cNvPr>
        <xdr:cNvSpPr/>
      </xdr:nvSpPr>
      <xdr:spPr bwMode="auto">
        <a:xfrm>
          <a:off x="31099894" y="3753224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87D01C1-9A03-4A25-8735-3FA0977B351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380251</xdr:colOff>
      <xdr:row>13</xdr:row>
      <xdr:rowOff>323740</xdr:rowOff>
    </xdr:from>
    <xdr:to>
      <xdr:col>73</xdr:col>
      <xdr:colOff>577801</xdr:colOff>
      <xdr:row>16</xdr:row>
      <xdr:rowOff>8740</xdr:rowOff>
    </xdr:to>
    <xdr:sp macro="[0]!V_Ma05" textlink="$O$63">
      <xdr:nvSpPr>
        <xdr:cNvPr id="61" name="Rectángulo 60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SpPr/>
      </xdr:nvSpPr>
      <xdr:spPr bwMode="auto">
        <a:xfrm>
          <a:off x="25583401" y="491479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D52A41F-BD3C-40D6-A2BD-A2AF378F40E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393747</xdr:colOff>
      <xdr:row>13</xdr:row>
      <xdr:rowOff>326388</xdr:rowOff>
    </xdr:from>
    <xdr:to>
      <xdr:col>77</xdr:col>
      <xdr:colOff>134097</xdr:colOff>
      <xdr:row>16</xdr:row>
      <xdr:rowOff>11388</xdr:rowOff>
    </xdr:to>
    <xdr:sp macro="[0]!V_Ma06" textlink="$O$64">
      <xdr:nvSpPr>
        <xdr:cNvPr id="62" name="Rectángulo 61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SpPr/>
      </xdr:nvSpPr>
      <xdr:spPr bwMode="auto">
        <a:xfrm>
          <a:off x="27501897" y="4917438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9D2C91E-510E-4DE7-BB08-DA72EDDE3988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352213</xdr:colOff>
      <xdr:row>13</xdr:row>
      <xdr:rowOff>322924</xdr:rowOff>
    </xdr:from>
    <xdr:to>
      <xdr:col>80</xdr:col>
      <xdr:colOff>92563</xdr:colOff>
      <xdr:row>16</xdr:row>
      <xdr:rowOff>7924</xdr:rowOff>
    </xdr:to>
    <xdr:sp macro="[0]!V_Ma07" textlink="$O$65">
      <xdr:nvSpPr>
        <xdr:cNvPr id="63" name="Rectángulo 62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SpPr/>
      </xdr:nvSpPr>
      <xdr:spPr bwMode="auto">
        <a:xfrm>
          <a:off x="29232013" y="4913974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647AFA-8F59-4F9A-BC40-6683E4083F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440476</xdr:colOff>
      <xdr:row>13</xdr:row>
      <xdr:rowOff>322160</xdr:rowOff>
    </xdr:from>
    <xdr:to>
      <xdr:col>83</xdr:col>
      <xdr:colOff>180826</xdr:colOff>
      <xdr:row>16</xdr:row>
      <xdr:rowOff>7160</xdr:rowOff>
    </xdr:to>
    <xdr:sp macro="[0]!V_Ma08" textlink="$O$66">
      <xdr:nvSpPr>
        <xdr:cNvPr id="64" name="Rectángulo 63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SpPr/>
      </xdr:nvSpPr>
      <xdr:spPr bwMode="auto">
        <a:xfrm>
          <a:off x="31091926" y="491321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2DB04C3-EB7E-4BA2-BFC7-8D86F3E20EF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383592</xdr:colOff>
      <xdr:row>16</xdr:row>
      <xdr:rowOff>319585</xdr:rowOff>
    </xdr:from>
    <xdr:to>
      <xdr:col>73</xdr:col>
      <xdr:colOff>581142</xdr:colOff>
      <xdr:row>19</xdr:row>
      <xdr:rowOff>4585</xdr:rowOff>
    </xdr:to>
    <xdr:sp macro="[0]!V_Ma09" textlink="$O$67">
      <xdr:nvSpPr>
        <xdr:cNvPr id="66" name="Rectángulo 65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SpPr/>
      </xdr:nvSpPr>
      <xdr:spPr bwMode="auto">
        <a:xfrm>
          <a:off x="25586742" y="6053635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EB7C828-2DD7-4FA2-AE86-FB14790EB03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390488</xdr:colOff>
      <xdr:row>16</xdr:row>
      <xdr:rowOff>363402</xdr:rowOff>
    </xdr:from>
    <xdr:to>
      <xdr:col>77</xdr:col>
      <xdr:colOff>130838</xdr:colOff>
      <xdr:row>19</xdr:row>
      <xdr:rowOff>48402</xdr:rowOff>
    </xdr:to>
    <xdr:sp macro="[0]!V_Ma10" textlink="$O$68">
      <xdr:nvSpPr>
        <xdr:cNvPr id="67" name="Rectángulo 66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SpPr/>
      </xdr:nvSpPr>
      <xdr:spPr bwMode="auto">
        <a:xfrm>
          <a:off x="27498638" y="6097452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3D78FF3-096C-4D05-B36A-E2CCAF6F575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348459</xdr:colOff>
      <xdr:row>16</xdr:row>
      <xdr:rowOff>363627</xdr:rowOff>
    </xdr:from>
    <xdr:to>
      <xdr:col>80</xdr:col>
      <xdr:colOff>88809</xdr:colOff>
      <xdr:row>19</xdr:row>
      <xdr:rowOff>48627</xdr:rowOff>
    </xdr:to>
    <xdr:sp macro="[0]!V_Ma11" textlink="$O$69">
      <xdr:nvSpPr>
        <xdr:cNvPr id="68" name="Rectángulo 67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SpPr/>
      </xdr:nvSpPr>
      <xdr:spPr bwMode="auto">
        <a:xfrm>
          <a:off x="29228259" y="60976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BEE13-B9B2-408A-93E9-77A4F5708EE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451690</xdr:colOff>
      <xdr:row>16</xdr:row>
      <xdr:rowOff>364356</xdr:rowOff>
    </xdr:from>
    <xdr:to>
      <xdr:col>84</xdr:col>
      <xdr:colOff>1540</xdr:colOff>
      <xdr:row>19</xdr:row>
      <xdr:rowOff>49356</xdr:rowOff>
    </xdr:to>
    <xdr:sp macro="[0]!V_Ma12" textlink="$O$70">
      <xdr:nvSpPr>
        <xdr:cNvPr id="69" name="Rectángulo 68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SpPr/>
      </xdr:nvSpPr>
      <xdr:spPr bwMode="auto">
        <a:xfrm>
          <a:off x="31103140" y="6098406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8ADDFAF-F73D-486B-9202-7A40694CEE9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379557</xdr:colOff>
      <xdr:row>19</xdr:row>
      <xdr:rowOff>334527</xdr:rowOff>
    </xdr:from>
    <xdr:to>
      <xdr:col>73</xdr:col>
      <xdr:colOff>577107</xdr:colOff>
      <xdr:row>22</xdr:row>
      <xdr:rowOff>19527</xdr:rowOff>
    </xdr:to>
    <xdr:sp macro="[0]!V_Ma13" textlink="$O$7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SpPr/>
      </xdr:nvSpPr>
      <xdr:spPr bwMode="auto">
        <a:xfrm>
          <a:off x="25582707" y="721157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291E2E9-8B3A-45FC-880F-819419C2530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381747</xdr:colOff>
      <xdr:row>19</xdr:row>
      <xdr:rowOff>334247</xdr:rowOff>
    </xdr:from>
    <xdr:to>
      <xdr:col>77</xdr:col>
      <xdr:colOff>122097</xdr:colOff>
      <xdr:row>22</xdr:row>
      <xdr:rowOff>19247</xdr:rowOff>
    </xdr:to>
    <xdr:sp macro="[0]!V_Ma14" textlink="$O$7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600-000047000000}"/>
            </a:ext>
          </a:extLst>
        </xdr:cNvPr>
        <xdr:cNvSpPr/>
      </xdr:nvSpPr>
      <xdr:spPr bwMode="auto">
        <a:xfrm>
          <a:off x="27489897" y="721129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656A157-A52D-4B35-AABF-A70A1F16B16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352269</xdr:colOff>
      <xdr:row>19</xdr:row>
      <xdr:rowOff>334470</xdr:rowOff>
    </xdr:from>
    <xdr:to>
      <xdr:col>80</xdr:col>
      <xdr:colOff>92619</xdr:colOff>
      <xdr:row>22</xdr:row>
      <xdr:rowOff>19470</xdr:rowOff>
    </xdr:to>
    <xdr:sp macro="[0]!V_Ma15" textlink="$O$73">
      <xdr:nvSpPr>
        <xdr:cNvPr id="73" name="Rectángulo 72">
          <a:extLst>
            <a:ext uri="{FF2B5EF4-FFF2-40B4-BE49-F238E27FC236}">
              <a16:creationId xmlns:a16="http://schemas.microsoft.com/office/drawing/2014/main" id="{00000000-0008-0000-0600-000049000000}"/>
            </a:ext>
          </a:extLst>
        </xdr:cNvPr>
        <xdr:cNvSpPr/>
      </xdr:nvSpPr>
      <xdr:spPr bwMode="auto">
        <a:xfrm>
          <a:off x="29232069" y="721152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3B34C7E8-CC59-47CC-AE79-2BCBC30622AC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406975</xdr:colOff>
      <xdr:row>19</xdr:row>
      <xdr:rowOff>335480</xdr:rowOff>
    </xdr:from>
    <xdr:to>
      <xdr:col>83</xdr:col>
      <xdr:colOff>147325</xdr:colOff>
      <xdr:row>22</xdr:row>
      <xdr:rowOff>20480</xdr:rowOff>
    </xdr:to>
    <xdr:sp macro="[0]!V_Ma16" textlink="$O$74">
      <xdr:nvSpPr>
        <xdr:cNvPr id="74" name="Rectángulo 73">
          <a:extLst>
            <a:ext uri="{FF2B5EF4-FFF2-40B4-BE49-F238E27FC236}">
              <a16:creationId xmlns:a16="http://schemas.microsoft.com/office/drawing/2014/main" id="{00000000-0008-0000-0600-00004A000000}"/>
            </a:ext>
          </a:extLst>
        </xdr:cNvPr>
        <xdr:cNvSpPr/>
      </xdr:nvSpPr>
      <xdr:spPr bwMode="auto">
        <a:xfrm>
          <a:off x="31058425" y="7212530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36DAAC5-47A7-4D3E-9344-5DBCC6A575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381855</xdr:colOff>
      <xdr:row>22</xdr:row>
      <xdr:rowOff>374477</xdr:rowOff>
    </xdr:from>
    <xdr:to>
      <xdr:col>73</xdr:col>
      <xdr:colOff>579405</xdr:colOff>
      <xdr:row>25</xdr:row>
      <xdr:rowOff>59477</xdr:rowOff>
    </xdr:to>
    <xdr:sp macro="[0]!V_Ma17" textlink="$O$75">
      <xdr:nvSpPr>
        <xdr:cNvPr id="75" name="Rectángulo 74">
          <a:extLst>
            <a:ext uri="{FF2B5EF4-FFF2-40B4-BE49-F238E27FC236}">
              <a16:creationId xmlns:a16="http://schemas.microsoft.com/office/drawing/2014/main" id="{00000000-0008-0000-0600-00004B000000}"/>
            </a:ext>
          </a:extLst>
        </xdr:cNvPr>
        <xdr:cNvSpPr/>
      </xdr:nvSpPr>
      <xdr:spPr bwMode="auto">
        <a:xfrm>
          <a:off x="25585005" y="839452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C19C21D6-B47C-49FA-BD1B-9F8134E7038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375808</xdr:colOff>
      <xdr:row>22</xdr:row>
      <xdr:rowOff>374197</xdr:rowOff>
    </xdr:from>
    <xdr:to>
      <xdr:col>77</xdr:col>
      <xdr:colOff>116158</xdr:colOff>
      <xdr:row>25</xdr:row>
      <xdr:rowOff>59197</xdr:rowOff>
    </xdr:to>
    <xdr:sp macro="[0]!V_Ma18" textlink="$O$76">
      <xdr:nvSpPr>
        <xdr:cNvPr id="77" name="Rectángulo 76">
          <a:extLst>
            <a:ext uri="{FF2B5EF4-FFF2-40B4-BE49-F238E27FC236}">
              <a16:creationId xmlns:a16="http://schemas.microsoft.com/office/drawing/2014/main" id="{00000000-0008-0000-0600-00004D000000}"/>
            </a:ext>
          </a:extLst>
        </xdr:cNvPr>
        <xdr:cNvSpPr/>
      </xdr:nvSpPr>
      <xdr:spPr bwMode="auto">
        <a:xfrm>
          <a:off x="27483958" y="8394247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244F927-CA07-45FD-B948-B1EEBEAE41F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349019</xdr:colOff>
      <xdr:row>22</xdr:row>
      <xdr:rowOff>371283</xdr:rowOff>
    </xdr:from>
    <xdr:to>
      <xdr:col>80</xdr:col>
      <xdr:colOff>89369</xdr:colOff>
      <xdr:row>25</xdr:row>
      <xdr:rowOff>56283</xdr:rowOff>
    </xdr:to>
    <xdr:sp macro="[0]!V_Ma19" textlink="$O$77">
      <xdr:nvSpPr>
        <xdr:cNvPr id="78" name="Rectángulo 77">
          <a:extLst>
            <a:ext uri="{FF2B5EF4-FFF2-40B4-BE49-F238E27FC236}">
              <a16:creationId xmlns:a16="http://schemas.microsoft.com/office/drawing/2014/main" id="{00000000-0008-0000-0600-00004E000000}"/>
            </a:ext>
          </a:extLst>
        </xdr:cNvPr>
        <xdr:cNvSpPr/>
      </xdr:nvSpPr>
      <xdr:spPr bwMode="auto">
        <a:xfrm>
          <a:off x="29228819" y="8391333"/>
          <a:ext cx="151200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F91C29C0-1002-4022-9833-DA510074781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80</xdr:col>
      <xdr:colOff>448945</xdr:colOff>
      <xdr:row>22</xdr:row>
      <xdr:rowOff>372403</xdr:rowOff>
    </xdr:from>
    <xdr:to>
      <xdr:col>83</xdr:col>
      <xdr:colOff>181675</xdr:colOff>
      <xdr:row>25</xdr:row>
      <xdr:rowOff>57403</xdr:rowOff>
    </xdr:to>
    <xdr:sp macro="[0]!V_Ma20" textlink="$O$78">
      <xdr:nvSpPr>
        <xdr:cNvPr id="79" name="Rectángulo 78">
          <a:extLst>
            <a:ext uri="{FF2B5EF4-FFF2-40B4-BE49-F238E27FC236}">
              <a16:creationId xmlns:a16="http://schemas.microsoft.com/office/drawing/2014/main" id="{00000000-0008-0000-0600-00004F000000}"/>
            </a:ext>
          </a:extLst>
        </xdr:cNvPr>
        <xdr:cNvSpPr/>
      </xdr:nvSpPr>
      <xdr:spPr bwMode="auto">
        <a:xfrm>
          <a:off x="31100395" y="8392453"/>
          <a:ext cx="150438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8310ED5-42CA-484B-A7C4-ED6DEF657EB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67626</xdr:colOff>
      <xdr:row>8</xdr:row>
      <xdr:rowOff>363046</xdr:rowOff>
    </xdr:from>
    <xdr:to>
      <xdr:col>85</xdr:col>
      <xdr:colOff>94997</xdr:colOff>
      <xdr:row>10</xdr:row>
      <xdr:rowOff>18318</xdr:rowOff>
    </xdr:to>
    <xdr:sp macro="" textlink="">
      <xdr:nvSpPr>
        <xdr:cNvPr id="80" name="Rectángulo 79">
          <a:extLst>
            <a:ext uri="{FF2B5EF4-FFF2-40B4-BE49-F238E27FC236}">
              <a16:creationId xmlns:a16="http://schemas.microsoft.com/office/drawing/2014/main" id="{00000000-0008-0000-0600-000050000000}"/>
            </a:ext>
          </a:extLst>
        </xdr:cNvPr>
        <xdr:cNvSpPr/>
      </xdr:nvSpPr>
      <xdr:spPr bwMode="auto">
        <a:xfrm>
          <a:off x="24985026" y="3106246"/>
          <a:ext cx="7799771" cy="417272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71</xdr:col>
      <xdr:colOff>453478</xdr:colOff>
      <xdr:row>26</xdr:row>
      <xdr:rowOff>55800</xdr:rowOff>
    </xdr:from>
    <xdr:to>
      <xdr:col>76</xdr:col>
      <xdr:colOff>117778</xdr:colOff>
      <xdr:row>28</xdr:row>
      <xdr:rowOff>229800</xdr:rowOff>
    </xdr:to>
    <xdr:sp macro="[0]!V_Ma21" textlink="">
      <xdr:nvSpPr>
        <xdr:cNvPr id="81" name="Rectángulo 80">
          <a:extLst>
            <a:ext uri="{FF2B5EF4-FFF2-40B4-BE49-F238E27FC236}">
              <a16:creationId xmlns:a16="http://schemas.microsoft.com/office/drawing/2014/main" id="{00000000-0008-0000-0600-000051000000}"/>
            </a:ext>
          </a:extLst>
        </xdr:cNvPr>
        <xdr:cNvSpPr/>
      </xdr:nvSpPr>
      <xdr:spPr bwMode="auto">
        <a:xfrm>
          <a:off x="25656628" y="9599850"/>
          <a:ext cx="2750400" cy="936000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21794</xdr:colOff>
      <xdr:row>26</xdr:row>
      <xdr:rowOff>33635</xdr:rowOff>
    </xdr:from>
    <xdr:to>
      <xdr:col>82</xdr:col>
      <xdr:colOff>409994</xdr:colOff>
      <xdr:row>28</xdr:row>
      <xdr:rowOff>207635</xdr:rowOff>
    </xdr:to>
    <xdr:sp macro="[0]!V_Ma22" textlink="">
      <xdr:nvSpPr>
        <xdr:cNvPr id="85" name="Rectángulo 84">
          <a:extLst>
            <a:ext uri="{FF2B5EF4-FFF2-40B4-BE49-F238E27FC236}">
              <a16:creationId xmlns:a16="http://schemas.microsoft.com/office/drawing/2014/main" id="{00000000-0008-0000-0600-000055000000}"/>
            </a:ext>
          </a:extLst>
        </xdr:cNvPr>
        <xdr:cNvSpPr/>
      </xdr:nvSpPr>
      <xdr:spPr bwMode="auto">
        <a:xfrm>
          <a:off x="29492144" y="9577685"/>
          <a:ext cx="2750400" cy="936000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71</xdr:col>
      <xdr:colOff>401107</xdr:colOff>
      <xdr:row>10</xdr:row>
      <xdr:rowOff>283286</xdr:rowOff>
    </xdr:from>
    <xdr:to>
      <xdr:col>73</xdr:col>
      <xdr:colOff>573257</xdr:colOff>
      <xdr:row>12</xdr:row>
      <xdr:rowOff>349286</xdr:rowOff>
    </xdr:to>
    <xdr:sp macro="[0]!V_Ma01" textlink="$O$59">
      <xdr:nvSpPr>
        <xdr:cNvPr id="96" name="Rectángulo 95">
          <a:extLst>
            <a:ext uri="{FF2B5EF4-FFF2-40B4-BE49-F238E27FC236}">
              <a16:creationId xmlns:a16="http://schemas.microsoft.com/office/drawing/2014/main" id="{00000000-0008-0000-0600-000060000000}"/>
            </a:ext>
          </a:extLst>
        </xdr:cNvPr>
        <xdr:cNvSpPr/>
      </xdr:nvSpPr>
      <xdr:spPr bwMode="auto">
        <a:xfrm>
          <a:off x="30855707" y="3737686"/>
          <a:ext cx="1492950" cy="828000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69716D9-BDC9-4755-885B-C0C53D347E5D}" type="TxLink">
            <a:rPr lang="en-US" sz="2400" b="0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4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85</xdr:col>
      <xdr:colOff>239166</xdr:colOff>
      <xdr:row>1</xdr:row>
      <xdr:rowOff>151049</xdr:rowOff>
    </xdr:from>
    <xdr:to>
      <xdr:col>89</xdr:col>
      <xdr:colOff>71438</xdr:colOff>
      <xdr:row>5</xdr:row>
      <xdr:rowOff>261936</xdr:rowOff>
    </xdr:to>
    <xdr:sp macro="[0]!delia" textlink="">
      <xdr:nvSpPr>
        <xdr:cNvPr id="93" name="Rectángulo 92">
          <a:extLst>
            <a:ext uri="{FF2B5EF4-FFF2-40B4-BE49-F238E27FC236}">
              <a16:creationId xmlns:a16="http://schemas.microsoft.com/office/drawing/2014/main" id="{00000000-0008-0000-0600-00005D000000}"/>
            </a:ext>
          </a:extLst>
        </xdr:cNvPr>
        <xdr:cNvSpPr/>
      </xdr:nvSpPr>
      <xdr:spPr bwMode="auto">
        <a:xfrm>
          <a:off x="33719541" y="293924"/>
          <a:ext cx="2594522" cy="1468200"/>
        </a:xfrm>
        <a:prstGeom prst="rect">
          <a:avLst/>
        </a:prstGeom>
        <a:solidFill>
          <a:srgbClr val="00206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Formato</a:t>
          </a:r>
        </a:p>
      </xdr:txBody>
    </xdr:sp>
    <xdr:clientData/>
  </xdr:twoCellAnchor>
  <xdr:twoCellAnchor>
    <xdr:from>
      <xdr:col>89</xdr:col>
      <xdr:colOff>667790</xdr:colOff>
      <xdr:row>1</xdr:row>
      <xdr:rowOff>151048</xdr:rowOff>
    </xdr:from>
    <xdr:to>
      <xdr:col>93</xdr:col>
      <xdr:colOff>642938</xdr:colOff>
      <xdr:row>5</xdr:row>
      <xdr:rowOff>261935</xdr:rowOff>
    </xdr:to>
    <xdr:sp macro="[0]!Copiar_Flujograma" textlink="">
      <xdr:nvSpPr>
        <xdr:cNvPr id="202" name="Rectángulo 201">
          <a:extLst>
            <a:ext uri="{FF2B5EF4-FFF2-40B4-BE49-F238E27FC236}">
              <a16:creationId xmlns:a16="http://schemas.microsoft.com/office/drawing/2014/main" id="{00000000-0008-0000-0600-0000CA000000}"/>
            </a:ext>
          </a:extLst>
        </xdr:cNvPr>
        <xdr:cNvSpPr/>
      </xdr:nvSpPr>
      <xdr:spPr bwMode="auto">
        <a:xfrm>
          <a:off x="36767540" y="293923"/>
          <a:ext cx="2737398" cy="1468200"/>
        </a:xfrm>
        <a:prstGeom prst="rect">
          <a:avLst/>
        </a:prstGeom>
        <a:solidFill>
          <a:srgbClr val="009900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>
              <a:solidFill>
                <a:schemeClr val="bg1"/>
              </a:solidFill>
              <a:latin typeface="Arial Narrow" panose="020B0606020202030204" pitchFamily="34" charset="0"/>
              <a:ea typeface="+mn-ea"/>
              <a:cs typeface="+mn-cs"/>
            </a:rPr>
            <a:t>Copiar Flujogramas</a:t>
          </a:r>
        </a:p>
      </xdr:txBody>
    </xdr:sp>
    <xdr:clientData/>
  </xdr:twoCellAnchor>
  <xdr:twoCellAnchor>
    <xdr:from>
      <xdr:col>85</xdr:col>
      <xdr:colOff>312768</xdr:colOff>
      <xdr:row>8</xdr:row>
      <xdr:rowOff>163830</xdr:rowOff>
    </xdr:from>
    <xdr:to>
      <xdr:col>89</xdr:col>
      <xdr:colOff>588819</xdr:colOff>
      <xdr:row>29</xdr:row>
      <xdr:rowOff>224790</xdr:rowOff>
    </xdr:to>
    <xdr:sp macro="" textlink="">
      <xdr:nvSpPr>
        <xdr:cNvPr id="72" name="Rectángulo 1">
          <a:extLst>
            <a:ext uri="{FF2B5EF4-FFF2-40B4-BE49-F238E27FC236}">
              <a16:creationId xmlns:a16="http://schemas.microsoft.com/office/drawing/2014/main" id="{00000000-0008-0000-0600-000048000000}"/>
            </a:ext>
          </a:extLst>
        </xdr:cNvPr>
        <xdr:cNvSpPr>
          <a:spLocks noChangeArrowheads="1"/>
        </xdr:cNvSpPr>
      </xdr:nvSpPr>
      <xdr:spPr bwMode="auto">
        <a:xfrm>
          <a:off x="64978859" y="2674966"/>
          <a:ext cx="3046960" cy="8061960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362035</xdr:colOff>
      <xdr:row>8</xdr:row>
      <xdr:rowOff>121227</xdr:rowOff>
    </xdr:from>
    <xdr:to>
      <xdr:col>89</xdr:col>
      <xdr:colOff>432955</xdr:colOff>
      <xdr:row>11</xdr:row>
      <xdr:rowOff>225136</xdr:rowOff>
    </xdr:to>
    <xdr:sp macro="" textlink="">
      <xdr:nvSpPr>
        <xdr:cNvPr id="76" name="Rectángulo 75">
          <a:extLst>
            <a:ext uri="{FF2B5EF4-FFF2-40B4-BE49-F238E27FC236}">
              <a16:creationId xmlns:a16="http://schemas.microsoft.com/office/drawing/2014/main" id="{00000000-0008-0000-0600-00004C000000}"/>
            </a:ext>
          </a:extLst>
        </xdr:cNvPr>
        <xdr:cNvSpPr/>
      </xdr:nvSpPr>
      <xdr:spPr bwMode="auto">
        <a:xfrm>
          <a:off x="65028126" y="2632363"/>
          <a:ext cx="2841829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85</xdr:col>
      <xdr:colOff>698976</xdr:colOff>
      <xdr:row>11</xdr:row>
      <xdr:rowOff>335236</xdr:rowOff>
    </xdr:from>
    <xdr:to>
      <xdr:col>89</xdr:col>
      <xdr:colOff>247649</xdr:colOff>
      <xdr:row>14</xdr:row>
      <xdr:rowOff>20236</xdr:rowOff>
    </xdr:to>
    <xdr:sp macro="[0]!V_Ma23" textlink="$O$81">
      <xdr:nvSpPr>
        <xdr:cNvPr id="82" name="Rectángulo 81">
          <a:extLst>
            <a:ext uri="{FF2B5EF4-FFF2-40B4-BE49-F238E27FC236}">
              <a16:creationId xmlns:a16="http://schemas.microsoft.com/office/drawing/2014/main" id="{00000000-0008-0000-0600-000052000000}"/>
            </a:ext>
          </a:extLst>
        </xdr:cNvPr>
        <xdr:cNvSpPr/>
      </xdr:nvSpPr>
      <xdr:spPr bwMode="auto">
        <a:xfrm>
          <a:off x="65621376" y="4011886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14</xdr:row>
      <xdr:rowOff>248645</xdr:rowOff>
    </xdr:from>
    <xdr:to>
      <xdr:col>89</xdr:col>
      <xdr:colOff>247649</xdr:colOff>
      <xdr:row>16</xdr:row>
      <xdr:rowOff>314645</xdr:rowOff>
    </xdr:to>
    <xdr:sp macro="[0]!V_Ma24" textlink="$O$82">
      <xdr:nvSpPr>
        <xdr:cNvPr id="83" name="Rectángulo 82">
          <a:extLst>
            <a:ext uri="{FF2B5EF4-FFF2-40B4-BE49-F238E27FC236}">
              <a16:creationId xmlns:a16="http://schemas.microsoft.com/office/drawing/2014/main" id="{00000000-0008-0000-0600-000053000000}"/>
            </a:ext>
          </a:extLst>
        </xdr:cNvPr>
        <xdr:cNvSpPr/>
      </xdr:nvSpPr>
      <xdr:spPr bwMode="auto">
        <a:xfrm>
          <a:off x="65621376" y="5068295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17</xdr:row>
      <xdr:rowOff>214009</xdr:rowOff>
    </xdr:from>
    <xdr:to>
      <xdr:col>89</xdr:col>
      <xdr:colOff>247649</xdr:colOff>
      <xdr:row>19</xdr:row>
      <xdr:rowOff>280009</xdr:rowOff>
    </xdr:to>
    <xdr:sp macro="[0]!V_Ma25" textlink="$O$83">
      <xdr:nvSpPr>
        <xdr:cNvPr id="84" name="Rectángulo 83">
          <a:extLst>
            <a:ext uri="{FF2B5EF4-FFF2-40B4-BE49-F238E27FC236}">
              <a16:creationId xmlns:a16="http://schemas.microsoft.com/office/drawing/2014/main" id="{00000000-0008-0000-0600-000054000000}"/>
            </a:ext>
          </a:extLst>
        </xdr:cNvPr>
        <xdr:cNvSpPr/>
      </xdr:nvSpPr>
      <xdr:spPr bwMode="auto">
        <a:xfrm>
          <a:off x="65621376" y="6176659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20</xdr:row>
      <xdr:rowOff>265963</xdr:rowOff>
    </xdr:from>
    <xdr:to>
      <xdr:col>89</xdr:col>
      <xdr:colOff>247649</xdr:colOff>
      <xdr:row>22</xdr:row>
      <xdr:rowOff>331963</xdr:rowOff>
    </xdr:to>
    <xdr:sp macro="[0]!V_Ma26" textlink="$O$84">
      <xdr:nvSpPr>
        <xdr:cNvPr id="86" name="Rectángulo 85">
          <a:extLst>
            <a:ext uri="{FF2B5EF4-FFF2-40B4-BE49-F238E27FC236}">
              <a16:creationId xmlns:a16="http://schemas.microsoft.com/office/drawing/2014/main" id="{00000000-0008-0000-0600-000056000000}"/>
            </a:ext>
          </a:extLst>
        </xdr:cNvPr>
        <xdr:cNvSpPr/>
      </xdr:nvSpPr>
      <xdr:spPr bwMode="auto">
        <a:xfrm>
          <a:off x="65621376" y="7371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23</xdr:row>
      <xdr:rowOff>196691</xdr:rowOff>
    </xdr:from>
    <xdr:to>
      <xdr:col>89</xdr:col>
      <xdr:colOff>247649</xdr:colOff>
      <xdr:row>25</xdr:row>
      <xdr:rowOff>262691</xdr:rowOff>
    </xdr:to>
    <xdr:sp macro="[0]!V_Ma27" textlink="$O$85">
      <xdr:nvSpPr>
        <xdr:cNvPr id="87" name="Rectángulo 86">
          <a:extLst>
            <a:ext uri="{FF2B5EF4-FFF2-40B4-BE49-F238E27FC236}">
              <a16:creationId xmlns:a16="http://schemas.microsoft.com/office/drawing/2014/main" id="{00000000-0008-0000-0600-000057000000}"/>
            </a:ext>
          </a:extLst>
        </xdr:cNvPr>
        <xdr:cNvSpPr/>
      </xdr:nvSpPr>
      <xdr:spPr bwMode="auto">
        <a:xfrm>
          <a:off x="65621376" y="8445341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85</xdr:col>
      <xdr:colOff>698976</xdr:colOff>
      <xdr:row>26</xdr:row>
      <xdr:rowOff>265963</xdr:rowOff>
    </xdr:from>
    <xdr:to>
      <xdr:col>89</xdr:col>
      <xdr:colOff>247649</xdr:colOff>
      <xdr:row>28</xdr:row>
      <xdr:rowOff>331963</xdr:rowOff>
    </xdr:to>
    <xdr:sp macro="[0]!V_Ma28" textlink="$O$86">
      <xdr:nvSpPr>
        <xdr:cNvPr id="88" name="Rectángulo 87">
          <a:extLst>
            <a:ext uri="{FF2B5EF4-FFF2-40B4-BE49-F238E27FC236}">
              <a16:creationId xmlns:a16="http://schemas.microsoft.com/office/drawing/2014/main" id="{00000000-0008-0000-0600-000058000000}"/>
            </a:ext>
          </a:extLst>
        </xdr:cNvPr>
        <xdr:cNvSpPr/>
      </xdr:nvSpPr>
      <xdr:spPr bwMode="auto">
        <a:xfrm>
          <a:off x="65621376" y="9657613"/>
          <a:ext cx="2368073" cy="828000"/>
        </a:xfrm>
        <a:prstGeom prst="rect">
          <a:avLst/>
        </a:prstGeom>
        <a:solidFill>
          <a:srgbClr val="C0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200" b="1" i="0" u="none" strike="noStrike">
              <a:solidFill>
                <a:srgbClr val="CCFFFF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rgbClr val="CCFFFF"/>
            </a:solidFill>
          </a:endParaRPr>
        </a:p>
      </xdr:txBody>
    </xdr:sp>
    <xdr:clientData/>
  </xdr:twoCellAnchor>
  <xdr:twoCellAnchor>
    <xdr:from>
      <xdr:col>60</xdr:col>
      <xdr:colOff>23812</xdr:colOff>
      <xdr:row>100</xdr:row>
      <xdr:rowOff>261937</xdr:rowOff>
    </xdr:from>
    <xdr:to>
      <xdr:col>70</xdr:col>
      <xdr:colOff>4433</xdr:colOff>
      <xdr:row>106</xdr:row>
      <xdr:rowOff>4298</xdr:rowOff>
    </xdr:to>
    <xdr:grpSp>
      <xdr:nvGrpSpPr>
        <xdr:cNvPr id="34" name="Grupo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GrpSpPr/>
      </xdr:nvGrpSpPr>
      <xdr:grpSpPr>
        <a:xfrm>
          <a:off x="19492912" y="32037337"/>
          <a:ext cx="2262188" cy="2142661"/>
          <a:chOff x="19284750" y="31673447"/>
          <a:chExt cx="2474783" cy="2011251"/>
        </a:xfrm>
      </xdr:grpSpPr>
      <xdr:sp macro="" textlink="">
        <xdr:nvSpPr>
          <xdr:cNvPr id="317" name="Rectángulo 316">
            <a:extLst>
              <a:ext uri="{FF2B5EF4-FFF2-40B4-BE49-F238E27FC236}">
                <a16:creationId xmlns:a16="http://schemas.microsoft.com/office/drawing/2014/main" id="{00000000-0008-0000-0600-00003D010000}"/>
              </a:ext>
            </a:extLst>
          </xdr:cNvPr>
          <xdr:cNvSpPr/>
        </xdr:nvSpPr>
        <xdr:spPr bwMode="auto">
          <a:xfrm>
            <a:off x="19284750" y="31673447"/>
            <a:ext cx="2474783" cy="2011251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318" name="Rectángulo 317">
            <a:extLst>
              <a:ext uri="{FF2B5EF4-FFF2-40B4-BE49-F238E27FC236}">
                <a16:creationId xmlns:a16="http://schemas.microsoft.com/office/drawing/2014/main" id="{00000000-0008-0000-0600-00003E010000}"/>
              </a:ext>
            </a:extLst>
          </xdr:cNvPr>
          <xdr:cNvSpPr/>
        </xdr:nvSpPr>
        <xdr:spPr bwMode="auto">
          <a:xfrm>
            <a:off x="19355627" y="31772473"/>
            <a:ext cx="2352666" cy="590856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4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Inicio!G4">
        <xdr:nvSpPr>
          <xdr:cNvPr id="319" name="Rectángulo 318">
            <a:extLst>
              <a:ext uri="{FF2B5EF4-FFF2-40B4-BE49-F238E27FC236}">
                <a16:creationId xmlns:a16="http://schemas.microsoft.com/office/drawing/2014/main" id="{00000000-0008-0000-0600-00003F010000}"/>
              </a:ext>
            </a:extLst>
          </xdr:cNvPr>
          <xdr:cNvSpPr/>
        </xdr:nvSpPr>
        <xdr:spPr bwMode="auto">
          <a:xfrm>
            <a:off x="19304391" y="32726417"/>
            <a:ext cx="2435500" cy="665138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E7895A40-5E72-4018-96C7-7FE4FC3FA2E5}" type="TxLink">
              <a:rPr lang="en-US" sz="40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SP06</a:t>
            </a:fld>
            <a:endParaRPr lang="es-PE" sz="4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320" name="Conector recto 319">
            <a:extLst>
              <a:ext uri="{FF2B5EF4-FFF2-40B4-BE49-F238E27FC236}">
                <a16:creationId xmlns:a16="http://schemas.microsoft.com/office/drawing/2014/main" id="{00000000-0008-0000-0600-000040010000}"/>
              </a:ext>
            </a:extLst>
          </xdr:cNvPr>
          <xdr:cNvCxnSpPr/>
        </xdr:nvCxnSpPr>
        <xdr:spPr bwMode="auto">
          <a:xfrm>
            <a:off x="19304391" y="32465278"/>
            <a:ext cx="2455142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56</xdr:col>
      <xdr:colOff>685800</xdr:colOff>
      <xdr:row>8</xdr:row>
      <xdr:rowOff>101172</xdr:rowOff>
    </xdr:from>
    <xdr:to>
      <xdr:col>69</xdr:col>
      <xdr:colOff>114300</xdr:colOff>
      <xdr:row>17</xdr:row>
      <xdr:rowOff>342899</xdr:rowOff>
    </xdr:to>
    <xdr:sp macro="" textlink="">
      <xdr:nvSpPr>
        <xdr:cNvPr id="323" name="Rectángulo: esquinas redondeadas 94">
          <a:extLst>
            <a:ext uri="{FF2B5EF4-FFF2-40B4-BE49-F238E27FC236}">
              <a16:creationId xmlns:a16="http://schemas.microsoft.com/office/drawing/2014/main" id="{00000000-0008-0000-0600-000043010000}"/>
            </a:ext>
          </a:extLst>
        </xdr:cNvPr>
        <xdr:cNvSpPr>
          <a:spLocks noChangeArrowheads="1"/>
        </xdr:cNvSpPr>
      </xdr:nvSpPr>
      <xdr:spPr bwMode="auto">
        <a:xfrm>
          <a:off x="17868900" y="2653872"/>
          <a:ext cx="3771900" cy="3670727"/>
        </a:xfrm>
        <a:prstGeom prst="roundRect">
          <a:avLst>
            <a:gd name="adj" fmla="val 16667"/>
          </a:avLst>
        </a:pr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12</xdr:col>
      <xdr:colOff>152400</xdr:colOff>
      <xdr:row>36</xdr:row>
      <xdr:rowOff>38101</xdr:rowOff>
    </xdr:from>
    <xdr:to>
      <xdr:col>16</xdr:col>
      <xdr:colOff>1295400</xdr:colOff>
      <xdr:row>46</xdr:row>
      <xdr:rowOff>38101</xdr:rowOff>
    </xdr:to>
    <xdr:sp macro="" textlink="">
      <xdr:nvSpPr>
        <xdr:cNvPr id="149" name="Forma libre 148">
          <a:extLst>
            <a:ext uri="{FF2B5EF4-FFF2-40B4-BE49-F238E27FC236}">
              <a16:creationId xmlns:a16="http://schemas.microsoft.com/office/drawing/2014/main" id="{00000000-0008-0000-0600-000095000000}"/>
            </a:ext>
          </a:extLst>
        </xdr:cNvPr>
        <xdr:cNvSpPr/>
      </xdr:nvSpPr>
      <xdr:spPr bwMode="auto">
        <a:xfrm>
          <a:off x="3733800" y="13030201"/>
          <a:ext cx="4114800" cy="3581400"/>
        </a:xfrm>
        <a:custGeom>
          <a:avLst/>
          <a:gdLst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1976437"/>
            <a:gd name="connsiteY0" fmla="*/ 0 h 3119437"/>
            <a:gd name="connsiteX1" fmla="*/ 1976437 w 1976437"/>
            <a:gd name="connsiteY1" fmla="*/ 3119437 h 3119437"/>
            <a:gd name="connsiteX0" fmla="*/ 0 w 1989727"/>
            <a:gd name="connsiteY0" fmla="*/ 0 h 3119437"/>
            <a:gd name="connsiteX1" fmla="*/ 1976437 w 1989727"/>
            <a:gd name="connsiteY1" fmla="*/ 3119437 h 3119437"/>
            <a:gd name="connsiteX0" fmla="*/ 0 w 2934639"/>
            <a:gd name="connsiteY0" fmla="*/ 0 h 3119437"/>
            <a:gd name="connsiteX1" fmla="*/ 2928937 w 2934639"/>
            <a:gd name="connsiteY1" fmla="*/ 3119437 h 3119437"/>
            <a:gd name="connsiteX0" fmla="*/ 0 w 2951549"/>
            <a:gd name="connsiteY0" fmla="*/ 0 h 3119437"/>
            <a:gd name="connsiteX1" fmla="*/ 2928937 w 2951549"/>
            <a:gd name="connsiteY1" fmla="*/ 3119437 h 3119437"/>
            <a:gd name="connsiteX0" fmla="*/ 0 w 2928937"/>
            <a:gd name="connsiteY0" fmla="*/ 0 h 3119437"/>
            <a:gd name="connsiteX1" fmla="*/ 2928937 w 2928937"/>
            <a:gd name="connsiteY1" fmla="*/ 3119437 h 31194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2928937" h="3119437">
              <a:moveTo>
                <a:pt x="0" y="0"/>
              </a:moveTo>
              <a:cubicBezTo>
                <a:pt x="2841625" y="31749"/>
                <a:pt x="2849562" y="158750"/>
                <a:pt x="2928937" y="3119437"/>
              </a:cubicBezTo>
            </a:path>
          </a:pathLst>
        </a:custGeom>
        <a:noFill/>
        <a:ln w="139700" algn="ctr">
          <a:solidFill>
            <a:srgbClr val="7030A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28</xdr:col>
      <xdr:colOff>457200</xdr:colOff>
      <xdr:row>13</xdr:row>
      <xdr:rowOff>228600</xdr:rowOff>
    </xdr:from>
    <xdr:to>
      <xdr:col>28</xdr:col>
      <xdr:colOff>468922</xdr:colOff>
      <xdr:row>46</xdr:row>
      <xdr:rowOff>286406</xdr:rowOff>
    </xdr:to>
    <xdr:cxnSp macro="">
      <xdr:nvCxnSpPr>
        <xdr:cNvPr id="153" name="Conector recto 167">
          <a:extLst>
            <a:ext uri="{FF2B5EF4-FFF2-40B4-BE49-F238E27FC236}">
              <a16:creationId xmlns:a16="http://schemas.microsoft.com/office/drawing/2014/main" id="{00000000-0008-0000-0600-000099000000}"/>
            </a:ext>
          </a:extLst>
        </xdr:cNvPr>
        <xdr:cNvCxnSpPr>
          <a:cxnSpLocks noChangeShapeType="1"/>
        </xdr:cNvCxnSpPr>
      </xdr:nvCxnSpPr>
      <xdr:spPr bwMode="auto">
        <a:xfrm flipH="1" flipV="1">
          <a:off x="13868400" y="4686300"/>
          <a:ext cx="11722" cy="12173606"/>
        </a:xfrm>
        <a:prstGeom prst="line">
          <a:avLst/>
        </a:prstGeom>
        <a:noFill/>
        <a:ln w="1397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12</xdr:col>
      <xdr:colOff>190499</xdr:colOff>
      <xdr:row>21</xdr:row>
      <xdr:rowOff>190500</xdr:rowOff>
    </xdr:from>
    <xdr:to>
      <xdr:col>15</xdr:col>
      <xdr:colOff>0</xdr:colOff>
      <xdr:row>31</xdr:row>
      <xdr:rowOff>1</xdr:rowOff>
    </xdr:to>
    <xdr:sp macro="" textlink="">
      <xdr:nvSpPr>
        <xdr:cNvPr id="154" name="Forma libre 153">
          <a:extLst>
            <a:ext uri="{FF2B5EF4-FFF2-40B4-BE49-F238E27FC236}">
              <a16:creationId xmlns:a16="http://schemas.microsoft.com/office/drawing/2014/main" id="{00000000-0008-0000-0600-00009A000000}"/>
            </a:ext>
          </a:extLst>
        </xdr:cNvPr>
        <xdr:cNvSpPr/>
      </xdr:nvSpPr>
      <xdr:spPr bwMode="auto">
        <a:xfrm>
          <a:off x="3771899" y="7696200"/>
          <a:ext cx="1524001" cy="3619501"/>
        </a:xfrm>
        <a:custGeom>
          <a:avLst/>
          <a:gdLst>
            <a:gd name="connsiteX0" fmla="*/ 3548063 w 3548063"/>
            <a:gd name="connsiteY0" fmla="*/ 0 h 2595562"/>
            <a:gd name="connsiteX1" fmla="*/ 0 w 3548063"/>
            <a:gd name="connsiteY1" fmla="*/ 2595562 h 2595562"/>
            <a:gd name="connsiteX0" fmla="*/ 3548063 w 3548063"/>
            <a:gd name="connsiteY0" fmla="*/ 0 h 2595690"/>
            <a:gd name="connsiteX1" fmla="*/ 0 w 3548063"/>
            <a:gd name="connsiteY1" fmla="*/ 2595562 h 2595690"/>
            <a:gd name="connsiteX0" fmla="*/ 3548063 w 3551052"/>
            <a:gd name="connsiteY0" fmla="*/ 0 h 2595865"/>
            <a:gd name="connsiteX1" fmla="*/ 0 w 3551052"/>
            <a:gd name="connsiteY1" fmla="*/ 2595562 h 2595865"/>
            <a:gd name="connsiteX0" fmla="*/ 3548063 w 3551052"/>
            <a:gd name="connsiteY0" fmla="*/ 0 h 1799126"/>
            <a:gd name="connsiteX1" fmla="*/ 0 w 3551052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799126"/>
            <a:gd name="connsiteX1" fmla="*/ 0 w 3548063"/>
            <a:gd name="connsiteY1" fmla="*/ 1785937 h 1799126"/>
            <a:gd name="connsiteX0" fmla="*/ 3548063 w 3548063"/>
            <a:gd name="connsiteY0" fmla="*/ 0 h 1864920"/>
            <a:gd name="connsiteX1" fmla="*/ 0 w 3548063"/>
            <a:gd name="connsiteY1" fmla="*/ 1857374 h 1864920"/>
            <a:gd name="connsiteX0" fmla="*/ 3643313 w 3643313"/>
            <a:gd name="connsiteY0" fmla="*/ 0 h 1799126"/>
            <a:gd name="connsiteX1" fmla="*/ 0 w 3643313"/>
            <a:gd name="connsiteY1" fmla="*/ 1785937 h 1799126"/>
            <a:gd name="connsiteX0" fmla="*/ 3619500 w 3619500"/>
            <a:gd name="connsiteY0" fmla="*/ 0 h 2334139"/>
            <a:gd name="connsiteX1" fmla="*/ 0 w 3619500"/>
            <a:gd name="connsiteY1" fmla="*/ 2333624 h 2334139"/>
            <a:gd name="connsiteX0" fmla="*/ 3619500 w 3619500"/>
            <a:gd name="connsiteY0" fmla="*/ 0 h 2333624"/>
            <a:gd name="connsiteX1" fmla="*/ 0 w 3619500"/>
            <a:gd name="connsiteY1" fmla="*/ 2333624 h 2333624"/>
            <a:gd name="connsiteX0" fmla="*/ 3714750 w 3714750"/>
            <a:gd name="connsiteY0" fmla="*/ 0 h 2333624"/>
            <a:gd name="connsiteX1" fmla="*/ 0 w 3714750"/>
            <a:gd name="connsiteY1" fmla="*/ 2333624 h 2333624"/>
            <a:gd name="connsiteX0" fmla="*/ 3595688 w 3595688"/>
            <a:gd name="connsiteY0" fmla="*/ 0 h 2381249"/>
            <a:gd name="connsiteX1" fmla="*/ 0 w 3595688"/>
            <a:gd name="connsiteY1" fmla="*/ 2381249 h 238124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3595688" h="2381249">
              <a:moveTo>
                <a:pt x="3595688" y="0"/>
              </a:moveTo>
              <a:cubicBezTo>
                <a:pt x="3577827" y="2008187"/>
                <a:pt x="3679031" y="2349498"/>
                <a:pt x="0" y="2381249"/>
              </a:cubicBezTo>
            </a:path>
          </a:pathLst>
        </a:custGeom>
        <a:noFill/>
        <a:ln w="1397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2</xdr:col>
      <xdr:colOff>142868</xdr:colOff>
      <xdr:row>8</xdr:row>
      <xdr:rowOff>139272</xdr:rowOff>
    </xdr:from>
    <xdr:to>
      <xdr:col>14</xdr:col>
      <xdr:colOff>3629</xdr:colOff>
      <xdr:row>28</xdr:row>
      <xdr:rowOff>273914</xdr:rowOff>
    </xdr:to>
    <xdr:sp macro="" textlink="">
      <xdr:nvSpPr>
        <xdr:cNvPr id="156" name="Rectángulo: esquinas redondeadas 94">
          <a:extLst>
            <a:ext uri="{FF2B5EF4-FFF2-40B4-BE49-F238E27FC236}">
              <a16:creationId xmlns:a16="http://schemas.microsoft.com/office/drawing/2014/main" id="{00000000-0008-0000-0600-00009C000000}"/>
            </a:ext>
          </a:extLst>
        </xdr:cNvPr>
        <xdr:cNvSpPr>
          <a:spLocks noChangeArrowheads="1"/>
        </xdr:cNvSpPr>
      </xdr:nvSpPr>
      <xdr:spPr bwMode="auto">
        <a:xfrm>
          <a:off x="1438268" y="2691972"/>
          <a:ext cx="2603961" cy="7754642"/>
        </a:xfrm>
        <a:prstGeom prst="roundRect">
          <a:avLst>
            <a:gd name="adj" fmla="val 16667"/>
          </a:avLst>
        </a:pr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18</xdr:col>
      <xdr:colOff>542785</xdr:colOff>
      <xdr:row>46</xdr:row>
      <xdr:rowOff>84025</xdr:rowOff>
    </xdr:from>
    <xdr:to>
      <xdr:col>26</xdr:col>
      <xdr:colOff>84338</xdr:colOff>
      <xdr:row>47</xdr:row>
      <xdr:rowOff>164367</xdr:rowOff>
    </xdr:to>
    <xdr:sp macro="" textlink="">
      <xdr:nvSpPr>
        <xdr:cNvPr id="171" name="107 CuadroTexto">
          <a:extLst>
            <a:ext uri="{FF2B5EF4-FFF2-40B4-BE49-F238E27FC236}">
              <a16:creationId xmlns:a16="http://schemas.microsoft.com/office/drawing/2014/main" id="{00000000-0008-0000-0600-0000AB000000}"/>
            </a:ext>
          </a:extLst>
        </xdr:cNvPr>
        <xdr:cNvSpPr txBox="1"/>
      </xdr:nvSpPr>
      <xdr:spPr bwMode="auto">
        <a:xfrm>
          <a:off x="9839185" y="16657525"/>
          <a:ext cx="913153" cy="4613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11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57</xdr:col>
      <xdr:colOff>565998</xdr:colOff>
      <xdr:row>20</xdr:row>
      <xdr:rowOff>108297</xdr:rowOff>
    </xdr:from>
    <xdr:to>
      <xdr:col>60</xdr:col>
      <xdr:colOff>98808</xdr:colOff>
      <xdr:row>21</xdr:row>
      <xdr:rowOff>131670</xdr:rowOff>
    </xdr:to>
    <xdr:sp macro="" textlink="">
      <xdr:nvSpPr>
        <xdr:cNvPr id="173" name="107 CuadroTexto">
          <a:extLst>
            <a:ext uri="{FF2B5EF4-FFF2-40B4-BE49-F238E27FC236}">
              <a16:creationId xmlns:a16="http://schemas.microsoft.com/office/drawing/2014/main" id="{00000000-0008-0000-0600-0000AD000000}"/>
            </a:ext>
          </a:extLst>
        </xdr:cNvPr>
        <xdr:cNvSpPr txBox="1"/>
      </xdr:nvSpPr>
      <xdr:spPr bwMode="auto">
        <a:xfrm>
          <a:off x="18663498" y="7232997"/>
          <a:ext cx="904410" cy="404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23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18</xdr:col>
      <xdr:colOff>404447</xdr:colOff>
      <xdr:row>47</xdr:row>
      <xdr:rowOff>360008</xdr:rowOff>
    </xdr:from>
    <xdr:to>
      <xdr:col>26</xdr:col>
      <xdr:colOff>404813</xdr:colOff>
      <xdr:row>49</xdr:row>
      <xdr:rowOff>245709</xdr:rowOff>
    </xdr:to>
    <xdr:sp macro="" textlink="$Q$89">
      <xdr:nvSpPr>
        <xdr:cNvPr id="174" name="279 CuadroTexto">
          <a:extLst>
            <a:ext uri="{FF2B5EF4-FFF2-40B4-BE49-F238E27FC236}">
              <a16:creationId xmlns:a16="http://schemas.microsoft.com/office/drawing/2014/main" id="{00000000-0008-0000-0600-0000AE000000}"/>
            </a:ext>
          </a:extLst>
        </xdr:cNvPr>
        <xdr:cNvSpPr txBox="1"/>
      </xdr:nvSpPr>
      <xdr:spPr bwMode="auto">
        <a:xfrm>
          <a:off x="9500822" y="17147821"/>
          <a:ext cx="1381491" cy="647701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119B8DF-E0CA-4611-BDE1-DC4C54C3B774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1143000</xdr:colOff>
      <xdr:row>8</xdr:row>
      <xdr:rowOff>152400</xdr:rowOff>
    </xdr:from>
    <xdr:to>
      <xdr:col>16</xdr:col>
      <xdr:colOff>533400</xdr:colOff>
      <xdr:row>28</xdr:row>
      <xdr:rowOff>266700</xdr:rowOff>
    </xdr:to>
    <xdr:sp macro="" textlink="">
      <xdr:nvSpPr>
        <xdr:cNvPr id="188" name="Rectángulo: esquinas redondeadas 94">
          <a:extLst>
            <a:ext uri="{FF2B5EF4-FFF2-40B4-BE49-F238E27FC236}">
              <a16:creationId xmlns:a16="http://schemas.microsoft.com/office/drawing/2014/main" id="{00000000-0008-0000-0600-0000BC000000}"/>
            </a:ext>
          </a:extLst>
        </xdr:cNvPr>
        <xdr:cNvSpPr>
          <a:spLocks noChangeArrowheads="1"/>
        </xdr:cNvSpPr>
      </xdr:nvSpPr>
      <xdr:spPr bwMode="auto">
        <a:xfrm rot="10800000">
          <a:off x="6438900" y="2705100"/>
          <a:ext cx="647700" cy="7734300"/>
        </a:xfrm>
        <a:prstGeom prst="roundRect">
          <a:avLst>
            <a:gd name="adj" fmla="val 16667"/>
          </a:avLst>
        </a:prstGeom>
        <a:solidFill>
          <a:schemeClr val="bg1">
            <a:lumMod val="65000"/>
          </a:schemeClr>
        </a:solidFill>
        <a:ln w="63500" algn="ctr">
          <a:solidFill>
            <a:schemeClr val="tx1"/>
          </a:solidFill>
          <a:round/>
          <a:headEnd/>
          <a:tailEnd/>
        </a:ln>
      </xdr:spPr>
    </xdr:sp>
    <xdr:clientData/>
  </xdr:twoCellAnchor>
  <xdr:twoCellAnchor>
    <xdr:from>
      <xdr:col>3</xdr:col>
      <xdr:colOff>131945</xdr:colOff>
      <xdr:row>30</xdr:row>
      <xdr:rowOff>50446</xdr:rowOff>
    </xdr:from>
    <xdr:to>
      <xdr:col>9</xdr:col>
      <xdr:colOff>49676</xdr:colOff>
      <xdr:row>31</xdr:row>
      <xdr:rowOff>220603</xdr:rowOff>
    </xdr:to>
    <xdr:sp macro="" textlink="$S$89">
      <xdr:nvSpPr>
        <xdr:cNvPr id="199" name="279 CuadroTexto">
          <a:extLst>
            <a:ext uri="{FF2B5EF4-FFF2-40B4-BE49-F238E27FC236}">
              <a16:creationId xmlns:a16="http://schemas.microsoft.com/office/drawing/2014/main" id="{00000000-0008-0000-0600-0000C7000000}"/>
            </a:ext>
          </a:extLst>
        </xdr:cNvPr>
        <xdr:cNvSpPr txBox="1"/>
      </xdr:nvSpPr>
      <xdr:spPr bwMode="auto">
        <a:xfrm>
          <a:off x="1655945" y="10985146"/>
          <a:ext cx="1289331" cy="551157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668235B-D90D-46AE-8528-29E0EC55E857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34995</xdr:colOff>
      <xdr:row>30</xdr:row>
      <xdr:rowOff>99682</xdr:rowOff>
    </xdr:from>
    <xdr:to>
      <xdr:col>12</xdr:col>
      <xdr:colOff>209885</xdr:colOff>
      <xdr:row>31</xdr:row>
      <xdr:rowOff>123055</xdr:rowOff>
    </xdr:to>
    <xdr:sp macro="" textlink="">
      <xdr:nvSpPr>
        <xdr:cNvPr id="203" name="107 CuadroTexto">
          <a:extLst>
            <a:ext uri="{FF2B5EF4-FFF2-40B4-BE49-F238E27FC236}">
              <a16:creationId xmlns:a16="http://schemas.microsoft.com/office/drawing/2014/main" id="{00000000-0008-0000-0600-0000CB000000}"/>
            </a:ext>
          </a:extLst>
        </xdr:cNvPr>
        <xdr:cNvSpPr txBox="1"/>
      </xdr:nvSpPr>
      <xdr:spPr bwMode="auto">
        <a:xfrm>
          <a:off x="2930595" y="11034382"/>
          <a:ext cx="860690" cy="404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13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28</xdr:col>
      <xdr:colOff>26703</xdr:colOff>
      <xdr:row>11</xdr:row>
      <xdr:rowOff>227315</xdr:rowOff>
    </xdr:from>
    <xdr:to>
      <xdr:col>28</xdr:col>
      <xdr:colOff>887393</xdr:colOff>
      <xdr:row>12</xdr:row>
      <xdr:rowOff>250688</xdr:rowOff>
    </xdr:to>
    <xdr:sp macro="" textlink="">
      <xdr:nvSpPr>
        <xdr:cNvPr id="219" name="107 CuadroTexto">
          <a:extLst>
            <a:ext uri="{FF2B5EF4-FFF2-40B4-BE49-F238E27FC236}">
              <a16:creationId xmlns:a16="http://schemas.microsoft.com/office/drawing/2014/main" id="{00000000-0008-0000-0600-0000DB000000}"/>
            </a:ext>
          </a:extLst>
        </xdr:cNvPr>
        <xdr:cNvSpPr txBox="1"/>
      </xdr:nvSpPr>
      <xdr:spPr bwMode="auto">
        <a:xfrm>
          <a:off x="13437903" y="3923015"/>
          <a:ext cx="860690" cy="40437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21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27</xdr:col>
      <xdr:colOff>872165</xdr:colOff>
      <xdr:row>48</xdr:row>
      <xdr:rowOff>212780</xdr:rowOff>
    </xdr:from>
    <xdr:to>
      <xdr:col>28</xdr:col>
      <xdr:colOff>1246217</xdr:colOff>
      <xdr:row>50</xdr:row>
      <xdr:rowOff>164746</xdr:rowOff>
    </xdr:to>
    <xdr:sp macro="" textlink="$BU$36">
      <xdr:nvSpPr>
        <xdr:cNvPr id="255" name="279 CuadroTexto">
          <a:extLst>
            <a:ext uri="{FF2B5EF4-FFF2-40B4-BE49-F238E27FC236}">
              <a16:creationId xmlns:a16="http://schemas.microsoft.com/office/drawing/2014/main" id="{00000000-0008-0000-0600-0000FF000000}"/>
            </a:ext>
          </a:extLst>
        </xdr:cNvPr>
        <xdr:cNvSpPr txBox="1"/>
      </xdr:nvSpPr>
      <xdr:spPr bwMode="auto">
        <a:xfrm>
          <a:off x="12911765" y="17548280"/>
          <a:ext cx="1745652" cy="713966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9384EC9-297F-4AF9-8A78-D6211999FEAB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72028</xdr:colOff>
      <xdr:row>34</xdr:row>
      <xdr:rowOff>288569</xdr:rowOff>
    </xdr:from>
    <xdr:to>
      <xdr:col>11</xdr:col>
      <xdr:colOff>126842</xdr:colOff>
      <xdr:row>37</xdr:row>
      <xdr:rowOff>28724</xdr:rowOff>
    </xdr:to>
    <xdr:sp macro="" textlink="$BU$38">
      <xdr:nvSpPr>
        <xdr:cNvPr id="258" name="279 CuadroTexto">
          <a:extLst>
            <a:ext uri="{FF2B5EF4-FFF2-40B4-BE49-F238E27FC236}">
              <a16:creationId xmlns:a16="http://schemas.microsoft.com/office/drawing/2014/main" id="{00000000-0008-0000-0600-000002010000}"/>
            </a:ext>
          </a:extLst>
        </xdr:cNvPr>
        <xdr:cNvSpPr txBox="1"/>
      </xdr:nvSpPr>
      <xdr:spPr bwMode="auto">
        <a:xfrm>
          <a:off x="1596028" y="12518669"/>
          <a:ext cx="1883614" cy="88315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2FFE346-E7A6-4DE5-84BF-540A16E9FC73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1273396</xdr:colOff>
      <xdr:row>48</xdr:row>
      <xdr:rowOff>194889</xdr:rowOff>
    </xdr:from>
    <xdr:to>
      <xdr:col>56</xdr:col>
      <xdr:colOff>735320</xdr:colOff>
      <xdr:row>50</xdr:row>
      <xdr:rowOff>158349</xdr:rowOff>
    </xdr:to>
    <xdr:sp macro="" textlink="$BU$40">
      <xdr:nvSpPr>
        <xdr:cNvPr id="263" name="279 CuadroTexto">
          <a:extLst>
            <a:ext uri="{FF2B5EF4-FFF2-40B4-BE49-F238E27FC236}">
              <a16:creationId xmlns:a16="http://schemas.microsoft.com/office/drawing/2014/main" id="{00000000-0008-0000-0600-000007010000}"/>
            </a:ext>
          </a:extLst>
        </xdr:cNvPr>
        <xdr:cNvSpPr txBox="1"/>
      </xdr:nvSpPr>
      <xdr:spPr bwMode="auto">
        <a:xfrm>
          <a:off x="16056196" y="17530389"/>
          <a:ext cx="1862224" cy="7254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56FAC63A-37C2-406D-8D2B-3ECFDC566FFA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1065409</xdr:colOff>
      <xdr:row>8</xdr:row>
      <xdr:rowOff>245711</xdr:rowOff>
    </xdr:from>
    <xdr:to>
      <xdr:col>26</xdr:col>
      <xdr:colOff>310093</xdr:colOff>
      <xdr:row>10</xdr:row>
      <xdr:rowOff>348525</xdr:rowOff>
    </xdr:to>
    <xdr:sp macro="" textlink="$BU$35">
      <xdr:nvSpPr>
        <xdr:cNvPr id="265" name="279 CuadroTexto">
          <a:extLst>
            <a:ext uri="{FF2B5EF4-FFF2-40B4-BE49-F238E27FC236}">
              <a16:creationId xmlns:a16="http://schemas.microsoft.com/office/drawing/2014/main" id="{00000000-0008-0000-0600-000009010000}"/>
            </a:ext>
          </a:extLst>
        </xdr:cNvPr>
        <xdr:cNvSpPr txBox="1"/>
      </xdr:nvSpPr>
      <xdr:spPr bwMode="auto">
        <a:xfrm>
          <a:off x="8990209" y="2798411"/>
          <a:ext cx="1987884" cy="864814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11D30AA9-AA14-43CB-A3CB-7C3B0442D538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46</xdr:col>
      <xdr:colOff>1156564</xdr:colOff>
      <xdr:row>9</xdr:row>
      <xdr:rowOff>49204</xdr:rowOff>
    </xdr:from>
    <xdr:to>
      <xdr:col>56</xdr:col>
      <xdr:colOff>509278</xdr:colOff>
      <xdr:row>11</xdr:row>
      <xdr:rowOff>12664</xdr:rowOff>
    </xdr:to>
    <xdr:sp macro="" textlink="$AB$89">
      <xdr:nvSpPr>
        <xdr:cNvPr id="267" name="279 CuadroTexto">
          <a:extLst>
            <a:ext uri="{FF2B5EF4-FFF2-40B4-BE49-F238E27FC236}">
              <a16:creationId xmlns:a16="http://schemas.microsoft.com/office/drawing/2014/main" id="{00000000-0008-0000-0600-00000B010000}"/>
            </a:ext>
          </a:extLst>
        </xdr:cNvPr>
        <xdr:cNvSpPr txBox="1"/>
      </xdr:nvSpPr>
      <xdr:spPr bwMode="auto">
        <a:xfrm>
          <a:off x="15939364" y="2982904"/>
          <a:ext cx="1753014" cy="7254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7EFA70A-A8F5-4E2D-8C91-301838D57890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771645</xdr:colOff>
      <xdr:row>46</xdr:row>
      <xdr:rowOff>128473</xdr:rowOff>
    </xdr:from>
    <xdr:to>
      <xdr:col>17</xdr:col>
      <xdr:colOff>346734</xdr:colOff>
      <xdr:row>47</xdr:row>
      <xdr:rowOff>160186</xdr:rowOff>
    </xdr:to>
    <xdr:sp macro="" textlink="">
      <xdr:nvSpPr>
        <xdr:cNvPr id="268" name="107 CuadroTexto">
          <a:extLst>
            <a:ext uri="{FF2B5EF4-FFF2-40B4-BE49-F238E27FC236}">
              <a16:creationId xmlns:a16="http://schemas.microsoft.com/office/drawing/2014/main" id="{00000000-0008-0000-0600-00000C010000}"/>
            </a:ext>
          </a:extLst>
        </xdr:cNvPr>
        <xdr:cNvSpPr txBox="1"/>
      </xdr:nvSpPr>
      <xdr:spPr bwMode="auto">
        <a:xfrm>
          <a:off x="7324845" y="16701973"/>
          <a:ext cx="946689" cy="412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43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46</xdr:col>
      <xdr:colOff>1721631</xdr:colOff>
      <xdr:row>11</xdr:row>
      <xdr:rowOff>195177</xdr:rowOff>
    </xdr:from>
    <xdr:to>
      <xdr:col>56</xdr:col>
      <xdr:colOff>197879</xdr:colOff>
      <xdr:row>12</xdr:row>
      <xdr:rowOff>311871</xdr:rowOff>
    </xdr:to>
    <xdr:sp macro="" textlink="">
      <xdr:nvSpPr>
        <xdr:cNvPr id="273" name="107 CuadroTexto">
          <a:extLst>
            <a:ext uri="{FF2B5EF4-FFF2-40B4-BE49-F238E27FC236}">
              <a16:creationId xmlns:a16="http://schemas.microsoft.com/office/drawing/2014/main" id="{00000000-0008-0000-0600-000011010000}"/>
            </a:ext>
          </a:extLst>
        </xdr:cNvPr>
        <xdr:cNvSpPr txBox="1"/>
      </xdr:nvSpPr>
      <xdr:spPr bwMode="auto">
        <a:xfrm>
          <a:off x="16504431" y="3890877"/>
          <a:ext cx="876548" cy="4976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22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17</xdr:col>
      <xdr:colOff>680586</xdr:colOff>
      <xdr:row>46</xdr:row>
      <xdr:rowOff>53095</xdr:rowOff>
    </xdr:from>
    <xdr:to>
      <xdr:col>18</xdr:col>
      <xdr:colOff>164914</xdr:colOff>
      <xdr:row>47</xdr:row>
      <xdr:rowOff>193525</xdr:rowOff>
    </xdr:to>
    <xdr:sp macro="" textlink="">
      <xdr:nvSpPr>
        <xdr:cNvPr id="275" name="107 CuadroTexto">
          <a:extLst>
            <a:ext uri="{FF2B5EF4-FFF2-40B4-BE49-F238E27FC236}">
              <a16:creationId xmlns:a16="http://schemas.microsoft.com/office/drawing/2014/main" id="{00000000-0008-0000-0600-000013010000}"/>
            </a:ext>
          </a:extLst>
        </xdr:cNvPr>
        <xdr:cNvSpPr txBox="1"/>
      </xdr:nvSpPr>
      <xdr:spPr bwMode="auto">
        <a:xfrm>
          <a:off x="8605386" y="16626595"/>
          <a:ext cx="855928" cy="5214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s-PE" sz="4000" b="1">
              <a:solidFill>
                <a:schemeClr val="dk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12</a:t>
          </a:r>
          <a:endParaRPr lang="es-PE" sz="7200" b="1">
            <a:solidFill>
              <a:schemeClr val="dk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</xdr:txBody>
    </xdr:sp>
    <xdr:clientData/>
  </xdr:twoCellAnchor>
  <xdr:twoCellAnchor>
    <xdr:from>
      <xdr:col>14</xdr:col>
      <xdr:colOff>1219200</xdr:colOff>
      <xdr:row>13</xdr:row>
      <xdr:rowOff>0</xdr:rowOff>
    </xdr:from>
    <xdr:to>
      <xdr:col>14</xdr:col>
      <xdr:colOff>1246421</xdr:colOff>
      <xdr:row>22</xdr:row>
      <xdr:rowOff>358201</xdr:rowOff>
    </xdr:to>
    <xdr:cxnSp macro="">
      <xdr:nvCxnSpPr>
        <xdr:cNvPr id="277" name="Conector recto 167">
          <a:extLst>
            <a:ext uri="{FF2B5EF4-FFF2-40B4-BE49-F238E27FC236}">
              <a16:creationId xmlns:a16="http://schemas.microsoft.com/office/drawing/2014/main" id="{00000000-0008-0000-0600-000015010000}"/>
            </a:ext>
          </a:extLst>
        </xdr:cNvPr>
        <xdr:cNvCxnSpPr>
          <a:cxnSpLocks noChangeShapeType="1"/>
        </xdr:cNvCxnSpPr>
      </xdr:nvCxnSpPr>
      <xdr:spPr bwMode="auto">
        <a:xfrm>
          <a:off x="5257800" y="4457700"/>
          <a:ext cx="27221" cy="3787201"/>
        </a:xfrm>
        <a:prstGeom prst="line">
          <a:avLst/>
        </a:prstGeom>
        <a:noFill/>
        <a:ln w="139700" algn="ctr">
          <a:solidFill>
            <a:srgbClr val="00B0F0"/>
          </a:solidFill>
          <a:round/>
          <a:headEnd type="none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46</xdr:col>
      <xdr:colOff>2171700</xdr:colOff>
      <xdr:row>20</xdr:row>
      <xdr:rowOff>324799</xdr:rowOff>
    </xdr:from>
    <xdr:to>
      <xdr:col>57</xdr:col>
      <xdr:colOff>404812</xdr:colOff>
      <xdr:row>24</xdr:row>
      <xdr:rowOff>136302</xdr:rowOff>
    </xdr:to>
    <xdr:sp macro="" textlink="">
      <xdr:nvSpPr>
        <xdr:cNvPr id="281" name="Forma libre 280">
          <a:extLst>
            <a:ext uri="{FF2B5EF4-FFF2-40B4-BE49-F238E27FC236}">
              <a16:creationId xmlns:a16="http://schemas.microsoft.com/office/drawing/2014/main" id="{00000000-0008-0000-0600-000019010000}"/>
            </a:ext>
          </a:extLst>
        </xdr:cNvPr>
        <xdr:cNvSpPr/>
      </xdr:nvSpPr>
      <xdr:spPr bwMode="auto">
        <a:xfrm flipH="1">
          <a:off x="16954500" y="7449499"/>
          <a:ext cx="1547812" cy="1335503"/>
        </a:xfrm>
        <a:custGeom>
          <a:avLst/>
          <a:gdLst>
            <a:gd name="connsiteX0" fmla="*/ 10858500 w 10858500"/>
            <a:gd name="connsiteY0" fmla="*/ 4429125 h 4429125"/>
            <a:gd name="connsiteX1" fmla="*/ 0 w 10858500"/>
            <a:gd name="connsiteY1" fmla="*/ 0 h 4429125"/>
            <a:gd name="connsiteX0" fmla="*/ 10858500 w 10858500"/>
            <a:gd name="connsiteY0" fmla="*/ 4430368 h 4430368"/>
            <a:gd name="connsiteX1" fmla="*/ 0 w 10858500"/>
            <a:gd name="connsiteY1" fmla="*/ 1243 h 4430368"/>
            <a:gd name="connsiteX0" fmla="*/ 10858500 w 10858500"/>
            <a:gd name="connsiteY0" fmla="*/ 4431982 h 4431982"/>
            <a:gd name="connsiteX1" fmla="*/ 0 w 10858500"/>
            <a:gd name="connsiteY1" fmla="*/ 2857 h 4431982"/>
            <a:gd name="connsiteX0" fmla="*/ 10929938 w 10929938"/>
            <a:gd name="connsiteY0" fmla="*/ 5311921 h 5311921"/>
            <a:gd name="connsiteX1" fmla="*/ 0 w 10929938"/>
            <a:gd name="connsiteY1" fmla="*/ 1734 h 5311921"/>
            <a:gd name="connsiteX0" fmla="*/ 10977563 w 10977563"/>
            <a:gd name="connsiteY0" fmla="*/ 5216748 h 5216748"/>
            <a:gd name="connsiteX1" fmla="*/ 0 w 10977563"/>
            <a:gd name="connsiteY1" fmla="*/ 1811 h 5216748"/>
            <a:gd name="connsiteX0" fmla="*/ 10977563 w 10977563"/>
            <a:gd name="connsiteY0" fmla="*/ 5216261 h 5216261"/>
            <a:gd name="connsiteX1" fmla="*/ 0 w 10977563"/>
            <a:gd name="connsiteY1" fmla="*/ 1324 h 5216261"/>
            <a:gd name="connsiteX0" fmla="*/ 10977563 w 10988549"/>
            <a:gd name="connsiteY0" fmla="*/ 5258108 h 5258108"/>
            <a:gd name="connsiteX1" fmla="*/ 0 w 10988549"/>
            <a:gd name="connsiteY1" fmla="*/ 43171 h 5258108"/>
            <a:gd name="connsiteX0" fmla="*/ 10977563 w 11025142"/>
            <a:gd name="connsiteY0" fmla="*/ 5214937 h 5214937"/>
            <a:gd name="connsiteX1" fmla="*/ 0 w 11025142"/>
            <a:gd name="connsiteY1" fmla="*/ 0 h 5214937"/>
            <a:gd name="connsiteX0" fmla="*/ 10977563 w 11028463"/>
            <a:gd name="connsiteY0" fmla="*/ 5214937 h 5214937"/>
            <a:gd name="connsiteX1" fmla="*/ 0 w 11028463"/>
            <a:gd name="connsiteY1" fmla="*/ 0 h 5214937"/>
            <a:gd name="connsiteX0" fmla="*/ 10977563 w 10977563"/>
            <a:gd name="connsiteY0" fmla="*/ 5214937 h 5214937"/>
            <a:gd name="connsiteX1" fmla="*/ 0 w 10977563"/>
            <a:gd name="connsiteY1" fmla="*/ 0 h 5214937"/>
            <a:gd name="connsiteX0" fmla="*/ 10977563 w 10977563"/>
            <a:gd name="connsiteY0" fmla="*/ 5214937 h 5214937"/>
            <a:gd name="connsiteX1" fmla="*/ 0 w 10977563"/>
            <a:gd name="connsiteY1" fmla="*/ 0 h 52149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0977563" h="5214937">
              <a:moveTo>
                <a:pt x="10977563" y="5214937"/>
              </a:moveTo>
              <a:cubicBezTo>
                <a:pt x="10906125" y="-571500"/>
                <a:pt x="10906126" y="142876"/>
                <a:pt x="0" y="0"/>
              </a:cubicBezTo>
            </a:path>
          </a:pathLst>
        </a:custGeom>
        <a:noFill/>
        <a:ln w="1397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15</xdr:col>
      <xdr:colOff>5938</xdr:colOff>
      <xdr:row>22</xdr:row>
      <xdr:rowOff>85724</xdr:rowOff>
    </xdr:from>
    <xdr:to>
      <xdr:col>17</xdr:col>
      <xdr:colOff>1143000</xdr:colOff>
      <xdr:row>46</xdr:row>
      <xdr:rowOff>22712</xdr:rowOff>
    </xdr:to>
    <xdr:sp macro="" textlink="">
      <xdr:nvSpPr>
        <xdr:cNvPr id="288" name="Forma libre 287">
          <a:extLst>
            <a:ext uri="{FF2B5EF4-FFF2-40B4-BE49-F238E27FC236}">
              <a16:creationId xmlns:a16="http://schemas.microsoft.com/office/drawing/2014/main" id="{00000000-0008-0000-0600-000020010000}"/>
            </a:ext>
          </a:extLst>
        </xdr:cNvPr>
        <xdr:cNvSpPr/>
      </xdr:nvSpPr>
      <xdr:spPr bwMode="auto">
        <a:xfrm rot="16200000" flipH="1">
          <a:off x="2872925" y="10401337"/>
          <a:ext cx="8623788" cy="3765962"/>
        </a:xfrm>
        <a:custGeom>
          <a:avLst/>
          <a:gdLst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2024062"/>
            <a:gd name="connsiteY0" fmla="*/ 0 h 2952750"/>
            <a:gd name="connsiteX1" fmla="*/ 2024062 w 2024062"/>
            <a:gd name="connsiteY1" fmla="*/ 2952750 h 2952750"/>
            <a:gd name="connsiteX0" fmla="*/ 0 w 1976437"/>
            <a:gd name="connsiteY0" fmla="*/ 0 h 3119437"/>
            <a:gd name="connsiteX1" fmla="*/ 1976437 w 1976437"/>
            <a:gd name="connsiteY1" fmla="*/ 3119437 h 3119437"/>
            <a:gd name="connsiteX0" fmla="*/ 0 w 1989727"/>
            <a:gd name="connsiteY0" fmla="*/ 0 h 3119437"/>
            <a:gd name="connsiteX1" fmla="*/ 1976437 w 1989727"/>
            <a:gd name="connsiteY1" fmla="*/ 3119437 h 3119437"/>
            <a:gd name="connsiteX0" fmla="*/ 0 w 2934639"/>
            <a:gd name="connsiteY0" fmla="*/ 0 h 3119437"/>
            <a:gd name="connsiteX1" fmla="*/ 2928937 w 2934639"/>
            <a:gd name="connsiteY1" fmla="*/ 3119437 h 3119437"/>
            <a:gd name="connsiteX0" fmla="*/ 0 w 2951549"/>
            <a:gd name="connsiteY0" fmla="*/ 0 h 3119437"/>
            <a:gd name="connsiteX1" fmla="*/ 2928937 w 2951549"/>
            <a:gd name="connsiteY1" fmla="*/ 3119437 h 3119437"/>
            <a:gd name="connsiteX0" fmla="*/ 0 w 2928937"/>
            <a:gd name="connsiteY0" fmla="*/ 0 h 3119437"/>
            <a:gd name="connsiteX1" fmla="*/ 2928937 w 2928937"/>
            <a:gd name="connsiteY1" fmla="*/ 3119437 h 3119437"/>
            <a:gd name="connsiteX0" fmla="*/ 0 w 4850951"/>
            <a:gd name="connsiteY0" fmla="*/ 0 h 3119437"/>
            <a:gd name="connsiteX1" fmla="*/ 2928937 w 4850951"/>
            <a:gd name="connsiteY1" fmla="*/ 3119437 h 3119437"/>
            <a:gd name="connsiteX0" fmla="*/ 0 w 2928937"/>
            <a:gd name="connsiteY0" fmla="*/ 0 h 3119437"/>
            <a:gd name="connsiteX1" fmla="*/ 2928937 w 2928937"/>
            <a:gd name="connsiteY1" fmla="*/ 3119437 h 3119437"/>
            <a:gd name="connsiteX0" fmla="*/ 0 w 7379008"/>
            <a:gd name="connsiteY0" fmla="*/ 0 h 1306343"/>
            <a:gd name="connsiteX1" fmla="*/ 7379008 w 7379008"/>
            <a:gd name="connsiteY1" fmla="*/ 1306343 h 1306343"/>
            <a:gd name="connsiteX0" fmla="*/ 0 w 7379008"/>
            <a:gd name="connsiteY0" fmla="*/ 0 h 1307250"/>
            <a:gd name="connsiteX1" fmla="*/ 7379008 w 7379008"/>
            <a:gd name="connsiteY1" fmla="*/ 1306343 h 1307250"/>
            <a:gd name="connsiteX0" fmla="*/ 0 w 7583140"/>
            <a:gd name="connsiteY0" fmla="*/ 0 h 1494701"/>
            <a:gd name="connsiteX1" fmla="*/ 7583140 w 7583140"/>
            <a:gd name="connsiteY1" fmla="*/ 1493905 h 1494701"/>
            <a:gd name="connsiteX0" fmla="*/ 0 w 7583140"/>
            <a:gd name="connsiteY0" fmla="*/ 447 h 1495117"/>
            <a:gd name="connsiteX1" fmla="*/ 7583140 w 7583140"/>
            <a:gd name="connsiteY1" fmla="*/ 1494352 h 1495117"/>
            <a:gd name="connsiteX0" fmla="*/ 0 w 7583140"/>
            <a:gd name="connsiteY0" fmla="*/ 359 h 1558281"/>
            <a:gd name="connsiteX1" fmla="*/ 7583140 w 7583140"/>
            <a:gd name="connsiteY1" fmla="*/ 1494264 h 1558281"/>
            <a:gd name="connsiteX0" fmla="*/ 0 w 7460170"/>
            <a:gd name="connsiteY0" fmla="*/ 359 h 1558281"/>
            <a:gd name="connsiteX1" fmla="*/ 7460170 w 7460170"/>
            <a:gd name="connsiteY1" fmla="*/ 1494264 h 1558281"/>
            <a:gd name="connsiteX0" fmla="*/ 0 w 7460170"/>
            <a:gd name="connsiteY0" fmla="*/ 466 h 1494371"/>
            <a:gd name="connsiteX1" fmla="*/ 7460170 w 7460170"/>
            <a:gd name="connsiteY1" fmla="*/ 1494371 h 1494371"/>
            <a:gd name="connsiteX0" fmla="*/ 0 w 9128501"/>
            <a:gd name="connsiteY0" fmla="*/ 466 h 1494371"/>
            <a:gd name="connsiteX1" fmla="*/ 9128501 w 9128501"/>
            <a:gd name="connsiteY1" fmla="*/ 1494371 h 1494371"/>
            <a:gd name="connsiteX0" fmla="*/ 0 w 9223834"/>
            <a:gd name="connsiteY0" fmla="*/ 466 h 1494371"/>
            <a:gd name="connsiteX1" fmla="*/ 9223834 w 9223834"/>
            <a:gd name="connsiteY1" fmla="*/ 1494371 h 149437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9223834" h="1494371">
              <a:moveTo>
                <a:pt x="0" y="466"/>
              </a:moveTo>
              <a:cubicBezTo>
                <a:pt x="3290714" y="-30305"/>
                <a:pt x="5023298" y="1470408"/>
                <a:pt x="9223834" y="1494371"/>
              </a:cubicBezTo>
            </a:path>
          </a:pathLst>
        </a:custGeom>
        <a:noFill/>
        <a:ln w="1397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1100"/>
        </a:p>
      </xdr:txBody>
    </xdr:sp>
    <xdr:clientData/>
  </xdr:twoCellAnchor>
  <xdr:twoCellAnchor>
    <xdr:from>
      <xdr:col>56</xdr:col>
      <xdr:colOff>510810</xdr:colOff>
      <xdr:row>8</xdr:row>
      <xdr:rowOff>54230</xdr:rowOff>
    </xdr:from>
    <xdr:to>
      <xdr:col>69</xdr:col>
      <xdr:colOff>193951</xdr:colOff>
      <xdr:row>17</xdr:row>
      <xdr:rowOff>380052</xdr:rowOff>
    </xdr:to>
    <xdr:sp macro="" textlink="">
      <xdr:nvSpPr>
        <xdr:cNvPr id="296" name="Forma libre 295">
          <a:extLst>
            <a:ext uri="{FF2B5EF4-FFF2-40B4-BE49-F238E27FC236}">
              <a16:creationId xmlns:a16="http://schemas.microsoft.com/office/drawing/2014/main" id="{00000000-0008-0000-0600-000028010000}"/>
            </a:ext>
          </a:extLst>
        </xdr:cNvPr>
        <xdr:cNvSpPr/>
      </xdr:nvSpPr>
      <xdr:spPr bwMode="auto">
        <a:xfrm>
          <a:off x="17512935" y="2554543"/>
          <a:ext cx="3850329" cy="3754822"/>
        </a:xfrm>
        <a:custGeom>
          <a:avLst/>
          <a:gdLst>
            <a:gd name="connsiteX0" fmla="*/ 190500 w 5357813"/>
            <a:gd name="connsiteY0" fmla="*/ 666750 h 4000500"/>
            <a:gd name="connsiteX1" fmla="*/ 4286250 w 5357813"/>
            <a:gd name="connsiteY1" fmla="*/ 666750 h 4000500"/>
            <a:gd name="connsiteX2" fmla="*/ 4524375 w 5357813"/>
            <a:gd name="connsiteY2" fmla="*/ 3905250 h 4000500"/>
            <a:gd name="connsiteX3" fmla="*/ 5310188 w 5357813"/>
            <a:gd name="connsiteY3" fmla="*/ 4000500 h 4000500"/>
            <a:gd name="connsiteX4" fmla="*/ 5357813 w 5357813"/>
            <a:gd name="connsiteY4" fmla="*/ 23813 h 4000500"/>
            <a:gd name="connsiteX5" fmla="*/ 0 w 5357813"/>
            <a:gd name="connsiteY5" fmla="*/ 0 h 4000500"/>
            <a:gd name="connsiteX6" fmla="*/ 190500 w 5357813"/>
            <a:gd name="connsiteY6" fmla="*/ 666750 h 4000500"/>
            <a:gd name="connsiteX0" fmla="*/ 0 w 5167313"/>
            <a:gd name="connsiteY0" fmla="*/ 1280161 h 4613911"/>
            <a:gd name="connsiteX1" fmla="*/ 4095750 w 5167313"/>
            <a:gd name="connsiteY1" fmla="*/ 1280161 h 4613911"/>
            <a:gd name="connsiteX2" fmla="*/ 4333875 w 5167313"/>
            <a:gd name="connsiteY2" fmla="*/ 4518661 h 4613911"/>
            <a:gd name="connsiteX3" fmla="*/ 5119688 w 5167313"/>
            <a:gd name="connsiteY3" fmla="*/ 4613911 h 4613911"/>
            <a:gd name="connsiteX4" fmla="*/ 5167313 w 5167313"/>
            <a:gd name="connsiteY4" fmla="*/ 637224 h 4613911"/>
            <a:gd name="connsiteX5" fmla="*/ 841882 w 5167313"/>
            <a:gd name="connsiteY5" fmla="*/ 0 h 4613911"/>
            <a:gd name="connsiteX6" fmla="*/ 0 w 5167313"/>
            <a:gd name="connsiteY6" fmla="*/ 1280161 h 4613911"/>
            <a:gd name="connsiteX0" fmla="*/ 0 w 5167313"/>
            <a:gd name="connsiteY0" fmla="*/ 1280161 h 4613911"/>
            <a:gd name="connsiteX1" fmla="*/ 4095750 w 5167313"/>
            <a:gd name="connsiteY1" fmla="*/ 1280161 h 4613911"/>
            <a:gd name="connsiteX2" fmla="*/ 4104432 w 5167313"/>
            <a:gd name="connsiteY2" fmla="*/ 4599274 h 4613911"/>
            <a:gd name="connsiteX3" fmla="*/ 5119688 w 5167313"/>
            <a:gd name="connsiteY3" fmla="*/ 4613911 h 4613911"/>
            <a:gd name="connsiteX4" fmla="*/ 5167313 w 5167313"/>
            <a:gd name="connsiteY4" fmla="*/ 637224 h 4613911"/>
            <a:gd name="connsiteX5" fmla="*/ 841882 w 5167313"/>
            <a:gd name="connsiteY5" fmla="*/ 0 h 4613911"/>
            <a:gd name="connsiteX6" fmla="*/ 0 w 5167313"/>
            <a:gd name="connsiteY6" fmla="*/ 1280161 h 4613911"/>
            <a:gd name="connsiteX0" fmla="*/ 0 w 5167313"/>
            <a:gd name="connsiteY0" fmla="*/ 1152633 h 4486383"/>
            <a:gd name="connsiteX1" fmla="*/ 4095750 w 5167313"/>
            <a:gd name="connsiteY1" fmla="*/ 1152633 h 4486383"/>
            <a:gd name="connsiteX2" fmla="*/ 4104432 w 5167313"/>
            <a:gd name="connsiteY2" fmla="*/ 4471746 h 4486383"/>
            <a:gd name="connsiteX3" fmla="*/ 5119688 w 5167313"/>
            <a:gd name="connsiteY3" fmla="*/ 4486383 h 4486383"/>
            <a:gd name="connsiteX4" fmla="*/ 5167313 w 5167313"/>
            <a:gd name="connsiteY4" fmla="*/ 509696 h 4486383"/>
            <a:gd name="connsiteX5" fmla="*/ 316690 w 5167313"/>
            <a:gd name="connsiteY5" fmla="*/ 0 h 4486383"/>
            <a:gd name="connsiteX6" fmla="*/ 0 w 5167313"/>
            <a:gd name="connsiteY6" fmla="*/ 1152633 h 4486383"/>
            <a:gd name="connsiteX0" fmla="*/ 0 w 5119688"/>
            <a:gd name="connsiteY0" fmla="*/ 1152633 h 4486383"/>
            <a:gd name="connsiteX1" fmla="*/ 4095750 w 5119688"/>
            <a:gd name="connsiteY1" fmla="*/ 1152633 h 4486383"/>
            <a:gd name="connsiteX2" fmla="*/ 4104432 w 5119688"/>
            <a:gd name="connsiteY2" fmla="*/ 4471746 h 4486383"/>
            <a:gd name="connsiteX3" fmla="*/ 5119688 w 5119688"/>
            <a:gd name="connsiteY3" fmla="*/ 4486383 h 4486383"/>
            <a:gd name="connsiteX4" fmla="*/ 4889270 w 5119688"/>
            <a:gd name="connsiteY4" fmla="*/ 339658 h 4486383"/>
            <a:gd name="connsiteX5" fmla="*/ 316690 w 5119688"/>
            <a:gd name="connsiteY5" fmla="*/ 0 h 4486383"/>
            <a:gd name="connsiteX6" fmla="*/ 0 w 5119688"/>
            <a:gd name="connsiteY6" fmla="*/ 1152633 h 4486383"/>
            <a:gd name="connsiteX0" fmla="*/ 0 w 4810752"/>
            <a:gd name="connsiteY0" fmla="*/ 1832782 h 4486383"/>
            <a:gd name="connsiteX1" fmla="*/ 3786814 w 4810752"/>
            <a:gd name="connsiteY1" fmla="*/ 1152633 h 4486383"/>
            <a:gd name="connsiteX2" fmla="*/ 3795496 w 4810752"/>
            <a:gd name="connsiteY2" fmla="*/ 4471746 h 4486383"/>
            <a:gd name="connsiteX3" fmla="*/ 4810752 w 4810752"/>
            <a:gd name="connsiteY3" fmla="*/ 4486383 h 4486383"/>
            <a:gd name="connsiteX4" fmla="*/ 4580334 w 4810752"/>
            <a:gd name="connsiteY4" fmla="*/ 339658 h 4486383"/>
            <a:gd name="connsiteX5" fmla="*/ 7754 w 4810752"/>
            <a:gd name="connsiteY5" fmla="*/ 0 h 4486383"/>
            <a:gd name="connsiteX6" fmla="*/ 0 w 4810752"/>
            <a:gd name="connsiteY6" fmla="*/ 1832782 h 4486383"/>
            <a:gd name="connsiteX0" fmla="*/ 0 w 5003223"/>
            <a:gd name="connsiteY0" fmla="*/ 1832782 h 4612753"/>
            <a:gd name="connsiteX1" fmla="*/ 3786814 w 5003223"/>
            <a:gd name="connsiteY1" fmla="*/ 1152633 h 4612753"/>
            <a:gd name="connsiteX2" fmla="*/ 3795496 w 5003223"/>
            <a:gd name="connsiteY2" fmla="*/ 4471746 h 4612753"/>
            <a:gd name="connsiteX3" fmla="*/ 5003223 w 5003223"/>
            <a:gd name="connsiteY3" fmla="*/ 4612753 h 4612753"/>
            <a:gd name="connsiteX4" fmla="*/ 4580334 w 5003223"/>
            <a:gd name="connsiteY4" fmla="*/ 339658 h 4612753"/>
            <a:gd name="connsiteX5" fmla="*/ 7754 w 5003223"/>
            <a:gd name="connsiteY5" fmla="*/ 0 h 4612753"/>
            <a:gd name="connsiteX6" fmla="*/ 0 w 5003223"/>
            <a:gd name="connsiteY6" fmla="*/ 1832782 h 4612753"/>
            <a:gd name="connsiteX0" fmla="*/ 0 w 5003223"/>
            <a:gd name="connsiteY0" fmla="*/ 1832782 h 4724487"/>
            <a:gd name="connsiteX1" fmla="*/ 3786814 w 5003223"/>
            <a:gd name="connsiteY1" fmla="*/ 1152633 h 4724487"/>
            <a:gd name="connsiteX2" fmla="*/ 4084202 w 5003223"/>
            <a:gd name="connsiteY2" fmla="*/ 4724487 h 4724487"/>
            <a:gd name="connsiteX3" fmla="*/ 5003223 w 5003223"/>
            <a:gd name="connsiteY3" fmla="*/ 4612753 h 4724487"/>
            <a:gd name="connsiteX4" fmla="*/ 4580334 w 5003223"/>
            <a:gd name="connsiteY4" fmla="*/ 339658 h 4724487"/>
            <a:gd name="connsiteX5" fmla="*/ 7754 w 5003223"/>
            <a:gd name="connsiteY5" fmla="*/ 0 h 4724487"/>
            <a:gd name="connsiteX6" fmla="*/ 0 w 5003223"/>
            <a:gd name="connsiteY6" fmla="*/ 1832782 h 4724487"/>
            <a:gd name="connsiteX0" fmla="*/ 0 w 5003223"/>
            <a:gd name="connsiteY0" fmla="*/ 1832782 h 4640240"/>
            <a:gd name="connsiteX1" fmla="*/ 3786814 w 5003223"/>
            <a:gd name="connsiteY1" fmla="*/ 1152633 h 4640240"/>
            <a:gd name="connsiteX2" fmla="*/ 3891731 w 5003223"/>
            <a:gd name="connsiteY2" fmla="*/ 4640240 h 4640240"/>
            <a:gd name="connsiteX3" fmla="*/ 5003223 w 5003223"/>
            <a:gd name="connsiteY3" fmla="*/ 4612753 h 4640240"/>
            <a:gd name="connsiteX4" fmla="*/ 4580334 w 5003223"/>
            <a:gd name="connsiteY4" fmla="*/ 339658 h 4640240"/>
            <a:gd name="connsiteX5" fmla="*/ 7754 w 5003223"/>
            <a:gd name="connsiteY5" fmla="*/ 0 h 4640240"/>
            <a:gd name="connsiteX6" fmla="*/ 0 w 5003223"/>
            <a:gd name="connsiteY6" fmla="*/ 1832782 h 4640240"/>
            <a:gd name="connsiteX0" fmla="*/ 0 w 5035301"/>
            <a:gd name="connsiteY0" fmla="*/ 1495795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612412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495795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612412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804884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869041 w 5035301"/>
            <a:gd name="connsiteY4" fmla="*/ 8691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723511"/>
            <a:gd name="connsiteX1" fmla="*/ 3818892 w 5035301"/>
            <a:gd name="connsiteY1" fmla="*/ 1152633 h 4723511"/>
            <a:gd name="connsiteX2" fmla="*/ 4349328 w 5035301"/>
            <a:gd name="connsiteY2" fmla="*/ 4723511 h 4723511"/>
            <a:gd name="connsiteX3" fmla="*/ 5035301 w 5035301"/>
            <a:gd name="connsiteY3" fmla="*/ 4612753 h 4723511"/>
            <a:gd name="connsiteX4" fmla="*/ 4869041 w 5035301"/>
            <a:gd name="connsiteY4" fmla="*/ 86918 h 4723511"/>
            <a:gd name="connsiteX5" fmla="*/ 39832 w 5035301"/>
            <a:gd name="connsiteY5" fmla="*/ 0 h 4723511"/>
            <a:gd name="connsiteX6" fmla="*/ 0 w 5035301"/>
            <a:gd name="connsiteY6" fmla="*/ 1706412 h 4723511"/>
            <a:gd name="connsiteX0" fmla="*/ 0 w 5035301"/>
            <a:gd name="connsiteY0" fmla="*/ 1706412 h 4612753"/>
            <a:gd name="connsiteX1" fmla="*/ 3818892 w 5035301"/>
            <a:gd name="connsiteY1" fmla="*/ 1152633 h 4612753"/>
            <a:gd name="connsiteX2" fmla="*/ 4491168 w 5035301"/>
            <a:gd name="connsiteY2" fmla="*/ 4556969 h 4612753"/>
            <a:gd name="connsiteX3" fmla="*/ 5035301 w 5035301"/>
            <a:gd name="connsiteY3" fmla="*/ 4612753 h 4612753"/>
            <a:gd name="connsiteX4" fmla="*/ 4869041 w 5035301"/>
            <a:gd name="connsiteY4" fmla="*/ 86918 h 4612753"/>
            <a:gd name="connsiteX5" fmla="*/ 39832 w 5035301"/>
            <a:gd name="connsiteY5" fmla="*/ 0 h 4612753"/>
            <a:gd name="connsiteX6" fmla="*/ 0 w 5035301"/>
            <a:gd name="connsiteY6" fmla="*/ 1706412 h 4612753"/>
            <a:gd name="connsiteX0" fmla="*/ 0 w 5035301"/>
            <a:gd name="connsiteY0" fmla="*/ 1706412 h 4612753"/>
            <a:gd name="connsiteX1" fmla="*/ 3818892 w 5035301"/>
            <a:gd name="connsiteY1" fmla="*/ 1152633 h 4612753"/>
            <a:gd name="connsiteX2" fmla="*/ 4349328 w 5035301"/>
            <a:gd name="connsiteY2" fmla="*/ 4473698 h 4612753"/>
            <a:gd name="connsiteX3" fmla="*/ 5035301 w 5035301"/>
            <a:gd name="connsiteY3" fmla="*/ 4612753 h 4612753"/>
            <a:gd name="connsiteX4" fmla="*/ 4869041 w 5035301"/>
            <a:gd name="connsiteY4" fmla="*/ 86918 h 4612753"/>
            <a:gd name="connsiteX5" fmla="*/ 39832 w 5035301"/>
            <a:gd name="connsiteY5" fmla="*/ 0 h 4612753"/>
            <a:gd name="connsiteX6" fmla="*/ 0 w 5035301"/>
            <a:gd name="connsiteY6" fmla="*/ 1706412 h 4612753"/>
            <a:gd name="connsiteX0" fmla="*/ 0 w 4999841"/>
            <a:gd name="connsiteY0" fmla="*/ 1498234 h 4612753"/>
            <a:gd name="connsiteX1" fmla="*/ 3783432 w 4999841"/>
            <a:gd name="connsiteY1" fmla="*/ 1152633 h 4612753"/>
            <a:gd name="connsiteX2" fmla="*/ 4313868 w 4999841"/>
            <a:gd name="connsiteY2" fmla="*/ 4473698 h 4612753"/>
            <a:gd name="connsiteX3" fmla="*/ 4999841 w 4999841"/>
            <a:gd name="connsiteY3" fmla="*/ 4612753 h 4612753"/>
            <a:gd name="connsiteX4" fmla="*/ 4833581 w 4999841"/>
            <a:gd name="connsiteY4" fmla="*/ 86918 h 4612753"/>
            <a:gd name="connsiteX5" fmla="*/ 4372 w 4999841"/>
            <a:gd name="connsiteY5" fmla="*/ 0 h 4612753"/>
            <a:gd name="connsiteX6" fmla="*/ 0 w 4999841"/>
            <a:gd name="connsiteY6" fmla="*/ 1498234 h 4612753"/>
            <a:gd name="connsiteX0" fmla="*/ 0 w 4999841"/>
            <a:gd name="connsiteY0" fmla="*/ 1498234 h 4612753"/>
            <a:gd name="connsiteX1" fmla="*/ 4722178 w 4999841"/>
            <a:gd name="connsiteY1" fmla="*/ 667456 h 4612753"/>
            <a:gd name="connsiteX2" fmla="*/ 4313868 w 4999841"/>
            <a:gd name="connsiteY2" fmla="*/ 4473698 h 4612753"/>
            <a:gd name="connsiteX3" fmla="*/ 4999841 w 4999841"/>
            <a:gd name="connsiteY3" fmla="*/ 4612753 h 4612753"/>
            <a:gd name="connsiteX4" fmla="*/ 4833581 w 4999841"/>
            <a:gd name="connsiteY4" fmla="*/ 86918 h 4612753"/>
            <a:gd name="connsiteX5" fmla="*/ 4372 w 4999841"/>
            <a:gd name="connsiteY5" fmla="*/ 0 h 4612753"/>
            <a:gd name="connsiteX6" fmla="*/ 0 w 4999841"/>
            <a:gd name="connsiteY6" fmla="*/ 1498234 h 4612753"/>
            <a:gd name="connsiteX0" fmla="*/ 0 w 5090307"/>
            <a:gd name="connsiteY0" fmla="*/ 1498234 h 4612753"/>
            <a:gd name="connsiteX1" fmla="*/ 4722178 w 5090307"/>
            <a:gd name="connsiteY1" fmla="*/ 667456 h 4612753"/>
            <a:gd name="connsiteX2" fmla="*/ 4313868 w 5090307"/>
            <a:gd name="connsiteY2" fmla="*/ 4473698 h 4612753"/>
            <a:gd name="connsiteX3" fmla="*/ 4999841 w 5090307"/>
            <a:gd name="connsiteY3" fmla="*/ 4612753 h 4612753"/>
            <a:gd name="connsiteX4" fmla="*/ 4833581 w 5090307"/>
            <a:gd name="connsiteY4" fmla="*/ 86918 h 4612753"/>
            <a:gd name="connsiteX5" fmla="*/ 4372 w 5090307"/>
            <a:gd name="connsiteY5" fmla="*/ 0 h 4612753"/>
            <a:gd name="connsiteX6" fmla="*/ 0 w 5090307"/>
            <a:gd name="connsiteY6" fmla="*/ 1498234 h 4612753"/>
            <a:gd name="connsiteX0" fmla="*/ 0 w 5158759"/>
            <a:gd name="connsiteY0" fmla="*/ 1498234 h 4612753"/>
            <a:gd name="connsiteX1" fmla="*/ 4722178 w 5158759"/>
            <a:gd name="connsiteY1" fmla="*/ 667456 h 4612753"/>
            <a:gd name="connsiteX2" fmla="*/ 4313868 w 5158759"/>
            <a:gd name="connsiteY2" fmla="*/ 4473698 h 4612753"/>
            <a:gd name="connsiteX3" fmla="*/ 4999841 w 5158759"/>
            <a:gd name="connsiteY3" fmla="*/ 4612753 h 4612753"/>
            <a:gd name="connsiteX4" fmla="*/ 4833581 w 5158759"/>
            <a:gd name="connsiteY4" fmla="*/ 86918 h 4612753"/>
            <a:gd name="connsiteX5" fmla="*/ 4372 w 5158759"/>
            <a:gd name="connsiteY5" fmla="*/ 0 h 4612753"/>
            <a:gd name="connsiteX6" fmla="*/ 0 w 5158759"/>
            <a:gd name="connsiteY6" fmla="*/ 149823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6332 w 5582311"/>
            <a:gd name="connsiteY0" fmla="*/ 797424 h 4612753"/>
            <a:gd name="connsiteX1" fmla="*/ 5145730 w 5582311"/>
            <a:gd name="connsiteY1" fmla="*/ 667456 h 4612753"/>
            <a:gd name="connsiteX2" fmla="*/ 4737420 w 5582311"/>
            <a:gd name="connsiteY2" fmla="*/ 4473698 h 4612753"/>
            <a:gd name="connsiteX3" fmla="*/ 5423393 w 5582311"/>
            <a:gd name="connsiteY3" fmla="*/ 4612753 h 4612753"/>
            <a:gd name="connsiteX4" fmla="*/ 5257133 w 5582311"/>
            <a:gd name="connsiteY4" fmla="*/ 86918 h 4612753"/>
            <a:gd name="connsiteX5" fmla="*/ 427924 w 5582311"/>
            <a:gd name="connsiteY5" fmla="*/ 0 h 4612753"/>
            <a:gd name="connsiteX6" fmla="*/ 6332 w 5582311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278471 w 5575979"/>
            <a:gd name="connsiteY1" fmla="*/ 182280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420065 h 4612753"/>
            <a:gd name="connsiteX1" fmla="*/ 5278471 w 5575979"/>
            <a:gd name="connsiteY1" fmla="*/ 182280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420065 h 4612753"/>
            <a:gd name="connsiteX0" fmla="*/ 0 w 5616419"/>
            <a:gd name="connsiteY0" fmla="*/ 420065 h 4612753"/>
            <a:gd name="connsiteX1" fmla="*/ 5278471 w 5616419"/>
            <a:gd name="connsiteY1" fmla="*/ 182280 h 4612753"/>
            <a:gd name="connsiteX2" fmla="*/ 5044003 w 5616419"/>
            <a:gd name="connsiteY2" fmla="*/ 4419790 h 4612753"/>
            <a:gd name="connsiteX3" fmla="*/ 5417061 w 5616419"/>
            <a:gd name="connsiteY3" fmla="*/ 4612753 h 4612753"/>
            <a:gd name="connsiteX4" fmla="*/ 5250801 w 5616419"/>
            <a:gd name="connsiteY4" fmla="*/ 86918 h 4612753"/>
            <a:gd name="connsiteX5" fmla="*/ 421592 w 5616419"/>
            <a:gd name="connsiteY5" fmla="*/ 0 h 4612753"/>
            <a:gd name="connsiteX6" fmla="*/ 0 w 5616419"/>
            <a:gd name="connsiteY6" fmla="*/ 420065 h 4612753"/>
            <a:gd name="connsiteX0" fmla="*/ 0 w 5575979"/>
            <a:gd name="connsiteY0" fmla="*/ 420065 h 4612753"/>
            <a:gd name="connsiteX1" fmla="*/ 5278471 w 5575979"/>
            <a:gd name="connsiteY1" fmla="*/ 182280 h 4612753"/>
            <a:gd name="connsiteX2" fmla="*/ 5044003 w 5575979"/>
            <a:gd name="connsiteY2" fmla="*/ 4419790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420065 h 4612753"/>
            <a:gd name="connsiteX0" fmla="*/ 0 w 5575979"/>
            <a:gd name="connsiteY0" fmla="*/ 334476 h 4527164"/>
            <a:gd name="connsiteX1" fmla="*/ 5278471 w 5575979"/>
            <a:gd name="connsiteY1" fmla="*/ 96691 h 4527164"/>
            <a:gd name="connsiteX2" fmla="*/ 5044003 w 5575979"/>
            <a:gd name="connsiteY2" fmla="*/ 4334201 h 4527164"/>
            <a:gd name="connsiteX3" fmla="*/ 5417061 w 5575979"/>
            <a:gd name="connsiteY3" fmla="*/ 4527164 h 4527164"/>
            <a:gd name="connsiteX4" fmla="*/ 5250801 w 5575979"/>
            <a:gd name="connsiteY4" fmla="*/ 1329 h 4527164"/>
            <a:gd name="connsiteX5" fmla="*/ 421592 w 5575979"/>
            <a:gd name="connsiteY5" fmla="*/ 237862 h 4527164"/>
            <a:gd name="connsiteX6" fmla="*/ 0 w 5575979"/>
            <a:gd name="connsiteY6" fmla="*/ 334476 h 4527164"/>
            <a:gd name="connsiteX0" fmla="*/ 0 w 5531815"/>
            <a:gd name="connsiteY0" fmla="*/ 334476 h 4527164"/>
            <a:gd name="connsiteX1" fmla="*/ 5278471 w 5531815"/>
            <a:gd name="connsiteY1" fmla="*/ 96691 h 4527164"/>
            <a:gd name="connsiteX2" fmla="*/ 5044003 w 5531815"/>
            <a:gd name="connsiteY2" fmla="*/ 4334201 h 4527164"/>
            <a:gd name="connsiteX3" fmla="*/ 5417061 w 5531815"/>
            <a:gd name="connsiteY3" fmla="*/ 4527164 h 4527164"/>
            <a:gd name="connsiteX4" fmla="*/ 5250801 w 5531815"/>
            <a:gd name="connsiteY4" fmla="*/ 1329 h 4527164"/>
            <a:gd name="connsiteX5" fmla="*/ 421592 w 5531815"/>
            <a:gd name="connsiteY5" fmla="*/ 237862 h 4527164"/>
            <a:gd name="connsiteX6" fmla="*/ 0 w 5531815"/>
            <a:gd name="connsiteY6" fmla="*/ 334476 h 4527164"/>
            <a:gd name="connsiteX0" fmla="*/ 0 w 5531815"/>
            <a:gd name="connsiteY0" fmla="*/ 333147 h 4525835"/>
            <a:gd name="connsiteX1" fmla="*/ 5278471 w 5531815"/>
            <a:gd name="connsiteY1" fmla="*/ 95362 h 4525835"/>
            <a:gd name="connsiteX2" fmla="*/ 5044003 w 5531815"/>
            <a:gd name="connsiteY2" fmla="*/ 4332872 h 4525835"/>
            <a:gd name="connsiteX3" fmla="*/ 5417061 w 5531815"/>
            <a:gd name="connsiteY3" fmla="*/ 4525835 h 4525835"/>
            <a:gd name="connsiteX4" fmla="*/ 5250801 w 5531815"/>
            <a:gd name="connsiteY4" fmla="*/ 0 h 4525835"/>
            <a:gd name="connsiteX5" fmla="*/ 421592 w 5531815"/>
            <a:gd name="connsiteY5" fmla="*/ 236533 h 4525835"/>
            <a:gd name="connsiteX6" fmla="*/ 0 w 5531815"/>
            <a:gd name="connsiteY6" fmla="*/ 333147 h 4525835"/>
            <a:gd name="connsiteX0" fmla="*/ 0 w 5562512"/>
            <a:gd name="connsiteY0" fmla="*/ 387055 h 4579743"/>
            <a:gd name="connsiteX1" fmla="*/ 5278471 w 5562512"/>
            <a:gd name="connsiteY1" fmla="*/ 149270 h 4579743"/>
            <a:gd name="connsiteX2" fmla="*/ 5044003 w 5562512"/>
            <a:gd name="connsiteY2" fmla="*/ 4386780 h 4579743"/>
            <a:gd name="connsiteX3" fmla="*/ 5417061 w 5562512"/>
            <a:gd name="connsiteY3" fmla="*/ 4579743 h 4579743"/>
            <a:gd name="connsiteX4" fmla="*/ 5355106 w 5562512"/>
            <a:gd name="connsiteY4" fmla="*/ 0 h 4579743"/>
            <a:gd name="connsiteX5" fmla="*/ 421592 w 5562512"/>
            <a:gd name="connsiteY5" fmla="*/ 290441 h 4579743"/>
            <a:gd name="connsiteX6" fmla="*/ 0 w 5562512"/>
            <a:gd name="connsiteY6" fmla="*/ 387055 h 4579743"/>
            <a:gd name="connsiteX0" fmla="*/ 24970 w 5587482"/>
            <a:gd name="connsiteY0" fmla="*/ 387055 h 4579743"/>
            <a:gd name="connsiteX1" fmla="*/ 5303441 w 5587482"/>
            <a:gd name="connsiteY1" fmla="*/ 149270 h 4579743"/>
            <a:gd name="connsiteX2" fmla="*/ 5068973 w 5587482"/>
            <a:gd name="connsiteY2" fmla="*/ 4386780 h 4579743"/>
            <a:gd name="connsiteX3" fmla="*/ 5442031 w 5587482"/>
            <a:gd name="connsiteY3" fmla="*/ 4579743 h 4579743"/>
            <a:gd name="connsiteX4" fmla="*/ 5380076 w 5587482"/>
            <a:gd name="connsiteY4" fmla="*/ 0 h 4579743"/>
            <a:gd name="connsiteX5" fmla="*/ 237952 w 5587482"/>
            <a:gd name="connsiteY5" fmla="*/ 74807 h 4579743"/>
            <a:gd name="connsiteX6" fmla="*/ 24970 w 5587482"/>
            <a:gd name="connsiteY6" fmla="*/ 387055 h 4579743"/>
            <a:gd name="connsiteX0" fmla="*/ 24970 w 5587482"/>
            <a:gd name="connsiteY0" fmla="*/ 387055 h 4579743"/>
            <a:gd name="connsiteX1" fmla="*/ 5303441 w 5587482"/>
            <a:gd name="connsiteY1" fmla="*/ 149270 h 4579743"/>
            <a:gd name="connsiteX2" fmla="*/ 5068973 w 5587482"/>
            <a:gd name="connsiteY2" fmla="*/ 4386780 h 4579743"/>
            <a:gd name="connsiteX3" fmla="*/ 5442031 w 5587482"/>
            <a:gd name="connsiteY3" fmla="*/ 4579743 h 4579743"/>
            <a:gd name="connsiteX4" fmla="*/ 5380076 w 5587482"/>
            <a:gd name="connsiteY4" fmla="*/ 0 h 4579743"/>
            <a:gd name="connsiteX5" fmla="*/ 237952 w 5587482"/>
            <a:gd name="connsiteY5" fmla="*/ 74807 h 4579743"/>
            <a:gd name="connsiteX6" fmla="*/ 24970 w 5587482"/>
            <a:gd name="connsiteY6" fmla="*/ 387055 h 4579743"/>
            <a:gd name="connsiteX0" fmla="*/ 0 w 5562512"/>
            <a:gd name="connsiteY0" fmla="*/ 387055 h 4579743"/>
            <a:gd name="connsiteX1" fmla="*/ 5278471 w 5562512"/>
            <a:gd name="connsiteY1" fmla="*/ 149270 h 4579743"/>
            <a:gd name="connsiteX2" fmla="*/ 5044003 w 5562512"/>
            <a:gd name="connsiteY2" fmla="*/ 4386780 h 4579743"/>
            <a:gd name="connsiteX3" fmla="*/ 5417061 w 5562512"/>
            <a:gd name="connsiteY3" fmla="*/ 4579743 h 4579743"/>
            <a:gd name="connsiteX4" fmla="*/ 5355106 w 5562512"/>
            <a:gd name="connsiteY4" fmla="*/ 0 h 4579743"/>
            <a:gd name="connsiteX5" fmla="*/ 212982 w 5562512"/>
            <a:gd name="connsiteY5" fmla="*/ 74807 h 4579743"/>
            <a:gd name="connsiteX6" fmla="*/ 0 w 5562512"/>
            <a:gd name="connsiteY6" fmla="*/ 387055 h 4579743"/>
            <a:gd name="connsiteX0" fmla="*/ 99933 w 5349530"/>
            <a:gd name="connsiteY0" fmla="*/ 241617 h 4757756"/>
            <a:gd name="connsiteX1" fmla="*/ 5065489 w 5349530"/>
            <a:gd name="connsiteY1" fmla="*/ 327283 h 4757756"/>
            <a:gd name="connsiteX2" fmla="*/ 4831021 w 5349530"/>
            <a:gd name="connsiteY2" fmla="*/ 4564793 h 4757756"/>
            <a:gd name="connsiteX3" fmla="*/ 5204079 w 5349530"/>
            <a:gd name="connsiteY3" fmla="*/ 4757756 h 4757756"/>
            <a:gd name="connsiteX4" fmla="*/ 5142124 w 5349530"/>
            <a:gd name="connsiteY4" fmla="*/ 178013 h 4757756"/>
            <a:gd name="connsiteX5" fmla="*/ 0 w 5349530"/>
            <a:gd name="connsiteY5" fmla="*/ 252820 h 4757756"/>
            <a:gd name="connsiteX6" fmla="*/ 99933 w 5349530"/>
            <a:gd name="connsiteY6" fmla="*/ 241617 h 4757756"/>
            <a:gd name="connsiteX0" fmla="*/ 0 w 5353902"/>
            <a:gd name="connsiteY0" fmla="*/ 595640 h 4579743"/>
            <a:gd name="connsiteX1" fmla="*/ 5069861 w 5353902"/>
            <a:gd name="connsiteY1" fmla="*/ 149270 h 4579743"/>
            <a:gd name="connsiteX2" fmla="*/ 4835393 w 5353902"/>
            <a:gd name="connsiteY2" fmla="*/ 4386780 h 4579743"/>
            <a:gd name="connsiteX3" fmla="*/ 5208451 w 5353902"/>
            <a:gd name="connsiteY3" fmla="*/ 4579743 h 4579743"/>
            <a:gd name="connsiteX4" fmla="*/ 5146496 w 5353902"/>
            <a:gd name="connsiteY4" fmla="*/ 0 h 4579743"/>
            <a:gd name="connsiteX5" fmla="*/ 4372 w 5353902"/>
            <a:gd name="connsiteY5" fmla="*/ 74807 h 4579743"/>
            <a:gd name="connsiteX6" fmla="*/ 0 w 5353902"/>
            <a:gd name="connsiteY6" fmla="*/ 595640 h 4579743"/>
            <a:gd name="connsiteX0" fmla="*/ 0 w 5486581"/>
            <a:gd name="connsiteY0" fmla="*/ 558034 h 4542137"/>
            <a:gd name="connsiteX1" fmla="*/ 5069861 w 5486581"/>
            <a:gd name="connsiteY1" fmla="*/ 111664 h 4542137"/>
            <a:gd name="connsiteX2" fmla="*/ 4835393 w 5486581"/>
            <a:gd name="connsiteY2" fmla="*/ 4349174 h 4542137"/>
            <a:gd name="connsiteX3" fmla="*/ 5208451 w 5486581"/>
            <a:gd name="connsiteY3" fmla="*/ 4542137 h 4542137"/>
            <a:gd name="connsiteX4" fmla="*/ 5389875 w 5486581"/>
            <a:gd name="connsiteY4" fmla="*/ 198854 h 4542137"/>
            <a:gd name="connsiteX5" fmla="*/ 4372 w 5486581"/>
            <a:gd name="connsiteY5" fmla="*/ 37201 h 4542137"/>
            <a:gd name="connsiteX6" fmla="*/ 0 w 5486581"/>
            <a:gd name="connsiteY6" fmla="*/ 558034 h 4542137"/>
            <a:gd name="connsiteX0" fmla="*/ 0 w 5342294"/>
            <a:gd name="connsiteY0" fmla="*/ 1009447 h 4993550"/>
            <a:gd name="connsiteX1" fmla="*/ 5069861 w 5342294"/>
            <a:gd name="connsiteY1" fmla="*/ 563077 h 4993550"/>
            <a:gd name="connsiteX2" fmla="*/ 4835393 w 5342294"/>
            <a:gd name="connsiteY2" fmla="*/ 4800587 h 4993550"/>
            <a:gd name="connsiteX3" fmla="*/ 5208451 w 5342294"/>
            <a:gd name="connsiteY3" fmla="*/ 4993550 h 4993550"/>
            <a:gd name="connsiteX4" fmla="*/ 5111728 w 5342294"/>
            <a:gd name="connsiteY4" fmla="*/ 0 h 4993550"/>
            <a:gd name="connsiteX5" fmla="*/ 4372 w 5342294"/>
            <a:gd name="connsiteY5" fmla="*/ 488614 h 4993550"/>
            <a:gd name="connsiteX6" fmla="*/ 0 w 5342294"/>
            <a:gd name="connsiteY6" fmla="*/ 1009447 h 4993550"/>
            <a:gd name="connsiteX0" fmla="*/ 99933 w 5442227"/>
            <a:gd name="connsiteY0" fmla="*/ 1009447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99933 w 5442227"/>
            <a:gd name="connsiteY6" fmla="*/ 1009447 h 4993550"/>
            <a:gd name="connsiteX0" fmla="*/ 273775 w 5442227"/>
            <a:gd name="connsiteY0" fmla="*/ 536526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536526 h 4993550"/>
            <a:gd name="connsiteX0" fmla="*/ 273775 w 5442227"/>
            <a:gd name="connsiteY0" fmla="*/ 943112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943112 h 4993550"/>
            <a:gd name="connsiteX0" fmla="*/ 273775 w 5442227"/>
            <a:gd name="connsiteY0" fmla="*/ 943112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943112 h 4993550"/>
            <a:gd name="connsiteX0" fmla="*/ 0 w 5474915"/>
            <a:gd name="connsiteY0" fmla="*/ 796976 h 4993550"/>
            <a:gd name="connsiteX1" fmla="*/ 5202482 w 5474915"/>
            <a:gd name="connsiteY1" fmla="*/ 563077 h 4993550"/>
            <a:gd name="connsiteX2" fmla="*/ 4968014 w 5474915"/>
            <a:gd name="connsiteY2" fmla="*/ 4800587 h 4993550"/>
            <a:gd name="connsiteX3" fmla="*/ 5341072 w 5474915"/>
            <a:gd name="connsiteY3" fmla="*/ 4993550 h 4993550"/>
            <a:gd name="connsiteX4" fmla="*/ 5244349 w 5474915"/>
            <a:gd name="connsiteY4" fmla="*/ 0 h 4993550"/>
            <a:gd name="connsiteX5" fmla="*/ 32688 w 5474915"/>
            <a:gd name="connsiteY5" fmla="*/ 133923 h 4993550"/>
            <a:gd name="connsiteX6" fmla="*/ 0 w 5474915"/>
            <a:gd name="connsiteY6" fmla="*/ 796976 h 4993550"/>
            <a:gd name="connsiteX0" fmla="*/ 0 w 5474915"/>
            <a:gd name="connsiteY0" fmla="*/ 796976 h 5640865"/>
            <a:gd name="connsiteX1" fmla="*/ 5202482 w 5474915"/>
            <a:gd name="connsiteY1" fmla="*/ 563077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133923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133923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37998"/>
            <a:gd name="connsiteY0" fmla="*/ 796976 h 5640865"/>
            <a:gd name="connsiteX1" fmla="*/ 4917909 w 5437998"/>
            <a:gd name="connsiteY1" fmla="*/ 526543 h 5640865"/>
            <a:gd name="connsiteX2" fmla="*/ 4792892 w 5437998"/>
            <a:gd name="connsiteY2" fmla="*/ 5640865 h 5640865"/>
            <a:gd name="connsiteX3" fmla="*/ 5341072 w 5437998"/>
            <a:gd name="connsiteY3" fmla="*/ 4993550 h 5640865"/>
            <a:gd name="connsiteX4" fmla="*/ 5244349 w 5437998"/>
            <a:gd name="connsiteY4" fmla="*/ 0 h 5640865"/>
            <a:gd name="connsiteX5" fmla="*/ 32688 w 5437998"/>
            <a:gd name="connsiteY5" fmla="*/ 60855 h 5640865"/>
            <a:gd name="connsiteX6" fmla="*/ 0 w 5437998"/>
            <a:gd name="connsiteY6" fmla="*/ 796976 h 5640865"/>
            <a:gd name="connsiteX0" fmla="*/ 0 w 5455980"/>
            <a:gd name="connsiteY0" fmla="*/ 796976 h 5724227"/>
            <a:gd name="connsiteX1" fmla="*/ 4917909 w 5455980"/>
            <a:gd name="connsiteY1" fmla="*/ 526543 h 5724227"/>
            <a:gd name="connsiteX2" fmla="*/ 4792892 w 5455980"/>
            <a:gd name="connsiteY2" fmla="*/ 5640865 h 5724227"/>
            <a:gd name="connsiteX3" fmla="*/ 5362963 w 5455980"/>
            <a:gd name="connsiteY3" fmla="*/ 5724227 h 5724227"/>
            <a:gd name="connsiteX4" fmla="*/ 5244349 w 5455980"/>
            <a:gd name="connsiteY4" fmla="*/ 0 h 5724227"/>
            <a:gd name="connsiteX5" fmla="*/ 32688 w 5455980"/>
            <a:gd name="connsiteY5" fmla="*/ 60855 h 5724227"/>
            <a:gd name="connsiteX6" fmla="*/ 0 w 5455980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472415"/>
            <a:gd name="connsiteY0" fmla="*/ 796976 h 5760762"/>
            <a:gd name="connsiteX1" fmla="*/ 4917909 w 5472415"/>
            <a:gd name="connsiteY1" fmla="*/ 526543 h 5760762"/>
            <a:gd name="connsiteX2" fmla="*/ 4792892 w 5472415"/>
            <a:gd name="connsiteY2" fmla="*/ 5640865 h 5760762"/>
            <a:gd name="connsiteX3" fmla="*/ 5472415 w 5472415"/>
            <a:gd name="connsiteY3" fmla="*/ 5760762 h 5760762"/>
            <a:gd name="connsiteX4" fmla="*/ 5244349 w 5472415"/>
            <a:gd name="connsiteY4" fmla="*/ 0 h 5760762"/>
            <a:gd name="connsiteX5" fmla="*/ 32688 w 5472415"/>
            <a:gd name="connsiteY5" fmla="*/ 60855 h 5760762"/>
            <a:gd name="connsiteX6" fmla="*/ 0 w 5472415"/>
            <a:gd name="connsiteY6" fmla="*/ 796976 h 5760762"/>
            <a:gd name="connsiteX0" fmla="*/ 0 w 5472415"/>
            <a:gd name="connsiteY0" fmla="*/ 760443 h 5724229"/>
            <a:gd name="connsiteX1" fmla="*/ 4917909 w 5472415"/>
            <a:gd name="connsiteY1" fmla="*/ 490010 h 5724229"/>
            <a:gd name="connsiteX2" fmla="*/ 4792892 w 5472415"/>
            <a:gd name="connsiteY2" fmla="*/ 5604332 h 5724229"/>
            <a:gd name="connsiteX3" fmla="*/ 5472415 w 5472415"/>
            <a:gd name="connsiteY3" fmla="*/ 5724229 h 5724229"/>
            <a:gd name="connsiteX4" fmla="*/ 5375691 w 5472415"/>
            <a:gd name="connsiteY4" fmla="*/ 0 h 5724229"/>
            <a:gd name="connsiteX5" fmla="*/ 32688 w 5472415"/>
            <a:gd name="connsiteY5" fmla="*/ 24322 h 5724229"/>
            <a:gd name="connsiteX6" fmla="*/ 0 w 5472415"/>
            <a:gd name="connsiteY6" fmla="*/ 760443 h 5724229"/>
            <a:gd name="connsiteX0" fmla="*/ 0 w 5488196"/>
            <a:gd name="connsiteY0" fmla="*/ 796978 h 5760764"/>
            <a:gd name="connsiteX1" fmla="*/ 4917909 w 5488196"/>
            <a:gd name="connsiteY1" fmla="*/ 526545 h 5760764"/>
            <a:gd name="connsiteX2" fmla="*/ 4792892 w 5488196"/>
            <a:gd name="connsiteY2" fmla="*/ 5640867 h 5760764"/>
            <a:gd name="connsiteX3" fmla="*/ 5472415 w 5488196"/>
            <a:gd name="connsiteY3" fmla="*/ 5760764 h 5760764"/>
            <a:gd name="connsiteX4" fmla="*/ 5485143 w 5488196"/>
            <a:gd name="connsiteY4" fmla="*/ 0 h 5760764"/>
            <a:gd name="connsiteX5" fmla="*/ 32688 w 5488196"/>
            <a:gd name="connsiteY5" fmla="*/ 60857 h 5760764"/>
            <a:gd name="connsiteX6" fmla="*/ 0 w 5488196"/>
            <a:gd name="connsiteY6" fmla="*/ 796978 h 5760764"/>
            <a:gd name="connsiteX0" fmla="*/ 1239430 w 5455508"/>
            <a:gd name="connsiteY0" fmla="*/ 738524 h 5760764"/>
            <a:gd name="connsiteX1" fmla="*/ 4885221 w 5455508"/>
            <a:gd name="connsiteY1" fmla="*/ 526545 h 5760764"/>
            <a:gd name="connsiteX2" fmla="*/ 4760204 w 5455508"/>
            <a:gd name="connsiteY2" fmla="*/ 5640867 h 5760764"/>
            <a:gd name="connsiteX3" fmla="*/ 5439727 w 5455508"/>
            <a:gd name="connsiteY3" fmla="*/ 5760764 h 5760764"/>
            <a:gd name="connsiteX4" fmla="*/ 5452455 w 5455508"/>
            <a:gd name="connsiteY4" fmla="*/ 0 h 5760764"/>
            <a:gd name="connsiteX5" fmla="*/ 0 w 5455508"/>
            <a:gd name="connsiteY5" fmla="*/ 60857 h 5760764"/>
            <a:gd name="connsiteX6" fmla="*/ 1239430 w 5455508"/>
            <a:gd name="connsiteY6" fmla="*/ 738524 h 5760764"/>
            <a:gd name="connsiteX0" fmla="*/ 0 w 4216078"/>
            <a:gd name="connsiteY0" fmla="*/ 738524 h 5760764"/>
            <a:gd name="connsiteX1" fmla="*/ 3645791 w 4216078"/>
            <a:gd name="connsiteY1" fmla="*/ 526545 h 5760764"/>
            <a:gd name="connsiteX2" fmla="*/ 3520774 w 4216078"/>
            <a:gd name="connsiteY2" fmla="*/ 5640867 h 5760764"/>
            <a:gd name="connsiteX3" fmla="*/ 4200297 w 4216078"/>
            <a:gd name="connsiteY3" fmla="*/ 5760764 h 5760764"/>
            <a:gd name="connsiteX4" fmla="*/ 4213025 w 4216078"/>
            <a:gd name="connsiteY4" fmla="*/ 0 h 5760764"/>
            <a:gd name="connsiteX5" fmla="*/ 444255 w 4216078"/>
            <a:gd name="connsiteY5" fmla="*/ 60857 h 5760764"/>
            <a:gd name="connsiteX6" fmla="*/ 0 w 4216078"/>
            <a:gd name="connsiteY6" fmla="*/ 738524 h 5760764"/>
            <a:gd name="connsiteX0" fmla="*/ 0 w 3954171"/>
            <a:gd name="connsiteY0" fmla="*/ 680069 h 5760764"/>
            <a:gd name="connsiteX1" fmla="*/ 3383884 w 3954171"/>
            <a:gd name="connsiteY1" fmla="*/ 526545 h 5760764"/>
            <a:gd name="connsiteX2" fmla="*/ 3258867 w 3954171"/>
            <a:gd name="connsiteY2" fmla="*/ 5640867 h 5760764"/>
            <a:gd name="connsiteX3" fmla="*/ 3938390 w 3954171"/>
            <a:gd name="connsiteY3" fmla="*/ 5760764 h 5760764"/>
            <a:gd name="connsiteX4" fmla="*/ 3951118 w 3954171"/>
            <a:gd name="connsiteY4" fmla="*/ 0 h 5760764"/>
            <a:gd name="connsiteX5" fmla="*/ 182348 w 3954171"/>
            <a:gd name="connsiteY5" fmla="*/ 60857 h 5760764"/>
            <a:gd name="connsiteX6" fmla="*/ 0 w 3954171"/>
            <a:gd name="connsiteY6" fmla="*/ 680069 h 576076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954171" h="5760764">
              <a:moveTo>
                <a:pt x="0" y="680069"/>
              </a:moveTo>
              <a:cubicBezTo>
                <a:pt x="1632006" y="688919"/>
                <a:pt x="1751878" y="517695"/>
                <a:pt x="3383884" y="526545"/>
              </a:cubicBezTo>
              <a:cubicBezTo>
                <a:pt x="3444793" y="2124098"/>
                <a:pt x="3348630" y="3144245"/>
                <a:pt x="3258867" y="5640867"/>
              </a:cubicBezTo>
              <a:lnTo>
                <a:pt x="3938390" y="5760764"/>
              </a:lnTo>
              <a:cubicBezTo>
                <a:pt x="3889423" y="3871224"/>
                <a:pt x="3970491" y="907168"/>
                <a:pt x="3951118" y="0"/>
              </a:cubicBezTo>
              <a:lnTo>
                <a:pt x="182348" y="60857"/>
              </a:lnTo>
              <a:cubicBezTo>
                <a:pt x="233862" y="701652"/>
                <a:pt x="72122" y="176958"/>
                <a:pt x="0" y="680069"/>
              </a:cubicBez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2</xdr:col>
      <xdr:colOff>76200</xdr:colOff>
      <xdr:row>26</xdr:row>
      <xdr:rowOff>232533</xdr:rowOff>
    </xdr:from>
    <xdr:to>
      <xdr:col>11</xdr:col>
      <xdr:colOff>108118</xdr:colOff>
      <xdr:row>29</xdr:row>
      <xdr:rowOff>0</xdr:rowOff>
    </xdr:to>
    <xdr:sp macro="" textlink="">
      <xdr:nvSpPr>
        <xdr:cNvPr id="299" name="CuadroTexto 10">
          <a:extLst>
            <a:ext uri="{FF2B5EF4-FFF2-40B4-BE49-F238E27FC236}">
              <a16:creationId xmlns:a16="http://schemas.microsoft.com/office/drawing/2014/main" id="{00000000-0008-0000-0600-00002B010000}"/>
            </a:ext>
          </a:extLst>
        </xdr:cNvPr>
        <xdr:cNvSpPr txBox="1"/>
      </xdr:nvSpPr>
      <xdr:spPr bwMode="auto">
        <a:xfrm rot="10800000" flipV="1">
          <a:off x="1371600" y="9643233"/>
          <a:ext cx="2089318" cy="910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44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1</a:t>
          </a:r>
        </a:p>
      </xdr:txBody>
    </xdr:sp>
    <xdr:clientData/>
  </xdr:twoCellAnchor>
  <xdr:twoCellAnchor>
    <xdr:from>
      <xdr:col>6</xdr:col>
      <xdr:colOff>124885</xdr:colOff>
      <xdr:row>9</xdr:row>
      <xdr:rowOff>177556</xdr:rowOff>
    </xdr:from>
    <xdr:to>
      <xdr:col>9</xdr:col>
      <xdr:colOff>44147</xdr:colOff>
      <xdr:row>11</xdr:row>
      <xdr:rowOff>162835</xdr:rowOff>
    </xdr:to>
    <xdr:sp macro="" textlink="">
      <xdr:nvSpPr>
        <xdr:cNvPr id="307" name="87 Flecha derecha">
          <a:extLst>
            <a:ext uri="{FF2B5EF4-FFF2-40B4-BE49-F238E27FC236}">
              <a16:creationId xmlns:a16="http://schemas.microsoft.com/office/drawing/2014/main" id="{00000000-0008-0000-0600-000033010000}"/>
            </a:ext>
          </a:extLst>
        </xdr:cNvPr>
        <xdr:cNvSpPr/>
      </xdr:nvSpPr>
      <xdr:spPr bwMode="auto">
        <a:xfrm rot="16200000">
          <a:off x="2263576" y="3182365"/>
          <a:ext cx="747279" cy="605062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1</xdr:col>
      <xdr:colOff>87274</xdr:colOff>
      <xdr:row>11</xdr:row>
      <xdr:rowOff>322305</xdr:rowOff>
    </xdr:from>
    <xdr:to>
      <xdr:col>14</xdr:col>
      <xdr:colOff>144625</xdr:colOff>
      <xdr:row>16</xdr:row>
      <xdr:rowOff>243429</xdr:rowOff>
    </xdr:to>
    <xdr:sp macro="" textlink="">
      <xdr:nvSpPr>
        <xdr:cNvPr id="308" name="CuadroTexto 10">
          <a:extLst>
            <a:ext uri="{FF2B5EF4-FFF2-40B4-BE49-F238E27FC236}">
              <a16:creationId xmlns:a16="http://schemas.microsoft.com/office/drawing/2014/main" id="{00000000-0008-0000-0600-000034010000}"/>
            </a:ext>
          </a:extLst>
        </xdr:cNvPr>
        <xdr:cNvSpPr txBox="1"/>
      </xdr:nvSpPr>
      <xdr:spPr bwMode="auto">
        <a:xfrm rot="10800000" flipV="1">
          <a:off x="811174" y="4018005"/>
          <a:ext cx="3372051" cy="1826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Miguel Iglesias</a:t>
          </a:r>
        </a:p>
      </xdr:txBody>
    </xdr:sp>
    <xdr:clientData/>
  </xdr:twoCellAnchor>
  <xdr:twoCellAnchor>
    <xdr:from>
      <xdr:col>18</xdr:col>
      <xdr:colOff>1028700</xdr:colOff>
      <xdr:row>11</xdr:row>
      <xdr:rowOff>261937</xdr:rowOff>
    </xdr:from>
    <xdr:to>
      <xdr:col>18</xdr:col>
      <xdr:colOff>1047750</xdr:colOff>
      <xdr:row>45</xdr:row>
      <xdr:rowOff>266700</xdr:rowOff>
    </xdr:to>
    <xdr:cxnSp macro="">
      <xdr:nvCxnSpPr>
        <xdr:cNvPr id="310" name="Conector recto 309">
          <a:extLst>
            <a:ext uri="{FF2B5EF4-FFF2-40B4-BE49-F238E27FC236}">
              <a16:creationId xmlns:a16="http://schemas.microsoft.com/office/drawing/2014/main" id="{00000000-0008-0000-0600-000036010000}"/>
            </a:ext>
          </a:extLst>
        </xdr:cNvPr>
        <xdr:cNvCxnSpPr/>
      </xdr:nvCxnSpPr>
      <xdr:spPr bwMode="auto">
        <a:xfrm flipH="1">
          <a:off x="10125075" y="3905250"/>
          <a:ext cx="19050" cy="12387263"/>
        </a:xfrm>
        <a:prstGeom prst="line">
          <a:avLst/>
        </a:prstGeom>
        <a:noFill/>
        <a:ln w="139700" algn="ctr">
          <a:solidFill>
            <a:srgbClr val="00B0F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1944</xdr:colOff>
      <xdr:row>37</xdr:row>
      <xdr:rowOff>190500</xdr:rowOff>
    </xdr:from>
    <xdr:to>
      <xdr:col>16</xdr:col>
      <xdr:colOff>647700</xdr:colOff>
      <xdr:row>52</xdr:row>
      <xdr:rowOff>253721</xdr:rowOff>
    </xdr:to>
    <xdr:sp macro="" textlink="">
      <xdr:nvSpPr>
        <xdr:cNvPr id="321" name="Rectángulo: esquinas redondeadas 94">
          <a:extLst>
            <a:ext uri="{FF2B5EF4-FFF2-40B4-BE49-F238E27FC236}">
              <a16:creationId xmlns:a16="http://schemas.microsoft.com/office/drawing/2014/main" id="{00000000-0008-0000-0600-000041010000}"/>
            </a:ext>
          </a:extLst>
        </xdr:cNvPr>
        <xdr:cNvSpPr>
          <a:spLocks noChangeArrowheads="1"/>
        </xdr:cNvSpPr>
      </xdr:nvSpPr>
      <xdr:spPr bwMode="auto">
        <a:xfrm>
          <a:off x="1525944" y="13563600"/>
          <a:ext cx="5674956" cy="5549621"/>
        </a:xfrm>
        <a:prstGeom prst="roundRect">
          <a:avLst>
            <a:gd name="adj" fmla="val 16667"/>
          </a:avLst>
        </a:pr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3</xdr:col>
      <xdr:colOff>7187</xdr:colOff>
      <xdr:row>33</xdr:row>
      <xdr:rowOff>190500</xdr:rowOff>
    </xdr:from>
    <xdr:to>
      <xdr:col>13</xdr:col>
      <xdr:colOff>59488</xdr:colOff>
      <xdr:row>33</xdr:row>
      <xdr:rowOff>205740</xdr:rowOff>
    </xdr:to>
    <xdr:cxnSp macro="">
      <xdr:nvCxnSpPr>
        <xdr:cNvPr id="6" name="Conector recto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 bwMode="auto">
        <a:xfrm flipV="1">
          <a:off x="1531187" y="12039600"/>
          <a:ext cx="2338301" cy="15240"/>
        </a:xfrm>
        <a:prstGeom prst="line">
          <a:avLst/>
        </a:prstGeom>
        <a:solidFill>
          <a:srgbClr val="FFFFFF"/>
        </a:solidFill>
        <a:ln w="127000" cap="flat" cmpd="sng" algn="ctr">
          <a:solidFill>
            <a:srgbClr val="FFC000"/>
          </a:solidFill>
          <a:prstDash val="solid"/>
          <a:round/>
          <a:headEnd type="none" w="med" len="med"/>
          <a:tailEnd type="none" w="med" len="med"/>
        </a:ln>
        <a:effectLst/>
      </xdr:spPr>
    </xdr:cxnSp>
    <xdr:clientData/>
  </xdr:twoCellAnchor>
  <xdr:twoCellAnchor>
    <xdr:from>
      <xdr:col>26</xdr:col>
      <xdr:colOff>419100</xdr:colOff>
      <xdr:row>8</xdr:row>
      <xdr:rowOff>152400</xdr:rowOff>
    </xdr:from>
    <xdr:to>
      <xdr:col>27</xdr:col>
      <xdr:colOff>723900</xdr:colOff>
      <xdr:row>52</xdr:row>
      <xdr:rowOff>266700</xdr:rowOff>
    </xdr:to>
    <xdr:sp macro="" textlink="">
      <xdr:nvSpPr>
        <xdr:cNvPr id="322" name="Rectángulo: esquinas redondeadas 94">
          <a:extLst>
            <a:ext uri="{FF2B5EF4-FFF2-40B4-BE49-F238E27FC236}">
              <a16:creationId xmlns:a16="http://schemas.microsoft.com/office/drawing/2014/main" id="{00000000-0008-0000-0600-000042010000}"/>
            </a:ext>
          </a:extLst>
        </xdr:cNvPr>
        <xdr:cNvSpPr>
          <a:spLocks noChangeArrowheads="1"/>
        </xdr:cNvSpPr>
      </xdr:nvSpPr>
      <xdr:spPr bwMode="auto">
        <a:xfrm rot="10800000">
          <a:off x="11087100" y="2705100"/>
          <a:ext cx="1676400" cy="16421100"/>
        </a:xfrm>
        <a:prstGeom prst="roundRect">
          <a:avLst>
            <a:gd name="adj" fmla="val 16667"/>
          </a:avLst>
        </a:prstGeom>
        <a:solidFill>
          <a:schemeClr val="bg1">
            <a:lumMod val="65000"/>
          </a:schemeClr>
        </a:solidFill>
        <a:ln w="63500" algn="ctr">
          <a:solidFill>
            <a:schemeClr val="tx1"/>
          </a:solidFill>
          <a:round/>
          <a:headEnd/>
          <a:tailEnd/>
        </a:ln>
      </xdr:spPr>
    </xdr:sp>
    <xdr:clientData/>
  </xdr:twoCellAnchor>
  <xdr:twoCellAnchor>
    <xdr:from>
      <xdr:col>46</xdr:col>
      <xdr:colOff>247522</xdr:colOff>
      <xdr:row>24</xdr:row>
      <xdr:rowOff>152400</xdr:rowOff>
    </xdr:from>
    <xdr:to>
      <xdr:col>46</xdr:col>
      <xdr:colOff>933578</xdr:colOff>
      <xdr:row>52</xdr:row>
      <xdr:rowOff>304800</xdr:rowOff>
    </xdr:to>
    <xdr:sp macro="" textlink="">
      <xdr:nvSpPr>
        <xdr:cNvPr id="324" name="Rectángulo: esquinas redondeadas 94">
          <a:extLst>
            <a:ext uri="{FF2B5EF4-FFF2-40B4-BE49-F238E27FC236}">
              <a16:creationId xmlns:a16="http://schemas.microsoft.com/office/drawing/2014/main" id="{00000000-0008-0000-0600-000044010000}"/>
            </a:ext>
          </a:extLst>
        </xdr:cNvPr>
        <xdr:cNvSpPr>
          <a:spLocks noChangeArrowheads="1"/>
        </xdr:cNvSpPr>
      </xdr:nvSpPr>
      <xdr:spPr bwMode="auto">
        <a:xfrm rot="10800000">
          <a:off x="15030322" y="8801100"/>
          <a:ext cx="686056" cy="10363200"/>
        </a:xfrm>
        <a:prstGeom prst="roundRect">
          <a:avLst>
            <a:gd name="adj" fmla="val 16667"/>
          </a:avLst>
        </a:prstGeom>
        <a:solidFill>
          <a:schemeClr val="bg1">
            <a:lumMod val="65000"/>
          </a:schemeClr>
        </a:solidFill>
        <a:ln w="63500" algn="ctr">
          <a:solidFill>
            <a:schemeClr val="tx1"/>
          </a:solidFill>
          <a:round/>
          <a:headEnd/>
          <a:tailEnd/>
        </a:ln>
      </xdr:spPr>
    </xdr:sp>
    <xdr:clientData/>
  </xdr:twoCellAnchor>
  <xdr:twoCellAnchor>
    <xdr:from>
      <xdr:col>46</xdr:col>
      <xdr:colOff>154886</xdr:colOff>
      <xdr:row>8</xdr:row>
      <xdr:rowOff>152400</xdr:rowOff>
    </xdr:from>
    <xdr:to>
      <xdr:col>46</xdr:col>
      <xdr:colOff>911914</xdr:colOff>
      <xdr:row>16</xdr:row>
      <xdr:rowOff>266700</xdr:rowOff>
    </xdr:to>
    <xdr:sp macro="" textlink="">
      <xdr:nvSpPr>
        <xdr:cNvPr id="325" name="Rectángulo: esquinas redondeadas 94">
          <a:extLst>
            <a:ext uri="{FF2B5EF4-FFF2-40B4-BE49-F238E27FC236}">
              <a16:creationId xmlns:a16="http://schemas.microsoft.com/office/drawing/2014/main" id="{00000000-0008-0000-0600-000045010000}"/>
            </a:ext>
          </a:extLst>
        </xdr:cNvPr>
        <xdr:cNvSpPr>
          <a:spLocks noChangeArrowheads="1"/>
        </xdr:cNvSpPr>
      </xdr:nvSpPr>
      <xdr:spPr bwMode="auto">
        <a:xfrm rot="10800000">
          <a:off x="14937686" y="2705100"/>
          <a:ext cx="757028" cy="3162300"/>
        </a:xfrm>
        <a:prstGeom prst="roundRect">
          <a:avLst>
            <a:gd name="adj" fmla="val 16667"/>
          </a:avLst>
        </a:prstGeom>
        <a:pattFill prst="pct5">
          <a:fgClr>
            <a:schemeClr val="bg1"/>
          </a:fgClr>
          <a:bgClr>
            <a:srgbClr val="00B050"/>
          </a:bgClr>
        </a:pattFill>
        <a:ln w="127000" algn="ctr">
          <a:solidFill>
            <a:srgbClr val="FFC000"/>
          </a:solidFill>
          <a:round/>
          <a:headEnd/>
          <a:tailEnd/>
        </a:ln>
      </xdr:spPr>
    </xdr:sp>
    <xdr:clientData/>
  </xdr:twoCellAnchor>
  <xdr:twoCellAnchor>
    <xdr:from>
      <xdr:col>56</xdr:col>
      <xdr:colOff>800100</xdr:colOff>
      <xdr:row>23</xdr:row>
      <xdr:rowOff>291672</xdr:rowOff>
    </xdr:from>
    <xdr:to>
      <xdr:col>69</xdr:col>
      <xdr:colOff>114300</xdr:colOff>
      <xdr:row>52</xdr:row>
      <xdr:rowOff>266699</xdr:rowOff>
    </xdr:to>
    <xdr:sp macro="" textlink="">
      <xdr:nvSpPr>
        <xdr:cNvPr id="326" name="Rectángulo: esquinas redondeadas 94">
          <a:extLst>
            <a:ext uri="{FF2B5EF4-FFF2-40B4-BE49-F238E27FC236}">
              <a16:creationId xmlns:a16="http://schemas.microsoft.com/office/drawing/2014/main" id="{00000000-0008-0000-0600-000046010000}"/>
            </a:ext>
          </a:extLst>
        </xdr:cNvPr>
        <xdr:cNvSpPr>
          <a:spLocks noChangeArrowheads="1"/>
        </xdr:cNvSpPr>
      </xdr:nvSpPr>
      <xdr:spPr bwMode="auto">
        <a:xfrm>
          <a:off x="17983200" y="8559372"/>
          <a:ext cx="3657600" cy="10566827"/>
        </a:xfrm>
        <a:prstGeom prst="roundRect">
          <a:avLst>
            <a:gd name="adj" fmla="val 16667"/>
          </a:avLst>
        </a:prstGeom>
        <a:noFill/>
        <a:ln w="28575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684788</xdr:colOff>
      <xdr:row>23</xdr:row>
      <xdr:rowOff>232683</xdr:rowOff>
    </xdr:from>
    <xdr:to>
      <xdr:col>27</xdr:col>
      <xdr:colOff>437279</xdr:colOff>
      <xdr:row>37</xdr:row>
      <xdr:rowOff>68099</xdr:rowOff>
    </xdr:to>
    <xdr:sp macro="" textlink="">
      <xdr:nvSpPr>
        <xdr:cNvPr id="162" name="CuadroTexto 10">
          <a:extLst>
            <a:ext uri="{FF2B5EF4-FFF2-40B4-BE49-F238E27FC236}">
              <a16:creationId xmlns:a16="http://schemas.microsoft.com/office/drawing/2014/main" id="{00000000-0008-0000-0600-0000A2000000}"/>
            </a:ext>
          </a:extLst>
        </xdr:cNvPr>
        <xdr:cNvSpPr txBox="1"/>
      </xdr:nvSpPr>
      <xdr:spPr bwMode="auto">
        <a:xfrm rot="5400000" flipV="1">
          <a:off x="9444426" y="10408745"/>
          <a:ext cx="4940816" cy="11240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TREN ELECTRICO</a:t>
          </a:r>
        </a:p>
      </xdr:txBody>
    </xdr:sp>
    <xdr:clientData/>
  </xdr:twoCellAnchor>
  <xdr:twoCellAnchor>
    <xdr:from>
      <xdr:col>58</xdr:col>
      <xdr:colOff>163694</xdr:colOff>
      <xdr:row>8</xdr:row>
      <xdr:rowOff>372227</xdr:rowOff>
    </xdr:from>
    <xdr:to>
      <xdr:col>67</xdr:col>
      <xdr:colOff>87295</xdr:colOff>
      <xdr:row>14</xdr:row>
      <xdr:rowOff>380169</xdr:rowOff>
    </xdr:to>
    <xdr:pic>
      <xdr:nvPicPr>
        <xdr:cNvPr id="297" name="Imagen 18">
          <a:extLst>
            <a:ext uri="{FF2B5EF4-FFF2-40B4-BE49-F238E27FC236}">
              <a16:creationId xmlns:a16="http://schemas.microsoft.com/office/drawing/2014/main" id="{00000000-0008-0000-0600-00002901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7909"/>
        <a:stretch/>
      </xdr:blipFill>
      <xdr:spPr bwMode="auto">
        <a:xfrm rot="2344941">
          <a:off x="19175594" y="2924927"/>
          <a:ext cx="1981001" cy="229394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56</xdr:col>
      <xdr:colOff>185738</xdr:colOff>
      <xdr:row>14</xdr:row>
      <xdr:rowOff>47624</xdr:rowOff>
    </xdr:from>
    <xdr:to>
      <xdr:col>70</xdr:col>
      <xdr:colOff>261938</xdr:colOff>
      <xdr:row>18</xdr:row>
      <xdr:rowOff>85725</xdr:rowOff>
    </xdr:to>
    <xdr:sp macro="" textlink="">
      <xdr:nvSpPr>
        <xdr:cNvPr id="327" name="CuadroTexto 10">
          <a:extLst>
            <a:ext uri="{FF2B5EF4-FFF2-40B4-BE49-F238E27FC236}">
              <a16:creationId xmlns:a16="http://schemas.microsoft.com/office/drawing/2014/main" id="{00000000-0008-0000-0600-000047010000}"/>
            </a:ext>
          </a:extLst>
        </xdr:cNvPr>
        <xdr:cNvSpPr txBox="1"/>
      </xdr:nvSpPr>
      <xdr:spPr bwMode="auto">
        <a:xfrm rot="10800000" flipV="1">
          <a:off x="17187863" y="4833937"/>
          <a:ext cx="4457700" cy="1562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44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	Jr. Huamachuco</a:t>
          </a:r>
        </a:p>
      </xdr:txBody>
    </xdr:sp>
    <xdr:clientData/>
  </xdr:twoCellAnchor>
  <xdr:twoCellAnchor>
    <xdr:from>
      <xdr:col>15</xdr:col>
      <xdr:colOff>916365</xdr:colOff>
      <xdr:row>38</xdr:row>
      <xdr:rowOff>268668</xdr:rowOff>
    </xdr:from>
    <xdr:to>
      <xdr:col>16</xdr:col>
      <xdr:colOff>531432</xdr:colOff>
      <xdr:row>52</xdr:row>
      <xdr:rowOff>230568</xdr:rowOff>
    </xdr:to>
    <xdr:sp macro="" textlink="">
      <xdr:nvSpPr>
        <xdr:cNvPr id="328" name="CuadroTexto 10">
          <a:extLst>
            <a:ext uri="{FF2B5EF4-FFF2-40B4-BE49-F238E27FC236}">
              <a16:creationId xmlns:a16="http://schemas.microsoft.com/office/drawing/2014/main" id="{00000000-0008-0000-0600-000048010000}"/>
            </a:ext>
          </a:extLst>
        </xdr:cNvPr>
        <xdr:cNvSpPr txBox="1"/>
      </xdr:nvSpPr>
      <xdr:spPr bwMode="auto">
        <a:xfrm rot="5400000" flipV="1">
          <a:off x="4114799" y="16120234"/>
          <a:ext cx="5067300" cy="87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44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Pachacutec</a:t>
          </a:r>
        </a:p>
      </xdr:txBody>
    </xdr:sp>
    <xdr:clientData/>
  </xdr:twoCellAnchor>
  <xdr:twoCellAnchor>
    <xdr:from>
      <xdr:col>56</xdr:col>
      <xdr:colOff>802066</xdr:colOff>
      <xdr:row>33</xdr:row>
      <xdr:rowOff>268669</xdr:rowOff>
    </xdr:from>
    <xdr:to>
      <xdr:col>57</xdr:col>
      <xdr:colOff>760033</xdr:colOff>
      <xdr:row>47</xdr:row>
      <xdr:rowOff>230569</xdr:rowOff>
    </xdr:to>
    <xdr:sp macro="" textlink="">
      <xdr:nvSpPr>
        <xdr:cNvPr id="329" name="CuadroTexto 10">
          <a:extLst>
            <a:ext uri="{FF2B5EF4-FFF2-40B4-BE49-F238E27FC236}">
              <a16:creationId xmlns:a16="http://schemas.microsoft.com/office/drawing/2014/main" id="{00000000-0008-0000-0600-000049010000}"/>
            </a:ext>
          </a:extLst>
        </xdr:cNvPr>
        <xdr:cNvSpPr txBox="1"/>
      </xdr:nvSpPr>
      <xdr:spPr bwMode="auto">
        <a:xfrm rot="16200000" flipV="1">
          <a:off x="15887700" y="14215235"/>
          <a:ext cx="5067300" cy="87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5200"/>
            </a:lnSpc>
          </a:pPr>
          <a:r>
            <a:rPr lang="es-PE" sz="4400" b="1" baseline="0">
              <a:solidFill>
                <a:srgbClr val="0000FF"/>
              </a:solidFill>
              <a:latin typeface="Arial" pitchFamily="34" charset="0"/>
              <a:ea typeface="+mn-ea"/>
              <a:cs typeface="Arial" pitchFamily="34" charset="0"/>
            </a:rPr>
            <a:t>Av. Pachacutec</a:t>
          </a:r>
        </a:p>
      </xdr:txBody>
    </xdr:sp>
    <xdr:clientData/>
  </xdr:twoCellAnchor>
  <xdr:twoCellAnchor>
    <xdr:from>
      <xdr:col>5</xdr:col>
      <xdr:colOff>11074</xdr:colOff>
      <xdr:row>44</xdr:row>
      <xdr:rowOff>93705</xdr:rowOff>
    </xdr:from>
    <xdr:to>
      <xdr:col>15</xdr:col>
      <xdr:colOff>68425</xdr:colOff>
      <xdr:row>49</xdr:row>
      <xdr:rowOff>14829</xdr:rowOff>
    </xdr:to>
    <xdr:sp macro="" textlink="">
      <xdr:nvSpPr>
        <xdr:cNvPr id="331" name="CuadroTexto 10">
          <a:extLst>
            <a:ext uri="{FF2B5EF4-FFF2-40B4-BE49-F238E27FC236}">
              <a16:creationId xmlns:a16="http://schemas.microsoft.com/office/drawing/2014/main" id="{00000000-0008-0000-0600-00004B010000}"/>
            </a:ext>
          </a:extLst>
        </xdr:cNvPr>
        <xdr:cNvSpPr txBox="1"/>
      </xdr:nvSpPr>
      <xdr:spPr bwMode="auto">
        <a:xfrm rot="10800000" flipV="1">
          <a:off x="1992274" y="15905205"/>
          <a:ext cx="3372051" cy="1826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Villa Maria</a:t>
          </a:r>
        </a:p>
      </xdr:txBody>
    </xdr:sp>
    <xdr:clientData/>
  </xdr:twoCellAnchor>
  <xdr:twoCellAnchor>
    <xdr:from>
      <xdr:col>59</xdr:col>
      <xdr:colOff>220062</xdr:colOff>
      <xdr:row>24</xdr:row>
      <xdr:rowOff>67658</xdr:rowOff>
    </xdr:from>
    <xdr:to>
      <xdr:col>64</xdr:col>
      <xdr:colOff>57226</xdr:colOff>
      <xdr:row>26</xdr:row>
      <xdr:rowOff>18976</xdr:rowOff>
    </xdr:to>
    <xdr:sp macro="" textlink="">
      <xdr:nvSpPr>
        <xdr:cNvPr id="332" name="87 Flecha derecha">
          <a:extLst>
            <a:ext uri="{FF2B5EF4-FFF2-40B4-BE49-F238E27FC236}">
              <a16:creationId xmlns:a16="http://schemas.microsoft.com/office/drawing/2014/main" id="{00000000-0008-0000-0600-00004C010000}"/>
            </a:ext>
          </a:extLst>
        </xdr:cNvPr>
        <xdr:cNvSpPr/>
      </xdr:nvSpPr>
      <xdr:spPr bwMode="auto">
        <a:xfrm rot="10800000" flipH="1">
          <a:off x="19460562" y="8716358"/>
          <a:ext cx="980164" cy="713318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56</xdr:col>
      <xdr:colOff>887374</xdr:colOff>
      <xdr:row>25</xdr:row>
      <xdr:rowOff>266700</xdr:rowOff>
    </xdr:from>
    <xdr:to>
      <xdr:col>68</xdr:col>
      <xdr:colOff>144625</xdr:colOff>
      <xdr:row>33</xdr:row>
      <xdr:rowOff>129130</xdr:rowOff>
    </xdr:to>
    <xdr:sp macro="" textlink="">
      <xdr:nvSpPr>
        <xdr:cNvPr id="333" name="CuadroTexto 10">
          <a:extLst>
            <a:ext uri="{FF2B5EF4-FFF2-40B4-BE49-F238E27FC236}">
              <a16:creationId xmlns:a16="http://schemas.microsoft.com/office/drawing/2014/main" id="{00000000-0008-0000-0600-00004D010000}"/>
            </a:ext>
          </a:extLst>
        </xdr:cNvPr>
        <xdr:cNvSpPr txBox="1"/>
      </xdr:nvSpPr>
      <xdr:spPr bwMode="auto">
        <a:xfrm rot="10800000" flipV="1">
          <a:off x="18070474" y="9296400"/>
          <a:ext cx="3372051" cy="2681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Hacia</a:t>
          </a:r>
          <a:endParaRPr lang="es-PE" sz="500" b="1" baseline="0">
            <a:solidFill>
              <a:srgbClr val="0000FF"/>
            </a:solidFill>
            <a:latin typeface="Arial Narrow" panose="020B0606020202030204" pitchFamily="34" charset="0"/>
            <a:ea typeface="+mn-ea"/>
            <a:cs typeface="Arial" pitchFamily="34" charset="0"/>
          </a:endParaRPr>
        </a:p>
        <a:p>
          <a:pPr marL="457200" lvl="1" indent="0" algn="ctr">
            <a:lnSpc>
              <a:spcPts val="4500"/>
            </a:lnSpc>
          </a:pPr>
          <a:r>
            <a:rPr lang="es-PE" sz="4400" b="1" baseline="0">
              <a:solidFill>
                <a:srgbClr val="0000FF"/>
              </a:solidFill>
              <a:latin typeface="Arial Narrow" panose="020B0606020202030204" pitchFamily="34" charset="0"/>
              <a:ea typeface="+mn-ea"/>
              <a:cs typeface="Arial" pitchFamily="34" charset="0"/>
            </a:rPr>
            <a:t>Av. Salvador Allende</a:t>
          </a:r>
        </a:p>
      </xdr:txBody>
    </xdr:sp>
    <xdr:clientData/>
  </xdr:twoCellAnchor>
  <xdr:twoCellAnchor>
    <xdr:from>
      <xdr:col>46</xdr:col>
      <xdr:colOff>2178658</xdr:colOff>
      <xdr:row>13</xdr:row>
      <xdr:rowOff>340703</xdr:rowOff>
    </xdr:from>
    <xdr:to>
      <xdr:col>46</xdr:col>
      <xdr:colOff>2195917</xdr:colOff>
      <xdr:row>46</xdr:row>
      <xdr:rowOff>291166</xdr:rowOff>
    </xdr:to>
    <xdr:cxnSp macro="">
      <xdr:nvCxnSpPr>
        <xdr:cNvPr id="335" name="Conector recto 167">
          <a:extLst>
            <a:ext uri="{FF2B5EF4-FFF2-40B4-BE49-F238E27FC236}">
              <a16:creationId xmlns:a16="http://schemas.microsoft.com/office/drawing/2014/main" id="{00000000-0008-0000-0600-00004F010000}"/>
            </a:ext>
          </a:extLst>
        </xdr:cNvPr>
        <xdr:cNvCxnSpPr>
          <a:cxnSpLocks noChangeShapeType="1"/>
        </xdr:cNvCxnSpPr>
      </xdr:nvCxnSpPr>
      <xdr:spPr bwMode="auto">
        <a:xfrm flipV="1">
          <a:off x="16961458" y="4798403"/>
          <a:ext cx="17259" cy="12066263"/>
        </a:xfrm>
        <a:prstGeom prst="line">
          <a:avLst/>
        </a:prstGeom>
        <a:noFill/>
        <a:ln w="139700" algn="ctr">
          <a:solidFill>
            <a:srgbClr val="FF5050"/>
          </a:solidFill>
          <a:round/>
          <a:headEnd/>
          <a:tailEnd type="triangle" w="med" len="lg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17</xdr:col>
      <xdr:colOff>556848</xdr:colOff>
      <xdr:row>47</xdr:row>
      <xdr:rowOff>360008</xdr:rowOff>
    </xdr:from>
    <xdr:to>
      <xdr:col>18</xdr:col>
      <xdr:colOff>384309</xdr:colOff>
      <xdr:row>49</xdr:row>
      <xdr:rowOff>245709</xdr:rowOff>
    </xdr:to>
    <xdr:sp macro="" textlink="$R$89">
      <xdr:nvSpPr>
        <xdr:cNvPr id="336" name="279 CuadroTexto">
          <a:extLst>
            <a:ext uri="{FF2B5EF4-FFF2-40B4-BE49-F238E27FC236}">
              <a16:creationId xmlns:a16="http://schemas.microsoft.com/office/drawing/2014/main" id="{00000000-0008-0000-0600-000050010000}"/>
            </a:ext>
          </a:extLst>
        </xdr:cNvPr>
        <xdr:cNvSpPr txBox="1"/>
      </xdr:nvSpPr>
      <xdr:spPr bwMode="auto">
        <a:xfrm>
          <a:off x="8272098" y="17147821"/>
          <a:ext cx="1208586" cy="647701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2F91BCDC-A2DA-44DF-B4B2-7C8CF5F831E8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675912</xdr:colOff>
      <xdr:row>47</xdr:row>
      <xdr:rowOff>360008</xdr:rowOff>
    </xdr:from>
    <xdr:to>
      <xdr:col>17</xdr:col>
      <xdr:colOff>503373</xdr:colOff>
      <xdr:row>49</xdr:row>
      <xdr:rowOff>245709</xdr:rowOff>
    </xdr:to>
    <xdr:sp macro="" textlink="$AU$89">
      <xdr:nvSpPr>
        <xdr:cNvPr id="337" name="279 CuadroTexto">
          <a:extLst>
            <a:ext uri="{FF2B5EF4-FFF2-40B4-BE49-F238E27FC236}">
              <a16:creationId xmlns:a16="http://schemas.microsoft.com/office/drawing/2014/main" id="{00000000-0008-0000-0600-000051010000}"/>
            </a:ext>
          </a:extLst>
        </xdr:cNvPr>
        <xdr:cNvSpPr txBox="1"/>
      </xdr:nvSpPr>
      <xdr:spPr bwMode="auto">
        <a:xfrm>
          <a:off x="7229112" y="17314508"/>
          <a:ext cx="1199061" cy="647701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5B797D2-0AE7-44E7-9FBE-BC57AA3A4FB5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291103</xdr:colOff>
      <xdr:row>49</xdr:row>
      <xdr:rowOff>364769</xdr:rowOff>
    </xdr:from>
    <xdr:to>
      <xdr:col>18</xdr:col>
      <xdr:colOff>812642</xdr:colOff>
      <xdr:row>52</xdr:row>
      <xdr:rowOff>104924</xdr:rowOff>
    </xdr:to>
    <xdr:sp macro="" textlink="$BU$47">
      <xdr:nvSpPr>
        <xdr:cNvPr id="338" name="279 CuadroTexto">
          <a:extLst>
            <a:ext uri="{FF2B5EF4-FFF2-40B4-BE49-F238E27FC236}">
              <a16:creationId xmlns:a16="http://schemas.microsoft.com/office/drawing/2014/main" id="{00000000-0008-0000-0600-000052010000}"/>
            </a:ext>
          </a:extLst>
        </xdr:cNvPr>
        <xdr:cNvSpPr txBox="1"/>
      </xdr:nvSpPr>
      <xdr:spPr bwMode="auto">
        <a:xfrm>
          <a:off x="8215903" y="18081269"/>
          <a:ext cx="1893139" cy="883155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F7B83C49-C452-493B-B0A2-498EE4BDD607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27</xdr:col>
      <xdr:colOff>899390</xdr:colOff>
      <xdr:row>9</xdr:row>
      <xdr:rowOff>6342</xdr:rowOff>
    </xdr:from>
    <xdr:to>
      <xdr:col>28</xdr:col>
      <xdr:colOff>1276041</xdr:colOff>
      <xdr:row>10</xdr:row>
      <xdr:rowOff>350802</xdr:rowOff>
    </xdr:to>
    <xdr:sp macro="" textlink="$AA$89">
      <xdr:nvSpPr>
        <xdr:cNvPr id="339" name="279 CuadroTexto">
          <a:extLst>
            <a:ext uri="{FF2B5EF4-FFF2-40B4-BE49-F238E27FC236}">
              <a16:creationId xmlns:a16="http://schemas.microsoft.com/office/drawing/2014/main" id="{00000000-0008-0000-0600-000053010000}"/>
            </a:ext>
          </a:extLst>
        </xdr:cNvPr>
        <xdr:cNvSpPr txBox="1"/>
      </xdr:nvSpPr>
      <xdr:spPr bwMode="auto">
        <a:xfrm>
          <a:off x="12938990" y="2940042"/>
          <a:ext cx="1748251" cy="7254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9310BCE6-9833-4D6B-A6DB-9CF45CA1B661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60</xdr:col>
      <xdr:colOff>63722</xdr:colOff>
      <xdr:row>19</xdr:row>
      <xdr:rowOff>342527</xdr:rowOff>
    </xdr:from>
    <xdr:to>
      <xdr:col>68</xdr:col>
      <xdr:colOff>92383</xdr:colOff>
      <xdr:row>21</xdr:row>
      <xdr:rowOff>305987</xdr:rowOff>
    </xdr:to>
    <xdr:sp macro="" textlink="$AC$89">
      <xdr:nvSpPr>
        <xdr:cNvPr id="340" name="279 CuadroTexto">
          <a:extLst>
            <a:ext uri="{FF2B5EF4-FFF2-40B4-BE49-F238E27FC236}">
              <a16:creationId xmlns:a16="http://schemas.microsoft.com/office/drawing/2014/main" id="{00000000-0008-0000-0600-000054010000}"/>
            </a:ext>
          </a:extLst>
        </xdr:cNvPr>
        <xdr:cNvSpPr txBox="1"/>
      </xdr:nvSpPr>
      <xdr:spPr bwMode="auto">
        <a:xfrm>
          <a:off x="19532822" y="7086227"/>
          <a:ext cx="1857461" cy="725460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87A98793-A29B-43BC-8CB7-835A75ACCEC5}" type="TxLink">
            <a:rPr lang="en-US" sz="4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4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212922</xdr:colOff>
      <xdr:row>9</xdr:row>
      <xdr:rowOff>131411</xdr:rowOff>
    </xdr:from>
    <xdr:to>
      <xdr:col>15</xdr:col>
      <xdr:colOff>943506</xdr:colOff>
      <xdr:row>11</xdr:row>
      <xdr:rowOff>234225</xdr:rowOff>
    </xdr:to>
    <xdr:sp macro="" textlink="$BU$39">
      <xdr:nvSpPr>
        <xdr:cNvPr id="341" name="279 CuadroTexto">
          <a:extLst>
            <a:ext uri="{FF2B5EF4-FFF2-40B4-BE49-F238E27FC236}">
              <a16:creationId xmlns:a16="http://schemas.microsoft.com/office/drawing/2014/main" id="{00000000-0008-0000-0600-000055010000}"/>
            </a:ext>
          </a:extLst>
        </xdr:cNvPr>
        <xdr:cNvSpPr txBox="1"/>
      </xdr:nvSpPr>
      <xdr:spPr bwMode="auto">
        <a:xfrm>
          <a:off x="4251522" y="3065111"/>
          <a:ext cx="1987884" cy="864814"/>
        </a:xfrm>
        <a:prstGeom prst="rect">
          <a:avLst/>
        </a:prstGeom>
        <a:ln w="9525"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797FEE54-7D4F-4386-AB0A-96ED873D42BB}" type="TxLink">
            <a:rPr lang="en-US" sz="5400" b="1" i="0" u="none" strike="noStrike">
              <a:solidFill>
                <a:sysClr val="windowText" lastClr="000000"/>
              </a:solidFill>
              <a:latin typeface="Arial Narrow"/>
              <a:ea typeface="+mn-ea"/>
              <a:cs typeface="+mn-cs"/>
            </a:rPr>
            <a:pPr marL="0" indent="0" algn="ctr"/>
            <a:t>0</a:t>
          </a:fld>
          <a:endParaRPr lang="es-PE" sz="5400" b="1" i="0" u="none" strike="noStrike">
            <a:solidFill>
              <a:sysClr val="windowText" lastClr="000000"/>
            </a:solidFill>
            <a:latin typeface="Arial Narrow"/>
            <a:ea typeface="+mn-ea"/>
            <a:cs typeface="+mn-cs"/>
          </a:endParaRPr>
        </a:p>
      </xdr:txBody>
    </xdr:sp>
    <xdr:clientData/>
  </xdr:twoCellAnchor>
  <xdr:twoCellAnchor>
    <xdr:from>
      <xdr:col>47</xdr:col>
      <xdr:colOff>0</xdr:colOff>
      <xdr:row>22</xdr:row>
      <xdr:rowOff>114301</xdr:rowOff>
    </xdr:from>
    <xdr:to>
      <xdr:col>69</xdr:col>
      <xdr:colOff>199055</xdr:colOff>
      <xdr:row>53</xdr:row>
      <xdr:rowOff>12877</xdr:rowOff>
    </xdr:to>
    <xdr:sp macro="" textlink="">
      <xdr:nvSpPr>
        <xdr:cNvPr id="161" name="Forma libre 160">
          <a:extLst>
            <a:ext uri="{FF2B5EF4-FFF2-40B4-BE49-F238E27FC236}">
              <a16:creationId xmlns:a16="http://schemas.microsoft.com/office/drawing/2014/main" id="{00000000-0008-0000-0600-0000A1000000}"/>
            </a:ext>
          </a:extLst>
        </xdr:cNvPr>
        <xdr:cNvSpPr/>
      </xdr:nvSpPr>
      <xdr:spPr bwMode="auto">
        <a:xfrm>
          <a:off x="17183100" y="8001001"/>
          <a:ext cx="4542455" cy="11252376"/>
        </a:xfrm>
        <a:custGeom>
          <a:avLst/>
          <a:gdLst>
            <a:gd name="connsiteX0" fmla="*/ 71437 w 5072062"/>
            <a:gd name="connsiteY0" fmla="*/ 3381375 h 4167188"/>
            <a:gd name="connsiteX1" fmla="*/ 47625 w 5072062"/>
            <a:gd name="connsiteY1" fmla="*/ 4167188 h 4167188"/>
            <a:gd name="connsiteX2" fmla="*/ 5072062 w 5072062"/>
            <a:gd name="connsiteY2" fmla="*/ 4167188 h 4167188"/>
            <a:gd name="connsiteX3" fmla="*/ 5072062 w 5072062"/>
            <a:gd name="connsiteY3" fmla="*/ 0 h 4167188"/>
            <a:gd name="connsiteX4" fmla="*/ 4000500 w 5072062"/>
            <a:gd name="connsiteY4" fmla="*/ 119063 h 4167188"/>
            <a:gd name="connsiteX5" fmla="*/ 4095750 w 5072062"/>
            <a:gd name="connsiteY5" fmla="*/ 3476625 h 4167188"/>
            <a:gd name="connsiteX6" fmla="*/ 119062 w 5072062"/>
            <a:gd name="connsiteY6" fmla="*/ 3452813 h 4167188"/>
            <a:gd name="connsiteX7" fmla="*/ 0 w 5072062"/>
            <a:gd name="connsiteY7" fmla="*/ 3381375 h 4167188"/>
            <a:gd name="connsiteX8" fmla="*/ 71437 w 5072062"/>
            <a:gd name="connsiteY8" fmla="*/ 3381375 h 4167188"/>
            <a:gd name="connsiteX0" fmla="*/ 71437 w 5072062"/>
            <a:gd name="connsiteY0" fmla="*/ 3381375 h 4167188"/>
            <a:gd name="connsiteX1" fmla="*/ 47625 w 5072062"/>
            <a:gd name="connsiteY1" fmla="*/ 4167188 h 4167188"/>
            <a:gd name="connsiteX2" fmla="*/ 5072062 w 5072062"/>
            <a:gd name="connsiteY2" fmla="*/ 4167188 h 4167188"/>
            <a:gd name="connsiteX3" fmla="*/ 5072062 w 5072062"/>
            <a:gd name="connsiteY3" fmla="*/ 0 h 4167188"/>
            <a:gd name="connsiteX4" fmla="*/ 3792316 w 5072062"/>
            <a:gd name="connsiteY4" fmla="*/ 119063 h 4167188"/>
            <a:gd name="connsiteX5" fmla="*/ 4095750 w 5072062"/>
            <a:gd name="connsiteY5" fmla="*/ 3476625 h 4167188"/>
            <a:gd name="connsiteX6" fmla="*/ 119062 w 5072062"/>
            <a:gd name="connsiteY6" fmla="*/ 3452813 h 4167188"/>
            <a:gd name="connsiteX7" fmla="*/ 0 w 5072062"/>
            <a:gd name="connsiteY7" fmla="*/ 3381375 h 4167188"/>
            <a:gd name="connsiteX8" fmla="*/ 71437 w 5072062"/>
            <a:gd name="connsiteY8" fmla="*/ 3381375 h 4167188"/>
            <a:gd name="connsiteX0" fmla="*/ 71437 w 5072062"/>
            <a:gd name="connsiteY0" fmla="*/ 3612192 h 4398005"/>
            <a:gd name="connsiteX1" fmla="*/ 47625 w 5072062"/>
            <a:gd name="connsiteY1" fmla="*/ 4398005 h 4398005"/>
            <a:gd name="connsiteX2" fmla="*/ 5072062 w 5072062"/>
            <a:gd name="connsiteY2" fmla="*/ 4398005 h 4398005"/>
            <a:gd name="connsiteX3" fmla="*/ 4845680 w 5072062"/>
            <a:gd name="connsiteY3" fmla="*/ 0 h 4398005"/>
            <a:gd name="connsiteX4" fmla="*/ 3792316 w 5072062"/>
            <a:gd name="connsiteY4" fmla="*/ 349880 h 4398005"/>
            <a:gd name="connsiteX5" fmla="*/ 4095750 w 5072062"/>
            <a:gd name="connsiteY5" fmla="*/ 3707442 h 4398005"/>
            <a:gd name="connsiteX6" fmla="*/ 119062 w 5072062"/>
            <a:gd name="connsiteY6" fmla="*/ 3683630 h 4398005"/>
            <a:gd name="connsiteX7" fmla="*/ 0 w 5072062"/>
            <a:gd name="connsiteY7" fmla="*/ 3612192 h 4398005"/>
            <a:gd name="connsiteX8" fmla="*/ 71437 w 5072062"/>
            <a:gd name="connsiteY8" fmla="*/ 3612192 h 4398005"/>
            <a:gd name="connsiteX0" fmla="*/ 71437 w 4878020"/>
            <a:gd name="connsiteY0" fmla="*/ 3612192 h 4455709"/>
            <a:gd name="connsiteX1" fmla="*/ 47625 w 4878020"/>
            <a:gd name="connsiteY1" fmla="*/ 4398005 h 4455709"/>
            <a:gd name="connsiteX2" fmla="*/ 4878020 w 4878020"/>
            <a:gd name="connsiteY2" fmla="*/ 4455709 h 4455709"/>
            <a:gd name="connsiteX3" fmla="*/ 4845680 w 4878020"/>
            <a:gd name="connsiteY3" fmla="*/ 0 h 4455709"/>
            <a:gd name="connsiteX4" fmla="*/ 3792316 w 4878020"/>
            <a:gd name="connsiteY4" fmla="*/ 349880 h 4455709"/>
            <a:gd name="connsiteX5" fmla="*/ 4095750 w 4878020"/>
            <a:gd name="connsiteY5" fmla="*/ 3707442 h 4455709"/>
            <a:gd name="connsiteX6" fmla="*/ 119062 w 4878020"/>
            <a:gd name="connsiteY6" fmla="*/ 3683630 h 4455709"/>
            <a:gd name="connsiteX7" fmla="*/ 0 w 4878020"/>
            <a:gd name="connsiteY7" fmla="*/ 3612192 h 4455709"/>
            <a:gd name="connsiteX8" fmla="*/ 71437 w 4878020"/>
            <a:gd name="connsiteY8" fmla="*/ 3612192 h 4455709"/>
            <a:gd name="connsiteX0" fmla="*/ 0 w 4878020"/>
            <a:gd name="connsiteY0" fmla="*/ 3612192 h 4455709"/>
            <a:gd name="connsiteX1" fmla="*/ 47625 w 4878020"/>
            <a:gd name="connsiteY1" fmla="*/ 4398005 h 4455709"/>
            <a:gd name="connsiteX2" fmla="*/ 4878020 w 4878020"/>
            <a:gd name="connsiteY2" fmla="*/ 4455709 h 4455709"/>
            <a:gd name="connsiteX3" fmla="*/ 4845680 w 4878020"/>
            <a:gd name="connsiteY3" fmla="*/ 0 h 4455709"/>
            <a:gd name="connsiteX4" fmla="*/ 3792316 w 4878020"/>
            <a:gd name="connsiteY4" fmla="*/ 349880 h 4455709"/>
            <a:gd name="connsiteX5" fmla="*/ 4095750 w 4878020"/>
            <a:gd name="connsiteY5" fmla="*/ 3707442 h 4455709"/>
            <a:gd name="connsiteX6" fmla="*/ 119062 w 4878020"/>
            <a:gd name="connsiteY6" fmla="*/ 3683630 h 4455709"/>
            <a:gd name="connsiteX7" fmla="*/ 0 w 4878020"/>
            <a:gd name="connsiteY7" fmla="*/ 3612192 h 4455709"/>
            <a:gd name="connsiteX0" fmla="*/ 71437 w 4830395"/>
            <a:gd name="connsiteY0" fmla="*/ 3683630 h 4455709"/>
            <a:gd name="connsiteX1" fmla="*/ 0 w 4830395"/>
            <a:gd name="connsiteY1" fmla="*/ 4398005 h 4455709"/>
            <a:gd name="connsiteX2" fmla="*/ 4830395 w 4830395"/>
            <a:gd name="connsiteY2" fmla="*/ 4455709 h 4455709"/>
            <a:gd name="connsiteX3" fmla="*/ 4798055 w 4830395"/>
            <a:gd name="connsiteY3" fmla="*/ 0 h 4455709"/>
            <a:gd name="connsiteX4" fmla="*/ 3744691 w 4830395"/>
            <a:gd name="connsiteY4" fmla="*/ 349880 h 4455709"/>
            <a:gd name="connsiteX5" fmla="*/ 4048125 w 4830395"/>
            <a:gd name="connsiteY5" fmla="*/ 3707442 h 4455709"/>
            <a:gd name="connsiteX6" fmla="*/ 71437 w 4830395"/>
            <a:gd name="connsiteY6" fmla="*/ 3683630 h 4455709"/>
            <a:gd name="connsiteX0" fmla="*/ 71437 w 4830395"/>
            <a:gd name="connsiteY0" fmla="*/ 4674163 h 5446242"/>
            <a:gd name="connsiteX1" fmla="*/ 0 w 4830395"/>
            <a:gd name="connsiteY1" fmla="*/ 5388538 h 5446242"/>
            <a:gd name="connsiteX2" fmla="*/ 4830395 w 4830395"/>
            <a:gd name="connsiteY2" fmla="*/ 5446242 h 5446242"/>
            <a:gd name="connsiteX3" fmla="*/ 4798055 w 4830395"/>
            <a:gd name="connsiteY3" fmla="*/ 990533 h 5446242"/>
            <a:gd name="connsiteX4" fmla="*/ 4083896 w 4830395"/>
            <a:gd name="connsiteY4" fmla="*/ 0 h 5446242"/>
            <a:gd name="connsiteX5" fmla="*/ 4048125 w 4830395"/>
            <a:gd name="connsiteY5" fmla="*/ 4697975 h 5446242"/>
            <a:gd name="connsiteX6" fmla="*/ 71437 w 4830395"/>
            <a:gd name="connsiteY6" fmla="*/ 4674163 h 5446242"/>
            <a:gd name="connsiteX0" fmla="*/ 0 w 4858724"/>
            <a:gd name="connsiteY0" fmla="*/ 4708533 h 5446242"/>
            <a:gd name="connsiteX1" fmla="*/ 28329 w 4858724"/>
            <a:gd name="connsiteY1" fmla="*/ 5388538 h 5446242"/>
            <a:gd name="connsiteX2" fmla="*/ 4858724 w 4858724"/>
            <a:gd name="connsiteY2" fmla="*/ 5446242 h 5446242"/>
            <a:gd name="connsiteX3" fmla="*/ 4826384 w 4858724"/>
            <a:gd name="connsiteY3" fmla="*/ 990533 h 5446242"/>
            <a:gd name="connsiteX4" fmla="*/ 4112225 w 4858724"/>
            <a:gd name="connsiteY4" fmla="*/ 0 h 5446242"/>
            <a:gd name="connsiteX5" fmla="*/ 4076454 w 4858724"/>
            <a:gd name="connsiteY5" fmla="*/ 4697975 h 5446242"/>
            <a:gd name="connsiteX6" fmla="*/ 0 w 4858724"/>
            <a:gd name="connsiteY6" fmla="*/ 4708533 h 5446242"/>
            <a:gd name="connsiteX0" fmla="*/ 0 w 4958490"/>
            <a:gd name="connsiteY0" fmla="*/ 4571055 h 5446242"/>
            <a:gd name="connsiteX1" fmla="*/ 128095 w 4958490"/>
            <a:gd name="connsiteY1" fmla="*/ 5388538 h 5446242"/>
            <a:gd name="connsiteX2" fmla="*/ 4958490 w 4958490"/>
            <a:gd name="connsiteY2" fmla="*/ 5446242 h 5446242"/>
            <a:gd name="connsiteX3" fmla="*/ 4926150 w 4958490"/>
            <a:gd name="connsiteY3" fmla="*/ 990533 h 5446242"/>
            <a:gd name="connsiteX4" fmla="*/ 4211991 w 4958490"/>
            <a:gd name="connsiteY4" fmla="*/ 0 h 5446242"/>
            <a:gd name="connsiteX5" fmla="*/ 4176220 w 4958490"/>
            <a:gd name="connsiteY5" fmla="*/ 4697975 h 5446242"/>
            <a:gd name="connsiteX6" fmla="*/ 0 w 4958490"/>
            <a:gd name="connsiteY6" fmla="*/ 4571055 h 5446242"/>
            <a:gd name="connsiteX0" fmla="*/ 0 w 4958490"/>
            <a:gd name="connsiteY0" fmla="*/ 4969554 h 5844741"/>
            <a:gd name="connsiteX1" fmla="*/ 128095 w 4958490"/>
            <a:gd name="connsiteY1" fmla="*/ 5787037 h 5844741"/>
            <a:gd name="connsiteX2" fmla="*/ 4958490 w 4958490"/>
            <a:gd name="connsiteY2" fmla="*/ 5844741 h 5844741"/>
            <a:gd name="connsiteX3" fmla="*/ 4926150 w 4958490"/>
            <a:gd name="connsiteY3" fmla="*/ 1389032 h 5844741"/>
            <a:gd name="connsiteX4" fmla="*/ 4860015 w 4958490"/>
            <a:gd name="connsiteY4" fmla="*/ 0 h 5844741"/>
            <a:gd name="connsiteX5" fmla="*/ 4176220 w 4958490"/>
            <a:gd name="connsiteY5" fmla="*/ 5096474 h 5844741"/>
            <a:gd name="connsiteX6" fmla="*/ 0 w 4958490"/>
            <a:gd name="connsiteY6" fmla="*/ 4969554 h 5844741"/>
            <a:gd name="connsiteX0" fmla="*/ 0 w 4958490"/>
            <a:gd name="connsiteY0" fmla="*/ 4969554 h 5844741"/>
            <a:gd name="connsiteX1" fmla="*/ 128095 w 4958490"/>
            <a:gd name="connsiteY1" fmla="*/ 5787037 h 5844741"/>
            <a:gd name="connsiteX2" fmla="*/ 4958490 w 4958490"/>
            <a:gd name="connsiteY2" fmla="*/ 5844741 h 5844741"/>
            <a:gd name="connsiteX3" fmla="*/ 4926150 w 4958490"/>
            <a:gd name="connsiteY3" fmla="*/ 1389032 h 5844741"/>
            <a:gd name="connsiteX4" fmla="*/ 4860015 w 4958490"/>
            <a:gd name="connsiteY4" fmla="*/ 0 h 5844741"/>
            <a:gd name="connsiteX5" fmla="*/ 4176220 w 4958490"/>
            <a:gd name="connsiteY5" fmla="*/ 5096474 h 5844741"/>
            <a:gd name="connsiteX6" fmla="*/ 0 w 4958490"/>
            <a:gd name="connsiteY6" fmla="*/ 4969554 h 5844741"/>
            <a:gd name="connsiteX0" fmla="*/ 1543124 w 4830395"/>
            <a:gd name="connsiteY0" fmla="*/ 5627077 h 5844741"/>
            <a:gd name="connsiteX1" fmla="*/ 0 w 4830395"/>
            <a:gd name="connsiteY1" fmla="*/ 5787037 h 5844741"/>
            <a:gd name="connsiteX2" fmla="*/ 4830395 w 4830395"/>
            <a:gd name="connsiteY2" fmla="*/ 5844741 h 5844741"/>
            <a:gd name="connsiteX3" fmla="*/ 4798055 w 4830395"/>
            <a:gd name="connsiteY3" fmla="*/ 1389032 h 5844741"/>
            <a:gd name="connsiteX4" fmla="*/ 4731920 w 4830395"/>
            <a:gd name="connsiteY4" fmla="*/ 0 h 5844741"/>
            <a:gd name="connsiteX5" fmla="*/ 4048125 w 4830395"/>
            <a:gd name="connsiteY5" fmla="*/ 5096474 h 5844741"/>
            <a:gd name="connsiteX6" fmla="*/ 1543124 w 4830395"/>
            <a:gd name="connsiteY6" fmla="*/ 5627077 h 5844741"/>
            <a:gd name="connsiteX0" fmla="*/ 1543124 w 4830395"/>
            <a:gd name="connsiteY0" fmla="*/ 5627077 h 5844741"/>
            <a:gd name="connsiteX1" fmla="*/ 0 w 4830395"/>
            <a:gd name="connsiteY1" fmla="*/ 5787037 h 5844741"/>
            <a:gd name="connsiteX2" fmla="*/ 4830395 w 4830395"/>
            <a:gd name="connsiteY2" fmla="*/ 5844741 h 5844741"/>
            <a:gd name="connsiteX3" fmla="*/ 4798055 w 4830395"/>
            <a:gd name="connsiteY3" fmla="*/ 1389032 h 5844741"/>
            <a:gd name="connsiteX4" fmla="*/ 4731920 w 4830395"/>
            <a:gd name="connsiteY4" fmla="*/ 0 h 5844741"/>
            <a:gd name="connsiteX5" fmla="*/ 4320977 w 4830395"/>
            <a:gd name="connsiteY5" fmla="*/ 5634447 h 5844741"/>
            <a:gd name="connsiteX6" fmla="*/ 1543124 w 4830395"/>
            <a:gd name="connsiteY6" fmla="*/ 5627077 h 5844741"/>
            <a:gd name="connsiteX0" fmla="*/ 366181 w 4830395"/>
            <a:gd name="connsiteY0" fmla="*/ 5467677 h 5844741"/>
            <a:gd name="connsiteX1" fmla="*/ 0 w 4830395"/>
            <a:gd name="connsiteY1" fmla="*/ 5787037 h 5844741"/>
            <a:gd name="connsiteX2" fmla="*/ 4830395 w 4830395"/>
            <a:gd name="connsiteY2" fmla="*/ 5844741 h 5844741"/>
            <a:gd name="connsiteX3" fmla="*/ 4798055 w 4830395"/>
            <a:gd name="connsiteY3" fmla="*/ 1389032 h 5844741"/>
            <a:gd name="connsiteX4" fmla="*/ 4731920 w 4830395"/>
            <a:gd name="connsiteY4" fmla="*/ 0 h 5844741"/>
            <a:gd name="connsiteX5" fmla="*/ 4320977 w 4830395"/>
            <a:gd name="connsiteY5" fmla="*/ 5634447 h 5844741"/>
            <a:gd name="connsiteX6" fmla="*/ 366181 w 4830395"/>
            <a:gd name="connsiteY6" fmla="*/ 5467677 h 5844741"/>
            <a:gd name="connsiteX0" fmla="*/ 366181 w 4830395"/>
            <a:gd name="connsiteY0" fmla="*/ 5507527 h 5884591"/>
            <a:gd name="connsiteX1" fmla="*/ 0 w 4830395"/>
            <a:gd name="connsiteY1" fmla="*/ 5826887 h 5884591"/>
            <a:gd name="connsiteX2" fmla="*/ 4830395 w 4830395"/>
            <a:gd name="connsiteY2" fmla="*/ 5884591 h 5884591"/>
            <a:gd name="connsiteX3" fmla="*/ 4798055 w 4830395"/>
            <a:gd name="connsiteY3" fmla="*/ 1428882 h 5884591"/>
            <a:gd name="connsiteX4" fmla="*/ 4285493 w 4830395"/>
            <a:gd name="connsiteY4" fmla="*/ 0 h 5884591"/>
            <a:gd name="connsiteX5" fmla="*/ 4320977 w 4830395"/>
            <a:gd name="connsiteY5" fmla="*/ 5674297 h 5884591"/>
            <a:gd name="connsiteX6" fmla="*/ 366181 w 4830395"/>
            <a:gd name="connsiteY6" fmla="*/ 5507527 h 5884591"/>
            <a:gd name="connsiteX0" fmla="*/ 366181 w 4838640"/>
            <a:gd name="connsiteY0" fmla="*/ 5507527 h 5884591"/>
            <a:gd name="connsiteX1" fmla="*/ 0 w 4838640"/>
            <a:gd name="connsiteY1" fmla="*/ 5826887 h 5884591"/>
            <a:gd name="connsiteX2" fmla="*/ 4830395 w 4838640"/>
            <a:gd name="connsiteY2" fmla="*/ 5884591 h 5884591"/>
            <a:gd name="connsiteX3" fmla="*/ 4838640 w 4838640"/>
            <a:gd name="connsiteY3" fmla="*/ 233386 h 5884591"/>
            <a:gd name="connsiteX4" fmla="*/ 4285493 w 4838640"/>
            <a:gd name="connsiteY4" fmla="*/ 0 h 5884591"/>
            <a:gd name="connsiteX5" fmla="*/ 4320977 w 4838640"/>
            <a:gd name="connsiteY5" fmla="*/ 5674297 h 5884591"/>
            <a:gd name="connsiteX6" fmla="*/ 366181 w 4838640"/>
            <a:gd name="connsiteY6" fmla="*/ 5507527 h 58845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4838640" h="5884591">
              <a:moveTo>
                <a:pt x="366181" y="5507527"/>
              </a:moveTo>
              <a:lnTo>
                <a:pt x="0" y="5826887"/>
              </a:lnTo>
              <a:lnTo>
                <a:pt x="4830395" y="5884591"/>
              </a:lnTo>
              <a:cubicBezTo>
                <a:pt x="4833143" y="4000856"/>
                <a:pt x="4835892" y="2117121"/>
                <a:pt x="4838640" y="233386"/>
              </a:cubicBezTo>
              <a:cubicBezTo>
                <a:pt x="4816595" y="-229625"/>
                <a:pt x="4409858" y="463011"/>
                <a:pt x="4285493" y="0"/>
              </a:cubicBezTo>
              <a:lnTo>
                <a:pt x="4320977" y="5674297"/>
              </a:lnTo>
              <a:lnTo>
                <a:pt x="366181" y="5507527"/>
              </a:ln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2</xdr:col>
      <xdr:colOff>129601</xdr:colOff>
      <xdr:row>37</xdr:row>
      <xdr:rowOff>118288</xdr:rowOff>
    </xdr:from>
    <xdr:to>
      <xdr:col>16</xdr:col>
      <xdr:colOff>929704</xdr:colOff>
      <xdr:row>52</xdr:row>
      <xdr:rowOff>324683</xdr:rowOff>
    </xdr:to>
    <xdr:sp macro="" textlink="">
      <xdr:nvSpPr>
        <xdr:cNvPr id="298" name="Forma libre 297">
          <a:extLst>
            <a:ext uri="{FF2B5EF4-FFF2-40B4-BE49-F238E27FC236}">
              <a16:creationId xmlns:a16="http://schemas.microsoft.com/office/drawing/2014/main" id="{00000000-0008-0000-0600-00002A010000}"/>
            </a:ext>
          </a:extLst>
        </xdr:cNvPr>
        <xdr:cNvSpPr/>
      </xdr:nvSpPr>
      <xdr:spPr bwMode="auto">
        <a:xfrm rot="16200000">
          <a:off x="1607555" y="13308834"/>
          <a:ext cx="5692795" cy="6057903"/>
        </a:xfrm>
        <a:custGeom>
          <a:avLst/>
          <a:gdLst>
            <a:gd name="connsiteX0" fmla="*/ 5095875 w 5167312"/>
            <a:gd name="connsiteY0" fmla="*/ 785813 h 4024313"/>
            <a:gd name="connsiteX1" fmla="*/ 1428750 w 5167312"/>
            <a:gd name="connsiteY1" fmla="*/ 571500 h 4024313"/>
            <a:gd name="connsiteX2" fmla="*/ 1166812 w 5167312"/>
            <a:gd name="connsiteY2" fmla="*/ 4024313 h 4024313"/>
            <a:gd name="connsiteX3" fmla="*/ 0 w 5167312"/>
            <a:gd name="connsiteY3" fmla="*/ 4024313 h 4024313"/>
            <a:gd name="connsiteX4" fmla="*/ 0 w 5167312"/>
            <a:gd name="connsiteY4" fmla="*/ 95250 h 4024313"/>
            <a:gd name="connsiteX5" fmla="*/ 404812 w 5167312"/>
            <a:gd name="connsiteY5" fmla="*/ 23813 h 4024313"/>
            <a:gd name="connsiteX6" fmla="*/ 5167312 w 5167312"/>
            <a:gd name="connsiteY6" fmla="*/ 0 h 4024313"/>
            <a:gd name="connsiteX7" fmla="*/ 5095875 w 5167312"/>
            <a:gd name="connsiteY7" fmla="*/ 785813 h 4024313"/>
            <a:gd name="connsiteX0" fmla="*/ 5095875 w 5167312"/>
            <a:gd name="connsiteY0" fmla="*/ 785813 h 4168826"/>
            <a:gd name="connsiteX1" fmla="*/ 1428750 w 5167312"/>
            <a:gd name="connsiteY1" fmla="*/ 571500 h 4168826"/>
            <a:gd name="connsiteX2" fmla="*/ 2233589 w 5167312"/>
            <a:gd name="connsiteY2" fmla="*/ 4168826 h 4168826"/>
            <a:gd name="connsiteX3" fmla="*/ 0 w 5167312"/>
            <a:gd name="connsiteY3" fmla="*/ 4024313 h 4168826"/>
            <a:gd name="connsiteX4" fmla="*/ 0 w 5167312"/>
            <a:gd name="connsiteY4" fmla="*/ 95250 h 4168826"/>
            <a:gd name="connsiteX5" fmla="*/ 404812 w 5167312"/>
            <a:gd name="connsiteY5" fmla="*/ 23813 h 4168826"/>
            <a:gd name="connsiteX6" fmla="*/ 5167312 w 5167312"/>
            <a:gd name="connsiteY6" fmla="*/ 0 h 4168826"/>
            <a:gd name="connsiteX7" fmla="*/ 5095875 w 5167312"/>
            <a:gd name="connsiteY7" fmla="*/ 785813 h 4168826"/>
            <a:gd name="connsiteX0" fmla="*/ 5076825 w 5167312"/>
            <a:gd name="connsiteY0" fmla="*/ 1179798 h 4168826"/>
            <a:gd name="connsiteX1" fmla="*/ 1428750 w 5167312"/>
            <a:gd name="connsiteY1" fmla="*/ 571500 h 4168826"/>
            <a:gd name="connsiteX2" fmla="*/ 2233589 w 5167312"/>
            <a:gd name="connsiteY2" fmla="*/ 4168826 h 4168826"/>
            <a:gd name="connsiteX3" fmla="*/ 0 w 5167312"/>
            <a:gd name="connsiteY3" fmla="*/ 4024313 h 4168826"/>
            <a:gd name="connsiteX4" fmla="*/ 0 w 5167312"/>
            <a:gd name="connsiteY4" fmla="*/ 95250 h 4168826"/>
            <a:gd name="connsiteX5" fmla="*/ 404812 w 5167312"/>
            <a:gd name="connsiteY5" fmla="*/ 23813 h 4168826"/>
            <a:gd name="connsiteX6" fmla="*/ 5167312 w 5167312"/>
            <a:gd name="connsiteY6" fmla="*/ 0 h 4168826"/>
            <a:gd name="connsiteX7" fmla="*/ 5076825 w 5167312"/>
            <a:gd name="connsiteY7" fmla="*/ 1179798 h 4168826"/>
            <a:gd name="connsiteX0" fmla="*/ 5076825 w 5167312"/>
            <a:gd name="connsiteY0" fmla="*/ 1179798 h 4279494"/>
            <a:gd name="connsiteX1" fmla="*/ 1428750 w 5167312"/>
            <a:gd name="connsiteY1" fmla="*/ 571500 h 4279494"/>
            <a:gd name="connsiteX2" fmla="*/ 2233589 w 5167312"/>
            <a:gd name="connsiteY2" fmla="*/ 4168826 h 4279494"/>
            <a:gd name="connsiteX3" fmla="*/ 290775 w 5167312"/>
            <a:gd name="connsiteY3" fmla="*/ 4279494 h 4279494"/>
            <a:gd name="connsiteX4" fmla="*/ 0 w 5167312"/>
            <a:gd name="connsiteY4" fmla="*/ 95250 h 4279494"/>
            <a:gd name="connsiteX5" fmla="*/ 404812 w 5167312"/>
            <a:gd name="connsiteY5" fmla="*/ 23813 h 4279494"/>
            <a:gd name="connsiteX6" fmla="*/ 5167312 w 5167312"/>
            <a:gd name="connsiteY6" fmla="*/ 0 h 4279494"/>
            <a:gd name="connsiteX7" fmla="*/ 5076825 w 5167312"/>
            <a:gd name="connsiteY7" fmla="*/ 1179798 h 4279494"/>
            <a:gd name="connsiteX0" fmla="*/ 4786050 w 4876537"/>
            <a:gd name="connsiteY0" fmla="*/ 1594911 h 4694607"/>
            <a:gd name="connsiteX1" fmla="*/ 1137975 w 4876537"/>
            <a:gd name="connsiteY1" fmla="*/ 986613 h 4694607"/>
            <a:gd name="connsiteX2" fmla="*/ 1942814 w 4876537"/>
            <a:gd name="connsiteY2" fmla="*/ 4583939 h 4694607"/>
            <a:gd name="connsiteX3" fmla="*/ 0 w 4876537"/>
            <a:gd name="connsiteY3" fmla="*/ 4694607 h 4694607"/>
            <a:gd name="connsiteX4" fmla="*/ 135694 w 4876537"/>
            <a:gd name="connsiteY4" fmla="*/ 0 h 4694607"/>
            <a:gd name="connsiteX5" fmla="*/ 114037 w 4876537"/>
            <a:gd name="connsiteY5" fmla="*/ 438926 h 4694607"/>
            <a:gd name="connsiteX6" fmla="*/ 4876537 w 4876537"/>
            <a:gd name="connsiteY6" fmla="*/ 415113 h 4694607"/>
            <a:gd name="connsiteX7" fmla="*/ 4786050 w 4876537"/>
            <a:gd name="connsiteY7" fmla="*/ 1594911 h 4694607"/>
            <a:gd name="connsiteX0" fmla="*/ 4824821 w 4915308"/>
            <a:gd name="connsiteY0" fmla="*/ 1566557 h 4666253"/>
            <a:gd name="connsiteX1" fmla="*/ 1176746 w 4915308"/>
            <a:gd name="connsiteY1" fmla="*/ 958259 h 4666253"/>
            <a:gd name="connsiteX2" fmla="*/ 1981585 w 4915308"/>
            <a:gd name="connsiteY2" fmla="*/ 4555585 h 4666253"/>
            <a:gd name="connsiteX3" fmla="*/ 38771 w 4915308"/>
            <a:gd name="connsiteY3" fmla="*/ 4666253 h 4666253"/>
            <a:gd name="connsiteX4" fmla="*/ 0 w 4915308"/>
            <a:gd name="connsiteY4" fmla="*/ 0 h 4666253"/>
            <a:gd name="connsiteX5" fmla="*/ 152808 w 4915308"/>
            <a:gd name="connsiteY5" fmla="*/ 410572 h 4666253"/>
            <a:gd name="connsiteX6" fmla="*/ 4915308 w 4915308"/>
            <a:gd name="connsiteY6" fmla="*/ 386759 h 4666253"/>
            <a:gd name="connsiteX7" fmla="*/ 4824821 w 4915308"/>
            <a:gd name="connsiteY7" fmla="*/ 1566557 h 4666253"/>
            <a:gd name="connsiteX0" fmla="*/ 4824821 w 4915308"/>
            <a:gd name="connsiteY0" fmla="*/ 1566557 h 4697352"/>
            <a:gd name="connsiteX1" fmla="*/ 1176746 w 4915308"/>
            <a:gd name="connsiteY1" fmla="*/ 958259 h 4697352"/>
            <a:gd name="connsiteX2" fmla="*/ 1361266 w 4915308"/>
            <a:gd name="connsiteY2" fmla="*/ 4697352 h 4697352"/>
            <a:gd name="connsiteX3" fmla="*/ 38771 w 4915308"/>
            <a:gd name="connsiteY3" fmla="*/ 4666253 h 4697352"/>
            <a:gd name="connsiteX4" fmla="*/ 0 w 4915308"/>
            <a:gd name="connsiteY4" fmla="*/ 0 h 4697352"/>
            <a:gd name="connsiteX5" fmla="*/ 152808 w 4915308"/>
            <a:gd name="connsiteY5" fmla="*/ 410572 h 4697352"/>
            <a:gd name="connsiteX6" fmla="*/ 4915308 w 4915308"/>
            <a:gd name="connsiteY6" fmla="*/ 386759 h 4697352"/>
            <a:gd name="connsiteX7" fmla="*/ 4824821 w 4915308"/>
            <a:gd name="connsiteY7" fmla="*/ 1566557 h 4697352"/>
            <a:gd name="connsiteX0" fmla="*/ 4824821 w 4915308"/>
            <a:gd name="connsiteY0" fmla="*/ 1566557 h 4666253"/>
            <a:gd name="connsiteX1" fmla="*/ 1176746 w 4915308"/>
            <a:gd name="connsiteY1" fmla="*/ 958259 h 4666253"/>
            <a:gd name="connsiteX2" fmla="*/ 1186801 w 4915308"/>
            <a:gd name="connsiteY2" fmla="*/ 4640645 h 4666253"/>
            <a:gd name="connsiteX3" fmla="*/ 38771 w 4915308"/>
            <a:gd name="connsiteY3" fmla="*/ 4666253 h 4666253"/>
            <a:gd name="connsiteX4" fmla="*/ 0 w 4915308"/>
            <a:gd name="connsiteY4" fmla="*/ 0 h 4666253"/>
            <a:gd name="connsiteX5" fmla="*/ 152808 w 4915308"/>
            <a:gd name="connsiteY5" fmla="*/ 410572 h 4666253"/>
            <a:gd name="connsiteX6" fmla="*/ 4915308 w 4915308"/>
            <a:gd name="connsiteY6" fmla="*/ 386759 h 4666253"/>
            <a:gd name="connsiteX7" fmla="*/ 4824821 w 4915308"/>
            <a:gd name="connsiteY7" fmla="*/ 1566557 h 4666253"/>
            <a:gd name="connsiteX0" fmla="*/ 4824821 w 4915308"/>
            <a:gd name="connsiteY0" fmla="*/ 1112901 h 4666253"/>
            <a:gd name="connsiteX1" fmla="*/ 1176746 w 4915308"/>
            <a:gd name="connsiteY1" fmla="*/ 958259 h 4666253"/>
            <a:gd name="connsiteX2" fmla="*/ 1186801 w 4915308"/>
            <a:gd name="connsiteY2" fmla="*/ 4640645 h 4666253"/>
            <a:gd name="connsiteX3" fmla="*/ 38771 w 4915308"/>
            <a:gd name="connsiteY3" fmla="*/ 4666253 h 4666253"/>
            <a:gd name="connsiteX4" fmla="*/ 0 w 4915308"/>
            <a:gd name="connsiteY4" fmla="*/ 0 h 4666253"/>
            <a:gd name="connsiteX5" fmla="*/ 152808 w 4915308"/>
            <a:gd name="connsiteY5" fmla="*/ 410572 h 4666253"/>
            <a:gd name="connsiteX6" fmla="*/ 4915308 w 4915308"/>
            <a:gd name="connsiteY6" fmla="*/ 386759 h 4666253"/>
            <a:gd name="connsiteX7" fmla="*/ 4824821 w 4915308"/>
            <a:gd name="connsiteY7" fmla="*/ 1112901 h 4666253"/>
            <a:gd name="connsiteX0" fmla="*/ 4824821 w 4915308"/>
            <a:gd name="connsiteY0" fmla="*/ 1396436 h 4666253"/>
            <a:gd name="connsiteX1" fmla="*/ 1176746 w 4915308"/>
            <a:gd name="connsiteY1" fmla="*/ 958259 h 4666253"/>
            <a:gd name="connsiteX2" fmla="*/ 1186801 w 4915308"/>
            <a:gd name="connsiteY2" fmla="*/ 4640645 h 4666253"/>
            <a:gd name="connsiteX3" fmla="*/ 38771 w 4915308"/>
            <a:gd name="connsiteY3" fmla="*/ 4666253 h 4666253"/>
            <a:gd name="connsiteX4" fmla="*/ 0 w 4915308"/>
            <a:gd name="connsiteY4" fmla="*/ 0 h 4666253"/>
            <a:gd name="connsiteX5" fmla="*/ 152808 w 4915308"/>
            <a:gd name="connsiteY5" fmla="*/ 410572 h 4666253"/>
            <a:gd name="connsiteX6" fmla="*/ 4915308 w 4915308"/>
            <a:gd name="connsiteY6" fmla="*/ 386759 h 4666253"/>
            <a:gd name="connsiteX7" fmla="*/ 4824821 w 4915308"/>
            <a:gd name="connsiteY7" fmla="*/ 1396436 h 4666253"/>
            <a:gd name="connsiteX0" fmla="*/ 4851173 w 4941660"/>
            <a:gd name="connsiteY0" fmla="*/ 1009677 h 4279494"/>
            <a:gd name="connsiteX1" fmla="*/ 1203098 w 4941660"/>
            <a:gd name="connsiteY1" fmla="*/ 571500 h 4279494"/>
            <a:gd name="connsiteX2" fmla="*/ 1213153 w 4941660"/>
            <a:gd name="connsiteY2" fmla="*/ 4253886 h 4279494"/>
            <a:gd name="connsiteX3" fmla="*/ 65123 w 4941660"/>
            <a:gd name="connsiteY3" fmla="*/ 4279494 h 4279494"/>
            <a:gd name="connsiteX4" fmla="*/ 0 w 4941660"/>
            <a:gd name="connsiteY4" fmla="*/ 856226 h 4279494"/>
            <a:gd name="connsiteX5" fmla="*/ 179160 w 4941660"/>
            <a:gd name="connsiteY5" fmla="*/ 23813 h 4279494"/>
            <a:gd name="connsiteX6" fmla="*/ 4941660 w 4941660"/>
            <a:gd name="connsiteY6" fmla="*/ 0 h 4279494"/>
            <a:gd name="connsiteX7" fmla="*/ 4851173 w 4941660"/>
            <a:gd name="connsiteY7" fmla="*/ 1009677 h 4279494"/>
            <a:gd name="connsiteX0" fmla="*/ 4909177 w 4999664"/>
            <a:gd name="connsiteY0" fmla="*/ 1009677 h 4279494"/>
            <a:gd name="connsiteX1" fmla="*/ 1261102 w 4999664"/>
            <a:gd name="connsiteY1" fmla="*/ 571500 h 4279494"/>
            <a:gd name="connsiteX2" fmla="*/ 1271157 w 4999664"/>
            <a:gd name="connsiteY2" fmla="*/ 4253886 h 4279494"/>
            <a:gd name="connsiteX3" fmla="*/ 123127 w 4999664"/>
            <a:gd name="connsiteY3" fmla="*/ 4279494 h 4279494"/>
            <a:gd name="connsiteX4" fmla="*/ 58004 w 4999664"/>
            <a:gd name="connsiteY4" fmla="*/ 856226 h 4279494"/>
            <a:gd name="connsiteX5" fmla="*/ 0 w 4999664"/>
            <a:gd name="connsiteY5" fmla="*/ 249811 h 4279494"/>
            <a:gd name="connsiteX6" fmla="*/ 4999664 w 4999664"/>
            <a:gd name="connsiteY6" fmla="*/ 0 h 4279494"/>
            <a:gd name="connsiteX7" fmla="*/ 4909177 w 4999664"/>
            <a:gd name="connsiteY7" fmla="*/ 1009677 h 4279494"/>
            <a:gd name="connsiteX0" fmla="*/ 4909177 w 5105070"/>
            <a:gd name="connsiteY0" fmla="*/ 859012 h 4128829"/>
            <a:gd name="connsiteX1" fmla="*/ 1261102 w 5105070"/>
            <a:gd name="connsiteY1" fmla="*/ 420835 h 4128829"/>
            <a:gd name="connsiteX2" fmla="*/ 1271157 w 5105070"/>
            <a:gd name="connsiteY2" fmla="*/ 4103221 h 4128829"/>
            <a:gd name="connsiteX3" fmla="*/ 123127 w 5105070"/>
            <a:gd name="connsiteY3" fmla="*/ 4128829 h 4128829"/>
            <a:gd name="connsiteX4" fmla="*/ 58004 w 5105070"/>
            <a:gd name="connsiteY4" fmla="*/ 705561 h 4128829"/>
            <a:gd name="connsiteX5" fmla="*/ 0 w 5105070"/>
            <a:gd name="connsiteY5" fmla="*/ 99146 h 4128829"/>
            <a:gd name="connsiteX6" fmla="*/ 5105070 w 5105070"/>
            <a:gd name="connsiteY6" fmla="*/ 0 h 4128829"/>
            <a:gd name="connsiteX7" fmla="*/ 4909177 w 5105070"/>
            <a:gd name="connsiteY7" fmla="*/ 859012 h 4128829"/>
            <a:gd name="connsiteX0" fmla="*/ 4909177 w 5105070"/>
            <a:gd name="connsiteY0" fmla="*/ 859012 h 4430159"/>
            <a:gd name="connsiteX1" fmla="*/ 1261102 w 5105070"/>
            <a:gd name="connsiteY1" fmla="*/ 420835 h 4430159"/>
            <a:gd name="connsiteX2" fmla="*/ 1271157 w 5105070"/>
            <a:gd name="connsiteY2" fmla="*/ 4103221 h 4430159"/>
            <a:gd name="connsiteX3" fmla="*/ 6564 w 5105070"/>
            <a:gd name="connsiteY3" fmla="*/ 4430159 h 4430159"/>
            <a:gd name="connsiteX4" fmla="*/ 58004 w 5105070"/>
            <a:gd name="connsiteY4" fmla="*/ 705561 h 4430159"/>
            <a:gd name="connsiteX5" fmla="*/ 0 w 5105070"/>
            <a:gd name="connsiteY5" fmla="*/ 99146 h 4430159"/>
            <a:gd name="connsiteX6" fmla="*/ 5105070 w 5105070"/>
            <a:gd name="connsiteY6" fmla="*/ 0 h 4430159"/>
            <a:gd name="connsiteX7" fmla="*/ 4909177 w 5105070"/>
            <a:gd name="connsiteY7" fmla="*/ 859012 h 4430159"/>
            <a:gd name="connsiteX0" fmla="*/ 4967736 w 5163629"/>
            <a:gd name="connsiteY0" fmla="*/ 859012 h 4430159"/>
            <a:gd name="connsiteX1" fmla="*/ 1319661 w 5163629"/>
            <a:gd name="connsiteY1" fmla="*/ 420835 h 4430159"/>
            <a:gd name="connsiteX2" fmla="*/ 1329716 w 5163629"/>
            <a:gd name="connsiteY2" fmla="*/ 4103221 h 4430159"/>
            <a:gd name="connsiteX3" fmla="*/ 65123 w 5163629"/>
            <a:gd name="connsiteY3" fmla="*/ 4430159 h 4430159"/>
            <a:gd name="connsiteX4" fmla="*/ 0 w 5163629"/>
            <a:gd name="connsiteY4" fmla="*/ 705561 h 4430159"/>
            <a:gd name="connsiteX5" fmla="*/ 58559 w 5163629"/>
            <a:gd name="connsiteY5" fmla="*/ 99146 h 4430159"/>
            <a:gd name="connsiteX6" fmla="*/ 5163629 w 5163629"/>
            <a:gd name="connsiteY6" fmla="*/ 0 h 4430159"/>
            <a:gd name="connsiteX7" fmla="*/ 4967736 w 5163629"/>
            <a:gd name="connsiteY7" fmla="*/ 859012 h 4430159"/>
            <a:gd name="connsiteX0" fmla="*/ 4967736 w 5163629"/>
            <a:gd name="connsiteY0" fmla="*/ 859012 h 4589510"/>
            <a:gd name="connsiteX1" fmla="*/ 1319661 w 5163629"/>
            <a:gd name="connsiteY1" fmla="*/ 420835 h 4589510"/>
            <a:gd name="connsiteX2" fmla="*/ 778958 w 5163629"/>
            <a:gd name="connsiteY2" fmla="*/ 4589510 h 4589510"/>
            <a:gd name="connsiteX3" fmla="*/ 65123 w 5163629"/>
            <a:gd name="connsiteY3" fmla="*/ 4430159 h 4589510"/>
            <a:gd name="connsiteX4" fmla="*/ 0 w 5163629"/>
            <a:gd name="connsiteY4" fmla="*/ 705561 h 4589510"/>
            <a:gd name="connsiteX5" fmla="*/ 58559 w 5163629"/>
            <a:gd name="connsiteY5" fmla="*/ 99146 h 4589510"/>
            <a:gd name="connsiteX6" fmla="*/ 5163629 w 5163629"/>
            <a:gd name="connsiteY6" fmla="*/ 0 h 4589510"/>
            <a:gd name="connsiteX7" fmla="*/ 4967736 w 5163629"/>
            <a:gd name="connsiteY7" fmla="*/ 859012 h 4589510"/>
            <a:gd name="connsiteX0" fmla="*/ 4967736 w 5163629"/>
            <a:gd name="connsiteY0" fmla="*/ 859012 h 4589510"/>
            <a:gd name="connsiteX1" fmla="*/ 1319661 w 5163629"/>
            <a:gd name="connsiteY1" fmla="*/ 420835 h 4589510"/>
            <a:gd name="connsiteX2" fmla="*/ 778958 w 5163629"/>
            <a:gd name="connsiteY2" fmla="*/ 4589510 h 4589510"/>
            <a:gd name="connsiteX3" fmla="*/ 101841 w 5163629"/>
            <a:gd name="connsiteY3" fmla="*/ 4562783 h 4589510"/>
            <a:gd name="connsiteX4" fmla="*/ 0 w 5163629"/>
            <a:gd name="connsiteY4" fmla="*/ 705561 h 4589510"/>
            <a:gd name="connsiteX5" fmla="*/ 58559 w 5163629"/>
            <a:gd name="connsiteY5" fmla="*/ 99146 h 4589510"/>
            <a:gd name="connsiteX6" fmla="*/ 5163629 w 5163629"/>
            <a:gd name="connsiteY6" fmla="*/ 0 h 4589510"/>
            <a:gd name="connsiteX7" fmla="*/ 4967736 w 5163629"/>
            <a:gd name="connsiteY7" fmla="*/ 859012 h 4589510"/>
            <a:gd name="connsiteX0" fmla="*/ 5188040 w 5188040"/>
            <a:gd name="connsiteY0" fmla="*/ 593764 h 4589510"/>
            <a:gd name="connsiteX1" fmla="*/ 1319661 w 5188040"/>
            <a:gd name="connsiteY1" fmla="*/ 420835 h 4589510"/>
            <a:gd name="connsiteX2" fmla="*/ 778958 w 5188040"/>
            <a:gd name="connsiteY2" fmla="*/ 4589510 h 4589510"/>
            <a:gd name="connsiteX3" fmla="*/ 101841 w 5188040"/>
            <a:gd name="connsiteY3" fmla="*/ 4562783 h 4589510"/>
            <a:gd name="connsiteX4" fmla="*/ 0 w 5188040"/>
            <a:gd name="connsiteY4" fmla="*/ 705561 h 4589510"/>
            <a:gd name="connsiteX5" fmla="*/ 58559 w 5188040"/>
            <a:gd name="connsiteY5" fmla="*/ 99146 h 4589510"/>
            <a:gd name="connsiteX6" fmla="*/ 5163629 w 5188040"/>
            <a:gd name="connsiteY6" fmla="*/ 0 h 4589510"/>
            <a:gd name="connsiteX7" fmla="*/ 5188040 w 5188040"/>
            <a:gd name="connsiteY7" fmla="*/ 593764 h 4589510"/>
            <a:gd name="connsiteX0" fmla="*/ 5188040 w 5188040"/>
            <a:gd name="connsiteY0" fmla="*/ 715659 h 4711405"/>
            <a:gd name="connsiteX1" fmla="*/ 1319661 w 5188040"/>
            <a:gd name="connsiteY1" fmla="*/ 542730 h 4711405"/>
            <a:gd name="connsiteX2" fmla="*/ 778958 w 5188040"/>
            <a:gd name="connsiteY2" fmla="*/ 4711405 h 4711405"/>
            <a:gd name="connsiteX3" fmla="*/ 101841 w 5188040"/>
            <a:gd name="connsiteY3" fmla="*/ 4684678 h 4711405"/>
            <a:gd name="connsiteX4" fmla="*/ 0 w 5188040"/>
            <a:gd name="connsiteY4" fmla="*/ 827456 h 4711405"/>
            <a:gd name="connsiteX5" fmla="*/ 58559 w 5188040"/>
            <a:gd name="connsiteY5" fmla="*/ 0 h 4711405"/>
            <a:gd name="connsiteX6" fmla="*/ 5163629 w 5188040"/>
            <a:gd name="connsiteY6" fmla="*/ 121895 h 4711405"/>
            <a:gd name="connsiteX7" fmla="*/ 5188040 w 5188040"/>
            <a:gd name="connsiteY7" fmla="*/ 715659 h 4711405"/>
            <a:gd name="connsiteX0" fmla="*/ 5188040 w 5188040"/>
            <a:gd name="connsiteY0" fmla="*/ 715659 h 4711405"/>
            <a:gd name="connsiteX1" fmla="*/ 658751 w 5188040"/>
            <a:gd name="connsiteY1" fmla="*/ 410106 h 4711405"/>
            <a:gd name="connsiteX2" fmla="*/ 778958 w 5188040"/>
            <a:gd name="connsiteY2" fmla="*/ 4711405 h 4711405"/>
            <a:gd name="connsiteX3" fmla="*/ 101841 w 5188040"/>
            <a:gd name="connsiteY3" fmla="*/ 4684678 h 4711405"/>
            <a:gd name="connsiteX4" fmla="*/ 0 w 5188040"/>
            <a:gd name="connsiteY4" fmla="*/ 827456 h 4711405"/>
            <a:gd name="connsiteX5" fmla="*/ 58559 w 5188040"/>
            <a:gd name="connsiteY5" fmla="*/ 0 h 4711405"/>
            <a:gd name="connsiteX6" fmla="*/ 5163629 w 5188040"/>
            <a:gd name="connsiteY6" fmla="*/ 121895 h 4711405"/>
            <a:gd name="connsiteX7" fmla="*/ 5188040 w 5188040"/>
            <a:gd name="connsiteY7" fmla="*/ 715659 h 4711405"/>
            <a:gd name="connsiteX0" fmla="*/ 5188040 w 5188040"/>
            <a:gd name="connsiteY0" fmla="*/ 715659 h 4767299"/>
            <a:gd name="connsiteX1" fmla="*/ 658751 w 5188040"/>
            <a:gd name="connsiteY1" fmla="*/ 410106 h 4767299"/>
            <a:gd name="connsiteX2" fmla="*/ 1581957 w 5188040"/>
            <a:gd name="connsiteY2" fmla="*/ 4767299 h 4767299"/>
            <a:gd name="connsiteX3" fmla="*/ 101841 w 5188040"/>
            <a:gd name="connsiteY3" fmla="*/ 4684678 h 4767299"/>
            <a:gd name="connsiteX4" fmla="*/ 0 w 5188040"/>
            <a:gd name="connsiteY4" fmla="*/ 827456 h 4767299"/>
            <a:gd name="connsiteX5" fmla="*/ 58559 w 5188040"/>
            <a:gd name="connsiteY5" fmla="*/ 0 h 4767299"/>
            <a:gd name="connsiteX6" fmla="*/ 5163629 w 5188040"/>
            <a:gd name="connsiteY6" fmla="*/ 121895 h 4767299"/>
            <a:gd name="connsiteX7" fmla="*/ 5188040 w 5188040"/>
            <a:gd name="connsiteY7" fmla="*/ 715659 h 4767299"/>
            <a:gd name="connsiteX0" fmla="*/ 5805228 w 5805228"/>
            <a:gd name="connsiteY0" fmla="*/ 851795 h 4767299"/>
            <a:gd name="connsiteX1" fmla="*/ 658751 w 5805228"/>
            <a:gd name="connsiteY1" fmla="*/ 410106 h 4767299"/>
            <a:gd name="connsiteX2" fmla="*/ 1581957 w 5805228"/>
            <a:gd name="connsiteY2" fmla="*/ 4767299 h 4767299"/>
            <a:gd name="connsiteX3" fmla="*/ 101841 w 5805228"/>
            <a:gd name="connsiteY3" fmla="*/ 4684678 h 4767299"/>
            <a:gd name="connsiteX4" fmla="*/ 0 w 5805228"/>
            <a:gd name="connsiteY4" fmla="*/ 827456 h 4767299"/>
            <a:gd name="connsiteX5" fmla="*/ 58559 w 5805228"/>
            <a:gd name="connsiteY5" fmla="*/ 0 h 4767299"/>
            <a:gd name="connsiteX6" fmla="*/ 5163629 w 5805228"/>
            <a:gd name="connsiteY6" fmla="*/ 121895 h 4767299"/>
            <a:gd name="connsiteX7" fmla="*/ 5805228 w 5805228"/>
            <a:gd name="connsiteY7" fmla="*/ 851795 h 4767299"/>
            <a:gd name="connsiteX0" fmla="*/ 5805228 w 5805228"/>
            <a:gd name="connsiteY0" fmla="*/ 851795 h 4699231"/>
            <a:gd name="connsiteX1" fmla="*/ 658751 w 5805228"/>
            <a:gd name="connsiteY1" fmla="*/ 410106 h 4699231"/>
            <a:gd name="connsiteX2" fmla="*/ 656176 w 5805228"/>
            <a:gd name="connsiteY2" fmla="*/ 4699231 h 4699231"/>
            <a:gd name="connsiteX3" fmla="*/ 101841 w 5805228"/>
            <a:gd name="connsiteY3" fmla="*/ 4684678 h 4699231"/>
            <a:gd name="connsiteX4" fmla="*/ 0 w 5805228"/>
            <a:gd name="connsiteY4" fmla="*/ 827456 h 4699231"/>
            <a:gd name="connsiteX5" fmla="*/ 58559 w 5805228"/>
            <a:gd name="connsiteY5" fmla="*/ 0 h 4699231"/>
            <a:gd name="connsiteX6" fmla="*/ 5163629 w 5805228"/>
            <a:gd name="connsiteY6" fmla="*/ 121895 h 4699231"/>
            <a:gd name="connsiteX7" fmla="*/ 5805228 w 5805228"/>
            <a:gd name="connsiteY7" fmla="*/ 851795 h 4699231"/>
            <a:gd name="connsiteX0" fmla="*/ 5496634 w 5496634"/>
            <a:gd name="connsiteY0" fmla="*/ 783727 h 4699231"/>
            <a:gd name="connsiteX1" fmla="*/ 658751 w 5496634"/>
            <a:gd name="connsiteY1" fmla="*/ 410106 h 4699231"/>
            <a:gd name="connsiteX2" fmla="*/ 656176 w 5496634"/>
            <a:gd name="connsiteY2" fmla="*/ 4699231 h 4699231"/>
            <a:gd name="connsiteX3" fmla="*/ 101841 w 5496634"/>
            <a:gd name="connsiteY3" fmla="*/ 4684678 h 4699231"/>
            <a:gd name="connsiteX4" fmla="*/ 0 w 5496634"/>
            <a:gd name="connsiteY4" fmla="*/ 827456 h 4699231"/>
            <a:gd name="connsiteX5" fmla="*/ 58559 w 5496634"/>
            <a:gd name="connsiteY5" fmla="*/ 0 h 4699231"/>
            <a:gd name="connsiteX6" fmla="*/ 5163629 w 5496634"/>
            <a:gd name="connsiteY6" fmla="*/ 121895 h 4699231"/>
            <a:gd name="connsiteX7" fmla="*/ 5496634 w 5496634"/>
            <a:gd name="connsiteY7" fmla="*/ 783727 h 4699231"/>
            <a:gd name="connsiteX0" fmla="*/ 7257457 w 7257457"/>
            <a:gd name="connsiteY0" fmla="*/ 1214885 h 4699231"/>
            <a:gd name="connsiteX1" fmla="*/ 658751 w 7257457"/>
            <a:gd name="connsiteY1" fmla="*/ 410106 h 4699231"/>
            <a:gd name="connsiteX2" fmla="*/ 656176 w 7257457"/>
            <a:gd name="connsiteY2" fmla="*/ 4699231 h 4699231"/>
            <a:gd name="connsiteX3" fmla="*/ 101841 w 7257457"/>
            <a:gd name="connsiteY3" fmla="*/ 4684678 h 4699231"/>
            <a:gd name="connsiteX4" fmla="*/ 0 w 7257457"/>
            <a:gd name="connsiteY4" fmla="*/ 827456 h 4699231"/>
            <a:gd name="connsiteX5" fmla="*/ 58559 w 7257457"/>
            <a:gd name="connsiteY5" fmla="*/ 0 h 4699231"/>
            <a:gd name="connsiteX6" fmla="*/ 5163629 w 7257457"/>
            <a:gd name="connsiteY6" fmla="*/ 121895 h 4699231"/>
            <a:gd name="connsiteX7" fmla="*/ 7257457 w 7257457"/>
            <a:gd name="connsiteY7" fmla="*/ 1214885 h 4699231"/>
            <a:gd name="connsiteX0" fmla="*/ 7257457 w 7628781"/>
            <a:gd name="connsiteY0" fmla="*/ 1214885 h 4699231"/>
            <a:gd name="connsiteX1" fmla="*/ 658751 w 7628781"/>
            <a:gd name="connsiteY1" fmla="*/ 410106 h 4699231"/>
            <a:gd name="connsiteX2" fmla="*/ 656176 w 7628781"/>
            <a:gd name="connsiteY2" fmla="*/ 4699231 h 4699231"/>
            <a:gd name="connsiteX3" fmla="*/ 101841 w 7628781"/>
            <a:gd name="connsiteY3" fmla="*/ 4684678 h 4699231"/>
            <a:gd name="connsiteX4" fmla="*/ 0 w 7628781"/>
            <a:gd name="connsiteY4" fmla="*/ 827456 h 4699231"/>
            <a:gd name="connsiteX5" fmla="*/ 58559 w 7628781"/>
            <a:gd name="connsiteY5" fmla="*/ 0 h 4699231"/>
            <a:gd name="connsiteX6" fmla="*/ 7628781 w 7628781"/>
            <a:gd name="connsiteY6" fmla="*/ 239485 h 4699231"/>
            <a:gd name="connsiteX7" fmla="*/ 7257457 w 7628781"/>
            <a:gd name="connsiteY7" fmla="*/ 1214885 h 4699231"/>
            <a:gd name="connsiteX0" fmla="*/ 7257457 w 7628781"/>
            <a:gd name="connsiteY0" fmla="*/ 1214885 h 6071098"/>
            <a:gd name="connsiteX1" fmla="*/ 658751 w 7628781"/>
            <a:gd name="connsiteY1" fmla="*/ 410106 h 6071098"/>
            <a:gd name="connsiteX2" fmla="*/ 861605 w 7628781"/>
            <a:gd name="connsiteY2" fmla="*/ 6071098 h 6071098"/>
            <a:gd name="connsiteX3" fmla="*/ 101841 w 7628781"/>
            <a:gd name="connsiteY3" fmla="*/ 4684678 h 6071098"/>
            <a:gd name="connsiteX4" fmla="*/ 0 w 7628781"/>
            <a:gd name="connsiteY4" fmla="*/ 827456 h 6071098"/>
            <a:gd name="connsiteX5" fmla="*/ 58559 w 7628781"/>
            <a:gd name="connsiteY5" fmla="*/ 0 h 6071098"/>
            <a:gd name="connsiteX6" fmla="*/ 7628781 w 7628781"/>
            <a:gd name="connsiteY6" fmla="*/ 239485 h 6071098"/>
            <a:gd name="connsiteX7" fmla="*/ 7257457 w 7628781"/>
            <a:gd name="connsiteY7" fmla="*/ 1214885 h 6071098"/>
            <a:gd name="connsiteX0" fmla="*/ 7537128 w 7908452"/>
            <a:gd name="connsiteY0" fmla="*/ 1214885 h 6071098"/>
            <a:gd name="connsiteX1" fmla="*/ 938422 w 7908452"/>
            <a:gd name="connsiteY1" fmla="*/ 410106 h 6071098"/>
            <a:gd name="connsiteX2" fmla="*/ 1141276 w 7908452"/>
            <a:gd name="connsiteY2" fmla="*/ 6071098 h 6071098"/>
            <a:gd name="connsiteX3" fmla="*/ 0 w 7908452"/>
            <a:gd name="connsiteY3" fmla="*/ 5351013 h 6071098"/>
            <a:gd name="connsiteX4" fmla="*/ 279671 w 7908452"/>
            <a:gd name="connsiteY4" fmla="*/ 827456 h 6071098"/>
            <a:gd name="connsiteX5" fmla="*/ 338230 w 7908452"/>
            <a:gd name="connsiteY5" fmla="*/ 0 h 6071098"/>
            <a:gd name="connsiteX6" fmla="*/ 7908452 w 7908452"/>
            <a:gd name="connsiteY6" fmla="*/ 239485 h 6071098"/>
            <a:gd name="connsiteX7" fmla="*/ 7537128 w 7908452"/>
            <a:gd name="connsiteY7" fmla="*/ 1214885 h 6071098"/>
            <a:gd name="connsiteX0" fmla="*/ 7537128 w 7908452"/>
            <a:gd name="connsiteY0" fmla="*/ 975400 h 5831613"/>
            <a:gd name="connsiteX1" fmla="*/ 938422 w 7908452"/>
            <a:gd name="connsiteY1" fmla="*/ 170621 h 5831613"/>
            <a:gd name="connsiteX2" fmla="*/ 1141276 w 7908452"/>
            <a:gd name="connsiteY2" fmla="*/ 5831613 h 5831613"/>
            <a:gd name="connsiteX3" fmla="*/ 0 w 7908452"/>
            <a:gd name="connsiteY3" fmla="*/ 5111528 h 5831613"/>
            <a:gd name="connsiteX4" fmla="*/ 279671 w 7908452"/>
            <a:gd name="connsiteY4" fmla="*/ 587971 h 5831613"/>
            <a:gd name="connsiteX5" fmla="*/ 7908452 w 7908452"/>
            <a:gd name="connsiteY5" fmla="*/ 0 h 5831613"/>
            <a:gd name="connsiteX6" fmla="*/ 7537128 w 7908452"/>
            <a:gd name="connsiteY6" fmla="*/ 975400 h 5831613"/>
            <a:gd name="connsiteX0" fmla="*/ 7580274 w 7951598"/>
            <a:gd name="connsiteY0" fmla="*/ 1132155 h 5988368"/>
            <a:gd name="connsiteX1" fmla="*/ 981568 w 7951598"/>
            <a:gd name="connsiteY1" fmla="*/ 327376 h 5988368"/>
            <a:gd name="connsiteX2" fmla="*/ 1184422 w 7951598"/>
            <a:gd name="connsiteY2" fmla="*/ 5988368 h 5988368"/>
            <a:gd name="connsiteX3" fmla="*/ 43146 w 7951598"/>
            <a:gd name="connsiteY3" fmla="*/ 5268283 h 5988368"/>
            <a:gd name="connsiteX4" fmla="*/ 0 w 7951598"/>
            <a:gd name="connsiteY4" fmla="*/ 0 h 5988368"/>
            <a:gd name="connsiteX5" fmla="*/ 7951598 w 7951598"/>
            <a:gd name="connsiteY5" fmla="*/ 156755 h 5988368"/>
            <a:gd name="connsiteX6" fmla="*/ 7580274 w 7951598"/>
            <a:gd name="connsiteY6" fmla="*/ 1132155 h 5988368"/>
            <a:gd name="connsiteX0" fmla="*/ 7580274 w 7951598"/>
            <a:gd name="connsiteY0" fmla="*/ 1132155 h 6016829"/>
            <a:gd name="connsiteX1" fmla="*/ 981568 w 7951598"/>
            <a:gd name="connsiteY1" fmla="*/ 327376 h 6016829"/>
            <a:gd name="connsiteX2" fmla="*/ 1184422 w 7951598"/>
            <a:gd name="connsiteY2" fmla="*/ 5988368 h 6016829"/>
            <a:gd name="connsiteX3" fmla="*/ 43146 w 7951598"/>
            <a:gd name="connsiteY3" fmla="*/ 6016829 h 6016829"/>
            <a:gd name="connsiteX4" fmla="*/ 0 w 7951598"/>
            <a:gd name="connsiteY4" fmla="*/ 0 h 6016829"/>
            <a:gd name="connsiteX5" fmla="*/ 7951598 w 7951598"/>
            <a:gd name="connsiteY5" fmla="*/ 156755 h 6016829"/>
            <a:gd name="connsiteX6" fmla="*/ 7580274 w 7951598"/>
            <a:gd name="connsiteY6" fmla="*/ 1132155 h 6016829"/>
            <a:gd name="connsiteX0" fmla="*/ 7580274 w 7951598"/>
            <a:gd name="connsiteY0" fmla="*/ 1132155 h 6016829"/>
            <a:gd name="connsiteX1" fmla="*/ 981568 w 7951598"/>
            <a:gd name="connsiteY1" fmla="*/ 327376 h 6016829"/>
            <a:gd name="connsiteX2" fmla="*/ 532666 w 7951598"/>
            <a:gd name="connsiteY2" fmla="*/ 5633793 h 6016829"/>
            <a:gd name="connsiteX3" fmla="*/ 43146 w 7951598"/>
            <a:gd name="connsiteY3" fmla="*/ 6016829 h 6016829"/>
            <a:gd name="connsiteX4" fmla="*/ 0 w 7951598"/>
            <a:gd name="connsiteY4" fmla="*/ 0 h 6016829"/>
            <a:gd name="connsiteX5" fmla="*/ 7951598 w 7951598"/>
            <a:gd name="connsiteY5" fmla="*/ 156755 h 6016829"/>
            <a:gd name="connsiteX6" fmla="*/ 7580274 w 7951598"/>
            <a:gd name="connsiteY6" fmla="*/ 1132155 h 6016829"/>
            <a:gd name="connsiteX0" fmla="*/ 7580274 w 7951598"/>
            <a:gd name="connsiteY0" fmla="*/ 1132155 h 6016829"/>
            <a:gd name="connsiteX1" fmla="*/ 379947 w 7951598"/>
            <a:gd name="connsiteY1" fmla="*/ 327376 h 6016829"/>
            <a:gd name="connsiteX2" fmla="*/ 532666 w 7951598"/>
            <a:gd name="connsiteY2" fmla="*/ 5633793 h 6016829"/>
            <a:gd name="connsiteX3" fmla="*/ 43146 w 7951598"/>
            <a:gd name="connsiteY3" fmla="*/ 6016829 h 6016829"/>
            <a:gd name="connsiteX4" fmla="*/ 0 w 7951598"/>
            <a:gd name="connsiteY4" fmla="*/ 0 h 6016829"/>
            <a:gd name="connsiteX5" fmla="*/ 7951598 w 7951598"/>
            <a:gd name="connsiteY5" fmla="*/ 156755 h 6016829"/>
            <a:gd name="connsiteX6" fmla="*/ 7580274 w 7951598"/>
            <a:gd name="connsiteY6" fmla="*/ 1132155 h 6016829"/>
            <a:gd name="connsiteX0" fmla="*/ 7641441 w 8012765"/>
            <a:gd name="connsiteY0" fmla="*/ 1132155 h 6016829"/>
            <a:gd name="connsiteX1" fmla="*/ 441114 w 8012765"/>
            <a:gd name="connsiteY1" fmla="*/ 327376 h 6016829"/>
            <a:gd name="connsiteX2" fmla="*/ 593833 w 8012765"/>
            <a:gd name="connsiteY2" fmla="*/ 5633793 h 6016829"/>
            <a:gd name="connsiteX3" fmla="*/ 104313 w 8012765"/>
            <a:gd name="connsiteY3" fmla="*/ 6016829 h 6016829"/>
            <a:gd name="connsiteX4" fmla="*/ 61167 w 8012765"/>
            <a:gd name="connsiteY4" fmla="*/ 0 h 6016829"/>
            <a:gd name="connsiteX5" fmla="*/ 8012765 w 8012765"/>
            <a:gd name="connsiteY5" fmla="*/ 156755 h 6016829"/>
            <a:gd name="connsiteX6" fmla="*/ 7641441 w 8012765"/>
            <a:gd name="connsiteY6" fmla="*/ 1132155 h 6016829"/>
            <a:gd name="connsiteX0" fmla="*/ 7190228 w 8012766"/>
            <a:gd name="connsiteY0" fmla="*/ 580595 h 6016829"/>
            <a:gd name="connsiteX1" fmla="*/ 441115 w 8012766"/>
            <a:gd name="connsiteY1" fmla="*/ 327376 h 6016829"/>
            <a:gd name="connsiteX2" fmla="*/ 593834 w 8012766"/>
            <a:gd name="connsiteY2" fmla="*/ 5633793 h 6016829"/>
            <a:gd name="connsiteX3" fmla="*/ 104314 w 8012766"/>
            <a:gd name="connsiteY3" fmla="*/ 6016829 h 6016829"/>
            <a:gd name="connsiteX4" fmla="*/ 61168 w 8012766"/>
            <a:gd name="connsiteY4" fmla="*/ 0 h 6016829"/>
            <a:gd name="connsiteX5" fmla="*/ 8012766 w 8012766"/>
            <a:gd name="connsiteY5" fmla="*/ 156755 h 6016829"/>
            <a:gd name="connsiteX6" fmla="*/ 7190228 w 8012766"/>
            <a:gd name="connsiteY6" fmla="*/ 580595 h 6016829"/>
            <a:gd name="connsiteX0" fmla="*/ 7190228 w 7190228"/>
            <a:gd name="connsiteY0" fmla="*/ 580595 h 6016829"/>
            <a:gd name="connsiteX1" fmla="*/ 441115 w 7190228"/>
            <a:gd name="connsiteY1" fmla="*/ 327376 h 6016829"/>
            <a:gd name="connsiteX2" fmla="*/ 593834 w 7190228"/>
            <a:gd name="connsiteY2" fmla="*/ 5633793 h 6016829"/>
            <a:gd name="connsiteX3" fmla="*/ 104314 w 7190228"/>
            <a:gd name="connsiteY3" fmla="*/ 6016829 h 6016829"/>
            <a:gd name="connsiteX4" fmla="*/ 61168 w 7190228"/>
            <a:gd name="connsiteY4" fmla="*/ 0 h 6016829"/>
            <a:gd name="connsiteX5" fmla="*/ 7060199 w 7190228"/>
            <a:gd name="connsiteY5" fmla="*/ 117358 h 6016829"/>
            <a:gd name="connsiteX6" fmla="*/ 7190228 w 7190228"/>
            <a:gd name="connsiteY6" fmla="*/ 580595 h 6016829"/>
            <a:gd name="connsiteX0" fmla="*/ 7491038 w 7491038"/>
            <a:gd name="connsiteY0" fmla="*/ 777580 h 6016829"/>
            <a:gd name="connsiteX1" fmla="*/ 441115 w 7491038"/>
            <a:gd name="connsiteY1" fmla="*/ 327376 h 6016829"/>
            <a:gd name="connsiteX2" fmla="*/ 593834 w 7491038"/>
            <a:gd name="connsiteY2" fmla="*/ 5633793 h 6016829"/>
            <a:gd name="connsiteX3" fmla="*/ 104314 w 7491038"/>
            <a:gd name="connsiteY3" fmla="*/ 6016829 h 6016829"/>
            <a:gd name="connsiteX4" fmla="*/ 61168 w 7491038"/>
            <a:gd name="connsiteY4" fmla="*/ 0 h 6016829"/>
            <a:gd name="connsiteX5" fmla="*/ 7060199 w 7491038"/>
            <a:gd name="connsiteY5" fmla="*/ 117358 h 6016829"/>
            <a:gd name="connsiteX6" fmla="*/ 7491038 w 7491038"/>
            <a:gd name="connsiteY6" fmla="*/ 777580 h 6016829"/>
            <a:gd name="connsiteX0" fmla="*/ 7491038 w 7491038"/>
            <a:gd name="connsiteY0" fmla="*/ 777580 h 6016829"/>
            <a:gd name="connsiteX1" fmla="*/ 641654 w 7491038"/>
            <a:gd name="connsiteY1" fmla="*/ 524364 h 6016829"/>
            <a:gd name="connsiteX2" fmla="*/ 593834 w 7491038"/>
            <a:gd name="connsiteY2" fmla="*/ 5633793 h 6016829"/>
            <a:gd name="connsiteX3" fmla="*/ 104314 w 7491038"/>
            <a:gd name="connsiteY3" fmla="*/ 6016829 h 6016829"/>
            <a:gd name="connsiteX4" fmla="*/ 61168 w 7491038"/>
            <a:gd name="connsiteY4" fmla="*/ 0 h 6016829"/>
            <a:gd name="connsiteX5" fmla="*/ 7060199 w 7491038"/>
            <a:gd name="connsiteY5" fmla="*/ 117358 h 6016829"/>
            <a:gd name="connsiteX6" fmla="*/ 7491038 w 7491038"/>
            <a:gd name="connsiteY6" fmla="*/ 777580 h 6016829"/>
            <a:gd name="connsiteX0" fmla="*/ 7491038 w 7491038"/>
            <a:gd name="connsiteY0" fmla="*/ 777580 h 6264151"/>
            <a:gd name="connsiteX1" fmla="*/ 641654 w 7491038"/>
            <a:gd name="connsiteY1" fmla="*/ 524364 h 6264151"/>
            <a:gd name="connsiteX2" fmla="*/ 844509 w 7491038"/>
            <a:gd name="connsiteY2" fmla="*/ 6264151 h 6264151"/>
            <a:gd name="connsiteX3" fmla="*/ 104314 w 7491038"/>
            <a:gd name="connsiteY3" fmla="*/ 6016829 h 6264151"/>
            <a:gd name="connsiteX4" fmla="*/ 61168 w 7491038"/>
            <a:gd name="connsiteY4" fmla="*/ 0 h 6264151"/>
            <a:gd name="connsiteX5" fmla="*/ 7060199 w 7491038"/>
            <a:gd name="connsiteY5" fmla="*/ 117358 h 6264151"/>
            <a:gd name="connsiteX6" fmla="*/ 7491038 w 7491038"/>
            <a:gd name="connsiteY6" fmla="*/ 777580 h 626415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7491038" h="6264151">
              <a:moveTo>
                <a:pt x="7491038" y="777580"/>
              </a:moveTo>
              <a:cubicBezTo>
                <a:pt x="5878410" y="653040"/>
                <a:pt x="2254282" y="648904"/>
                <a:pt x="641654" y="524364"/>
              </a:cubicBezTo>
              <a:cubicBezTo>
                <a:pt x="645006" y="1751826"/>
                <a:pt x="841157" y="5036689"/>
                <a:pt x="844509" y="6264151"/>
              </a:cubicBezTo>
              <a:lnTo>
                <a:pt x="104314" y="6016829"/>
              </a:lnTo>
              <a:cubicBezTo>
                <a:pt x="-110608" y="3971822"/>
                <a:pt x="75550" y="2005610"/>
                <a:pt x="61168" y="0"/>
              </a:cubicBezTo>
              <a:lnTo>
                <a:pt x="7060199" y="117358"/>
              </a:lnTo>
              <a:cubicBezTo>
                <a:pt x="7103542" y="271770"/>
                <a:pt x="7447695" y="623168"/>
                <a:pt x="7491038" y="777580"/>
              </a:cubicBez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2</xdr:col>
      <xdr:colOff>75170</xdr:colOff>
      <xdr:row>8</xdr:row>
      <xdr:rowOff>88795</xdr:rowOff>
    </xdr:from>
    <xdr:to>
      <xdr:col>14</xdr:col>
      <xdr:colOff>210492</xdr:colOff>
      <xdr:row>29</xdr:row>
      <xdr:rowOff>190504</xdr:rowOff>
    </xdr:to>
    <xdr:sp macro="" textlink="">
      <xdr:nvSpPr>
        <xdr:cNvPr id="342" name="Forma libre 341">
          <a:extLst>
            <a:ext uri="{FF2B5EF4-FFF2-40B4-BE49-F238E27FC236}">
              <a16:creationId xmlns:a16="http://schemas.microsoft.com/office/drawing/2014/main" id="{00000000-0008-0000-0600-000056010000}"/>
            </a:ext>
          </a:extLst>
        </xdr:cNvPr>
        <xdr:cNvSpPr/>
      </xdr:nvSpPr>
      <xdr:spPr bwMode="auto">
        <a:xfrm rot="16200000">
          <a:off x="-1241524" y="5253589"/>
          <a:ext cx="8102709" cy="2878522"/>
        </a:xfrm>
        <a:custGeom>
          <a:avLst/>
          <a:gdLst>
            <a:gd name="connsiteX0" fmla="*/ 190500 w 5357813"/>
            <a:gd name="connsiteY0" fmla="*/ 666750 h 4000500"/>
            <a:gd name="connsiteX1" fmla="*/ 4286250 w 5357813"/>
            <a:gd name="connsiteY1" fmla="*/ 666750 h 4000500"/>
            <a:gd name="connsiteX2" fmla="*/ 4524375 w 5357813"/>
            <a:gd name="connsiteY2" fmla="*/ 3905250 h 4000500"/>
            <a:gd name="connsiteX3" fmla="*/ 5310188 w 5357813"/>
            <a:gd name="connsiteY3" fmla="*/ 4000500 h 4000500"/>
            <a:gd name="connsiteX4" fmla="*/ 5357813 w 5357813"/>
            <a:gd name="connsiteY4" fmla="*/ 23813 h 4000500"/>
            <a:gd name="connsiteX5" fmla="*/ 0 w 5357813"/>
            <a:gd name="connsiteY5" fmla="*/ 0 h 4000500"/>
            <a:gd name="connsiteX6" fmla="*/ 190500 w 5357813"/>
            <a:gd name="connsiteY6" fmla="*/ 666750 h 4000500"/>
            <a:gd name="connsiteX0" fmla="*/ 0 w 5167313"/>
            <a:gd name="connsiteY0" fmla="*/ 1280161 h 4613911"/>
            <a:gd name="connsiteX1" fmla="*/ 4095750 w 5167313"/>
            <a:gd name="connsiteY1" fmla="*/ 1280161 h 4613911"/>
            <a:gd name="connsiteX2" fmla="*/ 4333875 w 5167313"/>
            <a:gd name="connsiteY2" fmla="*/ 4518661 h 4613911"/>
            <a:gd name="connsiteX3" fmla="*/ 5119688 w 5167313"/>
            <a:gd name="connsiteY3" fmla="*/ 4613911 h 4613911"/>
            <a:gd name="connsiteX4" fmla="*/ 5167313 w 5167313"/>
            <a:gd name="connsiteY4" fmla="*/ 637224 h 4613911"/>
            <a:gd name="connsiteX5" fmla="*/ 841882 w 5167313"/>
            <a:gd name="connsiteY5" fmla="*/ 0 h 4613911"/>
            <a:gd name="connsiteX6" fmla="*/ 0 w 5167313"/>
            <a:gd name="connsiteY6" fmla="*/ 1280161 h 4613911"/>
            <a:gd name="connsiteX0" fmla="*/ 0 w 5167313"/>
            <a:gd name="connsiteY0" fmla="*/ 1280161 h 4613911"/>
            <a:gd name="connsiteX1" fmla="*/ 4095750 w 5167313"/>
            <a:gd name="connsiteY1" fmla="*/ 1280161 h 4613911"/>
            <a:gd name="connsiteX2" fmla="*/ 4104432 w 5167313"/>
            <a:gd name="connsiteY2" fmla="*/ 4599274 h 4613911"/>
            <a:gd name="connsiteX3" fmla="*/ 5119688 w 5167313"/>
            <a:gd name="connsiteY3" fmla="*/ 4613911 h 4613911"/>
            <a:gd name="connsiteX4" fmla="*/ 5167313 w 5167313"/>
            <a:gd name="connsiteY4" fmla="*/ 637224 h 4613911"/>
            <a:gd name="connsiteX5" fmla="*/ 841882 w 5167313"/>
            <a:gd name="connsiteY5" fmla="*/ 0 h 4613911"/>
            <a:gd name="connsiteX6" fmla="*/ 0 w 5167313"/>
            <a:gd name="connsiteY6" fmla="*/ 1280161 h 4613911"/>
            <a:gd name="connsiteX0" fmla="*/ 0 w 5167313"/>
            <a:gd name="connsiteY0" fmla="*/ 1152633 h 4486383"/>
            <a:gd name="connsiteX1" fmla="*/ 4095750 w 5167313"/>
            <a:gd name="connsiteY1" fmla="*/ 1152633 h 4486383"/>
            <a:gd name="connsiteX2" fmla="*/ 4104432 w 5167313"/>
            <a:gd name="connsiteY2" fmla="*/ 4471746 h 4486383"/>
            <a:gd name="connsiteX3" fmla="*/ 5119688 w 5167313"/>
            <a:gd name="connsiteY3" fmla="*/ 4486383 h 4486383"/>
            <a:gd name="connsiteX4" fmla="*/ 5167313 w 5167313"/>
            <a:gd name="connsiteY4" fmla="*/ 509696 h 4486383"/>
            <a:gd name="connsiteX5" fmla="*/ 316690 w 5167313"/>
            <a:gd name="connsiteY5" fmla="*/ 0 h 4486383"/>
            <a:gd name="connsiteX6" fmla="*/ 0 w 5167313"/>
            <a:gd name="connsiteY6" fmla="*/ 1152633 h 4486383"/>
            <a:gd name="connsiteX0" fmla="*/ 0 w 5119688"/>
            <a:gd name="connsiteY0" fmla="*/ 1152633 h 4486383"/>
            <a:gd name="connsiteX1" fmla="*/ 4095750 w 5119688"/>
            <a:gd name="connsiteY1" fmla="*/ 1152633 h 4486383"/>
            <a:gd name="connsiteX2" fmla="*/ 4104432 w 5119688"/>
            <a:gd name="connsiteY2" fmla="*/ 4471746 h 4486383"/>
            <a:gd name="connsiteX3" fmla="*/ 5119688 w 5119688"/>
            <a:gd name="connsiteY3" fmla="*/ 4486383 h 4486383"/>
            <a:gd name="connsiteX4" fmla="*/ 4889270 w 5119688"/>
            <a:gd name="connsiteY4" fmla="*/ 339658 h 4486383"/>
            <a:gd name="connsiteX5" fmla="*/ 316690 w 5119688"/>
            <a:gd name="connsiteY5" fmla="*/ 0 h 4486383"/>
            <a:gd name="connsiteX6" fmla="*/ 0 w 5119688"/>
            <a:gd name="connsiteY6" fmla="*/ 1152633 h 4486383"/>
            <a:gd name="connsiteX0" fmla="*/ 0 w 4810752"/>
            <a:gd name="connsiteY0" fmla="*/ 1832782 h 4486383"/>
            <a:gd name="connsiteX1" fmla="*/ 3786814 w 4810752"/>
            <a:gd name="connsiteY1" fmla="*/ 1152633 h 4486383"/>
            <a:gd name="connsiteX2" fmla="*/ 3795496 w 4810752"/>
            <a:gd name="connsiteY2" fmla="*/ 4471746 h 4486383"/>
            <a:gd name="connsiteX3" fmla="*/ 4810752 w 4810752"/>
            <a:gd name="connsiteY3" fmla="*/ 4486383 h 4486383"/>
            <a:gd name="connsiteX4" fmla="*/ 4580334 w 4810752"/>
            <a:gd name="connsiteY4" fmla="*/ 339658 h 4486383"/>
            <a:gd name="connsiteX5" fmla="*/ 7754 w 4810752"/>
            <a:gd name="connsiteY5" fmla="*/ 0 h 4486383"/>
            <a:gd name="connsiteX6" fmla="*/ 0 w 4810752"/>
            <a:gd name="connsiteY6" fmla="*/ 1832782 h 4486383"/>
            <a:gd name="connsiteX0" fmla="*/ 0 w 5003223"/>
            <a:gd name="connsiteY0" fmla="*/ 1832782 h 4612753"/>
            <a:gd name="connsiteX1" fmla="*/ 3786814 w 5003223"/>
            <a:gd name="connsiteY1" fmla="*/ 1152633 h 4612753"/>
            <a:gd name="connsiteX2" fmla="*/ 3795496 w 5003223"/>
            <a:gd name="connsiteY2" fmla="*/ 4471746 h 4612753"/>
            <a:gd name="connsiteX3" fmla="*/ 5003223 w 5003223"/>
            <a:gd name="connsiteY3" fmla="*/ 4612753 h 4612753"/>
            <a:gd name="connsiteX4" fmla="*/ 4580334 w 5003223"/>
            <a:gd name="connsiteY4" fmla="*/ 339658 h 4612753"/>
            <a:gd name="connsiteX5" fmla="*/ 7754 w 5003223"/>
            <a:gd name="connsiteY5" fmla="*/ 0 h 4612753"/>
            <a:gd name="connsiteX6" fmla="*/ 0 w 5003223"/>
            <a:gd name="connsiteY6" fmla="*/ 1832782 h 4612753"/>
            <a:gd name="connsiteX0" fmla="*/ 0 w 5003223"/>
            <a:gd name="connsiteY0" fmla="*/ 1832782 h 4724487"/>
            <a:gd name="connsiteX1" fmla="*/ 3786814 w 5003223"/>
            <a:gd name="connsiteY1" fmla="*/ 1152633 h 4724487"/>
            <a:gd name="connsiteX2" fmla="*/ 4084202 w 5003223"/>
            <a:gd name="connsiteY2" fmla="*/ 4724487 h 4724487"/>
            <a:gd name="connsiteX3" fmla="*/ 5003223 w 5003223"/>
            <a:gd name="connsiteY3" fmla="*/ 4612753 h 4724487"/>
            <a:gd name="connsiteX4" fmla="*/ 4580334 w 5003223"/>
            <a:gd name="connsiteY4" fmla="*/ 339658 h 4724487"/>
            <a:gd name="connsiteX5" fmla="*/ 7754 w 5003223"/>
            <a:gd name="connsiteY5" fmla="*/ 0 h 4724487"/>
            <a:gd name="connsiteX6" fmla="*/ 0 w 5003223"/>
            <a:gd name="connsiteY6" fmla="*/ 1832782 h 4724487"/>
            <a:gd name="connsiteX0" fmla="*/ 0 w 5003223"/>
            <a:gd name="connsiteY0" fmla="*/ 1832782 h 4640240"/>
            <a:gd name="connsiteX1" fmla="*/ 3786814 w 5003223"/>
            <a:gd name="connsiteY1" fmla="*/ 1152633 h 4640240"/>
            <a:gd name="connsiteX2" fmla="*/ 3891731 w 5003223"/>
            <a:gd name="connsiteY2" fmla="*/ 4640240 h 4640240"/>
            <a:gd name="connsiteX3" fmla="*/ 5003223 w 5003223"/>
            <a:gd name="connsiteY3" fmla="*/ 4612753 h 4640240"/>
            <a:gd name="connsiteX4" fmla="*/ 4580334 w 5003223"/>
            <a:gd name="connsiteY4" fmla="*/ 339658 h 4640240"/>
            <a:gd name="connsiteX5" fmla="*/ 7754 w 5003223"/>
            <a:gd name="connsiteY5" fmla="*/ 0 h 4640240"/>
            <a:gd name="connsiteX6" fmla="*/ 0 w 5003223"/>
            <a:gd name="connsiteY6" fmla="*/ 1832782 h 4640240"/>
            <a:gd name="connsiteX0" fmla="*/ 0 w 5035301"/>
            <a:gd name="connsiteY0" fmla="*/ 1495795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612412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495795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612412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804884 w 5035301"/>
            <a:gd name="connsiteY4" fmla="*/ 33965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640240"/>
            <a:gd name="connsiteX1" fmla="*/ 3818892 w 5035301"/>
            <a:gd name="connsiteY1" fmla="*/ 1152633 h 4640240"/>
            <a:gd name="connsiteX2" fmla="*/ 3923809 w 5035301"/>
            <a:gd name="connsiteY2" fmla="*/ 4640240 h 4640240"/>
            <a:gd name="connsiteX3" fmla="*/ 5035301 w 5035301"/>
            <a:gd name="connsiteY3" fmla="*/ 4612753 h 4640240"/>
            <a:gd name="connsiteX4" fmla="*/ 4869041 w 5035301"/>
            <a:gd name="connsiteY4" fmla="*/ 86918 h 4640240"/>
            <a:gd name="connsiteX5" fmla="*/ 39832 w 5035301"/>
            <a:gd name="connsiteY5" fmla="*/ 0 h 4640240"/>
            <a:gd name="connsiteX6" fmla="*/ 0 w 5035301"/>
            <a:gd name="connsiteY6" fmla="*/ 1706412 h 4640240"/>
            <a:gd name="connsiteX0" fmla="*/ 0 w 5035301"/>
            <a:gd name="connsiteY0" fmla="*/ 1706412 h 4723511"/>
            <a:gd name="connsiteX1" fmla="*/ 3818892 w 5035301"/>
            <a:gd name="connsiteY1" fmla="*/ 1152633 h 4723511"/>
            <a:gd name="connsiteX2" fmla="*/ 4349328 w 5035301"/>
            <a:gd name="connsiteY2" fmla="*/ 4723511 h 4723511"/>
            <a:gd name="connsiteX3" fmla="*/ 5035301 w 5035301"/>
            <a:gd name="connsiteY3" fmla="*/ 4612753 h 4723511"/>
            <a:gd name="connsiteX4" fmla="*/ 4869041 w 5035301"/>
            <a:gd name="connsiteY4" fmla="*/ 86918 h 4723511"/>
            <a:gd name="connsiteX5" fmla="*/ 39832 w 5035301"/>
            <a:gd name="connsiteY5" fmla="*/ 0 h 4723511"/>
            <a:gd name="connsiteX6" fmla="*/ 0 w 5035301"/>
            <a:gd name="connsiteY6" fmla="*/ 1706412 h 4723511"/>
            <a:gd name="connsiteX0" fmla="*/ 0 w 5035301"/>
            <a:gd name="connsiteY0" fmla="*/ 1706412 h 4612753"/>
            <a:gd name="connsiteX1" fmla="*/ 3818892 w 5035301"/>
            <a:gd name="connsiteY1" fmla="*/ 1152633 h 4612753"/>
            <a:gd name="connsiteX2" fmla="*/ 4491168 w 5035301"/>
            <a:gd name="connsiteY2" fmla="*/ 4556969 h 4612753"/>
            <a:gd name="connsiteX3" fmla="*/ 5035301 w 5035301"/>
            <a:gd name="connsiteY3" fmla="*/ 4612753 h 4612753"/>
            <a:gd name="connsiteX4" fmla="*/ 4869041 w 5035301"/>
            <a:gd name="connsiteY4" fmla="*/ 86918 h 4612753"/>
            <a:gd name="connsiteX5" fmla="*/ 39832 w 5035301"/>
            <a:gd name="connsiteY5" fmla="*/ 0 h 4612753"/>
            <a:gd name="connsiteX6" fmla="*/ 0 w 5035301"/>
            <a:gd name="connsiteY6" fmla="*/ 1706412 h 4612753"/>
            <a:gd name="connsiteX0" fmla="*/ 0 w 5035301"/>
            <a:gd name="connsiteY0" fmla="*/ 1706412 h 4612753"/>
            <a:gd name="connsiteX1" fmla="*/ 3818892 w 5035301"/>
            <a:gd name="connsiteY1" fmla="*/ 1152633 h 4612753"/>
            <a:gd name="connsiteX2" fmla="*/ 4349328 w 5035301"/>
            <a:gd name="connsiteY2" fmla="*/ 4473698 h 4612753"/>
            <a:gd name="connsiteX3" fmla="*/ 5035301 w 5035301"/>
            <a:gd name="connsiteY3" fmla="*/ 4612753 h 4612753"/>
            <a:gd name="connsiteX4" fmla="*/ 4869041 w 5035301"/>
            <a:gd name="connsiteY4" fmla="*/ 86918 h 4612753"/>
            <a:gd name="connsiteX5" fmla="*/ 39832 w 5035301"/>
            <a:gd name="connsiteY5" fmla="*/ 0 h 4612753"/>
            <a:gd name="connsiteX6" fmla="*/ 0 w 5035301"/>
            <a:gd name="connsiteY6" fmla="*/ 1706412 h 4612753"/>
            <a:gd name="connsiteX0" fmla="*/ 0 w 4999841"/>
            <a:gd name="connsiteY0" fmla="*/ 1498234 h 4612753"/>
            <a:gd name="connsiteX1" fmla="*/ 3783432 w 4999841"/>
            <a:gd name="connsiteY1" fmla="*/ 1152633 h 4612753"/>
            <a:gd name="connsiteX2" fmla="*/ 4313868 w 4999841"/>
            <a:gd name="connsiteY2" fmla="*/ 4473698 h 4612753"/>
            <a:gd name="connsiteX3" fmla="*/ 4999841 w 4999841"/>
            <a:gd name="connsiteY3" fmla="*/ 4612753 h 4612753"/>
            <a:gd name="connsiteX4" fmla="*/ 4833581 w 4999841"/>
            <a:gd name="connsiteY4" fmla="*/ 86918 h 4612753"/>
            <a:gd name="connsiteX5" fmla="*/ 4372 w 4999841"/>
            <a:gd name="connsiteY5" fmla="*/ 0 h 4612753"/>
            <a:gd name="connsiteX6" fmla="*/ 0 w 4999841"/>
            <a:gd name="connsiteY6" fmla="*/ 1498234 h 4612753"/>
            <a:gd name="connsiteX0" fmla="*/ 0 w 4999841"/>
            <a:gd name="connsiteY0" fmla="*/ 1498234 h 4612753"/>
            <a:gd name="connsiteX1" fmla="*/ 4722178 w 4999841"/>
            <a:gd name="connsiteY1" fmla="*/ 667456 h 4612753"/>
            <a:gd name="connsiteX2" fmla="*/ 4313868 w 4999841"/>
            <a:gd name="connsiteY2" fmla="*/ 4473698 h 4612753"/>
            <a:gd name="connsiteX3" fmla="*/ 4999841 w 4999841"/>
            <a:gd name="connsiteY3" fmla="*/ 4612753 h 4612753"/>
            <a:gd name="connsiteX4" fmla="*/ 4833581 w 4999841"/>
            <a:gd name="connsiteY4" fmla="*/ 86918 h 4612753"/>
            <a:gd name="connsiteX5" fmla="*/ 4372 w 4999841"/>
            <a:gd name="connsiteY5" fmla="*/ 0 h 4612753"/>
            <a:gd name="connsiteX6" fmla="*/ 0 w 4999841"/>
            <a:gd name="connsiteY6" fmla="*/ 1498234 h 4612753"/>
            <a:gd name="connsiteX0" fmla="*/ 0 w 5090307"/>
            <a:gd name="connsiteY0" fmla="*/ 1498234 h 4612753"/>
            <a:gd name="connsiteX1" fmla="*/ 4722178 w 5090307"/>
            <a:gd name="connsiteY1" fmla="*/ 667456 h 4612753"/>
            <a:gd name="connsiteX2" fmla="*/ 4313868 w 5090307"/>
            <a:gd name="connsiteY2" fmla="*/ 4473698 h 4612753"/>
            <a:gd name="connsiteX3" fmla="*/ 4999841 w 5090307"/>
            <a:gd name="connsiteY3" fmla="*/ 4612753 h 4612753"/>
            <a:gd name="connsiteX4" fmla="*/ 4833581 w 5090307"/>
            <a:gd name="connsiteY4" fmla="*/ 86918 h 4612753"/>
            <a:gd name="connsiteX5" fmla="*/ 4372 w 5090307"/>
            <a:gd name="connsiteY5" fmla="*/ 0 h 4612753"/>
            <a:gd name="connsiteX6" fmla="*/ 0 w 5090307"/>
            <a:gd name="connsiteY6" fmla="*/ 1498234 h 4612753"/>
            <a:gd name="connsiteX0" fmla="*/ 0 w 5158759"/>
            <a:gd name="connsiteY0" fmla="*/ 1498234 h 4612753"/>
            <a:gd name="connsiteX1" fmla="*/ 4722178 w 5158759"/>
            <a:gd name="connsiteY1" fmla="*/ 667456 h 4612753"/>
            <a:gd name="connsiteX2" fmla="*/ 4313868 w 5158759"/>
            <a:gd name="connsiteY2" fmla="*/ 4473698 h 4612753"/>
            <a:gd name="connsiteX3" fmla="*/ 4999841 w 5158759"/>
            <a:gd name="connsiteY3" fmla="*/ 4612753 h 4612753"/>
            <a:gd name="connsiteX4" fmla="*/ 4833581 w 5158759"/>
            <a:gd name="connsiteY4" fmla="*/ 86918 h 4612753"/>
            <a:gd name="connsiteX5" fmla="*/ 4372 w 5158759"/>
            <a:gd name="connsiteY5" fmla="*/ 0 h 4612753"/>
            <a:gd name="connsiteX6" fmla="*/ 0 w 5158759"/>
            <a:gd name="connsiteY6" fmla="*/ 149823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6332 w 5582311"/>
            <a:gd name="connsiteY0" fmla="*/ 797424 h 4612753"/>
            <a:gd name="connsiteX1" fmla="*/ 5145730 w 5582311"/>
            <a:gd name="connsiteY1" fmla="*/ 667456 h 4612753"/>
            <a:gd name="connsiteX2" fmla="*/ 4737420 w 5582311"/>
            <a:gd name="connsiteY2" fmla="*/ 4473698 h 4612753"/>
            <a:gd name="connsiteX3" fmla="*/ 5423393 w 5582311"/>
            <a:gd name="connsiteY3" fmla="*/ 4612753 h 4612753"/>
            <a:gd name="connsiteX4" fmla="*/ 5257133 w 5582311"/>
            <a:gd name="connsiteY4" fmla="*/ 86918 h 4612753"/>
            <a:gd name="connsiteX5" fmla="*/ 427924 w 5582311"/>
            <a:gd name="connsiteY5" fmla="*/ 0 h 4612753"/>
            <a:gd name="connsiteX6" fmla="*/ 6332 w 5582311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139398 w 5575979"/>
            <a:gd name="connsiteY1" fmla="*/ 667456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797424 h 4612753"/>
            <a:gd name="connsiteX1" fmla="*/ 5278471 w 5575979"/>
            <a:gd name="connsiteY1" fmla="*/ 182280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797424 h 4612753"/>
            <a:gd name="connsiteX0" fmla="*/ 0 w 5575979"/>
            <a:gd name="connsiteY0" fmla="*/ 420065 h 4612753"/>
            <a:gd name="connsiteX1" fmla="*/ 5278471 w 5575979"/>
            <a:gd name="connsiteY1" fmla="*/ 182280 h 4612753"/>
            <a:gd name="connsiteX2" fmla="*/ 4731088 w 5575979"/>
            <a:gd name="connsiteY2" fmla="*/ 4473698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420065 h 4612753"/>
            <a:gd name="connsiteX0" fmla="*/ 0 w 5616419"/>
            <a:gd name="connsiteY0" fmla="*/ 420065 h 4612753"/>
            <a:gd name="connsiteX1" fmla="*/ 5278471 w 5616419"/>
            <a:gd name="connsiteY1" fmla="*/ 182280 h 4612753"/>
            <a:gd name="connsiteX2" fmla="*/ 5044003 w 5616419"/>
            <a:gd name="connsiteY2" fmla="*/ 4419790 h 4612753"/>
            <a:gd name="connsiteX3" fmla="*/ 5417061 w 5616419"/>
            <a:gd name="connsiteY3" fmla="*/ 4612753 h 4612753"/>
            <a:gd name="connsiteX4" fmla="*/ 5250801 w 5616419"/>
            <a:gd name="connsiteY4" fmla="*/ 86918 h 4612753"/>
            <a:gd name="connsiteX5" fmla="*/ 421592 w 5616419"/>
            <a:gd name="connsiteY5" fmla="*/ 0 h 4612753"/>
            <a:gd name="connsiteX6" fmla="*/ 0 w 5616419"/>
            <a:gd name="connsiteY6" fmla="*/ 420065 h 4612753"/>
            <a:gd name="connsiteX0" fmla="*/ 0 w 5575979"/>
            <a:gd name="connsiteY0" fmla="*/ 420065 h 4612753"/>
            <a:gd name="connsiteX1" fmla="*/ 5278471 w 5575979"/>
            <a:gd name="connsiteY1" fmla="*/ 182280 h 4612753"/>
            <a:gd name="connsiteX2" fmla="*/ 5044003 w 5575979"/>
            <a:gd name="connsiteY2" fmla="*/ 4419790 h 4612753"/>
            <a:gd name="connsiteX3" fmla="*/ 5417061 w 5575979"/>
            <a:gd name="connsiteY3" fmla="*/ 4612753 h 4612753"/>
            <a:gd name="connsiteX4" fmla="*/ 5250801 w 5575979"/>
            <a:gd name="connsiteY4" fmla="*/ 86918 h 4612753"/>
            <a:gd name="connsiteX5" fmla="*/ 421592 w 5575979"/>
            <a:gd name="connsiteY5" fmla="*/ 0 h 4612753"/>
            <a:gd name="connsiteX6" fmla="*/ 0 w 5575979"/>
            <a:gd name="connsiteY6" fmla="*/ 420065 h 4612753"/>
            <a:gd name="connsiteX0" fmla="*/ 0 w 5575979"/>
            <a:gd name="connsiteY0" fmla="*/ 334476 h 4527164"/>
            <a:gd name="connsiteX1" fmla="*/ 5278471 w 5575979"/>
            <a:gd name="connsiteY1" fmla="*/ 96691 h 4527164"/>
            <a:gd name="connsiteX2" fmla="*/ 5044003 w 5575979"/>
            <a:gd name="connsiteY2" fmla="*/ 4334201 h 4527164"/>
            <a:gd name="connsiteX3" fmla="*/ 5417061 w 5575979"/>
            <a:gd name="connsiteY3" fmla="*/ 4527164 h 4527164"/>
            <a:gd name="connsiteX4" fmla="*/ 5250801 w 5575979"/>
            <a:gd name="connsiteY4" fmla="*/ 1329 h 4527164"/>
            <a:gd name="connsiteX5" fmla="*/ 421592 w 5575979"/>
            <a:gd name="connsiteY5" fmla="*/ 237862 h 4527164"/>
            <a:gd name="connsiteX6" fmla="*/ 0 w 5575979"/>
            <a:gd name="connsiteY6" fmla="*/ 334476 h 4527164"/>
            <a:gd name="connsiteX0" fmla="*/ 0 w 5531815"/>
            <a:gd name="connsiteY0" fmla="*/ 334476 h 4527164"/>
            <a:gd name="connsiteX1" fmla="*/ 5278471 w 5531815"/>
            <a:gd name="connsiteY1" fmla="*/ 96691 h 4527164"/>
            <a:gd name="connsiteX2" fmla="*/ 5044003 w 5531815"/>
            <a:gd name="connsiteY2" fmla="*/ 4334201 h 4527164"/>
            <a:gd name="connsiteX3" fmla="*/ 5417061 w 5531815"/>
            <a:gd name="connsiteY3" fmla="*/ 4527164 h 4527164"/>
            <a:gd name="connsiteX4" fmla="*/ 5250801 w 5531815"/>
            <a:gd name="connsiteY4" fmla="*/ 1329 h 4527164"/>
            <a:gd name="connsiteX5" fmla="*/ 421592 w 5531815"/>
            <a:gd name="connsiteY5" fmla="*/ 237862 h 4527164"/>
            <a:gd name="connsiteX6" fmla="*/ 0 w 5531815"/>
            <a:gd name="connsiteY6" fmla="*/ 334476 h 4527164"/>
            <a:gd name="connsiteX0" fmla="*/ 0 w 5531815"/>
            <a:gd name="connsiteY0" fmla="*/ 333147 h 4525835"/>
            <a:gd name="connsiteX1" fmla="*/ 5278471 w 5531815"/>
            <a:gd name="connsiteY1" fmla="*/ 95362 h 4525835"/>
            <a:gd name="connsiteX2" fmla="*/ 5044003 w 5531815"/>
            <a:gd name="connsiteY2" fmla="*/ 4332872 h 4525835"/>
            <a:gd name="connsiteX3" fmla="*/ 5417061 w 5531815"/>
            <a:gd name="connsiteY3" fmla="*/ 4525835 h 4525835"/>
            <a:gd name="connsiteX4" fmla="*/ 5250801 w 5531815"/>
            <a:gd name="connsiteY4" fmla="*/ 0 h 4525835"/>
            <a:gd name="connsiteX5" fmla="*/ 421592 w 5531815"/>
            <a:gd name="connsiteY5" fmla="*/ 236533 h 4525835"/>
            <a:gd name="connsiteX6" fmla="*/ 0 w 5531815"/>
            <a:gd name="connsiteY6" fmla="*/ 333147 h 4525835"/>
            <a:gd name="connsiteX0" fmla="*/ 0 w 5562512"/>
            <a:gd name="connsiteY0" fmla="*/ 387055 h 4579743"/>
            <a:gd name="connsiteX1" fmla="*/ 5278471 w 5562512"/>
            <a:gd name="connsiteY1" fmla="*/ 149270 h 4579743"/>
            <a:gd name="connsiteX2" fmla="*/ 5044003 w 5562512"/>
            <a:gd name="connsiteY2" fmla="*/ 4386780 h 4579743"/>
            <a:gd name="connsiteX3" fmla="*/ 5417061 w 5562512"/>
            <a:gd name="connsiteY3" fmla="*/ 4579743 h 4579743"/>
            <a:gd name="connsiteX4" fmla="*/ 5355106 w 5562512"/>
            <a:gd name="connsiteY4" fmla="*/ 0 h 4579743"/>
            <a:gd name="connsiteX5" fmla="*/ 421592 w 5562512"/>
            <a:gd name="connsiteY5" fmla="*/ 290441 h 4579743"/>
            <a:gd name="connsiteX6" fmla="*/ 0 w 5562512"/>
            <a:gd name="connsiteY6" fmla="*/ 387055 h 4579743"/>
            <a:gd name="connsiteX0" fmla="*/ 24970 w 5587482"/>
            <a:gd name="connsiteY0" fmla="*/ 387055 h 4579743"/>
            <a:gd name="connsiteX1" fmla="*/ 5303441 w 5587482"/>
            <a:gd name="connsiteY1" fmla="*/ 149270 h 4579743"/>
            <a:gd name="connsiteX2" fmla="*/ 5068973 w 5587482"/>
            <a:gd name="connsiteY2" fmla="*/ 4386780 h 4579743"/>
            <a:gd name="connsiteX3" fmla="*/ 5442031 w 5587482"/>
            <a:gd name="connsiteY3" fmla="*/ 4579743 h 4579743"/>
            <a:gd name="connsiteX4" fmla="*/ 5380076 w 5587482"/>
            <a:gd name="connsiteY4" fmla="*/ 0 h 4579743"/>
            <a:gd name="connsiteX5" fmla="*/ 237952 w 5587482"/>
            <a:gd name="connsiteY5" fmla="*/ 74807 h 4579743"/>
            <a:gd name="connsiteX6" fmla="*/ 24970 w 5587482"/>
            <a:gd name="connsiteY6" fmla="*/ 387055 h 4579743"/>
            <a:gd name="connsiteX0" fmla="*/ 24970 w 5587482"/>
            <a:gd name="connsiteY0" fmla="*/ 387055 h 4579743"/>
            <a:gd name="connsiteX1" fmla="*/ 5303441 w 5587482"/>
            <a:gd name="connsiteY1" fmla="*/ 149270 h 4579743"/>
            <a:gd name="connsiteX2" fmla="*/ 5068973 w 5587482"/>
            <a:gd name="connsiteY2" fmla="*/ 4386780 h 4579743"/>
            <a:gd name="connsiteX3" fmla="*/ 5442031 w 5587482"/>
            <a:gd name="connsiteY3" fmla="*/ 4579743 h 4579743"/>
            <a:gd name="connsiteX4" fmla="*/ 5380076 w 5587482"/>
            <a:gd name="connsiteY4" fmla="*/ 0 h 4579743"/>
            <a:gd name="connsiteX5" fmla="*/ 237952 w 5587482"/>
            <a:gd name="connsiteY5" fmla="*/ 74807 h 4579743"/>
            <a:gd name="connsiteX6" fmla="*/ 24970 w 5587482"/>
            <a:gd name="connsiteY6" fmla="*/ 387055 h 4579743"/>
            <a:gd name="connsiteX0" fmla="*/ 0 w 5562512"/>
            <a:gd name="connsiteY0" fmla="*/ 387055 h 4579743"/>
            <a:gd name="connsiteX1" fmla="*/ 5278471 w 5562512"/>
            <a:gd name="connsiteY1" fmla="*/ 149270 h 4579743"/>
            <a:gd name="connsiteX2" fmla="*/ 5044003 w 5562512"/>
            <a:gd name="connsiteY2" fmla="*/ 4386780 h 4579743"/>
            <a:gd name="connsiteX3" fmla="*/ 5417061 w 5562512"/>
            <a:gd name="connsiteY3" fmla="*/ 4579743 h 4579743"/>
            <a:gd name="connsiteX4" fmla="*/ 5355106 w 5562512"/>
            <a:gd name="connsiteY4" fmla="*/ 0 h 4579743"/>
            <a:gd name="connsiteX5" fmla="*/ 212982 w 5562512"/>
            <a:gd name="connsiteY5" fmla="*/ 74807 h 4579743"/>
            <a:gd name="connsiteX6" fmla="*/ 0 w 5562512"/>
            <a:gd name="connsiteY6" fmla="*/ 387055 h 4579743"/>
            <a:gd name="connsiteX0" fmla="*/ 99933 w 5349530"/>
            <a:gd name="connsiteY0" fmla="*/ 241617 h 4757756"/>
            <a:gd name="connsiteX1" fmla="*/ 5065489 w 5349530"/>
            <a:gd name="connsiteY1" fmla="*/ 327283 h 4757756"/>
            <a:gd name="connsiteX2" fmla="*/ 4831021 w 5349530"/>
            <a:gd name="connsiteY2" fmla="*/ 4564793 h 4757756"/>
            <a:gd name="connsiteX3" fmla="*/ 5204079 w 5349530"/>
            <a:gd name="connsiteY3" fmla="*/ 4757756 h 4757756"/>
            <a:gd name="connsiteX4" fmla="*/ 5142124 w 5349530"/>
            <a:gd name="connsiteY4" fmla="*/ 178013 h 4757756"/>
            <a:gd name="connsiteX5" fmla="*/ 0 w 5349530"/>
            <a:gd name="connsiteY5" fmla="*/ 252820 h 4757756"/>
            <a:gd name="connsiteX6" fmla="*/ 99933 w 5349530"/>
            <a:gd name="connsiteY6" fmla="*/ 241617 h 4757756"/>
            <a:gd name="connsiteX0" fmla="*/ 0 w 5353902"/>
            <a:gd name="connsiteY0" fmla="*/ 595640 h 4579743"/>
            <a:gd name="connsiteX1" fmla="*/ 5069861 w 5353902"/>
            <a:gd name="connsiteY1" fmla="*/ 149270 h 4579743"/>
            <a:gd name="connsiteX2" fmla="*/ 4835393 w 5353902"/>
            <a:gd name="connsiteY2" fmla="*/ 4386780 h 4579743"/>
            <a:gd name="connsiteX3" fmla="*/ 5208451 w 5353902"/>
            <a:gd name="connsiteY3" fmla="*/ 4579743 h 4579743"/>
            <a:gd name="connsiteX4" fmla="*/ 5146496 w 5353902"/>
            <a:gd name="connsiteY4" fmla="*/ 0 h 4579743"/>
            <a:gd name="connsiteX5" fmla="*/ 4372 w 5353902"/>
            <a:gd name="connsiteY5" fmla="*/ 74807 h 4579743"/>
            <a:gd name="connsiteX6" fmla="*/ 0 w 5353902"/>
            <a:gd name="connsiteY6" fmla="*/ 595640 h 4579743"/>
            <a:gd name="connsiteX0" fmla="*/ 0 w 5486581"/>
            <a:gd name="connsiteY0" fmla="*/ 558034 h 4542137"/>
            <a:gd name="connsiteX1" fmla="*/ 5069861 w 5486581"/>
            <a:gd name="connsiteY1" fmla="*/ 111664 h 4542137"/>
            <a:gd name="connsiteX2" fmla="*/ 4835393 w 5486581"/>
            <a:gd name="connsiteY2" fmla="*/ 4349174 h 4542137"/>
            <a:gd name="connsiteX3" fmla="*/ 5208451 w 5486581"/>
            <a:gd name="connsiteY3" fmla="*/ 4542137 h 4542137"/>
            <a:gd name="connsiteX4" fmla="*/ 5389875 w 5486581"/>
            <a:gd name="connsiteY4" fmla="*/ 198854 h 4542137"/>
            <a:gd name="connsiteX5" fmla="*/ 4372 w 5486581"/>
            <a:gd name="connsiteY5" fmla="*/ 37201 h 4542137"/>
            <a:gd name="connsiteX6" fmla="*/ 0 w 5486581"/>
            <a:gd name="connsiteY6" fmla="*/ 558034 h 4542137"/>
            <a:gd name="connsiteX0" fmla="*/ 0 w 5342294"/>
            <a:gd name="connsiteY0" fmla="*/ 1009447 h 4993550"/>
            <a:gd name="connsiteX1" fmla="*/ 5069861 w 5342294"/>
            <a:gd name="connsiteY1" fmla="*/ 563077 h 4993550"/>
            <a:gd name="connsiteX2" fmla="*/ 4835393 w 5342294"/>
            <a:gd name="connsiteY2" fmla="*/ 4800587 h 4993550"/>
            <a:gd name="connsiteX3" fmla="*/ 5208451 w 5342294"/>
            <a:gd name="connsiteY3" fmla="*/ 4993550 h 4993550"/>
            <a:gd name="connsiteX4" fmla="*/ 5111728 w 5342294"/>
            <a:gd name="connsiteY4" fmla="*/ 0 h 4993550"/>
            <a:gd name="connsiteX5" fmla="*/ 4372 w 5342294"/>
            <a:gd name="connsiteY5" fmla="*/ 488614 h 4993550"/>
            <a:gd name="connsiteX6" fmla="*/ 0 w 5342294"/>
            <a:gd name="connsiteY6" fmla="*/ 1009447 h 4993550"/>
            <a:gd name="connsiteX0" fmla="*/ 99933 w 5442227"/>
            <a:gd name="connsiteY0" fmla="*/ 1009447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99933 w 5442227"/>
            <a:gd name="connsiteY6" fmla="*/ 1009447 h 4993550"/>
            <a:gd name="connsiteX0" fmla="*/ 273775 w 5442227"/>
            <a:gd name="connsiteY0" fmla="*/ 536526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536526 h 4993550"/>
            <a:gd name="connsiteX0" fmla="*/ 273775 w 5442227"/>
            <a:gd name="connsiteY0" fmla="*/ 943112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943112 h 4993550"/>
            <a:gd name="connsiteX0" fmla="*/ 273775 w 5442227"/>
            <a:gd name="connsiteY0" fmla="*/ 943112 h 4993550"/>
            <a:gd name="connsiteX1" fmla="*/ 5169794 w 5442227"/>
            <a:gd name="connsiteY1" fmla="*/ 563077 h 4993550"/>
            <a:gd name="connsiteX2" fmla="*/ 4935326 w 5442227"/>
            <a:gd name="connsiteY2" fmla="*/ 4800587 h 4993550"/>
            <a:gd name="connsiteX3" fmla="*/ 5308384 w 5442227"/>
            <a:gd name="connsiteY3" fmla="*/ 4993550 h 4993550"/>
            <a:gd name="connsiteX4" fmla="*/ 5211661 w 5442227"/>
            <a:gd name="connsiteY4" fmla="*/ 0 h 4993550"/>
            <a:gd name="connsiteX5" fmla="*/ 0 w 5442227"/>
            <a:gd name="connsiteY5" fmla="*/ 133923 h 4993550"/>
            <a:gd name="connsiteX6" fmla="*/ 273775 w 5442227"/>
            <a:gd name="connsiteY6" fmla="*/ 943112 h 4993550"/>
            <a:gd name="connsiteX0" fmla="*/ 0 w 5474915"/>
            <a:gd name="connsiteY0" fmla="*/ 796976 h 4993550"/>
            <a:gd name="connsiteX1" fmla="*/ 5202482 w 5474915"/>
            <a:gd name="connsiteY1" fmla="*/ 563077 h 4993550"/>
            <a:gd name="connsiteX2" fmla="*/ 4968014 w 5474915"/>
            <a:gd name="connsiteY2" fmla="*/ 4800587 h 4993550"/>
            <a:gd name="connsiteX3" fmla="*/ 5341072 w 5474915"/>
            <a:gd name="connsiteY3" fmla="*/ 4993550 h 4993550"/>
            <a:gd name="connsiteX4" fmla="*/ 5244349 w 5474915"/>
            <a:gd name="connsiteY4" fmla="*/ 0 h 4993550"/>
            <a:gd name="connsiteX5" fmla="*/ 32688 w 5474915"/>
            <a:gd name="connsiteY5" fmla="*/ 133923 h 4993550"/>
            <a:gd name="connsiteX6" fmla="*/ 0 w 5474915"/>
            <a:gd name="connsiteY6" fmla="*/ 796976 h 4993550"/>
            <a:gd name="connsiteX0" fmla="*/ 0 w 5474915"/>
            <a:gd name="connsiteY0" fmla="*/ 796976 h 5640865"/>
            <a:gd name="connsiteX1" fmla="*/ 5202482 w 5474915"/>
            <a:gd name="connsiteY1" fmla="*/ 563077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133923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133923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74915"/>
            <a:gd name="connsiteY0" fmla="*/ 796976 h 5640865"/>
            <a:gd name="connsiteX1" fmla="*/ 4917909 w 5474915"/>
            <a:gd name="connsiteY1" fmla="*/ 526543 h 5640865"/>
            <a:gd name="connsiteX2" fmla="*/ 4792892 w 5474915"/>
            <a:gd name="connsiteY2" fmla="*/ 5640865 h 5640865"/>
            <a:gd name="connsiteX3" fmla="*/ 5341072 w 5474915"/>
            <a:gd name="connsiteY3" fmla="*/ 4993550 h 5640865"/>
            <a:gd name="connsiteX4" fmla="*/ 5244349 w 5474915"/>
            <a:gd name="connsiteY4" fmla="*/ 0 h 5640865"/>
            <a:gd name="connsiteX5" fmla="*/ 32688 w 5474915"/>
            <a:gd name="connsiteY5" fmla="*/ 60855 h 5640865"/>
            <a:gd name="connsiteX6" fmla="*/ 0 w 5474915"/>
            <a:gd name="connsiteY6" fmla="*/ 796976 h 5640865"/>
            <a:gd name="connsiteX0" fmla="*/ 0 w 5437998"/>
            <a:gd name="connsiteY0" fmla="*/ 796976 h 5640865"/>
            <a:gd name="connsiteX1" fmla="*/ 4917909 w 5437998"/>
            <a:gd name="connsiteY1" fmla="*/ 526543 h 5640865"/>
            <a:gd name="connsiteX2" fmla="*/ 4792892 w 5437998"/>
            <a:gd name="connsiteY2" fmla="*/ 5640865 h 5640865"/>
            <a:gd name="connsiteX3" fmla="*/ 5341072 w 5437998"/>
            <a:gd name="connsiteY3" fmla="*/ 4993550 h 5640865"/>
            <a:gd name="connsiteX4" fmla="*/ 5244349 w 5437998"/>
            <a:gd name="connsiteY4" fmla="*/ 0 h 5640865"/>
            <a:gd name="connsiteX5" fmla="*/ 32688 w 5437998"/>
            <a:gd name="connsiteY5" fmla="*/ 60855 h 5640865"/>
            <a:gd name="connsiteX6" fmla="*/ 0 w 5437998"/>
            <a:gd name="connsiteY6" fmla="*/ 796976 h 5640865"/>
            <a:gd name="connsiteX0" fmla="*/ 0 w 5455980"/>
            <a:gd name="connsiteY0" fmla="*/ 796976 h 5724227"/>
            <a:gd name="connsiteX1" fmla="*/ 4917909 w 5455980"/>
            <a:gd name="connsiteY1" fmla="*/ 526543 h 5724227"/>
            <a:gd name="connsiteX2" fmla="*/ 4792892 w 5455980"/>
            <a:gd name="connsiteY2" fmla="*/ 5640865 h 5724227"/>
            <a:gd name="connsiteX3" fmla="*/ 5362963 w 5455980"/>
            <a:gd name="connsiteY3" fmla="*/ 5724227 h 5724227"/>
            <a:gd name="connsiteX4" fmla="*/ 5244349 w 5455980"/>
            <a:gd name="connsiteY4" fmla="*/ 0 h 5724227"/>
            <a:gd name="connsiteX5" fmla="*/ 32688 w 5455980"/>
            <a:gd name="connsiteY5" fmla="*/ 60855 h 5724227"/>
            <a:gd name="connsiteX6" fmla="*/ 0 w 5455980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362963"/>
            <a:gd name="connsiteY0" fmla="*/ 796976 h 5724227"/>
            <a:gd name="connsiteX1" fmla="*/ 4917909 w 5362963"/>
            <a:gd name="connsiteY1" fmla="*/ 526543 h 5724227"/>
            <a:gd name="connsiteX2" fmla="*/ 4792892 w 5362963"/>
            <a:gd name="connsiteY2" fmla="*/ 5640865 h 5724227"/>
            <a:gd name="connsiteX3" fmla="*/ 5362963 w 5362963"/>
            <a:gd name="connsiteY3" fmla="*/ 5724227 h 5724227"/>
            <a:gd name="connsiteX4" fmla="*/ 5244349 w 5362963"/>
            <a:gd name="connsiteY4" fmla="*/ 0 h 5724227"/>
            <a:gd name="connsiteX5" fmla="*/ 32688 w 5362963"/>
            <a:gd name="connsiteY5" fmla="*/ 60855 h 5724227"/>
            <a:gd name="connsiteX6" fmla="*/ 0 w 5362963"/>
            <a:gd name="connsiteY6" fmla="*/ 796976 h 5724227"/>
            <a:gd name="connsiteX0" fmla="*/ 0 w 5472415"/>
            <a:gd name="connsiteY0" fmla="*/ 796976 h 5760762"/>
            <a:gd name="connsiteX1" fmla="*/ 4917909 w 5472415"/>
            <a:gd name="connsiteY1" fmla="*/ 526543 h 5760762"/>
            <a:gd name="connsiteX2" fmla="*/ 4792892 w 5472415"/>
            <a:gd name="connsiteY2" fmla="*/ 5640865 h 5760762"/>
            <a:gd name="connsiteX3" fmla="*/ 5472415 w 5472415"/>
            <a:gd name="connsiteY3" fmla="*/ 5760762 h 5760762"/>
            <a:gd name="connsiteX4" fmla="*/ 5244349 w 5472415"/>
            <a:gd name="connsiteY4" fmla="*/ 0 h 5760762"/>
            <a:gd name="connsiteX5" fmla="*/ 32688 w 5472415"/>
            <a:gd name="connsiteY5" fmla="*/ 60855 h 5760762"/>
            <a:gd name="connsiteX6" fmla="*/ 0 w 5472415"/>
            <a:gd name="connsiteY6" fmla="*/ 796976 h 5760762"/>
            <a:gd name="connsiteX0" fmla="*/ 0 w 5472415"/>
            <a:gd name="connsiteY0" fmla="*/ 760443 h 5724229"/>
            <a:gd name="connsiteX1" fmla="*/ 4917909 w 5472415"/>
            <a:gd name="connsiteY1" fmla="*/ 490010 h 5724229"/>
            <a:gd name="connsiteX2" fmla="*/ 4792892 w 5472415"/>
            <a:gd name="connsiteY2" fmla="*/ 5604332 h 5724229"/>
            <a:gd name="connsiteX3" fmla="*/ 5472415 w 5472415"/>
            <a:gd name="connsiteY3" fmla="*/ 5724229 h 5724229"/>
            <a:gd name="connsiteX4" fmla="*/ 5375691 w 5472415"/>
            <a:gd name="connsiteY4" fmla="*/ 0 h 5724229"/>
            <a:gd name="connsiteX5" fmla="*/ 32688 w 5472415"/>
            <a:gd name="connsiteY5" fmla="*/ 24322 h 5724229"/>
            <a:gd name="connsiteX6" fmla="*/ 0 w 5472415"/>
            <a:gd name="connsiteY6" fmla="*/ 760443 h 5724229"/>
            <a:gd name="connsiteX0" fmla="*/ 0 w 5488196"/>
            <a:gd name="connsiteY0" fmla="*/ 796978 h 5760764"/>
            <a:gd name="connsiteX1" fmla="*/ 4917909 w 5488196"/>
            <a:gd name="connsiteY1" fmla="*/ 526545 h 5760764"/>
            <a:gd name="connsiteX2" fmla="*/ 4792892 w 5488196"/>
            <a:gd name="connsiteY2" fmla="*/ 5640867 h 5760764"/>
            <a:gd name="connsiteX3" fmla="*/ 5472415 w 5488196"/>
            <a:gd name="connsiteY3" fmla="*/ 5760764 h 5760764"/>
            <a:gd name="connsiteX4" fmla="*/ 5485143 w 5488196"/>
            <a:gd name="connsiteY4" fmla="*/ 0 h 5760764"/>
            <a:gd name="connsiteX5" fmla="*/ 32688 w 5488196"/>
            <a:gd name="connsiteY5" fmla="*/ 60857 h 5760764"/>
            <a:gd name="connsiteX6" fmla="*/ 0 w 5488196"/>
            <a:gd name="connsiteY6" fmla="*/ 796978 h 5760764"/>
            <a:gd name="connsiteX0" fmla="*/ 1239430 w 5455508"/>
            <a:gd name="connsiteY0" fmla="*/ 738524 h 5760764"/>
            <a:gd name="connsiteX1" fmla="*/ 4885221 w 5455508"/>
            <a:gd name="connsiteY1" fmla="*/ 526545 h 5760764"/>
            <a:gd name="connsiteX2" fmla="*/ 4760204 w 5455508"/>
            <a:gd name="connsiteY2" fmla="*/ 5640867 h 5760764"/>
            <a:gd name="connsiteX3" fmla="*/ 5439727 w 5455508"/>
            <a:gd name="connsiteY3" fmla="*/ 5760764 h 5760764"/>
            <a:gd name="connsiteX4" fmla="*/ 5452455 w 5455508"/>
            <a:gd name="connsiteY4" fmla="*/ 0 h 5760764"/>
            <a:gd name="connsiteX5" fmla="*/ 0 w 5455508"/>
            <a:gd name="connsiteY5" fmla="*/ 60857 h 5760764"/>
            <a:gd name="connsiteX6" fmla="*/ 1239430 w 5455508"/>
            <a:gd name="connsiteY6" fmla="*/ 738524 h 5760764"/>
            <a:gd name="connsiteX0" fmla="*/ 0 w 4216078"/>
            <a:gd name="connsiteY0" fmla="*/ 738524 h 5760764"/>
            <a:gd name="connsiteX1" fmla="*/ 3645791 w 4216078"/>
            <a:gd name="connsiteY1" fmla="*/ 526545 h 5760764"/>
            <a:gd name="connsiteX2" fmla="*/ 3520774 w 4216078"/>
            <a:gd name="connsiteY2" fmla="*/ 5640867 h 5760764"/>
            <a:gd name="connsiteX3" fmla="*/ 4200297 w 4216078"/>
            <a:gd name="connsiteY3" fmla="*/ 5760764 h 5760764"/>
            <a:gd name="connsiteX4" fmla="*/ 4213025 w 4216078"/>
            <a:gd name="connsiteY4" fmla="*/ 0 h 5760764"/>
            <a:gd name="connsiteX5" fmla="*/ 444255 w 4216078"/>
            <a:gd name="connsiteY5" fmla="*/ 60857 h 5760764"/>
            <a:gd name="connsiteX6" fmla="*/ 0 w 4216078"/>
            <a:gd name="connsiteY6" fmla="*/ 738524 h 5760764"/>
            <a:gd name="connsiteX0" fmla="*/ 0 w 3954171"/>
            <a:gd name="connsiteY0" fmla="*/ 680069 h 5760764"/>
            <a:gd name="connsiteX1" fmla="*/ 3383884 w 3954171"/>
            <a:gd name="connsiteY1" fmla="*/ 526545 h 5760764"/>
            <a:gd name="connsiteX2" fmla="*/ 3258867 w 3954171"/>
            <a:gd name="connsiteY2" fmla="*/ 5640867 h 5760764"/>
            <a:gd name="connsiteX3" fmla="*/ 3938390 w 3954171"/>
            <a:gd name="connsiteY3" fmla="*/ 5760764 h 5760764"/>
            <a:gd name="connsiteX4" fmla="*/ 3951118 w 3954171"/>
            <a:gd name="connsiteY4" fmla="*/ 0 h 5760764"/>
            <a:gd name="connsiteX5" fmla="*/ 182348 w 3954171"/>
            <a:gd name="connsiteY5" fmla="*/ 60857 h 5760764"/>
            <a:gd name="connsiteX6" fmla="*/ 0 w 3954171"/>
            <a:gd name="connsiteY6" fmla="*/ 680069 h 5760764"/>
            <a:gd name="connsiteX0" fmla="*/ 0 w 3954171"/>
            <a:gd name="connsiteY0" fmla="*/ 680069 h 5760764"/>
            <a:gd name="connsiteX1" fmla="*/ 3383884 w 3954171"/>
            <a:gd name="connsiteY1" fmla="*/ 526545 h 5760764"/>
            <a:gd name="connsiteX2" fmla="*/ 3668206 w 3954171"/>
            <a:gd name="connsiteY2" fmla="*/ 3536516 h 5760764"/>
            <a:gd name="connsiteX3" fmla="*/ 3938390 w 3954171"/>
            <a:gd name="connsiteY3" fmla="*/ 5760764 h 5760764"/>
            <a:gd name="connsiteX4" fmla="*/ 3951118 w 3954171"/>
            <a:gd name="connsiteY4" fmla="*/ 0 h 5760764"/>
            <a:gd name="connsiteX5" fmla="*/ 182348 w 3954171"/>
            <a:gd name="connsiteY5" fmla="*/ 60857 h 5760764"/>
            <a:gd name="connsiteX6" fmla="*/ 0 w 3954171"/>
            <a:gd name="connsiteY6" fmla="*/ 680069 h 5760764"/>
            <a:gd name="connsiteX0" fmla="*/ 0 w 3954171"/>
            <a:gd name="connsiteY0" fmla="*/ 680069 h 3773321"/>
            <a:gd name="connsiteX1" fmla="*/ 3383884 w 3954171"/>
            <a:gd name="connsiteY1" fmla="*/ 526545 h 3773321"/>
            <a:gd name="connsiteX2" fmla="*/ 3668206 w 3954171"/>
            <a:gd name="connsiteY2" fmla="*/ 3536516 h 3773321"/>
            <a:gd name="connsiteX3" fmla="*/ 3938390 w 3954171"/>
            <a:gd name="connsiteY3" fmla="*/ 3773321 h 3773321"/>
            <a:gd name="connsiteX4" fmla="*/ 3951118 w 3954171"/>
            <a:gd name="connsiteY4" fmla="*/ 0 h 3773321"/>
            <a:gd name="connsiteX5" fmla="*/ 182348 w 3954171"/>
            <a:gd name="connsiteY5" fmla="*/ 60857 h 3773321"/>
            <a:gd name="connsiteX6" fmla="*/ 0 w 3954171"/>
            <a:gd name="connsiteY6" fmla="*/ 680069 h 3773321"/>
            <a:gd name="connsiteX0" fmla="*/ 0 w 3954171"/>
            <a:gd name="connsiteY0" fmla="*/ 680069 h 3773321"/>
            <a:gd name="connsiteX1" fmla="*/ 3793223 w 3954171"/>
            <a:gd name="connsiteY1" fmla="*/ 234274 h 3773321"/>
            <a:gd name="connsiteX2" fmla="*/ 3668206 w 3954171"/>
            <a:gd name="connsiteY2" fmla="*/ 3536516 h 3773321"/>
            <a:gd name="connsiteX3" fmla="*/ 3938390 w 3954171"/>
            <a:gd name="connsiteY3" fmla="*/ 3773321 h 3773321"/>
            <a:gd name="connsiteX4" fmla="*/ 3951118 w 3954171"/>
            <a:gd name="connsiteY4" fmla="*/ 0 h 3773321"/>
            <a:gd name="connsiteX5" fmla="*/ 182348 w 3954171"/>
            <a:gd name="connsiteY5" fmla="*/ 60857 h 3773321"/>
            <a:gd name="connsiteX6" fmla="*/ 0 w 3954171"/>
            <a:gd name="connsiteY6" fmla="*/ 680069 h 3773321"/>
            <a:gd name="connsiteX0" fmla="*/ 0 w 3972777"/>
            <a:gd name="connsiteY0" fmla="*/ 270890 h 3773321"/>
            <a:gd name="connsiteX1" fmla="*/ 3811829 w 3972777"/>
            <a:gd name="connsiteY1" fmla="*/ 234274 h 3773321"/>
            <a:gd name="connsiteX2" fmla="*/ 3686812 w 3972777"/>
            <a:gd name="connsiteY2" fmla="*/ 3536516 h 3773321"/>
            <a:gd name="connsiteX3" fmla="*/ 3956996 w 3972777"/>
            <a:gd name="connsiteY3" fmla="*/ 3773321 h 3773321"/>
            <a:gd name="connsiteX4" fmla="*/ 3969724 w 3972777"/>
            <a:gd name="connsiteY4" fmla="*/ 0 h 3773321"/>
            <a:gd name="connsiteX5" fmla="*/ 200954 w 3972777"/>
            <a:gd name="connsiteY5" fmla="*/ 60857 h 3773321"/>
            <a:gd name="connsiteX6" fmla="*/ 0 w 3972777"/>
            <a:gd name="connsiteY6" fmla="*/ 270890 h 3773321"/>
            <a:gd name="connsiteX0" fmla="*/ 0 w 3954172"/>
            <a:gd name="connsiteY0" fmla="*/ 738527 h 3773321"/>
            <a:gd name="connsiteX1" fmla="*/ 3793224 w 3954172"/>
            <a:gd name="connsiteY1" fmla="*/ 234274 h 3773321"/>
            <a:gd name="connsiteX2" fmla="*/ 3668207 w 3954172"/>
            <a:gd name="connsiteY2" fmla="*/ 3536516 h 3773321"/>
            <a:gd name="connsiteX3" fmla="*/ 3938391 w 3954172"/>
            <a:gd name="connsiteY3" fmla="*/ 3773321 h 3773321"/>
            <a:gd name="connsiteX4" fmla="*/ 3951119 w 3954172"/>
            <a:gd name="connsiteY4" fmla="*/ 0 h 3773321"/>
            <a:gd name="connsiteX5" fmla="*/ 182349 w 3954172"/>
            <a:gd name="connsiteY5" fmla="*/ 60857 h 3773321"/>
            <a:gd name="connsiteX6" fmla="*/ 0 w 3954172"/>
            <a:gd name="connsiteY6" fmla="*/ 738527 h 3773321"/>
            <a:gd name="connsiteX0" fmla="*/ 0 w 3956998"/>
            <a:gd name="connsiteY0" fmla="*/ 738527 h 4416317"/>
            <a:gd name="connsiteX1" fmla="*/ 3793224 w 3956998"/>
            <a:gd name="connsiteY1" fmla="*/ 234274 h 4416317"/>
            <a:gd name="connsiteX2" fmla="*/ 3668207 w 3956998"/>
            <a:gd name="connsiteY2" fmla="*/ 3536516 h 4416317"/>
            <a:gd name="connsiteX3" fmla="*/ 3956998 w 3956998"/>
            <a:gd name="connsiteY3" fmla="*/ 4416317 h 4416317"/>
            <a:gd name="connsiteX4" fmla="*/ 3951119 w 3956998"/>
            <a:gd name="connsiteY4" fmla="*/ 0 h 4416317"/>
            <a:gd name="connsiteX5" fmla="*/ 182349 w 3956998"/>
            <a:gd name="connsiteY5" fmla="*/ 60857 h 4416317"/>
            <a:gd name="connsiteX6" fmla="*/ 0 w 3956998"/>
            <a:gd name="connsiteY6" fmla="*/ 738527 h 4416317"/>
            <a:gd name="connsiteX0" fmla="*/ 0 w 3956998"/>
            <a:gd name="connsiteY0" fmla="*/ 738527 h 4416317"/>
            <a:gd name="connsiteX1" fmla="*/ 3793224 w 3956998"/>
            <a:gd name="connsiteY1" fmla="*/ 234274 h 4416317"/>
            <a:gd name="connsiteX2" fmla="*/ 3705420 w 3956998"/>
            <a:gd name="connsiteY2" fmla="*/ 4179511 h 4416317"/>
            <a:gd name="connsiteX3" fmla="*/ 3956998 w 3956998"/>
            <a:gd name="connsiteY3" fmla="*/ 4416317 h 4416317"/>
            <a:gd name="connsiteX4" fmla="*/ 3951119 w 3956998"/>
            <a:gd name="connsiteY4" fmla="*/ 0 h 4416317"/>
            <a:gd name="connsiteX5" fmla="*/ 182349 w 3956998"/>
            <a:gd name="connsiteY5" fmla="*/ 60857 h 4416317"/>
            <a:gd name="connsiteX6" fmla="*/ 0 w 3956998"/>
            <a:gd name="connsiteY6" fmla="*/ 738527 h 441631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3956998" h="4416317">
              <a:moveTo>
                <a:pt x="0" y="738527"/>
              </a:moveTo>
              <a:cubicBezTo>
                <a:pt x="1632006" y="747377"/>
                <a:pt x="2161218" y="225424"/>
                <a:pt x="3793224" y="234274"/>
              </a:cubicBezTo>
              <a:cubicBezTo>
                <a:pt x="3854133" y="1831827"/>
                <a:pt x="3795183" y="1682889"/>
                <a:pt x="3705420" y="4179511"/>
              </a:cubicBezTo>
              <a:lnTo>
                <a:pt x="3956998" y="4416317"/>
              </a:lnTo>
              <a:cubicBezTo>
                <a:pt x="3908031" y="2526777"/>
                <a:pt x="3970492" y="907168"/>
                <a:pt x="3951119" y="0"/>
              </a:cubicBezTo>
              <a:lnTo>
                <a:pt x="182349" y="60857"/>
              </a:lnTo>
              <a:cubicBezTo>
                <a:pt x="233863" y="701652"/>
                <a:pt x="72122" y="235416"/>
                <a:pt x="0" y="738527"/>
              </a:cubicBez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es-ES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  <xdr:twoCellAnchor>
    <xdr:from>
      <xdr:col>11</xdr:col>
      <xdr:colOff>124885</xdr:colOff>
      <xdr:row>49</xdr:row>
      <xdr:rowOff>10435</xdr:rowOff>
    </xdr:from>
    <xdr:to>
      <xdr:col>14</xdr:col>
      <xdr:colOff>152403</xdr:colOff>
      <xdr:row>51</xdr:row>
      <xdr:rowOff>228599</xdr:rowOff>
    </xdr:to>
    <xdr:sp macro="" textlink="">
      <xdr:nvSpPr>
        <xdr:cNvPr id="330" name="87 Flecha derecha">
          <a:extLst>
            <a:ext uri="{FF2B5EF4-FFF2-40B4-BE49-F238E27FC236}">
              <a16:creationId xmlns:a16="http://schemas.microsoft.com/office/drawing/2014/main" id="{00000000-0008-0000-0600-00004A010000}"/>
            </a:ext>
          </a:extLst>
        </xdr:cNvPr>
        <xdr:cNvSpPr/>
      </xdr:nvSpPr>
      <xdr:spPr bwMode="auto">
        <a:xfrm rot="16200000" flipH="1">
          <a:off x="3344262" y="17860358"/>
          <a:ext cx="980164" cy="713318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/>
        <a:p>
          <a:endParaRPr lang="es-PE"/>
        </a:p>
      </xdr:txBody>
    </xdr:sp>
    <xdr:clientData/>
  </xdr:twoCellAnchor>
  <xdr:twoCellAnchor>
    <xdr:from>
      <xdr:col>92</xdr:col>
      <xdr:colOff>314923</xdr:colOff>
      <xdr:row>17</xdr:row>
      <xdr:rowOff>139250</xdr:rowOff>
    </xdr:from>
    <xdr:to>
      <xdr:col>97</xdr:col>
      <xdr:colOff>529552</xdr:colOff>
      <xdr:row>31</xdr:row>
      <xdr:rowOff>261985</xdr:rowOff>
    </xdr:to>
    <xdr:sp macro="" textlink="">
      <xdr:nvSpPr>
        <xdr:cNvPr id="3" name="Forma libre: forma 2">
          <a:extLst>
            <a:ext uri="{FF2B5EF4-FFF2-40B4-BE49-F238E27FC236}">
              <a16:creationId xmlns:a16="http://schemas.microsoft.com/office/drawing/2014/main" id="{63CB5F25-8CF1-4C39-B159-23F458E95B95}"/>
            </a:ext>
          </a:extLst>
        </xdr:cNvPr>
        <xdr:cNvSpPr/>
      </xdr:nvSpPr>
      <xdr:spPr bwMode="auto">
        <a:xfrm>
          <a:off x="35328823" y="6120950"/>
          <a:ext cx="3643629" cy="5456735"/>
        </a:xfrm>
        <a:custGeom>
          <a:avLst/>
          <a:gdLst>
            <a:gd name="connsiteX0" fmla="*/ 256577 w 3643629"/>
            <a:gd name="connsiteY0" fmla="*/ 432250 h 5456735"/>
            <a:gd name="connsiteX1" fmla="*/ 294677 w 3643629"/>
            <a:gd name="connsiteY1" fmla="*/ 5156650 h 5456735"/>
            <a:gd name="connsiteX2" fmla="*/ 1475777 w 3643629"/>
            <a:gd name="connsiteY2" fmla="*/ 4889950 h 5456735"/>
            <a:gd name="connsiteX3" fmla="*/ 1323377 w 3643629"/>
            <a:gd name="connsiteY3" fmla="*/ 4204150 h 5456735"/>
            <a:gd name="connsiteX4" fmla="*/ 1323377 w 3643629"/>
            <a:gd name="connsiteY4" fmla="*/ 1232350 h 5456735"/>
            <a:gd name="connsiteX5" fmla="*/ 3418877 w 3643629"/>
            <a:gd name="connsiteY5" fmla="*/ 1003750 h 5456735"/>
            <a:gd name="connsiteX6" fmla="*/ 3228377 w 3643629"/>
            <a:gd name="connsiteY6" fmla="*/ 279850 h 5456735"/>
            <a:gd name="connsiteX7" fmla="*/ 256577 w 3643629"/>
            <a:gd name="connsiteY7" fmla="*/ 432250 h 545673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643629" h="5456735">
              <a:moveTo>
                <a:pt x="256577" y="432250"/>
              </a:moveTo>
              <a:cubicBezTo>
                <a:pt x="-232373" y="1245050"/>
                <a:pt x="91477" y="4413700"/>
                <a:pt x="294677" y="5156650"/>
              </a:cubicBezTo>
              <a:cubicBezTo>
                <a:pt x="497877" y="5899600"/>
                <a:pt x="1304327" y="5048700"/>
                <a:pt x="1475777" y="4889950"/>
              </a:cubicBezTo>
              <a:cubicBezTo>
                <a:pt x="1647227" y="4731200"/>
                <a:pt x="1348777" y="4813750"/>
                <a:pt x="1323377" y="4204150"/>
              </a:cubicBezTo>
              <a:cubicBezTo>
                <a:pt x="1297977" y="3594550"/>
                <a:pt x="974127" y="1765750"/>
                <a:pt x="1323377" y="1232350"/>
              </a:cubicBezTo>
              <a:cubicBezTo>
                <a:pt x="1672627" y="698950"/>
                <a:pt x="3101377" y="1162500"/>
                <a:pt x="3418877" y="1003750"/>
              </a:cubicBezTo>
              <a:cubicBezTo>
                <a:pt x="3736377" y="845000"/>
                <a:pt x="3755427" y="375100"/>
                <a:pt x="3228377" y="279850"/>
              </a:cubicBezTo>
              <a:cubicBezTo>
                <a:pt x="2701327" y="184600"/>
                <a:pt x="745527" y="-380550"/>
                <a:pt x="256577" y="432250"/>
              </a:cubicBezTo>
              <a:close/>
            </a:path>
          </a:pathLst>
        </a:custGeom>
        <a:solidFill>
          <a:schemeClr val="bg1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endParaRPr lang="es-PE" sz="2200" b="1" i="0" u="none" strike="noStrike">
            <a:solidFill>
              <a:srgbClr val="FFFF00"/>
            </a:solidFill>
            <a:latin typeface="Arial Narrow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06" name="Rectángulo 293">
          <a:extLst>
            <a:ext uri="{FF2B5EF4-FFF2-40B4-BE49-F238E27FC236}">
              <a16:creationId xmlns:a16="http://schemas.microsoft.com/office/drawing/2014/main" id="{00000000-0008-0000-0700-0000A2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139</xdr:col>
      <xdr:colOff>586740</xdr:colOff>
      <xdr:row>70</xdr:row>
      <xdr:rowOff>822960</xdr:rowOff>
    </xdr:from>
    <xdr:to>
      <xdr:col>146</xdr:col>
      <xdr:colOff>335280</xdr:colOff>
      <xdr:row>72</xdr:row>
      <xdr:rowOff>800100</xdr:rowOff>
    </xdr:to>
    <xdr:sp macro="" textlink="">
      <xdr:nvSpPr>
        <xdr:cNvPr id="2630311" name="Rectángulo 293">
          <a:extLst>
            <a:ext uri="{FF2B5EF4-FFF2-40B4-BE49-F238E27FC236}">
              <a16:creationId xmlns:a16="http://schemas.microsoft.com/office/drawing/2014/main" id="{00000000-0008-0000-0700-0000A7222800}"/>
            </a:ext>
          </a:extLst>
        </xdr:cNvPr>
        <xdr:cNvSpPr>
          <a:spLocks noChangeArrowheads="1"/>
        </xdr:cNvSpPr>
      </xdr:nvSpPr>
      <xdr:spPr bwMode="auto">
        <a:xfrm>
          <a:off x="81328260" y="34640520"/>
          <a:ext cx="4762500" cy="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</xdr:sp>
    <xdr:clientData/>
  </xdr:twoCellAnchor>
  <xdr:twoCellAnchor>
    <xdr:from>
      <xdr:col>71</xdr:col>
      <xdr:colOff>26166</xdr:colOff>
      <xdr:row>7</xdr:row>
      <xdr:rowOff>228600</xdr:rowOff>
    </xdr:from>
    <xdr:to>
      <xdr:col>85</xdr:col>
      <xdr:colOff>264441</xdr:colOff>
      <xdr:row>30</xdr:row>
      <xdr:rowOff>0</xdr:rowOff>
    </xdr:to>
    <xdr:sp macro="" textlink="">
      <xdr:nvSpPr>
        <xdr:cNvPr id="2630315" name="Rectángulo 1">
          <a:extLst>
            <a:ext uri="{FF2B5EF4-FFF2-40B4-BE49-F238E27FC236}">
              <a16:creationId xmlns:a16="http://schemas.microsoft.com/office/drawing/2014/main" id="{00000000-0008-0000-0700-0000AB222800}"/>
            </a:ext>
          </a:extLst>
        </xdr:cNvPr>
        <xdr:cNvSpPr>
          <a:spLocks noChangeArrowheads="1"/>
        </xdr:cNvSpPr>
      </xdr:nvSpPr>
      <xdr:spPr bwMode="auto">
        <a:xfrm>
          <a:off x="25229316" y="2495550"/>
          <a:ext cx="7839225" cy="8572500"/>
        </a:xfrm>
        <a:prstGeom prst="rect">
          <a:avLst/>
        </a:prstGeom>
        <a:solidFill>
          <a:srgbClr val="FFFF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71</xdr:col>
      <xdr:colOff>354463</xdr:colOff>
      <xdr:row>10</xdr:row>
      <xdr:rowOff>185483</xdr:rowOff>
    </xdr:from>
    <xdr:to>
      <xdr:col>73</xdr:col>
      <xdr:colOff>552013</xdr:colOff>
      <xdr:row>12</xdr:row>
      <xdr:rowOff>215483</xdr:rowOff>
    </xdr:to>
    <xdr:sp macro="[0]!V_Ta01" textlink="$O$59">
      <xdr:nvSpPr>
        <xdr:cNvPr id="13" name="Rectángulo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SpPr/>
      </xdr:nvSpPr>
      <xdr:spPr bwMode="auto">
        <a:xfrm>
          <a:off x="25557613" y="36335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8326FC7E-132A-449F-9A68-B18AF05DE3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Auto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442613</xdr:colOff>
      <xdr:row>10</xdr:row>
      <xdr:rowOff>189631</xdr:rowOff>
    </xdr:from>
    <xdr:to>
      <xdr:col>77</xdr:col>
      <xdr:colOff>182963</xdr:colOff>
      <xdr:row>12</xdr:row>
      <xdr:rowOff>219631</xdr:rowOff>
    </xdr:to>
    <xdr:sp macro="[0]!V_Ta02" textlink="$O$60">
      <xdr:nvSpPr>
        <xdr:cNvPr id="14" name="Rectángulo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SpPr/>
      </xdr:nvSpPr>
      <xdr:spPr bwMode="auto">
        <a:xfrm>
          <a:off x="27550763" y="363768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EBB4F8F-5D9B-4051-96AB-E9D2D6B03650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538462</xdr:colOff>
      <xdr:row>10</xdr:row>
      <xdr:rowOff>183704</xdr:rowOff>
    </xdr:from>
    <xdr:to>
      <xdr:col>80</xdr:col>
      <xdr:colOff>278812</xdr:colOff>
      <xdr:row>12</xdr:row>
      <xdr:rowOff>213704</xdr:rowOff>
    </xdr:to>
    <xdr:sp macro="[0]!V_Ta03" textlink="$O$61">
      <xdr:nvSpPr>
        <xdr:cNvPr id="15" name="Rectángulo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SpPr/>
      </xdr:nvSpPr>
      <xdr:spPr bwMode="auto">
        <a:xfrm>
          <a:off x="29418262" y="363175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95F20B00-C136-4CD3-BDF6-3CDD862BDBD9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Omnibus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54702</xdr:colOff>
      <xdr:row>10</xdr:row>
      <xdr:rowOff>186125</xdr:rowOff>
    </xdr:from>
    <xdr:to>
      <xdr:col>85</xdr:col>
      <xdr:colOff>4602</xdr:colOff>
      <xdr:row>12</xdr:row>
      <xdr:rowOff>216125</xdr:rowOff>
    </xdr:to>
    <xdr:sp macro="[0]!V_Ta04" textlink="$O$62">
      <xdr:nvSpPr>
        <xdr:cNvPr id="16" name="Rectángulo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SpPr/>
      </xdr:nvSpPr>
      <xdr:spPr bwMode="auto">
        <a:xfrm>
          <a:off x="31296702" y="363417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7DCA5A30-FAD8-4378-B8EB-F04F3510251E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Microbús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353088</xdr:colOff>
      <xdr:row>13</xdr:row>
      <xdr:rowOff>129502</xdr:rowOff>
    </xdr:from>
    <xdr:to>
      <xdr:col>73</xdr:col>
      <xdr:colOff>550638</xdr:colOff>
      <xdr:row>15</xdr:row>
      <xdr:rowOff>159502</xdr:rowOff>
    </xdr:to>
    <xdr:sp macro="[0]!V_Ta05" textlink="$O$63">
      <xdr:nvSpPr>
        <xdr:cNvPr id="17" name="Rectángulo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SpPr/>
      </xdr:nvSpPr>
      <xdr:spPr bwMode="auto">
        <a:xfrm>
          <a:off x="25556238" y="472055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212C85C-3265-492C-9409-5174746A64A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Camioneta Rural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445354</xdr:colOff>
      <xdr:row>13</xdr:row>
      <xdr:rowOff>124538</xdr:rowOff>
    </xdr:from>
    <xdr:to>
      <xdr:col>77</xdr:col>
      <xdr:colOff>185704</xdr:colOff>
      <xdr:row>15</xdr:row>
      <xdr:rowOff>154538</xdr:rowOff>
    </xdr:to>
    <xdr:sp macro="[0]!V_Ta06" textlink="$O$64">
      <xdr:nvSpPr>
        <xdr:cNvPr id="18" name="Rectángulo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SpPr/>
      </xdr:nvSpPr>
      <xdr:spPr bwMode="auto">
        <a:xfrm>
          <a:off x="27553504" y="471558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0C84309-4DE1-4A9C-B9CF-466178B211CB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 lineal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543456</xdr:colOff>
      <xdr:row>13</xdr:row>
      <xdr:rowOff>103968</xdr:rowOff>
    </xdr:from>
    <xdr:to>
      <xdr:col>80</xdr:col>
      <xdr:colOff>283806</xdr:colOff>
      <xdr:row>15</xdr:row>
      <xdr:rowOff>133968</xdr:rowOff>
    </xdr:to>
    <xdr:sp macro="[0]!V_Ta07" textlink="$O$65">
      <xdr:nvSpPr>
        <xdr:cNvPr id="19" name="Rectángulo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SpPr/>
      </xdr:nvSpPr>
      <xdr:spPr bwMode="auto">
        <a:xfrm>
          <a:off x="29423256" y="4695018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C0C58F6-9788-4FF2-9B47-2683467DF022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Mototaxi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54362</xdr:colOff>
      <xdr:row>13</xdr:row>
      <xdr:rowOff>103205</xdr:rowOff>
    </xdr:from>
    <xdr:to>
      <xdr:col>85</xdr:col>
      <xdr:colOff>4262</xdr:colOff>
      <xdr:row>15</xdr:row>
      <xdr:rowOff>133205</xdr:rowOff>
    </xdr:to>
    <xdr:sp macro="[0]!V_Ta08" textlink="$O$66">
      <xdr:nvSpPr>
        <xdr:cNvPr id="20" name="Rectángulo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SpPr/>
      </xdr:nvSpPr>
      <xdr:spPr bwMode="auto">
        <a:xfrm>
          <a:off x="31296362" y="469425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CD96088-A1DC-4F08-8CFB-B5EE358294D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Bicicleta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356357</xdr:colOff>
      <xdr:row>16</xdr:row>
      <xdr:rowOff>47733</xdr:rowOff>
    </xdr:from>
    <xdr:to>
      <xdr:col>73</xdr:col>
      <xdr:colOff>553907</xdr:colOff>
      <xdr:row>18</xdr:row>
      <xdr:rowOff>77733</xdr:rowOff>
    </xdr:to>
    <xdr:sp macro="[0]!V_Ta09" textlink="$O$67">
      <xdr:nvSpPr>
        <xdr:cNvPr id="21" name="Rectángulo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SpPr/>
      </xdr:nvSpPr>
      <xdr:spPr bwMode="auto">
        <a:xfrm>
          <a:off x="25559507" y="578178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25B65F20-79BA-4705-93B9-11A011AFDF8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Camión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447757</xdr:colOff>
      <xdr:row>16</xdr:row>
      <xdr:rowOff>66751</xdr:rowOff>
    </xdr:from>
    <xdr:to>
      <xdr:col>77</xdr:col>
      <xdr:colOff>188107</xdr:colOff>
      <xdr:row>18</xdr:row>
      <xdr:rowOff>96751</xdr:rowOff>
    </xdr:to>
    <xdr:sp macro="[0]!V_Ta10" textlink="$O$68">
      <xdr:nvSpPr>
        <xdr:cNvPr id="22" name="Rectángulo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SpPr/>
      </xdr:nvSpPr>
      <xdr:spPr bwMode="auto">
        <a:xfrm>
          <a:off x="27555907" y="580080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1D1E694-2E01-49E3-A2B8-97D2F6795F3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Tráiler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547240</xdr:colOff>
      <xdr:row>16</xdr:row>
      <xdr:rowOff>66975</xdr:rowOff>
    </xdr:from>
    <xdr:to>
      <xdr:col>80</xdr:col>
      <xdr:colOff>287590</xdr:colOff>
      <xdr:row>18</xdr:row>
      <xdr:rowOff>96975</xdr:rowOff>
    </xdr:to>
    <xdr:sp macro="[0]!V_Ta11" textlink="$O$69">
      <xdr:nvSpPr>
        <xdr:cNvPr id="23" name="Rectángulo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SpPr/>
      </xdr:nvSpPr>
      <xdr:spPr bwMode="auto">
        <a:xfrm>
          <a:off x="29427040" y="580102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3435181-77F5-4DAA-8D57-BBE271687D5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Bus Interprovincial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67205</xdr:colOff>
      <xdr:row>16</xdr:row>
      <xdr:rowOff>67703</xdr:rowOff>
    </xdr:from>
    <xdr:to>
      <xdr:col>85</xdr:col>
      <xdr:colOff>17105</xdr:colOff>
      <xdr:row>18</xdr:row>
      <xdr:rowOff>97703</xdr:rowOff>
    </xdr:to>
    <xdr:sp macro="[0]!V_Ta12" textlink="$O$70">
      <xdr:nvSpPr>
        <xdr:cNvPr id="24" name="Rectángulo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SpPr/>
      </xdr:nvSpPr>
      <xdr:spPr bwMode="auto">
        <a:xfrm>
          <a:off x="31309205" y="580175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5C3C9F4C-D442-4AEE-8982-DDB99558E4E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333761</xdr:colOff>
      <xdr:row>19</xdr:row>
      <xdr:rowOff>66369</xdr:rowOff>
    </xdr:from>
    <xdr:to>
      <xdr:col>73</xdr:col>
      <xdr:colOff>531311</xdr:colOff>
      <xdr:row>21</xdr:row>
      <xdr:rowOff>96369</xdr:rowOff>
    </xdr:to>
    <xdr:sp macro="[0]!V_Ta13" textlink="$O$71">
      <xdr:nvSpPr>
        <xdr:cNvPr id="25" name="Rectángulo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SpPr/>
      </xdr:nvSpPr>
      <xdr:spPr bwMode="auto">
        <a:xfrm>
          <a:off x="25536911" y="694341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EFA5628F-4BE9-49F5-8EE0-993AE2CA464D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446659</xdr:colOff>
      <xdr:row>19</xdr:row>
      <xdr:rowOff>66089</xdr:rowOff>
    </xdr:from>
    <xdr:to>
      <xdr:col>77</xdr:col>
      <xdr:colOff>187009</xdr:colOff>
      <xdr:row>21</xdr:row>
      <xdr:rowOff>96089</xdr:rowOff>
    </xdr:to>
    <xdr:sp macro="[0]!V_Ta14" textlink="$O$72">
      <xdr:nvSpPr>
        <xdr:cNvPr id="26" name="Rectángulo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SpPr/>
      </xdr:nvSpPr>
      <xdr:spPr bwMode="auto">
        <a:xfrm>
          <a:off x="27554809" y="6943139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EE5A5D-2747-4492-A629-91AE5EE5636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543510</xdr:colOff>
      <xdr:row>19</xdr:row>
      <xdr:rowOff>66312</xdr:rowOff>
    </xdr:from>
    <xdr:to>
      <xdr:col>80</xdr:col>
      <xdr:colOff>283860</xdr:colOff>
      <xdr:row>21</xdr:row>
      <xdr:rowOff>96312</xdr:rowOff>
    </xdr:to>
    <xdr:sp macro="[0]!V_Ta15" textlink="$O$73">
      <xdr:nvSpPr>
        <xdr:cNvPr id="27" name="Rectángulo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SpPr/>
      </xdr:nvSpPr>
      <xdr:spPr bwMode="auto">
        <a:xfrm>
          <a:off x="29423310" y="6943362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2C2D736-012A-4FE5-9BE1-7E72C79D52A3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30893</xdr:colOff>
      <xdr:row>19</xdr:row>
      <xdr:rowOff>67320</xdr:rowOff>
    </xdr:from>
    <xdr:to>
      <xdr:col>84</xdr:col>
      <xdr:colOff>171293</xdr:colOff>
      <xdr:row>21</xdr:row>
      <xdr:rowOff>97320</xdr:rowOff>
    </xdr:to>
    <xdr:sp macro="[0]!V_Ta16" textlink="$O$74">
      <xdr:nvSpPr>
        <xdr:cNvPr id="28" name="Rectángulo 27">
          <a:extLst>
            <a:ext uri="{FF2B5EF4-FFF2-40B4-BE49-F238E27FC236}">
              <a16:creationId xmlns:a16="http://schemas.microsoft.com/office/drawing/2014/main" id="{00000000-0008-0000-0700-00001C000000}"/>
            </a:ext>
          </a:extLst>
        </xdr:cNvPr>
        <xdr:cNvSpPr/>
      </xdr:nvSpPr>
      <xdr:spPr bwMode="auto">
        <a:xfrm>
          <a:off x="31272893" y="6944370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CD60663-7AA1-4D14-857F-F4C070B6DFB6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71</xdr:col>
      <xdr:colOff>354657</xdr:colOff>
      <xdr:row>22</xdr:row>
      <xdr:rowOff>3834</xdr:rowOff>
    </xdr:from>
    <xdr:to>
      <xdr:col>73</xdr:col>
      <xdr:colOff>552207</xdr:colOff>
      <xdr:row>24</xdr:row>
      <xdr:rowOff>33834</xdr:rowOff>
    </xdr:to>
    <xdr:sp macro="[0]!V_Ta17" textlink="$O$75">
      <xdr:nvSpPr>
        <xdr:cNvPr id="29" name="Rectángulo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SpPr/>
      </xdr:nvSpPr>
      <xdr:spPr bwMode="auto">
        <a:xfrm>
          <a:off x="25557807" y="8023884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91B07F-F77C-43E8-AD18-5F6AA7463C8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74</xdr:col>
      <xdr:colOff>442712</xdr:colOff>
      <xdr:row>22</xdr:row>
      <xdr:rowOff>3555</xdr:rowOff>
    </xdr:from>
    <xdr:to>
      <xdr:col>77</xdr:col>
      <xdr:colOff>183062</xdr:colOff>
      <xdr:row>24</xdr:row>
      <xdr:rowOff>33555</xdr:rowOff>
    </xdr:to>
    <xdr:sp macro="[0]!V_Ta18" textlink="$O$76">
      <xdr:nvSpPr>
        <xdr:cNvPr id="30" name="Rectángulo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SpPr/>
      </xdr:nvSpPr>
      <xdr:spPr bwMode="auto">
        <a:xfrm>
          <a:off x="27550862" y="8023605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801899E-D3CA-47C3-B7D7-5ED3CCB23975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77</xdr:col>
      <xdr:colOff>547787</xdr:colOff>
      <xdr:row>22</xdr:row>
      <xdr:rowOff>48183</xdr:rowOff>
    </xdr:from>
    <xdr:to>
      <xdr:col>80</xdr:col>
      <xdr:colOff>288137</xdr:colOff>
      <xdr:row>24</xdr:row>
      <xdr:rowOff>78183</xdr:rowOff>
    </xdr:to>
    <xdr:sp macro="[0]!V_Ta19" textlink="$O$77">
      <xdr:nvSpPr>
        <xdr:cNvPr id="31" name="Rectángulo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SpPr/>
      </xdr:nvSpPr>
      <xdr:spPr bwMode="auto">
        <a:xfrm>
          <a:off x="29427587" y="8068233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15560C2E-E914-4C88-94E0-2127531B95AF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81</xdr:col>
      <xdr:colOff>55192</xdr:colOff>
      <xdr:row>22</xdr:row>
      <xdr:rowOff>74021</xdr:rowOff>
    </xdr:from>
    <xdr:to>
      <xdr:col>85</xdr:col>
      <xdr:colOff>5092</xdr:colOff>
      <xdr:row>24</xdr:row>
      <xdr:rowOff>104021</xdr:rowOff>
    </xdr:to>
    <xdr:sp macro="[0]!V_Ta20" textlink="$O$78">
      <xdr:nvSpPr>
        <xdr:cNvPr id="32" name="Rectángulo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SpPr/>
      </xdr:nvSpPr>
      <xdr:spPr bwMode="auto">
        <a:xfrm>
          <a:off x="31297192" y="8094071"/>
          <a:ext cx="1512000" cy="792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4DF4BF8D-5C92-400A-B153-07ABAFBB6231}" type="TxLink">
            <a:rPr lang="en-US" sz="2200" b="1" i="0" u="none" strike="noStrike">
              <a:solidFill>
                <a:srgbClr val="FFFF00"/>
              </a:solidFill>
              <a:latin typeface="Arial Narrow"/>
            </a:rPr>
            <a:pPr algn="ctr"/>
            <a:t>N</a:t>
          </a:fld>
          <a:endParaRPr lang="es-PE" sz="2200" b="1" i="0">
            <a:solidFill>
              <a:srgbClr val="FFFF00"/>
            </a:solidFill>
          </a:endParaRPr>
        </a:p>
      </xdr:txBody>
    </xdr:sp>
    <xdr:clientData/>
  </xdr:twoCellAnchor>
  <xdr:twoCellAnchor>
    <xdr:from>
      <xdr:col>70</xdr:col>
      <xdr:colOff>1047750</xdr:colOff>
      <xdr:row>7</xdr:row>
      <xdr:rowOff>247649</xdr:rowOff>
    </xdr:from>
    <xdr:to>
      <xdr:col>85</xdr:col>
      <xdr:colOff>247650</xdr:colOff>
      <xdr:row>9</xdr:row>
      <xdr:rowOff>380574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SpPr/>
      </xdr:nvSpPr>
      <xdr:spPr bwMode="auto">
        <a:xfrm>
          <a:off x="25184100" y="2514599"/>
          <a:ext cx="7867650" cy="933025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4000" b="1" i="1" u="sng" strike="noStrike">
              <a:solidFill>
                <a:srgbClr val="0000FF"/>
              </a:solidFill>
              <a:latin typeface="Arial Narrow"/>
            </a:rPr>
            <a:t>Tipo de Vehiculos</a:t>
          </a:r>
        </a:p>
      </xdr:txBody>
    </xdr:sp>
    <xdr:clientData/>
  </xdr:twoCellAnchor>
  <xdr:twoCellAnchor>
    <xdr:from>
      <xdr:col>72</xdr:col>
      <xdr:colOff>286004</xdr:colOff>
      <xdr:row>25</xdr:row>
      <xdr:rowOff>293803</xdr:rowOff>
    </xdr:from>
    <xdr:to>
      <xdr:col>76</xdr:col>
      <xdr:colOff>514350</xdr:colOff>
      <xdr:row>28</xdr:row>
      <xdr:rowOff>38100</xdr:rowOff>
    </xdr:to>
    <xdr:sp macro="[0]!V_Ta21" textlink="">
      <xdr:nvSpPr>
        <xdr:cNvPr id="34" name="Rectángulo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SpPr/>
      </xdr:nvSpPr>
      <xdr:spPr bwMode="auto">
        <a:xfrm>
          <a:off x="26213054" y="9456853"/>
          <a:ext cx="2590546" cy="887297"/>
        </a:xfrm>
        <a:prstGeom prst="rect">
          <a:avLst/>
        </a:prstGeom>
        <a:solidFill>
          <a:srgbClr val="FF0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Veh/h</a:t>
          </a:r>
        </a:p>
      </xdr:txBody>
    </xdr:sp>
    <xdr:clientData/>
  </xdr:twoCellAnchor>
  <xdr:twoCellAnchor>
    <xdr:from>
      <xdr:col>78</xdr:col>
      <xdr:colOff>32216</xdr:colOff>
      <xdr:row>25</xdr:row>
      <xdr:rowOff>270517</xdr:rowOff>
    </xdr:from>
    <xdr:to>
      <xdr:col>82</xdr:col>
      <xdr:colOff>419100</xdr:colOff>
      <xdr:row>28</xdr:row>
      <xdr:rowOff>76201</xdr:rowOff>
    </xdr:to>
    <xdr:sp macro="[0]!V_Ta22" textlink="">
      <xdr:nvSpPr>
        <xdr:cNvPr id="35" name="Rectángulo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SpPr/>
      </xdr:nvSpPr>
      <xdr:spPr bwMode="auto">
        <a:xfrm>
          <a:off x="29502566" y="9433567"/>
          <a:ext cx="2749084" cy="948684"/>
        </a:xfrm>
        <a:prstGeom prst="rect">
          <a:avLst/>
        </a:prstGeom>
        <a:solidFill>
          <a:srgbClr val="FFC00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n-US" sz="3600" b="1" i="0" u="none" strike="noStrike">
              <a:solidFill>
                <a:srgbClr val="000000"/>
              </a:solidFill>
              <a:latin typeface="Arial Narrow"/>
              <a:ea typeface="+mn-ea"/>
              <a:cs typeface="+mn-cs"/>
            </a:rPr>
            <a:t>Autos/h (UCP)</a:t>
          </a:r>
        </a:p>
      </xdr:txBody>
    </xdr:sp>
    <xdr:clientData/>
  </xdr:twoCellAnchor>
  <xdr:twoCellAnchor>
    <xdr:from>
      <xdr:col>85</xdr:col>
      <xdr:colOff>450269</xdr:colOff>
      <xdr:row>8</xdr:row>
      <xdr:rowOff>42602</xdr:rowOff>
    </xdr:from>
    <xdr:to>
      <xdr:col>90</xdr:col>
      <xdr:colOff>82084</xdr:colOff>
      <xdr:row>29</xdr:row>
      <xdr:rowOff>346363</xdr:rowOff>
    </xdr:to>
    <xdr:sp macro="" textlink="">
      <xdr:nvSpPr>
        <xdr:cNvPr id="68" name="Rectángulo 1">
          <a:extLst>
            <a:ext uri="{FF2B5EF4-FFF2-40B4-BE49-F238E27FC236}">
              <a16:creationId xmlns:a16="http://schemas.microsoft.com/office/drawing/2014/main" id="{00000000-0008-0000-0700-000044000000}"/>
            </a:ext>
          </a:extLst>
        </xdr:cNvPr>
        <xdr:cNvSpPr>
          <a:spLocks noChangeArrowheads="1"/>
        </xdr:cNvSpPr>
      </xdr:nvSpPr>
      <xdr:spPr bwMode="auto">
        <a:xfrm>
          <a:off x="65116360" y="2553738"/>
          <a:ext cx="3095451" cy="8304761"/>
        </a:xfrm>
        <a:prstGeom prst="rect">
          <a:avLst/>
        </a:prstGeom>
        <a:solidFill>
          <a:srgbClr val="CCECFF"/>
        </a:solidFill>
        <a:ln w="38100" algn="ctr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85</xdr:col>
      <xdr:colOff>499536</xdr:colOff>
      <xdr:row>8</xdr:row>
      <xdr:rowOff>0</xdr:rowOff>
    </xdr:from>
    <xdr:to>
      <xdr:col>89</xdr:col>
      <xdr:colOff>618947</xdr:colOff>
      <xdr:row>11</xdr:row>
      <xdr:rowOff>103909</xdr:rowOff>
    </xdr:to>
    <xdr:sp macro="" textlink="">
      <xdr:nvSpPr>
        <xdr:cNvPr id="69" name="Rectángulo 68">
          <a:extLst>
            <a:ext uri="{FF2B5EF4-FFF2-40B4-BE49-F238E27FC236}">
              <a16:creationId xmlns:a16="http://schemas.microsoft.com/office/drawing/2014/main" id="{00000000-0008-0000-0700-000045000000}"/>
            </a:ext>
          </a:extLst>
        </xdr:cNvPr>
        <xdr:cNvSpPr/>
      </xdr:nvSpPr>
      <xdr:spPr bwMode="auto">
        <a:xfrm>
          <a:off x="65165627" y="2511136"/>
          <a:ext cx="2890320" cy="1246909"/>
        </a:xfrm>
        <a:prstGeom prst="rect">
          <a:avLst/>
        </a:prstGeom>
        <a:noFill/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  <a:scene3d>
          <a:camera prst="orthographicFront">
            <a:rot lat="0" lon="0" rev="0"/>
          </a:camera>
          <a:lightRig rig="glow" dir="t">
            <a:rot lat="0" lon="0" rev="4800000"/>
          </a:lightRig>
        </a:scene3d>
        <a:sp3d prstMaterial="matte">
          <a:bevelT w="127000" h="63500"/>
        </a:sp3d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n-US" sz="3600" b="1" i="1" u="none" strike="noStrike">
              <a:solidFill>
                <a:srgbClr val="0000FF"/>
              </a:solidFill>
              <a:latin typeface="Arial Narrow"/>
            </a:rPr>
            <a:t>Modo de Transporte</a:t>
          </a:r>
        </a:p>
      </xdr:txBody>
    </xdr:sp>
    <xdr:clientData/>
  </xdr:twoCellAnchor>
  <xdr:twoCellAnchor>
    <xdr:from>
      <xdr:col>86</xdr:col>
      <xdr:colOff>143750</xdr:colOff>
      <xdr:row>11</xdr:row>
      <xdr:rowOff>214009</xdr:rowOff>
    </xdr:from>
    <xdr:to>
      <xdr:col>89</xdr:col>
      <xdr:colOff>433641</xdr:colOff>
      <xdr:row>13</xdr:row>
      <xdr:rowOff>280009</xdr:rowOff>
    </xdr:to>
    <xdr:sp macro="[0]!V_Ta23" textlink="$O$81">
      <xdr:nvSpPr>
        <xdr:cNvPr id="70" name="Rectángulo 69">
          <a:extLst>
            <a:ext uri="{FF2B5EF4-FFF2-40B4-BE49-F238E27FC236}">
              <a16:creationId xmlns:a16="http://schemas.microsoft.com/office/drawing/2014/main" id="{00000000-0008-0000-0700-000046000000}"/>
            </a:ext>
          </a:extLst>
        </xdr:cNvPr>
        <xdr:cNvSpPr/>
      </xdr:nvSpPr>
      <xdr:spPr bwMode="auto">
        <a:xfrm>
          <a:off x="65502568" y="3868145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4AEE8DC-10D3-4D9B-9EC6-28F5CC7C883C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14</xdr:row>
      <xdr:rowOff>214008</xdr:rowOff>
    </xdr:from>
    <xdr:to>
      <xdr:col>89</xdr:col>
      <xdr:colOff>433641</xdr:colOff>
      <xdr:row>16</xdr:row>
      <xdr:rowOff>280008</xdr:rowOff>
    </xdr:to>
    <xdr:sp macro="[0]!V_Ta24" textlink="$O$82">
      <xdr:nvSpPr>
        <xdr:cNvPr id="71" name="Rectángulo 70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SpPr/>
      </xdr:nvSpPr>
      <xdr:spPr bwMode="auto">
        <a:xfrm>
          <a:off x="65502568" y="5011144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AFBD84BD-D578-4049-A475-C6C0C0A25254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17</xdr:row>
      <xdr:rowOff>179372</xdr:rowOff>
    </xdr:from>
    <xdr:to>
      <xdr:col>89</xdr:col>
      <xdr:colOff>433641</xdr:colOff>
      <xdr:row>19</xdr:row>
      <xdr:rowOff>245372</xdr:rowOff>
    </xdr:to>
    <xdr:sp macro="[0]!V_Ta25" textlink="$O$83">
      <xdr:nvSpPr>
        <xdr:cNvPr id="72" name="Rectángulo 71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SpPr/>
      </xdr:nvSpPr>
      <xdr:spPr bwMode="auto">
        <a:xfrm>
          <a:off x="65502568" y="6119508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665ED79E-A474-4776-8061-24B372344A9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20</xdr:row>
      <xdr:rowOff>231326</xdr:rowOff>
    </xdr:from>
    <xdr:to>
      <xdr:col>89</xdr:col>
      <xdr:colOff>433641</xdr:colOff>
      <xdr:row>22</xdr:row>
      <xdr:rowOff>297326</xdr:rowOff>
    </xdr:to>
    <xdr:sp macro="[0]!V_Ta26" textlink="$O$84">
      <xdr:nvSpPr>
        <xdr:cNvPr id="73" name="Rectángulo 72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SpPr/>
      </xdr:nvSpPr>
      <xdr:spPr bwMode="auto">
        <a:xfrm>
          <a:off x="65502568" y="7314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07A6D30C-7CAC-4E38-8B87-69397AE45B51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23</xdr:row>
      <xdr:rowOff>162054</xdr:rowOff>
    </xdr:from>
    <xdr:to>
      <xdr:col>89</xdr:col>
      <xdr:colOff>433641</xdr:colOff>
      <xdr:row>25</xdr:row>
      <xdr:rowOff>228054</xdr:rowOff>
    </xdr:to>
    <xdr:sp macro="[0]!V_Ta27" textlink="$O$85">
      <xdr:nvSpPr>
        <xdr:cNvPr id="74" name="Rectángulo 73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SpPr/>
      </xdr:nvSpPr>
      <xdr:spPr bwMode="auto">
        <a:xfrm>
          <a:off x="65502568" y="8388190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D619D335-1A09-49F6-B44B-10433460140E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86</xdr:col>
      <xdr:colOff>143750</xdr:colOff>
      <xdr:row>26</xdr:row>
      <xdr:rowOff>231326</xdr:rowOff>
    </xdr:from>
    <xdr:to>
      <xdr:col>89</xdr:col>
      <xdr:colOff>433641</xdr:colOff>
      <xdr:row>28</xdr:row>
      <xdr:rowOff>297326</xdr:rowOff>
    </xdr:to>
    <xdr:sp macro="[0]!V_Ta28" textlink="$O$86">
      <xdr:nvSpPr>
        <xdr:cNvPr id="75" name="Rectángulo 74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SpPr/>
      </xdr:nvSpPr>
      <xdr:spPr bwMode="auto">
        <a:xfrm>
          <a:off x="65502568" y="9600462"/>
          <a:ext cx="2368073" cy="828000"/>
        </a:xfrm>
        <a:prstGeom prst="rect">
          <a:avLst/>
        </a:prstGeom>
        <a:solidFill>
          <a:srgbClr val="0070C0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xdr:spPr>
      <xdr:txBody>
        <a:bodyPr vertOverflow="clip" horzOverflow="clip" wrap="square" lIns="18288" tIns="0" rIns="0" bIns="0" rtlCol="0" anchor="ctr" upright="1"/>
        <a:lstStyle/>
        <a:p>
          <a:pPr algn="ctr"/>
          <a:fld id="{B761A322-2C4D-4B00-ABBC-5F5C8D4FB563}" type="TxLink">
            <a:rPr lang="en-US" sz="2000" b="1" i="0" u="none" strike="noStrike">
              <a:solidFill>
                <a:schemeClr val="bg1"/>
              </a:solidFill>
              <a:latin typeface="Arial Narrow"/>
            </a:rPr>
            <a:pPr algn="ctr"/>
            <a:t>#¡REF!</a:t>
          </a:fld>
          <a:endParaRPr lang="es-PE" sz="2400" b="1" i="0">
            <a:solidFill>
              <a:schemeClr val="bg1"/>
            </a:solidFill>
          </a:endParaRPr>
        </a:p>
      </xdr:txBody>
    </xdr:sp>
    <xdr:clientData/>
  </xdr:twoCellAnchor>
  <xdr:twoCellAnchor>
    <xdr:from>
      <xdr:col>57</xdr:col>
      <xdr:colOff>681992</xdr:colOff>
      <xdr:row>101</xdr:row>
      <xdr:rowOff>107631</xdr:rowOff>
    </xdr:from>
    <xdr:to>
      <xdr:col>70</xdr:col>
      <xdr:colOff>27166</xdr:colOff>
      <xdr:row>105</xdr:row>
      <xdr:rowOff>444397</xdr:rowOff>
    </xdr:to>
    <xdr:grpSp>
      <xdr:nvGrpSpPr>
        <xdr:cNvPr id="38" name="Grupo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GrpSpPr/>
      </xdr:nvGrpSpPr>
      <xdr:grpSpPr>
        <a:xfrm>
          <a:off x="18779492" y="35540631"/>
          <a:ext cx="3002774" cy="1860766"/>
          <a:chOff x="26365212" y="30669201"/>
          <a:chExt cx="2535174" cy="2348469"/>
        </a:xfrm>
      </xdr:grpSpPr>
      <xdr:sp macro="" textlink="">
        <xdr:nvSpPr>
          <xdr:cNvPr id="39" name="Rectángulo 38">
            <a:extLst>
              <a:ext uri="{FF2B5EF4-FFF2-40B4-BE49-F238E27FC236}">
                <a16:creationId xmlns:a16="http://schemas.microsoft.com/office/drawing/2014/main" id="{00000000-0008-0000-0700-000027000000}"/>
              </a:ext>
            </a:extLst>
          </xdr:cNvPr>
          <xdr:cNvSpPr/>
        </xdr:nvSpPr>
        <xdr:spPr bwMode="auto">
          <a:xfrm>
            <a:off x="26365212" y="30669201"/>
            <a:ext cx="2535174" cy="2348469"/>
          </a:xfrm>
          <a:prstGeom prst="rect">
            <a:avLst/>
          </a:prstGeom>
          <a:solidFill>
            <a:schemeClr val="bg1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s-PE" sz="1000"/>
          </a:p>
        </xdr:txBody>
      </xdr:sp>
      <xdr:sp macro="" textlink="">
        <xdr:nvSpPr>
          <xdr:cNvPr id="40" name="Rectángulo 39">
            <a:extLst>
              <a:ext uri="{FF2B5EF4-FFF2-40B4-BE49-F238E27FC236}">
                <a16:creationId xmlns:a16="http://schemas.microsoft.com/office/drawing/2014/main" id="{00000000-0008-0000-0700-000028000000}"/>
              </a:ext>
            </a:extLst>
          </xdr:cNvPr>
          <xdr:cNvSpPr/>
        </xdr:nvSpPr>
        <xdr:spPr bwMode="auto">
          <a:xfrm>
            <a:off x="26437819" y="30729483"/>
            <a:ext cx="2410077" cy="689922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algn="ctr"/>
            <a:r>
              <a:rPr lang="es-PE" sz="2000" b="1">
                <a:latin typeface="Arial Narrow" panose="020B0606020202030204" pitchFamily="34" charset="0"/>
              </a:rPr>
              <a:t>CÓDIGO</a:t>
            </a:r>
          </a:p>
        </xdr:txBody>
      </xdr:sp>
      <xdr:sp macro="" textlink="">
        <xdr:nvSpPr>
          <xdr:cNvPr id="41" name="Rectángulo 40">
            <a:extLst>
              <a:ext uri="{FF2B5EF4-FFF2-40B4-BE49-F238E27FC236}">
                <a16:creationId xmlns:a16="http://schemas.microsoft.com/office/drawing/2014/main" id="{00000000-0008-0000-0700-000029000000}"/>
              </a:ext>
            </a:extLst>
          </xdr:cNvPr>
          <xdr:cNvSpPr/>
        </xdr:nvSpPr>
        <xdr:spPr bwMode="auto">
          <a:xfrm>
            <a:off x="26385332" y="31815698"/>
            <a:ext cx="2494933" cy="776659"/>
          </a:xfrm>
          <a:prstGeom prst="rect">
            <a:avLst/>
          </a:prstGeom>
          <a:noFill/>
          <a:ln w="952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Overflow="clip" horzOverflow="clip" wrap="square" lIns="18288" tIns="0" rIns="0" bIns="0" rtlCol="0" anchor="ctr" upright="1"/>
          <a:lstStyle/>
          <a:p>
            <a:pPr marL="0" indent="0" algn="ctr"/>
            <a:fld id="{A5F93488-F4D8-406C-B974-49122D79C1CC}" type="TxLink">
              <a:rPr lang="en-US" sz="3600" b="0" i="0" u="none" strike="noStrike">
                <a:solidFill>
                  <a:sysClr val="windowText" lastClr="000000"/>
                </a:solidFill>
                <a:latin typeface="Arial Narrow"/>
                <a:ea typeface="+mn-ea"/>
                <a:cs typeface="+mn-cs"/>
              </a:rPr>
              <a:pPr marL="0" indent="0" algn="ctr"/>
              <a:t>E06-04</a:t>
            </a:fld>
            <a:endParaRPr lang="es-PE" sz="8000" b="0">
              <a:solidFill>
                <a:sysClr val="windowText" lastClr="000000"/>
              </a:solidFill>
              <a:latin typeface="Arial Narrow" panose="020B0606020202030204" pitchFamily="34" charset="0"/>
              <a:ea typeface="+mn-ea"/>
              <a:cs typeface="+mn-cs"/>
            </a:endParaRPr>
          </a:p>
        </xdr:txBody>
      </xdr:sp>
      <xdr:cxnSp macro="">
        <xdr:nvCxnSpPr>
          <xdr:cNvPr id="42" name="Conector recto 41">
            <a:extLst>
              <a:ext uri="{FF2B5EF4-FFF2-40B4-BE49-F238E27FC236}">
                <a16:creationId xmlns:a16="http://schemas.microsoft.com/office/drawing/2014/main" id="{00000000-0008-0000-0700-00002A000000}"/>
              </a:ext>
            </a:extLst>
          </xdr:cNvPr>
          <xdr:cNvCxnSpPr/>
        </xdr:nvCxnSpPr>
        <xdr:spPr bwMode="auto">
          <a:xfrm>
            <a:off x="26385332" y="31593795"/>
            <a:ext cx="2515054" cy="0"/>
          </a:xfrm>
          <a:prstGeom prst="line">
            <a:avLst/>
          </a:prstGeom>
          <a:solidFill>
            <a:srgbClr val="FFFFFF"/>
          </a:solidFill>
          <a:ln w="19050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/>
        </xdr:spPr>
      </xdr:cxnSp>
    </xdr:grpSp>
    <xdr:clientData/>
  </xdr:twoCellAnchor>
  <xdr:twoCellAnchor>
    <xdr:from>
      <xdr:col>2</xdr:col>
      <xdr:colOff>0</xdr:colOff>
      <xdr:row>8</xdr:row>
      <xdr:rowOff>0</xdr:rowOff>
    </xdr:from>
    <xdr:to>
      <xdr:col>70</xdr:col>
      <xdr:colOff>674726</xdr:colOff>
      <xdr:row>96</xdr:row>
      <xdr:rowOff>307256</xdr:rowOff>
    </xdr:to>
    <xdr:grpSp>
      <xdr:nvGrpSpPr>
        <xdr:cNvPr id="171" name="Grupo 170">
          <a:extLst>
            <a:ext uri="{FF2B5EF4-FFF2-40B4-BE49-F238E27FC236}">
              <a16:creationId xmlns:a16="http://schemas.microsoft.com/office/drawing/2014/main" id="{00000000-0008-0000-0700-0000AB000000}"/>
            </a:ext>
          </a:extLst>
        </xdr:cNvPr>
        <xdr:cNvGrpSpPr/>
      </xdr:nvGrpSpPr>
      <xdr:grpSpPr>
        <a:xfrm>
          <a:off x="1295400" y="2552700"/>
          <a:ext cx="21134426" cy="31053956"/>
          <a:chOff x="811174" y="2630742"/>
          <a:chExt cx="21134426" cy="31053956"/>
        </a:xfrm>
      </xdr:grpSpPr>
      <xdr:grpSp>
        <xdr:nvGrpSpPr>
          <xdr:cNvPr id="172" name="Grupo 171">
            <a:extLst>
              <a:ext uri="{FF2B5EF4-FFF2-40B4-BE49-F238E27FC236}">
                <a16:creationId xmlns:a16="http://schemas.microsoft.com/office/drawing/2014/main" id="{00000000-0008-0000-0700-0000AC000000}"/>
              </a:ext>
            </a:extLst>
          </xdr:cNvPr>
          <xdr:cNvGrpSpPr/>
        </xdr:nvGrpSpPr>
        <xdr:grpSpPr>
          <a:xfrm>
            <a:off x="19284750" y="31673447"/>
            <a:ext cx="2474783" cy="2011251"/>
            <a:chOff x="19284750" y="31673447"/>
            <a:chExt cx="2474783" cy="2011251"/>
          </a:xfrm>
        </xdr:grpSpPr>
        <xdr:sp macro="" textlink="">
          <xdr:nvSpPr>
            <xdr:cNvPr id="227" name="Rectángulo 226">
              <a:extLst>
                <a:ext uri="{FF2B5EF4-FFF2-40B4-BE49-F238E27FC236}">
                  <a16:creationId xmlns:a16="http://schemas.microsoft.com/office/drawing/2014/main" id="{00000000-0008-0000-0700-0000E3000000}"/>
                </a:ext>
              </a:extLst>
            </xdr:cNvPr>
            <xdr:cNvSpPr/>
          </xdr:nvSpPr>
          <xdr:spPr bwMode="auto">
            <a:xfrm>
              <a:off x="19284750" y="31673447"/>
              <a:ext cx="2474783" cy="2011251"/>
            </a:xfrm>
            <a:prstGeom prst="rect">
              <a:avLst/>
            </a:prstGeom>
            <a:solidFill>
              <a:schemeClr val="bg1"/>
            </a:solidFill>
            <a:ln w="9525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PE" sz="1000"/>
            </a:p>
          </xdr:txBody>
        </xdr:sp>
        <xdr:sp macro="" textlink="">
          <xdr:nvSpPr>
            <xdr:cNvPr id="228" name="Rectángulo 227">
              <a:extLst>
                <a:ext uri="{FF2B5EF4-FFF2-40B4-BE49-F238E27FC236}">
                  <a16:creationId xmlns:a16="http://schemas.microsoft.com/office/drawing/2014/main" id="{00000000-0008-0000-0700-0000E4000000}"/>
                </a:ext>
              </a:extLst>
            </xdr:cNvPr>
            <xdr:cNvSpPr/>
          </xdr:nvSpPr>
          <xdr:spPr bwMode="auto">
            <a:xfrm>
              <a:off x="19355627" y="31772473"/>
              <a:ext cx="2352666" cy="590856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algn="ctr"/>
              <a:r>
                <a:rPr lang="es-PE" sz="2400" b="1">
                  <a:latin typeface="Arial Narrow" panose="020B0606020202030204" pitchFamily="34" charset="0"/>
                </a:rPr>
                <a:t>CÓDIGO</a:t>
              </a:r>
            </a:p>
          </xdr:txBody>
        </xdr:sp>
        <xdr:sp macro="" textlink="Inicio!G4">
          <xdr:nvSpPr>
            <xdr:cNvPr id="229" name="Rectángulo 228">
              <a:extLst>
                <a:ext uri="{FF2B5EF4-FFF2-40B4-BE49-F238E27FC236}">
                  <a16:creationId xmlns:a16="http://schemas.microsoft.com/office/drawing/2014/main" id="{00000000-0008-0000-0700-0000E5000000}"/>
                </a:ext>
              </a:extLst>
            </xdr:cNvPr>
            <xdr:cNvSpPr/>
          </xdr:nvSpPr>
          <xdr:spPr bwMode="auto">
            <a:xfrm>
              <a:off x="19304391" y="32726417"/>
              <a:ext cx="2435500" cy="665138"/>
            </a:xfrm>
            <a:prstGeom prst="rect">
              <a:avLst/>
            </a:prstGeom>
            <a:noFill/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ctr" upright="1"/>
            <a:lstStyle/>
            <a:p>
              <a:pPr marL="0" indent="0" algn="ctr"/>
              <a:fld id="{E7895A40-5E72-4018-96C7-7FE4FC3FA2E5}" type="TxLink">
                <a:rPr lang="en-US" sz="4000" b="0" i="0" u="none" strike="noStrike">
                  <a:solidFill>
                    <a:sysClr val="windowText" lastClr="000000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SP06</a:t>
              </a:fld>
              <a:endParaRPr lang="es-PE" sz="4000" b="0">
                <a:solidFill>
                  <a:sysClr val="windowText" lastClr="000000"/>
                </a:solidFill>
                <a:latin typeface="Arial Narrow" panose="020B0606020202030204" pitchFamily="34" charset="0"/>
                <a:ea typeface="+mn-ea"/>
                <a:cs typeface="+mn-cs"/>
              </a:endParaRPr>
            </a:p>
          </xdr:txBody>
        </xdr:sp>
        <xdr:cxnSp macro="">
          <xdr:nvCxnSpPr>
            <xdr:cNvPr id="230" name="Conector recto 229">
              <a:extLst>
                <a:ext uri="{FF2B5EF4-FFF2-40B4-BE49-F238E27FC236}">
                  <a16:creationId xmlns:a16="http://schemas.microsoft.com/office/drawing/2014/main" id="{00000000-0008-0000-0700-0000E6000000}"/>
                </a:ext>
              </a:extLst>
            </xdr:cNvPr>
            <xdr:cNvCxnSpPr/>
          </xdr:nvCxnSpPr>
          <xdr:spPr bwMode="auto">
            <a:xfrm>
              <a:off x="19304391" y="32465278"/>
              <a:ext cx="2455142" cy="0"/>
            </a:xfrm>
            <a:prstGeom prst="line">
              <a:avLst/>
            </a:prstGeom>
            <a:solidFill>
              <a:srgbClr val="FFFFFF"/>
            </a:solidFill>
            <a:ln w="19050" cap="flat" cmpd="sng" algn="ctr">
              <a:solidFill>
                <a:srgbClr val="000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</xdr:grpSp>
      <xdr:grpSp>
        <xdr:nvGrpSpPr>
          <xdr:cNvPr id="173" name="Grupo 172">
            <a:extLst>
              <a:ext uri="{FF2B5EF4-FFF2-40B4-BE49-F238E27FC236}">
                <a16:creationId xmlns:a16="http://schemas.microsoft.com/office/drawing/2014/main" id="{00000000-0008-0000-0700-0000AD000000}"/>
              </a:ext>
            </a:extLst>
          </xdr:cNvPr>
          <xdr:cNvGrpSpPr/>
        </xdr:nvGrpSpPr>
        <xdr:grpSpPr>
          <a:xfrm>
            <a:off x="811174" y="2630742"/>
            <a:ext cx="21134426" cy="16622635"/>
            <a:chOff x="811174" y="2630742"/>
            <a:chExt cx="21134426" cy="16622635"/>
          </a:xfrm>
        </xdr:grpSpPr>
        <xdr:sp macro="" textlink="">
          <xdr:nvSpPr>
            <xdr:cNvPr id="174" name="Rectángulo: esquinas redondeadas 94">
              <a:extLst>
                <a:ext uri="{FF2B5EF4-FFF2-40B4-BE49-F238E27FC236}">
                  <a16:creationId xmlns:a16="http://schemas.microsoft.com/office/drawing/2014/main" id="{00000000-0008-0000-0700-0000A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868900" y="2653872"/>
              <a:ext cx="3771900" cy="3670727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5" name="Forma libre 174">
              <a:extLst>
                <a:ext uri="{FF2B5EF4-FFF2-40B4-BE49-F238E27FC236}">
                  <a16:creationId xmlns:a16="http://schemas.microsoft.com/office/drawing/2014/main" id="{00000000-0008-0000-0700-0000AF000000}"/>
                </a:ext>
              </a:extLst>
            </xdr:cNvPr>
            <xdr:cNvSpPr/>
          </xdr:nvSpPr>
          <xdr:spPr bwMode="auto">
            <a:xfrm>
              <a:off x="3733800" y="13030201"/>
              <a:ext cx="4114800" cy="3581400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2928937" h="3119437">
                  <a:moveTo>
                    <a:pt x="0" y="0"/>
                  </a:moveTo>
                  <a:cubicBezTo>
                    <a:pt x="2841625" y="31749"/>
                    <a:pt x="2849562" y="158750"/>
                    <a:pt x="2928937" y="3119437"/>
                  </a:cubicBezTo>
                </a:path>
              </a:pathLst>
            </a:custGeom>
            <a:noFill/>
            <a:ln w="139700" algn="ctr">
              <a:solidFill>
                <a:srgbClr val="7030A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cxnSp macro="">
          <xdr:nvCxnSpPr>
            <xdr:cNvPr id="176" name="Conector recto 167">
              <a:extLst>
                <a:ext uri="{FF2B5EF4-FFF2-40B4-BE49-F238E27FC236}">
                  <a16:creationId xmlns:a16="http://schemas.microsoft.com/office/drawing/2014/main" id="{00000000-0008-0000-0700-0000B0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H="1" flipV="1">
              <a:off x="13868400" y="4686300"/>
              <a:ext cx="11722" cy="12173606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77" name="Forma libre 176">
              <a:extLst>
                <a:ext uri="{FF2B5EF4-FFF2-40B4-BE49-F238E27FC236}">
                  <a16:creationId xmlns:a16="http://schemas.microsoft.com/office/drawing/2014/main" id="{00000000-0008-0000-0700-0000B1000000}"/>
                </a:ext>
              </a:extLst>
            </xdr:cNvPr>
            <xdr:cNvSpPr/>
          </xdr:nvSpPr>
          <xdr:spPr bwMode="auto">
            <a:xfrm>
              <a:off x="3771899" y="7696200"/>
              <a:ext cx="1524001" cy="3619501"/>
            </a:xfrm>
            <a:custGeom>
              <a:avLst/>
              <a:gdLst>
                <a:gd name="connsiteX0" fmla="*/ 3548063 w 3548063"/>
                <a:gd name="connsiteY0" fmla="*/ 0 h 2595562"/>
                <a:gd name="connsiteX1" fmla="*/ 0 w 3548063"/>
                <a:gd name="connsiteY1" fmla="*/ 2595562 h 2595562"/>
                <a:gd name="connsiteX0" fmla="*/ 3548063 w 3548063"/>
                <a:gd name="connsiteY0" fmla="*/ 0 h 2595690"/>
                <a:gd name="connsiteX1" fmla="*/ 0 w 3548063"/>
                <a:gd name="connsiteY1" fmla="*/ 2595562 h 2595690"/>
                <a:gd name="connsiteX0" fmla="*/ 3548063 w 3551052"/>
                <a:gd name="connsiteY0" fmla="*/ 0 h 2595865"/>
                <a:gd name="connsiteX1" fmla="*/ 0 w 3551052"/>
                <a:gd name="connsiteY1" fmla="*/ 2595562 h 2595865"/>
                <a:gd name="connsiteX0" fmla="*/ 3548063 w 3551052"/>
                <a:gd name="connsiteY0" fmla="*/ 0 h 1799126"/>
                <a:gd name="connsiteX1" fmla="*/ 0 w 3551052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799126"/>
                <a:gd name="connsiteX1" fmla="*/ 0 w 3548063"/>
                <a:gd name="connsiteY1" fmla="*/ 1785937 h 1799126"/>
                <a:gd name="connsiteX0" fmla="*/ 3548063 w 3548063"/>
                <a:gd name="connsiteY0" fmla="*/ 0 h 1864920"/>
                <a:gd name="connsiteX1" fmla="*/ 0 w 3548063"/>
                <a:gd name="connsiteY1" fmla="*/ 1857374 h 1864920"/>
                <a:gd name="connsiteX0" fmla="*/ 3643313 w 3643313"/>
                <a:gd name="connsiteY0" fmla="*/ 0 h 1799126"/>
                <a:gd name="connsiteX1" fmla="*/ 0 w 3643313"/>
                <a:gd name="connsiteY1" fmla="*/ 1785937 h 1799126"/>
                <a:gd name="connsiteX0" fmla="*/ 3619500 w 3619500"/>
                <a:gd name="connsiteY0" fmla="*/ 0 h 2334139"/>
                <a:gd name="connsiteX1" fmla="*/ 0 w 3619500"/>
                <a:gd name="connsiteY1" fmla="*/ 2333624 h 2334139"/>
                <a:gd name="connsiteX0" fmla="*/ 3619500 w 3619500"/>
                <a:gd name="connsiteY0" fmla="*/ 0 h 2333624"/>
                <a:gd name="connsiteX1" fmla="*/ 0 w 3619500"/>
                <a:gd name="connsiteY1" fmla="*/ 2333624 h 2333624"/>
                <a:gd name="connsiteX0" fmla="*/ 3714750 w 3714750"/>
                <a:gd name="connsiteY0" fmla="*/ 0 h 2333624"/>
                <a:gd name="connsiteX1" fmla="*/ 0 w 3714750"/>
                <a:gd name="connsiteY1" fmla="*/ 2333624 h 2333624"/>
                <a:gd name="connsiteX0" fmla="*/ 3595688 w 3595688"/>
                <a:gd name="connsiteY0" fmla="*/ 0 h 2381249"/>
                <a:gd name="connsiteX1" fmla="*/ 0 w 3595688"/>
                <a:gd name="connsiteY1" fmla="*/ 2381249 h 238124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3595688" h="2381249">
                  <a:moveTo>
                    <a:pt x="3595688" y="0"/>
                  </a:moveTo>
                  <a:cubicBezTo>
                    <a:pt x="3577827" y="2008187"/>
                    <a:pt x="3679031" y="2349498"/>
                    <a:pt x="0" y="2381249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78" name="Rectángulo: esquinas redondeadas 94">
              <a:extLst>
                <a:ext uri="{FF2B5EF4-FFF2-40B4-BE49-F238E27FC236}">
                  <a16:creationId xmlns:a16="http://schemas.microsoft.com/office/drawing/2014/main" id="{00000000-0008-0000-0700-0000B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438268" y="2691972"/>
              <a:ext cx="2603961" cy="7754642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179" name="107 CuadroTexto">
              <a:extLst>
                <a:ext uri="{FF2B5EF4-FFF2-40B4-BE49-F238E27FC236}">
                  <a16:creationId xmlns:a16="http://schemas.microsoft.com/office/drawing/2014/main" id="{00000000-0008-0000-0700-0000B3000000}"/>
                </a:ext>
              </a:extLst>
            </xdr:cNvPr>
            <xdr:cNvSpPr txBox="1"/>
          </xdr:nvSpPr>
          <xdr:spPr bwMode="auto">
            <a:xfrm>
              <a:off x="9839185" y="16657525"/>
              <a:ext cx="913153" cy="46134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0" name="107 CuadroTexto">
              <a:extLst>
                <a:ext uri="{FF2B5EF4-FFF2-40B4-BE49-F238E27FC236}">
                  <a16:creationId xmlns:a16="http://schemas.microsoft.com/office/drawing/2014/main" id="{00000000-0008-0000-0700-0000B4000000}"/>
                </a:ext>
              </a:extLst>
            </xdr:cNvPr>
            <xdr:cNvSpPr txBox="1"/>
          </xdr:nvSpPr>
          <xdr:spPr bwMode="auto">
            <a:xfrm>
              <a:off x="18663498" y="7232997"/>
              <a:ext cx="90441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Q$89">
          <xdr:nvSpPr>
            <xdr:cNvPr id="181" name="279 CuadroTexto">
              <a:extLst>
                <a:ext uri="{FF2B5EF4-FFF2-40B4-BE49-F238E27FC236}">
                  <a16:creationId xmlns:a16="http://schemas.microsoft.com/office/drawing/2014/main" id="{00000000-0008-0000-0700-0000B5000000}"/>
                </a:ext>
              </a:extLst>
            </xdr:cNvPr>
            <xdr:cNvSpPr txBox="1"/>
          </xdr:nvSpPr>
          <xdr:spPr bwMode="auto">
            <a:xfrm>
              <a:off x="97722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5119B8DF-E0CA-4611-BDE1-DC4C54C3B774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2" name="Rectángulo: esquinas redondeadas 94">
              <a:extLst>
                <a:ext uri="{FF2B5EF4-FFF2-40B4-BE49-F238E27FC236}">
                  <a16:creationId xmlns:a16="http://schemas.microsoft.com/office/drawing/2014/main" id="{00000000-0008-0000-0700-0000B6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6438900" y="2705100"/>
              <a:ext cx="647700" cy="77343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$S$89">
          <xdr:nvSpPr>
            <xdr:cNvPr id="183" name="279 CuadroTexto">
              <a:extLst>
                <a:ext uri="{FF2B5EF4-FFF2-40B4-BE49-F238E27FC236}">
                  <a16:creationId xmlns:a16="http://schemas.microsoft.com/office/drawing/2014/main" id="{00000000-0008-0000-0700-0000B7000000}"/>
                </a:ext>
              </a:extLst>
            </xdr:cNvPr>
            <xdr:cNvSpPr txBox="1"/>
          </xdr:nvSpPr>
          <xdr:spPr bwMode="auto">
            <a:xfrm>
              <a:off x="1655945" y="10985146"/>
              <a:ext cx="1289331" cy="551157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668235B-D90D-46AE-8528-29E0EC55E857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84" name="107 CuadroTexto">
              <a:extLst>
                <a:ext uri="{FF2B5EF4-FFF2-40B4-BE49-F238E27FC236}">
                  <a16:creationId xmlns:a16="http://schemas.microsoft.com/office/drawing/2014/main" id="{00000000-0008-0000-0700-0000B8000000}"/>
                </a:ext>
              </a:extLst>
            </xdr:cNvPr>
            <xdr:cNvSpPr txBox="1"/>
          </xdr:nvSpPr>
          <xdr:spPr bwMode="auto">
            <a:xfrm>
              <a:off x="2930595" y="11034382"/>
              <a:ext cx="86069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85" name="107 CuadroTexto">
              <a:extLst>
                <a:ext uri="{FF2B5EF4-FFF2-40B4-BE49-F238E27FC236}">
                  <a16:creationId xmlns:a16="http://schemas.microsoft.com/office/drawing/2014/main" id="{00000000-0008-0000-0700-0000B9000000}"/>
                </a:ext>
              </a:extLst>
            </xdr:cNvPr>
            <xdr:cNvSpPr txBox="1"/>
          </xdr:nvSpPr>
          <xdr:spPr bwMode="auto">
            <a:xfrm>
              <a:off x="13437903" y="3923015"/>
              <a:ext cx="860690" cy="40437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21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$BU$36">
          <xdr:nvSpPr>
            <xdr:cNvPr id="186" name="279 CuadroTexto">
              <a:extLst>
                <a:ext uri="{FF2B5EF4-FFF2-40B4-BE49-F238E27FC236}">
                  <a16:creationId xmlns:a16="http://schemas.microsoft.com/office/drawing/2014/main" id="{00000000-0008-0000-0700-0000BA000000}"/>
                </a:ext>
              </a:extLst>
            </xdr:cNvPr>
            <xdr:cNvSpPr txBox="1"/>
          </xdr:nvSpPr>
          <xdr:spPr bwMode="auto">
            <a:xfrm>
              <a:off x="12911765" y="17548280"/>
              <a:ext cx="1745652" cy="713966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9384EC9-297F-4AF9-8A78-D6211999FEAB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8">
          <xdr:nvSpPr>
            <xdr:cNvPr id="187" name="279 CuadroTexto">
              <a:extLst>
                <a:ext uri="{FF2B5EF4-FFF2-40B4-BE49-F238E27FC236}">
                  <a16:creationId xmlns:a16="http://schemas.microsoft.com/office/drawing/2014/main" id="{00000000-0008-0000-0700-0000BB000000}"/>
                </a:ext>
              </a:extLst>
            </xdr:cNvPr>
            <xdr:cNvSpPr txBox="1"/>
          </xdr:nvSpPr>
          <xdr:spPr bwMode="auto">
            <a:xfrm>
              <a:off x="1596028" y="12518669"/>
              <a:ext cx="1883614" cy="88315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2FFE346-E7A6-4DE5-84BF-540A16E9FC73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40">
          <xdr:nvSpPr>
            <xdr:cNvPr id="188" name="279 CuadroTexto">
              <a:extLst>
                <a:ext uri="{FF2B5EF4-FFF2-40B4-BE49-F238E27FC236}">
                  <a16:creationId xmlns:a16="http://schemas.microsoft.com/office/drawing/2014/main" id="{00000000-0008-0000-0700-0000BC000000}"/>
                </a:ext>
              </a:extLst>
            </xdr:cNvPr>
            <xdr:cNvSpPr txBox="1"/>
          </xdr:nvSpPr>
          <xdr:spPr bwMode="auto">
            <a:xfrm>
              <a:off x="16132396" y="17530389"/>
              <a:ext cx="1862224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F83BA8DD-47B9-4B90-8A19-963DFDB6C247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5">
          <xdr:nvSpPr>
            <xdr:cNvPr id="189" name="279 CuadroTexto">
              <a:extLst>
                <a:ext uri="{FF2B5EF4-FFF2-40B4-BE49-F238E27FC236}">
                  <a16:creationId xmlns:a16="http://schemas.microsoft.com/office/drawing/2014/main" id="{00000000-0008-0000-0700-0000BD000000}"/>
                </a:ext>
              </a:extLst>
            </xdr:cNvPr>
            <xdr:cNvSpPr txBox="1"/>
          </xdr:nvSpPr>
          <xdr:spPr bwMode="auto">
            <a:xfrm>
              <a:off x="8899722" y="3560411"/>
              <a:ext cx="1987884" cy="864814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11D30AA9-AA14-43CB-A3CB-7C3B0442D538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B$89">
          <xdr:nvSpPr>
            <xdr:cNvPr id="190" name="279 CuadroTexto">
              <a:extLst>
                <a:ext uri="{FF2B5EF4-FFF2-40B4-BE49-F238E27FC236}">
                  <a16:creationId xmlns:a16="http://schemas.microsoft.com/office/drawing/2014/main" id="{00000000-0008-0000-0700-0000BE000000}"/>
                </a:ext>
              </a:extLst>
            </xdr:cNvPr>
            <xdr:cNvSpPr txBox="1"/>
          </xdr:nvSpPr>
          <xdr:spPr bwMode="auto">
            <a:xfrm>
              <a:off x="15939364" y="2982904"/>
              <a:ext cx="1753014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7EFA70A-A8F5-4E2D-8C91-301838D57890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191" name="107 CuadroTexto">
              <a:extLst>
                <a:ext uri="{FF2B5EF4-FFF2-40B4-BE49-F238E27FC236}">
                  <a16:creationId xmlns:a16="http://schemas.microsoft.com/office/drawing/2014/main" id="{00000000-0008-0000-0700-0000BF000000}"/>
                </a:ext>
              </a:extLst>
            </xdr:cNvPr>
            <xdr:cNvSpPr txBox="1"/>
          </xdr:nvSpPr>
          <xdr:spPr bwMode="auto">
            <a:xfrm>
              <a:off x="7324845" y="16701973"/>
              <a:ext cx="946689" cy="412713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43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92" name="107 CuadroTexto">
              <a:extLst>
                <a:ext uri="{FF2B5EF4-FFF2-40B4-BE49-F238E27FC236}">
                  <a16:creationId xmlns:a16="http://schemas.microsoft.com/office/drawing/2014/main" id="{00000000-0008-0000-0700-0000C0000000}"/>
                </a:ext>
              </a:extLst>
            </xdr:cNvPr>
            <xdr:cNvSpPr txBox="1"/>
          </xdr:nvSpPr>
          <xdr:spPr bwMode="auto">
            <a:xfrm>
              <a:off x="16504431" y="3890877"/>
              <a:ext cx="876548" cy="49769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22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sp macro="" textlink="">
          <xdr:nvSpPr>
            <xdr:cNvPr id="193" name="107 CuadroTexto">
              <a:extLst>
                <a:ext uri="{FF2B5EF4-FFF2-40B4-BE49-F238E27FC236}">
                  <a16:creationId xmlns:a16="http://schemas.microsoft.com/office/drawing/2014/main" id="{00000000-0008-0000-0700-0000C1000000}"/>
                </a:ext>
              </a:extLst>
            </xdr:cNvPr>
            <xdr:cNvSpPr txBox="1"/>
          </xdr:nvSpPr>
          <xdr:spPr bwMode="auto">
            <a:xfrm>
              <a:off x="8605386" y="16626595"/>
              <a:ext cx="855928" cy="5214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r>
                <a:rPr lang="es-PE" sz="4000" b="1">
                  <a:solidFill>
                    <a:schemeClr val="dk1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rPr>
                <a:t>12</a:t>
              </a:r>
              <a:endParaRPr lang="es-PE" sz="7200" b="1">
                <a:solidFill>
                  <a:schemeClr val="dk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endParaRPr>
            </a:p>
          </xdr:txBody>
        </xdr:sp>
        <xdr:cxnSp macro="">
          <xdr:nvCxnSpPr>
            <xdr:cNvPr id="194" name="Conector recto 167">
              <a:extLst>
                <a:ext uri="{FF2B5EF4-FFF2-40B4-BE49-F238E27FC236}">
                  <a16:creationId xmlns:a16="http://schemas.microsoft.com/office/drawing/2014/main" id="{00000000-0008-0000-0700-0000C2000000}"/>
                </a:ext>
              </a:extLst>
            </xdr:cNvPr>
            <xdr:cNvCxnSpPr>
              <a:cxnSpLocks noChangeShapeType="1"/>
            </xdr:cNvCxnSpPr>
          </xdr:nvCxnSpPr>
          <xdr:spPr bwMode="auto">
            <a:xfrm>
              <a:off x="5257800" y="4457700"/>
              <a:ext cx="27221" cy="3787201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 type="none" w="med" len="med"/>
              <a:tailEnd type="none" w="med" len="med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195" name="Forma libre 194">
              <a:extLst>
                <a:ext uri="{FF2B5EF4-FFF2-40B4-BE49-F238E27FC236}">
                  <a16:creationId xmlns:a16="http://schemas.microsoft.com/office/drawing/2014/main" id="{00000000-0008-0000-0700-0000C3000000}"/>
                </a:ext>
              </a:extLst>
            </xdr:cNvPr>
            <xdr:cNvSpPr/>
          </xdr:nvSpPr>
          <xdr:spPr bwMode="auto">
            <a:xfrm flipH="1">
              <a:off x="16954500" y="7449499"/>
              <a:ext cx="1547812" cy="1335503"/>
            </a:xfrm>
            <a:custGeom>
              <a:avLst/>
              <a:gdLst>
                <a:gd name="connsiteX0" fmla="*/ 10858500 w 10858500"/>
                <a:gd name="connsiteY0" fmla="*/ 4429125 h 4429125"/>
                <a:gd name="connsiteX1" fmla="*/ 0 w 10858500"/>
                <a:gd name="connsiteY1" fmla="*/ 0 h 4429125"/>
                <a:gd name="connsiteX0" fmla="*/ 10858500 w 10858500"/>
                <a:gd name="connsiteY0" fmla="*/ 4430368 h 4430368"/>
                <a:gd name="connsiteX1" fmla="*/ 0 w 10858500"/>
                <a:gd name="connsiteY1" fmla="*/ 1243 h 4430368"/>
                <a:gd name="connsiteX0" fmla="*/ 10858500 w 10858500"/>
                <a:gd name="connsiteY0" fmla="*/ 4431982 h 4431982"/>
                <a:gd name="connsiteX1" fmla="*/ 0 w 10858500"/>
                <a:gd name="connsiteY1" fmla="*/ 2857 h 4431982"/>
                <a:gd name="connsiteX0" fmla="*/ 10929938 w 10929938"/>
                <a:gd name="connsiteY0" fmla="*/ 5311921 h 5311921"/>
                <a:gd name="connsiteX1" fmla="*/ 0 w 10929938"/>
                <a:gd name="connsiteY1" fmla="*/ 1734 h 5311921"/>
                <a:gd name="connsiteX0" fmla="*/ 10977563 w 10977563"/>
                <a:gd name="connsiteY0" fmla="*/ 5216748 h 5216748"/>
                <a:gd name="connsiteX1" fmla="*/ 0 w 10977563"/>
                <a:gd name="connsiteY1" fmla="*/ 1811 h 5216748"/>
                <a:gd name="connsiteX0" fmla="*/ 10977563 w 10977563"/>
                <a:gd name="connsiteY0" fmla="*/ 5216261 h 5216261"/>
                <a:gd name="connsiteX1" fmla="*/ 0 w 10977563"/>
                <a:gd name="connsiteY1" fmla="*/ 1324 h 5216261"/>
                <a:gd name="connsiteX0" fmla="*/ 10977563 w 10988549"/>
                <a:gd name="connsiteY0" fmla="*/ 5258108 h 5258108"/>
                <a:gd name="connsiteX1" fmla="*/ 0 w 10988549"/>
                <a:gd name="connsiteY1" fmla="*/ 43171 h 5258108"/>
                <a:gd name="connsiteX0" fmla="*/ 10977563 w 11025142"/>
                <a:gd name="connsiteY0" fmla="*/ 5214937 h 5214937"/>
                <a:gd name="connsiteX1" fmla="*/ 0 w 11025142"/>
                <a:gd name="connsiteY1" fmla="*/ 0 h 5214937"/>
                <a:gd name="connsiteX0" fmla="*/ 10977563 w 11028463"/>
                <a:gd name="connsiteY0" fmla="*/ 5214937 h 5214937"/>
                <a:gd name="connsiteX1" fmla="*/ 0 w 11028463"/>
                <a:gd name="connsiteY1" fmla="*/ 0 h 5214937"/>
                <a:gd name="connsiteX0" fmla="*/ 10977563 w 10977563"/>
                <a:gd name="connsiteY0" fmla="*/ 5214937 h 5214937"/>
                <a:gd name="connsiteX1" fmla="*/ 0 w 10977563"/>
                <a:gd name="connsiteY1" fmla="*/ 0 h 5214937"/>
                <a:gd name="connsiteX0" fmla="*/ 10977563 w 10977563"/>
                <a:gd name="connsiteY0" fmla="*/ 5214937 h 5214937"/>
                <a:gd name="connsiteX1" fmla="*/ 0 w 10977563"/>
                <a:gd name="connsiteY1" fmla="*/ 0 h 5214937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10977563" h="5214937">
                  <a:moveTo>
                    <a:pt x="10977563" y="5214937"/>
                  </a:moveTo>
                  <a:cubicBezTo>
                    <a:pt x="10906125" y="-571500"/>
                    <a:pt x="10906126" y="142876"/>
                    <a:pt x="0" y="0"/>
                  </a:cubicBezTo>
                </a:path>
              </a:pathLst>
            </a:cu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96" name="Forma libre 195">
              <a:extLst>
                <a:ext uri="{FF2B5EF4-FFF2-40B4-BE49-F238E27FC236}">
                  <a16:creationId xmlns:a16="http://schemas.microsoft.com/office/drawing/2014/main" id="{00000000-0008-0000-0700-0000C4000000}"/>
                </a:ext>
              </a:extLst>
            </xdr:cNvPr>
            <xdr:cNvSpPr/>
          </xdr:nvSpPr>
          <xdr:spPr bwMode="auto">
            <a:xfrm rot="16200000" flipH="1">
              <a:off x="2872925" y="10401337"/>
              <a:ext cx="8623788" cy="3765962"/>
            </a:xfrm>
            <a:custGeom>
              <a:avLst/>
              <a:gdLst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2024062"/>
                <a:gd name="connsiteY0" fmla="*/ 0 h 2952750"/>
                <a:gd name="connsiteX1" fmla="*/ 2024062 w 2024062"/>
                <a:gd name="connsiteY1" fmla="*/ 2952750 h 2952750"/>
                <a:gd name="connsiteX0" fmla="*/ 0 w 1976437"/>
                <a:gd name="connsiteY0" fmla="*/ 0 h 3119437"/>
                <a:gd name="connsiteX1" fmla="*/ 1976437 w 1976437"/>
                <a:gd name="connsiteY1" fmla="*/ 3119437 h 3119437"/>
                <a:gd name="connsiteX0" fmla="*/ 0 w 1989727"/>
                <a:gd name="connsiteY0" fmla="*/ 0 h 3119437"/>
                <a:gd name="connsiteX1" fmla="*/ 1976437 w 1989727"/>
                <a:gd name="connsiteY1" fmla="*/ 3119437 h 3119437"/>
                <a:gd name="connsiteX0" fmla="*/ 0 w 2934639"/>
                <a:gd name="connsiteY0" fmla="*/ 0 h 3119437"/>
                <a:gd name="connsiteX1" fmla="*/ 2928937 w 2934639"/>
                <a:gd name="connsiteY1" fmla="*/ 3119437 h 3119437"/>
                <a:gd name="connsiteX0" fmla="*/ 0 w 2951549"/>
                <a:gd name="connsiteY0" fmla="*/ 0 h 3119437"/>
                <a:gd name="connsiteX1" fmla="*/ 2928937 w 2951549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  <a:gd name="connsiteX0" fmla="*/ 0 w 4850951"/>
                <a:gd name="connsiteY0" fmla="*/ 0 h 3119437"/>
                <a:gd name="connsiteX1" fmla="*/ 2928937 w 4850951"/>
                <a:gd name="connsiteY1" fmla="*/ 3119437 h 3119437"/>
                <a:gd name="connsiteX0" fmla="*/ 0 w 2928937"/>
                <a:gd name="connsiteY0" fmla="*/ 0 h 3119437"/>
                <a:gd name="connsiteX1" fmla="*/ 2928937 w 2928937"/>
                <a:gd name="connsiteY1" fmla="*/ 3119437 h 3119437"/>
                <a:gd name="connsiteX0" fmla="*/ 0 w 7379008"/>
                <a:gd name="connsiteY0" fmla="*/ 0 h 1306343"/>
                <a:gd name="connsiteX1" fmla="*/ 7379008 w 7379008"/>
                <a:gd name="connsiteY1" fmla="*/ 1306343 h 1306343"/>
                <a:gd name="connsiteX0" fmla="*/ 0 w 7379008"/>
                <a:gd name="connsiteY0" fmla="*/ 0 h 1307250"/>
                <a:gd name="connsiteX1" fmla="*/ 7379008 w 7379008"/>
                <a:gd name="connsiteY1" fmla="*/ 1306343 h 1307250"/>
                <a:gd name="connsiteX0" fmla="*/ 0 w 7583140"/>
                <a:gd name="connsiteY0" fmla="*/ 0 h 1494701"/>
                <a:gd name="connsiteX1" fmla="*/ 7583140 w 7583140"/>
                <a:gd name="connsiteY1" fmla="*/ 1493905 h 1494701"/>
                <a:gd name="connsiteX0" fmla="*/ 0 w 7583140"/>
                <a:gd name="connsiteY0" fmla="*/ 447 h 1495117"/>
                <a:gd name="connsiteX1" fmla="*/ 7583140 w 7583140"/>
                <a:gd name="connsiteY1" fmla="*/ 1494352 h 1495117"/>
                <a:gd name="connsiteX0" fmla="*/ 0 w 7583140"/>
                <a:gd name="connsiteY0" fmla="*/ 359 h 1558281"/>
                <a:gd name="connsiteX1" fmla="*/ 7583140 w 7583140"/>
                <a:gd name="connsiteY1" fmla="*/ 1494264 h 1558281"/>
                <a:gd name="connsiteX0" fmla="*/ 0 w 7460170"/>
                <a:gd name="connsiteY0" fmla="*/ 359 h 1558281"/>
                <a:gd name="connsiteX1" fmla="*/ 7460170 w 7460170"/>
                <a:gd name="connsiteY1" fmla="*/ 1494264 h 1558281"/>
                <a:gd name="connsiteX0" fmla="*/ 0 w 7460170"/>
                <a:gd name="connsiteY0" fmla="*/ 466 h 1494371"/>
                <a:gd name="connsiteX1" fmla="*/ 7460170 w 7460170"/>
                <a:gd name="connsiteY1" fmla="*/ 1494371 h 1494371"/>
                <a:gd name="connsiteX0" fmla="*/ 0 w 9128501"/>
                <a:gd name="connsiteY0" fmla="*/ 466 h 1494371"/>
                <a:gd name="connsiteX1" fmla="*/ 9128501 w 9128501"/>
                <a:gd name="connsiteY1" fmla="*/ 1494371 h 1494371"/>
                <a:gd name="connsiteX0" fmla="*/ 0 w 9223834"/>
                <a:gd name="connsiteY0" fmla="*/ 466 h 1494371"/>
                <a:gd name="connsiteX1" fmla="*/ 9223834 w 9223834"/>
                <a:gd name="connsiteY1" fmla="*/ 1494371 h 149437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</a:cxnLst>
              <a:rect l="l" t="t" r="r" b="b"/>
              <a:pathLst>
                <a:path w="9223834" h="1494371">
                  <a:moveTo>
                    <a:pt x="0" y="466"/>
                  </a:moveTo>
                  <a:cubicBezTo>
                    <a:pt x="3290714" y="-30305"/>
                    <a:pt x="5023298" y="1470408"/>
                    <a:pt x="9223834" y="1494371"/>
                  </a:cubicBezTo>
                </a:path>
              </a:pathLst>
            </a:cu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1100"/>
            </a:p>
          </xdr:txBody>
        </xdr:sp>
        <xdr:sp macro="" textlink="">
          <xdr:nvSpPr>
            <xdr:cNvPr id="197" name="Forma libre 196">
              <a:extLst>
                <a:ext uri="{FF2B5EF4-FFF2-40B4-BE49-F238E27FC236}">
                  <a16:creationId xmlns:a16="http://schemas.microsoft.com/office/drawing/2014/main" id="{00000000-0008-0000-0700-0000C5000000}"/>
                </a:ext>
              </a:extLst>
            </xdr:cNvPr>
            <xdr:cNvSpPr/>
          </xdr:nvSpPr>
          <xdr:spPr bwMode="auto">
            <a:xfrm>
              <a:off x="17693910" y="2630742"/>
              <a:ext cx="4026541" cy="3754822"/>
            </a:xfrm>
            <a:custGeom>
              <a:avLst/>
              <a:gdLst>
                <a:gd name="connsiteX0" fmla="*/ 190500 w 5357813"/>
                <a:gd name="connsiteY0" fmla="*/ 666750 h 4000500"/>
                <a:gd name="connsiteX1" fmla="*/ 4286250 w 5357813"/>
                <a:gd name="connsiteY1" fmla="*/ 666750 h 4000500"/>
                <a:gd name="connsiteX2" fmla="*/ 4524375 w 5357813"/>
                <a:gd name="connsiteY2" fmla="*/ 3905250 h 4000500"/>
                <a:gd name="connsiteX3" fmla="*/ 5310188 w 5357813"/>
                <a:gd name="connsiteY3" fmla="*/ 4000500 h 4000500"/>
                <a:gd name="connsiteX4" fmla="*/ 5357813 w 5357813"/>
                <a:gd name="connsiteY4" fmla="*/ 23813 h 4000500"/>
                <a:gd name="connsiteX5" fmla="*/ 0 w 5357813"/>
                <a:gd name="connsiteY5" fmla="*/ 0 h 4000500"/>
                <a:gd name="connsiteX6" fmla="*/ 190500 w 5357813"/>
                <a:gd name="connsiteY6" fmla="*/ 666750 h 4000500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333875 w 5167313"/>
                <a:gd name="connsiteY2" fmla="*/ 4518661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104432 w 5167313"/>
                <a:gd name="connsiteY2" fmla="*/ 4599274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152633 h 4486383"/>
                <a:gd name="connsiteX1" fmla="*/ 4095750 w 5167313"/>
                <a:gd name="connsiteY1" fmla="*/ 1152633 h 4486383"/>
                <a:gd name="connsiteX2" fmla="*/ 4104432 w 5167313"/>
                <a:gd name="connsiteY2" fmla="*/ 4471746 h 4486383"/>
                <a:gd name="connsiteX3" fmla="*/ 5119688 w 5167313"/>
                <a:gd name="connsiteY3" fmla="*/ 4486383 h 4486383"/>
                <a:gd name="connsiteX4" fmla="*/ 5167313 w 5167313"/>
                <a:gd name="connsiteY4" fmla="*/ 509696 h 4486383"/>
                <a:gd name="connsiteX5" fmla="*/ 316690 w 5167313"/>
                <a:gd name="connsiteY5" fmla="*/ 0 h 4486383"/>
                <a:gd name="connsiteX6" fmla="*/ 0 w 5167313"/>
                <a:gd name="connsiteY6" fmla="*/ 1152633 h 4486383"/>
                <a:gd name="connsiteX0" fmla="*/ 0 w 5119688"/>
                <a:gd name="connsiteY0" fmla="*/ 1152633 h 4486383"/>
                <a:gd name="connsiteX1" fmla="*/ 4095750 w 5119688"/>
                <a:gd name="connsiteY1" fmla="*/ 1152633 h 4486383"/>
                <a:gd name="connsiteX2" fmla="*/ 4104432 w 5119688"/>
                <a:gd name="connsiteY2" fmla="*/ 4471746 h 4486383"/>
                <a:gd name="connsiteX3" fmla="*/ 5119688 w 5119688"/>
                <a:gd name="connsiteY3" fmla="*/ 4486383 h 4486383"/>
                <a:gd name="connsiteX4" fmla="*/ 4889270 w 5119688"/>
                <a:gd name="connsiteY4" fmla="*/ 339658 h 4486383"/>
                <a:gd name="connsiteX5" fmla="*/ 316690 w 5119688"/>
                <a:gd name="connsiteY5" fmla="*/ 0 h 4486383"/>
                <a:gd name="connsiteX6" fmla="*/ 0 w 5119688"/>
                <a:gd name="connsiteY6" fmla="*/ 1152633 h 4486383"/>
                <a:gd name="connsiteX0" fmla="*/ 0 w 4810752"/>
                <a:gd name="connsiteY0" fmla="*/ 1832782 h 4486383"/>
                <a:gd name="connsiteX1" fmla="*/ 3786814 w 4810752"/>
                <a:gd name="connsiteY1" fmla="*/ 1152633 h 4486383"/>
                <a:gd name="connsiteX2" fmla="*/ 3795496 w 4810752"/>
                <a:gd name="connsiteY2" fmla="*/ 4471746 h 4486383"/>
                <a:gd name="connsiteX3" fmla="*/ 4810752 w 4810752"/>
                <a:gd name="connsiteY3" fmla="*/ 4486383 h 4486383"/>
                <a:gd name="connsiteX4" fmla="*/ 4580334 w 4810752"/>
                <a:gd name="connsiteY4" fmla="*/ 339658 h 4486383"/>
                <a:gd name="connsiteX5" fmla="*/ 7754 w 4810752"/>
                <a:gd name="connsiteY5" fmla="*/ 0 h 4486383"/>
                <a:gd name="connsiteX6" fmla="*/ 0 w 4810752"/>
                <a:gd name="connsiteY6" fmla="*/ 1832782 h 4486383"/>
                <a:gd name="connsiteX0" fmla="*/ 0 w 5003223"/>
                <a:gd name="connsiteY0" fmla="*/ 1832782 h 4612753"/>
                <a:gd name="connsiteX1" fmla="*/ 3786814 w 5003223"/>
                <a:gd name="connsiteY1" fmla="*/ 1152633 h 4612753"/>
                <a:gd name="connsiteX2" fmla="*/ 3795496 w 5003223"/>
                <a:gd name="connsiteY2" fmla="*/ 4471746 h 4612753"/>
                <a:gd name="connsiteX3" fmla="*/ 5003223 w 5003223"/>
                <a:gd name="connsiteY3" fmla="*/ 4612753 h 4612753"/>
                <a:gd name="connsiteX4" fmla="*/ 4580334 w 5003223"/>
                <a:gd name="connsiteY4" fmla="*/ 339658 h 4612753"/>
                <a:gd name="connsiteX5" fmla="*/ 7754 w 5003223"/>
                <a:gd name="connsiteY5" fmla="*/ 0 h 4612753"/>
                <a:gd name="connsiteX6" fmla="*/ 0 w 5003223"/>
                <a:gd name="connsiteY6" fmla="*/ 1832782 h 4612753"/>
                <a:gd name="connsiteX0" fmla="*/ 0 w 5003223"/>
                <a:gd name="connsiteY0" fmla="*/ 1832782 h 4724487"/>
                <a:gd name="connsiteX1" fmla="*/ 3786814 w 5003223"/>
                <a:gd name="connsiteY1" fmla="*/ 1152633 h 4724487"/>
                <a:gd name="connsiteX2" fmla="*/ 4084202 w 5003223"/>
                <a:gd name="connsiteY2" fmla="*/ 4724487 h 4724487"/>
                <a:gd name="connsiteX3" fmla="*/ 5003223 w 5003223"/>
                <a:gd name="connsiteY3" fmla="*/ 4612753 h 4724487"/>
                <a:gd name="connsiteX4" fmla="*/ 4580334 w 5003223"/>
                <a:gd name="connsiteY4" fmla="*/ 339658 h 4724487"/>
                <a:gd name="connsiteX5" fmla="*/ 7754 w 5003223"/>
                <a:gd name="connsiteY5" fmla="*/ 0 h 4724487"/>
                <a:gd name="connsiteX6" fmla="*/ 0 w 5003223"/>
                <a:gd name="connsiteY6" fmla="*/ 1832782 h 4724487"/>
                <a:gd name="connsiteX0" fmla="*/ 0 w 5003223"/>
                <a:gd name="connsiteY0" fmla="*/ 1832782 h 4640240"/>
                <a:gd name="connsiteX1" fmla="*/ 3786814 w 5003223"/>
                <a:gd name="connsiteY1" fmla="*/ 1152633 h 4640240"/>
                <a:gd name="connsiteX2" fmla="*/ 3891731 w 5003223"/>
                <a:gd name="connsiteY2" fmla="*/ 4640240 h 4640240"/>
                <a:gd name="connsiteX3" fmla="*/ 5003223 w 5003223"/>
                <a:gd name="connsiteY3" fmla="*/ 4612753 h 4640240"/>
                <a:gd name="connsiteX4" fmla="*/ 4580334 w 5003223"/>
                <a:gd name="connsiteY4" fmla="*/ 339658 h 4640240"/>
                <a:gd name="connsiteX5" fmla="*/ 7754 w 5003223"/>
                <a:gd name="connsiteY5" fmla="*/ 0 h 4640240"/>
                <a:gd name="connsiteX6" fmla="*/ 0 w 5003223"/>
                <a:gd name="connsiteY6" fmla="*/ 1832782 h 4640240"/>
                <a:gd name="connsiteX0" fmla="*/ 0 w 5035301"/>
                <a:gd name="connsiteY0" fmla="*/ 1495795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495795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04884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69041 w 5035301"/>
                <a:gd name="connsiteY4" fmla="*/ 8691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723511"/>
                <a:gd name="connsiteX1" fmla="*/ 3818892 w 5035301"/>
                <a:gd name="connsiteY1" fmla="*/ 1152633 h 4723511"/>
                <a:gd name="connsiteX2" fmla="*/ 4349328 w 5035301"/>
                <a:gd name="connsiteY2" fmla="*/ 4723511 h 4723511"/>
                <a:gd name="connsiteX3" fmla="*/ 5035301 w 5035301"/>
                <a:gd name="connsiteY3" fmla="*/ 4612753 h 4723511"/>
                <a:gd name="connsiteX4" fmla="*/ 4869041 w 5035301"/>
                <a:gd name="connsiteY4" fmla="*/ 86918 h 4723511"/>
                <a:gd name="connsiteX5" fmla="*/ 39832 w 5035301"/>
                <a:gd name="connsiteY5" fmla="*/ 0 h 4723511"/>
                <a:gd name="connsiteX6" fmla="*/ 0 w 5035301"/>
                <a:gd name="connsiteY6" fmla="*/ 1706412 h 4723511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491168 w 5035301"/>
                <a:gd name="connsiteY2" fmla="*/ 4556969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349328 w 5035301"/>
                <a:gd name="connsiteY2" fmla="*/ 4473698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4999841"/>
                <a:gd name="connsiteY0" fmla="*/ 1498234 h 4612753"/>
                <a:gd name="connsiteX1" fmla="*/ 3783432 w 4999841"/>
                <a:gd name="connsiteY1" fmla="*/ 1152633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4999841"/>
                <a:gd name="connsiteY0" fmla="*/ 1498234 h 4612753"/>
                <a:gd name="connsiteX1" fmla="*/ 4722178 w 4999841"/>
                <a:gd name="connsiteY1" fmla="*/ 667456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5090307"/>
                <a:gd name="connsiteY0" fmla="*/ 1498234 h 4612753"/>
                <a:gd name="connsiteX1" fmla="*/ 4722178 w 5090307"/>
                <a:gd name="connsiteY1" fmla="*/ 667456 h 4612753"/>
                <a:gd name="connsiteX2" fmla="*/ 4313868 w 5090307"/>
                <a:gd name="connsiteY2" fmla="*/ 4473698 h 4612753"/>
                <a:gd name="connsiteX3" fmla="*/ 4999841 w 5090307"/>
                <a:gd name="connsiteY3" fmla="*/ 4612753 h 4612753"/>
                <a:gd name="connsiteX4" fmla="*/ 4833581 w 5090307"/>
                <a:gd name="connsiteY4" fmla="*/ 86918 h 4612753"/>
                <a:gd name="connsiteX5" fmla="*/ 4372 w 5090307"/>
                <a:gd name="connsiteY5" fmla="*/ 0 h 4612753"/>
                <a:gd name="connsiteX6" fmla="*/ 0 w 5090307"/>
                <a:gd name="connsiteY6" fmla="*/ 1498234 h 4612753"/>
                <a:gd name="connsiteX0" fmla="*/ 0 w 5158759"/>
                <a:gd name="connsiteY0" fmla="*/ 1498234 h 4612753"/>
                <a:gd name="connsiteX1" fmla="*/ 4722178 w 5158759"/>
                <a:gd name="connsiteY1" fmla="*/ 667456 h 4612753"/>
                <a:gd name="connsiteX2" fmla="*/ 4313868 w 5158759"/>
                <a:gd name="connsiteY2" fmla="*/ 4473698 h 4612753"/>
                <a:gd name="connsiteX3" fmla="*/ 4999841 w 5158759"/>
                <a:gd name="connsiteY3" fmla="*/ 4612753 h 4612753"/>
                <a:gd name="connsiteX4" fmla="*/ 4833581 w 5158759"/>
                <a:gd name="connsiteY4" fmla="*/ 86918 h 4612753"/>
                <a:gd name="connsiteX5" fmla="*/ 4372 w 5158759"/>
                <a:gd name="connsiteY5" fmla="*/ 0 h 4612753"/>
                <a:gd name="connsiteX6" fmla="*/ 0 w 5158759"/>
                <a:gd name="connsiteY6" fmla="*/ 149823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6332 w 5582311"/>
                <a:gd name="connsiteY0" fmla="*/ 797424 h 4612753"/>
                <a:gd name="connsiteX1" fmla="*/ 5145730 w 5582311"/>
                <a:gd name="connsiteY1" fmla="*/ 667456 h 4612753"/>
                <a:gd name="connsiteX2" fmla="*/ 4737420 w 5582311"/>
                <a:gd name="connsiteY2" fmla="*/ 4473698 h 4612753"/>
                <a:gd name="connsiteX3" fmla="*/ 5423393 w 5582311"/>
                <a:gd name="connsiteY3" fmla="*/ 4612753 h 4612753"/>
                <a:gd name="connsiteX4" fmla="*/ 5257133 w 5582311"/>
                <a:gd name="connsiteY4" fmla="*/ 86918 h 4612753"/>
                <a:gd name="connsiteX5" fmla="*/ 427924 w 5582311"/>
                <a:gd name="connsiteY5" fmla="*/ 0 h 4612753"/>
                <a:gd name="connsiteX6" fmla="*/ 6332 w 5582311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616419"/>
                <a:gd name="connsiteY0" fmla="*/ 420065 h 4612753"/>
                <a:gd name="connsiteX1" fmla="*/ 5278471 w 5616419"/>
                <a:gd name="connsiteY1" fmla="*/ 182280 h 4612753"/>
                <a:gd name="connsiteX2" fmla="*/ 5044003 w 5616419"/>
                <a:gd name="connsiteY2" fmla="*/ 4419790 h 4612753"/>
                <a:gd name="connsiteX3" fmla="*/ 5417061 w 5616419"/>
                <a:gd name="connsiteY3" fmla="*/ 4612753 h 4612753"/>
                <a:gd name="connsiteX4" fmla="*/ 5250801 w 5616419"/>
                <a:gd name="connsiteY4" fmla="*/ 86918 h 4612753"/>
                <a:gd name="connsiteX5" fmla="*/ 421592 w 5616419"/>
                <a:gd name="connsiteY5" fmla="*/ 0 h 4612753"/>
                <a:gd name="connsiteX6" fmla="*/ 0 w 5616419"/>
                <a:gd name="connsiteY6" fmla="*/ 420065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5044003 w 5575979"/>
                <a:gd name="connsiteY2" fmla="*/ 4419790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575979"/>
                <a:gd name="connsiteY0" fmla="*/ 334476 h 4527164"/>
                <a:gd name="connsiteX1" fmla="*/ 5278471 w 5575979"/>
                <a:gd name="connsiteY1" fmla="*/ 96691 h 4527164"/>
                <a:gd name="connsiteX2" fmla="*/ 5044003 w 5575979"/>
                <a:gd name="connsiteY2" fmla="*/ 4334201 h 4527164"/>
                <a:gd name="connsiteX3" fmla="*/ 5417061 w 5575979"/>
                <a:gd name="connsiteY3" fmla="*/ 4527164 h 4527164"/>
                <a:gd name="connsiteX4" fmla="*/ 5250801 w 5575979"/>
                <a:gd name="connsiteY4" fmla="*/ 1329 h 4527164"/>
                <a:gd name="connsiteX5" fmla="*/ 421592 w 5575979"/>
                <a:gd name="connsiteY5" fmla="*/ 237862 h 4527164"/>
                <a:gd name="connsiteX6" fmla="*/ 0 w 5575979"/>
                <a:gd name="connsiteY6" fmla="*/ 334476 h 4527164"/>
                <a:gd name="connsiteX0" fmla="*/ 0 w 5531815"/>
                <a:gd name="connsiteY0" fmla="*/ 334476 h 4527164"/>
                <a:gd name="connsiteX1" fmla="*/ 5278471 w 5531815"/>
                <a:gd name="connsiteY1" fmla="*/ 96691 h 4527164"/>
                <a:gd name="connsiteX2" fmla="*/ 5044003 w 5531815"/>
                <a:gd name="connsiteY2" fmla="*/ 4334201 h 4527164"/>
                <a:gd name="connsiteX3" fmla="*/ 5417061 w 5531815"/>
                <a:gd name="connsiteY3" fmla="*/ 4527164 h 4527164"/>
                <a:gd name="connsiteX4" fmla="*/ 5250801 w 5531815"/>
                <a:gd name="connsiteY4" fmla="*/ 1329 h 4527164"/>
                <a:gd name="connsiteX5" fmla="*/ 421592 w 5531815"/>
                <a:gd name="connsiteY5" fmla="*/ 237862 h 4527164"/>
                <a:gd name="connsiteX6" fmla="*/ 0 w 5531815"/>
                <a:gd name="connsiteY6" fmla="*/ 334476 h 4527164"/>
                <a:gd name="connsiteX0" fmla="*/ 0 w 5531815"/>
                <a:gd name="connsiteY0" fmla="*/ 333147 h 4525835"/>
                <a:gd name="connsiteX1" fmla="*/ 5278471 w 5531815"/>
                <a:gd name="connsiteY1" fmla="*/ 95362 h 4525835"/>
                <a:gd name="connsiteX2" fmla="*/ 5044003 w 5531815"/>
                <a:gd name="connsiteY2" fmla="*/ 4332872 h 4525835"/>
                <a:gd name="connsiteX3" fmla="*/ 5417061 w 5531815"/>
                <a:gd name="connsiteY3" fmla="*/ 4525835 h 4525835"/>
                <a:gd name="connsiteX4" fmla="*/ 5250801 w 5531815"/>
                <a:gd name="connsiteY4" fmla="*/ 0 h 4525835"/>
                <a:gd name="connsiteX5" fmla="*/ 421592 w 5531815"/>
                <a:gd name="connsiteY5" fmla="*/ 236533 h 4525835"/>
                <a:gd name="connsiteX6" fmla="*/ 0 w 5531815"/>
                <a:gd name="connsiteY6" fmla="*/ 333147 h 4525835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421592 w 5562512"/>
                <a:gd name="connsiteY5" fmla="*/ 290441 h 4579743"/>
                <a:gd name="connsiteX6" fmla="*/ 0 w 556251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212982 w 5562512"/>
                <a:gd name="connsiteY5" fmla="*/ 74807 h 4579743"/>
                <a:gd name="connsiteX6" fmla="*/ 0 w 5562512"/>
                <a:gd name="connsiteY6" fmla="*/ 387055 h 4579743"/>
                <a:gd name="connsiteX0" fmla="*/ 99933 w 5349530"/>
                <a:gd name="connsiteY0" fmla="*/ 241617 h 4757756"/>
                <a:gd name="connsiteX1" fmla="*/ 5065489 w 5349530"/>
                <a:gd name="connsiteY1" fmla="*/ 327283 h 4757756"/>
                <a:gd name="connsiteX2" fmla="*/ 4831021 w 5349530"/>
                <a:gd name="connsiteY2" fmla="*/ 4564793 h 4757756"/>
                <a:gd name="connsiteX3" fmla="*/ 5204079 w 5349530"/>
                <a:gd name="connsiteY3" fmla="*/ 4757756 h 4757756"/>
                <a:gd name="connsiteX4" fmla="*/ 5142124 w 5349530"/>
                <a:gd name="connsiteY4" fmla="*/ 178013 h 4757756"/>
                <a:gd name="connsiteX5" fmla="*/ 0 w 5349530"/>
                <a:gd name="connsiteY5" fmla="*/ 252820 h 4757756"/>
                <a:gd name="connsiteX6" fmla="*/ 99933 w 5349530"/>
                <a:gd name="connsiteY6" fmla="*/ 241617 h 4757756"/>
                <a:gd name="connsiteX0" fmla="*/ 0 w 5353902"/>
                <a:gd name="connsiteY0" fmla="*/ 595640 h 4579743"/>
                <a:gd name="connsiteX1" fmla="*/ 5069861 w 5353902"/>
                <a:gd name="connsiteY1" fmla="*/ 149270 h 4579743"/>
                <a:gd name="connsiteX2" fmla="*/ 4835393 w 5353902"/>
                <a:gd name="connsiteY2" fmla="*/ 4386780 h 4579743"/>
                <a:gd name="connsiteX3" fmla="*/ 5208451 w 5353902"/>
                <a:gd name="connsiteY3" fmla="*/ 4579743 h 4579743"/>
                <a:gd name="connsiteX4" fmla="*/ 5146496 w 5353902"/>
                <a:gd name="connsiteY4" fmla="*/ 0 h 4579743"/>
                <a:gd name="connsiteX5" fmla="*/ 4372 w 5353902"/>
                <a:gd name="connsiteY5" fmla="*/ 74807 h 4579743"/>
                <a:gd name="connsiteX6" fmla="*/ 0 w 5353902"/>
                <a:gd name="connsiteY6" fmla="*/ 595640 h 4579743"/>
                <a:gd name="connsiteX0" fmla="*/ 0 w 5486581"/>
                <a:gd name="connsiteY0" fmla="*/ 558034 h 4542137"/>
                <a:gd name="connsiteX1" fmla="*/ 5069861 w 5486581"/>
                <a:gd name="connsiteY1" fmla="*/ 111664 h 4542137"/>
                <a:gd name="connsiteX2" fmla="*/ 4835393 w 5486581"/>
                <a:gd name="connsiteY2" fmla="*/ 4349174 h 4542137"/>
                <a:gd name="connsiteX3" fmla="*/ 5208451 w 5486581"/>
                <a:gd name="connsiteY3" fmla="*/ 4542137 h 4542137"/>
                <a:gd name="connsiteX4" fmla="*/ 5389875 w 5486581"/>
                <a:gd name="connsiteY4" fmla="*/ 198854 h 4542137"/>
                <a:gd name="connsiteX5" fmla="*/ 4372 w 5486581"/>
                <a:gd name="connsiteY5" fmla="*/ 37201 h 4542137"/>
                <a:gd name="connsiteX6" fmla="*/ 0 w 5486581"/>
                <a:gd name="connsiteY6" fmla="*/ 558034 h 4542137"/>
                <a:gd name="connsiteX0" fmla="*/ 0 w 5342294"/>
                <a:gd name="connsiteY0" fmla="*/ 1009447 h 4993550"/>
                <a:gd name="connsiteX1" fmla="*/ 5069861 w 5342294"/>
                <a:gd name="connsiteY1" fmla="*/ 563077 h 4993550"/>
                <a:gd name="connsiteX2" fmla="*/ 4835393 w 5342294"/>
                <a:gd name="connsiteY2" fmla="*/ 4800587 h 4993550"/>
                <a:gd name="connsiteX3" fmla="*/ 5208451 w 5342294"/>
                <a:gd name="connsiteY3" fmla="*/ 4993550 h 4993550"/>
                <a:gd name="connsiteX4" fmla="*/ 5111728 w 5342294"/>
                <a:gd name="connsiteY4" fmla="*/ 0 h 4993550"/>
                <a:gd name="connsiteX5" fmla="*/ 4372 w 5342294"/>
                <a:gd name="connsiteY5" fmla="*/ 488614 h 4993550"/>
                <a:gd name="connsiteX6" fmla="*/ 0 w 5342294"/>
                <a:gd name="connsiteY6" fmla="*/ 1009447 h 4993550"/>
                <a:gd name="connsiteX0" fmla="*/ 99933 w 5442227"/>
                <a:gd name="connsiteY0" fmla="*/ 1009447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99933 w 5442227"/>
                <a:gd name="connsiteY6" fmla="*/ 1009447 h 4993550"/>
                <a:gd name="connsiteX0" fmla="*/ 273775 w 5442227"/>
                <a:gd name="connsiteY0" fmla="*/ 536526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536526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0 w 5474915"/>
                <a:gd name="connsiteY0" fmla="*/ 796976 h 4993550"/>
                <a:gd name="connsiteX1" fmla="*/ 5202482 w 5474915"/>
                <a:gd name="connsiteY1" fmla="*/ 563077 h 4993550"/>
                <a:gd name="connsiteX2" fmla="*/ 4968014 w 5474915"/>
                <a:gd name="connsiteY2" fmla="*/ 4800587 h 4993550"/>
                <a:gd name="connsiteX3" fmla="*/ 5341072 w 5474915"/>
                <a:gd name="connsiteY3" fmla="*/ 4993550 h 4993550"/>
                <a:gd name="connsiteX4" fmla="*/ 5244349 w 5474915"/>
                <a:gd name="connsiteY4" fmla="*/ 0 h 4993550"/>
                <a:gd name="connsiteX5" fmla="*/ 32688 w 5474915"/>
                <a:gd name="connsiteY5" fmla="*/ 133923 h 4993550"/>
                <a:gd name="connsiteX6" fmla="*/ 0 w 5474915"/>
                <a:gd name="connsiteY6" fmla="*/ 796976 h 4993550"/>
                <a:gd name="connsiteX0" fmla="*/ 0 w 5474915"/>
                <a:gd name="connsiteY0" fmla="*/ 796976 h 5640865"/>
                <a:gd name="connsiteX1" fmla="*/ 5202482 w 5474915"/>
                <a:gd name="connsiteY1" fmla="*/ 563077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37998"/>
                <a:gd name="connsiteY0" fmla="*/ 796976 h 5640865"/>
                <a:gd name="connsiteX1" fmla="*/ 4917909 w 5437998"/>
                <a:gd name="connsiteY1" fmla="*/ 526543 h 5640865"/>
                <a:gd name="connsiteX2" fmla="*/ 4792892 w 5437998"/>
                <a:gd name="connsiteY2" fmla="*/ 5640865 h 5640865"/>
                <a:gd name="connsiteX3" fmla="*/ 5341072 w 5437998"/>
                <a:gd name="connsiteY3" fmla="*/ 4993550 h 5640865"/>
                <a:gd name="connsiteX4" fmla="*/ 5244349 w 5437998"/>
                <a:gd name="connsiteY4" fmla="*/ 0 h 5640865"/>
                <a:gd name="connsiteX5" fmla="*/ 32688 w 5437998"/>
                <a:gd name="connsiteY5" fmla="*/ 60855 h 5640865"/>
                <a:gd name="connsiteX6" fmla="*/ 0 w 5437998"/>
                <a:gd name="connsiteY6" fmla="*/ 796976 h 5640865"/>
                <a:gd name="connsiteX0" fmla="*/ 0 w 5455980"/>
                <a:gd name="connsiteY0" fmla="*/ 796976 h 5724227"/>
                <a:gd name="connsiteX1" fmla="*/ 4917909 w 5455980"/>
                <a:gd name="connsiteY1" fmla="*/ 526543 h 5724227"/>
                <a:gd name="connsiteX2" fmla="*/ 4792892 w 5455980"/>
                <a:gd name="connsiteY2" fmla="*/ 5640865 h 5724227"/>
                <a:gd name="connsiteX3" fmla="*/ 5362963 w 5455980"/>
                <a:gd name="connsiteY3" fmla="*/ 5724227 h 5724227"/>
                <a:gd name="connsiteX4" fmla="*/ 5244349 w 5455980"/>
                <a:gd name="connsiteY4" fmla="*/ 0 h 5724227"/>
                <a:gd name="connsiteX5" fmla="*/ 32688 w 5455980"/>
                <a:gd name="connsiteY5" fmla="*/ 60855 h 5724227"/>
                <a:gd name="connsiteX6" fmla="*/ 0 w 5455980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472415"/>
                <a:gd name="connsiteY0" fmla="*/ 796976 h 5760762"/>
                <a:gd name="connsiteX1" fmla="*/ 4917909 w 5472415"/>
                <a:gd name="connsiteY1" fmla="*/ 526543 h 5760762"/>
                <a:gd name="connsiteX2" fmla="*/ 4792892 w 5472415"/>
                <a:gd name="connsiteY2" fmla="*/ 5640865 h 5760762"/>
                <a:gd name="connsiteX3" fmla="*/ 5472415 w 5472415"/>
                <a:gd name="connsiteY3" fmla="*/ 5760762 h 5760762"/>
                <a:gd name="connsiteX4" fmla="*/ 5244349 w 5472415"/>
                <a:gd name="connsiteY4" fmla="*/ 0 h 5760762"/>
                <a:gd name="connsiteX5" fmla="*/ 32688 w 5472415"/>
                <a:gd name="connsiteY5" fmla="*/ 60855 h 5760762"/>
                <a:gd name="connsiteX6" fmla="*/ 0 w 5472415"/>
                <a:gd name="connsiteY6" fmla="*/ 796976 h 5760762"/>
                <a:gd name="connsiteX0" fmla="*/ 0 w 5472415"/>
                <a:gd name="connsiteY0" fmla="*/ 760443 h 5724229"/>
                <a:gd name="connsiteX1" fmla="*/ 4917909 w 5472415"/>
                <a:gd name="connsiteY1" fmla="*/ 490010 h 5724229"/>
                <a:gd name="connsiteX2" fmla="*/ 4792892 w 5472415"/>
                <a:gd name="connsiteY2" fmla="*/ 5604332 h 5724229"/>
                <a:gd name="connsiteX3" fmla="*/ 5472415 w 5472415"/>
                <a:gd name="connsiteY3" fmla="*/ 5724229 h 5724229"/>
                <a:gd name="connsiteX4" fmla="*/ 5375691 w 5472415"/>
                <a:gd name="connsiteY4" fmla="*/ 0 h 5724229"/>
                <a:gd name="connsiteX5" fmla="*/ 32688 w 5472415"/>
                <a:gd name="connsiteY5" fmla="*/ 24322 h 5724229"/>
                <a:gd name="connsiteX6" fmla="*/ 0 w 5472415"/>
                <a:gd name="connsiteY6" fmla="*/ 760443 h 5724229"/>
                <a:gd name="connsiteX0" fmla="*/ 0 w 5488196"/>
                <a:gd name="connsiteY0" fmla="*/ 796978 h 5760764"/>
                <a:gd name="connsiteX1" fmla="*/ 4917909 w 5488196"/>
                <a:gd name="connsiteY1" fmla="*/ 526545 h 5760764"/>
                <a:gd name="connsiteX2" fmla="*/ 4792892 w 5488196"/>
                <a:gd name="connsiteY2" fmla="*/ 5640867 h 5760764"/>
                <a:gd name="connsiteX3" fmla="*/ 5472415 w 5488196"/>
                <a:gd name="connsiteY3" fmla="*/ 5760764 h 5760764"/>
                <a:gd name="connsiteX4" fmla="*/ 5485143 w 5488196"/>
                <a:gd name="connsiteY4" fmla="*/ 0 h 5760764"/>
                <a:gd name="connsiteX5" fmla="*/ 32688 w 5488196"/>
                <a:gd name="connsiteY5" fmla="*/ 60857 h 5760764"/>
                <a:gd name="connsiteX6" fmla="*/ 0 w 5488196"/>
                <a:gd name="connsiteY6" fmla="*/ 796978 h 5760764"/>
                <a:gd name="connsiteX0" fmla="*/ 1239430 w 5455508"/>
                <a:gd name="connsiteY0" fmla="*/ 738524 h 5760764"/>
                <a:gd name="connsiteX1" fmla="*/ 4885221 w 5455508"/>
                <a:gd name="connsiteY1" fmla="*/ 526545 h 5760764"/>
                <a:gd name="connsiteX2" fmla="*/ 4760204 w 5455508"/>
                <a:gd name="connsiteY2" fmla="*/ 5640867 h 5760764"/>
                <a:gd name="connsiteX3" fmla="*/ 5439727 w 5455508"/>
                <a:gd name="connsiteY3" fmla="*/ 5760764 h 5760764"/>
                <a:gd name="connsiteX4" fmla="*/ 5452455 w 5455508"/>
                <a:gd name="connsiteY4" fmla="*/ 0 h 5760764"/>
                <a:gd name="connsiteX5" fmla="*/ 0 w 5455508"/>
                <a:gd name="connsiteY5" fmla="*/ 60857 h 5760764"/>
                <a:gd name="connsiteX6" fmla="*/ 1239430 w 5455508"/>
                <a:gd name="connsiteY6" fmla="*/ 738524 h 5760764"/>
                <a:gd name="connsiteX0" fmla="*/ 0 w 4216078"/>
                <a:gd name="connsiteY0" fmla="*/ 738524 h 5760764"/>
                <a:gd name="connsiteX1" fmla="*/ 3645791 w 4216078"/>
                <a:gd name="connsiteY1" fmla="*/ 526545 h 5760764"/>
                <a:gd name="connsiteX2" fmla="*/ 3520774 w 4216078"/>
                <a:gd name="connsiteY2" fmla="*/ 5640867 h 5760764"/>
                <a:gd name="connsiteX3" fmla="*/ 4200297 w 4216078"/>
                <a:gd name="connsiteY3" fmla="*/ 5760764 h 5760764"/>
                <a:gd name="connsiteX4" fmla="*/ 4213025 w 4216078"/>
                <a:gd name="connsiteY4" fmla="*/ 0 h 5760764"/>
                <a:gd name="connsiteX5" fmla="*/ 444255 w 4216078"/>
                <a:gd name="connsiteY5" fmla="*/ 60857 h 5760764"/>
                <a:gd name="connsiteX6" fmla="*/ 0 w 4216078"/>
                <a:gd name="connsiteY6" fmla="*/ 738524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258867 w 3954171"/>
                <a:gd name="connsiteY2" fmla="*/ 5640867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3954171" h="5760764">
                  <a:moveTo>
                    <a:pt x="0" y="680069"/>
                  </a:moveTo>
                  <a:cubicBezTo>
                    <a:pt x="1632006" y="688919"/>
                    <a:pt x="1751878" y="517695"/>
                    <a:pt x="3383884" y="526545"/>
                  </a:cubicBezTo>
                  <a:cubicBezTo>
                    <a:pt x="3444793" y="2124098"/>
                    <a:pt x="3348630" y="3144245"/>
                    <a:pt x="3258867" y="5640867"/>
                  </a:cubicBezTo>
                  <a:lnTo>
                    <a:pt x="3938390" y="5760764"/>
                  </a:lnTo>
                  <a:cubicBezTo>
                    <a:pt x="3889423" y="3871224"/>
                    <a:pt x="3970491" y="907168"/>
                    <a:pt x="3951118" y="0"/>
                  </a:cubicBezTo>
                  <a:lnTo>
                    <a:pt x="182348" y="60857"/>
                  </a:lnTo>
                  <a:cubicBezTo>
                    <a:pt x="233862" y="701652"/>
                    <a:pt x="72122" y="176958"/>
                    <a:pt x="0" y="680069"/>
                  </a:cubicBez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198" name="CuadroTexto 10">
              <a:extLst>
                <a:ext uri="{FF2B5EF4-FFF2-40B4-BE49-F238E27FC236}">
                  <a16:creationId xmlns:a16="http://schemas.microsoft.com/office/drawing/2014/main" id="{00000000-0008-0000-0700-0000C6000000}"/>
                </a:ext>
              </a:extLst>
            </xdr:cNvPr>
            <xdr:cNvSpPr txBox="1"/>
          </xdr:nvSpPr>
          <xdr:spPr bwMode="auto">
            <a:xfrm rot="10800000" flipV="1">
              <a:off x="1371600" y="9643233"/>
              <a:ext cx="2089318" cy="9104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1</a:t>
              </a:r>
            </a:p>
          </xdr:txBody>
        </xdr:sp>
        <xdr:sp macro="" textlink="">
          <xdr:nvSpPr>
            <xdr:cNvPr id="199" name="87 Flecha derecha">
              <a:extLst>
                <a:ext uri="{FF2B5EF4-FFF2-40B4-BE49-F238E27FC236}">
                  <a16:creationId xmlns:a16="http://schemas.microsoft.com/office/drawing/2014/main" id="{00000000-0008-0000-0700-0000C7000000}"/>
                </a:ext>
              </a:extLst>
            </xdr:cNvPr>
            <xdr:cNvSpPr/>
          </xdr:nvSpPr>
          <xdr:spPr bwMode="auto">
            <a:xfrm rot="16200000">
              <a:off x="2263576" y="3182365"/>
              <a:ext cx="747279" cy="605062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00" name="CuadroTexto 10">
              <a:extLst>
                <a:ext uri="{FF2B5EF4-FFF2-40B4-BE49-F238E27FC236}">
                  <a16:creationId xmlns:a16="http://schemas.microsoft.com/office/drawing/2014/main" id="{00000000-0008-0000-0700-0000C8000000}"/>
                </a:ext>
              </a:extLst>
            </xdr:cNvPr>
            <xdr:cNvSpPr txBox="1"/>
          </xdr:nvSpPr>
          <xdr:spPr bwMode="auto">
            <a:xfrm rot="10800000" flipV="1">
              <a:off x="811174" y="4018005"/>
              <a:ext cx="3372051" cy="1826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Miguel Iglesias</a:t>
              </a:r>
            </a:p>
          </xdr:txBody>
        </xdr:sp>
        <xdr:cxnSp macro="">
          <xdr:nvCxnSpPr>
            <xdr:cNvPr id="201" name="Conector recto 200">
              <a:extLst>
                <a:ext uri="{FF2B5EF4-FFF2-40B4-BE49-F238E27FC236}">
                  <a16:creationId xmlns:a16="http://schemas.microsoft.com/office/drawing/2014/main" id="{00000000-0008-0000-0700-0000C9000000}"/>
                </a:ext>
              </a:extLst>
            </xdr:cNvPr>
            <xdr:cNvCxnSpPr/>
          </xdr:nvCxnSpPr>
          <xdr:spPr bwMode="auto">
            <a:xfrm flipH="1">
              <a:off x="10325100" y="4762500"/>
              <a:ext cx="76200" cy="11696700"/>
            </a:xfrm>
            <a:prstGeom prst="line">
              <a:avLst/>
            </a:prstGeom>
            <a:noFill/>
            <a:ln w="139700" algn="ctr">
              <a:solidFill>
                <a:srgbClr val="00B0F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">
          <xdr:nvSpPr>
            <xdr:cNvPr id="202" name="Rectángulo: esquinas redondeadas 94">
              <a:extLst>
                <a:ext uri="{FF2B5EF4-FFF2-40B4-BE49-F238E27FC236}">
                  <a16:creationId xmlns:a16="http://schemas.microsoft.com/office/drawing/2014/main" id="{00000000-0008-0000-0700-0000CA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525944" y="13563600"/>
              <a:ext cx="5674956" cy="5549621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cxnSp macro="">
          <xdr:nvCxnSpPr>
            <xdr:cNvPr id="203" name="Conector recto 202">
              <a:extLst>
                <a:ext uri="{FF2B5EF4-FFF2-40B4-BE49-F238E27FC236}">
                  <a16:creationId xmlns:a16="http://schemas.microsoft.com/office/drawing/2014/main" id="{00000000-0008-0000-0700-0000CB000000}"/>
                </a:ext>
              </a:extLst>
            </xdr:cNvPr>
            <xdr:cNvCxnSpPr/>
          </xdr:nvCxnSpPr>
          <xdr:spPr bwMode="auto">
            <a:xfrm flipV="1">
              <a:off x="1531187" y="12039600"/>
              <a:ext cx="2338301" cy="15240"/>
            </a:xfrm>
            <a:prstGeom prst="line">
              <a:avLst/>
            </a:prstGeom>
            <a:solidFill>
              <a:srgbClr val="FFFFFF"/>
            </a:solidFill>
            <a:ln w="127000" cap="flat" cmpd="sng" algn="ctr">
              <a:solidFill>
                <a:srgbClr val="FFC000"/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</xdr:cxnSp>
        <xdr:sp macro="" textlink="">
          <xdr:nvSpPr>
            <xdr:cNvPr id="204" name="Rectángulo: esquinas redondeadas 94">
              <a:extLst>
                <a:ext uri="{FF2B5EF4-FFF2-40B4-BE49-F238E27FC236}">
                  <a16:creationId xmlns:a16="http://schemas.microsoft.com/office/drawing/2014/main" id="{00000000-0008-0000-0700-0000CC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1087100" y="2705100"/>
              <a:ext cx="1676400" cy="164211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">
          <xdr:nvSpPr>
            <xdr:cNvPr id="205" name="Rectángulo: esquinas redondeadas 94">
              <a:extLst>
                <a:ext uri="{FF2B5EF4-FFF2-40B4-BE49-F238E27FC236}">
                  <a16:creationId xmlns:a16="http://schemas.microsoft.com/office/drawing/2014/main" id="{00000000-0008-0000-0700-0000CD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5030322" y="8801100"/>
              <a:ext cx="686056" cy="10363200"/>
            </a:xfrm>
            <a:prstGeom prst="roundRect">
              <a:avLst>
                <a:gd name="adj" fmla="val 16667"/>
              </a:avLst>
            </a:prstGeom>
            <a:solidFill>
              <a:schemeClr val="bg1">
                <a:lumMod val="65000"/>
              </a:schemeClr>
            </a:solidFill>
            <a:ln w="63500" algn="ctr">
              <a:solidFill>
                <a:schemeClr val="tx1"/>
              </a:solidFill>
              <a:round/>
              <a:headEnd/>
              <a:tailEnd/>
            </a:ln>
          </xdr:spPr>
        </xdr:sp>
        <xdr:sp macro="" textlink="">
          <xdr:nvSpPr>
            <xdr:cNvPr id="206" name="Rectángulo: esquinas redondeadas 94">
              <a:extLst>
                <a:ext uri="{FF2B5EF4-FFF2-40B4-BE49-F238E27FC236}">
                  <a16:creationId xmlns:a16="http://schemas.microsoft.com/office/drawing/2014/main" id="{00000000-0008-0000-0700-0000CE000000}"/>
                </a:ext>
              </a:extLst>
            </xdr:cNvPr>
            <xdr:cNvSpPr>
              <a:spLocks noChangeArrowheads="1"/>
            </xdr:cNvSpPr>
          </xdr:nvSpPr>
          <xdr:spPr bwMode="auto">
            <a:xfrm rot="10800000">
              <a:off x="14937686" y="2705100"/>
              <a:ext cx="757028" cy="3162300"/>
            </a:xfrm>
            <a:prstGeom prst="roundRect">
              <a:avLst>
                <a:gd name="adj" fmla="val 16667"/>
              </a:avLst>
            </a:prstGeom>
            <a:pattFill prst="pct5">
              <a:fgClr>
                <a:schemeClr val="bg1"/>
              </a:fgClr>
              <a:bgClr>
                <a:srgbClr val="00B050"/>
              </a:bgClr>
            </a:pattFill>
            <a:ln w="127000" algn="ctr">
              <a:solidFill>
                <a:srgbClr val="FFC000"/>
              </a:solidFill>
              <a:round/>
              <a:headEnd/>
              <a:tailEnd/>
            </a:ln>
          </xdr:spPr>
        </xdr:sp>
        <xdr:sp macro="" textlink="">
          <xdr:nvSpPr>
            <xdr:cNvPr id="207" name="Rectángulo: esquinas redondeadas 94">
              <a:extLst>
                <a:ext uri="{FF2B5EF4-FFF2-40B4-BE49-F238E27FC236}">
                  <a16:creationId xmlns:a16="http://schemas.microsoft.com/office/drawing/2014/main" id="{00000000-0008-0000-0700-0000CF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7983200" y="8559372"/>
              <a:ext cx="3657600" cy="10566827"/>
            </a:xfrm>
            <a:prstGeom prst="roundRect">
              <a:avLst>
                <a:gd name="adj" fmla="val 16667"/>
              </a:avLst>
            </a:prstGeom>
            <a:noFill/>
            <a:ln w="28575" algn="ctr">
              <a:solidFill>
                <a:srgbClr val="000000"/>
              </a:solidFill>
              <a:round/>
              <a:headEnd/>
              <a:tailEnd/>
            </a:ln>
          </xdr:spPr>
        </xdr:sp>
        <xdr:sp macro="" textlink="">
          <xdr:nvSpPr>
            <xdr:cNvPr id="208" name="CuadroTexto 10">
              <a:extLst>
                <a:ext uri="{FF2B5EF4-FFF2-40B4-BE49-F238E27FC236}">
                  <a16:creationId xmlns:a16="http://schemas.microsoft.com/office/drawing/2014/main" id="{00000000-0008-0000-0700-0000D0000000}"/>
                </a:ext>
              </a:extLst>
            </xdr:cNvPr>
            <xdr:cNvSpPr txBox="1"/>
          </xdr:nvSpPr>
          <xdr:spPr bwMode="auto">
            <a:xfrm rot="5400000" flipV="1">
              <a:off x="9444426" y="10408745"/>
              <a:ext cx="4940816" cy="112409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TREN ELECTRICO</a:t>
              </a:r>
            </a:p>
          </xdr:txBody>
        </xdr:sp>
        <xdr:pic>
          <xdr:nvPicPr>
            <xdr:cNvPr id="209" name="Imagen 18">
              <a:extLst>
                <a:ext uri="{FF2B5EF4-FFF2-40B4-BE49-F238E27FC236}">
                  <a16:creationId xmlns:a16="http://schemas.microsoft.com/office/drawing/2014/main" id="{00000000-0008-0000-0700-0000D1000000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r="7909"/>
            <a:stretch/>
          </xdr:blipFill>
          <xdr:spPr bwMode="auto">
            <a:xfrm rot="2344941">
              <a:off x="19175594" y="2924927"/>
              <a:ext cx="1981001" cy="2293942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  <xdr:sp macro="" textlink="">
          <xdr:nvSpPr>
            <xdr:cNvPr id="210" name="CuadroTexto 10">
              <a:extLst>
                <a:ext uri="{FF2B5EF4-FFF2-40B4-BE49-F238E27FC236}">
                  <a16:creationId xmlns:a16="http://schemas.microsoft.com/office/drawing/2014/main" id="{00000000-0008-0000-0700-0000D2000000}"/>
                </a:ext>
              </a:extLst>
            </xdr:cNvPr>
            <xdr:cNvSpPr txBox="1"/>
          </xdr:nvSpPr>
          <xdr:spPr bwMode="auto">
            <a:xfrm rot="10800000" flipV="1">
              <a:off x="17297400" y="4728333"/>
              <a:ext cx="4648200" cy="18629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	Ca. Huamachuco</a:t>
              </a:r>
            </a:p>
          </xdr:txBody>
        </xdr:sp>
        <xdr:sp macro="" textlink="">
          <xdr:nvSpPr>
            <xdr:cNvPr id="211" name="CuadroTexto 10">
              <a:extLst>
                <a:ext uri="{FF2B5EF4-FFF2-40B4-BE49-F238E27FC236}">
                  <a16:creationId xmlns:a16="http://schemas.microsoft.com/office/drawing/2014/main" id="{00000000-0008-0000-0700-0000D3000000}"/>
                </a:ext>
              </a:extLst>
            </xdr:cNvPr>
            <xdr:cNvSpPr txBox="1"/>
          </xdr:nvSpPr>
          <xdr:spPr bwMode="auto">
            <a:xfrm rot="5400000" flipV="1">
              <a:off x="4114799" y="16120234"/>
              <a:ext cx="5067300" cy="8723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Pachacutec</a:t>
              </a:r>
            </a:p>
          </xdr:txBody>
        </xdr:sp>
        <xdr:sp macro="" textlink="">
          <xdr:nvSpPr>
            <xdr:cNvPr id="212" name="CuadroTexto 10">
              <a:extLst>
                <a:ext uri="{FF2B5EF4-FFF2-40B4-BE49-F238E27FC236}">
                  <a16:creationId xmlns:a16="http://schemas.microsoft.com/office/drawing/2014/main" id="{00000000-0008-0000-0700-0000D4000000}"/>
                </a:ext>
              </a:extLst>
            </xdr:cNvPr>
            <xdr:cNvSpPr txBox="1"/>
          </xdr:nvSpPr>
          <xdr:spPr bwMode="auto">
            <a:xfrm rot="16200000" flipV="1">
              <a:off x="15887700" y="14862935"/>
              <a:ext cx="5067300" cy="872367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52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" pitchFamily="34" charset="0"/>
                  <a:ea typeface="+mn-ea"/>
                  <a:cs typeface="Arial" pitchFamily="34" charset="0"/>
                </a:rPr>
                <a:t>Av. Pachacutec</a:t>
              </a:r>
            </a:p>
          </xdr:txBody>
        </xdr:sp>
        <xdr:sp macro="" textlink="">
          <xdr:nvSpPr>
            <xdr:cNvPr id="213" name="87 Flecha derecha">
              <a:extLst>
                <a:ext uri="{FF2B5EF4-FFF2-40B4-BE49-F238E27FC236}">
                  <a16:creationId xmlns:a16="http://schemas.microsoft.com/office/drawing/2014/main" id="{00000000-0008-0000-0700-0000D5000000}"/>
                </a:ext>
              </a:extLst>
            </xdr:cNvPr>
            <xdr:cNvSpPr/>
          </xdr:nvSpPr>
          <xdr:spPr bwMode="auto">
            <a:xfrm rot="16200000" flipH="1">
              <a:off x="3344262" y="17860358"/>
              <a:ext cx="980164" cy="713318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4" name="CuadroTexto 10">
              <a:extLst>
                <a:ext uri="{FF2B5EF4-FFF2-40B4-BE49-F238E27FC236}">
                  <a16:creationId xmlns:a16="http://schemas.microsoft.com/office/drawing/2014/main" id="{00000000-0008-0000-0700-0000D6000000}"/>
                </a:ext>
              </a:extLst>
            </xdr:cNvPr>
            <xdr:cNvSpPr txBox="1"/>
          </xdr:nvSpPr>
          <xdr:spPr bwMode="auto">
            <a:xfrm rot="10800000" flipV="1">
              <a:off x="1992274" y="15905205"/>
              <a:ext cx="3372051" cy="1826124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Villa Maria</a:t>
              </a:r>
            </a:p>
          </xdr:txBody>
        </xdr:sp>
        <xdr:sp macro="" textlink="">
          <xdr:nvSpPr>
            <xdr:cNvPr id="215" name="87 Flecha derecha">
              <a:extLst>
                <a:ext uri="{FF2B5EF4-FFF2-40B4-BE49-F238E27FC236}">
                  <a16:creationId xmlns:a16="http://schemas.microsoft.com/office/drawing/2014/main" id="{00000000-0008-0000-0700-0000D7000000}"/>
                </a:ext>
              </a:extLst>
            </xdr:cNvPr>
            <xdr:cNvSpPr/>
          </xdr:nvSpPr>
          <xdr:spPr bwMode="auto">
            <a:xfrm rot="10800000" flipH="1">
              <a:off x="19460562" y="8716358"/>
              <a:ext cx="980164" cy="713318"/>
            </a:xfrm>
            <a:prstGeom prst="rightArrow">
              <a:avLst/>
            </a:prstGeom>
            <a:solidFill>
              <a:srgbClr val="FF0000"/>
            </a:solidFill>
            <a:ln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/>
            <a:p>
              <a:endParaRPr lang="es-PE"/>
            </a:p>
          </xdr:txBody>
        </xdr:sp>
        <xdr:sp macro="" textlink="">
          <xdr:nvSpPr>
            <xdr:cNvPr id="216" name="CuadroTexto 10">
              <a:extLst>
                <a:ext uri="{FF2B5EF4-FFF2-40B4-BE49-F238E27FC236}">
                  <a16:creationId xmlns:a16="http://schemas.microsoft.com/office/drawing/2014/main" id="{00000000-0008-0000-0700-0000D8000000}"/>
                </a:ext>
              </a:extLst>
            </xdr:cNvPr>
            <xdr:cNvSpPr txBox="1"/>
          </xdr:nvSpPr>
          <xdr:spPr bwMode="auto">
            <a:xfrm rot="10800000" flipV="1">
              <a:off x="18070474" y="9296400"/>
              <a:ext cx="3372051" cy="268183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Hacia</a:t>
              </a:r>
              <a:endParaRPr lang="es-PE" sz="500" b="1" baseline="0">
                <a:solidFill>
                  <a:srgbClr val="0000FF"/>
                </a:solidFill>
                <a:latin typeface="Arial Narrow" panose="020B0606020202030204" pitchFamily="34" charset="0"/>
                <a:ea typeface="+mn-ea"/>
                <a:cs typeface="Arial" pitchFamily="34" charset="0"/>
              </a:endParaRPr>
            </a:p>
            <a:p>
              <a:pPr marL="457200" lvl="1" indent="0" algn="ctr">
                <a:lnSpc>
                  <a:spcPts val="4500"/>
                </a:lnSpc>
              </a:pPr>
              <a:r>
                <a:rPr lang="es-PE" sz="4400" b="1" baseline="0">
                  <a:solidFill>
                    <a:srgbClr val="0000FF"/>
                  </a:solidFill>
                  <a:latin typeface="Arial Narrow" panose="020B0606020202030204" pitchFamily="34" charset="0"/>
                  <a:ea typeface="+mn-ea"/>
                  <a:cs typeface="Arial" pitchFamily="34" charset="0"/>
                </a:rPr>
                <a:t>Av. Salvador Allende</a:t>
              </a:r>
            </a:p>
          </xdr:txBody>
        </xdr:sp>
        <xdr:cxnSp macro="">
          <xdr:nvCxnSpPr>
            <xdr:cNvPr id="217" name="Conector recto 167">
              <a:extLst>
                <a:ext uri="{FF2B5EF4-FFF2-40B4-BE49-F238E27FC236}">
                  <a16:creationId xmlns:a16="http://schemas.microsoft.com/office/drawing/2014/main" id="{00000000-0008-0000-0700-0000D9000000}"/>
                </a:ext>
              </a:extLst>
            </xdr:cNvPr>
            <xdr:cNvCxnSpPr>
              <a:cxnSpLocks noChangeShapeType="1"/>
            </xdr:cNvCxnSpPr>
          </xdr:nvCxnSpPr>
          <xdr:spPr bwMode="auto">
            <a:xfrm flipV="1">
              <a:off x="16961458" y="4798403"/>
              <a:ext cx="17259" cy="12066263"/>
            </a:xfrm>
            <a:prstGeom prst="line">
              <a:avLst/>
            </a:prstGeom>
            <a:noFill/>
            <a:ln w="139700" algn="ctr">
              <a:solidFill>
                <a:srgbClr val="FF5050"/>
              </a:solidFill>
              <a:round/>
              <a:headEnd/>
              <a:tailEnd type="triangle" w="med" len="lg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cxnSp>
        <xdr:sp macro="" textlink="$R$89">
          <xdr:nvSpPr>
            <xdr:cNvPr id="218" name="279 CuadroTexto">
              <a:extLst>
                <a:ext uri="{FF2B5EF4-FFF2-40B4-BE49-F238E27FC236}">
                  <a16:creationId xmlns:a16="http://schemas.microsoft.com/office/drawing/2014/main" id="{00000000-0008-0000-0700-0000DA000000}"/>
                </a:ext>
              </a:extLst>
            </xdr:cNvPr>
            <xdr:cNvSpPr txBox="1"/>
          </xdr:nvSpPr>
          <xdr:spPr bwMode="auto">
            <a:xfrm>
              <a:off x="85530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2F91BCDC-A2DA-44DF-B4B2-7C8CF5F831E8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W$89">
          <xdr:nvSpPr>
            <xdr:cNvPr id="219" name="279 CuadroTexto">
              <a:extLst>
                <a:ext uri="{FF2B5EF4-FFF2-40B4-BE49-F238E27FC236}">
                  <a16:creationId xmlns:a16="http://schemas.microsoft.com/office/drawing/2014/main" id="{00000000-0008-0000-0700-0000DB000000}"/>
                </a:ext>
              </a:extLst>
            </xdr:cNvPr>
            <xdr:cNvSpPr txBox="1"/>
          </xdr:nvSpPr>
          <xdr:spPr bwMode="auto">
            <a:xfrm>
              <a:off x="7333884" y="17314508"/>
              <a:ext cx="1199061" cy="647701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67821BED-14F4-49D7-A62E-CE02B0374063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47">
          <xdr:nvSpPr>
            <xdr:cNvPr id="220" name="279 CuadroTexto">
              <a:extLst>
                <a:ext uri="{FF2B5EF4-FFF2-40B4-BE49-F238E27FC236}">
                  <a16:creationId xmlns:a16="http://schemas.microsoft.com/office/drawing/2014/main" id="{00000000-0008-0000-0700-0000DC000000}"/>
                </a:ext>
              </a:extLst>
            </xdr:cNvPr>
            <xdr:cNvSpPr txBox="1"/>
          </xdr:nvSpPr>
          <xdr:spPr bwMode="auto">
            <a:xfrm>
              <a:off x="8215903" y="18081269"/>
              <a:ext cx="1893139" cy="883155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F7B83C49-C452-493B-B0A2-498EE4BDD607}" type="TxLink">
                <a:rPr lang="en-US" sz="44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4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A$89">
          <xdr:nvSpPr>
            <xdr:cNvPr id="221" name="279 CuadroTexto">
              <a:extLst>
                <a:ext uri="{FF2B5EF4-FFF2-40B4-BE49-F238E27FC236}">
                  <a16:creationId xmlns:a16="http://schemas.microsoft.com/office/drawing/2014/main" id="{00000000-0008-0000-0700-0000DD000000}"/>
                </a:ext>
              </a:extLst>
            </xdr:cNvPr>
            <xdr:cNvSpPr txBox="1"/>
          </xdr:nvSpPr>
          <xdr:spPr bwMode="auto">
            <a:xfrm>
              <a:off x="12938990" y="2940042"/>
              <a:ext cx="1748251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9310BCE6-9833-4D6B-A6DB-9CF45CA1B661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AC$89">
          <xdr:nvSpPr>
            <xdr:cNvPr id="222" name="279 CuadroTexto">
              <a:extLst>
                <a:ext uri="{FF2B5EF4-FFF2-40B4-BE49-F238E27FC236}">
                  <a16:creationId xmlns:a16="http://schemas.microsoft.com/office/drawing/2014/main" id="{00000000-0008-0000-0700-0000DE000000}"/>
                </a:ext>
              </a:extLst>
            </xdr:cNvPr>
            <xdr:cNvSpPr txBox="1"/>
          </xdr:nvSpPr>
          <xdr:spPr bwMode="auto">
            <a:xfrm>
              <a:off x="19532822" y="7086227"/>
              <a:ext cx="1857461" cy="725460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87A98793-A29B-43BC-8CB7-835A75ACCEC5}" type="TxLink">
                <a:rPr lang="en-US" sz="36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#¡REF!</a:t>
              </a:fld>
              <a:endParaRPr lang="es-PE" sz="36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$BU$39">
          <xdr:nvSpPr>
            <xdr:cNvPr id="223" name="279 CuadroTexto">
              <a:extLst>
                <a:ext uri="{FF2B5EF4-FFF2-40B4-BE49-F238E27FC236}">
                  <a16:creationId xmlns:a16="http://schemas.microsoft.com/office/drawing/2014/main" id="{00000000-0008-0000-0700-0000DF000000}"/>
                </a:ext>
              </a:extLst>
            </xdr:cNvPr>
            <xdr:cNvSpPr txBox="1"/>
          </xdr:nvSpPr>
          <xdr:spPr bwMode="auto">
            <a:xfrm>
              <a:off x="4251522" y="3065111"/>
              <a:ext cx="1987884" cy="864814"/>
            </a:xfrm>
            <a:prstGeom prst="rect">
              <a:avLst/>
            </a:prstGeom>
            <a:ln w="9525">
              <a:solidFill>
                <a:schemeClr val="tx1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wrap="square" rtlCol="0" anchor="ctr"/>
            <a:lstStyle/>
            <a:p>
              <a:pPr marL="0" indent="0" algn="ctr"/>
              <a:fld id="{797FEE54-7D4F-4386-AB0A-96ED873D42BB}" type="TxLink">
                <a:rPr lang="en-US" sz="4000" b="1" i="0" u="none" strike="noStrike">
                  <a:solidFill>
                    <a:srgbClr val="0000FF"/>
                  </a:solidFill>
                  <a:latin typeface="Arial Narrow"/>
                  <a:ea typeface="+mn-ea"/>
                  <a:cs typeface="+mn-cs"/>
                </a:rPr>
                <a:pPr marL="0" indent="0" algn="ctr"/>
                <a:t>0</a:t>
              </a:fld>
              <a:endParaRPr lang="es-PE" sz="4000" b="1" i="0" u="none" strike="noStrike">
                <a:solidFill>
                  <a:srgbClr val="0000FF"/>
                </a:solidFill>
                <a:latin typeface="Arial Narrow"/>
                <a:ea typeface="+mn-ea"/>
                <a:cs typeface="+mn-cs"/>
              </a:endParaRPr>
            </a:p>
          </xdr:txBody>
        </xdr:sp>
        <xdr:sp macro="" textlink="">
          <xdr:nvSpPr>
            <xdr:cNvPr id="224" name="Forma libre 223">
              <a:extLst>
                <a:ext uri="{FF2B5EF4-FFF2-40B4-BE49-F238E27FC236}">
                  <a16:creationId xmlns:a16="http://schemas.microsoft.com/office/drawing/2014/main" id="{00000000-0008-0000-0700-0000E0000000}"/>
                </a:ext>
              </a:extLst>
            </xdr:cNvPr>
            <xdr:cNvSpPr/>
          </xdr:nvSpPr>
          <xdr:spPr bwMode="auto">
            <a:xfrm>
              <a:off x="17183100" y="8077201"/>
              <a:ext cx="4534715" cy="11176176"/>
            </a:xfrm>
            <a:custGeom>
              <a:avLst/>
              <a:gdLst>
                <a:gd name="connsiteX0" fmla="*/ 71437 w 5072062"/>
                <a:gd name="connsiteY0" fmla="*/ 3381375 h 4167188"/>
                <a:gd name="connsiteX1" fmla="*/ 47625 w 5072062"/>
                <a:gd name="connsiteY1" fmla="*/ 4167188 h 4167188"/>
                <a:gd name="connsiteX2" fmla="*/ 5072062 w 5072062"/>
                <a:gd name="connsiteY2" fmla="*/ 4167188 h 4167188"/>
                <a:gd name="connsiteX3" fmla="*/ 5072062 w 5072062"/>
                <a:gd name="connsiteY3" fmla="*/ 0 h 4167188"/>
                <a:gd name="connsiteX4" fmla="*/ 4000500 w 5072062"/>
                <a:gd name="connsiteY4" fmla="*/ 119063 h 4167188"/>
                <a:gd name="connsiteX5" fmla="*/ 4095750 w 5072062"/>
                <a:gd name="connsiteY5" fmla="*/ 3476625 h 4167188"/>
                <a:gd name="connsiteX6" fmla="*/ 119062 w 5072062"/>
                <a:gd name="connsiteY6" fmla="*/ 3452813 h 4167188"/>
                <a:gd name="connsiteX7" fmla="*/ 0 w 5072062"/>
                <a:gd name="connsiteY7" fmla="*/ 3381375 h 4167188"/>
                <a:gd name="connsiteX8" fmla="*/ 71437 w 5072062"/>
                <a:gd name="connsiteY8" fmla="*/ 3381375 h 4167188"/>
                <a:gd name="connsiteX0" fmla="*/ 71437 w 5072062"/>
                <a:gd name="connsiteY0" fmla="*/ 3381375 h 4167188"/>
                <a:gd name="connsiteX1" fmla="*/ 47625 w 5072062"/>
                <a:gd name="connsiteY1" fmla="*/ 4167188 h 4167188"/>
                <a:gd name="connsiteX2" fmla="*/ 5072062 w 5072062"/>
                <a:gd name="connsiteY2" fmla="*/ 4167188 h 4167188"/>
                <a:gd name="connsiteX3" fmla="*/ 5072062 w 5072062"/>
                <a:gd name="connsiteY3" fmla="*/ 0 h 4167188"/>
                <a:gd name="connsiteX4" fmla="*/ 3792316 w 5072062"/>
                <a:gd name="connsiteY4" fmla="*/ 119063 h 4167188"/>
                <a:gd name="connsiteX5" fmla="*/ 4095750 w 5072062"/>
                <a:gd name="connsiteY5" fmla="*/ 3476625 h 4167188"/>
                <a:gd name="connsiteX6" fmla="*/ 119062 w 5072062"/>
                <a:gd name="connsiteY6" fmla="*/ 3452813 h 4167188"/>
                <a:gd name="connsiteX7" fmla="*/ 0 w 5072062"/>
                <a:gd name="connsiteY7" fmla="*/ 3381375 h 4167188"/>
                <a:gd name="connsiteX8" fmla="*/ 71437 w 5072062"/>
                <a:gd name="connsiteY8" fmla="*/ 3381375 h 4167188"/>
                <a:gd name="connsiteX0" fmla="*/ 71437 w 5072062"/>
                <a:gd name="connsiteY0" fmla="*/ 3612192 h 4398005"/>
                <a:gd name="connsiteX1" fmla="*/ 47625 w 5072062"/>
                <a:gd name="connsiteY1" fmla="*/ 4398005 h 4398005"/>
                <a:gd name="connsiteX2" fmla="*/ 5072062 w 5072062"/>
                <a:gd name="connsiteY2" fmla="*/ 4398005 h 4398005"/>
                <a:gd name="connsiteX3" fmla="*/ 4845680 w 5072062"/>
                <a:gd name="connsiteY3" fmla="*/ 0 h 4398005"/>
                <a:gd name="connsiteX4" fmla="*/ 3792316 w 5072062"/>
                <a:gd name="connsiteY4" fmla="*/ 349880 h 4398005"/>
                <a:gd name="connsiteX5" fmla="*/ 4095750 w 5072062"/>
                <a:gd name="connsiteY5" fmla="*/ 3707442 h 4398005"/>
                <a:gd name="connsiteX6" fmla="*/ 119062 w 5072062"/>
                <a:gd name="connsiteY6" fmla="*/ 3683630 h 4398005"/>
                <a:gd name="connsiteX7" fmla="*/ 0 w 5072062"/>
                <a:gd name="connsiteY7" fmla="*/ 3612192 h 4398005"/>
                <a:gd name="connsiteX8" fmla="*/ 71437 w 5072062"/>
                <a:gd name="connsiteY8" fmla="*/ 3612192 h 4398005"/>
                <a:gd name="connsiteX0" fmla="*/ 71437 w 4878020"/>
                <a:gd name="connsiteY0" fmla="*/ 3612192 h 4455709"/>
                <a:gd name="connsiteX1" fmla="*/ 47625 w 4878020"/>
                <a:gd name="connsiteY1" fmla="*/ 4398005 h 4455709"/>
                <a:gd name="connsiteX2" fmla="*/ 4878020 w 4878020"/>
                <a:gd name="connsiteY2" fmla="*/ 4455709 h 4455709"/>
                <a:gd name="connsiteX3" fmla="*/ 4845680 w 4878020"/>
                <a:gd name="connsiteY3" fmla="*/ 0 h 4455709"/>
                <a:gd name="connsiteX4" fmla="*/ 3792316 w 4878020"/>
                <a:gd name="connsiteY4" fmla="*/ 349880 h 4455709"/>
                <a:gd name="connsiteX5" fmla="*/ 4095750 w 4878020"/>
                <a:gd name="connsiteY5" fmla="*/ 3707442 h 4455709"/>
                <a:gd name="connsiteX6" fmla="*/ 119062 w 4878020"/>
                <a:gd name="connsiteY6" fmla="*/ 3683630 h 4455709"/>
                <a:gd name="connsiteX7" fmla="*/ 0 w 4878020"/>
                <a:gd name="connsiteY7" fmla="*/ 3612192 h 4455709"/>
                <a:gd name="connsiteX8" fmla="*/ 71437 w 4878020"/>
                <a:gd name="connsiteY8" fmla="*/ 3612192 h 4455709"/>
                <a:gd name="connsiteX0" fmla="*/ 0 w 4878020"/>
                <a:gd name="connsiteY0" fmla="*/ 3612192 h 4455709"/>
                <a:gd name="connsiteX1" fmla="*/ 47625 w 4878020"/>
                <a:gd name="connsiteY1" fmla="*/ 4398005 h 4455709"/>
                <a:gd name="connsiteX2" fmla="*/ 4878020 w 4878020"/>
                <a:gd name="connsiteY2" fmla="*/ 4455709 h 4455709"/>
                <a:gd name="connsiteX3" fmla="*/ 4845680 w 4878020"/>
                <a:gd name="connsiteY3" fmla="*/ 0 h 4455709"/>
                <a:gd name="connsiteX4" fmla="*/ 3792316 w 4878020"/>
                <a:gd name="connsiteY4" fmla="*/ 349880 h 4455709"/>
                <a:gd name="connsiteX5" fmla="*/ 4095750 w 4878020"/>
                <a:gd name="connsiteY5" fmla="*/ 3707442 h 4455709"/>
                <a:gd name="connsiteX6" fmla="*/ 119062 w 4878020"/>
                <a:gd name="connsiteY6" fmla="*/ 3683630 h 4455709"/>
                <a:gd name="connsiteX7" fmla="*/ 0 w 4878020"/>
                <a:gd name="connsiteY7" fmla="*/ 3612192 h 4455709"/>
                <a:gd name="connsiteX0" fmla="*/ 71437 w 4830395"/>
                <a:gd name="connsiteY0" fmla="*/ 3683630 h 4455709"/>
                <a:gd name="connsiteX1" fmla="*/ 0 w 4830395"/>
                <a:gd name="connsiteY1" fmla="*/ 4398005 h 4455709"/>
                <a:gd name="connsiteX2" fmla="*/ 4830395 w 4830395"/>
                <a:gd name="connsiteY2" fmla="*/ 4455709 h 4455709"/>
                <a:gd name="connsiteX3" fmla="*/ 4798055 w 4830395"/>
                <a:gd name="connsiteY3" fmla="*/ 0 h 4455709"/>
                <a:gd name="connsiteX4" fmla="*/ 3744691 w 4830395"/>
                <a:gd name="connsiteY4" fmla="*/ 349880 h 4455709"/>
                <a:gd name="connsiteX5" fmla="*/ 4048125 w 4830395"/>
                <a:gd name="connsiteY5" fmla="*/ 3707442 h 4455709"/>
                <a:gd name="connsiteX6" fmla="*/ 71437 w 4830395"/>
                <a:gd name="connsiteY6" fmla="*/ 3683630 h 4455709"/>
                <a:gd name="connsiteX0" fmla="*/ 71437 w 4830395"/>
                <a:gd name="connsiteY0" fmla="*/ 4674163 h 5446242"/>
                <a:gd name="connsiteX1" fmla="*/ 0 w 4830395"/>
                <a:gd name="connsiteY1" fmla="*/ 5388538 h 5446242"/>
                <a:gd name="connsiteX2" fmla="*/ 4830395 w 4830395"/>
                <a:gd name="connsiteY2" fmla="*/ 5446242 h 5446242"/>
                <a:gd name="connsiteX3" fmla="*/ 4798055 w 4830395"/>
                <a:gd name="connsiteY3" fmla="*/ 990533 h 5446242"/>
                <a:gd name="connsiteX4" fmla="*/ 4083896 w 4830395"/>
                <a:gd name="connsiteY4" fmla="*/ 0 h 5446242"/>
                <a:gd name="connsiteX5" fmla="*/ 4048125 w 4830395"/>
                <a:gd name="connsiteY5" fmla="*/ 4697975 h 5446242"/>
                <a:gd name="connsiteX6" fmla="*/ 71437 w 4830395"/>
                <a:gd name="connsiteY6" fmla="*/ 4674163 h 5446242"/>
                <a:gd name="connsiteX0" fmla="*/ 0 w 4858724"/>
                <a:gd name="connsiteY0" fmla="*/ 4708533 h 5446242"/>
                <a:gd name="connsiteX1" fmla="*/ 28329 w 4858724"/>
                <a:gd name="connsiteY1" fmla="*/ 5388538 h 5446242"/>
                <a:gd name="connsiteX2" fmla="*/ 4858724 w 4858724"/>
                <a:gd name="connsiteY2" fmla="*/ 5446242 h 5446242"/>
                <a:gd name="connsiteX3" fmla="*/ 4826384 w 4858724"/>
                <a:gd name="connsiteY3" fmla="*/ 990533 h 5446242"/>
                <a:gd name="connsiteX4" fmla="*/ 4112225 w 4858724"/>
                <a:gd name="connsiteY4" fmla="*/ 0 h 5446242"/>
                <a:gd name="connsiteX5" fmla="*/ 4076454 w 4858724"/>
                <a:gd name="connsiteY5" fmla="*/ 4697975 h 5446242"/>
                <a:gd name="connsiteX6" fmla="*/ 0 w 4858724"/>
                <a:gd name="connsiteY6" fmla="*/ 4708533 h 5446242"/>
                <a:gd name="connsiteX0" fmla="*/ 0 w 4958490"/>
                <a:gd name="connsiteY0" fmla="*/ 4571055 h 5446242"/>
                <a:gd name="connsiteX1" fmla="*/ 128095 w 4958490"/>
                <a:gd name="connsiteY1" fmla="*/ 5388538 h 5446242"/>
                <a:gd name="connsiteX2" fmla="*/ 4958490 w 4958490"/>
                <a:gd name="connsiteY2" fmla="*/ 5446242 h 5446242"/>
                <a:gd name="connsiteX3" fmla="*/ 4926150 w 4958490"/>
                <a:gd name="connsiteY3" fmla="*/ 990533 h 5446242"/>
                <a:gd name="connsiteX4" fmla="*/ 4211991 w 4958490"/>
                <a:gd name="connsiteY4" fmla="*/ 0 h 5446242"/>
                <a:gd name="connsiteX5" fmla="*/ 4176220 w 4958490"/>
                <a:gd name="connsiteY5" fmla="*/ 4697975 h 5446242"/>
                <a:gd name="connsiteX6" fmla="*/ 0 w 4958490"/>
                <a:gd name="connsiteY6" fmla="*/ 4571055 h 5446242"/>
                <a:gd name="connsiteX0" fmla="*/ 0 w 4958490"/>
                <a:gd name="connsiteY0" fmla="*/ 4969554 h 5844741"/>
                <a:gd name="connsiteX1" fmla="*/ 128095 w 4958490"/>
                <a:gd name="connsiteY1" fmla="*/ 5787037 h 5844741"/>
                <a:gd name="connsiteX2" fmla="*/ 4958490 w 4958490"/>
                <a:gd name="connsiteY2" fmla="*/ 5844741 h 5844741"/>
                <a:gd name="connsiteX3" fmla="*/ 4926150 w 4958490"/>
                <a:gd name="connsiteY3" fmla="*/ 1389032 h 5844741"/>
                <a:gd name="connsiteX4" fmla="*/ 4860015 w 4958490"/>
                <a:gd name="connsiteY4" fmla="*/ 0 h 5844741"/>
                <a:gd name="connsiteX5" fmla="*/ 4176220 w 4958490"/>
                <a:gd name="connsiteY5" fmla="*/ 5096474 h 5844741"/>
                <a:gd name="connsiteX6" fmla="*/ 0 w 4958490"/>
                <a:gd name="connsiteY6" fmla="*/ 4969554 h 5844741"/>
                <a:gd name="connsiteX0" fmla="*/ 0 w 4958490"/>
                <a:gd name="connsiteY0" fmla="*/ 4969554 h 5844741"/>
                <a:gd name="connsiteX1" fmla="*/ 128095 w 4958490"/>
                <a:gd name="connsiteY1" fmla="*/ 5787037 h 5844741"/>
                <a:gd name="connsiteX2" fmla="*/ 4958490 w 4958490"/>
                <a:gd name="connsiteY2" fmla="*/ 5844741 h 5844741"/>
                <a:gd name="connsiteX3" fmla="*/ 4926150 w 4958490"/>
                <a:gd name="connsiteY3" fmla="*/ 1389032 h 5844741"/>
                <a:gd name="connsiteX4" fmla="*/ 4860015 w 4958490"/>
                <a:gd name="connsiteY4" fmla="*/ 0 h 5844741"/>
                <a:gd name="connsiteX5" fmla="*/ 4176220 w 4958490"/>
                <a:gd name="connsiteY5" fmla="*/ 5096474 h 5844741"/>
                <a:gd name="connsiteX6" fmla="*/ 0 w 4958490"/>
                <a:gd name="connsiteY6" fmla="*/ 4969554 h 5844741"/>
                <a:gd name="connsiteX0" fmla="*/ 1543124 w 4830395"/>
                <a:gd name="connsiteY0" fmla="*/ 5627077 h 5844741"/>
                <a:gd name="connsiteX1" fmla="*/ 0 w 4830395"/>
                <a:gd name="connsiteY1" fmla="*/ 5787037 h 5844741"/>
                <a:gd name="connsiteX2" fmla="*/ 4830395 w 4830395"/>
                <a:gd name="connsiteY2" fmla="*/ 5844741 h 5844741"/>
                <a:gd name="connsiteX3" fmla="*/ 4798055 w 4830395"/>
                <a:gd name="connsiteY3" fmla="*/ 1389032 h 5844741"/>
                <a:gd name="connsiteX4" fmla="*/ 4731920 w 4830395"/>
                <a:gd name="connsiteY4" fmla="*/ 0 h 5844741"/>
                <a:gd name="connsiteX5" fmla="*/ 4048125 w 4830395"/>
                <a:gd name="connsiteY5" fmla="*/ 5096474 h 5844741"/>
                <a:gd name="connsiteX6" fmla="*/ 1543124 w 4830395"/>
                <a:gd name="connsiteY6" fmla="*/ 5627077 h 5844741"/>
                <a:gd name="connsiteX0" fmla="*/ 1543124 w 4830395"/>
                <a:gd name="connsiteY0" fmla="*/ 5627077 h 5844741"/>
                <a:gd name="connsiteX1" fmla="*/ 0 w 4830395"/>
                <a:gd name="connsiteY1" fmla="*/ 5787037 h 5844741"/>
                <a:gd name="connsiteX2" fmla="*/ 4830395 w 4830395"/>
                <a:gd name="connsiteY2" fmla="*/ 5844741 h 5844741"/>
                <a:gd name="connsiteX3" fmla="*/ 4798055 w 4830395"/>
                <a:gd name="connsiteY3" fmla="*/ 1389032 h 5844741"/>
                <a:gd name="connsiteX4" fmla="*/ 4731920 w 4830395"/>
                <a:gd name="connsiteY4" fmla="*/ 0 h 5844741"/>
                <a:gd name="connsiteX5" fmla="*/ 4320977 w 4830395"/>
                <a:gd name="connsiteY5" fmla="*/ 5634447 h 5844741"/>
                <a:gd name="connsiteX6" fmla="*/ 1543124 w 4830395"/>
                <a:gd name="connsiteY6" fmla="*/ 5627077 h 584474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4830395" h="5844741">
                  <a:moveTo>
                    <a:pt x="1543124" y="5627077"/>
                  </a:moveTo>
                  <a:lnTo>
                    <a:pt x="0" y="5787037"/>
                  </a:lnTo>
                  <a:lnTo>
                    <a:pt x="4830395" y="5844741"/>
                  </a:lnTo>
                  <a:lnTo>
                    <a:pt x="4798055" y="1389032"/>
                  </a:lnTo>
                  <a:cubicBezTo>
                    <a:pt x="4776010" y="926021"/>
                    <a:pt x="4856285" y="463011"/>
                    <a:pt x="4731920" y="0"/>
                  </a:cubicBezTo>
                  <a:lnTo>
                    <a:pt x="4320977" y="5634447"/>
                  </a:lnTo>
                  <a:lnTo>
                    <a:pt x="1543124" y="5627077"/>
                  </a:ln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25" name="Forma libre 224">
              <a:extLst>
                <a:ext uri="{FF2B5EF4-FFF2-40B4-BE49-F238E27FC236}">
                  <a16:creationId xmlns:a16="http://schemas.microsoft.com/office/drawing/2014/main" id="{00000000-0008-0000-0700-0000E1000000}"/>
                </a:ext>
              </a:extLst>
            </xdr:cNvPr>
            <xdr:cNvSpPr/>
          </xdr:nvSpPr>
          <xdr:spPr bwMode="auto">
            <a:xfrm rot="16200000">
              <a:off x="1602265" y="13542724"/>
              <a:ext cx="5464195" cy="5818724"/>
            </a:xfrm>
            <a:custGeom>
              <a:avLst/>
              <a:gdLst>
                <a:gd name="connsiteX0" fmla="*/ 5095875 w 5167312"/>
                <a:gd name="connsiteY0" fmla="*/ 785813 h 4024313"/>
                <a:gd name="connsiteX1" fmla="*/ 1428750 w 5167312"/>
                <a:gd name="connsiteY1" fmla="*/ 571500 h 4024313"/>
                <a:gd name="connsiteX2" fmla="*/ 1166812 w 5167312"/>
                <a:gd name="connsiteY2" fmla="*/ 4024313 h 4024313"/>
                <a:gd name="connsiteX3" fmla="*/ 0 w 5167312"/>
                <a:gd name="connsiteY3" fmla="*/ 4024313 h 4024313"/>
                <a:gd name="connsiteX4" fmla="*/ 0 w 5167312"/>
                <a:gd name="connsiteY4" fmla="*/ 95250 h 4024313"/>
                <a:gd name="connsiteX5" fmla="*/ 404812 w 5167312"/>
                <a:gd name="connsiteY5" fmla="*/ 23813 h 4024313"/>
                <a:gd name="connsiteX6" fmla="*/ 5167312 w 5167312"/>
                <a:gd name="connsiteY6" fmla="*/ 0 h 4024313"/>
                <a:gd name="connsiteX7" fmla="*/ 5095875 w 5167312"/>
                <a:gd name="connsiteY7" fmla="*/ 785813 h 4024313"/>
                <a:gd name="connsiteX0" fmla="*/ 5095875 w 5167312"/>
                <a:gd name="connsiteY0" fmla="*/ 785813 h 4168826"/>
                <a:gd name="connsiteX1" fmla="*/ 1428750 w 5167312"/>
                <a:gd name="connsiteY1" fmla="*/ 571500 h 4168826"/>
                <a:gd name="connsiteX2" fmla="*/ 2233589 w 5167312"/>
                <a:gd name="connsiteY2" fmla="*/ 4168826 h 4168826"/>
                <a:gd name="connsiteX3" fmla="*/ 0 w 5167312"/>
                <a:gd name="connsiteY3" fmla="*/ 4024313 h 4168826"/>
                <a:gd name="connsiteX4" fmla="*/ 0 w 5167312"/>
                <a:gd name="connsiteY4" fmla="*/ 95250 h 4168826"/>
                <a:gd name="connsiteX5" fmla="*/ 404812 w 5167312"/>
                <a:gd name="connsiteY5" fmla="*/ 23813 h 4168826"/>
                <a:gd name="connsiteX6" fmla="*/ 5167312 w 5167312"/>
                <a:gd name="connsiteY6" fmla="*/ 0 h 4168826"/>
                <a:gd name="connsiteX7" fmla="*/ 5095875 w 5167312"/>
                <a:gd name="connsiteY7" fmla="*/ 785813 h 4168826"/>
                <a:gd name="connsiteX0" fmla="*/ 5076825 w 5167312"/>
                <a:gd name="connsiteY0" fmla="*/ 1179798 h 4168826"/>
                <a:gd name="connsiteX1" fmla="*/ 1428750 w 5167312"/>
                <a:gd name="connsiteY1" fmla="*/ 571500 h 4168826"/>
                <a:gd name="connsiteX2" fmla="*/ 2233589 w 5167312"/>
                <a:gd name="connsiteY2" fmla="*/ 4168826 h 4168826"/>
                <a:gd name="connsiteX3" fmla="*/ 0 w 5167312"/>
                <a:gd name="connsiteY3" fmla="*/ 4024313 h 4168826"/>
                <a:gd name="connsiteX4" fmla="*/ 0 w 5167312"/>
                <a:gd name="connsiteY4" fmla="*/ 95250 h 4168826"/>
                <a:gd name="connsiteX5" fmla="*/ 404812 w 5167312"/>
                <a:gd name="connsiteY5" fmla="*/ 23813 h 4168826"/>
                <a:gd name="connsiteX6" fmla="*/ 5167312 w 5167312"/>
                <a:gd name="connsiteY6" fmla="*/ 0 h 4168826"/>
                <a:gd name="connsiteX7" fmla="*/ 5076825 w 5167312"/>
                <a:gd name="connsiteY7" fmla="*/ 1179798 h 4168826"/>
                <a:gd name="connsiteX0" fmla="*/ 5076825 w 5167312"/>
                <a:gd name="connsiteY0" fmla="*/ 1179798 h 4279494"/>
                <a:gd name="connsiteX1" fmla="*/ 1428750 w 5167312"/>
                <a:gd name="connsiteY1" fmla="*/ 571500 h 4279494"/>
                <a:gd name="connsiteX2" fmla="*/ 2233589 w 5167312"/>
                <a:gd name="connsiteY2" fmla="*/ 4168826 h 4279494"/>
                <a:gd name="connsiteX3" fmla="*/ 290775 w 5167312"/>
                <a:gd name="connsiteY3" fmla="*/ 4279494 h 4279494"/>
                <a:gd name="connsiteX4" fmla="*/ 0 w 5167312"/>
                <a:gd name="connsiteY4" fmla="*/ 95250 h 4279494"/>
                <a:gd name="connsiteX5" fmla="*/ 404812 w 5167312"/>
                <a:gd name="connsiteY5" fmla="*/ 23813 h 4279494"/>
                <a:gd name="connsiteX6" fmla="*/ 5167312 w 5167312"/>
                <a:gd name="connsiteY6" fmla="*/ 0 h 4279494"/>
                <a:gd name="connsiteX7" fmla="*/ 5076825 w 5167312"/>
                <a:gd name="connsiteY7" fmla="*/ 1179798 h 4279494"/>
                <a:gd name="connsiteX0" fmla="*/ 4786050 w 4876537"/>
                <a:gd name="connsiteY0" fmla="*/ 1594911 h 4694607"/>
                <a:gd name="connsiteX1" fmla="*/ 1137975 w 4876537"/>
                <a:gd name="connsiteY1" fmla="*/ 986613 h 4694607"/>
                <a:gd name="connsiteX2" fmla="*/ 1942814 w 4876537"/>
                <a:gd name="connsiteY2" fmla="*/ 4583939 h 4694607"/>
                <a:gd name="connsiteX3" fmla="*/ 0 w 4876537"/>
                <a:gd name="connsiteY3" fmla="*/ 4694607 h 4694607"/>
                <a:gd name="connsiteX4" fmla="*/ 135694 w 4876537"/>
                <a:gd name="connsiteY4" fmla="*/ 0 h 4694607"/>
                <a:gd name="connsiteX5" fmla="*/ 114037 w 4876537"/>
                <a:gd name="connsiteY5" fmla="*/ 438926 h 4694607"/>
                <a:gd name="connsiteX6" fmla="*/ 4876537 w 4876537"/>
                <a:gd name="connsiteY6" fmla="*/ 415113 h 4694607"/>
                <a:gd name="connsiteX7" fmla="*/ 4786050 w 4876537"/>
                <a:gd name="connsiteY7" fmla="*/ 1594911 h 4694607"/>
                <a:gd name="connsiteX0" fmla="*/ 4824821 w 4915308"/>
                <a:gd name="connsiteY0" fmla="*/ 1566557 h 4666253"/>
                <a:gd name="connsiteX1" fmla="*/ 1176746 w 4915308"/>
                <a:gd name="connsiteY1" fmla="*/ 958259 h 4666253"/>
                <a:gd name="connsiteX2" fmla="*/ 1981585 w 4915308"/>
                <a:gd name="connsiteY2" fmla="*/ 455558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566557 h 4666253"/>
                <a:gd name="connsiteX0" fmla="*/ 4824821 w 4915308"/>
                <a:gd name="connsiteY0" fmla="*/ 1566557 h 4697352"/>
                <a:gd name="connsiteX1" fmla="*/ 1176746 w 4915308"/>
                <a:gd name="connsiteY1" fmla="*/ 958259 h 4697352"/>
                <a:gd name="connsiteX2" fmla="*/ 1361266 w 4915308"/>
                <a:gd name="connsiteY2" fmla="*/ 4697352 h 4697352"/>
                <a:gd name="connsiteX3" fmla="*/ 38771 w 4915308"/>
                <a:gd name="connsiteY3" fmla="*/ 4666253 h 4697352"/>
                <a:gd name="connsiteX4" fmla="*/ 0 w 4915308"/>
                <a:gd name="connsiteY4" fmla="*/ 0 h 4697352"/>
                <a:gd name="connsiteX5" fmla="*/ 152808 w 4915308"/>
                <a:gd name="connsiteY5" fmla="*/ 410572 h 4697352"/>
                <a:gd name="connsiteX6" fmla="*/ 4915308 w 4915308"/>
                <a:gd name="connsiteY6" fmla="*/ 386759 h 4697352"/>
                <a:gd name="connsiteX7" fmla="*/ 4824821 w 4915308"/>
                <a:gd name="connsiteY7" fmla="*/ 1566557 h 4697352"/>
                <a:gd name="connsiteX0" fmla="*/ 4824821 w 4915308"/>
                <a:gd name="connsiteY0" fmla="*/ 1566557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566557 h 4666253"/>
                <a:gd name="connsiteX0" fmla="*/ 4824821 w 4915308"/>
                <a:gd name="connsiteY0" fmla="*/ 1112901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112901 h 4666253"/>
                <a:gd name="connsiteX0" fmla="*/ 4824821 w 4915308"/>
                <a:gd name="connsiteY0" fmla="*/ 1396436 h 4666253"/>
                <a:gd name="connsiteX1" fmla="*/ 1176746 w 4915308"/>
                <a:gd name="connsiteY1" fmla="*/ 958259 h 4666253"/>
                <a:gd name="connsiteX2" fmla="*/ 1186801 w 4915308"/>
                <a:gd name="connsiteY2" fmla="*/ 4640645 h 4666253"/>
                <a:gd name="connsiteX3" fmla="*/ 38771 w 4915308"/>
                <a:gd name="connsiteY3" fmla="*/ 4666253 h 4666253"/>
                <a:gd name="connsiteX4" fmla="*/ 0 w 4915308"/>
                <a:gd name="connsiteY4" fmla="*/ 0 h 4666253"/>
                <a:gd name="connsiteX5" fmla="*/ 152808 w 4915308"/>
                <a:gd name="connsiteY5" fmla="*/ 410572 h 4666253"/>
                <a:gd name="connsiteX6" fmla="*/ 4915308 w 4915308"/>
                <a:gd name="connsiteY6" fmla="*/ 386759 h 4666253"/>
                <a:gd name="connsiteX7" fmla="*/ 4824821 w 4915308"/>
                <a:gd name="connsiteY7" fmla="*/ 1396436 h 4666253"/>
                <a:gd name="connsiteX0" fmla="*/ 4851173 w 4941660"/>
                <a:gd name="connsiteY0" fmla="*/ 1009677 h 4279494"/>
                <a:gd name="connsiteX1" fmla="*/ 1203098 w 4941660"/>
                <a:gd name="connsiteY1" fmla="*/ 571500 h 4279494"/>
                <a:gd name="connsiteX2" fmla="*/ 1213153 w 4941660"/>
                <a:gd name="connsiteY2" fmla="*/ 4253886 h 4279494"/>
                <a:gd name="connsiteX3" fmla="*/ 65123 w 4941660"/>
                <a:gd name="connsiteY3" fmla="*/ 4279494 h 4279494"/>
                <a:gd name="connsiteX4" fmla="*/ 0 w 4941660"/>
                <a:gd name="connsiteY4" fmla="*/ 856226 h 4279494"/>
                <a:gd name="connsiteX5" fmla="*/ 179160 w 4941660"/>
                <a:gd name="connsiteY5" fmla="*/ 23813 h 4279494"/>
                <a:gd name="connsiteX6" fmla="*/ 4941660 w 4941660"/>
                <a:gd name="connsiteY6" fmla="*/ 0 h 4279494"/>
                <a:gd name="connsiteX7" fmla="*/ 4851173 w 4941660"/>
                <a:gd name="connsiteY7" fmla="*/ 1009677 h 4279494"/>
                <a:gd name="connsiteX0" fmla="*/ 4909177 w 4999664"/>
                <a:gd name="connsiteY0" fmla="*/ 1009677 h 4279494"/>
                <a:gd name="connsiteX1" fmla="*/ 1261102 w 4999664"/>
                <a:gd name="connsiteY1" fmla="*/ 571500 h 4279494"/>
                <a:gd name="connsiteX2" fmla="*/ 1271157 w 4999664"/>
                <a:gd name="connsiteY2" fmla="*/ 4253886 h 4279494"/>
                <a:gd name="connsiteX3" fmla="*/ 123127 w 4999664"/>
                <a:gd name="connsiteY3" fmla="*/ 4279494 h 4279494"/>
                <a:gd name="connsiteX4" fmla="*/ 58004 w 4999664"/>
                <a:gd name="connsiteY4" fmla="*/ 856226 h 4279494"/>
                <a:gd name="connsiteX5" fmla="*/ 0 w 4999664"/>
                <a:gd name="connsiteY5" fmla="*/ 249811 h 4279494"/>
                <a:gd name="connsiteX6" fmla="*/ 4999664 w 4999664"/>
                <a:gd name="connsiteY6" fmla="*/ 0 h 4279494"/>
                <a:gd name="connsiteX7" fmla="*/ 4909177 w 4999664"/>
                <a:gd name="connsiteY7" fmla="*/ 1009677 h 4279494"/>
                <a:gd name="connsiteX0" fmla="*/ 4909177 w 5105070"/>
                <a:gd name="connsiteY0" fmla="*/ 859012 h 4128829"/>
                <a:gd name="connsiteX1" fmla="*/ 1261102 w 5105070"/>
                <a:gd name="connsiteY1" fmla="*/ 420835 h 4128829"/>
                <a:gd name="connsiteX2" fmla="*/ 1271157 w 5105070"/>
                <a:gd name="connsiteY2" fmla="*/ 4103221 h 4128829"/>
                <a:gd name="connsiteX3" fmla="*/ 123127 w 5105070"/>
                <a:gd name="connsiteY3" fmla="*/ 4128829 h 4128829"/>
                <a:gd name="connsiteX4" fmla="*/ 58004 w 5105070"/>
                <a:gd name="connsiteY4" fmla="*/ 705561 h 4128829"/>
                <a:gd name="connsiteX5" fmla="*/ 0 w 5105070"/>
                <a:gd name="connsiteY5" fmla="*/ 99146 h 4128829"/>
                <a:gd name="connsiteX6" fmla="*/ 5105070 w 5105070"/>
                <a:gd name="connsiteY6" fmla="*/ 0 h 4128829"/>
                <a:gd name="connsiteX7" fmla="*/ 4909177 w 5105070"/>
                <a:gd name="connsiteY7" fmla="*/ 859012 h 4128829"/>
                <a:gd name="connsiteX0" fmla="*/ 4909177 w 5105070"/>
                <a:gd name="connsiteY0" fmla="*/ 859012 h 4430159"/>
                <a:gd name="connsiteX1" fmla="*/ 1261102 w 5105070"/>
                <a:gd name="connsiteY1" fmla="*/ 420835 h 4430159"/>
                <a:gd name="connsiteX2" fmla="*/ 1271157 w 5105070"/>
                <a:gd name="connsiteY2" fmla="*/ 4103221 h 4430159"/>
                <a:gd name="connsiteX3" fmla="*/ 6564 w 5105070"/>
                <a:gd name="connsiteY3" fmla="*/ 4430159 h 4430159"/>
                <a:gd name="connsiteX4" fmla="*/ 58004 w 5105070"/>
                <a:gd name="connsiteY4" fmla="*/ 705561 h 4430159"/>
                <a:gd name="connsiteX5" fmla="*/ 0 w 5105070"/>
                <a:gd name="connsiteY5" fmla="*/ 99146 h 4430159"/>
                <a:gd name="connsiteX6" fmla="*/ 5105070 w 5105070"/>
                <a:gd name="connsiteY6" fmla="*/ 0 h 4430159"/>
                <a:gd name="connsiteX7" fmla="*/ 4909177 w 5105070"/>
                <a:gd name="connsiteY7" fmla="*/ 859012 h 4430159"/>
                <a:gd name="connsiteX0" fmla="*/ 4967736 w 5163629"/>
                <a:gd name="connsiteY0" fmla="*/ 859012 h 4430159"/>
                <a:gd name="connsiteX1" fmla="*/ 1319661 w 5163629"/>
                <a:gd name="connsiteY1" fmla="*/ 420835 h 4430159"/>
                <a:gd name="connsiteX2" fmla="*/ 1329716 w 5163629"/>
                <a:gd name="connsiteY2" fmla="*/ 4103221 h 4430159"/>
                <a:gd name="connsiteX3" fmla="*/ 65123 w 5163629"/>
                <a:gd name="connsiteY3" fmla="*/ 4430159 h 4430159"/>
                <a:gd name="connsiteX4" fmla="*/ 0 w 5163629"/>
                <a:gd name="connsiteY4" fmla="*/ 705561 h 4430159"/>
                <a:gd name="connsiteX5" fmla="*/ 58559 w 5163629"/>
                <a:gd name="connsiteY5" fmla="*/ 99146 h 4430159"/>
                <a:gd name="connsiteX6" fmla="*/ 5163629 w 5163629"/>
                <a:gd name="connsiteY6" fmla="*/ 0 h 4430159"/>
                <a:gd name="connsiteX7" fmla="*/ 4967736 w 5163629"/>
                <a:gd name="connsiteY7" fmla="*/ 859012 h 4430159"/>
                <a:gd name="connsiteX0" fmla="*/ 4967736 w 5163629"/>
                <a:gd name="connsiteY0" fmla="*/ 859012 h 4589510"/>
                <a:gd name="connsiteX1" fmla="*/ 1319661 w 5163629"/>
                <a:gd name="connsiteY1" fmla="*/ 420835 h 4589510"/>
                <a:gd name="connsiteX2" fmla="*/ 778958 w 5163629"/>
                <a:gd name="connsiteY2" fmla="*/ 4589510 h 4589510"/>
                <a:gd name="connsiteX3" fmla="*/ 65123 w 5163629"/>
                <a:gd name="connsiteY3" fmla="*/ 4430159 h 4589510"/>
                <a:gd name="connsiteX4" fmla="*/ 0 w 5163629"/>
                <a:gd name="connsiteY4" fmla="*/ 705561 h 4589510"/>
                <a:gd name="connsiteX5" fmla="*/ 58559 w 5163629"/>
                <a:gd name="connsiteY5" fmla="*/ 99146 h 4589510"/>
                <a:gd name="connsiteX6" fmla="*/ 5163629 w 5163629"/>
                <a:gd name="connsiteY6" fmla="*/ 0 h 4589510"/>
                <a:gd name="connsiteX7" fmla="*/ 4967736 w 5163629"/>
                <a:gd name="connsiteY7" fmla="*/ 859012 h 4589510"/>
                <a:gd name="connsiteX0" fmla="*/ 4967736 w 5163629"/>
                <a:gd name="connsiteY0" fmla="*/ 859012 h 4589510"/>
                <a:gd name="connsiteX1" fmla="*/ 1319661 w 5163629"/>
                <a:gd name="connsiteY1" fmla="*/ 420835 h 4589510"/>
                <a:gd name="connsiteX2" fmla="*/ 778958 w 5163629"/>
                <a:gd name="connsiteY2" fmla="*/ 4589510 h 4589510"/>
                <a:gd name="connsiteX3" fmla="*/ 101841 w 5163629"/>
                <a:gd name="connsiteY3" fmla="*/ 4562783 h 4589510"/>
                <a:gd name="connsiteX4" fmla="*/ 0 w 5163629"/>
                <a:gd name="connsiteY4" fmla="*/ 705561 h 4589510"/>
                <a:gd name="connsiteX5" fmla="*/ 58559 w 5163629"/>
                <a:gd name="connsiteY5" fmla="*/ 99146 h 4589510"/>
                <a:gd name="connsiteX6" fmla="*/ 5163629 w 5163629"/>
                <a:gd name="connsiteY6" fmla="*/ 0 h 4589510"/>
                <a:gd name="connsiteX7" fmla="*/ 4967736 w 5163629"/>
                <a:gd name="connsiteY7" fmla="*/ 859012 h 4589510"/>
                <a:gd name="connsiteX0" fmla="*/ 5188040 w 5188040"/>
                <a:gd name="connsiteY0" fmla="*/ 593764 h 4589510"/>
                <a:gd name="connsiteX1" fmla="*/ 1319661 w 5188040"/>
                <a:gd name="connsiteY1" fmla="*/ 420835 h 4589510"/>
                <a:gd name="connsiteX2" fmla="*/ 778958 w 5188040"/>
                <a:gd name="connsiteY2" fmla="*/ 4589510 h 4589510"/>
                <a:gd name="connsiteX3" fmla="*/ 101841 w 5188040"/>
                <a:gd name="connsiteY3" fmla="*/ 4562783 h 4589510"/>
                <a:gd name="connsiteX4" fmla="*/ 0 w 5188040"/>
                <a:gd name="connsiteY4" fmla="*/ 705561 h 4589510"/>
                <a:gd name="connsiteX5" fmla="*/ 58559 w 5188040"/>
                <a:gd name="connsiteY5" fmla="*/ 99146 h 4589510"/>
                <a:gd name="connsiteX6" fmla="*/ 5163629 w 5188040"/>
                <a:gd name="connsiteY6" fmla="*/ 0 h 4589510"/>
                <a:gd name="connsiteX7" fmla="*/ 5188040 w 5188040"/>
                <a:gd name="connsiteY7" fmla="*/ 593764 h 4589510"/>
                <a:gd name="connsiteX0" fmla="*/ 5188040 w 5188040"/>
                <a:gd name="connsiteY0" fmla="*/ 715659 h 4711405"/>
                <a:gd name="connsiteX1" fmla="*/ 1319661 w 5188040"/>
                <a:gd name="connsiteY1" fmla="*/ 542730 h 4711405"/>
                <a:gd name="connsiteX2" fmla="*/ 778958 w 5188040"/>
                <a:gd name="connsiteY2" fmla="*/ 4711405 h 4711405"/>
                <a:gd name="connsiteX3" fmla="*/ 101841 w 5188040"/>
                <a:gd name="connsiteY3" fmla="*/ 4684678 h 4711405"/>
                <a:gd name="connsiteX4" fmla="*/ 0 w 5188040"/>
                <a:gd name="connsiteY4" fmla="*/ 827456 h 4711405"/>
                <a:gd name="connsiteX5" fmla="*/ 58559 w 5188040"/>
                <a:gd name="connsiteY5" fmla="*/ 0 h 4711405"/>
                <a:gd name="connsiteX6" fmla="*/ 5163629 w 5188040"/>
                <a:gd name="connsiteY6" fmla="*/ 121895 h 4711405"/>
                <a:gd name="connsiteX7" fmla="*/ 5188040 w 5188040"/>
                <a:gd name="connsiteY7" fmla="*/ 715659 h 4711405"/>
                <a:gd name="connsiteX0" fmla="*/ 5188040 w 5188040"/>
                <a:gd name="connsiteY0" fmla="*/ 715659 h 4711405"/>
                <a:gd name="connsiteX1" fmla="*/ 658751 w 5188040"/>
                <a:gd name="connsiteY1" fmla="*/ 410106 h 4711405"/>
                <a:gd name="connsiteX2" fmla="*/ 778958 w 5188040"/>
                <a:gd name="connsiteY2" fmla="*/ 4711405 h 4711405"/>
                <a:gd name="connsiteX3" fmla="*/ 101841 w 5188040"/>
                <a:gd name="connsiteY3" fmla="*/ 4684678 h 4711405"/>
                <a:gd name="connsiteX4" fmla="*/ 0 w 5188040"/>
                <a:gd name="connsiteY4" fmla="*/ 827456 h 4711405"/>
                <a:gd name="connsiteX5" fmla="*/ 58559 w 5188040"/>
                <a:gd name="connsiteY5" fmla="*/ 0 h 4711405"/>
                <a:gd name="connsiteX6" fmla="*/ 5163629 w 5188040"/>
                <a:gd name="connsiteY6" fmla="*/ 121895 h 4711405"/>
                <a:gd name="connsiteX7" fmla="*/ 5188040 w 5188040"/>
                <a:gd name="connsiteY7" fmla="*/ 715659 h 4711405"/>
                <a:gd name="connsiteX0" fmla="*/ 5188040 w 5188040"/>
                <a:gd name="connsiteY0" fmla="*/ 715659 h 4767299"/>
                <a:gd name="connsiteX1" fmla="*/ 658751 w 5188040"/>
                <a:gd name="connsiteY1" fmla="*/ 410106 h 4767299"/>
                <a:gd name="connsiteX2" fmla="*/ 1581957 w 5188040"/>
                <a:gd name="connsiteY2" fmla="*/ 4767299 h 4767299"/>
                <a:gd name="connsiteX3" fmla="*/ 101841 w 5188040"/>
                <a:gd name="connsiteY3" fmla="*/ 4684678 h 4767299"/>
                <a:gd name="connsiteX4" fmla="*/ 0 w 5188040"/>
                <a:gd name="connsiteY4" fmla="*/ 827456 h 4767299"/>
                <a:gd name="connsiteX5" fmla="*/ 58559 w 5188040"/>
                <a:gd name="connsiteY5" fmla="*/ 0 h 4767299"/>
                <a:gd name="connsiteX6" fmla="*/ 5163629 w 5188040"/>
                <a:gd name="connsiteY6" fmla="*/ 121895 h 4767299"/>
                <a:gd name="connsiteX7" fmla="*/ 5188040 w 5188040"/>
                <a:gd name="connsiteY7" fmla="*/ 715659 h 4767299"/>
                <a:gd name="connsiteX0" fmla="*/ 5805228 w 5805228"/>
                <a:gd name="connsiteY0" fmla="*/ 851795 h 4767299"/>
                <a:gd name="connsiteX1" fmla="*/ 658751 w 5805228"/>
                <a:gd name="connsiteY1" fmla="*/ 410106 h 4767299"/>
                <a:gd name="connsiteX2" fmla="*/ 1581957 w 5805228"/>
                <a:gd name="connsiteY2" fmla="*/ 4767299 h 4767299"/>
                <a:gd name="connsiteX3" fmla="*/ 101841 w 5805228"/>
                <a:gd name="connsiteY3" fmla="*/ 4684678 h 4767299"/>
                <a:gd name="connsiteX4" fmla="*/ 0 w 5805228"/>
                <a:gd name="connsiteY4" fmla="*/ 827456 h 4767299"/>
                <a:gd name="connsiteX5" fmla="*/ 58559 w 5805228"/>
                <a:gd name="connsiteY5" fmla="*/ 0 h 4767299"/>
                <a:gd name="connsiteX6" fmla="*/ 5163629 w 5805228"/>
                <a:gd name="connsiteY6" fmla="*/ 121895 h 4767299"/>
                <a:gd name="connsiteX7" fmla="*/ 5805228 w 5805228"/>
                <a:gd name="connsiteY7" fmla="*/ 851795 h 4767299"/>
                <a:gd name="connsiteX0" fmla="*/ 5805228 w 5805228"/>
                <a:gd name="connsiteY0" fmla="*/ 851795 h 4699231"/>
                <a:gd name="connsiteX1" fmla="*/ 658751 w 5805228"/>
                <a:gd name="connsiteY1" fmla="*/ 410106 h 4699231"/>
                <a:gd name="connsiteX2" fmla="*/ 656176 w 5805228"/>
                <a:gd name="connsiteY2" fmla="*/ 4699231 h 4699231"/>
                <a:gd name="connsiteX3" fmla="*/ 101841 w 5805228"/>
                <a:gd name="connsiteY3" fmla="*/ 4684678 h 4699231"/>
                <a:gd name="connsiteX4" fmla="*/ 0 w 5805228"/>
                <a:gd name="connsiteY4" fmla="*/ 827456 h 4699231"/>
                <a:gd name="connsiteX5" fmla="*/ 58559 w 5805228"/>
                <a:gd name="connsiteY5" fmla="*/ 0 h 4699231"/>
                <a:gd name="connsiteX6" fmla="*/ 5163629 w 5805228"/>
                <a:gd name="connsiteY6" fmla="*/ 121895 h 4699231"/>
                <a:gd name="connsiteX7" fmla="*/ 5805228 w 5805228"/>
                <a:gd name="connsiteY7" fmla="*/ 851795 h 4699231"/>
                <a:gd name="connsiteX0" fmla="*/ 5496634 w 5496634"/>
                <a:gd name="connsiteY0" fmla="*/ 783727 h 4699231"/>
                <a:gd name="connsiteX1" fmla="*/ 658751 w 5496634"/>
                <a:gd name="connsiteY1" fmla="*/ 410106 h 4699231"/>
                <a:gd name="connsiteX2" fmla="*/ 656176 w 5496634"/>
                <a:gd name="connsiteY2" fmla="*/ 4699231 h 4699231"/>
                <a:gd name="connsiteX3" fmla="*/ 101841 w 5496634"/>
                <a:gd name="connsiteY3" fmla="*/ 4684678 h 4699231"/>
                <a:gd name="connsiteX4" fmla="*/ 0 w 5496634"/>
                <a:gd name="connsiteY4" fmla="*/ 827456 h 4699231"/>
                <a:gd name="connsiteX5" fmla="*/ 58559 w 5496634"/>
                <a:gd name="connsiteY5" fmla="*/ 0 h 4699231"/>
                <a:gd name="connsiteX6" fmla="*/ 5163629 w 5496634"/>
                <a:gd name="connsiteY6" fmla="*/ 121895 h 4699231"/>
                <a:gd name="connsiteX7" fmla="*/ 5496634 w 5496634"/>
                <a:gd name="connsiteY7" fmla="*/ 783727 h 4699231"/>
                <a:gd name="connsiteX0" fmla="*/ 7257457 w 7257457"/>
                <a:gd name="connsiteY0" fmla="*/ 1214885 h 4699231"/>
                <a:gd name="connsiteX1" fmla="*/ 658751 w 7257457"/>
                <a:gd name="connsiteY1" fmla="*/ 410106 h 4699231"/>
                <a:gd name="connsiteX2" fmla="*/ 656176 w 7257457"/>
                <a:gd name="connsiteY2" fmla="*/ 4699231 h 4699231"/>
                <a:gd name="connsiteX3" fmla="*/ 101841 w 7257457"/>
                <a:gd name="connsiteY3" fmla="*/ 4684678 h 4699231"/>
                <a:gd name="connsiteX4" fmla="*/ 0 w 7257457"/>
                <a:gd name="connsiteY4" fmla="*/ 827456 h 4699231"/>
                <a:gd name="connsiteX5" fmla="*/ 58559 w 7257457"/>
                <a:gd name="connsiteY5" fmla="*/ 0 h 4699231"/>
                <a:gd name="connsiteX6" fmla="*/ 5163629 w 7257457"/>
                <a:gd name="connsiteY6" fmla="*/ 121895 h 4699231"/>
                <a:gd name="connsiteX7" fmla="*/ 7257457 w 7257457"/>
                <a:gd name="connsiteY7" fmla="*/ 1214885 h 4699231"/>
                <a:gd name="connsiteX0" fmla="*/ 7257457 w 7628781"/>
                <a:gd name="connsiteY0" fmla="*/ 1214885 h 4699231"/>
                <a:gd name="connsiteX1" fmla="*/ 658751 w 7628781"/>
                <a:gd name="connsiteY1" fmla="*/ 410106 h 4699231"/>
                <a:gd name="connsiteX2" fmla="*/ 656176 w 7628781"/>
                <a:gd name="connsiteY2" fmla="*/ 4699231 h 4699231"/>
                <a:gd name="connsiteX3" fmla="*/ 101841 w 7628781"/>
                <a:gd name="connsiteY3" fmla="*/ 4684678 h 4699231"/>
                <a:gd name="connsiteX4" fmla="*/ 0 w 7628781"/>
                <a:gd name="connsiteY4" fmla="*/ 827456 h 4699231"/>
                <a:gd name="connsiteX5" fmla="*/ 58559 w 7628781"/>
                <a:gd name="connsiteY5" fmla="*/ 0 h 4699231"/>
                <a:gd name="connsiteX6" fmla="*/ 7628781 w 7628781"/>
                <a:gd name="connsiteY6" fmla="*/ 239485 h 4699231"/>
                <a:gd name="connsiteX7" fmla="*/ 7257457 w 7628781"/>
                <a:gd name="connsiteY7" fmla="*/ 1214885 h 4699231"/>
                <a:gd name="connsiteX0" fmla="*/ 7257457 w 7628781"/>
                <a:gd name="connsiteY0" fmla="*/ 1214885 h 6071098"/>
                <a:gd name="connsiteX1" fmla="*/ 658751 w 7628781"/>
                <a:gd name="connsiteY1" fmla="*/ 410106 h 6071098"/>
                <a:gd name="connsiteX2" fmla="*/ 861605 w 7628781"/>
                <a:gd name="connsiteY2" fmla="*/ 6071098 h 6071098"/>
                <a:gd name="connsiteX3" fmla="*/ 101841 w 7628781"/>
                <a:gd name="connsiteY3" fmla="*/ 4684678 h 6071098"/>
                <a:gd name="connsiteX4" fmla="*/ 0 w 7628781"/>
                <a:gd name="connsiteY4" fmla="*/ 827456 h 6071098"/>
                <a:gd name="connsiteX5" fmla="*/ 58559 w 7628781"/>
                <a:gd name="connsiteY5" fmla="*/ 0 h 6071098"/>
                <a:gd name="connsiteX6" fmla="*/ 7628781 w 7628781"/>
                <a:gd name="connsiteY6" fmla="*/ 239485 h 6071098"/>
                <a:gd name="connsiteX7" fmla="*/ 7257457 w 7628781"/>
                <a:gd name="connsiteY7" fmla="*/ 1214885 h 6071098"/>
                <a:gd name="connsiteX0" fmla="*/ 7537128 w 7908452"/>
                <a:gd name="connsiteY0" fmla="*/ 1214885 h 6071098"/>
                <a:gd name="connsiteX1" fmla="*/ 938422 w 7908452"/>
                <a:gd name="connsiteY1" fmla="*/ 410106 h 6071098"/>
                <a:gd name="connsiteX2" fmla="*/ 1141276 w 7908452"/>
                <a:gd name="connsiteY2" fmla="*/ 6071098 h 6071098"/>
                <a:gd name="connsiteX3" fmla="*/ 0 w 7908452"/>
                <a:gd name="connsiteY3" fmla="*/ 5351013 h 6071098"/>
                <a:gd name="connsiteX4" fmla="*/ 279671 w 7908452"/>
                <a:gd name="connsiteY4" fmla="*/ 827456 h 6071098"/>
                <a:gd name="connsiteX5" fmla="*/ 338230 w 7908452"/>
                <a:gd name="connsiteY5" fmla="*/ 0 h 6071098"/>
                <a:gd name="connsiteX6" fmla="*/ 7908452 w 7908452"/>
                <a:gd name="connsiteY6" fmla="*/ 239485 h 6071098"/>
                <a:gd name="connsiteX7" fmla="*/ 7537128 w 7908452"/>
                <a:gd name="connsiteY7" fmla="*/ 1214885 h 6071098"/>
                <a:gd name="connsiteX0" fmla="*/ 7537128 w 7908452"/>
                <a:gd name="connsiteY0" fmla="*/ 975400 h 5831613"/>
                <a:gd name="connsiteX1" fmla="*/ 938422 w 7908452"/>
                <a:gd name="connsiteY1" fmla="*/ 170621 h 5831613"/>
                <a:gd name="connsiteX2" fmla="*/ 1141276 w 7908452"/>
                <a:gd name="connsiteY2" fmla="*/ 5831613 h 5831613"/>
                <a:gd name="connsiteX3" fmla="*/ 0 w 7908452"/>
                <a:gd name="connsiteY3" fmla="*/ 5111528 h 5831613"/>
                <a:gd name="connsiteX4" fmla="*/ 279671 w 7908452"/>
                <a:gd name="connsiteY4" fmla="*/ 587971 h 5831613"/>
                <a:gd name="connsiteX5" fmla="*/ 7908452 w 7908452"/>
                <a:gd name="connsiteY5" fmla="*/ 0 h 5831613"/>
                <a:gd name="connsiteX6" fmla="*/ 7537128 w 7908452"/>
                <a:gd name="connsiteY6" fmla="*/ 975400 h 5831613"/>
                <a:gd name="connsiteX0" fmla="*/ 7580274 w 7951598"/>
                <a:gd name="connsiteY0" fmla="*/ 1132155 h 5988368"/>
                <a:gd name="connsiteX1" fmla="*/ 981568 w 7951598"/>
                <a:gd name="connsiteY1" fmla="*/ 327376 h 5988368"/>
                <a:gd name="connsiteX2" fmla="*/ 1184422 w 7951598"/>
                <a:gd name="connsiteY2" fmla="*/ 5988368 h 5988368"/>
                <a:gd name="connsiteX3" fmla="*/ 43146 w 7951598"/>
                <a:gd name="connsiteY3" fmla="*/ 5268283 h 5988368"/>
                <a:gd name="connsiteX4" fmla="*/ 0 w 7951598"/>
                <a:gd name="connsiteY4" fmla="*/ 0 h 5988368"/>
                <a:gd name="connsiteX5" fmla="*/ 7951598 w 7951598"/>
                <a:gd name="connsiteY5" fmla="*/ 156755 h 5988368"/>
                <a:gd name="connsiteX6" fmla="*/ 7580274 w 7951598"/>
                <a:gd name="connsiteY6" fmla="*/ 1132155 h 5988368"/>
                <a:gd name="connsiteX0" fmla="*/ 7580274 w 7951598"/>
                <a:gd name="connsiteY0" fmla="*/ 1132155 h 6016829"/>
                <a:gd name="connsiteX1" fmla="*/ 981568 w 7951598"/>
                <a:gd name="connsiteY1" fmla="*/ 327376 h 6016829"/>
                <a:gd name="connsiteX2" fmla="*/ 1184422 w 7951598"/>
                <a:gd name="connsiteY2" fmla="*/ 5988368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580274 w 7951598"/>
                <a:gd name="connsiteY0" fmla="*/ 1132155 h 6016829"/>
                <a:gd name="connsiteX1" fmla="*/ 981568 w 7951598"/>
                <a:gd name="connsiteY1" fmla="*/ 327376 h 6016829"/>
                <a:gd name="connsiteX2" fmla="*/ 532666 w 7951598"/>
                <a:gd name="connsiteY2" fmla="*/ 5633793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580274 w 7951598"/>
                <a:gd name="connsiteY0" fmla="*/ 1132155 h 6016829"/>
                <a:gd name="connsiteX1" fmla="*/ 379947 w 7951598"/>
                <a:gd name="connsiteY1" fmla="*/ 327376 h 6016829"/>
                <a:gd name="connsiteX2" fmla="*/ 532666 w 7951598"/>
                <a:gd name="connsiteY2" fmla="*/ 5633793 h 6016829"/>
                <a:gd name="connsiteX3" fmla="*/ 43146 w 7951598"/>
                <a:gd name="connsiteY3" fmla="*/ 6016829 h 6016829"/>
                <a:gd name="connsiteX4" fmla="*/ 0 w 7951598"/>
                <a:gd name="connsiteY4" fmla="*/ 0 h 6016829"/>
                <a:gd name="connsiteX5" fmla="*/ 7951598 w 7951598"/>
                <a:gd name="connsiteY5" fmla="*/ 156755 h 6016829"/>
                <a:gd name="connsiteX6" fmla="*/ 7580274 w 7951598"/>
                <a:gd name="connsiteY6" fmla="*/ 1132155 h 6016829"/>
                <a:gd name="connsiteX0" fmla="*/ 7641441 w 8012765"/>
                <a:gd name="connsiteY0" fmla="*/ 1132155 h 6016829"/>
                <a:gd name="connsiteX1" fmla="*/ 441114 w 8012765"/>
                <a:gd name="connsiteY1" fmla="*/ 327376 h 6016829"/>
                <a:gd name="connsiteX2" fmla="*/ 593833 w 8012765"/>
                <a:gd name="connsiteY2" fmla="*/ 5633793 h 6016829"/>
                <a:gd name="connsiteX3" fmla="*/ 104313 w 8012765"/>
                <a:gd name="connsiteY3" fmla="*/ 6016829 h 6016829"/>
                <a:gd name="connsiteX4" fmla="*/ 61167 w 8012765"/>
                <a:gd name="connsiteY4" fmla="*/ 0 h 6016829"/>
                <a:gd name="connsiteX5" fmla="*/ 8012765 w 8012765"/>
                <a:gd name="connsiteY5" fmla="*/ 156755 h 6016829"/>
                <a:gd name="connsiteX6" fmla="*/ 7641441 w 8012765"/>
                <a:gd name="connsiteY6" fmla="*/ 1132155 h 6016829"/>
                <a:gd name="connsiteX0" fmla="*/ 7190228 w 8012766"/>
                <a:gd name="connsiteY0" fmla="*/ 580595 h 6016829"/>
                <a:gd name="connsiteX1" fmla="*/ 441115 w 8012766"/>
                <a:gd name="connsiteY1" fmla="*/ 327376 h 6016829"/>
                <a:gd name="connsiteX2" fmla="*/ 593834 w 8012766"/>
                <a:gd name="connsiteY2" fmla="*/ 5633793 h 6016829"/>
                <a:gd name="connsiteX3" fmla="*/ 104314 w 8012766"/>
                <a:gd name="connsiteY3" fmla="*/ 6016829 h 6016829"/>
                <a:gd name="connsiteX4" fmla="*/ 61168 w 8012766"/>
                <a:gd name="connsiteY4" fmla="*/ 0 h 6016829"/>
                <a:gd name="connsiteX5" fmla="*/ 8012766 w 8012766"/>
                <a:gd name="connsiteY5" fmla="*/ 156755 h 6016829"/>
                <a:gd name="connsiteX6" fmla="*/ 7190228 w 8012766"/>
                <a:gd name="connsiteY6" fmla="*/ 580595 h 6016829"/>
                <a:gd name="connsiteX0" fmla="*/ 7190228 w 7190228"/>
                <a:gd name="connsiteY0" fmla="*/ 580595 h 6016829"/>
                <a:gd name="connsiteX1" fmla="*/ 441115 w 7190228"/>
                <a:gd name="connsiteY1" fmla="*/ 327376 h 6016829"/>
                <a:gd name="connsiteX2" fmla="*/ 593834 w 7190228"/>
                <a:gd name="connsiteY2" fmla="*/ 5633793 h 6016829"/>
                <a:gd name="connsiteX3" fmla="*/ 104314 w 7190228"/>
                <a:gd name="connsiteY3" fmla="*/ 6016829 h 6016829"/>
                <a:gd name="connsiteX4" fmla="*/ 61168 w 7190228"/>
                <a:gd name="connsiteY4" fmla="*/ 0 h 6016829"/>
                <a:gd name="connsiteX5" fmla="*/ 7060199 w 7190228"/>
                <a:gd name="connsiteY5" fmla="*/ 117358 h 6016829"/>
                <a:gd name="connsiteX6" fmla="*/ 7190228 w 7190228"/>
                <a:gd name="connsiteY6" fmla="*/ 580595 h 6016829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7190228" h="6016829">
                  <a:moveTo>
                    <a:pt x="7190228" y="580595"/>
                  </a:moveTo>
                  <a:cubicBezTo>
                    <a:pt x="5577600" y="456055"/>
                    <a:pt x="2053743" y="451916"/>
                    <a:pt x="441115" y="327376"/>
                  </a:cubicBezTo>
                  <a:cubicBezTo>
                    <a:pt x="444467" y="1554838"/>
                    <a:pt x="590482" y="4406331"/>
                    <a:pt x="593834" y="5633793"/>
                  </a:cubicBezTo>
                  <a:lnTo>
                    <a:pt x="104314" y="6016829"/>
                  </a:lnTo>
                  <a:cubicBezTo>
                    <a:pt x="-110608" y="3971822"/>
                    <a:pt x="75550" y="2005610"/>
                    <a:pt x="61168" y="0"/>
                  </a:cubicBezTo>
                  <a:lnTo>
                    <a:pt x="7060199" y="117358"/>
                  </a:lnTo>
                  <a:lnTo>
                    <a:pt x="7190228" y="580595"/>
                  </a:ln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  <xdr:sp macro="" textlink="">
          <xdr:nvSpPr>
            <xdr:cNvPr id="226" name="Forma libre 225">
              <a:extLst>
                <a:ext uri="{FF2B5EF4-FFF2-40B4-BE49-F238E27FC236}">
                  <a16:creationId xmlns:a16="http://schemas.microsoft.com/office/drawing/2014/main" id="{00000000-0008-0000-0700-0000E2000000}"/>
                </a:ext>
              </a:extLst>
            </xdr:cNvPr>
            <xdr:cNvSpPr/>
          </xdr:nvSpPr>
          <xdr:spPr bwMode="auto">
            <a:xfrm rot="16200000">
              <a:off x="-1467229" y="5485082"/>
              <a:ext cx="8135019" cy="2459422"/>
            </a:xfrm>
            <a:custGeom>
              <a:avLst/>
              <a:gdLst>
                <a:gd name="connsiteX0" fmla="*/ 190500 w 5357813"/>
                <a:gd name="connsiteY0" fmla="*/ 666750 h 4000500"/>
                <a:gd name="connsiteX1" fmla="*/ 4286250 w 5357813"/>
                <a:gd name="connsiteY1" fmla="*/ 666750 h 4000500"/>
                <a:gd name="connsiteX2" fmla="*/ 4524375 w 5357813"/>
                <a:gd name="connsiteY2" fmla="*/ 3905250 h 4000500"/>
                <a:gd name="connsiteX3" fmla="*/ 5310188 w 5357813"/>
                <a:gd name="connsiteY3" fmla="*/ 4000500 h 4000500"/>
                <a:gd name="connsiteX4" fmla="*/ 5357813 w 5357813"/>
                <a:gd name="connsiteY4" fmla="*/ 23813 h 4000500"/>
                <a:gd name="connsiteX5" fmla="*/ 0 w 5357813"/>
                <a:gd name="connsiteY5" fmla="*/ 0 h 4000500"/>
                <a:gd name="connsiteX6" fmla="*/ 190500 w 5357813"/>
                <a:gd name="connsiteY6" fmla="*/ 666750 h 4000500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333875 w 5167313"/>
                <a:gd name="connsiteY2" fmla="*/ 4518661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280161 h 4613911"/>
                <a:gd name="connsiteX1" fmla="*/ 4095750 w 5167313"/>
                <a:gd name="connsiteY1" fmla="*/ 1280161 h 4613911"/>
                <a:gd name="connsiteX2" fmla="*/ 4104432 w 5167313"/>
                <a:gd name="connsiteY2" fmla="*/ 4599274 h 4613911"/>
                <a:gd name="connsiteX3" fmla="*/ 5119688 w 5167313"/>
                <a:gd name="connsiteY3" fmla="*/ 4613911 h 4613911"/>
                <a:gd name="connsiteX4" fmla="*/ 5167313 w 5167313"/>
                <a:gd name="connsiteY4" fmla="*/ 637224 h 4613911"/>
                <a:gd name="connsiteX5" fmla="*/ 841882 w 5167313"/>
                <a:gd name="connsiteY5" fmla="*/ 0 h 4613911"/>
                <a:gd name="connsiteX6" fmla="*/ 0 w 5167313"/>
                <a:gd name="connsiteY6" fmla="*/ 1280161 h 4613911"/>
                <a:gd name="connsiteX0" fmla="*/ 0 w 5167313"/>
                <a:gd name="connsiteY0" fmla="*/ 1152633 h 4486383"/>
                <a:gd name="connsiteX1" fmla="*/ 4095750 w 5167313"/>
                <a:gd name="connsiteY1" fmla="*/ 1152633 h 4486383"/>
                <a:gd name="connsiteX2" fmla="*/ 4104432 w 5167313"/>
                <a:gd name="connsiteY2" fmla="*/ 4471746 h 4486383"/>
                <a:gd name="connsiteX3" fmla="*/ 5119688 w 5167313"/>
                <a:gd name="connsiteY3" fmla="*/ 4486383 h 4486383"/>
                <a:gd name="connsiteX4" fmla="*/ 5167313 w 5167313"/>
                <a:gd name="connsiteY4" fmla="*/ 509696 h 4486383"/>
                <a:gd name="connsiteX5" fmla="*/ 316690 w 5167313"/>
                <a:gd name="connsiteY5" fmla="*/ 0 h 4486383"/>
                <a:gd name="connsiteX6" fmla="*/ 0 w 5167313"/>
                <a:gd name="connsiteY6" fmla="*/ 1152633 h 4486383"/>
                <a:gd name="connsiteX0" fmla="*/ 0 w 5119688"/>
                <a:gd name="connsiteY0" fmla="*/ 1152633 h 4486383"/>
                <a:gd name="connsiteX1" fmla="*/ 4095750 w 5119688"/>
                <a:gd name="connsiteY1" fmla="*/ 1152633 h 4486383"/>
                <a:gd name="connsiteX2" fmla="*/ 4104432 w 5119688"/>
                <a:gd name="connsiteY2" fmla="*/ 4471746 h 4486383"/>
                <a:gd name="connsiteX3" fmla="*/ 5119688 w 5119688"/>
                <a:gd name="connsiteY3" fmla="*/ 4486383 h 4486383"/>
                <a:gd name="connsiteX4" fmla="*/ 4889270 w 5119688"/>
                <a:gd name="connsiteY4" fmla="*/ 339658 h 4486383"/>
                <a:gd name="connsiteX5" fmla="*/ 316690 w 5119688"/>
                <a:gd name="connsiteY5" fmla="*/ 0 h 4486383"/>
                <a:gd name="connsiteX6" fmla="*/ 0 w 5119688"/>
                <a:gd name="connsiteY6" fmla="*/ 1152633 h 4486383"/>
                <a:gd name="connsiteX0" fmla="*/ 0 w 4810752"/>
                <a:gd name="connsiteY0" fmla="*/ 1832782 h 4486383"/>
                <a:gd name="connsiteX1" fmla="*/ 3786814 w 4810752"/>
                <a:gd name="connsiteY1" fmla="*/ 1152633 h 4486383"/>
                <a:gd name="connsiteX2" fmla="*/ 3795496 w 4810752"/>
                <a:gd name="connsiteY2" fmla="*/ 4471746 h 4486383"/>
                <a:gd name="connsiteX3" fmla="*/ 4810752 w 4810752"/>
                <a:gd name="connsiteY3" fmla="*/ 4486383 h 4486383"/>
                <a:gd name="connsiteX4" fmla="*/ 4580334 w 4810752"/>
                <a:gd name="connsiteY4" fmla="*/ 339658 h 4486383"/>
                <a:gd name="connsiteX5" fmla="*/ 7754 w 4810752"/>
                <a:gd name="connsiteY5" fmla="*/ 0 h 4486383"/>
                <a:gd name="connsiteX6" fmla="*/ 0 w 4810752"/>
                <a:gd name="connsiteY6" fmla="*/ 1832782 h 4486383"/>
                <a:gd name="connsiteX0" fmla="*/ 0 w 5003223"/>
                <a:gd name="connsiteY0" fmla="*/ 1832782 h 4612753"/>
                <a:gd name="connsiteX1" fmla="*/ 3786814 w 5003223"/>
                <a:gd name="connsiteY1" fmla="*/ 1152633 h 4612753"/>
                <a:gd name="connsiteX2" fmla="*/ 3795496 w 5003223"/>
                <a:gd name="connsiteY2" fmla="*/ 4471746 h 4612753"/>
                <a:gd name="connsiteX3" fmla="*/ 5003223 w 5003223"/>
                <a:gd name="connsiteY3" fmla="*/ 4612753 h 4612753"/>
                <a:gd name="connsiteX4" fmla="*/ 4580334 w 5003223"/>
                <a:gd name="connsiteY4" fmla="*/ 339658 h 4612753"/>
                <a:gd name="connsiteX5" fmla="*/ 7754 w 5003223"/>
                <a:gd name="connsiteY5" fmla="*/ 0 h 4612753"/>
                <a:gd name="connsiteX6" fmla="*/ 0 w 5003223"/>
                <a:gd name="connsiteY6" fmla="*/ 1832782 h 4612753"/>
                <a:gd name="connsiteX0" fmla="*/ 0 w 5003223"/>
                <a:gd name="connsiteY0" fmla="*/ 1832782 h 4724487"/>
                <a:gd name="connsiteX1" fmla="*/ 3786814 w 5003223"/>
                <a:gd name="connsiteY1" fmla="*/ 1152633 h 4724487"/>
                <a:gd name="connsiteX2" fmla="*/ 4084202 w 5003223"/>
                <a:gd name="connsiteY2" fmla="*/ 4724487 h 4724487"/>
                <a:gd name="connsiteX3" fmla="*/ 5003223 w 5003223"/>
                <a:gd name="connsiteY3" fmla="*/ 4612753 h 4724487"/>
                <a:gd name="connsiteX4" fmla="*/ 4580334 w 5003223"/>
                <a:gd name="connsiteY4" fmla="*/ 339658 h 4724487"/>
                <a:gd name="connsiteX5" fmla="*/ 7754 w 5003223"/>
                <a:gd name="connsiteY5" fmla="*/ 0 h 4724487"/>
                <a:gd name="connsiteX6" fmla="*/ 0 w 5003223"/>
                <a:gd name="connsiteY6" fmla="*/ 1832782 h 4724487"/>
                <a:gd name="connsiteX0" fmla="*/ 0 w 5003223"/>
                <a:gd name="connsiteY0" fmla="*/ 1832782 h 4640240"/>
                <a:gd name="connsiteX1" fmla="*/ 3786814 w 5003223"/>
                <a:gd name="connsiteY1" fmla="*/ 1152633 h 4640240"/>
                <a:gd name="connsiteX2" fmla="*/ 3891731 w 5003223"/>
                <a:gd name="connsiteY2" fmla="*/ 4640240 h 4640240"/>
                <a:gd name="connsiteX3" fmla="*/ 5003223 w 5003223"/>
                <a:gd name="connsiteY3" fmla="*/ 4612753 h 4640240"/>
                <a:gd name="connsiteX4" fmla="*/ 4580334 w 5003223"/>
                <a:gd name="connsiteY4" fmla="*/ 339658 h 4640240"/>
                <a:gd name="connsiteX5" fmla="*/ 7754 w 5003223"/>
                <a:gd name="connsiteY5" fmla="*/ 0 h 4640240"/>
                <a:gd name="connsiteX6" fmla="*/ 0 w 5003223"/>
                <a:gd name="connsiteY6" fmla="*/ 1832782 h 4640240"/>
                <a:gd name="connsiteX0" fmla="*/ 0 w 5035301"/>
                <a:gd name="connsiteY0" fmla="*/ 1495795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495795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612412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04884 w 5035301"/>
                <a:gd name="connsiteY4" fmla="*/ 33965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640240"/>
                <a:gd name="connsiteX1" fmla="*/ 3818892 w 5035301"/>
                <a:gd name="connsiteY1" fmla="*/ 1152633 h 4640240"/>
                <a:gd name="connsiteX2" fmla="*/ 3923809 w 5035301"/>
                <a:gd name="connsiteY2" fmla="*/ 4640240 h 4640240"/>
                <a:gd name="connsiteX3" fmla="*/ 5035301 w 5035301"/>
                <a:gd name="connsiteY3" fmla="*/ 4612753 h 4640240"/>
                <a:gd name="connsiteX4" fmla="*/ 4869041 w 5035301"/>
                <a:gd name="connsiteY4" fmla="*/ 86918 h 4640240"/>
                <a:gd name="connsiteX5" fmla="*/ 39832 w 5035301"/>
                <a:gd name="connsiteY5" fmla="*/ 0 h 4640240"/>
                <a:gd name="connsiteX6" fmla="*/ 0 w 5035301"/>
                <a:gd name="connsiteY6" fmla="*/ 1706412 h 4640240"/>
                <a:gd name="connsiteX0" fmla="*/ 0 w 5035301"/>
                <a:gd name="connsiteY0" fmla="*/ 1706412 h 4723511"/>
                <a:gd name="connsiteX1" fmla="*/ 3818892 w 5035301"/>
                <a:gd name="connsiteY1" fmla="*/ 1152633 h 4723511"/>
                <a:gd name="connsiteX2" fmla="*/ 4349328 w 5035301"/>
                <a:gd name="connsiteY2" fmla="*/ 4723511 h 4723511"/>
                <a:gd name="connsiteX3" fmla="*/ 5035301 w 5035301"/>
                <a:gd name="connsiteY3" fmla="*/ 4612753 h 4723511"/>
                <a:gd name="connsiteX4" fmla="*/ 4869041 w 5035301"/>
                <a:gd name="connsiteY4" fmla="*/ 86918 h 4723511"/>
                <a:gd name="connsiteX5" fmla="*/ 39832 w 5035301"/>
                <a:gd name="connsiteY5" fmla="*/ 0 h 4723511"/>
                <a:gd name="connsiteX6" fmla="*/ 0 w 5035301"/>
                <a:gd name="connsiteY6" fmla="*/ 1706412 h 4723511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491168 w 5035301"/>
                <a:gd name="connsiteY2" fmla="*/ 4556969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5035301"/>
                <a:gd name="connsiteY0" fmla="*/ 1706412 h 4612753"/>
                <a:gd name="connsiteX1" fmla="*/ 3818892 w 5035301"/>
                <a:gd name="connsiteY1" fmla="*/ 1152633 h 4612753"/>
                <a:gd name="connsiteX2" fmla="*/ 4349328 w 5035301"/>
                <a:gd name="connsiteY2" fmla="*/ 4473698 h 4612753"/>
                <a:gd name="connsiteX3" fmla="*/ 5035301 w 5035301"/>
                <a:gd name="connsiteY3" fmla="*/ 4612753 h 4612753"/>
                <a:gd name="connsiteX4" fmla="*/ 4869041 w 5035301"/>
                <a:gd name="connsiteY4" fmla="*/ 86918 h 4612753"/>
                <a:gd name="connsiteX5" fmla="*/ 39832 w 5035301"/>
                <a:gd name="connsiteY5" fmla="*/ 0 h 4612753"/>
                <a:gd name="connsiteX6" fmla="*/ 0 w 5035301"/>
                <a:gd name="connsiteY6" fmla="*/ 1706412 h 4612753"/>
                <a:gd name="connsiteX0" fmla="*/ 0 w 4999841"/>
                <a:gd name="connsiteY0" fmla="*/ 1498234 h 4612753"/>
                <a:gd name="connsiteX1" fmla="*/ 3783432 w 4999841"/>
                <a:gd name="connsiteY1" fmla="*/ 1152633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4999841"/>
                <a:gd name="connsiteY0" fmla="*/ 1498234 h 4612753"/>
                <a:gd name="connsiteX1" fmla="*/ 4722178 w 4999841"/>
                <a:gd name="connsiteY1" fmla="*/ 667456 h 4612753"/>
                <a:gd name="connsiteX2" fmla="*/ 4313868 w 4999841"/>
                <a:gd name="connsiteY2" fmla="*/ 4473698 h 4612753"/>
                <a:gd name="connsiteX3" fmla="*/ 4999841 w 4999841"/>
                <a:gd name="connsiteY3" fmla="*/ 4612753 h 4612753"/>
                <a:gd name="connsiteX4" fmla="*/ 4833581 w 4999841"/>
                <a:gd name="connsiteY4" fmla="*/ 86918 h 4612753"/>
                <a:gd name="connsiteX5" fmla="*/ 4372 w 4999841"/>
                <a:gd name="connsiteY5" fmla="*/ 0 h 4612753"/>
                <a:gd name="connsiteX6" fmla="*/ 0 w 4999841"/>
                <a:gd name="connsiteY6" fmla="*/ 1498234 h 4612753"/>
                <a:gd name="connsiteX0" fmla="*/ 0 w 5090307"/>
                <a:gd name="connsiteY0" fmla="*/ 1498234 h 4612753"/>
                <a:gd name="connsiteX1" fmla="*/ 4722178 w 5090307"/>
                <a:gd name="connsiteY1" fmla="*/ 667456 h 4612753"/>
                <a:gd name="connsiteX2" fmla="*/ 4313868 w 5090307"/>
                <a:gd name="connsiteY2" fmla="*/ 4473698 h 4612753"/>
                <a:gd name="connsiteX3" fmla="*/ 4999841 w 5090307"/>
                <a:gd name="connsiteY3" fmla="*/ 4612753 h 4612753"/>
                <a:gd name="connsiteX4" fmla="*/ 4833581 w 5090307"/>
                <a:gd name="connsiteY4" fmla="*/ 86918 h 4612753"/>
                <a:gd name="connsiteX5" fmla="*/ 4372 w 5090307"/>
                <a:gd name="connsiteY5" fmla="*/ 0 h 4612753"/>
                <a:gd name="connsiteX6" fmla="*/ 0 w 5090307"/>
                <a:gd name="connsiteY6" fmla="*/ 1498234 h 4612753"/>
                <a:gd name="connsiteX0" fmla="*/ 0 w 5158759"/>
                <a:gd name="connsiteY0" fmla="*/ 1498234 h 4612753"/>
                <a:gd name="connsiteX1" fmla="*/ 4722178 w 5158759"/>
                <a:gd name="connsiteY1" fmla="*/ 667456 h 4612753"/>
                <a:gd name="connsiteX2" fmla="*/ 4313868 w 5158759"/>
                <a:gd name="connsiteY2" fmla="*/ 4473698 h 4612753"/>
                <a:gd name="connsiteX3" fmla="*/ 4999841 w 5158759"/>
                <a:gd name="connsiteY3" fmla="*/ 4612753 h 4612753"/>
                <a:gd name="connsiteX4" fmla="*/ 4833581 w 5158759"/>
                <a:gd name="connsiteY4" fmla="*/ 86918 h 4612753"/>
                <a:gd name="connsiteX5" fmla="*/ 4372 w 5158759"/>
                <a:gd name="connsiteY5" fmla="*/ 0 h 4612753"/>
                <a:gd name="connsiteX6" fmla="*/ 0 w 5158759"/>
                <a:gd name="connsiteY6" fmla="*/ 149823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6332 w 5582311"/>
                <a:gd name="connsiteY0" fmla="*/ 797424 h 4612753"/>
                <a:gd name="connsiteX1" fmla="*/ 5145730 w 5582311"/>
                <a:gd name="connsiteY1" fmla="*/ 667456 h 4612753"/>
                <a:gd name="connsiteX2" fmla="*/ 4737420 w 5582311"/>
                <a:gd name="connsiteY2" fmla="*/ 4473698 h 4612753"/>
                <a:gd name="connsiteX3" fmla="*/ 5423393 w 5582311"/>
                <a:gd name="connsiteY3" fmla="*/ 4612753 h 4612753"/>
                <a:gd name="connsiteX4" fmla="*/ 5257133 w 5582311"/>
                <a:gd name="connsiteY4" fmla="*/ 86918 h 4612753"/>
                <a:gd name="connsiteX5" fmla="*/ 427924 w 5582311"/>
                <a:gd name="connsiteY5" fmla="*/ 0 h 4612753"/>
                <a:gd name="connsiteX6" fmla="*/ 6332 w 5582311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139398 w 5575979"/>
                <a:gd name="connsiteY1" fmla="*/ 667456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797424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797424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4731088 w 5575979"/>
                <a:gd name="connsiteY2" fmla="*/ 4473698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616419"/>
                <a:gd name="connsiteY0" fmla="*/ 420065 h 4612753"/>
                <a:gd name="connsiteX1" fmla="*/ 5278471 w 5616419"/>
                <a:gd name="connsiteY1" fmla="*/ 182280 h 4612753"/>
                <a:gd name="connsiteX2" fmla="*/ 5044003 w 5616419"/>
                <a:gd name="connsiteY2" fmla="*/ 4419790 h 4612753"/>
                <a:gd name="connsiteX3" fmla="*/ 5417061 w 5616419"/>
                <a:gd name="connsiteY3" fmla="*/ 4612753 h 4612753"/>
                <a:gd name="connsiteX4" fmla="*/ 5250801 w 5616419"/>
                <a:gd name="connsiteY4" fmla="*/ 86918 h 4612753"/>
                <a:gd name="connsiteX5" fmla="*/ 421592 w 5616419"/>
                <a:gd name="connsiteY5" fmla="*/ 0 h 4612753"/>
                <a:gd name="connsiteX6" fmla="*/ 0 w 5616419"/>
                <a:gd name="connsiteY6" fmla="*/ 420065 h 4612753"/>
                <a:gd name="connsiteX0" fmla="*/ 0 w 5575979"/>
                <a:gd name="connsiteY0" fmla="*/ 420065 h 4612753"/>
                <a:gd name="connsiteX1" fmla="*/ 5278471 w 5575979"/>
                <a:gd name="connsiteY1" fmla="*/ 182280 h 4612753"/>
                <a:gd name="connsiteX2" fmla="*/ 5044003 w 5575979"/>
                <a:gd name="connsiteY2" fmla="*/ 4419790 h 4612753"/>
                <a:gd name="connsiteX3" fmla="*/ 5417061 w 5575979"/>
                <a:gd name="connsiteY3" fmla="*/ 4612753 h 4612753"/>
                <a:gd name="connsiteX4" fmla="*/ 5250801 w 5575979"/>
                <a:gd name="connsiteY4" fmla="*/ 86918 h 4612753"/>
                <a:gd name="connsiteX5" fmla="*/ 421592 w 5575979"/>
                <a:gd name="connsiteY5" fmla="*/ 0 h 4612753"/>
                <a:gd name="connsiteX6" fmla="*/ 0 w 5575979"/>
                <a:gd name="connsiteY6" fmla="*/ 420065 h 4612753"/>
                <a:gd name="connsiteX0" fmla="*/ 0 w 5575979"/>
                <a:gd name="connsiteY0" fmla="*/ 334476 h 4527164"/>
                <a:gd name="connsiteX1" fmla="*/ 5278471 w 5575979"/>
                <a:gd name="connsiteY1" fmla="*/ 96691 h 4527164"/>
                <a:gd name="connsiteX2" fmla="*/ 5044003 w 5575979"/>
                <a:gd name="connsiteY2" fmla="*/ 4334201 h 4527164"/>
                <a:gd name="connsiteX3" fmla="*/ 5417061 w 5575979"/>
                <a:gd name="connsiteY3" fmla="*/ 4527164 h 4527164"/>
                <a:gd name="connsiteX4" fmla="*/ 5250801 w 5575979"/>
                <a:gd name="connsiteY4" fmla="*/ 1329 h 4527164"/>
                <a:gd name="connsiteX5" fmla="*/ 421592 w 5575979"/>
                <a:gd name="connsiteY5" fmla="*/ 237862 h 4527164"/>
                <a:gd name="connsiteX6" fmla="*/ 0 w 5575979"/>
                <a:gd name="connsiteY6" fmla="*/ 334476 h 4527164"/>
                <a:gd name="connsiteX0" fmla="*/ 0 w 5531815"/>
                <a:gd name="connsiteY0" fmla="*/ 334476 h 4527164"/>
                <a:gd name="connsiteX1" fmla="*/ 5278471 w 5531815"/>
                <a:gd name="connsiteY1" fmla="*/ 96691 h 4527164"/>
                <a:gd name="connsiteX2" fmla="*/ 5044003 w 5531815"/>
                <a:gd name="connsiteY2" fmla="*/ 4334201 h 4527164"/>
                <a:gd name="connsiteX3" fmla="*/ 5417061 w 5531815"/>
                <a:gd name="connsiteY3" fmla="*/ 4527164 h 4527164"/>
                <a:gd name="connsiteX4" fmla="*/ 5250801 w 5531815"/>
                <a:gd name="connsiteY4" fmla="*/ 1329 h 4527164"/>
                <a:gd name="connsiteX5" fmla="*/ 421592 w 5531815"/>
                <a:gd name="connsiteY5" fmla="*/ 237862 h 4527164"/>
                <a:gd name="connsiteX6" fmla="*/ 0 w 5531815"/>
                <a:gd name="connsiteY6" fmla="*/ 334476 h 4527164"/>
                <a:gd name="connsiteX0" fmla="*/ 0 w 5531815"/>
                <a:gd name="connsiteY0" fmla="*/ 333147 h 4525835"/>
                <a:gd name="connsiteX1" fmla="*/ 5278471 w 5531815"/>
                <a:gd name="connsiteY1" fmla="*/ 95362 h 4525835"/>
                <a:gd name="connsiteX2" fmla="*/ 5044003 w 5531815"/>
                <a:gd name="connsiteY2" fmla="*/ 4332872 h 4525835"/>
                <a:gd name="connsiteX3" fmla="*/ 5417061 w 5531815"/>
                <a:gd name="connsiteY3" fmla="*/ 4525835 h 4525835"/>
                <a:gd name="connsiteX4" fmla="*/ 5250801 w 5531815"/>
                <a:gd name="connsiteY4" fmla="*/ 0 h 4525835"/>
                <a:gd name="connsiteX5" fmla="*/ 421592 w 5531815"/>
                <a:gd name="connsiteY5" fmla="*/ 236533 h 4525835"/>
                <a:gd name="connsiteX6" fmla="*/ 0 w 5531815"/>
                <a:gd name="connsiteY6" fmla="*/ 333147 h 4525835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421592 w 5562512"/>
                <a:gd name="connsiteY5" fmla="*/ 290441 h 4579743"/>
                <a:gd name="connsiteX6" fmla="*/ 0 w 556251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24970 w 5587482"/>
                <a:gd name="connsiteY0" fmla="*/ 387055 h 4579743"/>
                <a:gd name="connsiteX1" fmla="*/ 5303441 w 5587482"/>
                <a:gd name="connsiteY1" fmla="*/ 149270 h 4579743"/>
                <a:gd name="connsiteX2" fmla="*/ 5068973 w 5587482"/>
                <a:gd name="connsiteY2" fmla="*/ 4386780 h 4579743"/>
                <a:gd name="connsiteX3" fmla="*/ 5442031 w 5587482"/>
                <a:gd name="connsiteY3" fmla="*/ 4579743 h 4579743"/>
                <a:gd name="connsiteX4" fmla="*/ 5380076 w 5587482"/>
                <a:gd name="connsiteY4" fmla="*/ 0 h 4579743"/>
                <a:gd name="connsiteX5" fmla="*/ 237952 w 5587482"/>
                <a:gd name="connsiteY5" fmla="*/ 74807 h 4579743"/>
                <a:gd name="connsiteX6" fmla="*/ 24970 w 5587482"/>
                <a:gd name="connsiteY6" fmla="*/ 387055 h 4579743"/>
                <a:gd name="connsiteX0" fmla="*/ 0 w 5562512"/>
                <a:gd name="connsiteY0" fmla="*/ 387055 h 4579743"/>
                <a:gd name="connsiteX1" fmla="*/ 5278471 w 5562512"/>
                <a:gd name="connsiteY1" fmla="*/ 149270 h 4579743"/>
                <a:gd name="connsiteX2" fmla="*/ 5044003 w 5562512"/>
                <a:gd name="connsiteY2" fmla="*/ 4386780 h 4579743"/>
                <a:gd name="connsiteX3" fmla="*/ 5417061 w 5562512"/>
                <a:gd name="connsiteY3" fmla="*/ 4579743 h 4579743"/>
                <a:gd name="connsiteX4" fmla="*/ 5355106 w 5562512"/>
                <a:gd name="connsiteY4" fmla="*/ 0 h 4579743"/>
                <a:gd name="connsiteX5" fmla="*/ 212982 w 5562512"/>
                <a:gd name="connsiteY5" fmla="*/ 74807 h 4579743"/>
                <a:gd name="connsiteX6" fmla="*/ 0 w 5562512"/>
                <a:gd name="connsiteY6" fmla="*/ 387055 h 4579743"/>
                <a:gd name="connsiteX0" fmla="*/ 99933 w 5349530"/>
                <a:gd name="connsiteY0" fmla="*/ 241617 h 4757756"/>
                <a:gd name="connsiteX1" fmla="*/ 5065489 w 5349530"/>
                <a:gd name="connsiteY1" fmla="*/ 327283 h 4757756"/>
                <a:gd name="connsiteX2" fmla="*/ 4831021 w 5349530"/>
                <a:gd name="connsiteY2" fmla="*/ 4564793 h 4757756"/>
                <a:gd name="connsiteX3" fmla="*/ 5204079 w 5349530"/>
                <a:gd name="connsiteY3" fmla="*/ 4757756 h 4757756"/>
                <a:gd name="connsiteX4" fmla="*/ 5142124 w 5349530"/>
                <a:gd name="connsiteY4" fmla="*/ 178013 h 4757756"/>
                <a:gd name="connsiteX5" fmla="*/ 0 w 5349530"/>
                <a:gd name="connsiteY5" fmla="*/ 252820 h 4757756"/>
                <a:gd name="connsiteX6" fmla="*/ 99933 w 5349530"/>
                <a:gd name="connsiteY6" fmla="*/ 241617 h 4757756"/>
                <a:gd name="connsiteX0" fmla="*/ 0 w 5353902"/>
                <a:gd name="connsiteY0" fmla="*/ 595640 h 4579743"/>
                <a:gd name="connsiteX1" fmla="*/ 5069861 w 5353902"/>
                <a:gd name="connsiteY1" fmla="*/ 149270 h 4579743"/>
                <a:gd name="connsiteX2" fmla="*/ 4835393 w 5353902"/>
                <a:gd name="connsiteY2" fmla="*/ 4386780 h 4579743"/>
                <a:gd name="connsiteX3" fmla="*/ 5208451 w 5353902"/>
                <a:gd name="connsiteY3" fmla="*/ 4579743 h 4579743"/>
                <a:gd name="connsiteX4" fmla="*/ 5146496 w 5353902"/>
                <a:gd name="connsiteY4" fmla="*/ 0 h 4579743"/>
                <a:gd name="connsiteX5" fmla="*/ 4372 w 5353902"/>
                <a:gd name="connsiteY5" fmla="*/ 74807 h 4579743"/>
                <a:gd name="connsiteX6" fmla="*/ 0 w 5353902"/>
                <a:gd name="connsiteY6" fmla="*/ 595640 h 4579743"/>
                <a:gd name="connsiteX0" fmla="*/ 0 w 5486581"/>
                <a:gd name="connsiteY0" fmla="*/ 558034 h 4542137"/>
                <a:gd name="connsiteX1" fmla="*/ 5069861 w 5486581"/>
                <a:gd name="connsiteY1" fmla="*/ 111664 h 4542137"/>
                <a:gd name="connsiteX2" fmla="*/ 4835393 w 5486581"/>
                <a:gd name="connsiteY2" fmla="*/ 4349174 h 4542137"/>
                <a:gd name="connsiteX3" fmla="*/ 5208451 w 5486581"/>
                <a:gd name="connsiteY3" fmla="*/ 4542137 h 4542137"/>
                <a:gd name="connsiteX4" fmla="*/ 5389875 w 5486581"/>
                <a:gd name="connsiteY4" fmla="*/ 198854 h 4542137"/>
                <a:gd name="connsiteX5" fmla="*/ 4372 w 5486581"/>
                <a:gd name="connsiteY5" fmla="*/ 37201 h 4542137"/>
                <a:gd name="connsiteX6" fmla="*/ 0 w 5486581"/>
                <a:gd name="connsiteY6" fmla="*/ 558034 h 4542137"/>
                <a:gd name="connsiteX0" fmla="*/ 0 w 5342294"/>
                <a:gd name="connsiteY0" fmla="*/ 1009447 h 4993550"/>
                <a:gd name="connsiteX1" fmla="*/ 5069861 w 5342294"/>
                <a:gd name="connsiteY1" fmla="*/ 563077 h 4993550"/>
                <a:gd name="connsiteX2" fmla="*/ 4835393 w 5342294"/>
                <a:gd name="connsiteY2" fmla="*/ 4800587 h 4993550"/>
                <a:gd name="connsiteX3" fmla="*/ 5208451 w 5342294"/>
                <a:gd name="connsiteY3" fmla="*/ 4993550 h 4993550"/>
                <a:gd name="connsiteX4" fmla="*/ 5111728 w 5342294"/>
                <a:gd name="connsiteY4" fmla="*/ 0 h 4993550"/>
                <a:gd name="connsiteX5" fmla="*/ 4372 w 5342294"/>
                <a:gd name="connsiteY5" fmla="*/ 488614 h 4993550"/>
                <a:gd name="connsiteX6" fmla="*/ 0 w 5342294"/>
                <a:gd name="connsiteY6" fmla="*/ 1009447 h 4993550"/>
                <a:gd name="connsiteX0" fmla="*/ 99933 w 5442227"/>
                <a:gd name="connsiteY0" fmla="*/ 1009447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99933 w 5442227"/>
                <a:gd name="connsiteY6" fmla="*/ 1009447 h 4993550"/>
                <a:gd name="connsiteX0" fmla="*/ 273775 w 5442227"/>
                <a:gd name="connsiteY0" fmla="*/ 536526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536526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273775 w 5442227"/>
                <a:gd name="connsiteY0" fmla="*/ 943112 h 4993550"/>
                <a:gd name="connsiteX1" fmla="*/ 5169794 w 5442227"/>
                <a:gd name="connsiteY1" fmla="*/ 563077 h 4993550"/>
                <a:gd name="connsiteX2" fmla="*/ 4935326 w 5442227"/>
                <a:gd name="connsiteY2" fmla="*/ 4800587 h 4993550"/>
                <a:gd name="connsiteX3" fmla="*/ 5308384 w 5442227"/>
                <a:gd name="connsiteY3" fmla="*/ 4993550 h 4993550"/>
                <a:gd name="connsiteX4" fmla="*/ 5211661 w 5442227"/>
                <a:gd name="connsiteY4" fmla="*/ 0 h 4993550"/>
                <a:gd name="connsiteX5" fmla="*/ 0 w 5442227"/>
                <a:gd name="connsiteY5" fmla="*/ 133923 h 4993550"/>
                <a:gd name="connsiteX6" fmla="*/ 273775 w 5442227"/>
                <a:gd name="connsiteY6" fmla="*/ 943112 h 4993550"/>
                <a:gd name="connsiteX0" fmla="*/ 0 w 5474915"/>
                <a:gd name="connsiteY0" fmla="*/ 796976 h 4993550"/>
                <a:gd name="connsiteX1" fmla="*/ 5202482 w 5474915"/>
                <a:gd name="connsiteY1" fmla="*/ 563077 h 4993550"/>
                <a:gd name="connsiteX2" fmla="*/ 4968014 w 5474915"/>
                <a:gd name="connsiteY2" fmla="*/ 4800587 h 4993550"/>
                <a:gd name="connsiteX3" fmla="*/ 5341072 w 5474915"/>
                <a:gd name="connsiteY3" fmla="*/ 4993550 h 4993550"/>
                <a:gd name="connsiteX4" fmla="*/ 5244349 w 5474915"/>
                <a:gd name="connsiteY4" fmla="*/ 0 h 4993550"/>
                <a:gd name="connsiteX5" fmla="*/ 32688 w 5474915"/>
                <a:gd name="connsiteY5" fmla="*/ 133923 h 4993550"/>
                <a:gd name="connsiteX6" fmla="*/ 0 w 5474915"/>
                <a:gd name="connsiteY6" fmla="*/ 796976 h 4993550"/>
                <a:gd name="connsiteX0" fmla="*/ 0 w 5474915"/>
                <a:gd name="connsiteY0" fmla="*/ 796976 h 5640865"/>
                <a:gd name="connsiteX1" fmla="*/ 5202482 w 5474915"/>
                <a:gd name="connsiteY1" fmla="*/ 563077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133923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74915"/>
                <a:gd name="connsiteY0" fmla="*/ 796976 h 5640865"/>
                <a:gd name="connsiteX1" fmla="*/ 4917909 w 5474915"/>
                <a:gd name="connsiteY1" fmla="*/ 526543 h 5640865"/>
                <a:gd name="connsiteX2" fmla="*/ 4792892 w 5474915"/>
                <a:gd name="connsiteY2" fmla="*/ 5640865 h 5640865"/>
                <a:gd name="connsiteX3" fmla="*/ 5341072 w 5474915"/>
                <a:gd name="connsiteY3" fmla="*/ 4993550 h 5640865"/>
                <a:gd name="connsiteX4" fmla="*/ 5244349 w 5474915"/>
                <a:gd name="connsiteY4" fmla="*/ 0 h 5640865"/>
                <a:gd name="connsiteX5" fmla="*/ 32688 w 5474915"/>
                <a:gd name="connsiteY5" fmla="*/ 60855 h 5640865"/>
                <a:gd name="connsiteX6" fmla="*/ 0 w 5474915"/>
                <a:gd name="connsiteY6" fmla="*/ 796976 h 5640865"/>
                <a:gd name="connsiteX0" fmla="*/ 0 w 5437998"/>
                <a:gd name="connsiteY0" fmla="*/ 796976 h 5640865"/>
                <a:gd name="connsiteX1" fmla="*/ 4917909 w 5437998"/>
                <a:gd name="connsiteY1" fmla="*/ 526543 h 5640865"/>
                <a:gd name="connsiteX2" fmla="*/ 4792892 w 5437998"/>
                <a:gd name="connsiteY2" fmla="*/ 5640865 h 5640865"/>
                <a:gd name="connsiteX3" fmla="*/ 5341072 w 5437998"/>
                <a:gd name="connsiteY3" fmla="*/ 4993550 h 5640865"/>
                <a:gd name="connsiteX4" fmla="*/ 5244349 w 5437998"/>
                <a:gd name="connsiteY4" fmla="*/ 0 h 5640865"/>
                <a:gd name="connsiteX5" fmla="*/ 32688 w 5437998"/>
                <a:gd name="connsiteY5" fmla="*/ 60855 h 5640865"/>
                <a:gd name="connsiteX6" fmla="*/ 0 w 5437998"/>
                <a:gd name="connsiteY6" fmla="*/ 796976 h 5640865"/>
                <a:gd name="connsiteX0" fmla="*/ 0 w 5455980"/>
                <a:gd name="connsiteY0" fmla="*/ 796976 h 5724227"/>
                <a:gd name="connsiteX1" fmla="*/ 4917909 w 5455980"/>
                <a:gd name="connsiteY1" fmla="*/ 526543 h 5724227"/>
                <a:gd name="connsiteX2" fmla="*/ 4792892 w 5455980"/>
                <a:gd name="connsiteY2" fmla="*/ 5640865 h 5724227"/>
                <a:gd name="connsiteX3" fmla="*/ 5362963 w 5455980"/>
                <a:gd name="connsiteY3" fmla="*/ 5724227 h 5724227"/>
                <a:gd name="connsiteX4" fmla="*/ 5244349 w 5455980"/>
                <a:gd name="connsiteY4" fmla="*/ 0 h 5724227"/>
                <a:gd name="connsiteX5" fmla="*/ 32688 w 5455980"/>
                <a:gd name="connsiteY5" fmla="*/ 60855 h 5724227"/>
                <a:gd name="connsiteX6" fmla="*/ 0 w 5455980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362963"/>
                <a:gd name="connsiteY0" fmla="*/ 796976 h 5724227"/>
                <a:gd name="connsiteX1" fmla="*/ 4917909 w 5362963"/>
                <a:gd name="connsiteY1" fmla="*/ 526543 h 5724227"/>
                <a:gd name="connsiteX2" fmla="*/ 4792892 w 5362963"/>
                <a:gd name="connsiteY2" fmla="*/ 5640865 h 5724227"/>
                <a:gd name="connsiteX3" fmla="*/ 5362963 w 5362963"/>
                <a:gd name="connsiteY3" fmla="*/ 5724227 h 5724227"/>
                <a:gd name="connsiteX4" fmla="*/ 5244349 w 5362963"/>
                <a:gd name="connsiteY4" fmla="*/ 0 h 5724227"/>
                <a:gd name="connsiteX5" fmla="*/ 32688 w 5362963"/>
                <a:gd name="connsiteY5" fmla="*/ 60855 h 5724227"/>
                <a:gd name="connsiteX6" fmla="*/ 0 w 5362963"/>
                <a:gd name="connsiteY6" fmla="*/ 796976 h 5724227"/>
                <a:gd name="connsiteX0" fmla="*/ 0 w 5472415"/>
                <a:gd name="connsiteY0" fmla="*/ 796976 h 5760762"/>
                <a:gd name="connsiteX1" fmla="*/ 4917909 w 5472415"/>
                <a:gd name="connsiteY1" fmla="*/ 526543 h 5760762"/>
                <a:gd name="connsiteX2" fmla="*/ 4792892 w 5472415"/>
                <a:gd name="connsiteY2" fmla="*/ 5640865 h 5760762"/>
                <a:gd name="connsiteX3" fmla="*/ 5472415 w 5472415"/>
                <a:gd name="connsiteY3" fmla="*/ 5760762 h 5760762"/>
                <a:gd name="connsiteX4" fmla="*/ 5244349 w 5472415"/>
                <a:gd name="connsiteY4" fmla="*/ 0 h 5760762"/>
                <a:gd name="connsiteX5" fmla="*/ 32688 w 5472415"/>
                <a:gd name="connsiteY5" fmla="*/ 60855 h 5760762"/>
                <a:gd name="connsiteX6" fmla="*/ 0 w 5472415"/>
                <a:gd name="connsiteY6" fmla="*/ 796976 h 5760762"/>
                <a:gd name="connsiteX0" fmla="*/ 0 w 5472415"/>
                <a:gd name="connsiteY0" fmla="*/ 760443 h 5724229"/>
                <a:gd name="connsiteX1" fmla="*/ 4917909 w 5472415"/>
                <a:gd name="connsiteY1" fmla="*/ 490010 h 5724229"/>
                <a:gd name="connsiteX2" fmla="*/ 4792892 w 5472415"/>
                <a:gd name="connsiteY2" fmla="*/ 5604332 h 5724229"/>
                <a:gd name="connsiteX3" fmla="*/ 5472415 w 5472415"/>
                <a:gd name="connsiteY3" fmla="*/ 5724229 h 5724229"/>
                <a:gd name="connsiteX4" fmla="*/ 5375691 w 5472415"/>
                <a:gd name="connsiteY4" fmla="*/ 0 h 5724229"/>
                <a:gd name="connsiteX5" fmla="*/ 32688 w 5472415"/>
                <a:gd name="connsiteY5" fmla="*/ 24322 h 5724229"/>
                <a:gd name="connsiteX6" fmla="*/ 0 w 5472415"/>
                <a:gd name="connsiteY6" fmla="*/ 760443 h 5724229"/>
                <a:gd name="connsiteX0" fmla="*/ 0 w 5488196"/>
                <a:gd name="connsiteY0" fmla="*/ 796978 h 5760764"/>
                <a:gd name="connsiteX1" fmla="*/ 4917909 w 5488196"/>
                <a:gd name="connsiteY1" fmla="*/ 526545 h 5760764"/>
                <a:gd name="connsiteX2" fmla="*/ 4792892 w 5488196"/>
                <a:gd name="connsiteY2" fmla="*/ 5640867 h 5760764"/>
                <a:gd name="connsiteX3" fmla="*/ 5472415 w 5488196"/>
                <a:gd name="connsiteY3" fmla="*/ 5760764 h 5760764"/>
                <a:gd name="connsiteX4" fmla="*/ 5485143 w 5488196"/>
                <a:gd name="connsiteY4" fmla="*/ 0 h 5760764"/>
                <a:gd name="connsiteX5" fmla="*/ 32688 w 5488196"/>
                <a:gd name="connsiteY5" fmla="*/ 60857 h 5760764"/>
                <a:gd name="connsiteX6" fmla="*/ 0 w 5488196"/>
                <a:gd name="connsiteY6" fmla="*/ 796978 h 5760764"/>
                <a:gd name="connsiteX0" fmla="*/ 1239430 w 5455508"/>
                <a:gd name="connsiteY0" fmla="*/ 738524 h 5760764"/>
                <a:gd name="connsiteX1" fmla="*/ 4885221 w 5455508"/>
                <a:gd name="connsiteY1" fmla="*/ 526545 h 5760764"/>
                <a:gd name="connsiteX2" fmla="*/ 4760204 w 5455508"/>
                <a:gd name="connsiteY2" fmla="*/ 5640867 h 5760764"/>
                <a:gd name="connsiteX3" fmla="*/ 5439727 w 5455508"/>
                <a:gd name="connsiteY3" fmla="*/ 5760764 h 5760764"/>
                <a:gd name="connsiteX4" fmla="*/ 5452455 w 5455508"/>
                <a:gd name="connsiteY4" fmla="*/ 0 h 5760764"/>
                <a:gd name="connsiteX5" fmla="*/ 0 w 5455508"/>
                <a:gd name="connsiteY5" fmla="*/ 60857 h 5760764"/>
                <a:gd name="connsiteX6" fmla="*/ 1239430 w 5455508"/>
                <a:gd name="connsiteY6" fmla="*/ 738524 h 5760764"/>
                <a:gd name="connsiteX0" fmla="*/ 0 w 4216078"/>
                <a:gd name="connsiteY0" fmla="*/ 738524 h 5760764"/>
                <a:gd name="connsiteX1" fmla="*/ 3645791 w 4216078"/>
                <a:gd name="connsiteY1" fmla="*/ 526545 h 5760764"/>
                <a:gd name="connsiteX2" fmla="*/ 3520774 w 4216078"/>
                <a:gd name="connsiteY2" fmla="*/ 5640867 h 5760764"/>
                <a:gd name="connsiteX3" fmla="*/ 4200297 w 4216078"/>
                <a:gd name="connsiteY3" fmla="*/ 5760764 h 5760764"/>
                <a:gd name="connsiteX4" fmla="*/ 4213025 w 4216078"/>
                <a:gd name="connsiteY4" fmla="*/ 0 h 5760764"/>
                <a:gd name="connsiteX5" fmla="*/ 444255 w 4216078"/>
                <a:gd name="connsiteY5" fmla="*/ 60857 h 5760764"/>
                <a:gd name="connsiteX6" fmla="*/ 0 w 4216078"/>
                <a:gd name="connsiteY6" fmla="*/ 738524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258867 w 3954171"/>
                <a:gd name="connsiteY2" fmla="*/ 5640867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  <a:gd name="connsiteX0" fmla="*/ 0 w 3954171"/>
                <a:gd name="connsiteY0" fmla="*/ 680069 h 5760764"/>
                <a:gd name="connsiteX1" fmla="*/ 3383884 w 3954171"/>
                <a:gd name="connsiteY1" fmla="*/ 526545 h 5760764"/>
                <a:gd name="connsiteX2" fmla="*/ 3668206 w 3954171"/>
                <a:gd name="connsiteY2" fmla="*/ 3536516 h 5760764"/>
                <a:gd name="connsiteX3" fmla="*/ 3938390 w 3954171"/>
                <a:gd name="connsiteY3" fmla="*/ 5760764 h 5760764"/>
                <a:gd name="connsiteX4" fmla="*/ 3951118 w 3954171"/>
                <a:gd name="connsiteY4" fmla="*/ 0 h 5760764"/>
                <a:gd name="connsiteX5" fmla="*/ 182348 w 3954171"/>
                <a:gd name="connsiteY5" fmla="*/ 60857 h 5760764"/>
                <a:gd name="connsiteX6" fmla="*/ 0 w 3954171"/>
                <a:gd name="connsiteY6" fmla="*/ 680069 h 5760764"/>
                <a:gd name="connsiteX0" fmla="*/ 0 w 3954171"/>
                <a:gd name="connsiteY0" fmla="*/ 680069 h 3773321"/>
                <a:gd name="connsiteX1" fmla="*/ 3383884 w 3954171"/>
                <a:gd name="connsiteY1" fmla="*/ 526545 h 3773321"/>
                <a:gd name="connsiteX2" fmla="*/ 3668206 w 3954171"/>
                <a:gd name="connsiteY2" fmla="*/ 3536516 h 3773321"/>
                <a:gd name="connsiteX3" fmla="*/ 3938390 w 3954171"/>
                <a:gd name="connsiteY3" fmla="*/ 3773321 h 3773321"/>
                <a:gd name="connsiteX4" fmla="*/ 3951118 w 3954171"/>
                <a:gd name="connsiteY4" fmla="*/ 0 h 3773321"/>
                <a:gd name="connsiteX5" fmla="*/ 182348 w 3954171"/>
                <a:gd name="connsiteY5" fmla="*/ 60857 h 3773321"/>
                <a:gd name="connsiteX6" fmla="*/ 0 w 3954171"/>
                <a:gd name="connsiteY6" fmla="*/ 680069 h 3773321"/>
                <a:gd name="connsiteX0" fmla="*/ 0 w 3954171"/>
                <a:gd name="connsiteY0" fmla="*/ 680069 h 3773321"/>
                <a:gd name="connsiteX1" fmla="*/ 3793223 w 3954171"/>
                <a:gd name="connsiteY1" fmla="*/ 234274 h 3773321"/>
                <a:gd name="connsiteX2" fmla="*/ 3668206 w 3954171"/>
                <a:gd name="connsiteY2" fmla="*/ 3536516 h 3773321"/>
                <a:gd name="connsiteX3" fmla="*/ 3938390 w 3954171"/>
                <a:gd name="connsiteY3" fmla="*/ 3773321 h 3773321"/>
                <a:gd name="connsiteX4" fmla="*/ 3951118 w 3954171"/>
                <a:gd name="connsiteY4" fmla="*/ 0 h 3773321"/>
                <a:gd name="connsiteX5" fmla="*/ 182348 w 3954171"/>
                <a:gd name="connsiteY5" fmla="*/ 60857 h 3773321"/>
                <a:gd name="connsiteX6" fmla="*/ 0 w 3954171"/>
                <a:gd name="connsiteY6" fmla="*/ 680069 h 3773321"/>
                <a:gd name="connsiteX0" fmla="*/ 0 w 3972777"/>
                <a:gd name="connsiteY0" fmla="*/ 270890 h 3773321"/>
                <a:gd name="connsiteX1" fmla="*/ 3811829 w 3972777"/>
                <a:gd name="connsiteY1" fmla="*/ 234274 h 3773321"/>
                <a:gd name="connsiteX2" fmla="*/ 3686812 w 3972777"/>
                <a:gd name="connsiteY2" fmla="*/ 3536516 h 3773321"/>
                <a:gd name="connsiteX3" fmla="*/ 3956996 w 3972777"/>
                <a:gd name="connsiteY3" fmla="*/ 3773321 h 3773321"/>
                <a:gd name="connsiteX4" fmla="*/ 3969724 w 3972777"/>
                <a:gd name="connsiteY4" fmla="*/ 0 h 3773321"/>
                <a:gd name="connsiteX5" fmla="*/ 200954 w 3972777"/>
                <a:gd name="connsiteY5" fmla="*/ 60857 h 3773321"/>
                <a:gd name="connsiteX6" fmla="*/ 0 w 3972777"/>
                <a:gd name="connsiteY6" fmla="*/ 270890 h 3773321"/>
              </a:gdLst>
              <a:ahLst/>
              <a:cxnLst>
                <a:cxn ang="0">
                  <a:pos x="connsiteX0" y="connsiteY0"/>
                </a:cxn>
                <a:cxn ang="0">
                  <a:pos x="connsiteX1" y="connsiteY1"/>
                </a:cxn>
                <a:cxn ang="0">
                  <a:pos x="connsiteX2" y="connsiteY2"/>
                </a:cxn>
                <a:cxn ang="0">
                  <a:pos x="connsiteX3" y="connsiteY3"/>
                </a:cxn>
                <a:cxn ang="0">
                  <a:pos x="connsiteX4" y="connsiteY4"/>
                </a:cxn>
                <a:cxn ang="0">
                  <a:pos x="connsiteX5" y="connsiteY5"/>
                </a:cxn>
                <a:cxn ang="0">
                  <a:pos x="connsiteX6" y="connsiteY6"/>
                </a:cxn>
              </a:cxnLst>
              <a:rect l="l" t="t" r="r" b="b"/>
              <a:pathLst>
                <a:path w="3972777" h="3773321">
                  <a:moveTo>
                    <a:pt x="0" y="270890"/>
                  </a:moveTo>
                  <a:cubicBezTo>
                    <a:pt x="1632006" y="279740"/>
                    <a:pt x="2179823" y="225424"/>
                    <a:pt x="3811829" y="234274"/>
                  </a:cubicBezTo>
                  <a:cubicBezTo>
                    <a:pt x="3872738" y="1831827"/>
                    <a:pt x="3776575" y="1039894"/>
                    <a:pt x="3686812" y="3536516"/>
                  </a:cubicBezTo>
                  <a:lnTo>
                    <a:pt x="3956996" y="3773321"/>
                  </a:lnTo>
                  <a:cubicBezTo>
                    <a:pt x="3908029" y="1883781"/>
                    <a:pt x="3989097" y="907168"/>
                    <a:pt x="3969724" y="0"/>
                  </a:cubicBezTo>
                  <a:lnTo>
                    <a:pt x="200954" y="60857"/>
                  </a:lnTo>
                  <a:cubicBezTo>
                    <a:pt x="252468" y="701652"/>
                    <a:pt x="72122" y="-232221"/>
                    <a:pt x="0" y="270890"/>
                  </a:cubicBezTo>
                  <a:close/>
                </a:path>
              </a:pathLst>
            </a:custGeom>
            <a:solidFill>
              <a:schemeClr val="bg1"/>
            </a:solidFill>
            <a:ln w="9525" cap="flat" cmpd="sng" algn="ctr">
              <a:noFill/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Overflow="clip" horzOverflow="clip" wrap="square" lIns="18288" tIns="0" rIns="0" bIns="0" rtlCol="0" anchor="t" upright="1"/>
            <a:lstStyle/>
            <a:p>
              <a:pPr algn="l"/>
              <a:endParaRPr lang="es-ES" sz="2200" b="1" i="0" u="none" strike="noStrike">
                <a:solidFill>
                  <a:srgbClr val="FFFF00"/>
                </a:solidFill>
                <a:latin typeface="Arial Narrow"/>
              </a:endParaRPr>
            </a:p>
          </xdr:txBody>
        </xdr:sp>
      </xdr:grp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22411</xdr:colOff>
      <xdr:row>0</xdr:row>
      <xdr:rowOff>638735</xdr:rowOff>
    </xdr:from>
    <xdr:to>
      <xdr:col>22</xdr:col>
      <xdr:colOff>437029</xdr:colOff>
      <xdr:row>2</xdr:row>
      <xdr:rowOff>100851</xdr:rowOff>
    </xdr:to>
    <xdr:sp macro="[0]!Ciclo_Semaforico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 bwMode="auto">
        <a:xfrm>
          <a:off x="8729382" y="638735"/>
          <a:ext cx="1580029" cy="526675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Ingresar al a Formula</a:t>
          </a:r>
        </a:p>
      </xdr:txBody>
    </xdr:sp>
    <xdr:clientData/>
  </xdr:twoCellAnchor>
  <xdr:twoCellAnchor>
    <xdr:from>
      <xdr:col>273</xdr:col>
      <xdr:colOff>71157</xdr:colOff>
      <xdr:row>24</xdr:row>
      <xdr:rowOff>83484</xdr:rowOff>
    </xdr:from>
    <xdr:to>
      <xdr:col>276</xdr:col>
      <xdr:colOff>291913</xdr:colOff>
      <xdr:row>29</xdr:row>
      <xdr:rowOff>82924</xdr:rowOff>
    </xdr:to>
    <xdr:sp macro="[0]!regresar" textlink="">
      <xdr:nvSpPr>
        <xdr:cNvPr id="3" name="Rectángulo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 bwMode="auto">
        <a:xfrm>
          <a:off x="48953457" y="6312834"/>
          <a:ext cx="1363756" cy="951940"/>
        </a:xfrm>
        <a:prstGeom prst="rect">
          <a:avLst/>
        </a:prstGeom>
        <a:solidFill>
          <a:srgbClr val="CCECFF"/>
        </a:solidFill>
        <a:ln w="19050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marL="0" indent="0" algn="ctr"/>
          <a:r>
            <a:rPr lang="es-ES" sz="1600" b="1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Regresar</a:t>
          </a:r>
          <a:r>
            <a:rPr lang="es-ES" sz="1600" b="1" baseline="0">
              <a:solidFill>
                <a:srgbClr val="006600"/>
              </a:solidFill>
              <a:latin typeface="Arial Narrow" panose="020B0606020202030204" pitchFamily="34" charset="0"/>
              <a:ea typeface="+mn-ea"/>
              <a:cs typeface="+mn-cs"/>
            </a:rPr>
            <a:t> a la Tabla</a:t>
          </a:r>
          <a:endParaRPr lang="es-ES" sz="1600" b="1">
            <a:solidFill>
              <a:srgbClr val="006600"/>
            </a:solidFill>
            <a:latin typeface="Arial Narrow" panose="020B0606020202030204" pitchFamily="34" charset="0"/>
            <a:ea typeface="+mn-ea"/>
            <a:cs typeface="+mn-cs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1</xdr:row>
      <xdr:rowOff>7620</xdr:rowOff>
    </xdr:from>
    <xdr:to>
      <xdr:col>5</xdr:col>
      <xdr:colOff>891540</xdr:colOff>
      <xdr:row>2</xdr:row>
      <xdr:rowOff>175260</xdr:rowOff>
    </xdr:to>
    <xdr:sp macro="[0]!Para_Vissim" textlink="">
      <xdr:nvSpPr>
        <xdr:cNvPr id="2" name="Rectángulo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 bwMode="auto">
        <a:xfrm>
          <a:off x="1501140" y="68580"/>
          <a:ext cx="4137660" cy="419100"/>
        </a:xfrm>
        <a:prstGeom prst="rect">
          <a:avLst/>
        </a:prstGeom>
        <a:solidFill>
          <a:srgbClr val="FFFF99"/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wrap="square" lIns="18288" tIns="0" rIns="0" bIns="0" rtlCol="0" anchor="ctr" upright="1"/>
        <a:lstStyle/>
        <a:p>
          <a:pPr algn="ctr"/>
          <a:r>
            <a:rPr lang="es-PE" sz="1200" b="1" i="1" u="none" strike="noStrike">
              <a:solidFill>
                <a:sysClr val="windowText" lastClr="000000"/>
              </a:solidFill>
              <a:latin typeface="Arial Narrow"/>
            </a:rPr>
            <a:t>Ingresar Vehiculos del Flujograma a la Matriz Vectorial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solidFill>
          <a:schemeClr val="tx1">
            <a:lumMod val="65000"/>
            <a:lumOff val="35000"/>
          </a:schemeClr>
        </a:solidFill>
        <a:ln w="9525" cap="flat" cmpd="sng" algn="ctr">
          <a:noFill/>
          <a:prstDash val="solid"/>
          <a:round/>
          <a:headEnd type="none" w="med" len="med"/>
          <a:tailEnd type="none" w="med" len="med"/>
        </a:ln>
        <a:effectLst>
          <a:outerShdw blurRad="190500" dist="228600" dir="2700000" algn="ctr">
            <a:srgbClr val="000000">
              <a:alpha val="30000"/>
            </a:srgbClr>
          </a:outerShdw>
        </a:effectLst>
      </a:spPr>
      <a:bodyPr vertOverflow="clip" horzOverflow="clip" wrap="square" lIns="18288" tIns="0" rIns="0" bIns="0" rtlCol="0" anchor="ctr" upright="1"/>
      <a:lstStyle>
        <a:defPPr algn="ctr">
          <a:defRPr sz="2200" b="1" i="0" u="none" strike="noStrike">
            <a:solidFill>
              <a:srgbClr val="FFFF00"/>
            </a:solidFill>
            <a:latin typeface="Arial Narrow"/>
          </a:defRPr>
        </a:defPPr>
      </a:lstStyle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  <a:txDef>
      <a:spPr bwMode="auto">
        <a:ln/>
      </a:spPr>
      <a:bodyPr vertOverflow="clip" horzOverflow="clip" wrap="square" rtlCol="0" anchor="ctr"/>
      <a:lstStyle>
        <a:defPPr marL="0" indent="0" algn="ctr">
          <a:defRPr sz="3200" b="1" i="0" u="none" strike="noStrike">
            <a:solidFill>
              <a:schemeClr val="tx1"/>
            </a:solidFill>
            <a:latin typeface="Arial Narrow"/>
            <a:ea typeface="+mn-ea"/>
            <a:cs typeface="+mn-cs"/>
          </a:defRPr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6"/>
  <dimension ref="B2:Y296"/>
  <sheetViews>
    <sheetView tabSelected="1" topLeftCell="A3" zoomScale="70" zoomScaleNormal="70" zoomScaleSheetLayoutView="55" workbookViewId="0"/>
  </sheetViews>
  <sheetFormatPr baseColWidth="10" defaultColWidth="11.42578125" defaultRowHeight="12.75"/>
  <cols>
    <col min="1" max="1" width="11.42578125" style="210"/>
    <col min="2" max="2" width="1.7109375" style="210" customWidth="1"/>
    <col min="3" max="3" width="4.7109375" style="210" customWidth="1"/>
    <col min="4" max="4" width="14.7109375" style="210" customWidth="1"/>
    <col min="5" max="5" width="13.42578125" style="210" customWidth="1"/>
    <col min="6" max="6" width="24.7109375" style="230" customWidth="1"/>
    <col min="7" max="7" width="11.42578125" style="210"/>
    <col min="8" max="8" width="14.7109375" style="210" customWidth="1"/>
    <col min="9" max="9" width="15.140625" style="210" bestFit="1" customWidth="1"/>
    <col min="10" max="10" width="24.7109375" style="210" customWidth="1"/>
    <col min="11" max="11" width="11.42578125" style="210"/>
    <col min="12" max="13" width="4.7109375" style="210" customWidth="1"/>
    <col min="14" max="14" width="1.7109375" style="210" customWidth="1"/>
    <col min="15" max="15" width="11.42578125" style="210"/>
    <col min="16" max="16" width="0" style="210" hidden="1" customWidth="1"/>
    <col min="17" max="17" width="4.85546875" style="210" hidden="1" customWidth="1"/>
    <col min="18" max="23" width="11.42578125" style="210"/>
    <col min="24" max="25" width="11.42578125" style="210" hidden="1" customWidth="1"/>
    <col min="26" max="26" width="0" style="210" hidden="1" customWidth="1"/>
    <col min="27" max="16384" width="11.42578125" style="210"/>
  </cols>
  <sheetData>
    <row r="2" spans="2:25" ht="39.950000000000003" customHeight="1">
      <c r="B2" s="809" t="s">
        <v>166</v>
      </c>
      <c r="C2" s="810"/>
      <c r="D2" s="810"/>
      <c r="E2" s="810"/>
      <c r="F2" s="810"/>
      <c r="G2" s="810"/>
      <c r="H2" s="810"/>
      <c r="I2" s="810"/>
      <c r="J2" s="810"/>
      <c r="K2" s="810"/>
      <c r="L2" s="810"/>
      <c r="M2" s="810"/>
      <c r="N2" s="811"/>
    </row>
    <row r="3" spans="2:25" ht="45" customHeight="1">
      <c r="B3" s="812"/>
      <c r="C3" s="813"/>
      <c r="D3" s="813"/>
      <c r="E3" s="813"/>
      <c r="F3" s="813"/>
      <c r="G3" s="813"/>
      <c r="H3" s="813"/>
      <c r="I3" s="813"/>
      <c r="J3" s="813"/>
      <c r="K3" s="813"/>
      <c r="L3" s="813"/>
      <c r="M3" s="813"/>
      <c r="N3" s="814"/>
    </row>
    <row r="4" spans="2:25" ht="39.950000000000003" customHeight="1">
      <c r="B4" s="267"/>
      <c r="C4" s="211"/>
      <c r="D4" s="231" t="s">
        <v>309</v>
      </c>
      <c r="E4" s="212"/>
      <c r="F4" s="213" t="s">
        <v>0</v>
      </c>
      <c r="G4" s="815" t="s">
        <v>1041</v>
      </c>
      <c r="H4" s="815"/>
      <c r="I4" s="815"/>
      <c r="J4" s="815"/>
      <c r="K4" s="815"/>
      <c r="L4" s="815"/>
      <c r="M4" s="816"/>
      <c r="N4" s="218"/>
    </row>
    <row r="5" spans="2:25" ht="4.9000000000000004" customHeight="1">
      <c r="B5" s="267"/>
      <c r="C5" s="214"/>
      <c r="D5" s="232"/>
      <c r="E5" s="215"/>
      <c r="F5" s="216"/>
      <c r="G5" s="215"/>
      <c r="H5" s="215"/>
      <c r="I5" s="215"/>
      <c r="J5" s="215"/>
      <c r="K5" s="215"/>
      <c r="L5" s="217"/>
      <c r="M5" s="218"/>
      <c r="N5" s="218"/>
    </row>
    <row r="6" spans="2:25" s="219" customFormat="1" ht="39.950000000000003" customHeight="1">
      <c r="B6" s="268"/>
      <c r="C6" s="220"/>
      <c r="D6" s="233" t="s">
        <v>159</v>
      </c>
      <c r="E6" s="221"/>
      <c r="F6" s="216" t="s">
        <v>0</v>
      </c>
      <c r="G6" s="817" t="s">
        <v>1039</v>
      </c>
      <c r="H6" s="817"/>
      <c r="I6" s="817"/>
      <c r="J6" s="817"/>
      <c r="K6" s="817"/>
      <c r="L6" s="817"/>
      <c r="M6" s="818"/>
      <c r="N6" s="269"/>
      <c r="X6" s="262" t="s">
        <v>317</v>
      </c>
      <c r="Y6" s="263" t="s">
        <v>318</v>
      </c>
    </row>
    <row r="7" spans="2:25" ht="10.15" customHeight="1">
      <c r="B7" s="267"/>
      <c r="C7" s="214"/>
      <c r="D7" s="232"/>
      <c r="E7" s="222"/>
      <c r="F7" s="216"/>
      <c r="G7" s="222"/>
      <c r="H7" s="222"/>
      <c r="I7" s="222"/>
      <c r="J7" s="222"/>
      <c r="K7" s="215"/>
      <c r="L7" s="217"/>
      <c r="M7" s="218"/>
      <c r="N7" s="218"/>
      <c r="X7" s="262" t="s">
        <v>319</v>
      </c>
      <c r="Y7" s="263" t="s">
        <v>320</v>
      </c>
    </row>
    <row r="8" spans="2:25" s="219" customFormat="1" ht="39.950000000000003" customHeight="1">
      <c r="B8" s="268"/>
      <c r="C8" s="220"/>
      <c r="D8" s="233" t="s">
        <v>160</v>
      </c>
      <c r="E8" s="221"/>
      <c r="F8" s="216" t="s">
        <v>0</v>
      </c>
      <c r="G8" s="819"/>
      <c r="H8" s="819"/>
      <c r="I8" s="819"/>
      <c r="J8" s="819"/>
      <c r="K8" s="819"/>
      <c r="L8" s="819"/>
      <c r="M8" s="820"/>
      <c r="N8" s="269"/>
      <c r="X8" s="262" t="s">
        <v>321</v>
      </c>
      <c r="Y8" s="263" t="s">
        <v>322</v>
      </c>
    </row>
    <row r="9" spans="2:25" ht="10.15" customHeight="1">
      <c r="B9" s="267"/>
      <c r="C9" s="214"/>
      <c r="D9" s="232"/>
      <c r="E9" s="222"/>
      <c r="F9" s="216"/>
      <c r="G9" s="222"/>
      <c r="H9" s="222"/>
      <c r="I9" s="222"/>
      <c r="J9" s="222"/>
      <c r="K9" s="215"/>
      <c r="L9" s="217"/>
      <c r="M9" s="218"/>
      <c r="N9" s="218"/>
      <c r="X9" s="262" t="s">
        <v>323</v>
      </c>
      <c r="Y9" s="263" t="s">
        <v>324</v>
      </c>
    </row>
    <row r="10" spans="2:25" ht="39.950000000000003" customHeight="1">
      <c r="B10" s="267"/>
      <c r="C10" s="214"/>
      <c r="D10" s="232" t="s">
        <v>163</v>
      </c>
      <c r="E10" s="222"/>
      <c r="F10" s="216" t="s">
        <v>0</v>
      </c>
      <c r="G10" s="823">
        <f>+G8</f>
        <v>0</v>
      </c>
      <c r="H10" s="823"/>
      <c r="I10" s="823"/>
      <c r="J10" s="823"/>
      <c r="K10" s="823"/>
      <c r="L10" s="823"/>
      <c r="M10" s="824"/>
      <c r="N10" s="218"/>
      <c r="X10" s="262" t="s">
        <v>325</v>
      </c>
      <c r="Y10" s="263" t="s">
        <v>326</v>
      </c>
    </row>
    <row r="11" spans="2:25" ht="10.15" customHeight="1">
      <c r="B11" s="267"/>
      <c r="C11" s="214"/>
      <c r="D11" s="232"/>
      <c r="E11" s="222"/>
      <c r="F11" s="216"/>
      <c r="G11" s="222"/>
      <c r="H11" s="222"/>
      <c r="I11" s="222"/>
      <c r="J11" s="222"/>
      <c r="K11" s="215"/>
      <c r="L11" s="217"/>
      <c r="M11" s="218"/>
      <c r="N11" s="218"/>
      <c r="X11" s="262" t="s">
        <v>327</v>
      </c>
      <c r="Y11" s="263" t="s">
        <v>328</v>
      </c>
    </row>
    <row r="12" spans="2:25" ht="39.950000000000003" customHeight="1">
      <c r="B12" s="267"/>
      <c r="C12" s="214"/>
      <c r="D12" s="232" t="s">
        <v>161</v>
      </c>
      <c r="E12" s="222"/>
      <c r="F12" s="216" t="s">
        <v>0</v>
      </c>
      <c r="G12" s="821" t="s">
        <v>1040</v>
      </c>
      <c r="H12" s="821"/>
      <c r="I12" s="821"/>
      <c r="J12" s="821"/>
      <c r="K12" s="821"/>
      <c r="L12" s="821"/>
      <c r="M12" s="822"/>
      <c r="N12" s="218"/>
      <c r="O12" s="223"/>
      <c r="X12" s="262" t="s">
        <v>329</v>
      </c>
      <c r="Y12" s="263" t="s">
        <v>330</v>
      </c>
    </row>
    <row r="13" spans="2:25" ht="10.15" customHeight="1">
      <c r="B13" s="267"/>
      <c r="C13" s="214"/>
      <c r="D13" s="232"/>
      <c r="E13" s="222"/>
      <c r="F13" s="216"/>
      <c r="G13" s="222"/>
      <c r="H13" s="222"/>
      <c r="I13" s="222"/>
      <c r="J13" s="222"/>
      <c r="K13" s="215"/>
      <c r="L13" s="217"/>
      <c r="M13" s="218"/>
      <c r="N13" s="218"/>
      <c r="X13" s="262" t="s">
        <v>331</v>
      </c>
      <c r="Y13" s="263" t="s">
        <v>332</v>
      </c>
    </row>
    <row r="14" spans="2:25" s="219" customFormat="1" ht="39.950000000000003" customHeight="1">
      <c r="B14" s="268"/>
      <c r="C14" s="220"/>
      <c r="D14" s="233" t="s">
        <v>162</v>
      </c>
      <c r="E14" s="221"/>
      <c r="F14" s="216" t="s">
        <v>0</v>
      </c>
      <c r="G14" s="817" t="s">
        <v>1038</v>
      </c>
      <c r="H14" s="817"/>
      <c r="I14" s="817"/>
      <c r="J14" s="817"/>
      <c r="K14" s="817"/>
      <c r="L14" s="817"/>
      <c r="M14" s="818"/>
      <c r="N14" s="269"/>
      <c r="X14" s="262" t="s">
        <v>333</v>
      </c>
      <c r="Y14" s="263" t="s">
        <v>334</v>
      </c>
    </row>
    <row r="15" spans="2:25" ht="4.9000000000000004" customHeight="1">
      <c r="B15" s="267"/>
      <c r="C15" s="214"/>
      <c r="D15" s="215"/>
      <c r="E15" s="215"/>
      <c r="F15" s="224"/>
      <c r="G15" s="215"/>
      <c r="H15" s="215"/>
      <c r="I15" s="215"/>
      <c r="J15" s="215"/>
      <c r="K15" s="215"/>
      <c r="L15" s="217"/>
      <c r="M15" s="218"/>
      <c r="N15" s="218"/>
      <c r="X15" s="262" t="s">
        <v>335</v>
      </c>
      <c r="Y15" s="263" t="s">
        <v>336</v>
      </c>
    </row>
    <row r="16" spans="2:25" ht="4.9000000000000004" customHeight="1">
      <c r="B16" s="267"/>
      <c r="C16" s="225"/>
      <c r="D16" s="226"/>
      <c r="E16" s="226"/>
      <c r="F16" s="227"/>
      <c r="G16" s="226"/>
      <c r="H16" s="226"/>
      <c r="I16" s="226"/>
      <c r="J16" s="226"/>
      <c r="K16" s="226"/>
      <c r="L16" s="228"/>
      <c r="M16" s="229"/>
      <c r="N16" s="218"/>
      <c r="X16" s="262" t="s">
        <v>337</v>
      </c>
      <c r="Y16" s="263" t="s">
        <v>338</v>
      </c>
    </row>
    <row r="17" spans="2:25" ht="8.1" customHeight="1">
      <c r="B17" s="267"/>
      <c r="C17" s="217"/>
      <c r="D17" s="217"/>
      <c r="E17" s="217"/>
      <c r="F17" s="259"/>
      <c r="G17" s="217"/>
      <c r="H17" s="217"/>
      <c r="I17" s="217"/>
      <c r="J17" s="217"/>
      <c r="K17" s="217"/>
      <c r="L17" s="217"/>
      <c r="M17" s="217"/>
      <c r="N17" s="218"/>
      <c r="X17" s="262" t="s">
        <v>339</v>
      </c>
      <c r="Y17" s="263" t="s">
        <v>340</v>
      </c>
    </row>
    <row r="18" spans="2:25" ht="50.1" customHeight="1">
      <c r="B18" s="267"/>
      <c r="C18" s="808" t="s">
        <v>310</v>
      </c>
      <c r="D18" s="808"/>
      <c r="E18" s="808"/>
      <c r="F18" s="808"/>
      <c r="G18" s="808"/>
      <c r="H18" s="808"/>
      <c r="I18" s="808"/>
      <c r="J18" s="808"/>
      <c r="K18" s="808"/>
      <c r="L18" s="808"/>
      <c r="M18" s="808"/>
      <c r="N18" s="218"/>
      <c r="X18" s="262" t="s">
        <v>341</v>
      </c>
      <c r="Y18" s="263" t="s">
        <v>342</v>
      </c>
    </row>
    <row r="19" spans="2:25" ht="8.1" customHeight="1">
      <c r="B19" s="267"/>
      <c r="C19" s="217"/>
      <c r="D19" s="217"/>
      <c r="E19" s="217"/>
      <c r="F19" s="259"/>
      <c r="G19" s="217"/>
      <c r="H19" s="217"/>
      <c r="I19" s="217"/>
      <c r="J19" s="217"/>
      <c r="K19" s="217"/>
      <c r="L19" s="217"/>
      <c r="M19" s="217"/>
      <c r="N19" s="218"/>
      <c r="X19" s="262" t="s">
        <v>343</v>
      </c>
      <c r="Y19" s="263" t="s">
        <v>344</v>
      </c>
    </row>
    <row r="20" spans="2:25" ht="54.95" customHeight="1">
      <c r="B20" s="267"/>
      <c r="C20" s="217"/>
      <c r="D20" s="673" t="s">
        <v>966</v>
      </c>
      <c r="E20" s="669" t="s">
        <v>165</v>
      </c>
      <c r="F20" s="669" t="s">
        <v>153</v>
      </c>
      <c r="G20" s="669" t="s">
        <v>139</v>
      </c>
      <c r="H20" s="674" t="s">
        <v>965</v>
      </c>
      <c r="I20" s="668" t="s">
        <v>165</v>
      </c>
      <c r="J20" s="668" t="s">
        <v>153</v>
      </c>
      <c r="K20" s="668" t="s">
        <v>139</v>
      </c>
      <c r="L20" s="217"/>
      <c r="M20" s="217"/>
      <c r="N20" s="218"/>
      <c r="X20" s="262" t="s">
        <v>345</v>
      </c>
      <c r="Y20" s="263" t="s">
        <v>346</v>
      </c>
    </row>
    <row r="21" spans="2:25" ht="19.899999999999999" customHeight="1">
      <c r="B21" s="267"/>
      <c r="C21" s="217"/>
      <c r="D21" s="627">
        <v>1</v>
      </c>
      <c r="E21" s="672">
        <v>11</v>
      </c>
      <c r="F21" s="625" t="s">
        <v>1034</v>
      </c>
      <c r="G21" s="626" t="s">
        <v>87</v>
      </c>
      <c r="H21" s="627">
        <v>1</v>
      </c>
      <c r="I21" s="627">
        <v>21</v>
      </c>
      <c r="J21" s="625" t="s">
        <v>1034</v>
      </c>
      <c r="K21" s="627" t="s">
        <v>12</v>
      </c>
      <c r="L21" s="217"/>
      <c r="M21" s="217"/>
      <c r="N21" s="218"/>
      <c r="P21" s="210" t="s">
        <v>87</v>
      </c>
      <c r="Q21" s="230">
        <f>+COUNTIF(E21:E30,"")</f>
        <v>7</v>
      </c>
      <c r="X21" s="262" t="s">
        <v>347</v>
      </c>
      <c r="Y21" s="263" t="s">
        <v>348</v>
      </c>
    </row>
    <row r="22" spans="2:25" ht="19.899999999999999" customHeight="1">
      <c r="B22" s="267"/>
      <c r="C22" s="217"/>
      <c r="D22" s="629">
        <v>1</v>
      </c>
      <c r="E22" s="629">
        <v>12</v>
      </c>
      <c r="F22" s="628" t="s">
        <v>1034</v>
      </c>
      <c r="G22" s="629" t="s">
        <v>87</v>
      </c>
      <c r="H22" s="629">
        <v>1</v>
      </c>
      <c r="I22" s="629">
        <v>22</v>
      </c>
      <c r="J22" s="628" t="s">
        <v>1034</v>
      </c>
      <c r="K22" s="629" t="s">
        <v>12</v>
      </c>
      <c r="L22" s="217"/>
      <c r="M22" s="217"/>
      <c r="N22" s="218"/>
      <c r="P22" s="210" t="s">
        <v>12</v>
      </c>
      <c r="Q22" s="230">
        <f>+COUNTIF(I21:I30,"")</f>
        <v>7</v>
      </c>
      <c r="X22" s="262" t="s">
        <v>349</v>
      </c>
      <c r="Y22" s="263" t="s">
        <v>350</v>
      </c>
    </row>
    <row r="23" spans="2:25" ht="19.899999999999999" customHeight="1">
      <c r="B23" s="267"/>
      <c r="C23" s="217"/>
      <c r="D23" s="629">
        <v>1</v>
      </c>
      <c r="E23" s="629">
        <v>13</v>
      </c>
      <c r="F23" s="628" t="s">
        <v>1034</v>
      </c>
      <c r="G23" s="629" t="s">
        <v>87</v>
      </c>
      <c r="H23" s="629">
        <v>1</v>
      </c>
      <c r="I23" s="629">
        <v>23</v>
      </c>
      <c r="J23" s="628" t="s">
        <v>1034</v>
      </c>
      <c r="K23" s="629" t="s">
        <v>12</v>
      </c>
      <c r="L23" s="217"/>
      <c r="M23" s="217"/>
      <c r="N23" s="218"/>
      <c r="P23" s="210" t="s">
        <v>13</v>
      </c>
      <c r="Q23" s="230">
        <f>+COUNTIF(E33:E42,"")</f>
        <v>10</v>
      </c>
      <c r="X23" s="262" t="s">
        <v>351</v>
      </c>
      <c r="Y23" s="263" t="s">
        <v>352</v>
      </c>
    </row>
    <row r="24" spans="2:25" ht="19.899999999999999" customHeight="1">
      <c r="B24" s="267"/>
      <c r="C24" s="217"/>
      <c r="D24" s="629">
        <v>0</v>
      </c>
      <c r="E24" s="629"/>
      <c r="F24" s="628" t="s">
        <v>1034</v>
      </c>
      <c r="G24" s="629" t="s">
        <v>87</v>
      </c>
      <c r="H24" s="629">
        <v>0</v>
      </c>
      <c r="I24" s="629"/>
      <c r="J24" s="628" t="s">
        <v>1034</v>
      </c>
      <c r="K24" s="629" t="s">
        <v>12</v>
      </c>
      <c r="L24" s="217"/>
      <c r="M24" s="217"/>
      <c r="N24" s="218"/>
      <c r="P24" s="210" t="s">
        <v>14</v>
      </c>
      <c r="Q24" s="230">
        <f>+COUNTIF(I33:I42,"")</f>
        <v>9</v>
      </c>
      <c r="X24" s="262" t="s">
        <v>353</v>
      </c>
      <c r="Y24" s="263" t="s">
        <v>354</v>
      </c>
    </row>
    <row r="25" spans="2:25" ht="19.899999999999999" customHeight="1">
      <c r="B25" s="267"/>
      <c r="C25" s="217"/>
      <c r="D25" s="629">
        <v>0</v>
      </c>
      <c r="E25" s="629"/>
      <c r="F25" s="628" t="s">
        <v>1034</v>
      </c>
      <c r="G25" s="629" t="s">
        <v>87</v>
      </c>
      <c r="H25" s="629">
        <v>0</v>
      </c>
      <c r="I25" s="629"/>
      <c r="J25" s="628" t="s">
        <v>1034</v>
      </c>
      <c r="K25" s="629" t="s">
        <v>12</v>
      </c>
      <c r="L25" s="217"/>
      <c r="M25" s="217"/>
      <c r="N25" s="218"/>
      <c r="X25" s="262" t="s">
        <v>316</v>
      </c>
      <c r="Y25" s="263" t="s">
        <v>355</v>
      </c>
    </row>
    <row r="26" spans="2:25" ht="19.899999999999999" customHeight="1">
      <c r="B26" s="267"/>
      <c r="C26" s="217"/>
      <c r="D26" s="629">
        <v>0</v>
      </c>
      <c r="E26" s="629"/>
      <c r="F26" s="628" t="s">
        <v>1034</v>
      </c>
      <c r="G26" s="629" t="s">
        <v>87</v>
      </c>
      <c r="H26" s="629">
        <v>0</v>
      </c>
      <c r="I26" s="629"/>
      <c r="J26" s="628" t="s">
        <v>1034</v>
      </c>
      <c r="K26" s="629" t="s">
        <v>12</v>
      </c>
      <c r="L26" s="217"/>
      <c r="M26" s="217"/>
      <c r="N26" s="218"/>
      <c r="X26" s="262" t="s">
        <v>356</v>
      </c>
      <c r="Y26" s="263" t="s">
        <v>357</v>
      </c>
    </row>
    <row r="27" spans="2:25" ht="19.899999999999999" customHeight="1">
      <c r="B27" s="267"/>
      <c r="C27" s="217"/>
      <c r="D27" s="629">
        <v>0</v>
      </c>
      <c r="E27" s="629"/>
      <c r="F27" s="628" t="s">
        <v>1034</v>
      </c>
      <c r="G27" s="629" t="s">
        <v>87</v>
      </c>
      <c r="H27" s="629">
        <v>0</v>
      </c>
      <c r="I27" s="629"/>
      <c r="J27" s="628" t="s">
        <v>1034</v>
      </c>
      <c r="K27" s="629" t="s">
        <v>12</v>
      </c>
      <c r="L27" s="217"/>
      <c r="M27" s="217"/>
      <c r="N27" s="218"/>
      <c r="X27" s="262" t="s">
        <v>358</v>
      </c>
      <c r="Y27" s="263" t="s">
        <v>359</v>
      </c>
    </row>
    <row r="28" spans="2:25" ht="19.899999999999999" customHeight="1">
      <c r="B28" s="267"/>
      <c r="C28" s="217"/>
      <c r="D28" s="629">
        <v>0</v>
      </c>
      <c r="E28" s="629"/>
      <c r="F28" s="628" t="s">
        <v>1034</v>
      </c>
      <c r="G28" s="629" t="s">
        <v>87</v>
      </c>
      <c r="H28" s="629">
        <v>0</v>
      </c>
      <c r="I28" s="629"/>
      <c r="J28" s="628" t="s">
        <v>1034</v>
      </c>
      <c r="K28" s="629" t="s">
        <v>12</v>
      </c>
      <c r="L28" s="217"/>
      <c r="M28" s="217"/>
      <c r="N28" s="218"/>
      <c r="X28" s="262" t="s">
        <v>360</v>
      </c>
      <c r="Y28" s="263" t="s">
        <v>361</v>
      </c>
    </row>
    <row r="29" spans="2:25" ht="19.899999999999999" customHeight="1">
      <c r="B29" s="267"/>
      <c r="C29" s="217"/>
      <c r="D29" s="629">
        <v>0</v>
      </c>
      <c r="E29" s="629"/>
      <c r="F29" s="628" t="s">
        <v>1034</v>
      </c>
      <c r="G29" s="629" t="s">
        <v>87</v>
      </c>
      <c r="H29" s="629">
        <v>0</v>
      </c>
      <c r="I29" s="629"/>
      <c r="J29" s="628" t="s">
        <v>1034</v>
      </c>
      <c r="K29" s="629" t="s">
        <v>12</v>
      </c>
      <c r="L29" s="217"/>
      <c r="M29" s="217"/>
      <c r="N29" s="218"/>
      <c r="X29" s="262" t="s">
        <v>362</v>
      </c>
      <c r="Y29" s="263" t="s">
        <v>363</v>
      </c>
    </row>
    <row r="30" spans="2:25" ht="19.899999999999999" customHeight="1">
      <c r="B30" s="267"/>
      <c r="C30" s="217"/>
      <c r="D30" s="630">
        <v>0</v>
      </c>
      <c r="E30" s="630"/>
      <c r="F30" s="631" t="s">
        <v>1034</v>
      </c>
      <c r="G30" s="630" t="s">
        <v>87</v>
      </c>
      <c r="H30" s="630">
        <v>0</v>
      </c>
      <c r="I30" s="630"/>
      <c r="J30" s="631" t="s">
        <v>1034</v>
      </c>
      <c r="K30" s="630" t="s">
        <v>12</v>
      </c>
      <c r="L30" s="217"/>
      <c r="M30" s="217"/>
      <c r="N30" s="218"/>
      <c r="X30" s="262" t="s">
        <v>364</v>
      </c>
      <c r="Y30" s="263" t="s">
        <v>365</v>
      </c>
    </row>
    <row r="31" spans="2:25">
      <c r="B31" s="267"/>
      <c r="C31" s="217"/>
      <c r="D31" s="217"/>
      <c r="E31" s="217"/>
      <c r="F31" s="259"/>
      <c r="G31" s="217"/>
      <c r="H31" s="217"/>
      <c r="I31" s="217"/>
      <c r="J31" s="217"/>
      <c r="K31" s="217"/>
      <c r="L31" s="217"/>
      <c r="M31" s="217"/>
      <c r="N31" s="218"/>
      <c r="X31" s="262" t="s">
        <v>366</v>
      </c>
      <c r="Y31" s="263" t="s">
        <v>367</v>
      </c>
    </row>
    <row r="32" spans="2:25" ht="50.1" customHeight="1">
      <c r="B32" s="267"/>
      <c r="C32" s="217"/>
      <c r="D32" s="676" t="s">
        <v>965</v>
      </c>
      <c r="E32" s="671" t="s">
        <v>165</v>
      </c>
      <c r="F32" s="671" t="s">
        <v>153</v>
      </c>
      <c r="G32" s="671" t="s">
        <v>139</v>
      </c>
      <c r="H32" s="675" t="s">
        <v>965</v>
      </c>
      <c r="I32" s="670" t="s">
        <v>165</v>
      </c>
      <c r="J32" s="670" t="s">
        <v>153</v>
      </c>
      <c r="K32" s="670" t="s">
        <v>139</v>
      </c>
      <c r="L32" s="217"/>
      <c r="M32" s="217"/>
      <c r="N32" s="218"/>
      <c r="X32" s="262" t="s">
        <v>368</v>
      </c>
      <c r="Y32" s="263" t="s">
        <v>369</v>
      </c>
    </row>
    <row r="33" spans="2:25" ht="19.899999999999999" customHeight="1">
      <c r="B33" s="267"/>
      <c r="C33" s="217"/>
      <c r="D33" s="627">
        <v>0</v>
      </c>
      <c r="E33" s="672"/>
      <c r="F33" s="625" t="s">
        <v>1036</v>
      </c>
      <c r="G33" s="626" t="s">
        <v>13</v>
      </c>
      <c r="H33" s="627">
        <v>1</v>
      </c>
      <c r="I33" s="627">
        <v>43</v>
      </c>
      <c r="J33" s="625" t="s">
        <v>1035</v>
      </c>
      <c r="K33" s="627" t="s">
        <v>14</v>
      </c>
      <c r="L33" s="217"/>
      <c r="M33" s="217"/>
      <c r="N33" s="218"/>
      <c r="X33" s="262" t="s">
        <v>370</v>
      </c>
      <c r="Y33" s="263" t="s">
        <v>371</v>
      </c>
    </row>
    <row r="34" spans="2:25" ht="19.899999999999999" customHeight="1">
      <c r="B34" s="267"/>
      <c r="C34" s="217"/>
      <c r="D34" s="629">
        <v>0</v>
      </c>
      <c r="E34" s="629"/>
      <c r="F34" s="628" t="s">
        <v>1036</v>
      </c>
      <c r="G34" s="629" t="s">
        <v>13</v>
      </c>
      <c r="H34" s="629">
        <v>0</v>
      </c>
      <c r="I34" s="629"/>
      <c r="J34" s="628" t="s">
        <v>1035</v>
      </c>
      <c r="K34" s="629" t="s">
        <v>14</v>
      </c>
      <c r="L34" s="217"/>
      <c r="M34" s="217"/>
      <c r="N34" s="218"/>
      <c r="X34" s="262" t="s">
        <v>372</v>
      </c>
      <c r="Y34" s="263" t="s">
        <v>373</v>
      </c>
    </row>
    <row r="35" spans="2:25" ht="19.899999999999999" customHeight="1">
      <c r="B35" s="267"/>
      <c r="C35" s="217"/>
      <c r="D35" s="629">
        <v>0</v>
      </c>
      <c r="E35" s="629"/>
      <c r="F35" s="628" t="s">
        <v>1036</v>
      </c>
      <c r="G35" s="629" t="s">
        <v>13</v>
      </c>
      <c r="H35" s="629">
        <v>0</v>
      </c>
      <c r="I35" s="629"/>
      <c r="J35" s="628" t="s">
        <v>1035</v>
      </c>
      <c r="K35" s="629" t="s">
        <v>14</v>
      </c>
      <c r="L35" s="217"/>
      <c r="M35" s="217"/>
      <c r="N35" s="218"/>
      <c r="X35" s="262" t="s">
        <v>374</v>
      </c>
      <c r="Y35" s="263" t="s">
        <v>375</v>
      </c>
    </row>
    <row r="36" spans="2:25" ht="19.899999999999999" customHeight="1">
      <c r="B36" s="267"/>
      <c r="C36" s="217"/>
      <c r="D36" s="629">
        <v>0</v>
      </c>
      <c r="E36" s="629"/>
      <c r="F36" s="628" t="s">
        <v>1036</v>
      </c>
      <c r="G36" s="629" t="s">
        <v>13</v>
      </c>
      <c r="H36" s="629">
        <v>0</v>
      </c>
      <c r="I36" s="629"/>
      <c r="J36" s="628" t="s">
        <v>1035</v>
      </c>
      <c r="K36" s="629" t="s">
        <v>14</v>
      </c>
      <c r="L36" s="217"/>
      <c r="M36" s="217"/>
      <c r="N36" s="218"/>
      <c r="X36" s="262" t="s">
        <v>376</v>
      </c>
      <c r="Y36" s="263" t="s">
        <v>377</v>
      </c>
    </row>
    <row r="37" spans="2:25" ht="19.899999999999999" customHeight="1">
      <c r="B37" s="267"/>
      <c r="C37" s="217"/>
      <c r="D37" s="629">
        <v>0</v>
      </c>
      <c r="E37" s="629"/>
      <c r="F37" s="628" t="s">
        <v>1036</v>
      </c>
      <c r="G37" s="629" t="s">
        <v>13</v>
      </c>
      <c r="H37" s="629">
        <v>0</v>
      </c>
      <c r="I37" s="629"/>
      <c r="J37" s="628" t="s">
        <v>1035</v>
      </c>
      <c r="K37" s="629" t="s">
        <v>14</v>
      </c>
      <c r="L37" s="217"/>
      <c r="M37" s="217"/>
      <c r="N37" s="218"/>
      <c r="X37" s="262" t="s">
        <v>378</v>
      </c>
      <c r="Y37" s="263" t="s">
        <v>379</v>
      </c>
    </row>
    <row r="38" spans="2:25" ht="19.899999999999999" customHeight="1">
      <c r="B38" s="267"/>
      <c r="C38" s="217"/>
      <c r="D38" s="629">
        <v>0</v>
      </c>
      <c r="E38" s="629"/>
      <c r="F38" s="628" t="s">
        <v>1036</v>
      </c>
      <c r="G38" s="629" t="s">
        <v>13</v>
      </c>
      <c r="H38" s="629">
        <v>0</v>
      </c>
      <c r="I38" s="629"/>
      <c r="J38" s="628" t="s">
        <v>1035</v>
      </c>
      <c r="K38" s="629" t="s">
        <v>14</v>
      </c>
      <c r="L38" s="217"/>
      <c r="M38" s="217"/>
      <c r="N38" s="218"/>
      <c r="X38" s="262" t="s">
        <v>380</v>
      </c>
      <c r="Y38" s="263" t="s">
        <v>381</v>
      </c>
    </row>
    <row r="39" spans="2:25" ht="19.899999999999999" customHeight="1">
      <c r="B39" s="267"/>
      <c r="C39" s="217"/>
      <c r="D39" s="629">
        <v>0</v>
      </c>
      <c r="E39" s="629"/>
      <c r="F39" s="628" t="s">
        <v>1036</v>
      </c>
      <c r="G39" s="629" t="s">
        <v>13</v>
      </c>
      <c r="H39" s="629">
        <v>0</v>
      </c>
      <c r="I39" s="629"/>
      <c r="J39" s="628" t="s">
        <v>1035</v>
      </c>
      <c r="K39" s="629" t="s">
        <v>14</v>
      </c>
      <c r="L39" s="217"/>
      <c r="M39" s="217"/>
      <c r="N39" s="218"/>
      <c r="X39" s="262" t="s">
        <v>382</v>
      </c>
      <c r="Y39" s="263" t="s">
        <v>383</v>
      </c>
    </row>
    <row r="40" spans="2:25" ht="19.899999999999999" customHeight="1">
      <c r="B40" s="267"/>
      <c r="C40" s="217"/>
      <c r="D40" s="629">
        <v>0</v>
      </c>
      <c r="E40" s="629"/>
      <c r="F40" s="628" t="s">
        <v>1036</v>
      </c>
      <c r="G40" s="629" t="s">
        <v>13</v>
      </c>
      <c r="H40" s="629">
        <v>0</v>
      </c>
      <c r="I40" s="629"/>
      <c r="J40" s="628" t="s">
        <v>1035</v>
      </c>
      <c r="K40" s="629" t="s">
        <v>14</v>
      </c>
      <c r="L40" s="217"/>
      <c r="M40" s="217"/>
      <c r="N40" s="218"/>
      <c r="X40" s="262" t="s">
        <v>384</v>
      </c>
      <c r="Y40" s="263" t="s">
        <v>385</v>
      </c>
    </row>
    <row r="41" spans="2:25" ht="19.899999999999999" customHeight="1">
      <c r="B41" s="267"/>
      <c r="C41" s="217"/>
      <c r="D41" s="629">
        <v>0</v>
      </c>
      <c r="E41" s="629"/>
      <c r="F41" s="628" t="s">
        <v>1036</v>
      </c>
      <c r="G41" s="629" t="s">
        <v>13</v>
      </c>
      <c r="H41" s="629">
        <v>0</v>
      </c>
      <c r="I41" s="629"/>
      <c r="J41" s="628" t="s">
        <v>1035</v>
      </c>
      <c r="K41" s="629" t="s">
        <v>14</v>
      </c>
      <c r="L41" s="217"/>
      <c r="M41" s="217"/>
      <c r="N41" s="218"/>
      <c r="X41" s="262" t="s">
        <v>386</v>
      </c>
      <c r="Y41" s="263" t="s">
        <v>387</v>
      </c>
    </row>
    <row r="42" spans="2:25" ht="19.899999999999999" customHeight="1">
      <c r="B42" s="267"/>
      <c r="C42" s="217"/>
      <c r="D42" s="630">
        <v>0</v>
      </c>
      <c r="E42" s="630"/>
      <c r="F42" s="631" t="s">
        <v>1036</v>
      </c>
      <c r="G42" s="630" t="s">
        <v>13</v>
      </c>
      <c r="H42" s="630">
        <v>0</v>
      </c>
      <c r="I42" s="630"/>
      <c r="J42" s="631" t="s">
        <v>1035</v>
      </c>
      <c r="K42" s="630" t="s">
        <v>14</v>
      </c>
      <c r="L42" s="217"/>
      <c r="M42" s="217"/>
      <c r="N42" s="218"/>
      <c r="X42" s="262" t="s">
        <v>388</v>
      </c>
      <c r="Y42" s="263" t="s">
        <v>389</v>
      </c>
    </row>
    <row r="43" spans="2:25">
      <c r="B43" s="270"/>
      <c r="C43" s="228"/>
      <c r="D43" s="228"/>
      <c r="E43" s="228"/>
      <c r="F43" s="271"/>
      <c r="G43" s="228"/>
      <c r="H43" s="228"/>
      <c r="I43" s="228"/>
      <c r="J43" s="228"/>
      <c r="K43" s="228"/>
      <c r="L43" s="228"/>
      <c r="M43" s="228"/>
      <c r="N43" s="229"/>
      <c r="X43" s="262" t="s">
        <v>390</v>
      </c>
      <c r="Y43" s="263" t="s">
        <v>391</v>
      </c>
    </row>
    <row r="44" spans="2:25">
      <c r="X44" s="262" t="s">
        <v>392</v>
      </c>
      <c r="Y44" s="263" t="s">
        <v>393</v>
      </c>
    </row>
    <row r="45" spans="2:25">
      <c r="X45" s="262" t="s">
        <v>394</v>
      </c>
      <c r="Y45" s="263" t="s">
        <v>395</v>
      </c>
    </row>
    <row r="46" spans="2:25">
      <c r="X46" s="262" t="s">
        <v>396</v>
      </c>
      <c r="Y46" s="263" t="s">
        <v>397</v>
      </c>
    </row>
    <row r="47" spans="2:25">
      <c r="X47" s="262" t="s">
        <v>398</v>
      </c>
      <c r="Y47" s="263" t="s">
        <v>399</v>
      </c>
    </row>
    <row r="48" spans="2:25">
      <c r="X48" s="262" t="s">
        <v>400</v>
      </c>
      <c r="Y48" s="263" t="s">
        <v>401</v>
      </c>
    </row>
    <row r="49" spans="24:25">
      <c r="X49" s="262" t="s">
        <v>402</v>
      </c>
      <c r="Y49" s="263" t="s">
        <v>403</v>
      </c>
    </row>
    <row r="50" spans="24:25">
      <c r="X50" s="262" t="s">
        <v>404</v>
      </c>
      <c r="Y50" s="263" t="s">
        <v>405</v>
      </c>
    </row>
    <row r="51" spans="24:25">
      <c r="X51" s="262" t="s">
        <v>406</v>
      </c>
      <c r="Y51" s="263" t="s">
        <v>407</v>
      </c>
    </row>
    <row r="52" spans="24:25">
      <c r="X52" s="262" t="s">
        <v>408</v>
      </c>
      <c r="Y52" s="263" t="s">
        <v>409</v>
      </c>
    </row>
    <row r="53" spans="24:25">
      <c r="X53" s="262" t="s">
        <v>410</v>
      </c>
      <c r="Y53" s="263" t="s">
        <v>411</v>
      </c>
    </row>
    <row r="54" spans="24:25">
      <c r="X54" s="262" t="s">
        <v>412</v>
      </c>
      <c r="Y54" s="263" t="s">
        <v>413</v>
      </c>
    </row>
    <row r="55" spans="24:25">
      <c r="X55" s="262" t="s">
        <v>414</v>
      </c>
      <c r="Y55" s="263" t="s">
        <v>415</v>
      </c>
    </row>
    <row r="56" spans="24:25">
      <c r="X56" s="262" t="s">
        <v>416</v>
      </c>
      <c r="Y56" s="263" t="s">
        <v>417</v>
      </c>
    </row>
    <row r="57" spans="24:25">
      <c r="X57" s="262" t="s">
        <v>418</v>
      </c>
      <c r="Y57" s="263" t="s">
        <v>419</v>
      </c>
    </row>
    <row r="58" spans="24:25">
      <c r="X58" s="262" t="s">
        <v>420</v>
      </c>
      <c r="Y58" s="263" t="s">
        <v>421</v>
      </c>
    </row>
    <row r="59" spans="24:25">
      <c r="X59" s="262" t="s">
        <v>422</v>
      </c>
      <c r="Y59" s="263" t="s">
        <v>423</v>
      </c>
    </row>
    <row r="60" spans="24:25">
      <c r="X60" s="262" t="s">
        <v>424</v>
      </c>
      <c r="Y60" s="263" t="s">
        <v>425</v>
      </c>
    </row>
    <row r="61" spans="24:25">
      <c r="X61" s="262" t="s">
        <v>426</v>
      </c>
      <c r="Y61" s="263" t="s">
        <v>427</v>
      </c>
    </row>
    <row r="62" spans="24:25">
      <c r="X62" s="262" t="s">
        <v>428</v>
      </c>
      <c r="Y62" s="263" t="s">
        <v>429</v>
      </c>
    </row>
    <row r="63" spans="24:25">
      <c r="X63" s="262" t="s">
        <v>430</v>
      </c>
      <c r="Y63" s="263" t="s">
        <v>431</v>
      </c>
    </row>
    <row r="64" spans="24:25">
      <c r="X64" s="262" t="s">
        <v>432</v>
      </c>
      <c r="Y64" s="263" t="s">
        <v>433</v>
      </c>
    </row>
    <row r="65" spans="24:25">
      <c r="X65" s="262" t="s">
        <v>434</v>
      </c>
      <c r="Y65" s="263" t="s">
        <v>435</v>
      </c>
    </row>
    <row r="66" spans="24:25">
      <c r="X66" s="262" t="s">
        <v>436</v>
      </c>
      <c r="Y66" s="263" t="s">
        <v>437</v>
      </c>
    </row>
    <row r="67" spans="24:25">
      <c r="X67" s="262" t="s">
        <v>438</v>
      </c>
      <c r="Y67" s="263" t="s">
        <v>439</v>
      </c>
    </row>
    <row r="68" spans="24:25">
      <c r="X68" s="262" t="s">
        <v>440</v>
      </c>
      <c r="Y68" s="263" t="s">
        <v>441</v>
      </c>
    </row>
    <row r="69" spans="24:25">
      <c r="X69" s="262" t="s">
        <v>442</v>
      </c>
      <c r="Y69" s="263" t="s">
        <v>443</v>
      </c>
    </row>
    <row r="70" spans="24:25">
      <c r="X70" s="262" t="s">
        <v>444</v>
      </c>
      <c r="Y70" s="263" t="s">
        <v>445</v>
      </c>
    </row>
    <row r="71" spans="24:25">
      <c r="X71" s="262" t="s">
        <v>446</v>
      </c>
      <c r="Y71" s="263" t="s">
        <v>447</v>
      </c>
    </row>
    <row r="72" spans="24:25">
      <c r="X72" s="262" t="s">
        <v>448</v>
      </c>
      <c r="Y72" s="263" t="s">
        <v>449</v>
      </c>
    </row>
    <row r="73" spans="24:25">
      <c r="X73" s="262" t="s">
        <v>450</v>
      </c>
      <c r="Y73" s="263" t="s">
        <v>451</v>
      </c>
    </row>
    <row r="74" spans="24:25">
      <c r="X74" s="262" t="s">
        <v>452</v>
      </c>
      <c r="Y74" s="263" t="s">
        <v>453</v>
      </c>
    </row>
    <row r="75" spans="24:25">
      <c r="X75" s="262" t="s">
        <v>454</v>
      </c>
      <c r="Y75" s="263" t="s">
        <v>455</v>
      </c>
    </row>
    <row r="76" spans="24:25">
      <c r="X76" s="262" t="s">
        <v>456</v>
      </c>
      <c r="Y76" s="263" t="s">
        <v>457</v>
      </c>
    </row>
    <row r="77" spans="24:25">
      <c r="X77" s="262" t="s">
        <v>458</v>
      </c>
      <c r="Y77" s="263" t="s">
        <v>459</v>
      </c>
    </row>
    <row r="78" spans="24:25">
      <c r="X78" s="262" t="s">
        <v>460</v>
      </c>
      <c r="Y78" s="263" t="s">
        <v>461</v>
      </c>
    </row>
    <row r="79" spans="24:25">
      <c r="X79" s="262" t="s">
        <v>462</v>
      </c>
      <c r="Y79" s="263" t="s">
        <v>463</v>
      </c>
    </row>
    <row r="80" spans="24:25">
      <c r="X80" s="262" t="s">
        <v>464</v>
      </c>
      <c r="Y80" s="263" t="s">
        <v>465</v>
      </c>
    </row>
    <row r="81" spans="24:25">
      <c r="X81" s="262" t="s">
        <v>466</v>
      </c>
      <c r="Y81" s="263" t="s">
        <v>467</v>
      </c>
    </row>
    <row r="82" spans="24:25">
      <c r="X82" s="262" t="s">
        <v>468</v>
      </c>
      <c r="Y82" s="263" t="s">
        <v>469</v>
      </c>
    </row>
    <row r="83" spans="24:25">
      <c r="X83" s="262" t="s">
        <v>470</v>
      </c>
      <c r="Y83" s="263" t="s">
        <v>471</v>
      </c>
    </row>
    <row r="84" spans="24:25">
      <c r="X84" s="262" t="s">
        <v>472</v>
      </c>
      <c r="Y84" s="263" t="s">
        <v>473</v>
      </c>
    </row>
    <row r="85" spans="24:25">
      <c r="X85" s="262" t="s">
        <v>474</v>
      </c>
      <c r="Y85" s="263" t="s">
        <v>475</v>
      </c>
    </row>
    <row r="86" spans="24:25">
      <c r="X86" s="262" t="s">
        <v>476</v>
      </c>
      <c r="Y86" s="263" t="s">
        <v>477</v>
      </c>
    </row>
    <row r="87" spans="24:25">
      <c r="X87" s="262" t="s">
        <v>478</v>
      </c>
      <c r="Y87" s="263" t="s">
        <v>479</v>
      </c>
    </row>
    <row r="88" spans="24:25">
      <c r="X88" s="262" t="s">
        <v>480</v>
      </c>
      <c r="Y88" s="263" t="s">
        <v>481</v>
      </c>
    </row>
    <row r="89" spans="24:25">
      <c r="X89" s="262" t="s">
        <v>482</v>
      </c>
      <c r="Y89" s="263" t="s">
        <v>483</v>
      </c>
    </row>
    <row r="90" spans="24:25">
      <c r="X90" s="262" t="s">
        <v>484</v>
      </c>
      <c r="Y90" s="263" t="s">
        <v>485</v>
      </c>
    </row>
    <row r="91" spans="24:25">
      <c r="X91" s="262" t="s">
        <v>486</v>
      </c>
      <c r="Y91" s="263" t="s">
        <v>487</v>
      </c>
    </row>
    <row r="92" spans="24:25">
      <c r="X92" s="262" t="s">
        <v>488</v>
      </c>
      <c r="Y92" s="263" t="s">
        <v>489</v>
      </c>
    </row>
    <row r="93" spans="24:25">
      <c r="X93" s="262" t="s">
        <v>490</v>
      </c>
      <c r="Y93" s="263" t="s">
        <v>491</v>
      </c>
    </row>
    <row r="94" spans="24:25">
      <c r="X94" s="262" t="s">
        <v>492</v>
      </c>
      <c r="Y94" s="263" t="s">
        <v>493</v>
      </c>
    </row>
    <row r="95" spans="24:25">
      <c r="X95" s="262" t="s">
        <v>494</v>
      </c>
      <c r="Y95" s="263" t="s">
        <v>495</v>
      </c>
    </row>
    <row r="96" spans="24:25">
      <c r="X96" s="262" t="s">
        <v>496</v>
      </c>
      <c r="Y96" s="263" t="s">
        <v>497</v>
      </c>
    </row>
    <row r="97" spans="24:25">
      <c r="X97" s="262" t="s">
        <v>498</v>
      </c>
      <c r="Y97" s="263" t="s">
        <v>499</v>
      </c>
    </row>
    <row r="98" spans="24:25">
      <c r="X98" s="262" t="s">
        <v>500</v>
      </c>
      <c r="Y98" s="263" t="s">
        <v>501</v>
      </c>
    </row>
    <row r="99" spans="24:25">
      <c r="X99" s="262" t="s">
        <v>502</v>
      </c>
      <c r="Y99" s="263" t="s">
        <v>503</v>
      </c>
    </row>
    <row r="100" spans="24:25">
      <c r="X100" s="262" t="s">
        <v>504</v>
      </c>
      <c r="Y100" s="263" t="s">
        <v>505</v>
      </c>
    </row>
    <row r="101" spans="24:25">
      <c r="X101" s="262" t="s">
        <v>506</v>
      </c>
      <c r="Y101" s="263" t="s">
        <v>507</v>
      </c>
    </row>
    <row r="102" spans="24:25">
      <c r="X102" s="262" t="s">
        <v>508</v>
      </c>
      <c r="Y102" s="263" t="s">
        <v>509</v>
      </c>
    </row>
    <row r="103" spans="24:25">
      <c r="X103" s="262" t="s">
        <v>510</v>
      </c>
      <c r="Y103" s="263" t="s">
        <v>511</v>
      </c>
    </row>
    <row r="104" spans="24:25">
      <c r="X104" s="262" t="s">
        <v>512</v>
      </c>
      <c r="Y104" s="263" t="s">
        <v>513</v>
      </c>
    </row>
    <row r="105" spans="24:25">
      <c r="X105" s="262" t="s">
        <v>514</v>
      </c>
      <c r="Y105" s="263" t="s">
        <v>515</v>
      </c>
    </row>
    <row r="106" spans="24:25">
      <c r="X106" s="262" t="s">
        <v>516</v>
      </c>
      <c r="Y106" s="263" t="s">
        <v>517</v>
      </c>
    </row>
    <row r="107" spans="24:25">
      <c r="X107" s="262" t="s">
        <v>518</v>
      </c>
      <c r="Y107" s="263" t="s">
        <v>519</v>
      </c>
    </row>
    <row r="108" spans="24:25">
      <c r="X108" s="262" t="s">
        <v>520</v>
      </c>
      <c r="Y108" s="263" t="s">
        <v>521</v>
      </c>
    </row>
    <row r="109" spans="24:25">
      <c r="X109" s="262" t="s">
        <v>522</v>
      </c>
      <c r="Y109" s="263" t="s">
        <v>523</v>
      </c>
    </row>
    <row r="110" spans="24:25">
      <c r="X110" s="262" t="s">
        <v>524</v>
      </c>
      <c r="Y110" s="263" t="s">
        <v>525</v>
      </c>
    </row>
    <row r="111" spans="24:25">
      <c r="X111" s="262" t="s">
        <v>526</v>
      </c>
      <c r="Y111" s="263" t="s">
        <v>527</v>
      </c>
    </row>
    <row r="112" spans="24:25">
      <c r="X112" s="262" t="s">
        <v>528</v>
      </c>
      <c r="Y112" s="263" t="s">
        <v>529</v>
      </c>
    </row>
    <row r="113" spans="24:25">
      <c r="X113" s="262" t="s">
        <v>530</v>
      </c>
      <c r="Y113" s="263" t="s">
        <v>531</v>
      </c>
    </row>
    <row r="114" spans="24:25">
      <c r="X114" s="262" t="s">
        <v>532</v>
      </c>
      <c r="Y114" s="263" t="s">
        <v>533</v>
      </c>
    </row>
    <row r="115" spans="24:25">
      <c r="X115" s="262" t="s">
        <v>534</v>
      </c>
      <c r="Y115" s="263" t="s">
        <v>535</v>
      </c>
    </row>
    <row r="116" spans="24:25">
      <c r="X116" s="262" t="s">
        <v>536</v>
      </c>
      <c r="Y116" s="263" t="s">
        <v>537</v>
      </c>
    </row>
    <row r="117" spans="24:25">
      <c r="X117" s="262" t="s">
        <v>538</v>
      </c>
      <c r="Y117" s="263" t="s">
        <v>539</v>
      </c>
    </row>
    <row r="118" spans="24:25">
      <c r="X118" s="262" t="s">
        <v>540</v>
      </c>
      <c r="Y118" s="263" t="s">
        <v>541</v>
      </c>
    </row>
    <row r="119" spans="24:25">
      <c r="X119" s="262" t="s">
        <v>542</v>
      </c>
      <c r="Y119" s="263" t="s">
        <v>543</v>
      </c>
    </row>
    <row r="120" spans="24:25">
      <c r="X120" s="262" t="s">
        <v>544</v>
      </c>
      <c r="Y120" s="263" t="s">
        <v>545</v>
      </c>
    </row>
    <row r="121" spans="24:25">
      <c r="X121" s="262" t="s">
        <v>546</v>
      </c>
      <c r="Y121" s="263" t="s">
        <v>547</v>
      </c>
    </row>
    <row r="122" spans="24:25">
      <c r="X122" s="262" t="s">
        <v>548</v>
      </c>
      <c r="Y122" s="263" t="s">
        <v>549</v>
      </c>
    </row>
    <row r="123" spans="24:25">
      <c r="X123" s="262" t="s">
        <v>550</v>
      </c>
      <c r="Y123" s="263" t="s">
        <v>551</v>
      </c>
    </row>
    <row r="124" spans="24:25">
      <c r="X124" s="262" t="s">
        <v>552</v>
      </c>
      <c r="Y124" s="263" t="s">
        <v>553</v>
      </c>
    </row>
    <row r="125" spans="24:25">
      <c r="X125" s="262" t="s">
        <v>554</v>
      </c>
      <c r="Y125" s="263" t="s">
        <v>555</v>
      </c>
    </row>
    <row r="126" spans="24:25">
      <c r="X126" s="262" t="s">
        <v>556</v>
      </c>
      <c r="Y126" s="263" t="s">
        <v>557</v>
      </c>
    </row>
    <row r="127" spans="24:25">
      <c r="X127" s="262" t="s">
        <v>558</v>
      </c>
      <c r="Y127" s="263" t="s">
        <v>559</v>
      </c>
    </row>
    <row r="128" spans="24:25">
      <c r="X128" s="262" t="s">
        <v>560</v>
      </c>
      <c r="Y128" s="263" t="s">
        <v>561</v>
      </c>
    </row>
    <row r="129" spans="24:25">
      <c r="X129" s="262" t="s">
        <v>562</v>
      </c>
      <c r="Y129" s="263" t="s">
        <v>563</v>
      </c>
    </row>
    <row r="130" spans="24:25">
      <c r="X130" s="262" t="s">
        <v>564</v>
      </c>
      <c r="Y130" s="263" t="s">
        <v>565</v>
      </c>
    </row>
    <row r="131" spans="24:25">
      <c r="X131" s="262" t="s">
        <v>566</v>
      </c>
      <c r="Y131" s="263" t="s">
        <v>567</v>
      </c>
    </row>
    <row r="132" spans="24:25">
      <c r="X132" s="262" t="s">
        <v>568</v>
      </c>
      <c r="Y132" s="263" t="s">
        <v>569</v>
      </c>
    </row>
    <row r="133" spans="24:25">
      <c r="X133" s="262" t="s">
        <v>570</v>
      </c>
      <c r="Y133" s="263" t="s">
        <v>571</v>
      </c>
    </row>
    <row r="134" spans="24:25">
      <c r="X134" s="262" t="s">
        <v>572</v>
      </c>
      <c r="Y134" s="263" t="s">
        <v>573</v>
      </c>
    </row>
    <row r="135" spans="24:25">
      <c r="X135" s="262" t="s">
        <v>574</v>
      </c>
      <c r="Y135" s="263" t="s">
        <v>575</v>
      </c>
    </row>
    <row r="136" spans="24:25">
      <c r="X136" s="262" t="s">
        <v>576</v>
      </c>
      <c r="Y136" s="263" t="s">
        <v>577</v>
      </c>
    </row>
    <row r="137" spans="24:25">
      <c r="X137" s="262" t="s">
        <v>578</v>
      </c>
      <c r="Y137" s="263" t="s">
        <v>579</v>
      </c>
    </row>
    <row r="138" spans="24:25">
      <c r="X138" s="262" t="s">
        <v>580</v>
      </c>
      <c r="Y138" s="263" t="s">
        <v>581</v>
      </c>
    </row>
    <row r="139" spans="24:25">
      <c r="X139" s="262" t="s">
        <v>582</v>
      </c>
      <c r="Y139" s="263" t="s">
        <v>583</v>
      </c>
    </row>
    <row r="140" spans="24:25">
      <c r="X140" s="262" t="s">
        <v>584</v>
      </c>
      <c r="Y140" s="263" t="s">
        <v>585</v>
      </c>
    </row>
    <row r="141" spans="24:25">
      <c r="X141" s="262" t="s">
        <v>586</v>
      </c>
      <c r="Y141" s="263" t="s">
        <v>587</v>
      </c>
    </row>
    <row r="142" spans="24:25">
      <c r="X142" s="262" t="s">
        <v>588</v>
      </c>
      <c r="Y142" s="263" t="s">
        <v>589</v>
      </c>
    </row>
    <row r="143" spans="24:25">
      <c r="X143" s="262" t="s">
        <v>590</v>
      </c>
      <c r="Y143" s="263" t="s">
        <v>591</v>
      </c>
    </row>
    <row r="144" spans="24:25">
      <c r="X144" s="262" t="s">
        <v>592</v>
      </c>
      <c r="Y144" s="263" t="s">
        <v>593</v>
      </c>
    </row>
    <row r="145" spans="24:25">
      <c r="X145" s="262" t="s">
        <v>594</v>
      </c>
      <c r="Y145" s="263" t="s">
        <v>595</v>
      </c>
    </row>
    <row r="146" spans="24:25">
      <c r="X146" s="262" t="s">
        <v>596</v>
      </c>
      <c r="Y146" s="263" t="s">
        <v>597</v>
      </c>
    </row>
    <row r="147" spans="24:25">
      <c r="X147" s="262" t="s">
        <v>598</v>
      </c>
      <c r="Y147" s="263" t="s">
        <v>599</v>
      </c>
    </row>
    <row r="148" spans="24:25">
      <c r="X148" s="262" t="s">
        <v>600</v>
      </c>
      <c r="Y148" s="263" t="s">
        <v>601</v>
      </c>
    </row>
    <row r="149" spans="24:25">
      <c r="X149" s="262" t="s">
        <v>602</v>
      </c>
      <c r="Y149" s="263" t="s">
        <v>603</v>
      </c>
    </row>
    <row r="150" spans="24:25">
      <c r="X150" s="262" t="s">
        <v>604</v>
      </c>
      <c r="Y150" s="263" t="s">
        <v>605</v>
      </c>
    </row>
    <row r="151" spans="24:25">
      <c r="X151" s="262" t="s">
        <v>606</v>
      </c>
      <c r="Y151" s="263" t="s">
        <v>607</v>
      </c>
    </row>
    <row r="152" spans="24:25">
      <c r="X152" s="262" t="s">
        <v>608</v>
      </c>
      <c r="Y152" s="263" t="s">
        <v>609</v>
      </c>
    </row>
    <row r="153" spans="24:25">
      <c r="X153" s="262" t="s">
        <v>610</v>
      </c>
      <c r="Y153" s="263" t="s">
        <v>611</v>
      </c>
    </row>
    <row r="154" spans="24:25">
      <c r="X154" s="262" t="s">
        <v>612</v>
      </c>
      <c r="Y154" s="263" t="s">
        <v>613</v>
      </c>
    </row>
    <row r="155" spans="24:25">
      <c r="X155" s="262" t="s">
        <v>614</v>
      </c>
      <c r="Y155" s="263" t="s">
        <v>615</v>
      </c>
    </row>
    <row r="156" spans="24:25">
      <c r="X156" s="262" t="s">
        <v>616</v>
      </c>
      <c r="Y156" s="263" t="s">
        <v>617</v>
      </c>
    </row>
    <row r="157" spans="24:25">
      <c r="X157" s="262" t="s">
        <v>618</v>
      </c>
      <c r="Y157" s="263" t="s">
        <v>619</v>
      </c>
    </row>
    <row r="158" spans="24:25">
      <c r="X158" s="262" t="s">
        <v>620</v>
      </c>
      <c r="Y158" s="263" t="s">
        <v>621</v>
      </c>
    </row>
    <row r="159" spans="24:25">
      <c r="X159" s="262" t="s">
        <v>622</v>
      </c>
      <c r="Y159" s="263" t="s">
        <v>623</v>
      </c>
    </row>
    <row r="160" spans="24:25">
      <c r="X160" s="262" t="s">
        <v>624</v>
      </c>
      <c r="Y160" s="263" t="s">
        <v>625</v>
      </c>
    </row>
    <row r="161" spans="24:25">
      <c r="X161" s="262" t="s">
        <v>626</v>
      </c>
      <c r="Y161" s="263" t="s">
        <v>627</v>
      </c>
    </row>
    <row r="162" spans="24:25">
      <c r="X162" s="262" t="s">
        <v>628</v>
      </c>
      <c r="Y162" s="263" t="s">
        <v>629</v>
      </c>
    </row>
    <row r="163" spans="24:25">
      <c r="X163" s="262" t="s">
        <v>630</v>
      </c>
      <c r="Y163" s="263" t="s">
        <v>631</v>
      </c>
    </row>
    <row r="164" spans="24:25">
      <c r="X164" s="262" t="s">
        <v>632</v>
      </c>
      <c r="Y164" s="263" t="s">
        <v>633</v>
      </c>
    </row>
    <row r="165" spans="24:25">
      <c r="X165" s="262" t="s">
        <v>634</v>
      </c>
      <c r="Y165" s="263" t="s">
        <v>635</v>
      </c>
    </row>
    <row r="166" spans="24:25">
      <c r="X166" s="262" t="s">
        <v>636</v>
      </c>
      <c r="Y166" s="263" t="s">
        <v>637</v>
      </c>
    </row>
    <row r="167" spans="24:25">
      <c r="X167" s="262" t="s">
        <v>638</v>
      </c>
      <c r="Y167" s="263" t="s">
        <v>639</v>
      </c>
    </row>
    <row r="168" spans="24:25">
      <c r="X168" s="262" t="s">
        <v>640</v>
      </c>
      <c r="Y168" s="263" t="s">
        <v>641</v>
      </c>
    </row>
    <row r="169" spans="24:25">
      <c r="X169" s="262" t="s">
        <v>642</v>
      </c>
      <c r="Y169" s="263" t="s">
        <v>643</v>
      </c>
    </row>
    <row r="170" spans="24:25">
      <c r="X170" s="262" t="s">
        <v>644</v>
      </c>
      <c r="Y170" s="263" t="s">
        <v>645</v>
      </c>
    </row>
    <row r="171" spans="24:25">
      <c r="X171" s="262" t="s">
        <v>646</v>
      </c>
      <c r="Y171" s="263" t="s">
        <v>647</v>
      </c>
    </row>
    <row r="172" spans="24:25">
      <c r="X172" s="262" t="s">
        <v>648</v>
      </c>
      <c r="Y172" s="263" t="s">
        <v>649</v>
      </c>
    </row>
    <row r="173" spans="24:25">
      <c r="X173" s="262" t="s">
        <v>650</v>
      </c>
      <c r="Y173" s="263" t="s">
        <v>651</v>
      </c>
    </row>
    <row r="174" spans="24:25">
      <c r="X174" s="262" t="s">
        <v>652</v>
      </c>
      <c r="Y174" s="263" t="s">
        <v>653</v>
      </c>
    </row>
    <row r="175" spans="24:25">
      <c r="X175" s="262" t="s">
        <v>654</v>
      </c>
      <c r="Y175" s="263" t="s">
        <v>655</v>
      </c>
    </row>
    <row r="176" spans="24:25">
      <c r="X176" s="262" t="s">
        <v>656</v>
      </c>
      <c r="Y176" s="263" t="s">
        <v>657</v>
      </c>
    </row>
    <row r="177" spans="24:25">
      <c r="X177" s="262" t="s">
        <v>658</v>
      </c>
      <c r="Y177" s="263" t="s">
        <v>659</v>
      </c>
    </row>
    <row r="178" spans="24:25">
      <c r="X178" s="262" t="s">
        <v>660</v>
      </c>
      <c r="Y178" s="263" t="s">
        <v>661</v>
      </c>
    </row>
    <row r="179" spans="24:25">
      <c r="X179" s="262" t="s">
        <v>662</v>
      </c>
      <c r="Y179" s="263" t="s">
        <v>663</v>
      </c>
    </row>
    <row r="180" spans="24:25">
      <c r="X180" s="262" t="s">
        <v>664</v>
      </c>
      <c r="Y180" s="263" t="s">
        <v>665</v>
      </c>
    </row>
    <row r="181" spans="24:25">
      <c r="X181" s="262" t="s">
        <v>666</v>
      </c>
      <c r="Y181" s="263" t="s">
        <v>667</v>
      </c>
    </row>
    <row r="182" spans="24:25">
      <c r="X182" s="262" t="s">
        <v>668</v>
      </c>
      <c r="Y182" s="263" t="s">
        <v>669</v>
      </c>
    </row>
    <row r="183" spans="24:25">
      <c r="X183" s="262" t="s">
        <v>670</v>
      </c>
      <c r="Y183" s="263" t="s">
        <v>671</v>
      </c>
    </row>
    <row r="184" spans="24:25">
      <c r="X184" s="262" t="s">
        <v>672</v>
      </c>
      <c r="Y184" s="263" t="s">
        <v>673</v>
      </c>
    </row>
    <row r="185" spans="24:25">
      <c r="X185" s="262" t="s">
        <v>674</v>
      </c>
      <c r="Y185" s="263" t="s">
        <v>675</v>
      </c>
    </row>
    <row r="186" spans="24:25">
      <c r="X186" s="262" t="s">
        <v>676</v>
      </c>
      <c r="Y186" s="263" t="s">
        <v>677</v>
      </c>
    </row>
    <row r="187" spans="24:25">
      <c r="X187" s="262" t="s">
        <v>678</v>
      </c>
      <c r="Y187" s="263" t="s">
        <v>679</v>
      </c>
    </row>
    <row r="188" spans="24:25">
      <c r="X188" s="262" t="s">
        <v>680</v>
      </c>
      <c r="Y188" s="263" t="s">
        <v>681</v>
      </c>
    </row>
    <row r="189" spans="24:25">
      <c r="X189" s="262" t="s">
        <v>682</v>
      </c>
      <c r="Y189" s="263" t="s">
        <v>683</v>
      </c>
    </row>
    <row r="190" spans="24:25">
      <c r="X190" s="262" t="s">
        <v>684</v>
      </c>
      <c r="Y190" s="263" t="s">
        <v>685</v>
      </c>
    </row>
    <row r="191" spans="24:25">
      <c r="X191" s="262" t="s">
        <v>686</v>
      </c>
      <c r="Y191" s="263" t="s">
        <v>687</v>
      </c>
    </row>
    <row r="192" spans="24:25">
      <c r="X192" s="262" t="s">
        <v>688</v>
      </c>
      <c r="Y192" s="263" t="s">
        <v>689</v>
      </c>
    </row>
    <row r="193" spans="24:25">
      <c r="X193" s="262" t="s">
        <v>690</v>
      </c>
      <c r="Y193" s="263" t="s">
        <v>691</v>
      </c>
    </row>
    <row r="194" spans="24:25">
      <c r="X194" s="262" t="s">
        <v>692</v>
      </c>
      <c r="Y194" s="263" t="s">
        <v>693</v>
      </c>
    </row>
    <row r="195" spans="24:25">
      <c r="X195" s="262" t="s">
        <v>694</v>
      </c>
      <c r="Y195" s="263" t="s">
        <v>695</v>
      </c>
    </row>
    <row r="196" spans="24:25">
      <c r="X196" s="262" t="s">
        <v>696</v>
      </c>
      <c r="Y196" s="263" t="s">
        <v>697</v>
      </c>
    </row>
    <row r="197" spans="24:25">
      <c r="X197" s="262" t="s">
        <v>698</v>
      </c>
      <c r="Y197" s="263" t="s">
        <v>699</v>
      </c>
    </row>
    <row r="198" spans="24:25">
      <c r="X198" s="262" t="s">
        <v>700</v>
      </c>
      <c r="Y198" s="263" t="s">
        <v>701</v>
      </c>
    </row>
    <row r="199" spans="24:25">
      <c r="X199" s="262" t="s">
        <v>702</v>
      </c>
      <c r="Y199" s="263" t="s">
        <v>703</v>
      </c>
    </row>
    <row r="200" spans="24:25">
      <c r="X200" s="262" t="s">
        <v>704</v>
      </c>
      <c r="Y200" s="263" t="s">
        <v>705</v>
      </c>
    </row>
    <row r="201" spans="24:25">
      <c r="X201" s="262" t="s">
        <v>706</v>
      </c>
      <c r="Y201" s="263" t="s">
        <v>707</v>
      </c>
    </row>
    <row r="202" spans="24:25">
      <c r="X202" s="262" t="s">
        <v>708</v>
      </c>
      <c r="Y202" s="263" t="s">
        <v>709</v>
      </c>
    </row>
    <row r="203" spans="24:25">
      <c r="X203" s="262" t="s">
        <v>710</v>
      </c>
      <c r="Y203" s="263" t="s">
        <v>711</v>
      </c>
    </row>
    <row r="204" spans="24:25">
      <c r="X204" s="262" t="s">
        <v>712</v>
      </c>
      <c r="Y204" s="263" t="s">
        <v>713</v>
      </c>
    </row>
    <row r="205" spans="24:25">
      <c r="X205" s="262" t="s">
        <v>714</v>
      </c>
      <c r="Y205" s="263" t="s">
        <v>715</v>
      </c>
    </row>
    <row r="206" spans="24:25">
      <c r="X206" s="262" t="s">
        <v>716</v>
      </c>
      <c r="Y206" s="263" t="s">
        <v>717</v>
      </c>
    </row>
    <row r="207" spans="24:25">
      <c r="X207" s="262" t="s">
        <v>718</v>
      </c>
      <c r="Y207" s="263" t="s">
        <v>719</v>
      </c>
    </row>
    <row r="208" spans="24:25">
      <c r="X208" s="262" t="s">
        <v>720</v>
      </c>
      <c r="Y208" s="263" t="s">
        <v>721</v>
      </c>
    </row>
    <row r="209" spans="24:25">
      <c r="X209" s="262" t="s">
        <v>722</v>
      </c>
      <c r="Y209" s="263" t="s">
        <v>723</v>
      </c>
    </row>
    <row r="210" spans="24:25">
      <c r="X210" s="262" t="s">
        <v>724</v>
      </c>
      <c r="Y210" s="263" t="s">
        <v>725</v>
      </c>
    </row>
    <row r="211" spans="24:25">
      <c r="X211" s="262" t="s">
        <v>726</v>
      </c>
      <c r="Y211" s="263" t="s">
        <v>727</v>
      </c>
    </row>
    <row r="212" spans="24:25">
      <c r="X212" s="262" t="s">
        <v>728</v>
      </c>
      <c r="Y212" s="263" t="s">
        <v>729</v>
      </c>
    </row>
    <row r="213" spans="24:25">
      <c r="X213" s="262" t="s">
        <v>730</v>
      </c>
      <c r="Y213" s="263" t="s">
        <v>731</v>
      </c>
    </row>
    <row r="214" spans="24:25">
      <c r="X214" s="262" t="s">
        <v>732</v>
      </c>
      <c r="Y214" s="263" t="s">
        <v>733</v>
      </c>
    </row>
    <row r="215" spans="24:25">
      <c r="X215" s="262" t="s">
        <v>734</v>
      </c>
      <c r="Y215" s="263" t="s">
        <v>735</v>
      </c>
    </row>
    <row r="216" spans="24:25">
      <c r="X216" s="262" t="s">
        <v>736</v>
      </c>
      <c r="Y216" s="263" t="s">
        <v>737</v>
      </c>
    </row>
    <row r="217" spans="24:25">
      <c r="X217" s="262" t="s">
        <v>738</v>
      </c>
      <c r="Y217" s="263" t="s">
        <v>739</v>
      </c>
    </row>
    <row r="218" spans="24:25">
      <c r="X218" s="262" t="s">
        <v>740</v>
      </c>
      <c r="Y218" s="263" t="s">
        <v>741</v>
      </c>
    </row>
    <row r="219" spans="24:25">
      <c r="X219" s="262" t="s">
        <v>742</v>
      </c>
      <c r="Y219" s="263" t="s">
        <v>743</v>
      </c>
    </row>
    <row r="220" spans="24:25">
      <c r="X220" s="262" t="s">
        <v>744</v>
      </c>
      <c r="Y220" s="263" t="s">
        <v>745</v>
      </c>
    </row>
    <row r="221" spans="24:25">
      <c r="X221" s="262" t="s">
        <v>746</v>
      </c>
      <c r="Y221" s="263" t="s">
        <v>747</v>
      </c>
    </row>
    <row r="222" spans="24:25">
      <c r="X222" s="262" t="s">
        <v>748</v>
      </c>
      <c r="Y222" s="263" t="s">
        <v>749</v>
      </c>
    </row>
    <row r="223" spans="24:25">
      <c r="X223" s="262" t="s">
        <v>750</v>
      </c>
      <c r="Y223" s="263" t="s">
        <v>751</v>
      </c>
    </row>
    <row r="224" spans="24:25">
      <c r="X224" s="262" t="s">
        <v>752</v>
      </c>
      <c r="Y224" s="263" t="s">
        <v>753</v>
      </c>
    </row>
    <row r="225" spans="24:25">
      <c r="X225" s="262" t="s">
        <v>754</v>
      </c>
      <c r="Y225" s="263" t="s">
        <v>755</v>
      </c>
    </row>
    <row r="226" spans="24:25">
      <c r="X226" s="262" t="s">
        <v>756</v>
      </c>
      <c r="Y226" s="263" t="s">
        <v>757</v>
      </c>
    </row>
    <row r="227" spans="24:25">
      <c r="X227" s="262" t="s">
        <v>758</v>
      </c>
      <c r="Y227" s="263" t="s">
        <v>759</v>
      </c>
    </row>
    <row r="228" spans="24:25">
      <c r="X228" s="262" t="s">
        <v>760</v>
      </c>
      <c r="Y228" s="263" t="s">
        <v>761</v>
      </c>
    </row>
    <row r="229" spans="24:25">
      <c r="X229" s="262" t="s">
        <v>762</v>
      </c>
      <c r="Y229" s="263" t="s">
        <v>763</v>
      </c>
    </row>
    <row r="230" spans="24:25">
      <c r="X230" s="262" t="s">
        <v>764</v>
      </c>
      <c r="Y230" s="263" t="s">
        <v>765</v>
      </c>
    </row>
    <row r="231" spans="24:25">
      <c r="X231" s="262" t="s">
        <v>766</v>
      </c>
      <c r="Y231" s="263" t="s">
        <v>767</v>
      </c>
    </row>
    <row r="232" spans="24:25">
      <c r="X232" s="262" t="s">
        <v>768</v>
      </c>
      <c r="Y232" s="263" t="s">
        <v>769</v>
      </c>
    </row>
    <row r="233" spans="24:25">
      <c r="X233" s="262" t="s">
        <v>770</v>
      </c>
      <c r="Y233" s="263" t="s">
        <v>771</v>
      </c>
    </row>
    <row r="234" spans="24:25">
      <c r="X234" s="262" t="s">
        <v>772</v>
      </c>
      <c r="Y234" s="263" t="s">
        <v>773</v>
      </c>
    </row>
    <row r="235" spans="24:25">
      <c r="X235" s="262" t="s">
        <v>774</v>
      </c>
      <c r="Y235" s="263" t="s">
        <v>775</v>
      </c>
    </row>
    <row r="236" spans="24:25">
      <c r="X236" s="262" t="s">
        <v>776</v>
      </c>
      <c r="Y236" s="263" t="s">
        <v>777</v>
      </c>
    </row>
    <row r="237" spans="24:25">
      <c r="X237" s="262" t="s">
        <v>778</v>
      </c>
      <c r="Y237" s="263" t="s">
        <v>779</v>
      </c>
    </row>
    <row r="238" spans="24:25">
      <c r="X238" s="262" t="s">
        <v>780</v>
      </c>
      <c r="Y238" s="263" t="s">
        <v>781</v>
      </c>
    </row>
    <row r="239" spans="24:25">
      <c r="X239" s="262" t="s">
        <v>782</v>
      </c>
      <c r="Y239" s="263" t="s">
        <v>783</v>
      </c>
    </row>
    <row r="240" spans="24:25">
      <c r="X240" s="262" t="s">
        <v>784</v>
      </c>
      <c r="Y240" s="263" t="s">
        <v>785</v>
      </c>
    </row>
    <row r="241" spans="24:25">
      <c r="X241" s="262" t="s">
        <v>786</v>
      </c>
      <c r="Y241" s="263" t="s">
        <v>787</v>
      </c>
    </row>
    <row r="242" spans="24:25">
      <c r="X242" s="262" t="s">
        <v>788</v>
      </c>
      <c r="Y242" s="263" t="s">
        <v>789</v>
      </c>
    </row>
    <row r="243" spans="24:25">
      <c r="X243" s="262" t="s">
        <v>790</v>
      </c>
      <c r="Y243" s="263" t="s">
        <v>791</v>
      </c>
    </row>
    <row r="244" spans="24:25">
      <c r="X244" s="262" t="s">
        <v>792</v>
      </c>
      <c r="Y244" s="263" t="s">
        <v>793</v>
      </c>
    </row>
    <row r="245" spans="24:25">
      <c r="X245" s="262" t="s">
        <v>794</v>
      </c>
      <c r="Y245" s="263" t="s">
        <v>795</v>
      </c>
    </row>
    <row r="246" spans="24:25">
      <c r="X246" s="262" t="s">
        <v>796</v>
      </c>
      <c r="Y246" s="263" t="s">
        <v>797</v>
      </c>
    </row>
    <row r="247" spans="24:25">
      <c r="X247" s="262" t="s">
        <v>798</v>
      </c>
      <c r="Y247" s="263" t="s">
        <v>799</v>
      </c>
    </row>
    <row r="248" spans="24:25">
      <c r="X248" s="262" t="s">
        <v>800</v>
      </c>
      <c r="Y248" s="263" t="s">
        <v>801</v>
      </c>
    </row>
    <row r="249" spans="24:25">
      <c r="X249" s="262" t="s">
        <v>802</v>
      </c>
      <c r="Y249" s="263" t="s">
        <v>803</v>
      </c>
    </row>
    <row r="250" spans="24:25">
      <c r="X250" s="262" t="s">
        <v>804</v>
      </c>
      <c r="Y250" s="263" t="s">
        <v>805</v>
      </c>
    </row>
    <row r="251" spans="24:25">
      <c r="X251" s="262" t="s">
        <v>806</v>
      </c>
      <c r="Y251" s="263" t="s">
        <v>807</v>
      </c>
    </row>
    <row r="252" spans="24:25">
      <c r="X252" s="262" t="s">
        <v>808</v>
      </c>
      <c r="Y252" s="263" t="s">
        <v>809</v>
      </c>
    </row>
    <row r="253" spans="24:25">
      <c r="X253" s="262" t="s">
        <v>810</v>
      </c>
      <c r="Y253" s="263" t="s">
        <v>811</v>
      </c>
    </row>
    <row r="254" spans="24:25">
      <c r="X254" s="262" t="s">
        <v>812</v>
      </c>
      <c r="Y254" s="263" t="s">
        <v>813</v>
      </c>
    </row>
    <row r="255" spans="24:25">
      <c r="X255" s="262" t="s">
        <v>814</v>
      </c>
      <c r="Y255" s="263" t="s">
        <v>815</v>
      </c>
    </row>
    <row r="256" spans="24:25">
      <c r="X256" s="262" t="s">
        <v>816</v>
      </c>
      <c r="Y256" s="263" t="s">
        <v>817</v>
      </c>
    </row>
    <row r="257" spans="24:25">
      <c r="X257" s="262" t="s">
        <v>818</v>
      </c>
      <c r="Y257" s="263" t="s">
        <v>819</v>
      </c>
    </row>
    <row r="258" spans="24:25">
      <c r="X258" s="262" t="s">
        <v>820</v>
      </c>
      <c r="Y258" s="263" t="s">
        <v>821</v>
      </c>
    </row>
    <row r="259" spans="24:25">
      <c r="X259" s="262" t="s">
        <v>822</v>
      </c>
      <c r="Y259" s="263" t="s">
        <v>823</v>
      </c>
    </row>
    <row r="260" spans="24:25">
      <c r="X260" s="262" t="s">
        <v>824</v>
      </c>
      <c r="Y260" s="263" t="s">
        <v>825</v>
      </c>
    </row>
    <row r="261" spans="24:25">
      <c r="X261" s="262" t="s">
        <v>826</v>
      </c>
      <c r="Y261" s="263" t="s">
        <v>827</v>
      </c>
    </row>
    <row r="262" spans="24:25">
      <c r="X262" s="262" t="s">
        <v>828</v>
      </c>
      <c r="Y262" s="263" t="s">
        <v>829</v>
      </c>
    </row>
    <row r="263" spans="24:25">
      <c r="X263" s="262" t="s">
        <v>830</v>
      </c>
      <c r="Y263" s="263" t="s">
        <v>831</v>
      </c>
    </row>
    <row r="264" spans="24:25">
      <c r="X264" s="262" t="s">
        <v>832</v>
      </c>
      <c r="Y264" s="263" t="s">
        <v>833</v>
      </c>
    </row>
    <row r="265" spans="24:25">
      <c r="X265" s="262" t="s">
        <v>834</v>
      </c>
      <c r="Y265" s="263" t="s">
        <v>835</v>
      </c>
    </row>
    <row r="266" spans="24:25">
      <c r="X266" s="262" t="s">
        <v>836</v>
      </c>
      <c r="Y266" s="263" t="s">
        <v>837</v>
      </c>
    </row>
    <row r="267" spans="24:25">
      <c r="X267" s="262" t="s">
        <v>838</v>
      </c>
      <c r="Y267" s="263" t="s">
        <v>839</v>
      </c>
    </row>
    <row r="268" spans="24:25">
      <c r="X268" s="262" t="s">
        <v>840</v>
      </c>
      <c r="Y268" s="263" t="s">
        <v>841</v>
      </c>
    </row>
    <row r="269" spans="24:25">
      <c r="X269" s="262" t="s">
        <v>842</v>
      </c>
      <c r="Y269" s="263" t="s">
        <v>843</v>
      </c>
    </row>
    <row r="270" spans="24:25">
      <c r="X270" s="262" t="s">
        <v>844</v>
      </c>
      <c r="Y270" s="263" t="s">
        <v>845</v>
      </c>
    </row>
    <row r="271" spans="24:25">
      <c r="X271" s="262" t="s">
        <v>846</v>
      </c>
      <c r="Y271" s="263" t="s">
        <v>847</v>
      </c>
    </row>
    <row r="272" spans="24:25">
      <c r="X272" s="262" t="s">
        <v>848</v>
      </c>
      <c r="Y272" s="263" t="s">
        <v>849</v>
      </c>
    </row>
    <row r="273" spans="24:25">
      <c r="X273" s="262" t="s">
        <v>850</v>
      </c>
      <c r="Y273" s="263" t="s">
        <v>851</v>
      </c>
    </row>
    <row r="274" spans="24:25">
      <c r="X274" s="262" t="s">
        <v>852</v>
      </c>
      <c r="Y274" s="263" t="s">
        <v>853</v>
      </c>
    </row>
    <row r="275" spans="24:25">
      <c r="X275" s="262" t="s">
        <v>854</v>
      </c>
      <c r="Y275" s="263" t="s">
        <v>855</v>
      </c>
    </row>
    <row r="276" spans="24:25">
      <c r="X276" s="262" t="s">
        <v>856</v>
      </c>
      <c r="Y276" s="263" t="s">
        <v>857</v>
      </c>
    </row>
    <row r="277" spans="24:25">
      <c r="X277" s="262" t="s">
        <v>858</v>
      </c>
      <c r="Y277" s="263" t="s">
        <v>859</v>
      </c>
    </row>
    <row r="278" spans="24:25">
      <c r="X278" s="262" t="s">
        <v>860</v>
      </c>
      <c r="Y278" s="263" t="s">
        <v>861</v>
      </c>
    </row>
    <row r="279" spans="24:25">
      <c r="X279" s="262" t="s">
        <v>862</v>
      </c>
      <c r="Y279" s="263" t="s">
        <v>863</v>
      </c>
    </row>
    <row r="280" spans="24:25">
      <c r="X280" s="262" t="s">
        <v>864</v>
      </c>
      <c r="Y280" s="263" t="s">
        <v>865</v>
      </c>
    </row>
    <row r="281" spans="24:25">
      <c r="X281" s="262" t="s">
        <v>866</v>
      </c>
      <c r="Y281" s="263" t="s">
        <v>867</v>
      </c>
    </row>
    <row r="282" spans="24:25">
      <c r="X282" s="262" t="s">
        <v>868</v>
      </c>
      <c r="Y282" s="263" t="s">
        <v>869</v>
      </c>
    </row>
    <row r="283" spans="24:25">
      <c r="X283" s="262" t="s">
        <v>870</v>
      </c>
      <c r="Y283" s="263" t="s">
        <v>871</v>
      </c>
    </row>
    <row r="284" spans="24:25">
      <c r="X284" s="262" t="s">
        <v>872</v>
      </c>
      <c r="Y284" s="263" t="s">
        <v>873</v>
      </c>
    </row>
    <row r="285" spans="24:25">
      <c r="X285" s="262" t="s">
        <v>874</v>
      </c>
      <c r="Y285" s="263" t="s">
        <v>875</v>
      </c>
    </row>
    <row r="286" spans="24:25">
      <c r="X286" s="262" t="s">
        <v>876</v>
      </c>
      <c r="Y286" s="263" t="s">
        <v>877</v>
      </c>
    </row>
    <row r="287" spans="24:25">
      <c r="X287" s="262" t="s">
        <v>878</v>
      </c>
      <c r="Y287" s="263" t="s">
        <v>879</v>
      </c>
    </row>
    <row r="288" spans="24:25">
      <c r="X288" s="262" t="s">
        <v>880</v>
      </c>
      <c r="Y288" s="263" t="s">
        <v>881</v>
      </c>
    </row>
    <row r="289" spans="24:25">
      <c r="X289" s="262" t="s">
        <v>882</v>
      </c>
      <c r="Y289" s="263" t="s">
        <v>883</v>
      </c>
    </row>
    <row r="290" spans="24:25">
      <c r="X290" s="262" t="s">
        <v>884</v>
      </c>
      <c r="Y290" s="263" t="s">
        <v>885</v>
      </c>
    </row>
    <row r="291" spans="24:25">
      <c r="X291" s="262" t="s">
        <v>886</v>
      </c>
      <c r="Y291" s="263" t="s">
        <v>887</v>
      </c>
    </row>
    <row r="292" spans="24:25">
      <c r="X292" s="262" t="s">
        <v>888</v>
      </c>
      <c r="Y292" s="263" t="s">
        <v>889</v>
      </c>
    </row>
    <row r="293" spans="24:25">
      <c r="X293" s="264" t="s">
        <v>890</v>
      </c>
      <c r="Y293" s="265" t="s">
        <v>891</v>
      </c>
    </row>
    <row r="294" spans="24:25">
      <c r="X294" s="264" t="s">
        <v>892</v>
      </c>
      <c r="Y294" s="265" t="s">
        <v>893</v>
      </c>
    </row>
    <row r="295" spans="24:25">
      <c r="X295" s="266" t="s">
        <v>894</v>
      </c>
      <c r="Y295" s="266" t="s">
        <v>895</v>
      </c>
    </row>
    <row r="296" spans="24:25">
      <c r="X296" s="266" t="s">
        <v>896</v>
      </c>
      <c r="Y296" s="266" t="s">
        <v>897</v>
      </c>
    </row>
  </sheetData>
  <sheetProtection formatCells="0"/>
  <mergeCells count="8">
    <mergeCell ref="C18:M18"/>
    <mergeCell ref="B2:N3"/>
    <mergeCell ref="G4:M4"/>
    <mergeCell ref="G6:M6"/>
    <mergeCell ref="G8:M8"/>
    <mergeCell ref="G14:M14"/>
    <mergeCell ref="G12:M12"/>
    <mergeCell ref="G10:M10"/>
  </mergeCells>
  <conditionalFormatting sqref="D21">
    <cfRule type="expression" dxfId="365" priority="31">
      <formula>D21=0</formula>
    </cfRule>
    <cfRule type="expression" dxfId="364" priority="32">
      <formula>D21=1</formula>
    </cfRule>
  </conditionalFormatting>
  <conditionalFormatting sqref="D22">
    <cfRule type="expression" dxfId="363" priority="29">
      <formula>D22=0</formula>
    </cfRule>
    <cfRule type="expression" dxfId="362" priority="30">
      <formula>D22=1</formula>
    </cfRule>
  </conditionalFormatting>
  <conditionalFormatting sqref="D23">
    <cfRule type="expression" dxfId="361" priority="27">
      <formula>D23=0</formula>
    </cfRule>
    <cfRule type="expression" dxfId="360" priority="28">
      <formula>D23=1</formula>
    </cfRule>
  </conditionalFormatting>
  <conditionalFormatting sqref="D24:D30">
    <cfRule type="expression" dxfId="359" priority="25">
      <formula>D24=0</formula>
    </cfRule>
    <cfRule type="expression" dxfId="358" priority="26">
      <formula>D24=1</formula>
    </cfRule>
  </conditionalFormatting>
  <conditionalFormatting sqref="H21">
    <cfRule type="expression" dxfId="357" priority="23">
      <formula>H21=0</formula>
    </cfRule>
    <cfRule type="expression" dxfId="356" priority="24">
      <formula>H21=1</formula>
    </cfRule>
  </conditionalFormatting>
  <conditionalFormatting sqref="H22">
    <cfRule type="expression" dxfId="355" priority="21">
      <formula>H22=0</formula>
    </cfRule>
    <cfRule type="expression" dxfId="354" priority="22">
      <formula>H22=1</formula>
    </cfRule>
  </conditionalFormatting>
  <conditionalFormatting sqref="H23">
    <cfRule type="expression" dxfId="353" priority="19">
      <formula>H23=0</formula>
    </cfRule>
    <cfRule type="expression" dxfId="352" priority="20">
      <formula>H23=1</formula>
    </cfRule>
  </conditionalFormatting>
  <conditionalFormatting sqref="H24:H30">
    <cfRule type="expression" dxfId="351" priority="17">
      <formula>H24=0</formula>
    </cfRule>
    <cfRule type="expression" dxfId="350" priority="18">
      <formula>H24=1</formula>
    </cfRule>
  </conditionalFormatting>
  <conditionalFormatting sqref="D33">
    <cfRule type="expression" dxfId="349" priority="15">
      <formula>D33=0</formula>
    </cfRule>
    <cfRule type="expression" dxfId="348" priority="16">
      <formula>D33=1</formula>
    </cfRule>
  </conditionalFormatting>
  <conditionalFormatting sqref="D34">
    <cfRule type="expression" dxfId="347" priority="13">
      <formula>D34=0</formula>
    </cfRule>
    <cfRule type="expression" dxfId="346" priority="14">
      <formula>D34=1</formula>
    </cfRule>
  </conditionalFormatting>
  <conditionalFormatting sqref="D35">
    <cfRule type="expression" dxfId="345" priority="11">
      <formula>D35=0</formula>
    </cfRule>
    <cfRule type="expression" dxfId="344" priority="12">
      <formula>D35=1</formula>
    </cfRule>
  </conditionalFormatting>
  <conditionalFormatting sqref="D36:D42">
    <cfRule type="expression" dxfId="343" priority="9">
      <formula>D36=0</formula>
    </cfRule>
    <cfRule type="expression" dxfId="342" priority="10">
      <formula>D36=1</formula>
    </cfRule>
  </conditionalFormatting>
  <conditionalFormatting sqref="H33">
    <cfRule type="expression" dxfId="341" priority="7">
      <formula>H33=0</formula>
    </cfRule>
    <cfRule type="expression" dxfId="340" priority="8">
      <formula>H33=1</formula>
    </cfRule>
  </conditionalFormatting>
  <conditionalFormatting sqref="H34">
    <cfRule type="expression" dxfId="339" priority="5">
      <formula>H34=0</formula>
    </cfRule>
    <cfRule type="expression" dxfId="338" priority="6">
      <formula>H34=1</formula>
    </cfRule>
  </conditionalFormatting>
  <conditionalFormatting sqref="H35">
    <cfRule type="expression" dxfId="337" priority="3">
      <formula>H35=0</formula>
    </cfRule>
    <cfRule type="expression" dxfId="336" priority="4">
      <formula>H35=1</formula>
    </cfRule>
  </conditionalFormatting>
  <conditionalFormatting sqref="H36:H42">
    <cfRule type="expression" dxfId="335" priority="1">
      <formula>H36=0</formula>
    </cfRule>
    <cfRule type="expression" dxfId="334" priority="2">
      <formula>H36=1</formula>
    </cfRule>
  </conditionalFormatting>
  <printOptions horizontalCentered="1" verticalCentered="1"/>
  <pageMargins left="0.78740157480314965" right="0.11811023622047245" top="0.78740157480314965" bottom="0.11811023622047245" header="0.31496062992125984" footer="0.31496062992125984"/>
  <pageSetup paperSize="9" scale="72" orientation="portrait" r:id="rId1"/>
  <headerFooter>
    <oddHeader>&amp;L&amp;G&amp;R&amp;G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>
    <tabColor rgb="FF00CC00"/>
    <outlinePr summaryRight="0"/>
  </sheetPr>
  <dimension ref="A1:IK127"/>
  <sheetViews>
    <sheetView showGridLines="0" zoomScale="40" zoomScaleNormal="40" zoomScaleSheetLayoutView="70" workbookViewId="0">
      <pane xSplit="10" ySplit="15" topLeftCell="K40" activePane="bottomRight" state="frozen"/>
      <selection activeCell="Q85" sqref="Q85:Z85"/>
      <selection pane="topRight" activeCell="Q85" sqref="Q85:Z85"/>
      <selection pane="bottomLeft" activeCell="Q85" sqref="Q85:Z85"/>
      <selection pane="bottomRight"/>
    </sheetView>
  </sheetViews>
  <sheetFormatPr baseColWidth="10" defaultColWidth="11.42578125" defaultRowHeight="12.75"/>
  <cols>
    <col min="1" max="1" width="10.7109375" style="4" customWidth="1"/>
    <col min="2" max="9" width="4.7109375" style="3" hidden="1" customWidth="1"/>
    <col min="10" max="10" width="18.85546875" style="4" customWidth="1"/>
    <col min="11" max="13" width="10.7109375" style="4" customWidth="1"/>
    <col min="14" max="20" width="10.7109375" style="4" hidden="1" customWidth="1"/>
    <col min="21" max="23" width="10.7109375" style="4" customWidth="1"/>
    <col min="24" max="30" width="10.7109375" style="4" hidden="1" customWidth="1"/>
    <col min="31" max="33" width="10.7109375" style="4" customWidth="1"/>
    <col min="34" max="40" width="10.7109375" style="4" hidden="1" customWidth="1"/>
    <col min="41" max="43" width="10.7109375" style="4" customWidth="1"/>
    <col min="44" max="50" width="10.7109375" style="4" hidden="1" customWidth="1"/>
    <col min="51" max="53" width="10.7109375" style="4" customWidth="1"/>
    <col min="54" max="60" width="10.7109375" style="4" hidden="1" customWidth="1"/>
    <col min="61" max="63" width="10.7109375" style="4" customWidth="1"/>
    <col min="64" max="70" width="10.7109375" style="4" hidden="1" customWidth="1"/>
    <col min="71" max="73" width="10.7109375" style="4" customWidth="1"/>
    <col min="74" max="80" width="10.7109375" style="4" hidden="1" customWidth="1"/>
    <col min="81" max="83" width="10.7109375" style="4" customWidth="1"/>
    <col min="84" max="90" width="10.7109375" style="4" hidden="1" customWidth="1"/>
    <col min="91" max="93" width="10.7109375" style="4" customWidth="1"/>
    <col min="94" max="100" width="10.7109375" style="4" hidden="1" customWidth="1"/>
    <col min="101" max="103" width="10.7109375" style="4" customWidth="1"/>
    <col min="104" max="110" width="10.7109375" style="4" hidden="1" customWidth="1"/>
    <col min="111" max="113" width="10.7109375" style="4" customWidth="1"/>
    <col min="114" max="210" width="10.7109375" style="4" hidden="1" customWidth="1"/>
    <col min="211" max="213" width="10.7109375" style="4" customWidth="1"/>
    <col min="214" max="220" width="10.7109375" style="4" hidden="1" customWidth="1"/>
    <col min="221" max="221" width="10" style="4" customWidth="1"/>
    <col min="222" max="222" width="10.42578125" style="4" customWidth="1"/>
    <col min="223" max="223" width="9.5703125" style="4" customWidth="1"/>
    <col min="224" max="224" width="10.85546875" style="4" customWidth="1"/>
    <col min="225" max="225" width="9.42578125" style="4" customWidth="1"/>
    <col min="226" max="226" width="10.42578125" style="4" customWidth="1"/>
    <col min="227" max="227" width="8.28515625" style="4" customWidth="1"/>
    <col min="228" max="228" width="10.42578125" style="4" customWidth="1"/>
    <col min="229" max="229" width="1.7109375" style="4" customWidth="1"/>
    <col min="230" max="232" width="9.7109375" style="4" customWidth="1"/>
    <col min="233" max="239" width="9.7109375" style="4" hidden="1" customWidth="1"/>
    <col min="240" max="240" width="1.7109375" style="4" customWidth="1"/>
    <col min="241" max="241" width="2.85546875" style="4" customWidth="1"/>
    <col min="242" max="242" width="11.42578125" style="4"/>
    <col min="243" max="244" width="0" style="4" hidden="1" customWidth="1"/>
    <col min="245" max="245" width="12.7109375" style="4" hidden="1" customWidth="1"/>
    <col min="246" max="246" width="0" style="4" hidden="1" customWidth="1"/>
    <col min="247" max="16384" width="11.42578125" style="4"/>
  </cols>
  <sheetData>
    <row r="1" spans="1:245" ht="4.9000000000000004" customHeight="1"/>
    <row r="2" spans="1:245" s="154" customFormat="1" ht="25.15" customHeight="1">
      <c r="B2" s="153"/>
      <c r="C2" s="153"/>
      <c r="D2" s="153"/>
      <c r="E2" s="153"/>
      <c r="F2" s="153"/>
      <c r="G2" s="153"/>
      <c r="H2" s="153"/>
      <c r="I2" s="153"/>
      <c r="J2" s="175" t="s">
        <v>15</v>
      </c>
      <c r="K2" s="175"/>
      <c r="L2" s="175"/>
      <c r="M2" s="175"/>
      <c r="N2" s="175"/>
      <c r="O2" s="175"/>
      <c r="P2" s="175"/>
      <c r="Q2" s="175"/>
      <c r="R2" s="175"/>
      <c r="S2" s="175"/>
      <c r="T2" s="175"/>
      <c r="U2" s="175"/>
      <c r="V2" s="175"/>
      <c r="W2" s="175"/>
      <c r="X2" s="175"/>
      <c r="Y2" s="175"/>
      <c r="Z2" s="175"/>
      <c r="AA2" s="175"/>
      <c r="AB2" s="175"/>
      <c r="AC2" s="175"/>
      <c r="AD2" s="175"/>
      <c r="AE2" s="175"/>
      <c r="AF2" s="175"/>
      <c r="AG2" s="175"/>
      <c r="AH2" s="175"/>
      <c r="AI2" s="175"/>
      <c r="AJ2" s="175"/>
      <c r="AK2" s="175"/>
      <c r="AL2" s="175"/>
      <c r="AM2" s="175"/>
      <c r="AN2" s="175"/>
      <c r="AO2" s="175"/>
      <c r="AP2" s="175"/>
      <c r="AQ2" s="175"/>
      <c r="AR2" s="175"/>
      <c r="AS2" s="175"/>
      <c r="AT2" s="175"/>
      <c r="AU2" s="175"/>
      <c r="AV2" s="175"/>
      <c r="AW2" s="175"/>
      <c r="AX2" s="175"/>
      <c r="AY2" s="175"/>
      <c r="AZ2" s="175"/>
      <c r="BA2" s="175"/>
      <c r="BB2" s="175"/>
      <c r="BC2" s="175"/>
      <c r="BD2" s="175"/>
      <c r="BE2" s="175"/>
      <c r="BF2" s="175"/>
      <c r="BG2" s="175"/>
      <c r="BH2" s="175"/>
      <c r="BI2" s="175"/>
      <c r="BJ2" s="175"/>
      <c r="BK2" s="175"/>
      <c r="BL2" s="175"/>
      <c r="BM2" s="175"/>
      <c r="BN2" s="175"/>
      <c r="BO2" s="175"/>
      <c r="BP2" s="175"/>
      <c r="BQ2" s="175"/>
      <c r="BR2" s="175"/>
      <c r="BS2" s="175"/>
      <c r="BT2" s="175"/>
      <c r="BU2" s="175"/>
      <c r="BV2" s="175"/>
      <c r="BW2" s="175"/>
      <c r="BX2" s="175"/>
      <c r="BY2" s="175"/>
      <c r="BZ2" s="175"/>
      <c r="CA2" s="175"/>
      <c r="CB2" s="175"/>
      <c r="CC2" s="175"/>
      <c r="CD2" s="175"/>
      <c r="CE2" s="175"/>
      <c r="CF2" s="175"/>
      <c r="CG2" s="175"/>
      <c r="CH2" s="175"/>
      <c r="CI2" s="175"/>
      <c r="CJ2" s="175"/>
      <c r="CK2" s="175"/>
      <c r="CL2" s="175"/>
      <c r="CM2" s="175"/>
      <c r="CN2" s="175"/>
      <c r="CO2" s="175"/>
      <c r="CP2" s="175"/>
      <c r="CQ2" s="175"/>
      <c r="CR2" s="175"/>
      <c r="CS2" s="175"/>
      <c r="CT2" s="175"/>
      <c r="CU2" s="175"/>
      <c r="CV2" s="175"/>
      <c r="CW2" s="175"/>
      <c r="CX2" s="175"/>
      <c r="CY2" s="175"/>
      <c r="CZ2" s="175"/>
      <c r="DA2" s="175"/>
      <c r="DB2" s="175"/>
      <c r="DC2" s="175"/>
      <c r="DD2" s="175"/>
      <c r="DE2" s="175"/>
      <c r="DF2" s="175"/>
      <c r="DG2" s="175"/>
      <c r="DH2" s="175"/>
      <c r="DI2" s="175"/>
      <c r="DJ2" s="175"/>
      <c r="DK2" s="175"/>
      <c r="DL2" s="175"/>
      <c r="DM2" s="175"/>
      <c r="DN2" s="175"/>
      <c r="DO2" s="175"/>
      <c r="DP2" s="175"/>
      <c r="DQ2" s="175"/>
      <c r="DR2" s="175"/>
      <c r="DS2" s="175"/>
      <c r="DT2" s="175"/>
      <c r="DU2" s="175"/>
      <c r="DV2" s="175"/>
      <c r="DW2" s="175"/>
      <c r="DX2" s="175"/>
      <c r="DY2" s="175"/>
      <c r="DZ2" s="175"/>
      <c r="EA2" s="175"/>
      <c r="EB2" s="175"/>
      <c r="EC2" s="175"/>
      <c r="ED2" s="175"/>
      <c r="EE2" s="175"/>
      <c r="EF2" s="175"/>
      <c r="EG2" s="175"/>
      <c r="EH2" s="175"/>
      <c r="EI2" s="175"/>
      <c r="EJ2" s="175"/>
      <c r="EK2" s="175"/>
      <c r="EL2" s="175"/>
      <c r="EM2" s="175"/>
      <c r="EN2" s="175"/>
      <c r="EO2" s="175"/>
      <c r="EP2" s="175"/>
      <c r="EQ2" s="175"/>
      <c r="ER2" s="175"/>
      <c r="ES2" s="175"/>
      <c r="ET2" s="175"/>
      <c r="EU2" s="175"/>
      <c r="EV2" s="175"/>
      <c r="EW2" s="175"/>
      <c r="EX2" s="175"/>
      <c r="EY2" s="175"/>
      <c r="EZ2" s="175"/>
      <c r="FA2" s="175"/>
      <c r="FB2" s="175"/>
      <c r="FC2" s="175"/>
      <c r="FD2" s="175"/>
      <c r="FE2" s="175"/>
      <c r="FF2" s="175"/>
      <c r="FG2" s="175"/>
      <c r="FH2" s="175"/>
      <c r="FI2" s="175"/>
      <c r="FJ2" s="175"/>
      <c r="FK2" s="175"/>
      <c r="FL2" s="175"/>
      <c r="FM2" s="175"/>
      <c r="FN2" s="175"/>
      <c r="FO2" s="175"/>
      <c r="FP2" s="175"/>
      <c r="FQ2" s="175"/>
      <c r="FR2" s="175"/>
      <c r="FS2" s="175"/>
      <c r="FT2" s="175"/>
      <c r="FU2" s="175"/>
      <c r="FV2" s="175"/>
      <c r="FW2" s="175"/>
      <c r="FX2" s="175"/>
      <c r="FY2" s="175"/>
      <c r="FZ2" s="175"/>
      <c r="GA2" s="175"/>
      <c r="GB2" s="175"/>
      <c r="GC2" s="175"/>
      <c r="GD2" s="175"/>
      <c r="GE2" s="175"/>
      <c r="GF2" s="175"/>
      <c r="GG2" s="175"/>
      <c r="GH2" s="175"/>
      <c r="GI2" s="175"/>
      <c r="GJ2" s="175"/>
      <c r="GK2" s="175"/>
      <c r="GL2" s="175"/>
      <c r="GM2" s="175"/>
      <c r="GN2" s="175"/>
      <c r="GO2" s="175"/>
      <c r="GP2" s="175"/>
      <c r="GQ2" s="175"/>
      <c r="GR2" s="175"/>
      <c r="GS2" s="175"/>
      <c r="GT2" s="175"/>
      <c r="GU2" s="175"/>
      <c r="GV2" s="175"/>
      <c r="GW2" s="175"/>
      <c r="GX2" s="175"/>
      <c r="GY2" s="175"/>
      <c r="GZ2" s="175"/>
      <c r="HA2" s="175"/>
      <c r="HB2" s="175"/>
      <c r="HC2" s="175"/>
      <c r="HD2" s="175"/>
      <c r="HE2" s="175"/>
      <c r="HF2" s="175"/>
      <c r="HG2" s="175"/>
      <c r="HH2" s="175"/>
      <c r="HI2" s="175"/>
      <c r="HJ2" s="175"/>
      <c r="HK2" s="175"/>
      <c r="HL2" s="175"/>
      <c r="HM2" s="175"/>
      <c r="HN2" s="175"/>
      <c r="HO2" s="175"/>
      <c r="HP2" s="175"/>
      <c r="HQ2" s="175"/>
      <c r="HR2" s="175"/>
      <c r="HS2" s="175"/>
      <c r="HT2" s="175"/>
      <c r="HU2" s="175"/>
      <c r="HV2" s="175"/>
      <c r="HW2" s="175"/>
      <c r="HX2" s="175"/>
      <c r="HY2" s="175"/>
      <c r="HZ2" s="175"/>
      <c r="IA2" s="175"/>
      <c r="IB2" s="175"/>
      <c r="IC2" s="175"/>
      <c r="ID2" s="175"/>
      <c r="IE2" s="175"/>
      <c r="IF2" s="175"/>
      <c r="IG2" s="175"/>
    </row>
    <row r="3" spans="1:245" s="28" customFormat="1" ht="18" customHeight="1">
      <c r="B3" s="152"/>
      <c r="C3" s="152"/>
      <c r="D3" s="152"/>
      <c r="E3" s="152"/>
      <c r="F3" s="152"/>
      <c r="G3" s="152"/>
      <c r="H3" s="152"/>
      <c r="I3" s="152"/>
      <c r="J3" s="160" t="str">
        <f>+CONCATENATE("          ",Inicio!D6,"     ",Inicio!F6,"     ",Inicio!G6)</f>
        <v xml:space="preserve">          Intersección     :     Av. Pachacutec - Jr. Humachuco</v>
      </c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1"/>
      <c r="BP3" s="161"/>
      <c r="BQ3" s="161"/>
      <c r="BR3" s="161"/>
      <c r="BS3" s="161"/>
      <c r="BT3" s="161"/>
      <c r="BU3" s="161"/>
      <c r="BV3" s="161"/>
      <c r="BW3" s="161"/>
      <c r="BX3" s="161"/>
      <c r="BY3" s="161"/>
      <c r="BZ3" s="161"/>
      <c r="CA3" s="161"/>
      <c r="CB3" s="161"/>
      <c r="CC3" s="161"/>
      <c r="CD3" s="161"/>
      <c r="CE3" s="161"/>
      <c r="CF3" s="161"/>
      <c r="CG3" s="161"/>
      <c r="CH3" s="161"/>
      <c r="CI3" s="161"/>
      <c r="CJ3" s="161"/>
      <c r="CK3" s="161"/>
      <c r="CL3" s="161"/>
      <c r="CM3" s="161"/>
      <c r="CN3" s="161"/>
      <c r="CO3" s="161"/>
      <c r="CP3" s="161"/>
      <c r="CQ3" s="161"/>
      <c r="CR3" s="161"/>
      <c r="CS3" s="161"/>
      <c r="CT3" s="161"/>
      <c r="CU3" s="161"/>
      <c r="CV3" s="161"/>
      <c r="CW3" s="161"/>
      <c r="CX3" s="161"/>
      <c r="CY3" s="161"/>
      <c r="CZ3" s="161"/>
      <c r="DA3" s="161"/>
      <c r="DB3" s="161"/>
      <c r="DC3" s="161"/>
      <c r="DD3" s="161"/>
      <c r="DE3" s="161"/>
      <c r="DF3" s="161"/>
      <c r="DG3" s="161"/>
      <c r="DH3" s="161"/>
      <c r="DI3" s="161"/>
      <c r="DJ3" s="161"/>
      <c r="DK3" s="161"/>
      <c r="DL3" s="161"/>
      <c r="DM3" s="161"/>
      <c r="DN3" s="161"/>
      <c r="DO3" s="161"/>
      <c r="DP3" s="161"/>
      <c r="DQ3" s="161"/>
      <c r="DR3" s="161"/>
      <c r="DS3" s="161"/>
      <c r="DT3" s="161"/>
      <c r="DU3" s="161"/>
      <c r="DV3" s="161"/>
      <c r="DW3" s="161"/>
      <c r="DX3" s="161"/>
      <c r="DY3" s="161"/>
      <c r="DZ3" s="161"/>
      <c r="EA3" s="161"/>
      <c r="EB3" s="161"/>
      <c r="EC3" s="161"/>
      <c r="ED3" s="161"/>
      <c r="EE3" s="161"/>
      <c r="EF3" s="161"/>
      <c r="EG3" s="161"/>
      <c r="EH3" s="161"/>
      <c r="EI3" s="161"/>
      <c r="EJ3" s="161"/>
      <c r="EK3" s="161"/>
      <c r="EL3" s="161"/>
      <c r="EM3" s="161"/>
      <c r="EN3" s="161"/>
      <c r="EO3" s="161"/>
      <c r="EP3" s="161"/>
      <c r="EQ3" s="161"/>
      <c r="ER3" s="161"/>
      <c r="ES3" s="161"/>
      <c r="ET3" s="161"/>
      <c r="EU3" s="161"/>
      <c r="EV3" s="161"/>
      <c r="EW3" s="161"/>
      <c r="EX3" s="161"/>
      <c r="EY3" s="161"/>
      <c r="EZ3" s="161"/>
      <c r="FA3" s="161"/>
      <c r="FB3" s="161"/>
      <c r="FC3" s="161"/>
      <c r="FD3" s="161"/>
      <c r="FE3" s="161"/>
      <c r="FF3" s="161"/>
      <c r="FG3" s="161"/>
      <c r="FH3" s="161"/>
      <c r="FI3" s="161"/>
      <c r="FJ3" s="161"/>
      <c r="FK3" s="161"/>
      <c r="FL3" s="161"/>
      <c r="FM3" s="161"/>
      <c r="FN3" s="161"/>
      <c r="FO3" s="161"/>
      <c r="FP3" s="161"/>
      <c r="FQ3" s="161"/>
      <c r="FR3" s="161"/>
      <c r="FS3" s="161"/>
      <c r="FT3" s="161"/>
      <c r="FU3" s="161"/>
      <c r="FV3" s="161"/>
      <c r="FW3" s="161"/>
      <c r="FX3" s="161"/>
      <c r="FY3" s="161"/>
      <c r="FZ3" s="161"/>
      <c r="GA3" s="161"/>
      <c r="GB3" s="161"/>
      <c r="GC3" s="161"/>
      <c r="GD3" s="161"/>
      <c r="GE3" s="161"/>
      <c r="GF3" s="161"/>
      <c r="GG3" s="161"/>
      <c r="GH3" s="161"/>
      <c r="GI3" s="161"/>
      <c r="GJ3" s="161"/>
      <c r="GK3" s="161"/>
      <c r="GL3" s="161"/>
      <c r="GM3" s="161"/>
      <c r="GN3" s="161"/>
      <c r="GO3" s="161"/>
      <c r="GP3" s="161"/>
      <c r="GQ3" s="161"/>
      <c r="GR3" s="161"/>
      <c r="GS3" s="161"/>
      <c r="GT3" s="161"/>
      <c r="GU3" s="161"/>
      <c r="GV3" s="161"/>
      <c r="GW3" s="161"/>
      <c r="GX3" s="161"/>
      <c r="GY3" s="161"/>
      <c r="GZ3" s="161"/>
      <c r="HA3" s="161"/>
      <c r="HB3" s="161"/>
      <c r="HC3" s="161"/>
      <c r="HD3" s="161"/>
      <c r="HE3" s="161"/>
      <c r="HF3" s="161"/>
      <c r="HG3" s="161"/>
      <c r="HH3" s="161"/>
      <c r="HI3" s="161"/>
      <c r="HJ3" s="161"/>
      <c r="HK3" s="161"/>
      <c r="HL3" s="161"/>
      <c r="HM3" s="162"/>
      <c r="HN3" s="163" t="str">
        <f>+CONCATENATE("          ",Inicio!D14,"                  ",Inicio!F14,"     ",Inicio!G14)</f>
        <v xml:space="preserve">          Distrito                  :     Villa María del Triunfo</v>
      </c>
      <c r="HO3" s="161"/>
      <c r="HP3" s="161"/>
      <c r="HQ3" s="161"/>
      <c r="HR3" s="161"/>
      <c r="HS3" s="161"/>
      <c r="HT3" s="161"/>
      <c r="HU3" s="161"/>
      <c r="HV3" s="161"/>
      <c r="HW3" s="161"/>
      <c r="HX3" s="164"/>
      <c r="HY3" s="164"/>
      <c r="HZ3" s="164"/>
      <c r="IA3" s="164"/>
      <c r="IB3" s="164"/>
      <c r="IC3" s="164"/>
      <c r="ID3" s="164"/>
      <c r="IE3" s="164"/>
      <c r="IF3" s="164"/>
      <c r="IG3" s="165"/>
    </row>
    <row r="4" spans="1:245" s="28" customFormat="1" ht="18" customHeight="1">
      <c r="B4" s="152"/>
      <c r="C4" s="152"/>
      <c r="D4" s="152"/>
      <c r="E4" s="152"/>
      <c r="F4" s="152"/>
      <c r="G4" s="152"/>
      <c r="H4" s="152"/>
      <c r="I4" s="152"/>
      <c r="J4" s="160" t="str">
        <f>+CONCATENATE("          ",Inicio!D8,"              ",Inicio!F8,"     ",DAY(Inicio!G8),"  de  ",TEXT(Inicio!G8,"mmmm"),"  del  ",YEAR(Inicio!G8))</f>
        <v xml:space="preserve">          Fecha              :     0  de  Enero  del  1900</v>
      </c>
      <c r="K4" s="166"/>
      <c r="L4" s="166"/>
      <c r="M4" s="166"/>
      <c r="N4" s="166"/>
      <c r="O4" s="166"/>
      <c r="P4" s="166"/>
      <c r="Q4" s="166"/>
      <c r="R4" s="166"/>
      <c r="S4" s="166"/>
      <c r="T4" s="166"/>
      <c r="U4" s="166"/>
      <c r="V4" s="166"/>
      <c r="W4" s="166"/>
      <c r="X4" s="166"/>
      <c r="Y4" s="166"/>
      <c r="Z4" s="166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6"/>
      <c r="AL4" s="166"/>
      <c r="AM4" s="166"/>
      <c r="AN4" s="166"/>
      <c r="AO4" s="166"/>
      <c r="AP4" s="166"/>
      <c r="AQ4" s="166"/>
      <c r="AR4" s="166"/>
      <c r="AS4" s="166"/>
      <c r="AT4" s="166"/>
      <c r="AU4" s="166"/>
      <c r="AV4" s="166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6"/>
      <c r="BI4" s="166"/>
      <c r="BJ4" s="166"/>
      <c r="BK4" s="166"/>
      <c r="BL4" s="166"/>
      <c r="BM4" s="166"/>
      <c r="BN4" s="166"/>
      <c r="BO4" s="166"/>
      <c r="BP4" s="166"/>
      <c r="BQ4" s="166"/>
      <c r="BR4" s="166"/>
      <c r="BS4" s="166"/>
      <c r="BT4" s="166"/>
      <c r="BU4" s="166"/>
      <c r="BV4" s="166"/>
      <c r="BW4" s="166"/>
      <c r="BX4" s="166"/>
      <c r="BY4" s="166"/>
      <c r="BZ4" s="166"/>
      <c r="CA4" s="166"/>
      <c r="CB4" s="166"/>
      <c r="CC4" s="166"/>
      <c r="CD4" s="166"/>
      <c r="CE4" s="166"/>
      <c r="CF4" s="166"/>
      <c r="CG4" s="166"/>
      <c r="CH4" s="166"/>
      <c r="CI4" s="166"/>
      <c r="CJ4" s="166"/>
      <c r="CK4" s="166"/>
      <c r="CL4" s="166"/>
      <c r="CM4" s="166"/>
      <c r="CN4" s="166"/>
      <c r="CO4" s="166"/>
      <c r="CP4" s="166"/>
      <c r="CQ4" s="166"/>
      <c r="CR4" s="166"/>
      <c r="CS4" s="166"/>
      <c r="CT4" s="166"/>
      <c r="CU4" s="166"/>
      <c r="CV4" s="166"/>
      <c r="CW4" s="166"/>
      <c r="CX4" s="166"/>
      <c r="CY4" s="166"/>
      <c r="CZ4" s="166"/>
      <c r="DA4" s="166"/>
      <c r="DB4" s="166"/>
      <c r="DC4" s="166"/>
      <c r="DD4" s="166"/>
      <c r="DE4" s="166"/>
      <c r="DF4" s="166"/>
      <c r="DG4" s="166"/>
      <c r="DH4" s="166"/>
      <c r="DI4" s="166"/>
      <c r="DJ4" s="166"/>
      <c r="DK4" s="166"/>
      <c r="DL4" s="166"/>
      <c r="DM4" s="166"/>
      <c r="DN4" s="166"/>
      <c r="DO4" s="166"/>
      <c r="DP4" s="166"/>
      <c r="DQ4" s="166"/>
      <c r="DR4" s="166"/>
      <c r="DS4" s="166"/>
      <c r="DT4" s="166"/>
      <c r="DU4" s="166"/>
      <c r="DV4" s="166"/>
      <c r="DW4" s="166"/>
      <c r="DX4" s="166"/>
      <c r="DY4" s="166"/>
      <c r="DZ4" s="166"/>
      <c r="EA4" s="166"/>
      <c r="EB4" s="166"/>
      <c r="EC4" s="166"/>
      <c r="ED4" s="166"/>
      <c r="EE4" s="166"/>
      <c r="EF4" s="166"/>
      <c r="EG4" s="166"/>
      <c r="EH4" s="166"/>
      <c r="EI4" s="166"/>
      <c r="EJ4" s="166"/>
      <c r="EK4" s="166"/>
      <c r="EL4" s="166"/>
      <c r="EM4" s="166"/>
      <c r="EN4" s="166"/>
      <c r="EO4" s="166"/>
      <c r="EP4" s="166"/>
      <c r="EQ4" s="166"/>
      <c r="ER4" s="166"/>
      <c r="ES4" s="166"/>
      <c r="ET4" s="166"/>
      <c r="EU4" s="166"/>
      <c r="EV4" s="166"/>
      <c r="EW4" s="166"/>
      <c r="EX4" s="166"/>
      <c r="EY4" s="166"/>
      <c r="EZ4" s="166"/>
      <c r="FA4" s="166"/>
      <c r="FB4" s="166"/>
      <c r="FC4" s="166"/>
      <c r="FD4" s="166"/>
      <c r="FE4" s="166"/>
      <c r="FF4" s="166"/>
      <c r="FG4" s="166"/>
      <c r="FH4" s="166"/>
      <c r="FI4" s="166"/>
      <c r="FJ4" s="166"/>
      <c r="FK4" s="166"/>
      <c r="FL4" s="166"/>
      <c r="FM4" s="166"/>
      <c r="FN4" s="166"/>
      <c r="FO4" s="166"/>
      <c r="FP4" s="166"/>
      <c r="FQ4" s="166"/>
      <c r="FR4" s="166"/>
      <c r="FS4" s="166"/>
      <c r="FT4" s="166"/>
      <c r="FU4" s="166"/>
      <c r="FV4" s="166"/>
      <c r="FW4" s="166"/>
      <c r="FX4" s="166"/>
      <c r="FY4" s="166"/>
      <c r="FZ4" s="166"/>
      <c r="GA4" s="166"/>
      <c r="GB4" s="166"/>
      <c r="GC4" s="166"/>
      <c r="GD4" s="166"/>
      <c r="GE4" s="166"/>
      <c r="GF4" s="166"/>
      <c r="GG4" s="166"/>
      <c r="GH4" s="166"/>
      <c r="GI4" s="166"/>
      <c r="GJ4" s="166"/>
      <c r="GK4" s="166"/>
      <c r="GL4" s="166"/>
      <c r="GM4" s="166"/>
      <c r="GN4" s="166"/>
      <c r="GO4" s="166"/>
      <c r="GP4" s="166"/>
      <c r="GQ4" s="166"/>
      <c r="GR4" s="166"/>
      <c r="GS4" s="166"/>
      <c r="GT4" s="166"/>
      <c r="GU4" s="166"/>
      <c r="GV4" s="166"/>
      <c r="GW4" s="166"/>
      <c r="GX4" s="166"/>
      <c r="GY4" s="166"/>
      <c r="GZ4" s="166"/>
      <c r="HA4" s="166"/>
      <c r="HB4" s="166"/>
      <c r="HC4" s="166"/>
      <c r="HD4" s="166"/>
      <c r="HE4" s="166"/>
      <c r="HF4" s="166"/>
      <c r="HG4" s="166"/>
      <c r="HH4" s="166"/>
      <c r="HI4" s="166"/>
      <c r="HJ4" s="166"/>
      <c r="HK4" s="166"/>
      <c r="HL4" s="166"/>
      <c r="HM4" s="162"/>
      <c r="HN4" s="162"/>
      <c r="HO4" s="162"/>
      <c r="HP4" s="162"/>
      <c r="HQ4" s="167"/>
      <c r="HR4" s="161"/>
      <c r="HS4" s="161"/>
      <c r="HT4" s="168"/>
      <c r="HU4" s="168"/>
      <c r="HV4" s="168"/>
      <c r="HW4" s="168"/>
      <c r="HX4" s="164"/>
      <c r="HY4" s="164"/>
      <c r="HZ4" s="164"/>
      <c r="IA4" s="164"/>
      <c r="IB4" s="164"/>
      <c r="IC4" s="164"/>
      <c r="ID4" s="164"/>
      <c r="IE4" s="164"/>
      <c r="IF4" s="164"/>
      <c r="IG4" s="165"/>
    </row>
    <row r="5" spans="1:245" s="28" customFormat="1" ht="18" customHeight="1">
      <c r="B5" s="152"/>
      <c r="C5" s="152"/>
      <c r="D5" s="152"/>
      <c r="E5" s="152"/>
      <c r="F5" s="152"/>
      <c r="G5" s="152"/>
      <c r="H5" s="152"/>
      <c r="I5" s="152"/>
      <c r="J5" s="160" t="str">
        <f>+CONCATENATE("          ",Inicio!D12,"                  ",Inicio!F12,"     ",TEXT(Inicio!G8,"Dddd"))</f>
        <v xml:space="preserve">          Día                  :     sábado</v>
      </c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9"/>
      <c r="BI5" s="169"/>
      <c r="BJ5" s="169"/>
      <c r="BK5" s="169"/>
      <c r="BL5" s="169"/>
      <c r="BM5" s="169"/>
      <c r="BN5" s="169"/>
      <c r="BO5" s="169"/>
      <c r="BP5" s="169"/>
      <c r="BQ5" s="169"/>
      <c r="BR5" s="169"/>
      <c r="BS5" s="169"/>
      <c r="BT5" s="169"/>
      <c r="BU5" s="169"/>
      <c r="BV5" s="169"/>
      <c r="BW5" s="169"/>
      <c r="BX5" s="169"/>
      <c r="BY5" s="169"/>
      <c r="BZ5" s="169"/>
      <c r="CA5" s="169"/>
      <c r="CB5" s="169"/>
      <c r="CC5" s="169"/>
      <c r="CD5" s="169"/>
      <c r="CE5" s="169"/>
      <c r="CF5" s="169"/>
      <c r="CG5" s="169"/>
      <c r="CH5" s="169"/>
      <c r="CI5" s="169"/>
      <c r="CJ5" s="169"/>
      <c r="CK5" s="169"/>
      <c r="CL5" s="169"/>
      <c r="CM5" s="169"/>
      <c r="CN5" s="169"/>
      <c r="CO5" s="169"/>
      <c r="CP5" s="169"/>
      <c r="CQ5" s="169"/>
      <c r="CR5" s="169"/>
      <c r="CS5" s="169"/>
      <c r="CT5" s="169"/>
      <c r="CU5" s="169"/>
      <c r="CV5" s="169"/>
      <c r="CW5" s="169"/>
      <c r="CX5" s="169"/>
      <c r="CY5" s="169"/>
      <c r="CZ5" s="169"/>
      <c r="DA5" s="169"/>
      <c r="DB5" s="169"/>
      <c r="DC5" s="169"/>
      <c r="DD5" s="169"/>
      <c r="DE5" s="169"/>
      <c r="DF5" s="169"/>
      <c r="DG5" s="169"/>
      <c r="DH5" s="169"/>
      <c r="DI5" s="169"/>
      <c r="DJ5" s="169"/>
      <c r="DK5" s="169"/>
      <c r="DL5" s="169"/>
      <c r="DM5" s="169"/>
      <c r="DN5" s="169"/>
      <c r="DO5" s="169"/>
      <c r="DP5" s="169"/>
      <c r="DQ5" s="169"/>
      <c r="DR5" s="169"/>
      <c r="DS5" s="169"/>
      <c r="DT5" s="169"/>
      <c r="DU5" s="169"/>
      <c r="DV5" s="169"/>
      <c r="DW5" s="169"/>
      <c r="DX5" s="169"/>
      <c r="DY5" s="169"/>
      <c r="DZ5" s="169"/>
      <c r="EA5" s="169"/>
      <c r="EB5" s="169"/>
      <c r="EC5" s="169"/>
      <c r="ED5" s="169"/>
      <c r="EE5" s="169"/>
      <c r="EF5" s="169"/>
      <c r="EG5" s="169"/>
      <c r="EH5" s="169"/>
      <c r="EI5" s="169"/>
      <c r="EJ5" s="169"/>
      <c r="EK5" s="169"/>
      <c r="EL5" s="169"/>
      <c r="EM5" s="169"/>
      <c r="EN5" s="169"/>
      <c r="EO5" s="169"/>
      <c r="EP5" s="169"/>
      <c r="EQ5" s="169"/>
      <c r="ER5" s="169"/>
      <c r="ES5" s="169"/>
      <c r="ET5" s="169"/>
      <c r="EU5" s="169"/>
      <c r="EV5" s="169"/>
      <c r="EW5" s="169"/>
      <c r="EX5" s="169"/>
      <c r="EY5" s="169"/>
      <c r="EZ5" s="169"/>
      <c r="FA5" s="169"/>
      <c r="FB5" s="169"/>
      <c r="FC5" s="169"/>
      <c r="FD5" s="169"/>
      <c r="FE5" s="169"/>
      <c r="FF5" s="169"/>
      <c r="FG5" s="169"/>
      <c r="FH5" s="169"/>
      <c r="FI5" s="169"/>
      <c r="FJ5" s="169"/>
      <c r="FK5" s="169"/>
      <c r="FL5" s="169"/>
      <c r="FM5" s="169"/>
      <c r="FN5" s="169"/>
      <c r="FO5" s="169"/>
      <c r="FP5" s="169"/>
      <c r="FQ5" s="169"/>
      <c r="FR5" s="169"/>
      <c r="FS5" s="169"/>
      <c r="FT5" s="169"/>
      <c r="FU5" s="169"/>
      <c r="FV5" s="169"/>
      <c r="FW5" s="169"/>
      <c r="FX5" s="169"/>
      <c r="FY5" s="169"/>
      <c r="FZ5" s="169"/>
      <c r="GA5" s="169"/>
      <c r="GB5" s="169"/>
      <c r="GC5" s="169"/>
      <c r="GD5" s="169"/>
      <c r="GE5" s="169"/>
      <c r="GF5" s="169"/>
      <c r="GG5" s="169"/>
      <c r="GH5" s="169"/>
      <c r="GI5" s="169"/>
      <c r="GJ5" s="169"/>
      <c r="GK5" s="169"/>
      <c r="GL5" s="169"/>
      <c r="GM5" s="169"/>
      <c r="GN5" s="169"/>
      <c r="GO5" s="169"/>
      <c r="GP5" s="169"/>
      <c r="GQ5" s="169"/>
      <c r="GR5" s="169"/>
      <c r="GS5" s="169"/>
      <c r="GT5" s="169"/>
      <c r="GU5" s="169"/>
      <c r="GV5" s="169"/>
      <c r="GW5" s="169"/>
      <c r="GX5" s="169"/>
      <c r="GY5" s="169"/>
      <c r="GZ5" s="169"/>
      <c r="HA5" s="169"/>
      <c r="HB5" s="169"/>
      <c r="HC5" s="169"/>
      <c r="HD5" s="169"/>
      <c r="HE5" s="169"/>
      <c r="HF5" s="169"/>
      <c r="HG5" s="169"/>
      <c r="HH5" s="169"/>
      <c r="HI5" s="169"/>
      <c r="HJ5" s="169"/>
      <c r="HK5" s="169"/>
      <c r="HL5" s="169"/>
      <c r="HM5" s="162"/>
      <c r="HN5" s="162"/>
      <c r="HO5" s="162"/>
      <c r="HP5" s="162"/>
      <c r="HQ5" s="162"/>
      <c r="HR5" s="162"/>
      <c r="HS5" s="162"/>
      <c r="HT5" s="162"/>
      <c r="HU5" s="168"/>
      <c r="HV5" s="168"/>
      <c r="HW5" s="168"/>
      <c r="HX5" s="164"/>
      <c r="HY5" s="164"/>
      <c r="HZ5" s="164"/>
      <c r="IA5" s="164"/>
      <c r="IB5" s="164"/>
      <c r="IC5" s="164"/>
      <c r="ID5" s="164"/>
      <c r="IE5" s="164"/>
      <c r="IF5" s="164"/>
      <c r="IG5" s="165"/>
    </row>
    <row r="6" spans="1:245" ht="9.9499999999999993" customHeight="1">
      <c r="J6" s="170"/>
      <c r="K6" s="171"/>
      <c r="L6" s="171"/>
      <c r="M6" s="171"/>
      <c r="N6" s="171"/>
      <c r="O6" s="171"/>
      <c r="P6" s="171"/>
      <c r="Q6" s="171"/>
      <c r="R6" s="171"/>
      <c r="S6" s="171"/>
      <c r="T6" s="171"/>
      <c r="U6" s="171"/>
      <c r="V6" s="171"/>
      <c r="W6" s="171"/>
      <c r="X6" s="171"/>
      <c r="Y6" s="171"/>
      <c r="Z6" s="171"/>
      <c r="AA6" s="171"/>
      <c r="AB6" s="171"/>
      <c r="AC6" s="171"/>
      <c r="AD6" s="171"/>
      <c r="AE6" s="171"/>
      <c r="AF6" s="171"/>
      <c r="AG6" s="172"/>
      <c r="AH6" s="172"/>
      <c r="AI6" s="172"/>
      <c r="AJ6" s="172"/>
      <c r="AK6" s="172"/>
      <c r="AL6" s="172"/>
      <c r="AM6" s="172"/>
      <c r="AN6" s="172"/>
      <c r="AO6" s="172"/>
      <c r="AP6" s="171"/>
      <c r="AQ6" s="171"/>
      <c r="AR6" s="171"/>
      <c r="AS6" s="171"/>
      <c r="AT6" s="171"/>
      <c r="AU6" s="171"/>
      <c r="AV6" s="171"/>
      <c r="AW6" s="171"/>
      <c r="AX6" s="171"/>
      <c r="AY6" s="171"/>
      <c r="AZ6" s="171"/>
      <c r="BA6" s="171"/>
      <c r="BB6" s="171"/>
      <c r="BC6" s="171"/>
      <c r="BD6" s="171"/>
      <c r="BE6" s="171"/>
      <c r="BF6" s="171"/>
      <c r="BG6" s="171"/>
      <c r="BH6" s="171"/>
      <c r="BI6" s="171"/>
      <c r="BJ6" s="171"/>
      <c r="BK6" s="171"/>
      <c r="BL6" s="171"/>
      <c r="BM6" s="171"/>
      <c r="BN6" s="171"/>
      <c r="BO6" s="171"/>
      <c r="BP6" s="171"/>
      <c r="BQ6" s="171"/>
      <c r="BR6" s="171"/>
      <c r="BS6" s="171"/>
      <c r="BT6" s="171"/>
      <c r="BU6" s="171"/>
      <c r="BV6" s="171"/>
      <c r="BW6" s="171"/>
      <c r="BX6" s="171"/>
      <c r="BY6" s="171"/>
      <c r="BZ6" s="171"/>
      <c r="CA6" s="171"/>
      <c r="CB6" s="171"/>
      <c r="CC6" s="171"/>
      <c r="CD6" s="171"/>
      <c r="CE6" s="171"/>
      <c r="CF6" s="171"/>
      <c r="CG6" s="171"/>
      <c r="CH6" s="171"/>
      <c r="CI6" s="171"/>
      <c r="CJ6" s="171"/>
      <c r="CK6" s="171"/>
      <c r="CL6" s="171"/>
      <c r="CM6" s="171"/>
      <c r="CN6" s="171"/>
      <c r="CO6" s="171"/>
      <c r="CP6" s="171"/>
      <c r="CQ6" s="171"/>
      <c r="CR6" s="171"/>
      <c r="CS6" s="171"/>
      <c r="CT6" s="171"/>
      <c r="CU6" s="171"/>
      <c r="CV6" s="171"/>
      <c r="CW6" s="171"/>
      <c r="CX6" s="171"/>
      <c r="CY6" s="171"/>
      <c r="CZ6" s="171"/>
      <c r="DA6" s="171"/>
      <c r="DB6" s="171"/>
      <c r="DC6" s="171"/>
      <c r="DD6" s="171"/>
      <c r="DE6" s="171"/>
      <c r="DF6" s="171"/>
      <c r="DG6" s="171"/>
      <c r="DH6" s="171"/>
      <c r="DI6" s="171"/>
      <c r="DJ6" s="171"/>
      <c r="DK6" s="171"/>
      <c r="DL6" s="171"/>
      <c r="DM6" s="171"/>
      <c r="DN6" s="171"/>
      <c r="DO6" s="171"/>
      <c r="DP6" s="171"/>
      <c r="DQ6" s="171"/>
      <c r="DR6" s="171"/>
      <c r="DS6" s="171"/>
      <c r="DT6" s="171"/>
      <c r="DU6" s="171"/>
      <c r="DV6" s="171"/>
      <c r="DW6" s="171"/>
      <c r="DX6" s="171"/>
      <c r="DY6" s="171"/>
      <c r="DZ6" s="171"/>
      <c r="EA6" s="171"/>
      <c r="EB6" s="171"/>
      <c r="EC6" s="171"/>
      <c r="ED6" s="171"/>
      <c r="EE6" s="171"/>
      <c r="EF6" s="171"/>
      <c r="EG6" s="171"/>
      <c r="EH6" s="171"/>
      <c r="EI6" s="171"/>
      <c r="EJ6" s="171"/>
      <c r="EK6" s="171"/>
      <c r="EL6" s="171"/>
      <c r="EM6" s="171"/>
      <c r="EN6" s="171"/>
      <c r="EO6" s="171"/>
      <c r="EP6" s="171"/>
      <c r="EQ6" s="171"/>
      <c r="ER6" s="171"/>
      <c r="ES6" s="171"/>
      <c r="ET6" s="171"/>
      <c r="EU6" s="171"/>
      <c r="EV6" s="171"/>
      <c r="EW6" s="171"/>
      <c r="EX6" s="171"/>
      <c r="EY6" s="171"/>
      <c r="EZ6" s="171"/>
      <c r="FA6" s="171"/>
      <c r="FB6" s="171"/>
      <c r="FC6" s="171"/>
      <c r="FD6" s="171"/>
      <c r="FE6" s="171"/>
      <c r="FF6" s="171"/>
      <c r="FG6" s="171"/>
      <c r="FH6" s="171"/>
      <c r="FI6" s="171"/>
      <c r="FJ6" s="171"/>
      <c r="FK6" s="171"/>
      <c r="FL6" s="171"/>
      <c r="FM6" s="171"/>
      <c r="FN6" s="171"/>
      <c r="FO6" s="171"/>
      <c r="FP6" s="171"/>
      <c r="FQ6" s="171"/>
      <c r="FR6" s="171"/>
      <c r="FS6" s="171"/>
      <c r="FT6" s="171"/>
      <c r="FU6" s="171"/>
      <c r="FV6" s="171"/>
      <c r="FW6" s="171"/>
      <c r="FX6" s="171"/>
      <c r="FY6" s="171"/>
      <c r="FZ6" s="171"/>
      <c r="GA6" s="171"/>
      <c r="GB6" s="171"/>
      <c r="GC6" s="171"/>
      <c r="GD6" s="171"/>
      <c r="GE6" s="171"/>
      <c r="GF6" s="171"/>
      <c r="GG6" s="171"/>
      <c r="GH6" s="171"/>
      <c r="GI6" s="171"/>
      <c r="GJ6" s="171"/>
      <c r="GK6" s="171"/>
      <c r="GL6" s="171"/>
      <c r="GM6" s="171"/>
      <c r="GN6" s="171"/>
      <c r="GO6" s="171"/>
      <c r="GP6" s="171"/>
      <c r="GQ6" s="171"/>
      <c r="GR6" s="171"/>
      <c r="GS6" s="171"/>
      <c r="GT6" s="171"/>
      <c r="GU6" s="171"/>
      <c r="GV6" s="171"/>
      <c r="GW6" s="171"/>
      <c r="GX6" s="171"/>
      <c r="GY6" s="171"/>
      <c r="GZ6" s="171"/>
      <c r="HA6" s="171"/>
      <c r="HB6" s="171"/>
      <c r="HC6" s="171"/>
      <c r="HD6" s="171"/>
      <c r="HE6" s="171"/>
      <c r="HF6" s="171"/>
      <c r="HG6" s="171"/>
      <c r="HH6" s="171"/>
      <c r="HI6" s="171"/>
      <c r="HJ6" s="171"/>
      <c r="HK6" s="171"/>
      <c r="HL6" s="171"/>
      <c r="HM6" s="171"/>
      <c r="HN6" s="171"/>
      <c r="HO6" s="171"/>
      <c r="HP6" s="171"/>
      <c r="HQ6" s="171"/>
      <c r="HR6" s="171"/>
      <c r="HS6" s="171"/>
      <c r="HT6" s="171"/>
      <c r="HU6" s="173"/>
      <c r="HV6" s="173"/>
      <c r="HW6" s="173"/>
      <c r="HX6" s="173"/>
      <c r="HY6" s="173"/>
      <c r="HZ6" s="173"/>
      <c r="IA6" s="173"/>
      <c r="IB6" s="173"/>
      <c r="IC6" s="173"/>
      <c r="ID6" s="173"/>
      <c r="IE6" s="173"/>
      <c r="IF6" s="173"/>
      <c r="IG6" s="174"/>
    </row>
    <row r="7" spans="1:245" ht="10.15" customHeight="1"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  <c r="AG7" s="7"/>
      <c r="AH7" s="7"/>
      <c r="AI7" s="7"/>
      <c r="AJ7" s="7"/>
      <c r="AK7" s="7"/>
      <c r="AL7" s="7"/>
      <c r="AM7" s="7"/>
      <c r="AN7" s="7"/>
      <c r="AO7" s="7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</row>
    <row r="8" spans="1:245" ht="27.6" hidden="1" customHeight="1">
      <c r="J8" s="5"/>
      <c r="K8" s="186">
        <f t="shared" ref="K8:T8" si="0">+IF(LEN($K$12)&gt;1,999,1)+IF(K15="n",1,2)</f>
        <v>1001</v>
      </c>
      <c r="L8" s="186">
        <f t="shared" si="0"/>
        <v>1001</v>
      </c>
      <c r="M8" s="186">
        <f t="shared" si="0"/>
        <v>1001</v>
      </c>
      <c r="N8" s="186">
        <f t="shared" si="0"/>
        <v>1000</v>
      </c>
      <c r="O8" s="186">
        <f t="shared" si="0"/>
        <v>1000</v>
      </c>
      <c r="P8" s="186">
        <f t="shared" si="0"/>
        <v>1000</v>
      </c>
      <c r="Q8" s="186">
        <f t="shared" si="0"/>
        <v>1000</v>
      </c>
      <c r="R8" s="186">
        <f t="shared" si="0"/>
        <v>1000</v>
      </c>
      <c r="S8" s="186">
        <f t="shared" si="0"/>
        <v>1000</v>
      </c>
      <c r="T8" s="186">
        <f t="shared" si="0"/>
        <v>1000</v>
      </c>
      <c r="U8" s="186">
        <f t="shared" ref="U8:AD8" si="1">+IF(LEN($U$12)&gt;1,999,1)+IF(U15="n",1,2)</f>
        <v>1001</v>
      </c>
      <c r="V8" s="186">
        <f t="shared" si="1"/>
        <v>1001</v>
      </c>
      <c r="W8" s="186">
        <f t="shared" si="1"/>
        <v>1001</v>
      </c>
      <c r="X8" s="186">
        <f t="shared" si="1"/>
        <v>1000</v>
      </c>
      <c r="Y8" s="186">
        <f t="shared" si="1"/>
        <v>1000</v>
      </c>
      <c r="Z8" s="186">
        <f t="shared" si="1"/>
        <v>1000</v>
      </c>
      <c r="AA8" s="186">
        <f t="shared" si="1"/>
        <v>1000</v>
      </c>
      <c r="AB8" s="186">
        <f t="shared" si="1"/>
        <v>1000</v>
      </c>
      <c r="AC8" s="186">
        <f t="shared" si="1"/>
        <v>1000</v>
      </c>
      <c r="AD8" s="186">
        <f t="shared" si="1"/>
        <v>1000</v>
      </c>
      <c r="AE8" s="186">
        <f t="shared" ref="AE8:AN8" si="2">+IF(LEN($AE$12)&gt;1,999,1)+IF(AE15="n",1,2)</f>
        <v>1001</v>
      </c>
      <c r="AF8" s="186">
        <f t="shared" si="2"/>
        <v>1001</v>
      </c>
      <c r="AG8" s="186">
        <f t="shared" si="2"/>
        <v>1001</v>
      </c>
      <c r="AH8" s="186">
        <f t="shared" si="2"/>
        <v>1000</v>
      </c>
      <c r="AI8" s="186">
        <f t="shared" si="2"/>
        <v>1000</v>
      </c>
      <c r="AJ8" s="186">
        <f t="shared" si="2"/>
        <v>1000</v>
      </c>
      <c r="AK8" s="186">
        <f t="shared" si="2"/>
        <v>1000</v>
      </c>
      <c r="AL8" s="186">
        <f t="shared" si="2"/>
        <v>1000</v>
      </c>
      <c r="AM8" s="186">
        <f t="shared" si="2"/>
        <v>1000</v>
      </c>
      <c r="AN8" s="186">
        <f t="shared" si="2"/>
        <v>1000</v>
      </c>
      <c r="AO8" s="186">
        <f t="shared" ref="AO8:AX8" si="3">+IF(LEN($AO$12)&gt;1,999,1)+IF(AO15="n",1,2)</f>
        <v>1001</v>
      </c>
      <c r="AP8" s="186">
        <f t="shared" si="3"/>
        <v>1001</v>
      </c>
      <c r="AQ8" s="186">
        <f t="shared" si="3"/>
        <v>1001</v>
      </c>
      <c r="AR8" s="186">
        <f t="shared" si="3"/>
        <v>1000</v>
      </c>
      <c r="AS8" s="186">
        <f t="shared" si="3"/>
        <v>1000</v>
      </c>
      <c r="AT8" s="186">
        <f t="shared" si="3"/>
        <v>1000</v>
      </c>
      <c r="AU8" s="186">
        <f t="shared" si="3"/>
        <v>1000</v>
      </c>
      <c r="AV8" s="186">
        <f t="shared" si="3"/>
        <v>1000</v>
      </c>
      <c r="AW8" s="186">
        <f t="shared" si="3"/>
        <v>1000</v>
      </c>
      <c r="AX8" s="186">
        <f t="shared" si="3"/>
        <v>1000</v>
      </c>
      <c r="AY8" s="186">
        <f t="shared" ref="AY8:BH8" si="4">+IF(LEN($AY$12)&gt;1,999,1)+IF(AY15="n",1,2)</f>
        <v>1001</v>
      </c>
      <c r="AZ8" s="186">
        <f t="shared" si="4"/>
        <v>1001</v>
      </c>
      <c r="BA8" s="186">
        <f t="shared" si="4"/>
        <v>1001</v>
      </c>
      <c r="BB8" s="186">
        <f t="shared" si="4"/>
        <v>1000</v>
      </c>
      <c r="BC8" s="186">
        <f t="shared" si="4"/>
        <v>1000</v>
      </c>
      <c r="BD8" s="186">
        <f t="shared" si="4"/>
        <v>1000</v>
      </c>
      <c r="BE8" s="186">
        <f t="shared" si="4"/>
        <v>1000</v>
      </c>
      <c r="BF8" s="186">
        <f t="shared" si="4"/>
        <v>1000</v>
      </c>
      <c r="BG8" s="186">
        <f t="shared" si="4"/>
        <v>1000</v>
      </c>
      <c r="BH8" s="186">
        <f t="shared" si="4"/>
        <v>1000</v>
      </c>
      <c r="BI8" s="186">
        <f t="shared" ref="BI8:BR8" si="5">+IF(LEN($BI$12)&gt;1,999,1)+IF(BI15="n",1,2)</f>
        <v>1001</v>
      </c>
      <c r="BJ8" s="186">
        <f t="shared" si="5"/>
        <v>1001</v>
      </c>
      <c r="BK8" s="186">
        <f t="shared" si="5"/>
        <v>1001</v>
      </c>
      <c r="BL8" s="186">
        <f t="shared" si="5"/>
        <v>1000</v>
      </c>
      <c r="BM8" s="186">
        <f t="shared" si="5"/>
        <v>1000</v>
      </c>
      <c r="BN8" s="186">
        <f t="shared" si="5"/>
        <v>1000</v>
      </c>
      <c r="BO8" s="186">
        <f t="shared" si="5"/>
        <v>1000</v>
      </c>
      <c r="BP8" s="186">
        <f t="shared" si="5"/>
        <v>1000</v>
      </c>
      <c r="BQ8" s="186">
        <f t="shared" si="5"/>
        <v>1000</v>
      </c>
      <c r="BR8" s="186">
        <f t="shared" si="5"/>
        <v>1000</v>
      </c>
      <c r="BS8" s="186">
        <f t="shared" ref="BS8:CB8" si="6">+IF(LEN($BS$12)&gt;1,999,1)+IF(BS15="n",1,2)</f>
        <v>1001</v>
      </c>
      <c r="BT8" s="186">
        <f t="shared" si="6"/>
        <v>1001</v>
      </c>
      <c r="BU8" s="186">
        <f t="shared" si="6"/>
        <v>1001</v>
      </c>
      <c r="BV8" s="186">
        <f t="shared" si="6"/>
        <v>1000</v>
      </c>
      <c r="BW8" s="186">
        <f t="shared" si="6"/>
        <v>1000</v>
      </c>
      <c r="BX8" s="186">
        <f t="shared" si="6"/>
        <v>1000</v>
      </c>
      <c r="BY8" s="186">
        <f t="shared" si="6"/>
        <v>1000</v>
      </c>
      <c r="BZ8" s="186">
        <f t="shared" si="6"/>
        <v>1000</v>
      </c>
      <c r="CA8" s="186">
        <f t="shared" si="6"/>
        <v>1000</v>
      </c>
      <c r="CB8" s="186">
        <f t="shared" si="6"/>
        <v>1000</v>
      </c>
      <c r="CC8" s="186">
        <f t="shared" ref="CC8:CL8" si="7">+IF(LEN($CC$12)&gt;1,999,1)+IF(CC15="n",1,2)</f>
        <v>1001</v>
      </c>
      <c r="CD8" s="186">
        <f t="shared" si="7"/>
        <v>1001</v>
      </c>
      <c r="CE8" s="186">
        <f t="shared" si="7"/>
        <v>1001</v>
      </c>
      <c r="CF8" s="186">
        <f t="shared" si="7"/>
        <v>1000</v>
      </c>
      <c r="CG8" s="186">
        <f t="shared" si="7"/>
        <v>1000</v>
      </c>
      <c r="CH8" s="186">
        <f t="shared" si="7"/>
        <v>1000</v>
      </c>
      <c r="CI8" s="186">
        <f t="shared" si="7"/>
        <v>1000</v>
      </c>
      <c r="CJ8" s="186">
        <f t="shared" si="7"/>
        <v>1000</v>
      </c>
      <c r="CK8" s="186">
        <f t="shared" si="7"/>
        <v>1000</v>
      </c>
      <c r="CL8" s="186">
        <f t="shared" si="7"/>
        <v>1000</v>
      </c>
      <c r="CM8" s="186">
        <f t="shared" ref="CM8:CV8" si="8">+IF(LEN($CM$12)&gt;1,999,1)+IF(CM15="n",1,2)</f>
        <v>1001</v>
      </c>
      <c r="CN8" s="186">
        <f t="shared" si="8"/>
        <v>1001</v>
      </c>
      <c r="CO8" s="186">
        <f t="shared" si="8"/>
        <v>1001</v>
      </c>
      <c r="CP8" s="186">
        <f t="shared" si="8"/>
        <v>1000</v>
      </c>
      <c r="CQ8" s="186">
        <f t="shared" si="8"/>
        <v>1000</v>
      </c>
      <c r="CR8" s="186">
        <f t="shared" si="8"/>
        <v>1000</v>
      </c>
      <c r="CS8" s="186">
        <f t="shared" si="8"/>
        <v>1000</v>
      </c>
      <c r="CT8" s="186">
        <f t="shared" si="8"/>
        <v>1000</v>
      </c>
      <c r="CU8" s="186">
        <f t="shared" si="8"/>
        <v>1000</v>
      </c>
      <c r="CV8" s="186">
        <f t="shared" si="8"/>
        <v>1000</v>
      </c>
      <c r="CW8" s="186">
        <f t="shared" ref="CW8:DF8" si="9">+IF(LEN($CW$12)&gt;1,999,1)+IF(CW15="n",1,2)</f>
        <v>1001</v>
      </c>
      <c r="CX8" s="186">
        <f t="shared" si="9"/>
        <v>1001</v>
      </c>
      <c r="CY8" s="186">
        <f t="shared" si="9"/>
        <v>1001</v>
      </c>
      <c r="CZ8" s="62">
        <f t="shared" si="9"/>
        <v>1000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+IF(LEN($DG$12)&gt;1,999,1)+IF(DG15="n",1,2)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1000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+IF(LEN($DQ$12)&gt;1,999,1)+IF(DQ15="n",1,2)</f>
        <v>3</v>
      </c>
      <c r="DR8" s="62">
        <f t="shared" si="11"/>
        <v>3</v>
      </c>
      <c r="DS8" s="62">
        <f t="shared" si="11"/>
        <v>3</v>
      </c>
      <c r="DT8" s="62">
        <f t="shared" si="11"/>
        <v>2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+IF(LEN($EA$12)&gt;1,999,1)+IF(EA15="n",1,2)</f>
        <v>3</v>
      </c>
      <c r="EB8" s="62">
        <f t="shared" si="12"/>
        <v>3</v>
      </c>
      <c r="EC8" s="62">
        <f t="shared" si="12"/>
        <v>3</v>
      </c>
      <c r="ED8" s="62">
        <f t="shared" si="12"/>
        <v>2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+IF(LEN($EK$12)&gt;1,999,1)+IF(EK15="n",1,2)</f>
        <v>3</v>
      </c>
      <c r="EL8" s="62">
        <f t="shared" si="13"/>
        <v>3</v>
      </c>
      <c r="EM8" s="62">
        <f t="shared" si="13"/>
        <v>3</v>
      </c>
      <c r="EN8" s="62">
        <f t="shared" si="13"/>
        <v>2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2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+IF(LEN($FE$12)&gt;1,999,1)+IF(FE15="n",1,2)</f>
        <v>3</v>
      </c>
      <c r="FF8" s="62">
        <f t="shared" si="14"/>
        <v>3</v>
      </c>
      <c r="FG8" s="62">
        <f t="shared" si="14"/>
        <v>3</v>
      </c>
      <c r="FH8" s="62">
        <f t="shared" si="14"/>
        <v>2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+IF(LEN($FO$12)&gt;1,999,1)+IF(FO15="n",1,2)</f>
        <v>3</v>
      </c>
      <c r="FP8" s="62">
        <f t="shared" si="15"/>
        <v>3</v>
      </c>
      <c r="FQ8" s="62">
        <f t="shared" si="15"/>
        <v>3</v>
      </c>
      <c r="FR8" s="62">
        <f t="shared" si="15"/>
        <v>2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+IF(LEN($FY$12)&gt;1,999,1)+IF(FY15="n",1,2)</f>
        <v>3</v>
      </c>
      <c r="FZ8" s="62">
        <f t="shared" si="16"/>
        <v>3</v>
      </c>
      <c r="GA8" s="62">
        <f t="shared" si="16"/>
        <v>3</v>
      </c>
      <c r="GB8" s="62">
        <f t="shared" si="16"/>
        <v>2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+IF(LEN($GI$12)&gt;1,999,1)+IF(GI15="n",1,2)</f>
        <v>3</v>
      </c>
      <c r="GJ8" s="62">
        <f t="shared" si="17"/>
        <v>3</v>
      </c>
      <c r="GK8" s="62">
        <f t="shared" si="17"/>
        <v>3</v>
      </c>
      <c r="GL8" s="62">
        <f t="shared" si="17"/>
        <v>2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+IF(LEN($GS$12)&gt;1,999,1)+IF(GS15="n",1,2)</f>
        <v>3</v>
      </c>
      <c r="GT8" s="62">
        <f t="shared" si="18"/>
        <v>3</v>
      </c>
      <c r="GU8" s="62">
        <f t="shared" si="18"/>
        <v>3</v>
      </c>
      <c r="GV8" s="62">
        <f t="shared" si="18"/>
        <v>2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 t="shared" ref="HC8:HL8" si="19">+IF(HC15="n",1,1001)</f>
        <v>1001</v>
      </c>
      <c r="HD8" s="186">
        <f t="shared" si="19"/>
        <v>1001</v>
      </c>
      <c r="HE8" s="186">
        <f t="shared" si="19"/>
        <v>1001</v>
      </c>
      <c r="HF8" s="186">
        <f t="shared" si="19"/>
        <v>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v>1001</v>
      </c>
      <c r="HS8" s="186">
        <v>1001</v>
      </c>
      <c r="HT8" s="186">
        <v>1001</v>
      </c>
      <c r="HU8" s="186">
        <v>1001</v>
      </c>
      <c r="HV8" s="186">
        <f>+IF(HV15="n",1,1001)</f>
        <v>1001</v>
      </c>
      <c r="HW8" s="186">
        <f t="shared" ref="HW8:IF8" si="20">+IF(HW15="n",1,1001)</f>
        <v>1001</v>
      </c>
      <c r="HX8" s="186">
        <f t="shared" si="20"/>
        <v>1001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>
        <f t="shared" si="20"/>
        <v>1</v>
      </c>
      <c r="IC8" s="186">
        <f t="shared" si="20"/>
        <v>1</v>
      </c>
      <c r="ID8" s="186">
        <f t="shared" si="20"/>
        <v>1</v>
      </c>
      <c r="IE8" s="186">
        <f t="shared" si="20"/>
        <v>1</v>
      </c>
      <c r="IF8" s="186">
        <f t="shared" si="20"/>
        <v>1001</v>
      </c>
    </row>
    <row r="9" spans="1:245" ht="24.95" customHeight="1">
      <c r="J9" s="829" t="s">
        <v>1</v>
      </c>
      <c r="K9" s="185" t="s">
        <v>169</v>
      </c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1"/>
      <c r="BE9" s="71"/>
      <c r="BF9" s="71"/>
      <c r="BG9" s="71"/>
      <c r="BH9" s="71"/>
      <c r="BI9" s="71"/>
      <c r="BJ9" s="71"/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71"/>
      <c r="CM9" s="71"/>
      <c r="CN9" s="71"/>
      <c r="CO9" s="71"/>
      <c r="CP9" s="71"/>
      <c r="CQ9" s="71"/>
      <c r="CR9" s="71"/>
      <c r="CS9" s="71"/>
      <c r="CT9" s="71"/>
      <c r="CU9" s="71"/>
      <c r="CV9" s="71"/>
      <c r="CW9" s="62"/>
      <c r="CX9" s="62"/>
      <c r="CY9" s="62"/>
      <c r="CZ9" s="62"/>
      <c r="DA9" s="62"/>
      <c r="DB9" s="62"/>
      <c r="DC9" s="62"/>
      <c r="DD9" s="62"/>
      <c r="DE9" s="62"/>
      <c r="DF9" s="62"/>
      <c r="DG9" s="62"/>
      <c r="DH9" s="62"/>
      <c r="DI9" s="62"/>
      <c r="DJ9" s="62"/>
      <c r="DK9" s="62"/>
      <c r="DL9" s="62"/>
      <c r="DM9" s="62"/>
      <c r="DN9" s="62"/>
      <c r="DO9" s="62"/>
      <c r="DP9" s="62"/>
      <c r="DQ9" s="71"/>
      <c r="DR9" s="71"/>
      <c r="DS9" s="71"/>
      <c r="DT9" s="71"/>
      <c r="DU9" s="71"/>
      <c r="DV9" s="71"/>
      <c r="DW9" s="71"/>
      <c r="DX9" s="71"/>
      <c r="DY9" s="71"/>
      <c r="DZ9" s="71"/>
      <c r="EA9" s="71"/>
      <c r="EB9" s="71"/>
      <c r="EC9" s="71"/>
      <c r="ED9" s="71"/>
      <c r="EE9" s="71"/>
      <c r="EF9" s="71"/>
      <c r="EG9" s="71"/>
      <c r="EH9" s="71"/>
      <c r="EI9" s="71"/>
      <c r="EJ9" s="71"/>
      <c r="EK9" s="71"/>
      <c r="EL9" s="71"/>
      <c r="EM9" s="71"/>
      <c r="EN9" s="71"/>
      <c r="EO9" s="71"/>
      <c r="EP9" s="71"/>
      <c r="EQ9" s="71"/>
      <c r="ER9" s="71"/>
      <c r="ES9" s="71"/>
      <c r="ET9" s="71"/>
      <c r="EU9" s="71"/>
      <c r="EV9" s="71"/>
      <c r="EW9" s="71"/>
      <c r="EX9" s="71"/>
      <c r="EY9" s="71"/>
      <c r="EZ9" s="71"/>
      <c r="FA9" s="71"/>
      <c r="FB9" s="71"/>
      <c r="FC9" s="71"/>
      <c r="FD9" s="71"/>
      <c r="FE9" s="71"/>
      <c r="FF9" s="71"/>
      <c r="FG9" s="71"/>
      <c r="FH9" s="71"/>
      <c r="FI9" s="71"/>
      <c r="FJ9" s="71"/>
      <c r="FK9" s="71"/>
      <c r="FL9" s="71"/>
      <c r="FM9" s="71"/>
      <c r="FN9" s="71"/>
      <c r="FO9" s="71"/>
      <c r="FP9" s="71"/>
      <c r="FQ9" s="71"/>
      <c r="FR9" s="71"/>
      <c r="FS9" s="71"/>
      <c r="FT9" s="71"/>
      <c r="FU9" s="71"/>
      <c r="FV9" s="71"/>
      <c r="FW9" s="71"/>
      <c r="FX9" s="71"/>
      <c r="FY9" s="71"/>
      <c r="FZ9" s="71"/>
      <c r="GA9" s="71"/>
      <c r="GB9" s="71"/>
      <c r="GC9" s="71"/>
      <c r="GD9" s="71"/>
      <c r="GE9" s="71"/>
      <c r="GF9" s="71"/>
      <c r="GG9" s="71"/>
      <c r="GH9" s="71"/>
      <c r="GI9" s="71"/>
      <c r="GJ9" s="71"/>
      <c r="GK9" s="71"/>
      <c r="GL9" s="71"/>
      <c r="GM9" s="71"/>
      <c r="GN9" s="71"/>
      <c r="GO9" s="71"/>
      <c r="GP9" s="71"/>
      <c r="GQ9" s="71"/>
      <c r="GR9" s="71"/>
      <c r="GS9" s="71"/>
      <c r="GT9" s="71"/>
      <c r="GU9" s="71"/>
      <c r="GV9" s="71"/>
      <c r="GW9" s="71"/>
      <c r="GX9" s="71"/>
      <c r="GY9" s="71"/>
      <c r="GZ9" s="71"/>
      <c r="HA9" s="71"/>
      <c r="HB9" s="71"/>
      <c r="HC9" s="159" t="s">
        <v>292</v>
      </c>
      <c r="HD9" s="71"/>
      <c r="HE9" s="71"/>
      <c r="HF9" s="71"/>
      <c r="HG9" s="71"/>
      <c r="HH9" s="71"/>
      <c r="HI9" s="71"/>
      <c r="HJ9" s="71"/>
      <c r="HK9" s="71"/>
      <c r="HL9" s="71"/>
      <c r="HM9" s="831" t="s">
        <v>2</v>
      </c>
      <c r="HN9" s="825" t="s">
        <v>3</v>
      </c>
      <c r="HO9" s="825" t="s">
        <v>4</v>
      </c>
      <c r="HP9" s="825" t="s">
        <v>5</v>
      </c>
      <c r="HQ9" s="826" t="s">
        <v>16</v>
      </c>
      <c r="HR9" s="826"/>
      <c r="HS9" s="826"/>
      <c r="HT9" s="826"/>
      <c r="HV9" s="183" t="s">
        <v>140</v>
      </c>
      <c r="HW9" s="183"/>
      <c r="HX9" s="183"/>
      <c r="HY9" s="183"/>
      <c r="HZ9" s="183"/>
      <c r="IA9" s="183"/>
      <c r="IB9" s="183"/>
      <c r="IC9" s="183"/>
      <c r="ID9" s="183"/>
      <c r="IE9" s="183"/>
      <c r="IF9" s="22"/>
      <c r="IG9" s="22"/>
    </row>
    <row r="10" spans="1:245" ht="15.95" customHeight="1">
      <c r="J10" s="829"/>
      <c r="K10" s="22" t="str">
        <f>+CONCATENATE(K13,K11)</f>
        <v>Auto1</v>
      </c>
      <c r="L10" s="22" t="str">
        <f t="shared" ref="L10:BW10" si="21">+CONCATENATE(L13,L11)</f>
        <v>Auto1</v>
      </c>
      <c r="M10" s="22" t="str">
        <f t="shared" si="21"/>
        <v>Auto1</v>
      </c>
      <c r="N10" s="22" t="str">
        <f t="shared" si="21"/>
        <v>Auto0</v>
      </c>
      <c r="O10" s="22" t="str">
        <f t="shared" si="21"/>
        <v>Auto0</v>
      </c>
      <c r="P10" s="22" t="str">
        <f t="shared" si="21"/>
        <v>Auto0</v>
      </c>
      <c r="Q10" s="22" t="str">
        <f t="shared" si="21"/>
        <v>Auto0</v>
      </c>
      <c r="R10" s="22" t="str">
        <f t="shared" si="21"/>
        <v>Auto0</v>
      </c>
      <c r="S10" s="22" t="str">
        <f t="shared" si="21"/>
        <v>Auto0</v>
      </c>
      <c r="T10" s="22" t="str">
        <f t="shared" si="21"/>
        <v>Auto0</v>
      </c>
      <c r="U10" s="22" t="str">
        <f t="shared" si="21"/>
        <v>Taxi1</v>
      </c>
      <c r="V10" s="22" t="str">
        <f t="shared" si="21"/>
        <v>Taxi1</v>
      </c>
      <c r="W10" s="22" t="str">
        <f t="shared" si="21"/>
        <v>Taxi1</v>
      </c>
      <c r="X10" s="22" t="str">
        <f t="shared" si="21"/>
        <v>Taxi0</v>
      </c>
      <c r="Y10" s="22" t="str">
        <f t="shared" si="21"/>
        <v>Taxi0</v>
      </c>
      <c r="Z10" s="22" t="str">
        <f t="shared" si="21"/>
        <v>Taxi0</v>
      </c>
      <c r="AA10" s="22" t="str">
        <f t="shared" si="21"/>
        <v>Taxi0</v>
      </c>
      <c r="AB10" s="22" t="str">
        <f t="shared" si="21"/>
        <v>Taxi0</v>
      </c>
      <c r="AC10" s="22" t="str">
        <f t="shared" si="21"/>
        <v>Taxi0</v>
      </c>
      <c r="AD10" s="22" t="str">
        <f t="shared" si="21"/>
        <v>Taxi0</v>
      </c>
      <c r="AE10" s="22" t="str">
        <f t="shared" si="21"/>
        <v>Omnibus1</v>
      </c>
      <c r="AF10" s="22" t="str">
        <f t="shared" si="21"/>
        <v>Omnibus1</v>
      </c>
      <c r="AG10" s="22" t="str">
        <f t="shared" si="21"/>
        <v>Omnibus1</v>
      </c>
      <c r="AH10" s="22" t="str">
        <f t="shared" si="21"/>
        <v>Omnibus0</v>
      </c>
      <c r="AI10" s="22" t="str">
        <f t="shared" si="21"/>
        <v>Omnibus0</v>
      </c>
      <c r="AJ10" s="22" t="str">
        <f t="shared" si="21"/>
        <v>Omnibus0</v>
      </c>
      <c r="AK10" s="22" t="str">
        <f t="shared" si="21"/>
        <v>Omnibus0</v>
      </c>
      <c r="AL10" s="22" t="str">
        <f t="shared" si="21"/>
        <v>Omnibus0</v>
      </c>
      <c r="AM10" s="22" t="str">
        <f t="shared" si="21"/>
        <v>Omnibus0</v>
      </c>
      <c r="AN10" s="22" t="str">
        <f t="shared" si="21"/>
        <v>Omnibus0</v>
      </c>
      <c r="AO10" s="22" t="str">
        <f t="shared" si="21"/>
        <v>Microbús1</v>
      </c>
      <c r="AP10" s="22" t="str">
        <f t="shared" si="21"/>
        <v>Microbús1</v>
      </c>
      <c r="AQ10" s="22" t="str">
        <f t="shared" si="21"/>
        <v>Microbús1</v>
      </c>
      <c r="AR10" s="22" t="str">
        <f t="shared" si="21"/>
        <v>Microbús0</v>
      </c>
      <c r="AS10" s="22" t="str">
        <f t="shared" si="21"/>
        <v>Microbús0</v>
      </c>
      <c r="AT10" s="22" t="str">
        <f t="shared" si="21"/>
        <v>Microbús0</v>
      </c>
      <c r="AU10" s="22" t="str">
        <f t="shared" si="21"/>
        <v>Microbús0</v>
      </c>
      <c r="AV10" s="22" t="str">
        <f t="shared" si="21"/>
        <v>Microbús0</v>
      </c>
      <c r="AW10" s="22" t="str">
        <f t="shared" si="21"/>
        <v>Microbús0</v>
      </c>
      <c r="AX10" s="22" t="str">
        <f t="shared" si="21"/>
        <v>Microbús0</v>
      </c>
      <c r="AY10" s="22" t="str">
        <f t="shared" si="21"/>
        <v>Camioneta Rural1</v>
      </c>
      <c r="AZ10" s="22" t="str">
        <f t="shared" si="21"/>
        <v>Camioneta Rural1</v>
      </c>
      <c r="BA10" s="22" t="str">
        <f t="shared" si="21"/>
        <v>Camioneta Rural1</v>
      </c>
      <c r="BB10" s="22" t="str">
        <f t="shared" si="21"/>
        <v>Camioneta Rural0</v>
      </c>
      <c r="BC10" s="22" t="str">
        <f t="shared" si="21"/>
        <v>Camioneta Rural0</v>
      </c>
      <c r="BD10" s="22" t="str">
        <f t="shared" si="21"/>
        <v>Camioneta Rural0</v>
      </c>
      <c r="BE10" s="22" t="str">
        <f t="shared" si="21"/>
        <v>Camioneta Rural0</v>
      </c>
      <c r="BF10" s="22" t="str">
        <f t="shared" si="21"/>
        <v>Camioneta Rural0</v>
      </c>
      <c r="BG10" s="22" t="str">
        <f t="shared" si="21"/>
        <v>Camioneta Rural0</v>
      </c>
      <c r="BH10" s="22" t="str">
        <f t="shared" si="21"/>
        <v>Camioneta Rural0</v>
      </c>
      <c r="BI10" s="22" t="str">
        <f t="shared" si="21"/>
        <v>Moto lineal1</v>
      </c>
      <c r="BJ10" s="22" t="str">
        <f t="shared" si="21"/>
        <v>Moto lineal1</v>
      </c>
      <c r="BK10" s="22" t="str">
        <f t="shared" si="21"/>
        <v>Moto lineal1</v>
      </c>
      <c r="BL10" s="22" t="str">
        <f t="shared" si="21"/>
        <v>Moto lineal0</v>
      </c>
      <c r="BM10" s="22" t="str">
        <f t="shared" si="21"/>
        <v>Moto lineal0</v>
      </c>
      <c r="BN10" s="22" t="str">
        <f t="shared" si="21"/>
        <v>Moto lineal0</v>
      </c>
      <c r="BO10" s="22" t="str">
        <f t="shared" si="21"/>
        <v>Moto lineal0</v>
      </c>
      <c r="BP10" s="22" t="str">
        <f t="shared" si="21"/>
        <v>Moto lineal0</v>
      </c>
      <c r="BQ10" s="22" t="str">
        <f t="shared" si="21"/>
        <v>Moto lineal0</v>
      </c>
      <c r="BR10" s="22" t="str">
        <f t="shared" si="21"/>
        <v>Moto lineal0</v>
      </c>
      <c r="BS10" s="22" t="str">
        <f t="shared" si="21"/>
        <v>Mototaxi1</v>
      </c>
      <c r="BT10" s="22" t="str">
        <f t="shared" si="21"/>
        <v>Mototaxi1</v>
      </c>
      <c r="BU10" s="22" t="str">
        <f t="shared" si="21"/>
        <v>Mototaxi1</v>
      </c>
      <c r="BV10" s="22" t="str">
        <f t="shared" si="21"/>
        <v>Mototaxi0</v>
      </c>
      <c r="BW10" s="22" t="str">
        <f t="shared" si="21"/>
        <v>Mototaxi0</v>
      </c>
      <c r="BX10" s="22" t="str">
        <f t="shared" ref="BX10:EI10" si="22">+CONCATENATE(BX13,BX11)</f>
        <v>Mototaxi0</v>
      </c>
      <c r="BY10" s="22" t="str">
        <f t="shared" si="22"/>
        <v>Mototaxi0</v>
      </c>
      <c r="BZ10" s="22" t="str">
        <f t="shared" si="22"/>
        <v>Mototaxi0</v>
      </c>
      <c r="CA10" s="22" t="str">
        <f t="shared" si="22"/>
        <v>Mototaxi0</v>
      </c>
      <c r="CB10" s="22" t="str">
        <f t="shared" si="22"/>
        <v>Mototaxi0</v>
      </c>
      <c r="CC10" s="22" t="str">
        <f t="shared" si="22"/>
        <v>Bicicleta1</v>
      </c>
      <c r="CD10" s="22" t="str">
        <f t="shared" si="22"/>
        <v>Bicicleta1</v>
      </c>
      <c r="CE10" s="22" t="str">
        <f t="shared" si="22"/>
        <v>Bicicleta1</v>
      </c>
      <c r="CF10" s="22" t="str">
        <f t="shared" si="22"/>
        <v>Bicicleta0</v>
      </c>
      <c r="CG10" s="22" t="str">
        <f t="shared" si="22"/>
        <v>Bicicleta0</v>
      </c>
      <c r="CH10" s="22" t="str">
        <f t="shared" si="22"/>
        <v>Bicicleta0</v>
      </c>
      <c r="CI10" s="22" t="str">
        <f t="shared" si="22"/>
        <v>Bicicleta0</v>
      </c>
      <c r="CJ10" s="22" t="str">
        <f t="shared" si="22"/>
        <v>Bicicleta0</v>
      </c>
      <c r="CK10" s="22" t="str">
        <f t="shared" si="22"/>
        <v>Bicicleta0</v>
      </c>
      <c r="CL10" s="22" t="str">
        <f t="shared" si="22"/>
        <v>Bicicleta0</v>
      </c>
      <c r="CM10" s="22" t="str">
        <f t="shared" si="22"/>
        <v>Camión1</v>
      </c>
      <c r="CN10" s="22" t="str">
        <f t="shared" si="22"/>
        <v>Camión1</v>
      </c>
      <c r="CO10" s="22" t="str">
        <f t="shared" si="22"/>
        <v>Camión1</v>
      </c>
      <c r="CP10" s="22" t="str">
        <f t="shared" si="22"/>
        <v>Camión0</v>
      </c>
      <c r="CQ10" s="22" t="str">
        <f t="shared" si="22"/>
        <v>Camión0</v>
      </c>
      <c r="CR10" s="22" t="str">
        <f t="shared" si="22"/>
        <v>Camión0</v>
      </c>
      <c r="CS10" s="22" t="str">
        <f t="shared" si="22"/>
        <v>Camión0</v>
      </c>
      <c r="CT10" s="22" t="str">
        <f t="shared" si="22"/>
        <v>Camión0</v>
      </c>
      <c r="CU10" s="22" t="str">
        <f t="shared" si="22"/>
        <v>Camión0</v>
      </c>
      <c r="CV10" s="22" t="str">
        <f t="shared" si="22"/>
        <v>Camión0</v>
      </c>
      <c r="CW10" s="22" t="str">
        <f t="shared" si="22"/>
        <v>Tráiler1</v>
      </c>
      <c r="CX10" s="22" t="str">
        <f t="shared" si="22"/>
        <v>Tráiler1</v>
      </c>
      <c r="CY10" s="22" t="str">
        <f t="shared" si="22"/>
        <v>Tráiler1</v>
      </c>
      <c r="CZ10" s="22" t="str">
        <f t="shared" si="22"/>
        <v>Tráiler0</v>
      </c>
      <c r="DA10" s="22" t="str">
        <f t="shared" si="22"/>
        <v>Tráiler0</v>
      </c>
      <c r="DB10" s="22" t="str">
        <f t="shared" si="22"/>
        <v>Tráiler0</v>
      </c>
      <c r="DC10" s="22" t="str">
        <f t="shared" si="22"/>
        <v>Tráiler0</v>
      </c>
      <c r="DD10" s="22" t="str">
        <f t="shared" si="22"/>
        <v>Tráiler0</v>
      </c>
      <c r="DE10" s="22" t="str">
        <f t="shared" si="22"/>
        <v>Tráiler0</v>
      </c>
      <c r="DF10" s="22" t="str">
        <f t="shared" si="22"/>
        <v>Tráiler0</v>
      </c>
      <c r="DG10" s="22" t="str">
        <f t="shared" si="22"/>
        <v>Bus Interprovincial1</v>
      </c>
      <c r="DH10" s="22" t="str">
        <f t="shared" si="22"/>
        <v>Bus Interprovincial1</v>
      </c>
      <c r="DI10" s="22" t="str">
        <f t="shared" si="22"/>
        <v>Bus Interprovincial1</v>
      </c>
      <c r="DJ10" s="22" t="str">
        <f t="shared" si="22"/>
        <v>Bus Interprovincial0</v>
      </c>
      <c r="DK10" s="22" t="str">
        <f t="shared" si="22"/>
        <v>Bus Interprovincial0</v>
      </c>
      <c r="DL10" s="22" t="str">
        <f t="shared" si="22"/>
        <v>Bus Interprovincial0</v>
      </c>
      <c r="DM10" s="22" t="str">
        <f t="shared" si="22"/>
        <v>Bus Interprovincial0</v>
      </c>
      <c r="DN10" s="22" t="str">
        <f t="shared" si="22"/>
        <v>Bus Interprovincial0</v>
      </c>
      <c r="DO10" s="22" t="str">
        <f t="shared" si="22"/>
        <v>Bus Interprovincial0</v>
      </c>
      <c r="DP10" s="22" t="str">
        <f t="shared" si="22"/>
        <v>Bus Interprovincial0</v>
      </c>
      <c r="DQ10" s="22" t="str">
        <f t="shared" si="22"/>
        <v>N1</v>
      </c>
      <c r="DR10" s="22" t="str">
        <f t="shared" si="22"/>
        <v>N1</v>
      </c>
      <c r="DS10" s="22" t="str">
        <f t="shared" si="22"/>
        <v>N1</v>
      </c>
      <c r="DT10" s="22" t="str">
        <f t="shared" si="22"/>
        <v>N0</v>
      </c>
      <c r="DU10" s="22" t="str">
        <f t="shared" si="22"/>
        <v>N0</v>
      </c>
      <c r="DV10" s="22" t="str">
        <f t="shared" si="22"/>
        <v>N0</v>
      </c>
      <c r="DW10" s="22" t="str">
        <f t="shared" si="22"/>
        <v>N0</v>
      </c>
      <c r="DX10" s="22" t="str">
        <f t="shared" si="22"/>
        <v>N0</v>
      </c>
      <c r="DY10" s="22" t="str">
        <f t="shared" si="22"/>
        <v>N0</v>
      </c>
      <c r="DZ10" s="22" t="str">
        <f t="shared" si="22"/>
        <v>N0</v>
      </c>
      <c r="EA10" s="22" t="str">
        <f t="shared" si="22"/>
        <v>N1</v>
      </c>
      <c r="EB10" s="22" t="str">
        <f t="shared" si="22"/>
        <v>N1</v>
      </c>
      <c r="EC10" s="22" t="str">
        <f t="shared" si="22"/>
        <v>N1</v>
      </c>
      <c r="ED10" s="22" t="str">
        <f t="shared" si="22"/>
        <v>N0</v>
      </c>
      <c r="EE10" s="22" t="str">
        <f t="shared" si="22"/>
        <v>N0</v>
      </c>
      <c r="EF10" s="22" t="str">
        <f t="shared" si="22"/>
        <v>N0</v>
      </c>
      <c r="EG10" s="22" t="str">
        <f t="shared" si="22"/>
        <v>N0</v>
      </c>
      <c r="EH10" s="22" t="str">
        <f t="shared" si="22"/>
        <v>N0</v>
      </c>
      <c r="EI10" s="22" t="str">
        <f t="shared" si="22"/>
        <v>N0</v>
      </c>
      <c r="EJ10" s="22" t="str">
        <f t="shared" ref="EJ10:GU10" si="23">+CONCATENATE(EJ13,EJ11)</f>
        <v>N0</v>
      </c>
      <c r="EK10" s="22" t="str">
        <f t="shared" si="23"/>
        <v>N1</v>
      </c>
      <c r="EL10" s="22" t="str">
        <f t="shared" si="23"/>
        <v>N1</v>
      </c>
      <c r="EM10" s="22" t="str">
        <f t="shared" si="23"/>
        <v>N1</v>
      </c>
      <c r="EN10" s="22" t="str">
        <f t="shared" si="23"/>
        <v>N0</v>
      </c>
      <c r="EO10" s="22" t="str">
        <f t="shared" si="23"/>
        <v>N0</v>
      </c>
      <c r="EP10" s="22" t="str">
        <f t="shared" si="23"/>
        <v>N0</v>
      </c>
      <c r="EQ10" s="22" t="str">
        <f t="shared" si="23"/>
        <v>N0</v>
      </c>
      <c r="ER10" s="22" t="str">
        <f t="shared" si="23"/>
        <v>N0</v>
      </c>
      <c r="ES10" s="22" t="str">
        <f t="shared" si="23"/>
        <v>N0</v>
      </c>
      <c r="ET10" s="22" t="str">
        <f t="shared" si="23"/>
        <v>N0</v>
      </c>
      <c r="EU10" s="22" t="str">
        <f t="shared" si="23"/>
        <v>N1</v>
      </c>
      <c r="EV10" s="22" t="str">
        <f t="shared" si="23"/>
        <v>N1</v>
      </c>
      <c r="EW10" s="22" t="str">
        <f t="shared" si="23"/>
        <v>N1</v>
      </c>
      <c r="EX10" s="22" t="str">
        <f t="shared" si="23"/>
        <v>N0</v>
      </c>
      <c r="EY10" s="22" t="str">
        <f t="shared" si="23"/>
        <v>N0</v>
      </c>
      <c r="EZ10" s="22" t="str">
        <f t="shared" si="23"/>
        <v>N0</v>
      </c>
      <c r="FA10" s="22" t="str">
        <f t="shared" si="23"/>
        <v>N0</v>
      </c>
      <c r="FB10" s="22" t="str">
        <f t="shared" si="23"/>
        <v>N0</v>
      </c>
      <c r="FC10" s="22" t="str">
        <f t="shared" si="23"/>
        <v>N0</v>
      </c>
      <c r="FD10" s="22" t="str">
        <f t="shared" si="23"/>
        <v>N0</v>
      </c>
      <c r="FE10" s="22" t="str">
        <f t="shared" si="23"/>
        <v>N1</v>
      </c>
      <c r="FF10" s="22" t="str">
        <f t="shared" si="23"/>
        <v>N1</v>
      </c>
      <c r="FG10" s="22" t="str">
        <f t="shared" si="23"/>
        <v>N1</v>
      </c>
      <c r="FH10" s="22" t="str">
        <f t="shared" si="23"/>
        <v>N0</v>
      </c>
      <c r="FI10" s="22" t="str">
        <f t="shared" si="23"/>
        <v>N0</v>
      </c>
      <c r="FJ10" s="22" t="str">
        <f t="shared" si="23"/>
        <v>N0</v>
      </c>
      <c r="FK10" s="22" t="str">
        <f t="shared" si="23"/>
        <v>N0</v>
      </c>
      <c r="FL10" s="22" t="str">
        <f t="shared" si="23"/>
        <v>N0</v>
      </c>
      <c r="FM10" s="22" t="str">
        <f t="shared" si="23"/>
        <v>N0</v>
      </c>
      <c r="FN10" s="22" t="str">
        <f t="shared" si="23"/>
        <v>N0</v>
      </c>
      <c r="FO10" s="22" t="str">
        <f t="shared" si="23"/>
        <v>N1</v>
      </c>
      <c r="FP10" s="22" t="str">
        <f t="shared" si="23"/>
        <v>N1</v>
      </c>
      <c r="FQ10" s="22" t="str">
        <f t="shared" si="23"/>
        <v>N1</v>
      </c>
      <c r="FR10" s="22" t="str">
        <f t="shared" si="23"/>
        <v>N0</v>
      </c>
      <c r="FS10" s="22" t="str">
        <f t="shared" si="23"/>
        <v>N0</v>
      </c>
      <c r="FT10" s="22" t="str">
        <f t="shared" si="23"/>
        <v>N0</v>
      </c>
      <c r="FU10" s="22" t="str">
        <f t="shared" si="23"/>
        <v>N0</v>
      </c>
      <c r="FV10" s="22" t="str">
        <f t="shared" si="23"/>
        <v>N0</v>
      </c>
      <c r="FW10" s="22" t="str">
        <f t="shared" si="23"/>
        <v>N0</v>
      </c>
      <c r="FX10" s="22" t="str">
        <f t="shared" si="23"/>
        <v>N0</v>
      </c>
      <c r="FY10" s="22" t="str">
        <f t="shared" si="23"/>
        <v>N1</v>
      </c>
      <c r="FZ10" s="22" t="str">
        <f t="shared" si="23"/>
        <v>N1</v>
      </c>
      <c r="GA10" s="22" t="str">
        <f t="shared" si="23"/>
        <v>N1</v>
      </c>
      <c r="GB10" s="22" t="str">
        <f t="shared" si="23"/>
        <v>N0</v>
      </c>
      <c r="GC10" s="22" t="str">
        <f t="shared" si="23"/>
        <v>N0</v>
      </c>
      <c r="GD10" s="22" t="str">
        <f t="shared" si="23"/>
        <v>N0</v>
      </c>
      <c r="GE10" s="22" t="str">
        <f t="shared" si="23"/>
        <v>N0</v>
      </c>
      <c r="GF10" s="22" t="str">
        <f t="shared" si="23"/>
        <v>N0</v>
      </c>
      <c r="GG10" s="22" t="str">
        <f t="shared" si="23"/>
        <v>N0</v>
      </c>
      <c r="GH10" s="22" t="str">
        <f t="shared" si="23"/>
        <v>N0</v>
      </c>
      <c r="GI10" s="22" t="str">
        <f t="shared" si="23"/>
        <v>N1</v>
      </c>
      <c r="GJ10" s="22" t="str">
        <f t="shared" si="23"/>
        <v>N1</v>
      </c>
      <c r="GK10" s="22" t="str">
        <f t="shared" si="23"/>
        <v>N1</v>
      </c>
      <c r="GL10" s="22" t="str">
        <f t="shared" si="23"/>
        <v>N0</v>
      </c>
      <c r="GM10" s="22" t="str">
        <f t="shared" si="23"/>
        <v>N0</v>
      </c>
      <c r="GN10" s="22" t="str">
        <f t="shared" si="23"/>
        <v>N0</v>
      </c>
      <c r="GO10" s="22" t="str">
        <f t="shared" si="23"/>
        <v>N0</v>
      </c>
      <c r="GP10" s="22" t="str">
        <f t="shared" si="23"/>
        <v>N0</v>
      </c>
      <c r="GQ10" s="22" t="str">
        <f t="shared" si="23"/>
        <v>N0</v>
      </c>
      <c r="GR10" s="22" t="str">
        <f t="shared" si="23"/>
        <v>N0</v>
      </c>
      <c r="GS10" s="22" t="str">
        <f t="shared" si="23"/>
        <v>N1</v>
      </c>
      <c r="GT10" s="22" t="str">
        <f t="shared" si="23"/>
        <v>N1</v>
      </c>
      <c r="GU10" s="22" t="str">
        <f t="shared" si="23"/>
        <v>N1</v>
      </c>
      <c r="GV10" s="22" t="str">
        <f t="shared" ref="GV10:HB10" si="24">+CONCATENATE(GV13,GV11)</f>
        <v>N0</v>
      </c>
      <c r="GW10" s="22" t="str">
        <f t="shared" si="24"/>
        <v>N0</v>
      </c>
      <c r="GX10" s="22" t="str">
        <f t="shared" si="24"/>
        <v>N0</v>
      </c>
      <c r="GY10" s="22" t="str">
        <f t="shared" si="24"/>
        <v>N0</v>
      </c>
      <c r="GZ10" s="22" t="str">
        <f t="shared" si="24"/>
        <v>N0</v>
      </c>
      <c r="HA10" s="22" t="str">
        <f t="shared" si="24"/>
        <v>N0</v>
      </c>
      <c r="HB10" s="22" t="str">
        <f t="shared" si="24"/>
        <v>N0</v>
      </c>
      <c r="HD10" s="159"/>
      <c r="HE10" s="159"/>
      <c r="HF10" s="159"/>
      <c r="HG10" s="159"/>
      <c r="HH10" s="159"/>
      <c r="HI10" s="159"/>
      <c r="HJ10" s="159"/>
      <c r="HK10" s="159"/>
      <c r="HL10" s="159"/>
      <c r="HM10" s="831"/>
      <c r="HN10" s="825"/>
      <c r="HO10" s="825"/>
      <c r="HP10" s="825"/>
      <c r="HQ10" s="826"/>
      <c r="HR10" s="826"/>
      <c r="HS10" s="826"/>
      <c r="HT10" s="826"/>
      <c r="HV10" s="22"/>
      <c r="HW10" s="183"/>
      <c r="HX10" s="183"/>
      <c r="HY10" s="183"/>
      <c r="HZ10" s="183"/>
      <c r="IA10" s="183"/>
      <c r="IB10" s="183"/>
      <c r="IC10" s="183"/>
      <c r="ID10" s="183"/>
      <c r="IE10" s="183"/>
      <c r="IF10" s="183"/>
      <c r="IG10" s="22"/>
    </row>
    <row r="11" spans="1:245" ht="15.95" customHeight="1">
      <c r="J11" s="829"/>
      <c r="K11" s="677">
        <f>+Inicio!D21</f>
        <v>1</v>
      </c>
      <c r="L11" s="677">
        <f>+Inicio!D22</f>
        <v>1</v>
      </c>
      <c r="M11" s="677">
        <f>+Inicio!D23</f>
        <v>1</v>
      </c>
      <c r="N11" s="677">
        <f>+Inicio!D24</f>
        <v>0</v>
      </c>
      <c r="O11" s="677">
        <f>+Inicio!D25</f>
        <v>0</v>
      </c>
      <c r="P11" s="677">
        <f>+Inicio!D26</f>
        <v>0</v>
      </c>
      <c r="Q11" s="677">
        <f>+Inicio!D27</f>
        <v>0</v>
      </c>
      <c r="R11" s="677">
        <f>+Inicio!D28</f>
        <v>0</v>
      </c>
      <c r="S11" s="677">
        <f>+Inicio!D29</f>
        <v>0</v>
      </c>
      <c r="T11" s="677">
        <f>+Inicio!D30</f>
        <v>0</v>
      </c>
      <c r="U11" s="677">
        <f>+K11</f>
        <v>1</v>
      </c>
      <c r="V11" s="677">
        <f t="shared" ref="V11:AD11" si="25">+L11</f>
        <v>1</v>
      </c>
      <c r="W11" s="677">
        <f t="shared" si="25"/>
        <v>1</v>
      </c>
      <c r="X11" s="677">
        <f t="shared" si="25"/>
        <v>0</v>
      </c>
      <c r="Y11" s="677">
        <f t="shared" si="25"/>
        <v>0</v>
      </c>
      <c r="Z11" s="677">
        <f t="shared" si="25"/>
        <v>0</v>
      </c>
      <c r="AA11" s="677">
        <f t="shared" si="25"/>
        <v>0</v>
      </c>
      <c r="AB11" s="677">
        <f t="shared" si="25"/>
        <v>0</v>
      </c>
      <c r="AC11" s="677">
        <f t="shared" si="25"/>
        <v>0</v>
      </c>
      <c r="AD11" s="677">
        <f t="shared" si="25"/>
        <v>0</v>
      </c>
      <c r="AE11" s="677">
        <f>+U11</f>
        <v>1</v>
      </c>
      <c r="AF11" s="677">
        <f t="shared" ref="AF11" si="26">+V11</f>
        <v>1</v>
      </c>
      <c r="AG11" s="677">
        <f t="shared" ref="AG11" si="27">+W11</f>
        <v>1</v>
      </c>
      <c r="AH11" s="677">
        <f t="shared" ref="AH11" si="28">+X11</f>
        <v>0</v>
      </c>
      <c r="AI11" s="677">
        <f t="shared" ref="AI11" si="29">+Y11</f>
        <v>0</v>
      </c>
      <c r="AJ11" s="677">
        <f t="shared" ref="AJ11" si="30">+Z11</f>
        <v>0</v>
      </c>
      <c r="AK11" s="677">
        <f t="shared" ref="AK11" si="31">+AA11</f>
        <v>0</v>
      </c>
      <c r="AL11" s="677">
        <f t="shared" ref="AL11" si="32">+AB11</f>
        <v>0</v>
      </c>
      <c r="AM11" s="677">
        <f t="shared" ref="AM11" si="33">+AC11</f>
        <v>0</v>
      </c>
      <c r="AN11" s="677">
        <f t="shared" ref="AN11" si="34">+AD11</f>
        <v>0</v>
      </c>
      <c r="AO11" s="677">
        <f>+AE11</f>
        <v>1</v>
      </c>
      <c r="AP11" s="677">
        <f t="shared" ref="AP11" si="35">+AF11</f>
        <v>1</v>
      </c>
      <c r="AQ11" s="677">
        <f t="shared" ref="AQ11" si="36">+AG11</f>
        <v>1</v>
      </c>
      <c r="AR11" s="677">
        <f t="shared" ref="AR11" si="37">+AH11</f>
        <v>0</v>
      </c>
      <c r="AS11" s="677">
        <f t="shared" ref="AS11" si="38">+AI11</f>
        <v>0</v>
      </c>
      <c r="AT11" s="677">
        <f t="shared" ref="AT11" si="39">+AJ11</f>
        <v>0</v>
      </c>
      <c r="AU11" s="677">
        <f t="shared" ref="AU11" si="40">+AK11</f>
        <v>0</v>
      </c>
      <c r="AV11" s="677">
        <f t="shared" ref="AV11" si="41">+AL11</f>
        <v>0</v>
      </c>
      <c r="AW11" s="677">
        <f t="shared" ref="AW11" si="42">+AM11</f>
        <v>0</v>
      </c>
      <c r="AX11" s="677">
        <f t="shared" ref="AX11" si="43">+AN11</f>
        <v>0</v>
      </c>
      <c r="AY11" s="677">
        <f>+AO11</f>
        <v>1</v>
      </c>
      <c r="AZ11" s="677">
        <f t="shared" ref="AZ11" si="44">+AP11</f>
        <v>1</v>
      </c>
      <c r="BA11" s="677">
        <f t="shared" ref="BA11" si="45">+AQ11</f>
        <v>1</v>
      </c>
      <c r="BB11" s="677">
        <f t="shared" ref="BB11" si="46">+AR11</f>
        <v>0</v>
      </c>
      <c r="BC11" s="677">
        <f t="shared" ref="BC11" si="47">+AS11</f>
        <v>0</v>
      </c>
      <c r="BD11" s="677">
        <f t="shared" ref="BD11" si="48">+AT11</f>
        <v>0</v>
      </c>
      <c r="BE11" s="677">
        <f t="shared" ref="BE11" si="49">+AU11</f>
        <v>0</v>
      </c>
      <c r="BF11" s="677">
        <f t="shared" ref="BF11" si="50">+AV11</f>
        <v>0</v>
      </c>
      <c r="BG11" s="677">
        <f t="shared" ref="BG11" si="51">+AW11</f>
        <v>0</v>
      </c>
      <c r="BH11" s="677">
        <f t="shared" ref="BH11" si="52">+AX11</f>
        <v>0</v>
      </c>
      <c r="BI11" s="677">
        <f>+AY11</f>
        <v>1</v>
      </c>
      <c r="BJ11" s="677">
        <f t="shared" ref="BJ11" si="53">+AZ11</f>
        <v>1</v>
      </c>
      <c r="BK11" s="677">
        <f t="shared" ref="BK11" si="54">+BA11</f>
        <v>1</v>
      </c>
      <c r="BL11" s="677">
        <f t="shared" ref="BL11" si="55">+BB11</f>
        <v>0</v>
      </c>
      <c r="BM11" s="677">
        <f t="shared" ref="BM11" si="56">+BC11</f>
        <v>0</v>
      </c>
      <c r="BN11" s="677">
        <f t="shared" ref="BN11" si="57">+BD11</f>
        <v>0</v>
      </c>
      <c r="BO11" s="677">
        <f t="shared" ref="BO11" si="58">+BE11</f>
        <v>0</v>
      </c>
      <c r="BP11" s="677">
        <f t="shared" ref="BP11" si="59">+BF11</f>
        <v>0</v>
      </c>
      <c r="BQ11" s="677">
        <f t="shared" ref="BQ11" si="60">+BG11</f>
        <v>0</v>
      </c>
      <c r="BR11" s="677">
        <f t="shared" ref="BR11" si="61">+BH11</f>
        <v>0</v>
      </c>
      <c r="BS11" s="677">
        <f>+BI11</f>
        <v>1</v>
      </c>
      <c r="BT11" s="677">
        <f t="shared" ref="BT11" si="62">+BJ11</f>
        <v>1</v>
      </c>
      <c r="BU11" s="677">
        <f t="shared" ref="BU11" si="63">+BK11</f>
        <v>1</v>
      </c>
      <c r="BV11" s="677">
        <f t="shared" ref="BV11" si="64">+BL11</f>
        <v>0</v>
      </c>
      <c r="BW11" s="677">
        <f t="shared" ref="BW11" si="65">+BM11</f>
        <v>0</v>
      </c>
      <c r="BX11" s="677">
        <f t="shared" ref="BX11" si="66">+BN11</f>
        <v>0</v>
      </c>
      <c r="BY11" s="677">
        <f t="shared" ref="BY11" si="67">+BO11</f>
        <v>0</v>
      </c>
      <c r="BZ11" s="677">
        <f t="shared" ref="BZ11" si="68">+BP11</f>
        <v>0</v>
      </c>
      <c r="CA11" s="677">
        <f t="shared" ref="CA11" si="69">+BQ11</f>
        <v>0</v>
      </c>
      <c r="CB11" s="677">
        <f t="shared" ref="CB11" si="70">+BR11</f>
        <v>0</v>
      </c>
      <c r="CC11" s="677">
        <f>+BS11</f>
        <v>1</v>
      </c>
      <c r="CD11" s="677">
        <f t="shared" ref="CD11" si="71">+BT11</f>
        <v>1</v>
      </c>
      <c r="CE11" s="677">
        <f t="shared" ref="CE11" si="72">+BU11</f>
        <v>1</v>
      </c>
      <c r="CF11" s="677">
        <f t="shared" ref="CF11" si="73">+BV11</f>
        <v>0</v>
      </c>
      <c r="CG11" s="677">
        <f t="shared" ref="CG11" si="74">+BW11</f>
        <v>0</v>
      </c>
      <c r="CH11" s="677">
        <f t="shared" ref="CH11" si="75">+BX11</f>
        <v>0</v>
      </c>
      <c r="CI11" s="677">
        <f t="shared" ref="CI11" si="76">+BY11</f>
        <v>0</v>
      </c>
      <c r="CJ11" s="677">
        <f t="shared" ref="CJ11" si="77">+BZ11</f>
        <v>0</v>
      </c>
      <c r="CK11" s="677">
        <f t="shared" ref="CK11" si="78">+CA11</f>
        <v>0</v>
      </c>
      <c r="CL11" s="677">
        <f t="shared" ref="CL11" si="79">+CB11</f>
        <v>0</v>
      </c>
      <c r="CM11" s="677">
        <f>+CC11</f>
        <v>1</v>
      </c>
      <c r="CN11" s="677">
        <f t="shared" ref="CN11" si="80">+CD11</f>
        <v>1</v>
      </c>
      <c r="CO11" s="677">
        <f t="shared" ref="CO11" si="81">+CE11</f>
        <v>1</v>
      </c>
      <c r="CP11" s="677">
        <f t="shared" ref="CP11" si="82">+CF11</f>
        <v>0</v>
      </c>
      <c r="CQ11" s="677">
        <f t="shared" ref="CQ11" si="83">+CG11</f>
        <v>0</v>
      </c>
      <c r="CR11" s="677">
        <f t="shared" ref="CR11" si="84">+CH11</f>
        <v>0</v>
      </c>
      <c r="CS11" s="677">
        <f t="shared" ref="CS11" si="85">+CI11</f>
        <v>0</v>
      </c>
      <c r="CT11" s="677">
        <f t="shared" ref="CT11" si="86">+CJ11</f>
        <v>0</v>
      </c>
      <c r="CU11" s="677">
        <f t="shared" ref="CU11" si="87">+CK11</f>
        <v>0</v>
      </c>
      <c r="CV11" s="677">
        <f t="shared" ref="CV11" si="88">+CL11</f>
        <v>0</v>
      </c>
      <c r="CW11" s="677">
        <f>+CM11</f>
        <v>1</v>
      </c>
      <c r="CX11" s="677">
        <f t="shared" ref="CX11" si="89">+CN11</f>
        <v>1</v>
      </c>
      <c r="CY11" s="677">
        <f t="shared" ref="CY11" si="90">+CO11</f>
        <v>1</v>
      </c>
      <c r="CZ11" s="677">
        <f t="shared" ref="CZ11" si="91">+CP11</f>
        <v>0</v>
      </c>
      <c r="DA11" s="677">
        <f t="shared" ref="DA11" si="92">+CQ11</f>
        <v>0</v>
      </c>
      <c r="DB11" s="677">
        <f t="shared" ref="DB11" si="93">+CR11</f>
        <v>0</v>
      </c>
      <c r="DC11" s="677">
        <f t="shared" ref="DC11" si="94">+CS11</f>
        <v>0</v>
      </c>
      <c r="DD11" s="677">
        <f t="shared" ref="DD11" si="95">+CT11</f>
        <v>0</v>
      </c>
      <c r="DE11" s="677">
        <f t="shared" ref="DE11" si="96">+CU11</f>
        <v>0</v>
      </c>
      <c r="DF11" s="677">
        <f t="shared" ref="DF11" si="97">+CV11</f>
        <v>0</v>
      </c>
      <c r="DG11" s="677">
        <f>+CW11</f>
        <v>1</v>
      </c>
      <c r="DH11" s="677">
        <f t="shared" ref="DH11" si="98">+CX11</f>
        <v>1</v>
      </c>
      <c r="DI11" s="677">
        <f t="shared" ref="DI11" si="99">+CY11</f>
        <v>1</v>
      </c>
      <c r="DJ11" s="677">
        <f t="shared" ref="DJ11" si="100">+CZ11</f>
        <v>0</v>
      </c>
      <c r="DK11" s="677">
        <f t="shared" ref="DK11" si="101">+DA11</f>
        <v>0</v>
      </c>
      <c r="DL11" s="677">
        <f t="shared" ref="DL11" si="102">+DB11</f>
        <v>0</v>
      </c>
      <c r="DM11" s="677">
        <f t="shared" ref="DM11" si="103">+DC11</f>
        <v>0</v>
      </c>
      <c r="DN11" s="677">
        <f t="shared" ref="DN11" si="104">+DD11</f>
        <v>0</v>
      </c>
      <c r="DO11" s="677">
        <f t="shared" ref="DO11" si="105">+DE11</f>
        <v>0</v>
      </c>
      <c r="DP11" s="677">
        <f t="shared" ref="DP11" si="106">+DF11</f>
        <v>0</v>
      </c>
      <c r="DQ11" s="677">
        <f>+DG11</f>
        <v>1</v>
      </c>
      <c r="DR11" s="677">
        <f t="shared" ref="DR11" si="107">+DH11</f>
        <v>1</v>
      </c>
      <c r="DS11" s="677">
        <f t="shared" ref="DS11" si="108">+DI11</f>
        <v>1</v>
      </c>
      <c r="DT11" s="677">
        <f t="shared" ref="DT11" si="109">+DJ11</f>
        <v>0</v>
      </c>
      <c r="DU11" s="677">
        <f t="shared" ref="DU11" si="110">+DK11</f>
        <v>0</v>
      </c>
      <c r="DV11" s="677">
        <f t="shared" ref="DV11" si="111">+DL11</f>
        <v>0</v>
      </c>
      <c r="DW11" s="677">
        <f t="shared" ref="DW11" si="112">+DM11</f>
        <v>0</v>
      </c>
      <c r="DX11" s="677">
        <f t="shared" ref="DX11" si="113">+DN11</f>
        <v>0</v>
      </c>
      <c r="DY11" s="677">
        <f t="shared" ref="DY11" si="114">+DO11</f>
        <v>0</v>
      </c>
      <c r="DZ11" s="677">
        <f t="shared" ref="DZ11" si="115">+DP11</f>
        <v>0</v>
      </c>
      <c r="EA11" s="677">
        <f>+DQ11</f>
        <v>1</v>
      </c>
      <c r="EB11" s="677">
        <f t="shared" ref="EB11" si="116">+DR11</f>
        <v>1</v>
      </c>
      <c r="EC11" s="677">
        <f t="shared" ref="EC11" si="117">+DS11</f>
        <v>1</v>
      </c>
      <c r="ED11" s="677">
        <f t="shared" ref="ED11" si="118">+DT11</f>
        <v>0</v>
      </c>
      <c r="EE11" s="677">
        <f t="shared" ref="EE11" si="119">+DU11</f>
        <v>0</v>
      </c>
      <c r="EF11" s="677">
        <f t="shared" ref="EF11" si="120">+DV11</f>
        <v>0</v>
      </c>
      <c r="EG11" s="677">
        <f t="shared" ref="EG11" si="121">+DW11</f>
        <v>0</v>
      </c>
      <c r="EH11" s="677">
        <f t="shared" ref="EH11" si="122">+DX11</f>
        <v>0</v>
      </c>
      <c r="EI11" s="677">
        <f t="shared" ref="EI11" si="123">+DY11</f>
        <v>0</v>
      </c>
      <c r="EJ11" s="677">
        <f t="shared" ref="EJ11" si="124">+DZ11</f>
        <v>0</v>
      </c>
      <c r="EK11" s="677">
        <f>+EA11</f>
        <v>1</v>
      </c>
      <c r="EL11" s="677">
        <f t="shared" ref="EL11" si="125">+EB11</f>
        <v>1</v>
      </c>
      <c r="EM11" s="677">
        <f t="shared" ref="EM11" si="126">+EC11</f>
        <v>1</v>
      </c>
      <c r="EN11" s="677">
        <f t="shared" ref="EN11" si="127">+ED11</f>
        <v>0</v>
      </c>
      <c r="EO11" s="677">
        <f t="shared" ref="EO11" si="128">+EE11</f>
        <v>0</v>
      </c>
      <c r="EP11" s="677">
        <f t="shared" ref="EP11" si="129">+EF11</f>
        <v>0</v>
      </c>
      <c r="EQ11" s="677">
        <f t="shared" ref="EQ11" si="130">+EG11</f>
        <v>0</v>
      </c>
      <c r="ER11" s="677">
        <f t="shared" ref="ER11" si="131">+EH11</f>
        <v>0</v>
      </c>
      <c r="ES11" s="677">
        <f t="shared" ref="ES11" si="132">+EI11</f>
        <v>0</v>
      </c>
      <c r="ET11" s="677">
        <f t="shared" ref="ET11" si="133">+EJ11</f>
        <v>0</v>
      </c>
      <c r="EU11" s="677">
        <f>+EK11</f>
        <v>1</v>
      </c>
      <c r="EV11" s="677">
        <f t="shared" ref="EV11" si="134">+EL11</f>
        <v>1</v>
      </c>
      <c r="EW11" s="677">
        <f t="shared" ref="EW11" si="135">+EM11</f>
        <v>1</v>
      </c>
      <c r="EX11" s="677">
        <f t="shared" ref="EX11" si="136">+EN11</f>
        <v>0</v>
      </c>
      <c r="EY11" s="677">
        <f t="shared" ref="EY11" si="137">+EO11</f>
        <v>0</v>
      </c>
      <c r="EZ11" s="677">
        <f t="shared" ref="EZ11" si="138">+EP11</f>
        <v>0</v>
      </c>
      <c r="FA11" s="677">
        <f t="shared" ref="FA11" si="139">+EQ11</f>
        <v>0</v>
      </c>
      <c r="FB11" s="677">
        <f t="shared" ref="FB11" si="140">+ER11</f>
        <v>0</v>
      </c>
      <c r="FC11" s="677">
        <f t="shared" ref="FC11" si="141">+ES11</f>
        <v>0</v>
      </c>
      <c r="FD11" s="677">
        <f t="shared" ref="FD11" si="142">+ET11</f>
        <v>0</v>
      </c>
      <c r="FE11" s="677">
        <f>+EU11</f>
        <v>1</v>
      </c>
      <c r="FF11" s="677">
        <f t="shared" ref="FF11" si="143">+EV11</f>
        <v>1</v>
      </c>
      <c r="FG11" s="677">
        <f t="shared" ref="FG11" si="144">+EW11</f>
        <v>1</v>
      </c>
      <c r="FH11" s="677">
        <f t="shared" ref="FH11" si="145">+EX11</f>
        <v>0</v>
      </c>
      <c r="FI11" s="677">
        <f t="shared" ref="FI11" si="146">+EY11</f>
        <v>0</v>
      </c>
      <c r="FJ11" s="677">
        <f t="shared" ref="FJ11" si="147">+EZ11</f>
        <v>0</v>
      </c>
      <c r="FK11" s="677">
        <f t="shared" ref="FK11" si="148">+FA11</f>
        <v>0</v>
      </c>
      <c r="FL11" s="677">
        <f t="shared" ref="FL11" si="149">+FB11</f>
        <v>0</v>
      </c>
      <c r="FM11" s="677">
        <f t="shared" ref="FM11" si="150">+FC11</f>
        <v>0</v>
      </c>
      <c r="FN11" s="677">
        <f t="shared" ref="FN11" si="151">+FD11</f>
        <v>0</v>
      </c>
      <c r="FO11" s="677">
        <f>+FE11</f>
        <v>1</v>
      </c>
      <c r="FP11" s="677">
        <f t="shared" ref="FP11" si="152">+FF11</f>
        <v>1</v>
      </c>
      <c r="FQ11" s="677">
        <f t="shared" ref="FQ11" si="153">+FG11</f>
        <v>1</v>
      </c>
      <c r="FR11" s="677">
        <f t="shared" ref="FR11" si="154">+FH11</f>
        <v>0</v>
      </c>
      <c r="FS11" s="677">
        <f t="shared" ref="FS11" si="155">+FI11</f>
        <v>0</v>
      </c>
      <c r="FT11" s="677">
        <f t="shared" ref="FT11" si="156">+FJ11</f>
        <v>0</v>
      </c>
      <c r="FU11" s="677">
        <f t="shared" ref="FU11" si="157">+FK11</f>
        <v>0</v>
      </c>
      <c r="FV11" s="677">
        <f t="shared" ref="FV11" si="158">+FL11</f>
        <v>0</v>
      </c>
      <c r="FW11" s="677">
        <f t="shared" ref="FW11" si="159">+FM11</f>
        <v>0</v>
      </c>
      <c r="FX11" s="677">
        <f t="shared" ref="FX11" si="160">+FN11</f>
        <v>0</v>
      </c>
      <c r="FY11" s="677">
        <f>+FO11</f>
        <v>1</v>
      </c>
      <c r="FZ11" s="677">
        <f t="shared" ref="FZ11" si="161">+FP11</f>
        <v>1</v>
      </c>
      <c r="GA11" s="677">
        <f t="shared" ref="GA11" si="162">+FQ11</f>
        <v>1</v>
      </c>
      <c r="GB11" s="677">
        <f t="shared" ref="GB11" si="163">+FR11</f>
        <v>0</v>
      </c>
      <c r="GC11" s="677">
        <f t="shared" ref="GC11" si="164">+FS11</f>
        <v>0</v>
      </c>
      <c r="GD11" s="677">
        <f t="shared" ref="GD11" si="165">+FT11</f>
        <v>0</v>
      </c>
      <c r="GE11" s="677">
        <f t="shared" ref="GE11" si="166">+FU11</f>
        <v>0</v>
      </c>
      <c r="GF11" s="677">
        <f t="shared" ref="GF11" si="167">+FV11</f>
        <v>0</v>
      </c>
      <c r="GG11" s="677">
        <f t="shared" ref="GG11" si="168">+FW11</f>
        <v>0</v>
      </c>
      <c r="GH11" s="677">
        <f t="shared" ref="GH11" si="169">+FX11</f>
        <v>0</v>
      </c>
      <c r="GI11" s="677">
        <f>+FY11</f>
        <v>1</v>
      </c>
      <c r="GJ11" s="677">
        <f t="shared" ref="GJ11" si="170">+FZ11</f>
        <v>1</v>
      </c>
      <c r="GK11" s="677">
        <f t="shared" ref="GK11" si="171">+GA11</f>
        <v>1</v>
      </c>
      <c r="GL11" s="677">
        <f t="shared" ref="GL11" si="172">+GB11</f>
        <v>0</v>
      </c>
      <c r="GM11" s="677">
        <f t="shared" ref="GM11" si="173">+GC11</f>
        <v>0</v>
      </c>
      <c r="GN11" s="677">
        <f t="shared" ref="GN11" si="174">+GD11</f>
        <v>0</v>
      </c>
      <c r="GO11" s="677">
        <f t="shared" ref="GO11" si="175">+GE11</f>
        <v>0</v>
      </c>
      <c r="GP11" s="677">
        <f t="shared" ref="GP11" si="176">+GF11</f>
        <v>0</v>
      </c>
      <c r="GQ11" s="677">
        <f t="shared" ref="GQ11" si="177">+GG11</f>
        <v>0</v>
      </c>
      <c r="GR11" s="677">
        <f t="shared" ref="GR11" si="178">+GH11</f>
        <v>0</v>
      </c>
      <c r="GS11" s="677">
        <f>+GI11</f>
        <v>1</v>
      </c>
      <c r="GT11" s="677">
        <f t="shared" ref="GT11" si="179">+GJ11</f>
        <v>1</v>
      </c>
      <c r="GU11" s="677">
        <f t="shared" ref="GU11" si="180">+GK11</f>
        <v>1</v>
      </c>
      <c r="GV11" s="677">
        <f t="shared" ref="GV11" si="181">+GL11</f>
        <v>0</v>
      </c>
      <c r="GW11" s="677">
        <f t="shared" ref="GW11" si="182">+GM11</f>
        <v>0</v>
      </c>
      <c r="GX11" s="677">
        <f t="shared" ref="GX11" si="183">+GN11</f>
        <v>0</v>
      </c>
      <c r="GY11" s="677">
        <f t="shared" ref="GY11" si="184">+GO11</f>
        <v>0</v>
      </c>
      <c r="GZ11" s="677">
        <f t="shared" ref="GZ11" si="185">+GP11</f>
        <v>0</v>
      </c>
      <c r="HA11" s="677">
        <f t="shared" ref="HA11" si="186">+GQ11</f>
        <v>0</v>
      </c>
      <c r="HB11" s="677">
        <f t="shared" ref="HB11" si="187">+GR11</f>
        <v>0</v>
      </c>
      <c r="HM11" s="831"/>
      <c r="HN11" s="825"/>
      <c r="HO11" s="825"/>
      <c r="HP11" s="825"/>
      <c r="HQ11" s="825" t="s">
        <v>17</v>
      </c>
      <c r="HR11" s="825" t="s">
        <v>3</v>
      </c>
      <c r="HS11" s="825" t="s">
        <v>18</v>
      </c>
      <c r="HT11" s="825" t="s">
        <v>6</v>
      </c>
      <c r="HV11" s="183"/>
      <c r="HW11" s="183"/>
      <c r="HX11" s="183"/>
      <c r="HY11" s="183"/>
      <c r="HZ11" s="183"/>
      <c r="IA11" s="183"/>
      <c r="IB11" s="183"/>
      <c r="IC11" s="183"/>
      <c r="ID11" s="183"/>
      <c r="IE11" s="183"/>
      <c r="IF11" s="183"/>
      <c r="IG11" s="22"/>
    </row>
    <row r="12" spans="1:245" s="156" customFormat="1" ht="34.9" customHeight="1">
      <c r="J12" s="829"/>
      <c r="K12" s="178" t="str">
        <f>+V_Ma!O59</f>
        <v>Auto</v>
      </c>
      <c r="L12" s="178"/>
      <c r="M12" s="178"/>
      <c r="N12" s="178"/>
      <c r="O12" s="178"/>
      <c r="P12" s="178"/>
      <c r="Q12" s="178"/>
      <c r="R12" s="178"/>
      <c r="S12" s="178"/>
      <c r="T12" s="178"/>
      <c r="U12" s="178" t="str">
        <f>+V_Ma!O60</f>
        <v>Taxi</v>
      </c>
      <c r="V12" s="178"/>
      <c r="W12" s="178"/>
      <c r="X12" s="178"/>
      <c r="Y12" s="178"/>
      <c r="Z12" s="178"/>
      <c r="AA12" s="178"/>
      <c r="AB12" s="178"/>
      <c r="AC12" s="178"/>
      <c r="AD12" s="178"/>
      <c r="AE12" s="178" t="str">
        <f>+V_Ma!O61</f>
        <v>Omnibus</v>
      </c>
      <c r="AF12" s="178"/>
      <c r="AG12" s="178"/>
      <c r="AH12" s="178"/>
      <c r="AI12" s="178"/>
      <c r="AJ12" s="178"/>
      <c r="AK12" s="178"/>
      <c r="AL12" s="178"/>
      <c r="AM12" s="178"/>
      <c r="AN12" s="178"/>
      <c r="AO12" s="178" t="str">
        <f>+V_Ma!O62</f>
        <v>Microbús</v>
      </c>
      <c r="AP12" s="178"/>
      <c r="AQ12" s="178"/>
      <c r="AR12" s="178"/>
      <c r="AS12" s="178"/>
      <c r="AT12" s="178"/>
      <c r="AU12" s="178"/>
      <c r="AV12" s="178"/>
      <c r="AW12" s="178"/>
      <c r="AX12" s="178"/>
      <c r="AY12" s="178" t="str">
        <f>+V_Ma!O63</f>
        <v>Camioneta Rural</v>
      </c>
      <c r="AZ12" s="178"/>
      <c r="BA12" s="178"/>
      <c r="BB12" s="178"/>
      <c r="BC12" s="178"/>
      <c r="BD12" s="178"/>
      <c r="BE12" s="178"/>
      <c r="BF12" s="178"/>
      <c r="BG12" s="178"/>
      <c r="BH12" s="178"/>
      <c r="BI12" s="178" t="str">
        <f>+V_Ma!O64</f>
        <v>Moto lineal</v>
      </c>
      <c r="BJ12" s="178"/>
      <c r="BK12" s="178"/>
      <c r="BL12" s="178"/>
      <c r="BM12" s="178"/>
      <c r="BN12" s="178"/>
      <c r="BO12" s="178"/>
      <c r="BP12" s="178"/>
      <c r="BQ12" s="178"/>
      <c r="BR12" s="178"/>
      <c r="BS12" s="178" t="str">
        <f>+V_Ma!O65</f>
        <v>Mototaxi</v>
      </c>
      <c r="BT12" s="178"/>
      <c r="BU12" s="178"/>
      <c r="BV12" s="178"/>
      <c r="BW12" s="178"/>
      <c r="BX12" s="178"/>
      <c r="BY12" s="178"/>
      <c r="BZ12" s="178"/>
      <c r="CA12" s="178"/>
      <c r="CB12" s="178"/>
      <c r="CC12" s="178" t="str">
        <f>+V_Ma!O66</f>
        <v>Bicicleta</v>
      </c>
      <c r="CD12" s="178"/>
      <c r="CE12" s="178"/>
      <c r="CF12" s="178"/>
      <c r="CG12" s="178"/>
      <c r="CH12" s="178"/>
      <c r="CI12" s="178"/>
      <c r="CJ12" s="178"/>
      <c r="CK12" s="178"/>
      <c r="CL12" s="178"/>
      <c r="CM12" s="178" t="str">
        <f>+V_Ma!O67</f>
        <v>Camión</v>
      </c>
      <c r="CN12" s="178"/>
      <c r="CO12" s="178"/>
      <c r="CP12" s="178"/>
      <c r="CQ12" s="178"/>
      <c r="CR12" s="178"/>
      <c r="CS12" s="178"/>
      <c r="CT12" s="178"/>
      <c r="CU12" s="178"/>
      <c r="CV12" s="178"/>
      <c r="CW12" s="178" t="str">
        <f>+V_Ma!O68</f>
        <v>Tráiler</v>
      </c>
      <c r="CX12" s="178"/>
      <c r="CY12" s="178"/>
      <c r="CZ12" s="178"/>
      <c r="DA12" s="178"/>
      <c r="DB12" s="178"/>
      <c r="DC12" s="178"/>
      <c r="DD12" s="178"/>
      <c r="DE12" s="178"/>
      <c r="DF12" s="178"/>
      <c r="DG12" s="178" t="str">
        <f>+V_Ma!O69</f>
        <v>Bus Interprovincial</v>
      </c>
      <c r="DH12" s="178"/>
      <c r="DI12" s="178"/>
      <c r="DJ12" s="178"/>
      <c r="DK12" s="178"/>
      <c r="DL12" s="178"/>
      <c r="DM12" s="178"/>
      <c r="DN12" s="178"/>
      <c r="DO12" s="178"/>
      <c r="DP12" s="178"/>
      <c r="DQ12" s="178" t="str">
        <f>+V_Ma!O70</f>
        <v>N</v>
      </c>
      <c r="DR12" s="178"/>
      <c r="DS12" s="178"/>
      <c r="DT12" s="178"/>
      <c r="DU12" s="178"/>
      <c r="DV12" s="178"/>
      <c r="DW12" s="178"/>
      <c r="DX12" s="178"/>
      <c r="DY12" s="178"/>
      <c r="DZ12" s="178"/>
      <c r="EA12" s="178" t="str">
        <f>+V_Ma!O71</f>
        <v>N</v>
      </c>
      <c r="EB12" s="178"/>
      <c r="EC12" s="178"/>
      <c r="ED12" s="178"/>
      <c r="EE12" s="178"/>
      <c r="EF12" s="178"/>
      <c r="EG12" s="178"/>
      <c r="EH12" s="178"/>
      <c r="EI12" s="178"/>
      <c r="EJ12" s="178"/>
      <c r="EK12" s="178" t="str">
        <f>+V_Ma!O72</f>
        <v>N</v>
      </c>
      <c r="EL12" s="178"/>
      <c r="EM12" s="178"/>
      <c r="EN12" s="178"/>
      <c r="EO12" s="178"/>
      <c r="EP12" s="178"/>
      <c r="EQ12" s="178"/>
      <c r="ER12" s="178"/>
      <c r="ES12" s="178"/>
      <c r="ET12" s="178"/>
      <c r="EU12" s="178" t="str">
        <f>+V_Ma!O73</f>
        <v>N</v>
      </c>
      <c r="EV12" s="178"/>
      <c r="EW12" s="178"/>
      <c r="EX12" s="178"/>
      <c r="EY12" s="178"/>
      <c r="EZ12" s="178"/>
      <c r="FA12" s="178"/>
      <c r="FB12" s="178"/>
      <c r="FC12" s="178"/>
      <c r="FD12" s="178"/>
      <c r="FE12" s="178" t="str">
        <f>+V_Ma!O74</f>
        <v>N</v>
      </c>
      <c r="FF12" s="178"/>
      <c r="FG12" s="178"/>
      <c r="FH12" s="178"/>
      <c r="FI12" s="178"/>
      <c r="FJ12" s="178"/>
      <c r="FK12" s="178"/>
      <c r="FL12" s="178"/>
      <c r="FM12" s="178"/>
      <c r="FN12" s="178"/>
      <c r="FO12" s="178" t="str">
        <f>+V_Ma!O75</f>
        <v>N</v>
      </c>
      <c r="FP12" s="178"/>
      <c r="FQ12" s="178"/>
      <c r="FR12" s="178"/>
      <c r="FS12" s="178"/>
      <c r="FT12" s="178"/>
      <c r="FU12" s="178"/>
      <c r="FV12" s="178"/>
      <c r="FW12" s="178"/>
      <c r="FX12" s="178"/>
      <c r="FY12" s="178" t="str">
        <f>+V_Ma!O76</f>
        <v>N</v>
      </c>
      <c r="FZ12" s="178"/>
      <c r="GA12" s="178"/>
      <c r="GB12" s="178"/>
      <c r="GC12" s="178"/>
      <c r="GD12" s="178"/>
      <c r="GE12" s="178"/>
      <c r="GF12" s="178"/>
      <c r="GG12" s="178"/>
      <c r="GH12" s="178"/>
      <c r="GI12" s="178" t="str">
        <f>+V_Ma!O77</f>
        <v>N</v>
      </c>
      <c r="GJ12" s="178"/>
      <c r="GK12" s="178"/>
      <c r="GL12" s="178"/>
      <c r="GM12" s="178"/>
      <c r="GN12" s="178"/>
      <c r="GO12" s="178"/>
      <c r="GP12" s="178"/>
      <c r="GQ12" s="178"/>
      <c r="GR12" s="178"/>
      <c r="GS12" s="178" t="str">
        <f>+V_Ma!O78</f>
        <v>N</v>
      </c>
      <c r="GT12" s="178"/>
      <c r="GU12" s="178"/>
      <c r="GV12" s="178"/>
      <c r="GW12" s="178"/>
      <c r="GX12" s="178"/>
      <c r="GY12" s="178"/>
      <c r="GZ12" s="178"/>
      <c r="HA12" s="178"/>
      <c r="HB12" s="178"/>
      <c r="HD12" s="159"/>
      <c r="HE12" s="159"/>
      <c r="HF12" s="159"/>
      <c r="HG12" s="159"/>
      <c r="HH12" s="159"/>
      <c r="HI12" s="159"/>
      <c r="HJ12" s="159"/>
      <c r="HK12" s="159"/>
      <c r="HL12" s="159"/>
      <c r="HM12" s="831"/>
      <c r="HN12" s="825"/>
      <c r="HO12" s="825"/>
      <c r="HP12" s="825"/>
      <c r="HQ12" s="825"/>
      <c r="HR12" s="825"/>
      <c r="HS12" s="825"/>
      <c r="HT12" s="825"/>
      <c r="HV12" s="183"/>
      <c r="HW12" s="183"/>
      <c r="HX12" s="183"/>
      <c r="HY12" s="183"/>
      <c r="HZ12" s="183"/>
      <c r="IA12" s="183"/>
      <c r="IB12" s="183"/>
      <c r="IC12" s="183"/>
      <c r="ID12" s="183"/>
      <c r="IE12" s="183"/>
      <c r="IF12" s="183"/>
      <c r="IG12" s="184"/>
    </row>
    <row r="13" spans="1:245" s="11" customFormat="1" ht="23.1" hidden="1" customHeight="1">
      <c r="B13" s="300"/>
      <c r="C13" s="300"/>
      <c r="D13" s="300"/>
      <c r="E13" s="300"/>
      <c r="F13" s="300"/>
      <c r="G13" s="300"/>
      <c r="H13" s="300"/>
      <c r="I13" s="300"/>
      <c r="J13" s="830"/>
      <c r="K13" s="176" t="str">
        <f>+K12</f>
        <v>Auto</v>
      </c>
      <c r="L13" s="176" t="str">
        <f>+K13</f>
        <v>Auto</v>
      </c>
      <c r="M13" s="176" t="str">
        <f t="shared" ref="M13:T13" si="188">+L13</f>
        <v>Auto</v>
      </c>
      <c r="N13" s="176" t="str">
        <f t="shared" si="188"/>
        <v>Auto</v>
      </c>
      <c r="O13" s="176" t="str">
        <f t="shared" si="188"/>
        <v>Auto</v>
      </c>
      <c r="P13" s="176" t="str">
        <f t="shared" si="188"/>
        <v>Auto</v>
      </c>
      <c r="Q13" s="176" t="str">
        <f t="shared" si="188"/>
        <v>Auto</v>
      </c>
      <c r="R13" s="176" t="str">
        <f t="shared" si="188"/>
        <v>Auto</v>
      </c>
      <c r="S13" s="176" t="str">
        <f t="shared" si="188"/>
        <v>Auto</v>
      </c>
      <c r="T13" s="176" t="str">
        <f t="shared" si="188"/>
        <v>Auto</v>
      </c>
      <c r="U13" s="177" t="str">
        <f>+U12</f>
        <v>Taxi</v>
      </c>
      <c r="V13" s="176" t="str">
        <f>+U13</f>
        <v>Taxi</v>
      </c>
      <c r="W13" s="176" t="str">
        <f t="shared" ref="W13:AD13" si="189">+V13</f>
        <v>Taxi</v>
      </c>
      <c r="X13" s="176" t="str">
        <f t="shared" si="189"/>
        <v>Taxi</v>
      </c>
      <c r="Y13" s="176" t="str">
        <f t="shared" si="189"/>
        <v>Taxi</v>
      </c>
      <c r="Z13" s="176" t="str">
        <f t="shared" si="189"/>
        <v>Taxi</v>
      </c>
      <c r="AA13" s="176" t="str">
        <f t="shared" si="189"/>
        <v>Taxi</v>
      </c>
      <c r="AB13" s="176" t="str">
        <f t="shared" si="189"/>
        <v>Taxi</v>
      </c>
      <c r="AC13" s="176" t="str">
        <f t="shared" si="189"/>
        <v>Taxi</v>
      </c>
      <c r="AD13" s="176" t="str">
        <f t="shared" si="189"/>
        <v>Taxi</v>
      </c>
      <c r="AE13" s="177" t="str">
        <f>+AE12</f>
        <v>Omnibus</v>
      </c>
      <c r="AF13" s="176" t="str">
        <f>+AE13</f>
        <v>Omnibus</v>
      </c>
      <c r="AG13" s="176" t="str">
        <f t="shared" ref="AG13:AN13" si="190">+AF13</f>
        <v>Omnibus</v>
      </c>
      <c r="AH13" s="176" t="str">
        <f t="shared" si="190"/>
        <v>Omnibus</v>
      </c>
      <c r="AI13" s="176" t="str">
        <f t="shared" si="190"/>
        <v>Omnibus</v>
      </c>
      <c r="AJ13" s="176" t="str">
        <f t="shared" si="190"/>
        <v>Omnibus</v>
      </c>
      <c r="AK13" s="176" t="str">
        <f t="shared" si="190"/>
        <v>Omnibus</v>
      </c>
      <c r="AL13" s="176" t="str">
        <f t="shared" si="190"/>
        <v>Omnibus</v>
      </c>
      <c r="AM13" s="176" t="str">
        <f t="shared" si="190"/>
        <v>Omnibus</v>
      </c>
      <c r="AN13" s="176" t="str">
        <f t="shared" si="190"/>
        <v>Omnibus</v>
      </c>
      <c r="AO13" s="177" t="str">
        <f>+AO12</f>
        <v>Microbús</v>
      </c>
      <c r="AP13" s="176" t="str">
        <f>+AO13</f>
        <v>Microbús</v>
      </c>
      <c r="AQ13" s="176" t="str">
        <f t="shared" ref="AQ13:AX13" si="191">+AP13</f>
        <v>Microbús</v>
      </c>
      <c r="AR13" s="176" t="str">
        <f t="shared" si="191"/>
        <v>Microbús</v>
      </c>
      <c r="AS13" s="176" t="str">
        <f t="shared" si="191"/>
        <v>Microbús</v>
      </c>
      <c r="AT13" s="176" t="str">
        <f t="shared" si="191"/>
        <v>Microbús</v>
      </c>
      <c r="AU13" s="176" t="str">
        <f t="shared" si="191"/>
        <v>Microbús</v>
      </c>
      <c r="AV13" s="176" t="str">
        <f t="shared" si="191"/>
        <v>Microbús</v>
      </c>
      <c r="AW13" s="176" t="str">
        <f t="shared" si="191"/>
        <v>Microbús</v>
      </c>
      <c r="AX13" s="176" t="str">
        <f t="shared" si="191"/>
        <v>Microbús</v>
      </c>
      <c r="AY13" s="177" t="str">
        <f>+AY12</f>
        <v>Camioneta Rural</v>
      </c>
      <c r="AZ13" s="176" t="str">
        <f>+AY13</f>
        <v>Camioneta Rural</v>
      </c>
      <c r="BA13" s="176" t="str">
        <f t="shared" ref="BA13:BH13" si="192">+AZ13</f>
        <v>Camioneta Rural</v>
      </c>
      <c r="BB13" s="176" t="str">
        <f t="shared" si="192"/>
        <v>Camioneta Rural</v>
      </c>
      <c r="BC13" s="176" t="str">
        <f t="shared" si="192"/>
        <v>Camioneta Rural</v>
      </c>
      <c r="BD13" s="176" t="str">
        <f t="shared" si="192"/>
        <v>Camioneta Rural</v>
      </c>
      <c r="BE13" s="176" t="str">
        <f t="shared" si="192"/>
        <v>Camioneta Rural</v>
      </c>
      <c r="BF13" s="176" t="str">
        <f t="shared" si="192"/>
        <v>Camioneta Rural</v>
      </c>
      <c r="BG13" s="176" t="str">
        <f t="shared" si="192"/>
        <v>Camioneta Rural</v>
      </c>
      <c r="BH13" s="176" t="str">
        <f t="shared" si="192"/>
        <v>Camioneta Rural</v>
      </c>
      <c r="BI13" s="177" t="str">
        <f>+BI12</f>
        <v>Moto lineal</v>
      </c>
      <c r="BJ13" s="176" t="str">
        <f>+BI13</f>
        <v>Moto lineal</v>
      </c>
      <c r="BK13" s="176" t="str">
        <f t="shared" ref="BK13:BR13" si="193">+BJ13</f>
        <v>Moto lineal</v>
      </c>
      <c r="BL13" s="176" t="str">
        <f t="shared" si="193"/>
        <v>Moto lineal</v>
      </c>
      <c r="BM13" s="176" t="str">
        <f t="shared" si="193"/>
        <v>Moto lineal</v>
      </c>
      <c r="BN13" s="176" t="str">
        <f t="shared" si="193"/>
        <v>Moto lineal</v>
      </c>
      <c r="BO13" s="176" t="str">
        <f t="shared" si="193"/>
        <v>Moto lineal</v>
      </c>
      <c r="BP13" s="176" t="str">
        <f t="shared" si="193"/>
        <v>Moto lineal</v>
      </c>
      <c r="BQ13" s="176" t="str">
        <f t="shared" si="193"/>
        <v>Moto lineal</v>
      </c>
      <c r="BR13" s="176" t="str">
        <f t="shared" si="193"/>
        <v>Moto lineal</v>
      </c>
      <c r="BS13" s="177" t="str">
        <f>+BS12</f>
        <v>Mototaxi</v>
      </c>
      <c r="BT13" s="176" t="str">
        <f>+BS13</f>
        <v>Mototaxi</v>
      </c>
      <c r="BU13" s="176" t="str">
        <f t="shared" ref="BU13:CB13" si="194">+BT13</f>
        <v>Mototaxi</v>
      </c>
      <c r="BV13" s="176" t="str">
        <f t="shared" si="194"/>
        <v>Mototaxi</v>
      </c>
      <c r="BW13" s="176" t="str">
        <f t="shared" si="194"/>
        <v>Mototaxi</v>
      </c>
      <c r="BX13" s="176" t="str">
        <f t="shared" si="194"/>
        <v>Mototaxi</v>
      </c>
      <c r="BY13" s="176" t="str">
        <f t="shared" si="194"/>
        <v>Mototaxi</v>
      </c>
      <c r="BZ13" s="176" t="str">
        <f t="shared" si="194"/>
        <v>Mototaxi</v>
      </c>
      <c r="CA13" s="176" t="str">
        <f t="shared" si="194"/>
        <v>Mototaxi</v>
      </c>
      <c r="CB13" s="176" t="str">
        <f t="shared" si="194"/>
        <v>Mototaxi</v>
      </c>
      <c r="CC13" s="177" t="str">
        <f>+CC12</f>
        <v>Bicicleta</v>
      </c>
      <c r="CD13" s="176" t="str">
        <f>+CC13</f>
        <v>Bicicleta</v>
      </c>
      <c r="CE13" s="176" t="str">
        <f t="shared" ref="CE13:CL13" si="195">+CD13</f>
        <v>Bicicleta</v>
      </c>
      <c r="CF13" s="176" t="str">
        <f t="shared" si="195"/>
        <v>Bicicleta</v>
      </c>
      <c r="CG13" s="176" t="str">
        <f t="shared" si="195"/>
        <v>Bicicleta</v>
      </c>
      <c r="CH13" s="176" t="str">
        <f t="shared" si="195"/>
        <v>Bicicleta</v>
      </c>
      <c r="CI13" s="176" t="str">
        <f t="shared" si="195"/>
        <v>Bicicleta</v>
      </c>
      <c r="CJ13" s="176" t="str">
        <f t="shared" si="195"/>
        <v>Bicicleta</v>
      </c>
      <c r="CK13" s="176" t="str">
        <f t="shared" si="195"/>
        <v>Bicicleta</v>
      </c>
      <c r="CL13" s="176" t="str">
        <f t="shared" si="195"/>
        <v>Bicicleta</v>
      </c>
      <c r="CM13" s="177" t="str">
        <f>+CM12</f>
        <v>Camión</v>
      </c>
      <c r="CN13" s="176" t="str">
        <f>+CM13</f>
        <v>Camión</v>
      </c>
      <c r="CO13" s="176" t="str">
        <f t="shared" ref="CO13:CV13" si="196">+CN13</f>
        <v>Camión</v>
      </c>
      <c r="CP13" s="176" t="str">
        <f t="shared" si="196"/>
        <v>Camión</v>
      </c>
      <c r="CQ13" s="176" t="str">
        <f t="shared" si="196"/>
        <v>Camión</v>
      </c>
      <c r="CR13" s="176" t="str">
        <f t="shared" si="196"/>
        <v>Camión</v>
      </c>
      <c r="CS13" s="176" t="str">
        <f t="shared" si="196"/>
        <v>Camión</v>
      </c>
      <c r="CT13" s="176" t="str">
        <f t="shared" si="196"/>
        <v>Camión</v>
      </c>
      <c r="CU13" s="176" t="str">
        <f t="shared" si="196"/>
        <v>Camión</v>
      </c>
      <c r="CV13" s="176" t="str">
        <f t="shared" si="196"/>
        <v>Camión</v>
      </c>
      <c r="CW13" s="177" t="str">
        <f>+CW12</f>
        <v>Tráiler</v>
      </c>
      <c r="CX13" s="176" t="str">
        <f>+CW13</f>
        <v>Tráiler</v>
      </c>
      <c r="CY13" s="176" t="str">
        <f t="shared" ref="CY13:DF13" si="197">+CX13</f>
        <v>Tráiler</v>
      </c>
      <c r="CZ13" s="176" t="str">
        <f t="shared" si="197"/>
        <v>Tráiler</v>
      </c>
      <c r="DA13" s="176" t="str">
        <f t="shared" si="197"/>
        <v>Tráiler</v>
      </c>
      <c r="DB13" s="176" t="str">
        <f t="shared" si="197"/>
        <v>Tráiler</v>
      </c>
      <c r="DC13" s="176" t="str">
        <f t="shared" si="197"/>
        <v>Tráiler</v>
      </c>
      <c r="DD13" s="176" t="str">
        <f t="shared" si="197"/>
        <v>Tráiler</v>
      </c>
      <c r="DE13" s="176" t="str">
        <f t="shared" si="197"/>
        <v>Tráiler</v>
      </c>
      <c r="DF13" s="176" t="str">
        <f t="shared" si="197"/>
        <v>Tráiler</v>
      </c>
      <c r="DG13" s="177" t="str">
        <f>+DG12</f>
        <v>Bus Interprovincial</v>
      </c>
      <c r="DH13" s="176" t="str">
        <f>+DG13</f>
        <v>Bus Interprovincial</v>
      </c>
      <c r="DI13" s="176" t="str">
        <f t="shared" ref="DI13:DP13" si="198">+DH13</f>
        <v>Bus Interprovincial</v>
      </c>
      <c r="DJ13" s="176" t="str">
        <f t="shared" si="198"/>
        <v>Bus Interprovincial</v>
      </c>
      <c r="DK13" s="176" t="str">
        <f t="shared" si="198"/>
        <v>Bus Interprovincial</v>
      </c>
      <c r="DL13" s="176" t="str">
        <f t="shared" si="198"/>
        <v>Bus Interprovincial</v>
      </c>
      <c r="DM13" s="176" t="str">
        <f t="shared" si="198"/>
        <v>Bus Interprovincial</v>
      </c>
      <c r="DN13" s="176" t="str">
        <f t="shared" si="198"/>
        <v>Bus Interprovincial</v>
      </c>
      <c r="DO13" s="176" t="str">
        <f t="shared" si="198"/>
        <v>Bus Interprovincial</v>
      </c>
      <c r="DP13" s="176" t="str">
        <f t="shared" si="198"/>
        <v>Bus Interprovincial</v>
      </c>
      <c r="DQ13" s="177" t="str">
        <f>+DQ12</f>
        <v>N</v>
      </c>
      <c r="DR13" s="176" t="str">
        <f>+DQ13</f>
        <v>N</v>
      </c>
      <c r="DS13" s="176" t="str">
        <f t="shared" ref="DS13:DZ13" si="199">+DR13</f>
        <v>N</v>
      </c>
      <c r="DT13" s="176" t="str">
        <f t="shared" si="199"/>
        <v>N</v>
      </c>
      <c r="DU13" s="176" t="str">
        <f t="shared" si="199"/>
        <v>N</v>
      </c>
      <c r="DV13" s="176" t="str">
        <f t="shared" si="199"/>
        <v>N</v>
      </c>
      <c r="DW13" s="176" t="str">
        <f t="shared" si="199"/>
        <v>N</v>
      </c>
      <c r="DX13" s="176" t="str">
        <f t="shared" si="199"/>
        <v>N</v>
      </c>
      <c r="DY13" s="176" t="str">
        <f t="shared" si="199"/>
        <v>N</v>
      </c>
      <c r="DZ13" s="176" t="str">
        <f t="shared" si="199"/>
        <v>N</v>
      </c>
      <c r="EA13" s="177" t="str">
        <f>+EA12</f>
        <v>N</v>
      </c>
      <c r="EB13" s="176" t="str">
        <f>+EA13</f>
        <v>N</v>
      </c>
      <c r="EC13" s="176" t="str">
        <f t="shared" ref="EC13:EJ13" si="200">+EB13</f>
        <v>N</v>
      </c>
      <c r="ED13" s="176" t="str">
        <f t="shared" si="200"/>
        <v>N</v>
      </c>
      <c r="EE13" s="176" t="str">
        <f t="shared" si="200"/>
        <v>N</v>
      </c>
      <c r="EF13" s="176" t="str">
        <f t="shared" si="200"/>
        <v>N</v>
      </c>
      <c r="EG13" s="176" t="str">
        <f t="shared" si="200"/>
        <v>N</v>
      </c>
      <c r="EH13" s="176" t="str">
        <f t="shared" si="200"/>
        <v>N</v>
      </c>
      <c r="EI13" s="176" t="str">
        <f t="shared" si="200"/>
        <v>N</v>
      </c>
      <c r="EJ13" s="176" t="str">
        <f t="shared" si="200"/>
        <v>N</v>
      </c>
      <c r="EK13" s="177" t="str">
        <f>+EK12</f>
        <v>N</v>
      </c>
      <c r="EL13" s="176" t="str">
        <f>+EK13</f>
        <v>N</v>
      </c>
      <c r="EM13" s="176" t="str">
        <f t="shared" ref="EM13:ET13" si="201">+EL13</f>
        <v>N</v>
      </c>
      <c r="EN13" s="176" t="str">
        <f t="shared" si="201"/>
        <v>N</v>
      </c>
      <c r="EO13" s="176" t="str">
        <f t="shared" si="201"/>
        <v>N</v>
      </c>
      <c r="EP13" s="176" t="str">
        <f t="shared" si="201"/>
        <v>N</v>
      </c>
      <c r="EQ13" s="176" t="str">
        <f t="shared" si="201"/>
        <v>N</v>
      </c>
      <c r="ER13" s="176" t="str">
        <f t="shared" si="201"/>
        <v>N</v>
      </c>
      <c r="ES13" s="176" t="str">
        <f t="shared" si="201"/>
        <v>N</v>
      </c>
      <c r="ET13" s="176" t="str">
        <f t="shared" si="201"/>
        <v>N</v>
      </c>
      <c r="EU13" s="177" t="str">
        <f>+EU12</f>
        <v>N</v>
      </c>
      <c r="EV13" s="176" t="str">
        <f>+EU13</f>
        <v>N</v>
      </c>
      <c r="EW13" s="176" t="str">
        <f t="shared" ref="EW13:FD13" si="202">+EV13</f>
        <v>N</v>
      </c>
      <c r="EX13" s="176" t="str">
        <f t="shared" si="202"/>
        <v>N</v>
      </c>
      <c r="EY13" s="176" t="str">
        <f t="shared" si="202"/>
        <v>N</v>
      </c>
      <c r="EZ13" s="176" t="str">
        <f t="shared" si="202"/>
        <v>N</v>
      </c>
      <c r="FA13" s="176" t="str">
        <f t="shared" si="202"/>
        <v>N</v>
      </c>
      <c r="FB13" s="176" t="str">
        <f t="shared" si="202"/>
        <v>N</v>
      </c>
      <c r="FC13" s="176" t="str">
        <f t="shared" si="202"/>
        <v>N</v>
      </c>
      <c r="FD13" s="176" t="str">
        <f t="shared" si="202"/>
        <v>N</v>
      </c>
      <c r="FE13" s="177" t="str">
        <f>+FE12</f>
        <v>N</v>
      </c>
      <c r="FF13" s="176" t="str">
        <f>+FE13</f>
        <v>N</v>
      </c>
      <c r="FG13" s="176" t="str">
        <f t="shared" ref="FG13:FN13" si="203">+FF13</f>
        <v>N</v>
      </c>
      <c r="FH13" s="176" t="str">
        <f t="shared" si="203"/>
        <v>N</v>
      </c>
      <c r="FI13" s="176" t="str">
        <f t="shared" si="203"/>
        <v>N</v>
      </c>
      <c r="FJ13" s="176" t="str">
        <f t="shared" si="203"/>
        <v>N</v>
      </c>
      <c r="FK13" s="176" t="str">
        <f t="shared" si="203"/>
        <v>N</v>
      </c>
      <c r="FL13" s="176" t="str">
        <f t="shared" si="203"/>
        <v>N</v>
      </c>
      <c r="FM13" s="176" t="str">
        <f t="shared" si="203"/>
        <v>N</v>
      </c>
      <c r="FN13" s="176" t="str">
        <f t="shared" si="203"/>
        <v>N</v>
      </c>
      <c r="FO13" s="177" t="str">
        <f>+FO12</f>
        <v>N</v>
      </c>
      <c r="FP13" s="176" t="str">
        <f>+FO13</f>
        <v>N</v>
      </c>
      <c r="FQ13" s="176" t="str">
        <f t="shared" ref="FQ13:FX13" si="204">+FP13</f>
        <v>N</v>
      </c>
      <c r="FR13" s="176" t="str">
        <f t="shared" si="204"/>
        <v>N</v>
      </c>
      <c r="FS13" s="176" t="str">
        <f t="shared" si="204"/>
        <v>N</v>
      </c>
      <c r="FT13" s="176" t="str">
        <f t="shared" si="204"/>
        <v>N</v>
      </c>
      <c r="FU13" s="176" t="str">
        <f t="shared" si="204"/>
        <v>N</v>
      </c>
      <c r="FV13" s="176" t="str">
        <f t="shared" si="204"/>
        <v>N</v>
      </c>
      <c r="FW13" s="176" t="str">
        <f t="shared" si="204"/>
        <v>N</v>
      </c>
      <c r="FX13" s="176" t="str">
        <f t="shared" si="204"/>
        <v>N</v>
      </c>
      <c r="FY13" s="177" t="str">
        <f>+FY12</f>
        <v>N</v>
      </c>
      <c r="FZ13" s="176" t="str">
        <f>+FY13</f>
        <v>N</v>
      </c>
      <c r="GA13" s="176" t="str">
        <f t="shared" ref="GA13:GH13" si="205">+FZ13</f>
        <v>N</v>
      </c>
      <c r="GB13" s="176" t="str">
        <f t="shared" si="205"/>
        <v>N</v>
      </c>
      <c r="GC13" s="176" t="str">
        <f t="shared" si="205"/>
        <v>N</v>
      </c>
      <c r="GD13" s="176" t="str">
        <f t="shared" si="205"/>
        <v>N</v>
      </c>
      <c r="GE13" s="176" t="str">
        <f t="shared" si="205"/>
        <v>N</v>
      </c>
      <c r="GF13" s="176" t="str">
        <f t="shared" si="205"/>
        <v>N</v>
      </c>
      <c r="GG13" s="176" t="str">
        <f t="shared" si="205"/>
        <v>N</v>
      </c>
      <c r="GH13" s="176" t="str">
        <f t="shared" si="205"/>
        <v>N</v>
      </c>
      <c r="GI13" s="177" t="str">
        <f>+GI12</f>
        <v>N</v>
      </c>
      <c r="GJ13" s="176" t="str">
        <f>+GI13</f>
        <v>N</v>
      </c>
      <c r="GK13" s="176" t="str">
        <f t="shared" ref="GK13:GR13" si="206">+GJ13</f>
        <v>N</v>
      </c>
      <c r="GL13" s="176" t="str">
        <f t="shared" si="206"/>
        <v>N</v>
      </c>
      <c r="GM13" s="176" t="str">
        <f t="shared" si="206"/>
        <v>N</v>
      </c>
      <c r="GN13" s="176" t="str">
        <f t="shared" si="206"/>
        <v>N</v>
      </c>
      <c r="GO13" s="176" t="str">
        <f t="shared" si="206"/>
        <v>N</v>
      </c>
      <c r="GP13" s="176" t="str">
        <f t="shared" si="206"/>
        <v>N</v>
      </c>
      <c r="GQ13" s="176" t="str">
        <f t="shared" si="206"/>
        <v>N</v>
      </c>
      <c r="GR13" s="176" t="str">
        <f t="shared" si="206"/>
        <v>N</v>
      </c>
      <c r="GS13" s="177" t="str">
        <f>+GS12</f>
        <v>N</v>
      </c>
      <c r="GT13" s="176" t="str">
        <f>+GS13</f>
        <v>N</v>
      </c>
      <c r="GU13" s="176" t="str">
        <f t="shared" ref="GU13:HB13" si="207">+GT13</f>
        <v>N</v>
      </c>
      <c r="GV13" s="176" t="str">
        <f t="shared" si="207"/>
        <v>N</v>
      </c>
      <c r="GW13" s="176" t="str">
        <f t="shared" si="207"/>
        <v>N</v>
      </c>
      <c r="GX13" s="176" t="str">
        <f t="shared" si="207"/>
        <v>N</v>
      </c>
      <c r="GY13" s="176" t="str">
        <f t="shared" si="207"/>
        <v>N</v>
      </c>
      <c r="GZ13" s="176" t="str">
        <f t="shared" si="207"/>
        <v>N</v>
      </c>
      <c r="HA13" s="176" t="str">
        <f t="shared" si="207"/>
        <v>N</v>
      </c>
      <c r="HB13" s="176" t="str">
        <f t="shared" si="207"/>
        <v>N</v>
      </c>
      <c r="HC13" s="182"/>
      <c r="HD13" s="182"/>
      <c r="HE13" s="182"/>
      <c r="HF13" s="182"/>
      <c r="HG13" s="182"/>
      <c r="HH13" s="182"/>
      <c r="HI13" s="182"/>
      <c r="HJ13" s="182"/>
      <c r="HK13" s="182"/>
      <c r="HL13" s="182"/>
      <c r="HM13" s="825"/>
      <c r="HN13" s="825"/>
      <c r="HO13" s="825"/>
      <c r="HP13" s="825"/>
      <c r="HQ13" s="825"/>
      <c r="HR13" s="825"/>
      <c r="HS13" s="825"/>
      <c r="HT13" s="825"/>
      <c r="HV13" s="301"/>
      <c r="HW13" s="302"/>
      <c r="HX13" s="302"/>
      <c r="HY13" s="302"/>
      <c r="HZ13" s="302"/>
      <c r="IA13" s="302"/>
      <c r="IB13" s="302"/>
      <c r="IC13" s="302"/>
      <c r="ID13" s="302"/>
      <c r="IE13" s="302"/>
      <c r="IF13" s="13"/>
    </row>
    <row r="14" spans="1:245" s="11" customFormat="1" ht="22.9" hidden="1" customHeight="1">
      <c r="B14" s="827" t="s">
        <v>180</v>
      </c>
      <c r="C14" s="827"/>
      <c r="D14" s="827"/>
      <c r="E14" s="827"/>
      <c r="F14" s="827" t="s">
        <v>179</v>
      </c>
      <c r="G14" s="827"/>
      <c r="H14" s="827"/>
      <c r="I14" s="828"/>
      <c r="J14" s="830"/>
      <c r="K14" s="14" t="str">
        <f>+CONCATENATE(Inicio!F21,K11,Inicio!G21)</f>
        <v>Av. Pachacutec1Norte</v>
      </c>
      <c r="L14" s="14" t="str">
        <f>+CONCATENATE(Inicio!F22,L11,Inicio!G22)</f>
        <v>Av. Pachacutec1Norte</v>
      </c>
      <c r="M14" s="14" t="str">
        <f>+CONCATENATE(Inicio!F23,M11,Inicio!G23)</f>
        <v>Av. Pachacutec1Norte</v>
      </c>
      <c r="N14" s="14" t="str">
        <f>+CONCATENATE(Inicio!F24,N11,Inicio!G24)</f>
        <v>Av. Pachacutec0Norte</v>
      </c>
      <c r="O14" s="14" t="str">
        <f>+CONCATENATE(Inicio!F25,O11,Inicio!G25)</f>
        <v>Av. Pachacutec0Norte</v>
      </c>
      <c r="P14" s="14" t="str">
        <f>+CONCATENATE(Inicio!F26,P11,Inicio!G26)</f>
        <v>Av. Pachacutec0Norte</v>
      </c>
      <c r="Q14" s="14" t="str">
        <f>+CONCATENATE(Inicio!F27,Q11,Inicio!G27)</f>
        <v>Av. Pachacutec0Norte</v>
      </c>
      <c r="R14" s="14" t="str">
        <f>+CONCATENATE(Inicio!F28,R11,Inicio!G28)</f>
        <v>Av. Pachacutec0Norte</v>
      </c>
      <c r="S14" s="14" t="str">
        <f>+CONCATENATE(Inicio!F29,S11,Inicio!G29)</f>
        <v>Av. Pachacutec0Norte</v>
      </c>
      <c r="T14" s="14" t="str">
        <f>+CONCATENATE(Inicio!F30,T11,Inicio!G30)</f>
        <v>Av. Pachacutec0Norte</v>
      </c>
      <c r="U14" s="14" t="str">
        <f>+K14</f>
        <v>Av. Pachacutec1Norte</v>
      </c>
      <c r="V14" s="14" t="str">
        <f t="shared" ref="V14:CG14" si="208">+L14</f>
        <v>Av. Pachacutec1Norte</v>
      </c>
      <c r="W14" s="14" t="str">
        <f t="shared" si="208"/>
        <v>Av. Pachacutec1Norte</v>
      </c>
      <c r="X14" s="14" t="str">
        <f t="shared" si="208"/>
        <v>Av. Pachacutec0Norte</v>
      </c>
      <c r="Y14" s="14" t="str">
        <f t="shared" si="208"/>
        <v>Av. Pachacutec0Norte</v>
      </c>
      <c r="Z14" s="14" t="str">
        <f t="shared" si="208"/>
        <v>Av. Pachacutec0Norte</v>
      </c>
      <c r="AA14" s="14" t="str">
        <f t="shared" si="208"/>
        <v>Av. Pachacutec0Norte</v>
      </c>
      <c r="AB14" s="14" t="str">
        <f t="shared" si="208"/>
        <v>Av. Pachacutec0Norte</v>
      </c>
      <c r="AC14" s="14" t="str">
        <f t="shared" si="208"/>
        <v>Av. Pachacutec0Norte</v>
      </c>
      <c r="AD14" s="14" t="str">
        <f t="shared" si="208"/>
        <v>Av. Pachacutec0Norte</v>
      </c>
      <c r="AE14" s="15" t="str">
        <f t="shared" si="208"/>
        <v>Av. Pachacutec1Norte</v>
      </c>
      <c r="AF14" s="14" t="str">
        <f t="shared" si="208"/>
        <v>Av. Pachacutec1Norte</v>
      </c>
      <c r="AG14" s="14" t="str">
        <f t="shared" si="208"/>
        <v>Av. Pachacutec1Norte</v>
      </c>
      <c r="AH14" s="14" t="str">
        <f t="shared" si="208"/>
        <v>Av. Pachacutec0Norte</v>
      </c>
      <c r="AI14" s="14" t="str">
        <f t="shared" si="208"/>
        <v>Av. Pachacutec0Norte</v>
      </c>
      <c r="AJ14" s="14" t="str">
        <f t="shared" si="208"/>
        <v>Av. Pachacutec0Norte</v>
      </c>
      <c r="AK14" s="14" t="str">
        <f t="shared" si="208"/>
        <v>Av. Pachacutec0Norte</v>
      </c>
      <c r="AL14" s="14" t="str">
        <f t="shared" si="208"/>
        <v>Av. Pachacutec0Norte</v>
      </c>
      <c r="AM14" s="14" t="str">
        <f t="shared" si="208"/>
        <v>Av. Pachacutec0Norte</v>
      </c>
      <c r="AN14" s="14" t="str">
        <f t="shared" si="208"/>
        <v>Av. Pachacutec0Norte</v>
      </c>
      <c r="AO14" s="15" t="str">
        <f t="shared" si="208"/>
        <v>Av. Pachacutec1Norte</v>
      </c>
      <c r="AP14" s="14" t="str">
        <f t="shared" si="208"/>
        <v>Av. Pachacutec1Norte</v>
      </c>
      <c r="AQ14" s="14" t="str">
        <f t="shared" si="208"/>
        <v>Av. Pachacutec1Norte</v>
      </c>
      <c r="AR14" s="14" t="str">
        <f t="shared" si="208"/>
        <v>Av. Pachacutec0Norte</v>
      </c>
      <c r="AS14" s="14" t="str">
        <f t="shared" si="208"/>
        <v>Av. Pachacutec0Norte</v>
      </c>
      <c r="AT14" s="14" t="str">
        <f t="shared" si="208"/>
        <v>Av. Pachacutec0Norte</v>
      </c>
      <c r="AU14" s="14" t="str">
        <f t="shared" si="208"/>
        <v>Av. Pachacutec0Norte</v>
      </c>
      <c r="AV14" s="14" t="str">
        <f t="shared" si="208"/>
        <v>Av. Pachacutec0Norte</v>
      </c>
      <c r="AW14" s="14" t="str">
        <f t="shared" si="208"/>
        <v>Av. Pachacutec0Norte</v>
      </c>
      <c r="AX14" s="14" t="str">
        <f t="shared" si="208"/>
        <v>Av. Pachacutec0Norte</v>
      </c>
      <c r="AY14" s="15" t="str">
        <f t="shared" si="208"/>
        <v>Av. Pachacutec1Norte</v>
      </c>
      <c r="AZ14" s="14" t="str">
        <f t="shared" si="208"/>
        <v>Av. Pachacutec1Norte</v>
      </c>
      <c r="BA14" s="14" t="str">
        <f t="shared" si="208"/>
        <v>Av. Pachacutec1Norte</v>
      </c>
      <c r="BB14" s="14" t="str">
        <f t="shared" si="208"/>
        <v>Av. Pachacutec0Norte</v>
      </c>
      <c r="BC14" s="14" t="str">
        <f t="shared" si="208"/>
        <v>Av. Pachacutec0Norte</v>
      </c>
      <c r="BD14" s="14" t="str">
        <f t="shared" si="208"/>
        <v>Av. Pachacutec0Norte</v>
      </c>
      <c r="BE14" s="14" t="str">
        <f t="shared" si="208"/>
        <v>Av. Pachacutec0Norte</v>
      </c>
      <c r="BF14" s="14" t="str">
        <f t="shared" si="208"/>
        <v>Av. Pachacutec0Norte</v>
      </c>
      <c r="BG14" s="14" t="str">
        <f t="shared" si="208"/>
        <v>Av. Pachacutec0Norte</v>
      </c>
      <c r="BH14" s="14" t="str">
        <f t="shared" si="208"/>
        <v>Av. Pachacutec0Norte</v>
      </c>
      <c r="BI14" s="15" t="str">
        <f t="shared" si="208"/>
        <v>Av. Pachacutec1Norte</v>
      </c>
      <c r="BJ14" s="14" t="str">
        <f t="shared" si="208"/>
        <v>Av. Pachacutec1Norte</v>
      </c>
      <c r="BK14" s="14" t="str">
        <f t="shared" si="208"/>
        <v>Av. Pachacutec1Norte</v>
      </c>
      <c r="BL14" s="14" t="str">
        <f t="shared" si="208"/>
        <v>Av. Pachacutec0Norte</v>
      </c>
      <c r="BM14" s="14" t="str">
        <f t="shared" si="208"/>
        <v>Av. Pachacutec0Norte</v>
      </c>
      <c r="BN14" s="14" t="str">
        <f t="shared" si="208"/>
        <v>Av. Pachacutec0Norte</v>
      </c>
      <c r="BO14" s="14" t="str">
        <f t="shared" si="208"/>
        <v>Av. Pachacutec0Norte</v>
      </c>
      <c r="BP14" s="14" t="str">
        <f t="shared" si="208"/>
        <v>Av. Pachacutec0Norte</v>
      </c>
      <c r="BQ14" s="14" t="str">
        <f t="shared" si="208"/>
        <v>Av. Pachacutec0Norte</v>
      </c>
      <c r="BR14" s="14" t="str">
        <f t="shared" si="208"/>
        <v>Av. Pachacutec0Norte</v>
      </c>
      <c r="BS14" s="15" t="str">
        <f t="shared" si="208"/>
        <v>Av. Pachacutec1Norte</v>
      </c>
      <c r="BT14" s="14" t="str">
        <f t="shared" si="208"/>
        <v>Av. Pachacutec1Norte</v>
      </c>
      <c r="BU14" s="14" t="str">
        <f t="shared" si="208"/>
        <v>Av. Pachacutec1Norte</v>
      </c>
      <c r="BV14" s="14" t="str">
        <f t="shared" si="208"/>
        <v>Av. Pachacutec0Norte</v>
      </c>
      <c r="BW14" s="14" t="str">
        <f t="shared" si="208"/>
        <v>Av. Pachacutec0Norte</v>
      </c>
      <c r="BX14" s="14" t="str">
        <f t="shared" si="208"/>
        <v>Av. Pachacutec0Norte</v>
      </c>
      <c r="BY14" s="14" t="str">
        <f t="shared" si="208"/>
        <v>Av. Pachacutec0Norte</v>
      </c>
      <c r="BZ14" s="14" t="str">
        <f t="shared" si="208"/>
        <v>Av. Pachacutec0Norte</v>
      </c>
      <c r="CA14" s="14" t="str">
        <f t="shared" si="208"/>
        <v>Av. Pachacutec0Norte</v>
      </c>
      <c r="CB14" s="14" t="str">
        <f t="shared" si="208"/>
        <v>Av. Pachacutec0Norte</v>
      </c>
      <c r="CC14" s="15" t="str">
        <f t="shared" si="208"/>
        <v>Av. Pachacutec1Norte</v>
      </c>
      <c r="CD14" s="14" t="str">
        <f t="shared" si="208"/>
        <v>Av. Pachacutec1Norte</v>
      </c>
      <c r="CE14" s="14" t="str">
        <f t="shared" si="208"/>
        <v>Av. Pachacutec1Norte</v>
      </c>
      <c r="CF14" s="14" t="str">
        <f t="shared" si="208"/>
        <v>Av. Pachacutec0Norte</v>
      </c>
      <c r="CG14" s="14" t="str">
        <f t="shared" si="208"/>
        <v>Av. Pachacutec0Norte</v>
      </c>
      <c r="CH14" s="14" t="str">
        <f t="shared" ref="CH14:ES14" si="209">+BX14</f>
        <v>Av. Pachacutec0Norte</v>
      </c>
      <c r="CI14" s="14" t="str">
        <f t="shared" si="209"/>
        <v>Av. Pachacutec0Norte</v>
      </c>
      <c r="CJ14" s="14" t="str">
        <f t="shared" si="209"/>
        <v>Av. Pachacutec0Norte</v>
      </c>
      <c r="CK14" s="14" t="str">
        <f t="shared" si="209"/>
        <v>Av. Pachacutec0Norte</v>
      </c>
      <c r="CL14" s="14" t="str">
        <f t="shared" si="209"/>
        <v>Av. Pachacutec0Norte</v>
      </c>
      <c r="CM14" s="15" t="str">
        <f t="shared" si="209"/>
        <v>Av. Pachacutec1Norte</v>
      </c>
      <c r="CN14" s="14" t="str">
        <f t="shared" si="209"/>
        <v>Av. Pachacutec1Norte</v>
      </c>
      <c r="CO14" s="14" t="str">
        <f t="shared" si="209"/>
        <v>Av. Pachacutec1Norte</v>
      </c>
      <c r="CP14" s="14" t="str">
        <f t="shared" si="209"/>
        <v>Av. Pachacutec0Norte</v>
      </c>
      <c r="CQ14" s="14" t="str">
        <f t="shared" si="209"/>
        <v>Av. Pachacutec0Norte</v>
      </c>
      <c r="CR14" s="14" t="str">
        <f t="shared" si="209"/>
        <v>Av. Pachacutec0Norte</v>
      </c>
      <c r="CS14" s="14" t="str">
        <f t="shared" si="209"/>
        <v>Av. Pachacutec0Norte</v>
      </c>
      <c r="CT14" s="14" t="str">
        <f t="shared" si="209"/>
        <v>Av. Pachacutec0Norte</v>
      </c>
      <c r="CU14" s="14" t="str">
        <f t="shared" si="209"/>
        <v>Av. Pachacutec0Norte</v>
      </c>
      <c r="CV14" s="14" t="str">
        <f t="shared" si="209"/>
        <v>Av. Pachacutec0Norte</v>
      </c>
      <c r="CW14" s="15" t="str">
        <f t="shared" si="209"/>
        <v>Av. Pachacutec1Norte</v>
      </c>
      <c r="CX14" s="14" t="str">
        <f t="shared" si="209"/>
        <v>Av. Pachacutec1Norte</v>
      </c>
      <c r="CY14" s="14" t="str">
        <f t="shared" si="209"/>
        <v>Av. Pachacutec1Norte</v>
      </c>
      <c r="CZ14" s="14" t="str">
        <f t="shared" si="209"/>
        <v>Av. Pachacutec0Norte</v>
      </c>
      <c r="DA14" s="14" t="str">
        <f t="shared" si="209"/>
        <v>Av. Pachacutec0Norte</v>
      </c>
      <c r="DB14" s="14" t="str">
        <f t="shared" si="209"/>
        <v>Av. Pachacutec0Norte</v>
      </c>
      <c r="DC14" s="14" t="str">
        <f t="shared" si="209"/>
        <v>Av. Pachacutec0Norte</v>
      </c>
      <c r="DD14" s="14" t="str">
        <f t="shared" si="209"/>
        <v>Av. Pachacutec0Norte</v>
      </c>
      <c r="DE14" s="14" t="str">
        <f t="shared" si="209"/>
        <v>Av. Pachacutec0Norte</v>
      </c>
      <c r="DF14" s="14" t="str">
        <f t="shared" si="209"/>
        <v>Av. Pachacutec0Norte</v>
      </c>
      <c r="DG14" s="15" t="str">
        <f t="shared" si="209"/>
        <v>Av. Pachacutec1Norte</v>
      </c>
      <c r="DH14" s="14" t="str">
        <f t="shared" si="209"/>
        <v>Av. Pachacutec1Norte</v>
      </c>
      <c r="DI14" s="14" t="str">
        <f t="shared" si="209"/>
        <v>Av. Pachacutec1Norte</v>
      </c>
      <c r="DJ14" s="14" t="str">
        <f t="shared" si="209"/>
        <v>Av. Pachacutec0Norte</v>
      </c>
      <c r="DK14" s="14" t="str">
        <f t="shared" si="209"/>
        <v>Av. Pachacutec0Norte</v>
      </c>
      <c r="DL14" s="14" t="str">
        <f t="shared" si="209"/>
        <v>Av. Pachacutec0Norte</v>
      </c>
      <c r="DM14" s="14" t="str">
        <f t="shared" si="209"/>
        <v>Av. Pachacutec0Norte</v>
      </c>
      <c r="DN14" s="14" t="str">
        <f t="shared" si="209"/>
        <v>Av. Pachacutec0Norte</v>
      </c>
      <c r="DO14" s="14" t="str">
        <f t="shared" si="209"/>
        <v>Av. Pachacutec0Norte</v>
      </c>
      <c r="DP14" s="14" t="str">
        <f t="shared" si="209"/>
        <v>Av. Pachacutec0Norte</v>
      </c>
      <c r="DQ14" s="15" t="str">
        <f t="shared" si="209"/>
        <v>Av. Pachacutec1Norte</v>
      </c>
      <c r="DR14" s="14" t="str">
        <f t="shared" si="209"/>
        <v>Av. Pachacutec1Norte</v>
      </c>
      <c r="DS14" s="14" t="str">
        <f t="shared" si="209"/>
        <v>Av. Pachacutec1Norte</v>
      </c>
      <c r="DT14" s="14" t="str">
        <f t="shared" si="209"/>
        <v>Av. Pachacutec0Norte</v>
      </c>
      <c r="DU14" s="14" t="str">
        <f t="shared" si="209"/>
        <v>Av. Pachacutec0Norte</v>
      </c>
      <c r="DV14" s="14" t="str">
        <f t="shared" si="209"/>
        <v>Av. Pachacutec0Norte</v>
      </c>
      <c r="DW14" s="14" t="str">
        <f t="shared" si="209"/>
        <v>Av. Pachacutec0Norte</v>
      </c>
      <c r="DX14" s="14" t="str">
        <f t="shared" si="209"/>
        <v>Av. Pachacutec0Norte</v>
      </c>
      <c r="DY14" s="14" t="str">
        <f t="shared" si="209"/>
        <v>Av. Pachacutec0Norte</v>
      </c>
      <c r="DZ14" s="14" t="str">
        <f t="shared" si="209"/>
        <v>Av. Pachacutec0Norte</v>
      </c>
      <c r="EA14" s="15" t="str">
        <f t="shared" si="209"/>
        <v>Av. Pachacutec1Norte</v>
      </c>
      <c r="EB14" s="14" t="str">
        <f t="shared" si="209"/>
        <v>Av. Pachacutec1Norte</v>
      </c>
      <c r="EC14" s="14" t="str">
        <f t="shared" si="209"/>
        <v>Av. Pachacutec1Norte</v>
      </c>
      <c r="ED14" s="14" t="str">
        <f t="shared" si="209"/>
        <v>Av. Pachacutec0Norte</v>
      </c>
      <c r="EE14" s="14" t="str">
        <f t="shared" si="209"/>
        <v>Av. Pachacutec0Norte</v>
      </c>
      <c r="EF14" s="14" t="str">
        <f t="shared" si="209"/>
        <v>Av. Pachacutec0Norte</v>
      </c>
      <c r="EG14" s="14" t="str">
        <f t="shared" si="209"/>
        <v>Av. Pachacutec0Norte</v>
      </c>
      <c r="EH14" s="14" t="str">
        <f t="shared" si="209"/>
        <v>Av. Pachacutec0Norte</v>
      </c>
      <c r="EI14" s="14" t="str">
        <f t="shared" si="209"/>
        <v>Av. Pachacutec0Norte</v>
      </c>
      <c r="EJ14" s="14" t="str">
        <f t="shared" si="209"/>
        <v>Av. Pachacutec0Norte</v>
      </c>
      <c r="EK14" s="15" t="str">
        <f t="shared" si="209"/>
        <v>Av. Pachacutec1Norte</v>
      </c>
      <c r="EL14" s="14" t="str">
        <f t="shared" si="209"/>
        <v>Av. Pachacutec1Norte</v>
      </c>
      <c r="EM14" s="14" t="str">
        <f t="shared" si="209"/>
        <v>Av. Pachacutec1Norte</v>
      </c>
      <c r="EN14" s="14" t="str">
        <f t="shared" si="209"/>
        <v>Av. Pachacutec0Norte</v>
      </c>
      <c r="EO14" s="14" t="str">
        <f t="shared" si="209"/>
        <v>Av. Pachacutec0Norte</v>
      </c>
      <c r="EP14" s="14" t="str">
        <f t="shared" si="209"/>
        <v>Av. Pachacutec0Norte</v>
      </c>
      <c r="EQ14" s="14" t="str">
        <f t="shared" si="209"/>
        <v>Av. Pachacutec0Norte</v>
      </c>
      <c r="ER14" s="14" t="str">
        <f t="shared" si="209"/>
        <v>Av. Pachacutec0Norte</v>
      </c>
      <c r="ES14" s="14" t="str">
        <f t="shared" si="209"/>
        <v>Av. Pachacutec0Norte</v>
      </c>
      <c r="ET14" s="14" t="str">
        <f t="shared" ref="ET14:HB14" si="210">+EJ14</f>
        <v>Av. Pachacutec0Norte</v>
      </c>
      <c r="EU14" s="15" t="str">
        <f t="shared" si="210"/>
        <v>Av. Pachacutec1Norte</v>
      </c>
      <c r="EV14" s="14" t="str">
        <f t="shared" si="210"/>
        <v>Av. Pachacutec1Norte</v>
      </c>
      <c r="EW14" s="14" t="str">
        <f t="shared" si="210"/>
        <v>Av. Pachacutec1Norte</v>
      </c>
      <c r="EX14" s="14" t="str">
        <f t="shared" si="210"/>
        <v>Av. Pachacutec0Norte</v>
      </c>
      <c r="EY14" s="14" t="str">
        <f t="shared" si="210"/>
        <v>Av. Pachacutec0Norte</v>
      </c>
      <c r="EZ14" s="14" t="str">
        <f t="shared" si="210"/>
        <v>Av. Pachacutec0Norte</v>
      </c>
      <c r="FA14" s="14" t="str">
        <f t="shared" si="210"/>
        <v>Av. Pachacutec0Norte</v>
      </c>
      <c r="FB14" s="14" t="str">
        <f t="shared" si="210"/>
        <v>Av. Pachacutec0Norte</v>
      </c>
      <c r="FC14" s="14" t="str">
        <f t="shared" si="210"/>
        <v>Av. Pachacutec0Norte</v>
      </c>
      <c r="FD14" s="14" t="str">
        <f t="shared" si="210"/>
        <v>Av. Pachacutec0Norte</v>
      </c>
      <c r="FE14" s="15" t="str">
        <f t="shared" si="210"/>
        <v>Av. Pachacutec1Norte</v>
      </c>
      <c r="FF14" s="14" t="str">
        <f t="shared" si="210"/>
        <v>Av. Pachacutec1Norte</v>
      </c>
      <c r="FG14" s="14" t="str">
        <f t="shared" si="210"/>
        <v>Av. Pachacutec1Norte</v>
      </c>
      <c r="FH14" s="14" t="str">
        <f t="shared" si="210"/>
        <v>Av. Pachacutec0Norte</v>
      </c>
      <c r="FI14" s="14" t="str">
        <f t="shared" si="210"/>
        <v>Av. Pachacutec0Norte</v>
      </c>
      <c r="FJ14" s="14" t="str">
        <f t="shared" si="210"/>
        <v>Av. Pachacutec0Norte</v>
      </c>
      <c r="FK14" s="14" t="str">
        <f t="shared" si="210"/>
        <v>Av. Pachacutec0Norte</v>
      </c>
      <c r="FL14" s="14" t="str">
        <f t="shared" si="210"/>
        <v>Av. Pachacutec0Norte</v>
      </c>
      <c r="FM14" s="14" t="str">
        <f t="shared" si="210"/>
        <v>Av. Pachacutec0Norte</v>
      </c>
      <c r="FN14" s="14" t="str">
        <f t="shared" si="210"/>
        <v>Av. Pachacutec0Norte</v>
      </c>
      <c r="FO14" s="15" t="str">
        <f t="shared" si="210"/>
        <v>Av. Pachacutec1Norte</v>
      </c>
      <c r="FP14" s="14" t="str">
        <f t="shared" si="210"/>
        <v>Av. Pachacutec1Norte</v>
      </c>
      <c r="FQ14" s="14" t="str">
        <f t="shared" si="210"/>
        <v>Av. Pachacutec1Norte</v>
      </c>
      <c r="FR14" s="14" t="str">
        <f t="shared" si="210"/>
        <v>Av. Pachacutec0Norte</v>
      </c>
      <c r="FS14" s="14" t="str">
        <f t="shared" si="210"/>
        <v>Av. Pachacutec0Norte</v>
      </c>
      <c r="FT14" s="14" t="str">
        <f t="shared" si="210"/>
        <v>Av. Pachacutec0Norte</v>
      </c>
      <c r="FU14" s="14" t="str">
        <f t="shared" si="210"/>
        <v>Av. Pachacutec0Norte</v>
      </c>
      <c r="FV14" s="14" t="str">
        <f t="shared" si="210"/>
        <v>Av. Pachacutec0Norte</v>
      </c>
      <c r="FW14" s="14" t="str">
        <f t="shared" si="210"/>
        <v>Av. Pachacutec0Norte</v>
      </c>
      <c r="FX14" s="14" t="str">
        <f t="shared" si="210"/>
        <v>Av. Pachacutec0Norte</v>
      </c>
      <c r="FY14" s="15" t="str">
        <f t="shared" si="210"/>
        <v>Av. Pachacutec1Norte</v>
      </c>
      <c r="FZ14" s="14" t="str">
        <f t="shared" si="210"/>
        <v>Av. Pachacutec1Norte</v>
      </c>
      <c r="GA14" s="14" t="str">
        <f t="shared" si="210"/>
        <v>Av. Pachacutec1Norte</v>
      </c>
      <c r="GB14" s="14" t="str">
        <f t="shared" si="210"/>
        <v>Av. Pachacutec0Norte</v>
      </c>
      <c r="GC14" s="14" t="str">
        <f t="shared" si="210"/>
        <v>Av. Pachacutec0Norte</v>
      </c>
      <c r="GD14" s="14" t="str">
        <f t="shared" si="210"/>
        <v>Av. Pachacutec0Norte</v>
      </c>
      <c r="GE14" s="14" t="str">
        <f t="shared" si="210"/>
        <v>Av. Pachacutec0Norte</v>
      </c>
      <c r="GF14" s="14" t="str">
        <f t="shared" si="210"/>
        <v>Av. Pachacutec0Norte</v>
      </c>
      <c r="GG14" s="14" t="str">
        <f t="shared" si="210"/>
        <v>Av. Pachacutec0Norte</v>
      </c>
      <c r="GH14" s="14" t="str">
        <f t="shared" si="210"/>
        <v>Av. Pachacutec0Norte</v>
      </c>
      <c r="GI14" s="15" t="str">
        <f t="shared" si="210"/>
        <v>Av. Pachacutec1Norte</v>
      </c>
      <c r="GJ14" s="14" t="str">
        <f t="shared" si="210"/>
        <v>Av. Pachacutec1Norte</v>
      </c>
      <c r="GK14" s="14" t="str">
        <f t="shared" si="210"/>
        <v>Av. Pachacutec1Norte</v>
      </c>
      <c r="GL14" s="14" t="str">
        <f t="shared" si="210"/>
        <v>Av. Pachacutec0Norte</v>
      </c>
      <c r="GM14" s="14" t="str">
        <f t="shared" si="210"/>
        <v>Av. Pachacutec0Norte</v>
      </c>
      <c r="GN14" s="14" t="str">
        <f t="shared" si="210"/>
        <v>Av. Pachacutec0Norte</v>
      </c>
      <c r="GO14" s="14" t="str">
        <f t="shared" si="210"/>
        <v>Av. Pachacutec0Norte</v>
      </c>
      <c r="GP14" s="14" t="str">
        <f t="shared" si="210"/>
        <v>Av. Pachacutec0Norte</v>
      </c>
      <c r="GQ14" s="14" t="str">
        <f t="shared" si="210"/>
        <v>Av. Pachacutec0Norte</v>
      </c>
      <c r="GR14" s="14" t="str">
        <f t="shared" si="210"/>
        <v>Av. Pachacutec0Norte</v>
      </c>
      <c r="GS14" s="15" t="str">
        <f t="shared" si="210"/>
        <v>Av. Pachacutec1Norte</v>
      </c>
      <c r="GT14" s="14" t="str">
        <f t="shared" si="210"/>
        <v>Av. Pachacutec1Norte</v>
      </c>
      <c r="GU14" s="14" t="str">
        <f t="shared" si="210"/>
        <v>Av. Pachacutec1Norte</v>
      </c>
      <c r="GV14" s="14" t="str">
        <f t="shared" si="210"/>
        <v>Av. Pachacutec0Norte</v>
      </c>
      <c r="GW14" s="14" t="str">
        <f t="shared" si="210"/>
        <v>Av. Pachacutec0Norte</v>
      </c>
      <c r="GX14" s="14" t="str">
        <f t="shared" si="210"/>
        <v>Av. Pachacutec0Norte</v>
      </c>
      <c r="GY14" s="14" t="str">
        <f t="shared" si="210"/>
        <v>Av. Pachacutec0Norte</v>
      </c>
      <c r="GZ14" s="14" t="str">
        <f t="shared" si="210"/>
        <v>Av. Pachacutec0Norte</v>
      </c>
      <c r="HA14" s="14" t="str">
        <f t="shared" si="210"/>
        <v>Av. Pachacutec0Norte</v>
      </c>
      <c r="HB14" s="14" t="str">
        <f t="shared" si="210"/>
        <v>Av. Pachacutec0Norte</v>
      </c>
      <c r="HC14" s="16" t="str">
        <f t="shared" ref="HC14:HL14" si="211">+GS14</f>
        <v>Av. Pachacutec1Norte</v>
      </c>
      <c r="HD14" s="16" t="str">
        <f t="shared" si="211"/>
        <v>Av. Pachacutec1Norte</v>
      </c>
      <c r="HE14" s="16" t="str">
        <f t="shared" si="211"/>
        <v>Av. Pachacutec1Norte</v>
      </c>
      <c r="HF14" s="16" t="str">
        <f t="shared" si="211"/>
        <v>Av. Pachacutec0Norte</v>
      </c>
      <c r="HG14" s="16" t="str">
        <f t="shared" si="211"/>
        <v>Av. Pachacutec0Norte</v>
      </c>
      <c r="HH14" s="16" t="str">
        <f t="shared" si="211"/>
        <v>Av. Pachacutec0Norte</v>
      </c>
      <c r="HI14" s="16" t="str">
        <f t="shared" si="211"/>
        <v>Av. Pachacutec0Norte</v>
      </c>
      <c r="HJ14" s="16" t="str">
        <f t="shared" si="211"/>
        <v>Av. Pachacutec0Norte</v>
      </c>
      <c r="HK14" s="16" t="str">
        <f t="shared" si="211"/>
        <v>Av. Pachacutec0Norte</v>
      </c>
      <c r="HL14" s="16" t="str">
        <f t="shared" si="211"/>
        <v>Av. Pachacutec0Norte</v>
      </c>
      <c r="HM14" s="825"/>
      <c r="HN14" s="825"/>
      <c r="HO14" s="825"/>
      <c r="HP14" s="825"/>
      <c r="HQ14" s="825"/>
      <c r="HR14" s="825"/>
      <c r="HS14" s="825"/>
      <c r="HT14" s="825"/>
      <c r="HV14" s="12"/>
      <c r="HW14" s="89"/>
      <c r="HX14" s="89"/>
      <c r="HY14" s="89"/>
      <c r="HZ14" s="89"/>
      <c r="IA14" s="89"/>
      <c r="IB14" s="89"/>
      <c r="IC14" s="89"/>
      <c r="ID14" s="89"/>
      <c r="IE14" s="89"/>
      <c r="IF14" s="13"/>
    </row>
    <row r="15" spans="1:245" s="17" customFormat="1" ht="34.9" customHeight="1">
      <c r="B15" s="303" t="s">
        <v>143</v>
      </c>
      <c r="C15" s="303" t="s">
        <v>144</v>
      </c>
      <c r="D15" s="303" t="s">
        <v>145</v>
      </c>
      <c r="E15" s="303" t="s">
        <v>141</v>
      </c>
      <c r="F15" s="303" t="s">
        <v>143</v>
      </c>
      <c r="G15" s="303" t="s">
        <v>144</v>
      </c>
      <c r="H15" s="303" t="s">
        <v>145</v>
      </c>
      <c r="I15" s="304" t="s">
        <v>141</v>
      </c>
      <c r="J15" s="830"/>
      <c r="K15" s="20">
        <f>+IF(Inicio!E21="","N",Inicio!E21)</f>
        <v>11</v>
      </c>
      <c r="L15" s="20">
        <f>+IF(Inicio!E22="","N",Inicio!E22)</f>
        <v>12</v>
      </c>
      <c r="M15" s="20">
        <f>+IF(Inicio!E23="","N",Inicio!E23)</f>
        <v>13</v>
      </c>
      <c r="N15" s="20" t="str">
        <f>+IF(Inicio!E24="","N",Inicio!E24)</f>
        <v>N</v>
      </c>
      <c r="O15" s="20" t="str">
        <f>+IF(Inicio!E25="","N",Inicio!E25)</f>
        <v>N</v>
      </c>
      <c r="P15" s="20" t="str">
        <f>IF(Inicio!E26="","N",Inicio!E26)</f>
        <v>N</v>
      </c>
      <c r="Q15" s="20" t="str">
        <f>+IF(Inicio!E27="","N",Inicio!E27)</f>
        <v>N</v>
      </c>
      <c r="R15" s="20" t="str">
        <f>+IF(Inicio!E28="","N",Inicio!E28)</f>
        <v>N</v>
      </c>
      <c r="S15" s="20" t="str">
        <f>+IF(Inicio!E29="","N",Inicio!E29)</f>
        <v>N</v>
      </c>
      <c r="T15" s="20" t="str">
        <f>IF(Inicio!E30="","N",Inicio!E30)</f>
        <v>N</v>
      </c>
      <c r="U15" s="21">
        <f>+K15</f>
        <v>11</v>
      </c>
      <c r="V15" s="21">
        <f t="shared" ref="V15:CG15" si="212">+L15</f>
        <v>12</v>
      </c>
      <c r="W15" s="21">
        <f t="shared" si="212"/>
        <v>13</v>
      </c>
      <c r="X15" s="21" t="str">
        <f t="shared" si="212"/>
        <v>N</v>
      </c>
      <c r="Y15" s="21" t="str">
        <f t="shared" si="212"/>
        <v>N</v>
      </c>
      <c r="Z15" s="21" t="str">
        <f t="shared" si="212"/>
        <v>N</v>
      </c>
      <c r="AA15" s="21" t="str">
        <f t="shared" si="212"/>
        <v>N</v>
      </c>
      <c r="AB15" s="21" t="str">
        <f t="shared" si="212"/>
        <v>N</v>
      </c>
      <c r="AC15" s="21" t="str">
        <f t="shared" si="212"/>
        <v>N</v>
      </c>
      <c r="AD15" s="21" t="str">
        <f t="shared" si="212"/>
        <v>N</v>
      </c>
      <c r="AE15" s="21">
        <f>+U15</f>
        <v>11</v>
      </c>
      <c r="AF15" s="21">
        <f t="shared" si="212"/>
        <v>12</v>
      </c>
      <c r="AG15" s="21">
        <f t="shared" si="212"/>
        <v>13</v>
      </c>
      <c r="AH15" s="21" t="str">
        <f t="shared" si="212"/>
        <v>N</v>
      </c>
      <c r="AI15" s="21" t="str">
        <f t="shared" si="212"/>
        <v>N</v>
      </c>
      <c r="AJ15" s="21" t="str">
        <f t="shared" si="212"/>
        <v>N</v>
      </c>
      <c r="AK15" s="21" t="str">
        <f t="shared" si="212"/>
        <v>N</v>
      </c>
      <c r="AL15" s="21" t="str">
        <f t="shared" si="212"/>
        <v>N</v>
      </c>
      <c r="AM15" s="21" t="str">
        <f t="shared" si="212"/>
        <v>N</v>
      </c>
      <c r="AN15" s="21" t="str">
        <f t="shared" si="212"/>
        <v>N</v>
      </c>
      <c r="AO15" s="21">
        <f>+AE15</f>
        <v>11</v>
      </c>
      <c r="AP15" s="21">
        <f t="shared" si="212"/>
        <v>12</v>
      </c>
      <c r="AQ15" s="21">
        <f t="shared" si="212"/>
        <v>13</v>
      </c>
      <c r="AR15" s="21" t="str">
        <f t="shared" si="212"/>
        <v>N</v>
      </c>
      <c r="AS15" s="21" t="str">
        <f t="shared" si="212"/>
        <v>N</v>
      </c>
      <c r="AT15" s="21" t="str">
        <f t="shared" si="212"/>
        <v>N</v>
      </c>
      <c r="AU15" s="21" t="str">
        <f t="shared" si="212"/>
        <v>N</v>
      </c>
      <c r="AV15" s="21" t="str">
        <f t="shared" si="212"/>
        <v>N</v>
      </c>
      <c r="AW15" s="21" t="str">
        <f t="shared" si="212"/>
        <v>N</v>
      </c>
      <c r="AX15" s="21" t="str">
        <f t="shared" si="212"/>
        <v>N</v>
      </c>
      <c r="AY15" s="21">
        <f t="shared" si="212"/>
        <v>11</v>
      </c>
      <c r="AZ15" s="21">
        <f t="shared" si="212"/>
        <v>12</v>
      </c>
      <c r="BA15" s="21">
        <f t="shared" si="212"/>
        <v>13</v>
      </c>
      <c r="BB15" s="21" t="str">
        <f t="shared" si="212"/>
        <v>N</v>
      </c>
      <c r="BC15" s="21" t="str">
        <f t="shared" si="212"/>
        <v>N</v>
      </c>
      <c r="BD15" s="21" t="str">
        <f t="shared" si="212"/>
        <v>N</v>
      </c>
      <c r="BE15" s="21" t="str">
        <f t="shared" si="212"/>
        <v>N</v>
      </c>
      <c r="BF15" s="21" t="str">
        <f t="shared" si="212"/>
        <v>N</v>
      </c>
      <c r="BG15" s="21" t="str">
        <f t="shared" si="212"/>
        <v>N</v>
      </c>
      <c r="BH15" s="21" t="str">
        <f t="shared" si="212"/>
        <v>N</v>
      </c>
      <c r="BI15" s="21">
        <f t="shared" si="212"/>
        <v>11</v>
      </c>
      <c r="BJ15" s="21">
        <f t="shared" si="212"/>
        <v>12</v>
      </c>
      <c r="BK15" s="21">
        <f t="shared" si="212"/>
        <v>13</v>
      </c>
      <c r="BL15" s="21" t="str">
        <f t="shared" si="212"/>
        <v>N</v>
      </c>
      <c r="BM15" s="21" t="str">
        <f t="shared" si="212"/>
        <v>N</v>
      </c>
      <c r="BN15" s="21" t="str">
        <f t="shared" si="212"/>
        <v>N</v>
      </c>
      <c r="BO15" s="21" t="str">
        <f t="shared" si="212"/>
        <v>N</v>
      </c>
      <c r="BP15" s="21" t="str">
        <f t="shared" si="212"/>
        <v>N</v>
      </c>
      <c r="BQ15" s="21" t="str">
        <f t="shared" si="212"/>
        <v>N</v>
      </c>
      <c r="BR15" s="21" t="str">
        <f t="shared" si="212"/>
        <v>N</v>
      </c>
      <c r="BS15" s="21">
        <f t="shared" si="212"/>
        <v>11</v>
      </c>
      <c r="BT15" s="21">
        <f t="shared" si="212"/>
        <v>12</v>
      </c>
      <c r="BU15" s="21">
        <f t="shared" si="212"/>
        <v>13</v>
      </c>
      <c r="BV15" s="21" t="str">
        <f t="shared" si="212"/>
        <v>N</v>
      </c>
      <c r="BW15" s="21" t="str">
        <f t="shared" si="212"/>
        <v>N</v>
      </c>
      <c r="BX15" s="21" t="str">
        <f t="shared" si="212"/>
        <v>N</v>
      </c>
      <c r="BY15" s="21" t="str">
        <f t="shared" si="212"/>
        <v>N</v>
      </c>
      <c r="BZ15" s="21" t="str">
        <f t="shared" si="212"/>
        <v>N</v>
      </c>
      <c r="CA15" s="21" t="str">
        <f t="shared" si="212"/>
        <v>N</v>
      </c>
      <c r="CB15" s="21" t="str">
        <f t="shared" si="212"/>
        <v>N</v>
      </c>
      <c r="CC15" s="21">
        <f t="shared" si="212"/>
        <v>11</v>
      </c>
      <c r="CD15" s="21">
        <f t="shared" si="212"/>
        <v>12</v>
      </c>
      <c r="CE15" s="21">
        <f t="shared" si="212"/>
        <v>13</v>
      </c>
      <c r="CF15" s="21" t="str">
        <f t="shared" si="212"/>
        <v>N</v>
      </c>
      <c r="CG15" s="21" t="str">
        <f t="shared" si="212"/>
        <v>N</v>
      </c>
      <c r="CH15" s="21" t="str">
        <f t="shared" ref="CH15:DP15" si="213">+BX15</f>
        <v>N</v>
      </c>
      <c r="CI15" s="21" t="str">
        <f t="shared" si="213"/>
        <v>N</v>
      </c>
      <c r="CJ15" s="21" t="str">
        <f t="shared" si="213"/>
        <v>N</v>
      </c>
      <c r="CK15" s="21" t="str">
        <f t="shared" si="213"/>
        <v>N</v>
      </c>
      <c r="CL15" s="21" t="str">
        <f t="shared" si="213"/>
        <v>N</v>
      </c>
      <c r="CM15" s="21">
        <f t="shared" si="213"/>
        <v>11</v>
      </c>
      <c r="CN15" s="21">
        <f t="shared" si="213"/>
        <v>12</v>
      </c>
      <c r="CO15" s="21">
        <f t="shared" si="213"/>
        <v>13</v>
      </c>
      <c r="CP15" s="21" t="str">
        <f t="shared" si="213"/>
        <v>N</v>
      </c>
      <c r="CQ15" s="21" t="str">
        <f t="shared" si="213"/>
        <v>N</v>
      </c>
      <c r="CR15" s="21" t="str">
        <f t="shared" si="213"/>
        <v>N</v>
      </c>
      <c r="CS15" s="21" t="str">
        <f t="shared" si="213"/>
        <v>N</v>
      </c>
      <c r="CT15" s="21" t="str">
        <f t="shared" si="213"/>
        <v>N</v>
      </c>
      <c r="CU15" s="21" t="str">
        <f t="shared" si="213"/>
        <v>N</v>
      </c>
      <c r="CV15" s="21" t="str">
        <f t="shared" si="213"/>
        <v>N</v>
      </c>
      <c r="CW15" s="21">
        <f t="shared" si="213"/>
        <v>11</v>
      </c>
      <c r="CX15" s="21">
        <f t="shared" si="213"/>
        <v>12</v>
      </c>
      <c r="CY15" s="21">
        <f t="shared" si="213"/>
        <v>13</v>
      </c>
      <c r="CZ15" s="21" t="str">
        <f t="shared" si="213"/>
        <v>N</v>
      </c>
      <c r="DA15" s="21" t="str">
        <f t="shared" si="213"/>
        <v>N</v>
      </c>
      <c r="DB15" s="21" t="str">
        <f t="shared" si="213"/>
        <v>N</v>
      </c>
      <c r="DC15" s="21" t="str">
        <f t="shared" si="213"/>
        <v>N</v>
      </c>
      <c r="DD15" s="21" t="str">
        <f t="shared" si="213"/>
        <v>N</v>
      </c>
      <c r="DE15" s="21" t="str">
        <f t="shared" si="213"/>
        <v>N</v>
      </c>
      <c r="DF15" s="21" t="str">
        <f t="shared" si="213"/>
        <v>N</v>
      </c>
      <c r="DG15" s="21">
        <f t="shared" si="213"/>
        <v>11</v>
      </c>
      <c r="DH15" s="21">
        <f t="shared" si="213"/>
        <v>12</v>
      </c>
      <c r="DI15" s="21">
        <f t="shared" si="213"/>
        <v>13</v>
      </c>
      <c r="DJ15" s="21" t="str">
        <f t="shared" si="213"/>
        <v>N</v>
      </c>
      <c r="DK15" s="21" t="str">
        <f t="shared" si="213"/>
        <v>N</v>
      </c>
      <c r="DL15" s="21" t="str">
        <f t="shared" si="213"/>
        <v>N</v>
      </c>
      <c r="DM15" s="21" t="str">
        <f t="shared" si="213"/>
        <v>N</v>
      </c>
      <c r="DN15" s="21" t="str">
        <f t="shared" si="213"/>
        <v>N</v>
      </c>
      <c r="DO15" s="21" t="str">
        <f t="shared" si="213"/>
        <v>N</v>
      </c>
      <c r="DP15" s="21" t="str">
        <f t="shared" si="213"/>
        <v>N</v>
      </c>
      <c r="DQ15" s="21">
        <f t="shared" ref="DQ15:EV15" si="214">+DG15</f>
        <v>11</v>
      </c>
      <c r="DR15" s="21">
        <f t="shared" si="214"/>
        <v>12</v>
      </c>
      <c r="DS15" s="21">
        <f t="shared" si="214"/>
        <v>13</v>
      </c>
      <c r="DT15" s="21" t="str">
        <f t="shared" si="214"/>
        <v>N</v>
      </c>
      <c r="DU15" s="21" t="str">
        <f t="shared" si="214"/>
        <v>N</v>
      </c>
      <c r="DV15" s="21" t="str">
        <f t="shared" si="214"/>
        <v>N</v>
      </c>
      <c r="DW15" s="21" t="str">
        <f t="shared" si="214"/>
        <v>N</v>
      </c>
      <c r="DX15" s="21" t="str">
        <f t="shared" si="214"/>
        <v>N</v>
      </c>
      <c r="DY15" s="21" t="str">
        <f t="shared" si="214"/>
        <v>N</v>
      </c>
      <c r="DZ15" s="21" t="str">
        <f t="shared" si="214"/>
        <v>N</v>
      </c>
      <c r="EA15" s="21">
        <f t="shared" si="214"/>
        <v>11</v>
      </c>
      <c r="EB15" s="21">
        <f t="shared" si="214"/>
        <v>12</v>
      </c>
      <c r="EC15" s="21">
        <f t="shared" si="214"/>
        <v>13</v>
      </c>
      <c r="ED15" s="21" t="str">
        <f t="shared" si="214"/>
        <v>N</v>
      </c>
      <c r="EE15" s="21" t="str">
        <f t="shared" si="214"/>
        <v>N</v>
      </c>
      <c r="EF15" s="21" t="str">
        <f t="shared" si="214"/>
        <v>N</v>
      </c>
      <c r="EG15" s="21" t="str">
        <f t="shared" si="214"/>
        <v>N</v>
      </c>
      <c r="EH15" s="21" t="str">
        <f t="shared" si="214"/>
        <v>N</v>
      </c>
      <c r="EI15" s="21" t="str">
        <f t="shared" si="214"/>
        <v>N</v>
      </c>
      <c r="EJ15" s="21" t="str">
        <f t="shared" si="214"/>
        <v>N</v>
      </c>
      <c r="EK15" s="21">
        <f t="shared" si="214"/>
        <v>11</v>
      </c>
      <c r="EL15" s="21">
        <f t="shared" si="214"/>
        <v>12</v>
      </c>
      <c r="EM15" s="21">
        <f t="shared" si="214"/>
        <v>13</v>
      </c>
      <c r="EN15" s="21" t="str">
        <f t="shared" si="214"/>
        <v>N</v>
      </c>
      <c r="EO15" s="21" t="str">
        <f t="shared" si="214"/>
        <v>N</v>
      </c>
      <c r="EP15" s="21" t="str">
        <f t="shared" si="214"/>
        <v>N</v>
      </c>
      <c r="EQ15" s="21" t="str">
        <f t="shared" si="214"/>
        <v>N</v>
      </c>
      <c r="ER15" s="21" t="str">
        <f t="shared" si="214"/>
        <v>N</v>
      </c>
      <c r="ES15" s="21" t="str">
        <f t="shared" si="214"/>
        <v>N</v>
      </c>
      <c r="ET15" s="21" t="str">
        <f t="shared" si="214"/>
        <v>N</v>
      </c>
      <c r="EU15" s="21">
        <f t="shared" si="214"/>
        <v>11</v>
      </c>
      <c r="EV15" s="21">
        <f t="shared" si="214"/>
        <v>12</v>
      </c>
      <c r="EW15" s="21">
        <f t="shared" ref="EW15:GB15" si="215">+EM15</f>
        <v>13</v>
      </c>
      <c r="EX15" s="21" t="str">
        <f t="shared" si="215"/>
        <v>N</v>
      </c>
      <c r="EY15" s="21" t="str">
        <f t="shared" si="215"/>
        <v>N</v>
      </c>
      <c r="EZ15" s="21" t="str">
        <f t="shared" si="215"/>
        <v>N</v>
      </c>
      <c r="FA15" s="21" t="str">
        <f t="shared" si="215"/>
        <v>N</v>
      </c>
      <c r="FB15" s="21" t="str">
        <f t="shared" si="215"/>
        <v>N</v>
      </c>
      <c r="FC15" s="21" t="str">
        <f t="shared" si="215"/>
        <v>N</v>
      </c>
      <c r="FD15" s="21" t="str">
        <f t="shared" si="215"/>
        <v>N</v>
      </c>
      <c r="FE15" s="21">
        <f t="shared" si="215"/>
        <v>11</v>
      </c>
      <c r="FF15" s="21">
        <f t="shared" si="215"/>
        <v>12</v>
      </c>
      <c r="FG15" s="21">
        <f t="shared" si="215"/>
        <v>13</v>
      </c>
      <c r="FH15" s="21" t="str">
        <f t="shared" si="215"/>
        <v>N</v>
      </c>
      <c r="FI15" s="21" t="str">
        <f t="shared" si="215"/>
        <v>N</v>
      </c>
      <c r="FJ15" s="21" t="str">
        <f t="shared" si="215"/>
        <v>N</v>
      </c>
      <c r="FK15" s="21" t="str">
        <f t="shared" si="215"/>
        <v>N</v>
      </c>
      <c r="FL15" s="21" t="str">
        <f t="shared" si="215"/>
        <v>N</v>
      </c>
      <c r="FM15" s="21" t="str">
        <f t="shared" si="215"/>
        <v>N</v>
      </c>
      <c r="FN15" s="21" t="str">
        <f t="shared" si="215"/>
        <v>N</v>
      </c>
      <c r="FO15" s="21">
        <f t="shared" si="215"/>
        <v>11</v>
      </c>
      <c r="FP15" s="21">
        <f t="shared" si="215"/>
        <v>12</v>
      </c>
      <c r="FQ15" s="21">
        <f t="shared" si="215"/>
        <v>13</v>
      </c>
      <c r="FR15" s="21" t="str">
        <f t="shared" si="215"/>
        <v>N</v>
      </c>
      <c r="FS15" s="21" t="str">
        <f t="shared" si="215"/>
        <v>N</v>
      </c>
      <c r="FT15" s="21" t="str">
        <f t="shared" si="215"/>
        <v>N</v>
      </c>
      <c r="FU15" s="21" t="str">
        <f t="shared" si="215"/>
        <v>N</v>
      </c>
      <c r="FV15" s="21" t="str">
        <f t="shared" si="215"/>
        <v>N</v>
      </c>
      <c r="FW15" s="21" t="str">
        <f t="shared" si="215"/>
        <v>N</v>
      </c>
      <c r="FX15" s="21" t="str">
        <f t="shared" si="215"/>
        <v>N</v>
      </c>
      <c r="FY15" s="21">
        <f t="shared" si="215"/>
        <v>11</v>
      </c>
      <c r="FZ15" s="21">
        <f t="shared" si="215"/>
        <v>12</v>
      </c>
      <c r="GA15" s="21">
        <f t="shared" si="215"/>
        <v>13</v>
      </c>
      <c r="GB15" s="21" t="str">
        <f t="shared" si="215"/>
        <v>N</v>
      </c>
      <c r="GC15" s="21" t="str">
        <f t="shared" ref="GC15:HB15" si="216">+FS15</f>
        <v>N</v>
      </c>
      <c r="GD15" s="21" t="str">
        <f t="shared" si="216"/>
        <v>N</v>
      </c>
      <c r="GE15" s="21" t="str">
        <f t="shared" si="216"/>
        <v>N</v>
      </c>
      <c r="GF15" s="21" t="str">
        <f t="shared" si="216"/>
        <v>N</v>
      </c>
      <c r="GG15" s="21" t="str">
        <f t="shared" si="216"/>
        <v>N</v>
      </c>
      <c r="GH15" s="21" t="str">
        <f t="shared" si="216"/>
        <v>N</v>
      </c>
      <c r="GI15" s="21">
        <f t="shared" si="216"/>
        <v>11</v>
      </c>
      <c r="GJ15" s="21">
        <f t="shared" si="216"/>
        <v>12</v>
      </c>
      <c r="GK15" s="21">
        <f t="shared" si="216"/>
        <v>13</v>
      </c>
      <c r="GL15" s="21" t="str">
        <f t="shared" si="216"/>
        <v>N</v>
      </c>
      <c r="GM15" s="21" t="str">
        <f t="shared" si="216"/>
        <v>N</v>
      </c>
      <c r="GN15" s="21" t="str">
        <f t="shared" si="216"/>
        <v>N</v>
      </c>
      <c r="GO15" s="21" t="str">
        <f t="shared" si="216"/>
        <v>N</v>
      </c>
      <c r="GP15" s="21" t="str">
        <f t="shared" si="216"/>
        <v>N</v>
      </c>
      <c r="GQ15" s="21" t="str">
        <f t="shared" si="216"/>
        <v>N</v>
      </c>
      <c r="GR15" s="21" t="str">
        <f t="shared" si="216"/>
        <v>N</v>
      </c>
      <c r="GS15" s="21">
        <f t="shared" si="216"/>
        <v>11</v>
      </c>
      <c r="GT15" s="21">
        <f t="shared" si="216"/>
        <v>12</v>
      </c>
      <c r="GU15" s="21">
        <f t="shared" si="216"/>
        <v>13</v>
      </c>
      <c r="GV15" s="21" t="str">
        <f t="shared" si="216"/>
        <v>N</v>
      </c>
      <c r="GW15" s="21" t="str">
        <f t="shared" si="216"/>
        <v>N</v>
      </c>
      <c r="GX15" s="21" t="str">
        <f t="shared" si="216"/>
        <v>N</v>
      </c>
      <c r="GY15" s="21" t="str">
        <f t="shared" si="216"/>
        <v>N</v>
      </c>
      <c r="GZ15" s="21" t="str">
        <f t="shared" si="216"/>
        <v>N</v>
      </c>
      <c r="HA15" s="21" t="str">
        <f t="shared" si="216"/>
        <v>N</v>
      </c>
      <c r="HB15" s="21" t="str">
        <f t="shared" si="216"/>
        <v>N</v>
      </c>
      <c r="HC15" s="82">
        <f>+GS15</f>
        <v>11</v>
      </c>
      <c r="HD15" s="82">
        <f t="shared" ref="HD15:HL15" si="217">+GT15</f>
        <v>12</v>
      </c>
      <c r="HE15" s="82">
        <f t="shared" si="217"/>
        <v>13</v>
      </c>
      <c r="HF15" s="82" t="str">
        <f t="shared" si="217"/>
        <v>N</v>
      </c>
      <c r="HG15" s="82" t="str">
        <f t="shared" si="217"/>
        <v>N</v>
      </c>
      <c r="HH15" s="82" t="str">
        <f t="shared" si="217"/>
        <v>N</v>
      </c>
      <c r="HI15" s="82" t="str">
        <f t="shared" si="217"/>
        <v>N</v>
      </c>
      <c r="HJ15" s="82" t="str">
        <f t="shared" si="217"/>
        <v>N</v>
      </c>
      <c r="HK15" s="82" t="str">
        <f t="shared" si="217"/>
        <v>N</v>
      </c>
      <c r="HL15" s="181" t="str">
        <f t="shared" si="217"/>
        <v>N</v>
      </c>
      <c r="HM15" s="825"/>
      <c r="HN15" s="825"/>
      <c r="HO15" s="825"/>
      <c r="HP15" s="825"/>
      <c r="HQ15" s="825"/>
      <c r="HR15" s="825"/>
      <c r="HS15" s="825"/>
      <c r="HT15" s="825"/>
      <c r="HV15" s="87">
        <f t="shared" ref="HV15:IE15" si="218">+DG15</f>
        <v>11</v>
      </c>
      <c r="HW15" s="87">
        <f t="shared" si="218"/>
        <v>12</v>
      </c>
      <c r="HX15" s="87">
        <f t="shared" si="218"/>
        <v>13</v>
      </c>
      <c r="HY15" s="87" t="str">
        <f t="shared" si="218"/>
        <v>N</v>
      </c>
      <c r="HZ15" s="87" t="str">
        <f t="shared" si="218"/>
        <v>N</v>
      </c>
      <c r="IA15" s="87" t="str">
        <f t="shared" si="218"/>
        <v>N</v>
      </c>
      <c r="IB15" s="87" t="str">
        <f t="shared" si="218"/>
        <v>N</v>
      </c>
      <c r="IC15" s="87" t="str">
        <f t="shared" si="218"/>
        <v>N</v>
      </c>
      <c r="ID15" s="87" t="str">
        <f t="shared" si="218"/>
        <v>N</v>
      </c>
      <c r="IE15" s="87" t="str">
        <f t="shared" si="218"/>
        <v>N</v>
      </c>
    </row>
    <row r="16" spans="1:245" s="28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5" t="s">
        <v>107</v>
      </c>
      <c r="K16" s="491"/>
      <c r="L16" s="492"/>
      <c r="M16" s="492"/>
      <c r="N16" s="492"/>
      <c r="O16" s="492"/>
      <c r="P16" s="492"/>
      <c r="Q16" s="492"/>
      <c r="R16" s="492"/>
      <c r="S16" s="492"/>
      <c r="T16" s="493"/>
      <c r="U16" s="491"/>
      <c r="V16" s="492"/>
      <c r="W16" s="492"/>
      <c r="X16" s="492"/>
      <c r="Y16" s="492"/>
      <c r="Z16" s="492"/>
      <c r="AA16" s="492"/>
      <c r="AB16" s="492"/>
      <c r="AC16" s="492"/>
      <c r="AD16" s="493"/>
      <c r="AE16" s="491"/>
      <c r="AF16" s="492"/>
      <c r="AG16" s="492"/>
      <c r="AH16" s="492"/>
      <c r="AI16" s="492"/>
      <c r="AJ16" s="492"/>
      <c r="AK16" s="492"/>
      <c r="AL16" s="492"/>
      <c r="AM16" s="492"/>
      <c r="AN16" s="493"/>
      <c r="AO16" s="491"/>
      <c r="AP16" s="492"/>
      <c r="AQ16" s="492"/>
      <c r="AR16" s="492"/>
      <c r="AS16" s="492"/>
      <c r="AT16" s="492"/>
      <c r="AU16" s="492"/>
      <c r="AV16" s="492"/>
      <c r="AW16" s="492"/>
      <c r="AX16" s="493"/>
      <c r="AY16" s="491"/>
      <c r="AZ16" s="492"/>
      <c r="BA16" s="492"/>
      <c r="BB16" s="492"/>
      <c r="BC16" s="492"/>
      <c r="BD16" s="492"/>
      <c r="BE16" s="492"/>
      <c r="BF16" s="492"/>
      <c r="BG16" s="492"/>
      <c r="BH16" s="493"/>
      <c r="BI16" s="491"/>
      <c r="BJ16" s="492"/>
      <c r="BK16" s="492"/>
      <c r="BL16" s="492"/>
      <c r="BM16" s="492"/>
      <c r="BN16" s="492"/>
      <c r="BO16" s="492"/>
      <c r="BP16" s="492"/>
      <c r="BQ16" s="492"/>
      <c r="BR16" s="493"/>
      <c r="BS16" s="491"/>
      <c r="BT16" s="492"/>
      <c r="BU16" s="492"/>
      <c r="BV16" s="492"/>
      <c r="BW16" s="492"/>
      <c r="BX16" s="492"/>
      <c r="BY16" s="492"/>
      <c r="BZ16" s="492"/>
      <c r="CA16" s="492"/>
      <c r="CB16" s="493"/>
      <c r="CC16" s="491"/>
      <c r="CD16" s="492"/>
      <c r="CE16" s="492"/>
      <c r="CF16" s="492"/>
      <c r="CG16" s="492"/>
      <c r="CH16" s="492"/>
      <c r="CI16" s="492"/>
      <c r="CJ16" s="492"/>
      <c r="CK16" s="492"/>
      <c r="CL16" s="493"/>
      <c r="CM16" s="491"/>
      <c r="CN16" s="492"/>
      <c r="CO16" s="492"/>
      <c r="CP16" s="492"/>
      <c r="CQ16" s="492"/>
      <c r="CR16" s="492"/>
      <c r="CS16" s="492"/>
      <c r="CT16" s="492"/>
      <c r="CU16" s="492"/>
      <c r="CV16" s="493"/>
      <c r="CW16" s="491"/>
      <c r="CX16" s="492"/>
      <c r="CY16" s="492"/>
      <c r="CZ16" s="492"/>
      <c r="DA16" s="492"/>
      <c r="DB16" s="492"/>
      <c r="DC16" s="492"/>
      <c r="DD16" s="492"/>
      <c r="DE16" s="492"/>
      <c r="DF16" s="493"/>
      <c r="DG16" s="491"/>
      <c r="DH16" s="492"/>
      <c r="DI16" s="492"/>
      <c r="DJ16" s="492"/>
      <c r="DK16" s="492"/>
      <c r="DL16" s="492"/>
      <c r="DM16" s="492"/>
      <c r="DN16" s="492"/>
      <c r="DO16" s="492"/>
      <c r="DP16" s="493"/>
      <c r="DQ16" s="491"/>
      <c r="DR16" s="492"/>
      <c r="DS16" s="492"/>
      <c r="DT16" s="492"/>
      <c r="DU16" s="492"/>
      <c r="DV16" s="492"/>
      <c r="DW16" s="492"/>
      <c r="DX16" s="492"/>
      <c r="DY16" s="492"/>
      <c r="DZ16" s="493"/>
      <c r="EA16" s="491"/>
      <c r="EB16" s="492"/>
      <c r="EC16" s="492"/>
      <c r="ED16" s="492"/>
      <c r="EE16" s="492"/>
      <c r="EF16" s="492"/>
      <c r="EG16" s="492"/>
      <c r="EH16" s="492"/>
      <c r="EI16" s="492"/>
      <c r="EJ16" s="493"/>
      <c r="EK16" s="491"/>
      <c r="EL16" s="492"/>
      <c r="EM16" s="492"/>
      <c r="EN16" s="492"/>
      <c r="EO16" s="492"/>
      <c r="EP16" s="492"/>
      <c r="EQ16" s="492"/>
      <c r="ER16" s="492"/>
      <c r="ES16" s="492"/>
      <c r="ET16" s="493"/>
      <c r="EU16" s="491"/>
      <c r="EV16" s="492"/>
      <c r="EW16" s="492"/>
      <c r="EX16" s="492"/>
      <c r="EY16" s="492"/>
      <c r="EZ16" s="492"/>
      <c r="FA16" s="492"/>
      <c r="FB16" s="492"/>
      <c r="FC16" s="492"/>
      <c r="FD16" s="493"/>
      <c r="FE16" s="491"/>
      <c r="FF16" s="492"/>
      <c r="FG16" s="492"/>
      <c r="FH16" s="492"/>
      <c r="FI16" s="492"/>
      <c r="FJ16" s="492"/>
      <c r="FK16" s="492"/>
      <c r="FL16" s="492"/>
      <c r="FM16" s="492"/>
      <c r="FN16" s="493"/>
      <c r="FO16" s="491"/>
      <c r="FP16" s="492"/>
      <c r="FQ16" s="492"/>
      <c r="FR16" s="492"/>
      <c r="FS16" s="492"/>
      <c r="FT16" s="492"/>
      <c r="FU16" s="492"/>
      <c r="FV16" s="492"/>
      <c r="FW16" s="492"/>
      <c r="FX16" s="493"/>
      <c r="FY16" s="491"/>
      <c r="FZ16" s="492"/>
      <c r="GA16" s="492"/>
      <c r="GB16" s="492"/>
      <c r="GC16" s="492"/>
      <c r="GD16" s="492"/>
      <c r="GE16" s="492"/>
      <c r="GF16" s="492"/>
      <c r="GG16" s="492"/>
      <c r="GH16" s="493"/>
      <c r="GI16" s="491"/>
      <c r="GJ16" s="492"/>
      <c r="GK16" s="492"/>
      <c r="GL16" s="492"/>
      <c r="GM16" s="492"/>
      <c r="GN16" s="492"/>
      <c r="GO16" s="492"/>
      <c r="GP16" s="492"/>
      <c r="GQ16" s="492"/>
      <c r="GR16" s="493"/>
      <c r="GS16" s="491"/>
      <c r="GT16" s="492"/>
      <c r="GU16" s="492"/>
      <c r="GV16" s="492"/>
      <c r="GW16" s="492"/>
      <c r="GX16" s="492"/>
      <c r="GY16" s="492"/>
      <c r="GZ16" s="492"/>
      <c r="HA16" s="492"/>
      <c r="HB16" s="493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79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79" t="e">
        <f>+HO16+SUM(HO109:HO111)</f>
        <v>#REF!</v>
      </c>
      <c r="HQ16" s="279">
        <f>+HM16+S!HM16+E!HM16+O!HM16</f>
        <v>0</v>
      </c>
      <c r="HR16" s="279">
        <f>+HQ16+SUM(HQ109:HQ111)</f>
        <v>0</v>
      </c>
      <c r="HS16" s="279" t="e">
        <f>+HO16+S!HO16+E!HO16+O!HO16</f>
        <v>#REF!</v>
      </c>
      <c r="HT16" s="279" t="e">
        <f>+HS16+SUM(HS109:HS111)</f>
        <v>#REF!</v>
      </c>
      <c r="HV16" s="100">
        <f t="shared" ref="HV16:HV43" si="219">+K16+U16+AE16+AO16+AY16+BI16+BS16+CC16+CM16+CW16+DG16+DQ16+EA16+EK16+EU16+FE16+FO16+FY16+GI16+GS16</f>
        <v>0</v>
      </c>
      <c r="HW16" s="100">
        <f t="shared" ref="HW16:HW43" si="220">+L16+V16+AF16+AP16+AZ16+BJ16+BT16+CD16+CN16+CX16+DH16+DR16+EB16+EL16+EV16+FF16+FP16+FZ16+GJ16+GT16</f>
        <v>0</v>
      </c>
      <c r="HX16" s="100">
        <f t="shared" ref="HX16:HX47" si="221">+M16+W16+AG16+AQ16+BA16+BK16+BU16+CE16+CO16+CY16+DI16+DS16+EC16+EM16+EW16+FG16+FQ16+GA16+GK16+GU16</f>
        <v>0</v>
      </c>
      <c r="HY16" s="100">
        <f t="shared" ref="HY16:HY47" si="222">+N16+X16+AH16+AR16+BB16+BL16+BV16+CF16+CP16+CZ16+DJ16+DT16+ED16+EN16+EX16+FH16+FR16+GB16+GL16+GV16</f>
        <v>0</v>
      </c>
      <c r="HZ16" s="100">
        <f t="shared" ref="HZ16:HZ47" si="223">+O16+Y16+AI16+AS16+BC16+BM16+BW16+CG16+CQ16+DA16+DK16+DU16+EE16+EO16+EY16+FI16+FS16+GC16+GM16+GW16</f>
        <v>0</v>
      </c>
      <c r="IA16" s="100">
        <f t="shared" ref="IA16:IA47" si="224">+P16+Z16+AJ16+AT16+BD16+BN16+BX16+CH16+CR16+DB16+DL16+DV16+EF16+EP16+EZ16+FJ16+FT16+GD16+GN16+GX16</f>
        <v>0</v>
      </c>
      <c r="IB16" s="100">
        <f t="shared" ref="IB16:IB47" si="225">+Q16+AA16+AK16+AU16+BE16+BO16+BY16+CI16+CS16+DC16+DM16+DW16+EG16+EQ16+FA16+FK16+FU16+GE16+GO16+GY16</f>
        <v>0</v>
      </c>
      <c r="IC16" s="100">
        <f t="shared" ref="IC16:IC47" si="226">+R16+AB16+AL16+AV16+BF16+BP16+BZ16+CJ16+CT16+DD16+DN16+DX16+EH16+ER16+FB16+FL16+FV16+GF16+GP16+GZ16</f>
        <v>0</v>
      </c>
      <c r="ID16" s="100">
        <f t="shared" ref="ID16:ID47" si="227">+S16+AC16+AM16+AW16+BG16+BQ16+CA16+CK16+CU16+DE16+DO16+DY16+EI16+ES16+FC16+FM16+FW16+GG16+GQ16+HA16</f>
        <v>0</v>
      </c>
      <c r="IE16" s="100">
        <f t="shared" ref="IE16:IE47" si="228">+T16+AD16+AN16+AX16+BH16+BR16+CB16+CL16+CV16+DF16+DP16+DZ16+EJ16+ET16+FD16+FN16+FX16+GH16+GR16+HB16</f>
        <v>0</v>
      </c>
      <c r="IK16" s="98" t="e">
        <f>+IF(F16=1,1,IF(G16=1,1,IF(H16=1,1,IF(I16=1,1,0))))</f>
        <v>#REF!</v>
      </c>
    </row>
    <row r="17" spans="1:245" s="28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494"/>
      <c r="L17" s="495"/>
      <c r="M17" s="495"/>
      <c r="N17" s="495"/>
      <c r="O17" s="495"/>
      <c r="P17" s="495"/>
      <c r="Q17" s="495"/>
      <c r="R17" s="495"/>
      <c r="S17" s="495"/>
      <c r="T17" s="496"/>
      <c r="U17" s="494"/>
      <c r="V17" s="495"/>
      <c r="W17" s="495"/>
      <c r="X17" s="495"/>
      <c r="Y17" s="495"/>
      <c r="Z17" s="495"/>
      <c r="AA17" s="495"/>
      <c r="AB17" s="495"/>
      <c r="AC17" s="495"/>
      <c r="AD17" s="496"/>
      <c r="AE17" s="494"/>
      <c r="AF17" s="495"/>
      <c r="AG17" s="495"/>
      <c r="AH17" s="495"/>
      <c r="AI17" s="495"/>
      <c r="AJ17" s="495"/>
      <c r="AK17" s="495"/>
      <c r="AL17" s="495"/>
      <c r="AM17" s="495"/>
      <c r="AN17" s="496"/>
      <c r="AO17" s="494"/>
      <c r="AP17" s="495"/>
      <c r="AQ17" s="495"/>
      <c r="AR17" s="495"/>
      <c r="AS17" s="495"/>
      <c r="AT17" s="495"/>
      <c r="AU17" s="495"/>
      <c r="AV17" s="495"/>
      <c r="AW17" s="495"/>
      <c r="AX17" s="496"/>
      <c r="AY17" s="494"/>
      <c r="AZ17" s="495"/>
      <c r="BA17" s="495"/>
      <c r="BB17" s="495"/>
      <c r="BC17" s="495"/>
      <c r="BD17" s="495"/>
      <c r="BE17" s="495"/>
      <c r="BF17" s="495"/>
      <c r="BG17" s="495"/>
      <c r="BH17" s="496"/>
      <c r="BI17" s="494"/>
      <c r="BJ17" s="495"/>
      <c r="BK17" s="495"/>
      <c r="BL17" s="495"/>
      <c r="BM17" s="495"/>
      <c r="BN17" s="495"/>
      <c r="BO17" s="495"/>
      <c r="BP17" s="495"/>
      <c r="BQ17" s="495"/>
      <c r="BR17" s="496"/>
      <c r="BS17" s="494"/>
      <c r="BT17" s="495"/>
      <c r="BU17" s="495"/>
      <c r="BV17" s="495"/>
      <c r="BW17" s="495"/>
      <c r="BX17" s="495"/>
      <c r="BY17" s="495"/>
      <c r="BZ17" s="495"/>
      <c r="CA17" s="495"/>
      <c r="CB17" s="496"/>
      <c r="CC17" s="494"/>
      <c r="CD17" s="495"/>
      <c r="CE17" s="495"/>
      <c r="CF17" s="495"/>
      <c r="CG17" s="495"/>
      <c r="CH17" s="495"/>
      <c r="CI17" s="495"/>
      <c r="CJ17" s="495"/>
      <c r="CK17" s="495"/>
      <c r="CL17" s="496"/>
      <c r="CM17" s="494"/>
      <c r="CN17" s="495"/>
      <c r="CO17" s="495"/>
      <c r="CP17" s="495"/>
      <c r="CQ17" s="495"/>
      <c r="CR17" s="495"/>
      <c r="CS17" s="495"/>
      <c r="CT17" s="495"/>
      <c r="CU17" s="495"/>
      <c r="CV17" s="496"/>
      <c r="CW17" s="494"/>
      <c r="CX17" s="495"/>
      <c r="CY17" s="495"/>
      <c r="CZ17" s="495"/>
      <c r="DA17" s="495"/>
      <c r="DB17" s="495"/>
      <c r="DC17" s="495"/>
      <c r="DD17" s="495"/>
      <c r="DE17" s="495"/>
      <c r="DF17" s="496"/>
      <c r="DG17" s="494"/>
      <c r="DH17" s="495"/>
      <c r="DI17" s="495"/>
      <c r="DJ17" s="495"/>
      <c r="DK17" s="495"/>
      <c r="DL17" s="495"/>
      <c r="DM17" s="495"/>
      <c r="DN17" s="495"/>
      <c r="DO17" s="495"/>
      <c r="DP17" s="496"/>
      <c r="DQ17" s="494"/>
      <c r="DR17" s="495"/>
      <c r="DS17" s="495"/>
      <c r="DT17" s="495"/>
      <c r="DU17" s="495"/>
      <c r="DV17" s="495"/>
      <c r="DW17" s="495"/>
      <c r="DX17" s="495"/>
      <c r="DY17" s="495"/>
      <c r="DZ17" s="496"/>
      <c r="EA17" s="494"/>
      <c r="EB17" s="495"/>
      <c r="EC17" s="495"/>
      <c r="ED17" s="495"/>
      <c r="EE17" s="495"/>
      <c r="EF17" s="495"/>
      <c r="EG17" s="495"/>
      <c r="EH17" s="495"/>
      <c r="EI17" s="495"/>
      <c r="EJ17" s="496"/>
      <c r="EK17" s="494"/>
      <c r="EL17" s="495"/>
      <c r="EM17" s="495"/>
      <c r="EN17" s="495"/>
      <c r="EO17" s="495"/>
      <c r="EP17" s="495"/>
      <c r="EQ17" s="495"/>
      <c r="ER17" s="495"/>
      <c r="ES17" s="495"/>
      <c r="ET17" s="496"/>
      <c r="EU17" s="494"/>
      <c r="EV17" s="495"/>
      <c r="EW17" s="495"/>
      <c r="EX17" s="495"/>
      <c r="EY17" s="495"/>
      <c r="EZ17" s="495"/>
      <c r="FA17" s="495"/>
      <c r="FB17" s="495"/>
      <c r="FC17" s="495"/>
      <c r="FD17" s="496"/>
      <c r="FE17" s="494"/>
      <c r="FF17" s="495"/>
      <c r="FG17" s="495"/>
      <c r="FH17" s="495"/>
      <c r="FI17" s="495"/>
      <c r="FJ17" s="495"/>
      <c r="FK17" s="495"/>
      <c r="FL17" s="495"/>
      <c r="FM17" s="495"/>
      <c r="FN17" s="496"/>
      <c r="FO17" s="494"/>
      <c r="FP17" s="495"/>
      <c r="FQ17" s="495"/>
      <c r="FR17" s="495"/>
      <c r="FS17" s="495"/>
      <c r="FT17" s="495"/>
      <c r="FU17" s="495"/>
      <c r="FV17" s="495"/>
      <c r="FW17" s="495"/>
      <c r="FX17" s="496"/>
      <c r="FY17" s="494"/>
      <c r="FZ17" s="495"/>
      <c r="GA17" s="495"/>
      <c r="GB17" s="495"/>
      <c r="GC17" s="495"/>
      <c r="GD17" s="495"/>
      <c r="GE17" s="495"/>
      <c r="GF17" s="495"/>
      <c r="GG17" s="495"/>
      <c r="GH17" s="496"/>
      <c r="GI17" s="494"/>
      <c r="GJ17" s="495"/>
      <c r="GK17" s="495"/>
      <c r="GL17" s="495"/>
      <c r="GM17" s="495"/>
      <c r="GN17" s="495"/>
      <c r="GO17" s="495"/>
      <c r="GP17" s="495"/>
      <c r="GQ17" s="495"/>
      <c r="GR17" s="496"/>
      <c r="GS17" s="494"/>
      <c r="GT17" s="495"/>
      <c r="GU17" s="495"/>
      <c r="GV17" s="495"/>
      <c r="GW17" s="495"/>
      <c r="GX17" s="495"/>
      <c r="GY17" s="495"/>
      <c r="GZ17" s="495"/>
      <c r="HA17" s="495"/>
      <c r="HB17" s="496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229">+SUMIF($K$11:$HB$11,1,K17:HB17)</f>
        <v>0</v>
      </c>
      <c r="HN17" s="84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4" t="e">
        <f>+SUM(HO16:HO17)+SUM(HO110:HO111)</f>
        <v>#REF!</v>
      </c>
      <c r="HQ17" s="84">
        <f>+HM17+S!HM17+E!HM17+O!HM17</f>
        <v>0</v>
      </c>
      <c r="HR17" s="84">
        <f>+SUM(HQ16:HQ17)+SUM(HQ110:HQ111)</f>
        <v>0</v>
      </c>
      <c r="HS17" s="84" t="e">
        <f>+HO17+S!HO17+E!HO17+O!HO17</f>
        <v>#REF!</v>
      </c>
      <c r="HT17" s="84" t="e">
        <f>+SUM(HS16:HS17)+SUM(HS110:HS111)</f>
        <v>#REF!</v>
      </c>
      <c r="HV17" s="86">
        <f t="shared" si="219"/>
        <v>0</v>
      </c>
      <c r="HW17" s="86">
        <f t="shared" si="220"/>
        <v>0</v>
      </c>
      <c r="HX17" s="86">
        <f t="shared" si="221"/>
        <v>0</v>
      </c>
      <c r="HY17" s="86">
        <f t="shared" si="222"/>
        <v>0</v>
      </c>
      <c r="HZ17" s="86">
        <f t="shared" si="223"/>
        <v>0</v>
      </c>
      <c r="IA17" s="86">
        <f t="shared" si="224"/>
        <v>0</v>
      </c>
      <c r="IB17" s="86">
        <f t="shared" si="225"/>
        <v>0</v>
      </c>
      <c r="IC17" s="86">
        <f t="shared" si="226"/>
        <v>0</v>
      </c>
      <c r="ID17" s="86">
        <f t="shared" si="227"/>
        <v>0</v>
      </c>
      <c r="IE17" s="86">
        <f t="shared" si="228"/>
        <v>0</v>
      </c>
      <c r="IK17" s="98" t="e">
        <f t="shared" ref="IK17:IK80" si="230">+IF(F17=1,1,IF(G17=1,1,IF(H17=1,1,IF(I17=1,1,0))))</f>
        <v>#REF!</v>
      </c>
    </row>
    <row r="18" spans="1:245" s="28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494"/>
      <c r="L18" s="495"/>
      <c r="M18" s="495"/>
      <c r="N18" s="495"/>
      <c r="O18" s="495"/>
      <c r="P18" s="495"/>
      <c r="Q18" s="495"/>
      <c r="R18" s="495"/>
      <c r="S18" s="495"/>
      <c r="T18" s="496"/>
      <c r="U18" s="494"/>
      <c r="V18" s="495"/>
      <c r="W18" s="495"/>
      <c r="X18" s="495"/>
      <c r="Y18" s="495"/>
      <c r="Z18" s="495"/>
      <c r="AA18" s="495"/>
      <c r="AB18" s="495"/>
      <c r="AC18" s="495"/>
      <c r="AD18" s="496"/>
      <c r="AE18" s="494"/>
      <c r="AF18" s="495"/>
      <c r="AG18" s="495"/>
      <c r="AH18" s="495"/>
      <c r="AI18" s="495"/>
      <c r="AJ18" s="495"/>
      <c r="AK18" s="495"/>
      <c r="AL18" s="495"/>
      <c r="AM18" s="495"/>
      <c r="AN18" s="496"/>
      <c r="AO18" s="494"/>
      <c r="AP18" s="495"/>
      <c r="AQ18" s="495"/>
      <c r="AR18" s="495"/>
      <c r="AS18" s="495"/>
      <c r="AT18" s="495"/>
      <c r="AU18" s="495"/>
      <c r="AV18" s="495"/>
      <c r="AW18" s="495"/>
      <c r="AX18" s="496"/>
      <c r="AY18" s="494"/>
      <c r="AZ18" s="495"/>
      <c r="BA18" s="495"/>
      <c r="BB18" s="495"/>
      <c r="BC18" s="495"/>
      <c r="BD18" s="495"/>
      <c r="BE18" s="495"/>
      <c r="BF18" s="495"/>
      <c r="BG18" s="495"/>
      <c r="BH18" s="496"/>
      <c r="BI18" s="494"/>
      <c r="BJ18" s="495"/>
      <c r="BK18" s="495"/>
      <c r="BL18" s="495"/>
      <c r="BM18" s="495"/>
      <c r="BN18" s="495"/>
      <c r="BO18" s="495"/>
      <c r="BP18" s="495"/>
      <c r="BQ18" s="495"/>
      <c r="BR18" s="496"/>
      <c r="BS18" s="494"/>
      <c r="BT18" s="495"/>
      <c r="BU18" s="495"/>
      <c r="BV18" s="495"/>
      <c r="BW18" s="495"/>
      <c r="BX18" s="495"/>
      <c r="BY18" s="495"/>
      <c r="BZ18" s="495"/>
      <c r="CA18" s="495"/>
      <c r="CB18" s="496"/>
      <c r="CC18" s="494"/>
      <c r="CD18" s="495"/>
      <c r="CE18" s="495"/>
      <c r="CF18" s="495"/>
      <c r="CG18" s="495"/>
      <c r="CH18" s="495"/>
      <c r="CI18" s="495"/>
      <c r="CJ18" s="495"/>
      <c r="CK18" s="495"/>
      <c r="CL18" s="496"/>
      <c r="CM18" s="494"/>
      <c r="CN18" s="495"/>
      <c r="CO18" s="495"/>
      <c r="CP18" s="495"/>
      <c r="CQ18" s="495"/>
      <c r="CR18" s="495"/>
      <c r="CS18" s="495"/>
      <c r="CT18" s="495"/>
      <c r="CU18" s="495"/>
      <c r="CV18" s="496"/>
      <c r="CW18" s="494"/>
      <c r="CX18" s="495"/>
      <c r="CY18" s="495"/>
      <c r="CZ18" s="495"/>
      <c r="DA18" s="495"/>
      <c r="DB18" s="495"/>
      <c r="DC18" s="495"/>
      <c r="DD18" s="495"/>
      <c r="DE18" s="495"/>
      <c r="DF18" s="496"/>
      <c r="DG18" s="494"/>
      <c r="DH18" s="495"/>
      <c r="DI18" s="495"/>
      <c r="DJ18" s="495"/>
      <c r="DK18" s="495"/>
      <c r="DL18" s="495"/>
      <c r="DM18" s="495"/>
      <c r="DN18" s="495"/>
      <c r="DO18" s="495"/>
      <c r="DP18" s="496"/>
      <c r="DQ18" s="494"/>
      <c r="DR18" s="495"/>
      <c r="DS18" s="495"/>
      <c r="DT18" s="495"/>
      <c r="DU18" s="495"/>
      <c r="DV18" s="495"/>
      <c r="DW18" s="495"/>
      <c r="DX18" s="495"/>
      <c r="DY18" s="495"/>
      <c r="DZ18" s="496"/>
      <c r="EA18" s="494"/>
      <c r="EB18" s="495"/>
      <c r="EC18" s="495"/>
      <c r="ED18" s="495"/>
      <c r="EE18" s="495"/>
      <c r="EF18" s="495"/>
      <c r="EG18" s="495"/>
      <c r="EH18" s="495"/>
      <c r="EI18" s="495"/>
      <c r="EJ18" s="496"/>
      <c r="EK18" s="494"/>
      <c r="EL18" s="495"/>
      <c r="EM18" s="495"/>
      <c r="EN18" s="495"/>
      <c r="EO18" s="495"/>
      <c r="EP18" s="495"/>
      <c r="EQ18" s="495"/>
      <c r="ER18" s="495"/>
      <c r="ES18" s="495"/>
      <c r="ET18" s="496"/>
      <c r="EU18" s="494"/>
      <c r="EV18" s="495"/>
      <c r="EW18" s="495"/>
      <c r="EX18" s="495"/>
      <c r="EY18" s="495"/>
      <c r="EZ18" s="495"/>
      <c r="FA18" s="495"/>
      <c r="FB18" s="495"/>
      <c r="FC18" s="495"/>
      <c r="FD18" s="496"/>
      <c r="FE18" s="494"/>
      <c r="FF18" s="495"/>
      <c r="FG18" s="495"/>
      <c r="FH18" s="495"/>
      <c r="FI18" s="495"/>
      <c r="FJ18" s="495"/>
      <c r="FK18" s="495"/>
      <c r="FL18" s="495"/>
      <c r="FM18" s="495"/>
      <c r="FN18" s="496"/>
      <c r="FO18" s="494"/>
      <c r="FP18" s="495"/>
      <c r="FQ18" s="495"/>
      <c r="FR18" s="495"/>
      <c r="FS18" s="495"/>
      <c r="FT18" s="495"/>
      <c r="FU18" s="495"/>
      <c r="FV18" s="495"/>
      <c r="FW18" s="495"/>
      <c r="FX18" s="496"/>
      <c r="FY18" s="494"/>
      <c r="FZ18" s="495"/>
      <c r="GA18" s="495"/>
      <c r="GB18" s="495"/>
      <c r="GC18" s="495"/>
      <c r="GD18" s="495"/>
      <c r="GE18" s="495"/>
      <c r="GF18" s="495"/>
      <c r="GG18" s="495"/>
      <c r="GH18" s="496"/>
      <c r="GI18" s="494"/>
      <c r="GJ18" s="495"/>
      <c r="GK18" s="495"/>
      <c r="GL18" s="495"/>
      <c r="GM18" s="495"/>
      <c r="GN18" s="495"/>
      <c r="GO18" s="495"/>
      <c r="GP18" s="495"/>
      <c r="GQ18" s="495"/>
      <c r="GR18" s="496"/>
      <c r="GS18" s="494"/>
      <c r="GT18" s="495"/>
      <c r="GU18" s="495"/>
      <c r="GV18" s="495"/>
      <c r="GW18" s="495"/>
      <c r="GX18" s="495"/>
      <c r="GY18" s="495"/>
      <c r="GZ18" s="495"/>
      <c r="HA18" s="495"/>
      <c r="HB18" s="496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229"/>
        <v>0</v>
      </c>
      <c r="HN18" s="84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4" t="e">
        <f>+SUM(HO16:HO18)+HO111</f>
        <v>#REF!</v>
      </c>
      <c r="HQ18" s="84">
        <f>+HM18+S!HM18+E!HM18+O!HM18</f>
        <v>0</v>
      </c>
      <c r="HR18" s="84">
        <f>+SUM(HQ16:HQ18)+HQ111</f>
        <v>0</v>
      </c>
      <c r="HS18" s="84" t="e">
        <f>+HO18+S!HO18+E!HO18+O!HO18</f>
        <v>#REF!</v>
      </c>
      <c r="HT18" s="84" t="e">
        <f>+SUM(HS16:HS18)+HS111</f>
        <v>#REF!</v>
      </c>
      <c r="HV18" s="86">
        <f t="shared" si="219"/>
        <v>0</v>
      </c>
      <c r="HW18" s="86">
        <f t="shared" si="220"/>
        <v>0</v>
      </c>
      <c r="HX18" s="86">
        <f t="shared" si="221"/>
        <v>0</v>
      </c>
      <c r="HY18" s="86">
        <f t="shared" si="222"/>
        <v>0</v>
      </c>
      <c r="HZ18" s="86">
        <f t="shared" si="223"/>
        <v>0</v>
      </c>
      <c r="IA18" s="86">
        <f t="shared" si="224"/>
        <v>0</v>
      </c>
      <c r="IB18" s="86">
        <f t="shared" si="225"/>
        <v>0</v>
      </c>
      <c r="IC18" s="86">
        <f t="shared" si="226"/>
        <v>0</v>
      </c>
      <c r="ID18" s="86">
        <f t="shared" si="227"/>
        <v>0</v>
      </c>
      <c r="IE18" s="86">
        <f t="shared" si="228"/>
        <v>0</v>
      </c>
      <c r="IK18" s="98" t="e">
        <f t="shared" si="230"/>
        <v>#REF!</v>
      </c>
    </row>
    <row r="19" spans="1:245" s="28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6" t="s">
        <v>106</v>
      </c>
      <c r="K19" s="497"/>
      <c r="L19" s="498"/>
      <c r="M19" s="498"/>
      <c r="N19" s="498"/>
      <c r="O19" s="498"/>
      <c r="P19" s="498"/>
      <c r="Q19" s="498"/>
      <c r="R19" s="498"/>
      <c r="S19" s="498"/>
      <c r="T19" s="499"/>
      <c r="U19" s="497"/>
      <c r="V19" s="498"/>
      <c r="W19" s="498"/>
      <c r="X19" s="498"/>
      <c r="Y19" s="498"/>
      <c r="Z19" s="498"/>
      <c r="AA19" s="498"/>
      <c r="AB19" s="498"/>
      <c r="AC19" s="498"/>
      <c r="AD19" s="499"/>
      <c r="AE19" s="497"/>
      <c r="AF19" s="498"/>
      <c r="AG19" s="498"/>
      <c r="AH19" s="498"/>
      <c r="AI19" s="498"/>
      <c r="AJ19" s="498"/>
      <c r="AK19" s="498"/>
      <c r="AL19" s="498"/>
      <c r="AM19" s="498"/>
      <c r="AN19" s="499"/>
      <c r="AO19" s="497"/>
      <c r="AP19" s="498"/>
      <c r="AQ19" s="498"/>
      <c r="AR19" s="498"/>
      <c r="AS19" s="498"/>
      <c r="AT19" s="498"/>
      <c r="AU19" s="498"/>
      <c r="AV19" s="498"/>
      <c r="AW19" s="498"/>
      <c r="AX19" s="499"/>
      <c r="AY19" s="497"/>
      <c r="AZ19" s="498"/>
      <c r="BA19" s="498"/>
      <c r="BB19" s="498"/>
      <c r="BC19" s="498"/>
      <c r="BD19" s="498"/>
      <c r="BE19" s="498"/>
      <c r="BF19" s="498"/>
      <c r="BG19" s="498"/>
      <c r="BH19" s="499"/>
      <c r="BI19" s="497"/>
      <c r="BJ19" s="498"/>
      <c r="BK19" s="498"/>
      <c r="BL19" s="498"/>
      <c r="BM19" s="498"/>
      <c r="BN19" s="498"/>
      <c r="BO19" s="498"/>
      <c r="BP19" s="498"/>
      <c r="BQ19" s="498"/>
      <c r="BR19" s="499"/>
      <c r="BS19" s="497"/>
      <c r="BT19" s="498"/>
      <c r="BU19" s="498"/>
      <c r="BV19" s="498"/>
      <c r="BW19" s="498"/>
      <c r="BX19" s="498"/>
      <c r="BY19" s="498"/>
      <c r="BZ19" s="498"/>
      <c r="CA19" s="498"/>
      <c r="CB19" s="499"/>
      <c r="CC19" s="497"/>
      <c r="CD19" s="498"/>
      <c r="CE19" s="498"/>
      <c r="CF19" s="498"/>
      <c r="CG19" s="498"/>
      <c r="CH19" s="498"/>
      <c r="CI19" s="498"/>
      <c r="CJ19" s="498"/>
      <c r="CK19" s="498"/>
      <c r="CL19" s="499"/>
      <c r="CM19" s="497"/>
      <c r="CN19" s="498"/>
      <c r="CO19" s="498"/>
      <c r="CP19" s="498"/>
      <c r="CQ19" s="498"/>
      <c r="CR19" s="498"/>
      <c r="CS19" s="498"/>
      <c r="CT19" s="498"/>
      <c r="CU19" s="498"/>
      <c r="CV19" s="499"/>
      <c r="CW19" s="497"/>
      <c r="CX19" s="498"/>
      <c r="CY19" s="498"/>
      <c r="CZ19" s="498"/>
      <c r="DA19" s="498"/>
      <c r="DB19" s="498"/>
      <c r="DC19" s="498"/>
      <c r="DD19" s="498"/>
      <c r="DE19" s="498"/>
      <c r="DF19" s="499"/>
      <c r="DG19" s="497"/>
      <c r="DH19" s="498"/>
      <c r="DI19" s="498"/>
      <c r="DJ19" s="498"/>
      <c r="DK19" s="498"/>
      <c r="DL19" s="498"/>
      <c r="DM19" s="498"/>
      <c r="DN19" s="498"/>
      <c r="DO19" s="498"/>
      <c r="DP19" s="499"/>
      <c r="DQ19" s="497"/>
      <c r="DR19" s="498"/>
      <c r="DS19" s="498"/>
      <c r="DT19" s="498"/>
      <c r="DU19" s="498"/>
      <c r="DV19" s="498"/>
      <c r="DW19" s="498"/>
      <c r="DX19" s="498"/>
      <c r="DY19" s="498"/>
      <c r="DZ19" s="499"/>
      <c r="EA19" s="497"/>
      <c r="EB19" s="498"/>
      <c r="EC19" s="498"/>
      <c r="ED19" s="498"/>
      <c r="EE19" s="498"/>
      <c r="EF19" s="498"/>
      <c r="EG19" s="498"/>
      <c r="EH19" s="498"/>
      <c r="EI19" s="498"/>
      <c r="EJ19" s="499"/>
      <c r="EK19" s="497"/>
      <c r="EL19" s="498"/>
      <c r="EM19" s="498"/>
      <c r="EN19" s="498"/>
      <c r="EO19" s="498"/>
      <c r="EP19" s="498"/>
      <c r="EQ19" s="498"/>
      <c r="ER19" s="498"/>
      <c r="ES19" s="498"/>
      <c r="ET19" s="499"/>
      <c r="EU19" s="497"/>
      <c r="EV19" s="498"/>
      <c r="EW19" s="498"/>
      <c r="EX19" s="498"/>
      <c r="EY19" s="498"/>
      <c r="EZ19" s="498"/>
      <c r="FA19" s="498"/>
      <c r="FB19" s="498"/>
      <c r="FC19" s="498"/>
      <c r="FD19" s="499"/>
      <c r="FE19" s="497"/>
      <c r="FF19" s="498"/>
      <c r="FG19" s="498"/>
      <c r="FH19" s="498"/>
      <c r="FI19" s="498"/>
      <c r="FJ19" s="498"/>
      <c r="FK19" s="498"/>
      <c r="FL19" s="498"/>
      <c r="FM19" s="498"/>
      <c r="FN19" s="499"/>
      <c r="FO19" s="497"/>
      <c r="FP19" s="498"/>
      <c r="FQ19" s="498"/>
      <c r="FR19" s="498"/>
      <c r="FS19" s="498"/>
      <c r="FT19" s="498"/>
      <c r="FU19" s="498"/>
      <c r="FV19" s="498"/>
      <c r="FW19" s="498"/>
      <c r="FX19" s="499"/>
      <c r="FY19" s="497"/>
      <c r="FZ19" s="498"/>
      <c r="GA19" s="498"/>
      <c r="GB19" s="498"/>
      <c r="GC19" s="498"/>
      <c r="GD19" s="498"/>
      <c r="GE19" s="498"/>
      <c r="GF19" s="498"/>
      <c r="GG19" s="498"/>
      <c r="GH19" s="499"/>
      <c r="GI19" s="497"/>
      <c r="GJ19" s="498"/>
      <c r="GK19" s="498"/>
      <c r="GL19" s="498"/>
      <c r="GM19" s="498"/>
      <c r="GN19" s="498"/>
      <c r="GO19" s="498"/>
      <c r="GP19" s="498"/>
      <c r="GQ19" s="498"/>
      <c r="GR19" s="499"/>
      <c r="GS19" s="497"/>
      <c r="GT19" s="498"/>
      <c r="GU19" s="498"/>
      <c r="GV19" s="498"/>
      <c r="GW19" s="498"/>
      <c r="GX19" s="498"/>
      <c r="GY19" s="498"/>
      <c r="GZ19" s="498"/>
      <c r="HA19" s="498"/>
      <c r="HB19" s="499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7">
        <f t="shared" si="229"/>
        <v>0</v>
      </c>
      <c r="HN19" s="276">
        <f t="shared" ref="HN19:HN50" si="231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76" t="e">
        <f t="shared" ref="HP19:HP50" si="232">+SUM(HO16:HO19)</f>
        <v>#REF!</v>
      </c>
      <c r="HQ19" s="276">
        <f>+HM19+S!HM19+E!HM19+O!HM19</f>
        <v>0</v>
      </c>
      <c r="HR19" s="276">
        <f t="shared" ref="HR19:HT82" si="233">+SUM(HQ16:HQ19)</f>
        <v>0</v>
      </c>
      <c r="HS19" s="276" t="e">
        <f>+HO19+S!HO19+E!HO19+O!HO19</f>
        <v>#REF!</v>
      </c>
      <c r="HT19" s="276" t="e">
        <f t="shared" si="233"/>
        <v>#REF!</v>
      </c>
      <c r="HV19" s="277">
        <f t="shared" si="219"/>
        <v>0</v>
      </c>
      <c r="HW19" s="277">
        <f t="shared" si="220"/>
        <v>0</v>
      </c>
      <c r="HX19" s="277">
        <f t="shared" si="221"/>
        <v>0</v>
      </c>
      <c r="HY19" s="277">
        <f t="shared" si="222"/>
        <v>0</v>
      </c>
      <c r="HZ19" s="277">
        <f t="shared" si="223"/>
        <v>0</v>
      </c>
      <c r="IA19" s="277">
        <f t="shared" si="224"/>
        <v>0</v>
      </c>
      <c r="IB19" s="277">
        <f t="shared" si="225"/>
        <v>0</v>
      </c>
      <c r="IC19" s="277">
        <f t="shared" si="226"/>
        <v>0</v>
      </c>
      <c r="ID19" s="277">
        <f t="shared" si="227"/>
        <v>0</v>
      </c>
      <c r="IE19" s="277">
        <f t="shared" si="228"/>
        <v>0</v>
      </c>
      <c r="IK19" s="98" t="e">
        <f t="shared" si="230"/>
        <v>#REF!</v>
      </c>
    </row>
    <row r="20" spans="1:245" s="28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5" t="s">
        <v>112</v>
      </c>
      <c r="K20" s="500"/>
      <c r="L20" s="501"/>
      <c r="M20" s="501"/>
      <c r="N20" s="501"/>
      <c r="O20" s="501"/>
      <c r="P20" s="501"/>
      <c r="Q20" s="501"/>
      <c r="R20" s="501"/>
      <c r="S20" s="501"/>
      <c r="T20" s="502"/>
      <c r="U20" s="500"/>
      <c r="V20" s="501"/>
      <c r="W20" s="501"/>
      <c r="X20" s="501"/>
      <c r="Y20" s="501"/>
      <c r="Z20" s="501"/>
      <c r="AA20" s="501"/>
      <c r="AB20" s="501"/>
      <c r="AC20" s="501"/>
      <c r="AD20" s="502"/>
      <c r="AE20" s="500"/>
      <c r="AF20" s="501"/>
      <c r="AG20" s="501"/>
      <c r="AH20" s="501"/>
      <c r="AI20" s="501"/>
      <c r="AJ20" s="501"/>
      <c r="AK20" s="501"/>
      <c r="AL20" s="501"/>
      <c r="AM20" s="501"/>
      <c r="AN20" s="502"/>
      <c r="AO20" s="500"/>
      <c r="AP20" s="501"/>
      <c r="AQ20" s="501"/>
      <c r="AR20" s="501"/>
      <c r="AS20" s="501"/>
      <c r="AT20" s="501"/>
      <c r="AU20" s="501"/>
      <c r="AV20" s="501"/>
      <c r="AW20" s="501"/>
      <c r="AX20" s="502"/>
      <c r="AY20" s="500"/>
      <c r="AZ20" s="501"/>
      <c r="BA20" s="501"/>
      <c r="BB20" s="501"/>
      <c r="BC20" s="501"/>
      <c r="BD20" s="501"/>
      <c r="BE20" s="501"/>
      <c r="BF20" s="501"/>
      <c r="BG20" s="501"/>
      <c r="BH20" s="502"/>
      <c r="BI20" s="500"/>
      <c r="BJ20" s="501"/>
      <c r="BK20" s="501"/>
      <c r="BL20" s="501"/>
      <c r="BM20" s="501"/>
      <c r="BN20" s="501"/>
      <c r="BO20" s="501"/>
      <c r="BP20" s="501"/>
      <c r="BQ20" s="501"/>
      <c r="BR20" s="502"/>
      <c r="BS20" s="500"/>
      <c r="BT20" s="501"/>
      <c r="BU20" s="501"/>
      <c r="BV20" s="501"/>
      <c r="BW20" s="501"/>
      <c r="BX20" s="501"/>
      <c r="BY20" s="501"/>
      <c r="BZ20" s="501"/>
      <c r="CA20" s="501"/>
      <c r="CB20" s="502"/>
      <c r="CC20" s="500"/>
      <c r="CD20" s="501"/>
      <c r="CE20" s="501"/>
      <c r="CF20" s="501"/>
      <c r="CG20" s="501"/>
      <c r="CH20" s="501"/>
      <c r="CI20" s="501"/>
      <c r="CJ20" s="501"/>
      <c r="CK20" s="501"/>
      <c r="CL20" s="502"/>
      <c r="CM20" s="500"/>
      <c r="CN20" s="501"/>
      <c r="CO20" s="501"/>
      <c r="CP20" s="501"/>
      <c r="CQ20" s="501"/>
      <c r="CR20" s="501"/>
      <c r="CS20" s="501"/>
      <c r="CT20" s="501"/>
      <c r="CU20" s="501"/>
      <c r="CV20" s="502"/>
      <c r="CW20" s="500"/>
      <c r="CX20" s="501"/>
      <c r="CY20" s="501"/>
      <c r="CZ20" s="501"/>
      <c r="DA20" s="501"/>
      <c r="DB20" s="501"/>
      <c r="DC20" s="501"/>
      <c r="DD20" s="501"/>
      <c r="DE20" s="501"/>
      <c r="DF20" s="502"/>
      <c r="DG20" s="500"/>
      <c r="DH20" s="501"/>
      <c r="DI20" s="501"/>
      <c r="DJ20" s="501"/>
      <c r="DK20" s="501"/>
      <c r="DL20" s="501"/>
      <c r="DM20" s="501"/>
      <c r="DN20" s="501"/>
      <c r="DO20" s="501"/>
      <c r="DP20" s="502"/>
      <c r="DQ20" s="500"/>
      <c r="DR20" s="501"/>
      <c r="DS20" s="501"/>
      <c r="DT20" s="501"/>
      <c r="DU20" s="501"/>
      <c r="DV20" s="501"/>
      <c r="DW20" s="501"/>
      <c r="DX20" s="501"/>
      <c r="DY20" s="501"/>
      <c r="DZ20" s="502"/>
      <c r="EA20" s="500"/>
      <c r="EB20" s="501"/>
      <c r="EC20" s="501"/>
      <c r="ED20" s="501"/>
      <c r="EE20" s="501"/>
      <c r="EF20" s="501"/>
      <c r="EG20" s="501"/>
      <c r="EH20" s="501"/>
      <c r="EI20" s="501"/>
      <c r="EJ20" s="502"/>
      <c r="EK20" s="500"/>
      <c r="EL20" s="501"/>
      <c r="EM20" s="501"/>
      <c r="EN20" s="501"/>
      <c r="EO20" s="501"/>
      <c r="EP20" s="501"/>
      <c r="EQ20" s="501"/>
      <c r="ER20" s="501"/>
      <c r="ES20" s="501"/>
      <c r="ET20" s="502"/>
      <c r="EU20" s="500"/>
      <c r="EV20" s="501"/>
      <c r="EW20" s="501"/>
      <c r="EX20" s="501"/>
      <c r="EY20" s="501"/>
      <c r="EZ20" s="501"/>
      <c r="FA20" s="501"/>
      <c r="FB20" s="501"/>
      <c r="FC20" s="501"/>
      <c r="FD20" s="502"/>
      <c r="FE20" s="500"/>
      <c r="FF20" s="501"/>
      <c r="FG20" s="501"/>
      <c r="FH20" s="501"/>
      <c r="FI20" s="501"/>
      <c r="FJ20" s="501"/>
      <c r="FK20" s="501"/>
      <c r="FL20" s="501"/>
      <c r="FM20" s="501"/>
      <c r="FN20" s="502"/>
      <c r="FO20" s="500"/>
      <c r="FP20" s="501"/>
      <c r="FQ20" s="501"/>
      <c r="FR20" s="501"/>
      <c r="FS20" s="501"/>
      <c r="FT20" s="501"/>
      <c r="FU20" s="501"/>
      <c r="FV20" s="501"/>
      <c r="FW20" s="501"/>
      <c r="FX20" s="502"/>
      <c r="FY20" s="500"/>
      <c r="FZ20" s="501"/>
      <c r="GA20" s="501"/>
      <c r="GB20" s="501"/>
      <c r="GC20" s="501"/>
      <c r="GD20" s="501"/>
      <c r="GE20" s="501"/>
      <c r="GF20" s="501"/>
      <c r="GG20" s="501"/>
      <c r="GH20" s="502"/>
      <c r="GI20" s="500"/>
      <c r="GJ20" s="501"/>
      <c r="GK20" s="501"/>
      <c r="GL20" s="501"/>
      <c r="GM20" s="501"/>
      <c r="GN20" s="501"/>
      <c r="GO20" s="501"/>
      <c r="GP20" s="501"/>
      <c r="GQ20" s="501"/>
      <c r="GR20" s="502"/>
      <c r="GS20" s="500"/>
      <c r="GT20" s="501"/>
      <c r="GU20" s="501"/>
      <c r="GV20" s="501"/>
      <c r="GW20" s="501"/>
      <c r="GX20" s="501"/>
      <c r="GY20" s="501"/>
      <c r="GZ20" s="501"/>
      <c r="HA20" s="501"/>
      <c r="HB20" s="502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229"/>
        <v>0</v>
      </c>
      <c r="HN20" s="279">
        <f t="shared" si="231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79" t="e">
        <f t="shared" si="232"/>
        <v>#REF!</v>
      </c>
      <c r="HQ20" s="279">
        <f>+HM20+S!HM20+E!HM20+O!HM20</f>
        <v>0</v>
      </c>
      <c r="HR20" s="279">
        <f t="shared" si="233"/>
        <v>0</v>
      </c>
      <c r="HS20" s="279" t="e">
        <f>+HO20+S!HO20+E!HO20+O!HO20</f>
        <v>#REF!</v>
      </c>
      <c r="HT20" s="279" t="e">
        <f t="shared" si="233"/>
        <v>#REF!</v>
      </c>
      <c r="HV20" s="100">
        <f t="shared" si="219"/>
        <v>0</v>
      </c>
      <c r="HW20" s="100">
        <f t="shared" si="220"/>
        <v>0</v>
      </c>
      <c r="HX20" s="100">
        <f t="shared" si="221"/>
        <v>0</v>
      </c>
      <c r="HY20" s="100">
        <f t="shared" si="222"/>
        <v>0</v>
      </c>
      <c r="HZ20" s="100">
        <f t="shared" si="223"/>
        <v>0</v>
      </c>
      <c r="IA20" s="100">
        <f t="shared" si="224"/>
        <v>0</v>
      </c>
      <c r="IB20" s="100">
        <f t="shared" si="225"/>
        <v>0</v>
      </c>
      <c r="IC20" s="100">
        <f t="shared" si="226"/>
        <v>0</v>
      </c>
      <c r="ID20" s="100">
        <f t="shared" si="227"/>
        <v>0</v>
      </c>
      <c r="IE20" s="100">
        <f t="shared" si="228"/>
        <v>0</v>
      </c>
      <c r="IK20" s="98" t="e">
        <f t="shared" si="230"/>
        <v>#REF!</v>
      </c>
    </row>
    <row r="21" spans="1:245" s="28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03"/>
      <c r="L21" s="504"/>
      <c r="M21" s="504"/>
      <c r="N21" s="504"/>
      <c r="O21" s="504"/>
      <c r="P21" s="504"/>
      <c r="Q21" s="504"/>
      <c r="R21" s="504"/>
      <c r="S21" s="504"/>
      <c r="T21" s="505"/>
      <c r="U21" s="503"/>
      <c r="V21" s="504"/>
      <c r="W21" s="504"/>
      <c r="X21" s="504"/>
      <c r="Y21" s="504"/>
      <c r="Z21" s="504"/>
      <c r="AA21" s="504"/>
      <c r="AB21" s="504"/>
      <c r="AC21" s="504"/>
      <c r="AD21" s="505"/>
      <c r="AE21" s="503"/>
      <c r="AF21" s="504"/>
      <c r="AG21" s="504"/>
      <c r="AH21" s="504"/>
      <c r="AI21" s="504"/>
      <c r="AJ21" s="504"/>
      <c r="AK21" s="504"/>
      <c r="AL21" s="504"/>
      <c r="AM21" s="504"/>
      <c r="AN21" s="505"/>
      <c r="AO21" s="503"/>
      <c r="AP21" s="504"/>
      <c r="AQ21" s="504"/>
      <c r="AR21" s="504"/>
      <c r="AS21" s="504"/>
      <c r="AT21" s="504"/>
      <c r="AU21" s="504"/>
      <c r="AV21" s="504"/>
      <c r="AW21" s="504"/>
      <c r="AX21" s="505"/>
      <c r="AY21" s="503"/>
      <c r="AZ21" s="504"/>
      <c r="BA21" s="504"/>
      <c r="BB21" s="504"/>
      <c r="BC21" s="504"/>
      <c r="BD21" s="504"/>
      <c r="BE21" s="504"/>
      <c r="BF21" s="504"/>
      <c r="BG21" s="504"/>
      <c r="BH21" s="505"/>
      <c r="BI21" s="503"/>
      <c r="BJ21" s="504"/>
      <c r="BK21" s="504"/>
      <c r="BL21" s="504"/>
      <c r="BM21" s="504"/>
      <c r="BN21" s="504"/>
      <c r="BO21" s="504"/>
      <c r="BP21" s="504"/>
      <c r="BQ21" s="504"/>
      <c r="BR21" s="505"/>
      <c r="BS21" s="503"/>
      <c r="BT21" s="504"/>
      <c r="BU21" s="504"/>
      <c r="BV21" s="504"/>
      <c r="BW21" s="504"/>
      <c r="BX21" s="504"/>
      <c r="BY21" s="504"/>
      <c r="BZ21" s="504"/>
      <c r="CA21" s="504"/>
      <c r="CB21" s="505"/>
      <c r="CC21" s="503"/>
      <c r="CD21" s="504"/>
      <c r="CE21" s="504"/>
      <c r="CF21" s="504"/>
      <c r="CG21" s="504"/>
      <c r="CH21" s="504"/>
      <c r="CI21" s="504"/>
      <c r="CJ21" s="504"/>
      <c r="CK21" s="504"/>
      <c r="CL21" s="505"/>
      <c r="CM21" s="503"/>
      <c r="CN21" s="504"/>
      <c r="CO21" s="504"/>
      <c r="CP21" s="504"/>
      <c r="CQ21" s="504"/>
      <c r="CR21" s="504"/>
      <c r="CS21" s="504"/>
      <c r="CT21" s="504"/>
      <c r="CU21" s="504"/>
      <c r="CV21" s="505"/>
      <c r="CW21" s="503"/>
      <c r="CX21" s="504"/>
      <c r="CY21" s="504"/>
      <c r="CZ21" s="504"/>
      <c r="DA21" s="504"/>
      <c r="DB21" s="504"/>
      <c r="DC21" s="504"/>
      <c r="DD21" s="504"/>
      <c r="DE21" s="504"/>
      <c r="DF21" s="505"/>
      <c r="DG21" s="503"/>
      <c r="DH21" s="504"/>
      <c r="DI21" s="504"/>
      <c r="DJ21" s="504"/>
      <c r="DK21" s="504"/>
      <c r="DL21" s="504"/>
      <c r="DM21" s="504"/>
      <c r="DN21" s="504"/>
      <c r="DO21" s="504"/>
      <c r="DP21" s="505"/>
      <c r="DQ21" s="503"/>
      <c r="DR21" s="504"/>
      <c r="DS21" s="504"/>
      <c r="DT21" s="504"/>
      <c r="DU21" s="504"/>
      <c r="DV21" s="504"/>
      <c r="DW21" s="504"/>
      <c r="DX21" s="504"/>
      <c r="DY21" s="504"/>
      <c r="DZ21" s="505"/>
      <c r="EA21" s="503"/>
      <c r="EB21" s="504"/>
      <c r="EC21" s="504"/>
      <c r="ED21" s="504"/>
      <c r="EE21" s="504"/>
      <c r="EF21" s="504"/>
      <c r="EG21" s="504"/>
      <c r="EH21" s="504"/>
      <c r="EI21" s="504"/>
      <c r="EJ21" s="505"/>
      <c r="EK21" s="503"/>
      <c r="EL21" s="504"/>
      <c r="EM21" s="504"/>
      <c r="EN21" s="504"/>
      <c r="EO21" s="504"/>
      <c r="EP21" s="504"/>
      <c r="EQ21" s="504"/>
      <c r="ER21" s="504"/>
      <c r="ES21" s="504"/>
      <c r="ET21" s="505"/>
      <c r="EU21" s="503"/>
      <c r="EV21" s="504"/>
      <c r="EW21" s="504"/>
      <c r="EX21" s="504"/>
      <c r="EY21" s="504"/>
      <c r="EZ21" s="504"/>
      <c r="FA21" s="504"/>
      <c r="FB21" s="504"/>
      <c r="FC21" s="504"/>
      <c r="FD21" s="505"/>
      <c r="FE21" s="503"/>
      <c r="FF21" s="504"/>
      <c r="FG21" s="504"/>
      <c r="FH21" s="504"/>
      <c r="FI21" s="504"/>
      <c r="FJ21" s="504"/>
      <c r="FK21" s="504"/>
      <c r="FL21" s="504"/>
      <c r="FM21" s="504"/>
      <c r="FN21" s="505"/>
      <c r="FO21" s="503"/>
      <c r="FP21" s="504"/>
      <c r="FQ21" s="504"/>
      <c r="FR21" s="504"/>
      <c r="FS21" s="504"/>
      <c r="FT21" s="504"/>
      <c r="FU21" s="504"/>
      <c r="FV21" s="504"/>
      <c r="FW21" s="504"/>
      <c r="FX21" s="505"/>
      <c r="FY21" s="503"/>
      <c r="FZ21" s="504"/>
      <c r="GA21" s="504"/>
      <c r="GB21" s="504"/>
      <c r="GC21" s="504"/>
      <c r="GD21" s="504"/>
      <c r="GE21" s="504"/>
      <c r="GF21" s="504"/>
      <c r="GG21" s="504"/>
      <c r="GH21" s="505"/>
      <c r="GI21" s="503"/>
      <c r="GJ21" s="504"/>
      <c r="GK21" s="504"/>
      <c r="GL21" s="504"/>
      <c r="GM21" s="504"/>
      <c r="GN21" s="504"/>
      <c r="GO21" s="504"/>
      <c r="GP21" s="504"/>
      <c r="GQ21" s="504"/>
      <c r="GR21" s="505"/>
      <c r="GS21" s="503"/>
      <c r="GT21" s="504"/>
      <c r="GU21" s="504"/>
      <c r="GV21" s="504"/>
      <c r="GW21" s="504"/>
      <c r="GX21" s="504"/>
      <c r="GY21" s="504"/>
      <c r="GZ21" s="504"/>
      <c r="HA21" s="504"/>
      <c r="HB21" s="505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229"/>
        <v>0</v>
      </c>
      <c r="HN21" s="84">
        <f t="shared" si="231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4" t="e">
        <f t="shared" si="232"/>
        <v>#REF!</v>
      </c>
      <c r="HQ21" s="84">
        <f>+HM21+S!HM21+E!HM21+O!HM21</f>
        <v>0</v>
      </c>
      <c r="HR21" s="84">
        <f t="shared" si="233"/>
        <v>0</v>
      </c>
      <c r="HS21" s="84" t="e">
        <f>+HO21+S!HO21+E!HO21+O!HO21</f>
        <v>#REF!</v>
      </c>
      <c r="HT21" s="84" t="e">
        <f t="shared" si="233"/>
        <v>#REF!</v>
      </c>
      <c r="HV21" s="86">
        <f t="shared" si="219"/>
        <v>0</v>
      </c>
      <c r="HW21" s="86">
        <f t="shared" si="220"/>
        <v>0</v>
      </c>
      <c r="HX21" s="86">
        <f t="shared" si="221"/>
        <v>0</v>
      </c>
      <c r="HY21" s="86">
        <f t="shared" si="222"/>
        <v>0</v>
      </c>
      <c r="HZ21" s="86">
        <f t="shared" si="223"/>
        <v>0</v>
      </c>
      <c r="IA21" s="86">
        <f t="shared" si="224"/>
        <v>0</v>
      </c>
      <c r="IB21" s="86">
        <f t="shared" si="225"/>
        <v>0</v>
      </c>
      <c r="IC21" s="86">
        <f t="shared" si="226"/>
        <v>0</v>
      </c>
      <c r="ID21" s="86">
        <f t="shared" si="227"/>
        <v>0</v>
      </c>
      <c r="IE21" s="86">
        <f t="shared" si="228"/>
        <v>0</v>
      </c>
      <c r="IK21" s="98" t="e">
        <f t="shared" si="230"/>
        <v>#REF!</v>
      </c>
    </row>
    <row r="22" spans="1:245" s="28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03"/>
      <c r="L22" s="504"/>
      <c r="M22" s="504"/>
      <c r="N22" s="504"/>
      <c r="O22" s="504"/>
      <c r="P22" s="504"/>
      <c r="Q22" s="504"/>
      <c r="R22" s="504"/>
      <c r="S22" s="504"/>
      <c r="T22" s="505"/>
      <c r="U22" s="503"/>
      <c r="V22" s="504"/>
      <c r="W22" s="504"/>
      <c r="X22" s="504"/>
      <c r="Y22" s="504"/>
      <c r="Z22" s="504"/>
      <c r="AA22" s="504"/>
      <c r="AB22" s="504"/>
      <c r="AC22" s="504"/>
      <c r="AD22" s="505"/>
      <c r="AE22" s="503"/>
      <c r="AF22" s="504"/>
      <c r="AG22" s="504"/>
      <c r="AH22" s="504"/>
      <c r="AI22" s="504"/>
      <c r="AJ22" s="504"/>
      <c r="AK22" s="504"/>
      <c r="AL22" s="504"/>
      <c r="AM22" s="504"/>
      <c r="AN22" s="505"/>
      <c r="AO22" s="503"/>
      <c r="AP22" s="504"/>
      <c r="AQ22" s="504"/>
      <c r="AR22" s="504"/>
      <c r="AS22" s="504"/>
      <c r="AT22" s="504"/>
      <c r="AU22" s="504"/>
      <c r="AV22" s="504"/>
      <c r="AW22" s="504"/>
      <c r="AX22" s="505"/>
      <c r="AY22" s="503"/>
      <c r="AZ22" s="504"/>
      <c r="BA22" s="504"/>
      <c r="BB22" s="504"/>
      <c r="BC22" s="504"/>
      <c r="BD22" s="504"/>
      <c r="BE22" s="504"/>
      <c r="BF22" s="504"/>
      <c r="BG22" s="504"/>
      <c r="BH22" s="505"/>
      <c r="BI22" s="503"/>
      <c r="BJ22" s="504"/>
      <c r="BK22" s="504"/>
      <c r="BL22" s="504"/>
      <c r="BM22" s="504"/>
      <c r="BN22" s="504"/>
      <c r="BO22" s="504"/>
      <c r="BP22" s="504"/>
      <c r="BQ22" s="504"/>
      <c r="BR22" s="505"/>
      <c r="BS22" s="503"/>
      <c r="BT22" s="504"/>
      <c r="BU22" s="504"/>
      <c r="BV22" s="504"/>
      <c r="BW22" s="504"/>
      <c r="BX22" s="504"/>
      <c r="BY22" s="504"/>
      <c r="BZ22" s="504"/>
      <c r="CA22" s="504"/>
      <c r="CB22" s="505"/>
      <c r="CC22" s="503"/>
      <c r="CD22" s="504"/>
      <c r="CE22" s="504"/>
      <c r="CF22" s="504"/>
      <c r="CG22" s="504"/>
      <c r="CH22" s="504"/>
      <c r="CI22" s="504"/>
      <c r="CJ22" s="504"/>
      <c r="CK22" s="504"/>
      <c r="CL22" s="505"/>
      <c r="CM22" s="503"/>
      <c r="CN22" s="504"/>
      <c r="CO22" s="504"/>
      <c r="CP22" s="504"/>
      <c r="CQ22" s="504"/>
      <c r="CR22" s="504"/>
      <c r="CS22" s="504"/>
      <c r="CT22" s="504"/>
      <c r="CU22" s="504"/>
      <c r="CV22" s="505"/>
      <c r="CW22" s="503"/>
      <c r="CX22" s="504"/>
      <c r="CY22" s="504"/>
      <c r="CZ22" s="504"/>
      <c r="DA22" s="504"/>
      <c r="DB22" s="504"/>
      <c r="DC22" s="504"/>
      <c r="DD22" s="504"/>
      <c r="DE22" s="504"/>
      <c r="DF22" s="505"/>
      <c r="DG22" s="503"/>
      <c r="DH22" s="504"/>
      <c r="DI22" s="504"/>
      <c r="DJ22" s="504"/>
      <c r="DK22" s="504"/>
      <c r="DL22" s="504"/>
      <c r="DM22" s="504"/>
      <c r="DN22" s="504"/>
      <c r="DO22" s="504"/>
      <c r="DP22" s="505"/>
      <c r="DQ22" s="503"/>
      <c r="DR22" s="504"/>
      <c r="DS22" s="504"/>
      <c r="DT22" s="504"/>
      <c r="DU22" s="504"/>
      <c r="DV22" s="504"/>
      <c r="DW22" s="504"/>
      <c r="DX22" s="504"/>
      <c r="DY22" s="504"/>
      <c r="DZ22" s="505"/>
      <c r="EA22" s="503"/>
      <c r="EB22" s="504"/>
      <c r="EC22" s="504"/>
      <c r="ED22" s="504"/>
      <c r="EE22" s="504"/>
      <c r="EF22" s="504"/>
      <c r="EG22" s="504"/>
      <c r="EH22" s="504"/>
      <c r="EI22" s="504"/>
      <c r="EJ22" s="505"/>
      <c r="EK22" s="503"/>
      <c r="EL22" s="504"/>
      <c r="EM22" s="504"/>
      <c r="EN22" s="504"/>
      <c r="EO22" s="504"/>
      <c r="EP22" s="504"/>
      <c r="EQ22" s="504"/>
      <c r="ER22" s="504"/>
      <c r="ES22" s="504"/>
      <c r="ET22" s="505"/>
      <c r="EU22" s="503"/>
      <c r="EV22" s="504"/>
      <c r="EW22" s="504"/>
      <c r="EX22" s="504"/>
      <c r="EY22" s="504"/>
      <c r="EZ22" s="504"/>
      <c r="FA22" s="504"/>
      <c r="FB22" s="504"/>
      <c r="FC22" s="504"/>
      <c r="FD22" s="505"/>
      <c r="FE22" s="503"/>
      <c r="FF22" s="504"/>
      <c r="FG22" s="504"/>
      <c r="FH22" s="504"/>
      <c r="FI22" s="504"/>
      <c r="FJ22" s="504"/>
      <c r="FK22" s="504"/>
      <c r="FL22" s="504"/>
      <c r="FM22" s="504"/>
      <c r="FN22" s="505"/>
      <c r="FO22" s="503"/>
      <c r="FP22" s="504"/>
      <c r="FQ22" s="504"/>
      <c r="FR22" s="504"/>
      <c r="FS22" s="504"/>
      <c r="FT22" s="504"/>
      <c r="FU22" s="504"/>
      <c r="FV22" s="504"/>
      <c r="FW22" s="504"/>
      <c r="FX22" s="505"/>
      <c r="FY22" s="503"/>
      <c r="FZ22" s="504"/>
      <c r="GA22" s="504"/>
      <c r="GB22" s="504"/>
      <c r="GC22" s="504"/>
      <c r="GD22" s="504"/>
      <c r="GE22" s="504"/>
      <c r="GF22" s="504"/>
      <c r="GG22" s="504"/>
      <c r="GH22" s="505"/>
      <c r="GI22" s="503"/>
      <c r="GJ22" s="504"/>
      <c r="GK22" s="504"/>
      <c r="GL22" s="504"/>
      <c r="GM22" s="504"/>
      <c r="GN22" s="504"/>
      <c r="GO22" s="504"/>
      <c r="GP22" s="504"/>
      <c r="GQ22" s="504"/>
      <c r="GR22" s="505"/>
      <c r="GS22" s="503"/>
      <c r="GT22" s="504"/>
      <c r="GU22" s="504"/>
      <c r="GV22" s="504"/>
      <c r="GW22" s="504"/>
      <c r="GX22" s="504"/>
      <c r="GY22" s="504"/>
      <c r="GZ22" s="504"/>
      <c r="HA22" s="504"/>
      <c r="HB22" s="505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229"/>
        <v>0</v>
      </c>
      <c r="HN22" s="280">
        <f t="shared" si="231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4" t="e">
        <f t="shared" si="232"/>
        <v>#REF!</v>
      </c>
      <c r="HQ22" s="84">
        <f>+HM22+S!HM22+E!HM22+O!HM22</f>
        <v>0</v>
      </c>
      <c r="HR22" s="84">
        <f t="shared" si="233"/>
        <v>0</v>
      </c>
      <c r="HS22" s="84" t="e">
        <f>+HO22+S!HO22+E!HO22+O!HO22</f>
        <v>#REF!</v>
      </c>
      <c r="HT22" s="84" t="e">
        <f t="shared" si="233"/>
        <v>#REF!</v>
      </c>
      <c r="HV22" s="86">
        <f t="shared" si="219"/>
        <v>0</v>
      </c>
      <c r="HW22" s="86">
        <f t="shared" si="220"/>
        <v>0</v>
      </c>
      <c r="HX22" s="86">
        <f t="shared" si="221"/>
        <v>0</v>
      </c>
      <c r="HY22" s="86">
        <f t="shared" si="222"/>
        <v>0</v>
      </c>
      <c r="HZ22" s="86">
        <f t="shared" si="223"/>
        <v>0</v>
      </c>
      <c r="IA22" s="86">
        <f t="shared" si="224"/>
        <v>0</v>
      </c>
      <c r="IB22" s="86">
        <f t="shared" si="225"/>
        <v>0</v>
      </c>
      <c r="IC22" s="86">
        <f t="shared" si="226"/>
        <v>0</v>
      </c>
      <c r="ID22" s="86">
        <f t="shared" si="227"/>
        <v>0</v>
      </c>
      <c r="IE22" s="86">
        <f t="shared" si="228"/>
        <v>0</v>
      </c>
      <c r="IK22" s="98" t="e">
        <f t="shared" si="230"/>
        <v>#REF!</v>
      </c>
    </row>
    <row r="23" spans="1:245" s="28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6" t="s">
        <v>115</v>
      </c>
      <c r="K23" s="506"/>
      <c r="L23" s="507"/>
      <c r="M23" s="507"/>
      <c r="N23" s="507"/>
      <c r="O23" s="507"/>
      <c r="P23" s="507"/>
      <c r="Q23" s="507"/>
      <c r="R23" s="507"/>
      <c r="S23" s="507"/>
      <c r="T23" s="508"/>
      <c r="U23" s="506"/>
      <c r="V23" s="507"/>
      <c r="W23" s="507"/>
      <c r="X23" s="507"/>
      <c r="Y23" s="507"/>
      <c r="Z23" s="507"/>
      <c r="AA23" s="507"/>
      <c r="AB23" s="507"/>
      <c r="AC23" s="507"/>
      <c r="AD23" s="508"/>
      <c r="AE23" s="506"/>
      <c r="AF23" s="507"/>
      <c r="AG23" s="507"/>
      <c r="AH23" s="507"/>
      <c r="AI23" s="507"/>
      <c r="AJ23" s="507"/>
      <c r="AK23" s="507"/>
      <c r="AL23" s="507"/>
      <c r="AM23" s="507"/>
      <c r="AN23" s="508"/>
      <c r="AO23" s="506"/>
      <c r="AP23" s="507"/>
      <c r="AQ23" s="507"/>
      <c r="AR23" s="507"/>
      <c r="AS23" s="507"/>
      <c r="AT23" s="507"/>
      <c r="AU23" s="507"/>
      <c r="AV23" s="507"/>
      <c r="AW23" s="507"/>
      <c r="AX23" s="508"/>
      <c r="AY23" s="506"/>
      <c r="AZ23" s="507"/>
      <c r="BA23" s="507"/>
      <c r="BB23" s="507"/>
      <c r="BC23" s="507"/>
      <c r="BD23" s="507"/>
      <c r="BE23" s="507"/>
      <c r="BF23" s="507"/>
      <c r="BG23" s="507"/>
      <c r="BH23" s="508"/>
      <c r="BI23" s="506"/>
      <c r="BJ23" s="507"/>
      <c r="BK23" s="507"/>
      <c r="BL23" s="507"/>
      <c r="BM23" s="507"/>
      <c r="BN23" s="507"/>
      <c r="BO23" s="507"/>
      <c r="BP23" s="507"/>
      <c r="BQ23" s="507"/>
      <c r="BR23" s="508"/>
      <c r="BS23" s="506"/>
      <c r="BT23" s="507"/>
      <c r="BU23" s="507"/>
      <c r="BV23" s="507"/>
      <c r="BW23" s="507"/>
      <c r="BX23" s="507"/>
      <c r="BY23" s="507"/>
      <c r="BZ23" s="507"/>
      <c r="CA23" s="507"/>
      <c r="CB23" s="508"/>
      <c r="CC23" s="506"/>
      <c r="CD23" s="507"/>
      <c r="CE23" s="507"/>
      <c r="CF23" s="507"/>
      <c r="CG23" s="507"/>
      <c r="CH23" s="507"/>
      <c r="CI23" s="507"/>
      <c r="CJ23" s="507"/>
      <c r="CK23" s="507"/>
      <c r="CL23" s="508"/>
      <c r="CM23" s="506"/>
      <c r="CN23" s="507"/>
      <c r="CO23" s="507"/>
      <c r="CP23" s="507"/>
      <c r="CQ23" s="507"/>
      <c r="CR23" s="507"/>
      <c r="CS23" s="507"/>
      <c r="CT23" s="507"/>
      <c r="CU23" s="507"/>
      <c r="CV23" s="508"/>
      <c r="CW23" s="506"/>
      <c r="CX23" s="507"/>
      <c r="CY23" s="507"/>
      <c r="CZ23" s="507"/>
      <c r="DA23" s="507"/>
      <c r="DB23" s="507"/>
      <c r="DC23" s="507"/>
      <c r="DD23" s="507"/>
      <c r="DE23" s="507"/>
      <c r="DF23" s="508"/>
      <c r="DG23" s="506"/>
      <c r="DH23" s="507"/>
      <c r="DI23" s="507"/>
      <c r="DJ23" s="507"/>
      <c r="DK23" s="507"/>
      <c r="DL23" s="507"/>
      <c r="DM23" s="507"/>
      <c r="DN23" s="507"/>
      <c r="DO23" s="507"/>
      <c r="DP23" s="508"/>
      <c r="DQ23" s="506"/>
      <c r="DR23" s="507"/>
      <c r="DS23" s="507"/>
      <c r="DT23" s="507"/>
      <c r="DU23" s="507"/>
      <c r="DV23" s="507"/>
      <c r="DW23" s="507"/>
      <c r="DX23" s="507"/>
      <c r="DY23" s="507"/>
      <c r="DZ23" s="508"/>
      <c r="EA23" s="506"/>
      <c r="EB23" s="507"/>
      <c r="EC23" s="507"/>
      <c r="ED23" s="507"/>
      <c r="EE23" s="507"/>
      <c r="EF23" s="507"/>
      <c r="EG23" s="507"/>
      <c r="EH23" s="507"/>
      <c r="EI23" s="507"/>
      <c r="EJ23" s="508"/>
      <c r="EK23" s="506"/>
      <c r="EL23" s="507"/>
      <c r="EM23" s="507"/>
      <c r="EN23" s="507"/>
      <c r="EO23" s="507"/>
      <c r="EP23" s="507"/>
      <c r="EQ23" s="507"/>
      <c r="ER23" s="507"/>
      <c r="ES23" s="507"/>
      <c r="ET23" s="508"/>
      <c r="EU23" s="506"/>
      <c r="EV23" s="507"/>
      <c r="EW23" s="507"/>
      <c r="EX23" s="507"/>
      <c r="EY23" s="507"/>
      <c r="EZ23" s="507"/>
      <c r="FA23" s="507"/>
      <c r="FB23" s="507"/>
      <c r="FC23" s="507"/>
      <c r="FD23" s="508"/>
      <c r="FE23" s="506"/>
      <c r="FF23" s="507"/>
      <c r="FG23" s="507"/>
      <c r="FH23" s="507"/>
      <c r="FI23" s="507"/>
      <c r="FJ23" s="507"/>
      <c r="FK23" s="507"/>
      <c r="FL23" s="507"/>
      <c r="FM23" s="507"/>
      <c r="FN23" s="508"/>
      <c r="FO23" s="506"/>
      <c r="FP23" s="507"/>
      <c r="FQ23" s="507"/>
      <c r="FR23" s="507"/>
      <c r="FS23" s="507"/>
      <c r="FT23" s="507"/>
      <c r="FU23" s="507"/>
      <c r="FV23" s="507"/>
      <c r="FW23" s="507"/>
      <c r="FX23" s="508"/>
      <c r="FY23" s="506"/>
      <c r="FZ23" s="507"/>
      <c r="GA23" s="507"/>
      <c r="GB23" s="507"/>
      <c r="GC23" s="507"/>
      <c r="GD23" s="507"/>
      <c r="GE23" s="507"/>
      <c r="GF23" s="507"/>
      <c r="GG23" s="507"/>
      <c r="GH23" s="508"/>
      <c r="GI23" s="506"/>
      <c r="GJ23" s="507"/>
      <c r="GK23" s="507"/>
      <c r="GL23" s="507"/>
      <c r="GM23" s="507"/>
      <c r="GN23" s="507"/>
      <c r="GO23" s="507"/>
      <c r="GP23" s="507"/>
      <c r="GQ23" s="507"/>
      <c r="GR23" s="508"/>
      <c r="GS23" s="506"/>
      <c r="GT23" s="507"/>
      <c r="GU23" s="507"/>
      <c r="GV23" s="507"/>
      <c r="GW23" s="507"/>
      <c r="GX23" s="507"/>
      <c r="GY23" s="507"/>
      <c r="GZ23" s="507"/>
      <c r="HA23" s="507"/>
      <c r="HB23" s="508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229"/>
        <v>0</v>
      </c>
      <c r="HN23" s="276">
        <f t="shared" si="231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76" t="e">
        <f t="shared" si="232"/>
        <v>#REF!</v>
      </c>
      <c r="HQ23" s="276">
        <f>+HM23+S!HM23+E!HM23+O!HM23</f>
        <v>0</v>
      </c>
      <c r="HR23" s="276">
        <f t="shared" si="233"/>
        <v>0</v>
      </c>
      <c r="HS23" s="276" t="e">
        <f>+HO23+S!HO23+E!HO23+O!HO23</f>
        <v>#REF!</v>
      </c>
      <c r="HT23" s="276" t="e">
        <f t="shared" si="233"/>
        <v>#REF!</v>
      </c>
      <c r="HV23" s="277">
        <f t="shared" si="219"/>
        <v>0</v>
      </c>
      <c r="HW23" s="277">
        <f t="shared" si="220"/>
        <v>0</v>
      </c>
      <c r="HX23" s="277">
        <f t="shared" si="221"/>
        <v>0</v>
      </c>
      <c r="HY23" s="277">
        <f t="shared" si="222"/>
        <v>0</v>
      </c>
      <c r="HZ23" s="277">
        <f t="shared" si="223"/>
        <v>0</v>
      </c>
      <c r="IA23" s="277">
        <f t="shared" si="224"/>
        <v>0</v>
      </c>
      <c r="IB23" s="277">
        <f t="shared" si="225"/>
        <v>0</v>
      </c>
      <c r="IC23" s="277">
        <f t="shared" si="226"/>
        <v>0</v>
      </c>
      <c r="ID23" s="277">
        <f t="shared" si="227"/>
        <v>0</v>
      </c>
      <c r="IE23" s="277">
        <f t="shared" si="228"/>
        <v>0</v>
      </c>
      <c r="IK23" s="98" t="e">
        <f t="shared" si="230"/>
        <v>#REF!</v>
      </c>
    </row>
    <row r="24" spans="1:245" s="308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5" t="s">
        <v>116</v>
      </c>
      <c r="K24" s="509"/>
      <c r="L24" s="510"/>
      <c r="M24" s="510"/>
      <c r="N24" s="510"/>
      <c r="O24" s="510"/>
      <c r="P24" s="510"/>
      <c r="Q24" s="510"/>
      <c r="R24" s="510"/>
      <c r="S24" s="510"/>
      <c r="T24" s="511"/>
      <c r="U24" s="509"/>
      <c r="V24" s="510"/>
      <c r="W24" s="510"/>
      <c r="X24" s="510"/>
      <c r="Y24" s="510"/>
      <c r="Z24" s="510"/>
      <c r="AA24" s="510"/>
      <c r="AB24" s="510"/>
      <c r="AC24" s="510"/>
      <c r="AD24" s="511"/>
      <c r="AE24" s="509"/>
      <c r="AF24" s="510"/>
      <c r="AG24" s="510"/>
      <c r="AH24" s="510"/>
      <c r="AI24" s="510"/>
      <c r="AJ24" s="510"/>
      <c r="AK24" s="510"/>
      <c r="AL24" s="510"/>
      <c r="AM24" s="510"/>
      <c r="AN24" s="511"/>
      <c r="AO24" s="509"/>
      <c r="AP24" s="510"/>
      <c r="AQ24" s="510"/>
      <c r="AR24" s="510"/>
      <c r="AS24" s="510"/>
      <c r="AT24" s="510"/>
      <c r="AU24" s="510"/>
      <c r="AV24" s="510"/>
      <c r="AW24" s="510"/>
      <c r="AX24" s="511"/>
      <c r="AY24" s="509"/>
      <c r="AZ24" s="510"/>
      <c r="BA24" s="510"/>
      <c r="BB24" s="510"/>
      <c r="BC24" s="510"/>
      <c r="BD24" s="510"/>
      <c r="BE24" s="510"/>
      <c r="BF24" s="510"/>
      <c r="BG24" s="510"/>
      <c r="BH24" s="511"/>
      <c r="BI24" s="509"/>
      <c r="BJ24" s="510"/>
      <c r="BK24" s="510"/>
      <c r="BL24" s="510"/>
      <c r="BM24" s="510"/>
      <c r="BN24" s="510"/>
      <c r="BO24" s="510"/>
      <c r="BP24" s="510"/>
      <c r="BQ24" s="510"/>
      <c r="BR24" s="511"/>
      <c r="BS24" s="509"/>
      <c r="BT24" s="510"/>
      <c r="BU24" s="510"/>
      <c r="BV24" s="510"/>
      <c r="BW24" s="510"/>
      <c r="BX24" s="510"/>
      <c r="BY24" s="510"/>
      <c r="BZ24" s="510"/>
      <c r="CA24" s="510"/>
      <c r="CB24" s="511"/>
      <c r="CC24" s="509"/>
      <c r="CD24" s="510"/>
      <c r="CE24" s="510"/>
      <c r="CF24" s="510"/>
      <c r="CG24" s="510"/>
      <c r="CH24" s="510"/>
      <c r="CI24" s="510"/>
      <c r="CJ24" s="510"/>
      <c r="CK24" s="510"/>
      <c r="CL24" s="511"/>
      <c r="CM24" s="509"/>
      <c r="CN24" s="510"/>
      <c r="CO24" s="510"/>
      <c r="CP24" s="510"/>
      <c r="CQ24" s="510"/>
      <c r="CR24" s="510"/>
      <c r="CS24" s="510"/>
      <c r="CT24" s="510"/>
      <c r="CU24" s="510"/>
      <c r="CV24" s="511"/>
      <c r="CW24" s="509"/>
      <c r="CX24" s="510"/>
      <c r="CY24" s="510"/>
      <c r="CZ24" s="510"/>
      <c r="DA24" s="510"/>
      <c r="DB24" s="510"/>
      <c r="DC24" s="510"/>
      <c r="DD24" s="510"/>
      <c r="DE24" s="510"/>
      <c r="DF24" s="511"/>
      <c r="DG24" s="509"/>
      <c r="DH24" s="510"/>
      <c r="DI24" s="510"/>
      <c r="DJ24" s="510"/>
      <c r="DK24" s="510"/>
      <c r="DL24" s="510"/>
      <c r="DM24" s="510"/>
      <c r="DN24" s="510"/>
      <c r="DO24" s="510"/>
      <c r="DP24" s="511"/>
      <c r="DQ24" s="509"/>
      <c r="DR24" s="510"/>
      <c r="DS24" s="510"/>
      <c r="DT24" s="510"/>
      <c r="DU24" s="510"/>
      <c r="DV24" s="510"/>
      <c r="DW24" s="510"/>
      <c r="DX24" s="510"/>
      <c r="DY24" s="510"/>
      <c r="DZ24" s="511"/>
      <c r="EA24" s="509"/>
      <c r="EB24" s="510"/>
      <c r="EC24" s="510"/>
      <c r="ED24" s="510"/>
      <c r="EE24" s="510"/>
      <c r="EF24" s="510"/>
      <c r="EG24" s="510"/>
      <c r="EH24" s="510"/>
      <c r="EI24" s="510"/>
      <c r="EJ24" s="511"/>
      <c r="EK24" s="509"/>
      <c r="EL24" s="510"/>
      <c r="EM24" s="510"/>
      <c r="EN24" s="510"/>
      <c r="EO24" s="510"/>
      <c r="EP24" s="510"/>
      <c r="EQ24" s="510"/>
      <c r="ER24" s="510"/>
      <c r="ES24" s="510"/>
      <c r="ET24" s="511"/>
      <c r="EU24" s="509"/>
      <c r="EV24" s="510"/>
      <c r="EW24" s="510"/>
      <c r="EX24" s="510"/>
      <c r="EY24" s="510"/>
      <c r="EZ24" s="510"/>
      <c r="FA24" s="510"/>
      <c r="FB24" s="510"/>
      <c r="FC24" s="510"/>
      <c r="FD24" s="511"/>
      <c r="FE24" s="509"/>
      <c r="FF24" s="510"/>
      <c r="FG24" s="510"/>
      <c r="FH24" s="510"/>
      <c r="FI24" s="510"/>
      <c r="FJ24" s="510"/>
      <c r="FK24" s="510"/>
      <c r="FL24" s="510"/>
      <c r="FM24" s="510"/>
      <c r="FN24" s="511"/>
      <c r="FO24" s="509"/>
      <c r="FP24" s="510"/>
      <c r="FQ24" s="510"/>
      <c r="FR24" s="510"/>
      <c r="FS24" s="510"/>
      <c r="FT24" s="510"/>
      <c r="FU24" s="510"/>
      <c r="FV24" s="510"/>
      <c r="FW24" s="510"/>
      <c r="FX24" s="511"/>
      <c r="FY24" s="509"/>
      <c r="FZ24" s="510"/>
      <c r="GA24" s="510"/>
      <c r="GB24" s="510"/>
      <c r="GC24" s="510"/>
      <c r="GD24" s="510"/>
      <c r="GE24" s="510"/>
      <c r="GF24" s="510"/>
      <c r="GG24" s="510"/>
      <c r="GH24" s="511"/>
      <c r="GI24" s="509"/>
      <c r="GJ24" s="510"/>
      <c r="GK24" s="510"/>
      <c r="GL24" s="510"/>
      <c r="GM24" s="510"/>
      <c r="GN24" s="510"/>
      <c r="GO24" s="510"/>
      <c r="GP24" s="510"/>
      <c r="GQ24" s="510"/>
      <c r="GR24" s="511"/>
      <c r="GS24" s="509"/>
      <c r="GT24" s="510"/>
      <c r="GU24" s="510"/>
      <c r="GV24" s="510"/>
      <c r="GW24" s="510"/>
      <c r="GX24" s="510"/>
      <c r="GY24" s="510"/>
      <c r="GZ24" s="510"/>
      <c r="HA24" s="510"/>
      <c r="HB24" s="511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229"/>
        <v>0</v>
      </c>
      <c r="HN24" s="279">
        <f t="shared" si="231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79" t="e">
        <f t="shared" si="232"/>
        <v>#REF!</v>
      </c>
      <c r="HQ24" s="279">
        <f>+HM24+S!HM24+E!HM24+O!HM24</f>
        <v>0</v>
      </c>
      <c r="HR24" s="279">
        <f t="shared" si="233"/>
        <v>0</v>
      </c>
      <c r="HS24" s="279" t="e">
        <f>+HO24+S!HO24+E!HO24+O!HO24</f>
        <v>#REF!</v>
      </c>
      <c r="HT24" s="279" t="e">
        <f t="shared" si="233"/>
        <v>#REF!</v>
      </c>
      <c r="HU24" s="28"/>
      <c r="HV24" s="100">
        <f t="shared" si="219"/>
        <v>0</v>
      </c>
      <c r="HW24" s="100">
        <f t="shared" si="220"/>
        <v>0</v>
      </c>
      <c r="HX24" s="100">
        <f t="shared" si="221"/>
        <v>0</v>
      </c>
      <c r="HY24" s="100">
        <f t="shared" si="222"/>
        <v>0</v>
      </c>
      <c r="HZ24" s="100">
        <f t="shared" si="223"/>
        <v>0</v>
      </c>
      <c r="IA24" s="100">
        <f t="shared" si="224"/>
        <v>0</v>
      </c>
      <c r="IB24" s="100">
        <f t="shared" si="225"/>
        <v>0</v>
      </c>
      <c r="IC24" s="100">
        <f t="shared" si="226"/>
        <v>0</v>
      </c>
      <c r="ID24" s="100">
        <f t="shared" si="227"/>
        <v>0</v>
      </c>
      <c r="IE24" s="100">
        <f t="shared" si="228"/>
        <v>0</v>
      </c>
      <c r="IJ24" s="28"/>
      <c r="IK24" s="98" t="e">
        <f t="shared" si="230"/>
        <v>#REF!</v>
      </c>
    </row>
    <row r="25" spans="1:245" s="308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12"/>
      <c r="L25" s="513"/>
      <c r="M25" s="513"/>
      <c r="N25" s="513"/>
      <c r="O25" s="513"/>
      <c r="P25" s="513"/>
      <c r="Q25" s="513"/>
      <c r="R25" s="513"/>
      <c r="S25" s="513"/>
      <c r="T25" s="514"/>
      <c r="U25" s="512"/>
      <c r="V25" s="513"/>
      <c r="W25" s="513"/>
      <c r="X25" s="513"/>
      <c r="Y25" s="513"/>
      <c r="Z25" s="513"/>
      <c r="AA25" s="513"/>
      <c r="AB25" s="513"/>
      <c r="AC25" s="513"/>
      <c r="AD25" s="514"/>
      <c r="AE25" s="512"/>
      <c r="AF25" s="513"/>
      <c r="AG25" s="513"/>
      <c r="AH25" s="513"/>
      <c r="AI25" s="513"/>
      <c r="AJ25" s="513"/>
      <c r="AK25" s="513"/>
      <c r="AL25" s="513"/>
      <c r="AM25" s="513"/>
      <c r="AN25" s="514"/>
      <c r="AO25" s="512"/>
      <c r="AP25" s="513"/>
      <c r="AQ25" s="513"/>
      <c r="AR25" s="513"/>
      <c r="AS25" s="513"/>
      <c r="AT25" s="513"/>
      <c r="AU25" s="513"/>
      <c r="AV25" s="513"/>
      <c r="AW25" s="513"/>
      <c r="AX25" s="514"/>
      <c r="AY25" s="512"/>
      <c r="AZ25" s="513"/>
      <c r="BA25" s="513"/>
      <c r="BB25" s="513"/>
      <c r="BC25" s="513"/>
      <c r="BD25" s="513"/>
      <c r="BE25" s="513"/>
      <c r="BF25" s="513"/>
      <c r="BG25" s="513"/>
      <c r="BH25" s="514"/>
      <c r="BI25" s="512"/>
      <c r="BJ25" s="513"/>
      <c r="BK25" s="513"/>
      <c r="BL25" s="513"/>
      <c r="BM25" s="513"/>
      <c r="BN25" s="513"/>
      <c r="BO25" s="513"/>
      <c r="BP25" s="513"/>
      <c r="BQ25" s="513"/>
      <c r="BR25" s="514"/>
      <c r="BS25" s="512"/>
      <c r="BT25" s="513"/>
      <c r="BU25" s="513"/>
      <c r="BV25" s="513"/>
      <c r="BW25" s="513"/>
      <c r="BX25" s="513"/>
      <c r="BY25" s="513"/>
      <c r="BZ25" s="513"/>
      <c r="CA25" s="513"/>
      <c r="CB25" s="514"/>
      <c r="CC25" s="512"/>
      <c r="CD25" s="513"/>
      <c r="CE25" s="513"/>
      <c r="CF25" s="513"/>
      <c r="CG25" s="513"/>
      <c r="CH25" s="513"/>
      <c r="CI25" s="513"/>
      <c r="CJ25" s="513"/>
      <c r="CK25" s="513"/>
      <c r="CL25" s="514"/>
      <c r="CM25" s="512"/>
      <c r="CN25" s="513"/>
      <c r="CO25" s="513"/>
      <c r="CP25" s="513"/>
      <c r="CQ25" s="513"/>
      <c r="CR25" s="513"/>
      <c r="CS25" s="513"/>
      <c r="CT25" s="513"/>
      <c r="CU25" s="513"/>
      <c r="CV25" s="514"/>
      <c r="CW25" s="512"/>
      <c r="CX25" s="513"/>
      <c r="CY25" s="513"/>
      <c r="CZ25" s="513"/>
      <c r="DA25" s="513"/>
      <c r="DB25" s="513"/>
      <c r="DC25" s="513"/>
      <c r="DD25" s="513"/>
      <c r="DE25" s="513"/>
      <c r="DF25" s="514"/>
      <c r="DG25" s="512"/>
      <c r="DH25" s="513"/>
      <c r="DI25" s="513"/>
      <c r="DJ25" s="513"/>
      <c r="DK25" s="513"/>
      <c r="DL25" s="513"/>
      <c r="DM25" s="513"/>
      <c r="DN25" s="513"/>
      <c r="DO25" s="513"/>
      <c r="DP25" s="514"/>
      <c r="DQ25" s="512"/>
      <c r="DR25" s="513"/>
      <c r="DS25" s="513"/>
      <c r="DT25" s="513"/>
      <c r="DU25" s="513"/>
      <c r="DV25" s="513"/>
      <c r="DW25" s="513"/>
      <c r="DX25" s="513"/>
      <c r="DY25" s="513"/>
      <c r="DZ25" s="514"/>
      <c r="EA25" s="512"/>
      <c r="EB25" s="513"/>
      <c r="EC25" s="513"/>
      <c r="ED25" s="513"/>
      <c r="EE25" s="513"/>
      <c r="EF25" s="513"/>
      <c r="EG25" s="513"/>
      <c r="EH25" s="513"/>
      <c r="EI25" s="513"/>
      <c r="EJ25" s="514"/>
      <c r="EK25" s="512"/>
      <c r="EL25" s="513"/>
      <c r="EM25" s="513"/>
      <c r="EN25" s="513"/>
      <c r="EO25" s="513"/>
      <c r="EP25" s="513"/>
      <c r="EQ25" s="513"/>
      <c r="ER25" s="513"/>
      <c r="ES25" s="513"/>
      <c r="ET25" s="514"/>
      <c r="EU25" s="512"/>
      <c r="EV25" s="513"/>
      <c r="EW25" s="513"/>
      <c r="EX25" s="513"/>
      <c r="EY25" s="513"/>
      <c r="EZ25" s="513"/>
      <c r="FA25" s="513"/>
      <c r="FB25" s="513"/>
      <c r="FC25" s="513"/>
      <c r="FD25" s="514"/>
      <c r="FE25" s="512"/>
      <c r="FF25" s="513"/>
      <c r="FG25" s="513"/>
      <c r="FH25" s="513"/>
      <c r="FI25" s="513"/>
      <c r="FJ25" s="513"/>
      <c r="FK25" s="513"/>
      <c r="FL25" s="513"/>
      <c r="FM25" s="513"/>
      <c r="FN25" s="514"/>
      <c r="FO25" s="512"/>
      <c r="FP25" s="513"/>
      <c r="FQ25" s="513"/>
      <c r="FR25" s="513"/>
      <c r="FS25" s="513"/>
      <c r="FT25" s="513"/>
      <c r="FU25" s="513"/>
      <c r="FV25" s="513"/>
      <c r="FW25" s="513"/>
      <c r="FX25" s="514"/>
      <c r="FY25" s="512"/>
      <c r="FZ25" s="513"/>
      <c r="GA25" s="513"/>
      <c r="GB25" s="513"/>
      <c r="GC25" s="513"/>
      <c r="GD25" s="513"/>
      <c r="GE25" s="513"/>
      <c r="GF25" s="513"/>
      <c r="GG25" s="513"/>
      <c r="GH25" s="514"/>
      <c r="GI25" s="512"/>
      <c r="GJ25" s="513"/>
      <c r="GK25" s="513"/>
      <c r="GL25" s="513"/>
      <c r="GM25" s="513"/>
      <c r="GN25" s="513"/>
      <c r="GO25" s="513"/>
      <c r="GP25" s="513"/>
      <c r="GQ25" s="513"/>
      <c r="GR25" s="514"/>
      <c r="GS25" s="512"/>
      <c r="GT25" s="513"/>
      <c r="GU25" s="513"/>
      <c r="GV25" s="513"/>
      <c r="GW25" s="513"/>
      <c r="GX25" s="513"/>
      <c r="GY25" s="513"/>
      <c r="GZ25" s="513"/>
      <c r="HA25" s="513"/>
      <c r="HB25" s="514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229"/>
        <v>0</v>
      </c>
      <c r="HN25" s="84">
        <f t="shared" si="231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4" t="e">
        <f t="shared" si="232"/>
        <v>#REF!</v>
      </c>
      <c r="HQ25" s="84">
        <f>+HM25+S!HM25+E!HM25+O!HM25</f>
        <v>0</v>
      </c>
      <c r="HR25" s="84">
        <f t="shared" si="233"/>
        <v>0</v>
      </c>
      <c r="HS25" s="84" t="e">
        <f>+HO25+S!HO25+E!HO25+O!HO25</f>
        <v>#REF!</v>
      </c>
      <c r="HT25" s="84" t="e">
        <f t="shared" si="233"/>
        <v>#REF!</v>
      </c>
      <c r="HU25" s="28"/>
      <c r="HV25" s="86">
        <f t="shared" si="219"/>
        <v>0</v>
      </c>
      <c r="HW25" s="86">
        <f t="shared" si="220"/>
        <v>0</v>
      </c>
      <c r="HX25" s="86">
        <f t="shared" si="221"/>
        <v>0</v>
      </c>
      <c r="HY25" s="86">
        <f t="shared" si="222"/>
        <v>0</v>
      </c>
      <c r="HZ25" s="86">
        <f t="shared" si="223"/>
        <v>0</v>
      </c>
      <c r="IA25" s="86">
        <f t="shared" si="224"/>
        <v>0</v>
      </c>
      <c r="IB25" s="86">
        <f t="shared" si="225"/>
        <v>0</v>
      </c>
      <c r="IC25" s="86">
        <f t="shared" si="226"/>
        <v>0</v>
      </c>
      <c r="ID25" s="86">
        <f t="shared" si="227"/>
        <v>0</v>
      </c>
      <c r="IE25" s="86">
        <f t="shared" si="228"/>
        <v>0</v>
      </c>
      <c r="IJ25" s="28"/>
      <c r="IK25" s="98" t="e">
        <f t="shared" si="230"/>
        <v>#REF!</v>
      </c>
    </row>
    <row r="26" spans="1:245" s="308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12"/>
      <c r="L26" s="513"/>
      <c r="M26" s="513"/>
      <c r="N26" s="513"/>
      <c r="O26" s="513"/>
      <c r="P26" s="513"/>
      <c r="Q26" s="513"/>
      <c r="R26" s="513"/>
      <c r="S26" s="513"/>
      <c r="T26" s="514"/>
      <c r="U26" s="512"/>
      <c r="V26" s="513"/>
      <c r="W26" s="513"/>
      <c r="X26" s="513"/>
      <c r="Y26" s="513"/>
      <c r="Z26" s="513"/>
      <c r="AA26" s="513"/>
      <c r="AB26" s="513"/>
      <c r="AC26" s="513"/>
      <c r="AD26" s="514"/>
      <c r="AE26" s="512"/>
      <c r="AF26" s="513"/>
      <c r="AG26" s="513"/>
      <c r="AH26" s="513"/>
      <c r="AI26" s="513"/>
      <c r="AJ26" s="513"/>
      <c r="AK26" s="513"/>
      <c r="AL26" s="513"/>
      <c r="AM26" s="513"/>
      <c r="AN26" s="514"/>
      <c r="AO26" s="512"/>
      <c r="AP26" s="513"/>
      <c r="AQ26" s="513"/>
      <c r="AR26" s="513"/>
      <c r="AS26" s="513"/>
      <c r="AT26" s="513"/>
      <c r="AU26" s="513"/>
      <c r="AV26" s="513"/>
      <c r="AW26" s="513"/>
      <c r="AX26" s="514"/>
      <c r="AY26" s="512"/>
      <c r="AZ26" s="513"/>
      <c r="BA26" s="513"/>
      <c r="BB26" s="513"/>
      <c r="BC26" s="513"/>
      <c r="BD26" s="513"/>
      <c r="BE26" s="513"/>
      <c r="BF26" s="513"/>
      <c r="BG26" s="513"/>
      <c r="BH26" s="514"/>
      <c r="BI26" s="512"/>
      <c r="BJ26" s="513"/>
      <c r="BK26" s="513"/>
      <c r="BL26" s="513"/>
      <c r="BM26" s="513"/>
      <c r="BN26" s="513"/>
      <c r="BO26" s="513"/>
      <c r="BP26" s="513"/>
      <c r="BQ26" s="513"/>
      <c r="BR26" s="514"/>
      <c r="BS26" s="512"/>
      <c r="BT26" s="513"/>
      <c r="BU26" s="513"/>
      <c r="BV26" s="513"/>
      <c r="BW26" s="513"/>
      <c r="BX26" s="513"/>
      <c r="BY26" s="513"/>
      <c r="BZ26" s="513"/>
      <c r="CA26" s="513"/>
      <c r="CB26" s="514"/>
      <c r="CC26" s="512"/>
      <c r="CD26" s="513"/>
      <c r="CE26" s="513"/>
      <c r="CF26" s="513"/>
      <c r="CG26" s="513"/>
      <c r="CH26" s="513"/>
      <c r="CI26" s="513"/>
      <c r="CJ26" s="513"/>
      <c r="CK26" s="513"/>
      <c r="CL26" s="514"/>
      <c r="CM26" s="512"/>
      <c r="CN26" s="513"/>
      <c r="CO26" s="513"/>
      <c r="CP26" s="513"/>
      <c r="CQ26" s="513"/>
      <c r="CR26" s="513"/>
      <c r="CS26" s="513"/>
      <c r="CT26" s="513"/>
      <c r="CU26" s="513"/>
      <c r="CV26" s="514"/>
      <c r="CW26" s="512"/>
      <c r="CX26" s="513"/>
      <c r="CY26" s="513"/>
      <c r="CZ26" s="513"/>
      <c r="DA26" s="513"/>
      <c r="DB26" s="513"/>
      <c r="DC26" s="513"/>
      <c r="DD26" s="513"/>
      <c r="DE26" s="513"/>
      <c r="DF26" s="514"/>
      <c r="DG26" s="512"/>
      <c r="DH26" s="513"/>
      <c r="DI26" s="513"/>
      <c r="DJ26" s="513"/>
      <c r="DK26" s="513"/>
      <c r="DL26" s="513"/>
      <c r="DM26" s="513"/>
      <c r="DN26" s="513"/>
      <c r="DO26" s="513"/>
      <c r="DP26" s="514"/>
      <c r="DQ26" s="512"/>
      <c r="DR26" s="513"/>
      <c r="DS26" s="513"/>
      <c r="DT26" s="513"/>
      <c r="DU26" s="513"/>
      <c r="DV26" s="513"/>
      <c r="DW26" s="513"/>
      <c r="DX26" s="513"/>
      <c r="DY26" s="513"/>
      <c r="DZ26" s="514"/>
      <c r="EA26" s="512"/>
      <c r="EB26" s="513"/>
      <c r="EC26" s="513"/>
      <c r="ED26" s="513"/>
      <c r="EE26" s="513"/>
      <c r="EF26" s="513"/>
      <c r="EG26" s="513"/>
      <c r="EH26" s="513"/>
      <c r="EI26" s="513"/>
      <c r="EJ26" s="514"/>
      <c r="EK26" s="512"/>
      <c r="EL26" s="513"/>
      <c r="EM26" s="513"/>
      <c r="EN26" s="513"/>
      <c r="EO26" s="513"/>
      <c r="EP26" s="513"/>
      <c r="EQ26" s="513"/>
      <c r="ER26" s="513"/>
      <c r="ES26" s="513"/>
      <c r="ET26" s="514"/>
      <c r="EU26" s="512"/>
      <c r="EV26" s="513"/>
      <c r="EW26" s="513"/>
      <c r="EX26" s="513"/>
      <c r="EY26" s="513"/>
      <c r="EZ26" s="513"/>
      <c r="FA26" s="513"/>
      <c r="FB26" s="513"/>
      <c r="FC26" s="513"/>
      <c r="FD26" s="514"/>
      <c r="FE26" s="512"/>
      <c r="FF26" s="513"/>
      <c r="FG26" s="513"/>
      <c r="FH26" s="513"/>
      <c r="FI26" s="513"/>
      <c r="FJ26" s="513"/>
      <c r="FK26" s="513"/>
      <c r="FL26" s="513"/>
      <c r="FM26" s="513"/>
      <c r="FN26" s="514"/>
      <c r="FO26" s="512"/>
      <c r="FP26" s="513"/>
      <c r="FQ26" s="513"/>
      <c r="FR26" s="513"/>
      <c r="FS26" s="513"/>
      <c r="FT26" s="513"/>
      <c r="FU26" s="513"/>
      <c r="FV26" s="513"/>
      <c r="FW26" s="513"/>
      <c r="FX26" s="514"/>
      <c r="FY26" s="512"/>
      <c r="FZ26" s="513"/>
      <c r="GA26" s="513"/>
      <c r="GB26" s="513"/>
      <c r="GC26" s="513"/>
      <c r="GD26" s="513"/>
      <c r="GE26" s="513"/>
      <c r="GF26" s="513"/>
      <c r="GG26" s="513"/>
      <c r="GH26" s="514"/>
      <c r="GI26" s="512"/>
      <c r="GJ26" s="513"/>
      <c r="GK26" s="513"/>
      <c r="GL26" s="513"/>
      <c r="GM26" s="513"/>
      <c r="GN26" s="513"/>
      <c r="GO26" s="513"/>
      <c r="GP26" s="513"/>
      <c r="GQ26" s="513"/>
      <c r="GR26" s="514"/>
      <c r="GS26" s="512"/>
      <c r="GT26" s="513"/>
      <c r="GU26" s="513"/>
      <c r="GV26" s="513"/>
      <c r="GW26" s="513"/>
      <c r="GX26" s="513"/>
      <c r="GY26" s="513"/>
      <c r="GZ26" s="513"/>
      <c r="HA26" s="513"/>
      <c r="HB26" s="514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229"/>
        <v>0</v>
      </c>
      <c r="HN26" s="84">
        <f t="shared" si="231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4" t="e">
        <f t="shared" si="232"/>
        <v>#REF!</v>
      </c>
      <c r="HQ26" s="84">
        <f>+HM26+S!HM26+E!HM26+O!HM26</f>
        <v>0</v>
      </c>
      <c r="HR26" s="84">
        <f t="shared" si="233"/>
        <v>0</v>
      </c>
      <c r="HS26" s="84" t="e">
        <f>+HO26+S!HO26+E!HO26+O!HO26</f>
        <v>#REF!</v>
      </c>
      <c r="HT26" s="84" t="e">
        <f t="shared" si="233"/>
        <v>#REF!</v>
      </c>
      <c r="HU26" s="28"/>
      <c r="HV26" s="86">
        <f t="shared" si="219"/>
        <v>0</v>
      </c>
      <c r="HW26" s="86">
        <f t="shared" si="220"/>
        <v>0</v>
      </c>
      <c r="HX26" s="86">
        <f t="shared" si="221"/>
        <v>0</v>
      </c>
      <c r="HY26" s="86">
        <f t="shared" si="222"/>
        <v>0</v>
      </c>
      <c r="HZ26" s="86">
        <f t="shared" si="223"/>
        <v>0</v>
      </c>
      <c r="IA26" s="86">
        <f t="shared" si="224"/>
        <v>0</v>
      </c>
      <c r="IB26" s="86">
        <f t="shared" si="225"/>
        <v>0</v>
      </c>
      <c r="IC26" s="86">
        <f t="shared" si="226"/>
        <v>0</v>
      </c>
      <c r="ID26" s="86">
        <f t="shared" si="227"/>
        <v>0</v>
      </c>
      <c r="IE26" s="86">
        <f t="shared" si="228"/>
        <v>0</v>
      </c>
      <c r="IJ26" s="28"/>
      <c r="IK26" s="98" t="e">
        <f t="shared" si="230"/>
        <v>#REF!</v>
      </c>
    </row>
    <row r="27" spans="1:245" s="308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6" t="s">
        <v>119</v>
      </c>
      <c r="K27" s="515"/>
      <c r="L27" s="516"/>
      <c r="M27" s="516"/>
      <c r="N27" s="516"/>
      <c r="O27" s="516"/>
      <c r="P27" s="516"/>
      <c r="Q27" s="516"/>
      <c r="R27" s="516"/>
      <c r="S27" s="516"/>
      <c r="T27" s="517"/>
      <c r="U27" s="515"/>
      <c r="V27" s="516"/>
      <c r="W27" s="516"/>
      <c r="X27" s="516"/>
      <c r="Y27" s="516"/>
      <c r="Z27" s="516"/>
      <c r="AA27" s="516"/>
      <c r="AB27" s="516"/>
      <c r="AC27" s="516"/>
      <c r="AD27" s="517"/>
      <c r="AE27" s="515"/>
      <c r="AF27" s="516"/>
      <c r="AG27" s="516"/>
      <c r="AH27" s="516"/>
      <c r="AI27" s="516"/>
      <c r="AJ27" s="516"/>
      <c r="AK27" s="516"/>
      <c r="AL27" s="516"/>
      <c r="AM27" s="516"/>
      <c r="AN27" s="517"/>
      <c r="AO27" s="515"/>
      <c r="AP27" s="516"/>
      <c r="AQ27" s="516"/>
      <c r="AR27" s="516"/>
      <c r="AS27" s="516"/>
      <c r="AT27" s="516"/>
      <c r="AU27" s="516"/>
      <c r="AV27" s="516"/>
      <c r="AW27" s="516"/>
      <c r="AX27" s="517"/>
      <c r="AY27" s="515"/>
      <c r="AZ27" s="516"/>
      <c r="BA27" s="516"/>
      <c r="BB27" s="516"/>
      <c r="BC27" s="516"/>
      <c r="BD27" s="516"/>
      <c r="BE27" s="516"/>
      <c r="BF27" s="516"/>
      <c r="BG27" s="516"/>
      <c r="BH27" s="517"/>
      <c r="BI27" s="515"/>
      <c r="BJ27" s="516"/>
      <c r="BK27" s="516"/>
      <c r="BL27" s="516"/>
      <c r="BM27" s="516"/>
      <c r="BN27" s="516"/>
      <c r="BO27" s="516"/>
      <c r="BP27" s="516"/>
      <c r="BQ27" s="516"/>
      <c r="BR27" s="517"/>
      <c r="BS27" s="515"/>
      <c r="BT27" s="516"/>
      <c r="BU27" s="516"/>
      <c r="BV27" s="516"/>
      <c r="BW27" s="516"/>
      <c r="BX27" s="516"/>
      <c r="BY27" s="516"/>
      <c r="BZ27" s="516"/>
      <c r="CA27" s="516"/>
      <c r="CB27" s="517"/>
      <c r="CC27" s="515"/>
      <c r="CD27" s="516"/>
      <c r="CE27" s="516"/>
      <c r="CF27" s="516"/>
      <c r="CG27" s="516"/>
      <c r="CH27" s="516"/>
      <c r="CI27" s="516"/>
      <c r="CJ27" s="516"/>
      <c r="CK27" s="516"/>
      <c r="CL27" s="517"/>
      <c r="CM27" s="515"/>
      <c r="CN27" s="516"/>
      <c r="CO27" s="516"/>
      <c r="CP27" s="516"/>
      <c r="CQ27" s="516"/>
      <c r="CR27" s="516"/>
      <c r="CS27" s="516"/>
      <c r="CT27" s="516"/>
      <c r="CU27" s="516"/>
      <c r="CV27" s="517"/>
      <c r="CW27" s="515"/>
      <c r="CX27" s="516"/>
      <c r="CY27" s="516"/>
      <c r="CZ27" s="516"/>
      <c r="DA27" s="516"/>
      <c r="DB27" s="516"/>
      <c r="DC27" s="516"/>
      <c r="DD27" s="516"/>
      <c r="DE27" s="516"/>
      <c r="DF27" s="517"/>
      <c r="DG27" s="515"/>
      <c r="DH27" s="516"/>
      <c r="DI27" s="516"/>
      <c r="DJ27" s="516"/>
      <c r="DK27" s="516"/>
      <c r="DL27" s="516"/>
      <c r="DM27" s="516"/>
      <c r="DN27" s="516"/>
      <c r="DO27" s="516"/>
      <c r="DP27" s="517"/>
      <c r="DQ27" s="515"/>
      <c r="DR27" s="516"/>
      <c r="DS27" s="516"/>
      <c r="DT27" s="516"/>
      <c r="DU27" s="516"/>
      <c r="DV27" s="516"/>
      <c r="DW27" s="516"/>
      <c r="DX27" s="516"/>
      <c r="DY27" s="516"/>
      <c r="DZ27" s="517"/>
      <c r="EA27" s="515"/>
      <c r="EB27" s="516"/>
      <c r="EC27" s="516"/>
      <c r="ED27" s="516"/>
      <c r="EE27" s="516"/>
      <c r="EF27" s="516"/>
      <c r="EG27" s="516"/>
      <c r="EH27" s="516"/>
      <c r="EI27" s="516"/>
      <c r="EJ27" s="517"/>
      <c r="EK27" s="515"/>
      <c r="EL27" s="516"/>
      <c r="EM27" s="516"/>
      <c r="EN27" s="516"/>
      <c r="EO27" s="516"/>
      <c r="EP27" s="516"/>
      <c r="EQ27" s="516"/>
      <c r="ER27" s="516"/>
      <c r="ES27" s="516"/>
      <c r="ET27" s="517"/>
      <c r="EU27" s="515"/>
      <c r="EV27" s="516"/>
      <c r="EW27" s="516"/>
      <c r="EX27" s="516"/>
      <c r="EY27" s="516"/>
      <c r="EZ27" s="516"/>
      <c r="FA27" s="516"/>
      <c r="FB27" s="516"/>
      <c r="FC27" s="516"/>
      <c r="FD27" s="517"/>
      <c r="FE27" s="515"/>
      <c r="FF27" s="516"/>
      <c r="FG27" s="516"/>
      <c r="FH27" s="516"/>
      <c r="FI27" s="516"/>
      <c r="FJ27" s="516"/>
      <c r="FK27" s="516"/>
      <c r="FL27" s="516"/>
      <c r="FM27" s="516"/>
      <c r="FN27" s="517"/>
      <c r="FO27" s="515"/>
      <c r="FP27" s="516"/>
      <c r="FQ27" s="516"/>
      <c r="FR27" s="516"/>
      <c r="FS27" s="516"/>
      <c r="FT27" s="516"/>
      <c r="FU27" s="516"/>
      <c r="FV27" s="516"/>
      <c r="FW27" s="516"/>
      <c r="FX27" s="517"/>
      <c r="FY27" s="515"/>
      <c r="FZ27" s="516"/>
      <c r="GA27" s="516"/>
      <c r="GB27" s="516"/>
      <c r="GC27" s="516"/>
      <c r="GD27" s="516"/>
      <c r="GE27" s="516"/>
      <c r="GF27" s="516"/>
      <c r="GG27" s="516"/>
      <c r="GH27" s="517"/>
      <c r="GI27" s="515"/>
      <c r="GJ27" s="516"/>
      <c r="GK27" s="516"/>
      <c r="GL27" s="516"/>
      <c r="GM27" s="516"/>
      <c r="GN27" s="516"/>
      <c r="GO27" s="516"/>
      <c r="GP27" s="516"/>
      <c r="GQ27" s="516"/>
      <c r="GR27" s="517"/>
      <c r="GS27" s="515"/>
      <c r="GT27" s="516"/>
      <c r="GU27" s="516"/>
      <c r="GV27" s="516"/>
      <c r="GW27" s="516"/>
      <c r="GX27" s="516"/>
      <c r="GY27" s="516"/>
      <c r="GZ27" s="516"/>
      <c r="HA27" s="516"/>
      <c r="HB27" s="517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229"/>
        <v>0</v>
      </c>
      <c r="HN27" s="276">
        <f t="shared" si="231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76" t="e">
        <f t="shared" si="232"/>
        <v>#REF!</v>
      </c>
      <c r="HQ27" s="276">
        <f>+HM27+S!HM27+E!HM27+O!HM27</f>
        <v>0</v>
      </c>
      <c r="HR27" s="276">
        <f t="shared" si="233"/>
        <v>0</v>
      </c>
      <c r="HS27" s="276" t="e">
        <f>+HO27+S!HO27+E!HO27+O!HO27</f>
        <v>#REF!</v>
      </c>
      <c r="HT27" s="276" t="e">
        <f t="shared" si="233"/>
        <v>#REF!</v>
      </c>
      <c r="HU27" s="28"/>
      <c r="HV27" s="277">
        <f t="shared" si="219"/>
        <v>0</v>
      </c>
      <c r="HW27" s="277">
        <f t="shared" si="220"/>
        <v>0</v>
      </c>
      <c r="HX27" s="277">
        <f t="shared" si="221"/>
        <v>0</v>
      </c>
      <c r="HY27" s="277">
        <f t="shared" si="222"/>
        <v>0</v>
      </c>
      <c r="HZ27" s="277">
        <f t="shared" si="223"/>
        <v>0</v>
      </c>
      <c r="IA27" s="277">
        <f t="shared" si="224"/>
        <v>0</v>
      </c>
      <c r="IB27" s="277">
        <f t="shared" si="225"/>
        <v>0</v>
      </c>
      <c r="IC27" s="277">
        <f t="shared" si="226"/>
        <v>0</v>
      </c>
      <c r="ID27" s="277">
        <f t="shared" si="227"/>
        <v>0</v>
      </c>
      <c r="IE27" s="277">
        <f t="shared" si="228"/>
        <v>0</v>
      </c>
      <c r="IJ27" s="28"/>
      <c r="IK27" s="98" t="e">
        <f t="shared" si="230"/>
        <v>#REF!</v>
      </c>
    </row>
    <row r="28" spans="1:245" s="308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5" t="s">
        <v>120</v>
      </c>
      <c r="K28" s="518"/>
      <c r="L28" s="519"/>
      <c r="M28" s="519"/>
      <c r="N28" s="519"/>
      <c r="O28" s="519"/>
      <c r="P28" s="519"/>
      <c r="Q28" s="519"/>
      <c r="R28" s="519"/>
      <c r="S28" s="519"/>
      <c r="T28" s="520"/>
      <c r="U28" s="518"/>
      <c r="V28" s="519"/>
      <c r="W28" s="519"/>
      <c r="X28" s="519"/>
      <c r="Y28" s="519"/>
      <c r="Z28" s="519"/>
      <c r="AA28" s="519"/>
      <c r="AB28" s="519"/>
      <c r="AC28" s="519"/>
      <c r="AD28" s="520"/>
      <c r="AE28" s="518"/>
      <c r="AF28" s="519"/>
      <c r="AG28" s="519"/>
      <c r="AH28" s="519"/>
      <c r="AI28" s="519"/>
      <c r="AJ28" s="519"/>
      <c r="AK28" s="519"/>
      <c r="AL28" s="519"/>
      <c r="AM28" s="519"/>
      <c r="AN28" s="520"/>
      <c r="AO28" s="518"/>
      <c r="AP28" s="519"/>
      <c r="AQ28" s="519"/>
      <c r="AR28" s="519"/>
      <c r="AS28" s="519"/>
      <c r="AT28" s="519"/>
      <c r="AU28" s="519"/>
      <c r="AV28" s="519"/>
      <c r="AW28" s="519"/>
      <c r="AX28" s="520"/>
      <c r="AY28" s="518"/>
      <c r="AZ28" s="519"/>
      <c r="BA28" s="519"/>
      <c r="BB28" s="519"/>
      <c r="BC28" s="519"/>
      <c r="BD28" s="519"/>
      <c r="BE28" s="519"/>
      <c r="BF28" s="519"/>
      <c r="BG28" s="519"/>
      <c r="BH28" s="520"/>
      <c r="BI28" s="518"/>
      <c r="BJ28" s="519"/>
      <c r="BK28" s="519"/>
      <c r="BL28" s="519"/>
      <c r="BM28" s="519"/>
      <c r="BN28" s="519"/>
      <c r="BO28" s="519"/>
      <c r="BP28" s="519"/>
      <c r="BQ28" s="519"/>
      <c r="BR28" s="520"/>
      <c r="BS28" s="518"/>
      <c r="BT28" s="519"/>
      <c r="BU28" s="519"/>
      <c r="BV28" s="519"/>
      <c r="BW28" s="519"/>
      <c r="BX28" s="519"/>
      <c r="BY28" s="519"/>
      <c r="BZ28" s="519"/>
      <c r="CA28" s="519"/>
      <c r="CB28" s="520"/>
      <c r="CC28" s="518"/>
      <c r="CD28" s="519"/>
      <c r="CE28" s="519"/>
      <c r="CF28" s="519"/>
      <c r="CG28" s="519"/>
      <c r="CH28" s="519"/>
      <c r="CI28" s="519"/>
      <c r="CJ28" s="519"/>
      <c r="CK28" s="519"/>
      <c r="CL28" s="520"/>
      <c r="CM28" s="518"/>
      <c r="CN28" s="519"/>
      <c r="CO28" s="519"/>
      <c r="CP28" s="519"/>
      <c r="CQ28" s="519"/>
      <c r="CR28" s="519"/>
      <c r="CS28" s="519"/>
      <c r="CT28" s="519"/>
      <c r="CU28" s="519"/>
      <c r="CV28" s="520"/>
      <c r="CW28" s="518"/>
      <c r="CX28" s="519"/>
      <c r="CY28" s="519"/>
      <c r="CZ28" s="519"/>
      <c r="DA28" s="519"/>
      <c r="DB28" s="519"/>
      <c r="DC28" s="519"/>
      <c r="DD28" s="519"/>
      <c r="DE28" s="519"/>
      <c r="DF28" s="520"/>
      <c r="DG28" s="518"/>
      <c r="DH28" s="519"/>
      <c r="DI28" s="519"/>
      <c r="DJ28" s="519"/>
      <c r="DK28" s="519"/>
      <c r="DL28" s="519"/>
      <c r="DM28" s="519"/>
      <c r="DN28" s="519"/>
      <c r="DO28" s="519"/>
      <c r="DP28" s="520"/>
      <c r="DQ28" s="518"/>
      <c r="DR28" s="519"/>
      <c r="DS28" s="519"/>
      <c r="DT28" s="519"/>
      <c r="DU28" s="519"/>
      <c r="DV28" s="519"/>
      <c r="DW28" s="519"/>
      <c r="DX28" s="519"/>
      <c r="DY28" s="519"/>
      <c r="DZ28" s="520"/>
      <c r="EA28" s="518"/>
      <c r="EB28" s="519"/>
      <c r="EC28" s="519"/>
      <c r="ED28" s="519"/>
      <c r="EE28" s="519"/>
      <c r="EF28" s="519"/>
      <c r="EG28" s="519"/>
      <c r="EH28" s="519"/>
      <c r="EI28" s="519"/>
      <c r="EJ28" s="520"/>
      <c r="EK28" s="518"/>
      <c r="EL28" s="519"/>
      <c r="EM28" s="519"/>
      <c r="EN28" s="519"/>
      <c r="EO28" s="519"/>
      <c r="EP28" s="519"/>
      <c r="EQ28" s="519"/>
      <c r="ER28" s="519"/>
      <c r="ES28" s="519"/>
      <c r="ET28" s="520"/>
      <c r="EU28" s="518"/>
      <c r="EV28" s="519"/>
      <c r="EW28" s="519"/>
      <c r="EX28" s="519"/>
      <c r="EY28" s="519"/>
      <c r="EZ28" s="519"/>
      <c r="FA28" s="519"/>
      <c r="FB28" s="519"/>
      <c r="FC28" s="519"/>
      <c r="FD28" s="520"/>
      <c r="FE28" s="518"/>
      <c r="FF28" s="519"/>
      <c r="FG28" s="519"/>
      <c r="FH28" s="519"/>
      <c r="FI28" s="519"/>
      <c r="FJ28" s="519"/>
      <c r="FK28" s="519"/>
      <c r="FL28" s="519"/>
      <c r="FM28" s="519"/>
      <c r="FN28" s="520"/>
      <c r="FO28" s="518"/>
      <c r="FP28" s="519"/>
      <c r="FQ28" s="519"/>
      <c r="FR28" s="519"/>
      <c r="FS28" s="519"/>
      <c r="FT28" s="519"/>
      <c r="FU28" s="519"/>
      <c r="FV28" s="519"/>
      <c r="FW28" s="519"/>
      <c r="FX28" s="520"/>
      <c r="FY28" s="518"/>
      <c r="FZ28" s="519"/>
      <c r="GA28" s="519"/>
      <c r="GB28" s="519"/>
      <c r="GC28" s="519"/>
      <c r="GD28" s="519"/>
      <c r="GE28" s="519"/>
      <c r="GF28" s="519"/>
      <c r="GG28" s="519"/>
      <c r="GH28" s="520"/>
      <c r="GI28" s="518"/>
      <c r="GJ28" s="519"/>
      <c r="GK28" s="519"/>
      <c r="GL28" s="519"/>
      <c r="GM28" s="519"/>
      <c r="GN28" s="519"/>
      <c r="GO28" s="519"/>
      <c r="GP28" s="519"/>
      <c r="GQ28" s="519"/>
      <c r="GR28" s="520"/>
      <c r="GS28" s="518"/>
      <c r="GT28" s="519"/>
      <c r="GU28" s="519"/>
      <c r="GV28" s="519"/>
      <c r="GW28" s="519"/>
      <c r="GX28" s="519"/>
      <c r="GY28" s="519"/>
      <c r="GZ28" s="519"/>
      <c r="HA28" s="519"/>
      <c r="HB28" s="520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229"/>
        <v>0</v>
      </c>
      <c r="HN28" s="279">
        <f t="shared" si="231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79" t="e">
        <f t="shared" si="232"/>
        <v>#REF!</v>
      </c>
      <c r="HQ28" s="279">
        <f>+HM28+S!HM28+E!HM28+O!HM28</f>
        <v>0</v>
      </c>
      <c r="HR28" s="279">
        <f t="shared" si="233"/>
        <v>0</v>
      </c>
      <c r="HS28" s="279" t="e">
        <f>+HO28+S!HO28+E!HO28+O!HO28</f>
        <v>#REF!</v>
      </c>
      <c r="HT28" s="279" t="e">
        <f t="shared" si="233"/>
        <v>#REF!</v>
      </c>
      <c r="HU28" s="28"/>
      <c r="HV28" s="100">
        <f t="shared" si="219"/>
        <v>0</v>
      </c>
      <c r="HW28" s="100">
        <f t="shared" si="220"/>
        <v>0</v>
      </c>
      <c r="HX28" s="100">
        <f t="shared" si="221"/>
        <v>0</v>
      </c>
      <c r="HY28" s="100">
        <f t="shared" si="222"/>
        <v>0</v>
      </c>
      <c r="HZ28" s="100">
        <f t="shared" si="223"/>
        <v>0</v>
      </c>
      <c r="IA28" s="100">
        <f t="shared" si="224"/>
        <v>0</v>
      </c>
      <c r="IB28" s="100">
        <f t="shared" si="225"/>
        <v>0</v>
      </c>
      <c r="IC28" s="100">
        <f t="shared" si="226"/>
        <v>0</v>
      </c>
      <c r="ID28" s="100">
        <f t="shared" si="227"/>
        <v>0</v>
      </c>
      <c r="IE28" s="100">
        <f t="shared" si="228"/>
        <v>0</v>
      </c>
      <c r="IJ28" s="28"/>
      <c r="IK28" s="98" t="e">
        <f t="shared" si="230"/>
        <v>#REF!</v>
      </c>
    </row>
    <row r="29" spans="1:245" s="308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21"/>
      <c r="L29" s="522"/>
      <c r="M29" s="522"/>
      <c r="N29" s="522"/>
      <c r="O29" s="522"/>
      <c r="P29" s="522"/>
      <c r="Q29" s="522"/>
      <c r="R29" s="522"/>
      <c r="S29" s="522"/>
      <c r="T29" s="523"/>
      <c r="U29" s="521"/>
      <c r="V29" s="522"/>
      <c r="W29" s="522"/>
      <c r="X29" s="522"/>
      <c r="Y29" s="522"/>
      <c r="Z29" s="522"/>
      <c r="AA29" s="522"/>
      <c r="AB29" s="522"/>
      <c r="AC29" s="522"/>
      <c r="AD29" s="523"/>
      <c r="AE29" s="521"/>
      <c r="AF29" s="522"/>
      <c r="AG29" s="522"/>
      <c r="AH29" s="522"/>
      <c r="AI29" s="522"/>
      <c r="AJ29" s="522"/>
      <c r="AK29" s="522"/>
      <c r="AL29" s="522"/>
      <c r="AM29" s="522"/>
      <c r="AN29" s="523"/>
      <c r="AO29" s="521"/>
      <c r="AP29" s="522"/>
      <c r="AQ29" s="522"/>
      <c r="AR29" s="522"/>
      <c r="AS29" s="522"/>
      <c r="AT29" s="522"/>
      <c r="AU29" s="522"/>
      <c r="AV29" s="522"/>
      <c r="AW29" s="522"/>
      <c r="AX29" s="523"/>
      <c r="AY29" s="521"/>
      <c r="AZ29" s="522"/>
      <c r="BA29" s="522"/>
      <c r="BB29" s="522"/>
      <c r="BC29" s="522"/>
      <c r="BD29" s="522"/>
      <c r="BE29" s="522"/>
      <c r="BF29" s="522"/>
      <c r="BG29" s="522"/>
      <c r="BH29" s="523"/>
      <c r="BI29" s="521"/>
      <c r="BJ29" s="522"/>
      <c r="BK29" s="522"/>
      <c r="BL29" s="522"/>
      <c r="BM29" s="522"/>
      <c r="BN29" s="522"/>
      <c r="BO29" s="522"/>
      <c r="BP29" s="522"/>
      <c r="BQ29" s="522"/>
      <c r="BR29" s="523"/>
      <c r="BS29" s="521"/>
      <c r="BT29" s="522"/>
      <c r="BU29" s="522"/>
      <c r="BV29" s="522"/>
      <c r="BW29" s="522"/>
      <c r="BX29" s="522"/>
      <c r="BY29" s="522"/>
      <c r="BZ29" s="522"/>
      <c r="CA29" s="522"/>
      <c r="CB29" s="523"/>
      <c r="CC29" s="521"/>
      <c r="CD29" s="522"/>
      <c r="CE29" s="522"/>
      <c r="CF29" s="522"/>
      <c r="CG29" s="522"/>
      <c r="CH29" s="522"/>
      <c r="CI29" s="522"/>
      <c r="CJ29" s="522"/>
      <c r="CK29" s="522"/>
      <c r="CL29" s="523"/>
      <c r="CM29" s="521"/>
      <c r="CN29" s="522"/>
      <c r="CO29" s="522"/>
      <c r="CP29" s="522"/>
      <c r="CQ29" s="522"/>
      <c r="CR29" s="522"/>
      <c r="CS29" s="522"/>
      <c r="CT29" s="522"/>
      <c r="CU29" s="522"/>
      <c r="CV29" s="523"/>
      <c r="CW29" s="521"/>
      <c r="CX29" s="522"/>
      <c r="CY29" s="522"/>
      <c r="CZ29" s="522"/>
      <c r="DA29" s="522"/>
      <c r="DB29" s="522"/>
      <c r="DC29" s="522"/>
      <c r="DD29" s="522"/>
      <c r="DE29" s="522"/>
      <c r="DF29" s="523"/>
      <c r="DG29" s="521"/>
      <c r="DH29" s="522"/>
      <c r="DI29" s="522"/>
      <c r="DJ29" s="522"/>
      <c r="DK29" s="522"/>
      <c r="DL29" s="522"/>
      <c r="DM29" s="522"/>
      <c r="DN29" s="522"/>
      <c r="DO29" s="522"/>
      <c r="DP29" s="523"/>
      <c r="DQ29" s="521"/>
      <c r="DR29" s="522"/>
      <c r="DS29" s="522"/>
      <c r="DT29" s="522"/>
      <c r="DU29" s="522"/>
      <c r="DV29" s="522"/>
      <c r="DW29" s="522"/>
      <c r="DX29" s="522"/>
      <c r="DY29" s="522"/>
      <c r="DZ29" s="523"/>
      <c r="EA29" s="521"/>
      <c r="EB29" s="522"/>
      <c r="EC29" s="522"/>
      <c r="ED29" s="522"/>
      <c r="EE29" s="522"/>
      <c r="EF29" s="522"/>
      <c r="EG29" s="522"/>
      <c r="EH29" s="522"/>
      <c r="EI29" s="522"/>
      <c r="EJ29" s="523"/>
      <c r="EK29" s="521"/>
      <c r="EL29" s="522"/>
      <c r="EM29" s="522"/>
      <c r="EN29" s="522"/>
      <c r="EO29" s="522"/>
      <c r="EP29" s="522"/>
      <c r="EQ29" s="522"/>
      <c r="ER29" s="522"/>
      <c r="ES29" s="522"/>
      <c r="ET29" s="523"/>
      <c r="EU29" s="521"/>
      <c r="EV29" s="522"/>
      <c r="EW29" s="522"/>
      <c r="EX29" s="522"/>
      <c r="EY29" s="522"/>
      <c r="EZ29" s="522"/>
      <c r="FA29" s="522"/>
      <c r="FB29" s="522"/>
      <c r="FC29" s="522"/>
      <c r="FD29" s="523"/>
      <c r="FE29" s="521"/>
      <c r="FF29" s="522"/>
      <c r="FG29" s="522"/>
      <c r="FH29" s="522"/>
      <c r="FI29" s="522"/>
      <c r="FJ29" s="522"/>
      <c r="FK29" s="522"/>
      <c r="FL29" s="522"/>
      <c r="FM29" s="522"/>
      <c r="FN29" s="523"/>
      <c r="FO29" s="521"/>
      <c r="FP29" s="522"/>
      <c r="FQ29" s="522"/>
      <c r="FR29" s="522"/>
      <c r="FS29" s="522"/>
      <c r="FT29" s="522"/>
      <c r="FU29" s="522"/>
      <c r="FV29" s="522"/>
      <c r="FW29" s="522"/>
      <c r="FX29" s="523"/>
      <c r="FY29" s="521"/>
      <c r="FZ29" s="522"/>
      <c r="GA29" s="522"/>
      <c r="GB29" s="522"/>
      <c r="GC29" s="522"/>
      <c r="GD29" s="522"/>
      <c r="GE29" s="522"/>
      <c r="GF29" s="522"/>
      <c r="GG29" s="522"/>
      <c r="GH29" s="523"/>
      <c r="GI29" s="521"/>
      <c r="GJ29" s="522"/>
      <c r="GK29" s="522"/>
      <c r="GL29" s="522"/>
      <c r="GM29" s="522"/>
      <c r="GN29" s="522"/>
      <c r="GO29" s="522"/>
      <c r="GP29" s="522"/>
      <c r="GQ29" s="522"/>
      <c r="GR29" s="523"/>
      <c r="GS29" s="521"/>
      <c r="GT29" s="522"/>
      <c r="GU29" s="522"/>
      <c r="GV29" s="522"/>
      <c r="GW29" s="522"/>
      <c r="GX29" s="522"/>
      <c r="GY29" s="522"/>
      <c r="GZ29" s="522"/>
      <c r="HA29" s="522"/>
      <c r="HB29" s="523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229"/>
        <v>0</v>
      </c>
      <c r="HN29" s="84">
        <f t="shared" si="231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4" t="e">
        <f t="shared" si="232"/>
        <v>#REF!</v>
      </c>
      <c r="HQ29" s="84">
        <f>+HM29+S!HM29+E!HM29+O!HM29</f>
        <v>0</v>
      </c>
      <c r="HR29" s="84">
        <f t="shared" si="233"/>
        <v>0</v>
      </c>
      <c r="HS29" s="84" t="e">
        <f>+HO29+S!HO29+E!HO29+O!HO29</f>
        <v>#REF!</v>
      </c>
      <c r="HT29" s="84" t="e">
        <f t="shared" si="233"/>
        <v>#REF!</v>
      </c>
      <c r="HU29" s="28"/>
      <c r="HV29" s="86">
        <f t="shared" si="219"/>
        <v>0</v>
      </c>
      <c r="HW29" s="86">
        <f t="shared" si="220"/>
        <v>0</v>
      </c>
      <c r="HX29" s="86">
        <f t="shared" si="221"/>
        <v>0</v>
      </c>
      <c r="HY29" s="86">
        <f t="shared" si="222"/>
        <v>0</v>
      </c>
      <c r="HZ29" s="86">
        <f t="shared" si="223"/>
        <v>0</v>
      </c>
      <c r="IA29" s="86">
        <f t="shared" si="224"/>
        <v>0</v>
      </c>
      <c r="IB29" s="86">
        <f t="shared" si="225"/>
        <v>0</v>
      </c>
      <c r="IC29" s="86">
        <f t="shared" si="226"/>
        <v>0</v>
      </c>
      <c r="ID29" s="86">
        <f t="shared" si="227"/>
        <v>0</v>
      </c>
      <c r="IE29" s="86">
        <f t="shared" si="228"/>
        <v>0</v>
      </c>
      <c r="IJ29" s="28"/>
      <c r="IK29" s="98" t="e">
        <f t="shared" si="230"/>
        <v>#REF!</v>
      </c>
    </row>
    <row r="30" spans="1:245" s="308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21"/>
      <c r="L30" s="522"/>
      <c r="M30" s="522"/>
      <c r="N30" s="522"/>
      <c r="O30" s="522"/>
      <c r="P30" s="522"/>
      <c r="Q30" s="522"/>
      <c r="R30" s="522"/>
      <c r="S30" s="522"/>
      <c r="T30" s="523"/>
      <c r="U30" s="521"/>
      <c r="V30" s="522"/>
      <c r="W30" s="522"/>
      <c r="X30" s="522"/>
      <c r="Y30" s="522"/>
      <c r="Z30" s="522"/>
      <c r="AA30" s="522"/>
      <c r="AB30" s="522"/>
      <c r="AC30" s="522"/>
      <c r="AD30" s="523"/>
      <c r="AE30" s="521"/>
      <c r="AF30" s="522"/>
      <c r="AG30" s="522"/>
      <c r="AH30" s="522"/>
      <c r="AI30" s="522"/>
      <c r="AJ30" s="522"/>
      <c r="AK30" s="522"/>
      <c r="AL30" s="522"/>
      <c r="AM30" s="522"/>
      <c r="AN30" s="523"/>
      <c r="AO30" s="521"/>
      <c r="AP30" s="522"/>
      <c r="AQ30" s="522"/>
      <c r="AR30" s="522"/>
      <c r="AS30" s="522"/>
      <c r="AT30" s="522"/>
      <c r="AU30" s="522"/>
      <c r="AV30" s="522"/>
      <c r="AW30" s="522"/>
      <c r="AX30" s="523"/>
      <c r="AY30" s="521"/>
      <c r="AZ30" s="522"/>
      <c r="BA30" s="522"/>
      <c r="BB30" s="522"/>
      <c r="BC30" s="522"/>
      <c r="BD30" s="522"/>
      <c r="BE30" s="522"/>
      <c r="BF30" s="522"/>
      <c r="BG30" s="522"/>
      <c r="BH30" s="523"/>
      <c r="BI30" s="521"/>
      <c r="BJ30" s="522"/>
      <c r="BK30" s="522"/>
      <c r="BL30" s="522"/>
      <c r="BM30" s="522"/>
      <c r="BN30" s="522"/>
      <c r="BO30" s="522"/>
      <c r="BP30" s="522"/>
      <c r="BQ30" s="522"/>
      <c r="BR30" s="523"/>
      <c r="BS30" s="521"/>
      <c r="BT30" s="522"/>
      <c r="BU30" s="522"/>
      <c r="BV30" s="522"/>
      <c r="BW30" s="522"/>
      <c r="BX30" s="522"/>
      <c r="BY30" s="522"/>
      <c r="BZ30" s="522"/>
      <c r="CA30" s="522"/>
      <c r="CB30" s="523"/>
      <c r="CC30" s="521"/>
      <c r="CD30" s="522"/>
      <c r="CE30" s="522"/>
      <c r="CF30" s="522"/>
      <c r="CG30" s="522"/>
      <c r="CH30" s="522"/>
      <c r="CI30" s="522"/>
      <c r="CJ30" s="522"/>
      <c r="CK30" s="522"/>
      <c r="CL30" s="523"/>
      <c r="CM30" s="521"/>
      <c r="CN30" s="522"/>
      <c r="CO30" s="522"/>
      <c r="CP30" s="522"/>
      <c r="CQ30" s="522"/>
      <c r="CR30" s="522"/>
      <c r="CS30" s="522"/>
      <c r="CT30" s="522"/>
      <c r="CU30" s="522"/>
      <c r="CV30" s="523"/>
      <c r="CW30" s="521"/>
      <c r="CX30" s="522"/>
      <c r="CY30" s="522"/>
      <c r="CZ30" s="522"/>
      <c r="DA30" s="522"/>
      <c r="DB30" s="522"/>
      <c r="DC30" s="522"/>
      <c r="DD30" s="522"/>
      <c r="DE30" s="522"/>
      <c r="DF30" s="523"/>
      <c r="DG30" s="521"/>
      <c r="DH30" s="522"/>
      <c r="DI30" s="522"/>
      <c r="DJ30" s="522"/>
      <c r="DK30" s="522"/>
      <c r="DL30" s="522"/>
      <c r="DM30" s="522"/>
      <c r="DN30" s="522"/>
      <c r="DO30" s="522"/>
      <c r="DP30" s="523"/>
      <c r="DQ30" s="521"/>
      <c r="DR30" s="522"/>
      <c r="DS30" s="522"/>
      <c r="DT30" s="522"/>
      <c r="DU30" s="522"/>
      <c r="DV30" s="522"/>
      <c r="DW30" s="522"/>
      <c r="DX30" s="522"/>
      <c r="DY30" s="522"/>
      <c r="DZ30" s="523"/>
      <c r="EA30" s="521"/>
      <c r="EB30" s="522"/>
      <c r="EC30" s="522"/>
      <c r="ED30" s="522"/>
      <c r="EE30" s="522"/>
      <c r="EF30" s="522"/>
      <c r="EG30" s="522"/>
      <c r="EH30" s="522"/>
      <c r="EI30" s="522"/>
      <c r="EJ30" s="523"/>
      <c r="EK30" s="521"/>
      <c r="EL30" s="522"/>
      <c r="EM30" s="522"/>
      <c r="EN30" s="522"/>
      <c r="EO30" s="522"/>
      <c r="EP30" s="522"/>
      <c r="EQ30" s="522"/>
      <c r="ER30" s="522"/>
      <c r="ES30" s="522"/>
      <c r="ET30" s="523"/>
      <c r="EU30" s="521"/>
      <c r="EV30" s="522"/>
      <c r="EW30" s="522"/>
      <c r="EX30" s="522"/>
      <c r="EY30" s="522"/>
      <c r="EZ30" s="522"/>
      <c r="FA30" s="522"/>
      <c r="FB30" s="522"/>
      <c r="FC30" s="522"/>
      <c r="FD30" s="523"/>
      <c r="FE30" s="521"/>
      <c r="FF30" s="522"/>
      <c r="FG30" s="522"/>
      <c r="FH30" s="522"/>
      <c r="FI30" s="522"/>
      <c r="FJ30" s="522"/>
      <c r="FK30" s="522"/>
      <c r="FL30" s="522"/>
      <c r="FM30" s="522"/>
      <c r="FN30" s="523"/>
      <c r="FO30" s="521"/>
      <c r="FP30" s="522"/>
      <c r="FQ30" s="522"/>
      <c r="FR30" s="522"/>
      <c r="FS30" s="522"/>
      <c r="FT30" s="522"/>
      <c r="FU30" s="522"/>
      <c r="FV30" s="522"/>
      <c r="FW30" s="522"/>
      <c r="FX30" s="523"/>
      <c r="FY30" s="521"/>
      <c r="FZ30" s="522"/>
      <c r="GA30" s="522"/>
      <c r="GB30" s="522"/>
      <c r="GC30" s="522"/>
      <c r="GD30" s="522"/>
      <c r="GE30" s="522"/>
      <c r="GF30" s="522"/>
      <c r="GG30" s="522"/>
      <c r="GH30" s="523"/>
      <c r="GI30" s="521"/>
      <c r="GJ30" s="522"/>
      <c r="GK30" s="522"/>
      <c r="GL30" s="522"/>
      <c r="GM30" s="522"/>
      <c r="GN30" s="522"/>
      <c r="GO30" s="522"/>
      <c r="GP30" s="522"/>
      <c r="GQ30" s="522"/>
      <c r="GR30" s="523"/>
      <c r="GS30" s="521"/>
      <c r="GT30" s="522"/>
      <c r="GU30" s="522"/>
      <c r="GV30" s="522"/>
      <c r="GW30" s="522"/>
      <c r="GX30" s="522"/>
      <c r="GY30" s="522"/>
      <c r="GZ30" s="522"/>
      <c r="HA30" s="522"/>
      <c r="HB30" s="523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229"/>
        <v>0</v>
      </c>
      <c r="HN30" s="84">
        <f t="shared" si="231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4" t="e">
        <f t="shared" si="232"/>
        <v>#REF!</v>
      </c>
      <c r="HQ30" s="84">
        <f>+HM30+S!HM30+E!HM30+O!HM30</f>
        <v>0</v>
      </c>
      <c r="HR30" s="84">
        <f t="shared" si="233"/>
        <v>0</v>
      </c>
      <c r="HS30" s="84" t="e">
        <f>+HO30+S!HO30+E!HO30+O!HO30</f>
        <v>#REF!</v>
      </c>
      <c r="HT30" s="84" t="e">
        <f t="shared" si="233"/>
        <v>#REF!</v>
      </c>
      <c r="HU30" s="28"/>
      <c r="HV30" s="86">
        <f t="shared" si="219"/>
        <v>0</v>
      </c>
      <c r="HW30" s="86">
        <f t="shared" si="220"/>
        <v>0</v>
      </c>
      <c r="HX30" s="86">
        <f t="shared" si="221"/>
        <v>0</v>
      </c>
      <c r="HY30" s="86">
        <f t="shared" si="222"/>
        <v>0</v>
      </c>
      <c r="HZ30" s="86">
        <f t="shared" si="223"/>
        <v>0</v>
      </c>
      <c r="IA30" s="86">
        <f t="shared" si="224"/>
        <v>0</v>
      </c>
      <c r="IB30" s="86">
        <f t="shared" si="225"/>
        <v>0</v>
      </c>
      <c r="IC30" s="86">
        <f t="shared" si="226"/>
        <v>0</v>
      </c>
      <c r="ID30" s="86">
        <f t="shared" si="227"/>
        <v>0</v>
      </c>
      <c r="IE30" s="86">
        <f t="shared" si="228"/>
        <v>0</v>
      </c>
      <c r="IJ30" s="28"/>
      <c r="IK30" s="98" t="e">
        <f t="shared" si="230"/>
        <v>#REF!</v>
      </c>
    </row>
    <row r="31" spans="1:245" s="308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6" t="s">
        <v>123</v>
      </c>
      <c r="K31" s="524"/>
      <c r="L31" s="525"/>
      <c r="M31" s="525"/>
      <c r="N31" s="525"/>
      <c r="O31" s="525"/>
      <c r="P31" s="525"/>
      <c r="Q31" s="525"/>
      <c r="R31" s="525"/>
      <c r="S31" s="525"/>
      <c r="T31" s="526"/>
      <c r="U31" s="524"/>
      <c r="V31" s="525"/>
      <c r="W31" s="525"/>
      <c r="X31" s="525"/>
      <c r="Y31" s="525"/>
      <c r="Z31" s="525"/>
      <c r="AA31" s="525"/>
      <c r="AB31" s="525"/>
      <c r="AC31" s="525"/>
      <c r="AD31" s="526"/>
      <c r="AE31" s="524"/>
      <c r="AF31" s="525"/>
      <c r="AG31" s="525"/>
      <c r="AH31" s="525"/>
      <c r="AI31" s="525"/>
      <c r="AJ31" s="525"/>
      <c r="AK31" s="525"/>
      <c r="AL31" s="525"/>
      <c r="AM31" s="525"/>
      <c r="AN31" s="526"/>
      <c r="AO31" s="524"/>
      <c r="AP31" s="525"/>
      <c r="AQ31" s="525"/>
      <c r="AR31" s="525"/>
      <c r="AS31" s="525"/>
      <c r="AT31" s="525"/>
      <c r="AU31" s="525"/>
      <c r="AV31" s="525"/>
      <c r="AW31" s="525"/>
      <c r="AX31" s="526"/>
      <c r="AY31" s="524"/>
      <c r="AZ31" s="525"/>
      <c r="BA31" s="525"/>
      <c r="BB31" s="525"/>
      <c r="BC31" s="525"/>
      <c r="BD31" s="525"/>
      <c r="BE31" s="525"/>
      <c r="BF31" s="525"/>
      <c r="BG31" s="525"/>
      <c r="BH31" s="526"/>
      <c r="BI31" s="524"/>
      <c r="BJ31" s="525"/>
      <c r="BK31" s="525"/>
      <c r="BL31" s="525"/>
      <c r="BM31" s="525"/>
      <c r="BN31" s="525"/>
      <c r="BO31" s="525"/>
      <c r="BP31" s="525"/>
      <c r="BQ31" s="525"/>
      <c r="BR31" s="526"/>
      <c r="BS31" s="524"/>
      <c r="BT31" s="525"/>
      <c r="BU31" s="525"/>
      <c r="BV31" s="525"/>
      <c r="BW31" s="525"/>
      <c r="BX31" s="525"/>
      <c r="BY31" s="525"/>
      <c r="BZ31" s="525"/>
      <c r="CA31" s="525"/>
      <c r="CB31" s="526"/>
      <c r="CC31" s="524"/>
      <c r="CD31" s="525"/>
      <c r="CE31" s="525"/>
      <c r="CF31" s="525"/>
      <c r="CG31" s="525"/>
      <c r="CH31" s="525"/>
      <c r="CI31" s="525"/>
      <c r="CJ31" s="525"/>
      <c r="CK31" s="525"/>
      <c r="CL31" s="526"/>
      <c r="CM31" s="524"/>
      <c r="CN31" s="525"/>
      <c r="CO31" s="525"/>
      <c r="CP31" s="525"/>
      <c r="CQ31" s="525"/>
      <c r="CR31" s="525"/>
      <c r="CS31" s="525"/>
      <c r="CT31" s="525"/>
      <c r="CU31" s="525"/>
      <c r="CV31" s="526"/>
      <c r="CW31" s="524"/>
      <c r="CX31" s="525"/>
      <c r="CY31" s="525"/>
      <c r="CZ31" s="525"/>
      <c r="DA31" s="525"/>
      <c r="DB31" s="525"/>
      <c r="DC31" s="525"/>
      <c r="DD31" s="525"/>
      <c r="DE31" s="525"/>
      <c r="DF31" s="526"/>
      <c r="DG31" s="524"/>
      <c r="DH31" s="525"/>
      <c r="DI31" s="525"/>
      <c r="DJ31" s="525"/>
      <c r="DK31" s="525"/>
      <c r="DL31" s="525"/>
      <c r="DM31" s="525"/>
      <c r="DN31" s="525"/>
      <c r="DO31" s="525"/>
      <c r="DP31" s="526"/>
      <c r="DQ31" s="524"/>
      <c r="DR31" s="525"/>
      <c r="DS31" s="525"/>
      <c r="DT31" s="525"/>
      <c r="DU31" s="525"/>
      <c r="DV31" s="525"/>
      <c r="DW31" s="525"/>
      <c r="DX31" s="525"/>
      <c r="DY31" s="525"/>
      <c r="DZ31" s="526"/>
      <c r="EA31" s="524"/>
      <c r="EB31" s="525"/>
      <c r="EC31" s="525"/>
      <c r="ED31" s="525"/>
      <c r="EE31" s="525"/>
      <c r="EF31" s="525"/>
      <c r="EG31" s="525"/>
      <c r="EH31" s="525"/>
      <c r="EI31" s="525"/>
      <c r="EJ31" s="526"/>
      <c r="EK31" s="524"/>
      <c r="EL31" s="525"/>
      <c r="EM31" s="525"/>
      <c r="EN31" s="525"/>
      <c r="EO31" s="525"/>
      <c r="EP31" s="525"/>
      <c r="EQ31" s="525"/>
      <c r="ER31" s="525"/>
      <c r="ES31" s="525"/>
      <c r="ET31" s="526"/>
      <c r="EU31" s="524"/>
      <c r="EV31" s="525"/>
      <c r="EW31" s="525"/>
      <c r="EX31" s="525"/>
      <c r="EY31" s="525"/>
      <c r="EZ31" s="525"/>
      <c r="FA31" s="525"/>
      <c r="FB31" s="525"/>
      <c r="FC31" s="525"/>
      <c r="FD31" s="526"/>
      <c r="FE31" s="524"/>
      <c r="FF31" s="525"/>
      <c r="FG31" s="525"/>
      <c r="FH31" s="525"/>
      <c r="FI31" s="525"/>
      <c r="FJ31" s="525"/>
      <c r="FK31" s="525"/>
      <c r="FL31" s="525"/>
      <c r="FM31" s="525"/>
      <c r="FN31" s="526"/>
      <c r="FO31" s="524"/>
      <c r="FP31" s="525"/>
      <c r="FQ31" s="525"/>
      <c r="FR31" s="525"/>
      <c r="FS31" s="525"/>
      <c r="FT31" s="525"/>
      <c r="FU31" s="525"/>
      <c r="FV31" s="525"/>
      <c r="FW31" s="525"/>
      <c r="FX31" s="526"/>
      <c r="FY31" s="524"/>
      <c r="FZ31" s="525"/>
      <c r="GA31" s="525"/>
      <c r="GB31" s="525"/>
      <c r="GC31" s="525"/>
      <c r="GD31" s="525"/>
      <c r="GE31" s="525"/>
      <c r="GF31" s="525"/>
      <c r="GG31" s="525"/>
      <c r="GH31" s="526"/>
      <c r="GI31" s="524"/>
      <c r="GJ31" s="525"/>
      <c r="GK31" s="525"/>
      <c r="GL31" s="525"/>
      <c r="GM31" s="525"/>
      <c r="GN31" s="525"/>
      <c r="GO31" s="525"/>
      <c r="GP31" s="525"/>
      <c r="GQ31" s="525"/>
      <c r="GR31" s="526"/>
      <c r="GS31" s="524"/>
      <c r="GT31" s="525"/>
      <c r="GU31" s="525"/>
      <c r="GV31" s="525"/>
      <c r="GW31" s="525"/>
      <c r="GX31" s="525"/>
      <c r="GY31" s="525"/>
      <c r="GZ31" s="525"/>
      <c r="HA31" s="525"/>
      <c r="HB31" s="526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229"/>
        <v>0</v>
      </c>
      <c r="HN31" s="276">
        <f t="shared" si="231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76" t="e">
        <f t="shared" si="232"/>
        <v>#REF!</v>
      </c>
      <c r="HQ31" s="276">
        <f>+HM31+S!HM31+E!HM31+O!HM31</f>
        <v>0</v>
      </c>
      <c r="HR31" s="276">
        <f t="shared" si="233"/>
        <v>0</v>
      </c>
      <c r="HS31" s="276" t="e">
        <f>+HO31+S!HO31+E!HO31+O!HO31</f>
        <v>#REF!</v>
      </c>
      <c r="HT31" s="276" t="e">
        <f t="shared" si="233"/>
        <v>#REF!</v>
      </c>
      <c r="HU31" s="28"/>
      <c r="HV31" s="277">
        <f t="shared" si="219"/>
        <v>0</v>
      </c>
      <c r="HW31" s="277">
        <f t="shared" si="220"/>
        <v>0</v>
      </c>
      <c r="HX31" s="277">
        <f t="shared" si="221"/>
        <v>0</v>
      </c>
      <c r="HY31" s="277">
        <f t="shared" si="222"/>
        <v>0</v>
      </c>
      <c r="HZ31" s="277">
        <f t="shared" si="223"/>
        <v>0</v>
      </c>
      <c r="IA31" s="277">
        <f t="shared" si="224"/>
        <v>0</v>
      </c>
      <c r="IB31" s="277">
        <f t="shared" si="225"/>
        <v>0</v>
      </c>
      <c r="IC31" s="277">
        <f t="shared" si="226"/>
        <v>0</v>
      </c>
      <c r="ID31" s="277">
        <f t="shared" si="227"/>
        <v>0</v>
      </c>
      <c r="IE31" s="277">
        <f t="shared" si="228"/>
        <v>0</v>
      </c>
      <c r="IJ31" s="28"/>
      <c r="IK31" s="98" t="e">
        <f t="shared" si="230"/>
        <v>#REF!</v>
      </c>
    </row>
    <row r="32" spans="1:245" s="308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5" t="s">
        <v>124</v>
      </c>
      <c r="K32" s="527"/>
      <c r="L32" s="528"/>
      <c r="M32" s="528"/>
      <c r="N32" s="528"/>
      <c r="O32" s="528"/>
      <c r="P32" s="528"/>
      <c r="Q32" s="528"/>
      <c r="R32" s="528"/>
      <c r="S32" s="528"/>
      <c r="T32" s="529"/>
      <c r="U32" s="527"/>
      <c r="V32" s="528"/>
      <c r="W32" s="528"/>
      <c r="X32" s="528"/>
      <c r="Y32" s="528"/>
      <c r="Z32" s="528"/>
      <c r="AA32" s="528"/>
      <c r="AB32" s="528"/>
      <c r="AC32" s="528"/>
      <c r="AD32" s="529"/>
      <c r="AE32" s="527"/>
      <c r="AF32" s="528"/>
      <c r="AG32" s="528"/>
      <c r="AH32" s="528"/>
      <c r="AI32" s="528"/>
      <c r="AJ32" s="528"/>
      <c r="AK32" s="528"/>
      <c r="AL32" s="528"/>
      <c r="AM32" s="528"/>
      <c r="AN32" s="529"/>
      <c r="AO32" s="527"/>
      <c r="AP32" s="528"/>
      <c r="AQ32" s="528"/>
      <c r="AR32" s="528"/>
      <c r="AS32" s="528"/>
      <c r="AT32" s="528"/>
      <c r="AU32" s="528"/>
      <c r="AV32" s="528"/>
      <c r="AW32" s="528"/>
      <c r="AX32" s="529"/>
      <c r="AY32" s="527"/>
      <c r="AZ32" s="528"/>
      <c r="BA32" s="528"/>
      <c r="BB32" s="528"/>
      <c r="BC32" s="528"/>
      <c r="BD32" s="528"/>
      <c r="BE32" s="528"/>
      <c r="BF32" s="528"/>
      <c r="BG32" s="528"/>
      <c r="BH32" s="529"/>
      <c r="BI32" s="527"/>
      <c r="BJ32" s="528"/>
      <c r="BK32" s="528"/>
      <c r="BL32" s="528"/>
      <c r="BM32" s="528"/>
      <c r="BN32" s="528"/>
      <c r="BO32" s="528"/>
      <c r="BP32" s="528"/>
      <c r="BQ32" s="528"/>
      <c r="BR32" s="529"/>
      <c r="BS32" s="527"/>
      <c r="BT32" s="528"/>
      <c r="BU32" s="528"/>
      <c r="BV32" s="528"/>
      <c r="BW32" s="528"/>
      <c r="BX32" s="528"/>
      <c r="BY32" s="528"/>
      <c r="BZ32" s="528"/>
      <c r="CA32" s="528"/>
      <c r="CB32" s="529"/>
      <c r="CC32" s="527"/>
      <c r="CD32" s="528"/>
      <c r="CE32" s="528"/>
      <c r="CF32" s="528"/>
      <c r="CG32" s="528"/>
      <c r="CH32" s="528"/>
      <c r="CI32" s="528"/>
      <c r="CJ32" s="528"/>
      <c r="CK32" s="528"/>
      <c r="CL32" s="529"/>
      <c r="CM32" s="527"/>
      <c r="CN32" s="528"/>
      <c r="CO32" s="528"/>
      <c r="CP32" s="528"/>
      <c r="CQ32" s="528"/>
      <c r="CR32" s="528"/>
      <c r="CS32" s="528"/>
      <c r="CT32" s="528"/>
      <c r="CU32" s="528"/>
      <c r="CV32" s="529"/>
      <c r="CW32" s="527"/>
      <c r="CX32" s="528"/>
      <c r="CY32" s="528"/>
      <c r="CZ32" s="528"/>
      <c r="DA32" s="528"/>
      <c r="DB32" s="528"/>
      <c r="DC32" s="528"/>
      <c r="DD32" s="528"/>
      <c r="DE32" s="528"/>
      <c r="DF32" s="529"/>
      <c r="DG32" s="527"/>
      <c r="DH32" s="528"/>
      <c r="DI32" s="528"/>
      <c r="DJ32" s="528"/>
      <c r="DK32" s="528"/>
      <c r="DL32" s="528"/>
      <c r="DM32" s="528"/>
      <c r="DN32" s="528"/>
      <c r="DO32" s="528"/>
      <c r="DP32" s="529"/>
      <c r="DQ32" s="527"/>
      <c r="DR32" s="528"/>
      <c r="DS32" s="528"/>
      <c r="DT32" s="528"/>
      <c r="DU32" s="528"/>
      <c r="DV32" s="528"/>
      <c r="DW32" s="528"/>
      <c r="DX32" s="528"/>
      <c r="DY32" s="528"/>
      <c r="DZ32" s="529"/>
      <c r="EA32" s="527"/>
      <c r="EB32" s="528"/>
      <c r="EC32" s="528"/>
      <c r="ED32" s="528"/>
      <c r="EE32" s="528"/>
      <c r="EF32" s="528"/>
      <c r="EG32" s="528"/>
      <c r="EH32" s="528"/>
      <c r="EI32" s="528"/>
      <c r="EJ32" s="529"/>
      <c r="EK32" s="527"/>
      <c r="EL32" s="528"/>
      <c r="EM32" s="528"/>
      <c r="EN32" s="528"/>
      <c r="EO32" s="528"/>
      <c r="EP32" s="528"/>
      <c r="EQ32" s="528"/>
      <c r="ER32" s="528"/>
      <c r="ES32" s="528"/>
      <c r="ET32" s="529"/>
      <c r="EU32" s="527"/>
      <c r="EV32" s="528"/>
      <c r="EW32" s="528"/>
      <c r="EX32" s="528"/>
      <c r="EY32" s="528"/>
      <c r="EZ32" s="528"/>
      <c r="FA32" s="528"/>
      <c r="FB32" s="528"/>
      <c r="FC32" s="528"/>
      <c r="FD32" s="529"/>
      <c r="FE32" s="527"/>
      <c r="FF32" s="528"/>
      <c r="FG32" s="528"/>
      <c r="FH32" s="528"/>
      <c r="FI32" s="528"/>
      <c r="FJ32" s="528"/>
      <c r="FK32" s="528"/>
      <c r="FL32" s="528"/>
      <c r="FM32" s="528"/>
      <c r="FN32" s="529"/>
      <c r="FO32" s="527"/>
      <c r="FP32" s="528"/>
      <c r="FQ32" s="528"/>
      <c r="FR32" s="528"/>
      <c r="FS32" s="528"/>
      <c r="FT32" s="528"/>
      <c r="FU32" s="528"/>
      <c r="FV32" s="528"/>
      <c r="FW32" s="528"/>
      <c r="FX32" s="529"/>
      <c r="FY32" s="527"/>
      <c r="FZ32" s="528"/>
      <c r="GA32" s="528"/>
      <c r="GB32" s="528"/>
      <c r="GC32" s="528"/>
      <c r="GD32" s="528"/>
      <c r="GE32" s="528"/>
      <c r="GF32" s="528"/>
      <c r="GG32" s="528"/>
      <c r="GH32" s="529"/>
      <c r="GI32" s="527"/>
      <c r="GJ32" s="528"/>
      <c r="GK32" s="528"/>
      <c r="GL32" s="528"/>
      <c r="GM32" s="528"/>
      <c r="GN32" s="528"/>
      <c r="GO32" s="528"/>
      <c r="GP32" s="528"/>
      <c r="GQ32" s="528"/>
      <c r="GR32" s="529"/>
      <c r="GS32" s="527"/>
      <c r="GT32" s="528"/>
      <c r="GU32" s="528"/>
      <c r="GV32" s="528"/>
      <c r="GW32" s="528"/>
      <c r="GX32" s="528"/>
      <c r="GY32" s="528"/>
      <c r="GZ32" s="528"/>
      <c r="HA32" s="528"/>
      <c r="HB32" s="529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229"/>
        <v>0</v>
      </c>
      <c r="HN32" s="279">
        <f t="shared" si="231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79" t="e">
        <f t="shared" si="232"/>
        <v>#REF!</v>
      </c>
      <c r="HQ32" s="279">
        <f>+HM32+S!HM32+E!HM32+O!HM32</f>
        <v>0</v>
      </c>
      <c r="HR32" s="279">
        <f t="shared" si="233"/>
        <v>0</v>
      </c>
      <c r="HS32" s="279" t="e">
        <f>+HO32+S!HO32+E!HO32+O!HO32</f>
        <v>#REF!</v>
      </c>
      <c r="HT32" s="279" t="e">
        <f t="shared" si="233"/>
        <v>#REF!</v>
      </c>
      <c r="HU32" s="28"/>
      <c r="HV32" s="100">
        <f t="shared" si="219"/>
        <v>0</v>
      </c>
      <c r="HW32" s="100">
        <f t="shared" si="220"/>
        <v>0</v>
      </c>
      <c r="HX32" s="100">
        <f t="shared" si="221"/>
        <v>0</v>
      </c>
      <c r="HY32" s="100">
        <f t="shared" si="222"/>
        <v>0</v>
      </c>
      <c r="HZ32" s="100">
        <f t="shared" si="223"/>
        <v>0</v>
      </c>
      <c r="IA32" s="100">
        <f t="shared" si="224"/>
        <v>0</v>
      </c>
      <c r="IB32" s="100">
        <f t="shared" si="225"/>
        <v>0</v>
      </c>
      <c r="IC32" s="100">
        <f t="shared" si="226"/>
        <v>0</v>
      </c>
      <c r="ID32" s="100">
        <f t="shared" si="227"/>
        <v>0</v>
      </c>
      <c r="IE32" s="100">
        <f t="shared" si="228"/>
        <v>0</v>
      </c>
      <c r="IJ32" s="28"/>
      <c r="IK32" s="98" t="e">
        <f t="shared" si="230"/>
        <v>#REF!</v>
      </c>
    </row>
    <row r="33" spans="1:245" s="308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30"/>
      <c r="L33" s="531"/>
      <c r="M33" s="531"/>
      <c r="N33" s="531"/>
      <c r="O33" s="531"/>
      <c r="P33" s="531"/>
      <c r="Q33" s="531"/>
      <c r="R33" s="531"/>
      <c r="S33" s="531"/>
      <c r="T33" s="532"/>
      <c r="U33" s="530"/>
      <c r="V33" s="531"/>
      <c r="W33" s="531"/>
      <c r="X33" s="531"/>
      <c r="Y33" s="531"/>
      <c r="Z33" s="531"/>
      <c r="AA33" s="531"/>
      <c r="AB33" s="531"/>
      <c r="AC33" s="531"/>
      <c r="AD33" s="532"/>
      <c r="AE33" s="530"/>
      <c r="AF33" s="531"/>
      <c r="AG33" s="531"/>
      <c r="AH33" s="531"/>
      <c r="AI33" s="531"/>
      <c r="AJ33" s="531"/>
      <c r="AK33" s="531"/>
      <c r="AL33" s="531"/>
      <c r="AM33" s="531"/>
      <c r="AN33" s="532"/>
      <c r="AO33" s="530"/>
      <c r="AP33" s="531"/>
      <c r="AQ33" s="531"/>
      <c r="AR33" s="531"/>
      <c r="AS33" s="531"/>
      <c r="AT33" s="531"/>
      <c r="AU33" s="531"/>
      <c r="AV33" s="531"/>
      <c r="AW33" s="531"/>
      <c r="AX33" s="532"/>
      <c r="AY33" s="530"/>
      <c r="AZ33" s="531"/>
      <c r="BA33" s="531"/>
      <c r="BB33" s="531"/>
      <c r="BC33" s="531"/>
      <c r="BD33" s="531"/>
      <c r="BE33" s="531"/>
      <c r="BF33" s="531"/>
      <c r="BG33" s="531"/>
      <c r="BH33" s="532"/>
      <c r="BI33" s="530"/>
      <c r="BJ33" s="531"/>
      <c r="BK33" s="531"/>
      <c r="BL33" s="531"/>
      <c r="BM33" s="531"/>
      <c r="BN33" s="531"/>
      <c r="BO33" s="531"/>
      <c r="BP33" s="531"/>
      <c r="BQ33" s="531"/>
      <c r="BR33" s="532"/>
      <c r="BS33" s="530"/>
      <c r="BT33" s="531"/>
      <c r="BU33" s="531"/>
      <c r="BV33" s="531"/>
      <c r="BW33" s="531"/>
      <c r="BX33" s="531"/>
      <c r="BY33" s="531"/>
      <c r="BZ33" s="531"/>
      <c r="CA33" s="531"/>
      <c r="CB33" s="532"/>
      <c r="CC33" s="530"/>
      <c r="CD33" s="531"/>
      <c r="CE33" s="531"/>
      <c r="CF33" s="531"/>
      <c r="CG33" s="531"/>
      <c r="CH33" s="531"/>
      <c r="CI33" s="531"/>
      <c r="CJ33" s="531"/>
      <c r="CK33" s="531"/>
      <c r="CL33" s="532"/>
      <c r="CM33" s="530"/>
      <c r="CN33" s="531"/>
      <c r="CO33" s="531"/>
      <c r="CP33" s="531"/>
      <c r="CQ33" s="531"/>
      <c r="CR33" s="531"/>
      <c r="CS33" s="531"/>
      <c r="CT33" s="531"/>
      <c r="CU33" s="531"/>
      <c r="CV33" s="532"/>
      <c r="CW33" s="530"/>
      <c r="CX33" s="531"/>
      <c r="CY33" s="531"/>
      <c r="CZ33" s="531"/>
      <c r="DA33" s="531"/>
      <c r="DB33" s="531"/>
      <c r="DC33" s="531"/>
      <c r="DD33" s="531"/>
      <c r="DE33" s="531"/>
      <c r="DF33" s="532"/>
      <c r="DG33" s="530"/>
      <c r="DH33" s="531"/>
      <c r="DI33" s="531"/>
      <c r="DJ33" s="531"/>
      <c r="DK33" s="531"/>
      <c r="DL33" s="531"/>
      <c r="DM33" s="531"/>
      <c r="DN33" s="531"/>
      <c r="DO33" s="531"/>
      <c r="DP33" s="532"/>
      <c r="DQ33" s="530"/>
      <c r="DR33" s="531"/>
      <c r="DS33" s="531"/>
      <c r="DT33" s="531"/>
      <c r="DU33" s="531"/>
      <c r="DV33" s="531"/>
      <c r="DW33" s="531"/>
      <c r="DX33" s="531"/>
      <c r="DY33" s="531"/>
      <c r="DZ33" s="532"/>
      <c r="EA33" s="530"/>
      <c r="EB33" s="531"/>
      <c r="EC33" s="531"/>
      <c r="ED33" s="531"/>
      <c r="EE33" s="531"/>
      <c r="EF33" s="531"/>
      <c r="EG33" s="531"/>
      <c r="EH33" s="531"/>
      <c r="EI33" s="531"/>
      <c r="EJ33" s="532"/>
      <c r="EK33" s="530"/>
      <c r="EL33" s="531"/>
      <c r="EM33" s="531"/>
      <c r="EN33" s="531"/>
      <c r="EO33" s="531"/>
      <c r="EP33" s="531"/>
      <c r="EQ33" s="531"/>
      <c r="ER33" s="531"/>
      <c r="ES33" s="531"/>
      <c r="ET33" s="532"/>
      <c r="EU33" s="530"/>
      <c r="EV33" s="531"/>
      <c r="EW33" s="531"/>
      <c r="EX33" s="531"/>
      <c r="EY33" s="531"/>
      <c r="EZ33" s="531"/>
      <c r="FA33" s="531"/>
      <c r="FB33" s="531"/>
      <c r="FC33" s="531"/>
      <c r="FD33" s="532"/>
      <c r="FE33" s="530"/>
      <c r="FF33" s="531"/>
      <c r="FG33" s="531"/>
      <c r="FH33" s="531"/>
      <c r="FI33" s="531"/>
      <c r="FJ33" s="531"/>
      <c r="FK33" s="531"/>
      <c r="FL33" s="531"/>
      <c r="FM33" s="531"/>
      <c r="FN33" s="532"/>
      <c r="FO33" s="530"/>
      <c r="FP33" s="531"/>
      <c r="FQ33" s="531"/>
      <c r="FR33" s="531"/>
      <c r="FS33" s="531"/>
      <c r="FT33" s="531"/>
      <c r="FU33" s="531"/>
      <c r="FV33" s="531"/>
      <c r="FW33" s="531"/>
      <c r="FX33" s="532"/>
      <c r="FY33" s="530"/>
      <c r="FZ33" s="531"/>
      <c r="GA33" s="531"/>
      <c r="GB33" s="531"/>
      <c r="GC33" s="531"/>
      <c r="GD33" s="531"/>
      <c r="GE33" s="531"/>
      <c r="GF33" s="531"/>
      <c r="GG33" s="531"/>
      <c r="GH33" s="532"/>
      <c r="GI33" s="530"/>
      <c r="GJ33" s="531"/>
      <c r="GK33" s="531"/>
      <c r="GL33" s="531"/>
      <c r="GM33" s="531"/>
      <c r="GN33" s="531"/>
      <c r="GO33" s="531"/>
      <c r="GP33" s="531"/>
      <c r="GQ33" s="531"/>
      <c r="GR33" s="532"/>
      <c r="GS33" s="530"/>
      <c r="GT33" s="531"/>
      <c r="GU33" s="531"/>
      <c r="GV33" s="531"/>
      <c r="GW33" s="531"/>
      <c r="GX33" s="531"/>
      <c r="GY33" s="531"/>
      <c r="GZ33" s="531"/>
      <c r="HA33" s="531"/>
      <c r="HB33" s="532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229"/>
        <v>0</v>
      </c>
      <c r="HN33" s="84">
        <f t="shared" si="231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4" t="e">
        <f t="shared" si="232"/>
        <v>#REF!</v>
      </c>
      <c r="HQ33" s="84">
        <f>+HM33+S!HM33+E!HM33+O!HM33</f>
        <v>0</v>
      </c>
      <c r="HR33" s="84">
        <f t="shared" si="233"/>
        <v>0</v>
      </c>
      <c r="HS33" s="84" t="e">
        <f>+HO33+S!HO33+E!HO33+O!HO33</f>
        <v>#REF!</v>
      </c>
      <c r="HT33" s="84" t="e">
        <f t="shared" si="233"/>
        <v>#REF!</v>
      </c>
      <c r="HU33" s="28"/>
      <c r="HV33" s="86">
        <f t="shared" si="219"/>
        <v>0</v>
      </c>
      <c r="HW33" s="86">
        <f t="shared" si="220"/>
        <v>0</v>
      </c>
      <c r="HX33" s="86">
        <f t="shared" si="221"/>
        <v>0</v>
      </c>
      <c r="HY33" s="86">
        <f t="shared" si="222"/>
        <v>0</v>
      </c>
      <c r="HZ33" s="86">
        <f t="shared" si="223"/>
        <v>0</v>
      </c>
      <c r="IA33" s="86">
        <f t="shared" si="224"/>
        <v>0</v>
      </c>
      <c r="IB33" s="86">
        <f t="shared" si="225"/>
        <v>0</v>
      </c>
      <c r="IC33" s="86">
        <f t="shared" si="226"/>
        <v>0</v>
      </c>
      <c r="ID33" s="86">
        <f t="shared" si="227"/>
        <v>0</v>
      </c>
      <c r="IE33" s="86">
        <f t="shared" si="228"/>
        <v>0</v>
      </c>
      <c r="IJ33" s="28"/>
      <c r="IK33" s="98" t="e">
        <f t="shared" si="230"/>
        <v>#REF!</v>
      </c>
    </row>
    <row r="34" spans="1:245" s="308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30"/>
      <c r="L34" s="531"/>
      <c r="M34" s="531"/>
      <c r="N34" s="531"/>
      <c r="O34" s="531"/>
      <c r="P34" s="531"/>
      <c r="Q34" s="531"/>
      <c r="R34" s="531"/>
      <c r="S34" s="531"/>
      <c r="T34" s="532"/>
      <c r="U34" s="530"/>
      <c r="V34" s="531"/>
      <c r="W34" s="531"/>
      <c r="X34" s="531"/>
      <c r="Y34" s="531"/>
      <c r="Z34" s="531"/>
      <c r="AA34" s="531"/>
      <c r="AB34" s="531"/>
      <c r="AC34" s="531"/>
      <c r="AD34" s="532"/>
      <c r="AE34" s="530"/>
      <c r="AF34" s="531"/>
      <c r="AG34" s="531"/>
      <c r="AH34" s="531"/>
      <c r="AI34" s="531"/>
      <c r="AJ34" s="531"/>
      <c r="AK34" s="531"/>
      <c r="AL34" s="531"/>
      <c r="AM34" s="531"/>
      <c r="AN34" s="532"/>
      <c r="AO34" s="530"/>
      <c r="AP34" s="531"/>
      <c r="AQ34" s="531"/>
      <c r="AR34" s="531"/>
      <c r="AS34" s="531"/>
      <c r="AT34" s="531"/>
      <c r="AU34" s="531"/>
      <c r="AV34" s="531"/>
      <c r="AW34" s="531"/>
      <c r="AX34" s="532"/>
      <c r="AY34" s="530"/>
      <c r="AZ34" s="531"/>
      <c r="BA34" s="531"/>
      <c r="BB34" s="531"/>
      <c r="BC34" s="531"/>
      <c r="BD34" s="531"/>
      <c r="BE34" s="531"/>
      <c r="BF34" s="531"/>
      <c r="BG34" s="531"/>
      <c r="BH34" s="532"/>
      <c r="BI34" s="530"/>
      <c r="BJ34" s="531"/>
      <c r="BK34" s="531"/>
      <c r="BL34" s="531"/>
      <c r="BM34" s="531"/>
      <c r="BN34" s="531"/>
      <c r="BO34" s="531"/>
      <c r="BP34" s="531"/>
      <c r="BQ34" s="531"/>
      <c r="BR34" s="532"/>
      <c r="BS34" s="530"/>
      <c r="BT34" s="531"/>
      <c r="BU34" s="531"/>
      <c r="BV34" s="531"/>
      <c r="BW34" s="531"/>
      <c r="BX34" s="531"/>
      <c r="BY34" s="531"/>
      <c r="BZ34" s="531"/>
      <c r="CA34" s="531"/>
      <c r="CB34" s="532"/>
      <c r="CC34" s="530"/>
      <c r="CD34" s="531"/>
      <c r="CE34" s="531"/>
      <c r="CF34" s="531"/>
      <c r="CG34" s="531"/>
      <c r="CH34" s="531"/>
      <c r="CI34" s="531"/>
      <c r="CJ34" s="531"/>
      <c r="CK34" s="531"/>
      <c r="CL34" s="532"/>
      <c r="CM34" s="530"/>
      <c r="CN34" s="531"/>
      <c r="CO34" s="531"/>
      <c r="CP34" s="531"/>
      <c r="CQ34" s="531"/>
      <c r="CR34" s="531"/>
      <c r="CS34" s="531"/>
      <c r="CT34" s="531"/>
      <c r="CU34" s="531"/>
      <c r="CV34" s="532"/>
      <c r="CW34" s="530"/>
      <c r="CX34" s="531"/>
      <c r="CY34" s="531"/>
      <c r="CZ34" s="531"/>
      <c r="DA34" s="531"/>
      <c r="DB34" s="531"/>
      <c r="DC34" s="531"/>
      <c r="DD34" s="531"/>
      <c r="DE34" s="531"/>
      <c r="DF34" s="532"/>
      <c r="DG34" s="530"/>
      <c r="DH34" s="531"/>
      <c r="DI34" s="531"/>
      <c r="DJ34" s="531"/>
      <c r="DK34" s="531"/>
      <c r="DL34" s="531"/>
      <c r="DM34" s="531"/>
      <c r="DN34" s="531"/>
      <c r="DO34" s="531"/>
      <c r="DP34" s="532"/>
      <c r="DQ34" s="530"/>
      <c r="DR34" s="531"/>
      <c r="DS34" s="531"/>
      <c r="DT34" s="531"/>
      <c r="DU34" s="531"/>
      <c r="DV34" s="531"/>
      <c r="DW34" s="531"/>
      <c r="DX34" s="531"/>
      <c r="DY34" s="531"/>
      <c r="DZ34" s="532"/>
      <c r="EA34" s="530"/>
      <c r="EB34" s="531"/>
      <c r="EC34" s="531"/>
      <c r="ED34" s="531"/>
      <c r="EE34" s="531"/>
      <c r="EF34" s="531"/>
      <c r="EG34" s="531"/>
      <c r="EH34" s="531"/>
      <c r="EI34" s="531"/>
      <c r="EJ34" s="532"/>
      <c r="EK34" s="530"/>
      <c r="EL34" s="531"/>
      <c r="EM34" s="531"/>
      <c r="EN34" s="531"/>
      <c r="EO34" s="531"/>
      <c r="EP34" s="531"/>
      <c r="EQ34" s="531"/>
      <c r="ER34" s="531"/>
      <c r="ES34" s="531"/>
      <c r="ET34" s="532"/>
      <c r="EU34" s="530"/>
      <c r="EV34" s="531"/>
      <c r="EW34" s="531"/>
      <c r="EX34" s="531"/>
      <c r="EY34" s="531"/>
      <c r="EZ34" s="531"/>
      <c r="FA34" s="531"/>
      <c r="FB34" s="531"/>
      <c r="FC34" s="531"/>
      <c r="FD34" s="532"/>
      <c r="FE34" s="530"/>
      <c r="FF34" s="531"/>
      <c r="FG34" s="531"/>
      <c r="FH34" s="531"/>
      <c r="FI34" s="531"/>
      <c r="FJ34" s="531"/>
      <c r="FK34" s="531"/>
      <c r="FL34" s="531"/>
      <c r="FM34" s="531"/>
      <c r="FN34" s="532"/>
      <c r="FO34" s="530"/>
      <c r="FP34" s="531"/>
      <c r="FQ34" s="531"/>
      <c r="FR34" s="531"/>
      <c r="FS34" s="531"/>
      <c r="FT34" s="531"/>
      <c r="FU34" s="531"/>
      <c r="FV34" s="531"/>
      <c r="FW34" s="531"/>
      <c r="FX34" s="532"/>
      <c r="FY34" s="530"/>
      <c r="FZ34" s="531"/>
      <c r="GA34" s="531"/>
      <c r="GB34" s="531"/>
      <c r="GC34" s="531"/>
      <c r="GD34" s="531"/>
      <c r="GE34" s="531"/>
      <c r="GF34" s="531"/>
      <c r="GG34" s="531"/>
      <c r="GH34" s="532"/>
      <c r="GI34" s="530"/>
      <c r="GJ34" s="531"/>
      <c r="GK34" s="531"/>
      <c r="GL34" s="531"/>
      <c r="GM34" s="531"/>
      <c r="GN34" s="531"/>
      <c r="GO34" s="531"/>
      <c r="GP34" s="531"/>
      <c r="GQ34" s="531"/>
      <c r="GR34" s="532"/>
      <c r="GS34" s="530"/>
      <c r="GT34" s="531"/>
      <c r="GU34" s="531"/>
      <c r="GV34" s="531"/>
      <c r="GW34" s="531"/>
      <c r="GX34" s="531"/>
      <c r="GY34" s="531"/>
      <c r="GZ34" s="531"/>
      <c r="HA34" s="531"/>
      <c r="HB34" s="532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229"/>
        <v>0</v>
      </c>
      <c r="HN34" s="84">
        <f t="shared" si="231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4" t="e">
        <f t="shared" si="232"/>
        <v>#REF!</v>
      </c>
      <c r="HQ34" s="84">
        <f>+HM34+S!HM34+E!HM34+O!HM34</f>
        <v>0</v>
      </c>
      <c r="HR34" s="84">
        <f t="shared" si="233"/>
        <v>0</v>
      </c>
      <c r="HS34" s="84" t="e">
        <f>+HO34+S!HO34+E!HO34+O!HO34</f>
        <v>#REF!</v>
      </c>
      <c r="HT34" s="84" t="e">
        <f t="shared" si="233"/>
        <v>#REF!</v>
      </c>
      <c r="HU34" s="28"/>
      <c r="HV34" s="86">
        <f t="shared" si="219"/>
        <v>0</v>
      </c>
      <c r="HW34" s="86">
        <f t="shared" si="220"/>
        <v>0</v>
      </c>
      <c r="HX34" s="86">
        <f t="shared" si="221"/>
        <v>0</v>
      </c>
      <c r="HY34" s="86">
        <f t="shared" si="222"/>
        <v>0</v>
      </c>
      <c r="HZ34" s="86">
        <f t="shared" si="223"/>
        <v>0</v>
      </c>
      <c r="IA34" s="86">
        <f t="shared" si="224"/>
        <v>0</v>
      </c>
      <c r="IB34" s="86">
        <f t="shared" si="225"/>
        <v>0</v>
      </c>
      <c r="IC34" s="86">
        <f t="shared" si="226"/>
        <v>0</v>
      </c>
      <c r="ID34" s="86">
        <f t="shared" si="227"/>
        <v>0</v>
      </c>
      <c r="IE34" s="86">
        <f t="shared" si="228"/>
        <v>0</v>
      </c>
      <c r="IJ34" s="28"/>
      <c r="IK34" s="98" t="e">
        <f t="shared" si="230"/>
        <v>#REF!</v>
      </c>
    </row>
    <row r="35" spans="1:245" s="308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6" t="s">
        <v>127</v>
      </c>
      <c r="K35" s="533"/>
      <c r="L35" s="534"/>
      <c r="M35" s="534"/>
      <c r="N35" s="534"/>
      <c r="O35" s="534"/>
      <c r="P35" s="534"/>
      <c r="Q35" s="534"/>
      <c r="R35" s="534"/>
      <c r="S35" s="534"/>
      <c r="T35" s="535"/>
      <c r="U35" s="533"/>
      <c r="V35" s="534"/>
      <c r="W35" s="534"/>
      <c r="X35" s="534"/>
      <c r="Y35" s="534"/>
      <c r="Z35" s="534"/>
      <c r="AA35" s="534"/>
      <c r="AB35" s="534"/>
      <c r="AC35" s="534"/>
      <c r="AD35" s="535"/>
      <c r="AE35" s="533"/>
      <c r="AF35" s="534"/>
      <c r="AG35" s="534"/>
      <c r="AH35" s="534"/>
      <c r="AI35" s="534"/>
      <c r="AJ35" s="534"/>
      <c r="AK35" s="534"/>
      <c r="AL35" s="534"/>
      <c r="AM35" s="534"/>
      <c r="AN35" s="535"/>
      <c r="AO35" s="533"/>
      <c r="AP35" s="534"/>
      <c r="AQ35" s="534"/>
      <c r="AR35" s="534"/>
      <c r="AS35" s="534"/>
      <c r="AT35" s="534"/>
      <c r="AU35" s="534"/>
      <c r="AV35" s="534"/>
      <c r="AW35" s="534"/>
      <c r="AX35" s="535"/>
      <c r="AY35" s="533"/>
      <c r="AZ35" s="534"/>
      <c r="BA35" s="534"/>
      <c r="BB35" s="534"/>
      <c r="BC35" s="534"/>
      <c r="BD35" s="534"/>
      <c r="BE35" s="534"/>
      <c r="BF35" s="534"/>
      <c r="BG35" s="534"/>
      <c r="BH35" s="535"/>
      <c r="BI35" s="533"/>
      <c r="BJ35" s="534"/>
      <c r="BK35" s="534"/>
      <c r="BL35" s="534"/>
      <c r="BM35" s="534"/>
      <c r="BN35" s="534"/>
      <c r="BO35" s="534"/>
      <c r="BP35" s="534"/>
      <c r="BQ35" s="534"/>
      <c r="BR35" s="535"/>
      <c r="BS35" s="533"/>
      <c r="BT35" s="534"/>
      <c r="BU35" s="534"/>
      <c r="BV35" s="534"/>
      <c r="BW35" s="534"/>
      <c r="BX35" s="534"/>
      <c r="BY35" s="534"/>
      <c r="BZ35" s="534"/>
      <c r="CA35" s="534"/>
      <c r="CB35" s="535"/>
      <c r="CC35" s="533"/>
      <c r="CD35" s="534"/>
      <c r="CE35" s="534"/>
      <c r="CF35" s="534"/>
      <c r="CG35" s="534"/>
      <c r="CH35" s="534"/>
      <c r="CI35" s="534"/>
      <c r="CJ35" s="534"/>
      <c r="CK35" s="534"/>
      <c r="CL35" s="535"/>
      <c r="CM35" s="533"/>
      <c r="CN35" s="534"/>
      <c r="CO35" s="534"/>
      <c r="CP35" s="534"/>
      <c r="CQ35" s="534"/>
      <c r="CR35" s="534"/>
      <c r="CS35" s="534"/>
      <c r="CT35" s="534"/>
      <c r="CU35" s="534"/>
      <c r="CV35" s="535"/>
      <c r="CW35" s="533"/>
      <c r="CX35" s="534"/>
      <c r="CY35" s="534"/>
      <c r="CZ35" s="534"/>
      <c r="DA35" s="534"/>
      <c r="DB35" s="534"/>
      <c r="DC35" s="534"/>
      <c r="DD35" s="534"/>
      <c r="DE35" s="534"/>
      <c r="DF35" s="535"/>
      <c r="DG35" s="533"/>
      <c r="DH35" s="534"/>
      <c r="DI35" s="534"/>
      <c r="DJ35" s="534"/>
      <c r="DK35" s="534"/>
      <c r="DL35" s="534"/>
      <c r="DM35" s="534"/>
      <c r="DN35" s="534"/>
      <c r="DO35" s="534"/>
      <c r="DP35" s="535"/>
      <c r="DQ35" s="533"/>
      <c r="DR35" s="534"/>
      <c r="DS35" s="534"/>
      <c r="DT35" s="534"/>
      <c r="DU35" s="534"/>
      <c r="DV35" s="534"/>
      <c r="DW35" s="534"/>
      <c r="DX35" s="534"/>
      <c r="DY35" s="534"/>
      <c r="DZ35" s="535"/>
      <c r="EA35" s="533"/>
      <c r="EB35" s="534"/>
      <c r="EC35" s="534"/>
      <c r="ED35" s="534"/>
      <c r="EE35" s="534"/>
      <c r="EF35" s="534"/>
      <c r="EG35" s="534"/>
      <c r="EH35" s="534"/>
      <c r="EI35" s="534"/>
      <c r="EJ35" s="535"/>
      <c r="EK35" s="533"/>
      <c r="EL35" s="534"/>
      <c r="EM35" s="534"/>
      <c r="EN35" s="534"/>
      <c r="EO35" s="534"/>
      <c r="EP35" s="534"/>
      <c r="EQ35" s="534"/>
      <c r="ER35" s="534"/>
      <c r="ES35" s="534"/>
      <c r="ET35" s="535"/>
      <c r="EU35" s="533"/>
      <c r="EV35" s="534"/>
      <c r="EW35" s="534"/>
      <c r="EX35" s="534"/>
      <c r="EY35" s="534"/>
      <c r="EZ35" s="534"/>
      <c r="FA35" s="534"/>
      <c r="FB35" s="534"/>
      <c r="FC35" s="534"/>
      <c r="FD35" s="535"/>
      <c r="FE35" s="533"/>
      <c r="FF35" s="534"/>
      <c r="FG35" s="534"/>
      <c r="FH35" s="534"/>
      <c r="FI35" s="534"/>
      <c r="FJ35" s="534"/>
      <c r="FK35" s="534"/>
      <c r="FL35" s="534"/>
      <c r="FM35" s="534"/>
      <c r="FN35" s="535"/>
      <c r="FO35" s="533"/>
      <c r="FP35" s="534"/>
      <c r="FQ35" s="534"/>
      <c r="FR35" s="534"/>
      <c r="FS35" s="534"/>
      <c r="FT35" s="534"/>
      <c r="FU35" s="534"/>
      <c r="FV35" s="534"/>
      <c r="FW35" s="534"/>
      <c r="FX35" s="535"/>
      <c r="FY35" s="533"/>
      <c r="FZ35" s="534"/>
      <c r="GA35" s="534"/>
      <c r="GB35" s="534"/>
      <c r="GC35" s="534"/>
      <c r="GD35" s="534"/>
      <c r="GE35" s="534"/>
      <c r="GF35" s="534"/>
      <c r="GG35" s="534"/>
      <c r="GH35" s="535"/>
      <c r="GI35" s="533"/>
      <c r="GJ35" s="534"/>
      <c r="GK35" s="534"/>
      <c r="GL35" s="534"/>
      <c r="GM35" s="534"/>
      <c r="GN35" s="534"/>
      <c r="GO35" s="534"/>
      <c r="GP35" s="534"/>
      <c r="GQ35" s="534"/>
      <c r="GR35" s="535"/>
      <c r="GS35" s="533"/>
      <c r="GT35" s="534"/>
      <c r="GU35" s="534"/>
      <c r="GV35" s="534"/>
      <c r="GW35" s="534"/>
      <c r="GX35" s="534"/>
      <c r="GY35" s="534"/>
      <c r="GZ35" s="534"/>
      <c r="HA35" s="534"/>
      <c r="HB35" s="535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229"/>
        <v>0</v>
      </c>
      <c r="HN35" s="276">
        <f t="shared" si="231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76" t="e">
        <f t="shared" si="232"/>
        <v>#REF!</v>
      </c>
      <c r="HQ35" s="276">
        <f>+HM35+S!HM35+E!HM35+O!HM35</f>
        <v>0</v>
      </c>
      <c r="HR35" s="276">
        <f t="shared" si="233"/>
        <v>0</v>
      </c>
      <c r="HS35" s="276" t="e">
        <f>+HO35+S!HO35+E!HO35+O!HO35</f>
        <v>#REF!</v>
      </c>
      <c r="HT35" s="276" t="e">
        <f t="shared" si="233"/>
        <v>#REF!</v>
      </c>
      <c r="HU35" s="28"/>
      <c r="HV35" s="277">
        <f t="shared" si="219"/>
        <v>0</v>
      </c>
      <c r="HW35" s="277">
        <f t="shared" si="220"/>
        <v>0</v>
      </c>
      <c r="HX35" s="277">
        <f t="shared" si="221"/>
        <v>0</v>
      </c>
      <c r="HY35" s="277">
        <f t="shared" si="222"/>
        <v>0</v>
      </c>
      <c r="HZ35" s="277">
        <f t="shared" si="223"/>
        <v>0</v>
      </c>
      <c r="IA35" s="277">
        <f t="shared" si="224"/>
        <v>0</v>
      </c>
      <c r="IB35" s="277">
        <f t="shared" si="225"/>
        <v>0</v>
      </c>
      <c r="IC35" s="277">
        <f t="shared" si="226"/>
        <v>0</v>
      </c>
      <c r="ID35" s="277">
        <f t="shared" si="227"/>
        <v>0</v>
      </c>
      <c r="IE35" s="277">
        <f t="shared" si="228"/>
        <v>0</v>
      </c>
      <c r="IJ35" s="28"/>
      <c r="IK35" s="98" t="e">
        <f t="shared" si="230"/>
        <v>#REF!</v>
      </c>
    </row>
    <row r="36" spans="1:245" s="308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5" t="s">
        <v>128</v>
      </c>
      <c r="K36" s="536"/>
      <c r="L36" s="537"/>
      <c r="M36" s="537"/>
      <c r="N36" s="537"/>
      <c r="O36" s="537"/>
      <c r="P36" s="537"/>
      <c r="Q36" s="537"/>
      <c r="R36" s="537"/>
      <c r="S36" s="537"/>
      <c r="T36" s="538"/>
      <c r="U36" s="536"/>
      <c r="V36" s="537"/>
      <c r="W36" s="537"/>
      <c r="X36" s="537"/>
      <c r="Y36" s="537"/>
      <c r="Z36" s="537"/>
      <c r="AA36" s="537"/>
      <c r="AB36" s="537"/>
      <c r="AC36" s="537"/>
      <c r="AD36" s="538"/>
      <c r="AE36" s="536"/>
      <c r="AF36" s="537"/>
      <c r="AG36" s="537"/>
      <c r="AH36" s="537"/>
      <c r="AI36" s="537"/>
      <c r="AJ36" s="537"/>
      <c r="AK36" s="537"/>
      <c r="AL36" s="537"/>
      <c r="AM36" s="537"/>
      <c r="AN36" s="538"/>
      <c r="AO36" s="536"/>
      <c r="AP36" s="537"/>
      <c r="AQ36" s="537"/>
      <c r="AR36" s="537"/>
      <c r="AS36" s="537"/>
      <c r="AT36" s="537"/>
      <c r="AU36" s="537"/>
      <c r="AV36" s="537"/>
      <c r="AW36" s="537"/>
      <c r="AX36" s="538"/>
      <c r="AY36" s="536"/>
      <c r="AZ36" s="537"/>
      <c r="BA36" s="537"/>
      <c r="BB36" s="537"/>
      <c r="BC36" s="537"/>
      <c r="BD36" s="537"/>
      <c r="BE36" s="537"/>
      <c r="BF36" s="537"/>
      <c r="BG36" s="537"/>
      <c r="BH36" s="538"/>
      <c r="BI36" s="536"/>
      <c r="BJ36" s="537"/>
      <c r="BK36" s="537"/>
      <c r="BL36" s="537"/>
      <c r="BM36" s="537"/>
      <c r="BN36" s="537"/>
      <c r="BO36" s="537"/>
      <c r="BP36" s="537"/>
      <c r="BQ36" s="537"/>
      <c r="BR36" s="538"/>
      <c r="BS36" s="536"/>
      <c r="BT36" s="537"/>
      <c r="BU36" s="537"/>
      <c r="BV36" s="537"/>
      <c r="BW36" s="537"/>
      <c r="BX36" s="537"/>
      <c r="BY36" s="537"/>
      <c r="BZ36" s="537"/>
      <c r="CA36" s="537"/>
      <c r="CB36" s="538"/>
      <c r="CC36" s="536"/>
      <c r="CD36" s="537"/>
      <c r="CE36" s="537"/>
      <c r="CF36" s="537"/>
      <c r="CG36" s="537"/>
      <c r="CH36" s="537"/>
      <c r="CI36" s="537"/>
      <c r="CJ36" s="537"/>
      <c r="CK36" s="537"/>
      <c r="CL36" s="538"/>
      <c r="CM36" s="536"/>
      <c r="CN36" s="537"/>
      <c r="CO36" s="537"/>
      <c r="CP36" s="537"/>
      <c r="CQ36" s="537"/>
      <c r="CR36" s="537"/>
      <c r="CS36" s="537"/>
      <c r="CT36" s="537"/>
      <c r="CU36" s="537"/>
      <c r="CV36" s="538"/>
      <c r="CW36" s="536"/>
      <c r="CX36" s="537"/>
      <c r="CY36" s="537"/>
      <c r="CZ36" s="537"/>
      <c r="DA36" s="537"/>
      <c r="DB36" s="537"/>
      <c r="DC36" s="537"/>
      <c r="DD36" s="537"/>
      <c r="DE36" s="537"/>
      <c r="DF36" s="538"/>
      <c r="DG36" s="536"/>
      <c r="DH36" s="537"/>
      <c r="DI36" s="537"/>
      <c r="DJ36" s="537"/>
      <c r="DK36" s="537"/>
      <c r="DL36" s="537"/>
      <c r="DM36" s="537"/>
      <c r="DN36" s="537"/>
      <c r="DO36" s="537"/>
      <c r="DP36" s="538"/>
      <c r="DQ36" s="536"/>
      <c r="DR36" s="537"/>
      <c r="DS36" s="537"/>
      <c r="DT36" s="537"/>
      <c r="DU36" s="537"/>
      <c r="DV36" s="537"/>
      <c r="DW36" s="537"/>
      <c r="DX36" s="537"/>
      <c r="DY36" s="537"/>
      <c r="DZ36" s="538"/>
      <c r="EA36" s="536"/>
      <c r="EB36" s="537"/>
      <c r="EC36" s="537"/>
      <c r="ED36" s="537"/>
      <c r="EE36" s="537"/>
      <c r="EF36" s="537"/>
      <c r="EG36" s="537"/>
      <c r="EH36" s="537"/>
      <c r="EI36" s="537"/>
      <c r="EJ36" s="538"/>
      <c r="EK36" s="536"/>
      <c r="EL36" s="537"/>
      <c r="EM36" s="537"/>
      <c r="EN36" s="537"/>
      <c r="EO36" s="537"/>
      <c r="EP36" s="537"/>
      <c r="EQ36" s="537"/>
      <c r="ER36" s="537"/>
      <c r="ES36" s="537"/>
      <c r="ET36" s="538"/>
      <c r="EU36" s="536"/>
      <c r="EV36" s="537"/>
      <c r="EW36" s="537"/>
      <c r="EX36" s="537"/>
      <c r="EY36" s="537"/>
      <c r="EZ36" s="537"/>
      <c r="FA36" s="537"/>
      <c r="FB36" s="537"/>
      <c r="FC36" s="537"/>
      <c r="FD36" s="538"/>
      <c r="FE36" s="536"/>
      <c r="FF36" s="537"/>
      <c r="FG36" s="537"/>
      <c r="FH36" s="537"/>
      <c r="FI36" s="537"/>
      <c r="FJ36" s="537"/>
      <c r="FK36" s="537"/>
      <c r="FL36" s="537"/>
      <c r="FM36" s="537"/>
      <c r="FN36" s="538"/>
      <c r="FO36" s="536"/>
      <c r="FP36" s="537"/>
      <c r="FQ36" s="537"/>
      <c r="FR36" s="537"/>
      <c r="FS36" s="537"/>
      <c r="FT36" s="537"/>
      <c r="FU36" s="537"/>
      <c r="FV36" s="537"/>
      <c r="FW36" s="537"/>
      <c r="FX36" s="538"/>
      <c r="FY36" s="536"/>
      <c r="FZ36" s="537"/>
      <c r="GA36" s="537"/>
      <c r="GB36" s="537"/>
      <c r="GC36" s="537"/>
      <c r="GD36" s="537"/>
      <c r="GE36" s="537"/>
      <c r="GF36" s="537"/>
      <c r="GG36" s="537"/>
      <c r="GH36" s="538"/>
      <c r="GI36" s="536"/>
      <c r="GJ36" s="537"/>
      <c r="GK36" s="537"/>
      <c r="GL36" s="537"/>
      <c r="GM36" s="537"/>
      <c r="GN36" s="537"/>
      <c r="GO36" s="537"/>
      <c r="GP36" s="537"/>
      <c r="GQ36" s="537"/>
      <c r="GR36" s="538"/>
      <c r="GS36" s="536"/>
      <c r="GT36" s="537"/>
      <c r="GU36" s="537"/>
      <c r="GV36" s="537"/>
      <c r="GW36" s="537"/>
      <c r="GX36" s="537"/>
      <c r="GY36" s="537"/>
      <c r="GZ36" s="537"/>
      <c r="HA36" s="537"/>
      <c r="HB36" s="538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229"/>
        <v>0</v>
      </c>
      <c r="HN36" s="279">
        <f t="shared" si="231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79" t="e">
        <f t="shared" si="232"/>
        <v>#REF!</v>
      </c>
      <c r="HQ36" s="279">
        <f>+HM36+S!HM36+E!HM36+O!HM36</f>
        <v>0</v>
      </c>
      <c r="HR36" s="279">
        <f t="shared" si="233"/>
        <v>0</v>
      </c>
      <c r="HS36" s="279" t="e">
        <f>+HO36+S!HO36+E!HO36+O!HO36</f>
        <v>#REF!</v>
      </c>
      <c r="HT36" s="279" t="e">
        <f t="shared" si="233"/>
        <v>#REF!</v>
      </c>
      <c r="HU36" s="28"/>
      <c r="HV36" s="100">
        <f t="shared" si="219"/>
        <v>0</v>
      </c>
      <c r="HW36" s="100">
        <f t="shared" si="220"/>
        <v>0</v>
      </c>
      <c r="HX36" s="100">
        <f t="shared" si="221"/>
        <v>0</v>
      </c>
      <c r="HY36" s="100">
        <f t="shared" si="222"/>
        <v>0</v>
      </c>
      <c r="HZ36" s="100">
        <f t="shared" si="223"/>
        <v>0</v>
      </c>
      <c r="IA36" s="100">
        <f t="shared" si="224"/>
        <v>0</v>
      </c>
      <c r="IB36" s="100">
        <f t="shared" si="225"/>
        <v>0</v>
      </c>
      <c r="IC36" s="100">
        <f t="shared" si="226"/>
        <v>0</v>
      </c>
      <c r="ID36" s="100">
        <f t="shared" si="227"/>
        <v>0</v>
      </c>
      <c r="IE36" s="100">
        <f t="shared" si="228"/>
        <v>0</v>
      </c>
      <c r="IJ36" s="28"/>
      <c r="IK36" s="98" t="e">
        <f t="shared" si="230"/>
        <v>#REF!</v>
      </c>
    </row>
    <row r="37" spans="1:245" s="308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39"/>
      <c r="L37" s="540"/>
      <c r="M37" s="540"/>
      <c r="N37" s="540"/>
      <c r="O37" s="540"/>
      <c r="P37" s="540"/>
      <c r="Q37" s="540"/>
      <c r="R37" s="540"/>
      <c r="S37" s="540"/>
      <c r="T37" s="541"/>
      <c r="U37" s="539"/>
      <c r="V37" s="540"/>
      <c r="W37" s="540"/>
      <c r="X37" s="540"/>
      <c r="Y37" s="540"/>
      <c r="Z37" s="540"/>
      <c r="AA37" s="540"/>
      <c r="AB37" s="540"/>
      <c r="AC37" s="540"/>
      <c r="AD37" s="541"/>
      <c r="AE37" s="539"/>
      <c r="AF37" s="540"/>
      <c r="AG37" s="540"/>
      <c r="AH37" s="540"/>
      <c r="AI37" s="540"/>
      <c r="AJ37" s="540"/>
      <c r="AK37" s="540"/>
      <c r="AL37" s="540"/>
      <c r="AM37" s="540"/>
      <c r="AN37" s="541"/>
      <c r="AO37" s="539"/>
      <c r="AP37" s="540"/>
      <c r="AQ37" s="540"/>
      <c r="AR37" s="540"/>
      <c r="AS37" s="540"/>
      <c r="AT37" s="540"/>
      <c r="AU37" s="540"/>
      <c r="AV37" s="540"/>
      <c r="AW37" s="540"/>
      <c r="AX37" s="541"/>
      <c r="AY37" s="539"/>
      <c r="AZ37" s="540"/>
      <c r="BA37" s="540"/>
      <c r="BB37" s="540"/>
      <c r="BC37" s="540"/>
      <c r="BD37" s="540"/>
      <c r="BE37" s="540"/>
      <c r="BF37" s="540"/>
      <c r="BG37" s="540"/>
      <c r="BH37" s="541"/>
      <c r="BI37" s="539"/>
      <c r="BJ37" s="540"/>
      <c r="BK37" s="540"/>
      <c r="BL37" s="540"/>
      <c r="BM37" s="540"/>
      <c r="BN37" s="540"/>
      <c r="BO37" s="540"/>
      <c r="BP37" s="540"/>
      <c r="BQ37" s="540"/>
      <c r="BR37" s="541"/>
      <c r="BS37" s="539"/>
      <c r="BT37" s="540"/>
      <c r="BU37" s="540"/>
      <c r="BV37" s="540"/>
      <c r="BW37" s="540"/>
      <c r="BX37" s="540"/>
      <c r="BY37" s="540"/>
      <c r="BZ37" s="540"/>
      <c r="CA37" s="540"/>
      <c r="CB37" s="541"/>
      <c r="CC37" s="539"/>
      <c r="CD37" s="540"/>
      <c r="CE37" s="540"/>
      <c r="CF37" s="540"/>
      <c r="CG37" s="540"/>
      <c r="CH37" s="540"/>
      <c r="CI37" s="540"/>
      <c r="CJ37" s="540"/>
      <c r="CK37" s="540"/>
      <c r="CL37" s="541"/>
      <c r="CM37" s="539"/>
      <c r="CN37" s="540"/>
      <c r="CO37" s="540"/>
      <c r="CP37" s="540"/>
      <c r="CQ37" s="540"/>
      <c r="CR37" s="540"/>
      <c r="CS37" s="540"/>
      <c r="CT37" s="540"/>
      <c r="CU37" s="540"/>
      <c r="CV37" s="541"/>
      <c r="CW37" s="539"/>
      <c r="CX37" s="540"/>
      <c r="CY37" s="540"/>
      <c r="CZ37" s="540"/>
      <c r="DA37" s="540"/>
      <c r="DB37" s="540"/>
      <c r="DC37" s="540"/>
      <c r="DD37" s="540"/>
      <c r="DE37" s="540"/>
      <c r="DF37" s="541"/>
      <c r="DG37" s="539"/>
      <c r="DH37" s="540"/>
      <c r="DI37" s="540"/>
      <c r="DJ37" s="540"/>
      <c r="DK37" s="540"/>
      <c r="DL37" s="540"/>
      <c r="DM37" s="540"/>
      <c r="DN37" s="540"/>
      <c r="DO37" s="540"/>
      <c r="DP37" s="541"/>
      <c r="DQ37" s="539"/>
      <c r="DR37" s="540"/>
      <c r="DS37" s="540"/>
      <c r="DT37" s="540"/>
      <c r="DU37" s="540"/>
      <c r="DV37" s="540"/>
      <c r="DW37" s="540"/>
      <c r="DX37" s="540"/>
      <c r="DY37" s="540"/>
      <c r="DZ37" s="541"/>
      <c r="EA37" s="539"/>
      <c r="EB37" s="540"/>
      <c r="EC37" s="540"/>
      <c r="ED37" s="540"/>
      <c r="EE37" s="540"/>
      <c r="EF37" s="540"/>
      <c r="EG37" s="540"/>
      <c r="EH37" s="540"/>
      <c r="EI37" s="540"/>
      <c r="EJ37" s="541"/>
      <c r="EK37" s="539"/>
      <c r="EL37" s="540"/>
      <c r="EM37" s="540"/>
      <c r="EN37" s="540"/>
      <c r="EO37" s="540"/>
      <c r="EP37" s="540"/>
      <c r="EQ37" s="540"/>
      <c r="ER37" s="540"/>
      <c r="ES37" s="540"/>
      <c r="ET37" s="541"/>
      <c r="EU37" s="539"/>
      <c r="EV37" s="540"/>
      <c r="EW37" s="540"/>
      <c r="EX37" s="540"/>
      <c r="EY37" s="540"/>
      <c r="EZ37" s="540"/>
      <c r="FA37" s="540"/>
      <c r="FB37" s="540"/>
      <c r="FC37" s="540"/>
      <c r="FD37" s="541"/>
      <c r="FE37" s="539"/>
      <c r="FF37" s="540"/>
      <c r="FG37" s="540"/>
      <c r="FH37" s="540"/>
      <c r="FI37" s="540"/>
      <c r="FJ37" s="540"/>
      <c r="FK37" s="540"/>
      <c r="FL37" s="540"/>
      <c r="FM37" s="540"/>
      <c r="FN37" s="541"/>
      <c r="FO37" s="539"/>
      <c r="FP37" s="540"/>
      <c r="FQ37" s="540"/>
      <c r="FR37" s="540"/>
      <c r="FS37" s="540"/>
      <c r="FT37" s="540"/>
      <c r="FU37" s="540"/>
      <c r="FV37" s="540"/>
      <c r="FW37" s="540"/>
      <c r="FX37" s="541"/>
      <c r="FY37" s="539"/>
      <c r="FZ37" s="540"/>
      <c r="GA37" s="540"/>
      <c r="GB37" s="540"/>
      <c r="GC37" s="540"/>
      <c r="GD37" s="540"/>
      <c r="GE37" s="540"/>
      <c r="GF37" s="540"/>
      <c r="GG37" s="540"/>
      <c r="GH37" s="541"/>
      <c r="GI37" s="539"/>
      <c r="GJ37" s="540"/>
      <c r="GK37" s="540"/>
      <c r="GL37" s="540"/>
      <c r="GM37" s="540"/>
      <c r="GN37" s="540"/>
      <c r="GO37" s="540"/>
      <c r="GP37" s="540"/>
      <c r="GQ37" s="540"/>
      <c r="GR37" s="541"/>
      <c r="GS37" s="539"/>
      <c r="GT37" s="540"/>
      <c r="GU37" s="540"/>
      <c r="GV37" s="540"/>
      <c r="GW37" s="540"/>
      <c r="GX37" s="540"/>
      <c r="GY37" s="540"/>
      <c r="GZ37" s="540"/>
      <c r="HA37" s="540"/>
      <c r="HB37" s="541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229"/>
        <v>0</v>
      </c>
      <c r="HN37" s="84">
        <f t="shared" si="231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4" t="e">
        <f t="shared" si="232"/>
        <v>#REF!</v>
      </c>
      <c r="HQ37" s="84">
        <f>+HM37+S!HM37+E!HM37+O!HM37</f>
        <v>0</v>
      </c>
      <c r="HR37" s="84">
        <f t="shared" si="233"/>
        <v>0</v>
      </c>
      <c r="HS37" s="84" t="e">
        <f>+HO37+S!HO37+E!HO37+O!HO37</f>
        <v>#REF!</v>
      </c>
      <c r="HT37" s="84" t="e">
        <f t="shared" si="233"/>
        <v>#REF!</v>
      </c>
      <c r="HU37" s="28"/>
      <c r="HV37" s="86">
        <f t="shared" si="219"/>
        <v>0</v>
      </c>
      <c r="HW37" s="86">
        <f t="shared" si="220"/>
        <v>0</v>
      </c>
      <c r="HX37" s="86">
        <f t="shared" si="221"/>
        <v>0</v>
      </c>
      <c r="HY37" s="86">
        <f t="shared" si="222"/>
        <v>0</v>
      </c>
      <c r="HZ37" s="86">
        <f t="shared" si="223"/>
        <v>0</v>
      </c>
      <c r="IA37" s="86">
        <f t="shared" si="224"/>
        <v>0</v>
      </c>
      <c r="IB37" s="86">
        <f t="shared" si="225"/>
        <v>0</v>
      </c>
      <c r="IC37" s="86">
        <f t="shared" si="226"/>
        <v>0</v>
      </c>
      <c r="ID37" s="86">
        <f t="shared" si="227"/>
        <v>0</v>
      </c>
      <c r="IE37" s="86">
        <f t="shared" si="228"/>
        <v>0</v>
      </c>
      <c r="IJ37" s="28"/>
      <c r="IK37" s="98" t="e">
        <f t="shared" si="230"/>
        <v>#REF!</v>
      </c>
    </row>
    <row r="38" spans="1:245" s="308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39"/>
      <c r="L38" s="540"/>
      <c r="M38" s="540"/>
      <c r="N38" s="540"/>
      <c r="O38" s="540"/>
      <c r="P38" s="540"/>
      <c r="Q38" s="540"/>
      <c r="R38" s="540"/>
      <c r="S38" s="540"/>
      <c r="T38" s="541"/>
      <c r="U38" s="539"/>
      <c r="V38" s="540"/>
      <c r="W38" s="540"/>
      <c r="X38" s="540"/>
      <c r="Y38" s="540"/>
      <c r="Z38" s="540"/>
      <c r="AA38" s="540"/>
      <c r="AB38" s="540"/>
      <c r="AC38" s="540"/>
      <c r="AD38" s="541"/>
      <c r="AE38" s="539"/>
      <c r="AF38" s="540"/>
      <c r="AG38" s="540"/>
      <c r="AH38" s="540"/>
      <c r="AI38" s="540"/>
      <c r="AJ38" s="540"/>
      <c r="AK38" s="540"/>
      <c r="AL38" s="540"/>
      <c r="AM38" s="540"/>
      <c r="AN38" s="541"/>
      <c r="AO38" s="539"/>
      <c r="AP38" s="540"/>
      <c r="AQ38" s="540"/>
      <c r="AR38" s="540"/>
      <c r="AS38" s="540"/>
      <c r="AT38" s="540"/>
      <c r="AU38" s="540"/>
      <c r="AV38" s="540"/>
      <c r="AW38" s="540"/>
      <c r="AX38" s="541"/>
      <c r="AY38" s="539"/>
      <c r="AZ38" s="540"/>
      <c r="BA38" s="540"/>
      <c r="BB38" s="540"/>
      <c r="BC38" s="540"/>
      <c r="BD38" s="540"/>
      <c r="BE38" s="540"/>
      <c r="BF38" s="540"/>
      <c r="BG38" s="540"/>
      <c r="BH38" s="541"/>
      <c r="BI38" s="539"/>
      <c r="BJ38" s="540"/>
      <c r="BK38" s="540"/>
      <c r="BL38" s="540"/>
      <c r="BM38" s="540"/>
      <c r="BN38" s="540"/>
      <c r="BO38" s="540"/>
      <c r="BP38" s="540"/>
      <c r="BQ38" s="540"/>
      <c r="BR38" s="541"/>
      <c r="BS38" s="539"/>
      <c r="BT38" s="540"/>
      <c r="BU38" s="540"/>
      <c r="BV38" s="540"/>
      <c r="BW38" s="540"/>
      <c r="BX38" s="540"/>
      <c r="BY38" s="540"/>
      <c r="BZ38" s="540"/>
      <c r="CA38" s="540"/>
      <c r="CB38" s="541"/>
      <c r="CC38" s="539"/>
      <c r="CD38" s="540"/>
      <c r="CE38" s="540"/>
      <c r="CF38" s="540"/>
      <c r="CG38" s="540"/>
      <c r="CH38" s="540"/>
      <c r="CI38" s="540"/>
      <c r="CJ38" s="540"/>
      <c r="CK38" s="540"/>
      <c r="CL38" s="541"/>
      <c r="CM38" s="539"/>
      <c r="CN38" s="540"/>
      <c r="CO38" s="540"/>
      <c r="CP38" s="540"/>
      <c r="CQ38" s="540"/>
      <c r="CR38" s="540"/>
      <c r="CS38" s="540"/>
      <c r="CT38" s="540"/>
      <c r="CU38" s="540"/>
      <c r="CV38" s="541"/>
      <c r="CW38" s="539"/>
      <c r="CX38" s="540"/>
      <c r="CY38" s="540"/>
      <c r="CZ38" s="540"/>
      <c r="DA38" s="540"/>
      <c r="DB38" s="540"/>
      <c r="DC38" s="540"/>
      <c r="DD38" s="540"/>
      <c r="DE38" s="540"/>
      <c r="DF38" s="541"/>
      <c r="DG38" s="539"/>
      <c r="DH38" s="540"/>
      <c r="DI38" s="540"/>
      <c r="DJ38" s="540"/>
      <c r="DK38" s="540"/>
      <c r="DL38" s="540"/>
      <c r="DM38" s="540"/>
      <c r="DN38" s="540"/>
      <c r="DO38" s="540"/>
      <c r="DP38" s="541"/>
      <c r="DQ38" s="539"/>
      <c r="DR38" s="540"/>
      <c r="DS38" s="540"/>
      <c r="DT38" s="540"/>
      <c r="DU38" s="540"/>
      <c r="DV38" s="540"/>
      <c r="DW38" s="540"/>
      <c r="DX38" s="540"/>
      <c r="DY38" s="540"/>
      <c r="DZ38" s="541"/>
      <c r="EA38" s="539"/>
      <c r="EB38" s="540"/>
      <c r="EC38" s="540"/>
      <c r="ED38" s="540"/>
      <c r="EE38" s="540"/>
      <c r="EF38" s="540"/>
      <c r="EG38" s="540"/>
      <c r="EH38" s="540"/>
      <c r="EI38" s="540"/>
      <c r="EJ38" s="541"/>
      <c r="EK38" s="539"/>
      <c r="EL38" s="540"/>
      <c r="EM38" s="540"/>
      <c r="EN38" s="540"/>
      <c r="EO38" s="540"/>
      <c r="EP38" s="540"/>
      <c r="EQ38" s="540"/>
      <c r="ER38" s="540"/>
      <c r="ES38" s="540"/>
      <c r="ET38" s="541"/>
      <c r="EU38" s="539"/>
      <c r="EV38" s="540"/>
      <c r="EW38" s="540"/>
      <c r="EX38" s="540"/>
      <c r="EY38" s="540"/>
      <c r="EZ38" s="540"/>
      <c r="FA38" s="540"/>
      <c r="FB38" s="540"/>
      <c r="FC38" s="540"/>
      <c r="FD38" s="541"/>
      <c r="FE38" s="539"/>
      <c r="FF38" s="540"/>
      <c r="FG38" s="540"/>
      <c r="FH38" s="540"/>
      <c r="FI38" s="540"/>
      <c r="FJ38" s="540"/>
      <c r="FK38" s="540"/>
      <c r="FL38" s="540"/>
      <c r="FM38" s="540"/>
      <c r="FN38" s="541"/>
      <c r="FO38" s="539"/>
      <c r="FP38" s="540"/>
      <c r="FQ38" s="540"/>
      <c r="FR38" s="540"/>
      <c r="FS38" s="540"/>
      <c r="FT38" s="540"/>
      <c r="FU38" s="540"/>
      <c r="FV38" s="540"/>
      <c r="FW38" s="540"/>
      <c r="FX38" s="541"/>
      <c r="FY38" s="539"/>
      <c r="FZ38" s="540"/>
      <c r="GA38" s="540"/>
      <c r="GB38" s="540"/>
      <c r="GC38" s="540"/>
      <c r="GD38" s="540"/>
      <c r="GE38" s="540"/>
      <c r="GF38" s="540"/>
      <c r="GG38" s="540"/>
      <c r="GH38" s="541"/>
      <c r="GI38" s="539"/>
      <c r="GJ38" s="540"/>
      <c r="GK38" s="540"/>
      <c r="GL38" s="540"/>
      <c r="GM38" s="540"/>
      <c r="GN38" s="540"/>
      <c r="GO38" s="540"/>
      <c r="GP38" s="540"/>
      <c r="GQ38" s="540"/>
      <c r="GR38" s="541"/>
      <c r="GS38" s="539"/>
      <c r="GT38" s="540"/>
      <c r="GU38" s="540"/>
      <c r="GV38" s="540"/>
      <c r="GW38" s="540"/>
      <c r="GX38" s="540"/>
      <c r="GY38" s="540"/>
      <c r="GZ38" s="540"/>
      <c r="HA38" s="540"/>
      <c r="HB38" s="541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229"/>
        <v>0</v>
      </c>
      <c r="HN38" s="84">
        <f t="shared" si="231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4" t="e">
        <f t="shared" si="232"/>
        <v>#REF!</v>
      </c>
      <c r="HQ38" s="84">
        <f>+HM38+S!HM38+E!HM38+O!HM38</f>
        <v>0</v>
      </c>
      <c r="HR38" s="84">
        <f t="shared" si="233"/>
        <v>0</v>
      </c>
      <c r="HS38" s="84" t="e">
        <f>+HO38+S!HO38+E!HO38+O!HO38</f>
        <v>#REF!</v>
      </c>
      <c r="HT38" s="84" t="e">
        <f t="shared" si="233"/>
        <v>#REF!</v>
      </c>
      <c r="HU38" s="28"/>
      <c r="HV38" s="86">
        <f t="shared" si="219"/>
        <v>0</v>
      </c>
      <c r="HW38" s="86">
        <f t="shared" si="220"/>
        <v>0</v>
      </c>
      <c r="HX38" s="86">
        <f t="shared" si="221"/>
        <v>0</v>
      </c>
      <c r="HY38" s="86">
        <f t="shared" si="222"/>
        <v>0</v>
      </c>
      <c r="HZ38" s="86">
        <f t="shared" si="223"/>
        <v>0</v>
      </c>
      <c r="IA38" s="86">
        <f t="shared" si="224"/>
        <v>0</v>
      </c>
      <c r="IB38" s="86">
        <f t="shared" si="225"/>
        <v>0</v>
      </c>
      <c r="IC38" s="86">
        <f t="shared" si="226"/>
        <v>0</v>
      </c>
      <c r="ID38" s="86">
        <f t="shared" si="227"/>
        <v>0</v>
      </c>
      <c r="IE38" s="86">
        <f t="shared" si="228"/>
        <v>0</v>
      </c>
      <c r="IJ38" s="28"/>
      <c r="IK38" s="98" t="e">
        <f t="shared" si="230"/>
        <v>#REF!</v>
      </c>
    </row>
    <row r="39" spans="1:245" s="308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6" t="s">
        <v>131</v>
      </c>
      <c r="K39" s="542"/>
      <c r="L39" s="543"/>
      <c r="M39" s="543"/>
      <c r="N39" s="543"/>
      <c r="O39" s="543"/>
      <c r="P39" s="543"/>
      <c r="Q39" s="543"/>
      <c r="R39" s="543"/>
      <c r="S39" s="543"/>
      <c r="T39" s="544"/>
      <c r="U39" s="542"/>
      <c r="V39" s="543"/>
      <c r="W39" s="543"/>
      <c r="X39" s="543"/>
      <c r="Y39" s="543"/>
      <c r="Z39" s="543"/>
      <c r="AA39" s="543"/>
      <c r="AB39" s="543"/>
      <c r="AC39" s="543"/>
      <c r="AD39" s="544"/>
      <c r="AE39" s="542"/>
      <c r="AF39" s="543"/>
      <c r="AG39" s="543"/>
      <c r="AH39" s="543"/>
      <c r="AI39" s="543"/>
      <c r="AJ39" s="543"/>
      <c r="AK39" s="543"/>
      <c r="AL39" s="543"/>
      <c r="AM39" s="543"/>
      <c r="AN39" s="544"/>
      <c r="AO39" s="542"/>
      <c r="AP39" s="543"/>
      <c r="AQ39" s="543"/>
      <c r="AR39" s="543"/>
      <c r="AS39" s="543"/>
      <c r="AT39" s="543"/>
      <c r="AU39" s="543"/>
      <c r="AV39" s="543"/>
      <c r="AW39" s="543"/>
      <c r="AX39" s="544"/>
      <c r="AY39" s="542"/>
      <c r="AZ39" s="543"/>
      <c r="BA39" s="543"/>
      <c r="BB39" s="543"/>
      <c r="BC39" s="543"/>
      <c r="BD39" s="543"/>
      <c r="BE39" s="543"/>
      <c r="BF39" s="543"/>
      <c r="BG39" s="543"/>
      <c r="BH39" s="544"/>
      <c r="BI39" s="542"/>
      <c r="BJ39" s="543"/>
      <c r="BK39" s="543"/>
      <c r="BL39" s="543"/>
      <c r="BM39" s="543"/>
      <c r="BN39" s="543"/>
      <c r="BO39" s="543"/>
      <c r="BP39" s="543"/>
      <c r="BQ39" s="543"/>
      <c r="BR39" s="544"/>
      <c r="BS39" s="542"/>
      <c r="BT39" s="543"/>
      <c r="BU39" s="543"/>
      <c r="BV39" s="543"/>
      <c r="BW39" s="543"/>
      <c r="BX39" s="543"/>
      <c r="BY39" s="543"/>
      <c r="BZ39" s="543"/>
      <c r="CA39" s="543"/>
      <c r="CB39" s="544"/>
      <c r="CC39" s="542"/>
      <c r="CD39" s="543"/>
      <c r="CE39" s="543"/>
      <c r="CF39" s="543"/>
      <c r="CG39" s="543"/>
      <c r="CH39" s="543"/>
      <c r="CI39" s="543"/>
      <c r="CJ39" s="543"/>
      <c r="CK39" s="543"/>
      <c r="CL39" s="544"/>
      <c r="CM39" s="542"/>
      <c r="CN39" s="543"/>
      <c r="CO39" s="543"/>
      <c r="CP39" s="543"/>
      <c r="CQ39" s="543"/>
      <c r="CR39" s="543"/>
      <c r="CS39" s="543"/>
      <c r="CT39" s="543"/>
      <c r="CU39" s="543"/>
      <c r="CV39" s="544"/>
      <c r="CW39" s="542"/>
      <c r="CX39" s="543"/>
      <c r="CY39" s="543"/>
      <c r="CZ39" s="543"/>
      <c r="DA39" s="543"/>
      <c r="DB39" s="543"/>
      <c r="DC39" s="543"/>
      <c r="DD39" s="543"/>
      <c r="DE39" s="543"/>
      <c r="DF39" s="544"/>
      <c r="DG39" s="542"/>
      <c r="DH39" s="543"/>
      <c r="DI39" s="543"/>
      <c r="DJ39" s="543"/>
      <c r="DK39" s="543"/>
      <c r="DL39" s="543"/>
      <c r="DM39" s="543"/>
      <c r="DN39" s="543"/>
      <c r="DO39" s="543"/>
      <c r="DP39" s="544"/>
      <c r="DQ39" s="542"/>
      <c r="DR39" s="543"/>
      <c r="DS39" s="543"/>
      <c r="DT39" s="543"/>
      <c r="DU39" s="543"/>
      <c r="DV39" s="543"/>
      <c r="DW39" s="543"/>
      <c r="DX39" s="543"/>
      <c r="DY39" s="543"/>
      <c r="DZ39" s="544"/>
      <c r="EA39" s="542"/>
      <c r="EB39" s="543"/>
      <c r="EC39" s="543"/>
      <c r="ED39" s="543"/>
      <c r="EE39" s="543"/>
      <c r="EF39" s="543"/>
      <c r="EG39" s="543"/>
      <c r="EH39" s="543"/>
      <c r="EI39" s="543"/>
      <c r="EJ39" s="544"/>
      <c r="EK39" s="542"/>
      <c r="EL39" s="543"/>
      <c r="EM39" s="543"/>
      <c r="EN39" s="543"/>
      <c r="EO39" s="543"/>
      <c r="EP39" s="543"/>
      <c r="EQ39" s="543"/>
      <c r="ER39" s="543"/>
      <c r="ES39" s="543"/>
      <c r="ET39" s="544"/>
      <c r="EU39" s="542"/>
      <c r="EV39" s="543"/>
      <c r="EW39" s="543"/>
      <c r="EX39" s="543"/>
      <c r="EY39" s="543"/>
      <c r="EZ39" s="543"/>
      <c r="FA39" s="543"/>
      <c r="FB39" s="543"/>
      <c r="FC39" s="543"/>
      <c r="FD39" s="544"/>
      <c r="FE39" s="542"/>
      <c r="FF39" s="543"/>
      <c r="FG39" s="543"/>
      <c r="FH39" s="543"/>
      <c r="FI39" s="543"/>
      <c r="FJ39" s="543"/>
      <c r="FK39" s="543"/>
      <c r="FL39" s="543"/>
      <c r="FM39" s="543"/>
      <c r="FN39" s="544"/>
      <c r="FO39" s="542"/>
      <c r="FP39" s="543"/>
      <c r="FQ39" s="543"/>
      <c r="FR39" s="543"/>
      <c r="FS39" s="543"/>
      <c r="FT39" s="543"/>
      <c r="FU39" s="543"/>
      <c r="FV39" s="543"/>
      <c r="FW39" s="543"/>
      <c r="FX39" s="544"/>
      <c r="FY39" s="542"/>
      <c r="FZ39" s="543"/>
      <c r="GA39" s="543"/>
      <c r="GB39" s="543"/>
      <c r="GC39" s="543"/>
      <c r="GD39" s="543"/>
      <c r="GE39" s="543"/>
      <c r="GF39" s="543"/>
      <c r="GG39" s="543"/>
      <c r="GH39" s="544"/>
      <c r="GI39" s="542"/>
      <c r="GJ39" s="543"/>
      <c r="GK39" s="543"/>
      <c r="GL39" s="543"/>
      <c r="GM39" s="543"/>
      <c r="GN39" s="543"/>
      <c r="GO39" s="543"/>
      <c r="GP39" s="543"/>
      <c r="GQ39" s="543"/>
      <c r="GR39" s="544"/>
      <c r="GS39" s="542"/>
      <c r="GT39" s="543"/>
      <c r="GU39" s="543"/>
      <c r="GV39" s="543"/>
      <c r="GW39" s="543"/>
      <c r="GX39" s="543"/>
      <c r="GY39" s="543"/>
      <c r="GZ39" s="543"/>
      <c r="HA39" s="543"/>
      <c r="HB39" s="544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229"/>
        <v>0</v>
      </c>
      <c r="HN39" s="276">
        <f t="shared" si="231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76" t="e">
        <f t="shared" si="232"/>
        <v>#REF!</v>
      </c>
      <c r="HQ39" s="276">
        <f>+HM39+S!HM39+E!HM39+O!HM39</f>
        <v>0</v>
      </c>
      <c r="HR39" s="276">
        <f t="shared" si="233"/>
        <v>0</v>
      </c>
      <c r="HS39" s="276" t="e">
        <f>+HO39+S!HO39+E!HO39+O!HO39</f>
        <v>#REF!</v>
      </c>
      <c r="HT39" s="276" t="e">
        <f t="shared" si="233"/>
        <v>#REF!</v>
      </c>
      <c r="HU39" s="28"/>
      <c r="HV39" s="277">
        <f t="shared" si="219"/>
        <v>0</v>
      </c>
      <c r="HW39" s="277">
        <f t="shared" si="220"/>
        <v>0</v>
      </c>
      <c r="HX39" s="277">
        <f t="shared" si="221"/>
        <v>0</v>
      </c>
      <c r="HY39" s="277">
        <f t="shared" si="222"/>
        <v>0</v>
      </c>
      <c r="HZ39" s="277">
        <f t="shared" si="223"/>
        <v>0</v>
      </c>
      <c r="IA39" s="277">
        <f t="shared" si="224"/>
        <v>0</v>
      </c>
      <c r="IB39" s="277">
        <f t="shared" si="225"/>
        <v>0</v>
      </c>
      <c r="IC39" s="277">
        <f t="shared" si="226"/>
        <v>0</v>
      </c>
      <c r="ID39" s="277">
        <f t="shared" si="227"/>
        <v>0</v>
      </c>
      <c r="IE39" s="277">
        <f t="shared" si="228"/>
        <v>0</v>
      </c>
      <c r="IJ39" s="28"/>
      <c r="IK39" s="98" t="e">
        <f t="shared" si="230"/>
        <v>#REF!</v>
      </c>
    </row>
    <row r="40" spans="1:245" s="28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5" t="s">
        <v>82</v>
      </c>
      <c r="K40" s="768">
        <v>16</v>
      </c>
      <c r="L40" s="769">
        <v>1</v>
      </c>
      <c r="M40" s="769">
        <v>1</v>
      </c>
      <c r="N40" s="769">
        <v>0</v>
      </c>
      <c r="O40" s="769">
        <v>0</v>
      </c>
      <c r="P40" s="769">
        <v>0</v>
      </c>
      <c r="Q40" s="769">
        <v>0</v>
      </c>
      <c r="R40" s="769">
        <v>0</v>
      </c>
      <c r="S40" s="769">
        <v>0</v>
      </c>
      <c r="T40" s="770">
        <v>0</v>
      </c>
      <c r="U40" s="768">
        <v>6</v>
      </c>
      <c r="V40" s="769">
        <v>0</v>
      </c>
      <c r="W40" s="769">
        <v>0</v>
      </c>
      <c r="X40" s="769">
        <v>0</v>
      </c>
      <c r="Y40" s="769">
        <v>0</v>
      </c>
      <c r="Z40" s="769">
        <v>0</v>
      </c>
      <c r="AA40" s="769">
        <v>0</v>
      </c>
      <c r="AB40" s="769">
        <v>0</v>
      </c>
      <c r="AC40" s="769">
        <v>0</v>
      </c>
      <c r="AD40" s="770">
        <v>0</v>
      </c>
      <c r="AE40" s="768">
        <v>4</v>
      </c>
      <c r="AF40" s="769">
        <v>0</v>
      </c>
      <c r="AG40" s="769">
        <v>0</v>
      </c>
      <c r="AH40" s="769">
        <v>0</v>
      </c>
      <c r="AI40" s="769">
        <v>0</v>
      </c>
      <c r="AJ40" s="769">
        <v>0</v>
      </c>
      <c r="AK40" s="769">
        <v>0</v>
      </c>
      <c r="AL40" s="769">
        <v>0</v>
      </c>
      <c r="AM40" s="769">
        <v>0</v>
      </c>
      <c r="AN40" s="770">
        <v>0</v>
      </c>
      <c r="AO40" s="768">
        <v>3</v>
      </c>
      <c r="AP40" s="769">
        <v>0</v>
      </c>
      <c r="AQ40" s="769">
        <v>0</v>
      </c>
      <c r="AR40" s="769">
        <v>0</v>
      </c>
      <c r="AS40" s="769">
        <v>0</v>
      </c>
      <c r="AT40" s="769">
        <v>0</v>
      </c>
      <c r="AU40" s="769">
        <v>0</v>
      </c>
      <c r="AV40" s="769">
        <v>0</v>
      </c>
      <c r="AW40" s="769">
        <v>0</v>
      </c>
      <c r="AX40" s="770">
        <v>0</v>
      </c>
      <c r="AY40" s="768">
        <v>10</v>
      </c>
      <c r="AZ40" s="769">
        <v>0</v>
      </c>
      <c r="BA40" s="769">
        <v>0</v>
      </c>
      <c r="BB40" s="769">
        <v>0</v>
      </c>
      <c r="BC40" s="769">
        <v>0</v>
      </c>
      <c r="BD40" s="769">
        <v>0</v>
      </c>
      <c r="BE40" s="769">
        <v>0</v>
      </c>
      <c r="BF40" s="769">
        <v>0</v>
      </c>
      <c r="BG40" s="769">
        <v>0</v>
      </c>
      <c r="BH40" s="770">
        <v>0</v>
      </c>
      <c r="BI40" s="768">
        <v>2</v>
      </c>
      <c r="BJ40" s="769">
        <v>1</v>
      </c>
      <c r="BK40" s="769">
        <v>0</v>
      </c>
      <c r="BL40" s="769">
        <v>0</v>
      </c>
      <c r="BM40" s="769">
        <v>0</v>
      </c>
      <c r="BN40" s="769">
        <v>0</v>
      </c>
      <c r="BO40" s="769">
        <v>0</v>
      </c>
      <c r="BP40" s="769">
        <v>0</v>
      </c>
      <c r="BQ40" s="769">
        <v>0</v>
      </c>
      <c r="BR40" s="770">
        <v>0</v>
      </c>
      <c r="BS40" s="768">
        <v>2</v>
      </c>
      <c r="BT40" s="769">
        <v>1</v>
      </c>
      <c r="BU40" s="769">
        <v>9</v>
      </c>
      <c r="BV40" s="769">
        <v>0</v>
      </c>
      <c r="BW40" s="769">
        <v>0</v>
      </c>
      <c r="BX40" s="769">
        <v>0</v>
      </c>
      <c r="BY40" s="769">
        <v>0</v>
      </c>
      <c r="BZ40" s="769">
        <v>0</v>
      </c>
      <c r="CA40" s="769">
        <v>0</v>
      </c>
      <c r="CB40" s="770">
        <v>0</v>
      </c>
      <c r="CC40" s="768">
        <v>1</v>
      </c>
      <c r="CD40" s="769">
        <v>1</v>
      </c>
      <c r="CE40" s="769">
        <v>0</v>
      </c>
      <c r="CF40" s="769">
        <v>0</v>
      </c>
      <c r="CG40" s="769">
        <v>0</v>
      </c>
      <c r="CH40" s="769">
        <v>0</v>
      </c>
      <c r="CI40" s="769">
        <v>0</v>
      </c>
      <c r="CJ40" s="769">
        <v>0</v>
      </c>
      <c r="CK40" s="769">
        <v>0</v>
      </c>
      <c r="CL40" s="770">
        <v>0</v>
      </c>
      <c r="CM40" s="768">
        <v>1</v>
      </c>
      <c r="CN40" s="769">
        <v>0</v>
      </c>
      <c r="CO40" s="769">
        <v>0</v>
      </c>
      <c r="CP40" s="769">
        <v>0</v>
      </c>
      <c r="CQ40" s="769">
        <v>0</v>
      </c>
      <c r="CR40" s="769">
        <v>0</v>
      </c>
      <c r="CS40" s="769">
        <v>0</v>
      </c>
      <c r="CT40" s="769">
        <v>0</v>
      </c>
      <c r="CU40" s="769">
        <v>0</v>
      </c>
      <c r="CV40" s="770">
        <v>0</v>
      </c>
      <c r="CW40" s="768">
        <v>0</v>
      </c>
      <c r="CX40" s="769">
        <v>0</v>
      </c>
      <c r="CY40" s="769">
        <v>0</v>
      </c>
      <c r="CZ40" s="769">
        <v>0</v>
      </c>
      <c r="DA40" s="769">
        <v>0</v>
      </c>
      <c r="DB40" s="769">
        <v>0</v>
      </c>
      <c r="DC40" s="769">
        <v>0</v>
      </c>
      <c r="DD40" s="769">
        <v>0</v>
      </c>
      <c r="DE40" s="769">
        <v>0</v>
      </c>
      <c r="DF40" s="770">
        <v>0</v>
      </c>
      <c r="DG40" s="768">
        <v>0</v>
      </c>
      <c r="DH40" s="769">
        <v>0</v>
      </c>
      <c r="DI40" s="769">
        <v>0</v>
      </c>
      <c r="DJ40" s="567"/>
      <c r="DK40" s="667"/>
      <c r="DL40" s="546"/>
      <c r="DM40" s="546"/>
      <c r="DN40" s="546"/>
      <c r="DO40" s="546"/>
      <c r="DP40" s="547"/>
      <c r="DQ40" s="545"/>
      <c r="DR40" s="546"/>
      <c r="DS40" s="546"/>
      <c r="DT40" s="546"/>
      <c r="DU40" s="546"/>
      <c r="DV40" s="546"/>
      <c r="DW40" s="546"/>
      <c r="DX40" s="546"/>
      <c r="DY40" s="546"/>
      <c r="DZ40" s="547"/>
      <c r="EA40" s="545"/>
      <c r="EB40" s="546"/>
      <c r="EC40" s="546"/>
      <c r="ED40" s="546"/>
      <c r="EE40" s="546"/>
      <c r="EF40" s="546"/>
      <c r="EG40" s="546"/>
      <c r="EH40" s="546"/>
      <c r="EI40" s="546"/>
      <c r="EJ40" s="547"/>
      <c r="EK40" s="545"/>
      <c r="EL40" s="546"/>
      <c r="EM40" s="546"/>
      <c r="EN40" s="546"/>
      <c r="EO40" s="546"/>
      <c r="EP40" s="546"/>
      <c r="EQ40" s="546"/>
      <c r="ER40" s="546"/>
      <c r="ES40" s="546"/>
      <c r="ET40" s="547"/>
      <c r="EU40" s="545"/>
      <c r="EV40" s="546"/>
      <c r="EW40" s="546"/>
      <c r="EX40" s="546"/>
      <c r="EY40" s="546"/>
      <c r="EZ40" s="546"/>
      <c r="FA40" s="546"/>
      <c r="FB40" s="546"/>
      <c r="FC40" s="546"/>
      <c r="FD40" s="547"/>
      <c r="FE40" s="545"/>
      <c r="FF40" s="546"/>
      <c r="FG40" s="546"/>
      <c r="FH40" s="546"/>
      <c r="FI40" s="546"/>
      <c r="FJ40" s="546"/>
      <c r="FK40" s="546"/>
      <c r="FL40" s="546"/>
      <c r="FM40" s="546"/>
      <c r="FN40" s="547"/>
      <c r="FO40" s="545"/>
      <c r="FP40" s="546"/>
      <c r="FQ40" s="546"/>
      <c r="FR40" s="546"/>
      <c r="FS40" s="546"/>
      <c r="FT40" s="546"/>
      <c r="FU40" s="546"/>
      <c r="FV40" s="546"/>
      <c r="FW40" s="546"/>
      <c r="FX40" s="547"/>
      <c r="FY40" s="545"/>
      <c r="FZ40" s="546"/>
      <c r="GA40" s="546"/>
      <c r="GB40" s="546"/>
      <c r="GC40" s="546"/>
      <c r="GD40" s="546"/>
      <c r="GE40" s="546"/>
      <c r="GF40" s="546"/>
      <c r="GG40" s="546"/>
      <c r="GH40" s="547"/>
      <c r="GI40" s="545"/>
      <c r="GJ40" s="546"/>
      <c r="GK40" s="546"/>
      <c r="GL40" s="546"/>
      <c r="GM40" s="546"/>
      <c r="GN40" s="546"/>
      <c r="GO40" s="546"/>
      <c r="GP40" s="546"/>
      <c r="GQ40" s="546"/>
      <c r="GR40" s="547"/>
      <c r="GS40" s="545"/>
      <c r="GT40" s="546"/>
      <c r="GU40" s="546"/>
      <c r="GV40" s="546"/>
      <c r="GW40" s="546"/>
      <c r="GX40" s="546"/>
      <c r="GY40" s="546"/>
      <c r="GZ40" s="546"/>
      <c r="HA40" s="546"/>
      <c r="HB40" s="547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>+SUMIF($K$11:$HB$11,1,K40:HB40)</f>
        <v>59</v>
      </c>
      <c r="HN40" s="279">
        <f t="shared" si="231"/>
        <v>59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79" t="e">
        <f t="shared" si="232"/>
        <v>#REF!</v>
      </c>
      <c r="HQ40" s="279">
        <f>+HM40+S!HM40+E!HM40+O!HM40</f>
        <v>201</v>
      </c>
      <c r="HR40" s="279">
        <f t="shared" si="233"/>
        <v>201</v>
      </c>
      <c r="HS40" s="279" t="e">
        <f>+HO40+S!HO40+E!HO40+O!HO40</f>
        <v>#REF!</v>
      </c>
      <c r="HT40" s="279" t="e">
        <f t="shared" si="233"/>
        <v>#REF!</v>
      </c>
      <c r="HV40" s="100">
        <f t="shared" si="219"/>
        <v>45</v>
      </c>
      <c r="HW40" s="100">
        <f t="shared" si="220"/>
        <v>4</v>
      </c>
      <c r="HX40" s="100">
        <f t="shared" si="221"/>
        <v>10</v>
      </c>
      <c r="HY40" s="100">
        <f t="shared" si="222"/>
        <v>0</v>
      </c>
      <c r="HZ40" s="100">
        <f t="shared" si="223"/>
        <v>0</v>
      </c>
      <c r="IA40" s="100">
        <f t="shared" si="224"/>
        <v>0</v>
      </c>
      <c r="IB40" s="100">
        <f t="shared" si="225"/>
        <v>0</v>
      </c>
      <c r="IC40" s="100">
        <f t="shared" si="226"/>
        <v>0</v>
      </c>
      <c r="ID40" s="100">
        <f t="shared" si="227"/>
        <v>0</v>
      </c>
      <c r="IE40" s="100">
        <f t="shared" si="228"/>
        <v>0</v>
      </c>
      <c r="IK40" s="98" t="e">
        <f t="shared" si="230"/>
        <v>#REF!</v>
      </c>
    </row>
    <row r="41" spans="1:245" s="28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771">
        <v>22</v>
      </c>
      <c r="L41" s="707">
        <v>2</v>
      </c>
      <c r="M41" s="707">
        <v>2</v>
      </c>
      <c r="N41" s="707">
        <v>0</v>
      </c>
      <c r="O41" s="707">
        <v>0</v>
      </c>
      <c r="P41" s="707">
        <v>0</v>
      </c>
      <c r="Q41" s="707">
        <v>0</v>
      </c>
      <c r="R41" s="707">
        <v>0</v>
      </c>
      <c r="S41" s="707">
        <v>0</v>
      </c>
      <c r="T41" s="772">
        <v>0</v>
      </c>
      <c r="U41" s="771">
        <v>10</v>
      </c>
      <c r="V41" s="707">
        <v>1</v>
      </c>
      <c r="W41" s="707">
        <v>3</v>
      </c>
      <c r="X41" s="707">
        <v>0</v>
      </c>
      <c r="Y41" s="707">
        <v>0</v>
      </c>
      <c r="Z41" s="707">
        <v>0</v>
      </c>
      <c r="AA41" s="707">
        <v>0</v>
      </c>
      <c r="AB41" s="707">
        <v>0</v>
      </c>
      <c r="AC41" s="707">
        <v>0</v>
      </c>
      <c r="AD41" s="772">
        <v>0</v>
      </c>
      <c r="AE41" s="771">
        <v>5</v>
      </c>
      <c r="AF41" s="707">
        <v>0</v>
      </c>
      <c r="AG41" s="707">
        <v>0</v>
      </c>
      <c r="AH41" s="707">
        <v>0</v>
      </c>
      <c r="AI41" s="707">
        <v>0</v>
      </c>
      <c r="AJ41" s="707">
        <v>0</v>
      </c>
      <c r="AK41" s="707">
        <v>0</v>
      </c>
      <c r="AL41" s="707">
        <v>0</v>
      </c>
      <c r="AM41" s="707">
        <v>0</v>
      </c>
      <c r="AN41" s="772">
        <v>0</v>
      </c>
      <c r="AO41" s="771">
        <v>2</v>
      </c>
      <c r="AP41" s="707">
        <v>0</v>
      </c>
      <c r="AQ41" s="707">
        <v>0</v>
      </c>
      <c r="AR41" s="707">
        <v>0</v>
      </c>
      <c r="AS41" s="707">
        <v>0</v>
      </c>
      <c r="AT41" s="707">
        <v>0</v>
      </c>
      <c r="AU41" s="707">
        <v>0</v>
      </c>
      <c r="AV41" s="707">
        <v>0</v>
      </c>
      <c r="AW41" s="707">
        <v>0</v>
      </c>
      <c r="AX41" s="772">
        <v>0</v>
      </c>
      <c r="AY41" s="771">
        <v>16</v>
      </c>
      <c r="AZ41" s="707">
        <v>0</v>
      </c>
      <c r="BA41" s="707">
        <v>0</v>
      </c>
      <c r="BB41" s="707">
        <v>0</v>
      </c>
      <c r="BC41" s="707">
        <v>0</v>
      </c>
      <c r="BD41" s="707">
        <v>0</v>
      </c>
      <c r="BE41" s="707">
        <v>0</v>
      </c>
      <c r="BF41" s="707">
        <v>0</v>
      </c>
      <c r="BG41" s="707">
        <v>0</v>
      </c>
      <c r="BH41" s="772">
        <v>0</v>
      </c>
      <c r="BI41" s="771">
        <v>3</v>
      </c>
      <c r="BJ41" s="707">
        <v>2</v>
      </c>
      <c r="BK41" s="707">
        <v>0</v>
      </c>
      <c r="BL41" s="707">
        <v>0</v>
      </c>
      <c r="BM41" s="707">
        <v>0</v>
      </c>
      <c r="BN41" s="707">
        <v>0</v>
      </c>
      <c r="BO41" s="707">
        <v>0</v>
      </c>
      <c r="BP41" s="707">
        <v>0</v>
      </c>
      <c r="BQ41" s="707">
        <v>0</v>
      </c>
      <c r="BR41" s="772">
        <v>0</v>
      </c>
      <c r="BS41" s="771">
        <v>3</v>
      </c>
      <c r="BT41" s="707">
        <v>2</v>
      </c>
      <c r="BU41" s="707">
        <v>15</v>
      </c>
      <c r="BV41" s="707">
        <v>0</v>
      </c>
      <c r="BW41" s="707">
        <v>0</v>
      </c>
      <c r="BX41" s="707">
        <v>0</v>
      </c>
      <c r="BY41" s="707">
        <v>0</v>
      </c>
      <c r="BZ41" s="707">
        <v>0</v>
      </c>
      <c r="CA41" s="707">
        <v>0</v>
      </c>
      <c r="CB41" s="772">
        <v>0</v>
      </c>
      <c r="CC41" s="771">
        <v>0</v>
      </c>
      <c r="CD41" s="707">
        <v>0</v>
      </c>
      <c r="CE41" s="707">
        <v>0</v>
      </c>
      <c r="CF41" s="707">
        <v>0</v>
      </c>
      <c r="CG41" s="707">
        <v>0</v>
      </c>
      <c r="CH41" s="707">
        <v>0</v>
      </c>
      <c r="CI41" s="707">
        <v>0</v>
      </c>
      <c r="CJ41" s="707">
        <v>0</v>
      </c>
      <c r="CK41" s="707">
        <v>0</v>
      </c>
      <c r="CL41" s="772">
        <v>0</v>
      </c>
      <c r="CM41" s="771">
        <v>2</v>
      </c>
      <c r="CN41" s="707">
        <v>0</v>
      </c>
      <c r="CO41" s="707">
        <v>0</v>
      </c>
      <c r="CP41" s="707">
        <v>0</v>
      </c>
      <c r="CQ41" s="707">
        <v>0</v>
      </c>
      <c r="CR41" s="707">
        <v>0</v>
      </c>
      <c r="CS41" s="707">
        <v>0</v>
      </c>
      <c r="CT41" s="707">
        <v>0</v>
      </c>
      <c r="CU41" s="707">
        <v>0</v>
      </c>
      <c r="CV41" s="772">
        <v>0</v>
      </c>
      <c r="CW41" s="771">
        <v>0</v>
      </c>
      <c r="CX41" s="707">
        <v>0</v>
      </c>
      <c r="CY41" s="707">
        <v>0</v>
      </c>
      <c r="CZ41" s="707">
        <v>0</v>
      </c>
      <c r="DA41" s="707">
        <v>0</v>
      </c>
      <c r="DB41" s="707">
        <v>0</v>
      </c>
      <c r="DC41" s="707">
        <v>0</v>
      </c>
      <c r="DD41" s="707">
        <v>0</v>
      </c>
      <c r="DE41" s="707">
        <v>0</v>
      </c>
      <c r="DF41" s="772">
        <v>0</v>
      </c>
      <c r="DG41" s="771">
        <v>1</v>
      </c>
      <c r="DH41" s="707">
        <v>0</v>
      </c>
      <c r="DI41" s="707">
        <v>0</v>
      </c>
      <c r="DJ41" s="570"/>
      <c r="DK41" s="549"/>
      <c r="DL41" s="549"/>
      <c r="DM41" s="549"/>
      <c r="DN41" s="549"/>
      <c r="DO41" s="549"/>
      <c r="DP41" s="550"/>
      <c r="DQ41" s="548"/>
      <c r="DR41" s="549"/>
      <c r="DS41" s="549"/>
      <c r="DT41" s="549"/>
      <c r="DU41" s="549"/>
      <c r="DV41" s="549"/>
      <c r="DW41" s="549"/>
      <c r="DX41" s="549"/>
      <c r="DY41" s="549"/>
      <c r="DZ41" s="550"/>
      <c r="EA41" s="548"/>
      <c r="EB41" s="549"/>
      <c r="EC41" s="549"/>
      <c r="ED41" s="549"/>
      <c r="EE41" s="549"/>
      <c r="EF41" s="549"/>
      <c r="EG41" s="549"/>
      <c r="EH41" s="549"/>
      <c r="EI41" s="549"/>
      <c r="EJ41" s="550"/>
      <c r="EK41" s="548"/>
      <c r="EL41" s="549"/>
      <c r="EM41" s="549"/>
      <c r="EN41" s="549"/>
      <c r="EO41" s="549"/>
      <c r="EP41" s="549"/>
      <c r="EQ41" s="549"/>
      <c r="ER41" s="549"/>
      <c r="ES41" s="549"/>
      <c r="ET41" s="550"/>
      <c r="EU41" s="548"/>
      <c r="EV41" s="549"/>
      <c r="EW41" s="549"/>
      <c r="EX41" s="549"/>
      <c r="EY41" s="549"/>
      <c r="EZ41" s="549"/>
      <c r="FA41" s="549"/>
      <c r="FB41" s="549"/>
      <c r="FC41" s="549"/>
      <c r="FD41" s="550"/>
      <c r="FE41" s="548"/>
      <c r="FF41" s="549"/>
      <c r="FG41" s="549"/>
      <c r="FH41" s="549"/>
      <c r="FI41" s="549"/>
      <c r="FJ41" s="549"/>
      <c r="FK41" s="549"/>
      <c r="FL41" s="549"/>
      <c r="FM41" s="549"/>
      <c r="FN41" s="550"/>
      <c r="FO41" s="548"/>
      <c r="FP41" s="549"/>
      <c r="FQ41" s="549"/>
      <c r="FR41" s="549"/>
      <c r="FS41" s="549"/>
      <c r="FT41" s="549"/>
      <c r="FU41" s="549"/>
      <c r="FV41" s="549"/>
      <c r="FW41" s="549"/>
      <c r="FX41" s="550"/>
      <c r="FY41" s="548"/>
      <c r="FZ41" s="549"/>
      <c r="GA41" s="549"/>
      <c r="GB41" s="549"/>
      <c r="GC41" s="549"/>
      <c r="GD41" s="549"/>
      <c r="GE41" s="549"/>
      <c r="GF41" s="549"/>
      <c r="GG41" s="549"/>
      <c r="GH41" s="550"/>
      <c r="GI41" s="548"/>
      <c r="GJ41" s="549"/>
      <c r="GK41" s="549"/>
      <c r="GL41" s="549"/>
      <c r="GM41" s="549"/>
      <c r="GN41" s="549"/>
      <c r="GO41" s="549"/>
      <c r="GP41" s="549"/>
      <c r="GQ41" s="549"/>
      <c r="GR41" s="550"/>
      <c r="GS41" s="548"/>
      <c r="GT41" s="549"/>
      <c r="GU41" s="549"/>
      <c r="GV41" s="549"/>
      <c r="GW41" s="549"/>
      <c r="GX41" s="549"/>
      <c r="GY41" s="549"/>
      <c r="GZ41" s="549"/>
      <c r="HA41" s="549"/>
      <c r="HB41" s="550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229"/>
        <v>91</v>
      </c>
      <c r="HN41" s="84">
        <f t="shared" si="231"/>
        <v>150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4" t="e">
        <f t="shared" si="232"/>
        <v>#REF!</v>
      </c>
      <c r="HQ41" s="84">
        <f>+HM41+S!HM41+E!HM41+O!HM41</f>
        <v>276</v>
      </c>
      <c r="HR41" s="84">
        <f t="shared" si="233"/>
        <v>477</v>
      </c>
      <c r="HS41" s="84" t="e">
        <f>+HO41+S!HO41+E!HO41+O!HO41</f>
        <v>#REF!</v>
      </c>
      <c r="HT41" s="84" t="e">
        <f t="shared" si="233"/>
        <v>#REF!</v>
      </c>
      <c r="HV41" s="86">
        <f t="shared" si="219"/>
        <v>64</v>
      </c>
      <c r="HW41" s="86">
        <f t="shared" si="220"/>
        <v>7</v>
      </c>
      <c r="HX41" s="86">
        <f t="shared" si="221"/>
        <v>20</v>
      </c>
      <c r="HY41" s="86">
        <f t="shared" si="222"/>
        <v>0</v>
      </c>
      <c r="HZ41" s="86">
        <f t="shared" si="223"/>
        <v>0</v>
      </c>
      <c r="IA41" s="86">
        <f t="shared" si="224"/>
        <v>0</v>
      </c>
      <c r="IB41" s="86">
        <f t="shared" si="225"/>
        <v>0</v>
      </c>
      <c r="IC41" s="86">
        <f t="shared" si="226"/>
        <v>0</v>
      </c>
      <c r="ID41" s="86">
        <f t="shared" si="227"/>
        <v>0</v>
      </c>
      <c r="IE41" s="86">
        <f t="shared" si="228"/>
        <v>0</v>
      </c>
      <c r="IK41" s="98" t="e">
        <f t="shared" si="230"/>
        <v>#REF!</v>
      </c>
    </row>
    <row r="42" spans="1:245" s="28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773">
        <v>31</v>
      </c>
      <c r="L42" s="708">
        <v>2</v>
      </c>
      <c r="M42" s="708">
        <v>1</v>
      </c>
      <c r="N42" s="707">
        <v>0</v>
      </c>
      <c r="O42" s="707">
        <v>0</v>
      </c>
      <c r="P42" s="707">
        <v>0</v>
      </c>
      <c r="Q42" s="707">
        <v>0</v>
      </c>
      <c r="R42" s="707">
        <v>0</v>
      </c>
      <c r="S42" s="707">
        <v>0</v>
      </c>
      <c r="T42" s="772">
        <v>0</v>
      </c>
      <c r="U42" s="773">
        <v>20</v>
      </c>
      <c r="V42" s="708">
        <v>1</v>
      </c>
      <c r="W42" s="708">
        <v>2</v>
      </c>
      <c r="X42" s="707">
        <v>0</v>
      </c>
      <c r="Y42" s="707">
        <v>0</v>
      </c>
      <c r="Z42" s="707">
        <v>0</v>
      </c>
      <c r="AA42" s="707">
        <v>0</v>
      </c>
      <c r="AB42" s="707">
        <v>0</v>
      </c>
      <c r="AC42" s="707">
        <v>0</v>
      </c>
      <c r="AD42" s="772">
        <v>0</v>
      </c>
      <c r="AE42" s="773">
        <v>6</v>
      </c>
      <c r="AF42" s="708">
        <v>0</v>
      </c>
      <c r="AG42" s="708">
        <v>0</v>
      </c>
      <c r="AH42" s="707">
        <v>0</v>
      </c>
      <c r="AI42" s="707">
        <v>0</v>
      </c>
      <c r="AJ42" s="707">
        <v>0</v>
      </c>
      <c r="AK42" s="707">
        <v>0</v>
      </c>
      <c r="AL42" s="707">
        <v>0</v>
      </c>
      <c r="AM42" s="707">
        <v>0</v>
      </c>
      <c r="AN42" s="772">
        <v>0</v>
      </c>
      <c r="AO42" s="773">
        <v>4</v>
      </c>
      <c r="AP42" s="708">
        <v>0</v>
      </c>
      <c r="AQ42" s="708">
        <v>0</v>
      </c>
      <c r="AR42" s="707">
        <v>0</v>
      </c>
      <c r="AS42" s="707">
        <v>0</v>
      </c>
      <c r="AT42" s="707">
        <v>0</v>
      </c>
      <c r="AU42" s="707">
        <v>0</v>
      </c>
      <c r="AV42" s="707">
        <v>0</v>
      </c>
      <c r="AW42" s="707">
        <v>0</v>
      </c>
      <c r="AX42" s="772">
        <v>0</v>
      </c>
      <c r="AY42" s="773">
        <v>16</v>
      </c>
      <c r="AZ42" s="708">
        <v>0</v>
      </c>
      <c r="BA42" s="708">
        <v>0</v>
      </c>
      <c r="BB42" s="707">
        <v>0</v>
      </c>
      <c r="BC42" s="707">
        <v>0</v>
      </c>
      <c r="BD42" s="707">
        <v>0</v>
      </c>
      <c r="BE42" s="707">
        <v>0</v>
      </c>
      <c r="BF42" s="707">
        <v>0</v>
      </c>
      <c r="BG42" s="707">
        <v>0</v>
      </c>
      <c r="BH42" s="772">
        <v>0</v>
      </c>
      <c r="BI42" s="773">
        <v>3</v>
      </c>
      <c r="BJ42" s="708">
        <v>1</v>
      </c>
      <c r="BK42" s="708">
        <v>0</v>
      </c>
      <c r="BL42" s="707">
        <v>0</v>
      </c>
      <c r="BM42" s="707">
        <v>0</v>
      </c>
      <c r="BN42" s="707">
        <v>0</v>
      </c>
      <c r="BO42" s="707">
        <v>0</v>
      </c>
      <c r="BP42" s="707">
        <v>0</v>
      </c>
      <c r="BQ42" s="707">
        <v>0</v>
      </c>
      <c r="BR42" s="772">
        <v>0</v>
      </c>
      <c r="BS42" s="773">
        <v>7</v>
      </c>
      <c r="BT42" s="708">
        <v>0</v>
      </c>
      <c r="BU42" s="708">
        <v>20</v>
      </c>
      <c r="BV42" s="707">
        <v>0</v>
      </c>
      <c r="BW42" s="707">
        <v>0</v>
      </c>
      <c r="BX42" s="707">
        <v>0</v>
      </c>
      <c r="BY42" s="707">
        <v>0</v>
      </c>
      <c r="BZ42" s="707">
        <v>0</v>
      </c>
      <c r="CA42" s="707">
        <v>0</v>
      </c>
      <c r="CB42" s="772">
        <v>0</v>
      </c>
      <c r="CC42" s="773">
        <v>0</v>
      </c>
      <c r="CD42" s="708">
        <v>2</v>
      </c>
      <c r="CE42" s="708">
        <v>0</v>
      </c>
      <c r="CF42" s="707">
        <v>0</v>
      </c>
      <c r="CG42" s="707">
        <v>0</v>
      </c>
      <c r="CH42" s="707">
        <v>0</v>
      </c>
      <c r="CI42" s="707">
        <v>0</v>
      </c>
      <c r="CJ42" s="707">
        <v>0</v>
      </c>
      <c r="CK42" s="707">
        <v>0</v>
      </c>
      <c r="CL42" s="772">
        <v>0</v>
      </c>
      <c r="CM42" s="773">
        <v>5</v>
      </c>
      <c r="CN42" s="708">
        <v>0</v>
      </c>
      <c r="CO42" s="708">
        <v>0</v>
      </c>
      <c r="CP42" s="707">
        <v>0</v>
      </c>
      <c r="CQ42" s="707">
        <v>0</v>
      </c>
      <c r="CR42" s="707">
        <v>0</v>
      </c>
      <c r="CS42" s="707">
        <v>0</v>
      </c>
      <c r="CT42" s="707">
        <v>0</v>
      </c>
      <c r="CU42" s="707">
        <v>0</v>
      </c>
      <c r="CV42" s="772">
        <v>0</v>
      </c>
      <c r="CW42" s="773">
        <v>0</v>
      </c>
      <c r="CX42" s="708">
        <v>0</v>
      </c>
      <c r="CY42" s="708">
        <v>0</v>
      </c>
      <c r="CZ42" s="707">
        <v>0</v>
      </c>
      <c r="DA42" s="707">
        <v>0</v>
      </c>
      <c r="DB42" s="707">
        <v>0</v>
      </c>
      <c r="DC42" s="707">
        <v>0</v>
      </c>
      <c r="DD42" s="707">
        <v>0</v>
      </c>
      <c r="DE42" s="707">
        <v>0</v>
      </c>
      <c r="DF42" s="772">
        <v>0</v>
      </c>
      <c r="DG42" s="773">
        <v>0</v>
      </c>
      <c r="DH42" s="708">
        <v>0</v>
      </c>
      <c r="DI42" s="708">
        <v>0</v>
      </c>
      <c r="DJ42" s="573"/>
      <c r="DK42" s="549"/>
      <c r="DL42" s="549"/>
      <c r="DM42" s="549"/>
      <c r="DN42" s="549"/>
      <c r="DO42" s="549"/>
      <c r="DP42" s="550"/>
      <c r="DQ42" s="551"/>
      <c r="DR42" s="552"/>
      <c r="DS42" s="552"/>
      <c r="DT42" s="549"/>
      <c r="DU42" s="549"/>
      <c r="DV42" s="549"/>
      <c r="DW42" s="549"/>
      <c r="DX42" s="549"/>
      <c r="DY42" s="549"/>
      <c r="DZ42" s="550"/>
      <c r="EA42" s="551"/>
      <c r="EB42" s="552"/>
      <c r="EC42" s="552"/>
      <c r="ED42" s="549"/>
      <c r="EE42" s="549"/>
      <c r="EF42" s="549"/>
      <c r="EG42" s="549"/>
      <c r="EH42" s="549"/>
      <c r="EI42" s="549"/>
      <c r="EJ42" s="550"/>
      <c r="EK42" s="551"/>
      <c r="EL42" s="552"/>
      <c r="EM42" s="552"/>
      <c r="EN42" s="549"/>
      <c r="EO42" s="549"/>
      <c r="EP42" s="549"/>
      <c r="EQ42" s="549"/>
      <c r="ER42" s="549"/>
      <c r="ES42" s="549"/>
      <c r="ET42" s="550"/>
      <c r="EU42" s="551"/>
      <c r="EV42" s="552"/>
      <c r="EW42" s="552"/>
      <c r="EX42" s="549"/>
      <c r="EY42" s="549"/>
      <c r="EZ42" s="549"/>
      <c r="FA42" s="549"/>
      <c r="FB42" s="549"/>
      <c r="FC42" s="549"/>
      <c r="FD42" s="550"/>
      <c r="FE42" s="551"/>
      <c r="FF42" s="552"/>
      <c r="FG42" s="552"/>
      <c r="FH42" s="549"/>
      <c r="FI42" s="549"/>
      <c r="FJ42" s="549"/>
      <c r="FK42" s="549"/>
      <c r="FL42" s="549"/>
      <c r="FM42" s="549"/>
      <c r="FN42" s="550"/>
      <c r="FO42" s="551"/>
      <c r="FP42" s="552"/>
      <c r="FQ42" s="552"/>
      <c r="FR42" s="549"/>
      <c r="FS42" s="549"/>
      <c r="FT42" s="549"/>
      <c r="FU42" s="549"/>
      <c r="FV42" s="549"/>
      <c r="FW42" s="549"/>
      <c r="FX42" s="550"/>
      <c r="FY42" s="551"/>
      <c r="FZ42" s="552"/>
      <c r="GA42" s="552"/>
      <c r="GB42" s="549"/>
      <c r="GC42" s="549"/>
      <c r="GD42" s="549"/>
      <c r="GE42" s="549"/>
      <c r="GF42" s="549"/>
      <c r="GG42" s="549"/>
      <c r="GH42" s="550"/>
      <c r="GI42" s="551"/>
      <c r="GJ42" s="552"/>
      <c r="GK42" s="552"/>
      <c r="GL42" s="549"/>
      <c r="GM42" s="549"/>
      <c r="GN42" s="549"/>
      <c r="GO42" s="549"/>
      <c r="GP42" s="549"/>
      <c r="GQ42" s="549"/>
      <c r="GR42" s="550"/>
      <c r="GS42" s="551"/>
      <c r="GT42" s="552"/>
      <c r="GU42" s="552"/>
      <c r="GV42" s="549"/>
      <c r="GW42" s="549"/>
      <c r="GX42" s="549"/>
      <c r="GY42" s="549"/>
      <c r="GZ42" s="549"/>
      <c r="HA42" s="549"/>
      <c r="HB42" s="550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229"/>
        <v>121</v>
      </c>
      <c r="HN42" s="84">
        <f t="shared" si="231"/>
        <v>271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4" t="e">
        <f t="shared" si="232"/>
        <v>#REF!</v>
      </c>
      <c r="HQ42" s="84">
        <f>+HM42+S!HM42+E!HM42+O!HM42</f>
        <v>361</v>
      </c>
      <c r="HR42" s="84">
        <f t="shared" si="233"/>
        <v>838</v>
      </c>
      <c r="HS42" s="84" t="e">
        <f>+HO42+S!HO42+E!HO42+O!HO42</f>
        <v>#REF!</v>
      </c>
      <c r="HT42" s="84" t="e">
        <f t="shared" si="233"/>
        <v>#REF!</v>
      </c>
      <c r="HV42" s="86">
        <f t="shared" si="219"/>
        <v>92</v>
      </c>
      <c r="HW42" s="86">
        <f t="shared" si="220"/>
        <v>6</v>
      </c>
      <c r="HX42" s="86">
        <f t="shared" si="221"/>
        <v>23</v>
      </c>
      <c r="HY42" s="86">
        <f t="shared" si="222"/>
        <v>0</v>
      </c>
      <c r="HZ42" s="86">
        <f t="shared" si="223"/>
        <v>0</v>
      </c>
      <c r="IA42" s="86">
        <f t="shared" si="224"/>
        <v>0</v>
      </c>
      <c r="IB42" s="86">
        <f t="shared" si="225"/>
        <v>0</v>
      </c>
      <c r="IC42" s="86">
        <f t="shared" si="226"/>
        <v>0</v>
      </c>
      <c r="ID42" s="86">
        <f t="shared" si="227"/>
        <v>0</v>
      </c>
      <c r="IE42" s="86">
        <f t="shared" si="228"/>
        <v>0</v>
      </c>
      <c r="IK42" s="98" t="e">
        <f t="shared" si="230"/>
        <v>#REF!</v>
      </c>
    </row>
    <row r="43" spans="1:245" s="28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6" t="s">
        <v>85</v>
      </c>
      <c r="K43" s="774">
        <v>25</v>
      </c>
      <c r="L43" s="775">
        <v>0</v>
      </c>
      <c r="M43" s="775">
        <v>1</v>
      </c>
      <c r="N43" s="775">
        <v>0</v>
      </c>
      <c r="O43" s="775">
        <v>0</v>
      </c>
      <c r="P43" s="775">
        <v>0</v>
      </c>
      <c r="Q43" s="775">
        <v>0</v>
      </c>
      <c r="R43" s="775">
        <v>0</v>
      </c>
      <c r="S43" s="775">
        <v>0</v>
      </c>
      <c r="T43" s="776">
        <v>0</v>
      </c>
      <c r="U43" s="774">
        <v>7</v>
      </c>
      <c r="V43" s="775">
        <v>2</v>
      </c>
      <c r="W43" s="775">
        <v>1</v>
      </c>
      <c r="X43" s="777">
        <v>0</v>
      </c>
      <c r="Y43" s="777">
        <v>0</v>
      </c>
      <c r="Z43" s="777">
        <v>0</v>
      </c>
      <c r="AA43" s="777">
        <v>0</v>
      </c>
      <c r="AB43" s="777">
        <v>0</v>
      </c>
      <c r="AC43" s="777">
        <v>0</v>
      </c>
      <c r="AD43" s="776">
        <v>0</v>
      </c>
      <c r="AE43" s="774">
        <v>6</v>
      </c>
      <c r="AF43" s="775">
        <v>0</v>
      </c>
      <c r="AG43" s="775">
        <v>0</v>
      </c>
      <c r="AH43" s="777">
        <v>0</v>
      </c>
      <c r="AI43" s="777">
        <v>0</v>
      </c>
      <c r="AJ43" s="777">
        <v>0</v>
      </c>
      <c r="AK43" s="777">
        <v>0</v>
      </c>
      <c r="AL43" s="777">
        <v>0</v>
      </c>
      <c r="AM43" s="777">
        <v>0</v>
      </c>
      <c r="AN43" s="776">
        <v>0</v>
      </c>
      <c r="AO43" s="774">
        <v>4</v>
      </c>
      <c r="AP43" s="775">
        <v>0</v>
      </c>
      <c r="AQ43" s="775">
        <v>0</v>
      </c>
      <c r="AR43" s="777">
        <v>0</v>
      </c>
      <c r="AS43" s="777">
        <v>0</v>
      </c>
      <c r="AT43" s="777">
        <v>0</v>
      </c>
      <c r="AU43" s="777">
        <v>0</v>
      </c>
      <c r="AV43" s="777">
        <v>0</v>
      </c>
      <c r="AW43" s="777">
        <v>0</v>
      </c>
      <c r="AX43" s="776">
        <v>0</v>
      </c>
      <c r="AY43" s="774">
        <v>10</v>
      </c>
      <c r="AZ43" s="775">
        <v>0</v>
      </c>
      <c r="BA43" s="775">
        <v>0</v>
      </c>
      <c r="BB43" s="777">
        <v>0</v>
      </c>
      <c r="BC43" s="777">
        <v>0</v>
      </c>
      <c r="BD43" s="777">
        <v>0</v>
      </c>
      <c r="BE43" s="777">
        <v>0</v>
      </c>
      <c r="BF43" s="777">
        <v>0</v>
      </c>
      <c r="BG43" s="777">
        <v>0</v>
      </c>
      <c r="BH43" s="776">
        <v>0</v>
      </c>
      <c r="BI43" s="774">
        <v>3</v>
      </c>
      <c r="BJ43" s="775">
        <v>0</v>
      </c>
      <c r="BK43" s="775">
        <v>0</v>
      </c>
      <c r="BL43" s="777">
        <v>0</v>
      </c>
      <c r="BM43" s="777">
        <v>0</v>
      </c>
      <c r="BN43" s="777">
        <v>0</v>
      </c>
      <c r="BO43" s="777">
        <v>0</v>
      </c>
      <c r="BP43" s="777">
        <v>0</v>
      </c>
      <c r="BQ43" s="777">
        <v>0</v>
      </c>
      <c r="BR43" s="776">
        <v>0</v>
      </c>
      <c r="BS43" s="774">
        <v>6</v>
      </c>
      <c r="BT43" s="775">
        <v>2</v>
      </c>
      <c r="BU43" s="775">
        <v>16</v>
      </c>
      <c r="BV43" s="777">
        <v>0</v>
      </c>
      <c r="BW43" s="777">
        <v>0</v>
      </c>
      <c r="BX43" s="777">
        <v>0</v>
      </c>
      <c r="BY43" s="777">
        <v>0</v>
      </c>
      <c r="BZ43" s="777">
        <v>0</v>
      </c>
      <c r="CA43" s="777">
        <v>0</v>
      </c>
      <c r="CB43" s="776">
        <v>0</v>
      </c>
      <c r="CC43" s="774">
        <v>1</v>
      </c>
      <c r="CD43" s="775">
        <v>2</v>
      </c>
      <c r="CE43" s="775">
        <v>1</v>
      </c>
      <c r="CF43" s="777">
        <v>0</v>
      </c>
      <c r="CG43" s="777">
        <v>0</v>
      </c>
      <c r="CH43" s="777">
        <v>0</v>
      </c>
      <c r="CI43" s="777">
        <v>0</v>
      </c>
      <c r="CJ43" s="777">
        <v>0</v>
      </c>
      <c r="CK43" s="777">
        <v>0</v>
      </c>
      <c r="CL43" s="776">
        <v>0</v>
      </c>
      <c r="CM43" s="774">
        <v>5</v>
      </c>
      <c r="CN43" s="775">
        <v>0</v>
      </c>
      <c r="CO43" s="775">
        <v>0</v>
      </c>
      <c r="CP43" s="777">
        <v>0</v>
      </c>
      <c r="CQ43" s="777">
        <v>0</v>
      </c>
      <c r="CR43" s="777">
        <v>0</v>
      </c>
      <c r="CS43" s="777">
        <v>0</v>
      </c>
      <c r="CT43" s="777">
        <v>0</v>
      </c>
      <c r="CU43" s="777">
        <v>0</v>
      </c>
      <c r="CV43" s="776">
        <v>0</v>
      </c>
      <c r="CW43" s="774">
        <v>0</v>
      </c>
      <c r="CX43" s="775">
        <v>0</v>
      </c>
      <c r="CY43" s="775">
        <v>0</v>
      </c>
      <c r="CZ43" s="777">
        <v>0</v>
      </c>
      <c r="DA43" s="777">
        <v>0</v>
      </c>
      <c r="DB43" s="777">
        <v>0</v>
      </c>
      <c r="DC43" s="777">
        <v>0</v>
      </c>
      <c r="DD43" s="777">
        <v>0</v>
      </c>
      <c r="DE43" s="777">
        <v>0</v>
      </c>
      <c r="DF43" s="776">
        <v>0</v>
      </c>
      <c r="DG43" s="774">
        <v>1</v>
      </c>
      <c r="DH43" s="775">
        <v>0</v>
      </c>
      <c r="DI43" s="775">
        <v>0</v>
      </c>
      <c r="DJ43" s="575"/>
      <c r="DK43" s="556"/>
      <c r="DL43" s="556"/>
      <c r="DM43" s="556"/>
      <c r="DN43" s="556"/>
      <c r="DO43" s="556"/>
      <c r="DP43" s="555"/>
      <c r="DQ43" s="553"/>
      <c r="DR43" s="554"/>
      <c r="DS43" s="554"/>
      <c r="DT43" s="556"/>
      <c r="DU43" s="556"/>
      <c r="DV43" s="556"/>
      <c r="DW43" s="556"/>
      <c r="DX43" s="556"/>
      <c r="DY43" s="556"/>
      <c r="DZ43" s="555"/>
      <c r="EA43" s="553"/>
      <c r="EB43" s="554"/>
      <c r="EC43" s="554"/>
      <c r="ED43" s="556"/>
      <c r="EE43" s="556"/>
      <c r="EF43" s="556"/>
      <c r="EG43" s="556"/>
      <c r="EH43" s="556"/>
      <c r="EI43" s="556"/>
      <c r="EJ43" s="555"/>
      <c r="EK43" s="553"/>
      <c r="EL43" s="554"/>
      <c r="EM43" s="554"/>
      <c r="EN43" s="556"/>
      <c r="EO43" s="556"/>
      <c r="EP43" s="556"/>
      <c r="EQ43" s="556"/>
      <c r="ER43" s="556"/>
      <c r="ES43" s="556"/>
      <c r="ET43" s="555"/>
      <c r="EU43" s="553"/>
      <c r="EV43" s="554"/>
      <c r="EW43" s="554"/>
      <c r="EX43" s="556"/>
      <c r="EY43" s="556"/>
      <c r="EZ43" s="556"/>
      <c r="FA43" s="556"/>
      <c r="FB43" s="556"/>
      <c r="FC43" s="556"/>
      <c r="FD43" s="555"/>
      <c r="FE43" s="553"/>
      <c r="FF43" s="554"/>
      <c r="FG43" s="554"/>
      <c r="FH43" s="556"/>
      <c r="FI43" s="556"/>
      <c r="FJ43" s="556"/>
      <c r="FK43" s="556"/>
      <c r="FL43" s="556"/>
      <c r="FM43" s="556"/>
      <c r="FN43" s="555"/>
      <c r="FO43" s="553"/>
      <c r="FP43" s="554"/>
      <c r="FQ43" s="554"/>
      <c r="FR43" s="556"/>
      <c r="FS43" s="556"/>
      <c r="FT43" s="556"/>
      <c r="FU43" s="556"/>
      <c r="FV43" s="556"/>
      <c r="FW43" s="556"/>
      <c r="FX43" s="555"/>
      <c r="FY43" s="553"/>
      <c r="FZ43" s="554"/>
      <c r="GA43" s="554"/>
      <c r="GB43" s="556"/>
      <c r="GC43" s="556"/>
      <c r="GD43" s="556"/>
      <c r="GE43" s="556"/>
      <c r="GF43" s="556"/>
      <c r="GG43" s="556"/>
      <c r="GH43" s="555"/>
      <c r="GI43" s="553"/>
      <c r="GJ43" s="554"/>
      <c r="GK43" s="554"/>
      <c r="GL43" s="556"/>
      <c r="GM43" s="556"/>
      <c r="GN43" s="556"/>
      <c r="GO43" s="556"/>
      <c r="GP43" s="556"/>
      <c r="GQ43" s="556"/>
      <c r="GR43" s="555"/>
      <c r="GS43" s="553"/>
      <c r="GT43" s="554"/>
      <c r="GU43" s="554"/>
      <c r="GV43" s="556"/>
      <c r="GW43" s="556"/>
      <c r="GX43" s="556"/>
      <c r="GY43" s="556"/>
      <c r="GZ43" s="556"/>
      <c r="HA43" s="556"/>
      <c r="HB43" s="555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229"/>
        <v>93</v>
      </c>
      <c r="HN43" s="276">
        <f t="shared" si="231"/>
        <v>364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76" t="e">
        <f t="shared" si="232"/>
        <v>#REF!</v>
      </c>
      <c r="HQ43" s="276">
        <f>+HM43+S!HM43+E!HM43+O!HM43</f>
        <v>351</v>
      </c>
      <c r="HR43" s="276">
        <f t="shared" si="233"/>
        <v>1189</v>
      </c>
      <c r="HS43" s="276" t="e">
        <f>+HO43+S!HO43+E!HO43+O!HO43</f>
        <v>#REF!</v>
      </c>
      <c r="HT43" s="276" t="e">
        <f t="shared" si="233"/>
        <v>#REF!</v>
      </c>
      <c r="HV43" s="277">
        <f t="shared" si="219"/>
        <v>68</v>
      </c>
      <c r="HW43" s="277">
        <f t="shared" si="220"/>
        <v>6</v>
      </c>
      <c r="HX43" s="277">
        <f t="shared" si="221"/>
        <v>19</v>
      </c>
      <c r="HY43" s="277">
        <f t="shared" si="222"/>
        <v>0</v>
      </c>
      <c r="HZ43" s="277">
        <f t="shared" si="223"/>
        <v>0</v>
      </c>
      <c r="IA43" s="277">
        <f t="shared" si="224"/>
        <v>0</v>
      </c>
      <c r="IB43" s="277">
        <f t="shared" si="225"/>
        <v>0</v>
      </c>
      <c r="IC43" s="277">
        <f t="shared" si="226"/>
        <v>0</v>
      </c>
      <c r="ID43" s="277">
        <f t="shared" si="227"/>
        <v>0</v>
      </c>
      <c r="IE43" s="277">
        <f t="shared" si="228"/>
        <v>0</v>
      </c>
      <c r="IK43" s="98" t="e">
        <f t="shared" si="230"/>
        <v>#REF!</v>
      </c>
    </row>
    <row r="44" spans="1:245" s="308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5" t="s">
        <v>26</v>
      </c>
      <c r="K44" s="761">
        <v>24</v>
      </c>
      <c r="L44" s="762">
        <v>2</v>
      </c>
      <c r="M44" s="762">
        <v>3</v>
      </c>
      <c r="N44" s="762">
        <v>0</v>
      </c>
      <c r="O44" s="762">
        <v>0</v>
      </c>
      <c r="P44" s="762">
        <v>0</v>
      </c>
      <c r="Q44" s="762">
        <v>0</v>
      </c>
      <c r="R44" s="762">
        <v>0</v>
      </c>
      <c r="S44" s="762">
        <v>0</v>
      </c>
      <c r="T44" s="724">
        <v>0</v>
      </c>
      <c r="U44" s="761">
        <v>16</v>
      </c>
      <c r="V44" s="762">
        <v>1</v>
      </c>
      <c r="W44" s="762">
        <v>2</v>
      </c>
      <c r="X44" s="723">
        <v>0</v>
      </c>
      <c r="Y44" s="723">
        <v>0</v>
      </c>
      <c r="Z44" s="723">
        <v>0</v>
      </c>
      <c r="AA44" s="723">
        <v>0</v>
      </c>
      <c r="AB44" s="723">
        <v>0</v>
      </c>
      <c r="AC44" s="723">
        <v>0</v>
      </c>
      <c r="AD44" s="724">
        <v>0</v>
      </c>
      <c r="AE44" s="761">
        <v>8</v>
      </c>
      <c r="AF44" s="762">
        <v>0</v>
      </c>
      <c r="AG44" s="763">
        <v>0</v>
      </c>
      <c r="AH44" s="762">
        <v>0</v>
      </c>
      <c r="AI44" s="723">
        <v>0</v>
      </c>
      <c r="AJ44" s="723">
        <v>0</v>
      </c>
      <c r="AK44" s="723">
        <v>0</v>
      </c>
      <c r="AL44" s="723">
        <v>0</v>
      </c>
      <c r="AM44" s="723">
        <v>0</v>
      </c>
      <c r="AN44" s="724">
        <v>0</v>
      </c>
      <c r="AO44" s="761">
        <v>9</v>
      </c>
      <c r="AP44" s="762">
        <v>0</v>
      </c>
      <c r="AQ44" s="762">
        <v>0</v>
      </c>
      <c r="AR44" s="723">
        <v>0</v>
      </c>
      <c r="AS44" s="723">
        <v>0</v>
      </c>
      <c r="AT44" s="723">
        <v>0</v>
      </c>
      <c r="AU44" s="723">
        <v>0</v>
      </c>
      <c r="AV44" s="723">
        <v>0</v>
      </c>
      <c r="AW44" s="723">
        <v>0</v>
      </c>
      <c r="AX44" s="724">
        <v>0</v>
      </c>
      <c r="AY44" s="761">
        <v>12</v>
      </c>
      <c r="AZ44" s="762">
        <v>0</v>
      </c>
      <c r="BA44" s="762">
        <v>0</v>
      </c>
      <c r="BB44" s="762">
        <v>0</v>
      </c>
      <c r="BC44" s="723">
        <v>0</v>
      </c>
      <c r="BD44" s="723">
        <v>0</v>
      </c>
      <c r="BE44" s="723">
        <v>0</v>
      </c>
      <c r="BF44" s="723">
        <v>0</v>
      </c>
      <c r="BG44" s="723">
        <v>0</v>
      </c>
      <c r="BH44" s="724">
        <v>0</v>
      </c>
      <c r="BI44" s="761">
        <v>5</v>
      </c>
      <c r="BJ44" s="762">
        <v>0</v>
      </c>
      <c r="BK44" s="762">
        <v>1</v>
      </c>
      <c r="BL44" s="723">
        <v>0</v>
      </c>
      <c r="BM44" s="723">
        <v>0</v>
      </c>
      <c r="BN44" s="723">
        <v>0</v>
      </c>
      <c r="BO44" s="723">
        <v>0</v>
      </c>
      <c r="BP44" s="723">
        <v>0</v>
      </c>
      <c r="BQ44" s="723">
        <v>0</v>
      </c>
      <c r="BR44" s="724">
        <v>0</v>
      </c>
      <c r="BS44" s="761">
        <v>10</v>
      </c>
      <c r="BT44" s="762">
        <v>0</v>
      </c>
      <c r="BU44" s="762">
        <v>15</v>
      </c>
      <c r="BV44" s="723">
        <v>0</v>
      </c>
      <c r="BW44" s="723">
        <v>0</v>
      </c>
      <c r="BX44" s="723">
        <v>0</v>
      </c>
      <c r="BY44" s="723">
        <v>0</v>
      </c>
      <c r="BZ44" s="723">
        <v>0</v>
      </c>
      <c r="CA44" s="723">
        <v>0</v>
      </c>
      <c r="CB44" s="724">
        <v>0</v>
      </c>
      <c r="CC44" s="761">
        <v>2</v>
      </c>
      <c r="CD44" s="762">
        <v>1</v>
      </c>
      <c r="CE44" s="762">
        <v>0</v>
      </c>
      <c r="CF44" s="723">
        <v>0</v>
      </c>
      <c r="CG44" s="723">
        <v>0</v>
      </c>
      <c r="CH44" s="723">
        <v>0</v>
      </c>
      <c r="CI44" s="723">
        <v>0</v>
      </c>
      <c r="CJ44" s="723">
        <v>0</v>
      </c>
      <c r="CK44" s="723">
        <v>0</v>
      </c>
      <c r="CL44" s="724">
        <v>0</v>
      </c>
      <c r="CM44" s="761">
        <v>5</v>
      </c>
      <c r="CN44" s="762">
        <v>0</v>
      </c>
      <c r="CO44" s="762">
        <v>0</v>
      </c>
      <c r="CP44" s="723">
        <v>0</v>
      </c>
      <c r="CQ44" s="723">
        <v>0</v>
      </c>
      <c r="CR44" s="723">
        <v>0</v>
      </c>
      <c r="CS44" s="723">
        <v>0</v>
      </c>
      <c r="CT44" s="723">
        <v>0</v>
      </c>
      <c r="CU44" s="723">
        <v>0</v>
      </c>
      <c r="CV44" s="724">
        <v>0</v>
      </c>
      <c r="CW44" s="761">
        <v>0</v>
      </c>
      <c r="CX44" s="762">
        <v>0</v>
      </c>
      <c r="CY44" s="762">
        <v>0</v>
      </c>
      <c r="CZ44" s="723">
        <v>0</v>
      </c>
      <c r="DA44" s="723">
        <v>0</v>
      </c>
      <c r="DB44" s="723">
        <v>0</v>
      </c>
      <c r="DC44" s="723">
        <v>0</v>
      </c>
      <c r="DD44" s="723">
        <v>0</v>
      </c>
      <c r="DE44" s="723">
        <v>0</v>
      </c>
      <c r="DF44" s="724">
        <v>0</v>
      </c>
      <c r="DG44" s="761">
        <v>1</v>
      </c>
      <c r="DH44" s="762">
        <v>0</v>
      </c>
      <c r="DI44" s="762">
        <v>0</v>
      </c>
      <c r="DJ44" s="558"/>
      <c r="DK44" s="510"/>
      <c r="DL44" s="510"/>
      <c r="DM44" s="510"/>
      <c r="DN44" s="510"/>
      <c r="DO44" s="510"/>
      <c r="DP44" s="511"/>
      <c r="DQ44" s="557"/>
      <c r="DR44" s="558"/>
      <c r="DS44" s="558"/>
      <c r="DT44" s="510"/>
      <c r="DU44" s="510"/>
      <c r="DV44" s="510"/>
      <c r="DW44" s="510"/>
      <c r="DX44" s="510"/>
      <c r="DY44" s="510"/>
      <c r="DZ44" s="511"/>
      <c r="EA44" s="557"/>
      <c r="EB44" s="558"/>
      <c r="EC44" s="558"/>
      <c r="ED44" s="510"/>
      <c r="EE44" s="510"/>
      <c r="EF44" s="510"/>
      <c r="EG44" s="510"/>
      <c r="EH44" s="510"/>
      <c r="EI44" s="510"/>
      <c r="EJ44" s="511"/>
      <c r="EK44" s="557"/>
      <c r="EL44" s="558"/>
      <c r="EM44" s="558"/>
      <c r="EN44" s="510"/>
      <c r="EO44" s="510"/>
      <c r="EP44" s="510"/>
      <c r="EQ44" s="510"/>
      <c r="ER44" s="510"/>
      <c r="ES44" s="510"/>
      <c r="ET44" s="511"/>
      <c r="EU44" s="557"/>
      <c r="EV44" s="558"/>
      <c r="EW44" s="558"/>
      <c r="EX44" s="510"/>
      <c r="EY44" s="510"/>
      <c r="EZ44" s="510"/>
      <c r="FA44" s="510"/>
      <c r="FB44" s="510"/>
      <c r="FC44" s="510"/>
      <c r="FD44" s="511"/>
      <c r="FE44" s="557"/>
      <c r="FF44" s="558"/>
      <c r="FG44" s="558"/>
      <c r="FH44" s="510"/>
      <c r="FI44" s="510"/>
      <c r="FJ44" s="510"/>
      <c r="FK44" s="510"/>
      <c r="FL44" s="510"/>
      <c r="FM44" s="510"/>
      <c r="FN44" s="511"/>
      <c r="FO44" s="557"/>
      <c r="FP44" s="558"/>
      <c r="FQ44" s="558"/>
      <c r="FR44" s="510"/>
      <c r="FS44" s="510"/>
      <c r="FT44" s="510"/>
      <c r="FU44" s="510"/>
      <c r="FV44" s="510"/>
      <c r="FW44" s="510"/>
      <c r="FX44" s="511"/>
      <c r="FY44" s="557"/>
      <c r="FZ44" s="558"/>
      <c r="GA44" s="558"/>
      <c r="GB44" s="510"/>
      <c r="GC44" s="510"/>
      <c r="GD44" s="510"/>
      <c r="GE44" s="510"/>
      <c r="GF44" s="510"/>
      <c r="GG44" s="510"/>
      <c r="GH44" s="511"/>
      <c r="GI44" s="557"/>
      <c r="GJ44" s="558"/>
      <c r="GK44" s="558"/>
      <c r="GL44" s="510"/>
      <c r="GM44" s="510"/>
      <c r="GN44" s="510"/>
      <c r="GO44" s="510"/>
      <c r="GP44" s="510"/>
      <c r="GQ44" s="510"/>
      <c r="GR44" s="511"/>
      <c r="GS44" s="557"/>
      <c r="GT44" s="558"/>
      <c r="GU44" s="558"/>
      <c r="GV44" s="510"/>
      <c r="GW44" s="510"/>
      <c r="GX44" s="510"/>
      <c r="GY44" s="510"/>
      <c r="GZ44" s="510"/>
      <c r="HA44" s="510"/>
      <c r="HB44" s="511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229"/>
        <v>117</v>
      </c>
      <c r="HN44" s="279">
        <f t="shared" si="231"/>
        <v>422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79" t="e">
        <f t="shared" si="232"/>
        <v>#REF!</v>
      </c>
      <c r="HQ44" s="279">
        <f>+HM44+S!HM44+E!HM44+O!HM44</f>
        <v>404</v>
      </c>
      <c r="HR44" s="279">
        <f t="shared" si="233"/>
        <v>1392</v>
      </c>
      <c r="HS44" s="279" t="e">
        <f>+HO44+S!HO44+E!HO44+O!HO44</f>
        <v>#REF!</v>
      </c>
      <c r="HT44" s="279" t="e">
        <f t="shared" si="233"/>
        <v>#REF!</v>
      </c>
      <c r="HU44" s="28"/>
      <c r="HV44" s="100">
        <f t="shared" ref="HV44:HV55" si="234">+K44+U44+AE44+AO44+AY44+BI44+BS44+CC44+CM44+CW44+DG44+DQ44+EA44+EK44+EU44+FE44+FO44+FY44+GI44+GS44</f>
        <v>92</v>
      </c>
      <c r="HW44" s="100">
        <f t="shared" ref="HW44:HW55" si="235">+L44+V44+AF44+AP44+AZ44+BJ44+BT44+CD44+CN44+CX44+DH44+DR44+EB44+EL44+EV44+FF44+FP44+FZ44+GJ44+GT44</f>
        <v>4</v>
      </c>
      <c r="HX44" s="100">
        <f t="shared" si="221"/>
        <v>21</v>
      </c>
      <c r="HY44" s="100">
        <f t="shared" si="222"/>
        <v>0</v>
      </c>
      <c r="HZ44" s="100">
        <f t="shared" si="223"/>
        <v>0</v>
      </c>
      <c r="IA44" s="100">
        <f t="shared" si="224"/>
        <v>0</v>
      </c>
      <c r="IB44" s="100">
        <f t="shared" si="225"/>
        <v>0</v>
      </c>
      <c r="IC44" s="100">
        <f t="shared" si="226"/>
        <v>0</v>
      </c>
      <c r="ID44" s="100">
        <f t="shared" si="227"/>
        <v>0</v>
      </c>
      <c r="IE44" s="100">
        <f t="shared" si="228"/>
        <v>0</v>
      </c>
      <c r="IG44" s="309"/>
      <c r="IJ44" s="28"/>
      <c r="IK44" s="98" t="e">
        <f t="shared" si="230"/>
        <v>#REF!</v>
      </c>
    </row>
    <row r="45" spans="1:245" s="308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764">
        <v>19</v>
      </c>
      <c r="L45" s="709">
        <v>3</v>
      </c>
      <c r="M45" s="709">
        <v>3</v>
      </c>
      <c r="N45" s="709">
        <v>0</v>
      </c>
      <c r="O45" s="709">
        <v>0</v>
      </c>
      <c r="P45" s="709">
        <v>0</v>
      </c>
      <c r="Q45" s="709">
        <v>0</v>
      </c>
      <c r="R45" s="709">
        <v>0</v>
      </c>
      <c r="S45" s="709">
        <v>0</v>
      </c>
      <c r="T45" s="726">
        <v>0</v>
      </c>
      <c r="U45" s="764">
        <v>13</v>
      </c>
      <c r="V45" s="709">
        <v>2</v>
      </c>
      <c r="W45" s="709">
        <v>1</v>
      </c>
      <c r="X45" s="710">
        <v>0</v>
      </c>
      <c r="Y45" s="710">
        <v>0</v>
      </c>
      <c r="Z45" s="710">
        <v>0</v>
      </c>
      <c r="AA45" s="710">
        <v>0</v>
      </c>
      <c r="AB45" s="710">
        <v>0</v>
      </c>
      <c r="AC45" s="710">
        <v>0</v>
      </c>
      <c r="AD45" s="726">
        <v>0</v>
      </c>
      <c r="AE45" s="764">
        <v>6</v>
      </c>
      <c r="AF45" s="709">
        <v>0</v>
      </c>
      <c r="AG45" s="711">
        <v>0</v>
      </c>
      <c r="AH45" s="709">
        <v>0</v>
      </c>
      <c r="AI45" s="710">
        <v>0</v>
      </c>
      <c r="AJ45" s="710">
        <v>0</v>
      </c>
      <c r="AK45" s="710">
        <v>0</v>
      </c>
      <c r="AL45" s="710">
        <v>0</v>
      </c>
      <c r="AM45" s="710">
        <v>0</v>
      </c>
      <c r="AN45" s="726">
        <v>0</v>
      </c>
      <c r="AO45" s="764">
        <v>7</v>
      </c>
      <c r="AP45" s="709">
        <v>0</v>
      </c>
      <c r="AQ45" s="709">
        <v>0</v>
      </c>
      <c r="AR45" s="710">
        <v>0</v>
      </c>
      <c r="AS45" s="710">
        <v>0</v>
      </c>
      <c r="AT45" s="710">
        <v>0</v>
      </c>
      <c r="AU45" s="710">
        <v>0</v>
      </c>
      <c r="AV45" s="710">
        <v>0</v>
      </c>
      <c r="AW45" s="710">
        <v>0</v>
      </c>
      <c r="AX45" s="726">
        <v>0</v>
      </c>
      <c r="AY45" s="764">
        <v>12</v>
      </c>
      <c r="AZ45" s="709">
        <v>0</v>
      </c>
      <c r="BA45" s="709">
        <v>0</v>
      </c>
      <c r="BB45" s="709">
        <v>0</v>
      </c>
      <c r="BC45" s="710">
        <v>0</v>
      </c>
      <c r="BD45" s="710">
        <v>0</v>
      </c>
      <c r="BE45" s="710">
        <v>0</v>
      </c>
      <c r="BF45" s="710">
        <v>0</v>
      </c>
      <c r="BG45" s="710">
        <v>0</v>
      </c>
      <c r="BH45" s="726">
        <v>0</v>
      </c>
      <c r="BI45" s="764">
        <v>3</v>
      </c>
      <c r="BJ45" s="709">
        <v>0</v>
      </c>
      <c r="BK45" s="709">
        <v>0</v>
      </c>
      <c r="BL45" s="710">
        <v>0</v>
      </c>
      <c r="BM45" s="710">
        <v>0</v>
      </c>
      <c r="BN45" s="710">
        <v>0</v>
      </c>
      <c r="BO45" s="710">
        <v>0</v>
      </c>
      <c r="BP45" s="710">
        <v>0</v>
      </c>
      <c r="BQ45" s="710">
        <v>0</v>
      </c>
      <c r="BR45" s="726">
        <v>0</v>
      </c>
      <c r="BS45" s="764">
        <v>7</v>
      </c>
      <c r="BT45" s="709">
        <v>2</v>
      </c>
      <c r="BU45" s="709">
        <v>13</v>
      </c>
      <c r="BV45" s="710">
        <v>0</v>
      </c>
      <c r="BW45" s="710">
        <v>0</v>
      </c>
      <c r="BX45" s="710">
        <v>0</v>
      </c>
      <c r="BY45" s="710">
        <v>0</v>
      </c>
      <c r="BZ45" s="710">
        <v>0</v>
      </c>
      <c r="CA45" s="710">
        <v>0</v>
      </c>
      <c r="CB45" s="726">
        <v>0</v>
      </c>
      <c r="CC45" s="764">
        <v>0</v>
      </c>
      <c r="CD45" s="709">
        <v>0</v>
      </c>
      <c r="CE45" s="709">
        <v>0</v>
      </c>
      <c r="CF45" s="710">
        <v>0</v>
      </c>
      <c r="CG45" s="710">
        <v>0</v>
      </c>
      <c r="CH45" s="710">
        <v>0</v>
      </c>
      <c r="CI45" s="710">
        <v>0</v>
      </c>
      <c r="CJ45" s="710">
        <v>0</v>
      </c>
      <c r="CK45" s="710">
        <v>0</v>
      </c>
      <c r="CL45" s="726">
        <v>0</v>
      </c>
      <c r="CM45" s="764">
        <v>3</v>
      </c>
      <c r="CN45" s="709">
        <v>0</v>
      </c>
      <c r="CO45" s="709">
        <v>0</v>
      </c>
      <c r="CP45" s="710">
        <v>0</v>
      </c>
      <c r="CQ45" s="710">
        <v>0</v>
      </c>
      <c r="CR45" s="710">
        <v>0</v>
      </c>
      <c r="CS45" s="710">
        <v>0</v>
      </c>
      <c r="CT45" s="710">
        <v>0</v>
      </c>
      <c r="CU45" s="710">
        <v>0</v>
      </c>
      <c r="CV45" s="726">
        <v>0</v>
      </c>
      <c r="CW45" s="764">
        <v>0</v>
      </c>
      <c r="CX45" s="709">
        <v>0</v>
      </c>
      <c r="CY45" s="709">
        <v>0</v>
      </c>
      <c r="CZ45" s="710">
        <v>0</v>
      </c>
      <c r="DA45" s="710">
        <v>0</v>
      </c>
      <c r="DB45" s="710">
        <v>0</v>
      </c>
      <c r="DC45" s="710">
        <v>0</v>
      </c>
      <c r="DD45" s="710">
        <v>0</v>
      </c>
      <c r="DE45" s="710">
        <v>0</v>
      </c>
      <c r="DF45" s="726">
        <v>0</v>
      </c>
      <c r="DG45" s="764">
        <v>0</v>
      </c>
      <c r="DH45" s="709">
        <v>0</v>
      </c>
      <c r="DI45" s="709">
        <v>0</v>
      </c>
      <c r="DJ45" s="561"/>
      <c r="DK45" s="513"/>
      <c r="DL45" s="513"/>
      <c r="DM45" s="513"/>
      <c r="DN45" s="513"/>
      <c r="DO45" s="513"/>
      <c r="DP45" s="514"/>
      <c r="DQ45" s="560"/>
      <c r="DR45" s="561"/>
      <c r="DS45" s="561"/>
      <c r="DT45" s="513"/>
      <c r="DU45" s="513"/>
      <c r="DV45" s="513"/>
      <c r="DW45" s="513"/>
      <c r="DX45" s="513"/>
      <c r="DY45" s="513"/>
      <c r="DZ45" s="514"/>
      <c r="EA45" s="560"/>
      <c r="EB45" s="561"/>
      <c r="EC45" s="561"/>
      <c r="ED45" s="513"/>
      <c r="EE45" s="513"/>
      <c r="EF45" s="513"/>
      <c r="EG45" s="513"/>
      <c r="EH45" s="513"/>
      <c r="EI45" s="513"/>
      <c r="EJ45" s="514"/>
      <c r="EK45" s="560"/>
      <c r="EL45" s="561"/>
      <c r="EM45" s="561"/>
      <c r="EN45" s="513"/>
      <c r="EO45" s="513"/>
      <c r="EP45" s="513"/>
      <c r="EQ45" s="513"/>
      <c r="ER45" s="513"/>
      <c r="ES45" s="513"/>
      <c r="ET45" s="514"/>
      <c r="EU45" s="560"/>
      <c r="EV45" s="561"/>
      <c r="EW45" s="561"/>
      <c r="EX45" s="513"/>
      <c r="EY45" s="513"/>
      <c r="EZ45" s="513"/>
      <c r="FA45" s="513"/>
      <c r="FB45" s="513"/>
      <c r="FC45" s="513"/>
      <c r="FD45" s="514"/>
      <c r="FE45" s="560"/>
      <c r="FF45" s="561"/>
      <c r="FG45" s="561"/>
      <c r="FH45" s="513"/>
      <c r="FI45" s="513"/>
      <c r="FJ45" s="513"/>
      <c r="FK45" s="513"/>
      <c r="FL45" s="513"/>
      <c r="FM45" s="513"/>
      <c r="FN45" s="514"/>
      <c r="FO45" s="560"/>
      <c r="FP45" s="561"/>
      <c r="FQ45" s="561"/>
      <c r="FR45" s="513"/>
      <c r="FS45" s="513"/>
      <c r="FT45" s="513"/>
      <c r="FU45" s="513"/>
      <c r="FV45" s="513"/>
      <c r="FW45" s="513"/>
      <c r="FX45" s="514"/>
      <c r="FY45" s="560"/>
      <c r="FZ45" s="561"/>
      <c r="GA45" s="561"/>
      <c r="GB45" s="513"/>
      <c r="GC45" s="513"/>
      <c r="GD45" s="513"/>
      <c r="GE45" s="513"/>
      <c r="GF45" s="513"/>
      <c r="GG45" s="513"/>
      <c r="GH45" s="514"/>
      <c r="GI45" s="560"/>
      <c r="GJ45" s="561"/>
      <c r="GK45" s="561"/>
      <c r="GL45" s="513"/>
      <c r="GM45" s="513"/>
      <c r="GN45" s="513"/>
      <c r="GO45" s="513"/>
      <c r="GP45" s="513"/>
      <c r="GQ45" s="513"/>
      <c r="GR45" s="514"/>
      <c r="GS45" s="560"/>
      <c r="GT45" s="561"/>
      <c r="GU45" s="561"/>
      <c r="GV45" s="513"/>
      <c r="GW45" s="513"/>
      <c r="GX45" s="513"/>
      <c r="GY45" s="513"/>
      <c r="GZ45" s="513"/>
      <c r="HA45" s="513"/>
      <c r="HB45" s="514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229"/>
        <v>94</v>
      </c>
      <c r="HN45" s="84">
        <f t="shared" si="231"/>
        <v>425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4" t="e">
        <f t="shared" si="232"/>
        <v>#REF!</v>
      </c>
      <c r="HQ45" s="84">
        <f>+HM45+S!HM45+E!HM45+O!HM45</f>
        <v>326</v>
      </c>
      <c r="HR45" s="84">
        <f t="shared" si="233"/>
        <v>1442</v>
      </c>
      <c r="HS45" s="84" t="e">
        <f>+HO45+S!HO45+E!HO45+O!HO45</f>
        <v>#REF!</v>
      </c>
      <c r="HT45" s="84" t="e">
        <f t="shared" si="233"/>
        <v>#REF!</v>
      </c>
      <c r="HU45" s="28"/>
      <c r="HV45" s="86">
        <f t="shared" si="234"/>
        <v>70</v>
      </c>
      <c r="HW45" s="86">
        <f t="shared" si="235"/>
        <v>7</v>
      </c>
      <c r="HX45" s="86">
        <f t="shared" si="221"/>
        <v>17</v>
      </c>
      <c r="HY45" s="86">
        <f t="shared" si="222"/>
        <v>0</v>
      </c>
      <c r="HZ45" s="86">
        <f t="shared" si="223"/>
        <v>0</v>
      </c>
      <c r="IA45" s="86">
        <f t="shared" si="224"/>
        <v>0</v>
      </c>
      <c r="IB45" s="86">
        <f t="shared" si="225"/>
        <v>0</v>
      </c>
      <c r="IC45" s="86">
        <f t="shared" si="226"/>
        <v>0</v>
      </c>
      <c r="ID45" s="86">
        <f t="shared" si="227"/>
        <v>0</v>
      </c>
      <c r="IE45" s="86">
        <f t="shared" si="228"/>
        <v>0</v>
      </c>
      <c r="IG45" s="309"/>
      <c r="IJ45" s="28"/>
      <c r="IK45" s="98" t="e">
        <f t="shared" si="230"/>
        <v>#REF!</v>
      </c>
    </row>
    <row r="46" spans="1:245" s="308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764">
        <v>25</v>
      </c>
      <c r="L46" s="709">
        <v>3</v>
      </c>
      <c r="M46" s="709">
        <v>1</v>
      </c>
      <c r="N46" s="709">
        <v>0</v>
      </c>
      <c r="O46" s="709">
        <v>0</v>
      </c>
      <c r="P46" s="709">
        <v>0</v>
      </c>
      <c r="Q46" s="709">
        <v>0</v>
      </c>
      <c r="R46" s="709">
        <v>0</v>
      </c>
      <c r="S46" s="709">
        <v>0</v>
      </c>
      <c r="T46" s="726">
        <v>0</v>
      </c>
      <c r="U46" s="764">
        <v>14</v>
      </c>
      <c r="V46" s="709">
        <v>1</v>
      </c>
      <c r="W46" s="709">
        <v>0</v>
      </c>
      <c r="X46" s="710">
        <v>0</v>
      </c>
      <c r="Y46" s="710">
        <v>0</v>
      </c>
      <c r="Z46" s="710">
        <v>0</v>
      </c>
      <c r="AA46" s="710">
        <v>0</v>
      </c>
      <c r="AB46" s="710">
        <v>0</v>
      </c>
      <c r="AC46" s="710">
        <v>0</v>
      </c>
      <c r="AD46" s="726">
        <v>0</v>
      </c>
      <c r="AE46" s="764">
        <v>6</v>
      </c>
      <c r="AF46" s="709">
        <v>0</v>
      </c>
      <c r="AG46" s="711">
        <v>0</v>
      </c>
      <c r="AH46" s="709">
        <v>0</v>
      </c>
      <c r="AI46" s="710">
        <v>0</v>
      </c>
      <c r="AJ46" s="710">
        <v>0</v>
      </c>
      <c r="AK46" s="710">
        <v>0</v>
      </c>
      <c r="AL46" s="710">
        <v>0</v>
      </c>
      <c r="AM46" s="710">
        <v>0</v>
      </c>
      <c r="AN46" s="726">
        <v>0</v>
      </c>
      <c r="AO46" s="764">
        <v>7</v>
      </c>
      <c r="AP46" s="709">
        <v>0</v>
      </c>
      <c r="AQ46" s="709">
        <v>0</v>
      </c>
      <c r="AR46" s="710">
        <v>0</v>
      </c>
      <c r="AS46" s="710">
        <v>0</v>
      </c>
      <c r="AT46" s="710">
        <v>0</v>
      </c>
      <c r="AU46" s="710">
        <v>0</v>
      </c>
      <c r="AV46" s="710">
        <v>0</v>
      </c>
      <c r="AW46" s="710">
        <v>0</v>
      </c>
      <c r="AX46" s="726">
        <v>0</v>
      </c>
      <c r="AY46" s="764">
        <v>10</v>
      </c>
      <c r="AZ46" s="709">
        <v>0</v>
      </c>
      <c r="BA46" s="709">
        <v>0</v>
      </c>
      <c r="BB46" s="709">
        <v>0</v>
      </c>
      <c r="BC46" s="710">
        <v>0</v>
      </c>
      <c r="BD46" s="710">
        <v>0</v>
      </c>
      <c r="BE46" s="710">
        <v>0</v>
      </c>
      <c r="BF46" s="710">
        <v>0</v>
      </c>
      <c r="BG46" s="710">
        <v>0</v>
      </c>
      <c r="BH46" s="726">
        <v>0</v>
      </c>
      <c r="BI46" s="764">
        <v>6</v>
      </c>
      <c r="BJ46" s="709">
        <v>0</v>
      </c>
      <c r="BK46" s="709">
        <v>1</v>
      </c>
      <c r="BL46" s="710">
        <v>0</v>
      </c>
      <c r="BM46" s="710">
        <v>0</v>
      </c>
      <c r="BN46" s="710">
        <v>0</v>
      </c>
      <c r="BO46" s="710">
        <v>0</v>
      </c>
      <c r="BP46" s="710">
        <v>0</v>
      </c>
      <c r="BQ46" s="710">
        <v>0</v>
      </c>
      <c r="BR46" s="726">
        <v>0</v>
      </c>
      <c r="BS46" s="764">
        <v>5</v>
      </c>
      <c r="BT46" s="709">
        <v>0</v>
      </c>
      <c r="BU46" s="709">
        <v>17</v>
      </c>
      <c r="BV46" s="710">
        <v>0</v>
      </c>
      <c r="BW46" s="710">
        <v>0</v>
      </c>
      <c r="BX46" s="710">
        <v>0</v>
      </c>
      <c r="BY46" s="710">
        <v>0</v>
      </c>
      <c r="BZ46" s="710">
        <v>0</v>
      </c>
      <c r="CA46" s="710">
        <v>0</v>
      </c>
      <c r="CB46" s="726">
        <v>0</v>
      </c>
      <c r="CC46" s="764">
        <v>0</v>
      </c>
      <c r="CD46" s="709">
        <v>1</v>
      </c>
      <c r="CE46" s="709">
        <v>0</v>
      </c>
      <c r="CF46" s="710">
        <v>0</v>
      </c>
      <c r="CG46" s="710">
        <v>0</v>
      </c>
      <c r="CH46" s="710">
        <v>0</v>
      </c>
      <c r="CI46" s="710">
        <v>0</v>
      </c>
      <c r="CJ46" s="710">
        <v>0</v>
      </c>
      <c r="CK46" s="710">
        <v>0</v>
      </c>
      <c r="CL46" s="726">
        <v>0</v>
      </c>
      <c r="CM46" s="764">
        <v>4</v>
      </c>
      <c r="CN46" s="709">
        <v>0</v>
      </c>
      <c r="CO46" s="709">
        <v>0</v>
      </c>
      <c r="CP46" s="710">
        <v>0</v>
      </c>
      <c r="CQ46" s="710">
        <v>0</v>
      </c>
      <c r="CR46" s="710">
        <v>0</v>
      </c>
      <c r="CS46" s="710">
        <v>0</v>
      </c>
      <c r="CT46" s="710">
        <v>0</v>
      </c>
      <c r="CU46" s="710">
        <v>0</v>
      </c>
      <c r="CV46" s="726">
        <v>0</v>
      </c>
      <c r="CW46" s="764">
        <v>0</v>
      </c>
      <c r="CX46" s="709">
        <v>0</v>
      </c>
      <c r="CY46" s="709">
        <v>0</v>
      </c>
      <c r="CZ46" s="710">
        <v>0</v>
      </c>
      <c r="DA46" s="710">
        <v>0</v>
      </c>
      <c r="DB46" s="710">
        <v>0</v>
      </c>
      <c r="DC46" s="710">
        <v>0</v>
      </c>
      <c r="DD46" s="710">
        <v>0</v>
      </c>
      <c r="DE46" s="710">
        <v>0</v>
      </c>
      <c r="DF46" s="726">
        <v>0</v>
      </c>
      <c r="DG46" s="764">
        <v>1</v>
      </c>
      <c r="DH46" s="709">
        <v>0</v>
      </c>
      <c r="DI46" s="709">
        <v>0</v>
      </c>
      <c r="DJ46" s="561"/>
      <c r="DK46" s="513"/>
      <c r="DL46" s="513"/>
      <c r="DM46" s="513"/>
      <c r="DN46" s="513"/>
      <c r="DO46" s="513"/>
      <c r="DP46" s="514"/>
      <c r="DQ46" s="560"/>
      <c r="DR46" s="561"/>
      <c r="DS46" s="561"/>
      <c r="DT46" s="513"/>
      <c r="DU46" s="513"/>
      <c r="DV46" s="513"/>
      <c r="DW46" s="513"/>
      <c r="DX46" s="513"/>
      <c r="DY46" s="513"/>
      <c r="DZ46" s="514"/>
      <c r="EA46" s="560"/>
      <c r="EB46" s="561"/>
      <c r="EC46" s="561"/>
      <c r="ED46" s="513"/>
      <c r="EE46" s="513"/>
      <c r="EF46" s="513"/>
      <c r="EG46" s="513"/>
      <c r="EH46" s="513"/>
      <c r="EI46" s="513"/>
      <c r="EJ46" s="514"/>
      <c r="EK46" s="560"/>
      <c r="EL46" s="561"/>
      <c r="EM46" s="561"/>
      <c r="EN46" s="513"/>
      <c r="EO46" s="513"/>
      <c r="EP46" s="513"/>
      <c r="EQ46" s="513"/>
      <c r="ER46" s="513"/>
      <c r="ES46" s="513"/>
      <c r="ET46" s="514"/>
      <c r="EU46" s="560"/>
      <c r="EV46" s="561"/>
      <c r="EW46" s="561"/>
      <c r="EX46" s="513"/>
      <c r="EY46" s="513"/>
      <c r="EZ46" s="513"/>
      <c r="FA46" s="513"/>
      <c r="FB46" s="513"/>
      <c r="FC46" s="513"/>
      <c r="FD46" s="514"/>
      <c r="FE46" s="560"/>
      <c r="FF46" s="561"/>
      <c r="FG46" s="561"/>
      <c r="FH46" s="513"/>
      <c r="FI46" s="513"/>
      <c r="FJ46" s="513"/>
      <c r="FK46" s="513"/>
      <c r="FL46" s="513"/>
      <c r="FM46" s="513"/>
      <c r="FN46" s="514"/>
      <c r="FO46" s="560"/>
      <c r="FP46" s="561"/>
      <c r="FQ46" s="561"/>
      <c r="FR46" s="513"/>
      <c r="FS46" s="513"/>
      <c r="FT46" s="513"/>
      <c r="FU46" s="513"/>
      <c r="FV46" s="513"/>
      <c r="FW46" s="513"/>
      <c r="FX46" s="514"/>
      <c r="FY46" s="560"/>
      <c r="FZ46" s="561"/>
      <c r="GA46" s="561"/>
      <c r="GB46" s="513"/>
      <c r="GC46" s="513"/>
      <c r="GD46" s="513"/>
      <c r="GE46" s="513"/>
      <c r="GF46" s="513"/>
      <c r="GG46" s="513"/>
      <c r="GH46" s="514"/>
      <c r="GI46" s="560"/>
      <c r="GJ46" s="561"/>
      <c r="GK46" s="561"/>
      <c r="GL46" s="513"/>
      <c r="GM46" s="513"/>
      <c r="GN46" s="513"/>
      <c r="GO46" s="513"/>
      <c r="GP46" s="513"/>
      <c r="GQ46" s="513"/>
      <c r="GR46" s="514"/>
      <c r="GS46" s="560"/>
      <c r="GT46" s="561"/>
      <c r="GU46" s="561"/>
      <c r="GV46" s="513"/>
      <c r="GW46" s="513"/>
      <c r="GX46" s="513"/>
      <c r="GY46" s="513"/>
      <c r="GZ46" s="513"/>
      <c r="HA46" s="513"/>
      <c r="HB46" s="514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>+SUMIF($K$11:$HB$11,1,K46:HB46)</f>
        <v>102</v>
      </c>
      <c r="HN46" s="84">
        <f t="shared" si="231"/>
        <v>406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4" t="e">
        <f t="shared" si="232"/>
        <v>#REF!</v>
      </c>
      <c r="HQ46" s="84">
        <f>+HM46+S!HM46+E!HM46+O!HM46</f>
        <v>324</v>
      </c>
      <c r="HR46" s="84">
        <f t="shared" si="233"/>
        <v>1405</v>
      </c>
      <c r="HS46" s="84" t="e">
        <f>+HO46+S!HO46+E!HO46+O!HO46</f>
        <v>#REF!</v>
      </c>
      <c r="HT46" s="84" t="e">
        <f t="shared" si="233"/>
        <v>#REF!</v>
      </c>
      <c r="HU46" s="28"/>
      <c r="HV46" s="86">
        <f t="shared" si="234"/>
        <v>78</v>
      </c>
      <c r="HW46" s="86">
        <f t="shared" si="235"/>
        <v>5</v>
      </c>
      <c r="HX46" s="86">
        <f t="shared" si="221"/>
        <v>19</v>
      </c>
      <c r="HY46" s="86">
        <f t="shared" si="222"/>
        <v>0</v>
      </c>
      <c r="HZ46" s="86">
        <f t="shared" si="223"/>
        <v>0</v>
      </c>
      <c r="IA46" s="86">
        <f t="shared" si="224"/>
        <v>0</v>
      </c>
      <c r="IB46" s="86">
        <f t="shared" si="225"/>
        <v>0</v>
      </c>
      <c r="IC46" s="86">
        <f t="shared" si="226"/>
        <v>0</v>
      </c>
      <c r="ID46" s="86">
        <f t="shared" si="227"/>
        <v>0</v>
      </c>
      <c r="IE46" s="86">
        <f t="shared" si="228"/>
        <v>0</v>
      </c>
      <c r="IG46" s="309"/>
      <c r="IJ46" s="28"/>
      <c r="IK46" s="98" t="e">
        <f t="shared" si="230"/>
        <v>#REF!</v>
      </c>
    </row>
    <row r="47" spans="1:245" s="308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6" t="s">
        <v>29</v>
      </c>
      <c r="K47" s="765">
        <v>19</v>
      </c>
      <c r="L47" s="766">
        <v>2</v>
      </c>
      <c r="M47" s="766">
        <v>1</v>
      </c>
      <c r="N47" s="766">
        <v>0</v>
      </c>
      <c r="O47" s="766">
        <v>0</v>
      </c>
      <c r="P47" s="766">
        <v>0</v>
      </c>
      <c r="Q47" s="766">
        <v>0</v>
      </c>
      <c r="R47" s="766">
        <v>0</v>
      </c>
      <c r="S47" s="766">
        <v>0</v>
      </c>
      <c r="T47" s="729">
        <v>0</v>
      </c>
      <c r="U47" s="765">
        <v>12</v>
      </c>
      <c r="V47" s="766">
        <v>3</v>
      </c>
      <c r="W47" s="766">
        <v>1</v>
      </c>
      <c r="X47" s="728">
        <v>0</v>
      </c>
      <c r="Y47" s="728">
        <v>0</v>
      </c>
      <c r="Z47" s="728">
        <v>0</v>
      </c>
      <c r="AA47" s="728">
        <v>0</v>
      </c>
      <c r="AB47" s="728">
        <v>0</v>
      </c>
      <c r="AC47" s="728">
        <v>0</v>
      </c>
      <c r="AD47" s="729">
        <v>0</v>
      </c>
      <c r="AE47" s="765">
        <v>5</v>
      </c>
      <c r="AF47" s="766">
        <v>0</v>
      </c>
      <c r="AG47" s="767">
        <v>0</v>
      </c>
      <c r="AH47" s="766">
        <v>0</v>
      </c>
      <c r="AI47" s="728">
        <v>0</v>
      </c>
      <c r="AJ47" s="728">
        <v>0</v>
      </c>
      <c r="AK47" s="728">
        <v>0</v>
      </c>
      <c r="AL47" s="728">
        <v>0</v>
      </c>
      <c r="AM47" s="728">
        <v>0</v>
      </c>
      <c r="AN47" s="729">
        <v>0</v>
      </c>
      <c r="AO47" s="765">
        <v>6</v>
      </c>
      <c r="AP47" s="766">
        <v>0</v>
      </c>
      <c r="AQ47" s="766">
        <v>0</v>
      </c>
      <c r="AR47" s="728">
        <v>0</v>
      </c>
      <c r="AS47" s="728">
        <v>0</v>
      </c>
      <c r="AT47" s="728">
        <v>0</v>
      </c>
      <c r="AU47" s="728">
        <v>0</v>
      </c>
      <c r="AV47" s="728">
        <v>0</v>
      </c>
      <c r="AW47" s="728">
        <v>0</v>
      </c>
      <c r="AX47" s="729">
        <v>0</v>
      </c>
      <c r="AY47" s="765">
        <v>13</v>
      </c>
      <c r="AZ47" s="766">
        <v>0</v>
      </c>
      <c r="BA47" s="766">
        <v>0</v>
      </c>
      <c r="BB47" s="766">
        <v>0</v>
      </c>
      <c r="BC47" s="728">
        <v>0</v>
      </c>
      <c r="BD47" s="728">
        <v>0</v>
      </c>
      <c r="BE47" s="728">
        <v>0</v>
      </c>
      <c r="BF47" s="728">
        <v>0</v>
      </c>
      <c r="BG47" s="728">
        <v>0</v>
      </c>
      <c r="BH47" s="729">
        <v>0</v>
      </c>
      <c r="BI47" s="765">
        <v>4</v>
      </c>
      <c r="BJ47" s="766">
        <v>1</v>
      </c>
      <c r="BK47" s="766">
        <v>0</v>
      </c>
      <c r="BL47" s="728">
        <v>0</v>
      </c>
      <c r="BM47" s="728">
        <v>0</v>
      </c>
      <c r="BN47" s="728">
        <v>0</v>
      </c>
      <c r="BO47" s="728">
        <v>0</v>
      </c>
      <c r="BP47" s="728">
        <v>0</v>
      </c>
      <c r="BQ47" s="728">
        <v>0</v>
      </c>
      <c r="BR47" s="729">
        <v>0</v>
      </c>
      <c r="BS47" s="765">
        <v>4</v>
      </c>
      <c r="BT47" s="766">
        <v>2</v>
      </c>
      <c r="BU47" s="766">
        <v>17</v>
      </c>
      <c r="BV47" s="728">
        <v>0</v>
      </c>
      <c r="BW47" s="728">
        <v>0</v>
      </c>
      <c r="BX47" s="728">
        <v>0</v>
      </c>
      <c r="BY47" s="728">
        <v>0</v>
      </c>
      <c r="BZ47" s="728">
        <v>0</v>
      </c>
      <c r="CA47" s="728">
        <v>0</v>
      </c>
      <c r="CB47" s="729">
        <v>0</v>
      </c>
      <c r="CC47" s="765">
        <v>1</v>
      </c>
      <c r="CD47" s="766">
        <v>1</v>
      </c>
      <c r="CE47" s="766">
        <v>1</v>
      </c>
      <c r="CF47" s="728">
        <v>0</v>
      </c>
      <c r="CG47" s="728">
        <v>0</v>
      </c>
      <c r="CH47" s="728">
        <v>0</v>
      </c>
      <c r="CI47" s="728">
        <v>0</v>
      </c>
      <c r="CJ47" s="728">
        <v>0</v>
      </c>
      <c r="CK47" s="728">
        <v>0</v>
      </c>
      <c r="CL47" s="729">
        <v>0</v>
      </c>
      <c r="CM47" s="765">
        <v>4</v>
      </c>
      <c r="CN47" s="766">
        <v>0</v>
      </c>
      <c r="CO47" s="766">
        <v>0</v>
      </c>
      <c r="CP47" s="728">
        <v>0</v>
      </c>
      <c r="CQ47" s="728">
        <v>0</v>
      </c>
      <c r="CR47" s="728">
        <v>0</v>
      </c>
      <c r="CS47" s="728">
        <v>0</v>
      </c>
      <c r="CT47" s="728">
        <v>0</v>
      </c>
      <c r="CU47" s="728">
        <v>0</v>
      </c>
      <c r="CV47" s="729">
        <v>0</v>
      </c>
      <c r="CW47" s="765">
        <v>0</v>
      </c>
      <c r="CX47" s="766">
        <v>0</v>
      </c>
      <c r="CY47" s="766">
        <v>0</v>
      </c>
      <c r="CZ47" s="728">
        <v>0</v>
      </c>
      <c r="DA47" s="728">
        <v>0</v>
      </c>
      <c r="DB47" s="728">
        <v>0</v>
      </c>
      <c r="DC47" s="728">
        <v>0</v>
      </c>
      <c r="DD47" s="728">
        <v>0</v>
      </c>
      <c r="DE47" s="728">
        <v>0</v>
      </c>
      <c r="DF47" s="729">
        <v>0</v>
      </c>
      <c r="DG47" s="765">
        <v>2</v>
      </c>
      <c r="DH47" s="766">
        <v>0</v>
      </c>
      <c r="DI47" s="766">
        <v>0</v>
      </c>
      <c r="DJ47" s="564"/>
      <c r="DK47" s="516"/>
      <c r="DL47" s="516"/>
      <c r="DM47" s="516"/>
      <c r="DN47" s="516"/>
      <c r="DO47" s="516"/>
      <c r="DP47" s="517"/>
      <c r="DQ47" s="563"/>
      <c r="DR47" s="564"/>
      <c r="DS47" s="564"/>
      <c r="DT47" s="516"/>
      <c r="DU47" s="516"/>
      <c r="DV47" s="516"/>
      <c r="DW47" s="516"/>
      <c r="DX47" s="516"/>
      <c r="DY47" s="516"/>
      <c r="DZ47" s="517"/>
      <c r="EA47" s="563"/>
      <c r="EB47" s="564"/>
      <c r="EC47" s="564"/>
      <c r="ED47" s="516"/>
      <c r="EE47" s="516"/>
      <c r="EF47" s="516"/>
      <c r="EG47" s="516"/>
      <c r="EH47" s="516"/>
      <c r="EI47" s="516"/>
      <c r="EJ47" s="517"/>
      <c r="EK47" s="563"/>
      <c r="EL47" s="564"/>
      <c r="EM47" s="564"/>
      <c r="EN47" s="516"/>
      <c r="EO47" s="516"/>
      <c r="EP47" s="516"/>
      <c r="EQ47" s="516"/>
      <c r="ER47" s="516"/>
      <c r="ES47" s="516"/>
      <c r="ET47" s="517"/>
      <c r="EU47" s="563"/>
      <c r="EV47" s="564"/>
      <c r="EW47" s="564"/>
      <c r="EX47" s="516"/>
      <c r="EY47" s="516"/>
      <c r="EZ47" s="516"/>
      <c r="FA47" s="516"/>
      <c r="FB47" s="516"/>
      <c r="FC47" s="516"/>
      <c r="FD47" s="517"/>
      <c r="FE47" s="563"/>
      <c r="FF47" s="564"/>
      <c r="FG47" s="564"/>
      <c r="FH47" s="516"/>
      <c r="FI47" s="516"/>
      <c r="FJ47" s="516"/>
      <c r="FK47" s="516"/>
      <c r="FL47" s="516"/>
      <c r="FM47" s="516"/>
      <c r="FN47" s="517"/>
      <c r="FO47" s="563"/>
      <c r="FP47" s="564"/>
      <c r="FQ47" s="564"/>
      <c r="FR47" s="516"/>
      <c r="FS47" s="516"/>
      <c r="FT47" s="516"/>
      <c r="FU47" s="516"/>
      <c r="FV47" s="516"/>
      <c r="FW47" s="516"/>
      <c r="FX47" s="517"/>
      <c r="FY47" s="563"/>
      <c r="FZ47" s="564"/>
      <c r="GA47" s="564"/>
      <c r="GB47" s="516"/>
      <c r="GC47" s="516"/>
      <c r="GD47" s="516"/>
      <c r="GE47" s="516"/>
      <c r="GF47" s="516"/>
      <c r="GG47" s="516"/>
      <c r="GH47" s="517"/>
      <c r="GI47" s="563"/>
      <c r="GJ47" s="564"/>
      <c r="GK47" s="564"/>
      <c r="GL47" s="516"/>
      <c r="GM47" s="516"/>
      <c r="GN47" s="516"/>
      <c r="GO47" s="516"/>
      <c r="GP47" s="516"/>
      <c r="GQ47" s="516"/>
      <c r="GR47" s="517"/>
      <c r="GS47" s="563"/>
      <c r="GT47" s="564"/>
      <c r="GU47" s="564"/>
      <c r="GV47" s="516"/>
      <c r="GW47" s="516"/>
      <c r="GX47" s="516"/>
      <c r="GY47" s="516"/>
      <c r="GZ47" s="516"/>
      <c r="HA47" s="516"/>
      <c r="HB47" s="517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229"/>
        <v>99</v>
      </c>
      <c r="HN47" s="276">
        <f t="shared" si="231"/>
        <v>412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76" t="e">
        <f t="shared" si="232"/>
        <v>#REF!</v>
      </c>
      <c r="HQ47" s="276">
        <f>+HM47+S!HM47+E!HM47+O!HM47</f>
        <v>344</v>
      </c>
      <c r="HR47" s="276">
        <f t="shared" si="233"/>
        <v>1398</v>
      </c>
      <c r="HS47" s="276" t="e">
        <f>+HO47+S!HO47+E!HO47+O!HO47</f>
        <v>#REF!</v>
      </c>
      <c r="HT47" s="276" t="e">
        <f t="shared" si="233"/>
        <v>#REF!</v>
      </c>
      <c r="HU47" s="28"/>
      <c r="HV47" s="277">
        <f t="shared" si="234"/>
        <v>70</v>
      </c>
      <c r="HW47" s="277">
        <f t="shared" si="235"/>
        <v>9</v>
      </c>
      <c r="HX47" s="277">
        <f t="shared" si="221"/>
        <v>20</v>
      </c>
      <c r="HY47" s="277">
        <f t="shared" si="222"/>
        <v>0</v>
      </c>
      <c r="HZ47" s="277">
        <f t="shared" si="223"/>
        <v>0</v>
      </c>
      <c r="IA47" s="277">
        <f t="shared" si="224"/>
        <v>0</v>
      </c>
      <c r="IB47" s="277">
        <f t="shared" si="225"/>
        <v>0</v>
      </c>
      <c r="IC47" s="277">
        <f t="shared" si="226"/>
        <v>0</v>
      </c>
      <c r="ID47" s="277">
        <f t="shared" si="227"/>
        <v>0</v>
      </c>
      <c r="IE47" s="277">
        <f t="shared" si="228"/>
        <v>0</v>
      </c>
      <c r="IG47" s="309"/>
      <c r="IJ47" s="28"/>
      <c r="IK47" s="98" t="e">
        <f t="shared" si="230"/>
        <v>#REF!</v>
      </c>
    </row>
    <row r="48" spans="1:245" s="308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5" t="s">
        <v>30</v>
      </c>
      <c r="K48" s="768">
        <v>20</v>
      </c>
      <c r="L48" s="769">
        <v>2</v>
      </c>
      <c r="M48" s="769">
        <v>3</v>
      </c>
      <c r="N48" s="769">
        <v>0</v>
      </c>
      <c r="O48" s="769">
        <v>0</v>
      </c>
      <c r="P48" s="769">
        <v>0</v>
      </c>
      <c r="Q48" s="769">
        <v>0</v>
      </c>
      <c r="R48" s="769">
        <v>0</v>
      </c>
      <c r="S48" s="769">
        <v>0</v>
      </c>
      <c r="T48" s="770">
        <v>0</v>
      </c>
      <c r="U48" s="768">
        <v>18</v>
      </c>
      <c r="V48" s="769">
        <v>1</v>
      </c>
      <c r="W48" s="769">
        <v>5</v>
      </c>
      <c r="X48" s="769">
        <v>0</v>
      </c>
      <c r="Y48" s="769">
        <v>0</v>
      </c>
      <c r="Z48" s="769">
        <v>0</v>
      </c>
      <c r="AA48" s="769">
        <v>0</v>
      </c>
      <c r="AB48" s="769">
        <v>0</v>
      </c>
      <c r="AC48" s="769">
        <v>0</v>
      </c>
      <c r="AD48" s="770">
        <v>0</v>
      </c>
      <c r="AE48" s="768">
        <v>12</v>
      </c>
      <c r="AF48" s="769">
        <v>0</v>
      </c>
      <c r="AG48" s="769">
        <v>0</v>
      </c>
      <c r="AH48" s="769">
        <v>0</v>
      </c>
      <c r="AI48" s="769">
        <v>0</v>
      </c>
      <c r="AJ48" s="769">
        <v>0</v>
      </c>
      <c r="AK48" s="769">
        <v>0</v>
      </c>
      <c r="AL48" s="769">
        <v>0</v>
      </c>
      <c r="AM48" s="769">
        <v>0</v>
      </c>
      <c r="AN48" s="770">
        <v>0</v>
      </c>
      <c r="AO48" s="768">
        <v>9</v>
      </c>
      <c r="AP48" s="769">
        <v>0</v>
      </c>
      <c r="AQ48" s="769">
        <v>0</v>
      </c>
      <c r="AR48" s="769">
        <v>0</v>
      </c>
      <c r="AS48" s="769">
        <v>0</v>
      </c>
      <c r="AT48" s="769">
        <v>0</v>
      </c>
      <c r="AU48" s="769">
        <v>0</v>
      </c>
      <c r="AV48" s="769">
        <v>0</v>
      </c>
      <c r="AW48" s="769">
        <v>0</v>
      </c>
      <c r="AX48" s="770">
        <v>0</v>
      </c>
      <c r="AY48" s="768">
        <v>12</v>
      </c>
      <c r="AZ48" s="769">
        <v>0</v>
      </c>
      <c r="BA48" s="769">
        <v>0</v>
      </c>
      <c r="BB48" s="769">
        <v>0</v>
      </c>
      <c r="BC48" s="769">
        <v>0</v>
      </c>
      <c r="BD48" s="769">
        <v>0</v>
      </c>
      <c r="BE48" s="769">
        <v>0</v>
      </c>
      <c r="BF48" s="769">
        <v>0</v>
      </c>
      <c r="BG48" s="769">
        <v>0</v>
      </c>
      <c r="BH48" s="770">
        <v>0</v>
      </c>
      <c r="BI48" s="768">
        <v>2</v>
      </c>
      <c r="BJ48" s="769">
        <v>0</v>
      </c>
      <c r="BK48" s="769">
        <v>2</v>
      </c>
      <c r="BL48" s="769">
        <v>0</v>
      </c>
      <c r="BM48" s="769">
        <v>0</v>
      </c>
      <c r="BN48" s="769">
        <v>0</v>
      </c>
      <c r="BO48" s="769">
        <v>0</v>
      </c>
      <c r="BP48" s="769">
        <v>0</v>
      </c>
      <c r="BQ48" s="769">
        <v>0</v>
      </c>
      <c r="BR48" s="770">
        <v>0</v>
      </c>
      <c r="BS48" s="768">
        <v>9</v>
      </c>
      <c r="BT48" s="769">
        <v>2</v>
      </c>
      <c r="BU48" s="769">
        <v>14</v>
      </c>
      <c r="BV48" s="769">
        <v>0</v>
      </c>
      <c r="BW48" s="769">
        <v>0</v>
      </c>
      <c r="BX48" s="769">
        <v>0</v>
      </c>
      <c r="BY48" s="769">
        <v>0</v>
      </c>
      <c r="BZ48" s="769">
        <v>0</v>
      </c>
      <c r="CA48" s="769">
        <v>0</v>
      </c>
      <c r="CB48" s="770">
        <v>0</v>
      </c>
      <c r="CC48" s="768">
        <v>1</v>
      </c>
      <c r="CD48" s="769">
        <v>0</v>
      </c>
      <c r="CE48" s="769">
        <v>0</v>
      </c>
      <c r="CF48" s="769">
        <v>0</v>
      </c>
      <c r="CG48" s="769">
        <v>0</v>
      </c>
      <c r="CH48" s="769">
        <v>0</v>
      </c>
      <c r="CI48" s="769">
        <v>0</v>
      </c>
      <c r="CJ48" s="769">
        <v>0</v>
      </c>
      <c r="CK48" s="769">
        <v>0</v>
      </c>
      <c r="CL48" s="770">
        <v>0</v>
      </c>
      <c r="CM48" s="768">
        <v>11</v>
      </c>
      <c r="CN48" s="769">
        <v>0</v>
      </c>
      <c r="CO48" s="769">
        <v>0</v>
      </c>
      <c r="CP48" s="769">
        <v>0</v>
      </c>
      <c r="CQ48" s="769">
        <v>0</v>
      </c>
      <c r="CR48" s="769">
        <v>0</v>
      </c>
      <c r="CS48" s="769">
        <v>0</v>
      </c>
      <c r="CT48" s="769">
        <v>0</v>
      </c>
      <c r="CU48" s="769">
        <v>0</v>
      </c>
      <c r="CV48" s="770">
        <v>0</v>
      </c>
      <c r="CW48" s="768">
        <v>0</v>
      </c>
      <c r="CX48" s="769">
        <v>0</v>
      </c>
      <c r="CY48" s="769">
        <v>0</v>
      </c>
      <c r="CZ48" s="769">
        <v>0</v>
      </c>
      <c r="DA48" s="769">
        <v>0</v>
      </c>
      <c r="DB48" s="769">
        <v>0</v>
      </c>
      <c r="DC48" s="769">
        <v>0</v>
      </c>
      <c r="DD48" s="769">
        <v>0</v>
      </c>
      <c r="DE48" s="769">
        <v>0</v>
      </c>
      <c r="DF48" s="770">
        <v>0</v>
      </c>
      <c r="DG48" s="768">
        <v>1</v>
      </c>
      <c r="DH48" s="769">
        <v>0</v>
      </c>
      <c r="DI48" s="769">
        <v>0</v>
      </c>
      <c r="DJ48" s="567"/>
      <c r="DK48" s="567"/>
      <c r="DL48" s="567"/>
      <c r="DM48" s="567"/>
      <c r="DN48" s="567"/>
      <c r="DO48" s="567"/>
      <c r="DP48" s="568"/>
      <c r="DQ48" s="566"/>
      <c r="DR48" s="567"/>
      <c r="DS48" s="567"/>
      <c r="DT48" s="567"/>
      <c r="DU48" s="567"/>
      <c r="DV48" s="567"/>
      <c r="DW48" s="567"/>
      <c r="DX48" s="567"/>
      <c r="DY48" s="567"/>
      <c r="DZ48" s="568"/>
      <c r="EA48" s="566"/>
      <c r="EB48" s="567"/>
      <c r="EC48" s="567"/>
      <c r="ED48" s="567"/>
      <c r="EE48" s="567"/>
      <c r="EF48" s="567"/>
      <c r="EG48" s="567"/>
      <c r="EH48" s="567"/>
      <c r="EI48" s="567"/>
      <c r="EJ48" s="568"/>
      <c r="EK48" s="566"/>
      <c r="EL48" s="567"/>
      <c r="EM48" s="567"/>
      <c r="EN48" s="567"/>
      <c r="EO48" s="567"/>
      <c r="EP48" s="567"/>
      <c r="EQ48" s="567"/>
      <c r="ER48" s="567"/>
      <c r="ES48" s="567"/>
      <c r="ET48" s="568"/>
      <c r="EU48" s="566"/>
      <c r="EV48" s="567"/>
      <c r="EW48" s="567"/>
      <c r="EX48" s="567"/>
      <c r="EY48" s="567"/>
      <c r="EZ48" s="567"/>
      <c r="FA48" s="567"/>
      <c r="FB48" s="567"/>
      <c r="FC48" s="567"/>
      <c r="FD48" s="568"/>
      <c r="FE48" s="566"/>
      <c r="FF48" s="567"/>
      <c r="FG48" s="567"/>
      <c r="FH48" s="567"/>
      <c r="FI48" s="567"/>
      <c r="FJ48" s="567"/>
      <c r="FK48" s="567"/>
      <c r="FL48" s="567"/>
      <c r="FM48" s="567"/>
      <c r="FN48" s="568"/>
      <c r="FO48" s="566"/>
      <c r="FP48" s="567"/>
      <c r="FQ48" s="567"/>
      <c r="FR48" s="567"/>
      <c r="FS48" s="567"/>
      <c r="FT48" s="567"/>
      <c r="FU48" s="567"/>
      <c r="FV48" s="567"/>
      <c r="FW48" s="567"/>
      <c r="FX48" s="568"/>
      <c r="FY48" s="566"/>
      <c r="FZ48" s="567"/>
      <c r="GA48" s="567"/>
      <c r="GB48" s="567"/>
      <c r="GC48" s="567"/>
      <c r="GD48" s="567"/>
      <c r="GE48" s="567"/>
      <c r="GF48" s="567"/>
      <c r="GG48" s="567"/>
      <c r="GH48" s="568"/>
      <c r="GI48" s="566"/>
      <c r="GJ48" s="567"/>
      <c r="GK48" s="567"/>
      <c r="GL48" s="567"/>
      <c r="GM48" s="567"/>
      <c r="GN48" s="567"/>
      <c r="GO48" s="567"/>
      <c r="GP48" s="567"/>
      <c r="GQ48" s="567"/>
      <c r="GR48" s="568"/>
      <c r="GS48" s="566"/>
      <c r="GT48" s="567"/>
      <c r="GU48" s="567"/>
      <c r="GV48" s="567"/>
      <c r="GW48" s="567"/>
      <c r="GX48" s="567"/>
      <c r="GY48" s="567"/>
      <c r="GZ48" s="567"/>
      <c r="HA48" s="567"/>
      <c r="HB48" s="568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229"/>
        <v>124</v>
      </c>
      <c r="HN48" s="279">
        <f t="shared" si="231"/>
        <v>419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79" t="e">
        <f t="shared" si="232"/>
        <v>#REF!</v>
      </c>
      <c r="HQ48" s="279">
        <f>+HM48+S!HM48+E!HM48+O!HM48</f>
        <v>403</v>
      </c>
      <c r="HR48" s="279">
        <f t="shared" si="233"/>
        <v>1397</v>
      </c>
      <c r="HS48" s="279" t="e">
        <f>+HO48+S!HO48+E!HO48+O!HO48</f>
        <v>#REF!</v>
      </c>
      <c r="HT48" s="279" t="e">
        <f t="shared" si="233"/>
        <v>#REF!</v>
      </c>
      <c r="HU48" s="28"/>
      <c r="HV48" s="100">
        <f t="shared" si="234"/>
        <v>95</v>
      </c>
      <c r="HW48" s="100">
        <f t="shared" si="235"/>
        <v>5</v>
      </c>
      <c r="HX48" s="100">
        <f t="shared" ref="HX48:HX79" si="236">+M48+W48+AG48+AQ48+BA48+BK48+BU48+CE48+CO48+CY48+DI48+DS48+EC48+EM48+EW48+FG48+FQ48+GA48+GK48+GU48</f>
        <v>24</v>
      </c>
      <c r="HY48" s="100">
        <f t="shared" ref="HY48:HY79" si="237">+N48+X48+AH48+AR48+BB48+BL48+BV48+CF48+CP48+CZ48+DJ48+DT48+ED48+EN48+EX48+FH48+FR48+GB48+GL48+GV48</f>
        <v>0</v>
      </c>
      <c r="HZ48" s="100">
        <f t="shared" ref="HZ48:HZ79" si="238">+O48+Y48+AI48+AS48+BC48+BM48+BW48+CG48+CQ48+DA48+DK48+DU48+EE48+EO48+EY48+FI48+FS48+GC48+GM48+GW48</f>
        <v>0</v>
      </c>
      <c r="IA48" s="100">
        <f t="shared" ref="IA48:IA79" si="239">+P48+Z48+AJ48+AT48+BD48+BN48+BX48+CH48+CR48+DB48+DL48+DV48+EF48+EP48+EZ48+FJ48+FT48+GD48+GN48+GX48</f>
        <v>0</v>
      </c>
      <c r="IB48" s="100">
        <f t="shared" ref="IB48:IB79" si="240">+Q48+AA48+AK48+AU48+BE48+BO48+BY48+CI48+CS48+DC48+DM48+DW48+EG48+EQ48+FA48+FK48+FU48+GE48+GO48+GY48</f>
        <v>0</v>
      </c>
      <c r="IC48" s="100">
        <f t="shared" ref="IC48:IC79" si="241">+R48+AB48+AL48+AV48+BF48+BP48+BZ48+CJ48+CT48+DD48+DN48+DX48+EH48+ER48+FB48+FL48+FV48+GF48+GP48+GZ48</f>
        <v>0</v>
      </c>
      <c r="ID48" s="100">
        <f t="shared" ref="ID48:ID79" si="242">+S48+AC48+AM48+AW48+BG48+BQ48+CA48+CK48+CU48+DE48+DO48+DY48+EI48+ES48+FC48+FM48+FW48+GG48+GQ48+HA48</f>
        <v>0</v>
      </c>
      <c r="IE48" s="100">
        <f t="shared" ref="IE48:IE79" si="243">+T48+AD48+AN48+AX48+BH48+BR48+CB48+CL48+CV48+DF48+DP48+DZ48+EJ48+ET48+FD48+FN48+FX48+GH48+GR48+HB48</f>
        <v>0</v>
      </c>
      <c r="IG48" s="309"/>
      <c r="IJ48" s="28"/>
      <c r="IK48" s="98" t="e">
        <f t="shared" si="230"/>
        <v>#REF!</v>
      </c>
    </row>
    <row r="49" spans="1:245" s="308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771">
        <v>13</v>
      </c>
      <c r="L49" s="707">
        <v>1</v>
      </c>
      <c r="M49" s="707">
        <v>3</v>
      </c>
      <c r="N49" s="707">
        <v>0</v>
      </c>
      <c r="O49" s="707">
        <v>0</v>
      </c>
      <c r="P49" s="707">
        <v>0</v>
      </c>
      <c r="Q49" s="707">
        <v>0</v>
      </c>
      <c r="R49" s="707">
        <v>0</v>
      </c>
      <c r="S49" s="707">
        <v>0</v>
      </c>
      <c r="T49" s="772">
        <v>0</v>
      </c>
      <c r="U49" s="771">
        <v>25</v>
      </c>
      <c r="V49" s="707">
        <v>2</v>
      </c>
      <c r="W49" s="707">
        <v>0</v>
      </c>
      <c r="X49" s="707">
        <v>0</v>
      </c>
      <c r="Y49" s="707">
        <v>0</v>
      </c>
      <c r="Z49" s="707">
        <v>0</v>
      </c>
      <c r="AA49" s="707">
        <v>0</v>
      </c>
      <c r="AB49" s="707">
        <v>0</v>
      </c>
      <c r="AC49" s="707">
        <v>0</v>
      </c>
      <c r="AD49" s="772">
        <v>0</v>
      </c>
      <c r="AE49" s="771">
        <v>11</v>
      </c>
      <c r="AF49" s="707">
        <v>0</v>
      </c>
      <c r="AG49" s="707">
        <v>0</v>
      </c>
      <c r="AH49" s="707">
        <v>0</v>
      </c>
      <c r="AI49" s="707">
        <v>0</v>
      </c>
      <c r="AJ49" s="707">
        <v>0</v>
      </c>
      <c r="AK49" s="707">
        <v>0</v>
      </c>
      <c r="AL49" s="707">
        <v>0</v>
      </c>
      <c r="AM49" s="707">
        <v>0</v>
      </c>
      <c r="AN49" s="772">
        <v>0</v>
      </c>
      <c r="AO49" s="771">
        <v>9</v>
      </c>
      <c r="AP49" s="707">
        <v>0</v>
      </c>
      <c r="AQ49" s="707">
        <v>0</v>
      </c>
      <c r="AR49" s="707">
        <v>0</v>
      </c>
      <c r="AS49" s="707">
        <v>0</v>
      </c>
      <c r="AT49" s="707">
        <v>0</v>
      </c>
      <c r="AU49" s="707">
        <v>0</v>
      </c>
      <c r="AV49" s="707">
        <v>0</v>
      </c>
      <c r="AW49" s="707">
        <v>0</v>
      </c>
      <c r="AX49" s="772">
        <v>0</v>
      </c>
      <c r="AY49" s="771">
        <v>11</v>
      </c>
      <c r="AZ49" s="707">
        <v>0</v>
      </c>
      <c r="BA49" s="707">
        <v>0</v>
      </c>
      <c r="BB49" s="707">
        <v>0</v>
      </c>
      <c r="BC49" s="707">
        <v>0</v>
      </c>
      <c r="BD49" s="707">
        <v>0</v>
      </c>
      <c r="BE49" s="707">
        <v>0</v>
      </c>
      <c r="BF49" s="707">
        <v>0</v>
      </c>
      <c r="BG49" s="707">
        <v>0</v>
      </c>
      <c r="BH49" s="772">
        <v>0</v>
      </c>
      <c r="BI49" s="771">
        <v>4</v>
      </c>
      <c r="BJ49" s="707">
        <v>0</v>
      </c>
      <c r="BK49" s="707">
        <v>1</v>
      </c>
      <c r="BL49" s="707">
        <v>0</v>
      </c>
      <c r="BM49" s="707">
        <v>0</v>
      </c>
      <c r="BN49" s="707">
        <v>0</v>
      </c>
      <c r="BO49" s="707">
        <v>0</v>
      </c>
      <c r="BP49" s="707">
        <v>0</v>
      </c>
      <c r="BQ49" s="707">
        <v>0</v>
      </c>
      <c r="BR49" s="772">
        <v>0</v>
      </c>
      <c r="BS49" s="771">
        <v>9</v>
      </c>
      <c r="BT49" s="707">
        <v>0</v>
      </c>
      <c r="BU49" s="707">
        <v>18</v>
      </c>
      <c r="BV49" s="707">
        <v>0</v>
      </c>
      <c r="BW49" s="707">
        <v>0</v>
      </c>
      <c r="BX49" s="707">
        <v>0</v>
      </c>
      <c r="BY49" s="707">
        <v>0</v>
      </c>
      <c r="BZ49" s="707">
        <v>0</v>
      </c>
      <c r="CA49" s="707">
        <v>0</v>
      </c>
      <c r="CB49" s="772">
        <v>0</v>
      </c>
      <c r="CC49" s="771">
        <v>0</v>
      </c>
      <c r="CD49" s="707">
        <v>0</v>
      </c>
      <c r="CE49" s="707">
        <v>0</v>
      </c>
      <c r="CF49" s="707">
        <v>0</v>
      </c>
      <c r="CG49" s="707">
        <v>0</v>
      </c>
      <c r="CH49" s="707">
        <v>0</v>
      </c>
      <c r="CI49" s="707">
        <v>0</v>
      </c>
      <c r="CJ49" s="707">
        <v>0</v>
      </c>
      <c r="CK49" s="707">
        <v>0</v>
      </c>
      <c r="CL49" s="772">
        <v>0</v>
      </c>
      <c r="CM49" s="771">
        <v>7</v>
      </c>
      <c r="CN49" s="707">
        <v>0</v>
      </c>
      <c r="CO49" s="707">
        <v>0</v>
      </c>
      <c r="CP49" s="707">
        <v>0</v>
      </c>
      <c r="CQ49" s="707">
        <v>0</v>
      </c>
      <c r="CR49" s="707">
        <v>0</v>
      </c>
      <c r="CS49" s="707">
        <v>0</v>
      </c>
      <c r="CT49" s="707">
        <v>0</v>
      </c>
      <c r="CU49" s="707">
        <v>0</v>
      </c>
      <c r="CV49" s="772">
        <v>0</v>
      </c>
      <c r="CW49" s="771">
        <v>0</v>
      </c>
      <c r="CX49" s="707">
        <v>0</v>
      </c>
      <c r="CY49" s="707">
        <v>0</v>
      </c>
      <c r="CZ49" s="707">
        <v>0</v>
      </c>
      <c r="DA49" s="707">
        <v>0</v>
      </c>
      <c r="DB49" s="707">
        <v>0</v>
      </c>
      <c r="DC49" s="707">
        <v>0</v>
      </c>
      <c r="DD49" s="707">
        <v>0</v>
      </c>
      <c r="DE49" s="707">
        <v>0</v>
      </c>
      <c r="DF49" s="772">
        <v>0</v>
      </c>
      <c r="DG49" s="771">
        <v>0</v>
      </c>
      <c r="DH49" s="707">
        <v>0</v>
      </c>
      <c r="DI49" s="707">
        <v>0</v>
      </c>
      <c r="DJ49" s="570"/>
      <c r="DK49" s="570"/>
      <c r="DL49" s="570"/>
      <c r="DM49" s="570"/>
      <c r="DN49" s="570"/>
      <c r="DO49" s="570"/>
      <c r="DP49" s="571"/>
      <c r="DQ49" s="569"/>
      <c r="DR49" s="570"/>
      <c r="DS49" s="570"/>
      <c r="DT49" s="570"/>
      <c r="DU49" s="570"/>
      <c r="DV49" s="570"/>
      <c r="DW49" s="570"/>
      <c r="DX49" s="570"/>
      <c r="DY49" s="570"/>
      <c r="DZ49" s="571"/>
      <c r="EA49" s="569"/>
      <c r="EB49" s="570"/>
      <c r="EC49" s="570"/>
      <c r="ED49" s="570"/>
      <c r="EE49" s="570"/>
      <c r="EF49" s="570"/>
      <c r="EG49" s="570"/>
      <c r="EH49" s="570"/>
      <c r="EI49" s="570"/>
      <c r="EJ49" s="571"/>
      <c r="EK49" s="569"/>
      <c r="EL49" s="570"/>
      <c r="EM49" s="570"/>
      <c r="EN49" s="570"/>
      <c r="EO49" s="570"/>
      <c r="EP49" s="570"/>
      <c r="EQ49" s="570"/>
      <c r="ER49" s="570"/>
      <c r="ES49" s="570"/>
      <c r="ET49" s="571"/>
      <c r="EU49" s="569"/>
      <c r="EV49" s="570"/>
      <c r="EW49" s="570"/>
      <c r="EX49" s="570"/>
      <c r="EY49" s="570"/>
      <c r="EZ49" s="570"/>
      <c r="FA49" s="570"/>
      <c r="FB49" s="570"/>
      <c r="FC49" s="570"/>
      <c r="FD49" s="571"/>
      <c r="FE49" s="569"/>
      <c r="FF49" s="570"/>
      <c r="FG49" s="570"/>
      <c r="FH49" s="570"/>
      <c r="FI49" s="570"/>
      <c r="FJ49" s="570"/>
      <c r="FK49" s="570"/>
      <c r="FL49" s="570"/>
      <c r="FM49" s="570"/>
      <c r="FN49" s="571"/>
      <c r="FO49" s="569"/>
      <c r="FP49" s="570"/>
      <c r="FQ49" s="570"/>
      <c r="FR49" s="570"/>
      <c r="FS49" s="570"/>
      <c r="FT49" s="570"/>
      <c r="FU49" s="570"/>
      <c r="FV49" s="570"/>
      <c r="FW49" s="570"/>
      <c r="FX49" s="571"/>
      <c r="FY49" s="569"/>
      <c r="FZ49" s="570"/>
      <c r="GA49" s="570"/>
      <c r="GB49" s="570"/>
      <c r="GC49" s="570"/>
      <c r="GD49" s="570"/>
      <c r="GE49" s="570"/>
      <c r="GF49" s="570"/>
      <c r="GG49" s="570"/>
      <c r="GH49" s="571"/>
      <c r="GI49" s="569"/>
      <c r="GJ49" s="570"/>
      <c r="GK49" s="570"/>
      <c r="GL49" s="570"/>
      <c r="GM49" s="570"/>
      <c r="GN49" s="570"/>
      <c r="GO49" s="570"/>
      <c r="GP49" s="570"/>
      <c r="GQ49" s="570"/>
      <c r="GR49" s="571"/>
      <c r="GS49" s="569"/>
      <c r="GT49" s="570"/>
      <c r="GU49" s="570"/>
      <c r="GV49" s="570"/>
      <c r="GW49" s="570"/>
      <c r="GX49" s="570"/>
      <c r="GY49" s="570"/>
      <c r="GZ49" s="570"/>
      <c r="HA49" s="570"/>
      <c r="HB49" s="571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229"/>
        <v>114</v>
      </c>
      <c r="HN49" s="84">
        <f t="shared" si="231"/>
        <v>439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4" t="e">
        <f t="shared" si="232"/>
        <v>#REF!</v>
      </c>
      <c r="HQ49" s="84">
        <f>+HM49+S!HM49+E!HM49+O!HM49</f>
        <v>361</v>
      </c>
      <c r="HR49" s="84">
        <f t="shared" si="233"/>
        <v>1432</v>
      </c>
      <c r="HS49" s="84" t="e">
        <f>+HO49+S!HO49+E!HO49+O!HO49</f>
        <v>#REF!</v>
      </c>
      <c r="HT49" s="84" t="e">
        <f t="shared" si="233"/>
        <v>#REF!</v>
      </c>
      <c r="HU49" s="28"/>
      <c r="HV49" s="86">
        <f t="shared" si="234"/>
        <v>89</v>
      </c>
      <c r="HW49" s="86">
        <f t="shared" si="235"/>
        <v>3</v>
      </c>
      <c r="HX49" s="86">
        <f t="shared" si="236"/>
        <v>22</v>
      </c>
      <c r="HY49" s="86">
        <f t="shared" si="237"/>
        <v>0</v>
      </c>
      <c r="HZ49" s="86">
        <f t="shared" si="238"/>
        <v>0</v>
      </c>
      <c r="IA49" s="86">
        <f t="shared" si="239"/>
        <v>0</v>
      </c>
      <c r="IB49" s="86">
        <f t="shared" si="240"/>
        <v>0</v>
      </c>
      <c r="IC49" s="86">
        <f t="shared" si="241"/>
        <v>0</v>
      </c>
      <c r="ID49" s="86">
        <f t="shared" si="242"/>
        <v>0</v>
      </c>
      <c r="IE49" s="86">
        <f t="shared" si="243"/>
        <v>0</v>
      </c>
      <c r="IG49" s="309"/>
      <c r="IJ49" s="28"/>
      <c r="IK49" s="98" t="e">
        <f t="shared" si="230"/>
        <v>#REF!</v>
      </c>
    </row>
    <row r="50" spans="1:245" s="28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773">
        <v>17</v>
      </c>
      <c r="L50" s="708">
        <v>2</v>
      </c>
      <c r="M50" s="708">
        <v>3</v>
      </c>
      <c r="N50" s="707">
        <v>0</v>
      </c>
      <c r="O50" s="707">
        <v>0</v>
      </c>
      <c r="P50" s="707">
        <v>0</v>
      </c>
      <c r="Q50" s="707">
        <v>0</v>
      </c>
      <c r="R50" s="707">
        <v>0</v>
      </c>
      <c r="S50" s="707">
        <v>0</v>
      </c>
      <c r="T50" s="772">
        <v>0</v>
      </c>
      <c r="U50" s="773">
        <v>17</v>
      </c>
      <c r="V50" s="708">
        <v>3</v>
      </c>
      <c r="W50" s="708">
        <v>0</v>
      </c>
      <c r="X50" s="707">
        <v>0</v>
      </c>
      <c r="Y50" s="707">
        <v>0</v>
      </c>
      <c r="Z50" s="707">
        <v>0</v>
      </c>
      <c r="AA50" s="707">
        <v>0</v>
      </c>
      <c r="AB50" s="707">
        <v>0</v>
      </c>
      <c r="AC50" s="707">
        <v>0</v>
      </c>
      <c r="AD50" s="772">
        <v>0</v>
      </c>
      <c r="AE50" s="773">
        <v>13</v>
      </c>
      <c r="AF50" s="708">
        <v>0</v>
      </c>
      <c r="AG50" s="708">
        <v>0</v>
      </c>
      <c r="AH50" s="707">
        <v>0</v>
      </c>
      <c r="AI50" s="707">
        <v>0</v>
      </c>
      <c r="AJ50" s="707">
        <v>0</v>
      </c>
      <c r="AK50" s="707">
        <v>0</v>
      </c>
      <c r="AL50" s="707">
        <v>0</v>
      </c>
      <c r="AM50" s="707">
        <v>0</v>
      </c>
      <c r="AN50" s="772">
        <v>0</v>
      </c>
      <c r="AO50" s="773">
        <v>8</v>
      </c>
      <c r="AP50" s="708">
        <v>0</v>
      </c>
      <c r="AQ50" s="708">
        <v>0</v>
      </c>
      <c r="AR50" s="707">
        <v>0</v>
      </c>
      <c r="AS50" s="707">
        <v>0</v>
      </c>
      <c r="AT50" s="707">
        <v>0</v>
      </c>
      <c r="AU50" s="707">
        <v>0</v>
      </c>
      <c r="AV50" s="707">
        <v>0</v>
      </c>
      <c r="AW50" s="707">
        <v>0</v>
      </c>
      <c r="AX50" s="772">
        <v>0</v>
      </c>
      <c r="AY50" s="773">
        <v>11</v>
      </c>
      <c r="AZ50" s="708">
        <v>0</v>
      </c>
      <c r="BA50" s="708">
        <v>0</v>
      </c>
      <c r="BB50" s="707">
        <v>0</v>
      </c>
      <c r="BC50" s="707">
        <v>0</v>
      </c>
      <c r="BD50" s="707">
        <v>0</v>
      </c>
      <c r="BE50" s="707">
        <v>0</v>
      </c>
      <c r="BF50" s="707">
        <v>0</v>
      </c>
      <c r="BG50" s="707">
        <v>0</v>
      </c>
      <c r="BH50" s="772">
        <v>0</v>
      </c>
      <c r="BI50" s="773">
        <v>2</v>
      </c>
      <c r="BJ50" s="708">
        <v>0</v>
      </c>
      <c r="BK50" s="708">
        <v>0</v>
      </c>
      <c r="BL50" s="707">
        <v>0</v>
      </c>
      <c r="BM50" s="707">
        <v>0</v>
      </c>
      <c r="BN50" s="707">
        <v>0</v>
      </c>
      <c r="BO50" s="707">
        <v>0</v>
      </c>
      <c r="BP50" s="707">
        <v>0</v>
      </c>
      <c r="BQ50" s="707">
        <v>0</v>
      </c>
      <c r="BR50" s="772">
        <v>0</v>
      </c>
      <c r="BS50" s="773">
        <v>4</v>
      </c>
      <c r="BT50" s="708">
        <v>1</v>
      </c>
      <c r="BU50" s="708">
        <v>15</v>
      </c>
      <c r="BV50" s="707">
        <v>0</v>
      </c>
      <c r="BW50" s="707">
        <v>0</v>
      </c>
      <c r="BX50" s="707">
        <v>0</v>
      </c>
      <c r="BY50" s="707">
        <v>0</v>
      </c>
      <c r="BZ50" s="707">
        <v>0</v>
      </c>
      <c r="CA50" s="707">
        <v>0</v>
      </c>
      <c r="CB50" s="772">
        <v>0</v>
      </c>
      <c r="CC50" s="773">
        <v>1</v>
      </c>
      <c r="CD50" s="708">
        <v>0</v>
      </c>
      <c r="CE50" s="708">
        <v>0</v>
      </c>
      <c r="CF50" s="707">
        <v>0</v>
      </c>
      <c r="CG50" s="707">
        <v>0</v>
      </c>
      <c r="CH50" s="707">
        <v>0</v>
      </c>
      <c r="CI50" s="707">
        <v>0</v>
      </c>
      <c r="CJ50" s="707">
        <v>0</v>
      </c>
      <c r="CK50" s="707">
        <v>0</v>
      </c>
      <c r="CL50" s="772">
        <v>0</v>
      </c>
      <c r="CM50" s="773">
        <v>7</v>
      </c>
      <c r="CN50" s="708">
        <v>0</v>
      </c>
      <c r="CO50" s="708">
        <v>0</v>
      </c>
      <c r="CP50" s="707">
        <v>0</v>
      </c>
      <c r="CQ50" s="707">
        <v>0</v>
      </c>
      <c r="CR50" s="707">
        <v>0</v>
      </c>
      <c r="CS50" s="707">
        <v>0</v>
      </c>
      <c r="CT50" s="707">
        <v>0</v>
      </c>
      <c r="CU50" s="707">
        <v>0</v>
      </c>
      <c r="CV50" s="772">
        <v>0</v>
      </c>
      <c r="CW50" s="773">
        <v>0</v>
      </c>
      <c r="CX50" s="708">
        <v>0</v>
      </c>
      <c r="CY50" s="708">
        <v>0</v>
      </c>
      <c r="CZ50" s="707">
        <v>0</v>
      </c>
      <c r="DA50" s="707">
        <v>0</v>
      </c>
      <c r="DB50" s="707">
        <v>0</v>
      </c>
      <c r="DC50" s="707">
        <v>0</v>
      </c>
      <c r="DD50" s="707">
        <v>0</v>
      </c>
      <c r="DE50" s="707">
        <v>0</v>
      </c>
      <c r="DF50" s="772">
        <v>0</v>
      </c>
      <c r="DG50" s="773">
        <v>1</v>
      </c>
      <c r="DH50" s="708">
        <v>0</v>
      </c>
      <c r="DI50" s="708">
        <v>0</v>
      </c>
      <c r="DJ50" s="573"/>
      <c r="DK50" s="570"/>
      <c r="DL50" s="570"/>
      <c r="DM50" s="570"/>
      <c r="DN50" s="570"/>
      <c r="DO50" s="570"/>
      <c r="DP50" s="571"/>
      <c r="DQ50" s="572"/>
      <c r="DR50" s="573"/>
      <c r="DS50" s="573"/>
      <c r="DT50" s="570"/>
      <c r="DU50" s="570"/>
      <c r="DV50" s="570"/>
      <c r="DW50" s="570"/>
      <c r="DX50" s="570"/>
      <c r="DY50" s="570"/>
      <c r="DZ50" s="571"/>
      <c r="EA50" s="572"/>
      <c r="EB50" s="573"/>
      <c r="EC50" s="573"/>
      <c r="ED50" s="570"/>
      <c r="EE50" s="570"/>
      <c r="EF50" s="570"/>
      <c r="EG50" s="570"/>
      <c r="EH50" s="570"/>
      <c r="EI50" s="570"/>
      <c r="EJ50" s="571"/>
      <c r="EK50" s="572"/>
      <c r="EL50" s="573"/>
      <c r="EM50" s="573"/>
      <c r="EN50" s="570"/>
      <c r="EO50" s="570"/>
      <c r="EP50" s="570"/>
      <c r="EQ50" s="570"/>
      <c r="ER50" s="570"/>
      <c r="ES50" s="570"/>
      <c r="ET50" s="571"/>
      <c r="EU50" s="572"/>
      <c r="EV50" s="573"/>
      <c r="EW50" s="573"/>
      <c r="EX50" s="570"/>
      <c r="EY50" s="570"/>
      <c r="EZ50" s="570"/>
      <c r="FA50" s="570"/>
      <c r="FB50" s="570"/>
      <c r="FC50" s="570"/>
      <c r="FD50" s="571"/>
      <c r="FE50" s="572"/>
      <c r="FF50" s="573"/>
      <c r="FG50" s="573"/>
      <c r="FH50" s="570"/>
      <c r="FI50" s="570"/>
      <c r="FJ50" s="570"/>
      <c r="FK50" s="570"/>
      <c r="FL50" s="570"/>
      <c r="FM50" s="570"/>
      <c r="FN50" s="571"/>
      <c r="FO50" s="572"/>
      <c r="FP50" s="573"/>
      <c r="FQ50" s="573"/>
      <c r="FR50" s="570"/>
      <c r="FS50" s="570"/>
      <c r="FT50" s="570"/>
      <c r="FU50" s="570"/>
      <c r="FV50" s="570"/>
      <c r="FW50" s="570"/>
      <c r="FX50" s="571"/>
      <c r="FY50" s="572"/>
      <c r="FZ50" s="573"/>
      <c r="GA50" s="573"/>
      <c r="GB50" s="570"/>
      <c r="GC50" s="570"/>
      <c r="GD50" s="570"/>
      <c r="GE50" s="570"/>
      <c r="GF50" s="570"/>
      <c r="GG50" s="570"/>
      <c r="GH50" s="571"/>
      <c r="GI50" s="572"/>
      <c r="GJ50" s="573"/>
      <c r="GK50" s="573"/>
      <c r="GL50" s="570"/>
      <c r="GM50" s="570"/>
      <c r="GN50" s="570"/>
      <c r="GO50" s="570"/>
      <c r="GP50" s="570"/>
      <c r="GQ50" s="570"/>
      <c r="GR50" s="571"/>
      <c r="GS50" s="572"/>
      <c r="GT50" s="573"/>
      <c r="GU50" s="573"/>
      <c r="GV50" s="570"/>
      <c r="GW50" s="570"/>
      <c r="GX50" s="570"/>
      <c r="GY50" s="570"/>
      <c r="GZ50" s="570"/>
      <c r="HA50" s="570"/>
      <c r="HB50" s="571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229"/>
        <v>105</v>
      </c>
      <c r="HN50" s="84">
        <f t="shared" si="231"/>
        <v>442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4" t="e">
        <f t="shared" si="232"/>
        <v>#REF!</v>
      </c>
      <c r="HQ50" s="84">
        <f>+HM50+S!HM50+E!HM50+O!HM50</f>
        <v>327</v>
      </c>
      <c r="HR50" s="84">
        <f t="shared" si="233"/>
        <v>1435</v>
      </c>
      <c r="HS50" s="84" t="e">
        <f>+HO50+S!HO50+E!HO50+O!HO50</f>
        <v>#REF!</v>
      </c>
      <c r="HT50" s="84" t="e">
        <f t="shared" si="233"/>
        <v>#REF!</v>
      </c>
      <c r="HV50" s="86">
        <f t="shared" si="234"/>
        <v>81</v>
      </c>
      <c r="HW50" s="86">
        <f t="shared" si="235"/>
        <v>6</v>
      </c>
      <c r="HX50" s="86">
        <f t="shared" si="236"/>
        <v>18</v>
      </c>
      <c r="HY50" s="86">
        <f t="shared" si="237"/>
        <v>0</v>
      </c>
      <c r="HZ50" s="86">
        <f t="shared" si="238"/>
        <v>0</v>
      </c>
      <c r="IA50" s="86">
        <f t="shared" si="239"/>
        <v>0</v>
      </c>
      <c r="IB50" s="86">
        <f t="shared" si="240"/>
        <v>0</v>
      </c>
      <c r="IC50" s="86">
        <f t="shared" si="241"/>
        <v>0</v>
      </c>
      <c r="ID50" s="86">
        <f t="shared" si="242"/>
        <v>0</v>
      </c>
      <c r="IE50" s="86">
        <f t="shared" si="243"/>
        <v>0</v>
      </c>
      <c r="IG50" s="52"/>
      <c r="IK50" s="98" t="e">
        <f t="shared" si="230"/>
        <v>#REF!</v>
      </c>
    </row>
    <row r="51" spans="1:245" s="28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6" t="s">
        <v>33</v>
      </c>
      <c r="K51" s="774">
        <v>16</v>
      </c>
      <c r="L51" s="775">
        <v>2</v>
      </c>
      <c r="M51" s="775">
        <v>5</v>
      </c>
      <c r="N51" s="775">
        <v>0</v>
      </c>
      <c r="O51" s="775">
        <v>0</v>
      </c>
      <c r="P51" s="775">
        <v>0</v>
      </c>
      <c r="Q51" s="775">
        <v>0</v>
      </c>
      <c r="R51" s="775">
        <v>0</v>
      </c>
      <c r="S51" s="775">
        <v>0</v>
      </c>
      <c r="T51" s="776">
        <v>0</v>
      </c>
      <c r="U51" s="774">
        <v>22</v>
      </c>
      <c r="V51" s="775">
        <v>3</v>
      </c>
      <c r="W51" s="775">
        <v>2</v>
      </c>
      <c r="X51" s="777">
        <v>0</v>
      </c>
      <c r="Y51" s="777">
        <v>0</v>
      </c>
      <c r="Z51" s="777">
        <v>0</v>
      </c>
      <c r="AA51" s="777">
        <v>0</v>
      </c>
      <c r="AB51" s="777">
        <v>0</v>
      </c>
      <c r="AC51" s="777">
        <v>0</v>
      </c>
      <c r="AD51" s="776">
        <v>0</v>
      </c>
      <c r="AE51" s="774">
        <v>10</v>
      </c>
      <c r="AF51" s="775">
        <v>0</v>
      </c>
      <c r="AG51" s="775">
        <v>0</v>
      </c>
      <c r="AH51" s="777">
        <v>0</v>
      </c>
      <c r="AI51" s="777">
        <v>0</v>
      </c>
      <c r="AJ51" s="777">
        <v>0</v>
      </c>
      <c r="AK51" s="777">
        <v>0</v>
      </c>
      <c r="AL51" s="777">
        <v>0</v>
      </c>
      <c r="AM51" s="777">
        <v>0</v>
      </c>
      <c r="AN51" s="776">
        <v>0</v>
      </c>
      <c r="AO51" s="774">
        <v>8</v>
      </c>
      <c r="AP51" s="775">
        <v>0</v>
      </c>
      <c r="AQ51" s="775">
        <v>0</v>
      </c>
      <c r="AR51" s="777">
        <v>0</v>
      </c>
      <c r="AS51" s="777">
        <v>0</v>
      </c>
      <c r="AT51" s="777">
        <v>0</v>
      </c>
      <c r="AU51" s="777">
        <v>0</v>
      </c>
      <c r="AV51" s="777">
        <v>0</v>
      </c>
      <c r="AW51" s="777">
        <v>0</v>
      </c>
      <c r="AX51" s="776">
        <v>0</v>
      </c>
      <c r="AY51" s="774">
        <v>10</v>
      </c>
      <c r="AZ51" s="775">
        <v>0</v>
      </c>
      <c r="BA51" s="775">
        <v>0</v>
      </c>
      <c r="BB51" s="777">
        <v>0</v>
      </c>
      <c r="BC51" s="777">
        <v>0</v>
      </c>
      <c r="BD51" s="777">
        <v>0</v>
      </c>
      <c r="BE51" s="777">
        <v>0</v>
      </c>
      <c r="BF51" s="777">
        <v>0</v>
      </c>
      <c r="BG51" s="777">
        <v>0</v>
      </c>
      <c r="BH51" s="776">
        <v>0</v>
      </c>
      <c r="BI51" s="774">
        <v>0</v>
      </c>
      <c r="BJ51" s="775">
        <v>2</v>
      </c>
      <c r="BK51" s="775">
        <v>1</v>
      </c>
      <c r="BL51" s="777">
        <v>0</v>
      </c>
      <c r="BM51" s="777">
        <v>0</v>
      </c>
      <c r="BN51" s="777">
        <v>0</v>
      </c>
      <c r="BO51" s="777">
        <v>0</v>
      </c>
      <c r="BP51" s="777">
        <v>0</v>
      </c>
      <c r="BQ51" s="777">
        <v>0</v>
      </c>
      <c r="BR51" s="776">
        <v>0</v>
      </c>
      <c r="BS51" s="774">
        <v>4</v>
      </c>
      <c r="BT51" s="775">
        <v>1</v>
      </c>
      <c r="BU51" s="775">
        <v>11</v>
      </c>
      <c r="BV51" s="777">
        <v>0</v>
      </c>
      <c r="BW51" s="777">
        <v>0</v>
      </c>
      <c r="BX51" s="777">
        <v>0</v>
      </c>
      <c r="BY51" s="777">
        <v>0</v>
      </c>
      <c r="BZ51" s="777">
        <v>0</v>
      </c>
      <c r="CA51" s="777">
        <v>0</v>
      </c>
      <c r="CB51" s="776">
        <v>0</v>
      </c>
      <c r="CC51" s="774">
        <v>2</v>
      </c>
      <c r="CD51" s="775">
        <v>3</v>
      </c>
      <c r="CE51" s="775">
        <v>1</v>
      </c>
      <c r="CF51" s="777">
        <v>0</v>
      </c>
      <c r="CG51" s="777">
        <v>0</v>
      </c>
      <c r="CH51" s="777">
        <v>0</v>
      </c>
      <c r="CI51" s="777">
        <v>0</v>
      </c>
      <c r="CJ51" s="777">
        <v>0</v>
      </c>
      <c r="CK51" s="777">
        <v>0</v>
      </c>
      <c r="CL51" s="776">
        <v>0</v>
      </c>
      <c r="CM51" s="774">
        <v>9</v>
      </c>
      <c r="CN51" s="775">
        <v>0</v>
      </c>
      <c r="CO51" s="775">
        <v>0</v>
      </c>
      <c r="CP51" s="777">
        <v>0</v>
      </c>
      <c r="CQ51" s="777">
        <v>0</v>
      </c>
      <c r="CR51" s="777">
        <v>0</v>
      </c>
      <c r="CS51" s="777">
        <v>0</v>
      </c>
      <c r="CT51" s="777">
        <v>0</v>
      </c>
      <c r="CU51" s="777">
        <v>0</v>
      </c>
      <c r="CV51" s="776">
        <v>0</v>
      </c>
      <c r="CW51" s="774">
        <v>0</v>
      </c>
      <c r="CX51" s="775">
        <v>0</v>
      </c>
      <c r="CY51" s="775">
        <v>0</v>
      </c>
      <c r="CZ51" s="777">
        <v>0</v>
      </c>
      <c r="DA51" s="777">
        <v>0</v>
      </c>
      <c r="DB51" s="777">
        <v>0</v>
      </c>
      <c r="DC51" s="777">
        <v>0</v>
      </c>
      <c r="DD51" s="777">
        <v>0</v>
      </c>
      <c r="DE51" s="777">
        <v>0</v>
      </c>
      <c r="DF51" s="776">
        <v>0</v>
      </c>
      <c r="DG51" s="774">
        <v>0</v>
      </c>
      <c r="DH51" s="775">
        <v>0</v>
      </c>
      <c r="DI51" s="775">
        <v>0</v>
      </c>
      <c r="DJ51" s="575"/>
      <c r="DK51" s="577"/>
      <c r="DL51" s="577"/>
      <c r="DM51" s="577"/>
      <c r="DN51" s="577"/>
      <c r="DO51" s="577"/>
      <c r="DP51" s="576"/>
      <c r="DQ51" s="574"/>
      <c r="DR51" s="575"/>
      <c r="DS51" s="575"/>
      <c r="DT51" s="577"/>
      <c r="DU51" s="577"/>
      <c r="DV51" s="577"/>
      <c r="DW51" s="577"/>
      <c r="DX51" s="577"/>
      <c r="DY51" s="577"/>
      <c r="DZ51" s="576"/>
      <c r="EA51" s="574"/>
      <c r="EB51" s="575"/>
      <c r="EC51" s="575"/>
      <c r="ED51" s="577"/>
      <c r="EE51" s="577"/>
      <c r="EF51" s="577"/>
      <c r="EG51" s="577"/>
      <c r="EH51" s="577"/>
      <c r="EI51" s="577"/>
      <c r="EJ51" s="576"/>
      <c r="EK51" s="574"/>
      <c r="EL51" s="575"/>
      <c r="EM51" s="575"/>
      <c r="EN51" s="577"/>
      <c r="EO51" s="577"/>
      <c r="EP51" s="577"/>
      <c r="EQ51" s="577"/>
      <c r="ER51" s="577"/>
      <c r="ES51" s="577"/>
      <c r="ET51" s="576"/>
      <c r="EU51" s="574"/>
      <c r="EV51" s="575"/>
      <c r="EW51" s="575"/>
      <c r="EX51" s="577"/>
      <c r="EY51" s="577"/>
      <c r="EZ51" s="577"/>
      <c r="FA51" s="577"/>
      <c r="FB51" s="577"/>
      <c r="FC51" s="577"/>
      <c r="FD51" s="576"/>
      <c r="FE51" s="574"/>
      <c r="FF51" s="575"/>
      <c r="FG51" s="575"/>
      <c r="FH51" s="577"/>
      <c r="FI51" s="577"/>
      <c r="FJ51" s="577"/>
      <c r="FK51" s="577"/>
      <c r="FL51" s="577"/>
      <c r="FM51" s="577"/>
      <c r="FN51" s="576"/>
      <c r="FO51" s="574"/>
      <c r="FP51" s="575"/>
      <c r="FQ51" s="575"/>
      <c r="FR51" s="577"/>
      <c r="FS51" s="577"/>
      <c r="FT51" s="577"/>
      <c r="FU51" s="577"/>
      <c r="FV51" s="577"/>
      <c r="FW51" s="577"/>
      <c r="FX51" s="576"/>
      <c r="FY51" s="574"/>
      <c r="FZ51" s="575"/>
      <c r="GA51" s="575"/>
      <c r="GB51" s="577"/>
      <c r="GC51" s="577"/>
      <c r="GD51" s="577"/>
      <c r="GE51" s="577"/>
      <c r="GF51" s="577"/>
      <c r="GG51" s="577"/>
      <c r="GH51" s="576"/>
      <c r="GI51" s="574"/>
      <c r="GJ51" s="575"/>
      <c r="GK51" s="575"/>
      <c r="GL51" s="577"/>
      <c r="GM51" s="577"/>
      <c r="GN51" s="577"/>
      <c r="GO51" s="577"/>
      <c r="GP51" s="577"/>
      <c r="GQ51" s="577"/>
      <c r="GR51" s="576"/>
      <c r="GS51" s="574"/>
      <c r="GT51" s="575"/>
      <c r="GU51" s="575"/>
      <c r="GV51" s="577"/>
      <c r="GW51" s="577"/>
      <c r="GX51" s="577"/>
      <c r="GY51" s="577"/>
      <c r="GZ51" s="577"/>
      <c r="HA51" s="577"/>
      <c r="HB51" s="576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229"/>
        <v>112</v>
      </c>
      <c r="HN51" s="276">
        <f t="shared" ref="HN51:HN82" si="244">+SUM(HM48:HM51)</f>
        <v>455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76" t="e">
        <f t="shared" ref="HP51:HP82" si="245">+SUM(HO48:HO51)</f>
        <v>#REF!</v>
      </c>
      <c r="HQ51" s="276">
        <f>+HM51+S!HM51+E!HM51+O!HM51</f>
        <v>323</v>
      </c>
      <c r="HR51" s="276">
        <f t="shared" si="233"/>
        <v>1414</v>
      </c>
      <c r="HS51" s="276" t="e">
        <f>+HO51+S!HO51+E!HO51+O!HO51</f>
        <v>#REF!</v>
      </c>
      <c r="HT51" s="276" t="e">
        <f t="shared" si="233"/>
        <v>#REF!</v>
      </c>
      <c r="HV51" s="277">
        <f t="shared" si="234"/>
        <v>81</v>
      </c>
      <c r="HW51" s="277">
        <f t="shared" si="235"/>
        <v>11</v>
      </c>
      <c r="HX51" s="277">
        <f t="shared" si="236"/>
        <v>20</v>
      </c>
      <c r="HY51" s="277">
        <f t="shared" si="237"/>
        <v>0</v>
      </c>
      <c r="HZ51" s="277">
        <f t="shared" si="238"/>
        <v>0</v>
      </c>
      <c r="IA51" s="277">
        <f t="shared" si="239"/>
        <v>0</v>
      </c>
      <c r="IB51" s="277">
        <f t="shared" si="240"/>
        <v>0</v>
      </c>
      <c r="IC51" s="277">
        <f t="shared" si="241"/>
        <v>0</v>
      </c>
      <c r="ID51" s="277">
        <f t="shared" si="242"/>
        <v>0</v>
      </c>
      <c r="IE51" s="277">
        <f t="shared" si="243"/>
        <v>0</v>
      </c>
      <c r="IG51" s="52"/>
      <c r="IK51" s="98" t="e">
        <f t="shared" si="230"/>
        <v>#REF!</v>
      </c>
    </row>
    <row r="52" spans="1:245" s="28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5" t="s">
        <v>34</v>
      </c>
      <c r="K52" s="768">
        <v>0</v>
      </c>
      <c r="L52" s="769">
        <v>0</v>
      </c>
      <c r="M52" s="769">
        <v>0</v>
      </c>
      <c r="N52" s="769">
        <v>0</v>
      </c>
      <c r="O52" s="769">
        <v>0</v>
      </c>
      <c r="P52" s="769">
        <v>0</v>
      </c>
      <c r="Q52" s="769">
        <v>0</v>
      </c>
      <c r="R52" s="769">
        <v>0</v>
      </c>
      <c r="S52" s="769">
        <v>0</v>
      </c>
      <c r="T52" s="770">
        <v>0</v>
      </c>
      <c r="U52" s="768">
        <v>0</v>
      </c>
      <c r="V52" s="769">
        <v>0</v>
      </c>
      <c r="W52" s="769">
        <v>0</v>
      </c>
      <c r="X52" s="769">
        <v>0</v>
      </c>
      <c r="Y52" s="769">
        <v>0</v>
      </c>
      <c r="Z52" s="769">
        <v>0</v>
      </c>
      <c r="AA52" s="769">
        <v>0</v>
      </c>
      <c r="AB52" s="769">
        <v>0</v>
      </c>
      <c r="AC52" s="769">
        <v>0</v>
      </c>
      <c r="AD52" s="770">
        <v>0</v>
      </c>
      <c r="AE52" s="768">
        <v>0</v>
      </c>
      <c r="AF52" s="769">
        <v>0</v>
      </c>
      <c r="AG52" s="769">
        <v>0</v>
      </c>
      <c r="AH52" s="769">
        <v>0</v>
      </c>
      <c r="AI52" s="769">
        <v>0</v>
      </c>
      <c r="AJ52" s="769">
        <v>0</v>
      </c>
      <c r="AK52" s="769">
        <v>0</v>
      </c>
      <c r="AL52" s="769">
        <v>0</v>
      </c>
      <c r="AM52" s="769">
        <v>0</v>
      </c>
      <c r="AN52" s="770">
        <v>0</v>
      </c>
      <c r="AO52" s="768">
        <v>0</v>
      </c>
      <c r="AP52" s="769">
        <v>0</v>
      </c>
      <c r="AQ52" s="769">
        <v>0</v>
      </c>
      <c r="AR52" s="769">
        <v>0</v>
      </c>
      <c r="AS52" s="769">
        <v>0</v>
      </c>
      <c r="AT52" s="769">
        <v>0</v>
      </c>
      <c r="AU52" s="769">
        <v>0</v>
      </c>
      <c r="AV52" s="769">
        <v>0</v>
      </c>
      <c r="AW52" s="769">
        <v>0</v>
      </c>
      <c r="AX52" s="770">
        <v>0</v>
      </c>
      <c r="AY52" s="768">
        <v>0</v>
      </c>
      <c r="AZ52" s="769">
        <v>0</v>
      </c>
      <c r="BA52" s="769">
        <v>0</v>
      </c>
      <c r="BB52" s="769">
        <v>0</v>
      </c>
      <c r="BC52" s="769">
        <v>0</v>
      </c>
      <c r="BD52" s="769">
        <v>0</v>
      </c>
      <c r="BE52" s="769">
        <v>0</v>
      </c>
      <c r="BF52" s="769">
        <v>0</v>
      </c>
      <c r="BG52" s="769">
        <v>0</v>
      </c>
      <c r="BH52" s="770">
        <v>0</v>
      </c>
      <c r="BI52" s="768">
        <v>0</v>
      </c>
      <c r="BJ52" s="769">
        <v>0</v>
      </c>
      <c r="BK52" s="769">
        <v>0</v>
      </c>
      <c r="BL52" s="769">
        <v>0</v>
      </c>
      <c r="BM52" s="769">
        <v>0</v>
      </c>
      <c r="BN52" s="769">
        <v>0</v>
      </c>
      <c r="BO52" s="769">
        <v>0</v>
      </c>
      <c r="BP52" s="769">
        <v>0</v>
      </c>
      <c r="BQ52" s="769">
        <v>0</v>
      </c>
      <c r="BR52" s="770">
        <v>0</v>
      </c>
      <c r="BS52" s="768">
        <v>0</v>
      </c>
      <c r="BT52" s="769">
        <v>0</v>
      </c>
      <c r="BU52" s="769">
        <v>0</v>
      </c>
      <c r="BV52" s="769">
        <v>0</v>
      </c>
      <c r="BW52" s="769">
        <v>0</v>
      </c>
      <c r="BX52" s="769">
        <v>0</v>
      </c>
      <c r="BY52" s="769">
        <v>0</v>
      </c>
      <c r="BZ52" s="769">
        <v>0</v>
      </c>
      <c r="CA52" s="769">
        <v>0</v>
      </c>
      <c r="CB52" s="770">
        <v>0</v>
      </c>
      <c r="CC52" s="768">
        <v>0</v>
      </c>
      <c r="CD52" s="769">
        <v>0</v>
      </c>
      <c r="CE52" s="769">
        <v>0</v>
      </c>
      <c r="CF52" s="769">
        <v>0</v>
      </c>
      <c r="CG52" s="769">
        <v>0</v>
      </c>
      <c r="CH52" s="769">
        <v>0</v>
      </c>
      <c r="CI52" s="769">
        <v>0</v>
      </c>
      <c r="CJ52" s="769">
        <v>0</v>
      </c>
      <c r="CK52" s="769">
        <v>0</v>
      </c>
      <c r="CL52" s="770">
        <v>0</v>
      </c>
      <c r="CM52" s="768">
        <v>0</v>
      </c>
      <c r="CN52" s="769">
        <v>0</v>
      </c>
      <c r="CO52" s="769">
        <v>0</v>
      </c>
      <c r="CP52" s="769">
        <v>0</v>
      </c>
      <c r="CQ52" s="769">
        <v>0</v>
      </c>
      <c r="CR52" s="769">
        <v>0</v>
      </c>
      <c r="CS52" s="769">
        <v>0</v>
      </c>
      <c r="CT52" s="769">
        <v>0</v>
      </c>
      <c r="CU52" s="769">
        <v>0</v>
      </c>
      <c r="CV52" s="770">
        <v>0</v>
      </c>
      <c r="CW52" s="768">
        <v>0</v>
      </c>
      <c r="CX52" s="769">
        <v>0</v>
      </c>
      <c r="CY52" s="769">
        <v>0</v>
      </c>
      <c r="CZ52" s="769">
        <v>0</v>
      </c>
      <c r="DA52" s="769">
        <v>0</v>
      </c>
      <c r="DB52" s="769">
        <v>0</v>
      </c>
      <c r="DC52" s="769">
        <v>0</v>
      </c>
      <c r="DD52" s="769">
        <v>0</v>
      </c>
      <c r="DE52" s="769">
        <v>0</v>
      </c>
      <c r="DF52" s="770">
        <v>0</v>
      </c>
      <c r="DG52" s="768">
        <v>0</v>
      </c>
      <c r="DH52" s="769">
        <v>0</v>
      </c>
      <c r="DI52" s="769">
        <v>0</v>
      </c>
      <c r="DJ52" s="579"/>
      <c r="DK52" s="546"/>
      <c r="DL52" s="546"/>
      <c r="DM52" s="546"/>
      <c r="DN52" s="546"/>
      <c r="DO52" s="546"/>
      <c r="DP52" s="547"/>
      <c r="DQ52" s="578"/>
      <c r="DR52" s="579"/>
      <c r="DS52" s="579"/>
      <c r="DT52" s="546"/>
      <c r="DU52" s="546"/>
      <c r="DV52" s="546"/>
      <c r="DW52" s="546"/>
      <c r="DX52" s="546"/>
      <c r="DY52" s="546"/>
      <c r="DZ52" s="547"/>
      <c r="EA52" s="578"/>
      <c r="EB52" s="579"/>
      <c r="EC52" s="579"/>
      <c r="ED52" s="546"/>
      <c r="EE52" s="546"/>
      <c r="EF52" s="546"/>
      <c r="EG52" s="546"/>
      <c r="EH52" s="546"/>
      <c r="EI52" s="546"/>
      <c r="EJ52" s="547"/>
      <c r="EK52" s="578"/>
      <c r="EL52" s="579"/>
      <c r="EM52" s="579"/>
      <c r="EN52" s="546"/>
      <c r="EO52" s="546"/>
      <c r="EP52" s="546"/>
      <c r="EQ52" s="546"/>
      <c r="ER52" s="546"/>
      <c r="ES52" s="546"/>
      <c r="ET52" s="547"/>
      <c r="EU52" s="578"/>
      <c r="EV52" s="579"/>
      <c r="EW52" s="579"/>
      <c r="EX52" s="546"/>
      <c r="EY52" s="546"/>
      <c r="EZ52" s="546"/>
      <c r="FA52" s="546"/>
      <c r="FB52" s="546"/>
      <c r="FC52" s="546"/>
      <c r="FD52" s="547"/>
      <c r="FE52" s="578"/>
      <c r="FF52" s="579"/>
      <c r="FG52" s="579"/>
      <c r="FH52" s="546"/>
      <c r="FI52" s="546"/>
      <c r="FJ52" s="546"/>
      <c r="FK52" s="546"/>
      <c r="FL52" s="546"/>
      <c r="FM52" s="546"/>
      <c r="FN52" s="547"/>
      <c r="FO52" s="578"/>
      <c r="FP52" s="579"/>
      <c r="FQ52" s="579"/>
      <c r="FR52" s="546"/>
      <c r="FS52" s="546"/>
      <c r="FT52" s="546"/>
      <c r="FU52" s="546"/>
      <c r="FV52" s="546"/>
      <c r="FW52" s="546"/>
      <c r="FX52" s="547"/>
      <c r="FY52" s="578"/>
      <c r="FZ52" s="579"/>
      <c r="GA52" s="579"/>
      <c r="GB52" s="546"/>
      <c r="GC52" s="546"/>
      <c r="GD52" s="546"/>
      <c r="GE52" s="546"/>
      <c r="GF52" s="546"/>
      <c r="GG52" s="546"/>
      <c r="GH52" s="547"/>
      <c r="GI52" s="578"/>
      <c r="GJ52" s="579"/>
      <c r="GK52" s="579"/>
      <c r="GL52" s="546"/>
      <c r="GM52" s="546"/>
      <c r="GN52" s="546"/>
      <c r="GO52" s="546"/>
      <c r="GP52" s="546"/>
      <c r="GQ52" s="546"/>
      <c r="GR52" s="547"/>
      <c r="GS52" s="578"/>
      <c r="GT52" s="579"/>
      <c r="GU52" s="579"/>
      <c r="GV52" s="546"/>
      <c r="GW52" s="546"/>
      <c r="GX52" s="546"/>
      <c r="GY52" s="546"/>
      <c r="GZ52" s="546"/>
      <c r="HA52" s="546"/>
      <c r="HB52" s="547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229"/>
        <v>0</v>
      </c>
      <c r="HN52" s="279">
        <f t="shared" si="244"/>
        <v>331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79" t="e">
        <f>+SUM(HO49:HO52)</f>
        <v>#REF!</v>
      </c>
      <c r="HQ52" s="279">
        <f>+HM52+S!HM52+E!HM52+O!HM52</f>
        <v>0</v>
      </c>
      <c r="HR52" s="279">
        <f t="shared" si="233"/>
        <v>1011</v>
      </c>
      <c r="HS52" s="279" t="e">
        <f>+HO52+S!HO52+E!HO52+O!HO52</f>
        <v>#REF!</v>
      </c>
      <c r="HT52" s="279" t="e">
        <f t="shared" si="233"/>
        <v>#REF!</v>
      </c>
      <c r="HV52" s="100">
        <f t="shared" si="234"/>
        <v>0</v>
      </c>
      <c r="HW52" s="100">
        <f t="shared" si="235"/>
        <v>0</v>
      </c>
      <c r="HX52" s="100">
        <f t="shared" si="236"/>
        <v>0</v>
      </c>
      <c r="HY52" s="100">
        <f t="shared" si="237"/>
        <v>0</v>
      </c>
      <c r="HZ52" s="100">
        <f t="shared" si="238"/>
        <v>0</v>
      </c>
      <c r="IA52" s="100">
        <f t="shared" si="239"/>
        <v>0</v>
      </c>
      <c r="IB52" s="100">
        <f t="shared" si="240"/>
        <v>0</v>
      </c>
      <c r="IC52" s="100">
        <f t="shared" si="241"/>
        <v>0</v>
      </c>
      <c r="ID52" s="100">
        <f t="shared" si="242"/>
        <v>0</v>
      </c>
      <c r="IE52" s="100">
        <f t="shared" si="243"/>
        <v>0</v>
      </c>
      <c r="IG52" s="52"/>
      <c r="IK52" s="98" t="e">
        <f t="shared" si="230"/>
        <v>#REF!</v>
      </c>
    </row>
    <row r="53" spans="1:245" s="28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771">
        <v>0</v>
      </c>
      <c r="L53" s="707">
        <v>0</v>
      </c>
      <c r="M53" s="707">
        <v>0</v>
      </c>
      <c r="N53" s="707">
        <v>0</v>
      </c>
      <c r="O53" s="707">
        <v>0</v>
      </c>
      <c r="P53" s="707">
        <v>0</v>
      </c>
      <c r="Q53" s="707">
        <v>0</v>
      </c>
      <c r="R53" s="707">
        <v>0</v>
      </c>
      <c r="S53" s="707">
        <v>0</v>
      </c>
      <c r="T53" s="772">
        <v>0</v>
      </c>
      <c r="U53" s="771">
        <v>0</v>
      </c>
      <c r="V53" s="707">
        <v>0</v>
      </c>
      <c r="W53" s="707">
        <v>0</v>
      </c>
      <c r="X53" s="707">
        <v>0</v>
      </c>
      <c r="Y53" s="707">
        <v>0</v>
      </c>
      <c r="Z53" s="707">
        <v>0</v>
      </c>
      <c r="AA53" s="707">
        <v>0</v>
      </c>
      <c r="AB53" s="707">
        <v>0</v>
      </c>
      <c r="AC53" s="707">
        <v>0</v>
      </c>
      <c r="AD53" s="772">
        <v>0</v>
      </c>
      <c r="AE53" s="771">
        <v>0</v>
      </c>
      <c r="AF53" s="707">
        <v>0</v>
      </c>
      <c r="AG53" s="707">
        <v>0</v>
      </c>
      <c r="AH53" s="707">
        <v>0</v>
      </c>
      <c r="AI53" s="707">
        <v>0</v>
      </c>
      <c r="AJ53" s="707">
        <v>0</v>
      </c>
      <c r="AK53" s="707">
        <v>0</v>
      </c>
      <c r="AL53" s="707">
        <v>0</v>
      </c>
      <c r="AM53" s="707">
        <v>0</v>
      </c>
      <c r="AN53" s="772">
        <v>0</v>
      </c>
      <c r="AO53" s="771">
        <v>0</v>
      </c>
      <c r="AP53" s="707">
        <v>0</v>
      </c>
      <c r="AQ53" s="707">
        <v>0</v>
      </c>
      <c r="AR53" s="707">
        <v>0</v>
      </c>
      <c r="AS53" s="707">
        <v>0</v>
      </c>
      <c r="AT53" s="707">
        <v>0</v>
      </c>
      <c r="AU53" s="707">
        <v>0</v>
      </c>
      <c r="AV53" s="707">
        <v>0</v>
      </c>
      <c r="AW53" s="707">
        <v>0</v>
      </c>
      <c r="AX53" s="772">
        <v>0</v>
      </c>
      <c r="AY53" s="771">
        <v>0</v>
      </c>
      <c r="AZ53" s="707">
        <v>0</v>
      </c>
      <c r="BA53" s="707">
        <v>0</v>
      </c>
      <c r="BB53" s="707">
        <v>0</v>
      </c>
      <c r="BC53" s="707">
        <v>0</v>
      </c>
      <c r="BD53" s="707">
        <v>0</v>
      </c>
      <c r="BE53" s="707">
        <v>0</v>
      </c>
      <c r="BF53" s="707">
        <v>0</v>
      </c>
      <c r="BG53" s="707">
        <v>0</v>
      </c>
      <c r="BH53" s="772">
        <v>0</v>
      </c>
      <c r="BI53" s="771">
        <v>0</v>
      </c>
      <c r="BJ53" s="707">
        <v>0</v>
      </c>
      <c r="BK53" s="707">
        <v>0</v>
      </c>
      <c r="BL53" s="707">
        <v>0</v>
      </c>
      <c r="BM53" s="707">
        <v>0</v>
      </c>
      <c r="BN53" s="707">
        <v>0</v>
      </c>
      <c r="BO53" s="707">
        <v>0</v>
      </c>
      <c r="BP53" s="707">
        <v>0</v>
      </c>
      <c r="BQ53" s="707">
        <v>0</v>
      </c>
      <c r="BR53" s="772">
        <v>0</v>
      </c>
      <c r="BS53" s="771">
        <v>0</v>
      </c>
      <c r="BT53" s="707">
        <v>0</v>
      </c>
      <c r="BU53" s="707">
        <v>0</v>
      </c>
      <c r="BV53" s="707">
        <v>0</v>
      </c>
      <c r="BW53" s="707">
        <v>0</v>
      </c>
      <c r="BX53" s="707">
        <v>0</v>
      </c>
      <c r="BY53" s="707">
        <v>0</v>
      </c>
      <c r="BZ53" s="707">
        <v>0</v>
      </c>
      <c r="CA53" s="707">
        <v>0</v>
      </c>
      <c r="CB53" s="772">
        <v>0</v>
      </c>
      <c r="CC53" s="771">
        <v>0</v>
      </c>
      <c r="CD53" s="707">
        <v>0</v>
      </c>
      <c r="CE53" s="707">
        <v>0</v>
      </c>
      <c r="CF53" s="707">
        <v>0</v>
      </c>
      <c r="CG53" s="707">
        <v>0</v>
      </c>
      <c r="CH53" s="707">
        <v>0</v>
      </c>
      <c r="CI53" s="707">
        <v>0</v>
      </c>
      <c r="CJ53" s="707">
        <v>0</v>
      </c>
      <c r="CK53" s="707">
        <v>0</v>
      </c>
      <c r="CL53" s="772">
        <v>0</v>
      </c>
      <c r="CM53" s="771">
        <v>0</v>
      </c>
      <c r="CN53" s="707">
        <v>0</v>
      </c>
      <c r="CO53" s="707">
        <v>0</v>
      </c>
      <c r="CP53" s="707">
        <v>0</v>
      </c>
      <c r="CQ53" s="707">
        <v>0</v>
      </c>
      <c r="CR53" s="707">
        <v>0</v>
      </c>
      <c r="CS53" s="707">
        <v>0</v>
      </c>
      <c r="CT53" s="707">
        <v>0</v>
      </c>
      <c r="CU53" s="707">
        <v>0</v>
      </c>
      <c r="CV53" s="772">
        <v>0</v>
      </c>
      <c r="CW53" s="771">
        <v>0</v>
      </c>
      <c r="CX53" s="707">
        <v>0</v>
      </c>
      <c r="CY53" s="707">
        <v>0</v>
      </c>
      <c r="CZ53" s="707">
        <v>0</v>
      </c>
      <c r="DA53" s="707">
        <v>0</v>
      </c>
      <c r="DB53" s="707">
        <v>0</v>
      </c>
      <c r="DC53" s="707">
        <v>0</v>
      </c>
      <c r="DD53" s="707">
        <v>0</v>
      </c>
      <c r="DE53" s="707">
        <v>0</v>
      </c>
      <c r="DF53" s="772">
        <v>0</v>
      </c>
      <c r="DG53" s="771">
        <v>0</v>
      </c>
      <c r="DH53" s="707">
        <v>0</v>
      </c>
      <c r="DI53" s="707">
        <v>0</v>
      </c>
      <c r="DJ53" s="552"/>
      <c r="DK53" s="549"/>
      <c r="DL53" s="549"/>
      <c r="DM53" s="549"/>
      <c r="DN53" s="549"/>
      <c r="DO53" s="549"/>
      <c r="DP53" s="550"/>
      <c r="DQ53" s="551"/>
      <c r="DR53" s="552"/>
      <c r="DS53" s="552"/>
      <c r="DT53" s="549"/>
      <c r="DU53" s="549"/>
      <c r="DV53" s="549"/>
      <c r="DW53" s="549"/>
      <c r="DX53" s="549"/>
      <c r="DY53" s="549"/>
      <c r="DZ53" s="550"/>
      <c r="EA53" s="551"/>
      <c r="EB53" s="552"/>
      <c r="EC53" s="552"/>
      <c r="ED53" s="549"/>
      <c r="EE53" s="549"/>
      <c r="EF53" s="549"/>
      <c r="EG53" s="549"/>
      <c r="EH53" s="549"/>
      <c r="EI53" s="549"/>
      <c r="EJ53" s="550"/>
      <c r="EK53" s="551"/>
      <c r="EL53" s="552"/>
      <c r="EM53" s="552"/>
      <c r="EN53" s="549"/>
      <c r="EO53" s="549"/>
      <c r="EP53" s="549"/>
      <c r="EQ53" s="549"/>
      <c r="ER53" s="549"/>
      <c r="ES53" s="549"/>
      <c r="ET53" s="550"/>
      <c r="EU53" s="551"/>
      <c r="EV53" s="552"/>
      <c r="EW53" s="552"/>
      <c r="EX53" s="549"/>
      <c r="EY53" s="549"/>
      <c r="EZ53" s="549"/>
      <c r="FA53" s="549"/>
      <c r="FB53" s="549"/>
      <c r="FC53" s="549"/>
      <c r="FD53" s="550"/>
      <c r="FE53" s="551"/>
      <c r="FF53" s="552"/>
      <c r="FG53" s="552"/>
      <c r="FH53" s="549"/>
      <c r="FI53" s="549"/>
      <c r="FJ53" s="549"/>
      <c r="FK53" s="549"/>
      <c r="FL53" s="549"/>
      <c r="FM53" s="549"/>
      <c r="FN53" s="550"/>
      <c r="FO53" s="551"/>
      <c r="FP53" s="552"/>
      <c r="FQ53" s="552"/>
      <c r="FR53" s="549"/>
      <c r="FS53" s="549"/>
      <c r="FT53" s="549"/>
      <c r="FU53" s="549"/>
      <c r="FV53" s="549"/>
      <c r="FW53" s="549"/>
      <c r="FX53" s="550"/>
      <c r="FY53" s="551"/>
      <c r="FZ53" s="552"/>
      <c r="GA53" s="552"/>
      <c r="GB53" s="549"/>
      <c r="GC53" s="549"/>
      <c r="GD53" s="549"/>
      <c r="GE53" s="549"/>
      <c r="GF53" s="549"/>
      <c r="GG53" s="549"/>
      <c r="GH53" s="550"/>
      <c r="GI53" s="551"/>
      <c r="GJ53" s="552"/>
      <c r="GK53" s="552"/>
      <c r="GL53" s="549"/>
      <c r="GM53" s="549"/>
      <c r="GN53" s="549"/>
      <c r="GO53" s="549"/>
      <c r="GP53" s="549"/>
      <c r="GQ53" s="549"/>
      <c r="GR53" s="550"/>
      <c r="GS53" s="551"/>
      <c r="GT53" s="552"/>
      <c r="GU53" s="552"/>
      <c r="GV53" s="549"/>
      <c r="GW53" s="549"/>
      <c r="GX53" s="549"/>
      <c r="GY53" s="549"/>
      <c r="GZ53" s="549"/>
      <c r="HA53" s="549"/>
      <c r="HB53" s="550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229"/>
        <v>0</v>
      </c>
      <c r="HN53" s="84">
        <f t="shared" si="244"/>
        <v>217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4" t="e">
        <f t="shared" si="245"/>
        <v>#REF!</v>
      </c>
      <c r="HQ53" s="84">
        <f>+HM53+S!HM53+E!HM53+O!HM53</f>
        <v>0</v>
      </c>
      <c r="HR53" s="84">
        <f t="shared" si="233"/>
        <v>650</v>
      </c>
      <c r="HS53" s="84" t="e">
        <f>+HO53+S!HO53+E!HO53+O!HO53</f>
        <v>#REF!</v>
      </c>
      <c r="HT53" s="84" t="e">
        <f t="shared" si="233"/>
        <v>#REF!</v>
      </c>
      <c r="HV53" s="86">
        <f t="shared" si="234"/>
        <v>0</v>
      </c>
      <c r="HW53" s="86">
        <f t="shared" si="235"/>
        <v>0</v>
      </c>
      <c r="HX53" s="86">
        <f t="shared" si="236"/>
        <v>0</v>
      </c>
      <c r="HY53" s="86">
        <f t="shared" si="237"/>
        <v>0</v>
      </c>
      <c r="HZ53" s="86">
        <f t="shared" si="238"/>
        <v>0</v>
      </c>
      <c r="IA53" s="86">
        <f t="shared" si="239"/>
        <v>0</v>
      </c>
      <c r="IB53" s="86">
        <f t="shared" si="240"/>
        <v>0</v>
      </c>
      <c r="IC53" s="86">
        <f t="shared" si="241"/>
        <v>0</v>
      </c>
      <c r="ID53" s="86">
        <f t="shared" si="242"/>
        <v>0</v>
      </c>
      <c r="IE53" s="86">
        <f t="shared" si="243"/>
        <v>0</v>
      </c>
      <c r="IG53" s="52"/>
      <c r="IK53" s="98" t="e">
        <f t="shared" si="230"/>
        <v>#REF!</v>
      </c>
    </row>
    <row r="54" spans="1:245" s="28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773">
        <v>0</v>
      </c>
      <c r="L54" s="708">
        <v>0</v>
      </c>
      <c r="M54" s="708">
        <v>0</v>
      </c>
      <c r="N54" s="707">
        <v>0</v>
      </c>
      <c r="O54" s="707">
        <v>0</v>
      </c>
      <c r="P54" s="707">
        <v>0</v>
      </c>
      <c r="Q54" s="707">
        <v>0</v>
      </c>
      <c r="R54" s="707">
        <v>0</v>
      </c>
      <c r="S54" s="707">
        <v>0</v>
      </c>
      <c r="T54" s="772">
        <v>0</v>
      </c>
      <c r="U54" s="773">
        <v>0</v>
      </c>
      <c r="V54" s="708">
        <v>0</v>
      </c>
      <c r="W54" s="708">
        <v>0</v>
      </c>
      <c r="X54" s="707">
        <v>0</v>
      </c>
      <c r="Y54" s="707">
        <v>0</v>
      </c>
      <c r="Z54" s="707">
        <v>0</v>
      </c>
      <c r="AA54" s="707">
        <v>0</v>
      </c>
      <c r="AB54" s="707">
        <v>0</v>
      </c>
      <c r="AC54" s="707">
        <v>0</v>
      </c>
      <c r="AD54" s="772">
        <v>0</v>
      </c>
      <c r="AE54" s="773">
        <v>0</v>
      </c>
      <c r="AF54" s="708">
        <v>0</v>
      </c>
      <c r="AG54" s="708">
        <v>0</v>
      </c>
      <c r="AH54" s="707">
        <v>0</v>
      </c>
      <c r="AI54" s="707">
        <v>0</v>
      </c>
      <c r="AJ54" s="707">
        <v>0</v>
      </c>
      <c r="AK54" s="707">
        <v>0</v>
      </c>
      <c r="AL54" s="707">
        <v>0</v>
      </c>
      <c r="AM54" s="707">
        <v>0</v>
      </c>
      <c r="AN54" s="772">
        <v>0</v>
      </c>
      <c r="AO54" s="773">
        <v>0</v>
      </c>
      <c r="AP54" s="708">
        <v>0</v>
      </c>
      <c r="AQ54" s="708">
        <v>0</v>
      </c>
      <c r="AR54" s="707">
        <v>0</v>
      </c>
      <c r="AS54" s="707">
        <v>0</v>
      </c>
      <c r="AT54" s="707">
        <v>0</v>
      </c>
      <c r="AU54" s="707">
        <v>0</v>
      </c>
      <c r="AV54" s="707">
        <v>0</v>
      </c>
      <c r="AW54" s="707">
        <v>0</v>
      </c>
      <c r="AX54" s="772">
        <v>0</v>
      </c>
      <c r="AY54" s="773">
        <v>0</v>
      </c>
      <c r="AZ54" s="708">
        <v>0</v>
      </c>
      <c r="BA54" s="708">
        <v>0</v>
      </c>
      <c r="BB54" s="707">
        <v>0</v>
      </c>
      <c r="BC54" s="707">
        <v>0</v>
      </c>
      <c r="BD54" s="707">
        <v>0</v>
      </c>
      <c r="BE54" s="707">
        <v>0</v>
      </c>
      <c r="BF54" s="707">
        <v>0</v>
      </c>
      <c r="BG54" s="707">
        <v>0</v>
      </c>
      <c r="BH54" s="772">
        <v>0</v>
      </c>
      <c r="BI54" s="773">
        <v>0</v>
      </c>
      <c r="BJ54" s="708">
        <v>0</v>
      </c>
      <c r="BK54" s="708">
        <v>0</v>
      </c>
      <c r="BL54" s="707">
        <v>0</v>
      </c>
      <c r="BM54" s="707">
        <v>0</v>
      </c>
      <c r="BN54" s="707">
        <v>0</v>
      </c>
      <c r="BO54" s="707">
        <v>0</v>
      </c>
      <c r="BP54" s="707">
        <v>0</v>
      </c>
      <c r="BQ54" s="707">
        <v>0</v>
      </c>
      <c r="BR54" s="772">
        <v>0</v>
      </c>
      <c r="BS54" s="773">
        <v>0</v>
      </c>
      <c r="BT54" s="708">
        <v>0</v>
      </c>
      <c r="BU54" s="708">
        <v>0</v>
      </c>
      <c r="BV54" s="707">
        <v>0</v>
      </c>
      <c r="BW54" s="707">
        <v>0</v>
      </c>
      <c r="BX54" s="707">
        <v>0</v>
      </c>
      <c r="BY54" s="707">
        <v>0</v>
      </c>
      <c r="BZ54" s="707">
        <v>0</v>
      </c>
      <c r="CA54" s="707">
        <v>0</v>
      </c>
      <c r="CB54" s="772">
        <v>0</v>
      </c>
      <c r="CC54" s="773">
        <v>0</v>
      </c>
      <c r="CD54" s="708">
        <v>0</v>
      </c>
      <c r="CE54" s="708">
        <v>0</v>
      </c>
      <c r="CF54" s="707">
        <v>0</v>
      </c>
      <c r="CG54" s="707">
        <v>0</v>
      </c>
      <c r="CH54" s="707">
        <v>0</v>
      </c>
      <c r="CI54" s="707">
        <v>0</v>
      </c>
      <c r="CJ54" s="707">
        <v>0</v>
      </c>
      <c r="CK54" s="707">
        <v>0</v>
      </c>
      <c r="CL54" s="772">
        <v>0</v>
      </c>
      <c r="CM54" s="773">
        <v>0</v>
      </c>
      <c r="CN54" s="708">
        <v>0</v>
      </c>
      <c r="CO54" s="708">
        <v>0</v>
      </c>
      <c r="CP54" s="707">
        <v>0</v>
      </c>
      <c r="CQ54" s="707">
        <v>0</v>
      </c>
      <c r="CR54" s="707">
        <v>0</v>
      </c>
      <c r="CS54" s="707">
        <v>0</v>
      </c>
      <c r="CT54" s="707">
        <v>0</v>
      </c>
      <c r="CU54" s="707">
        <v>0</v>
      </c>
      <c r="CV54" s="772">
        <v>0</v>
      </c>
      <c r="CW54" s="773">
        <v>0</v>
      </c>
      <c r="CX54" s="708">
        <v>0</v>
      </c>
      <c r="CY54" s="708">
        <v>0</v>
      </c>
      <c r="CZ54" s="707">
        <v>0</v>
      </c>
      <c r="DA54" s="707">
        <v>0</v>
      </c>
      <c r="DB54" s="707">
        <v>0</v>
      </c>
      <c r="DC54" s="707">
        <v>0</v>
      </c>
      <c r="DD54" s="707">
        <v>0</v>
      </c>
      <c r="DE54" s="707">
        <v>0</v>
      </c>
      <c r="DF54" s="772">
        <v>0</v>
      </c>
      <c r="DG54" s="773">
        <v>0</v>
      </c>
      <c r="DH54" s="708">
        <v>0</v>
      </c>
      <c r="DI54" s="708">
        <v>0</v>
      </c>
      <c r="DJ54" s="552"/>
      <c r="DK54" s="549"/>
      <c r="DL54" s="549"/>
      <c r="DM54" s="549"/>
      <c r="DN54" s="549"/>
      <c r="DO54" s="549"/>
      <c r="DP54" s="550"/>
      <c r="DQ54" s="551"/>
      <c r="DR54" s="552"/>
      <c r="DS54" s="552"/>
      <c r="DT54" s="549"/>
      <c r="DU54" s="549"/>
      <c r="DV54" s="549"/>
      <c r="DW54" s="549"/>
      <c r="DX54" s="549"/>
      <c r="DY54" s="549"/>
      <c r="DZ54" s="550"/>
      <c r="EA54" s="551"/>
      <c r="EB54" s="552"/>
      <c r="EC54" s="552"/>
      <c r="ED54" s="549"/>
      <c r="EE54" s="549"/>
      <c r="EF54" s="549"/>
      <c r="EG54" s="549"/>
      <c r="EH54" s="549"/>
      <c r="EI54" s="549"/>
      <c r="EJ54" s="550"/>
      <c r="EK54" s="551"/>
      <c r="EL54" s="552"/>
      <c r="EM54" s="552"/>
      <c r="EN54" s="549"/>
      <c r="EO54" s="549"/>
      <c r="EP54" s="549"/>
      <c r="EQ54" s="549"/>
      <c r="ER54" s="549"/>
      <c r="ES54" s="549"/>
      <c r="ET54" s="550"/>
      <c r="EU54" s="551"/>
      <c r="EV54" s="552"/>
      <c r="EW54" s="552"/>
      <c r="EX54" s="549"/>
      <c r="EY54" s="549"/>
      <c r="EZ54" s="549"/>
      <c r="FA54" s="549"/>
      <c r="FB54" s="549"/>
      <c r="FC54" s="549"/>
      <c r="FD54" s="550"/>
      <c r="FE54" s="551"/>
      <c r="FF54" s="552"/>
      <c r="FG54" s="552"/>
      <c r="FH54" s="549"/>
      <c r="FI54" s="549"/>
      <c r="FJ54" s="549"/>
      <c r="FK54" s="549"/>
      <c r="FL54" s="549"/>
      <c r="FM54" s="549"/>
      <c r="FN54" s="550"/>
      <c r="FO54" s="551"/>
      <c r="FP54" s="552"/>
      <c r="FQ54" s="552"/>
      <c r="FR54" s="549"/>
      <c r="FS54" s="549"/>
      <c r="FT54" s="549"/>
      <c r="FU54" s="549"/>
      <c r="FV54" s="549"/>
      <c r="FW54" s="549"/>
      <c r="FX54" s="550"/>
      <c r="FY54" s="551"/>
      <c r="FZ54" s="552"/>
      <c r="GA54" s="552"/>
      <c r="GB54" s="549"/>
      <c r="GC54" s="549"/>
      <c r="GD54" s="549"/>
      <c r="GE54" s="549"/>
      <c r="GF54" s="549"/>
      <c r="GG54" s="549"/>
      <c r="GH54" s="550"/>
      <c r="GI54" s="551"/>
      <c r="GJ54" s="552"/>
      <c r="GK54" s="552"/>
      <c r="GL54" s="549"/>
      <c r="GM54" s="549"/>
      <c r="GN54" s="549"/>
      <c r="GO54" s="549"/>
      <c r="GP54" s="549"/>
      <c r="GQ54" s="549"/>
      <c r="GR54" s="550"/>
      <c r="GS54" s="551"/>
      <c r="GT54" s="552"/>
      <c r="GU54" s="552"/>
      <c r="GV54" s="549"/>
      <c r="GW54" s="549"/>
      <c r="GX54" s="549"/>
      <c r="GY54" s="549"/>
      <c r="GZ54" s="549"/>
      <c r="HA54" s="549"/>
      <c r="HB54" s="550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229"/>
        <v>0</v>
      </c>
      <c r="HN54" s="84">
        <f t="shared" si="244"/>
        <v>112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4" t="e">
        <f t="shared" si="245"/>
        <v>#REF!</v>
      </c>
      <c r="HQ54" s="84">
        <f>+HM54+S!HM54+E!HM54+O!HM54</f>
        <v>0</v>
      </c>
      <c r="HR54" s="84">
        <f t="shared" si="233"/>
        <v>323</v>
      </c>
      <c r="HS54" s="84" t="e">
        <f>+HO54+S!HO54+E!HO54+O!HO54</f>
        <v>#REF!</v>
      </c>
      <c r="HT54" s="84" t="e">
        <f t="shared" si="233"/>
        <v>#REF!</v>
      </c>
      <c r="HV54" s="86">
        <f t="shared" si="234"/>
        <v>0</v>
      </c>
      <c r="HW54" s="86">
        <f t="shared" si="235"/>
        <v>0</v>
      </c>
      <c r="HX54" s="86">
        <f t="shared" si="236"/>
        <v>0</v>
      </c>
      <c r="HY54" s="86">
        <f t="shared" si="237"/>
        <v>0</v>
      </c>
      <c r="HZ54" s="86">
        <f t="shared" si="238"/>
        <v>0</v>
      </c>
      <c r="IA54" s="86">
        <f t="shared" si="239"/>
        <v>0</v>
      </c>
      <c r="IB54" s="86">
        <f t="shared" si="240"/>
        <v>0</v>
      </c>
      <c r="IC54" s="86">
        <f t="shared" si="241"/>
        <v>0</v>
      </c>
      <c r="ID54" s="86">
        <f t="shared" si="242"/>
        <v>0</v>
      </c>
      <c r="IE54" s="86">
        <f t="shared" si="243"/>
        <v>0</v>
      </c>
      <c r="IG54" s="52"/>
      <c r="IK54" s="98" t="e">
        <f t="shared" si="230"/>
        <v>#REF!</v>
      </c>
    </row>
    <row r="55" spans="1:245" s="308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6" t="s">
        <v>37</v>
      </c>
      <c r="K55" s="774">
        <v>0</v>
      </c>
      <c r="L55" s="775">
        <v>0</v>
      </c>
      <c r="M55" s="775">
        <v>0</v>
      </c>
      <c r="N55" s="775">
        <v>0</v>
      </c>
      <c r="O55" s="775">
        <v>0</v>
      </c>
      <c r="P55" s="775">
        <v>0</v>
      </c>
      <c r="Q55" s="775">
        <v>0</v>
      </c>
      <c r="R55" s="775">
        <v>0</v>
      </c>
      <c r="S55" s="775">
        <v>0</v>
      </c>
      <c r="T55" s="776">
        <v>0</v>
      </c>
      <c r="U55" s="774">
        <v>0</v>
      </c>
      <c r="V55" s="775">
        <v>0</v>
      </c>
      <c r="W55" s="775">
        <v>0</v>
      </c>
      <c r="X55" s="777">
        <v>0</v>
      </c>
      <c r="Y55" s="777">
        <v>0</v>
      </c>
      <c r="Z55" s="777">
        <v>0</v>
      </c>
      <c r="AA55" s="777">
        <v>0</v>
      </c>
      <c r="AB55" s="777">
        <v>0</v>
      </c>
      <c r="AC55" s="777">
        <v>0</v>
      </c>
      <c r="AD55" s="776">
        <v>0</v>
      </c>
      <c r="AE55" s="774">
        <v>0</v>
      </c>
      <c r="AF55" s="775">
        <v>0</v>
      </c>
      <c r="AG55" s="775">
        <v>0</v>
      </c>
      <c r="AH55" s="777">
        <v>0</v>
      </c>
      <c r="AI55" s="777">
        <v>0</v>
      </c>
      <c r="AJ55" s="777">
        <v>0</v>
      </c>
      <c r="AK55" s="777">
        <v>0</v>
      </c>
      <c r="AL55" s="777">
        <v>0</v>
      </c>
      <c r="AM55" s="777">
        <v>0</v>
      </c>
      <c r="AN55" s="776">
        <v>0</v>
      </c>
      <c r="AO55" s="774">
        <v>0</v>
      </c>
      <c r="AP55" s="775">
        <v>0</v>
      </c>
      <c r="AQ55" s="775">
        <v>0</v>
      </c>
      <c r="AR55" s="777">
        <v>0</v>
      </c>
      <c r="AS55" s="777">
        <v>0</v>
      </c>
      <c r="AT55" s="777">
        <v>0</v>
      </c>
      <c r="AU55" s="777">
        <v>0</v>
      </c>
      <c r="AV55" s="777">
        <v>0</v>
      </c>
      <c r="AW55" s="777">
        <v>0</v>
      </c>
      <c r="AX55" s="776">
        <v>0</v>
      </c>
      <c r="AY55" s="774">
        <v>0</v>
      </c>
      <c r="AZ55" s="775">
        <v>0</v>
      </c>
      <c r="BA55" s="775">
        <v>0</v>
      </c>
      <c r="BB55" s="777">
        <v>0</v>
      </c>
      <c r="BC55" s="777">
        <v>0</v>
      </c>
      <c r="BD55" s="777">
        <v>0</v>
      </c>
      <c r="BE55" s="777">
        <v>0</v>
      </c>
      <c r="BF55" s="777">
        <v>0</v>
      </c>
      <c r="BG55" s="777">
        <v>0</v>
      </c>
      <c r="BH55" s="776">
        <v>0</v>
      </c>
      <c r="BI55" s="774">
        <v>0</v>
      </c>
      <c r="BJ55" s="775">
        <v>0</v>
      </c>
      <c r="BK55" s="775">
        <v>0</v>
      </c>
      <c r="BL55" s="777">
        <v>0</v>
      </c>
      <c r="BM55" s="777">
        <v>0</v>
      </c>
      <c r="BN55" s="777">
        <v>0</v>
      </c>
      <c r="BO55" s="777">
        <v>0</v>
      </c>
      <c r="BP55" s="777">
        <v>0</v>
      </c>
      <c r="BQ55" s="777">
        <v>0</v>
      </c>
      <c r="BR55" s="776">
        <v>0</v>
      </c>
      <c r="BS55" s="774">
        <v>0</v>
      </c>
      <c r="BT55" s="775">
        <v>0</v>
      </c>
      <c r="BU55" s="775">
        <v>0</v>
      </c>
      <c r="BV55" s="777">
        <v>0</v>
      </c>
      <c r="BW55" s="777">
        <v>0</v>
      </c>
      <c r="BX55" s="777">
        <v>0</v>
      </c>
      <c r="BY55" s="777">
        <v>0</v>
      </c>
      <c r="BZ55" s="777">
        <v>0</v>
      </c>
      <c r="CA55" s="777">
        <v>0</v>
      </c>
      <c r="CB55" s="776">
        <v>0</v>
      </c>
      <c r="CC55" s="774">
        <v>0</v>
      </c>
      <c r="CD55" s="775">
        <v>0</v>
      </c>
      <c r="CE55" s="775">
        <v>0</v>
      </c>
      <c r="CF55" s="777">
        <v>0</v>
      </c>
      <c r="CG55" s="777">
        <v>0</v>
      </c>
      <c r="CH55" s="777">
        <v>0</v>
      </c>
      <c r="CI55" s="777">
        <v>0</v>
      </c>
      <c r="CJ55" s="777">
        <v>0</v>
      </c>
      <c r="CK55" s="777">
        <v>0</v>
      </c>
      <c r="CL55" s="776">
        <v>0</v>
      </c>
      <c r="CM55" s="774">
        <v>0</v>
      </c>
      <c r="CN55" s="775">
        <v>0</v>
      </c>
      <c r="CO55" s="775">
        <v>0</v>
      </c>
      <c r="CP55" s="777">
        <v>0</v>
      </c>
      <c r="CQ55" s="777">
        <v>0</v>
      </c>
      <c r="CR55" s="777">
        <v>0</v>
      </c>
      <c r="CS55" s="777">
        <v>0</v>
      </c>
      <c r="CT55" s="777">
        <v>0</v>
      </c>
      <c r="CU55" s="777">
        <v>0</v>
      </c>
      <c r="CV55" s="776">
        <v>0</v>
      </c>
      <c r="CW55" s="774">
        <v>0</v>
      </c>
      <c r="CX55" s="775">
        <v>0</v>
      </c>
      <c r="CY55" s="775">
        <v>0</v>
      </c>
      <c r="CZ55" s="777">
        <v>0</v>
      </c>
      <c r="DA55" s="777">
        <v>0</v>
      </c>
      <c r="DB55" s="777">
        <v>0</v>
      </c>
      <c r="DC55" s="777">
        <v>0</v>
      </c>
      <c r="DD55" s="777">
        <v>0</v>
      </c>
      <c r="DE55" s="777">
        <v>0</v>
      </c>
      <c r="DF55" s="776">
        <v>0</v>
      </c>
      <c r="DG55" s="774">
        <v>0</v>
      </c>
      <c r="DH55" s="775">
        <v>0</v>
      </c>
      <c r="DI55" s="775">
        <v>0</v>
      </c>
      <c r="DJ55" s="554"/>
      <c r="DK55" s="556"/>
      <c r="DL55" s="556"/>
      <c r="DM55" s="556"/>
      <c r="DN55" s="556"/>
      <c r="DO55" s="556"/>
      <c r="DP55" s="555"/>
      <c r="DQ55" s="553"/>
      <c r="DR55" s="554"/>
      <c r="DS55" s="554"/>
      <c r="DT55" s="556"/>
      <c r="DU55" s="556"/>
      <c r="DV55" s="556"/>
      <c r="DW55" s="556"/>
      <c r="DX55" s="556"/>
      <c r="DY55" s="556"/>
      <c r="DZ55" s="555"/>
      <c r="EA55" s="553"/>
      <c r="EB55" s="554"/>
      <c r="EC55" s="554"/>
      <c r="ED55" s="556"/>
      <c r="EE55" s="556"/>
      <c r="EF55" s="556"/>
      <c r="EG55" s="556"/>
      <c r="EH55" s="556"/>
      <c r="EI55" s="556"/>
      <c r="EJ55" s="555"/>
      <c r="EK55" s="553"/>
      <c r="EL55" s="554"/>
      <c r="EM55" s="554"/>
      <c r="EN55" s="556"/>
      <c r="EO55" s="556"/>
      <c r="EP55" s="556"/>
      <c r="EQ55" s="556"/>
      <c r="ER55" s="556"/>
      <c r="ES55" s="556"/>
      <c r="ET55" s="555"/>
      <c r="EU55" s="553"/>
      <c r="EV55" s="554"/>
      <c r="EW55" s="554"/>
      <c r="EX55" s="556"/>
      <c r="EY55" s="556"/>
      <c r="EZ55" s="556"/>
      <c r="FA55" s="556"/>
      <c r="FB55" s="556"/>
      <c r="FC55" s="556"/>
      <c r="FD55" s="555"/>
      <c r="FE55" s="553"/>
      <c r="FF55" s="554"/>
      <c r="FG55" s="554"/>
      <c r="FH55" s="556"/>
      <c r="FI55" s="556"/>
      <c r="FJ55" s="556"/>
      <c r="FK55" s="556"/>
      <c r="FL55" s="556"/>
      <c r="FM55" s="556"/>
      <c r="FN55" s="555"/>
      <c r="FO55" s="553"/>
      <c r="FP55" s="554"/>
      <c r="FQ55" s="554"/>
      <c r="FR55" s="556"/>
      <c r="FS55" s="556"/>
      <c r="FT55" s="556"/>
      <c r="FU55" s="556"/>
      <c r="FV55" s="556"/>
      <c r="FW55" s="556"/>
      <c r="FX55" s="555"/>
      <c r="FY55" s="553"/>
      <c r="FZ55" s="554"/>
      <c r="GA55" s="554"/>
      <c r="GB55" s="556"/>
      <c r="GC55" s="556"/>
      <c r="GD55" s="556"/>
      <c r="GE55" s="556"/>
      <c r="GF55" s="556"/>
      <c r="GG55" s="556"/>
      <c r="GH55" s="555"/>
      <c r="GI55" s="553"/>
      <c r="GJ55" s="554"/>
      <c r="GK55" s="554"/>
      <c r="GL55" s="556"/>
      <c r="GM55" s="556"/>
      <c r="GN55" s="556"/>
      <c r="GO55" s="556"/>
      <c r="GP55" s="556"/>
      <c r="GQ55" s="556"/>
      <c r="GR55" s="555"/>
      <c r="GS55" s="553"/>
      <c r="GT55" s="554"/>
      <c r="GU55" s="554"/>
      <c r="GV55" s="556"/>
      <c r="GW55" s="556"/>
      <c r="GX55" s="556"/>
      <c r="GY55" s="556"/>
      <c r="GZ55" s="556"/>
      <c r="HA55" s="556"/>
      <c r="HB55" s="555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229"/>
        <v>0</v>
      </c>
      <c r="HN55" s="276">
        <f t="shared" si="244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76" t="e">
        <f t="shared" si="245"/>
        <v>#REF!</v>
      </c>
      <c r="HQ55" s="276">
        <f>+HM55+S!HM55+E!HM55+O!HM55</f>
        <v>0</v>
      </c>
      <c r="HR55" s="276">
        <f t="shared" si="233"/>
        <v>0</v>
      </c>
      <c r="HS55" s="276" t="e">
        <f>+HO55+S!HO55+E!HO55+O!HO55</f>
        <v>#REF!</v>
      </c>
      <c r="HT55" s="276" t="e">
        <f t="shared" si="233"/>
        <v>#REF!</v>
      </c>
      <c r="HU55" s="28"/>
      <c r="HV55" s="277">
        <f t="shared" si="234"/>
        <v>0</v>
      </c>
      <c r="HW55" s="277">
        <f t="shared" si="235"/>
        <v>0</v>
      </c>
      <c r="HX55" s="277">
        <f t="shared" si="236"/>
        <v>0</v>
      </c>
      <c r="HY55" s="277">
        <f t="shared" si="237"/>
        <v>0</v>
      </c>
      <c r="HZ55" s="277">
        <f t="shared" si="238"/>
        <v>0</v>
      </c>
      <c r="IA55" s="277">
        <f t="shared" si="239"/>
        <v>0</v>
      </c>
      <c r="IB55" s="277">
        <f t="shared" si="240"/>
        <v>0</v>
      </c>
      <c r="IC55" s="277">
        <f t="shared" si="241"/>
        <v>0</v>
      </c>
      <c r="ID55" s="277">
        <f t="shared" si="242"/>
        <v>0</v>
      </c>
      <c r="IE55" s="277">
        <f t="shared" si="243"/>
        <v>0</v>
      </c>
      <c r="IG55" s="309"/>
      <c r="IJ55" s="28"/>
      <c r="IK55" s="98" t="e">
        <f t="shared" si="230"/>
        <v>#REF!</v>
      </c>
    </row>
    <row r="56" spans="1:245" s="28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5" t="s">
        <v>38</v>
      </c>
      <c r="K56" s="761">
        <v>0</v>
      </c>
      <c r="L56" s="762">
        <v>0</v>
      </c>
      <c r="M56" s="762">
        <v>0</v>
      </c>
      <c r="N56" s="762">
        <v>0</v>
      </c>
      <c r="O56" s="762">
        <v>0</v>
      </c>
      <c r="P56" s="762">
        <v>0</v>
      </c>
      <c r="Q56" s="762">
        <v>0</v>
      </c>
      <c r="R56" s="762">
        <v>0</v>
      </c>
      <c r="S56" s="762">
        <v>0</v>
      </c>
      <c r="T56" s="724">
        <v>0</v>
      </c>
      <c r="U56" s="761">
        <v>0</v>
      </c>
      <c r="V56" s="762">
        <v>0</v>
      </c>
      <c r="W56" s="762">
        <v>0</v>
      </c>
      <c r="X56" s="723">
        <v>0</v>
      </c>
      <c r="Y56" s="723">
        <v>0</v>
      </c>
      <c r="Z56" s="723">
        <v>0</v>
      </c>
      <c r="AA56" s="723">
        <v>0</v>
      </c>
      <c r="AB56" s="723">
        <v>0</v>
      </c>
      <c r="AC56" s="723">
        <v>0</v>
      </c>
      <c r="AD56" s="724">
        <v>0</v>
      </c>
      <c r="AE56" s="761">
        <v>0</v>
      </c>
      <c r="AF56" s="762">
        <v>0</v>
      </c>
      <c r="AG56" s="763">
        <v>0</v>
      </c>
      <c r="AH56" s="762">
        <v>0</v>
      </c>
      <c r="AI56" s="723">
        <v>0</v>
      </c>
      <c r="AJ56" s="723">
        <v>0</v>
      </c>
      <c r="AK56" s="723">
        <v>0</v>
      </c>
      <c r="AL56" s="723">
        <v>0</v>
      </c>
      <c r="AM56" s="723">
        <v>0</v>
      </c>
      <c r="AN56" s="724">
        <v>0</v>
      </c>
      <c r="AO56" s="761">
        <v>0</v>
      </c>
      <c r="AP56" s="762">
        <v>0</v>
      </c>
      <c r="AQ56" s="762">
        <v>0</v>
      </c>
      <c r="AR56" s="723">
        <v>0</v>
      </c>
      <c r="AS56" s="723">
        <v>0</v>
      </c>
      <c r="AT56" s="723">
        <v>0</v>
      </c>
      <c r="AU56" s="723">
        <v>0</v>
      </c>
      <c r="AV56" s="723">
        <v>0</v>
      </c>
      <c r="AW56" s="723">
        <v>0</v>
      </c>
      <c r="AX56" s="724">
        <v>0</v>
      </c>
      <c r="AY56" s="761">
        <v>0</v>
      </c>
      <c r="AZ56" s="762">
        <v>0</v>
      </c>
      <c r="BA56" s="762">
        <v>0</v>
      </c>
      <c r="BB56" s="762">
        <v>0</v>
      </c>
      <c r="BC56" s="723">
        <v>0</v>
      </c>
      <c r="BD56" s="723">
        <v>0</v>
      </c>
      <c r="BE56" s="723">
        <v>0</v>
      </c>
      <c r="BF56" s="723">
        <v>0</v>
      </c>
      <c r="BG56" s="723">
        <v>0</v>
      </c>
      <c r="BH56" s="724">
        <v>0</v>
      </c>
      <c r="BI56" s="761">
        <v>0</v>
      </c>
      <c r="BJ56" s="762">
        <v>0</v>
      </c>
      <c r="BK56" s="762">
        <v>0</v>
      </c>
      <c r="BL56" s="723">
        <v>0</v>
      </c>
      <c r="BM56" s="723">
        <v>0</v>
      </c>
      <c r="BN56" s="723">
        <v>0</v>
      </c>
      <c r="BO56" s="723">
        <v>0</v>
      </c>
      <c r="BP56" s="723">
        <v>0</v>
      </c>
      <c r="BQ56" s="723">
        <v>0</v>
      </c>
      <c r="BR56" s="724">
        <v>0</v>
      </c>
      <c r="BS56" s="761">
        <v>0</v>
      </c>
      <c r="BT56" s="762">
        <v>0</v>
      </c>
      <c r="BU56" s="762">
        <v>0</v>
      </c>
      <c r="BV56" s="723">
        <v>0</v>
      </c>
      <c r="BW56" s="723">
        <v>0</v>
      </c>
      <c r="BX56" s="723">
        <v>0</v>
      </c>
      <c r="BY56" s="723">
        <v>0</v>
      </c>
      <c r="BZ56" s="723">
        <v>0</v>
      </c>
      <c r="CA56" s="723">
        <v>0</v>
      </c>
      <c r="CB56" s="724">
        <v>0</v>
      </c>
      <c r="CC56" s="761">
        <v>0</v>
      </c>
      <c r="CD56" s="762">
        <v>0</v>
      </c>
      <c r="CE56" s="762">
        <v>0</v>
      </c>
      <c r="CF56" s="723">
        <v>0</v>
      </c>
      <c r="CG56" s="723">
        <v>0</v>
      </c>
      <c r="CH56" s="723">
        <v>0</v>
      </c>
      <c r="CI56" s="723">
        <v>0</v>
      </c>
      <c r="CJ56" s="723">
        <v>0</v>
      </c>
      <c r="CK56" s="723">
        <v>0</v>
      </c>
      <c r="CL56" s="724">
        <v>0</v>
      </c>
      <c r="CM56" s="761">
        <v>0</v>
      </c>
      <c r="CN56" s="762">
        <v>0</v>
      </c>
      <c r="CO56" s="762">
        <v>0</v>
      </c>
      <c r="CP56" s="723">
        <v>0</v>
      </c>
      <c r="CQ56" s="723">
        <v>0</v>
      </c>
      <c r="CR56" s="723">
        <v>0</v>
      </c>
      <c r="CS56" s="723">
        <v>0</v>
      </c>
      <c r="CT56" s="723">
        <v>0</v>
      </c>
      <c r="CU56" s="723">
        <v>0</v>
      </c>
      <c r="CV56" s="724">
        <v>0</v>
      </c>
      <c r="CW56" s="761">
        <v>0</v>
      </c>
      <c r="CX56" s="762">
        <v>0</v>
      </c>
      <c r="CY56" s="762">
        <v>0</v>
      </c>
      <c r="CZ56" s="723">
        <v>0</v>
      </c>
      <c r="DA56" s="723">
        <v>0</v>
      </c>
      <c r="DB56" s="723">
        <v>0</v>
      </c>
      <c r="DC56" s="723">
        <v>0</v>
      </c>
      <c r="DD56" s="723">
        <v>0</v>
      </c>
      <c r="DE56" s="723">
        <v>0</v>
      </c>
      <c r="DF56" s="724">
        <v>0</v>
      </c>
      <c r="DG56" s="761">
        <v>0</v>
      </c>
      <c r="DH56" s="762">
        <v>0</v>
      </c>
      <c r="DI56" s="762">
        <v>0</v>
      </c>
      <c r="DJ56" s="585"/>
      <c r="DK56" s="537"/>
      <c r="DL56" s="537"/>
      <c r="DM56" s="537"/>
      <c r="DN56" s="537"/>
      <c r="DO56" s="537"/>
      <c r="DP56" s="538"/>
      <c r="DQ56" s="583"/>
      <c r="DR56" s="585"/>
      <c r="DS56" s="585"/>
      <c r="DT56" s="537"/>
      <c r="DU56" s="537"/>
      <c r="DV56" s="537"/>
      <c r="DW56" s="537"/>
      <c r="DX56" s="537"/>
      <c r="DY56" s="537"/>
      <c r="DZ56" s="538"/>
      <c r="EA56" s="583"/>
      <c r="EB56" s="585"/>
      <c r="EC56" s="585"/>
      <c r="ED56" s="537"/>
      <c r="EE56" s="537"/>
      <c r="EF56" s="537"/>
      <c r="EG56" s="537"/>
      <c r="EH56" s="537"/>
      <c r="EI56" s="537"/>
      <c r="EJ56" s="538"/>
      <c r="EK56" s="583"/>
      <c r="EL56" s="585"/>
      <c r="EM56" s="585"/>
      <c r="EN56" s="537"/>
      <c r="EO56" s="537"/>
      <c r="EP56" s="537"/>
      <c r="EQ56" s="537"/>
      <c r="ER56" s="537"/>
      <c r="ES56" s="537"/>
      <c r="ET56" s="538"/>
      <c r="EU56" s="583"/>
      <c r="EV56" s="585"/>
      <c r="EW56" s="585"/>
      <c r="EX56" s="537"/>
      <c r="EY56" s="537"/>
      <c r="EZ56" s="537"/>
      <c r="FA56" s="537"/>
      <c r="FB56" s="537"/>
      <c r="FC56" s="537"/>
      <c r="FD56" s="538"/>
      <c r="FE56" s="583"/>
      <c r="FF56" s="585"/>
      <c r="FG56" s="585"/>
      <c r="FH56" s="537"/>
      <c r="FI56" s="537"/>
      <c r="FJ56" s="537"/>
      <c r="FK56" s="537"/>
      <c r="FL56" s="537"/>
      <c r="FM56" s="537"/>
      <c r="FN56" s="538"/>
      <c r="FO56" s="583"/>
      <c r="FP56" s="585"/>
      <c r="FQ56" s="585"/>
      <c r="FR56" s="537"/>
      <c r="FS56" s="537"/>
      <c r="FT56" s="537"/>
      <c r="FU56" s="537"/>
      <c r="FV56" s="537"/>
      <c r="FW56" s="537"/>
      <c r="FX56" s="538"/>
      <c r="FY56" s="583"/>
      <c r="FZ56" s="585"/>
      <c r="GA56" s="585"/>
      <c r="GB56" s="537"/>
      <c r="GC56" s="537"/>
      <c r="GD56" s="537"/>
      <c r="GE56" s="537"/>
      <c r="GF56" s="537"/>
      <c r="GG56" s="537"/>
      <c r="GH56" s="538"/>
      <c r="GI56" s="583"/>
      <c r="GJ56" s="585"/>
      <c r="GK56" s="585"/>
      <c r="GL56" s="537"/>
      <c r="GM56" s="537"/>
      <c r="GN56" s="537"/>
      <c r="GO56" s="537"/>
      <c r="GP56" s="537"/>
      <c r="GQ56" s="537"/>
      <c r="GR56" s="538"/>
      <c r="GS56" s="583"/>
      <c r="GT56" s="585"/>
      <c r="GU56" s="585"/>
      <c r="GV56" s="537"/>
      <c r="GW56" s="537"/>
      <c r="GX56" s="537"/>
      <c r="GY56" s="537"/>
      <c r="GZ56" s="537"/>
      <c r="HA56" s="537"/>
      <c r="HB56" s="538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229"/>
        <v>0</v>
      </c>
      <c r="HN56" s="279">
        <f t="shared" si="244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79" t="e">
        <f t="shared" si="245"/>
        <v>#REF!</v>
      </c>
      <c r="HQ56" s="279">
        <f>+HM56+S!HM56+E!HM56+O!HM56</f>
        <v>0</v>
      </c>
      <c r="HR56" s="279">
        <f t="shared" si="233"/>
        <v>0</v>
      </c>
      <c r="HS56" s="279" t="e">
        <f>+HO56+S!HO56+E!HO56+O!HO56</f>
        <v>#REF!</v>
      </c>
      <c r="HT56" s="279" t="e">
        <f t="shared" si="233"/>
        <v>#REF!</v>
      </c>
      <c r="HV56" s="100">
        <f t="shared" ref="HV56:HV77" si="246">+K56+U56+AE56+AO56+AY56+BI56+BS56+CC56+CM56+CW56+DG56+DQ56+EA56+EK56+EU56+FE56+FO56+FY56+GI56+GS56</f>
        <v>0</v>
      </c>
      <c r="HW56" s="100">
        <f t="shared" ref="HW56:HW79" si="247">+L56+V56+AF56+AP56+AZ56+BJ56+BT56+CD56+CN56+CX56+DH56+DR56+EB56+EL56+EV56+FF56+FP56+FZ56+GJ56+GT56</f>
        <v>0</v>
      </c>
      <c r="HX56" s="100">
        <f t="shared" si="236"/>
        <v>0</v>
      </c>
      <c r="HY56" s="100">
        <f t="shared" si="237"/>
        <v>0</v>
      </c>
      <c r="HZ56" s="100">
        <f t="shared" si="238"/>
        <v>0</v>
      </c>
      <c r="IA56" s="100">
        <f t="shared" si="239"/>
        <v>0</v>
      </c>
      <c r="IB56" s="100">
        <f t="shared" si="240"/>
        <v>0</v>
      </c>
      <c r="IC56" s="100">
        <f t="shared" si="241"/>
        <v>0</v>
      </c>
      <c r="ID56" s="100">
        <f t="shared" si="242"/>
        <v>0</v>
      </c>
      <c r="IE56" s="100">
        <f t="shared" si="243"/>
        <v>0</v>
      </c>
      <c r="IG56" s="52"/>
      <c r="IK56" s="98" t="e">
        <f t="shared" si="230"/>
        <v>#REF!</v>
      </c>
    </row>
    <row r="57" spans="1:245" s="28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764">
        <v>0</v>
      </c>
      <c r="L57" s="709">
        <v>0</v>
      </c>
      <c r="M57" s="709">
        <v>0</v>
      </c>
      <c r="N57" s="709">
        <v>0</v>
      </c>
      <c r="O57" s="709">
        <v>0</v>
      </c>
      <c r="P57" s="709">
        <v>0</v>
      </c>
      <c r="Q57" s="709">
        <v>0</v>
      </c>
      <c r="R57" s="709">
        <v>0</v>
      </c>
      <c r="S57" s="709">
        <v>0</v>
      </c>
      <c r="T57" s="726">
        <v>0</v>
      </c>
      <c r="U57" s="764">
        <v>0</v>
      </c>
      <c r="V57" s="709">
        <v>0</v>
      </c>
      <c r="W57" s="709">
        <v>0</v>
      </c>
      <c r="X57" s="710">
        <v>0</v>
      </c>
      <c r="Y57" s="710">
        <v>0</v>
      </c>
      <c r="Z57" s="710">
        <v>0</v>
      </c>
      <c r="AA57" s="710">
        <v>0</v>
      </c>
      <c r="AB57" s="710">
        <v>0</v>
      </c>
      <c r="AC57" s="710">
        <v>0</v>
      </c>
      <c r="AD57" s="726">
        <v>0</v>
      </c>
      <c r="AE57" s="764">
        <v>0</v>
      </c>
      <c r="AF57" s="709">
        <v>0</v>
      </c>
      <c r="AG57" s="711">
        <v>0</v>
      </c>
      <c r="AH57" s="709">
        <v>0</v>
      </c>
      <c r="AI57" s="710">
        <v>0</v>
      </c>
      <c r="AJ57" s="710">
        <v>0</v>
      </c>
      <c r="AK57" s="710">
        <v>0</v>
      </c>
      <c r="AL57" s="710">
        <v>0</v>
      </c>
      <c r="AM57" s="710">
        <v>0</v>
      </c>
      <c r="AN57" s="726">
        <v>0</v>
      </c>
      <c r="AO57" s="764">
        <v>0</v>
      </c>
      <c r="AP57" s="709">
        <v>0</v>
      </c>
      <c r="AQ57" s="709">
        <v>0</v>
      </c>
      <c r="AR57" s="710">
        <v>0</v>
      </c>
      <c r="AS57" s="710">
        <v>0</v>
      </c>
      <c r="AT57" s="710">
        <v>0</v>
      </c>
      <c r="AU57" s="710">
        <v>0</v>
      </c>
      <c r="AV57" s="710">
        <v>0</v>
      </c>
      <c r="AW57" s="710">
        <v>0</v>
      </c>
      <c r="AX57" s="726">
        <v>0</v>
      </c>
      <c r="AY57" s="764">
        <v>0</v>
      </c>
      <c r="AZ57" s="709">
        <v>0</v>
      </c>
      <c r="BA57" s="709">
        <v>0</v>
      </c>
      <c r="BB57" s="709">
        <v>0</v>
      </c>
      <c r="BC57" s="710">
        <v>0</v>
      </c>
      <c r="BD57" s="710">
        <v>0</v>
      </c>
      <c r="BE57" s="710">
        <v>0</v>
      </c>
      <c r="BF57" s="710">
        <v>0</v>
      </c>
      <c r="BG57" s="710">
        <v>0</v>
      </c>
      <c r="BH57" s="726">
        <v>0</v>
      </c>
      <c r="BI57" s="764">
        <v>0</v>
      </c>
      <c r="BJ57" s="709">
        <v>0</v>
      </c>
      <c r="BK57" s="709">
        <v>0</v>
      </c>
      <c r="BL57" s="710">
        <v>0</v>
      </c>
      <c r="BM57" s="710">
        <v>0</v>
      </c>
      <c r="BN57" s="710">
        <v>0</v>
      </c>
      <c r="BO57" s="710">
        <v>0</v>
      </c>
      <c r="BP57" s="710">
        <v>0</v>
      </c>
      <c r="BQ57" s="710">
        <v>0</v>
      </c>
      <c r="BR57" s="726">
        <v>0</v>
      </c>
      <c r="BS57" s="764">
        <v>0</v>
      </c>
      <c r="BT57" s="709">
        <v>0</v>
      </c>
      <c r="BU57" s="709">
        <v>0</v>
      </c>
      <c r="BV57" s="710">
        <v>0</v>
      </c>
      <c r="BW57" s="710">
        <v>0</v>
      </c>
      <c r="BX57" s="710">
        <v>0</v>
      </c>
      <c r="BY57" s="710">
        <v>0</v>
      </c>
      <c r="BZ57" s="710">
        <v>0</v>
      </c>
      <c r="CA57" s="710">
        <v>0</v>
      </c>
      <c r="CB57" s="726">
        <v>0</v>
      </c>
      <c r="CC57" s="764">
        <v>0</v>
      </c>
      <c r="CD57" s="709">
        <v>0</v>
      </c>
      <c r="CE57" s="709">
        <v>0</v>
      </c>
      <c r="CF57" s="710">
        <v>0</v>
      </c>
      <c r="CG57" s="710">
        <v>0</v>
      </c>
      <c r="CH57" s="710">
        <v>0</v>
      </c>
      <c r="CI57" s="710">
        <v>0</v>
      </c>
      <c r="CJ57" s="710">
        <v>0</v>
      </c>
      <c r="CK57" s="710">
        <v>0</v>
      </c>
      <c r="CL57" s="726">
        <v>0</v>
      </c>
      <c r="CM57" s="764">
        <v>0</v>
      </c>
      <c r="CN57" s="709">
        <v>0</v>
      </c>
      <c r="CO57" s="709">
        <v>0</v>
      </c>
      <c r="CP57" s="710">
        <v>0</v>
      </c>
      <c r="CQ57" s="710">
        <v>0</v>
      </c>
      <c r="CR57" s="710">
        <v>0</v>
      </c>
      <c r="CS57" s="710">
        <v>0</v>
      </c>
      <c r="CT57" s="710">
        <v>0</v>
      </c>
      <c r="CU57" s="710">
        <v>0</v>
      </c>
      <c r="CV57" s="726">
        <v>0</v>
      </c>
      <c r="CW57" s="764">
        <v>0</v>
      </c>
      <c r="CX57" s="709">
        <v>0</v>
      </c>
      <c r="CY57" s="709">
        <v>0</v>
      </c>
      <c r="CZ57" s="710">
        <v>0</v>
      </c>
      <c r="DA57" s="710">
        <v>0</v>
      </c>
      <c r="DB57" s="710">
        <v>0</v>
      </c>
      <c r="DC57" s="710">
        <v>0</v>
      </c>
      <c r="DD57" s="710">
        <v>0</v>
      </c>
      <c r="DE57" s="710">
        <v>0</v>
      </c>
      <c r="DF57" s="726">
        <v>0</v>
      </c>
      <c r="DG57" s="764">
        <v>0</v>
      </c>
      <c r="DH57" s="709">
        <v>0</v>
      </c>
      <c r="DI57" s="709">
        <v>0</v>
      </c>
      <c r="DJ57" s="588"/>
      <c r="DK57" s="540"/>
      <c r="DL57" s="540"/>
      <c r="DM57" s="540"/>
      <c r="DN57" s="540"/>
      <c r="DO57" s="540"/>
      <c r="DP57" s="541"/>
      <c r="DQ57" s="586"/>
      <c r="DR57" s="588"/>
      <c r="DS57" s="588"/>
      <c r="DT57" s="540"/>
      <c r="DU57" s="540"/>
      <c r="DV57" s="540"/>
      <c r="DW57" s="540"/>
      <c r="DX57" s="540"/>
      <c r="DY57" s="540"/>
      <c r="DZ57" s="541"/>
      <c r="EA57" s="586"/>
      <c r="EB57" s="588"/>
      <c r="EC57" s="588"/>
      <c r="ED57" s="540"/>
      <c r="EE57" s="540"/>
      <c r="EF57" s="540"/>
      <c r="EG57" s="540"/>
      <c r="EH57" s="540"/>
      <c r="EI57" s="540"/>
      <c r="EJ57" s="541"/>
      <c r="EK57" s="586"/>
      <c r="EL57" s="588"/>
      <c r="EM57" s="588"/>
      <c r="EN57" s="540"/>
      <c r="EO57" s="540"/>
      <c r="EP57" s="540"/>
      <c r="EQ57" s="540"/>
      <c r="ER57" s="540"/>
      <c r="ES57" s="540"/>
      <c r="ET57" s="541"/>
      <c r="EU57" s="586"/>
      <c r="EV57" s="588"/>
      <c r="EW57" s="588"/>
      <c r="EX57" s="540"/>
      <c r="EY57" s="540"/>
      <c r="EZ57" s="540"/>
      <c r="FA57" s="540"/>
      <c r="FB57" s="540"/>
      <c r="FC57" s="540"/>
      <c r="FD57" s="541"/>
      <c r="FE57" s="586"/>
      <c r="FF57" s="588"/>
      <c r="FG57" s="588"/>
      <c r="FH57" s="540"/>
      <c r="FI57" s="540"/>
      <c r="FJ57" s="540"/>
      <c r="FK57" s="540"/>
      <c r="FL57" s="540"/>
      <c r="FM57" s="540"/>
      <c r="FN57" s="541"/>
      <c r="FO57" s="586"/>
      <c r="FP57" s="588"/>
      <c r="FQ57" s="588"/>
      <c r="FR57" s="540"/>
      <c r="FS57" s="540"/>
      <c r="FT57" s="540"/>
      <c r="FU57" s="540"/>
      <c r="FV57" s="540"/>
      <c r="FW57" s="540"/>
      <c r="FX57" s="541"/>
      <c r="FY57" s="586"/>
      <c r="FZ57" s="588"/>
      <c r="GA57" s="588"/>
      <c r="GB57" s="540"/>
      <c r="GC57" s="540"/>
      <c r="GD57" s="540"/>
      <c r="GE57" s="540"/>
      <c r="GF57" s="540"/>
      <c r="GG57" s="540"/>
      <c r="GH57" s="541"/>
      <c r="GI57" s="586"/>
      <c r="GJ57" s="588"/>
      <c r="GK57" s="588"/>
      <c r="GL57" s="540"/>
      <c r="GM57" s="540"/>
      <c r="GN57" s="540"/>
      <c r="GO57" s="540"/>
      <c r="GP57" s="540"/>
      <c r="GQ57" s="540"/>
      <c r="GR57" s="541"/>
      <c r="GS57" s="586"/>
      <c r="GT57" s="588"/>
      <c r="GU57" s="588"/>
      <c r="GV57" s="540"/>
      <c r="GW57" s="540"/>
      <c r="GX57" s="540"/>
      <c r="GY57" s="540"/>
      <c r="GZ57" s="540"/>
      <c r="HA57" s="540"/>
      <c r="HB57" s="541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229"/>
        <v>0</v>
      </c>
      <c r="HN57" s="84">
        <f t="shared" si="244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4" t="e">
        <f t="shared" si="245"/>
        <v>#REF!</v>
      </c>
      <c r="HQ57" s="84">
        <f>+HM57+S!HM57+E!HM57+O!HM57</f>
        <v>0</v>
      </c>
      <c r="HR57" s="84">
        <f t="shared" si="233"/>
        <v>0</v>
      </c>
      <c r="HS57" s="84" t="e">
        <f>+HO57+S!HO57+E!HO57+O!HO57</f>
        <v>#REF!</v>
      </c>
      <c r="HT57" s="84" t="e">
        <f t="shared" si="233"/>
        <v>#REF!</v>
      </c>
      <c r="HV57" s="86">
        <f t="shared" si="246"/>
        <v>0</v>
      </c>
      <c r="HW57" s="86">
        <f t="shared" si="247"/>
        <v>0</v>
      </c>
      <c r="HX57" s="86">
        <f t="shared" si="236"/>
        <v>0</v>
      </c>
      <c r="HY57" s="86">
        <f t="shared" si="237"/>
        <v>0</v>
      </c>
      <c r="HZ57" s="86">
        <f t="shared" si="238"/>
        <v>0</v>
      </c>
      <c r="IA57" s="86">
        <f t="shared" si="239"/>
        <v>0</v>
      </c>
      <c r="IB57" s="86">
        <f t="shared" si="240"/>
        <v>0</v>
      </c>
      <c r="IC57" s="86">
        <f t="shared" si="241"/>
        <v>0</v>
      </c>
      <c r="ID57" s="86">
        <f t="shared" si="242"/>
        <v>0</v>
      </c>
      <c r="IE57" s="86">
        <f t="shared" si="243"/>
        <v>0</v>
      </c>
      <c r="IG57" s="52"/>
      <c r="IK57" s="98" t="e">
        <f t="shared" si="230"/>
        <v>#REF!</v>
      </c>
    </row>
    <row r="58" spans="1:245" s="28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764">
        <v>0</v>
      </c>
      <c r="L58" s="709">
        <v>0</v>
      </c>
      <c r="M58" s="709">
        <v>0</v>
      </c>
      <c r="N58" s="709">
        <v>0</v>
      </c>
      <c r="O58" s="709">
        <v>0</v>
      </c>
      <c r="P58" s="709">
        <v>0</v>
      </c>
      <c r="Q58" s="709">
        <v>0</v>
      </c>
      <c r="R58" s="709">
        <v>0</v>
      </c>
      <c r="S58" s="709">
        <v>0</v>
      </c>
      <c r="T58" s="726">
        <v>0</v>
      </c>
      <c r="U58" s="764">
        <v>0</v>
      </c>
      <c r="V58" s="709">
        <v>0</v>
      </c>
      <c r="W58" s="709">
        <v>0</v>
      </c>
      <c r="X58" s="710">
        <v>0</v>
      </c>
      <c r="Y58" s="710">
        <v>0</v>
      </c>
      <c r="Z58" s="710">
        <v>0</v>
      </c>
      <c r="AA58" s="710">
        <v>0</v>
      </c>
      <c r="AB58" s="710">
        <v>0</v>
      </c>
      <c r="AC58" s="710">
        <v>0</v>
      </c>
      <c r="AD58" s="726">
        <v>0</v>
      </c>
      <c r="AE58" s="764">
        <v>0</v>
      </c>
      <c r="AF58" s="709">
        <v>0</v>
      </c>
      <c r="AG58" s="711">
        <v>0</v>
      </c>
      <c r="AH58" s="709">
        <v>0</v>
      </c>
      <c r="AI58" s="710">
        <v>0</v>
      </c>
      <c r="AJ58" s="710">
        <v>0</v>
      </c>
      <c r="AK58" s="710">
        <v>0</v>
      </c>
      <c r="AL58" s="710">
        <v>0</v>
      </c>
      <c r="AM58" s="710">
        <v>0</v>
      </c>
      <c r="AN58" s="726">
        <v>0</v>
      </c>
      <c r="AO58" s="764">
        <v>0</v>
      </c>
      <c r="AP58" s="709">
        <v>0</v>
      </c>
      <c r="AQ58" s="709">
        <v>0</v>
      </c>
      <c r="AR58" s="710">
        <v>0</v>
      </c>
      <c r="AS58" s="710">
        <v>0</v>
      </c>
      <c r="AT58" s="710">
        <v>0</v>
      </c>
      <c r="AU58" s="710">
        <v>0</v>
      </c>
      <c r="AV58" s="710">
        <v>0</v>
      </c>
      <c r="AW58" s="710">
        <v>0</v>
      </c>
      <c r="AX58" s="726">
        <v>0</v>
      </c>
      <c r="AY58" s="764">
        <v>0</v>
      </c>
      <c r="AZ58" s="709">
        <v>0</v>
      </c>
      <c r="BA58" s="709">
        <v>0</v>
      </c>
      <c r="BB58" s="709">
        <v>0</v>
      </c>
      <c r="BC58" s="710">
        <v>0</v>
      </c>
      <c r="BD58" s="710">
        <v>0</v>
      </c>
      <c r="BE58" s="710">
        <v>0</v>
      </c>
      <c r="BF58" s="710">
        <v>0</v>
      </c>
      <c r="BG58" s="710">
        <v>0</v>
      </c>
      <c r="BH58" s="726">
        <v>0</v>
      </c>
      <c r="BI58" s="764">
        <v>0</v>
      </c>
      <c r="BJ58" s="709">
        <v>0</v>
      </c>
      <c r="BK58" s="709">
        <v>0</v>
      </c>
      <c r="BL58" s="710">
        <v>0</v>
      </c>
      <c r="BM58" s="710">
        <v>0</v>
      </c>
      <c r="BN58" s="710">
        <v>0</v>
      </c>
      <c r="BO58" s="710">
        <v>0</v>
      </c>
      <c r="BP58" s="710">
        <v>0</v>
      </c>
      <c r="BQ58" s="710">
        <v>0</v>
      </c>
      <c r="BR58" s="726">
        <v>0</v>
      </c>
      <c r="BS58" s="764">
        <v>0</v>
      </c>
      <c r="BT58" s="709">
        <v>0</v>
      </c>
      <c r="BU58" s="709">
        <v>0</v>
      </c>
      <c r="BV58" s="710">
        <v>0</v>
      </c>
      <c r="BW58" s="710">
        <v>0</v>
      </c>
      <c r="BX58" s="710">
        <v>0</v>
      </c>
      <c r="BY58" s="710">
        <v>0</v>
      </c>
      <c r="BZ58" s="710">
        <v>0</v>
      </c>
      <c r="CA58" s="710">
        <v>0</v>
      </c>
      <c r="CB58" s="726">
        <v>0</v>
      </c>
      <c r="CC58" s="764">
        <v>0</v>
      </c>
      <c r="CD58" s="709">
        <v>0</v>
      </c>
      <c r="CE58" s="709">
        <v>0</v>
      </c>
      <c r="CF58" s="710">
        <v>0</v>
      </c>
      <c r="CG58" s="710">
        <v>0</v>
      </c>
      <c r="CH58" s="710">
        <v>0</v>
      </c>
      <c r="CI58" s="710">
        <v>0</v>
      </c>
      <c r="CJ58" s="710">
        <v>0</v>
      </c>
      <c r="CK58" s="710">
        <v>0</v>
      </c>
      <c r="CL58" s="726">
        <v>0</v>
      </c>
      <c r="CM58" s="764">
        <v>0</v>
      </c>
      <c r="CN58" s="709">
        <v>0</v>
      </c>
      <c r="CO58" s="709">
        <v>0</v>
      </c>
      <c r="CP58" s="710">
        <v>0</v>
      </c>
      <c r="CQ58" s="710">
        <v>0</v>
      </c>
      <c r="CR58" s="710">
        <v>0</v>
      </c>
      <c r="CS58" s="710">
        <v>0</v>
      </c>
      <c r="CT58" s="710">
        <v>0</v>
      </c>
      <c r="CU58" s="710">
        <v>0</v>
      </c>
      <c r="CV58" s="726">
        <v>0</v>
      </c>
      <c r="CW58" s="764">
        <v>0</v>
      </c>
      <c r="CX58" s="709">
        <v>0</v>
      </c>
      <c r="CY58" s="709">
        <v>0</v>
      </c>
      <c r="CZ58" s="710">
        <v>0</v>
      </c>
      <c r="DA58" s="710">
        <v>0</v>
      </c>
      <c r="DB58" s="710">
        <v>0</v>
      </c>
      <c r="DC58" s="710">
        <v>0</v>
      </c>
      <c r="DD58" s="710">
        <v>0</v>
      </c>
      <c r="DE58" s="710">
        <v>0</v>
      </c>
      <c r="DF58" s="726">
        <v>0</v>
      </c>
      <c r="DG58" s="764">
        <v>0</v>
      </c>
      <c r="DH58" s="709">
        <v>0</v>
      </c>
      <c r="DI58" s="709">
        <v>0</v>
      </c>
      <c r="DJ58" s="588"/>
      <c r="DK58" s="540"/>
      <c r="DL58" s="540"/>
      <c r="DM58" s="540"/>
      <c r="DN58" s="540"/>
      <c r="DO58" s="540"/>
      <c r="DP58" s="541"/>
      <c r="DQ58" s="586"/>
      <c r="DR58" s="588"/>
      <c r="DS58" s="588"/>
      <c r="DT58" s="540"/>
      <c r="DU58" s="540"/>
      <c r="DV58" s="540"/>
      <c r="DW58" s="540"/>
      <c r="DX58" s="540"/>
      <c r="DY58" s="540"/>
      <c r="DZ58" s="541"/>
      <c r="EA58" s="586"/>
      <c r="EB58" s="588"/>
      <c r="EC58" s="588"/>
      <c r="ED58" s="540"/>
      <c r="EE58" s="540"/>
      <c r="EF58" s="540"/>
      <c r="EG58" s="540"/>
      <c r="EH58" s="540"/>
      <c r="EI58" s="540"/>
      <c r="EJ58" s="541"/>
      <c r="EK58" s="586"/>
      <c r="EL58" s="588"/>
      <c r="EM58" s="588"/>
      <c r="EN58" s="540"/>
      <c r="EO58" s="540"/>
      <c r="EP58" s="540"/>
      <c r="EQ58" s="540"/>
      <c r="ER58" s="540"/>
      <c r="ES58" s="540"/>
      <c r="ET58" s="541"/>
      <c r="EU58" s="586"/>
      <c r="EV58" s="588"/>
      <c r="EW58" s="588"/>
      <c r="EX58" s="540"/>
      <c r="EY58" s="540"/>
      <c r="EZ58" s="540"/>
      <c r="FA58" s="540"/>
      <c r="FB58" s="540"/>
      <c r="FC58" s="540"/>
      <c r="FD58" s="541"/>
      <c r="FE58" s="586"/>
      <c r="FF58" s="588"/>
      <c r="FG58" s="588"/>
      <c r="FH58" s="540"/>
      <c r="FI58" s="540"/>
      <c r="FJ58" s="540"/>
      <c r="FK58" s="540"/>
      <c r="FL58" s="540"/>
      <c r="FM58" s="540"/>
      <c r="FN58" s="541"/>
      <c r="FO58" s="586"/>
      <c r="FP58" s="588"/>
      <c r="FQ58" s="588"/>
      <c r="FR58" s="540"/>
      <c r="FS58" s="540"/>
      <c r="FT58" s="540"/>
      <c r="FU58" s="540"/>
      <c r="FV58" s="540"/>
      <c r="FW58" s="540"/>
      <c r="FX58" s="541"/>
      <c r="FY58" s="586"/>
      <c r="FZ58" s="588"/>
      <c r="GA58" s="588"/>
      <c r="GB58" s="540"/>
      <c r="GC58" s="540"/>
      <c r="GD58" s="540"/>
      <c r="GE58" s="540"/>
      <c r="GF58" s="540"/>
      <c r="GG58" s="540"/>
      <c r="GH58" s="541"/>
      <c r="GI58" s="586"/>
      <c r="GJ58" s="588"/>
      <c r="GK58" s="588"/>
      <c r="GL58" s="540"/>
      <c r="GM58" s="540"/>
      <c r="GN58" s="540"/>
      <c r="GO58" s="540"/>
      <c r="GP58" s="540"/>
      <c r="GQ58" s="540"/>
      <c r="GR58" s="541"/>
      <c r="GS58" s="586"/>
      <c r="GT58" s="588"/>
      <c r="GU58" s="588"/>
      <c r="GV58" s="540"/>
      <c r="GW58" s="540"/>
      <c r="GX58" s="540"/>
      <c r="GY58" s="540"/>
      <c r="GZ58" s="540"/>
      <c r="HA58" s="540"/>
      <c r="HB58" s="541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229"/>
        <v>0</v>
      </c>
      <c r="HN58" s="84">
        <f t="shared" si="244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4" t="e">
        <f t="shared" si="245"/>
        <v>#REF!</v>
      </c>
      <c r="HQ58" s="84">
        <f>+HM58+S!HM58+E!HM58+O!HM58</f>
        <v>0</v>
      </c>
      <c r="HR58" s="84">
        <f t="shared" si="233"/>
        <v>0</v>
      </c>
      <c r="HS58" s="84" t="e">
        <f>+HO58+S!HO58+E!HO58+O!HO58</f>
        <v>#REF!</v>
      </c>
      <c r="HT58" s="84" t="e">
        <f t="shared" si="233"/>
        <v>#REF!</v>
      </c>
      <c r="HV58" s="86">
        <f t="shared" si="246"/>
        <v>0</v>
      </c>
      <c r="HW58" s="86">
        <f t="shared" si="247"/>
        <v>0</v>
      </c>
      <c r="HX58" s="86">
        <f t="shared" si="236"/>
        <v>0</v>
      </c>
      <c r="HY58" s="86">
        <f t="shared" si="237"/>
        <v>0</v>
      </c>
      <c r="HZ58" s="86">
        <f t="shared" si="238"/>
        <v>0</v>
      </c>
      <c r="IA58" s="86">
        <f t="shared" si="239"/>
        <v>0</v>
      </c>
      <c r="IB58" s="86">
        <f t="shared" si="240"/>
        <v>0</v>
      </c>
      <c r="IC58" s="86">
        <f t="shared" si="241"/>
        <v>0</v>
      </c>
      <c r="ID58" s="86">
        <f t="shared" si="242"/>
        <v>0</v>
      </c>
      <c r="IE58" s="86">
        <f t="shared" si="243"/>
        <v>0</v>
      </c>
      <c r="IG58" s="52"/>
      <c r="IK58" s="98" t="e">
        <f t="shared" si="230"/>
        <v>#REF!</v>
      </c>
    </row>
    <row r="59" spans="1:245" s="28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6" t="s">
        <v>41</v>
      </c>
      <c r="K59" s="765">
        <v>0</v>
      </c>
      <c r="L59" s="766">
        <v>0</v>
      </c>
      <c r="M59" s="766">
        <v>0</v>
      </c>
      <c r="N59" s="766">
        <v>0</v>
      </c>
      <c r="O59" s="766">
        <v>0</v>
      </c>
      <c r="P59" s="766">
        <v>0</v>
      </c>
      <c r="Q59" s="766">
        <v>0</v>
      </c>
      <c r="R59" s="766">
        <v>0</v>
      </c>
      <c r="S59" s="766">
        <v>0</v>
      </c>
      <c r="T59" s="729">
        <v>0</v>
      </c>
      <c r="U59" s="765">
        <v>0</v>
      </c>
      <c r="V59" s="766">
        <v>0</v>
      </c>
      <c r="W59" s="766">
        <v>0</v>
      </c>
      <c r="X59" s="728">
        <v>0</v>
      </c>
      <c r="Y59" s="728">
        <v>0</v>
      </c>
      <c r="Z59" s="728">
        <v>0</v>
      </c>
      <c r="AA59" s="728">
        <v>0</v>
      </c>
      <c r="AB59" s="728">
        <v>0</v>
      </c>
      <c r="AC59" s="728">
        <v>0</v>
      </c>
      <c r="AD59" s="729">
        <v>0</v>
      </c>
      <c r="AE59" s="765">
        <v>0</v>
      </c>
      <c r="AF59" s="766">
        <v>0</v>
      </c>
      <c r="AG59" s="767">
        <v>0</v>
      </c>
      <c r="AH59" s="766">
        <v>0</v>
      </c>
      <c r="AI59" s="728">
        <v>0</v>
      </c>
      <c r="AJ59" s="728">
        <v>0</v>
      </c>
      <c r="AK59" s="728">
        <v>0</v>
      </c>
      <c r="AL59" s="728">
        <v>0</v>
      </c>
      <c r="AM59" s="728">
        <v>0</v>
      </c>
      <c r="AN59" s="729">
        <v>0</v>
      </c>
      <c r="AO59" s="765">
        <v>0</v>
      </c>
      <c r="AP59" s="766">
        <v>0</v>
      </c>
      <c r="AQ59" s="766">
        <v>0</v>
      </c>
      <c r="AR59" s="728">
        <v>0</v>
      </c>
      <c r="AS59" s="728">
        <v>0</v>
      </c>
      <c r="AT59" s="728">
        <v>0</v>
      </c>
      <c r="AU59" s="728">
        <v>0</v>
      </c>
      <c r="AV59" s="728">
        <v>0</v>
      </c>
      <c r="AW59" s="728">
        <v>0</v>
      </c>
      <c r="AX59" s="729">
        <v>0</v>
      </c>
      <c r="AY59" s="765">
        <v>0</v>
      </c>
      <c r="AZ59" s="766">
        <v>0</v>
      </c>
      <c r="BA59" s="766">
        <v>0</v>
      </c>
      <c r="BB59" s="766">
        <v>0</v>
      </c>
      <c r="BC59" s="728">
        <v>0</v>
      </c>
      <c r="BD59" s="728">
        <v>0</v>
      </c>
      <c r="BE59" s="728">
        <v>0</v>
      </c>
      <c r="BF59" s="728">
        <v>0</v>
      </c>
      <c r="BG59" s="728">
        <v>0</v>
      </c>
      <c r="BH59" s="729">
        <v>0</v>
      </c>
      <c r="BI59" s="765">
        <v>0</v>
      </c>
      <c r="BJ59" s="766">
        <v>0</v>
      </c>
      <c r="BK59" s="766">
        <v>0</v>
      </c>
      <c r="BL59" s="728">
        <v>0</v>
      </c>
      <c r="BM59" s="728">
        <v>0</v>
      </c>
      <c r="BN59" s="728">
        <v>0</v>
      </c>
      <c r="BO59" s="728">
        <v>0</v>
      </c>
      <c r="BP59" s="728">
        <v>0</v>
      </c>
      <c r="BQ59" s="728">
        <v>0</v>
      </c>
      <c r="BR59" s="729">
        <v>0</v>
      </c>
      <c r="BS59" s="765">
        <v>0</v>
      </c>
      <c r="BT59" s="766">
        <v>0</v>
      </c>
      <c r="BU59" s="766">
        <v>0</v>
      </c>
      <c r="BV59" s="728">
        <v>0</v>
      </c>
      <c r="BW59" s="728">
        <v>0</v>
      </c>
      <c r="BX59" s="728">
        <v>0</v>
      </c>
      <c r="BY59" s="728">
        <v>0</v>
      </c>
      <c r="BZ59" s="728">
        <v>0</v>
      </c>
      <c r="CA59" s="728">
        <v>0</v>
      </c>
      <c r="CB59" s="729">
        <v>0</v>
      </c>
      <c r="CC59" s="765">
        <v>0</v>
      </c>
      <c r="CD59" s="766">
        <v>0</v>
      </c>
      <c r="CE59" s="766">
        <v>0</v>
      </c>
      <c r="CF59" s="728">
        <v>0</v>
      </c>
      <c r="CG59" s="728">
        <v>0</v>
      </c>
      <c r="CH59" s="728">
        <v>0</v>
      </c>
      <c r="CI59" s="728">
        <v>0</v>
      </c>
      <c r="CJ59" s="728">
        <v>0</v>
      </c>
      <c r="CK59" s="728">
        <v>0</v>
      </c>
      <c r="CL59" s="729">
        <v>0</v>
      </c>
      <c r="CM59" s="765">
        <v>0</v>
      </c>
      <c r="CN59" s="766">
        <v>0</v>
      </c>
      <c r="CO59" s="766">
        <v>0</v>
      </c>
      <c r="CP59" s="728">
        <v>0</v>
      </c>
      <c r="CQ59" s="728">
        <v>0</v>
      </c>
      <c r="CR59" s="728">
        <v>0</v>
      </c>
      <c r="CS59" s="728">
        <v>0</v>
      </c>
      <c r="CT59" s="728">
        <v>0</v>
      </c>
      <c r="CU59" s="728">
        <v>0</v>
      </c>
      <c r="CV59" s="729">
        <v>0</v>
      </c>
      <c r="CW59" s="765">
        <v>0</v>
      </c>
      <c r="CX59" s="766">
        <v>0</v>
      </c>
      <c r="CY59" s="766">
        <v>0</v>
      </c>
      <c r="CZ59" s="728">
        <v>0</v>
      </c>
      <c r="DA59" s="728">
        <v>0</v>
      </c>
      <c r="DB59" s="728">
        <v>0</v>
      </c>
      <c r="DC59" s="728">
        <v>0</v>
      </c>
      <c r="DD59" s="728">
        <v>0</v>
      </c>
      <c r="DE59" s="728">
        <v>0</v>
      </c>
      <c r="DF59" s="729">
        <v>0</v>
      </c>
      <c r="DG59" s="765">
        <v>0</v>
      </c>
      <c r="DH59" s="766">
        <v>0</v>
      </c>
      <c r="DI59" s="766">
        <v>0</v>
      </c>
      <c r="DJ59" s="591"/>
      <c r="DK59" s="543"/>
      <c r="DL59" s="543"/>
      <c r="DM59" s="543"/>
      <c r="DN59" s="543"/>
      <c r="DO59" s="543"/>
      <c r="DP59" s="544"/>
      <c r="DQ59" s="589"/>
      <c r="DR59" s="591"/>
      <c r="DS59" s="591"/>
      <c r="DT59" s="543"/>
      <c r="DU59" s="543"/>
      <c r="DV59" s="543"/>
      <c r="DW59" s="543"/>
      <c r="DX59" s="543"/>
      <c r="DY59" s="543"/>
      <c r="DZ59" s="544"/>
      <c r="EA59" s="589"/>
      <c r="EB59" s="591"/>
      <c r="EC59" s="591"/>
      <c r="ED59" s="543"/>
      <c r="EE59" s="543"/>
      <c r="EF59" s="543"/>
      <c r="EG59" s="543"/>
      <c r="EH59" s="543"/>
      <c r="EI59" s="543"/>
      <c r="EJ59" s="544"/>
      <c r="EK59" s="589"/>
      <c r="EL59" s="591"/>
      <c r="EM59" s="591"/>
      <c r="EN59" s="543"/>
      <c r="EO59" s="543"/>
      <c r="EP59" s="543"/>
      <c r="EQ59" s="543"/>
      <c r="ER59" s="543"/>
      <c r="ES59" s="543"/>
      <c r="ET59" s="544"/>
      <c r="EU59" s="589"/>
      <c r="EV59" s="591"/>
      <c r="EW59" s="591"/>
      <c r="EX59" s="543"/>
      <c r="EY59" s="543"/>
      <c r="EZ59" s="543"/>
      <c r="FA59" s="543"/>
      <c r="FB59" s="543"/>
      <c r="FC59" s="543"/>
      <c r="FD59" s="544"/>
      <c r="FE59" s="589"/>
      <c r="FF59" s="591"/>
      <c r="FG59" s="591"/>
      <c r="FH59" s="543"/>
      <c r="FI59" s="543"/>
      <c r="FJ59" s="543"/>
      <c r="FK59" s="543"/>
      <c r="FL59" s="543"/>
      <c r="FM59" s="543"/>
      <c r="FN59" s="544"/>
      <c r="FO59" s="589"/>
      <c r="FP59" s="591"/>
      <c r="FQ59" s="591"/>
      <c r="FR59" s="543"/>
      <c r="FS59" s="543"/>
      <c r="FT59" s="543"/>
      <c r="FU59" s="543"/>
      <c r="FV59" s="543"/>
      <c r="FW59" s="543"/>
      <c r="FX59" s="544"/>
      <c r="FY59" s="589"/>
      <c r="FZ59" s="591"/>
      <c r="GA59" s="591"/>
      <c r="GB59" s="543"/>
      <c r="GC59" s="543"/>
      <c r="GD59" s="543"/>
      <c r="GE59" s="543"/>
      <c r="GF59" s="543"/>
      <c r="GG59" s="543"/>
      <c r="GH59" s="544"/>
      <c r="GI59" s="589"/>
      <c r="GJ59" s="591"/>
      <c r="GK59" s="591"/>
      <c r="GL59" s="543"/>
      <c r="GM59" s="543"/>
      <c r="GN59" s="543"/>
      <c r="GO59" s="543"/>
      <c r="GP59" s="543"/>
      <c r="GQ59" s="543"/>
      <c r="GR59" s="544"/>
      <c r="GS59" s="589"/>
      <c r="GT59" s="591"/>
      <c r="GU59" s="591"/>
      <c r="GV59" s="543"/>
      <c r="GW59" s="543"/>
      <c r="GX59" s="543"/>
      <c r="GY59" s="543"/>
      <c r="GZ59" s="543"/>
      <c r="HA59" s="543"/>
      <c r="HB59" s="544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229"/>
        <v>0</v>
      </c>
      <c r="HN59" s="276">
        <f t="shared" si="244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76" t="e">
        <f t="shared" si="245"/>
        <v>#REF!</v>
      </c>
      <c r="HQ59" s="276">
        <f>+HM59+S!HM59+E!HM59+O!HM59</f>
        <v>0</v>
      </c>
      <c r="HR59" s="276">
        <f t="shared" si="233"/>
        <v>0</v>
      </c>
      <c r="HS59" s="276" t="e">
        <f>+HO59+S!HO59+E!HO59+O!HO59</f>
        <v>#REF!</v>
      </c>
      <c r="HT59" s="276" t="e">
        <f t="shared" si="233"/>
        <v>#REF!</v>
      </c>
      <c r="HV59" s="277">
        <f t="shared" si="246"/>
        <v>0</v>
      </c>
      <c r="HW59" s="277">
        <f t="shared" si="247"/>
        <v>0</v>
      </c>
      <c r="HX59" s="277">
        <f t="shared" si="236"/>
        <v>0</v>
      </c>
      <c r="HY59" s="277">
        <f t="shared" si="237"/>
        <v>0</v>
      </c>
      <c r="HZ59" s="277">
        <f t="shared" si="238"/>
        <v>0</v>
      </c>
      <c r="IA59" s="277">
        <f t="shared" si="239"/>
        <v>0</v>
      </c>
      <c r="IB59" s="277">
        <f t="shared" si="240"/>
        <v>0</v>
      </c>
      <c r="IC59" s="277">
        <f t="shared" si="241"/>
        <v>0</v>
      </c>
      <c r="ID59" s="277">
        <f t="shared" si="242"/>
        <v>0</v>
      </c>
      <c r="IE59" s="277">
        <f t="shared" si="243"/>
        <v>0</v>
      </c>
      <c r="IG59" s="52"/>
      <c r="IK59" s="98" t="e">
        <f t="shared" si="230"/>
        <v>#REF!</v>
      </c>
    </row>
    <row r="60" spans="1:245" s="28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42</v>
      </c>
      <c r="K60" s="768">
        <v>0</v>
      </c>
      <c r="L60" s="769">
        <v>0</v>
      </c>
      <c r="M60" s="769">
        <v>0</v>
      </c>
      <c r="N60" s="769">
        <v>0</v>
      </c>
      <c r="O60" s="769">
        <v>0</v>
      </c>
      <c r="P60" s="769">
        <v>0</v>
      </c>
      <c r="Q60" s="769">
        <v>0</v>
      </c>
      <c r="R60" s="769">
        <v>0</v>
      </c>
      <c r="S60" s="769">
        <v>0</v>
      </c>
      <c r="T60" s="770">
        <v>0</v>
      </c>
      <c r="U60" s="768">
        <v>0</v>
      </c>
      <c r="V60" s="769">
        <v>0</v>
      </c>
      <c r="W60" s="769">
        <v>0</v>
      </c>
      <c r="X60" s="769">
        <v>0</v>
      </c>
      <c r="Y60" s="769">
        <v>0</v>
      </c>
      <c r="Z60" s="769">
        <v>0</v>
      </c>
      <c r="AA60" s="769">
        <v>0</v>
      </c>
      <c r="AB60" s="769">
        <v>0</v>
      </c>
      <c r="AC60" s="769">
        <v>0</v>
      </c>
      <c r="AD60" s="770">
        <v>0</v>
      </c>
      <c r="AE60" s="768">
        <v>0</v>
      </c>
      <c r="AF60" s="769">
        <v>0</v>
      </c>
      <c r="AG60" s="769">
        <v>0</v>
      </c>
      <c r="AH60" s="769">
        <v>0</v>
      </c>
      <c r="AI60" s="769">
        <v>0</v>
      </c>
      <c r="AJ60" s="769">
        <v>0</v>
      </c>
      <c r="AK60" s="769">
        <v>0</v>
      </c>
      <c r="AL60" s="769">
        <v>0</v>
      </c>
      <c r="AM60" s="769">
        <v>0</v>
      </c>
      <c r="AN60" s="770">
        <v>0</v>
      </c>
      <c r="AO60" s="768">
        <v>0</v>
      </c>
      <c r="AP60" s="769">
        <v>0</v>
      </c>
      <c r="AQ60" s="769">
        <v>0</v>
      </c>
      <c r="AR60" s="769">
        <v>0</v>
      </c>
      <c r="AS60" s="769">
        <v>0</v>
      </c>
      <c r="AT60" s="769">
        <v>0</v>
      </c>
      <c r="AU60" s="769">
        <v>0</v>
      </c>
      <c r="AV60" s="769">
        <v>0</v>
      </c>
      <c r="AW60" s="769">
        <v>0</v>
      </c>
      <c r="AX60" s="770">
        <v>0</v>
      </c>
      <c r="AY60" s="768">
        <v>0</v>
      </c>
      <c r="AZ60" s="769">
        <v>0</v>
      </c>
      <c r="BA60" s="769">
        <v>0</v>
      </c>
      <c r="BB60" s="769">
        <v>0</v>
      </c>
      <c r="BC60" s="769">
        <v>0</v>
      </c>
      <c r="BD60" s="769">
        <v>0</v>
      </c>
      <c r="BE60" s="769">
        <v>0</v>
      </c>
      <c r="BF60" s="769">
        <v>0</v>
      </c>
      <c r="BG60" s="769">
        <v>0</v>
      </c>
      <c r="BH60" s="770">
        <v>0</v>
      </c>
      <c r="BI60" s="768">
        <v>0</v>
      </c>
      <c r="BJ60" s="769">
        <v>0</v>
      </c>
      <c r="BK60" s="769">
        <v>0</v>
      </c>
      <c r="BL60" s="769">
        <v>0</v>
      </c>
      <c r="BM60" s="769">
        <v>0</v>
      </c>
      <c r="BN60" s="769">
        <v>0</v>
      </c>
      <c r="BO60" s="769">
        <v>0</v>
      </c>
      <c r="BP60" s="769">
        <v>0</v>
      </c>
      <c r="BQ60" s="769">
        <v>0</v>
      </c>
      <c r="BR60" s="770">
        <v>0</v>
      </c>
      <c r="BS60" s="768">
        <v>0</v>
      </c>
      <c r="BT60" s="769">
        <v>0</v>
      </c>
      <c r="BU60" s="769">
        <v>0</v>
      </c>
      <c r="BV60" s="769">
        <v>0</v>
      </c>
      <c r="BW60" s="769">
        <v>0</v>
      </c>
      <c r="BX60" s="769">
        <v>0</v>
      </c>
      <c r="BY60" s="769">
        <v>0</v>
      </c>
      <c r="BZ60" s="769">
        <v>0</v>
      </c>
      <c r="CA60" s="769">
        <v>0</v>
      </c>
      <c r="CB60" s="770">
        <v>0</v>
      </c>
      <c r="CC60" s="768">
        <v>0</v>
      </c>
      <c r="CD60" s="769">
        <v>0</v>
      </c>
      <c r="CE60" s="769">
        <v>0</v>
      </c>
      <c r="CF60" s="769">
        <v>0</v>
      </c>
      <c r="CG60" s="769">
        <v>0</v>
      </c>
      <c r="CH60" s="769">
        <v>0</v>
      </c>
      <c r="CI60" s="769">
        <v>0</v>
      </c>
      <c r="CJ60" s="769">
        <v>0</v>
      </c>
      <c r="CK60" s="769">
        <v>0</v>
      </c>
      <c r="CL60" s="770">
        <v>0</v>
      </c>
      <c r="CM60" s="768">
        <v>0</v>
      </c>
      <c r="CN60" s="769">
        <v>0</v>
      </c>
      <c r="CO60" s="769">
        <v>0</v>
      </c>
      <c r="CP60" s="769">
        <v>0</v>
      </c>
      <c r="CQ60" s="769">
        <v>0</v>
      </c>
      <c r="CR60" s="769">
        <v>0</v>
      </c>
      <c r="CS60" s="769">
        <v>0</v>
      </c>
      <c r="CT60" s="769">
        <v>0</v>
      </c>
      <c r="CU60" s="769">
        <v>0</v>
      </c>
      <c r="CV60" s="770">
        <v>0</v>
      </c>
      <c r="CW60" s="768">
        <v>0</v>
      </c>
      <c r="CX60" s="769">
        <v>0</v>
      </c>
      <c r="CY60" s="769">
        <v>0</v>
      </c>
      <c r="CZ60" s="769">
        <v>0</v>
      </c>
      <c r="DA60" s="769">
        <v>0</v>
      </c>
      <c r="DB60" s="769">
        <v>0</v>
      </c>
      <c r="DC60" s="769">
        <v>0</v>
      </c>
      <c r="DD60" s="769">
        <v>0</v>
      </c>
      <c r="DE60" s="769">
        <v>0</v>
      </c>
      <c r="DF60" s="770">
        <v>0</v>
      </c>
      <c r="DG60" s="768">
        <v>0</v>
      </c>
      <c r="DH60" s="769">
        <v>0</v>
      </c>
      <c r="DI60" s="769">
        <v>0</v>
      </c>
      <c r="DJ60" s="504"/>
      <c r="DK60" s="504"/>
      <c r="DL60" s="504"/>
      <c r="DM60" s="504"/>
      <c r="DN60" s="504"/>
      <c r="DO60" s="504"/>
      <c r="DP60" s="505"/>
      <c r="DQ60" s="503"/>
      <c r="DR60" s="504"/>
      <c r="DS60" s="504"/>
      <c r="DT60" s="504"/>
      <c r="DU60" s="504"/>
      <c r="DV60" s="504"/>
      <c r="DW60" s="504"/>
      <c r="DX60" s="504"/>
      <c r="DY60" s="504"/>
      <c r="DZ60" s="505"/>
      <c r="EA60" s="503"/>
      <c r="EB60" s="504"/>
      <c r="EC60" s="504"/>
      <c r="ED60" s="504"/>
      <c r="EE60" s="504"/>
      <c r="EF60" s="504"/>
      <c r="EG60" s="504"/>
      <c r="EH60" s="504"/>
      <c r="EI60" s="504"/>
      <c r="EJ60" s="505"/>
      <c r="EK60" s="503"/>
      <c r="EL60" s="504"/>
      <c r="EM60" s="504"/>
      <c r="EN60" s="504"/>
      <c r="EO60" s="504"/>
      <c r="EP60" s="504"/>
      <c r="EQ60" s="504"/>
      <c r="ER60" s="504"/>
      <c r="ES60" s="504"/>
      <c r="ET60" s="505"/>
      <c r="EU60" s="503"/>
      <c r="EV60" s="504"/>
      <c r="EW60" s="504"/>
      <c r="EX60" s="504"/>
      <c r="EY60" s="504"/>
      <c r="EZ60" s="504"/>
      <c r="FA60" s="504"/>
      <c r="FB60" s="504"/>
      <c r="FC60" s="504"/>
      <c r="FD60" s="505"/>
      <c r="FE60" s="503"/>
      <c r="FF60" s="504"/>
      <c r="FG60" s="504"/>
      <c r="FH60" s="504"/>
      <c r="FI60" s="504"/>
      <c r="FJ60" s="504"/>
      <c r="FK60" s="504"/>
      <c r="FL60" s="504"/>
      <c r="FM60" s="504"/>
      <c r="FN60" s="505"/>
      <c r="FO60" s="503"/>
      <c r="FP60" s="504"/>
      <c r="FQ60" s="504"/>
      <c r="FR60" s="504"/>
      <c r="FS60" s="504"/>
      <c r="FT60" s="504"/>
      <c r="FU60" s="504"/>
      <c r="FV60" s="504"/>
      <c r="FW60" s="504"/>
      <c r="FX60" s="505"/>
      <c r="FY60" s="503"/>
      <c r="FZ60" s="504"/>
      <c r="GA60" s="504"/>
      <c r="GB60" s="504"/>
      <c r="GC60" s="504"/>
      <c r="GD60" s="504"/>
      <c r="GE60" s="504"/>
      <c r="GF60" s="504"/>
      <c r="GG60" s="504"/>
      <c r="GH60" s="505"/>
      <c r="GI60" s="503"/>
      <c r="GJ60" s="504"/>
      <c r="GK60" s="504"/>
      <c r="GL60" s="504"/>
      <c r="GM60" s="504"/>
      <c r="GN60" s="504"/>
      <c r="GO60" s="504"/>
      <c r="GP60" s="504"/>
      <c r="GQ60" s="504"/>
      <c r="GR60" s="505"/>
      <c r="GS60" s="503"/>
      <c r="GT60" s="504"/>
      <c r="GU60" s="504"/>
      <c r="GV60" s="504"/>
      <c r="GW60" s="504"/>
      <c r="GX60" s="504"/>
      <c r="GY60" s="504"/>
      <c r="GZ60" s="504"/>
      <c r="HA60" s="504"/>
      <c r="HB60" s="505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229"/>
        <v>0</v>
      </c>
      <c r="HN60" s="84">
        <f t="shared" si="244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84" t="e">
        <f t="shared" si="245"/>
        <v>#REF!</v>
      </c>
      <c r="HQ60" s="84">
        <f>+HM60+S!HM60+E!HM60+O!HM60</f>
        <v>0</v>
      </c>
      <c r="HR60" s="84">
        <f t="shared" si="233"/>
        <v>0</v>
      </c>
      <c r="HS60" s="84" t="e">
        <f>+HO60+S!HO60+E!HO60+O!HO60</f>
        <v>#REF!</v>
      </c>
      <c r="HT60" s="84" t="e">
        <f t="shared" si="233"/>
        <v>#REF!</v>
      </c>
      <c r="HV60" s="100">
        <f t="shared" si="246"/>
        <v>0</v>
      </c>
      <c r="HW60" s="100">
        <f t="shared" si="247"/>
        <v>0</v>
      </c>
      <c r="HX60" s="100">
        <f t="shared" si="236"/>
        <v>0</v>
      </c>
      <c r="HY60" s="100">
        <f t="shared" si="237"/>
        <v>0</v>
      </c>
      <c r="HZ60" s="100">
        <f t="shared" si="238"/>
        <v>0</v>
      </c>
      <c r="IA60" s="100">
        <f t="shared" si="239"/>
        <v>0</v>
      </c>
      <c r="IB60" s="100">
        <f t="shared" si="240"/>
        <v>0</v>
      </c>
      <c r="IC60" s="100">
        <f t="shared" si="241"/>
        <v>0</v>
      </c>
      <c r="ID60" s="100">
        <f t="shared" si="242"/>
        <v>0</v>
      </c>
      <c r="IE60" s="100">
        <f t="shared" si="243"/>
        <v>0</v>
      </c>
      <c r="IG60" s="52"/>
      <c r="IK60" s="98" t="e">
        <f t="shared" si="230"/>
        <v>#REF!</v>
      </c>
    </row>
    <row r="61" spans="1:245" s="28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771">
        <v>0</v>
      </c>
      <c r="L61" s="707">
        <v>0</v>
      </c>
      <c r="M61" s="707">
        <v>0</v>
      </c>
      <c r="N61" s="707">
        <v>0</v>
      </c>
      <c r="O61" s="707">
        <v>0</v>
      </c>
      <c r="P61" s="707">
        <v>0</v>
      </c>
      <c r="Q61" s="707">
        <v>0</v>
      </c>
      <c r="R61" s="707">
        <v>0</v>
      </c>
      <c r="S61" s="707">
        <v>0</v>
      </c>
      <c r="T61" s="772">
        <v>0</v>
      </c>
      <c r="U61" s="771">
        <v>0</v>
      </c>
      <c r="V61" s="707">
        <v>0</v>
      </c>
      <c r="W61" s="707">
        <v>0</v>
      </c>
      <c r="X61" s="707">
        <v>0</v>
      </c>
      <c r="Y61" s="707">
        <v>0</v>
      </c>
      <c r="Z61" s="707">
        <v>0</v>
      </c>
      <c r="AA61" s="707">
        <v>0</v>
      </c>
      <c r="AB61" s="707">
        <v>0</v>
      </c>
      <c r="AC61" s="707">
        <v>0</v>
      </c>
      <c r="AD61" s="772">
        <v>0</v>
      </c>
      <c r="AE61" s="771">
        <v>0</v>
      </c>
      <c r="AF61" s="707">
        <v>0</v>
      </c>
      <c r="AG61" s="707">
        <v>0</v>
      </c>
      <c r="AH61" s="707">
        <v>0</v>
      </c>
      <c r="AI61" s="707">
        <v>0</v>
      </c>
      <c r="AJ61" s="707">
        <v>0</v>
      </c>
      <c r="AK61" s="707">
        <v>0</v>
      </c>
      <c r="AL61" s="707">
        <v>0</v>
      </c>
      <c r="AM61" s="707">
        <v>0</v>
      </c>
      <c r="AN61" s="772">
        <v>0</v>
      </c>
      <c r="AO61" s="771">
        <v>0</v>
      </c>
      <c r="AP61" s="707">
        <v>0</v>
      </c>
      <c r="AQ61" s="707">
        <v>0</v>
      </c>
      <c r="AR61" s="707">
        <v>0</v>
      </c>
      <c r="AS61" s="707">
        <v>0</v>
      </c>
      <c r="AT61" s="707">
        <v>0</v>
      </c>
      <c r="AU61" s="707">
        <v>0</v>
      </c>
      <c r="AV61" s="707">
        <v>0</v>
      </c>
      <c r="AW61" s="707">
        <v>0</v>
      </c>
      <c r="AX61" s="772">
        <v>0</v>
      </c>
      <c r="AY61" s="771">
        <v>0</v>
      </c>
      <c r="AZ61" s="707">
        <v>0</v>
      </c>
      <c r="BA61" s="707">
        <v>0</v>
      </c>
      <c r="BB61" s="707">
        <v>0</v>
      </c>
      <c r="BC61" s="707">
        <v>0</v>
      </c>
      <c r="BD61" s="707">
        <v>0</v>
      </c>
      <c r="BE61" s="707">
        <v>0</v>
      </c>
      <c r="BF61" s="707">
        <v>0</v>
      </c>
      <c r="BG61" s="707">
        <v>0</v>
      </c>
      <c r="BH61" s="772">
        <v>0</v>
      </c>
      <c r="BI61" s="771">
        <v>0</v>
      </c>
      <c r="BJ61" s="707">
        <v>0</v>
      </c>
      <c r="BK61" s="707">
        <v>0</v>
      </c>
      <c r="BL61" s="707">
        <v>0</v>
      </c>
      <c r="BM61" s="707">
        <v>0</v>
      </c>
      <c r="BN61" s="707">
        <v>0</v>
      </c>
      <c r="BO61" s="707">
        <v>0</v>
      </c>
      <c r="BP61" s="707">
        <v>0</v>
      </c>
      <c r="BQ61" s="707">
        <v>0</v>
      </c>
      <c r="BR61" s="772">
        <v>0</v>
      </c>
      <c r="BS61" s="771">
        <v>0</v>
      </c>
      <c r="BT61" s="707">
        <v>0</v>
      </c>
      <c r="BU61" s="707">
        <v>0</v>
      </c>
      <c r="BV61" s="707">
        <v>0</v>
      </c>
      <c r="BW61" s="707">
        <v>0</v>
      </c>
      <c r="BX61" s="707">
        <v>0</v>
      </c>
      <c r="BY61" s="707">
        <v>0</v>
      </c>
      <c r="BZ61" s="707">
        <v>0</v>
      </c>
      <c r="CA61" s="707">
        <v>0</v>
      </c>
      <c r="CB61" s="772">
        <v>0</v>
      </c>
      <c r="CC61" s="771">
        <v>0</v>
      </c>
      <c r="CD61" s="707">
        <v>0</v>
      </c>
      <c r="CE61" s="707">
        <v>0</v>
      </c>
      <c r="CF61" s="707">
        <v>0</v>
      </c>
      <c r="CG61" s="707">
        <v>0</v>
      </c>
      <c r="CH61" s="707">
        <v>0</v>
      </c>
      <c r="CI61" s="707">
        <v>0</v>
      </c>
      <c r="CJ61" s="707">
        <v>0</v>
      </c>
      <c r="CK61" s="707">
        <v>0</v>
      </c>
      <c r="CL61" s="772">
        <v>0</v>
      </c>
      <c r="CM61" s="771">
        <v>0</v>
      </c>
      <c r="CN61" s="707">
        <v>0</v>
      </c>
      <c r="CO61" s="707">
        <v>0</v>
      </c>
      <c r="CP61" s="707">
        <v>0</v>
      </c>
      <c r="CQ61" s="707">
        <v>0</v>
      </c>
      <c r="CR61" s="707">
        <v>0</v>
      </c>
      <c r="CS61" s="707">
        <v>0</v>
      </c>
      <c r="CT61" s="707">
        <v>0</v>
      </c>
      <c r="CU61" s="707">
        <v>0</v>
      </c>
      <c r="CV61" s="772">
        <v>0</v>
      </c>
      <c r="CW61" s="771">
        <v>0</v>
      </c>
      <c r="CX61" s="707">
        <v>0</v>
      </c>
      <c r="CY61" s="707">
        <v>0</v>
      </c>
      <c r="CZ61" s="707">
        <v>0</v>
      </c>
      <c r="DA61" s="707">
        <v>0</v>
      </c>
      <c r="DB61" s="707">
        <v>0</v>
      </c>
      <c r="DC61" s="707">
        <v>0</v>
      </c>
      <c r="DD61" s="707">
        <v>0</v>
      </c>
      <c r="DE61" s="707">
        <v>0</v>
      </c>
      <c r="DF61" s="772">
        <v>0</v>
      </c>
      <c r="DG61" s="771">
        <v>0</v>
      </c>
      <c r="DH61" s="707">
        <v>0</v>
      </c>
      <c r="DI61" s="707">
        <v>0</v>
      </c>
      <c r="DJ61" s="504"/>
      <c r="DK61" s="504"/>
      <c r="DL61" s="504"/>
      <c r="DM61" s="504"/>
      <c r="DN61" s="504"/>
      <c r="DO61" s="504"/>
      <c r="DP61" s="505"/>
      <c r="DQ61" s="503"/>
      <c r="DR61" s="504"/>
      <c r="DS61" s="504"/>
      <c r="DT61" s="504"/>
      <c r="DU61" s="504"/>
      <c r="DV61" s="504"/>
      <c r="DW61" s="504"/>
      <c r="DX61" s="504"/>
      <c r="DY61" s="504"/>
      <c r="DZ61" s="505"/>
      <c r="EA61" s="503"/>
      <c r="EB61" s="504"/>
      <c r="EC61" s="504"/>
      <c r="ED61" s="504"/>
      <c r="EE61" s="504"/>
      <c r="EF61" s="504"/>
      <c r="EG61" s="504"/>
      <c r="EH61" s="504"/>
      <c r="EI61" s="504"/>
      <c r="EJ61" s="505"/>
      <c r="EK61" s="503"/>
      <c r="EL61" s="504"/>
      <c r="EM61" s="504"/>
      <c r="EN61" s="504"/>
      <c r="EO61" s="504"/>
      <c r="EP61" s="504"/>
      <c r="EQ61" s="504"/>
      <c r="ER61" s="504"/>
      <c r="ES61" s="504"/>
      <c r="ET61" s="505"/>
      <c r="EU61" s="503"/>
      <c r="EV61" s="504"/>
      <c r="EW61" s="504"/>
      <c r="EX61" s="504"/>
      <c r="EY61" s="504"/>
      <c r="EZ61" s="504"/>
      <c r="FA61" s="504"/>
      <c r="FB61" s="504"/>
      <c r="FC61" s="504"/>
      <c r="FD61" s="505"/>
      <c r="FE61" s="503"/>
      <c r="FF61" s="504"/>
      <c r="FG61" s="504"/>
      <c r="FH61" s="504"/>
      <c r="FI61" s="504"/>
      <c r="FJ61" s="504"/>
      <c r="FK61" s="504"/>
      <c r="FL61" s="504"/>
      <c r="FM61" s="504"/>
      <c r="FN61" s="505"/>
      <c r="FO61" s="503"/>
      <c r="FP61" s="504"/>
      <c r="FQ61" s="504"/>
      <c r="FR61" s="504"/>
      <c r="FS61" s="504"/>
      <c r="FT61" s="504"/>
      <c r="FU61" s="504"/>
      <c r="FV61" s="504"/>
      <c r="FW61" s="504"/>
      <c r="FX61" s="505"/>
      <c r="FY61" s="503"/>
      <c r="FZ61" s="504"/>
      <c r="GA61" s="504"/>
      <c r="GB61" s="504"/>
      <c r="GC61" s="504"/>
      <c r="GD61" s="504"/>
      <c r="GE61" s="504"/>
      <c r="GF61" s="504"/>
      <c r="GG61" s="504"/>
      <c r="GH61" s="505"/>
      <c r="GI61" s="503"/>
      <c r="GJ61" s="504"/>
      <c r="GK61" s="504"/>
      <c r="GL61" s="504"/>
      <c r="GM61" s="504"/>
      <c r="GN61" s="504"/>
      <c r="GO61" s="504"/>
      <c r="GP61" s="504"/>
      <c r="GQ61" s="504"/>
      <c r="GR61" s="505"/>
      <c r="GS61" s="503"/>
      <c r="GT61" s="504"/>
      <c r="GU61" s="504"/>
      <c r="GV61" s="504"/>
      <c r="GW61" s="504"/>
      <c r="GX61" s="504"/>
      <c r="GY61" s="504"/>
      <c r="GZ61" s="504"/>
      <c r="HA61" s="504"/>
      <c r="HB61" s="505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229"/>
        <v>0</v>
      </c>
      <c r="HN61" s="84">
        <f t="shared" si="244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4" t="e">
        <f t="shared" si="245"/>
        <v>#REF!</v>
      </c>
      <c r="HQ61" s="84">
        <f>+HM61+S!HM61+E!HM61+O!HM61</f>
        <v>0</v>
      </c>
      <c r="HR61" s="84">
        <f t="shared" si="233"/>
        <v>0</v>
      </c>
      <c r="HS61" s="84" t="e">
        <f>+HO61+S!HO61+E!HO61+O!HO61</f>
        <v>#REF!</v>
      </c>
      <c r="HT61" s="84" t="e">
        <f t="shared" si="233"/>
        <v>#REF!</v>
      </c>
      <c r="HV61" s="86">
        <f t="shared" si="246"/>
        <v>0</v>
      </c>
      <c r="HW61" s="86">
        <f t="shared" si="247"/>
        <v>0</v>
      </c>
      <c r="HX61" s="86">
        <f t="shared" si="236"/>
        <v>0</v>
      </c>
      <c r="HY61" s="86">
        <f t="shared" si="237"/>
        <v>0</v>
      </c>
      <c r="HZ61" s="86">
        <f t="shared" si="238"/>
        <v>0</v>
      </c>
      <c r="IA61" s="86">
        <f t="shared" si="239"/>
        <v>0</v>
      </c>
      <c r="IB61" s="86">
        <f t="shared" si="240"/>
        <v>0</v>
      </c>
      <c r="IC61" s="86">
        <f t="shared" si="241"/>
        <v>0</v>
      </c>
      <c r="ID61" s="86">
        <f t="shared" si="242"/>
        <v>0</v>
      </c>
      <c r="IE61" s="86">
        <f t="shared" si="243"/>
        <v>0</v>
      </c>
      <c r="IG61" s="52"/>
      <c r="IK61" s="98" t="e">
        <f t="shared" si="230"/>
        <v>#REF!</v>
      </c>
    </row>
    <row r="62" spans="1:245" s="28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773">
        <v>0</v>
      </c>
      <c r="L62" s="708">
        <v>0</v>
      </c>
      <c r="M62" s="708">
        <v>0</v>
      </c>
      <c r="N62" s="707">
        <v>0</v>
      </c>
      <c r="O62" s="707">
        <v>0</v>
      </c>
      <c r="P62" s="707">
        <v>0</v>
      </c>
      <c r="Q62" s="707">
        <v>0</v>
      </c>
      <c r="R62" s="707">
        <v>0</v>
      </c>
      <c r="S62" s="707">
        <v>0</v>
      </c>
      <c r="T62" s="772">
        <v>0</v>
      </c>
      <c r="U62" s="773">
        <v>0</v>
      </c>
      <c r="V62" s="708">
        <v>0</v>
      </c>
      <c r="W62" s="708">
        <v>0</v>
      </c>
      <c r="X62" s="707">
        <v>0</v>
      </c>
      <c r="Y62" s="707">
        <v>0</v>
      </c>
      <c r="Z62" s="707">
        <v>0</v>
      </c>
      <c r="AA62" s="707">
        <v>0</v>
      </c>
      <c r="AB62" s="707">
        <v>0</v>
      </c>
      <c r="AC62" s="707">
        <v>0</v>
      </c>
      <c r="AD62" s="772">
        <v>0</v>
      </c>
      <c r="AE62" s="773">
        <v>0</v>
      </c>
      <c r="AF62" s="708">
        <v>0</v>
      </c>
      <c r="AG62" s="708">
        <v>0</v>
      </c>
      <c r="AH62" s="707">
        <v>0</v>
      </c>
      <c r="AI62" s="707">
        <v>0</v>
      </c>
      <c r="AJ62" s="707">
        <v>0</v>
      </c>
      <c r="AK62" s="707">
        <v>0</v>
      </c>
      <c r="AL62" s="707">
        <v>0</v>
      </c>
      <c r="AM62" s="707">
        <v>0</v>
      </c>
      <c r="AN62" s="772">
        <v>0</v>
      </c>
      <c r="AO62" s="773">
        <v>0</v>
      </c>
      <c r="AP62" s="708">
        <v>0</v>
      </c>
      <c r="AQ62" s="708">
        <v>0</v>
      </c>
      <c r="AR62" s="707">
        <v>0</v>
      </c>
      <c r="AS62" s="707">
        <v>0</v>
      </c>
      <c r="AT62" s="707">
        <v>0</v>
      </c>
      <c r="AU62" s="707">
        <v>0</v>
      </c>
      <c r="AV62" s="707">
        <v>0</v>
      </c>
      <c r="AW62" s="707">
        <v>0</v>
      </c>
      <c r="AX62" s="772">
        <v>0</v>
      </c>
      <c r="AY62" s="773">
        <v>0</v>
      </c>
      <c r="AZ62" s="708">
        <v>0</v>
      </c>
      <c r="BA62" s="708">
        <v>0</v>
      </c>
      <c r="BB62" s="707">
        <v>0</v>
      </c>
      <c r="BC62" s="707">
        <v>0</v>
      </c>
      <c r="BD62" s="707">
        <v>0</v>
      </c>
      <c r="BE62" s="707">
        <v>0</v>
      </c>
      <c r="BF62" s="707">
        <v>0</v>
      </c>
      <c r="BG62" s="707">
        <v>0</v>
      </c>
      <c r="BH62" s="772">
        <v>0</v>
      </c>
      <c r="BI62" s="773">
        <v>0</v>
      </c>
      <c r="BJ62" s="708">
        <v>0</v>
      </c>
      <c r="BK62" s="708">
        <v>0</v>
      </c>
      <c r="BL62" s="707">
        <v>0</v>
      </c>
      <c r="BM62" s="707">
        <v>0</v>
      </c>
      <c r="BN62" s="707">
        <v>0</v>
      </c>
      <c r="BO62" s="707">
        <v>0</v>
      </c>
      <c r="BP62" s="707">
        <v>0</v>
      </c>
      <c r="BQ62" s="707">
        <v>0</v>
      </c>
      <c r="BR62" s="772">
        <v>0</v>
      </c>
      <c r="BS62" s="773">
        <v>0</v>
      </c>
      <c r="BT62" s="708">
        <v>0</v>
      </c>
      <c r="BU62" s="708">
        <v>0</v>
      </c>
      <c r="BV62" s="707">
        <v>0</v>
      </c>
      <c r="BW62" s="707">
        <v>0</v>
      </c>
      <c r="BX62" s="707">
        <v>0</v>
      </c>
      <c r="BY62" s="707">
        <v>0</v>
      </c>
      <c r="BZ62" s="707">
        <v>0</v>
      </c>
      <c r="CA62" s="707">
        <v>0</v>
      </c>
      <c r="CB62" s="772">
        <v>0</v>
      </c>
      <c r="CC62" s="773">
        <v>0</v>
      </c>
      <c r="CD62" s="708">
        <v>0</v>
      </c>
      <c r="CE62" s="708">
        <v>0</v>
      </c>
      <c r="CF62" s="707">
        <v>0</v>
      </c>
      <c r="CG62" s="707">
        <v>0</v>
      </c>
      <c r="CH62" s="707">
        <v>0</v>
      </c>
      <c r="CI62" s="707">
        <v>0</v>
      </c>
      <c r="CJ62" s="707">
        <v>0</v>
      </c>
      <c r="CK62" s="707">
        <v>0</v>
      </c>
      <c r="CL62" s="772">
        <v>0</v>
      </c>
      <c r="CM62" s="773">
        <v>0</v>
      </c>
      <c r="CN62" s="708">
        <v>0</v>
      </c>
      <c r="CO62" s="708">
        <v>0</v>
      </c>
      <c r="CP62" s="707">
        <v>0</v>
      </c>
      <c r="CQ62" s="707">
        <v>0</v>
      </c>
      <c r="CR62" s="707">
        <v>0</v>
      </c>
      <c r="CS62" s="707">
        <v>0</v>
      </c>
      <c r="CT62" s="707">
        <v>0</v>
      </c>
      <c r="CU62" s="707">
        <v>0</v>
      </c>
      <c r="CV62" s="772">
        <v>0</v>
      </c>
      <c r="CW62" s="773">
        <v>0</v>
      </c>
      <c r="CX62" s="708">
        <v>0</v>
      </c>
      <c r="CY62" s="708">
        <v>0</v>
      </c>
      <c r="CZ62" s="707">
        <v>0</v>
      </c>
      <c r="DA62" s="707">
        <v>0</v>
      </c>
      <c r="DB62" s="707">
        <v>0</v>
      </c>
      <c r="DC62" s="707">
        <v>0</v>
      </c>
      <c r="DD62" s="707">
        <v>0</v>
      </c>
      <c r="DE62" s="707">
        <v>0</v>
      </c>
      <c r="DF62" s="772">
        <v>0</v>
      </c>
      <c r="DG62" s="773">
        <v>0</v>
      </c>
      <c r="DH62" s="708">
        <v>0</v>
      </c>
      <c r="DI62" s="708">
        <v>0</v>
      </c>
      <c r="DJ62" s="504"/>
      <c r="DK62" s="504"/>
      <c r="DL62" s="504"/>
      <c r="DM62" s="504"/>
      <c r="DN62" s="504"/>
      <c r="DO62" s="504"/>
      <c r="DP62" s="505"/>
      <c r="DQ62" s="503"/>
      <c r="DR62" s="504"/>
      <c r="DS62" s="504"/>
      <c r="DT62" s="504"/>
      <c r="DU62" s="504"/>
      <c r="DV62" s="504"/>
      <c r="DW62" s="504"/>
      <c r="DX62" s="504"/>
      <c r="DY62" s="504"/>
      <c r="DZ62" s="505"/>
      <c r="EA62" s="503"/>
      <c r="EB62" s="504"/>
      <c r="EC62" s="504"/>
      <c r="ED62" s="504"/>
      <c r="EE62" s="504"/>
      <c r="EF62" s="504"/>
      <c r="EG62" s="504"/>
      <c r="EH62" s="504"/>
      <c r="EI62" s="504"/>
      <c r="EJ62" s="505"/>
      <c r="EK62" s="503"/>
      <c r="EL62" s="504"/>
      <c r="EM62" s="504"/>
      <c r="EN62" s="504"/>
      <c r="EO62" s="504"/>
      <c r="EP62" s="504"/>
      <c r="EQ62" s="504"/>
      <c r="ER62" s="504"/>
      <c r="ES62" s="504"/>
      <c r="ET62" s="505"/>
      <c r="EU62" s="503"/>
      <c r="EV62" s="504"/>
      <c r="EW62" s="504"/>
      <c r="EX62" s="504"/>
      <c r="EY62" s="504"/>
      <c r="EZ62" s="504"/>
      <c r="FA62" s="504"/>
      <c r="FB62" s="504"/>
      <c r="FC62" s="504"/>
      <c r="FD62" s="505"/>
      <c r="FE62" s="503"/>
      <c r="FF62" s="504"/>
      <c r="FG62" s="504"/>
      <c r="FH62" s="504"/>
      <c r="FI62" s="504"/>
      <c r="FJ62" s="504"/>
      <c r="FK62" s="504"/>
      <c r="FL62" s="504"/>
      <c r="FM62" s="504"/>
      <c r="FN62" s="505"/>
      <c r="FO62" s="503"/>
      <c r="FP62" s="504"/>
      <c r="FQ62" s="504"/>
      <c r="FR62" s="504"/>
      <c r="FS62" s="504"/>
      <c r="FT62" s="504"/>
      <c r="FU62" s="504"/>
      <c r="FV62" s="504"/>
      <c r="FW62" s="504"/>
      <c r="FX62" s="505"/>
      <c r="FY62" s="503"/>
      <c r="FZ62" s="504"/>
      <c r="GA62" s="504"/>
      <c r="GB62" s="504"/>
      <c r="GC62" s="504"/>
      <c r="GD62" s="504"/>
      <c r="GE62" s="504"/>
      <c r="GF62" s="504"/>
      <c r="GG62" s="504"/>
      <c r="GH62" s="505"/>
      <c r="GI62" s="503"/>
      <c r="GJ62" s="504"/>
      <c r="GK62" s="504"/>
      <c r="GL62" s="504"/>
      <c r="GM62" s="504"/>
      <c r="GN62" s="504"/>
      <c r="GO62" s="504"/>
      <c r="GP62" s="504"/>
      <c r="GQ62" s="504"/>
      <c r="GR62" s="505"/>
      <c r="GS62" s="503"/>
      <c r="GT62" s="504"/>
      <c r="GU62" s="504"/>
      <c r="GV62" s="504"/>
      <c r="GW62" s="504"/>
      <c r="GX62" s="504"/>
      <c r="GY62" s="504"/>
      <c r="GZ62" s="504"/>
      <c r="HA62" s="504"/>
      <c r="HB62" s="505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229"/>
        <v>0</v>
      </c>
      <c r="HN62" s="84">
        <f t="shared" si="244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4" t="e">
        <f t="shared" si="245"/>
        <v>#REF!</v>
      </c>
      <c r="HQ62" s="84">
        <f>+HM62+S!HM62+E!HM62+O!HM62</f>
        <v>0</v>
      </c>
      <c r="HR62" s="84">
        <f t="shared" si="233"/>
        <v>0</v>
      </c>
      <c r="HS62" s="84" t="e">
        <f>+HO62+S!HO62+E!HO62+O!HO62</f>
        <v>#REF!</v>
      </c>
      <c r="HT62" s="84" t="e">
        <f t="shared" si="233"/>
        <v>#REF!</v>
      </c>
      <c r="HV62" s="86">
        <f t="shared" si="246"/>
        <v>0</v>
      </c>
      <c r="HW62" s="86">
        <f t="shared" si="247"/>
        <v>0</v>
      </c>
      <c r="HX62" s="86">
        <f t="shared" si="236"/>
        <v>0</v>
      </c>
      <c r="HY62" s="86">
        <f t="shared" si="237"/>
        <v>0</v>
      </c>
      <c r="HZ62" s="86">
        <f t="shared" si="238"/>
        <v>0</v>
      </c>
      <c r="IA62" s="86">
        <f t="shared" si="239"/>
        <v>0</v>
      </c>
      <c r="IB62" s="86">
        <f t="shared" si="240"/>
        <v>0</v>
      </c>
      <c r="IC62" s="86">
        <f t="shared" si="241"/>
        <v>0</v>
      </c>
      <c r="ID62" s="86">
        <f t="shared" si="242"/>
        <v>0</v>
      </c>
      <c r="IE62" s="86">
        <f t="shared" si="243"/>
        <v>0</v>
      </c>
      <c r="IG62" s="52"/>
      <c r="IK62" s="98" t="e">
        <f t="shared" si="230"/>
        <v>#REF!</v>
      </c>
    </row>
    <row r="63" spans="1:245" s="28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774">
        <v>0</v>
      </c>
      <c r="L63" s="775">
        <v>0</v>
      </c>
      <c r="M63" s="775">
        <v>0</v>
      </c>
      <c r="N63" s="775">
        <v>0</v>
      </c>
      <c r="O63" s="775">
        <v>0</v>
      </c>
      <c r="P63" s="775">
        <v>0</v>
      </c>
      <c r="Q63" s="775">
        <v>0</v>
      </c>
      <c r="R63" s="775">
        <v>0</v>
      </c>
      <c r="S63" s="775">
        <v>0</v>
      </c>
      <c r="T63" s="776">
        <v>0</v>
      </c>
      <c r="U63" s="774">
        <v>0</v>
      </c>
      <c r="V63" s="775">
        <v>0</v>
      </c>
      <c r="W63" s="775">
        <v>0</v>
      </c>
      <c r="X63" s="777">
        <v>0</v>
      </c>
      <c r="Y63" s="777">
        <v>0</v>
      </c>
      <c r="Z63" s="777">
        <v>0</v>
      </c>
      <c r="AA63" s="777">
        <v>0</v>
      </c>
      <c r="AB63" s="777">
        <v>0</v>
      </c>
      <c r="AC63" s="777">
        <v>0</v>
      </c>
      <c r="AD63" s="776">
        <v>0</v>
      </c>
      <c r="AE63" s="774">
        <v>0</v>
      </c>
      <c r="AF63" s="775">
        <v>0</v>
      </c>
      <c r="AG63" s="775">
        <v>0</v>
      </c>
      <c r="AH63" s="777">
        <v>0</v>
      </c>
      <c r="AI63" s="777">
        <v>0</v>
      </c>
      <c r="AJ63" s="777">
        <v>0</v>
      </c>
      <c r="AK63" s="777">
        <v>0</v>
      </c>
      <c r="AL63" s="777">
        <v>0</v>
      </c>
      <c r="AM63" s="777">
        <v>0</v>
      </c>
      <c r="AN63" s="776">
        <v>0</v>
      </c>
      <c r="AO63" s="774">
        <v>0</v>
      </c>
      <c r="AP63" s="775">
        <v>0</v>
      </c>
      <c r="AQ63" s="775">
        <v>0</v>
      </c>
      <c r="AR63" s="777">
        <v>0</v>
      </c>
      <c r="AS63" s="777">
        <v>0</v>
      </c>
      <c r="AT63" s="777">
        <v>0</v>
      </c>
      <c r="AU63" s="777">
        <v>0</v>
      </c>
      <c r="AV63" s="777">
        <v>0</v>
      </c>
      <c r="AW63" s="777">
        <v>0</v>
      </c>
      <c r="AX63" s="776">
        <v>0</v>
      </c>
      <c r="AY63" s="774">
        <v>0</v>
      </c>
      <c r="AZ63" s="775">
        <v>0</v>
      </c>
      <c r="BA63" s="775">
        <v>0</v>
      </c>
      <c r="BB63" s="777">
        <v>0</v>
      </c>
      <c r="BC63" s="777">
        <v>0</v>
      </c>
      <c r="BD63" s="777">
        <v>0</v>
      </c>
      <c r="BE63" s="777">
        <v>0</v>
      </c>
      <c r="BF63" s="777">
        <v>0</v>
      </c>
      <c r="BG63" s="777">
        <v>0</v>
      </c>
      <c r="BH63" s="776">
        <v>0</v>
      </c>
      <c r="BI63" s="774">
        <v>0</v>
      </c>
      <c r="BJ63" s="775">
        <v>0</v>
      </c>
      <c r="BK63" s="775">
        <v>0</v>
      </c>
      <c r="BL63" s="777">
        <v>0</v>
      </c>
      <c r="BM63" s="777">
        <v>0</v>
      </c>
      <c r="BN63" s="777">
        <v>0</v>
      </c>
      <c r="BO63" s="777">
        <v>0</v>
      </c>
      <c r="BP63" s="777">
        <v>0</v>
      </c>
      <c r="BQ63" s="777">
        <v>0</v>
      </c>
      <c r="BR63" s="776">
        <v>0</v>
      </c>
      <c r="BS63" s="774">
        <v>0</v>
      </c>
      <c r="BT63" s="775">
        <v>0</v>
      </c>
      <c r="BU63" s="775">
        <v>0</v>
      </c>
      <c r="BV63" s="777">
        <v>0</v>
      </c>
      <c r="BW63" s="777">
        <v>0</v>
      </c>
      <c r="BX63" s="777">
        <v>0</v>
      </c>
      <c r="BY63" s="777">
        <v>0</v>
      </c>
      <c r="BZ63" s="777">
        <v>0</v>
      </c>
      <c r="CA63" s="777">
        <v>0</v>
      </c>
      <c r="CB63" s="776">
        <v>0</v>
      </c>
      <c r="CC63" s="774">
        <v>0</v>
      </c>
      <c r="CD63" s="775">
        <v>0</v>
      </c>
      <c r="CE63" s="775">
        <v>0</v>
      </c>
      <c r="CF63" s="777">
        <v>0</v>
      </c>
      <c r="CG63" s="777">
        <v>0</v>
      </c>
      <c r="CH63" s="777">
        <v>0</v>
      </c>
      <c r="CI63" s="777">
        <v>0</v>
      </c>
      <c r="CJ63" s="777">
        <v>0</v>
      </c>
      <c r="CK63" s="777">
        <v>0</v>
      </c>
      <c r="CL63" s="776">
        <v>0</v>
      </c>
      <c r="CM63" s="774">
        <v>0</v>
      </c>
      <c r="CN63" s="775">
        <v>0</v>
      </c>
      <c r="CO63" s="775">
        <v>0</v>
      </c>
      <c r="CP63" s="777">
        <v>0</v>
      </c>
      <c r="CQ63" s="777">
        <v>0</v>
      </c>
      <c r="CR63" s="777">
        <v>0</v>
      </c>
      <c r="CS63" s="777">
        <v>0</v>
      </c>
      <c r="CT63" s="777">
        <v>0</v>
      </c>
      <c r="CU63" s="777">
        <v>0</v>
      </c>
      <c r="CV63" s="776">
        <v>0</v>
      </c>
      <c r="CW63" s="774">
        <v>0</v>
      </c>
      <c r="CX63" s="775">
        <v>0</v>
      </c>
      <c r="CY63" s="775">
        <v>0</v>
      </c>
      <c r="CZ63" s="777">
        <v>0</v>
      </c>
      <c r="DA63" s="777">
        <v>0</v>
      </c>
      <c r="DB63" s="777">
        <v>0</v>
      </c>
      <c r="DC63" s="777">
        <v>0</v>
      </c>
      <c r="DD63" s="777">
        <v>0</v>
      </c>
      <c r="DE63" s="777">
        <v>0</v>
      </c>
      <c r="DF63" s="776">
        <v>0</v>
      </c>
      <c r="DG63" s="774">
        <v>0</v>
      </c>
      <c r="DH63" s="775">
        <v>0</v>
      </c>
      <c r="DI63" s="775">
        <v>0</v>
      </c>
      <c r="DJ63" s="504"/>
      <c r="DK63" s="504"/>
      <c r="DL63" s="504"/>
      <c r="DM63" s="504"/>
      <c r="DN63" s="504"/>
      <c r="DO63" s="504"/>
      <c r="DP63" s="505"/>
      <c r="DQ63" s="503"/>
      <c r="DR63" s="504"/>
      <c r="DS63" s="504"/>
      <c r="DT63" s="504"/>
      <c r="DU63" s="504"/>
      <c r="DV63" s="504"/>
      <c r="DW63" s="504"/>
      <c r="DX63" s="504"/>
      <c r="DY63" s="504"/>
      <c r="DZ63" s="505"/>
      <c r="EA63" s="503"/>
      <c r="EB63" s="504"/>
      <c r="EC63" s="504"/>
      <c r="ED63" s="504"/>
      <c r="EE63" s="504"/>
      <c r="EF63" s="504"/>
      <c r="EG63" s="504"/>
      <c r="EH63" s="504"/>
      <c r="EI63" s="504"/>
      <c r="EJ63" s="505"/>
      <c r="EK63" s="503"/>
      <c r="EL63" s="504"/>
      <c r="EM63" s="504"/>
      <c r="EN63" s="504"/>
      <c r="EO63" s="504"/>
      <c r="EP63" s="504"/>
      <c r="EQ63" s="504"/>
      <c r="ER63" s="504"/>
      <c r="ES63" s="504"/>
      <c r="ET63" s="505"/>
      <c r="EU63" s="503"/>
      <c r="EV63" s="504"/>
      <c r="EW63" s="504"/>
      <c r="EX63" s="504"/>
      <c r="EY63" s="504"/>
      <c r="EZ63" s="504"/>
      <c r="FA63" s="504"/>
      <c r="FB63" s="504"/>
      <c r="FC63" s="504"/>
      <c r="FD63" s="505"/>
      <c r="FE63" s="503"/>
      <c r="FF63" s="504"/>
      <c r="FG63" s="504"/>
      <c r="FH63" s="504"/>
      <c r="FI63" s="504"/>
      <c r="FJ63" s="504"/>
      <c r="FK63" s="504"/>
      <c r="FL63" s="504"/>
      <c r="FM63" s="504"/>
      <c r="FN63" s="505"/>
      <c r="FO63" s="503"/>
      <c r="FP63" s="504"/>
      <c r="FQ63" s="504"/>
      <c r="FR63" s="504"/>
      <c r="FS63" s="504"/>
      <c r="FT63" s="504"/>
      <c r="FU63" s="504"/>
      <c r="FV63" s="504"/>
      <c r="FW63" s="504"/>
      <c r="FX63" s="505"/>
      <c r="FY63" s="503"/>
      <c r="FZ63" s="504"/>
      <c r="GA63" s="504"/>
      <c r="GB63" s="504"/>
      <c r="GC63" s="504"/>
      <c r="GD63" s="504"/>
      <c r="GE63" s="504"/>
      <c r="GF63" s="504"/>
      <c r="GG63" s="504"/>
      <c r="GH63" s="505"/>
      <c r="GI63" s="503"/>
      <c r="GJ63" s="504"/>
      <c r="GK63" s="504"/>
      <c r="GL63" s="504"/>
      <c r="GM63" s="504"/>
      <c r="GN63" s="504"/>
      <c r="GO63" s="504"/>
      <c r="GP63" s="504"/>
      <c r="GQ63" s="504"/>
      <c r="GR63" s="505"/>
      <c r="GS63" s="503"/>
      <c r="GT63" s="504"/>
      <c r="GU63" s="504"/>
      <c r="GV63" s="504"/>
      <c r="GW63" s="504"/>
      <c r="GX63" s="504"/>
      <c r="GY63" s="504"/>
      <c r="GZ63" s="504"/>
      <c r="HA63" s="504"/>
      <c r="HB63" s="505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229"/>
        <v>0</v>
      </c>
      <c r="HN63" s="84">
        <f t="shared" si="244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84" t="e">
        <f t="shared" si="245"/>
        <v>#REF!</v>
      </c>
      <c r="HQ63" s="84">
        <f>+HM63+S!HM63+E!HM63+O!HM63</f>
        <v>0</v>
      </c>
      <c r="HR63" s="84">
        <f t="shared" si="233"/>
        <v>0</v>
      </c>
      <c r="HS63" s="84" t="e">
        <f>+HO63+S!HO63+E!HO63+O!HO63</f>
        <v>#REF!</v>
      </c>
      <c r="HT63" s="84" t="e">
        <f t="shared" si="233"/>
        <v>#REF!</v>
      </c>
      <c r="HV63" s="277">
        <f t="shared" si="246"/>
        <v>0</v>
      </c>
      <c r="HW63" s="277">
        <f t="shared" si="247"/>
        <v>0</v>
      </c>
      <c r="HX63" s="277">
        <f t="shared" si="236"/>
        <v>0</v>
      </c>
      <c r="HY63" s="277">
        <f t="shared" si="237"/>
        <v>0</v>
      </c>
      <c r="HZ63" s="277">
        <f t="shared" si="238"/>
        <v>0</v>
      </c>
      <c r="IA63" s="277">
        <f t="shared" si="239"/>
        <v>0</v>
      </c>
      <c r="IB63" s="277">
        <f t="shared" si="240"/>
        <v>0</v>
      </c>
      <c r="IC63" s="277">
        <f t="shared" si="241"/>
        <v>0</v>
      </c>
      <c r="ID63" s="277">
        <f t="shared" si="242"/>
        <v>0</v>
      </c>
      <c r="IE63" s="277">
        <f t="shared" si="243"/>
        <v>0</v>
      </c>
      <c r="IG63" s="52"/>
      <c r="IK63" s="98" t="e">
        <f t="shared" si="230"/>
        <v>#REF!</v>
      </c>
    </row>
    <row r="64" spans="1:245" s="28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5" t="s">
        <v>46</v>
      </c>
      <c r="K64" s="768">
        <v>0</v>
      </c>
      <c r="L64" s="769">
        <v>0</v>
      </c>
      <c r="M64" s="769">
        <v>0</v>
      </c>
      <c r="N64" s="769">
        <v>0</v>
      </c>
      <c r="O64" s="769">
        <v>0</v>
      </c>
      <c r="P64" s="769">
        <v>0</v>
      </c>
      <c r="Q64" s="769">
        <v>0</v>
      </c>
      <c r="R64" s="769">
        <v>0</v>
      </c>
      <c r="S64" s="769">
        <v>0</v>
      </c>
      <c r="T64" s="770">
        <v>0</v>
      </c>
      <c r="U64" s="768">
        <v>0</v>
      </c>
      <c r="V64" s="769">
        <v>0</v>
      </c>
      <c r="W64" s="769">
        <v>0</v>
      </c>
      <c r="X64" s="769">
        <v>0</v>
      </c>
      <c r="Y64" s="769">
        <v>0</v>
      </c>
      <c r="Z64" s="769">
        <v>0</v>
      </c>
      <c r="AA64" s="769">
        <v>0</v>
      </c>
      <c r="AB64" s="769">
        <v>0</v>
      </c>
      <c r="AC64" s="769">
        <v>0</v>
      </c>
      <c r="AD64" s="770">
        <v>0</v>
      </c>
      <c r="AE64" s="768">
        <v>0</v>
      </c>
      <c r="AF64" s="769">
        <v>0</v>
      </c>
      <c r="AG64" s="769">
        <v>0</v>
      </c>
      <c r="AH64" s="769">
        <v>0</v>
      </c>
      <c r="AI64" s="769">
        <v>0</v>
      </c>
      <c r="AJ64" s="769">
        <v>0</v>
      </c>
      <c r="AK64" s="769">
        <v>0</v>
      </c>
      <c r="AL64" s="769">
        <v>0</v>
      </c>
      <c r="AM64" s="769">
        <v>0</v>
      </c>
      <c r="AN64" s="770">
        <v>0</v>
      </c>
      <c r="AO64" s="768">
        <v>0</v>
      </c>
      <c r="AP64" s="769">
        <v>0</v>
      </c>
      <c r="AQ64" s="769">
        <v>0</v>
      </c>
      <c r="AR64" s="769">
        <v>0</v>
      </c>
      <c r="AS64" s="769">
        <v>0</v>
      </c>
      <c r="AT64" s="769">
        <v>0</v>
      </c>
      <c r="AU64" s="769">
        <v>0</v>
      </c>
      <c r="AV64" s="769">
        <v>0</v>
      </c>
      <c r="AW64" s="769">
        <v>0</v>
      </c>
      <c r="AX64" s="770">
        <v>0</v>
      </c>
      <c r="AY64" s="768">
        <v>0</v>
      </c>
      <c r="AZ64" s="769">
        <v>0</v>
      </c>
      <c r="BA64" s="769">
        <v>0</v>
      </c>
      <c r="BB64" s="769">
        <v>0</v>
      </c>
      <c r="BC64" s="769">
        <v>0</v>
      </c>
      <c r="BD64" s="769">
        <v>0</v>
      </c>
      <c r="BE64" s="769">
        <v>0</v>
      </c>
      <c r="BF64" s="769">
        <v>0</v>
      </c>
      <c r="BG64" s="769">
        <v>0</v>
      </c>
      <c r="BH64" s="770">
        <v>0</v>
      </c>
      <c r="BI64" s="768">
        <v>0</v>
      </c>
      <c r="BJ64" s="769">
        <v>0</v>
      </c>
      <c r="BK64" s="769">
        <v>0</v>
      </c>
      <c r="BL64" s="769">
        <v>0</v>
      </c>
      <c r="BM64" s="769">
        <v>0</v>
      </c>
      <c r="BN64" s="769">
        <v>0</v>
      </c>
      <c r="BO64" s="769">
        <v>0</v>
      </c>
      <c r="BP64" s="769">
        <v>0</v>
      </c>
      <c r="BQ64" s="769">
        <v>0</v>
      </c>
      <c r="BR64" s="770">
        <v>0</v>
      </c>
      <c r="BS64" s="768">
        <v>0</v>
      </c>
      <c r="BT64" s="769">
        <v>0</v>
      </c>
      <c r="BU64" s="769">
        <v>0</v>
      </c>
      <c r="BV64" s="769">
        <v>0</v>
      </c>
      <c r="BW64" s="769">
        <v>0</v>
      </c>
      <c r="BX64" s="769">
        <v>0</v>
      </c>
      <c r="BY64" s="769">
        <v>0</v>
      </c>
      <c r="BZ64" s="769">
        <v>0</v>
      </c>
      <c r="CA64" s="769">
        <v>0</v>
      </c>
      <c r="CB64" s="770">
        <v>0</v>
      </c>
      <c r="CC64" s="768">
        <v>0</v>
      </c>
      <c r="CD64" s="769">
        <v>0</v>
      </c>
      <c r="CE64" s="769">
        <v>0</v>
      </c>
      <c r="CF64" s="769">
        <v>0</v>
      </c>
      <c r="CG64" s="769">
        <v>0</v>
      </c>
      <c r="CH64" s="769">
        <v>0</v>
      </c>
      <c r="CI64" s="769">
        <v>0</v>
      </c>
      <c r="CJ64" s="769">
        <v>0</v>
      </c>
      <c r="CK64" s="769">
        <v>0</v>
      </c>
      <c r="CL64" s="770">
        <v>0</v>
      </c>
      <c r="CM64" s="768">
        <v>0</v>
      </c>
      <c r="CN64" s="769">
        <v>0</v>
      </c>
      <c r="CO64" s="769">
        <v>0</v>
      </c>
      <c r="CP64" s="769">
        <v>0</v>
      </c>
      <c r="CQ64" s="769">
        <v>0</v>
      </c>
      <c r="CR64" s="769">
        <v>0</v>
      </c>
      <c r="CS64" s="769">
        <v>0</v>
      </c>
      <c r="CT64" s="769">
        <v>0</v>
      </c>
      <c r="CU64" s="769">
        <v>0</v>
      </c>
      <c r="CV64" s="770">
        <v>0</v>
      </c>
      <c r="CW64" s="768">
        <v>0</v>
      </c>
      <c r="CX64" s="769">
        <v>0</v>
      </c>
      <c r="CY64" s="769">
        <v>0</v>
      </c>
      <c r="CZ64" s="769">
        <v>0</v>
      </c>
      <c r="DA64" s="769">
        <v>0</v>
      </c>
      <c r="DB64" s="769">
        <v>0</v>
      </c>
      <c r="DC64" s="769">
        <v>0</v>
      </c>
      <c r="DD64" s="769">
        <v>0</v>
      </c>
      <c r="DE64" s="769">
        <v>0</v>
      </c>
      <c r="DF64" s="770">
        <v>0</v>
      </c>
      <c r="DG64" s="768">
        <v>0</v>
      </c>
      <c r="DH64" s="769">
        <v>0</v>
      </c>
      <c r="DI64" s="769">
        <v>0</v>
      </c>
      <c r="DJ64" s="510"/>
      <c r="DK64" s="510"/>
      <c r="DL64" s="510"/>
      <c r="DM64" s="510"/>
      <c r="DN64" s="510"/>
      <c r="DO64" s="510"/>
      <c r="DP64" s="511"/>
      <c r="DQ64" s="509"/>
      <c r="DR64" s="510"/>
      <c r="DS64" s="510"/>
      <c r="DT64" s="510"/>
      <c r="DU64" s="510"/>
      <c r="DV64" s="510"/>
      <c r="DW64" s="510"/>
      <c r="DX64" s="510"/>
      <c r="DY64" s="510"/>
      <c r="DZ64" s="511"/>
      <c r="EA64" s="509"/>
      <c r="EB64" s="510"/>
      <c r="EC64" s="510"/>
      <c r="ED64" s="510"/>
      <c r="EE64" s="510"/>
      <c r="EF64" s="510"/>
      <c r="EG64" s="510"/>
      <c r="EH64" s="510"/>
      <c r="EI64" s="510"/>
      <c r="EJ64" s="511"/>
      <c r="EK64" s="509"/>
      <c r="EL64" s="510"/>
      <c r="EM64" s="510"/>
      <c r="EN64" s="510"/>
      <c r="EO64" s="510"/>
      <c r="EP64" s="510"/>
      <c r="EQ64" s="510"/>
      <c r="ER64" s="510"/>
      <c r="ES64" s="510"/>
      <c r="ET64" s="511"/>
      <c r="EU64" s="509"/>
      <c r="EV64" s="510"/>
      <c r="EW64" s="510"/>
      <c r="EX64" s="510"/>
      <c r="EY64" s="510"/>
      <c r="EZ64" s="510"/>
      <c r="FA64" s="510"/>
      <c r="FB64" s="510"/>
      <c r="FC64" s="510"/>
      <c r="FD64" s="511"/>
      <c r="FE64" s="509"/>
      <c r="FF64" s="510"/>
      <c r="FG64" s="510"/>
      <c r="FH64" s="510"/>
      <c r="FI64" s="510"/>
      <c r="FJ64" s="510"/>
      <c r="FK64" s="510"/>
      <c r="FL64" s="510"/>
      <c r="FM64" s="510"/>
      <c r="FN64" s="511"/>
      <c r="FO64" s="509"/>
      <c r="FP64" s="510"/>
      <c r="FQ64" s="510"/>
      <c r="FR64" s="510"/>
      <c r="FS64" s="510"/>
      <c r="FT64" s="510"/>
      <c r="FU64" s="510"/>
      <c r="FV64" s="510"/>
      <c r="FW64" s="510"/>
      <c r="FX64" s="511"/>
      <c r="FY64" s="509"/>
      <c r="FZ64" s="510"/>
      <c r="GA64" s="510"/>
      <c r="GB64" s="510"/>
      <c r="GC64" s="510"/>
      <c r="GD64" s="510"/>
      <c r="GE64" s="510"/>
      <c r="GF64" s="510"/>
      <c r="GG64" s="510"/>
      <c r="GH64" s="511"/>
      <c r="GI64" s="509"/>
      <c r="GJ64" s="510"/>
      <c r="GK64" s="510"/>
      <c r="GL64" s="510"/>
      <c r="GM64" s="510"/>
      <c r="GN64" s="510"/>
      <c r="GO64" s="510"/>
      <c r="GP64" s="510"/>
      <c r="GQ64" s="510"/>
      <c r="GR64" s="511"/>
      <c r="GS64" s="509"/>
      <c r="GT64" s="510"/>
      <c r="GU64" s="510"/>
      <c r="GV64" s="510"/>
      <c r="GW64" s="510"/>
      <c r="GX64" s="510"/>
      <c r="GY64" s="510"/>
      <c r="GZ64" s="510"/>
      <c r="HA64" s="510"/>
      <c r="HB64" s="511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229"/>
        <v>0</v>
      </c>
      <c r="HN64" s="279">
        <f t="shared" si="244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79" t="e">
        <f t="shared" si="245"/>
        <v>#REF!</v>
      </c>
      <c r="HQ64" s="279">
        <f>+HM64+S!HM64+E!HM64+O!HM64</f>
        <v>0</v>
      </c>
      <c r="HR64" s="279">
        <f t="shared" si="233"/>
        <v>0</v>
      </c>
      <c r="HS64" s="279" t="e">
        <f>+HO64+S!HO64+E!HO64+O!HO64</f>
        <v>#REF!</v>
      </c>
      <c r="HT64" s="279" t="e">
        <f t="shared" si="233"/>
        <v>#REF!</v>
      </c>
      <c r="HV64" s="100">
        <f t="shared" si="246"/>
        <v>0</v>
      </c>
      <c r="HW64" s="100">
        <f t="shared" si="247"/>
        <v>0</v>
      </c>
      <c r="HX64" s="100">
        <f t="shared" si="236"/>
        <v>0</v>
      </c>
      <c r="HY64" s="100">
        <f t="shared" si="237"/>
        <v>0</v>
      </c>
      <c r="HZ64" s="100">
        <f t="shared" si="238"/>
        <v>0</v>
      </c>
      <c r="IA64" s="100">
        <f t="shared" si="239"/>
        <v>0</v>
      </c>
      <c r="IB64" s="100">
        <f t="shared" si="240"/>
        <v>0</v>
      </c>
      <c r="IC64" s="100">
        <f t="shared" si="241"/>
        <v>0</v>
      </c>
      <c r="ID64" s="100">
        <f t="shared" si="242"/>
        <v>0</v>
      </c>
      <c r="IE64" s="100">
        <f t="shared" si="243"/>
        <v>0</v>
      </c>
      <c r="IG64" s="52"/>
      <c r="IK64" s="98" t="e">
        <f t="shared" si="230"/>
        <v>#REF!</v>
      </c>
    </row>
    <row r="65" spans="1:245" s="28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771">
        <v>0</v>
      </c>
      <c r="L65" s="707">
        <v>0</v>
      </c>
      <c r="M65" s="707">
        <v>0</v>
      </c>
      <c r="N65" s="707">
        <v>0</v>
      </c>
      <c r="O65" s="707">
        <v>0</v>
      </c>
      <c r="P65" s="707">
        <v>0</v>
      </c>
      <c r="Q65" s="707">
        <v>0</v>
      </c>
      <c r="R65" s="707">
        <v>0</v>
      </c>
      <c r="S65" s="707">
        <v>0</v>
      </c>
      <c r="T65" s="772">
        <v>0</v>
      </c>
      <c r="U65" s="771">
        <v>0</v>
      </c>
      <c r="V65" s="707">
        <v>0</v>
      </c>
      <c r="W65" s="707">
        <v>0</v>
      </c>
      <c r="X65" s="707">
        <v>0</v>
      </c>
      <c r="Y65" s="707">
        <v>0</v>
      </c>
      <c r="Z65" s="707">
        <v>0</v>
      </c>
      <c r="AA65" s="707">
        <v>0</v>
      </c>
      <c r="AB65" s="707">
        <v>0</v>
      </c>
      <c r="AC65" s="707">
        <v>0</v>
      </c>
      <c r="AD65" s="772">
        <v>0</v>
      </c>
      <c r="AE65" s="771">
        <v>0</v>
      </c>
      <c r="AF65" s="707">
        <v>0</v>
      </c>
      <c r="AG65" s="707">
        <v>0</v>
      </c>
      <c r="AH65" s="707">
        <v>0</v>
      </c>
      <c r="AI65" s="707">
        <v>0</v>
      </c>
      <c r="AJ65" s="707">
        <v>0</v>
      </c>
      <c r="AK65" s="707">
        <v>0</v>
      </c>
      <c r="AL65" s="707">
        <v>0</v>
      </c>
      <c r="AM65" s="707">
        <v>0</v>
      </c>
      <c r="AN65" s="772">
        <v>0</v>
      </c>
      <c r="AO65" s="771">
        <v>0</v>
      </c>
      <c r="AP65" s="707">
        <v>0</v>
      </c>
      <c r="AQ65" s="707">
        <v>0</v>
      </c>
      <c r="AR65" s="707">
        <v>0</v>
      </c>
      <c r="AS65" s="707">
        <v>0</v>
      </c>
      <c r="AT65" s="707">
        <v>0</v>
      </c>
      <c r="AU65" s="707">
        <v>0</v>
      </c>
      <c r="AV65" s="707">
        <v>0</v>
      </c>
      <c r="AW65" s="707">
        <v>0</v>
      </c>
      <c r="AX65" s="772">
        <v>0</v>
      </c>
      <c r="AY65" s="771">
        <v>0</v>
      </c>
      <c r="AZ65" s="707">
        <v>0</v>
      </c>
      <c r="BA65" s="707">
        <v>0</v>
      </c>
      <c r="BB65" s="707">
        <v>0</v>
      </c>
      <c r="BC65" s="707">
        <v>0</v>
      </c>
      <c r="BD65" s="707">
        <v>0</v>
      </c>
      <c r="BE65" s="707">
        <v>0</v>
      </c>
      <c r="BF65" s="707">
        <v>0</v>
      </c>
      <c r="BG65" s="707">
        <v>0</v>
      </c>
      <c r="BH65" s="772">
        <v>0</v>
      </c>
      <c r="BI65" s="771">
        <v>0</v>
      </c>
      <c r="BJ65" s="707">
        <v>0</v>
      </c>
      <c r="BK65" s="707">
        <v>0</v>
      </c>
      <c r="BL65" s="707">
        <v>0</v>
      </c>
      <c r="BM65" s="707">
        <v>0</v>
      </c>
      <c r="BN65" s="707">
        <v>0</v>
      </c>
      <c r="BO65" s="707">
        <v>0</v>
      </c>
      <c r="BP65" s="707">
        <v>0</v>
      </c>
      <c r="BQ65" s="707">
        <v>0</v>
      </c>
      <c r="BR65" s="772">
        <v>0</v>
      </c>
      <c r="BS65" s="771">
        <v>0</v>
      </c>
      <c r="BT65" s="707">
        <v>0</v>
      </c>
      <c r="BU65" s="707">
        <v>0</v>
      </c>
      <c r="BV65" s="707">
        <v>0</v>
      </c>
      <c r="BW65" s="707">
        <v>0</v>
      </c>
      <c r="BX65" s="707">
        <v>0</v>
      </c>
      <c r="BY65" s="707">
        <v>0</v>
      </c>
      <c r="BZ65" s="707">
        <v>0</v>
      </c>
      <c r="CA65" s="707">
        <v>0</v>
      </c>
      <c r="CB65" s="772">
        <v>0</v>
      </c>
      <c r="CC65" s="771">
        <v>0</v>
      </c>
      <c r="CD65" s="707">
        <v>0</v>
      </c>
      <c r="CE65" s="707">
        <v>0</v>
      </c>
      <c r="CF65" s="707">
        <v>0</v>
      </c>
      <c r="CG65" s="707">
        <v>0</v>
      </c>
      <c r="CH65" s="707">
        <v>0</v>
      </c>
      <c r="CI65" s="707">
        <v>0</v>
      </c>
      <c r="CJ65" s="707">
        <v>0</v>
      </c>
      <c r="CK65" s="707">
        <v>0</v>
      </c>
      <c r="CL65" s="772">
        <v>0</v>
      </c>
      <c r="CM65" s="771">
        <v>0</v>
      </c>
      <c r="CN65" s="707">
        <v>0</v>
      </c>
      <c r="CO65" s="707">
        <v>0</v>
      </c>
      <c r="CP65" s="707">
        <v>0</v>
      </c>
      <c r="CQ65" s="707">
        <v>0</v>
      </c>
      <c r="CR65" s="707">
        <v>0</v>
      </c>
      <c r="CS65" s="707">
        <v>0</v>
      </c>
      <c r="CT65" s="707">
        <v>0</v>
      </c>
      <c r="CU65" s="707">
        <v>0</v>
      </c>
      <c r="CV65" s="772">
        <v>0</v>
      </c>
      <c r="CW65" s="771">
        <v>0</v>
      </c>
      <c r="CX65" s="707">
        <v>0</v>
      </c>
      <c r="CY65" s="707">
        <v>0</v>
      </c>
      <c r="CZ65" s="707">
        <v>0</v>
      </c>
      <c r="DA65" s="707">
        <v>0</v>
      </c>
      <c r="DB65" s="707">
        <v>0</v>
      </c>
      <c r="DC65" s="707">
        <v>0</v>
      </c>
      <c r="DD65" s="707">
        <v>0</v>
      </c>
      <c r="DE65" s="707">
        <v>0</v>
      </c>
      <c r="DF65" s="772">
        <v>0</v>
      </c>
      <c r="DG65" s="771">
        <v>0</v>
      </c>
      <c r="DH65" s="707">
        <v>0</v>
      </c>
      <c r="DI65" s="707">
        <v>0</v>
      </c>
      <c r="DJ65" s="513"/>
      <c r="DK65" s="513"/>
      <c r="DL65" s="513"/>
      <c r="DM65" s="513"/>
      <c r="DN65" s="513"/>
      <c r="DO65" s="513"/>
      <c r="DP65" s="514"/>
      <c r="DQ65" s="512"/>
      <c r="DR65" s="513"/>
      <c r="DS65" s="513"/>
      <c r="DT65" s="513"/>
      <c r="DU65" s="513"/>
      <c r="DV65" s="513"/>
      <c r="DW65" s="513"/>
      <c r="DX65" s="513"/>
      <c r="DY65" s="513"/>
      <c r="DZ65" s="514"/>
      <c r="EA65" s="512"/>
      <c r="EB65" s="513"/>
      <c r="EC65" s="513"/>
      <c r="ED65" s="513"/>
      <c r="EE65" s="513"/>
      <c r="EF65" s="513"/>
      <c r="EG65" s="513"/>
      <c r="EH65" s="513"/>
      <c r="EI65" s="513"/>
      <c r="EJ65" s="514"/>
      <c r="EK65" s="512"/>
      <c r="EL65" s="513"/>
      <c r="EM65" s="513"/>
      <c r="EN65" s="513"/>
      <c r="EO65" s="513"/>
      <c r="EP65" s="513"/>
      <c r="EQ65" s="513"/>
      <c r="ER65" s="513"/>
      <c r="ES65" s="513"/>
      <c r="ET65" s="514"/>
      <c r="EU65" s="512"/>
      <c r="EV65" s="513"/>
      <c r="EW65" s="513"/>
      <c r="EX65" s="513"/>
      <c r="EY65" s="513"/>
      <c r="EZ65" s="513"/>
      <c r="FA65" s="513"/>
      <c r="FB65" s="513"/>
      <c r="FC65" s="513"/>
      <c r="FD65" s="514"/>
      <c r="FE65" s="512"/>
      <c r="FF65" s="513"/>
      <c r="FG65" s="513"/>
      <c r="FH65" s="513"/>
      <c r="FI65" s="513"/>
      <c r="FJ65" s="513"/>
      <c r="FK65" s="513"/>
      <c r="FL65" s="513"/>
      <c r="FM65" s="513"/>
      <c r="FN65" s="514"/>
      <c r="FO65" s="512"/>
      <c r="FP65" s="513"/>
      <c r="FQ65" s="513"/>
      <c r="FR65" s="513"/>
      <c r="FS65" s="513"/>
      <c r="FT65" s="513"/>
      <c r="FU65" s="513"/>
      <c r="FV65" s="513"/>
      <c r="FW65" s="513"/>
      <c r="FX65" s="514"/>
      <c r="FY65" s="512"/>
      <c r="FZ65" s="513"/>
      <c r="GA65" s="513"/>
      <c r="GB65" s="513"/>
      <c r="GC65" s="513"/>
      <c r="GD65" s="513"/>
      <c r="GE65" s="513"/>
      <c r="GF65" s="513"/>
      <c r="GG65" s="513"/>
      <c r="GH65" s="514"/>
      <c r="GI65" s="512"/>
      <c r="GJ65" s="513"/>
      <c r="GK65" s="513"/>
      <c r="GL65" s="513"/>
      <c r="GM65" s="513"/>
      <c r="GN65" s="513"/>
      <c r="GO65" s="513"/>
      <c r="GP65" s="513"/>
      <c r="GQ65" s="513"/>
      <c r="GR65" s="514"/>
      <c r="GS65" s="512"/>
      <c r="GT65" s="513"/>
      <c r="GU65" s="513"/>
      <c r="GV65" s="513"/>
      <c r="GW65" s="513"/>
      <c r="GX65" s="513"/>
      <c r="GY65" s="513"/>
      <c r="GZ65" s="513"/>
      <c r="HA65" s="513"/>
      <c r="HB65" s="514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229"/>
        <v>0</v>
      </c>
      <c r="HN65" s="84">
        <f t="shared" si="244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4" t="e">
        <f t="shared" si="245"/>
        <v>#REF!</v>
      </c>
      <c r="HQ65" s="84">
        <f>+HM65+S!HM65+E!HM65+O!HM65</f>
        <v>0</v>
      </c>
      <c r="HR65" s="84">
        <f t="shared" si="233"/>
        <v>0</v>
      </c>
      <c r="HS65" s="84" t="e">
        <f>+HO65+S!HO65+E!HO65+O!HO65</f>
        <v>#REF!</v>
      </c>
      <c r="HT65" s="84" t="e">
        <f t="shared" si="233"/>
        <v>#REF!</v>
      </c>
      <c r="HV65" s="86">
        <f t="shared" si="246"/>
        <v>0</v>
      </c>
      <c r="HW65" s="86">
        <f t="shared" si="247"/>
        <v>0</v>
      </c>
      <c r="HX65" s="86">
        <f t="shared" si="236"/>
        <v>0</v>
      </c>
      <c r="HY65" s="86">
        <f t="shared" si="237"/>
        <v>0</v>
      </c>
      <c r="HZ65" s="86">
        <f t="shared" si="238"/>
        <v>0</v>
      </c>
      <c r="IA65" s="86">
        <f t="shared" si="239"/>
        <v>0</v>
      </c>
      <c r="IB65" s="86">
        <f t="shared" si="240"/>
        <v>0</v>
      </c>
      <c r="IC65" s="86">
        <f t="shared" si="241"/>
        <v>0</v>
      </c>
      <c r="ID65" s="86">
        <f t="shared" si="242"/>
        <v>0</v>
      </c>
      <c r="IE65" s="86">
        <f t="shared" si="243"/>
        <v>0</v>
      </c>
      <c r="IG65" s="52"/>
      <c r="IK65" s="98" t="e">
        <f t="shared" si="230"/>
        <v>#REF!</v>
      </c>
    </row>
    <row r="66" spans="1:245" s="28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773">
        <v>0</v>
      </c>
      <c r="L66" s="708">
        <v>0</v>
      </c>
      <c r="M66" s="708">
        <v>0</v>
      </c>
      <c r="N66" s="707">
        <v>0</v>
      </c>
      <c r="O66" s="707">
        <v>0</v>
      </c>
      <c r="P66" s="707">
        <v>0</v>
      </c>
      <c r="Q66" s="707">
        <v>0</v>
      </c>
      <c r="R66" s="707">
        <v>0</v>
      </c>
      <c r="S66" s="707">
        <v>0</v>
      </c>
      <c r="T66" s="772">
        <v>0</v>
      </c>
      <c r="U66" s="773">
        <v>0</v>
      </c>
      <c r="V66" s="708">
        <v>0</v>
      </c>
      <c r="W66" s="708">
        <v>0</v>
      </c>
      <c r="X66" s="707">
        <v>0</v>
      </c>
      <c r="Y66" s="707">
        <v>0</v>
      </c>
      <c r="Z66" s="707">
        <v>0</v>
      </c>
      <c r="AA66" s="707">
        <v>0</v>
      </c>
      <c r="AB66" s="707">
        <v>0</v>
      </c>
      <c r="AC66" s="707">
        <v>0</v>
      </c>
      <c r="AD66" s="772">
        <v>0</v>
      </c>
      <c r="AE66" s="773">
        <v>0</v>
      </c>
      <c r="AF66" s="708">
        <v>0</v>
      </c>
      <c r="AG66" s="708">
        <v>0</v>
      </c>
      <c r="AH66" s="707">
        <v>0</v>
      </c>
      <c r="AI66" s="707">
        <v>0</v>
      </c>
      <c r="AJ66" s="707">
        <v>0</v>
      </c>
      <c r="AK66" s="707">
        <v>0</v>
      </c>
      <c r="AL66" s="707">
        <v>0</v>
      </c>
      <c r="AM66" s="707">
        <v>0</v>
      </c>
      <c r="AN66" s="772">
        <v>0</v>
      </c>
      <c r="AO66" s="773">
        <v>0</v>
      </c>
      <c r="AP66" s="708">
        <v>0</v>
      </c>
      <c r="AQ66" s="708">
        <v>0</v>
      </c>
      <c r="AR66" s="707">
        <v>0</v>
      </c>
      <c r="AS66" s="707">
        <v>0</v>
      </c>
      <c r="AT66" s="707">
        <v>0</v>
      </c>
      <c r="AU66" s="707">
        <v>0</v>
      </c>
      <c r="AV66" s="707">
        <v>0</v>
      </c>
      <c r="AW66" s="707">
        <v>0</v>
      </c>
      <c r="AX66" s="772">
        <v>0</v>
      </c>
      <c r="AY66" s="773">
        <v>0</v>
      </c>
      <c r="AZ66" s="708">
        <v>0</v>
      </c>
      <c r="BA66" s="708">
        <v>0</v>
      </c>
      <c r="BB66" s="707">
        <v>0</v>
      </c>
      <c r="BC66" s="707">
        <v>0</v>
      </c>
      <c r="BD66" s="707">
        <v>0</v>
      </c>
      <c r="BE66" s="707">
        <v>0</v>
      </c>
      <c r="BF66" s="707">
        <v>0</v>
      </c>
      <c r="BG66" s="707">
        <v>0</v>
      </c>
      <c r="BH66" s="772">
        <v>0</v>
      </c>
      <c r="BI66" s="773">
        <v>0</v>
      </c>
      <c r="BJ66" s="708">
        <v>0</v>
      </c>
      <c r="BK66" s="708">
        <v>0</v>
      </c>
      <c r="BL66" s="707">
        <v>0</v>
      </c>
      <c r="BM66" s="707">
        <v>0</v>
      </c>
      <c r="BN66" s="707">
        <v>0</v>
      </c>
      <c r="BO66" s="707">
        <v>0</v>
      </c>
      <c r="BP66" s="707">
        <v>0</v>
      </c>
      <c r="BQ66" s="707">
        <v>0</v>
      </c>
      <c r="BR66" s="772">
        <v>0</v>
      </c>
      <c r="BS66" s="773">
        <v>0</v>
      </c>
      <c r="BT66" s="708">
        <v>0</v>
      </c>
      <c r="BU66" s="708">
        <v>0</v>
      </c>
      <c r="BV66" s="707">
        <v>0</v>
      </c>
      <c r="BW66" s="707">
        <v>0</v>
      </c>
      <c r="BX66" s="707">
        <v>0</v>
      </c>
      <c r="BY66" s="707">
        <v>0</v>
      </c>
      <c r="BZ66" s="707">
        <v>0</v>
      </c>
      <c r="CA66" s="707">
        <v>0</v>
      </c>
      <c r="CB66" s="772">
        <v>0</v>
      </c>
      <c r="CC66" s="773">
        <v>0</v>
      </c>
      <c r="CD66" s="708">
        <v>0</v>
      </c>
      <c r="CE66" s="708">
        <v>0</v>
      </c>
      <c r="CF66" s="707">
        <v>0</v>
      </c>
      <c r="CG66" s="707">
        <v>0</v>
      </c>
      <c r="CH66" s="707">
        <v>0</v>
      </c>
      <c r="CI66" s="707">
        <v>0</v>
      </c>
      <c r="CJ66" s="707">
        <v>0</v>
      </c>
      <c r="CK66" s="707">
        <v>0</v>
      </c>
      <c r="CL66" s="772">
        <v>0</v>
      </c>
      <c r="CM66" s="773">
        <v>0</v>
      </c>
      <c r="CN66" s="708">
        <v>0</v>
      </c>
      <c r="CO66" s="708">
        <v>0</v>
      </c>
      <c r="CP66" s="707">
        <v>0</v>
      </c>
      <c r="CQ66" s="707">
        <v>0</v>
      </c>
      <c r="CR66" s="707">
        <v>0</v>
      </c>
      <c r="CS66" s="707">
        <v>0</v>
      </c>
      <c r="CT66" s="707">
        <v>0</v>
      </c>
      <c r="CU66" s="707">
        <v>0</v>
      </c>
      <c r="CV66" s="772">
        <v>0</v>
      </c>
      <c r="CW66" s="773">
        <v>0</v>
      </c>
      <c r="CX66" s="708">
        <v>0</v>
      </c>
      <c r="CY66" s="708">
        <v>0</v>
      </c>
      <c r="CZ66" s="707">
        <v>0</v>
      </c>
      <c r="DA66" s="707">
        <v>0</v>
      </c>
      <c r="DB66" s="707">
        <v>0</v>
      </c>
      <c r="DC66" s="707">
        <v>0</v>
      </c>
      <c r="DD66" s="707">
        <v>0</v>
      </c>
      <c r="DE66" s="707">
        <v>0</v>
      </c>
      <c r="DF66" s="772">
        <v>0</v>
      </c>
      <c r="DG66" s="773">
        <v>0</v>
      </c>
      <c r="DH66" s="708">
        <v>0</v>
      </c>
      <c r="DI66" s="708">
        <v>0</v>
      </c>
      <c r="DJ66" s="513"/>
      <c r="DK66" s="513"/>
      <c r="DL66" s="513"/>
      <c r="DM66" s="513"/>
      <c r="DN66" s="513"/>
      <c r="DO66" s="513"/>
      <c r="DP66" s="514"/>
      <c r="DQ66" s="512"/>
      <c r="DR66" s="513"/>
      <c r="DS66" s="513"/>
      <c r="DT66" s="513"/>
      <c r="DU66" s="513"/>
      <c r="DV66" s="513"/>
      <c r="DW66" s="513"/>
      <c r="DX66" s="513"/>
      <c r="DY66" s="513"/>
      <c r="DZ66" s="514"/>
      <c r="EA66" s="512"/>
      <c r="EB66" s="513"/>
      <c r="EC66" s="513"/>
      <c r="ED66" s="513"/>
      <c r="EE66" s="513"/>
      <c r="EF66" s="513"/>
      <c r="EG66" s="513"/>
      <c r="EH66" s="513"/>
      <c r="EI66" s="513"/>
      <c r="EJ66" s="514"/>
      <c r="EK66" s="512"/>
      <c r="EL66" s="513"/>
      <c r="EM66" s="513"/>
      <c r="EN66" s="513"/>
      <c r="EO66" s="513"/>
      <c r="EP66" s="513"/>
      <c r="EQ66" s="513"/>
      <c r="ER66" s="513"/>
      <c r="ES66" s="513"/>
      <c r="ET66" s="514"/>
      <c r="EU66" s="512"/>
      <c r="EV66" s="513"/>
      <c r="EW66" s="513"/>
      <c r="EX66" s="513"/>
      <c r="EY66" s="513"/>
      <c r="EZ66" s="513"/>
      <c r="FA66" s="513"/>
      <c r="FB66" s="513"/>
      <c r="FC66" s="513"/>
      <c r="FD66" s="514"/>
      <c r="FE66" s="512"/>
      <c r="FF66" s="513"/>
      <c r="FG66" s="513"/>
      <c r="FH66" s="513"/>
      <c r="FI66" s="513"/>
      <c r="FJ66" s="513"/>
      <c r="FK66" s="513"/>
      <c r="FL66" s="513"/>
      <c r="FM66" s="513"/>
      <c r="FN66" s="514"/>
      <c r="FO66" s="512"/>
      <c r="FP66" s="513"/>
      <c r="FQ66" s="513"/>
      <c r="FR66" s="513"/>
      <c r="FS66" s="513"/>
      <c r="FT66" s="513"/>
      <c r="FU66" s="513"/>
      <c r="FV66" s="513"/>
      <c r="FW66" s="513"/>
      <c r="FX66" s="514"/>
      <c r="FY66" s="512"/>
      <c r="FZ66" s="513"/>
      <c r="GA66" s="513"/>
      <c r="GB66" s="513"/>
      <c r="GC66" s="513"/>
      <c r="GD66" s="513"/>
      <c r="GE66" s="513"/>
      <c r="GF66" s="513"/>
      <c r="GG66" s="513"/>
      <c r="GH66" s="514"/>
      <c r="GI66" s="512"/>
      <c r="GJ66" s="513"/>
      <c r="GK66" s="513"/>
      <c r="GL66" s="513"/>
      <c r="GM66" s="513"/>
      <c r="GN66" s="513"/>
      <c r="GO66" s="513"/>
      <c r="GP66" s="513"/>
      <c r="GQ66" s="513"/>
      <c r="GR66" s="514"/>
      <c r="GS66" s="512"/>
      <c r="GT66" s="513"/>
      <c r="GU66" s="513"/>
      <c r="GV66" s="513"/>
      <c r="GW66" s="513"/>
      <c r="GX66" s="513"/>
      <c r="GY66" s="513"/>
      <c r="GZ66" s="513"/>
      <c r="HA66" s="513"/>
      <c r="HB66" s="514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229"/>
        <v>0</v>
      </c>
      <c r="HN66" s="84">
        <f t="shared" si="244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4" t="e">
        <f t="shared" si="245"/>
        <v>#REF!</v>
      </c>
      <c r="HQ66" s="84">
        <f>+HM66+S!HM66+E!HM66+O!HM66</f>
        <v>0</v>
      </c>
      <c r="HR66" s="84">
        <f t="shared" si="233"/>
        <v>0</v>
      </c>
      <c r="HS66" s="84" t="e">
        <f>+HO66+S!HO66+E!HO66+O!HO66</f>
        <v>#REF!</v>
      </c>
      <c r="HT66" s="84" t="e">
        <f t="shared" si="233"/>
        <v>#REF!</v>
      </c>
      <c r="HV66" s="86">
        <f t="shared" si="246"/>
        <v>0</v>
      </c>
      <c r="HW66" s="86">
        <f t="shared" si="247"/>
        <v>0</v>
      </c>
      <c r="HX66" s="86">
        <f t="shared" si="236"/>
        <v>0</v>
      </c>
      <c r="HY66" s="86">
        <f t="shared" si="237"/>
        <v>0</v>
      </c>
      <c r="HZ66" s="86">
        <f t="shared" si="238"/>
        <v>0</v>
      </c>
      <c r="IA66" s="86">
        <f t="shared" si="239"/>
        <v>0</v>
      </c>
      <c r="IB66" s="86">
        <f t="shared" si="240"/>
        <v>0</v>
      </c>
      <c r="IC66" s="86">
        <f t="shared" si="241"/>
        <v>0</v>
      </c>
      <c r="ID66" s="86">
        <f t="shared" si="242"/>
        <v>0</v>
      </c>
      <c r="IE66" s="86">
        <f t="shared" si="243"/>
        <v>0</v>
      </c>
      <c r="IG66" s="52"/>
      <c r="IK66" s="98" t="e">
        <f t="shared" si="230"/>
        <v>#REF!</v>
      </c>
    </row>
    <row r="67" spans="1:245" s="28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6" t="s">
        <v>49</v>
      </c>
      <c r="K67" s="774">
        <v>0</v>
      </c>
      <c r="L67" s="775">
        <v>0</v>
      </c>
      <c r="M67" s="775">
        <v>0</v>
      </c>
      <c r="N67" s="775">
        <v>0</v>
      </c>
      <c r="O67" s="775">
        <v>0</v>
      </c>
      <c r="P67" s="775">
        <v>0</v>
      </c>
      <c r="Q67" s="775">
        <v>0</v>
      </c>
      <c r="R67" s="775">
        <v>0</v>
      </c>
      <c r="S67" s="775">
        <v>0</v>
      </c>
      <c r="T67" s="776">
        <v>0</v>
      </c>
      <c r="U67" s="774">
        <v>0</v>
      </c>
      <c r="V67" s="775">
        <v>0</v>
      </c>
      <c r="W67" s="775">
        <v>0</v>
      </c>
      <c r="X67" s="777">
        <v>0</v>
      </c>
      <c r="Y67" s="777">
        <v>0</v>
      </c>
      <c r="Z67" s="777">
        <v>0</v>
      </c>
      <c r="AA67" s="777">
        <v>0</v>
      </c>
      <c r="AB67" s="777">
        <v>0</v>
      </c>
      <c r="AC67" s="777">
        <v>0</v>
      </c>
      <c r="AD67" s="776">
        <v>0</v>
      </c>
      <c r="AE67" s="774">
        <v>0</v>
      </c>
      <c r="AF67" s="775">
        <v>0</v>
      </c>
      <c r="AG67" s="775">
        <v>0</v>
      </c>
      <c r="AH67" s="777">
        <v>0</v>
      </c>
      <c r="AI67" s="777">
        <v>0</v>
      </c>
      <c r="AJ67" s="777">
        <v>0</v>
      </c>
      <c r="AK67" s="777">
        <v>0</v>
      </c>
      <c r="AL67" s="777">
        <v>0</v>
      </c>
      <c r="AM67" s="777">
        <v>0</v>
      </c>
      <c r="AN67" s="776">
        <v>0</v>
      </c>
      <c r="AO67" s="774">
        <v>0</v>
      </c>
      <c r="AP67" s="775">
        <v>0</v>
      </c>
      <c r="AQ67" s="775">
        <v>0</v>
      </c>
      <c r="AR67" s="777">
        <v>0</v>
      </c>
      <c r="AS67" s="777">
        <v>0</v>
      </c>
      <c r="AT67" s="777">
        <v>0</v>
      </c>
      <c r="AU67" s="777">
        <v>0</v>
      </c>
      <c r="AV67" s="777">
        <v>0</v>
      </c>
      <c r="AW67" s="777">
        <v>0</v>
      </c>
      <c r="AX67" s="776">
        <v>0</v>
      </c>
      <c r="AY67" s="774">
        <v>0</v>
      </c>
      <c r="AZ67" s="775">
        <v>0</v>
      </c>
      <c r="BA67" s="775">
        <v>0</v>
      </c>
      <c r="BB67" s="777">
        <v>0</v>
      </c>
      <c r="BC67" s="777">
        <v>0</v>
      </c>
      <c r="BD67" s="777">
        <v>0</v>
      </c>
      <c r="BE67" s="777">
        <v>0</v>
      </c>
      <c r="BF67" s="777">
        <v>0</v>
      </c>
      <c r="BG67" s="777">
        <v>0</v>
      </c>
      <c r="BH67" s="776">
        <v>0</v>
      </c>
      <c r="BI67" s="774">
        <v>0</v>
      </c>
      <c r="BJ67" s="775">
        <v>0</v>
      </c>
      <c r="BK67" s="775">
        <v>0</v>
      </c>
      <c r="BL67" s="777">
        <v>0</v>
      </c>
      <c r="BM67" s="777">
        <v>0</v>
      </c>
      <c r="BN67" s="777">
        <v>0</v>
      </c>
      <c r="BO67" s="777">
        <v>0</v>
      </c>
      <c r="BP67" s="777">
        <v>0</v>
      </c>
      <c r="BQ67" s="777">
        <v>0</v>
      </c>
      <c r="BR67" s="776">
        <v>0</v>
      </c>
      <c r="BS67" s="774">
        <v>0</v>
      </c>
      <c r="BT67" s="775">
        <v>0</v>
      </c>
      <c r="BU67" s="775">
        <v>0</v>
      </c>
      <c r="BV67" s="777">
        <v>0</v>
      </c>
      <c r="BW67" s="777">
        <v>0</v>
      </c>
      <c r="BX67" s="777">
        <v>0</v>
      </c>
      <c r="BY67" s="777">
        <v>0</v>
      </c>
      <c r="BZ67" s="777">
        <v>0</v>
      </c>
      <c r="CA67" s="777">
        <v>0</v>
      </c>
      <c r="CB67" s="776">
        <v>0</v>
      </c>
      <c r="CC67" s="774">
        <v>0</v>
      </c>
      <c r="CD67" s="775">
        <v>0</v>
      </c>
      <c r="CE67" s="775">
        <v>0</v>
      </c>
      <c r="CF67" s="777">
        <v>0</v>
      </c>
      <c r="CG67" s="777">
        <v>0</v>
      </c>
      <c r="CH67" s="777">
        <v>0</v>
      </c>
      <c r="CI67" s="777">
        <v>0</v>
      </c>
      <c r="CJ67" s="777">
        <v>0</v>
      </c>
      <c r="CK67" s="777">
        <v>0</v>
      </c>
      <c r="CL67" s="776">
        <v>0</v>
      </c>
      <c r="CM67" s="774">
        <v>0</v>
      </c>
      <c r="CN67" s="775">
        <v>0</v>
      </c>
      <c r="CO67" s="775">
        <v>0</v>
      </c>
      <c r="CP67" s="777">
        <v>0</v>
      </c>
      <c r="CQ67" s="777">
        <v>0</v>
      </c>
      <c r="CR67" s="777">
        <v>0</v>
      </c>
      <c r="CS67" s="777">
        <v>0</v>
      </c>
      <c r="CT67" s="777">
        <v>0</v>
      </c>
      <c r="CU67" s="777">
        <v>0</v>
      </c>
      <c r="CV67" s="776">
        <v>0</v>
      </c>
      <c r="CW67" s="774">
        <v>0</v>
      </c>
      <c r="CX67" s="775">
        <v>0</v>
      </c>
      <c r="CY67" s="775">
        <v>0</v>
      </c>
      <c r="CZ67" s="777">
        <v>0</v>
      </c>
      <c r="DA67" s="777">
        <v>0</v>
      </c>
      <c r="DB67" s="777">
        <v>0</v>
      </c>
      <c r="DC67" s="777">
        <v>0</v>
      </c>
      <c r="DD67" s="777">
        <v>0</v>
      </c>
      <c r="DE67" s="777">
        <v>0</v>
      </c>
      <c r="DF67" s="776">
        <v>0</v>
      </c>
      <c r="DG67" s="774">
        <v>0</v>
      </c>
      <c r="DH67" s="775">
        <v>0</v>
      </c>
      <c r="DI67" s="775">
        <v>0</v>
      </c>
      <c r="DJ67" s="516"/>
      <c r="DK67" s="516"/>
      <c r="DL67" s="516"/>
      <c r="DM67" s="516"/>
      <c r="DN67" s="516"/>
      <c r="DO67" s="516"/>
      <c r="DP67" s="517"/>
      <c r="DQ67" s="515"/>
      <c r="DR67" s="516"/>
      <c r="DS67" s="516"/>
      <c r="DT67" s="516"/>
      <c r="DU67" s="516"/>
      <c r="DV67" s="516"/>
      <c r="DW67" s="516"/>
      <c r="DX67" s="516"/>
      <c r="DY67" s="516"/>
      <c r="DZ67" s="517"/>
      <c r="EA67" s="515"/>
      <c r="EB67" s="516"/>
      <c r="EC67" s="516"/>
      <c r="ED67" s="516"/>
      <c r="EE67" s="516"/>
      <c r="EF67" s="516"/>
      <c r="EG67" s="516"/>
      <c r="EH67" s="516"/>
      <c r="EI67" s="516"/>
      <c r="EJ67" s="517"/>
      <c r="EK67" s="515"/>
      <c r="EL67" s="516"/>
      <c r="EM67" s="516"/>
      <c r="EN67" s="516"/>
      <c r="EO67" s="516"/>
      <c r="EP67" s="516"/>
      <c r="EQ67" s="516"/>
      <c r="ER67" s="516"/>
      <c r="ES67" s="516"/>
      <c r="ET67" s="517"/>
      <c r="EU67" s="515"/>
      <c r="EV67" s="516"/>
      <c r="EW67" s="516"/>
      <c r="EX67" s="516"/>
      <c r="EY67" s="516"/>
      <c r="EZ67" s="516"/>
      <c r="FA67" s="516"/>
      <c r="FB67" s="516"/>
      <c r="FC67" s="516"/>
      <c r="FD67" s="517"/>
      <c r="FE67" s="515"/>
      <c r="FF67" s="516"/>
      <c r="FG67" s="516"/>
      <c r="FH67" s="516"/>
      <c r="FI67" s="516"/>
      <c r="FJ67" s="516"/>
      <c r="FK67" s="516"/>
      <c r="FL67" s="516"/>
      <c r="FM67" s="516"/>
      <c r="FN67" s="517"/>
      <c r="FO67" s="515"/>
      <c r="FP67" s="516"/>
      <c r="FQ67" s="516"/>
      <c r="FR67" s="516"/>
      <c r="FS67" s="516"/>
      <c r="FT67" s="516"/>
      <c r="FU67" s="516"/>
      <c r="FV67" s="516"/>
      <c r="FW67" s="516"/>
      <c r="FX67" s="517"/>
      <c r="FY67" s="515"/>
      <c r="FZ67" s="516"/>
      <c r="GA67" s="516"/>
      <c r="GB67" s="516"/>
      <c r="GC67" s="516"/>
      <c r="GD67" s="516"/>
      <c r="GE67" s="516"/>
      <c r="GF67" s="516"/>
      <c r="GG67" s="516"/>
      <c r="GH67" s="517"/>
      <c r="GI67" s="515"/>
      <c r="GJ67" s="516"/>
      <c r="GK67" s="516"/>
      <c r="GL67" s="516"/>
      <c r="GM67" s="516"/>
      <c r="GN67" s="516"/>
      <c r="GO67" s="516"/>
      <c r="GP67" s="516"/>
      <c r="GQ67" s="516"/>
      <c r="GR67" s="517"/>
      <c r="GS67" s="515"/>
      <c r="GT67" s="516"/>
      <c r="GU67" s="516"/>
      <c r="GV67" s="516"/>
      <c r="GW67" s="516"/>
      <c r="GX67" s="516"/>
      <c r="GY67" s="516"/>
      <c r="GZ67" s="516"/>
      <c r="HA67" s="516"/>
      <c r="HB67" s="517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229"/>
        <v>0</v>
      </c>
      <c r="HN67" s="276">
        <f t="shared" si="244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76" t="e">
        <f t="shared" si="245"/>
        <v>#REF!</v>
      </c>
      <c r="HQ67" s="276">
        <f>+HM67+S!HM67+E!HM67+O!HM67</f>
        <v>0</v>
      </c>
      <c r="HR67" s="276">
        <f t="shared" si="233"/>
        <v>0</v>
      </c>
      <c r="HS67" s="276" t="e">
        <f>+HO67+S!HO67+E!HO67+O!HO67</f>
        <v>#REF!</v>
      </c>
      <c r="HT67" s="276" t="e">
        <f t="shared" si="233"/>
        <v>#REF!</v>
      </c>
      <c r="HV67" s="277">
        <f t="shared" si="246"/>
        <v>0</v>
      </c>
      <c r="HW67" s="277">
        <f t="shared" si="247"/>
        <v>0</v>
      </c>
      <c r="HX67" s="277">
        <f t="shared" si="236"/>
        <v>0</v>
      </c>
      <c r="HY67" s="277">
        <f t="shared" si="237"/>
        <v>0</v>
      </c>
      <c r="HZ67" s="277">
        <f t="shared" si="238"/>
        <v>0</v>
      </c>
      <c r="IA67" s="277">
        <f t="shared" si="239"/>
        <v>0</v>
      </c>
      <c r="IB67" s="277">
        <f t="shared" si="240"/>
        <v>0</v>
      </c>
      <c r="IC67" s="277">
        <f t="shared" si="241"/>
        <v>0</v>
      </c>
      <c r="ID67" s="277">
        <f t="shared" si="242"/>
        <v>0</v>
      </c>
      <c r="IE67" s="277">
        <f t="shared" si="243"/>
        <v>0</v>
      </c>
      <c r="IG67" s="52"/>
      <c r="IK67" s="98" t="e">
        <f t="shared" si="230"/>
        <v>#REF!</v>
      </c>
    </row>
    <row r="68" spans="1:245" s="28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5" t="s">
        <v>50</v>
      </c>
      <c r="K68" s="761">
        <v>0</v>
      </c>
      <c r="L68" s="762">
        <v>0</v>
      </c>
      <c r="M68" s="762">
        <v>0</v>
      </c>
      <c r="N68" s="762">
        <v>0</v>
      </c>
      <c r="O68" s="762">
        <v>0</v>
      </c>
      <c r="P68" s="762">
        <v>0</v>
      </c>
      <c r="Q68" s="762">
        <v>0</v>
      </c>
      <c r="R68" s="762">
        <v>0</v>
      </c>
      <c r="S68" s="762">
        <v>0</v>
      </c>
      <c r="T68" s="724">
        <v>0</v>
      </c>
      <c r="U68" s="761">
        <v>0</v>
      </c>
      <c r="V68" s="762">
        <v>0</v>
      </c>
      <c r="W68" s="762">
        <v>0</v>
      </c>
      <c r="X68" s="723">
        <v>0</v>
      </c>
      <c r="Y68" s="723">
        <v>0</v>
      </c>
      <c r="Z68" s="723">
        <v>0</v>
      </c>
      <c r="AA68" s="723">
        <v>0</v>
      </c>
      <c r="AB68" s="723">
        <v>0</v>
      </c>
      <c r="AC68" s="723">
        <v>0</v>
      </c>
      <c r="AD68" s="724">
        <v>0</v>
      </c>
      <c r="AE68" s="761">
        <v>0</v>
      </c>
      <c r="AF68" s="762">
        <v>0</v>
      </c>
      <c r="AG68" s="763">
        <v>0</v>
      </c>
      <c r="AH68" s="762">
        <v>0</v>
      </c>
      <c r="AI68" s="723">
        <v>0</v>
      </c>
      <c r="AJ68" s="723">
        <v>0</v>
      </c>
      <c r="AK68" s="723">
        <v>0</v>
      </c>
      <c r="AL68" s="723">
        <v>0</v>
      </c>
      <c r="AM68" s="723">
        <v>0</v>
      </c>
      <c r="AN68" s="724">
        <v>0</v>
      </c>
      <c r="AO68" s="761">
        <v>0</v>
      </c>
      <c r="AP68" s="762">
        <v>0</v>
      </c>
      <c r="AQ68" s="762">
        <v>0</v>
      </c>
      <c r="AR68" s="723">
        <v>0</v>
      </c>
      <c r="AS68" s="723">
        <v>0</v>
      </c>
      <c r="AT68" s="723">
        <v>0</v>
      </c>
      <c r="AU68" s="723">
        <v>0</v>
      </c>
      <c r="AV68" s="723">
        <v>0</v>
      </c>
      <c r="AW68" s="723">
        <v>0</v>
      </c>
      <c r="AX68" s="724">
        <v>0</v>
      </c>
      <c r="AY68" s="761">
        <v>0</v>
      </c>
      <c r="AZ68" s="762">
        <v>0</v>
      </c>
      <c r="BA68" s="762">
        <v>0</v>
      </c>
      <c r="BB68" s="762">
        <v>0</v>
      </c>
      <c r="BC68" s="723">
        <v>0</v>
      </c>
      <c r="BD68" s="723">
        <v>0</v>
      </c>
      <c r="BE68" s="723">
        <v>0</v>
      </c>
      <c r="BF68" s="723">
        <v>0</v>
      </c>
      <c r="BG68" s="723">
        <v>0</v>
      </c>
      <c r="BH68" s="724">
        <v>0</v>
      </c>
      <c r="BI68" s="761">
        <v>0</v>
      </c>
      <c r="BJ68" s="762">
        <v>0</v>
      </c>
      <c r="BK68" s="762">
        <v>0</v>
      </c>
      <c r="BL68" s="723">
        <v>0</v>
      </c>
      <c r="BM68" s="723">
        <v>0</v>
      </c>
      <c r="BN68" s="723">
        <v>0</v>
      </c>
      <c r="BO68" s="723">
        <v>0</v>
      </c>
      <c r="BP68" s="723">
        <v>0</v>
      </c>
      <c r="BQ68" s="723">
        <v>0</v>
      </c>
      <c r="BR68" s="724">
        <v>0</v>
      </c>
      <c r="BS68" s="761">
        <v>0</v>
      </c>
      <c r="BT68" s="762">
        <v>0</v>
      </c>
      <c r="BU68" s="762">
        <v>0</v>
      </c>
      <c r="BV68" s="723">
        <v>0</v>
      </c>
      <c r="BW68" s="723">
        <v>0</v>
      </c>
      <c r="BX68" s="723">
        <v>0</v>
      </c>
      <c r="BY68" s="723">
        <v>0</v>
      </c>
      <c r="BZ68" s="723">
        <v>0</v>
      </c>
      <c r="CA68" s="723">
        <v>0</v>
      </c>
      <c r="CB68" s="724">
        <v>0</v>
      </c>
      <c r="CC68" s="761">
        <v>0</v>
      </c>
      <c r="CD68" s="762">
        <v>0</v>
      </c>
      <c r="CE68" s="762">
        <v>0</v>
      </c>
      <c r="CF68" s="723">
        <v>0</v>
      </c>
      <c r="CG68" s="723">
        <v>0</v>
      </c>
      <c r="CH68" s="723">
        <v>0</v>
      </c>
      <c r="CI68" s="723">
        <v>0</v>
      </c>
      <c r="CJ68" s="723">
        <v>0</v>
      </c>
      <c r="CK68" s="723">
        <v>0</v>
      </c>
      <c r="CL68" s="724">
        <v>0</v>
      </c>
      <c r="CM68" s="761">
        <v>0</v>
      </c>
      <c r="CN68" s="762">
        <v>0</v>
      </c>
      <c r="CO68" s="762">
        <v>0</v>
      </c>
      <c r="CP68" s="723">
        <v>0</v>
      </c>
      <c r="CQ68" s="723">
        <v>0</v>
      </c>
      <c r="CR68" s="723">
        <v>0</v>
      </c>
      <c r="CS68" s="723">
        <v>0</v>
      </c>
      <c r="CT68" s="723">
        <v>0</v>
      </c>
      <c r="CU68" s="723">
        <v>0</v>
      </c>
      <c r="CV68" s="724">
        <v>0</v>
      </c>
      <c r="CW68" s="761">
        <v>0</v>
      </c>
      <c r="CX68" s="762">
        <v>0</v>
      </c>
      <c r="CY68" s="762">
        <v>0</v>
      </c>
      <c r="CZ68" s="723">
        <v>0</v>
      </c>
      <c r="DA68" s="723">
        <v>0</v>
      </c>
      <c r="DB68" s="723">
        <v>0</v>
      </c>
      <c r="DC68" s="723">
        <v>0</v>
      </c>
      <c r="DD68" s="723">
        <v>0</v>
      </c>
      <c r="DE68" s="723">
        <v>0</v>
      </c>
      <c r="DF68" s="724">
        <v>0</v>
      </c>
      <c r="DG68" s="761">
        <v>0</v>
      </c>
      <c r="DH68" s="762">
        <v>0</v>
      </c>
      <c r="DI68" s="762">
        <v>0</v>
      </c>
      <c r="DJ68" s="519"/>
      <c r="DK68" s="519"/>
      <c r="DL68" s="519"/>
      <c r="DM68" s="519"/>
      <c r="DN68" s="519"/>
      <c r="DO68" s="519"/>
      <c r="DP68" s="520"/>
      <c r="DQ68" s="518"/>
      <c r="DR68" s="519"/>
      <c r="DS68" s="519"/>
      <c r="DT68" s="519"/>
      <c r="DU68" s="519"/>
      <c r="DV68" s="519"/>
      <c r="DW68" s="519"/>
      <c r="DX68" s="519"/>
      <c r="DY68" s="519"/>
      <c r="DZ68" s="520"/>
      <c r="EA68" s="518"/>
      <c r="EB68" s="519"/>
      <c r="EC68" s="519"/>
      <c r="ED68" s="519"/>
      <c r="EE68" s="519"/>
      <c r="EF68" s="519"/>
      <c r="EG68" s="519"/>
      <c r="EH68" s="519"/>
      <c r="EI68" s="519"/>
      <c r="EJ68" s="520"/>
      <c r="EK68" s="518"/>
      <c r="EL68" s="519"/>
      <c r="EM68" s="519"/>
      <c r="EN68" s="519"/>
      <c r="EO68" s="519"/>
      <c r="EP68" s="519"/>
      <c r="EQ68" s="519"/>
      <c r="ER68" s="519"/>
      <c r="ES68" s="519"/>
      <c r="ET68" s="520"/>
      <c r="EU68" s="518"/>
      <c r="EV68" s="519"/>
      <c r="EW68" s="519"/>
      <c r="EX68" s="519"/>
      <c r="EY68" s="519"/>
      <c r="EZ68" s="519"/>
      <c r="FA68" s="519"/>
      <c r="FB68" s="519"/>
      <c r="FC68" s="519"/>
      <c r="FD68" s="520"/>
      <c r="FE68" s="518"/>
      <c r="FF68" s="519"/>
      <c r="FG68" s="519"/>
      <c r="FH68" s="519"/>
      <c r="FI68" s="519"/>
      <c r="FJ68" s="519"/>
      <c r="FK68" s="519"/>
      <c r="FL68" s="519"/>
      <c r="FM68" s="519"/>
      <c r="FN68" s="520"/>
      <c r="FO68" s="518"/>
      <c r="FP68" s="519"/>
      <c r="FQ68" s="519"/>
      <c r="FR68" s="519"/>
      <c r="FS68" s="519"/>
      <c r="FT68" s="519"/>
      <c r="FU68" s="519"/>
      <c r="FV68" s="519"/>
      <c r="FW68" s="519"/>
      <c r="FX68" s="520"/>
      <c r="FY68" s="518"/>
      <c r="FZ68" s="519"/>
      <c r="GA68" s="519"/>
      <c r="GB68" s="519"/>
      <c r="GC68" s="519"/>
      <c r="GD68" s="519"/>
      <c r="GE68" s="519"/>
      <c r="GF68" s="519"/>
      <c r="GG68" s="519"/>
      <c r="GH68" s="520"/>
      <c r="GI68" s="518"/>
      <c r="GJ68" s="519"/>
      <c r="GK68" s="519"/>
      <c r="GL68" s="519"/>
      <c r="GM68" s="519"/>
      <c r="GN68" s="519"/>
      <c r="GO68" s="519"/>
      <c r="GP68" s="519"/>
      <c r="GQ68" s="519"/>
      <c r="GR68" s="520"/>
      <c r="GS68" s="518"/>
      <c r="GT68" s="519"/>
      <c r="GU68" s="519"/>
      <c r="GV68" s="519"/>
      <c r="GW68" s="519"/>
      <c r="GX68" s="519"/>
      <c r="GY68" s="519"/>
      <c r="GZ68" s="519"/>
      <c r="HA68" s="519"/>
      <c r="HB68" s="520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229"/>
        <v>0</v>
      </c>
      <c r="HN68" s="279">
        <f t="shared" si="244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79" t="e">
        <f t="shared" si="245"/>
        <v>#REF!</v>
      </c>
      <c r="HQ68" s="279">
        <f>+HM68+S!HM68+E!HM68+O!HM68</f>
        <v>0</v>
      </c>
      <c r="HR68" s="279">
        <f t="shared" si="233"/>
        <v>0</v>
      </c>
      <c r="HS68" s="279" t="e">
        <f>+HO68+S!HO68+E!HO68+O!HO68</f>
        <v>#REF!</v>
      </c>
      <c r="HT68" s="279" t="e">
        <f t="shared" si="233"/>
        <v>#REF!</v>
      </c>
      <c r="HV68" s="100">
        <f t="shared" si="246"/>
        <v>0</v>
      </c>
      <c r="HW68" s="100">
        <f t="shared" si="247"/>
        <v>0</v>
      </c>
      <c r="HX68" s="100">
        <f t="shared" si="236"/>
        <v>0</v>
      </c>
      <c r="HY68" s="100">
        <f t="shared" si="237"/>
        <v>0</v>
      </c>
      <c r="HZ68" s="100">
        <f t="shared" si="238"/>
        <v>0</v>
      </c>
      <c r="IA68" s="100">
        <f t="shared" si="239"/>
        <v>0</v>
      </c>
      <c r="IB68" s="100">
        <f t="shared" si="240"/>
        <v>0</v>
      </c>
      <c r="IC68" s="100">
        <f t="shared" si="241"/>
        <v>0</v>
      </c>
      <c r="ID68" s="100">
        <f t="shared" si="242"/>
        <v>0</v>
      </c>
      <c r="IE68" s="100">
        <f t="shared" si="243"/>
        <v>0</v>
      </c>
      <c r="IG68" s="52"/>
      <c r="IK68" s="98" t="e">
        <f t="shared" si="230"/>
        <v>#REF!</v>
      </c>
    </row>
    <row r="69" spans="1:245" s="28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764">
        <v>0</v>
      </c>
      <c r="L69" s="709">
        <v>0</v>
      </c>
      <c r="M69" s="709">
        <v>0</v>
      </c>
      <c r="N69" s="709">
        <v>0</v>
      </c>
      <c r="O69" s="709">
        <v>0</v>
      </c>
      <c r="P69" s="709">
        <v>0</v>
      </c>
      <c r="Q69" s="709">
        <v>0</v>
      </c>
      <c r="R69" s="709">
        <v>0</v>
      </c>
      <c r="S69" s="709">
        <v>0</v>
      </c>
      <c r="T69" s="726">
        <v>0</v>
      </c>
      <c r="U69" s="764">
        <v>0</v>
      </c>
      <c r="V69" s="709">
        <v>0</v>
      </c>
      <c r="W69" s="709">
        <v>0</v>
      </c>
      <c r="X69" s="710">
        <v>0</v>
      </c>
      <c r="Y69" s="710">
        <v>0</v>
      </c>
      <c r="Z69" s="710">
        <v>0</v>
      </c>
      <c r="AA69" s="710">
        <v>0</v>
      </c>
      <c r="AB69" s="710">
        <v>0</v>
      </c>
      <c r="AC69" s="710">
        <v>0</v>
      </c>
      <c r="AD69" s="726">
        <v>0</v>
      </c>
      <c r="AE69" s="764">
        <v>0</v>
      </c>
      <c r="AF69" s="709">
        <v>0</v>
      </c>
      <c r="AG69" s="711">
        <v>0</v>
      </c>
      <c r="AH69" s="709">
        <v>0</v>
      </c>
      <c r="AI69" s="710">
        <v>0</v>
      </c>
      <c r="AJ69" s="710">
        <v>0</v>
      </c>
      <c r="AK69" s="710">
        <v>0</v>
      </c>
      <c r="AL69" s="710">
        <v>0</v>
      </c>
      <c r="AM69" s="710">
        <v>0</v>
      </c>
      <c r="AN69" s="726">
        <v>0</v>
      </c>
      <c r="AO69" s="764">
        <v>0</v>
      </c>
      <c r="AP69" s="709">
        <v>0</v>
      </c>
      <c r="AQ69" s="709">
        <v>0</v>
      </c>
      <c r="AR69" s="710">
        <v>0</v>
      </c>
      <c r="AS69" s="710">
        <v>0</v>
      </c>
      <c r="AT69" s="710">
        <v>0</v>
      </c>
      <c r="AU69" s="710">
        <v>0</v>
      </c>
      <c r="AV69" s="710">
        <v>0</v>
      </c>
      <c r="AW69" s="710">
        <v>0</v>
      </c>
      <c r="AX69" s="726">
        <v>0</v>
      </c>
      <c r="AY69" s="764">
        <v>0</v>
      </c>
      <c r="AZ69" s="709">
        <v>0</v>
      </c>
      <c r="BA69" s="709">
        <v>0</v>
      </c>
      <c r="BB69" s="709">
        <v>0</v>
      </c>
      <c r="BC69" s="710">
        <v>0</v>
      </c>
      <c r="BD69" s="710">
        <v>0</v>
      </c>
      <c r="BE69" s="710">
        <v>0</v>
      </c>
      <c r="BF69" s="710">
        <v>0</v>
      </c>
      <c r="BG69" s="710">
        <v>0</v>
      </c>
      <c r="BH69" s="726">
        <v>0</v>
      </c>
      <c r="BI69" s="764">
        <v>0</v>
      </c>
      <c r="BJ69" s="709">
        <v>0</v>
      </c>
      <c r="BK69" s="709">
        <v>0</v>
      </c>
      <c r="BL69" s="710">
        <v>0</v>
      </c>
      <c r="BM69" s="710">
        <v>0</v>
      </c>
      <c r="BN69" s="710">
        <v>0</v>
      </c>
      <c r="BO69" s="710">
        <v>0</v>
      </c>
      <c r="BP69" s="710">
        <v>0</v>
      </c>
      <c r="BQ69" s="710">
        <v>0</v>
      </c>
      <c r="BR69" s="726">
        <v>0</v>
      </c>
      <c r="BS69" s="764">
        <v>0</v>
      </c>
      <c r="BT69" s="709">
        <v>0</v>
      </c>
      <c r="BU69" s="709">
        <v>0</v>
      </c>
      <c r="BV69" s="710">
        <v>0</v>
      </c>
      <c r="BW69" s="710">
        <v>0</v>
      </c>
      <c r="BX69" s="710">
        <v>0</v>
      </c>
      <c r="BY69" s="710">
        <v>0</v>
      </c>
      <c r="BZ69" s="710">
        <v>0</v>
      </c>
      <c r="CA69" s="710">
        <v>0</v>
      </c>
      <c r="CB69" s="726">
        <v>0</v>
      </c>
      <c r="CC69" s="764">
        <v>0</v>
      </c>
      <c r="CD69" s="709">
        <v>0</v>
      </c>
      <c r="CE69" s="709">
        <v>0</v>
      </c>
      <c r="CF69" s="710">
        <v>0</v>
      </c>
      <c r="CG69" s="710">
        <v>0</v>
      </c>
      <c r="CH69" s="710">
        <v>0</v>
      </c>
      <c r="CI69" s="710">
        <v>0</v>
      </c>
      <c r="CJ69" s="710">
        <v>0</v>
      </c>
      <c r="CK69" s="710">
        <v>0</v>
      </c>
      <c r="CL69" s="726">
        <v>0</v>
      </c>
      <c r="CM69" s="764">
        <v>0</v>
      </c>
      <c r="CN69" s="709">
        <v>0</v>
      </c>
      <c r="CO69" s="709">
        <v>0</v>
      </c>
      <c r="CP69" s="710">
        <v>0</v>
      </c>
      <c r="CQ69" s="710">
        <v>0</v>
      </c>
      <c r="CR69" s="710">
        <v>0</v>
      </c>
      <c r="CS69" s="710">
        <v>0</v>
      </c>
      <c r="CT69" s="710">
        <v>0</v>
      </c>
      <c r="CU69" s="710">
        <v>0</v>
      </c>
      <c r="CV69" s="726">
        <v>0</v>
      </c>
      <c r="CW69" s="764">
        <v>0</v>
      </c>
      <c r="CX69" s="709">
        <v>0</v>
      </c>
      <c r="CY69" s="709">
        <v>0</v>
      </c>
      <c r="CZ69" s="710">
        <v>0</v>
      </c>
      <c r="DA69" s="710">
        <v>0</v>
      </c>
      <c r="DB69" s="710">
        <v>0</v>
      </c>
      <c r="DC69" s="710">
        <v>0</v>
      </c>
      <c r="DD69" s="710">
        <v>0</v>
      </c>
      <c r="DE69" s="710">
        <v>0</v>
      </c>
      <c r="DF69" s="726">
        <v>0</v>
      </c>
      <c r="DG69" s="764">
        <v>0</v>
      </c>
      <c r="DH69" s="709">
        <v>0</v>
      </c>
      <c r="DI69" s="709">
        <v>0</v>
      </c>
      <c r="DJ69" s="522"/>
      <c r="DK69" s="522"/>
      <c r="DL69" s="522"/>
      <c r="DM69" s="522"/>
      <c r="DN69" s="522"/>
      <c r="DO69" s="522"/>
      <c r="DP69" s="523"/>
      <c r="DQ69" s="521"/>
      <c r="DR69" s="522"/>
      <c r="DS69" s="522"/>
      <c r="DT69" s="522"/>
      <c r="DU69" s="522"/>
      <c r="DV69" s="522"/>
      <c r="DW69" s="522"/>
      <c r="DX69" s="522"/>
      <c r="DY69" s="522"/>
      <c r="DZ69" s="523"/>
      <c r="EA69" s="521"/>
      <c r="EB69" s="522"/>
      <c r="EC69" s="522"/>
      <c r="ED69" s="522"/>
      <c r="EE69" s="522"/>
      <c r="EF69" s="522"/>
      <c r="EG69" s="522"/>
      <c r="EH69" s="522"/>
      <c r="EI69" s="522"/>
      <c r="EJ69" s="523"/>
      <c r="EK69" s="521"/>
      <c r="EL69" s="522"/>
      <c r="EM69" s="522"/>
      <c r="EN69" s="522"/>
      <c r="EO69" s="522"/>
      <c r="EP69" s="522"/>
      <c r="EQ69" s="522"/>
      <c r="ER69" s="522"/>
      <c r="ES69" s="522"/>
      <c r="ET69" s="523"/>
      <c r="EU69" s="521"/>
      <c r="EV69" s="522"/>
      <c r="EW69" s="522"/>
      <c r="EX69" s="522"/>
      <c r="EY69" s="522"/>
      <c r="EZ69" s="522"/>
      <c r="FA69" s="522"/>
      <c r="FB69" s="522"/>
      <c r="FC69" s="522"/>
      <c r="FD69" s="523"/>
      <c r="FE69" s="521"/>
      <c r="FF69" s="522"/>
      <c r="FG69" s="522"/>
      <c r="FH69" s="522"/>
      <c r="FI69" s="522"/>
      <c r="FJ69" s="522"/>
      <c r="FK69" s="522"/>
      <c r="FL69" s="522"/>
      <c r="FM69" s="522"/>
      <c r="FN69" s="523"/>
      <c r="FO69" s="521"/>
      <c r="FP69" s="522"/>
      <c r="FQ69" s="522"/>
      <c r="FR69" s="522"/>
      <c r="FS69" s="522"/>
      <c r="FT69" s="522"/>
      <c r="FU69" s="522"/>
      <c r="FV69" s="522"/>
      <c r="FW69" s="522"/>
      <c r="FX69" s="523"/>
      <c r="FY69" s="521"/>
      <c r="FZ69" s="522"/>
      <c r="GA69" s="522"/>
      <c r="GB69" s="522"/>
      <c r="GC69" s="522"/>
      <c r="GD69" s="522"/>
      <c r="GE69" s="522"/>
      <c r="GF69" s="522"/>
      <c r="GG69" s="522"/>
      <c r="GH69" s="523"/>
      <c r="GI69" s="521"/>
      <c r="GJ69" s="522"/>
      <c r="GK69" s="522"/>
      <c r="GL69" s="522"/>
      <c r="GM69" s="522"/>
      <c r="GN69" s="522"/>
      <c r="GO69" s="522"/>
      <c r="GP69" s="522"/>
      <c r="GQ69" s="522"/>
      <c r="GR69" s="523"/>
      <c r="GS69" s="521"/>
      <c r="GT69" s="522"/>
      <c r="GU69" s="522"/>
      <c r="GV69" s="522"/>
      <c r="GW69" s="522"/>
      <c r="GX69" s="522"/>
      <c r="GY69" s="522"/>
      <c r="GZ69" s="522"/>
      <c r="HA69" s="522"/>
      <c r="HB69" s="523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229"/>
        <v>0</v>
      </c>
      <c r="HN69" s="84">
        <f t="shared" si="244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4" t="e">
        <f t="shared" si="245"/>
        <v>#REF!</v>
      </c>
      <c r="HQ69" s="84">
        <f>+HM69+S!HM69+E!HM69+O!HM69</f>
        <v>0</v>
      </c>
      <c r="HR69" s="84">
        <f t="shared" si="233"/>
        <v>0</v>
      </c>
      <c r="HS69" s="84" t="e">
        <f>+HO69+S!HO69+E!HO69+O!HO69</f>
        <v>#REF!</v>
      </c>
      <c r="HT69" s="84" t="e">
        <f t="shared" si="233"/>
        <v>#REF!</v>
      </c>
      <c r="HV69" s="86">
        <f t="shared" si="246"/>
        <v>0</v>
      </c>
      <c r="HW69" s="86">
        <f t="shared" si="247"/>
        <v>0</v>
      </c>
      <c r="HX69" s="86">
        <f t="shared" si="236"/>
        <v>0</v>
      </c>
      <c r="HY69" s="86">
        <f t="shared" si="237"/>
        <v>0</v>
      </c>
      <c r="HZ69" s="86">
        <f t="shared" si="238"/>
        <v>0</v>
      </c>
      <c r="IA69" s="86">
        <f t="shared" si="239"/>
        <v>0</v>
      </c>
      <c r="IB69" s="86">
        <f t="shared" si="240"/>
        <v>0</v>
      </c>
      <c r="IC69" s="86">
        <f t="shared" si="241"/>
        <v>0</v>
      </c>
      <c r="ID69" s="86">
        <f t="shared" si="242"/>
        <v>0</v>
      </c>
      <c r="IE69" s="86">
        <f t="shared" si="243"/>
        <v>0</v>
      </c>
      <c r="IG69" s="52"/>
      <c r="IK69" s="98" t="e">
        <f t="shared" si="230"/>
        <v>#REF!</v>
      </c>
    </row>
    <row r="70" spans="1:245" s="28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764">
        <v>0</v>
      </c>
      <c r="L70" s="709">
        <v>0</v>
      </c>
      <c r="M70" s="709">
        <v>0</v>
      </c>
      <c r="N70" s="709">
        <v>0</v>
      </c>
      <c r="O70" s="709">
        <v>0</v>
      </c>
      <c r="P70" s="709">
        <v>0</v>
      </c>
      <c r="Q70" s="709">
        <v>0</v>
      </c>
      <c r="R70" s="709">
        <v>0</v>
      </c>
      <c r="S70" s="709">
        <v>0</v>
      </c>
      <c r="T70" s="726">
        <v>0</v>
      </c>
      <c r="U70" s="764">
        <v>0</v>
      </c>
      <c r="V70" s="709">
        <v>0</v>
      </c>
      <c r="W70" s="709">
        <v>0</v>
      </c>
      <c r="X70" s="710">
        <v>0</v>
      </c>
      <c r="Y70" s="710">
        <v>0</v>
      </c>
      <c r="Z70" s="710">
        <v>0</v>
      </c>
      <c r="AA70" s="710">
        <v>0</v>
      </c>
      <c r="AB70" s="710">
        <v>0</v>
      </c>
      <c r="AC70" s="710">
        <v>0</v>
      </c>
      <c r="AD70" s="726">
        <v>0</v>
      </c>
      <c r="AE70" s="764">
        <v>0</v>
      </c>
      <c r="AF70" s="709">
        <v>0</v>
      </c>
      <c r="AG70" s="711">
        <v>0</v>
      </c>
      <c r="AH70" s="709">
        <v>0</v>
      </c>
      <c r="AI70" s="710">
        <v>0</v>
      </c>
      <c r="AJ70" s="710">
        <v>0</v>
      </c>
      <c r="AK70" s="710">
        <v>0</v>
      </c>
      <c r="AL70" s="710">
        <v>0</v>
      </c>
      <c r="AM70" s="710">
        <v>0</v>
      </c>
      <c r="AN70" s="726">
        <v>0</v>
      </c>
      <c r="AO70" s="764">
        <v>0</v>
      </c>
      <c r="AP70" s="709">
        <v>0</v>
      </c>
      <c r="AQ70" s="709">
        <v>0</v>
      </c>
      <c r="AR70" s="710">
        <v>0</v>
      </c>
      <c r="AS70" s="710">
        <v>0</v>
      </c>
      <c r="AT70" s="710">
        <v>0</v>
      </c>
      <c r="AU70" s="710">
        <v>0</v>
      </c>
      <c r="AV70" s="710">
        <v>0</v>
      </c>
      <c r="AW70" s="710">
        <v>0</v>
      </c>
      <c r="AX70" s="726">
        <v>0</v>
      </c>
      <c r="AY70" s="764">
        <v>0</v>
      </c>
      <c r="AZ70" s="709">
        <v>0</v>
      </c>
      <c r="BA70" s="709">
        <v>0</v>
      </c>
      <c r="BB70" s="709">
        <v>0</v>
      </c>
      <c r="BC70" s="710">
        <v>0</v>
      </c>
      <c r="BD70" s="710">
        <v>0</v>
      </c>
      <c r="BE70" s="710">
        <v>0</v>
      </c>
      <c r="BF70" s="710">
        <v>0</v>
      </c>
      <c r="BG70" s="710">
        <v>0</v>
      </c>
      <c r="BH70" s="726">
        <v>0</v>
      </c>
      <c r="BI70" s="764">
        <v>0</v>
      </c>
      <c r="BJ70" s="709">
        <v>0</v>
      </c>
      <c r="BK70" s="709">
        <v>0</v>
      </c>
      <c r="BL70" s="710">
        <v>0</v>
      </c>
      <c r="BM70" s="710">
        <v>0</v>
      </c>
      <c r="BN70" s="710">
        <v>0</v>
      </c>
      <c r="BO70" s="710">
        <v>0</v>
      </c>
      <c r="BP70" s="710">
        <v>0</v>
      </c>
      <c r="BQ70" s="710">
        <v>0</v>
      </c>
      <c r="BR70" s="726">
        <v>0</v>
      </c>
      <c r="BS70" s="764">
        <v>0</v>
      </c>
      <c r="BT70" s="709">
        <v>0</v>
      </c>
      <c r="BU70" s="709">
        <v>0</v>
      </c>
      <c r="BV70" s="710">
        <v>0</v>
      </c>
      <c r="BW70" s="710">
        <v>0</v>
      </c>
      <c r="BX70" s="710">
        <v>0</v>
      </c>
      <c r="BY70" s="710">
        <v>0</v>
      </c>
      <c r="BZ70" s="710">
        <v>0</v>
      </c>
      <c r="CA70" s="710">
        <v>0</v>
      </c>
      <c r="CB70" s="726">
        <v>0</v>
      </c>
      <c r="CC70" s="764">
        <v>0</v>
      </c>
      <c r="CD70" s="709">
        <v>0</v>
      </c>
      <c r="CE70" s="709">
        <v>0</v>
      </c>
      <c r="CF70" s="710">
        <v>0</v>
      </c>
      <c r="CG70" s="710">
        <v>0</v>
      </c>
      <c r="CH70" s="710">
        <v>0</v>
      </c>
      <c r="CI70" s="710">
        <v>0</v>
      </c>
      <c r="CJ70" s="710">
        <v>0</v>
      </c>
      <c r="CK70" s="710">
        <v>0</v>
      </c>
      <c r="CL70" s="726">
        <v>0</v>
      </c>
      <c r="CM70" s="764">
        <v>0</v>
      </c>
      <c r="CN70" s="709">
        <v>0</v>
      </c>
      <c r="CO70" s="709">
        <v>0</v>
      </c>
      <c r="CP70" s="710">
        <v>0</v>
      </c>
      <c r="CQ70" s="710">
        <v>0</v>
      </c>
      <c r="CR70" s="710">
        <v>0</v>
      </c>
      <c r="CS70" s="710">
        <v>0</v>
      </c>
      <c r="CT70" s="710">
        <v>0</v>
      </c>
      <c r="CU70" s="710">
        <v>0</v>
      </c>
      <c r="CV70" s="726">
        <v>0</v>
      </c>
      <c r="CW70" s="764">
        <v>0</v>
      </c>
      <c r="CX70" s="709">
        <v>0</v>
      </c>
      <c r="CY70" s="709">
        <v>0</v>
      </c>
      <c r="CZ70" s="710">
        <v>0</v>
      </c>
      <c r="DA70" s="710">
        <v>0</v>
      </c>
      <c r="DB70" s="710">
        <v>0</v>
      </c>
      <c r="DC70" s="710">
        <v>0</v>
      </c>
      <c r="DD70" s="710">
        <v>0</v>
      </c>
      <c r="DE70" s="710">
        <v>0</v>
      </c>
      <c r="DF70" s="726">
        <v>0</v>
      </c>
      <c r="DG70" s="764">
        <v>0</v>
      </c>
      <c r="DH70" s="709">
        <v>0</v>
      </c>
      <c r="DI70" s="709">
        <v>0</v>
      </c>
      <c r="DJ70" s="522"/>
      <c r="DK70" s="522"/>
      <c r="DL70" s="522"/>
      <c r="DM70" s="522"/>
      <c r="DN70" s="522"/>
      <c r="DO70" s="522"/>
      <c r="DP70" s="523"/>
      <c r="DQ70" s="521"/>
      <c r="DR70" s="522"/>
      <c r="DS70" s="522"/>
      <c r="DT70" s="522"/>
      <c r="DU70" s="522"/>
      <c r="DV70" s="522"/>
      <c r="DW70" s="522"/>
      <c r="DX70" s="522"/>
      <c r="DY70" s="522"/>
      <c r="DZ70" s="523"/>
      <c r="EA70" s="521"/>
      <c r="EB70" s="522"/>
      <c r="EC70" s="522"/>
      <c r="ED70" s="522"/>
      <c r="EE70" s="522"/>
      <c r="EF70" s="522"/>
      <c r="EG70" s="522"/>
      <c r="EH70" s="522"/>
      <c r="EI70" s="522"/>
      <c r="EJ70" s="523"/>
      <c r="EK70" s="521"/>
      <c r="EL70" s="522"/>
      <c r="EM70" s="522"/>
      <c r="EN70" s="522"/>
      <c r="EO70" s="522"/>
      <c r="EP70" s="522"/>
      <c r="EQ70" s="522"/>
      <c r="ER70" s="522"/>
      <c r="ES70" s="522"/>
      <c r="ET70" s="523"/>
      <c r="EU70" s="521"/>
      <c r="EV70" s="522"/>
      <c r="EW70" s="522"/>
      <c r="EX70" s="522"/>
      <c r="EY70" s="522"/>
      <c r="EZ70" s="522"/>
      <c r="FA70" s="522"/>
      <c r="FB70" s="522"/>
      <c r="FC70" s="522"/>
      <c r="FD70" s="523"/>
      <c r="FE70" s="521"/>
      <c r="FF70" s="522"/>
      <c r="FG70" s="522"/>
      <c r="FH70" s="522"/>
      <c r="FI70" s="522"/>
      <c r="FJ70" s="522"/>
      <c r="FK70" s="522"/>
      <c r="FL70" s="522"/>
      <c r="FM70" s="522"/>
      <c r="FN70" s="523"/>
      <c r="FO70" s="521"/>
      <c r="FP70" s="522"/>
      <c r="FQ70" s="522"/>
      <c r="FR70" s="522"/>
      <c r="FS70" s="522"/>
      <c r="FT70" s="522"/>
      <c r="FU70" s="522"/>
      <c r="FV70" s="522"/>
      <c r="FW70" s="522"/>
      <c r="FX70" s="523"/>
      <c r="FY70" s="521"/>
      <c r="FZ70" s="522"/>
      <c r="GA70" s="522"/>
      <c r="GB70" s="522"/>
      <c r="GC70" s="522"/>
      <c r="GD70" s="522"/>
      <c r="GE70" s="522"/>
      <c r="GF70" s="522"/>
      <c r="GG70" s="522"/>
      <c r="GH70" s="523"/>
      <c r="GI70" s="521"/>
      <c r="GJ70" s="522"/>
      <c r="GK70" s="522"/>
      <c r="GL70" s="522"/>
      <c r="GM70" s="522"/>
      <c r="GN70" s="522"/>
      <c r="GO70" s="522"/>
      <c r="GP70" s="522"/>
      <c r="GQ70" s="522"/>
      <c r="GR70" s="523"/>
      <c r="GS70" s="521"/>
      <c r="GT70" s="522"/>
      <c r="GU70" s="522"/>
      <c r="GV70" s="522"/>
      <c r="GW70" s="522"/>
      <c r="GX70" s="522"/>
      <c r="GY70" s="522"/>
      <c r="GZ70" s="522"/>
      <c r="HA70" s="522"/>
      <c r="HB70" s="523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229"/>
        <v>0</v>
      </c>
      <c r="HN70" s="84">
        <f t="shared" si="244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4" t="e">
        <f t="shared" si="245"/>
        <v>#REF!</v>
      </c>
      <c r="HQ70" s="84">
        <f>+HM70+S!HM70+E!HM70+O!HM70</f>
        <v>0</v>
      </c>
      <c r="HR70" s="84">
        <f t="shared" si="233"/>
        <v>0</v>
      </c>
      <c r="HS70" s="84" t="e">
        <f>+HO70+S!HO70+E!HO70+O!HO70</f>
        <v>#REF!</v>
      </c>
      <c r="HT70" s="84" t="e">
        <f t="shared" si="233"/>
        <v>#REF!</v>
      </c>
      <c r="HV70" s="86">
        <f t="shared" si="246"/>
        <v>0</v>
      </c>
      <c r="HW70" s="86">
        <f t="shared" si="247"/>
        <v>0</v>
      </c>
      <c r="HX70" s="86">
        <f t="shared" si="236"/>
        <v>0</v>
      </c>
      <c r="HY70" s="86">
        <f t="shared" si="237"/>
        <v>0</v>
      </c>
      <c r="HZ70" s="86">
        <f t="shared" si="238"/>
        <v>0</v>
      </c>
      <c r="IA70" s="86">
        <f t="shared" si="239"/>
        <v>0</v>
      </c>
      <c r="IB70" s="86">
        <f t="shared" si="240"/>
        <v>0</v>
      </c>
      <c r="IC70" s="86">
        <f t="shared" si="241"/>
        <v>0</v>
      </c>
      <c r="ID70" s="86">
        <f t="shared" si="242"/>
        <v>0</v>
      </c>
      <c r="IE70" s="86">
        <f t="shared" si="243"/>
        <v>0</v>
      </c>
      <c r="IG70" s="52"/>
      <c r="IK70" s="98" t="e">
        <f t="shared" si="230"/>
        <v>#REF!</v>
      </c>
    </row>
    <row r="71" spans="1:245" s="28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6" t="s">
        <v>53</v>
      </c>
      <c r="K71" s="765">
        <v>0</v>
      </c>
      <c r="L71" s="766">
        <v>0</v>
      </c>
      <c r="M71" s="766">
        <v>0</v>
      </c>
      <c r="N71" s="766">
        <v>0</v>
      </c>
      <c r="O71" s="766">
        <v>0</v>
      </c>
      <c r="P71" s="766">
        <v>0</v>
      </c>
      <c r="Q71" s="766">
        <v>0</v>
      </c>
      <c r="R71" s="766">
        <v>0</v>
      </c>
      <c r="S71" s="766">
        <v>0</v>
      </c>
      <c r="T71" s="729">
        <v>0</v>
      </c>
      <c r="U71" s="765">
        <v>0</v>
      </c>
      <c r="V71" s="766">
        <v>0</v>
      </c>
      <c r="W71" s="766">
        <v>0</v>
      </c>
      <c r="X71" s="728">
        <v>0</v>
      </c>
      <c r="Y71" s="728">
        <v>0</v>
      </c>
      <c r="Z71" s="728">
        <v>0</v>
      </c>
      <c r="AA71" s="728">
        <v>0</v>
      </c>
      <c r="AB71" s="728">
        <v>0</v>
      </c>
      <c r="AC71" s="728">
        <v>0</v>
      </c>
      <c r="AD71" s="729">
        <v>0</v>
      </c>
      <c r="AE71" s="765">
        <v>0</v>
      </c>
      <c r="AF71" s="766">
        <v>0</v>
      </c>
      <c r="AG71" s="767">
        <v>0</v>
      </c>
      <c r="AH71" s="766">
        <v>0</v>
      </c>
      <c r="AI71" s="728">
        <v>0</v>
      </c>
      <c r="AJ71" s="728">
        <v>0</v>
      </c>
      <c r="AK71" s="728">
        <v>0</v>
      </c>
      <c r="AL71" s="728">
        <v>0</v>
      </c>
      <c r="AM71" s="728">
        <v>0</v>
      </c>
      <c r="AN71" s="729">
        <v>0</v>
      </c>
      <c r="AO71" s="765">
        <v>0</v>
      </c>
      <c r="AP71" s="766">
        <v>0</v>
      </c>
      <c r="AQ71" s="766">
        <v>0</v>
      </c>
      <c r="AR71" s="728">
        <v>0</v>
      </c>
      <c r="AS71" s="728">
        <v>0</v>
      </c>
      <c r="AT71" s="728">
        <v>0</v>
      </c>
      <c r="AU71" s="728">
        <v>0</v>
      </c>
      <c r="AV71" s="728">
        <v>0</v>
      </c>
      <c r="AW71" s="728">
        <v>0</v>
      </c>
      <c r="AX71" s="729">
        <v>0</v>
      </c>
      <c r="AY71" s="765">
        <v>0</v>
      </c>
      <c r="AZ71" s="766">
        <v>0</v>
      </c>
      <c r="BA71" s="766">
        <v>0</v>
      </c>
      <c r="BB71" s="766">
        <v>0</v>
      </c>
      <c r="BC71" s="728">
        <v>0</v>
      </c>
      <c r="BD71" s="728">
        <v>0</v>
      </c>
      <c r="BE71" s="728">
        <v>0</v>
      </c>
      <c r="BF71" s="728">
        <v>0</v>
      </c>
      <c r="BG71" s="728">
        <v>0</v>
      </c>
      <c r="BH71" s="729">
        <v>0</v>
      </c>
      <c r="BI71" s="765">
        <v>0</v>
      </c>
      <c r="BJ71" s="766">
        <v>0</v>
      </c>
      <c r="BK71" s="766">
        <v>0</v>
      </c>
      <c r="BL71" s="728">
        <v>0</v>
      </c>
      <c r="BM71" s="728">
        <v>0</v>
      </c>
      <c r="BN71" s="728">
        <v>0</v>
      </c>
      <c r="BO71" s="728">
        <v>0</v>
      </c>
      <c r="BP71" s="728">
        <v>0</v>
      </c>
      <c r="BQ71" s="728">
        <v>0</v>
      </c>
      <c r="BR71" s="729">
        <v>0</v>
      </c>
      <c r="BS71" s="765">
        <v>0</v>
      </c>
      <c r="BT71" s="766">
        <v>0</v>
      </c>
      <c r="BU71" s="766">
        <v>0</v>
      </c>
      <c r="BV71" s="728">
        <v>0</v>
      </c>
      <c r="BW71" s="728">
        <v>0</v>
      </c>
      <c r="BX71" s="728">
        <v>0</v>
      </c>
      <c r="BY71" s="728">
        <v>0</v>
      </c>
      <c r="BZ71" s="728">
        <v>0</v>
      </c>
      <c r="CA71" s="728">
        <v>0</v>
      </c>
      <c r="CB71" s="729">
        <v>0</v>
      </c>
      <c r="CC71" s="765">
        <v>0</v>
      </c>
      <c r="CD71" s="766">
        <v>0</v>
      </c>
      <c r="CE71" s="766">
        <v>0</v>
      </c>
      <c r="CF71" s="728">
        <v>0</v>
      </c>
      <c r="CG71" s="728">
        <v>0</v>
      </c>
      <c r="CH71" s="728">
        <v>0</v>
      </c>
      <c r="CI71" s="728">
        <v>0</v>
      </c>
      <c r="CJ71" s="728">
        <v>0</v>
      </c>
      <c r="CK71" s="728">
        <v>0</v>
      </c>
      <c r="CL71" s="729">
        <v>0</v>
      </c>
      <c r="CM71" s="765">
        <v>0</v>
      </c>
      <c r="CN71" s="766">
        <v>0</v>
      </c>
      <c r="CO71" s="766">
        <v>0</v>
      </c>
      <c r="CP71" s="728">
        <v>0</v>
      </c>
      <c r="CQ71" s="728">
        <v>0</v>
      </c>
      <c r="CR71" s="728">
        <v>0</v>
      </c>
      <c r="CS71" s="728">
        <v>0</v>
      </c>
      <c r="CT71" s="728">
        <v>0</v>
      </c>
      <c r="CU71" s="728">
        <v>0</v>
      </c>
      <c r="CV71" s="729">
        <v>0</v>
      </c>
      <c r="CW71" s="765">
        <v>0</v>
      </c>
      <c r="CX71" s="766">
        <v>0</v>
      </c>
      <c r="CY71" s="766">
        <v>0</v>
      </c>
      <c r="CZ71" s="728">
        <v>0</v>
      </c>
      <c r="DA71" s="728">
        <v>0</v>
      </c>
      <c r="DB71" s="728">
        <v>0</v>
      </c>
      <c r="DC71" s="728">
        <v>0</v>
      </c>
      <c r="DD71" s="728">
        <v>0</v>
      </c>
      <c r="DE71" s="728">
        <v>0</v>
      </c>
      <c r="DF71" s="729">
        <v>0</v>
      </c>
      <c r="DG71" s="765">
        <v>0</v>
      </c>
      <c r="DH71" s="766">
        <v>0</v>
      </c>
      <c r="DI71" s="766">
        <v>0</v>
      </c>
      <c r="DJ71" s="525"/>
      <c r="DK71" s="525"/>
      <c r="DL71" s="525"/>
      <c r="DM71" s="525"/>
      <c r="DN71" s="525"/>
      <c r="DO71" s="525"/>
      <c r="DP71" s="526"/>
      <c r="DQ71" s="524"/>
      <c r="DR71" s="525"/>
      <c r="DS71" s="525"/>
      <c r="DT71" s="525"/>
      <c r="DU71" s="525"/>
      <c r="DV71" s="525"/>
      <c r="DW71" s="525"/>
      <c r="DX71" s="525"/>
      <c r="DY71" s="525"/>
      <c r="DZ71" s="526"/>
      <c r="EA71" s="524"/>
      <c r="EB71" s="525"/>
      <c r="EC71" s="525"/>
      <c r="ED71" s="525"/>
      <c r="EE71" s="525"/>
      <c r="EF71" s="525"/>
      <c r="EG71" s="525"/>
      <c r="EH71" s="525"/>
      <c r="EI71" s="525"/>
      <c r="EJ71" s="526"/>
      <c r="EK71" s="524"/>
      <c r="EL71" s="525"/>
      <c r="EM71" s="525"/>
      <c r="EN71" s="525"/>
      <c r="EO71" s="525"/>
      <c r="EP71" s="525"/>
      <c r="EQ71" s="525"/>
      <c r="ER71" s="525"/>
      <c r="ES71" s="525"/>
      <c r="ET71" s="526"/>
      <c r="EU71" s="524"/>
      <c r="EV71" s="525"/>
      <c r="EW71" s="525"/>
      <c r="EX71" s="525"/>
      <c r="EY71" s="525"/>
      <c r="EZ71" s="525"/>
      <c r="FA71" s="525"/>
      <c r="FB71" s="525"/>
      <c r="FC71" s="525"/>
      <c r="FD71" s="526"/>
      <c r="FE71" s="524"/>
      <c r="FF71" s="525"/>
      <c r="FG71" s="525"/>
      <c r="FH71" s="525"/>
      <c r="FI71" s="525"/>
      <c r="FJ71" s="525"/>
      <c r="FK71" s="525"/>
      <c r="FL71" s="525"/>
      <c r="FM71" s="525"/>
      <c r="FN71" s="526"/>
      <c r="FO71" s="524"/>
      <c r="FP71" s="525"/>
      <c r="FQ71" s="525"/>
      <c r="FR71" s="525"/>
      <c r="FS71" s="525"/>
      <c r="FT71" s="525"/>
      <c r="FU71" s="525"/>
      <c r="FV71" s="525"/>
      <c r="FW71" s="525"/>
      <c r="FX71" s="526"/>
      <c r="FY71" s="524"/>
      <c r="FZ71" s="525"/>
      <c r="GA71" s="525"/>
      <c r="GB71" s="525"/>
      <c r="GC71" s="525"/>
      <c r="GD71" s="525"/>
      <c r="GE71" s="525"/>
      <c r="GF71" s="525"/>
      <c r="GG71" s="525"/>
      <c r="GH71" s="526"/>
      <c r="GI71" s="524"/>
      <c r="GJ71" s="525"/>
      <c r="GK71" s="525"/>
      <c r="GL71" s="525"/>
      <c r="GM71" s="525"/>
      <c r="GN71" s="525"/>
      <c r="GO71" s="525"/>
      <c r="GP71" s="525"/>
      <c r="GQ71" s="525"/>
      <c r="GR71" s="526"/>
      <c r="GS71" s="524"/>
      <c r="GT71" s="525"/>
      <c r="GU71" s="525"/>
      <c r="GV71" s="525"/>
      <c r="GW71" s="525"/>
      <c r="GX71" s="525"/>
      <c r="GY71" s="525"/>
      <c r="GZ71" s="525"/>
      <c r="HA71" s="525"/>
      <c r="HB71" s="526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229"/>
        <v>0</v>
      </c>
      <c r="HN71" s="276">
        <f t="shared" si="244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76" t="e">
        <f t="shared" si="245"/>
        <v>#REF!</v>
      </c>
      <c r="HQ71" s="276">
        <f>+HM71+S!HM71+E!HM71+O!HM71</f>
        <v>0</v>
      </c>
      <c r="HR71" s="276">
        <f t="shared" si="233"/>
        <v>0</v>
      </c>
      <c r="HS71" s="276" t="e">
        <f>+HO71+S!HO71+E!HO71+O!HO71</f>
        <v>#REF!</v>
      </c>
      <c r="HT71" s="276" t="e">
        <f t="shared" si="233"/>
        <v>#REF!</v>
      </c>
      <c r="HV71" s="277">
        <f t="shared" si="246"/>
        <v>0</v>
      </c>
      <c r="HW71" s="277">
        <f t="shared" si="247"/>
        <v>0</v>
      </c>
      <c r="HX71" s="277">
        <f t="shared" si="236"/>
        <v>0</v>
      </c>
      <c r="HY71" s="277">
        <f t="shared" si="237"/>
        <v>0</v>
      </c>
      <c r="HZ71" s="277">
        <f t="shared" si="238"/>
        <v>0</v>
      </c>
      <c r="IA71" s="277">
        <f t="shared" si="239"/>
        <v>0</v>
      </c>
      <c r="IB71" s="277">
        <f t="shared" si="240"/>
        <v>0</v>
      </c>
      <c r="IC71" s="277">
        <f t="shared" si="241"/>
        <v>0</v>
      </c>
      <c r="ID71" s="277">
        <f t="shared" si="242"/>
        <v>0</v>
      </c>
      <c r="IE71" s="277">
        <f t="shared" si="243"/>
        <v>0</v>
      </c>
      <c r="IG71" s="52"/>
      <c r="IK71" s="98" t="e">
        <f t="shared" si="230"/>
        <v>#REF!</v>
      </c>
    </row>
    <row r="72" spans="1:245" s="28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5" t="s">
        <v>54</v>
      </c>
      <c r="K72" s="768">
        <v>0</v>
      </c>
      <c r="L72" s="769">
        <v>0</v>
      </c>
      <c r="M72" s="769">
        <v>0</v>
      </c>
      <c r="N72" s="769">
        <v>0</v>
      </c>
      <c r="O72" s="769">
        <v>0</v>
      </c>
      <c r="P72" s="769">
        <v>0</v>
      </c>
      <c r="Q72" s="769">
        <v>0</v>
      </c>
      <c r="R72" s="769">
        <v>0</v>
      </c>
      <c r="S72" s="769">
        <v>0</v>
      </c>
      <c r="T72" s="770">
        <v>0</v>
      </c>
      <c r="U72" s="768">
        <v>0</v>
      </c>
      <c r="V72" s="769">
        <v>0</v>
      </c>
      <c r="W72" s="769">
        <v>0</v>
      </c>
      <c r="X72" s="769">
        <v>0</v>
      </c>
      <c r="Y72" s="769">
        <v>0</v>
      </c>
      <c r="Z72" s="769">
        <v>0</v>
      </c>
      <c r="AA72" s="769">
        <v>0</v>
      </c>
      <c r="AB72" s="769">
        <v>0</v>
      </c>
      <c r="AC72" s="769">
        <v>0</v>
      </c>
      <c r="AD72" s="770">
        <v>0</v>
      </c>
      <c r="AE72" s="768">
        <v>0</v>
      </c>
      <c r="AF72" s="769">
        <v>0</v>
      </c>
      <c r="AG72" s="769">
        <v>0</v>
      </c>
      <c r="AH72" s="769">
        <v>0</v>
      </c>
      <c r="AI72" s="769">
        <v>0</v>
      </c>
      <c r="AJ72" s="769">
        <v>0</v>
      </c>
      <c r="AK72" s="769">
        <v>0</v>
      </c>
      <c r="AL72" s="769">
        <v>0</v>
      </c>
      <c r="AM72" s="769">
        <v>0</v>
      </c>
      <c r="AN72" s="770">
        <v>0</v>
      </c>
      <c r="AO72" s="768">
        <v>0</v>
      </c>
      <c r="AP72" s="769">
        <v>0</v>
      </c>
      <c r="AQ72" s="769">
        <v>0</v>
      </c>
      <c r="AR72" s="769">
        <v>0</v>
      </c>
      <c r="AS72" s="769">
        <v>0</v>
      </c>
      <c r="AT72" s="769">
        <v>0</v>
      </c>
      <c r="AU72" s="769">
        <v>0</v>
      </c>
      <c r="AV72" s="769">
        <v>0</v>
      </c>
      <c r="AW72" s="769">
        <v>0</v>
      </c>
      <c r="AX72" s="770">
        <v>0</v>
      </c>
      <c r="AY72" s="768">
        <v>0</v>
      </c>
      <c r="AZ72" s="769">
        <v>0</v>
      </c>
      <c r="BA72" s="769">
        <v>0</v>
      </c>
      <c r="BB72" s="769">
        <v>0</v>
      </c>
      <c r="BC72" s="769">
        <v>0</v>
      </c>
      <c r="BD72" s="769">
        <v>0</v>
      </c>
      <c r="BE72" s="769">
        <v>0</v>
      </c>
      <c r="BF72" s="769">
        <v>0</v>
      </c>
      <c r="BG72" s="769">
        <v>0</v>
      </c>
      <c r="BH72" s="770">
        <v>0</v>
      </c>
      <c r="BI72" s="768">
        <v>0</v>
      </c>
      <c r="BJ72" s="769">
        <v>0</v>
      </c>
      <c r="BK72" s="769">
        <v>0</v>
      </c>
      <c r="BL72" s="769">
        <v>0</v>
      </c>
      <c r="BM72" s="769">
        <v>0</v>
      </c>
      <c r="BN72" s="769">
        <v>0</v>
      </c>
      <c r="BO72" s="769">
        <v>0</v>
      </c>
      <c r="BP72" s="769">
        <v>0</v>
      </c>
      <c r="BQ72" s="769">
        <v>0</v>
      </c>
      <c r="BR72" s="770">
        <v>0</v>
      </c>
      <c r="BS72" s="768">
        <v>0</v>
      </c>
      <c r="BT72" s="769">
        <v>0</v>
      </c>
      <c r="BU72" s="769">
        <v>0</v>
      </c>
      <c r="BV72" s="769">
        <v>0</v>
      </c>
      <c r="BW72" s="769">
        <v>0</v>
      </c>
      <c r="BX72" s="769">
        <v>0</v>
      </c>
      <c r="BY72" s="769">
        <v>0</v>
      </c>
      <c r="BZ72" s="769">
        <v>0</v>
      </c>
      <c r="CA72" s="769">
        <v>0</v>
      </c>
      <c r="CB72" s="770">
        <v>0</v>
      </c>
      <c r="CC72" s="768">
        <v>0</v>
      </c>
      <c r="CD72" s="769">
        <v>0</v>
      </c>
      <c r="CE72" s="769">
        <v>0</v>
      </c>
      <c r="CF72" s="769">
        <v>0</v>
      </c>
      <c r="CG72" s="769">
        <v>0</v>
      </c>
      <c r="CH72" s="769">
        <v>0</v>
      </c>
      <c r="CI72" s="769">
        <v>0</v>
      </c>
      <c r="CJ72" s="769">
        <v>0</v>
      </c>
      <c r="CK72" s="769">
        <v>0</v>
      </c>
      <c r="CL72" s="770">
        <v>0</v>
      </c>
      <c r="CM72" s="768">
        <v>0</v>
      </c>
      <c r="CN72" s="769">
        <v>0</v>
      </c>
      <c r="CO72" s="769">
        <v>0</v>
      </c>
      <c r="CP72" s="769">
        <v>0</v>
      </c>
      <c r="CQ72" s="769">
        <v>0</v>
      </c>
      <c r="CR72" s="769">
        <v>0</v>
      </c>
      <c r="CS72" s="769">
        <v>0</v>
      </c>
      <c r="CT72" s="769">
        <v>0</v>
      </c>
      <c r="CU72" s="769">
        <v>0</v>
      </c>
      <c r="CV72" s="770">
        <v>0</v>
      </c>
      <c r="CW72" s="768">
        <v>0</v>
      </c>
      <c r="CX72" s="769">
        <v>0</v>
      </c>
      <c r="CY72" s="769">
        <v>0</v>
      </c>
      <c r="CZ72" s="769">
        <v>0</v>
      </c>
      <c r="DA72" s="769">
        <v>0</v>
      </c>
      <c r="DB72" s="769">
        <v>0</v>
      </c>
      <c r="DC72" s="769">
        <v>0</v>
      </c>
      <c r="DD72" s="769">
        <v>0</v>
      </c>
      <c r="DE72" s="769">
        <v>0</v>
      </c>
      <c r="DF72" s="770">
        <v>0</v>
      </c>
      <c r="DG72" s="768">
        <v>0</v>
      </c>
      <c r="DH72" s="769">
        <v>0</v>
      </c>
      <c r="DI72" s="769">
        <v>0</v>
      </c>
      <c r="DJ72" s="528"/>
      <c r="DK72" s="528"/>
      <c r="DL72" s="528"/>
      <c r="DM72" s="528"/>
      <c r="DN72" s="528"/>
      <c r="DO72" s="528"/>
      <c r="DP72" s="529"/>
      <c r="DQ72" s="527"/>
      <c r="DR72" s="528"/>
      <c r="DS72" s="528"/>
      <c r="DT72" s="528"/>
      <c r="DU72" s="528"/>
      <c r="DV72" s="528"/>
      <c r="DW72" s="528"/>
      <c r="DX72" s="528"/>
      <c r="DY72" s="528"/>
      <c r="DZ72" s="529"/>
      <c r="EA72" s="527"/>
      <c r="EB72" s="528"/>
      <c r="EC72" s="528"/>
      <c r="ED72" s="528"/>
      <c r="EE72" s="528"/>
      <c r="EF72" s="528"/>
      <c r="EG72" s="528"/>
      <c r="EH72" s="528"/>
      <c r="EI72" s="528"/>
      <c r="EJ72" s="529"/>
      <c r="EK72" s="527"/>
      <c r="EL72" s="528"/>
      <c r="EM72" s="528"/>
      <c r="EN72" s="528"/>
      <c r="EO72" s="528"/>
      <c r="EP72" s="528"/>
      <c r="EQ72" s="528"/>
      <c r="ER72" s="528"/>
      <c r="ES72" s="528"/>
      <c r="ET72" s="529"/>
      <c r="EU72" s="527"/>
      <c r="EV72" s="528"/>
      <c r="EW72" s="528"/>
      <c r="EX72" s="528"/>
      <c r="EY72" s="528"/>
      <c r="EZ72" s="528"/>
      <c r="FA72" s="528"/>
      <c r="FB72" s="528"/>
      <c r="FC72" s="528"/>
      <c r="FD72" s="529"/>
      <c r="FE72" s="527"/>
      <c r="FF72" s="528"/>
      <c r="FG72" s="528"/>
      <c r="FH72" s="528"/>
      <c r="FI72" s="528"/>
      <c r="FJ72" s="528"/>
      <c r="FK72" s="528"/>
      <c r="FL72" s="528"/>
      <c r="FM72" s="528"/>
      <c r="FN72" s="529"/>
      <c r="FO72" s="527"/>
      <c r="FP72" s="528"/>
      <c r="FQ72" s="528"/>
      <c r="FR72" s="528"/>
      <c r="FS72" s="528"/>
      <c r="FT72" s="528"/>
      <c r="FU72" s="528"/>
      <c r="FV72" s="528"/>
      <c r="FW72" s="528"/>
      <c r="FX72" s="529"/>
      <c r="FY72" s="527"/>
      <c r="FZ72" s="528"/>
      <c r="GA72" s="528"/>
      <c r="GB72" s="528"/>
      <c r="GC72" s="528"/>
      <c r="GD72" s="528"/>
      <c r="GE72" s="528"/>
      <c r="GF72" s="528"/>
      <c r="GG72" s="528"/>
      <c r="GH72" s="529"/>
      <c r="GI72" s="527"/>
      <c r="GJ72" s="528"/>
      <c r="GK72" s="528"/>
      <c r="GL72" s="528"/>
      <c r="GM72" s="528"/>
      <c r="GN72" s="528"/>
      <c r="GO72" s="528"/>
      <c r="GP72" s="528"/>
      <c r="GQ72" s="528"/>
      <c r="GR72" s="529"/>
      <c r="GS72" s="527"/>
      <c r="GT72" s="528"/>
      <c r="GU72" s="528"/>
      <c r="GV72" s="528"/>
      <c r="GW72" s="528"/>
      <c r="GX72" s="528"/>
      <c r="GY72" s="528"/>
      <c r="GZ72" s="528"/>
      <c r="HA72" s="528"/>
      <c r="HB72" s="529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229"/>
        <v>0</v>
      </c>
      <c r="HN72" s="279">
        <f t="shared" si="244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79" t="e">
        <f t="shared" si="245"/>
        <v>#REF!</v>
      </c>
      <c r="HQ72" s="279">
        <f>+HM72+S!HM72+E!HM72+O!HM72</f>
        <v>0</v>
      </c>
      <c r="HR72" s="279">
        <f t="shared" si="233"/>
        <v>0</v>
      </c>
      <c r="HS72" s="279" t="e">
        <f>+HO72+S!HO72+E!HO72+O!HO72</f>
        <v>#REF!</v>
      </c>
      <c r="HT72" s="279" t="e">
        <f t="shared" si="233"/>
        <v>#REF!</v>
      </c>
      <c r="HV72" s="100">
        <f t="shared" si="246"/>
        <v>0</v>
      </c>
      <c r="HW72" s="100">
        <f t="shared" si="247"/>
        <v>0</v>
      </c>
      <c r="HX72" s="100">
        <f t="shared" si="236"/>
        <v>0</v>
      </c>
      <c r="HY72" s="100">
        <f t="shared" si="237"/>
        <v>0</v>
      </c>
      <c r="HZ72" s="100">
        <f t="shared" si="238"/>
        <v>0</v>
      </c>
      <c r="IA72" s="100">
        <f t="shared" si="239"/>
        <v>0</v>
      </c>
      <c r="IB72" s="100">
        <f t="shared" si="240"/>
        <v>0</v>
      </c>
      <c r="IC72" s="100">
        <f t="shared" si="241"/>
        <v>0</v>
      </c>
      <c r="ID72" s="100">
        <f t="shared" si="242"/>
        <v>0</v>
      </c>
      <c r="IE72" s="100">
        <f t="shared" si="243"/>
        <v>0</v>
      </c>
      <c r="IG72" s="52"/>
      <c r="IK72" s="98" t="e">
        <f t="shared" si="230"/>
        <v>#REF!</v>
      </c>
    </row>
    <row r="73" spans="1:245" s="28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771">
        <v>0</v>
      </c>
      <c r="L73" s="707">
        <v>0</v>
      </c>
      <c r="M73" s="707">
        <v>0</v>
      </c>
      <c r="N73" s="707">
        <v>0</v>
      </c>
      <c r="O73" s="707">
        <v>0</v>
      </c>
      <c r="P73" s="707">
        <v>0</v>
      </c>
      <c r="Q73" s="707">
        <v>0</v>
      </c>
      <c r="R73" s="707">
        <v>0</v>
      </c>
      <c r="S73" s="707">
        <v>0</v>
      </c>
      <c r="T73" s="772">
        <v>0</v>
      </c>
      <c r="U73" s="771">
        <v>0</v>
      </c>
      <c r="V73" s="707">
        <v>0</v>
      </c>
      <c r="W73" s="707">
        <v>0</v>
      </c>
      <c r="X73" s="707">
        <v>0</v>
      </c>
      <c r="Y73" s="707">
        <v>0</v>
      </c>
      <c r="Z73" s="707">
        <v>0</v>
      </c>
      <c r="AA73" s="707">
        <v>0</v>
      </c>
      <c r="AB73" s="707">
        <v>0</v>
      </c>
      <c r="AC73" s="707">
        <v>0</v>
      </c>
      <c r="AD73" s="772">
        <v>0</v>
      </c>
      <c r="AE73" s="771">
        <v>0</v>
      </c>
      <c r="AF73" s="707">
        <v>0</v>
      </c>
      <c r="AG73" s="707">
        <v>0</v>
      </c>
      <c r="AH73" s="707">
        <v>0</v>
      </c>
      <c r="AI73" s="707">
        <v>0</v>
      </c>
      <c r="AJ73" s="707">
        <v>0</v>
      </c>
      <c r="AK73" s="707">
        <v>0</v>
      </c>
      <c r="AL73" s="707">
        <v>0</v>
      </c>
      <c r="AM73" s="707">
        <v>0</v>
      </c>
      <c r="AN73" s="772">
        <v>0</v>
      </c>
      <c r="AO73" s="771">
        <v>0</v>
      </c>
      <c r="AP73" s="707">
        <v>0</v>
      </c>
      <c r="AQ73" s="707">
        <v>0</v>
      </c>
      <c r="AR73" s="707">
        <v>0</v>
      </c>
      <c r="AS73" s="707">
        <v>0</v>
      </c>
      <c r="AT73" s="707">
        <v>0</v>
      </c>
      <c r="AU73" s="707">
        <v>0</v>
      </c>
      <c r="AV73" s="707">
        <v>0</v>
      </c>
      <c r="AW73" s="707">
        <v>0</v>
      </c>
      <c r="AX73" s="772">
        <v>0</v>
      </c>
      <c r="AY73" s="771">
        <v>0</v>
      </c>
      <c r="AZ73" s="707">
        <v>0</v>
      </c>
      <c r="BA73" s="707">
        <v>0</v>
      </c>
      <c r="BB73" s="707">
        <v>0</v>
      </c>
      <c r="BC73" s="707">
        <v>0</v>
      </c>
      <c r="BD73" s="707">
        <v>0</v>
      </c>
      <c r="BE73" s="707">
        <v>0</v>
      </c>
      <c r="BF73" s="707">
        <v>0</v>
      </c>
      <c r="BG73" s="707">
        <v>0</v>
      </c>
      <c r="BH73" s="772">
        <v>0</v>
      </c>
      <c r="BI73" s="771">
        <v>0</v>
      </c>
      <c r="BJ73" s="707">
        <v>0</v>
      </c>
      <c r="BK73" s="707">
        <v>0</v>
      </c>
      <c r="BL73" s="707">
        <v>0</v>
      </c>
      <c r="BM73" s="707">
        <v>0</v>
      </c>
      <c r="BN73" s="707">
        <v>0</v>
      </c>
      <c r="BO73" s="707">
        <v>0</v>
      </c>
      <c r="BP73" s="707">
        <v>0</v>
      </c>
      <c r="BQ73" s="707">
        <v>0</v>
      </c>
      <c r="BR73" s="772">
        <v>0</v>
      </c>
      <c r="BS73" s="771">
        <v>0</v>
      </c>
      <c r="BT73" s="707">
        <v>0</v>
      </c>
      <c r="BU73" s="707">
        <v>0</v>
      </c>
      <c r="BV73" s="707">
        <v>0</v>
      </c>
      <c r="BW73" s="707">
        <v>0</v>
      </c>
      <c r="BX73" s="707">
        <v>0</v>
      </c>
      <c r="BY73" s="707">
        <v>0</v>
      </c>
      <c r="BZ73" s="707">
        <v>0</v>
      </c>
      <c r="CA73" s="707">
        <v>0</v>
      </c>
      <c r="CB73" s="772">
        <v>0</v>
      </c>
      <c r="CC73" s="771">
        <v>0</v>
      </c>
      <c r="CD73" s="707">
        <v>0</v>
      </c>
      <c r="CE73" s="707">
        <v>0</v>
      </c>
      <c r="CF73" s="707">
        <v>0</v>
      </c>
      <c r="CG73" s="707">
        <v>0</v>
      </c>
      <c r="CH73" s="707">
        <v>0</v>
      </c>
      <c r="CI73" s="707">
        <v>0</v>
      </c>
      <c r="CJ73" s="707">
        <v>0</v>
      </c>
      <c r="CK73" s="707">
        <v>0</v>
      </c>
      <c r="CL73" s="772">
        <v>0</v>
      </c>
      <c r="CM73" s="771">
        <v>0</v>
      </c>
      <c r="CN73" s="707">
        <v>0</v>
      </c>
      <c r="CO73" s="707">
        <v>0</v>
      </c>
      <c r="CP73" s="707">
        <v>0</v>
      </c>
      <c r="CQ73" s="707">
        <v>0</v>
      </c>
      <c r="CR73" s="707">
        <v>0</v>
      </c>
      <c r="CS73" s="707">
        <v>0</v>
      </c>
      <c r="CT73" s="707">
        <v>0</v>
      </c>
      <c r="CU73" s="707">
        <v>0</v>
      </c>
      <c r="CV73" s="772">
        <v>0</v>
      </c>
      <c r="CW73" s="771">
        <v>0</v>
      </c>
      <c r="CX73" s="707">
        <v>0</v>
      </c>
      <c r="CY73" s="707">
        <v>0</v>
      </c>
      <c r="CZ73" s="707">
        <v>0</v>
      </c>
      <c r="DA73" s="707">
        <v>0</v>
      </c>
      <c r="DB73" s="707">
        <v>0</v>
      </c>
      <c r="DC73" s="707">
        <v>0</v>
      </c>
      <c r="DD73" s="707">
        <v>0</v>
      </c>
      <c r="DE73" s="707">
        <v>0</v>
      </c>
      <c r="DF73" s="772">
        <v>0</v>
      </c>
      <c r="DG73" s="771">
        <v>0</v>
      </c>
      <c r="DH73" s="707">
        <v>0</v>
      </c>
      <c r="DI73" s="707">
        <v>0</v>
      </c>
      <c r="DJ73" s="531"/>
      <c r="DK73" s="531"/>
      <c r="DL73" s="531"/>
      <c r="DM73" s="531"/>
      <c r="DN73" s="531"/>
      <c r="DO73" s="531"/>
      <c r="DP73" s="532"/>
      <c r="DQ73" s="530"/>
      <c r="DR73" s="531"/>
      <c r="DS73" s="531"/>
      <c r="DT73" s="531"/>
      <c r="DU73" s="531"/>
      <c r="DV73" s="531"/>
      <c r="DW73" s="531"/>
      <c r="DX73" s="531"/>
      <c r="DY73" s="531"/>
      <c r="DZ73" s="532"/>
      <c r="EA73" s="530"/>
      <c r="EB73" s="531"/>
      <c r="EC73" s="531"/>
      <c r="ED73" s="531"/>
      <c r="EE73" s="531"/>
      <c r="EF73" s="531"/>
      <c r="EG73" s="531"/>
      <c r="EH73" s="531"/>
      <c r="EI73" s="531"/>
      <c r="EJ73" s="532"/>
      <c r="EK73" s="530"/>
      <c r="EL73" s="531"/>
      <c r="EM73" s="531"/>
      <c r="EN73" s="531"/>
      <c r="EO73" s="531"/>
      <c r="EP73" s="531"/>
      <c r="EQ73" s="531"/>
      <c r="ER73" s="531"/>
      <c r="ES73" s="531"/>
      <c r="ET73" s="532"/>
      <c r="EU73" s="530"/>
      <c r="EV73" s="531"/>
      <c r="EW73" s="531"/>
      <c r="EX73" s="531"/>
      <c r="EY73" s="531"/>
      <c r="EZ73" s="531"/>
      <c r="FA73" s="531"/>
      <c r="FB73" s="531"/>
      <c r="FC73" s="531"/>
      <c r="FD73" s="532"/>
      <c r="FE73" s="530"/>
      <c r="FF73" s="531"/>
      <c r="FG73" s="531"/>
      <c r="FH73" s="531"/>
      <c r="FI73" s="531"/>
      <c r="FJ73" s="531"/>
      <c r="FK73" s="531"/>
      <c r="FL73" s="531"/>
      <c r="FM73" s="531"/>
      <c r="FN73" s="532"/>
      <c r="FO73" s="530"/>
      <c r="FP73" s="531"/>
      <c r="FQ73" s="531"/>
      <c r="FR73" s="531"/>
      <c r="FS73" s="531"/>
      <c r="FT73" s="531"/>
      <c r="FU73" s="531"/>
      <c r="FV73" s="531"/>
      <c r="FW73" s="531"/>
      <c r="FX73" s="532"/>
      <c r="FY73" s="530"/>
      <c r="FZ73" s="531"/>
      <c r="GA73" s="531"/>
      <c r="GB73" s="531"/>
      <c r="GC73" s="531"/>
      <c r="GD73" s="531"/>
      <c r="GE73" s="531"/>
      <c r="GF73" s="531"/>
      <c r="GG73" s="531"/>
      <c r="GH73" s="532"/>
      <c r="GI73" s="530"/>
      <c r="GJ73" s="531"/>
      <c r="GK73" s="531"/>
      <c r="GL73" s="531"/>
      <c r="GM73" s="531"/>
      <c r="GN73" s="531"/>
      <c r="GO73" s="531"/>
      <c r="GP73" s="531"/>
      <c r="GQ73" s="531"/>
      <c r="GR73" s="532"/>
      <c r="GS73" s="530"/>
      <c r="GT73" s="531"/>
      <c r="GU73" s="531"/>
      <c r="GV73" s="531"/>
      <c r="GW73" s="531"/>
      <c r="GX73" s="531"/>
      <c r="GY73" s="531"/>
      <c r="GZ73" s="531"/>
      <c r="HA73" s="531"/>
      <c r="HB73" s="532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229"/>
        <v>0</v>
      </c>
      <c r="HN73" s="84">
        <f t="shared" si="244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4" t="e">
        <f t="shared" si="245"/>
        <v>#REF!</v>
      </c>
      <c r="HQ73" s="84">
        <f>+HM73+S!HM73+E!HM73+O!HM73</f>
        <v>0</v>
      </c>
      <c r="HR73" s="84">
        <f t="shared" si="233"/>
        <v>0</v>
      </c>
      <c r="HS73" s="84" t="e">
        <f>+HO73+S!HO73+E!HO73+O!HO73</f>
        <v>#REF!</v>
      </c>
      <c r="HT73" s="84" t="e">
        <f t="shared" si="233"/>
        <v>#REF!</v>
      </c>
      <c r="HV73" s="86">
        <f t="shared" si="246"/>
        <v>0</v>
      </c>
      <c r="HW73" s="86">
        <f t="shared" si="247"/>
        <v>0</v>
      </c>
      <c r="HX73" s="86">
        <f t="shared" si="236"/>
        <v>0</v>
      </c>
      <c r="HY73" s="86">
        <f t="shared" si="237"/>
        <v>0</v>
      </c>
      <c r="HZ73" s="86">
        <f t="shared" si="238"/>
        <v>0</v>
      </c>
      <c r="IA73" s="86">
        <f t="shared" si="239"/>
        <v>0</v>
      </c>
      <c r="IB73" s="86">
        <f t="shared" si="240"/>
        <v>0</v>
      </c>
      <c r="IC73" s="86">
        <f t="shared" si="241"/>
        <v>0</v>
      </c>
      <c r="ID73" s="86">
        <f t="shared" si="242"/>
        <v>0</v>
      </c>
      <c r="IE73" s="86">
        <f t="shared" si="243"/>
        <v>0</v>
      </c>
      <c r="IG73" s="52"/>
      <c r="IK73" s="98" t="e">
        <f t="shared" si="230"/>
        <v>#REF!</v>
      </c>
    </row>
    <row r="74" spans="1:245" s="28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773">
        <v>0</v>
      </c>
      <c r="L74" s="708">
        <v>0</v>
      </c>
      <c r="M74" s="708">
        <v>0</v>
      </c>
      <c r="N74" s="707">
        <v>0</v>
      </c>
      <c r="O74" s="707">
        <v>0</v>
      </c>
      <c r="P74" s="707">
        <v>0</v>
      </c>
      <c r="Q74" s="707">
        <v>0</v>
      </c>
      <c r="R74" s="707">
        <v>0</v>
      </c>
      <c r="S74" s="707">
        <v>0</v>
      </c>
      <c r="T74" s="772">
        <v>0</v>
      </c>
      <c r="U74" s="773">
        <v>0</v>
      </c>
      <c r="V74" s="708">
        <v>0</v>
      </c>
      <c r="W74" s="708">
        <v>0</v>
      </c>
      <c r="X74" s="707">
        <v>0</v>
      </c>
      <c r="Y74" s="707">
        <v>0</v>
      </c>
      <c r="Z74" s="707">
        <v>0</v>
      </c>
      <c r="AA74" s="707">
        <v>0</v>
      </c>
      <c r="AB74" s="707">
        <v>0</v>
      </c>
      <c r="AC74" s="707">
        <v>0</v>
      </c>
      <c r="AD74" s="772">
        <v>0</v>
      </c>
      <c r="AE74" s="773">
        <v>0</v>
      </c>
      <c r="AF74" s="708">
        <v>0</v>
      </c>
      <c r="AG74" s="708">
        <v>0</v>
      </c>
      <c r="AH74" s="707">
        <v>0</v>
      </c>
      <c r="AI74" s="707">
        <v>0</v>
      </c>
      <c r="AJ74" s="707">
        <v>0</v>
      </c>
      <c r="AK74" s="707">
        <v>0</v>
      </c>
      <c r="AL74" s="707">
        <v>0</v>
      </c>
      <c r="AM74" s="707">
        <v>0</v>
      </c>
      <c r="AN74" s="772">
        <v>0</v>
      </c>
      <c r="AO74" s="773">
        <v>0</v>
      </c>
      <c r="AP74" s="708">
        <v>0</v>
      </c>
      <c r="AQ74" s="708">
        <v>0</v>
      </c>
      <c r="AR74" s="707">
        <v>0</v>
      </c>
      <c r="AS74" s="707">
        <v>0</v>
      </c>
      <c r="AT74" s="707">
        <v>0</v>
      </c>
      <c r="AU74" s="707">
        <v>0</v>
      </c>
      <c r="AV74" s="707">
        <v>0</v>
      </c>
      <c r="AW74" s="707">
        <v>0</v>
      </c>
      <c r="AX74" s="772">
        <v>0</v>
      </c>
      <c r="AY74" s="773">
        <v>0</v>
      </c>
      <c r="AZ74" s="708">
        <v>0</v>
      </c>
      <c r="BA74" s="708">
        <v>0</v>
      </c>
      <c r="BB74" s="707">
        <v>0</v>
      </c>
      <c r="BC74" s="707">
        <v>0</v>
      </c>
      <c r="BD74" s="707">
        <v>0</v>
      </c>
      <c r="BE74" s="707">
        <v>0</v>
      </c>
      <c r="BF74" s="707">
        <v>0</v>
      </c>
      <c r="BG74" s="707">
        <v>0</v>
      </c>
      <c r="BH74" s="772">
        <v>0</v>
      </c>
      <c r="BI74" s="773">
        <v>0</v>
      </c>
      <c r="BJ74" s="708">
        <v>0</v>
      </c>
      <c r="BK74" s="708">
        <v>0</v>
      </c>
      <c r="BL74" s="707">
        <v>0</v>
      </c>
      <c r="BM74" s="707">
        <v>0</v>
      </c>
      <c r="BN74" s="707">
        <v>0</v>
      </c>
      <c r="BO74" s="707">
        <v>0</v>
      </c>
      <c r="BP74" s="707">
        <v>0</v>
      </c>
      <c r="BQ74" s="707">
        <v>0</v>
      </c>
      <c r="BR74" s="772">
        <v>0</v>
      </c>
      <c r="BS74" s="773">
        <v>0</v>
      </c>
      <c r="BT74" s="708">
        <v>0</v>
      </c>
      <c r="BU74" s="708">
        <v>0</v>
      </c>
      <c r="BV74" s="707">
        <v>0</v>
      </c>
      <c r="BW74" s="707">
        <v>0</v>
      </c>
      <c r="BX74" s="707">
        <v>0</v>
      </c>
      <c r="BY74" s="707">
        <v>0</v>
      </c>
      <c r="BZ74" s="707">
        <v>0</v>
      </c>
      <c r="CA74" s="707">
        <v>0</v>
      </c>
      <c r="CB74" s="772">
        <v>0</v>
      </c>
      <c r="CC74" s="773">
        <v>0</v>
      </c>
      <c r="CD74" s="708">
        <v>0</v>
      </c>
      <c r="CE74" s="708">
        <v>0</v>
      </c>
      <c r="CF74" s="707">
        <v>0</v>
      </c>
      <c r="CG74" s="707">
        <v>0</v>
      </c>
      <c r="CH74" s="707">
        <v>0</v>
      </c>
      <c r="CI74" s="707">
        <v>0</v>
      </c>
      <c r="CJ74" s="707">
        <v>0</v>
      </c>
      <c r="CK74" s="707">
        <v>0</v>
      </c>
      <c r="CL74" s="772">
        <v>0</v>
      </c>
      <c r="CM74" s="773">
        <v>0</v>
      </c>
      <c r="CN74" s="708">
        <v>0</v>
      </c>
      <c r="CO74" s="708">
        <v>0</v>
      </c>
      <c r="CP74" s="707">
        <v>0</v>
      </c>
      <c r="CQ74" s="707">
        <v>0</v>
      </c>
      <c r="CR74" s="707">
        <v>0</v>
      </c>
      <c r="CS74" s="707">
        <v>0</v>
      </c>
      <c r="CT74" s="707">
        <v>0</v>
      </c>
      <c r="CU74" s="707">
        <v>0</v>
      </c>
      <c r="CV74" s="772">
        <v>0</v>
      </c>
      <c r="CW74" s="773">
        <v>0</v>
      </c>
      <c r="CX74" s="708">
        <v>0</v>
      </c>
      <c r="CY74" s="708">
        <v>0</v>
      </c>
      <c r="CZ74" s="707">
        <v>0</v>
      </c>
      <c r="DA74" s="707">
        <v>0</v>
      </c>
      <c r="DB74" s="707">
        <v>0</v>
      </c>
      <c r="DC74" s="707">
        <v>0</v>
      </c>
      <c r="DD74" s="707">
        <v>0</v>
      </c>
      <c r="DE74" s="707">
        <v>0</v>
      </c>
      <c r="DF74" s="772">
        <v>0</v>
      </c>
      <c r="DG74" s="773">
        <v>0</v>
      </c>
      <c r="DH74" s="708">
        <v>0</v>
      </c>
      <c r="DI74" s="708">
        <v>0</v>
      </c>
      <c r="DJ74" s="531"/>
      <c r="DK74" s="531"/>
      <c r="DL74" s="531"/>
      <c r="DM74" s="531"/>
      <c r="DN74" s="531"/>
      <c r="DO74" s="531"/>
      <c r="DP74" s="532"/>
      <c r="DQ74" s="530"/>
      <c r="DR74" s="531"/>
      <c r="DS74" s="531"/>
      <c r="DT74" s="531"/>
      <c r="DU74" s="531"/>
      <c r="DV74" s="531"/>
      <c r="DW74" s="531"/>
      <c r="DX74" s="531"/>
      <c r="DY74" s="531"/>
      <c r="DZ74" s="532"/>
      <c r="EA74" s="530"/>
      <c r="EB74" s="531"/>
      <c r="EC74" s="531"/>
      <c r="ED74" s="531"/>
      <c r="EE74" s="531"/>
      <c r="EF74" s="531"/>
      <c r="EG74" s="531"/>
      <c r="EH74" s="531"/>
      <c r="EI74" s="531"/>
      <c r="EJ74" s="532"/>
      <c r="EK74" s="530"/>
      <c r="EL74" s="531"/>
      <c r="EM74" s="531"/>
      <c r="EN74" s="531"/>
      <c r="EO74" s="531"/>
      <c r="EP74" s="531"/>
      <c r="EQ74" s="531"/>
      <c r="ER74" s="531"/>
      <c r="ES74" s="531"/>
      <c r="ET74" s="532"/>
      <c r="EU74" s="530"/>
      <c r="EV74" s="531"/>
      <c r="EW74" s="531"/>
      <c r="EX74" s="531"/>
      <c r="EY74" s="531"/>
      <c r="EZ74" s="531"/>
      <c r="FA74" s="531"/>
      <c r="FB74" s="531"/>
      <c r="FC74" s="531"/>
      <c r="FD74" s="532"/>
      <c r="FE74" s="530"/>
      <c r="FF74" s="531"/>
      <c r="FG74" s="531"/>
      <c r="FH74" s="531"/>
      <c r="FI74" s="531"/>
      <c r="FJ74" s="531"/>
      <c r="FK74" s="531"/>
      <c r="FL74" s="531"/>
      <c r="FM74" s="531"/>
      <c r="FN74" s="532"/>
      <c r="FO74" s="530"/>
      <c r="FP74" s="531"/>
      <c r="FQ74" s="531"/>
      <c r="FR74" s="531"/>
      <c r="FS74" s="531"/>
      <c r="FT74" s="531"/>
      <c r="FU74" s="531"/>
      <c r="FV74" s="531"/>
      <c r="FW74" s="531"/>
      <c r="FX74" s="532"/>
      <c r="FY74" s="530"/>
      <c r="FZ74" s="531"/>
      <c r="GA74" s="531"/>
      <c r="GB74" s="531"/>
      <c r="GC74" s="531"/>
      <c r="GD74" s="531"/>
      <c r="GE74" s="531"/>
      <c r="GF74" s="531"/>
      <c r="GG74" s="531"/>
      <c r="GH74" s="532"/>
      <c r="GI74" s="530"/>
      <c r="GJ74" s="531"/>
      <c r="GK74" s="531"/>
      <c r="GL74" s="531"/>
      <c r="GM74" s="531"/>
      <c r="GN74" s="531"/>
      <c r="GO74" s="531"/>
      <c r="GP74" s="531"/>
      <c r="GQ74" s="531"/>
      <c r="GR74" s="532"/>
      <c r="GS74" s="530"/>
      <c r="GT74" s="531"/>
      <c r="GU74" s="531"/>
      <c r="GV74" s="531"/>
      <c r="GW74" s="531"/>
      <c r="GX74" s="531"/>
      <c r="GY74" s="531"/>
      <c r="GZ74" s="531"/>
      <c r="HA74" s="531"/>
      <c r="HB74" s="532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229"/>
        <v>0</v>
      </c>
      <c r="HN74" s="84">
        <f t="shared" si="244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4" t="e">
        <f t="shared" si="245"/>
        <v>#REF!</v>
      </c>
      <c r="HQ74" s="84">
        <f>+HM74+S!HM74+E!HM74+O!HM74</f>
        <v>0</v>
      </c>
      <c r="HR74" s="84">
        <f t="shared" si="233"/>
        <v>0</v>
      </c>
      <c r="HS74" s="84" t="e">
        <f>+HO74+S!HO74+E!HO74+O!HO74</f>
        <v>#REF!</v>
      </c>
      <c r="HT74" s="84" t="e">
        <f t="shared" si="233"/>
        <v>#REF!</v>
      </c>
      <c r="HV74" s="86">
        <f t="shared" si="246"/>
        <v>0</v>
      </c>
      <c r="HW74" s="86">
        <f t="shared" si="247"/>
        <v>0</v>
      </c>
      <c r="HX74" s="86">
        <f t="shared" si="236"/>
        <v>0</v>
      </c>
      <c r="HY74" s="86">
        <f t="shared" si="237"/>
        <v>0</v>
      </c>
      <c r="HZ74" s="86">
        <f t="shared" si="238"/>
        <v>0</v>
      </c>
      <c r="IA74" s="86">
        <f t="shared" si="239"/>
        <v>0</v>
      </c>
      <c r="IB74" s="86">
        <f t="shared" si="240"/>
        <v>0</v>
      </c>
      <c r="IC74" s="86">
        <f t="shared" si="241"/>
        <v>0</v>
      </c>
      <c r="ID74" s="86">
        <f t="shared" si="242"/>
        <v>0</v>
      </c>
      <c r="IE74" s="86">
        <f t="shared" si="243"/>
        <v>0</v>
      </c>
      <c r="IG74" s="52"/>
      <c r="IK74" s="98" t="e">
        <f t="shared" si="230"/>
        <v>#REF!</v>
      </c>
    </row>
    <row r="75" spans="1:245" s="28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6" t="s">
        <v>57</v>
      </c>
      <c r="K75" s="774">
        <v>0</v>
      </c>
      <c r="L75" s="775">
        <v>0</v>
      </c>
      <c r="M75" s="775">
        <v>0</v>
      </c>
      <c r="N75" s="775">
        <v>0</v>
      </c>
      <c r="O75" s="775">
        <v>0</v>
      </c>
      <c r="P75" s="775">
        <v>0</v>
      </c>
      <c r="Q75" s="775">
        <v>0</v>
      </c>
      <c r="R75" s="775">
        <v>0</v>
      </c>
      <c r="S75" s="775">
        <v>0</v>
      </c>
      <c r="T75" s="776">
        <v>0</v>
      </c>
      <c r="U75" s="774">
        <v>0</v>
      </c>
      <c r="V75" s="775">
        <v>0</v>
      </c>
      <c r="W75" s="775">
        <v>0</v>
      </c>
      <c r="X75" s="777">
        <v>0</v>
      </c>
      <c r="Y75" s="777">
        <v>0</v>
      </c>
      <c r="Z75" s="777">
        <v>0</v>
      </c>
      <c r="AA75" s="777">
        <v>0</v>
      </c>
      <c r="AB75" s="777">
        <v>0</v>
      </c>
      <c r="AC75" s="777">
        <v>0</v>
      </c>
      <c r="AD75" s="776">
        <v>0</v>
      </c>
      <c r="AE75" s="774">
        <v>0</v>
      </c>
      <c r="AF75" s="775">
        <v>0</v>
      </c>
      <c r="AG75" s="775">
        <v>0</v>
      </c>
      <c r="AH75" s="777">
        <v>0</v>
      </c>
      <c r="AI75" s="777">
        <v>0</v>
      </c>
      <c r="AJ75" s="777">
        <v>0</v>
      </c>
      <c r="AK75" s="777">
        <v>0</v>
      </c>
      <c r="AL75" s="777">
        <v>0</v>
      </c>
      <c r="AM75" s="777">
        <v>0</v>
      </c>
      <c r="AN75" s="776">
        <v>0</v>
      </c>
      <c r="AO75" s="774">
        <v>0</v>
      </c>
      <c r="AP75" s="775">
        <v>0</v>
      </c>
      <c r="AQ75" s="775">
        <v>0</v>
      </c>
      <c r="AR75" s="777">
        <v>0</v>
      </c>
      <c r="AS75" s="777">
        <v>0</v>
      </c>
      <c r="AT75" s="777">
        <v>0</v>
      </c>
      <c r="AU75" s="777">
        <v>0</v>
      </c>
      <c r="AV75" s="777">
        <v>0</v>
      </c>
      <c r="AW75" s="777">
        <v>0</v>
      </c>
      <c r="AX75" s="776">
        <v>0</v>
      </c>
      <c r="AY75" s="774">
        <v>0</v>
      </c>
      <c r="AZ75" s="775">
        <v>0</v>
      </c>
      <c r="BA75" s="775">
        <v>0</v>
      </c>
      <c r="BB75" s="777">
        <v>0</v>
      </c>
      <c r="BC75" s="777">
        <v>0</v>
      </c>
      <c r="BD75" s="777">
        <v>0</v>
      </c>
      <c r="BE75" s="777">
        <v>0</v>
      </c>
      <c r="BF75" s="777">
        <v>0</v>
      </c>
      <c r="BG75" s="777">
        <v>0</v>
      </c>
      <c r="BH75" s="776">
        <v>0</v>
      </c>
      <c r="BI75" s="774">
        <v>0</v>
      </c>
      <c r="BJ75" s="775">
        <v>0</v>
      </c>
      <c r="BK75" s="775">
        <v>0</v>
      </c>
      <c r="BL75" s="777">
        <v>0</v>
      </c>
      <c r="BM75" s="777">
        <v>0</v>
      </c>
      <c r="BN75" s="777">
        <v>0</v>
      </c>
      <c r="BO75" s="777">
        <v>0</v>
      </c>
      <c r="BP75" s="777">
        <v>0</v>
      </c>
      <c r="BQ75" s="777">
        <v>0</v>
      </c>
      <c r="BR75" s="776">
        <v>0</v>
      </c>
      <c r="BS75" s="774">
        <v>0</v>
      </c>
      <c r="BT75" s="775">
        <v>0</v>
      </c>
      <c r="BU75" s="775">
        <v>0</v>
      </c>
      <c r="BV75" s="777">
        <v>0</v>
      </c>
      <c r="BW75" s="777">
        <v>0</v>
      </c>
      <c r="BX75" s="777">
        <v>0</v>
      </c>
      <c r="BY75" s="777">
        <v>0</v>
      </c>
      <c r="BZ75" s="777">
        <v>0</v>
      </c>
      <c r="CA75" s="777">
        <v>0</v>
      </c>
      <c r="CB75" s="776">
        <v>0</v>
      </c>
      <c r="CC75" s="774">
        <v>0</v>
      </c>
      <c r="CD75" s="775">
        <v>0</v>
      </c>
      <c r="CE75" s="775">
        <v>0</v>
      </c>
      <c r="CF75" s="777">
        <v>0</v>
      </c>
      <c r="CG75" s="777">
        <v>0</v>
      </c>
      <c r="CH75" s="777">
        <v>0</v>
      </c>
      <c r="CI75" s="777">
        <v>0</v>
      </c>
      <c r="CJ75" s="777">
        <v>0</v>
      </c>
      <c r="CK75" s="777">
        <v>0</v>
      </c>
      <c r="CL75" s="776">
        <v>0</v>
      </c>
      <c r="CM75" s="774">
        <v>0</v>
      </c>
      <c r="CN75" s="775">
        <v>0</v>
      </c>
      <c r="CO75" s="775">
        <v>0</v>
      </c>
      <c r="CP75" s="777">
        <v>0</v>
      </c>
      <c r="CQ75" s="777">
        <v>0</v>
      </c>
      <c r="CR75" s="777">
        <v>0</v>
      </c>
      <c r="CS75" s="777">
        <v>0</v>
      </c>
      <c r="CT75" s="777">
        <v>0</v>
      </c>
      <c r="CU75" s="777">
        <v>0</v>
      </c>
      <c r="CV75" s="776">
        <v>0</v>
      </c>
      <c r="CW75" s="774">
        <v>0</v>
      </c>
      <c r="CX75" s="775">
        <v>0</v>
      </c>
      <c r="CY75" s="775">
        <v>0</v>
      </c>
      <c r="CZ75" s="777">
        <v>0</v>
      </c>
      <c r="DA75" s="777">
        <v>0</v>
      </c>
      <c r="DB75" s="777">
        <v>0</v>
      </c>
      <c r="DC75" s="777">
        <v>0</v>
      </c>
      <c r="DD75" s="777">
        <v>0</v>
      </c>
      <c r="DE75" s="777">
        <v>0</v>
      </c>
      <c r="DF75" s="776">
        <v>0</v>
      </c>
      <c r="DG75" s="774">
        <v>0</v>
      </c>
      <c r="DH75" s="775">
        <v>0</v>
      </c>
      <c r="DI75" s="775">
        <v>0</v>
      </c>
      <c r="DJ75" s="534"/>
      <c r="DK75" s="534"/>
      <c r="DL75" s="534"/>
      <c r="DM75" s="534"/>
      <c r="DN75" s="534"/>
      <c r="DO75" s="534"/>
      <c r="DP75" s="535"/>
      <c r="DQ75" s="533"/>
      <c r="DR75" s="534"/>
      <c r="DS75" s="534"/>
      <c r="DT75" s="534"/>
      <c r="DU75" s="534"/>
      <c r="DV75" s="534"/>
      <c r="DW75" s="534"/>
      <c r="DX75" s="534"/>
      <c r="DY75" s="534"/>
      <c r="DZ75" s="535"/>
      <c r="EA75" s="533"/>
      <c r="EB75" s="534"/>
      <c r="EC75" s="534"/>
      <c r="ED75" s="534"/>
      <c r="EE75" s="534"/>
      <c r="EF75" s="534"/>
      <c r="EG75" s="534"/>
      <c r="EH75" s="534"/>
      <c r="EI75" s="534"/>
      <c r="EJ75" s="535"/>
      <c r="EK75" s="533"/>
      <c r="EL75" s="534"/>
      <c r="EM75" s="534"/>
      <c r="EN75" s="534"/>
      <c r="EO75" s="534"/>
      <c r="EP75" s="534"/>
      <c r="EQ75" s="534"/>
      <c r="ER75" s="534"/>
      <c r="ES75" s="534"/>
      <c r="ET75" s="535"/>
      <c r="EU75" s="533"/>
      <c r="EV75" s="534"/>
      <c r="EW75" s="534"/>
      <c r="EX75" s="534"/>
      <c r="EY75" s="534"/>
      <c r="EZ75" s="534"/>
      <c r="FA75" s="534"/>
      <c r="FB75" s="534"/>
      <c r="FC75" s="534"/>
      <c r="FD75" s="535"/>
      <c r="FE75" s="533"/>
      <c r="FF75" s="534"/>
      <c r="FG75" s="534"/>
      <c r="FH75" s="534"/>
      <c r="FI75" s="534"/>
      <c r="FJ75" s="534"/>
      <c r="FK75" s="534"/>
      <c r="FL75" s="534"/>
      <c r="FM75" s="534"/>
      <c r="FN75" s="535"/>
      <c r="FO75" s="533"/>
      <c r="FP75" s="534"/>
      <c r="FQ75" s="534"/>
      <c r="FR75" s="534"/>
      <c r="FS75" s="534"/>
      <c r="FT75" s="534"/>
      <c r="FU75" s="534"/>
      <c r="FV75" s="534"/>
      <c r="FW75" s="534"/>
      <c r="FX75" s="535"/>
      <c r="FY75" s="533"/>
      <c r="FZ75" s="534"/>
      <c r="GA75" s="534"/>
      <c r="GB75" s="534"/>
      <c r="GC75" s="534"/>
      <c r="GD75" s="534"/>
      <c r="GE75" s="534"/>
      <c r="GF75" s="534"/>
      <c r="GG75" s="534"/>
      <c r="GH75" s="535"/>
      <c r="GI75" s="533"/>
      <c r="GJ75" s="534"/>
      <c r="GK75" s="534"/>
      <c r="GL75" s="534"/>
      <c r="GM75" s="534"/>
      <c r="GN75" s="534"/>
      <c r="GO75" s="534"/>
      <c r="GP75" s="534"/>
      <c r="GQ75" s="534"/>
      <c r="GR75" s="535"/>
      <c r="GS75" s="533"/>
      <c r="GT75" s="534"/>
      <c r="GU75" s="534"/>
      <c r="GV75" s="534"/>
      <c r="GW75" s="534"/>
      <c r="GX75" s="534"/>
      <c r="GY75" s="534"/>
      <c r="GZ75" s="534"/>
      <c r="HA75" s="534"/>
      <c r="HB75" s="535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229"/>
        <v>0</v>
      </c>
      <c r="HN75" s="276">
        <f t="shared" si="244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76" t="e">
        <f t="shared" si="245"/>
        <v>#REF!</v>
      </c>
      <c r="HQ75" s="276">
        <f>+HM75+S!HM75+E!HM75+O!HM75</f>
        <v>0</v>
      </c>
      <c r="HR75" s="276">
        <f t="shared" si="233"/>
        <v>0</v>
      </c>
      <c r="HS75" s="276" t="e">
        <f>+HO75+S!HO75+E!HO75+O!HO75</f>
        <v>#REF!</v>
      </c>
      <c r="HT75" s="276" t="e">
        <f t="shared" si="233"/>
        <v>#REF!</v>
      </c>
      <c r="HV75" s="277">
        <f t="shared" si="246"/>
        <v>0</v>
      </c>
      <c r="HW75" s="277">
        <f t="shared" si="247"/>
        <v>0</v>
      </c>
      <c r="HX75" s="277">
        <f t="shared" si="236"/>
        <v>0</v>
      </c>
      <c r="HY75" s="277">
        <f t="shared" si="237"/>
        <v>0</v>
      </c>
      <c r="HZ75" s="277">
        <f t="shared" si="238"/>
        <v>0</v>
      </c>
      <c r="IA75" s="277">
        <f t="shared" si="239"/>
        <v>0</v>
      </c>
      <c r="IB75" s="277">
        <f t="shared" si="240"/>
        <v>0</v>
      </c>
      <c r="IC75" s="277">
        <f t="shared" si="241"/>
        <v>0</v>
      </c>
      <c r="ID75" s="277">
        <f t="shared" si="242"/>
        <v>0</v>
      </c>
      <c r="IE75" s="277">
        <f t="shared" si="243"/>
        <v>0</v>
      </c>
      <c r="IG75" s="52"/>
      <c r="IK75" s="98" t="e">
        <f t="shared" si="230"/>
        <v>#REF!</v>
      </c>
    </row>
    <row r="76" spans="1:245" s="28" customFormat="1" ht="21.9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5" t="s">
        <v>58</v>
      </c>
      <c r="K76" s="768">
        <v>13</v>
      </c>
      <c r="L76" s="769">
        <v>2</v>
      </c>
      <c r="M76" s="769">
        <v>2</v>
      </c>
      <c r="N76" s="769">
        <v>0</v>
      </c>
      <c r="O76" s="769">
        <v>0</v>
      </c>
      <c r="P76" s="769">
        <v>0</v>
      </c>
      <c r="Q76" s="769">
        <v>0</v>
      </c>
      <c r="R76" s="769">
        <v>0</v>
      </c>
      <c r="S76" s="769">
        <v>0</v>
      </c>
      <c r="T76" s="770">
        <v>0</v>
      </c>
      <c r="U76" s="768">
        <v>14</v>
      </c>
      <c r="V76" s="769">
        <v>1</v>
      </c>
      <c r="W76" s="769">
        <v>0</v>
      </c>
      <c r="X76" s="769">
        <v>0</v>
      </c>
      <c r="Y76" s="769">
        <v>0</v>
      </c>
      <c r="Z76" s="769">
        <v>0</v>
      </c>
      <c r="AA76" s="769">
        <v>0</v>
      </c>
      <c r="AB76" s="769">
        <v>0</v>
      </c>
      <c r="AC76" s="769">
        <v>0</v>
      </c>
      <c r="AD76" s="770">
        <v>0</v>
      </c>
      <c r="AE76" s="768">
        <v>6</v>
      </c>
      <c r="AF76" s="769">
        <v>0</v>
      </c>
      <c r="AG76" s="769">
        <v>0</v>
      </c>
      <c r="AH76" s="769">
        <v>0</v>
      </c>
      <c r="AI76" s="769">
        <v>0</v>
      </c>
      <c r="AJ76" s="769">
        <v>0</v>
      </c>
      <c r="AK76" s="769">
        <v>0</v>
      </c>
      <c r="AL76" s="769">
        <v>0</v>
      </c>
      <c r="AM76" s="769">
        <v>0</v>
      </c>
      <c r="AN76" s="770">
        <v>0</v>
      </c>
      <c r="AO76" s="768">
        <v>5</v>
      </c>
      <c r="AP76" s="769">
        <v>0</v>
      </c>
      <c r="AQ76" s="769">
        <v>0</v>
      </c>
      <c r="AR76" s="769">
        <v>0</v>
      </c>
      <c r="AS76" s="769">
        <v>0</v>
      </c>
      <c r="AT76" s="769">
        <v>0</v>
      </c>
      <c r="AU76" s="769">
        <v>0</v>
      </c>
      <c r="AV76" s="769">
        <v>0</v>
      </c>
      <c r="AW76" s="769">
        <v>0</v>
      </c>
      <c r="AX76" s="770">
        <v>0</v>
      </c>
      <c r="AY76" s="768">
        <v>9</v>
      </c>
      <c r="AZ76" s="769">
        <v>0</v>
      </c>
      <c r="BA76" s="769">
        <v>0</v>
      </c>
      <c r="BB76" s="769">
        <v>0</v>
      </c>
      <c r="BC76" s="769">
        <v>0</v>
      </c>
      <c r="BD76" s="769">
        <v>0</v>
      </c>
      <c r="BE76" s="769">
        <v>0</v>
      </c>
      <c r="BF76" s="769">
        <v>0</v>
      </c>
      <c r="BG76" s="769">
        <v>0</v>
      </c>
      <c r="BH76" s="770">
        <v>0</v>
      </c>
      <c r="BI76" s="768">
        <v>3</v>
      </c>
      <c r="BJ76" s="769">
        <v>0</v>
      </c>
      <c r="BK76" s="769">
        <v>2</v>
      </c>
      <c r="BL76" s="769">
        <v>0</v>
      </c>
      <c r="BM76" s="769">
        <v>0</v>
      </c>
      <c r="BN76" s="769">
        <v>0</v>
      </c>
      <c r="BO76" s="769">
        <v>0</v>
      </c>
      <c r="BP76" s="769">
        <v>0</v>
      </c>
      <c r="BQ76" s="769">
        <v>0</v>
      </c>
      <c r="BR76" s="770">
        <v>0</v>
      </c>
      <c r="BS76" s="768">
        <v>4</v>
      </c>
      <c r="BT76" s="769">
        <v>2</v>
      </c>
      <c r="BU76" s="769">
        <v>13</v>
      </c>
      <c r="BV76" s="769">
        <v>0</v>
      </c>
      <c r="BW76" s="769">
        <v>0</v>
      </c>
      <c r="BX76" s="769">
        <v>0</v>
      </c>
      <c r="BY76" s="769">
        <v>0</v>
      </c>
      <c r="BZ76" s="769">
        <v>0</v>
      </c>
      <c r="CA76" s="769">
        <v>0</v>
      </c>
      <c r="CB76" s="770">
        <v>0</v>
      </c>
      <c r="CC76" s="768">
        <v>0</v>
      </c>
      <c r="CD76" s="769">
        <v>0</v>
      </c>
      <c r="CE76" s="769">
        <v>0</v>
      </c>
      <c r="CF76" s="769">
        <v>0</v>
      </c>
      <c r="CG76" s="769">
        <v>0</v>
      </c>
      <c r="CH76" s="769">
        <v>0</v>
      </c>
      <c r="CI76" s="769">
        <v>0</v>
      </c>
      <c r="CJ76" s="769">
        <v>0</v>
      </c>
      <c r="CK76" s="769">
        <v>0</v>
      </c>
      <c r="CL76" s="770">
        <v>0</v>
      </c>
      <c r="CM76" s="768">
        <v>4</v>
      </c>
      <c r="CN76" s="769">
        <v>0</v>
      </c>
      <c r="CO76" s="769">
        <v>0</v>
      </c>
      <c r="CP76" s="769">
        <v>0</v>
      </c>
      <c r="CQ76" s="769">
        <v>0</v>
      </c>
      <c r="CR76" s="769">
        <v>0</v>
      </c>
      <c r="CS76" s="769">
        <v>0</v>
      </c>
      <c r="CT76" s="769">
        <v>0</v>
      </c>
      <c r="CU76" s="769">
        <v>0</v>
      </c>
      <c r="CV76" s="770">
        <v>0</v>
      </c>
      <c r="CW76" s="768">
        <v>0</v>
      </c>
      <c r="CX76" s="769">
        <v>0</v>
      </c>
      <c r="CY76" s="769">
        <v>0</v>
      </c>
      <c r="CZ76" s="769">
        <v>0</v>
      </c>
      <c r="DA76" s="769">
        <v>0</v>
      </c>
      <c r="DB76" s="769">
        <v>0</v>
      </c>
      <c r="DC76" s="769">
        <v>0</v>
      </c>
      <c r="DD76" s="769">
        <v>0</v>
      </c>
      <c r="DE76" s="769">
        <v>0</v>
      </c>
      <c r="DF76" s="770">
        <v>0</v>
      </c>
      <c r="DG76" s="768">
        <v>0</v>
      </c>
      <c r="DH76" s="769">
        <v>0</v>
      </c>
      <c r="DI76" s="769">
        <v>0</v>
      </c>
      <c r="DJ76" s="593"/>
      <c r="DK76" s="593"/>
      <c r="DL76" s="593"/>
      <c r="DM76" s="593"/>
      <c r="DN76" s="593"/>
      <c r="DO76" s="593"/>
      <c r="DP76" s="594"/>
      <c r="DQ76" s="592"/>
      <c r="DR76" s="593"/>
      <c r="DS76" s="593"/>
      <c r="DT76" s="593"/>
      <c r="DU76" s="593"/>
      <c r="DV76" s="593"/>
      <c r="DW76" s="593"/>
      <c r="DX76" s="593"/>
      <c r="DY76" s="593"/>
      <c r="DZ76" s="594"/>
      <c r="EA76" s="592"/>
      <c r="EB76" s="593"/>
      <c r="EC76" s="593"/>
      <c r="ED76" s="593"/>
      <c r="EE76" s="593"/>
      <c r="EF76" s="593"/>
      <c r="EG76" s="593"/>
      <c r="EH76" s="593"/>
      <c r="EI76" s="593"/>
      <c r="EJ76" s="594"/>
      <c r="EK76" s="592"/>
      <c r="EL76" s="593"/>
      <c r="EM76" s="593"/>
      <c r="EN76" s="593"/>
      <c r="EO76" s="593"/>
      <c r="EP76" s="593"/>
      <c r="EQ76" s="593"/>
      <c r="ER76" s="593"/>
      <c r="ES76" s="593"/>
      <c r="ET76" s="594"/>
      <c r="EU76" s="592"/>
      <c r="EV76" s="593"/>
      <c r="EW76" s="593"/>
      <c r="EX76" s="593"/>
      <c r="EY76" s="593"/>
      <c r="EZ76" s="593"/>
      <c r="FA76" s="593"/>
      <c r="FB76" s="593"/>
      <c r="FC76" s="593"/>
      <c r="FD76" s="594"/>
      <c r="FE76" s="592"/>
      <c r="FF76" s="593"/>
      <c r="FG76" s="593"/>
      <c r="FH76" s="593"/>
      <c r="FI76" s="593"/>
      <c r="FJ76" s="593"/>
      <c r="FK76" s="593"/>
      <c r="FL76" s="593"/>
      <c r="FM76" s="593"/>
      <c r="FN76" s="594"/>
      <c r="FO76" s="592"/>
      <c r="FP76" s="593"/>
      <c r="FQ76" s="593"/>
      <c r="FR76" s="593"/>
      <c r="FS76" s="593"/>
      <c r="FT76" s="593"/>
      <c r="FU76" s="593"/>
      <c r="FV76" s="593"/>
      <c r="FW76" s="593"/>
      <c r="FX76" s="594"/>
      <c r="FY76" s="592"/>
      <c r="FZ76" s="593"/>
      <c r="GA76" s="593"/>
      <c r="GB76" s="593"/>
      <c r="GC76" s="593"/>
      <c r="GD76" s="593"/>
      <c r="GE76" s="593"/>
      <c r="GF76" s="593"/>
      <c r="GG76" s="593"/>
      <c r="GH76" s="594"/>
      <c r="GI76" s="592"/>
      <c r="GJ76" s="593"/>
      <c r="GK76" s="593"/>
      <c r="GL76" s="593"/>
      <c r="GM76" s="593"/>
      <c r="GN76" s="593"/>
      <c r="GO76" s="593"/>
      <c r="GP76" s="593"/>
      <c r="GQ76" s="593"/>
      <c r="GR76" s="594"/>
      <c r="GS76" s="592"/>
      <c r="GT76" s="593"/>
      <c r="GU76" s="593"/>
      <c r="GV76" s="593"/>
      <c r="GW76" s="593"/>
      <c r="GX76" s="593"/>
      <c r="GY76" s="593"/>
      <c r="GZ76" s="593"/>
      <c r="HA76" s="593"/>
      <c r="HB76" s="594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229"/>
        <v>80</v>
      </c>
      <c r="HN76" s="279">
        <f t="shared" si="244"/>
        <v>80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79" t="e">
        <f t="shared" si="245"/>
        <v>#REF!</v>
      </c>
      <c r="HQ76" s="279">
        <f>+HM76+S!HM76+E!HM76+O!HM76</f>
        <v>237</v>
      </c>
      <c r="HR76" s="279">
        <f t="shared" si="233"/>
        <v>237</v>
      </c>
      <c r="HS76" s="279" t="e">
        <f>+HO76+S!HO76+E!HO76+O!HO76</f>
        <v>#REF!</v>
      </c>
      <c r="HT76" s="279" t="e">
        <f t="shared" si="233"/>
        <v>#REF!</v>
      </c>
      <c r="HV76" s="100">
        <f t="shared" si="246"/>
        <v>58</v>
      </c>
      <c r="HW76" s="100">
        <f t="shared" si="247"/>
        <v>5</v>
      </c>
      <c r="HX76" s="100">
        <f t="shared" si="236"/>
        <v>17</v>
      </c>
      <c r="HY76" s="100">
        <f t="shared" si="237"/>
        <v>0</v>
      </c>
      <c r="HZ76" s="100">
        <f t="shared" si="238"/>
        <v>0</v>
      </c>
      <c r="IA76" s="100">
        <f t="shared" si="239"/>
        <v>0</v>
      </c>
      <c r="IB76" s="100">
        <f t="shared" si="240"/>
        <v>0</v>
      </c>
      <c r="IC76" s="100">
        <f t="shared" si="241"/>
        <v>0</v>
      </c>
      <c r="ID76" s="100">
        <f t="shared" si="242"/>
        <v>0</v>
      </c>
      <c r="IE76" s="100">
        <f t="shared" si="243"/>
        <v>0</v>
      </c>
      <c r="IG76" s="52"/>
      <c r="IK76" s="98" t="e">
        <f t="shared" si="230"/>
        <v>#REF!</v>
      </c>
    </row>
    <row r="77" spans="1:245" s="28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771">
        <v>17</v>
      </c>
      <c r="L77" s="707">
        <v>3</v>
      </c>
      <c r="M77" s="707">
        <v>2</v>
      </c>
      <c r="N77" s="707">
        <v>0</v>
      </c>
      <c r="O77" s="707">
        <v>0</v>
      </c>
      <c r="P77" s="707">
        <v>0</v>
      </c>
      <c r="Q77" s="707">
        <v>0</v>
      </c>
      <c r="R77" s="707">
        <v>0</v>
      </c>
      <c r="S77" s="707">
        <v>0</v>
      </c>
      <c r="T77" s="772">
        <v>0</v>
      </c>
      <c r="U77" s="771">
        <v>16</v>
      </c>
      <c r="V77" s="707">
        <v>2</v>
      </c>
      <c r="W77" s="707">
        <v>1</v>
      </c>
      <c r="X77" s="707">
        <v>0</v>
      </c>
      <c r="Y77" s="707">
        <v>0</v>
      </c>
      <c r="Z77" s="707">
        <v>0</v>
      </c>
      <c r="AA77" s="707">
        <v>0</v>
      </c>
      <c r="AB77" s="707">
        <v>0</v>
      </c>
      <c r="AC77" s="707">
        <v>0</v>
      </c>
      <c r="AD77" s="772">
        <v>0</v>
      </c>
      <c r="AE77" s="771">
        <v>5</v>
      </c>
      <c r="AF77" s="707">
        <v>0</v>
      </c>
      <c r="AG77" s="707">
        <v>0</v>
      </c>
      <c r="AH77" s="707">
        <v>0</v>
      </c>
      <c r="AI77" s="707">
        <v>0</v>
      </c>
      <c r="AJ77" s="707">
        <v>0</v>
      </c>
      <c r="AK77" s="707">
        <v>0</v>
      </c>
      <c r="AL77" s="707">
        <v>0</v>
      </c>
      <c r="AM77" s="707">
        <v>0</v>
      </c>
      <c r="AN77" s="772">
        <v>0</v>
      </c>
      <c r="AO77" s="771">
        <v>4</v>
      </c>
      <c r="AP77" s="707">
        <v>0</v>
      </c>
      <c r="AQ77" s="707">
        <v>0</v>
      </c>
      <c r="AR77" s="707">
        <v>0</v>
      </c>
      <c r="AS77" s="707">
        <v>0</v>
      </c>
      <c r="AT77" s="707">
        <v>0</v>
      </c>
      <c r="AU77" s="707">
        <v>0</v>
      </c>
      <c r="AV77" s="707">
        <v>0</v>
      </c>
      <c r="AW77" s="707">
        <v>0</v>
      </c>
      <c r="AX77" s="772">
        <v>0</v>
      </c>
      <c r="AY77" s="771">
        <v>10</v>
      </c>
      <c r="AZ77" s="707">
        <v>0</v>
      </c>
      <c r="BA77" s="707">
        <v>0</v>
      </c>
      <c r="BB77" s="707">
        <v>0</v>
      </c>
      <c r="BC77" s="707">
        <v>0</v>
      </c>
      <c r="BD77" s="707">
        <v>0</v>
      </c>
      <c r="BE77" s="707">
        <v>0</v>
      </c>
      <c r="BF77" s="707">
        <v>0</v>
      </c>
      <c r="BG77" s="707">
        <v>0</v>
      </c>
      <c r="BH77" s="772">
        <v>0</v>
      </c>
      <c r="BI77" s="771">
        <v>4</v>
      </c>
      <c r="BJ77" s="707">
        <v>1</v>
      </c>
      <c r="BK77" s="707">
        <v>1</v>
      </c>
      <c r="BL77" s="707">
        <v>0</v>
      </c>
      <c r="BM77" s="707">
        <v>0</v>
      </c>
      <c r="BN77" s="707">
        <v>0</v>
      </c>
      <c r="BO77" s="707">
        <v>0</v>
      </c>
      <c r="BP77" s="707">
        <v>0</v>
      </c>
      <c r="BQ77" s="707">
        <v>0</v>
      </c>
      <c r="BR77" s="772">
        <v>0</v>
      </c>
      <c r="BS77" s="771">
        <v>4</v>
      </c>
      <c r="BT77" s="707">
        <v>2</v>
      </c>
      <c r="BU77" s="707">
        <v>15</v>
      </c>
      <c r="BV77" s="707">
        <v>0</v>
      </c>
      <c r="BW77" s="707">
        <v>0</v>
      </c>
      <c r="BX77" s="707">
        <v>0</v>
      </c>
      <c r="BY77" s="707">
        <v>0</v>
      </c>
      <c r="BZ77" s="707">
        <v>0</v>
      </c>
      <c r="CA77" s="707">
        <v>0</v>
      </c>
      <c r="CB77" s="772">
        <v>0</v>
      </c>
      <c r="CC77" s="771">
        <v>1</v>
      </c>
      <c r="CD77" s="707">
        <v>2</v>
      </c>
      <c r="CE77" s="707">
        <v>2</v>
      </c>
      <c r="CF77" s="707">
        <v>0</v>
      </c>
      <c r="CG77" s="707">
        <v>0</v>
      </c>
      <c r="CH77" s="707">
        <v>0</v>
      </c>
      <c r="CI77" s="707">
        <v>0</v>
      </c>
      <c r="CJ77" s="707">
        <v>0</v>
      </c>
      <c r="CK77" s="707">
        <v>0</v>
      </c>
      <c r="CL77" s="772">
        <v>0</v>
      </c>
      <c r="CM77" s="771">
        <v>5</v>
      </c>
      <c r="CN77" s="707">
        <v>0</v>
      </c>
      <c r="CO77" s="707">
        <v>0</v>
      </c>
      <c r="CP77" s="707">
        <v>0</v>
      </c>
      <c r="CQ77" s="707">
        <v>0</v>
      </c>
      <c r="CR77" s="707">
        <v>0</v>
      </c>
      <c r="CS77" s="707">
        <v>0</v>
      </c>
      <c r="CT77" s="707">
        <v>0</v>
      </c>
      <c r="CU77" s="707">
        <v>0</v>
      </c>
      <c r="CV77" s="772">
        <v>0</v>
      </c>
      <c r="CW77" s="771">
        <v>0</v>
      </c>
      <c r="CX77" s="707">
        <v>0</v>
      </c>
      <c r="CY77" s="707">
        <v>0</v>
      </c>
      <c r="CZ77" s="707">
        <v>0</v>
      </c>
      <c r="DA77" s="707">
        <v>0</v>
      </c>
      <c r="DB77" s="707">
        <v>0</v>
      </c>
      <c r="DC77" s="707">
        <v>0</v>
      </c>
      <c r="DD77" s="707">
        <v>0</v>
      </c>
      <c r="DE77" s="707">
        <v>0</v>
      </c>
      <c r="DF77" s="772">
        <v>0</v>
      </c>
      <c r="DG77" s="771">
        <v>0</v>
      </c>
      <c r="DH77" s="707">
        <v>0</v>
      </c>
      <c r="DI77" s="707">
        <v>0</v>
      </c>
      <c r="DJ77" s="596"/>
      <c r="DK77" s="596"/>
      <c r="DL77" s="596"/>
      <c r="DM77" s="596"/>
      <c r="DN77" s="596"/>
      <c r="DO77" s="596"/>
      <c r="DP77" s="597"/>
      <c r="DQ77" s="595"/>
      <c r="DR77" s="596"/>
      <c r="DS77" s="596"/>
      <c r="DT77" s="596"/>
      <c r="DU77" s="596"/>
      <c r="DV77" s="596"/>
      <c r="DW77" s="596"/>
      <c r="DX77" s="596"/>
      <c r="DY77" s="596"/>
      <c r="DZ77" s="597"/>
      <c r="EA77" s="595"/>
      <c r="EB77" s="596"/>
      <c r="EC77" s="596"/>
      <c r="ED77" s="596"/>
      <c r="EE77" s="596"/>
      <c r="EF77" s="596"/>
      <c r="EG77" s="596"/>
      <c r="EH77" s="596"/>
      <c r="EI77" s="596"/>
      <c r="EJ77" s="597"/>
      <c r="EK77" s="595"/>
      <c r="EL77" s="596"/>
      <c r="EM77" s="596"/>
      <c r="EN77" s="596"/>
      <c r="EO77" s="596"/>
      <c r="EP77" s="596"/>
      <c r="EQ77" s="596"/>
      <c r="ER77" s="596"/>
      <c r="ES77" s="596"/>
      <c r="ET77" s="597"/>
      <c r="EU77" s="595"/>
      <c r="EV77" s="596"/>
      <c r="EW77" s="596"/>
      <c r="EX77" s="596"/>
      <c r="EY77" s="596"/>
      <c r="EZ77" s="596"/>
      <c r="FA77" s="596"/>
      <c r="FB77" s="596"/>
      <c r="FC77" s="596"/>
      <c r="FD77" s="597"/>
      <c r="FE77" s="595"/>
      <c r="FF77" s="596"/>
      <c r="FG77" s="596"/>
      <c r="FH77" s="596"/>
      <c r="FI77" s="596"/>
      <c r="FJ77" s="596"/>
      <c r="FK77" s="596"/>
      <c r="FL77" s="596"/>
      <c r="FM77" s="596"/>
      <c r="FN77" s="597"/>
      <c r="FO77" s="595"/>
      <c r="FP77" s="596"/>
      <c r="FQ77" s="596"/>
      <c r="FR77" s="596"/>
      <c r="FS77" s="596"/>
      <c r="FT77" s="596"/>
      <c r="FU77" s="596"/>
      <c r="FV77" s="596"/>
      <c r="FW77" s="596"/>
      <c r="FX77" s="597"/>
      <c r="FY77" s="595"/>
      <c r="FZ77" s="596"/>
      <c r="GA77" s="596"/>
      <c r="GB77" s="596"/>
      <c r="GC77" s="596"/>
      <c r="GD77" s="596"/>
      <c r="GE77" s="596"/>
      <c r="GF77" s="596"/>
      <c r="GG77" s="596"/>
      <c r="GH77" s="597"/>
      <c r="GI77" s="595"/>
      <c r="GJ77" s="596"/>
      <c r="GK77" s="596"/>
      <c r="GL77" s="596"/>
      <c r="GM77" s="596"/>
      <c r="GN77" s="596"/>
      <c r="GO77" s="596"/>
      <c r="GP77" s="596"/>
      <c r="GQ77" s="596"/>
      <c r="GR77" s="597"/>
      <c r="GS77" s="595"/>
      <c r="GT77" s="596"/>
      <c r="GU77" s="596"/>
      <c r="GV77" s="596"/>
      <c r="GW77" s="596"/>
      <c r="GX77" s="596"/>
      <c r="GY77" s="596"/>
      <c r="GZ77" s="596"/>
      <c r="HA77" s="596"/>
      <c r="HB77" s="597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229"/>
        <v>97</v>
      </c>
      <c r="HN77" s="84">
        <f t="shared" si="244"/>
        <v>177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4" t="e">
        <f t="shared" si="245"/>
        <v>#REF!</v>
      </c>
      <c r="HQ77" s="84">
        <f>+HM77+S!HM77+E!HM77+O!HM77</f>
        <v>282</v>
      </c>
      <c r="HR77" s="84">
        <f t="shared" si="233"/>
        <v>519</v>
      </c>
      <c r="HS77" s="84" t="e">
        <f>+HO77+S!HO77+E!HO77+O!HO77</f>
        <v>#REF!</v>
      </c>
      <c r="HT77" s="84" t="e">
        <f t="shared" si="233"/>
        <v>#REF!</v>
      </c>
      <c r="HV77" s="86">
        <f t="shared" si="246"/>
        <v>66</v>
      </c>
      <c r="HW77" s="86">
        <f t="shared" si="247"/>
        <v>10</v>
      </c>
      <c r="HX77" s="86">
        <f t="shared" si="236"/>
        <v>21</v>
      </c>
      <c r="HY77" s="86">
        <f t="shared" si="237"/>
        <v>0</v>
      </c>
      <c r="HZ77" s="86">
        <f t="shared" si="238"/>
        <v>0</v>
      </c>
      <c r="IA77" s="86">
        <f t="shared" si="239"/>
        <v>0</v>
      </c>
      <c r="IB77" s="86">
        <f t="shared" si="240"/>
        <v>0</v>
      </c>
      <c r="IC77" s="86">
        <f t="shared" si="241"/>
        <v>0</v>
      </c>
      <c r="ID77" s="86">
        <f t="shared" si="242"/>
        <v>0</v>
      </c>
      <c r="IE77" s="86">
        <f t="shared" si="243"/>
        <v>0</v>
      </c>
      <c r="IG77" s="52"/>
      <c r="IK77" s="98" t="e">
        <f t="shared" si="230"/>
        <v>#REF!</v>
      </c>
    </row>
    <row r="78" spans="1:245" s="28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773">
        <v>21</v>
      </c>
      <c r="L78" s="708">
        <v>2</v>
      </c>
      <c r="M78" s="708">
        <v>4</v>
      </c>
      <c r="N78" s="707">
        <v>0</v>
      </c>
      <c r="O78" s="707">
        <v>0</v>
      </c>
      <c r="P78" s="707">
        <v>0</v>
      </c>
      <c r="Q78" s="707">
        <v>0</v>
      </c>
      <c r="R78" s="707">
        <v>0</v>
      </c>
      <c r="S78" s="707">
        <v>0</v>
      </c>
      <c r="T78" s="772">
        <v>0</v>
      </c>
      <c r="U78" s="773">
        <v>19</v>
      </c>
      <c r="V78" s="708">
        <v>3</v>
      </c>
      <c r="W78" s="708">
        <v>1</v>
      </c>
      <c r="X78" s="707">
        <v>0</v>
      </c>
      <c r="Y78" s="707">
        <v>0</v>
      </c>
      <c r="Z78" s="707">
        <v>0</v>
      </c>
      <c r="AA78" s="707">
        <v>0</v>
      </c>
      <c r="AB78" s="707">
        <v>0</v>
      </c>
      <c r="AC78" s="707">
        <v>0</v>
      </c>
      <c r="AD78" s="772">
        <v>0</v>
      </c>
      <c r="AE78" s="773">
        <v>4</v>
      </c>
      <c r="AF78" s="708">
        <v>0</v>
      </c>
      <c r="AG78" s="708">
        <v>0</v>
      </c>
      <c r="AH78" s="707">
        <v>0</v>
      </c>
      <c r="AI78" s="707">
        <v>0</v>
      </c>
      <c r="AJ78" s="707">
        <v>0</v>
      </c>
      <c r="AK78" s="707">
        <v>0</v>
      </c>
      <c r="AL78" s="707">
        <v>0</v>
      </c>
      <c r="AM78" s="707">
        <v>0</v>
      </c>
      <c r="AN78" s="772">
        <v>0</v>
      </c>
      <c r="AO78" s="773">
        <v>3</v>
      </c>
      <c r="AP78" s="708">
        <v>0</v>
      </c>
      <c r="AQ78" s="708">
        <v>0</v>
      </c>
      <c r="AR78" s="707">
        <v>0</v>
      </c>
      <c r="AS78" s="707">
        <v>0</v>
      </c>
      <c r="AT78" s="707">
        <v>0</v>
      </c>
      <c r="AU78" s="707">
        <v>0</v>
      </c>
      <c r="AV78" s="707">
        <v>0</v>
      </c>
      <c r="AW78" s="707">
        <v>0</v>
      </c>
      <c r="AX78" s="772">
        <v>0</v>
      </c>
      <c r="AY78" s="773">
        <v>16</v>
      </c>
      <c r="AZ78" s="708">
        <v>0</v>
      </c>
      <c r="BA78" s="708">
        <v>0</v>
      </c>
      <c r="BB78" s="707">
        <v>0</v>
      </c>
      <c r="BC78" s="707">
        <v>0</v>
      </c>
      <c r="BD78" s="707">
        <v>0</v>
      </c>
      <c r="BE78" s="707">
        <v>0</v>
      </c>
      <c r="BF78" s="707">
        <v>0</v>
      </c>
      <c r="BG78" s="707">
        <v>0</v>
      </c>
      <c r="BH78" s="772">
        <v>0</v>
      </c>
      <c r="BI78" s="773">
        <v>5</v>
      </c>
      <c r="BJ78" s="708">
        <v>1</v>
      </c>
      <c r="BK78" s="708">
        <v>2</v>
      </c>
      <c r="BL78" s="707">
        <v>0</v>
      </c>
      <c r="BM78" s="707">
        <v>0</v>
      </c>
      <c r="BN78" s="707">
        <v>0</v>
      </c>
      <c r="BO78" s="707">
        <v>0</v>
      </c>
      <c r="BP78" s="707">
        <v>0</v>
      </c>
      <c r="BQ78" s="707">
        <v>0</v>
      </c>
      <c r="BR78" s="772">
        <v>0</v>
      </c>
      <c r="BS78" s="773">
        <v>6</v>
      </c>
      <c r="BT78" s="708">
        <v>2</v>
      </c>
      <c r="BU78" s="708">
        <v>12</v>
      </c>
      <c r="BV78" s="707">
        <v>0</v>
      </c>
      <c r="BW78" s="707">
        <v>0</v>
      </c>
      <c r="BX78" s="707">
        <v>0</v>
      </c>
      <c r="BY78" s="707">
        <v>0</v>
      </c>
      <c r="BZ78" s="707">
        <v>0</v>
      </c>
      <c r="CA78" s="707">
        <v>0</v>
      </c>
      <c r="CB78" s="772">
        <v>0</v>
      </c>
      <c r="CC78" s="773">
        <v>1</v>
      </c>
      <c r="CD78" s="708">
        <v>2</v>
      </c>
      <c r="CE78" s="708">
        <v>0</v>
      </c>
      <c r="CF78" s="707">
        <v>0</v>
      </c>
      <c r="CG78" s="707">
        <v>0</v>
      </c>
      <c r="CH78" s="707">
        <v>0</v>
      </c>
      <c r="CI78" s="707">
        <v>0</v>
      </c>
      <c r="CJ78" s="707">
        <v>0</v>
      </c>
      <c r="CK78" s="707">
        <v>0</v>
      </c>
      <c r="CL78" s="772">
        <v>0</v>
      </c>
      <c r="CM78" s="773">
        <v>5</v>
      </c>
      <c r="CN78" s="708">
        <v>0</v>
      </c>
      <c r="CO78" s="708">
        <v>0</v>
      </c>
      <c r="CP78" s="707">
        <v>0</v>
      </c>
      <c r="CQ78" s="707">
        <v>0</v>
      </c>
      <c r="CR78" s="707">
        <v>0</v>
      </c>
      <c r="CS78" s="707">
        <v>0</v>
      </c>
      <c r="CT78" s="707">
        <v>0</v>
      </c>
      <c r="CU78" s="707">
        <v>0</v>
      </c>
      <c r="CV78" s="772">
        <v>0</v>
      </c>
      <c r="CW78" s="773">
        <v>0</v>
      </c>
      <c r="CX78" s="708">
        <v>0</v>
      </c>
      <c r="CY78" s="708">
        <v>0</v>
      </c>
      <c r="CZ78" s="707">
        <v>0</v>
      </c>
      <c r="DA78" s="707">
        <v>0</v>
      </c>
      <c r="DB78" s="707">
        <v>0</v>
      </c>
      <c r="DC78" s="707">
        <v>0</v>
      </c>
      <c r="DD78" s="707">
        <v>0</v>
      </c>
      <c r="DE78" s="707">
        <v>0</v>
      </c>
      <c r="DF78" s="772">
        <v>0</v>
      </c>
      <c r="DG78" s="773">
        <v>0</v>
      </c>
      <c r="DH78" s="708">
        <v>0</v>
      </c>
      <c r="DI78" s="708">
        <v>0</v>
      </c>
      <c r="DJ78" s="596"/>
      <c r="DK78" s="596"/>
      <c r="DL78" s="596"/>
      <c r="DM78" s="596"/>
      <c r="DN78" s="596"/>
      <c r="DO78" s="596"/>
      <c r="DP78" s="597"/>
      <c r="DQ78" s="595"/>
      <c r="DR78" s="596"/>
      <c r="DS78" s="596"/>
      <c r="DT78" s="596"/>
      <c r="DU78" s="596"/>
      <c r="DV78" s="596"/>
      <c r="DW78" s="596"/>
      <c r="DX78" s="596"/>
      <c r="DY78" s="596"/>
      <c r="DZ78" s="597"/>
      <c r="EA78" s="595"/>
      <c r="EB78" s="596"/>
      <c r="EC78" s="596"/>
      <c r="ED78" s="596"/>
      <c r="EE78" s="596"/>
      <c r="EF78" s="596"/>
      <c r="EG78" s="596"/>
      <c r="EH78" s="596"/>
      <c r="EI78" s="596"/>
      <c r="EJ78" s="597"/>
      <c r="EK78" s="595"/>
      <c r="EL78" s="596"/>
      <c r="EM78" s="596"/>
      <c r="EN78" s="596"/>
      <c r="EO78" s="596"/>
      <c r="EP78" s="596"/>
      <c r="EQ78" s="596"/>
      <c r="ER78" s="596"/>
      <c r="ES78" s="596"/>
      <c r="ET78" s="597"/>
      <c r="EU78" s="595"/>
      <c r="EV78" s="596"/>
      <c r="EW78" s="596"/>
      <c r="EX78" s="596"/>
      <c r="EY78" s="596"/>
      <c r="EZ78" s="596"/>
      <c r="FA78" s="596"/>
      <c r="FB78" s="596"/>
      <c r="FC78" s="596"/>
      <c r="FD78" s="597"/>
      <c r="FE78" s="595"/>
      <c r="FF78" s="596"/>
      <c r="FG78" s="596"/>
      <c r="FH78" s="596"/>
      <c r="FI78" s="596"/>
      <c r="FJ78" s="596"/>
      <c r="FK78" s="596"/>
      <c r="FL78" s="596"/>
      <c r="FM78" s="596"/>
      <c r="FN78" s="597"/>
      <c r="FO78" s="595"/>
      <c r="FP78" s="596"/>
      <c r="FQ78" s="596"/>
      <c r="FR78" s="596"/>
      <c r="FS78" s="596"/>
      <c r="FT78" s="596"/>
      <c r="FU78" s="596"/>
      <c r="FV78" s="596"/>
      <c r="FW78" s="596"/>
      <c r="FX78" s="597"/>
      <c r="FY78" s="595"/>
      <c r="FZ78" s="596"/>
      <c r="GA78" s="596"/>
      <c r="GB78" s="596"/>
      <c r="GC78" s="596"/>
      <c r="GD78" s="596"/>
      <c r="GE78" s="596"/>
      <c r="GF78" s="596"/>
      <c r="GG78" s="596"/>
      <c r="GH78" s="597"/>
      <c r="GI78" s="595"/>
      <c r="GJ78" s="596"/>
      <c r="GK78" s="596"/>
      <c r="GL78" s="596"/>
      <c r="GM78" s="596"/>
      <c r="GN78" s="596"/>
      <c r="GO78" s="596"/>
      <c r="GP78" s="596"/>
      <c r="GQ78" s="596"/>
      <c r="GR78" s="597"/>
      <c r="GS78" s="595"/>
      <c r="GT78" s="596"/>
      <c r="GU78" s="596"/>
      <c r="GV78" s="596"/>
      <c r="GW78" s="596"/>
      <c r="GX78" s="596"/>
      <c r="GY78" s="596"/>
      <c r="GZ78" s="596"/>
      <c r="HA78" s="596"/>
      <c r="HB78" s="597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229"/>
        <v>109</v>
      </c>
      <c r="HN78" s="84">
        <f t="shared" si="244"/>
        <v>286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4" t="e">
        <f t="shared" si="245"/>
        <v>#REF!</v>
      </c>
      <c r="HQ78" s="84">
        <f>+HM78+S!HM78+E!HM78+O!HM78</f>
        <v>334</v>
      </c>
      <c r="HR78" s="84">
        <f t="shared" si="233"/>
        <v>853</v>
      </c>
      <c r="HS78" s="84" t="e">
        <f>+HO78+S!HO78+E!HO78+O!HO78</f>
        <v>#REF!</v>
      </c>
      <c r="HT78" s="84" t="e">
        <f t="shared" si="233"/>
        <v>#REF!</v>
      </c>
      <c r="HV78" s="86">
        <f>+K78+U78+AE78+AO78+AY78+BI78+BS78+CC78+CM78+CW78+DG78+DQ78+EA78+EK78+EU78+FE78+FO78+FY78+GI78+GS78</f>
        <v>80</v>
      </c>
      <c r="HW78" s="86">
        <f t="shared" si="247"/>
        <v>10</v>
      </c>
      <c r="HX78" s="86">
        <f t="shared" si="236"/>
        <v>19</v>
      </c>
      <c r="HY78" s="86">
        <f t="shared" si="237"/>
        <v>0</v>
      </c>
      <c r="HZ78" s="86">
        <f t="shared" si="238"/>
        <v>0</v>
      </c>
      <c r="IA78" s="86">
        <f t="shared" si="239"/>
        <v>0</v>
      </c>
      <c r="IB78" s="86">
        <f t="shared" si="240"/>
        <v>0</v>
      </c>
      <c r="IC78" s="86">
        <f t="shared" si="241"/>
        <v>0</v>
      </c>
      <c r="ID78" s="86">
        <f t="shared" si="242"/>
        <v>0</v>
      </c>
      <c r="IE78" s="86">
        <f t="shared" si="243"/>
        <v>0</v>
      </c>
      <c r="IG78" s="52"/>
      <c r="IK78" s="98" t="e">
        <f t="shared" si="230"/>
        <v>#REF!</v>
      </c>
    </row>
    <row r="79" spans="1:245" s="28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6" t="s">
        <v>61</v>
      </c>
      <c r="K79" s="774">
        <v>25</v>
      </c>
      <c r="L79" s="775">
        <v>3</v>
      </c>
      <c r="M79" s="775">
        <v>0</v>
      </c>
      <c r="N79" s="775">
        <v>0</v>
      </c>
      <c r="O79" s="775">
        <v>0</v>
      </c>
      <c r="P79" s="775">
        <v>0</v>
      </c>
      <c r="Q79" s="775">
        <v>0</v>
      </c>
      <c r="R79" s="775">
        <v>0</v>
      </c>
      <c r="S79" s="775">
        <v>0</v>
      </c>
      <c r="T79" s="776">
        <v>0</v>
      </c>
      <c r="U79" s="774">
        <v>12</v>
      </c>
      <c r="V79" s="775">
        <v>3</v>
      </c>
      <c r="W79" s="775">
        <v>2</v>
      </c>
      <c r="X79" s="777">
        <v>0</v>
      </c>
      <c r="Y79" s="777">
        <v>0</v>
      </c>
      <c r="Z79" s="777">
        <v>0</v>
      </c>
      <c r="AA79" s="777">
        <v>0</v>
      </c>
      <c r="AB79" s="777">
        <v>0</v>
      </c>
      <c r="AC79" s="777">
        <v>0</v>
      </c>
      <c r="AD79" s="776">
        <v>0</v>
      </c>
      <c r="AE79" s="774">
        <v>2</v>
      </c>
      <c r="AF79" s="775">
        <v>0</v>
      </c>
      <c r="AG79" s="775">
        <v>0</v>
      </c>
      <c r="AH79" s="777">
        <v>0</v>
      </c>
      <c r="AI79" s="777">
        <v>0</v>
      </c>
      <c r="AJ79" s="777">
        <v>0</v>
      </c>
      <c r="AK79" s="777">
        <v>0</v>
      </c>
      <c r="AL79" s="777">
        <v>0</v>
      </c>
      <c r="AM79" s="777">
        <v>0</v>
      </c>
      <c r="AN79" s="776">
        <v>0</v>
      </c>
      <c r="AO79" s="774">
        <v>5</v>
      </c>
      <c r="AP79" s="775">
        <v>0</v>
      </c>
      <c r="AQ79" s="775">
        <v>0</v>
      </c>
      <c r="AR79" s="777">
        <v>0</v>
      </c>
      <c r="AS79" s="777">
        <v>0</v>
      </c>
      <c r="AT79" s="777">
        <v>0</v>
      </c>
      <c r="AU79" s="777">
        <v>0</v>
      </c>
      <c r="AV79" s="777">
        <v>0</v>
      </c>
      <c r="AW79" s="777">
        <v>0</v>
      </c>
      <c r="AX79" s="776">
        <v>0</v>
      </c>
      <c r="AY79" s="774">
        <v>9</v>
      </c>
      <c r="AZ79" s="775">
        <v>0</v>
      </c>
      <c r="BA79" s="775">
        <v>0</v>
      </c>
      <c r="BB79" s="777">
        <v>0</v>
      </c>
      <c r="BC79" s="777">
        <v>0</v>
      </c>
      <c r="BD79" s="777">
        <v>0</v>
      </c>
      <c r="BE79" s="777">
        <v>0</v>
      </c>
      <c r="BF79" s="777">
        <v>0</v>
      </c>
      <c r="BG79" s="777">
        <v>0</v>
      </c>
      <c r="BH79" s="776">
        <v>0</v>
      </c>
      <c r="BI79" s="774">
        <v>8</v>
      </c>
      <c r="BJ79" s="775">
        <v>0</v>
      </c>
      <c r="BK79" s="775">
        <v>0</v>
      </c>
      <c r="BL79" s="777">
        <v>0</v>
      </c>
      <c r="BM79" s="777">
        <v>0</v>
      </c>
      <c r="BN79" s="777">
        <v>0</v>
      </c>
      <c r="BO79" s="777">
        <v>0</v>
      </c>
      <c r="BP79" s="777">
        <v>0</v>
      </c>
      <c r="BQ79" s="777">
        <v>0</v>
      </c>
      <c r="BR79" s="776">
        <v>0</v>
      </c>
      <c r="BS79" s="774">
        <v>4</v>
      </c>
      <c r="BT79" s="775">
        <v>3</v>
      </c>
      <c r="BU79" s="775">
        <v>18</v>
      </c>
      <c r="BV79" s="777">
        <v>0</v>
      </c>
      <c r="BW79" s="777">
        <v>0</v>
      </c>
      <c r="BX79" s="777">
        <v>0</v>
      </c>
      <c r="BY79" s="777">
        <v>0</v>
      </c>
      <c r="BZ79" s="777">
        <v>0</v>
      </c>
      <c r="CA79" s="777">
        <v>0</v>
      </c>
      <c r="CB79" s="776">
        <v>0</v>
      </c>
      <c r="CC79" s="774">
        <v>2</v>
      </c>
      <c r="CD79" s="775">
        <v>0</v>
      </c>
      <c r="CE79" s="775">
        <v>1</v>
      </c>
      <c r="CF79" s="777">
        <v>0</v>
      </c>
      <c r="CG79" s="777">
        <v>0</v>
      </c>
      <c r="CH79" s="777">
        <v>0</v>
      </c>
      <c r="CI79" s="777">
        <v>0</v>
      </c>
      <c r="CJ79" s="777">
        <v>0</v>
      </c>
      <c r="CK79" s="777">
        <v>0</v>
      </c>
      <c r="CL79" s="776">
        <v>0</v>
      </c>
      <c r="CM79" s="774">
        <v>7</v>
      </c>
      <c r="CN79" s="775">
        <v>0</v>
      </c>
      <c r="CO79" s="775">
        <v>0</v>
      </c>
      <c r="CP79" s="777">
        <v>0</v>
      </c>
      <c r="CQ79" s="777">
        <v>0</v>
      </c>
      <c r="CR79" s="777">
        <v>0</v>
      </c>
      <c r="CS79" s="777">
        <v>0</v>
      </c>
      <c r="CT79" s="777">
        <v>0</v>
      </c>
      <c r="CU79" s="777">
        <v>0</v>
      </c>
      <c r="CV79" s="776">
        <v>0</v>
      </c>
      <c r="CW79" s="774">
        <v>0</v>
      </c>
      <c r="CX79" s="775">
        <v>0</v>
      </c>
      <c r="CY79" s="775">
        <v>0</v>
      </c>
      <c r="CZ79" s="777">
        <v>0</v>
      </c>
      <c r="DA79" s="777">
        <v>0</v>
      </c>
      <c r="DB79" s="777">
        <v>0</v>
      </c>
      <c r="DC79" s="777">
        <v>0</v>
      </c>
      <c r="DD79" s="777">
        <v>0</v>
      </c>
      <c r="DE79" s="777">
        <v>0</v>
      </c>
      <c r="DF79" s="776">
        <v>0</v>
      </c>
      <c r="DG79" s="774">
        <v>0</v>
      </c>
      <c r="DH79" s="775">
        <v>0</v>
      </c>
      <c r="DI79" s="775">
        <v>0</v>
      </c>
      <c r="DJ79" s="599"/>
      <c r="DK79" s="599"/>
      <c r="DL79" s="599"/>
      <c r="DM79" s="599"/>
      <c r="DN79" s="599"/>
      <c r="DO79" s="599"/>
      <c r="DP79" s="600"/>
      <c r="DQ79" s="598"/>
      <c r="DR79" s="599"/>
      <c r="DS79" s="599"/>
      <c r="DT79" s="599"/>
      <c r="DU79" s="599"/>
      <c r="DV79" s="599"/>
      <c r="DW79" s="599"/>
      <c r="DX79" s="599"/>
      <c r="DY79" s="599"/>
      <c r="DZ79" s="600"/>
      <c r="EA79" s="598"/>
      <c r="EB79" s="599"/>
      <c r="EC79" s="599"/>
      <c r="ED79" s="599"/>
      <c r="EE79" s="599"/>
      <c r="EF79" s="599"/>
      <c r="EG79" s="599"/>
      <c r="EH79" s="599"/>
      <c r="EI79" s="599"/>
      <c r="EJ79" s="600"/>
      <c r="EK79" s="598"/>
      <c r="EL79" s="599"/>
      <c r="EM79" s="599"/>
      <c r="EN79" s="599"/>
      <c r="EO79" s="599"/>
      <c r="EP79" s="599"/>
      <c r="EQ79" s="599"/>
      <c r="ER79" s="599"/>
      <c r="ES79" s="599"/>
      <c r="ET79" s="600"/>
      <c r="EU79" s="598"/>
      <c r="EV79" s="599"/>
      <c r="EW79" s="599"/>
      <c r="EX79" s="599"/>
      <c r="EY79" s="599"/>
      <c r="EZ79" s="599"/>
      <c r="FA79" s="599"/>
      <c r="FB79" s="599"/>
      <c r="FC79" s="599"/>
      <c r="FD79" s="600"/>
      <c r="FE79" s="598"/>
      <c r="FF79" s="599"/>
      <c r="FG79" s="599"/>
      <c r="FH79" s="599"/>
      <c r="FI79" s="599"/>
      <c r="FJ79" s="599"/>
      <c r="FK79" s="599"/>
      <c r="FL79" s="599"/>
      <c r="FM79" s="599"/>
      <c r="FN79" s="600"/>
      <c r="FO79" s="598"/>
      <c r="FP79" s="599"/>
      <c r="FQ79" s="599"/>
      <c r="FR79" s="599"/>
      <c r="FS79" s="599"/>
      <c r="FT79" s="599"/>
      <c r="FU79" s="599"/>
      <c r="FV79" s="599"/>
      <c r="FW79" s="599"/>
      <c r="FX79" s="600"/>
      <c r="FY79" s="598"/>
      <c r="FZ79" s="599"/>
      <c r="GA79" s="599"/>
      <c r="GB79" s="599"/>
      <c r="GC79" s="599"/>
      <c r="GD79" s="599"/>
      <c r="GE79" s="599"/>
      <c r="GF79" s="599"/>
      <c r="GG79" s="599"/>
      <c r="GH79" s="600"/>
      <c r="GI79" s="598"/>
      <c r="GJ79" s="599"/>
      <c r="GK79" s="599"/>
      <c r="GL79" s="599"/>
      <c r="GM79" s="599"/>
      <c r="GN79" s="599"/>
      <c r="GO79" s="599"/>
      <c r="GP79" s="599"/>
      <c r="GQ79" s="599"/>
      <c r="GR79" s="600"/>
      <c r="GS79" s="598"/>
      <c r="GT79" s="599"/>
      <c r="GU79" s="599"/>
      <c r="GV79" s="599"/>
      <c r="GW79" s="599"/>
      <c r="GX79" s="599"/>
      <c r="GY79" s="599"/>
      <c r="GZ79" s="599"/>
      <c r="HA79" s="599"/>
      <c r="HB79" s="600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>+SUMIF($K$11:$HB$11,1,K79:HB79)</f>
        <v>104</v>
      </c>
      <c r="HN79" s="276">
        <f t="shared" si="244"/>
        <v>390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76" t="e">
        <f t="shared" si="245"/>
        <v>#REF!</v>
      </c>
      <c r="HQ79" s="276">
        <f>+HM79+S!HM79+E!HM79+O!HM79</f>
        <v>324</v>
      </c>
      <c r="HR79" s="276">
        <f t="shared" si="233"/>
        <v>1177</v>
      </c>
      <c r="HS79" s="276" t="e">
        <f>+HO79+S!HO79+E!HO79+O!HO79</f>
        <v>#REF!</v>
      </c>
      <c r="HT79" s="276" t="e">
        <f t="shared" si="233"/>
        <v>#REF!</v>
      </c>
      <c r="HV79" s="277">
        <f>+K79+U79+AE79+AO79+AY79+BI79+BS79+CC79+CM79+CW79+DG79+DQ79+EA79+EK79+EU79+FE79+FO79+FY79+GI79+GS79</f>
        <v>74</v>
      </c>
      <c r="HW79" s="277">
        <f t="shared" si="247"/>
        <v>9</v>
      </c>
      <c r="HX79" s="277">
        <f t="shared" si="236"/>
        <v>21</v>
      </c>
      <c r="HY79" s="277">
        <f t="shared" si="237"/>
        <v>0</v>
      </c>
      <c r="HZ79" s="277">
        <f t="shared" si="238"/>
        <v>0</v>
      </c>
      <c r="IA79" s="277">
        <f t="shared" si="239"/>
        <v>0</v>
      </c>
      <c r="IB79" s="277">
        <f t="shared" si="240"/>
        <v>0</v>
      </c>
      <c r="IC79" s="277">
        <f t="shared" si="241"/>
        <v>0</v>
      </c>
      <c r="ID79" s="277">
        <f t="shared" si="242"/>
        <v>0</v>
      </c>
      <c r="IE79" s="277">
        <f t="shared" si="243"/>
        <v>0</v>
      </c>
      <c r="IG79" s="52"/>
      <c r="IK79" s="98" t="e">
        <f t="shared" si="230"/>
        <v>#REF!</v>
      </c>
    </row>
    <row r="80" spans="1:245" s="28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5" t="s">
        <v>62</v>
      </c>
      <c r="K80" s="761">
        <v>21</v>
      </c>
      <c r="L80" s="762">
        <v>3</v>
      </c>
      <c r="M80" s="762">
        <v>2</v>
      </c>
      <c r="N80" s="762">
        <v>0</v>
      </c>
      <c r="O80" s="762">
        <v>0</v>
      </c>
      <c r="P80" s="762">
        <v>0</v>
      </c>
      <c r="Q80" s="762">
        <v>0</v>
      </c>
      <c r="R80" s="762">
        <v>0</v>
      </c>
      <c r="S80" s="762">
        <v>0</v>
      </c>
      <c r="T80" s="724">
        <v>0</v>
      </c>
      <c r="U80" s="761">
        <v>12</v>
      </c>
      <c r="V80" s="762">
        <v>0</v>
      </c>
      <c r="W80" s="762">
        <v>3</v>
      </c>
      <c r="X80" s="723">
        <v>0</v>
      </c>
      <c r="Y80" s="723">
        <v>0</v>
      </c>
      <c r="Z80" s="723">
        <v>0</v>
      </c>
      <c r="AA80" s="723">
        <v>0</v>
      </c>
      <c r="AB80" s="723">
        <v>0</v>
      </c>
      <c r="AC80" s="723">
        <v>0</v>
      </c>
      <c r="AD80" s="724">
        <v>0</v>
      </c>
      <c r="AE80" s="761">
        <v>4</v>
      </c>
      <c r="AF80" s="762">
        <v>0</v>
      </c>
      <c r="AG80" s="763">
        <v>0</v>
      </c>
      <c r="AH80" s="762">
        <v>0</v>
      </c>
      <c r="AI80" s="723">
        <v>0</v>
      </c>
      <c r="AJ80" s="723">
        <v>0</v>
      </c>
      <c r="AK80" s="723">
        <v>0</v>
      </c>
      <c r="AL80" s="723">
        <v>0</v>
      </c>
      <c r="AM80" s="723">
        <v>0</v>
      </c>
      <c r="AN80" s="724">
        <v>0</v>
      </c>
      <c r="AO80" s="761">
        <v>6</v>
      </c>
      <c r="AP80" s="762">
        <v>0</v>
      </c>
      <c r="AQ80" s="762">
        <v>0</v>
      </c>
      <c r="AR80" s="723">
        <v>0</v>
      </c>
      <c r="AS80" s="723">
        <v>0</v>
      </c>
      <c r="AT80" s="723">
        <v>0</v>
      </c>
      <c r="AU80" s="723">
        <v>0</v>
      </c>
      <c r="AV80" s="723">
        <v>0</v>
      </c>
      <c r="AW80" s="723">
        <v>0</v>
      </c>
      <c r="AX80" s="724">
        <v>0</v>
      </c>
      <c r="AY80" s="761">
        <v>14</v>
      </c>
      <c r="AZ80" s="762">
        <v>0</v>
      </c>
      <c r="BA80" s="762">
        <v>0</v>
      </c>
      <c r="BB80" s="762">
        <v>0</v>
      </c>
      <c r="BC80" s="723">
        <v>0</v>
      </c>
      <c r="BD80" s="723">
        <v>0</v>
      </c>
      <c r="BE80" s="723">
        <v>0</v>
      </c>
      <c r="BF80" s="723">
        <v>0</v>
      </c>
      <c r="BG80" s="723">
        <v>0</v>
      </c>
      <c r="BH80" s="724">
        <v>0</v>
      </c>
      <c r="BI80" s="761">
        <v>7</v>
      </c>
      <c r="BJ80" s="762">
        <v>2</v>
      </c>
      <c r="BK80" s="762">
        <v>0</v>
      </c>
      <c r="BL80" s="723">
        <v>0</v>
      </c>
      <c r="BM80" s="723">
        <v>0</v>
      </c>
      <c r="BN80" s="723">
        <v>0</v>
      </c>
      <c r="BO80" s="723">
        <v>0</v>
      </c>
      <c r="BP80" s="723">
        <v>0</v>
      </c>
      <c r="BQ80" s="723">
        <v>0</v>
      </c>
      <c r="BR80" s="724">
        <v>0</v>
      </c>
      <c r="BS80" s="761">
        <v>4</v>
      </c>
      <c r="BT80" s="762">
        <v>1</v>
      </c>
      <c r="BU80" s="762">
        <v>19</v>
      </c>
      <c r="BV80" s="723">
        <v>0</v>
      </c>
      <c r="BW80" s="723">
        <v>0</v>
      </c>
      <c r="BX80" s="723">
        <v>0</v>
      </c>
      <c r="BY80" s="723">
        <v>0</v>
      </c>
      <c r="BZ80" s="723">
        <v>0</v>
      </c>
      <c r="CA80" s="723">
        <v>0</v>
      </c>
      <c r="CB80" s="724">
        <v>0</v>
      </c>
      <c r="CC80" s="761">
        <v>1</v>
      </c>
      <c r="CD80" s="762">
        <v>0</v>
      </c>
      <c r="CE80" s="762">
        <v>0</v>
      </c>
      <c r="CF80" s="723">
        <v>0</v>
      </c>
      <c r="CG80" s="723">
        <v>0</v>
      </c>
      <c r="CH80" s="723">
        <v>0</v>
      </c>
      <c r="CI80" s="723">
        <v>0</v>
      </c>
      <c r="CJ80" s="723">
        <v>0</v>
      </c>
      <c r="CK80" s="723">
        <v>0</v>
      </c>
      <c r="CL80" s="724">
        <v>0</v>
      </c>
      <c r="CM80" s="761">
        <v>7</v>
      </c>
      <c r="CN80" s="762">
        <v>0</v>
      </c>
      <c r="CO80" s="762">
        <v>0</v>
      </c>
      <c r="CP80" s="723">
        <v>0</v>
      </c>
      <c r="CQ80" s="723">
        <v>0</v>
      </c>
      <c r="CR80" s="723">
        <v>0</v>
      </c>
      <c r="CS80" s="723">
        <v>0</v>
      </c>
      <c r="CT80" s="723">
        <v>0</v>
      </c>
      <c r="CU80" s="723">
        <v>0</v>
      </c>
      <c r="CV80" s="724">
        <v>0</v>
      </c>
      <c r="CW80" s="761">
        <v>0</v>
      </c>
      <c r="CX80" s="762">
        <v>0</v>
      </c>
      <c r="CY80" s="762">
        <v>0</v>
      </c>
      <c r="CZ80" s="723">
        <v>0</v>
      </c>
      <c r="DA80" s="723">
        <v>0</v>
      </c>
      <c r="DB80" s="723">
        <v>0</v>
      </c>
      <c r="DC80" s="723">
        <v>0</v>
      </c>
      <c r="DD80" s="723">
        <v>0</v>
      </c>
      <c r="DE80" s="723">
        <v>0</v>
      </c>
      <c r="DF80" s="724">
        <v>0</v>
      </c>
      <c r="DG80" s="761">
        <v>0</v>
      </c>
      <c r="DH80" s="762">
        <v>0</v>
      </c>
      <c r="DI80" s="762">
        <v>0</v>
      </c>
      <c r="DJ80" s="602"/>
      <c r="DK80" s="602"/>
      <c r="DL80" s="602"/>
      <c r="DM80" s="602"/>
      <c r="DN80" s="602"/>
      <c r="DO80" s="602"/>
      <c r="DP80" s="603"/>
      <c r="DQ80" s="601"/>
      <c r="DR80" s="602"/>
      <c r="DS80" s="602"/>
      <c r="DT80" s="602"/>
      <c r="DU80" s="602"/>
      <c r="DV80" s="602"/>
      <c r="DW80" s="602"/>
      <c r="DX80" s="602"/>
      <c r="DY80" s="602"/>
      <c r="DZ80" s="603"/>
      <c r="EA80" s="601"/>
      <c r="EB80" s="602"/>
      <c r="EC80" s="602"/>
      <c r="ED80" s="602"/>
      <c r="EE80" s="602"/>
      <c r="EF80" s="602"/>
      <c r="EG80" s="602"/>
      <c r="EH80" s="602"/>
      <c r="EI80" s="602"/>
      <c r="EJ80" s="603"/>
      <c r="EK80" s="601"/>
      <c r="EL80" s="602"/>
      <c r="EM80" s="602"/>
      <c r="EN80" s="602"/>
      <c r="EO80" s="602"/>
      <c r="EP80" s="602"/>
      <c r="EQ80" s="602"/>
      <c r="ER80" s="602"/>
      <c r="ES80" s="602"/>
      <c r="ET80" s="603"/>
      <c r="EU80" s="601"/>
      <c r="EV80" s="602"/>
      <c r="EW80" s="602"/>
      <c r="EX80" s="602"/>
      <c r="EY80" s="602"/>
      <c r="EZ80" s="602"/>
      <c r="FA80" s="602"/>
      <c r="FB80" s="602"/>
      <c r="FC80" s="602"/>
      <c r="FD80" s="603"/>
      <c r="FE80" s="601"/>
      <c r="FF80" s="602"/>
      <c r="FG80" s="602"/>
      <c r="FH80" s="602"/>
      <c r="FI80" s="602"/>
      <c r="FJ80" s="602"/>
      <c r="FK80" s="602"/>
      <c r="FL80" s="602"/>
      <c r="FM80" s="602"/>
      <c r="FN80" s="603"/>
      <c r="FO80" s="601"/>
      <c r="FP80" s="602"/>
      <c r="FQ80" s="602"/>
      <c r="FR80" s="602"/>
      <c r="FS80" s="602"/>
      <c r="FT80" s="602"/>
      <c r="FU80" s="602"/>
      <c r="FV80" s="602"/>
      <c r="FW80" s="602"/>
      <c r="FX80" s="603"/>
      <c r="FY80" s="601"/>
      <c r="FZ80" s="602"/>
      <c r="GA80" s="602"/>
      <c r="GB80" s="602"/>
      <c r="GC80" s="602"/>
      <c r="GD80" s="602"/>
      <c r="GE80" s="602"/>
      <c r="GF80" s="602"/>
      <c r="GG80" s="602"/>
      <c r="GH80" s="603"/>
      <c r="GI80" s="601"/>
      <c r="GJ80" s="602"/>
      <c r="GK80" s="602"/>
      <c r="GL80" s="602"/>
      <c r="GM80" s="602"/>
      <c r="GN80" s="602"/>
      <c r="GO80" s="602"/>
      <c r="GP80" s="602"/>
      <c r="GQ80" s="602"/>
      <c r="GR80" s="603"/>
      <c r="GS80" s="601"/>
      <c r="GT80" s="602"/>
      <c r="GU80" s="602"/>
      <c r="GV80" s="602"/>
      <c r="GW80" s="602"/>
      <c r="GX80" s="602"/>
      <c r="GY80" s="602"/>
      <c r="GZ80" s="602"/>
      <c r="HA80" s="602"/>
      <c r="HB80" s="603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229"/>
        <v>106</v>
      </c>
      <c r="HN80" s="279">
        <f t="shared" si="244"/>
        <v>416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79" t="e">
        <f t="shared" si="245"/>
        <v>#REF!</v>
      </c>
      <c r="HQ80" s="279">
        <f>+HM80+S!HM80+E!HM80+O!HM80</f>
        <v>357</v>
      </c>
      <c r="HR80" s="279">
        <f t="shared" si="233"/>
        <v>1297</v>
      </c>
      <c r="HS80" s="279" t="e">
        <f>+HO80+S!HO80+E!HO80+O!HO80</f>
        <v>#REF!</v>
      </c>
      <c r="HT80" s="279" t="e">
        <f t="shared" si="233"/>
        <v>#REF!</v>
      </c>
      <c r="HV80" s="100">
        <f t="shared" ref="HV80:HV111" si="248">+K80+U80+AE80+AO80+AY80+BI80+BS80+CC80+CM80+CW80+DG80+DQ80+EA80+EK80+EU80+FE80+FO80+FY80+GI80+GS80</f>
        <v>76</v>
      </c>
      <c r="HW80" s="100">
        <f t="shared" ref="HW80:HW111" si="249">+L80+V80+AF80+AP80+AZ80+BJ80+BT80+CD80+CN80+CX80+DH80+DR80+EB80+EL80+EV80+FF80+FP80+FZ80+GJ80+GT80</f>
        <v>6</v>
      </c>
      <c r="HX80" s="100">
        <f t="shared" ref="HX80:HX111" si="250">+M80+W80+AG80+AQ80+BA80+BK80+BU80+CE80+CO80+CY80+DI80+DS80+EC80+EM80+EW80+FG80+FQ80+GA80+GK80+GU80</f>
        <v>24</v>
      </c>
      <c r="HY80" s="100">
        <f t="shared" ref="HY80:HY111" si="251">+N80+X80+AH80+AR80+BB80+BL80+BV80+CF80+CP80+CZ80+DJ80+DT80+ED80+EN80+EX80+FH80+FR80+GB80+GL80+GV80</f>
        <v>0</v>
      </c>
      <c r="HZ80" s="100">
        <f t="shared" ref="HZ80:HZ111" si="252">+O80+Y80+AI80+AS80+BC80+BM80+BW80+CG80+CQ80+DA80+DK80+DU80+EE80+EO80+EY80+FI80+FS80+GC80+GM80+GW80</f>
        <v>0</v>
      </c>
      <c r="IA80" s="100">
        <f t="shared" ref="IA80:IA111" si="253">+P80+Z80+AJ80+AT80+BD80+BN80+BX80+CH80+CR80+DB80+DL80+DV80+EF80+EP80+EZ80+FJ80+FT80+GD80+GN80+GX80</f>
        <v>0</v>
      </c>
      <c r="IB80" s="100">
        <f t="shared" ref="IB80:IB111" si="254">+Q80+AA80+AK80+AU80+BE80+BO80+BY80+CI80+CS80+DC80+DM80+DW80+EG80+EQ80+FA80+FK80+FU80+GE80+GO80+GY80</f>
        <v>0</v>
      </c>
      <c r="IC80" s="100">
        <f t="shared" ref="IC80:IC111" si="255">+R80+AB80+AL80+AV80+BF80+BP80+BZ80+CJ80+CT80+DD80+DN80+DX80+EH80+ER80+FB80+FL80+FV80+GF80+GP80+GZ80</f>
        <v>0</v>
      </c>
      <c r="ID80" s="100">
        <f t="shared" ref="ID80:ID111" si="256">+S80+AC80+AM80+AW80+BG80+BQ80+CA80+CK80+CU80+DE80+DO80+DY80+EI80+ES80+FC80+FM80+FW80+GG80+GQ80+HA80</f>
        <v>0</v>
      </c>
      <c r="IE80" s="100">
        <f t="shared" ref="IE80:IE111" si="257">+T80+AD80+AN80+AX80+BH80+BR80+CB80+CL80+CV80+DF80+DP80+DZ80+EJ80+ET80+FD80+FN80+FX80+GH80+GR80+HB80</f>
        <v>0</v>
      </c>
      <c r="IG80" s="52"/>
      <c r="IK80" s="98" t="e">
        <f t="shared" si="230"/>
        <v>#REF!</v>
      </c>
    </row>
    <row r="81" spans="1:245" s="28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764">
        <v>29</v>
      </c>
      <c r="L81" s="709">
        <v>2</v>
      </c>
      <c r="M81" s="709">
        <v>2</v>
      </c>
      <c r="N81" s="709">
        <v>0</v>
      </c>
      <c r="O81" s="709">
        <v>0</v>
      </c>
      <c r="P81" s="709">
        <v>0</v>
      </c>
      <c r="Q81" s="709">
        <v>0</v>
      </c>
      <c r="R81" s="709">
        <v>0</v>
      </c>
      <c r="S81" s="709">
        <v>0</v>
      </c>
      <c r="T81" s="726">
        <v>0</v>
      </c>
      <c r="U81" s="764">
        <v>15</v>
      </c>
      <c r="V81" s="709">
        <v>2</v>
      </c>
      <c r="W81" s="709">
        <v>2</v>
      </c>
      <c r="X81" s="710">
        <v>0</v>
      </c>
      <c r="Y81" s="710">
        <v>0</v>
      </c>
      <c r="Z81" s="710">
        <v>0</v>
      </c>
      <c r="AA81" s="710">
        <v>0</v>
      </c>
      <c r="AB81" s="710">
        <v>0</v>
      </c>
      <c r="AC81" s="710">
        <v>0</v>
      </c>
      <c r="AD81" s="726">
        <v>0</v>
      </c>
      <c r="AE81" s="764">
        <v>6</v>
      </c>
      <c r="AF81" s="709">
        <v>0</v>
      </c>
      <c r="AG81" s="711">
        <v>0</v>
      </c>
      <c r="AH81" s="709">
        <v>0</v>
      </c>
      <c r="AI81" s="710">
        <v>0</v>
      </c>
      <c r="AJ81" s="710">
        <v>0</v>
      </c>
      <c r="AK81" s="710">
        <v>0</v>
      </c>
      <c r="AL81" s="710">
        <v>0</v>
      </c>
      <c r="AM81" s="710">
        <v>0</v>
      </c>
      <c r="AN81" s="726">
        <v>0</v>
      </c>
      <c r="AO81" s="764">
        <v>6</v>
      </c>
      <c r="AP81" s="709">
        <v>0</v>
      </c>
      <c r="AQ81" s="709">
        <v>0</v>
      </c>
      <c r="AR81" s="710">
        <v>0</v>
      </c>
      <c r="AS81" s="710">
        <v>0</v>
      </c>
      <c r="AT81" s="710">
        <v>0</v>
      </c>
      <c r="AU81" s="710">
        <v>0</v>
      </c>
      <c r="AV81" s="710">
        <v>0</v>
      </c>
      <c r="AW81" s="710">
        <v>0</v>
      </c>
      <c r="AX81" s="726">
        <v>0</v>
      </c>
      <c r="AY81" s="764">
        <v>16</v>
      </c>
      <c r="AZ81" s="709">
        <v>0</v>
      </c>
      <c r="BA81" s="709">
        <v>0</v>
      </c>
      <c r="BB81" s="709">
        <v>0</v>
      </c>
      <c r="BC81" s="710">
        <v>0</v>
      </c>
      <c r="BD81" s="710">
        <v>0</v>
      </c>
      <c r="BE81" s="710">
        <v>0</v>
      </c>
      <c r="BF81" s="710">
        <v>0</v>
      </c>
      <c r="BG81" s="710">
        <v>0</v>
      </c>
      <c r="BH81" s="726">
        <v>0</v>
      </c>
      <c r="BI81" s="764">
        <v>7</v>
      </c>
      <c r="BJ81" s="709">
        <v>1</v>
      </c>
      <c r="BK81" s="709">
        <v>2</v>
      </c>
      <c r="BL81" s="710">
        <v>0</v>
      </c>
      <c r="BM81" s="710">
        <v>0</v>
      </c>
      <c r="BN81" s="710">
        <v>0</v>
      </c>
      <c r="BO81" s="710">
        <v>0</v>
      </c>
      <c r="BP81" s="710">
        <v>0</v>
      </c>
      <c r="BQ81" s="710">
        <v>0</v>
      </c>
      <c r="BR81" s="726">
        <v>0</v>
      </c>
      <c r="BS81" s="764">
        <v>5</v>
      </c>
      <c r="BT81" s="709">
        <v>1</v>
      </c>
      <c r="BU81" s="709">
        <v>13</v>
      </c>
      <c r="BV81" s="710">
        <v>0</v>
      </c>
      <c r="BW81" s="710">
        <v>0</v>
      </c>
      <c r="BX81" s="710">
        <v>0</v>
      </c>
      <c r="BY81" s="710">
        <v>0</v>
      </c>
      <c r="BZ81" s="710">
        <v>0</v>
      </c>
      <c r="CA81" s="710">
        <v>0</v>
      </c>
      <c r="CB81" s="726">
        <v>0</v>
      </c>
      <c r="CC81" s="764">
        <v>0</v>
      </c>
      <c r="CD81" s="709">
        <v>0</v>
      </c>
      <c r="CE81" s="709">
        <v>0</v>
      </c>
      <c r="CF81" s="710">
        <v>0</v>
      </c>
      <c r="CG81" s="710">
        <v>0</v>
      </c>
      <c r="CH81" s="710">
        <v>0</v>
      </c>
      <c r="CI81" s="710">
        <v>0</v>
      </c>
      <c r="CJ81" s="710">
        <v>0</v>
      </c>
      <c r="CK81" s="710">
        <v>0</v>
      </c>
      <c r="CL81" s="726">
        <v>0</v>
      </c>
      <c r="CM81" s="764">
        <v>4</v>
      </c>
      <c r="CN81" s="709">
        <v>0</v>
      </c>
      <c r="CO81" s="709">
        <v>0</v>
      </c>
      <c r="CP81" s="710">
        <v>0</v>
      </c>
      <c r="CQ81" s="710">
        <v>0</v>
      </c>
      <c r="CR81" s="710">
        <v>0</v>
      </c>
      <c r="CS81" s="710">
        <v>0</v>
      </c>
      <c r="CT81" s="710">
        <v>0</v>
      </c>
      <c r="CU81" s="710">
        <v>0</v>
      </c>
      <c r="CV81" s="726">
        <v>0</v>
      </c>
      <c r="CW81" s="764">
        <v>0</v>
      </c>
      <c r="CX81" s="709">
        <v>0</v>
      </c>
      <c r="CY81" s="709">
        <v>0</v>
      </c>
      <c r="CZ81" s="710">
        <v>0</v>
      </c>
      <c r="DA81" s="710">
        <v>0</v>
      </c>
      <c r="DB81" s="710">
        <v>0</v>
      </c>
      <c r="DC81" s="710">
        <v>0</v>
      </c>
      <c r="DD81" s="710">
        <v>0</v>
      </c>
      <c r="DE81" s="710">
        <v>0</v>
      </c>
      <c r="DF81" s="726">
        <v>0</v>
      </c>
      <c r="DG81" s="764">
        <v>0</v>
      </c>
      <c r="DH81" s="709">
        <v>0</v>
      </c>
      <c r="DI81" s="709">
        <v>0</v>
      </c>
      <c r="DJ81" s="605"/>
      <c r="DK81" s="605"/>
      <c r="DL81" s="605"/>
      <c r="DM81" s="605"/>
      <c r="DN81" s="605"/>
      <c r="DO81" s="605"/>
      <c r="DP81" s="606"/>
      <c r="DQ81" s="604"/>
      <c r="DR81" s="605"/>
      <c r="DS81" s="605"/>
      <c r="DT81" s="605"/>
      <c r="DU81" s="605"/>
      <c r="DV81" s="605"/>
      <c r="DW81" s="605"/>
      <c r="DX81" s="605"/>
      <c r="DY81" s="605"/>
      <c r="DZ81" s="606"/>
      <c r="EA81" s="604"/>
      <c r="EB81" s="605"/>
      <c r="EC81" s="605"/>
      <c r="ED81" s="605"/>
      <c r="EE81" s="605"/>
      <c r="EF81" s="605"/>
      <c r="EG81" s="605"/>
      <c r="EH81" s="605"/>
      <c r="EI81" s="605"/>
      <c r="EJ81" s="606"/>
      <c r="EK81" s="604"/>
      <c r="EL81" s="605"/>
      <c r="EM81" s="605"/>
      <c r="EN81" s="605"/>
      <c r="EO81" s="605"/>
      <c r="EP81" s="605"/>
      <c r="EQ81" s="605"/>
      <c r="ER81" s="605"/>
      <c r="ES81" s="605"/>
      <c r="ET81" s="606"/>
      <c r="EU81" s="604"/>
      <c r="EV81" s="605"/>
      <c r="EW81" s="605"/>
      <c r="EX81" s="605"/>
      <c r="EY81" s="605"/>
      <c r="EZ81" s="605"/>
      <c r="FA81" s="605"/>
      <c r="FB81" s="605"/>
      <c r="FC81" s="605"/>
      <c r="FD81" s="606"/>
      <c r="FE81" s="604"/>
      <c r="FF81" s="605"/>
      <c r="FG81" s="605"/>
      <c r="FH81" s="605"/>
      <c r="FI81" s="605"/>
      <c r="FJ81" s="605"/>
      <c r="FK81" s="605"/>
      <c r="FL81" s="605"/>
      <c r="FM81" s="605"/>
      <c r="FN81" s="606"/>
      <c r="FO81" s="604"/>
      <c r="FP81" s="605"/>
      <c r="FQ81" s="605"/>
      <c r="FR81" s="605"/>
      <c r="FS81" s="605"/>
      <c r="FT81" s="605"/>
      <c r="FU81" s="605"/>
      <c r="FV81" s="605"/>
      <c r="FW81" s="605"/>
      <c r="FX81" s="606"/>
      <c r="FY81" s="604"/>
      <c r="FZ81" s="605"/>
      <c r="GA81" s="605"/>
      <c r="GB81" s="605"/>
      <c r="GC81" s="605"/>
      <c r="GD81" s="605"/>
      <c r="GE81" s="605"/>
      <c r="GF81" s="605"/>
      <c r="GG81" s="605"/>
      <c r="GH81" s="606"/>
      <c r="GI81" s="604"/>
      <c r="GJ81" s="605"/>
      <c r="GK81" s="605"/>
      <c r="GL81" s="605"/>
      <c r="GM81" s="605"/>
      <c r="GN81" s="605"/>
      <c r="GO81" s="605"/>
      <c r="GP81" s="605"/>
      <c r="GQ81" s="605"/>
      <c r="GR81" s="606"/>
      <c r="GS81" s="604"/>
      <c r="GT81" s="605"/>
      <c r="GU81" s="605"/>
      <c r="GV81" s="605"/>
      <c r="GW81" s="605"/>
      <c r="GX81" s="605"/>
      <c r="GY81" s="605"/>
      <c r="GZ81" s="605"/>
      <c r="HA81" s="605"/>
      <c r="HB81" s="606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258">+SUMIF($K$11:$HB$11,1,K81:HB81)</f>
        <v>113</v>
      </c>
      <c r="HN81" s="84">
        <f t="shared" si="244"/>
        <v>432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4" t="e">
        <f t="shared" si="245"/>
        <v>#REF!</v>
      </c>
      <c r="HQ81" s="84">
        <f>+HM81+S!HM81+E!HM81+O!HM81</f>
        <v>332</v>
      </c>
      <c r="HR81" s="84">
        <f t="shared" si="233"/>
        <v>1347</v>
      </c>
      <c r="HS81" s="84" t="e">
        <f>+HO81+S!HO81+E!HO81+O!HO81</f>
        <v>#REF!</v>
      </c>
      <c r="HT81" s="84" t="e">
        <f t="shared" si="233"/>
        <v>#REF!</v>
      </c>
      <c r="HV81" s="86">
        <f t="shared" si="248"/>
        <v>88</v>
      </c>
      <c r="HW81" s="86">
        <f t="shared" si="249"/>
        <v>6</v>
      </c>
      <c r="HX81" s="86">
        <f t="shared" si="250"/>
        <v>19</v>
      </c>
      <c r="HY81" s="86">
        <f t="shared" si="251"/>
        <v>0</v>
      </c>
      <c r="HZ81" s="86">
        <f t="shared" si="252"/>
        <v>0</v>
      </c>
      <c r="IA81" s="86">
        <f t="shared" si="253"/>
        <v>0</v>
      </c>
      <c r="IB81" s="86">
        <f t="shared" si="254"/>
        <v>0</v>
      </c>
      <c r="IC81" s="86">
        <f t="shared" si="255"/>
        <v>0</v>
      </c>
      <c r="ID81" s="86">
        <f t="shared" si="256"/>
        <v>0</v>
      </c>
      <c r="IE81" s="86">
        <f t="shared" si="257"/>
        <v>0</v>
      </c>
      <c r="IG81" s="52"/>
      <c r="IK81" s="98" t="e">
        <f t="shared" ref="IK81:IK111" si="259">+IF(F81=1,1,IF(G81=1,1,IF(H81=1,1,IF(I81=1,1,0))))</f>
        <v>#REF!</v>
      </c>
    </row>
    <row r="82" spans="1:245" s="28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764">
        <v>23</v>
      </c>
      <c r="L82" s="709">
        <v>1</v>
      </c>
      <c r="M82" s="709">
        <v>9</v>
      </c>
      <c r="N82" s="709">
        <v>0</v>
      </c>
      <c r="O82" s="709">
        <v>0</v>
      </c>
      <c r="P82" s="709">
        <v>0</v>
      </c>
      <c r="Q82" s="709">
        <v>0</v>
      </c>
      <c r="R82" s="709">
        <v>0</v>
      </c>
      <c r="S82" s="709">
        <v>0</v>
      </c>
      <c r="T82" s="726">
        <v>0</v>
      </c>
      <c r="U82" s="764">
        <v>22</v>
      </c>
      <c r="V82" s="709">
        <v>2</v>
      </c>
      <c r="W82" s="709">
        <v>2</v>
      </c>
      <c r="X82" s="710">
        <v>0</v>
      </c>
      <c r="Y82" s="710">
        <v>0</v>
      </c>
      <c r="Z82" s="710">
        <v>0</v>
      </c>
      <c r="AA82" s="710">
        <v>0</v>
      </c>
      <c r="AB82" s="710">
        <v>0</v>
      </c>
      <c r="AC82" s="710">
        <v>0</v>
      </c>
      <c r="AD82" s="726">
        <v>0</v>
      </c>
      <c r="AE82" s="764">
        <v>4</v>
      </c>
      <c r="AF82" s="709">
        <v>0</v>
      </c>
      <c r="AG82" s="711">
        <v>0</v>
      </c>
      <c r="AH82" s="709">
        <v>0</v>
      </c>
      <c r="AI82" s="710">
        <v>0</v>
      </c>
      <c r="AJ82" s="710">
        <v>0</v>
      </c>
      <c r="AK82" s="710">
        <v>0</v>
      </c>
      <c r="AL82" s="710">
        <v>0</v>
      </c>
      <c r="AM82" s="710">
        <v>0</v>
      </c>
      <c r="AN82" s="726">
        <v>0</v>
      </c>
      <c r="AO82" s="764">
        <v>8</v>
      </c>
      <c r="AP82" s="709">
        <v>0</v>
      </c>
      <c r="AQ82" s="709">
        <v>0</v>
      </c>
      <c r="AR82" s="710">
        <v>0</v>
      </c>
      <c r="AS82" s="710">
        <v>0</v>
      </c>
      <c r="AT82" s="710">
        <v>0</v>
      </c>
      <c r="AU82" s="710">
        <v>0</v>
      </c>
      <c r="AV82" s="710">
        <v>0</v>
      </c>
      <c r="AW82" s="710">
        <v>0</v>
      </c>
      <c r="AX82" s="726">
        <v>0</v>
      </c>
      <c r="AY82" s="764">
        <v>9</v>
      </c>
      <c r="AZ82" s="709">
        <v>0</v>
      </c>
      <c r="BA82" s="709">
        <v>0</v>
      </c>
      <c r="BB82" s="709">
        <v>0</v>
      </c>
      <c r="BC82" s="710">
        <v>0</v>
      </c>
      <c r="BD82" s="710">
        <v>0</v>
      </c>
      <c r="BE82" s="710">
        <v>0</v>
      </c>
      <c r="BF82" s="710">
        <v>0</v>
      </c>
      <c r="BG82" s="710">
        <v>0</v>
      </c>
      <c r="BH82" s="726">
        <v>0</v>
      </c>
      <c r="BI82" s="764">
        <v>4</v>
      </c>
      <c r="BJ82" s="709">
        <v>0</v>
      </c>
      <c r="BK82" s="709">
        <v>0</v>
      </c>
      <c r="BL82" s="710">
        <v>0</v>
      </c>
      <c r="BM82" s="710">
        <v>0</v>
      </c>
      <c r="BN82" s="710">
        <v>0</v>
      </c>
      <c r="BO82" s="710">
        <v>0</v>
      </c>
      <c r="BP82" s="710">
        <v>0</v>
      </c>
      <c r="BQ82" s="710">
        <v>0</v>
      </c>
      <c r="BR82" s="726">
        <v>0</v>
      </c>
      <c r="BS82" s="764">
        <v>6</v>
      </c>
      <c r="BT82" s="709">
        <v>3</v>
      </c>
      <c r="BU82" s="709">
        <v>19</v>
      </c>
      <c r="BV82" s="710">
        <v>0</v>
      </c>
      <c r="BW82" s="710">
        <v>0</v>
      </c>
      <c r="BX82" s="710">
        <v>0</v>
      </c>
      <c r="BY82" s="710">
        <v>0</v>
      </c>
      <c r="BZ82" s="710">
        <v>0</v>
      </c>
      <c r="CA82" s="710">
        <v>0</v>
      </c>
      <c r="CB82" s="726">
        <v>0</v>
      </c>
      <c r="CC82" s="764">
        <v>1</v>
      </c>
      <c r="CD82" s="709">
        <v>2</v>
      </c>
      <c r="CE82" s="709">
        <v>0</v>
      </c>
      <c r="CF82" s="710">
        <v>0</v>
      </c>
      <c r="CG82" s="710">
        <v>0</v>
      </c>
      <c r="CH82" s="710">
        <v>0</v>
      </c>
      <c r="CI82" s="710">
        <v>0</v>
      </c>
      <c r="CJ82" s="710">
        <v>0</v>
      </c>
      <c r="CK82" s="710">
        <v>0</v>
      </c>
      <c r="CL82" s="726">
        <v>0</v>
      </c>
      <c r="CM82" s="764">
        <v>9</v>
      </c>
      <c r="CN82" s="709">
        <v>0</v>
      </c>
      <c r="CO82" s="709">
        <v>0</v>
      </c>
      <c r="CP82" s="710">
        <v>0</v>
      </c>
      <c r="CQ82" s="710">
        <v>0</v>
      </c>
      <c r="CR82" s="710">
        <v>0</v>
      </c>
      <c r="CS82" s="710">
        <v>0</v>
      </c>
      <c r="CT82" s="710">
        <v>0</v>
      </c>
      <c r="CU82" s="710">
        <v>0</v>
      </c>
      <c r="CV82" s="726">
        <v>0</v>
      </c>
      <c r="CW82" s="764">
        <v>0</v>
      </c>
      <c r="CX82" s="709">
        <v>0</v>
      </c>
      <c r="CY82" s="709">
        <v>0</v>
      </c>
      <c r="CZ82" s="710">
        <v>0</v>
      </c>
      <c r="DA82" s="710">
        <v>0</v>
      </c>
      <c r="DB82" s="710">
        <v>0</v>
      </c>
      <c r="DC82" s="710">
        <v>0</v>
      </c>
      <c r="DD82" s="710">
        <v>0</v>
      </c>
      <c r="DE82" s="710">
        <v>0</v>
      </c>
      <c r="DF82" s="726">
        <v>0</v>
      </c>
      <c r="DG82" s="764">
        <v>0</v>
      </c>
      <c r="DH82" s="709">
        <v>0</v>
      </c>
      <c r="DI82" s="709">
        <v>0</v>
      </c>
      <c r="DJ82" s="605"/>
      <c r="DK82" s="605"/>
      <c r="DL82" s="605"/>
      <c r="DM82" s="605"/>
      <c r="DN82" s="605"/>
      <c r="DO82" s="605"/>
      <c r="DP82" s="606"/>
      <c r="DQ82" s="604"/>
      <c r="DR82" s="605"/>
      <c r="DS82" s="605"/>
      <c r="DT82" s="605"/>
      <c r="DU82" s="605"/>
      <c r="DV82" s="605"/>
      <c r="DW82" s="605"/>
      <c r="DX82" s="605"/>
      <c r="DY82" s="605"/>
      <c r="DZ82" s="606"/>
      <c r="EA82" s="604"/>
      <c r="EB82" s="605"/>
      <c r="EC82" s="605"/>
      <c r="ED82" s="605"/>
      <c r="EE82" s="605"/>
      <c r="EF82" s="605"/>
      <c r="EG82" s="605"/>
      <c r="EH82" s="605"/>
      <c r="EI82" s="605"/>
      <c r="EJ82" s="606"/>
      <c r="EK82" s="604"/>
      <c r="EL82" s="605"/>
      <c r="EM82" s="605"/>
      <c r="EN82" s="605"/>
      <c r="EO82" s="605"/>
      <c r="EP82" s="605"/>
      <c r="EQ82" s="605"/>
      <c r="ER82" s="605"/>
      <c r="ES82" s="605"/>
      <c r="ET82" s="606"/>
      <c r="EU82" s="604"/>
      <c r="EV82" s="605"/>
      <c r="EW82" s="605"/>
      <c r="EX82" s="605"/>
      <c r="EY82" s="605"/>
      <c r="EZ82" s="605"/>
      <c r="FA82" s="605"/>
      <c r="FB82" s="605"/>
      <c r="FC82" s="605"/>
      <c r="FD82" s="606"/>
      <c r="FE82" s="604"/>
      <c r="FF82" s="605"/>
      <c r="FG82" s="605"/>
      <c r="FH82" s="605"/>
      <c r="FI82" s="605"/>
      <c r="FJ82" s="605"/>
      <c r="FK82" s="605"/>
      <c r="FL82" s="605"/>
      <c r="FM82" s="605"/>
      <c r="FN82" s="606"/>
      <c r="FO82" s="604"/>
      <c r="FP82" s="605"/>
      <c r="FQ82" s="605"/>
      <c r="FR82" s="605"/>
      <c r="FS82" s="605"/>
      <c r="FT82" s="605"/>
      <c r="FU82" s="605"/>
      <c r="FV82" s="605"/>
      <c r="FW82" s="605"/>
      <c r="FX82" s="606"/>
      <c r="FY82" s="604"/>
      <c r="FZ82" s="605"/>
      <c r="GA82" s="605"/>
      <c r="GB82" s="605"/>
      <c r="GC82" s="605"/>
      <c r="GD82" s="605"/>
      <c r="GE82" s="605"/>
      <c r="GF82" s="605"/>
      <c r="GG82" s="605"/>
      <c r="GH82" s="606"/>
      <c r="GI82" s="604"/>
      <c r="GJ82" s="605"/>
      <c r="GK82" s="605"/>
      <c r="GL82" s="605"/>
      <c r="GM82" s="605"/>
      <c r="GN82" s="605"/>
      <c r="GO82" s="605"/>
      <c r="GP82" s="605"/>
      <c r="GQ82" s="605"/>
      <c r="GR82" s="606"/>
      <c r="GS82" s="604"/>
      <c r="GT82" s="605"/>
      <c r="GU82" s="605"/>
      <c r="GV82" s="605"/>
      <c r="GW82" s="605"/>
      <c r="GX82" s="605"/>
      <c r="GY82" s="605"/>
      <c r="GZ82" s="605"/>
      <c r="HA82" s="605"/>
      <c r="HB82" s="606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258"/>
        <v>124</v>
      </c>
      <c r="HN82" s="84">
        <f t="shared" si="244"/>
        <v>447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4" t="e">
        <f t="shared" si="245"/>
        <v>#REF!</v>
      </c>
      <c r="HQ82" s="84">
        <f>+HM82+S!HM82+E!HM82+O!HM82</f>
        <v>338</v>
      </c>
      <c r="HR82" s="84">
        <f t="shared" si="233"/>
        <v>1351</v>
      </c>
      <c r="HS82" s="84" t="e">
        <f>+HO82+S!HO82+E!HO82+O!HO82</f>
        <v>#REF!</v>
      </c>
      <c r="HT82" s="84" t="e">
        <f t="shared" si="233"/>
        <v>#REF!</v>
      </c>
      <c r="HV82" s="86">
        <f t="shared" si="248"/>
        <v>86</v>
      </c>
      <c r="HW82" s="86">
        <f t="shared" si="249"/>
        <v>8</v>
      </c>
      <c r="HX82" s="86">
        <f t="shared" si="250"/>
        <v>30</v>
      </c>
      <c r="HY82" s="86">
        <f t="shared" si="251"/>
        <v>0</v>
      </c>
      <c r="HZ82" s="86">
        <f t="shared" si="252"/>
        <v>0</v>
      </c>
      <c r="IA82" s="86">
        <f t="shared" si="253"/>
        <v>0</v>
      </c>
      <c r="IB82" s="86">
        <f t="shared" si="254"/>
        <v>0</v>
      </c>
      <c r="IC82" s="86">
        <f t="shared" si="255"/>
        <v>0</v>
      </c>
      <c r="ID82" s="86">
        <f t="shared" si="256"/>
        <v>0</v>
      </c>
      <c r="IE82" s="86">
        <f t="shared" si="257"/>
        <v>0</v>
      </c>
      <c r="IG82" s="52"/>
      <c r="IK82" s="98" t="e">
        <f t="shared" si="259"/>
        <v>#REF!</v>
      </c>
    </row>
    <row r="83" spans="1:245" s="28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6" t="s">
        <v>65</v>
      </c>
      <c r="K83" s="765">
        <v>36</v>
      </c>
      <c r="L83" s="766">
        <v>3</v>
      </c>
      <c r="M83" s="766">
        <v>5</v>
      </c>
      <c r="N83" s="766">
        <v>0</v>
      </c>
      <c r="O83" s="766">
        <v>0</v>
      </c>
      <c r="P83" s="766">
        <v>0</v>
      </c>
      <c r="Q83" s="766">
        <v>0</v>
      </c>
      <c r="R83" s="766">
        <v>0</v>
      </c>
      <c r="S83" s="766">
        <v>0</v>
      </c>
      <c r="T83" s="729">
        <v>0</v>
      </c>
      <c r="U83" s="765">
        <v>12</v>
      </c>
      <c r="V83" s="766">
        <v>2</v>
      </c>
      <c r="W83" s="766">
        <v>2</v>
      </c>
      <c r="X83" s="728">
        <v>0</v>
      </c>
      <c r="Y83" s="728">
        <v>0</v>
      </c>
      <c r="Z83" s="728">
        <v>0</v>
      </c>
      <c r="AA83" s="728">
        <v>0</v>
      </c>
      <c r="AB83" s="728">
        <v>0</v>
      </c>
      <c r="AC83" s="728">
        <v>0</v>
      </c>
      <c r="AD83" s="729">
        <v>0</v>
      </c>
      <c r="AE83" s="765">
        <v>5</v>
      </c>
      <c r="AF83" s="766">
        <v>0</v>
      </c>
      <c r="AG83" s="767">
        <v>0</v>
      </c>
      <c r="AH83" s="766">
        <v>0</v>
      </c>
      <c r="AI83" s="728">
        <v>0</v>
      </c>
      <c r="AJ83" s="728">
        <v>0</v>
      </c>
      <c r="AK83" s="728">
        <v>0</v>
      </c>
      <c r="AL83" s="728">
        <v>0</v>
      </c>
      <c r="AM83" s="728">
        <v>0</v>
      </c>
      <c r="AN83" s="729">
        <v>0</v>
      </c>
      <c r="AO83" s="765">
        <v>6</v>
      </c>
      <c r="AP83" s="766">
        <v>0</v>
      </c>
      <c r="AQ83" s="766">
        <v>0</v>
      </c>
      <c r="AR83" s="728">
        <v>0</v>
      </c>
      <c r="AS83" s="728">
        <v>0</v>
      </c>
      <c r="AT83" s="728">
        <v>0</v>
      </c>
      <c r="AU83" s="728">
        <v>0</v>
      </c>
      <c r="AV83" s="728">
        <v>0</v>
      </c>
      <c r="AW83" s="728">
        <v>0</v>
      </c>
      <c r="AX83" s="729">
        <v>0</v>
      </c>
      <c r="AY83" s="765">
        <v>15</v>
      </c>
      <c r="AZ83" s="766">
        <v>0</v>
      </c>
      <c r="BA83" s="766">
        <v>0</v>
      </c>
      <c r="BB83" s="766">
        <v>0</v>
      </c>
      <c r="BC83" s="728">
        <v>0</v>
      </c>
      <c r="BD83" s="728">
        <v>0</v>
      </c>
      <c r="BE83" s="728">
        <v>0</v>
      </c>
      <c r="BF83" s="728">
        <v>0</v>
      </c>
      <c r="BG83" s="728">
        <v>0</v>
      </c>
      <c r="BH83" s="729">
        <v>0</v>
      </c>
      <c r="BI83" s="765">
        <v>13</v>
      </c>
      <c r="BJ83" s="766">
        <v>1</v>
      </c>
      <c r="BK83" s="766">
        <v>0</v>
      </c>
      <c r="BL83" s="728">
        <v>0</v>
      </c>
      <c r="BM83" s="728">
        <v>0</v>
      </c>
      <c r="BN83" s="728">
        <v>0</v>
      </c>
      <c r="BO83" s="728">
        <v>0</v>
      </c>
      <c r="BP83" s="728">
        <v>0</v>
      </c>
      <c r="BQ83" s="728">
        <v>0</v>
      </c>
      <c r="BR83" s="729">
        <v>0</v>
      </c>
      <c r="BS83" s="765">
        <v>4</v>
      </c>
      <c r="BT83" s="766">
        <v>1</v>
      </c>
      <c r="BU83" s="766">
        <v>21</v>
      </c>
      <c r="BV83" s="728">
        <v>0</v>
      </c>
      <c r="BW83" s="728">
        <v>0</v>
      </c>
      <c r="BX83" s="728">
        <v>0</v>
      </c>
      <c r="BY83" s="728">
        <v>0</v>
      </c>
      <c r="BZ83" s="728">
        <v>0</v>
      </c>
      <c r="CA83" s="728">
        <v>0</v>
      </c>
      <c r="CB83" s="729">
        <v>0</v>
      </c>
      <c r="CC83" s="765">
        <v>1</v>
      </c>
      <c r="CD83" s="766">
        <v>0</v>
      </c>
      <c r="CE83" s="766">
        <v>1</v>
      </c>
      <c r="CF83" s="728">
        <v>0</v>
      </c>
      <c r="CG83" s="728">
        <v>0</v>
      </c>
      <c r="CH83" s="728">
        <v>0</v>
      </c>
      <c r="CI83" s="728">
        <v>0</v>
      </c>
      <c r="CJ83" s="728">
        <v>0</v>
      </c>
      <c r="CK83" s="728">
        <v>0</v>
      </c>
      <c r="CL83" s="729">
        <v>0</v>
      </c>
      <c r="CM83" s="765">
        <v>3</v>
      </c>
      <c r="CN83" s="766">
        <v>0</v>
      </c>
      <c r="CO83" s="766">
        <v>0</v>
      </c>
      <c r="CP83" s="728">
        <v>0</v>
      </c>
      <c r="CQ83" s="728">
        <v>0</v>
      </c>
      <c r="CR83" s="728">
        <v>0</v>
      </c>
      <c r="CS83" s="728">
        <v>0</v>
      </c>
      <c r="CT83" s="728">
        <v>0</v>
      </c>
      <c r="CU83" s="728">
        <v>0</v>
      </c>
      <c r="CV83" s="729">
        <v>0</v>
      </c>
      <c r="CW83" s="765">
        <v>0</v>
      </c>
      <c r="CX83" s="766">
        <v>0</v>
      </c>
      <c r="CY83" s="766">
        <v>0</v>
      </c>
      <c r="CZ83" s="728">
        <v>0</v>
      </c>
      <c r="DA83" s="728">
        <v>0</v>
      </c>
      <c r="DB83" s="728">
        <v>0</v>
      </c>
      <c r="DC83" s="728">
        <v>0</v>
      </c>
      <c r="DD83" s="728">
        <v>0</v>
      </c>
      <c r="DE83" s="728">
        <v>0</v>
      </c>
      <c r="DF83" s="729">
        <v>0</v>
      </c>
      <c r="DG83" s="765">
        <v>0</v>
      </c>
      <c r="DH83" s="766">
        <v>0</v>
      </c>
      <c r="DI83" s="766">
        <v>0</v>
      </c>
      <c r="DJ83" s="608"/>
      <c r="DK83" s="608"/>
      <c r="DL83" s="608"/>
      <c r="DM83" s="608"/>
      <c r="DN83" s="608"/>
      <c r="DO83" s="608"/>
      <c r="DP83" s="609"/>
      <c r="DQ83" s="607"/>
      <c r="DR83" s="608"/>
      <c r="DS83" s="608"/>
      <c r="DT83" s="608"/>
      <c r="DU83" s="608"/>
      <c r="DV83" s="608"/>
      <c r="DW83" s="608"/>
      <c r="DX83" s="608"/>
      <c r="DY83" s="608"/>
      <c r="DZ83" s="609"/>
      <c r="EA83" s="607"/>
      <c r="EB83" s="608"/>
      <c r="EC83" s="608"/>
      <c r="ED83" s="608"/>
      <c r="EE83" s="608"/>
      <c r="EF83" s="608"/>
      <c r="EG83" s="608"/>
      <c r="EH83" s="608"/>
      <c r="EI83" s="608"/>
      <c r="EJ83" s="609"/>
      <c r="EK83" s="607"/>
      <c r="EL83" s="608"/>
      <c r="EM83" s="608"/>
      <c r="EN83" s="608"/>
      <c r="EO83" s="608"/>
      <c r="EP83" s="608"/>
      <c r="EQ83" s="608"/>
      <c r="ER83" s="608"/>
      <c r="ES83" s="608"/>
      <c r="ET83" s="609"/>
      <c r="EU83" s="607"/>
      <c r="EV83" s="608"/>
      <c r="EW83" s="608"/>
      <c r="EX83" s="608"/>
      <c r="EY83" s="608"/>
      <c r="EZ83" s="608"/>
      <c r="FA83" s="608"/>
      <c r="FB83" s="608"/>
      <c r="FC83" s="608"/>
      <c r="FD83" s="609"/>
      <c r="FE83" s="607"/>
      <c r="FF83" s="608"/>
      <c r="FG83" s="608"/>
      <c r="FH83" s="608"/>
      <c r="FI83" s="608"/>
      <c r="FJ83" s="608"/>
      <c r="FK83" s="608"/>
      <c r="FL83" s="608"/>
      <c r="FM83" s="608"/>
      <c r="FN83" s="609"/>
      <c r="FO83" s="607"/>
      <c r="FP83" s="608"/>
      <c r="FQ83" s="608"/>
      <c r="FR83" s="608"/>
      <c r="FS83" s="608"/>
      <c r="FT83" s="608"/>
      <c r="FU83" s="608"/>
      <c r="FV83" s="608"/>
      <c r="FW83" s="608"/>
      <c r="FX83" s="609"/>
      <c r="FY83" s="607"/>
      <c r="FZ83" s="608"/>
      <c r="GA83" s="608"/>
      <c r="GB83" s="608"/>
      <c r="GC83" s="608"/>
      <c r="GD83" s="608"/>
      <c r="GE83" s="608"/>
      <c r="GF83" s="608"/>
      <c r="GG83" s="608"/>
      <c r="GH83" s="609"/>
      <c r="GI83" s="607"/>
      <c r="GJ83" s="608"/>
      <c r="GK83" s="608"/>
      <c r="GL83" s="608"/>
      <c r="GM83" s="608"/>
      <c r="GN83" s="608"/>
      <c r="GO83" s="608"/>
      <c r="GP83" s="608"/>
      <c r="GQ83" s="608"/>
      <c r="GR83" s="609"/>
      <c r="GS83" s="607"/>
      <c r="GT83" s="608"/>
      <c r="GU83" s="608"/>
      <c r="GV83" s="608"/>
      <c r="GW83" s="608"/>
      <c r="GX83" s="608"/>
      <c r="GY83" s="608"/>
      <c r="GZ83" s="608"/>
      <c r="HA83" s="608"/>
      <c r="HB83" s="609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258"/>
        <v>131</v>
      </c>
      <c r="HN83" s="276">
        <f t="shared" ref="HN83:HN111" si="260">+SUM(HM80:HM83)</f>
        <v>474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76" t="e">
        <f t="shared" ref="HP83:HP111" si="261">+SUM(HO80:HO83)</f>
        <v>#REF!</v>
      </c>
      <c r="HQ83" s="276">
        <f>+HM83+S!HM83+E!HM83+O!HM83</f>
        <v>344</v>
      </c>
      <c r="HR83" s="276">
        <f t="shared" ref="HR83:HT111" si="262">+SUM(HQ80:HQ83)</f>
        <v>1371</v>
      </c>
      <c r="HS83" s="276" t="e">
        <f>+HO83+S!HO83+E!HO83+O!HO83</f>
        <v>#REF!</v>
      </c>
      <c r="HT83" s="276" t="e">
        <f t="shared" si="262"/>
        <v>#REF!</v>
      </c>
      <c r="HV83" s="277">
        <f t="shared" si="248"/>
        <v>95</v>
      </c>
      <c r="HW83" s="277">
        <f t="shared" si="249"/>
        <v>7</v>
      </c>
      <c r="HX83" s="277">
        <f t="shared" si="250"/>
        <v>29</v>
      </c>
      <c r="HY83" s="277">
        <f t="shared" si="251"/>
        <v>0</v>
      </c>
      <c r="HZ83" s="277">
        <f t="shared" si="252"/>
        <v>0</v>
      </c>
      <c r="IA83" s="277">
        <f t="shared" si="253"/>
        <v>0</v>
      </c>
      <c r="IB83" s="277">
        <f t="shared" si="254"/>
        <v>0</v>
      </c>
      <c r="IC83" s="277">
        <f t="shared" si="255"/>
        <v>0</v>
      </c>
      <c r="ID83" s="277">
        <f t="shared" si="256"/>
        <v>0</v>
      </c>
      <c r="IE83" s="277">
        <f t="shared" si="257"/>
        <v>0</v>
      </c>
      <c r="IG83" s="52"/>
      <c r="IK83" s="98" t="e">
        <f t="shared" si="259"/>
        <v>#REF!</v>
      </c>
    </row>
    <row r="84" spans="1:245" s="28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5" t="s">
        <v>66</v>
      </c>
      <c r="K84" s="768">
        <v>24</v>
      </c>
      <c r="L84" s="769">
        <v>2</v>
      </c>
      <c r="M84" s="769">
        <v>2</v>
      </c>
      <c r="N84" s="769">
        <v>0</v>
      </c>
      <c r="O84" s="769">
        <v>0</v>
      </c>
      <c r="P84" s="769">
        <v>0</v>
      </c>
      <c r="Q84" s="769">
        <v>0</v>
      </c>
      <c r="R84" s="769">
        <v>0</v>
      </c>
      <c r="S84" s="769">
        <v>0</v>
      </c>
      <c r="T84" s="770">
        <v>0</v>
      </c>
      <c r="U84" s="768">
        <v>17</v>
      </c>
      <c r="V84" s="769">
        <v>3</v>
      </c>
      <c r="W84" s="769">
        <v>0</v>
      </c>
      <c r="X84" s="769">
        <v>0</v>
      </c>
      <c r="Y84" s="769">
        <v>0</v>
      </c>
      <c r="Z84" s="769">
        <v>0</v>
      </c>
      <c r="AA84" s="769">
        <v>0</v>
      </c>
      <c r="AB84" s="769">
        <v>0</v>
      </c>
      <c r="AC84" s="769">
        <v>0</v>
      </c>
      <c r="AD84" s="770">
        <v>0</v>
      </c>
      <c r="AE84" s="768">
        <v>3</v>
      </c>
      <c r="AF84" s="769">
        <v>0</v>
      </c>
      <c r="AG84" s="769">
        <v>0</v>
      </c>
      <c r="AH84" s="769">
        <v>0</v>
      </c>
      <c r="AI84" s="769">
        <v>0</v>
      </c>
      <c r="AJ84" s="769">
        <v>0</v>
      </c>
      <c r="AK84" s="769">
        <v>0</v>
      </c>
      <c r="AL84" s="769">
        <v>0</v>
      </c>
      <c r="AM84" s="769">
        <v>0</v>
      </c>
      <c r="AN84" s="770">
        <v>0</v>
      </c>
      <c r="AO84" s="768">
        <v>4</v>
      </c>
      <c r="AP84" s="769">
        <v>0</v>
      </c>
      <c r="AQ84" s="769">
        <v>0</v>
      </c>
      <c r="AR84" s="769">
        <v>0</v>
      </c>
      <c r="AS84" s="769">
        <v>0</v>
      </c>
      <c r="AT84" s="769">
        <v>0</v>
      </c>
      <c r="AU84" s="769">
        <v>0</v>
      </c>
      <c r="AV84" s="769">
        <v>0</v>
      </c>
      <c r="AW84" s="769">
        <v>0</v>
      </c>
      <c r="AX84" s="770">
        <v>0</v>
      </c>
      <c r="AY84" s="768">
        <v>15</v>
      </c>
      <c r="AZ84" s="769">
        <v>0</v>
      </c>
      <c r="BA84" s="769">
        <v>0</v>
      </c>
      <c r="BB84" s="769">
        <v>0</v>
      </c>
      <c r="BC84" s="769">
        <v>0</v>
      </c>
      <c r="BD84" s="769">
        <v>0</v>
      </c>
      <c r="BE84" s="769">
        <v>0</v>
      </c>
      <c r="BF84" s="769">
        <v>0</v>
      </c>
      <c r="BG84" s="769">
        <v>0</v>
      </c>
      <c r="BH84" s="770">
        <v>0</v>
      </c>
      <c r="BI84" s="768">
        <v>11</v>
      </c>
      <c r="BJ84" s="769">
        <v>1</v>
      </c>
      <c r="BK84" s="769">
        <v>0</v>
      </c>
      <c r="BL84" s="769">
        <v>0</v>
      </c>
      <c r="BM84" s="769">
        <v>0</v>
      </c>
      <c r="BN84" s="769">
        <v>0</v>
      </c>
      <c r="BO84" s="769">
        <v>0</v>
      </c>
      <c r="BP84" s="769">
        <v>0</v>
      </c>
      <c r="BQ84" s="769">
        <v>0</v>
      </c>
      <c r="BR84" s="770">
        <v>0</v>
      </c>
      <c r="BS84" s="768">
        <v>3</v>
      </c>
      <c r="BT84" s="769">
        <v>2</v>
      </c>
      <c r="BU84" s="769">
        <v>14</v>
      </c>
      <c r="BV84" s="769">
        <v>0</v>
      </c>
      <c r="BW84" s="769">
        <v>0</v>
      </c>
      <c r="BX84" s="769">
        <v>0</v>
      </c>
      <c r="BY84" s="769">
        <v>0</v>
      </c>
      <c r="BZ84" s="769">
        <v>0</v>
      </c>
      <c r="CA84" s="769">
        <v>0</v>
      </c>
      <c r="CB84" s="770">
        <v>0</v>
      </c>
      <c r="CC84" s="768">
        <v>0</v>
      </c>
      <c r="CD84" s="769">
        <v>1</v>
      </c>
      <c r="CE84" s="769">
        <v>0</v>
      </c>
      <c r="CF84" s="769">
        <v>0</v>
      </c>
      <c r="CG84" s="769">
        <v>0</v>
      </c>
      <c r="CH84" s="769">
        <v>0</v>
      </c>
      <c r="CI84" s="769">
        <v>0</v>
      </c>
      <c r="CJ84" s="769">
        <v>0</v>
      </c>
      <c r="CK84" s="769">
        <v>0</v>
      </c>
      <c r="CL84" s="770">
        <v>0</v>
      </c>
      <c r="CM84" s="768">
        <v>7</v>
      </c>
      <c r="CN84" s="769">
        <v>0</v>
      </c>
      <c r="CO84" s="769">
        <v>0</v>
      </c>
      <c r="CP84" s="769">
        <v>0</v>
      </c>
      <c r="CQ84" s="769">
        <v>0</v>
      </c>
      <c r="CR84" s="769">
        <v>0</v>
      </c>
      <c r="CS84" s="769">
        <v>0</v>
      </c>
      <c r="CT84" s="769">
        <v>0</v>
      </c>
      <c r="CU84" s="769">
        <v>0</v>
      </c>
      <c r="CV84" s="770">
        <v>0</v>
      </c>
      <c r="CW84" s="768">
        <v>0</v>
      </c>
      <c r="CX84" s="769">
        <v>0</v>
      </c>
      <c r="CY84" s="769">
        <v>0</v>
      </c>
      <c r="CZ84" s="769">
        <v>0</v>
      </c>
      <c r="DA84" s="769">
        <v>0</v>
      </c>
      <c r="DB84" s="769">
        <v>0</v>
      </c>
      <c r="DC84" s="769">
        <v>0</v>
      </c>
      <c r="DD84" s="769">
        <v>0</v>
      </c>
      <c r="DE84" s="769">
        <v>0</v>
      </c>
      <c r="DF84" s="770">
        <v>0</v>
      </c>
      <c r="DG84" s="768">
        <v>0</v>
      </c>
      <c r="DH84" s="769">
        <v>0</v>
      </c>
      <c r="DI84" s="769">
        <v>0</v>
      </c>
      <c r="DJ84" s="510"/>
      <c r="DK84" s="510"/>
      <c r="DL84" s="510"/>
      <c r="DM84" s="510"/>
      <c r="DN84" s="510"/>
      <c r="DO84" s="510"/>
      <c r="DP84" s="511"/>
      <c r="DQ84" s="509"/>
      <c r="DR84" s="510"/>
      <c r="DS84" s="510"/>
      <c r="DT84" s="510"/>
      <c r="DU84" s="510"/>
      <c r="DV84" s="510"/>
      <c r="DW84" s="510"/>
      <c r="DX84" s="510"/>
      <c r="DY84" s="510"/>
      <c r="DZ84" s="511"/>
      <c r="EA84" s="509"/>
      <c r="EB84" s="510"/>
      <c r="EC84" s="510"/>
      <c r="ED84" s="510"/>
      <c r="EE84" s="510"/>
      <c r="EF84" s="510"/>
      <c r="EG84" s="510"/>
      <c r="EH84" s="510"/>
      <c r="EI84" s="510"/>
      <c r="EJ84" s="511"/>
      <c r="EK84" s="509"/>
      <c r="EL84" s="510"/>
      <c r="EM84" s="510"/>
      <c r="EN84" s="510"/>
      <c r="EO84" s="510"/>
      <c r="EP84" s="510"/>
      <c r="EQ84" s="510"/>
      <c r="ER84" s="510"/>
      <c r="ES84" s="510"/>
      <c r="ET84" s="511"/>
      <c r="EU84" s="509"/>
      <c r="EV84" s="510"/>
      <c r="EW84" s="510"/>
      <c r="EX84" s="510"/>
      <c r="EY84" s="510"/>
      <c r="EZ84" s="510"/>
      <c r="FA84" s="510"/>
      <c r="FB84" s="510"/>
      <c r="FC84" s="510"/>
      <c r="FD84" s="511"/>
      <c r="FE84" s="509"/>
      <c r="FF84" s="510"/>
      <c r="FG84" s="510"/>
      <c r="FH84" s="510"/>
      <c r="FI84" s="510"/>
      <c r="FJ84" s="510"/>
      <c r="FK84" s="510"/>
      <c r="FL84" s="510"/>
      <c r="FM84" s="510"/>
      <c r="FN84" s="511"/>
      <c r="FO84" s="509"/>
      <c r="FP84" s="510"/>
      <c r="FQ84" s="510"/>
      <c r="FR84" s="510"/>
      <c r="FS84" s="510"/>
      <c r="FT84" s="510"/>
      <c r="FU84" s="510"/>
      <c r="FV84" s="510"/>
      <c r="FW84" s="510"/>
      <c r="FX84" s="511"/>
      <c r="FY84" s="509"/>
      <c r="FZ84" s="510"/>
      <c r="GA84" s="510"/>
      <c r="GB84" s="510"/>
      <c r="GC84" s="510"/>
      <c r="GD84" s="510"/>
      <c r="GE84" s="510"/>
      <c r="GF84" s="510"/>
      <c r="GG84" s="510"/>
      <c r="GH84" s="511"/>
      <c r="GI84" s="509"/>
      <c r="GJ84" s="510"/>
      <c r="GK84" s="510"/>
      <c r="GL84" s="510"/>
      <c r="GM84" s="510"/>
      <c r="GN84" s="510"/>
      <c r="GO84" s="510"/>
      <c r="GP84" s="510"/>
      <c r="GQ84" s="510"/>
      <c r="GR84" s="511"/>
      <c r="GS84" s="509"/>
      <c r="GT84" s="510"/>
      <c r="GU84" s="510"/>
      <c r="GV84" s="510"/>
      <c r="GW84" s="510"/>
      <c r="GX84" s="510"/>
      <c r="GY84" s="510"/>
      <c r="GZ84" s="510"/>
      <c r="HA84" s="510"/>
      <c r="HB84" s="511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258"/>
        <v>109</v>
      </c>
      <c r="HN84" s="279">
        <f t="shared" si="260"/>
        <v>477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79" t="e">
        <f t="shared" si="261"/>
        <v>#REF!</v>
      </c>
      <c r="HQ84" s="279">
        <f>+HM84+S!HM84+E!HM84+O!HM84</f>
        <v>298</v>
      </c>
      <c r="HR84" s="279">
        <f t="shared" si="262"/>
        <v>1312</v>
      </c>
      <c r="HS84" s="279" t="e">
        <f>+HO84+S!HO84+E!HO84+O!HO84</f>
        <v>#REF!</v>
      </c>
      <c r="HT84" s="279" t="e">
        <f t="shared" si="262"/>
        <v>#REF!</v>
      </c>
      <c r="HV84" s="100">
        <f t="shared" si="248"/>
        <v>84</v>
      </c>
      <c r="HW84" s="100">
        <f t="shared" si="249"/>
        <v>9</v>
      </c>
      <c r="HX84" s="100">
        <f t="shared" si="250"/>
        <v>16</v>
      </c>
      <c r="HY84" s="100">
        <f t="shared" si="251"/>
        <v>0</v>
      </c>
      <c r="HZ84" s="100">
        <f t="shared" si="252"/>
        <v>0</v>
      </c>
      <c r="IA84" s="100">
        <f t="shared" si="253"/>
        <v>0</v>
      </c>
      <c r="IB84" s="100">
        <f t="shared" si="254"/>
        <v>0</v>
      </c>
      <c r="IC84" s="100">
        <f t="shared" si="255"/>
        <v>0</v>
      </c>
      <c r="ID84" s="100">
        <f t="shared" si="256"/>
        <v>0</v>
      </c>
      <c r="IE84" s="100">
        <f t="shared" si="257"/>
        <v>0</v>
      </c>
      <c r="IG84" s="52"/>
      <c r="IK84" s="98" t="e">
        <f t="shared" si="259"/>
        <v>#REF!</v>
      </c>
    </row>
    <row r="85" spans="1:245" s="28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771">
        <v>28</v>
      </c>
      <c r="L85" s="707">
        <v>2</v>
      </c>
      <c r="M85" s="707">
        <v>4</v>
      </c>
      <c r="N85" s="707">
        <v>0</v>
      </c>
      <c r="O85" s="707">
        <v>0</v>
      </c>
      <c r="P85" s="707">
        <v>0</v>
      </c>
      <c r="Q85" s="707">
        <v>0</v>
      </c>
      <c r="R85" s="707">
        <v>0</v>
      </c>
      <c r="S85" s="707">
        <v>0</v>
      </c>
      <c r="T85" s="772">
        <v>0</v>
      </c>
      <c r="U85" s="771">
        <v>15</v>
      </c>
      <c r="V85" s="707">
        <v>0</v>
      </c>
      <c r="W85" s="707">
        <v>2</v>
      </c>
      <c r="X85" s="707">
        <v>0</v>
      </c>
      <c r="Y85" s="707">
        <v>0</v>
      </c>
      <c r="Z85" s="707">
        <v>0</v>
      </c>
      <c r="AA85" s="707">
        <v>0</v>
      </c>
      <c r="AB85" s="707">
        <v>0</v>
      </c>
      <c r="AC85" s="707">
        <v>0</v>
      </c>
      <c r="AD85" s="772">
        <v>0</v>
      </c>
      <c r="AE85" s="771">
        <v>6</v>
      </c>
      <c r="AF85" s="707">
        <v>0</v>
      </c>
      <c r="AG85" s="707">
        <v>0</v>
      </c>
      <c r="AH85" s="707">
        <v>0</v>
      </c>
      <c r="AI85" s="707">
        <v>0</v>
      </c>
      <c r="AJ85" s="707">
        <v>0</v>
      </c>
      <c r="AK85" s="707">
        <v>0</v>
      </c>
      <c r="AL85" s="707">
        <v>0</v>
      </c>
      <c r="AM85" s="707">
        <v>0</v>
      </c>
      <c r="AN85" s="772">
        <v>0</v>
      </c>
      <c r="AO85" s="771">
        <v>7</v>
      </c>
      <c r="AP85" s="707">
        <v>0</v>
      </c>
      <c r="AQ85" s="707">
        <v>0</v>
      </c>
      <c r="AR85" s="707">
        <v>0</v>
      </c>
      <c r="AS85" s="707">
        <v>0</v>
      </c>
      <c r="AT85" s="707">
        <v>0</v>
      </c>
      <c r="AU85" s="707">
        <v>0</v>
      </c>
      <c r="AV85" s="707">
        <v>0</v>
      </c>
      <c r="AW85" s="707">
        <v>0</v>
      </c>
      <c r="AX85" s="772">
        <v>0</v>
      </c>
      <c r="AY85" s="771">
        <v>14</v>
      </c>
      <c r="AZ85" s="707">
        <v>0</v>
      </c>
      <c r="BA85" s="707">
        <v>0</v>
      </c>
      <c r="BB85" s="707">
        <v>0</v>
      </c>
      <c r="BC85" s="707">
        <v>0</v>
      </c>
      <c r="BD85" s="707">
        <v>0</v>
      </c>
      <c r="BE85" s="707">
        <v>0</v>
      </c>
      <c r="BF85" s="707">
        <v>0</v>
      </c>
      <c r="BG85" s="707">
        <v>0</v>
      </c>
      <c r="BH85" s="772">
        <v>0</v>
      </c>
      <c r="BI85" s="771">
        <v>9</v>
      </c>
      <c r="BJ85" s="707">
        <v>2</v>
      </c>
      <c r="BK85" s="707">
        <v>1</v>
      </c>
      <c r="BL85" s="707">
        <v>0</v>
      </c>
      <c r="BM85" s="707">
        <v>0</v>
      </c>
      <c r="BN85" s="707">
        <v>0</v>
      </c>
      <c r="BO85" s="707">
        <v>0</v>
      </c>
      <c r="BP85" s="707">
        <v>0</v>
      </c>
      <c r="BQ85" s="707">
        <v>0</v>
      </c>
      <c r="BR85" s="772">
        <v>0</v>
      </c>
      <c r="BS85" s="771">
        <v>6</v>
      </c>
      <c r="BT85" s="707">
        <v>1</v>
      </c>
      <c r="BU85" s="707">
        <v>27</v>
      </c>
      <c r="BV85" s="707">
        <v>0</v>
      </c>
      <c r="BW85" s="707">
        <v>0</v>
      </c>
      <c r="BX85" s="707">
        <v>0</v>
      </c>
      <c r="BY85" s="707">
        <v>0</v>
      </c>
      <c r="BZ85" s="707">
        <v>0</v>
      </c>
      <c r="CA85" s="707">
        <v>0</v>
      </c>
      <c r="CB85" s="772">
        <v>0</v>
      </c>
      <c r="CC85" s="771">
        <v>2</v>
      </c>
      <c r="CD85" s="707">
        <v>3</v>
      </c>
      <c r="CE85" s="707">
        <v>0</v>
      </c>
      <c r="CF85" s="707">
        <v>0</v>
      </c>
      <c r="CG85" s="707">
        <v>0</v>
      </c>
      <c r="CH85" s="707">
        <v>0</v>
      </c>
      <c r="CI85" s="707">
        <v>0</v>
      </c>
      <c r="CJ85" s="707">
        <v>0</v>
      </c>
      <c r="CK85" s="707">
        <v>0</v>
      </c>
      <c r="CL85" s="772">
        <v>0</v>
      </c>
      <c r="CM85" s="771">
        <v>6</v>
      </c>
      <c r="CN85" s="707">
        <v>0</v>
      </c>
      <c r="CO85" s="707">
        <v>0</v>
      </c>
      <c r="CP85" s="707">
        <v>0</v>
      </c>
      <c r="CQ85" s="707">
        <v>0</v>
      </c>
      <c r="CR85" s="707">
        <v>0</v>
      </c>
      <c r="CS85" s="707">
        <v>0</v>
      </c>
      <c r="CT85" s="707">
        <v>0</v>
      </c>
      <c r="CU85" s="707">
        <v>0</v>
      </c>
      <c r="CV85" s="772">
        <v>0</v>
      </c>
      <c r="CW85" s="771">
        <v>0</v>
      </c>
      <c r="CX85" s="707">
        <v>0</v>
      </c>
      <c r="CY85" s="707">
        <v>0</v>
      </c>
      <c r="CZ85" s="707">
        <v>0</v>
      </c>
      <c r="DA85" s="707">
        <v>0</v>
      </c>
      <c r="DB85" s="707">
        <v>0</v>
      </c>
      <c r="DC85" s="707">
        <v>0</v>
      </c>
      <c r="DD85" s="707">
        <v>0</v>
      </c>
      <c r="DE85" s="707">
        <v>0</v>
      </c>
      <c r="DF85" s="772">
        <v>0</v>
      </c>
      <c r="DG85" s="771">
        <v>0</v>
      </c>
      <c r="DH85" s="707">
        <v>0</v>
      </c>
      <c r="DI85" s="707">
        <v>0</v>
      </c>
      <c r="DJ85" s="513"/>
      <c r="DK85" s="513"/>
      <c r="DL85" s="513"/>
      <c r="DM85" s="513"/>
      <c r="DN85" s="513"/>
      <c r="DO85" s="513"/>
      <c r="DP85" s="514"/>
      <c r="DQ85" s="512"/>
      <c r="DR85" s="513"/>
      <c r="DS85" s="513"/>
      <c r="DT85" s="513"/>
      <c r="DU85" s="513"/>
      <c r="DV85" s="513"/>
      <c r="DW85" s="513"/>
      <c r="DX85" s="513"/>
      <c r="DY85" s="513"/>
      <c r="DZ85" s="514"/>
      <c r="EA85" s="512"/>
      <c r="EB85" s="513"/>
      <c r="EC85" s="513"/>
      <c r="ED85" s="513"/>
      <c r="EE85" s="513"/>
      <c r="EF85" s="513"/>
      <c r="EG85" s="513"/>
      <c r="EH85" s="513"/>
      <c r="EI85" s="513"/>
      <c r="EJ85" s="514"/>
      <c r="EK85" s="512"/>
      <c r="EL85" s="513"/>
      <c r="EM85" s="513"/>
      <c r="EN85" s="513"/>
      <c r="EO85" s="513"/>
      <c r="EP85" s="513"/>
      <c r="EQ85" s="513"/>
      <c r="ER85" s="513"/>
      <c r="ES85" s="513"/>
      <c r="ET85" s="514"/>
      <c r="EU85" s="512"/>
      <c r="EV85" s="513"/>
      <c r="EW85" s="513"/>
      <c r="EX85" s="513"/>
      <c r="EY85" s="513"/>
      <c r="EZ85" s="513"/>
      <c r="FA85" s="513"/>
      <c r="FB85" s="513"/>
      <c r="FC85" s="513"/>
      <c r="FD85" s="514"/>
      <c r="FE85" s="512"/>
      <c r="FF85" s="513"/>
      <c r="FG85" s="513"/>
      <c r="FH85" s="513"/>
      <c r="FI85" s="513"/>
      <c r="FJ85" s="513"/>
      <c r="FK85" s="513"/>
      <c r="FL85" s="513"/>
      <c r="FM85" s="513"/>
      <c r="FN85" s="514"/>
      <c r="FO85" s="512"/>
      <c r="FP85" s="513"/>
      <c r="FQ85" s="513"/>
      <c r="FR85" s="513"/>
      <c r="FS85" s="513"/>
      <c r="FT85" s="513"/>
      <c r="FU85" s="513"/>
      <c r="FV85" s="513"/>
      <c r="FW85" s="513"/>
      <c r="FX85" s="514"/>
      <c r="FY85" s="512"/>
      <c r="FZ85" s="513"/>
      <c r="GA85" s="513"/>
      <c r="GB85" s="513"/>
      <c r="GC85" s="513"/>
      <c r="GD85" s="513"/>
      <c r="GE85" s="513"/>
      <c r="GF85" s="513"/>
      <c r="GG85" s="513"/>
      <c r="GH85" s="514"/>
      <c r="GI85" s="512"/>
      <c r="GJ85" s="513"/>
      <c r="GK85" s="513"/>
      <c r="GL85" s="513"/>
      <c r="GM85" s="513"/>
      <c r="GN85" s="513"/>
      <c r="GO85" s="513"/>
      <c r="GP85" s="513"/>
      <c r="GQ85" s="513"/>
      <c r="GR85" s="514"/>
      <c r="GS85" s="512"/>
      <c r="GT85" s="513"/>
      <c r="GU85" s="513"/>
      <c r="GV85" s="513"/>
      <c r="GW85" s="513"/>
      <c r="GX85" s="513"/>
      <c r="GY85" s="513"/>
      <c r="GZ85" s="513"/>
      <c r="HA85" s="513"/>
      <c r="HB85" s="514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258"/>
        <v>135</v>
      </c>
      <c r="HN85" s="84">
        <f t="shared" si="260"/>
        <v>499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4" t="e">
        <f t="shared" si="261"/>
        <v>#REF!</v>
      </c>
      <c r="HQ85" s="84">
        <f>+HM85+S!HM85+E!HM85+O!HM85</f>
        <v>359</v>
      </c>
      <c r="HR85" s="84">
        <f t="shared" si="262"/>
        <v>1339</v>
      </c>
      <c r="HS85" s="84" t="e">
        <f>+HO85+S!HO85+E!HO85+O!HO85</f>
        <v>#REF!</v>
      </c>
      <c r="HT85" s="84" t="e">
        <f t="shared" si="262"/>
        <v>#REF!</v>
      </c>
      <c r="HV85" s="86">
        <f t="shared" si="248"/>
        <v>93</v>
      </c>
      <c r="HW85" s="86">
        <f t="shared" si="249"/>
        <v>8</v>
      </c>
      <c r="HX85" s="86">
        <f t="shared" si="250"/>
        <v>34</v>
      </c>
      <c r="HY85" s="86">
        <f t="shared" si="251"/>
        <v>0</v>
      </c>
      <c r="HZ85" s="86">
        <f t="shared" si="252"/>
        <v>0</v>
      </c>
      <c r="IA85" s="86">
        <f t="shared" si="253"/>
        <v>0</v>
      </c>
      <c r="IB85" s="86">
        <f t="shared" si="254"/>
        <v>0</v>
      </c>
      <c r="IC85" s="86">
        <f t="shared" si="255"/>
        <v>0</v>
      </c>
      <c r="ID85" s="86">
        <f t="shared" si="256"/>
        <v>0</v>
      </c>
      <c r="IE85" s="86">
        <f t="shared" si="257"/>
        <v>0</v>
      </c>
      <c r="IG85" s="52"/>
      <c r="IK85" s="98" t="e">
        <f t="shared" si="259"/>
        <v>#REF!</v>
      </c>
    </row>
    <row r="86" spans="1:245" s="28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773">
        <v>24</v>
      </c>
      <c r="L86" s="708">
        <v>3</v>
      </c>
      <c r="M86" s="708">
        <v>3</v>
      </c>
      <c r="N86" s="707">
        <v>0</v>
      </c>
      <c r="O86" s="707">
        <v>0</v>
      </c>
      <c r="P86" s="707">
        <v>0</v>
      </c>
      <c r="Q86" s="707">
        <v>0</v>
      </c>
      <c r="R86" s="707">
        <v>0</v>
      </c>
      <c r="S86" s="707">
        <v>0</v>
      </c>
      <c r="T86" s="772">
        <v>0</v>
      </c>
      <c r="U86" s="773">
        <v>12</v>
      </c>
      <c r="V86" s="708">
        <v>3</v>
      </c>
      <c r="W86" s="708">
        <v>2</v>
      </c>
      <c r="X86" s="707">
        <v>0</v>
      </c>
      <c r="Y86" s="707">
        <v>0</v>
      </c>
      <c r="Z86" s="707">
        <v>0</v>
      </c>
      <c r="AA86" s="707">
        <v>0</v>
      </c>
      <c r="AB86" s="707">
        <v>0</v>
      </c>
      <c r="AC86" s="707">
        <v>0</v>
      </c>
      <c r="AD86" s="772">
        <v>0</v>
      </c>
      <c r="AE86" s="773">
        <v>4</v>
      </c>
      <c r="AF86" s="708">
        <v>0</v>
      </c>
      <c r="AG86" s="708">
        <v>0</v>
      </c>
      <c r="AH86" s="707">
        <v>0</v>
      </c>
      <c r="AI86" s="707">
        <v>0</v>
      </c>
      <c r="AJ86" s="707">
        <v>0</v>
      </c>
      <c r="AK86" s="707">
        <v>0</v>
      </c>
      <c r="AL86" s="707">
        <v>0</v>
      </c>
      <c r="AM86" s="707">
        <v>0</v>
      </c>
      <c r="AN86" s="772">
        <v>0</v>
      </c>
      <c r="AO86" s="773">
        <v>7</v>
      </c>
      <c r="AP86" s="708">
        <v>0</v>
      </c>
      <c r="AQ86" s="708">
        <v>0</v>
      </c>
      <c r="AR86" s="707">
        <v>0</v>
      </c>
      <c r="AS86" s="707">
        <v>0</v>
      </c>
      <c r="AT86" s="707">
        <v>0</v>
      </c>
      <c r="AU86" s="707">
        <v>0</v>
      </c>
      <c r="AV86" s="707">
        <v>0</v>
      </c>
      <c r="AW86" s="707">
        <v>0</v>
      </c>
      <c r="AX86" s="772">
        <v>0</v>
      </c>
      <c r="AY86" s="773">
        <v>15</v>
      </c>
      <c r="AZ86" s="708">
        <v>0</v>
      </c>
      <c r="BA86" s="708">
        <v>0</v>
      </c>
      <c r="BB86" s="707">
        <v>0</v>
      </c>
      <c r="BC86" s="707">
        <v>0</v>
      </c>
      <c r="BD86" s="707">
        <v>0</v>
      </c>
      <c r="BE86" s="707">
        <v>0</v>
      </c>
      <c r="BF86" s="707">
        <v>0</v>
      </c>
      <c r="BG86" s="707">
        <v>0</v>
      </c>
      <c r="BH86" s="772">
        <v>0</v>
      </c>
      <c r="BI86" s="773">
        <v>15</v>
      </c>
      <c r="BJ86" s="708">
        <v>0</v>
      </c>
      <c r="BK86" s="708">
        <v>0</v>
      </c>
      <c r="BL86" s="707">
        <v>0</v>
      </c>
      <c r="BM86" s="707">
        <v>0</v>
      </c>
      <c r="BN86" s="707">
        <v>0</v>
      </c>
      <c r="BO86" s="707">
        <v>0</v>
      </c>
      <c r="BP86" s="707">
        <v>0</v>
      </c>
      <c r="BQ86" s="707">
        <v>0</v>
      </c>
      <c r="BR86" s="772">
        <v>0</v>
      </c>
      <c r="BS86" s="773">
        <v>7</v>
      </c>
      <c r="BT86" s="708">
        <v>0</v>
      </c>
      <c r="BU86" s="708">
        <v>26</v>
      </c>
      <c r="BV86" s="707">
        <v>0</v>
      </c>
      <c r="BW86" s="707">
        <v>0</v>
      </c>
      <c r="BX86" s="707">
        <v>0</v>
      </c>
      <c r="BY86" s="707">
        <v>0</v>
      </c>
      <c r="BZ86" s="707">
        <v>0</v>
      </c>
      <c r="CA86" s="707">
        <v>0</v>
      </c>
      <c r="CB86" s="772">
        <v>0</v>
      </c>
      <c r="CC86" s="773">
        <v>0</v>
      </c>
      <c r="CD86" s="708">
        <v>3</v>
      </c>
      <c r="CE86" s="708">
        <v>0</v>
      </c>
      <c r="CF86" s="707">
        <v>0</v>
      </c>
      <c r="CG86" s="707">
        <v>0</v>
      </c>
      <c r="CH86" s="707">
        <v>0</v>
      </c>
      <c r="CI86" s="707">
        <v>0</v>
      </c>
      <c r="CJ86" s="707">
        <v>0</v>
      </c>
      <c r="CK86" s="707">
        <v>0</v>
      </c>
      <c r="CL86" s="772">
        <v>0</v>
      </c>
      <c r="CM86" s="773">
        <v>5</v>
      </c>
      <c r="CN86" s="708">
        <v>0</v>
      </c>
      <c r="CO86" s="708">
        <v>0</v>
      </c>
      <c r="CP86" s="707">
        <v>0</v>
      </c>
      <c r="CQ86" s="707">
        <v>0</v>
      </c>
      <c r="CR86" s="707">
        <v>0</v>
      </c>
      <c r="CS86" s="707">
        <v>0</v>
      </c>
      <c r="CT86" s="707">
        <v>0</v>
      </c>
      <c r="CU86" s="707">
        <v>0</v>
      </c>
      <c r="CV86" s="772">
        <v>0</v>
      </c>
      <c r="CW86" s="773">
        <v>0</v>
      </c>
      <c r="CX86" s="708">
        <v>0</v>
      </c>
      <c r="CY86" s="708">
        <v>0</v>
      </c>
      <c r="CZ86" s="707">
        <v>0</v>
      </c>
      <c r="DA86" s="707">
        <v>0</v>
      </c>
      <c r="DB86" s="707">
        <v>0</v>
      </c>
      <c r="DC86" s="707">
        <v>0</v>
      </c>
      <c r="DD86" s="707">
        <v>0</v>
      </c>
      <c r="DE86" s="707">
        <v>0</v>
      </c>
      <c r="DF86" s="772">
        <v>0</v>
      </c>
      <c r="DG86" s="773">
        <v>0</v>
      </c>
      <c r="DH86" s="708">
        <v>0</v>
      </c>
      <c r="DI86" s="708">
        <v>0</v>
      </c>
      <c r="DJ86" s="561"/>
      <c r="DK86" s="513"/>
      <c r="DL86" s="513"/>
      <c r="DM86" s="513"/>
      <c r="DN86" s="513"/>
      <c r="DO86" s="513"/>
      <c r="DP86" s="514"/>
      <c r="DQ86" s="560"/>
      <c r="DR86" s="561"/>
      <c r="DS86" s="561"/>
      <c r="DT86" s="513"/>
      <c r="DU86" s="513"/>
      <c r="DV86" s="513"/>
      <c r="DW86" s="513"/>
      <c r="DX86" s="513"/>
      <c r="DY86" s="513"/>
      <c r="DZ86" s="514"/>
      <c r="EA86" s="560"/>
      <c r="EB86" s="561"/>
      <c r="EC86" s="561"/>
      <c r="ED86" s="513"/>
      <c r="EE86" s="513"/>
      <c r="EF86" s="513"/>
      <c r="EG86" s="513"/>
      <c r="EH86" s="513"/>
      <c r="EI86" s="513"/>
      <c r="EJ86" s="514"/>
      <c r="EK86" s="560"/>
      <c r="EL86" s="561"/>
      <c r="EM86" s="561"/>
      <c r="EN86" s="513"/>
      <c r="EO86" s="513"/>
      <c r="EP86" s="513"/>
      <c r="EQ86" s="513"/>
      <c r="ER86" s="513"/>
      <c r="ES86" s="513"/>
      <c r="ET86" s="514"/>
      <c r="EU86" s="560"/>
      <c r="EV86" s="561"/>
      <c r="EW86" s="561"/>
      <c r="EX86" s="513"/>
      <c r="EY86" s="513"/>
      <c r="EZ86" s="513"/>
      <c r="FA86" s="513"/>
      <c r="FB86" s="513"/>
      <c r="FC86" s="513"/>
      <c r="FD86" s="514"/>
      <c r="FE86" s="560"/>
      <c r="FF86" s="561"/>
      <c r="FG86" s="561"/>
      <c r="FH86" s="513"/>
      <c r="FI86" s="513"/>
      <c r="FJ86" s="513"/>
      <c r="FK86" s="513"/>
      <c r="FL86" s="513"/>
      <c r="FM86" s="513"/>
      <c r="FN86" s="514"/>
      <c r="FO86" s="560"/>
      <c r="FP86" s="561"/>
      <c r="FQ86" s="561"/>
      <c r="FR86" s="513"/>
      <c r="FS86" s="513"/>
      <c r="FT86" s="513"/>
      <c r="FU86" s="513"/>
      <c r="FV86" s="513"/>
      <c r="FW86" s="513"/>
      <c r="FX86" s="514"/>
      <c r="FY86" s="560"/>
      <c r="FZ86" s="561"/>
      <c r="GA86" s="561"/>
      <c r="GB86" s="513"/>
      <c r="GC86" s="513"/>
      <c r="GD86" s="513"/>
      <c r="GE86" s="513"/>
      <c r="GF86" s="513"/>
      <c r="GG86" s="513"/>
      <c r="GH86" s="514"/>
      <c r="GI86" s="560"/>
      <c r="GJ86" s="561"/>
      <c r="GK86" s="561"/>
      <c r="GL86" s="513"/>
      <c r="GM86" s="513"/>
      <c r="GN86" s="513"/>
      <c r="GO86" s="513"/>
      <c r="GP86" s="513"/>
      <c r="GQ86" s="513"/>
      <c r="GR86" s="514"/>
      <c r="GS86" s="560"/>
      <c r="GT86" s="561"/>
      <c r="GU86" s="561"/>
      <c r="GV86" s="513"/>
      <c r="GW86" s="513"/>
      <c r="GX86" s="513"/>
      <c r="GY86" s="513"/>
      <c r="GZ86" s="513"/>
      <c r="HA86" s="513"/>
      <c r="HB86" s="514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258"/>
        <v>129</v>
      </c>
      <c r="HN86" s="84">
        <f>+SUM(HM83:HM86)</f>
        <v>504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4" t="e">
        <f>+SUM(HO83:HO86)</f>
        <v>#REF!</v>
      </c>
      <c r="HQ86" s="84">
        <f>+HM86+S!HM86+E!HM86+O!HM86</f>
        <v>341</v>
      </c>
      <c r="HR86" s="84">
        <f>+SUM(HQ83:HQ86)</f>
        <v>1342</v>
      </c>
      <c r="HS86" s="84" t="e">
        <f>+HO86+S!HO86+E!HO86+O!HO86</f>
        <v>#REF!</v>
      </c>
      <c r="HT86" s="84" t="e">
        <f>+SUM(HS83:HS86)</f>
        <v>#REF!</v>
      </c>
      <c r="HV86" s="86">
        <f t="shared" si="248"/>
        <v>89</v>
      </c>
      <c r="HW86" s="86">
        <f t="shared" si="249"/>
        <v>9</v>
      </c>
      <c r="HX86" s="86">
        <f t="shared" si="250"/>
        <v>31</v>
      </c>
      <c r="HY86" s="86">
        <f t="shared" si="251"/>
        <v>0</v>
      </c>
      <c r="HZ86" s="86">
        <f t="shared" si="252"/>
        <v>0</v>
      </c>
      <c r="IA86" s="86">
        <f t="shared" si="253"/>
        <v>0</v>
      </c>
      <c r="IB86" s="86">
        <f t="shared" si="254"/>
        <v>0</v>
      </c>
      <c r="IC86" s="86">
        <f t="shared" si="255"/>
        <v>0</v>
      </c>
      <c r="ID86" s="86">
        <f t="shared" si="256"/>
        <v>0</v>
      </c>
      <c r="IE86" s="86">
        <f t="shared" si="257"/>
        <v>0</v>
      </c>
      <c r="IG86" s="52"/>
      <c r="IK86" s="98" t="e">
        <f t="shared" si="259"/>
        <v>#REF!</v>
      </c>
    </row>
    <row r="87" spans="1:245" s="28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0" t="s">
        <v>69</v>
      </c>
      <c r="K87" s="774">
        <v>25</v>
      </c>
      <c r="L87" s="775">
        <v>3</v>
      </c>
      <c r="M87" s="775">
        <v>6</v>
      </c>
      <c r="N87" s="775">
        <v>0</v>
      </c>
      <c r="O87" s="775">
        <v>0</v>
      </c>
      <c r="P87" s="775">
        <v>0</v>
      </c>
      <c r="Q87" s="775">
        <v>0</v>
      </c>
      <c r="R87" s="775">
        <v>0</v>
      </c>
      <c r="S87" s="775">
        <v>0</v>
      </c>
      <c r="T87" s="776">
        <v>0</v>
      </c>
      <c r="U87" s="774">
        <v>21</v>
      </c>
      <c r="V87" s="775">
        <v>2</v>
      </c>
      <c r="W87" s="775">
        <v>2</v>
      </c>
      <c r="X87" s="777">
        <v>0</v>
      </c>
      <c r="Y87" s="777">
        <v>0</v>
      </c>
      <c r="Z87" s="777">
        <v>0</v>
      </c>
      <c r="AA87" s="777">
        <v>0</v>
      </c>
      <c r="AB87" s="777">
        <v>0</v>
      </c>
      <c r="AC87" s="777">
        <v>0</v>
      </c>
      <c r="AD87" s="776">
        <v>0</v>
      </c>
      <c r="AE87" s="774">
        <v>5</v>
      </c>
      <c r="AF87" s="775">
        <v>0</v>
      </c>
      <c r="AG87" s="775">
        <v>0</v>
      </c>
      <c r="AH87" s="777">
        <v>0</v>
      </c>
      <c r="AI87" s="777">
        <v>0</v>
      </c>
      <c r="AJ87" s="777">
        <v>0</v>
      </c>
      <c r="AK87" s="777">
        <v>0</v>
      </c>
      <c r="AL87" s="777">
        <v>0</v>
      </c>
      <c r="AM87" s="777">
        <v>0</v>
      </c>
      <c r="AN87" s="776">
        <v>0</v>
      </c>
      <c r="AO87" s="774">
        <v>4</v>
      </c>
      <c r="AP87" s="775">
        <v>0</v>
      </c>
      <c r="AQ87" s="775">
        <v>0</v>
      </c>
      <c r="AR87" s="777">
        <v>0</v>
      </c>
      <c r="AS87" s="777">
        <v>0</v>
      </c>
      <c r="AT87" s="777">
        <v>0</v>
      </c>
      <c r="AU87" s="777">
        <v>0</v>
      </c>
      <c r="AV87" s="777">
        <v>0</v>
      </c>
      <c r="AW87" s="777">
        <v>0</v>
      </c>
      <c r="AX87" s="776">
        <v>0</v>
      </c>
      <c r="AY87" s="774">
        <v>17</v>
      </c>
      <c r="AZ87" s="775">
        <v>0</v>
      </c>
      <c r="BA87" s="775">
        <v>0</v>
      </c>
      <c r="BB87" s="777">
        <v>0</v>
      </c>
      <c r="BC87" s="777">
        <v>0</v>
      </c>
      <c r="BD87" s="777">
        <v>0</v>
      </c>
      <c r="BE87" s="777">
        <v>0</v>
      </c>
      <c r="BF87" s="777">
        <v>0</v>
      </c>
      <c r="BG87" s="777">
        <v>0</v>
      </c>
      <c r="BH87" s="776">
        <v>0</v>
      </c>
      <c r="BI87" s="774">
        <v>12</v>
      </c>
      <c r="BJ87" s="775">
        <v>2</v>
      </c>
      <c r="BK87" s="775">
        <v>0</v>
      </c>
      <c r="BL87" s="777">
        <v>0</v>
      </c>
      <c r="BM87" s="777">
        <v>0</v>
      </c>
      <c r="BN87" s="777">
        <v>0</v>
      </c>
      <c r="BO87" s="777">
        <v>0</v>
      </c>
      <c r="BP87" s="777">
        <v>0</v>
      </c>
      <c r="BQ87" s="777">
        <v>0</v>
      </c>
      <c r="BR87" s="776">
        <v>0</v>
      </c>
      <c r="BS87" s="774">
        <v>6</v>
      </c>
      <c r="BT87" s="775">
        <v>1</v>
      </c>
      <c r="BU87" s="775">
        <v>0</v>
      </c>
      <c r="BV87" s="777">
        <v>0</v>
      </c>
      <c r="BW87" s="777">
        <v>0</v>
      </c>
      <c r="BX87" s="777">
        <v>0</v>
      </c>
      <c r="BY87" s="777">
        <v>0</v>
      </c>
      <c r="BZ87" s="777">
        <v>0</v>
      </c>
      <c r="CA87" s="777">
        <v>0</v>
      </c>
      <c r="CB87" s="776">
        <v>0</v>
      </c>
      <c r="CC87" s="774">
        <v>1</v>
      </c>
      <c r="CD87" s="775">
        <v>2</v>
      </c>
      <c r="CE87" s="775">
        <v>1</v>
      </c>
      <c r="CF87" s="777">
        <v>0</v>
      </c>
      <c r="CG87" s="777">
        <v>0</v>
      </c>
      <c r="CH87" s="777">
        <v>0</v>
      </c>
      <c r="CI87" s="777">
        <v>0</v>
      </c>
      <c r="CJ87" s="777">
        <v>0</v>
      </c>
      <c r="CK87" s="777">
        <v>0</v>
      </c>
      <c r="CL87" s="776">
        <v>0</v>
      </c>
      <c r="CM87" s="774">
        <v>5</v>
      </c>
      <c r="CN87" s="775">
        <v>0</v>
      </c>
      <c r="CO87" s="775">
        <v>0</v>
      </c>
      <c r="CP87" s="777">
        <v>0</v>
      </c>
      <c r="CQ87" s="777">
        <v>0</v>
      </c>
      <c r="CR87" s="777">
        <v>0</v>
      </c>
      <c r="CS87" s="777">
        <v>0</v>
      </c>
      <c r="CT87" s="777">
        <v>0</v>
      </c>
      <c r="CU87" s="777">
        <v>0</v>
      </c>
      <c r="CV87" s="776">
        <v>0</v>
      </c>
      <c r="CW87" s="774">
        <v>0</v>
      </c>
      <c r="CX87" s="775">
        <v>0</v>
      </c>
      <c r="CY87" s="775">
        <v>0</v>
      </c>
      <c r="CZ87" s="777">
        <v>0</v>
      </c>
      <c r="DA87" s="777">
        <v>0</v>
      </c>
      <c r="DB87" s="777">
        <v>0</v>
      </c>
      <c r="DC87" s="777">
        <v>0</v>
      </c>
      <c r="DD87" s="777">
        <v>0</v>
      </c>
      <c r="DE87" s="777">
        <v>0</v>
      </c>
      <c r="DF87" s="776">
        <v>0</v>
      </c>
      <c r="DG87" s="774">
        <v>0</v>
      </c>
      <c r="DH87" s="775">
        <v>0</v>
      </c>
      <c r="DI87" s="775">
        <v>0</v>
      </c>
      <c r="DJ87" s="564"/>
      <c r="DK87" s="516"/>
      <c r="DL87" s="516"/>
      <c r="DM87" s="516"/>
      <c r="DN87" s="516"/>
      <c r="DO87" s="516"/>
      <c r="DP87" s="517"/>
      <c r="DQ87" s="563"/>
      <c r="DR87" s="564"/>
      <c r="DS87" s="564"/>
      <c r="DT87" s="516"/>
      <c r="DU87" s="516"/>
      <c r="DV87" s="516"/>
      <c r="DW87" s="516"/>
      <c r="DX87" s="516"/>
      <c r="DY87" s="516"/>
      <c r="DZ87" s="517"/>
      <c r="EA87" s="563"/>
      <c r="EB87" s="564"/>
      <c r="EC87" s="564"/>
      <c r="ED87" s="516"/>
      <c r="EE87" s="516"/>
      <c r="EF87" s="516"/>
      <c r="EG87" s="516"/>
      <c r="EH87" s="516"/>
      <c r="EI87" s="516"/>
      <c r="EJ87" s="517"/>
      <c r="EK87" s="563"/>
      <c r="EL87" s="564"/>
      <c r="EM87" s="564"/>
      <c r="EN87" s="516"/>
      <c r="EO87" s="516"/>
      <c r="EP87" s="516"/>
      <c r="EQ87" s="516"/>
      <c r="ER87" s="516"/>
      <c r="ES87" s="516"/>
      <c r="ET87" s="517"/>
      <c r="EU87" s="563"/>
      <c r="EV87" s="564"/>
      <c r="EW87" s="564"/>
      <c r="EX87" s="516"/>
      <c r="EY87" s="516"/>
      <c r="EZ87" s="516"/>
      <c r="FA87" s="516"/>
      <c r="FB87" s="516"/>
      <c r="FC87" s="516"/>
      <c r="FD87" s="517"/>
      <c r="FE87" s="563"/>
      <c r="FF87" s="564"/>
      <c r="FG87" s="564"/>
      <c r="FH87" s="516"/>
      <c r="FI87" s="516"/>
      <c r="FJ87" s="516"/>
      <c r="FK87" s="516"/>
      <c r="FL87" s="516"/>
      <c r="FM87" s="516"/>
      <c r="FN87" s="517"/>
      <c r="FO87" s="563"/>
      <c r="FP87" s="564"/>
      <c r="FQ87" s="564"/>
      <c r="FR87" s="516"/>
      <c r="FS87" s="516"/>
      <c r="FT87" s="516"/>
      <c r="FU87" s="516"/>
      <c r="FV87" s="516"/>
      <c r="FW87" s="516"/>
      <c r="FX87" s="517"/>
      <c r="FY87" s="563"/>
      <c r="FZ87" s="564"/>
      <c r="GA87" s="564"/>
      <c r="GB87" s="516"/>
      <c r="GC87" s="516"/>
      <c r="GD87" s="516"/>
      <c r="GE87" s="516"/>
      <c r="GF87" s="516"/>
      <c r="GG87" s="516"/>
      <c r="GH87" s="517"/>
      <c r="GI87" s="563"/>
      <c r="GJ87" s="564"/>
      <c r="GK87" s="564"/>
      <c r="GL87" s="516"/>
      <c r="GM87" s="516"/>
      <c r="GN87" s="516"/>
      <c r="GO87" s="516"/>
      <c r="GP87" s="516"/>
      <c r="GQ87" s="516"/>
      <c r="GR87" s="517"/>
      <c r="GS87" s="563"/>
      <c r="GT87" s="564"/>
      <c r="GU87" s="564"/>
      <c r="GV87" s="516"/>
      <c r="GW87" s="516"/>
      <c r="GX87" s="516"/>
      <c r="GY87" s="516"/>
      <c r="GZ87" s="516"/>
      <c r="HA87" s="516"/>
      <c r="HB87" s="517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258"/>
        <v>115</v>
      </c>
      <c r="HN87" s="276">
        <f>+SUM(HM84:HM87)</f>
        <v>488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76" t="e">
        <f>+SUM(HO84:HO87)</f>
        <v>#REF!</v>
      </c>
      <c r="HQ87" s="276">
        <f>+HM87+S!HM87+E!HM87+O!HM87</f>
        <v>312</v>
      </c>
      <c r="HR87" s="276">
        <f>+SUM(HQ84:HQ87)</f>
        <v>1310</v>
      </c>
      <c r="HS87" s="276" t="e">
        <f>+HO87+S!HO87+E!HO87+O!HO87</f>
        <v>#REF!</v>
      </c>
      <c r="HT87" s="276" t="e">
        <f>+SUM(HS84:HS87)</f>
        <v>#REF!</v>
      </c>
      <c r="HV87" s="277">
        <f t="shared" si="248"/>
        <v>96</v>
      </c>
      <c r="HW87" s="277">
        <f t="shared" si="249"/>
        <v>10</v>
      </c>
      <c r="HX87" s="277">
        <f t="shared" si="250"/>
        <v>9</v>
      </c>
      <c r="HY87" s="277">
        <f t="shared" si="251"/>
        <v>0</v>
      </c>
      <c r="HZ87" s="277">
        <f t="shared" si="252"/>
        <v>0</v>
      </c>
      <c r="IA87" s="277">
        <f t="shared" si="253"/>
        <v>0</v>
      </c>
      <c r="IB87" s="277">
        <f t="shared" si="254"/>
        <v>0</v>
      </c>
      <c r="IC87" s="277">
        <f t="shared" si="255"/>
        <v>0</v>
      </c>
      <c r="ID87" s="277">
        <f t="shared" si="256"/>
        <v>0</v>
      </c>
      <c r="IE87" s="277">
        <f t="shared" si="257"/>
        <v>0</v>
      </c>
      <c r="IG87" s="52"/>
      <c r="IK87" s="98" t="e">
        <f t="shared" si="259"/>
        <v>#REF!</v>
      </c>
    </row>
    <row r="88" spans="1:245" s="308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1" t="s">
        <v>70</v>
      </c>
      <c r="K88" s="610"/>
      <c r="L88" s="611"/>
      <c r="M88" s="611"/>
      <c r="N88" s="611"/>
      <c r="O88" s="611"/>
      <c r="P88" s="611"/>
      <c r="Q88" s="611"/>
      <c r="R88" s="611"/>
      <c r="S88" s="611"/>
      <c r="T88" s="520"/>
      <c r="U88" s="610"/>
      <c r="V88" s="611"/>
      <c r="W88" s="611"/>
      <c r="X88" s="519"/>
      <c r="Y88" s="519"/>
      <c r="Z88" s="519"/>
      <c r="AA88" s="519"/>
      <c r="AB88" s="519"/>
      <c r="AC88" s="519"/>
      <c r="AD88" s="520"/>
      <c r="AE88" s="610"/>
      <c r="AF88" s="611"/>
      <c r="AG88" s="612"/>
      <c r="AH88" s="611"/>
      <c r="AI88" s="519"/>
      <c r="AJ88" s="519"/>
      <c r="AK88" s="519"/>
      <c r="AL88" s="519"/>
      <c r="AM88" s="519"/>
      <c r="AN88" s="520"/>
      <c r="AO88" s="610"/>
      <c r="AP88" s="611"/>
      <c r="AQ88" s="611"/>
      <c r="AR88" s="519"/>
      <c r="AS88" s="519"/>
      <c r="AT88" s="519"/>
      <c r="AU88" s="519"/>
      <c r="AV88" s="519"/>
      <c r="AW88" s="519"/>
      <c r="AX88" s="520"/>
      <c r="AY88" s="610"/>
      <c r="AZ88" s="611"/>
      <c r="BA88" s="611"/>
      <c r="BB88" s="611"/>
      <c r="BC88" s="519"/>
      <c r="BD88" s="519"/>
      <c r="BE88" s="519"/>
      <c r="BF88" s="519"/>
      <c r="BG88" s="519"/>
      <c r="BH88" s="520"/>
      <c r="BI88" s="610"/>
      <c r="BJ88" s="611"/>
      <c r="BK88" s="611"/>
      <c r="BL88" s="519"/>
      <c r="BM88" s="519"/>
      <c r="BN88" s="519"/>
      <c r="BO88" s="519"/>
      <c r="BP88" s="519"/>
      <c r="BQ88" s="519"/>
      <c r="BR88" s="520"/>
      <c r="BS88" s="610"/>
      <c r="BT88" s="611"/>
      <c r="BU88" s="611"/>
      <c r="BV88" s="519"/>
      <c r="BW88" s="519"/>
      <c r="BX88" s="519"/>
      <c r="BY88" s="519"/>
      <c r="BZ88" s="519"/>
      <c r="CA88" s="519"/>
      <c r="CB88" s="520"/>
      <c r="CC88" s="610"/>
      <c r="CD88" s="611"/>
      <c r="CE88" s="611"/>
      <c r="CF88" s="519"/>
      <c r="CG88" s="519"/>
      <c r="CH88" s="519"/>
      <c r="CI88" s="519"/>
      <c r="CJ88" s="519"/>
      <c r="CK88" s="519"/>
      <c r="CL88" s="520"/>
      <c r="CM88" s="610"/>
      <c r="CN88" s="611"/>
      <c r="CO88" s="611"/>
      <c r="CP88" s="519"/>
      <c r="CQ88" s="519"/>
      <c r="CR88" s="519"/>
      <c r="CS88" s="519"/>
      <c r="CT88" s="519"/>
      <c r="CU88" s="519"/>
      <c r="CV88" s="520"/>
      <c r="CW88" s="610"/>
      <c r="CX88" s="611"/>
      <c r="CY88" s="611"/>
      <c r="CZ88" s="519"/>
      <c r="DA88" s="519"/>
      <c r="DB88" s="519"/>
      <c r="DC88" s="519"/>
      <c r="DD88" s="519"/>
      <c r="DE88" s="519"/>
      <c r="DF88" s="520"/>
      <c r="DG88" s="610"/>
      <c r="DH88" s="611"/>
      <c r="DI88" s="611"/>
      <c r="DJ88" s="611"/>
      <c r="DK88" s="519"/>
      <c r="DL88" s="519"/>
      <c r="DM88" s="519"/>
      <c r="DN88" s="519"/>
      <c r="DO88" s="519"/>
      <c r="DP88" s="520"/>
      <c r="DQ88" s="610"/>
      <c r="DR88" s="611"/>
      <c r="DS88" s="611"/>
      <c r="DT88" s="519"/>
      <c r="DU88" s="519"/>
      <c r="DV88" s="519"/>
      <c r="DW88" s="519"/>
      <c r="DX88" s="519"/>
      <c r="DY88" s="519"/>
      <c r="DZ88" s="520"/>
      <c r="EA88" s="610"/>
      <c r="EB88" s="611"/>
      <c r="EC88" s="611"/>
      <c r="ED88" s="519"/>
      <c r="EE88" s="519"/>
      <c r="EF88" s="519"/>
      <c r="EG88" s="519"/>
      <c r="EH88" s="519"/>
      <c r="EI88" s="519"/>
      <c r="EJ88" s="520"/>
      <c r="EK88" s="610"/>
      <c r="EL88" s="611"/>
      <c r="EM88" s="611"/>
      <c r="EN88" s="519"/>
      <c r="EO88" s="519"/>
      <c r="EP88" s="519"/>
      <c r="EQ88" s="519"/>
      <c r="ER88" s="519"/>
      <c r="ES88" s="519"/>
      <c r="ET88" s="520"/>
      <c r="EU88" s="610"/>
      <c r="EV88" s="611"/>
      <c r="EW88" s="611"/>
      <c r="EX88" s="519"/>
      <c r="EY88" s="519"/>
      <c r="EZ88" s="519"/>
      <c r="FA88" s="519"/>
      <c r="FB88" s="519"/>
      <c r="FC88" s="519"/>
      <c r="FD88" s="520"/>
      <c r="FE88" s="610"/>
      <c r="FF88" s="611"/>
      <c r="FG88" s="611"/>
      <c r="FH88" s="519"/>
      <c r="FI88" s="519"/>
      <c r="FJ88" s="519"/>
      <c r="FK88" s="519"/>
      <c r="FL88" s="519"/>
      <c r="FM88" s="519"/>
      <c r="FN88" s="520"/>
      <c r="FO88" s="610"/>
      <c r="FP88" s="611"/>
      <c r="FQ88" s="611"/>
      <c r="FR88" s="519"/>
      <c r="FS88" s="519"/>
      <c r="FT88" s="519"/>
      <c r="FU88" s="519"/>
      <c r="FV88" s="519"/>
      <c r="FW88" s="519"/>
      <c r="FX88" s="520"/>
      <c r="FY88" s="610"/>
      <c r="FZ88" s="611"/>
      <c r="GA88" s="611"/>
      <c r="GB88" s="519"/>
      <c r="GC88" s="519"/>
      <c r="GD88" s="519"/>
      <c r="GE88" s="519"/>
      <c r="GF88" s="519"/>
      <c r="GG88" s="519"/>
      <c r="GH88" s="520"/>
      <c r="GI88" s="610"/>
      <c r="GJ88" s="611"/>
      <c r="GK88" s="611"/>
      <c r="GL88" s="519"/>
      <c r="GM88" s="519"/>
      <c r="GN88" s="519"/>
      <c r="GO88" s="519"/>
      <c r="GP88" s="519"/>
      <c r="GQ88" s="519"/>
      <c r="GR88" s="520"/>
      <c r="GS88" s="610"/>
      <c r="GT88" s="611"/>
      <c r="GU88" s="611"/>
      <c r="GV88" s="519"/>
      <c r="GW88" s="519"/>
      <c r="GX88" s="519"/>
      <c r="GY88" s="519"/>
      <c r="GZ88" s="519"/>
      <c r="HA88" s="519"/>
      <c r="HB88" s="520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258"/>
        <v>0</v>
      </c>
      <c r="HN88" s="279">
        <f>+SUM(HM85:HM88)</f>
        <v>379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79" t="e">
        <f>+SUM(HO85:HO88)</f>
        <v>#REF!</v>
      </c>
      <c r="HQ88" s="279">
        <f>+HM88+S!HM88+E!HM88+O!HM88</f>
        <v>0</v>
      </c>
      <c r="HR88" s="279">
        <f>+SUM(HQ85:HQ88)</f>
        <v>1012</v>
      </c>
      <c r="HS88" s="279" t="e">
        <f>+HO88+S!HO88+E!HO88+O!HO88</f>
        <v>#REF!</v>
      </c>
      <c r="HT88" s="279" t="e">
        <f>+SUM(HS85:HS88)</f>
        <v>#REF!</v>
      </c>
      <c r="HU88" s="28"/>
      <c r="HV88" s="100">
        <f t="shared" si="248"/>
        <v>0</v>
      </c>
      <c r="HW88" s="100">
        <f t="shared" si="249"/>
        <v>0</v>
      </c>
      <c r="HX88" s="100">
        <f t="shared" si="250"/>
        <v>0</v>
      </c>
      <c r="HY88" s="100">
        <f t="shared" si="251"/>
        <v>0</v>
      </c>
      <c r="HZ88" s="100">
        <f t="shared" si="252"/>
        <v>0</v>
      </c>
      <c r="IA88" s="100">
        <f t="shared" si="253"/>
        <v>0</v>
      </c>
      <c r="IB88" s="100">
        <f t="shared" si="254"/>
        <v>0</v>
      </c>
      <c r="IC88" s="100">
        <f t="shared" si="255"/>
        <v>0</v>
      </c>
      <c r="ID88" s="100">
        <f t="shared" si="256"/>
        <v>0</v>
      </c>
      <c r="IE88" s="100">
        <f t="shared" si="257"/>
        <v>0</v>
      </c>
      <c r="IG88" s="309"/>
      <c r="IJ88" s="28"/>
      <c r="IK88" s="98" t="e">
        <f t="shared" si="259"/>
        <v>#REF!</v>
      </c>
    </row>
    <row r="89" spans="1:245" s="308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13"/>
      <c r="L89" s="614"/>
      <c r="M89" s="614"/>
      <c r="N89" s="614"/>
      <c r="O89" s="614"/>
      <c r="P89" s="614"/>
      <c r="Q89" s="614"/>
      <c r="R89" s="614"/>
      <c r="S89" s="614"/>
      <c r="T89" s="523"/>
      <c r="U89" s="613"/>
      <c r="V89" s="614"/>
      <c r="W89" s="614"/>
      <c r="X89" s="522"/>
      <c r="Y89" s="522"/>
      <c r="Z89" s="522"/>
      <c r="AA89" s="522"/>
      <c r="AB89" s="522"/>
      <c r="AC89" s="522"/>
      <c r="AD89" s="523"/>
      <c r="AE89" s="613"/>
      <c r="AF89" s="614"/>
      <c r="AG89" s="615"/>
      <c r="AH89" s="614"/>
      <c r="AI89" s="522"/>
      <c r="AJ89" s="522"/>
      <c r="AK89" s="522"/>
      <c r="AL89" s="522"/>
      <c r="AM89" s="522"/>
      <c r="AN89" s="523"/>
      <c r="AO89" s="613"/>
      <c r="AP89" s="614"/>
      <c r="AQ89" s="614"/>
      <c r="AR89" s="522"/>
      <c r="AS89" s="522"/>
      <c r="AT89" s="522"/>
      <c r="AU89" s="522"/>
      <c r="AV89" s="522"/>
      <c r="AW89" s="522"/>
      <c r="AX89" s="523"/>
      <c r="AY89" s="613"/>
      <c r="AZ89" s="614"/>
      <c r="BA89" s="614"/>
      <c r="BB89" s="614"/>
      <c r="BC89" s="522"/>
      <c r="BD89" s="522"/>
      <c r="BE89" s="522"/>
      <c r="BF89" s="522"/>
      <c r="BG89" s="522"/>
      <c r="BH89" s="523"/>
      <c r="BI89" s="613"/>
      <c r="BJ89" s="614"/>
      <c r="BK89" s="614"/>
      <c r="BL89" s="522"/>
      <c r="BM89" s="522"/>
      <c r="BN89" s="522"/>
      <c r="BO89" s="522"/>
      <c r="BP89" s="522"/>
      <c r="BQ89" s="522"/>
      <c r="BR89" s="523"/>
      <c r="BS89" s="613"/>
      <c r="BT89" s="614"/>
      <c r="BU89" s="614"/>
      <c r="BV89" s="522"/>
      <c r="BW89" s="522"/>
      <c r="BX89" s="522"/>
      <c r="BY89" s="522"/>
      <c r="BZ89" s="522"/>
      <c r="CA89" s="522"/>
      <c r="CB89" s="523"/>
      <c r="CC89" s="613"/>
      <c r="CD89" s="614"/>
      <c r="CE89" s="614"/>
      <c r="CF89" s="522"/>
      <c r="CG89" s="522"/>
      <c r="CH89" s="522"/>
      <c r="CI89" s="522"/>
      <c r="CJ89" s="522"/>
      <c r="CK89" s="522"/>
      <c r="CL89" s="523"/>
      <c r="CM89" s="613"/>
      <c r="CN89" s="614"/>
      <c r="CO89" s="614"/>
      <c r="CP89" s="522"/>
      <c r="CQ89" s="522"/>
      <c r="CR89" s="522"/>
      <c r="CS89" s="522"/>
      <c r="CT89" s="522"/>
      <c r="CU89" s="522"/>
      <c r="CV89" s="523"/>
      <c r="CW89" s="613"/>
      <c r="CX89" s="614"/>
      <c r="CY89" s="614"/>
      <c r="CZ89" s="522"/>
      <c r="DA89" s="522"/>
      <c r="DB89" s="522"/>
      <c r="DC89" s="522"/>
      <c r="DD89" s="522"/>
      <c r="DE89" s="522"/>
      <c r="DF89" s="523"/>
      <c r="DG89" s="613"/>
      <c r="DH89" s="614"/>
      <c r="DI89" s="614"/>
      <c r="DJ89" s="614"/>
      <c r="DK89" s="522"/>
      <c r="DL89" s="522"/>
      <c r="DM89" s="522"/>
      <c r="DN89" s="522"/>
      <c r="DO89" s="522"/>
      <c r="DP89" s="523"/>
      <c r="DQ89" s="613"/>
      <c r="DR89" s="614"/>
      <c r="DS89" s="614"/>
      <c r="DT89" s="522"/>
      <c r="DU89" s="522"/>
      <c r="DV89" s="522"/>
      <c r="DW89" s="522"/>
      <c r="DX89" s="522"/>
      <c r="DY89" s="522"/>
      <c r="DZ89" s="523"/>
      <c r="EA89" s="613"/>
      <c r="EB89" s="614"/>
      <c r="EC89" s="614"/>
      <c r="ED89" s="522"/>
      <c r="EE89" s="522"/>
      <c r="EF89" s="522"/>
      <c r="EG89" s="522"/>
      <c r="EH89" s="522"/>
      <c r="EI89" s="522"/>
      <c r="EJ89" s="523"/>
      <c r="EK89" s="613"/>
      <c r="EL89" s="614"/>
      <c r="EM89" s="614"/>
      <c r="EN89" s="522"/>
      <c r="EO89" s="522"/>
      <c r="EP89" s="522"/>
      <c r="EQ89" s="522"/>
      <c r="ER89" s="522"/>
      <c r="ES89" s="522"/>
      <c r="ET89" s="523"/>
      <c r="EU89" s="613"/>
      <c r="EV89" s="614"/>
      <c r="EW89" s="614"/>
      <c r="EX89" s="522"/>
      <c r="EY89" s="522"/>
      <c r="EZ89" s="522"/>
      <c r="FA89" s="522"/>
      <c r="FB89" s="522"/>
      <c r="FC89" s="522"/>
      <c r="FD89" s="523"/>
      <c r="FE89" s="613"/>
      <c r="FF89" s="614"/>
      <c r="FG89" s="614"/>
      <c r="FH89" s="522"/>
      <c r="FI89" s="522"/>
      <c r="FJ89" s="522"/>
      <c r="FK89" s="522"/>
      <c r="FL89" s="522"/>
      <c r="FM89" s="522"/>
      <c r="FN89" s="523"/>
      <c r="FO89" s="613"/>
      <c r="FP89" s="614"/>
      <c r="FQ89" s="614"/>
      <c r="FR89" s="522"/>
      <c r="FS89" s="522"/>
      <c r="FT89" s="522"/>
      <c r="FU89" s="522"/>
      <c r="FV89" s="522"/>
      <c r="FW89" s="522"/>
      <c r="FX89" s="523"/>
      <c r="FY89" s="613"/>
      <c r="FZ89" s="614"/>
      <c r="GA89" s="614"/>
      <c r="GB89" s="522"/>
      <c r="GC89" s="522"/>
      <c r="GD89" s="522"/>
      <c r="GE89" s="522"/>
      <c r="GF89" s="522"/>
      <c r="GG89" s="522"/>
      <c r="GH89" s="523"/>
      <c r="GI89" s="613"/>
      <c r="GJ89" s="614"/>
      <c r="GK89" s="614"/>
      <c r="GL89" s="522"/>
      <c r="GM89" s="522"/>
      <c r="GN89" s="522"/>
      <c r="GO89" s="522"/>
      <c r="GP89" s="522"/>
      <c r="GQ89" s="522"/>
      <c r="GR89" s="523"/>
      <c r="GS89" s="613"/>
      <c r="GT89" s="614"/>
      <c r="GU89" s="614"/>
      <c r="GV89" s="522"/>
      <c r="GW89" s="522"/>
      <c r="GX89" s="522"/>
      <c r="GY89" s="522"/>
      <c r="GZ89" s="522"/>
      <c r="HA89" s="522"/>
      <c r="HB89" s="523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258"/>
        <v>0</v>
      </c>
      <c r="HN89" s="84">
        <f t="shared" si="260"/>
        <v>244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4" t="e">
        <f t="shared" si="261"/>
        <v>#REF!</v>
      </c>
      <c r="HQ89" s="84">
        <f>+HM89+S!HM89+E!HM89+O!HM89</f>
        <v>0</v>
      </c>
      <c r="HR89" s="84">
        <f t="shared" si="262"/>
        <v>653</v>
      </c>
      <c r="HS89" s="84" t="e">
        <f>+HO89+S!HO89+E!HO89+O!HO89</f>
        <v>#REF!</v>
      </c>
      <c r="HT89" s="84" t="e">
        <f t="shared" si="262"/>
        <v>#REF!</v>
      </c>
      <c r="HU89" s="28"/>
      <c r="HV89" s="86">
        <f t="shared" si="248"/>
        <v>0</v>
      </c>
      <c r="HW89" s="86">
        <f t="shared" si="249"/>
        <v>0</v>
      </c>
      <c r="HX89" s="86">
        <f t="shared" si="250"/>
        <v>0</v>
      </c>
      <c r="HY89" s="86">
        <f t="shared" si="251"/>
        <v>0</v>
      </c>
      <c r="HZ89" s="86">
        <f t="shared" si="252"/>
        <v>0</v>
      </c>
      <c r="IA89" s="86">
        <f t="shared" si="253"/>
        <v>0</v>
      </c>
      <c r="IB89" s="86">
        <f t="shared" si="254"/>
        <v>0</v>
      </c>
      <c r="IC89" s="86">
        <f t="shared" si="255"/>
        <v>0</v>
      </c>
      <c r="ID89" s="86">
        <f t="shared" si="256"/>
        <v>0</v>
      </c>
      <c r="IE89" s="86">
        <f t="shared" si="257"/>
        <v>0</v>
      </c>
      <c r="IG89" s="309"/>
      <c r="IJ89" s="28"/>
      <c r="IK89" s="98" t="e">
        <f t="shared" si="259"/>
        <v>#REF!</v>
      </c>
    </row>
    <row r="90" spans="1:245" s="308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13"/>
      <c r="L90" s="614"/>
      <c r="M90" s="614"/>
      <c r="N90" s="614"/>
      <c r="O90" s="614"/>
      <c r="P90" s="614"/>
      <c r="Q90" s="614"/>
      <c r="R90" s="614"/>
      <c r="S90" s="614"/>
      <c r="T90" s="523"/>
      <c r="U90" s="613"/>
      <c r="V90" s="614"/>
      <c r="W90" s="614"/>
      <c r="X90" s="522"/>
      <c r="Y90" s="522"/>
      <c r="Z90" s="522"/>
      <c r="AA90" s="522"/>
      <c r="AB90" s="522"/>
      <c r="AC90" s="522"/>
      <c r="AD90" s="523"/>
      <c r="AE90" s="613"/>
      <c r="AF90" s="614"/>
      <c r="AG90" s="615"/>
      <c r="AH90" s="614"/>
      <c r="AI90" s="522"/>
      <c r="AJ90" s="522"/>
      <c r="AK90" s="522"/>
      <c r="AL90" s="522"/>
      <c r="AM90" s="522"/>
      <c r="AN90" s="523"/>
      <c r="AO90" s="613"/>
      <c r="AP90" s="614"/>
      <c r="AQ90" s="614"/>
      <c r="AR90" s="522"/>
      <c r="AS90" s="522"/>
      <c r="AT90" s="522"/>
      <c r="AU90" s="522"/>
      <c r="AV90" s="522"/>
      <c r="AW90" s="522"/>
      <c r="AX90" s="523"/>
      <c r="AY90" s="613"/>
      <c r="AZ90" s="614"/>
      <c r="BA90" s="614"/>
      <c r="BB90" s="614"/>
      <c r="BC90" s="522"/>
      <c r="BD90" s="522"/>
      <c r="BE90" s="522"/>
      <c r="BF90" s="522"/>
      <c r="BG90" s="522"/>
      <c r="BH90" s="523"/>
      <c r="BI90" s="613"/>
      <c r="BJ90" s="614"/>
      <c r="BK90" s="614"/>
      <c r="BL90" s="522"/>
      <c r="BM90" s="522"/>
      <c r="BN90" s="522"/>
      <c r="BO90" s="522"/>
      <c r="BP90" s="522"/>
      <c r="BQ90" s="522"/>
      <c r="BR90" s="523"/>
      <c r="BS90" s="613"/>
      <c r="BT90" s="614"/>
      <c r="BU90" s="614"/>
      <c r="BV90" s="522"/>
      <c r="BW90" s="522"/>
      <c r="BX90" s="522"/>
      <c r="BY90" s="522"/>
      <c r="BZ90" s="522"/>
      <c r="CA90" s="522"/>
      <c r="CB90" s="523"/>
      <c r="CC90" s="613"/>
      <c r="CD90" s="614"/>
      <c r="CE90" s="614"/>
      <c r="CF90" s="522"/>
      <c r="CG90" s="522"/>
      <c r="CH90" s="522"/>
      <c r="CI90" s="522"/>
      <c r="CJ90" s="522"/>
      <c r="CK90" s="522"/>
      <c r="CL90" s="523"/>
      <c r="CM90" s="613"/>
      <c r="CN90" s="614"/>
      <c r="CO90" s="614"/>
      <c r="CP90" s="522"/>
      <c r="CQ90" s="522"/>
      <c r="CR90" s="522"/>
      <c r="CS90" s="522"/>
      <c r="CT90" s="522"/>
      <c r="CU90" s="522"/>
      <c r="CV90" s="523"/>
      <c r="CW90" s="613"/>
      <c r="CX90" s="614"/>
      <c r="CY90" s="614"/>
      <c r="CZ90" s="522"/>
      <c r="DA90" s="522"/>
      <c r="DB90" s="522"/>
      <c r="DC90" s="522"/>
      <c r="DD90" s="522"/>
      <c r="DE90" s="522"/>
      <c r="DF90" s="523"/>
      <c r="DG90" s="613"/>
      <c r="DH90" s="614"/>
      <c r="DI90" s="614"/>
      <c r="DJ90" s="614"/>
      <c r="DK90" s="522"/>
      <c r="DL90" s="522"/>
      <c r="DM90" s="522"/>
      <c r="DN90" s="522"/>
      <c r="DO90" s="522"/>
      <c r="DP90" s="523"/>
      <c r="DQ90" s="613"/>
      <c r="DR90" s="614"/>
      <c r="DS90" s="614"/>
      <c r="DT90" s="522"/>
      <c r="DU90" s="522"/>
      <c r="DV90" s="522"/>
      <c r="DW90" s="522"/>
      <c r="DX90" s="522"/>
      <c r="DY90" s="522"/>
      <c r="DZ90" s="523"/>
      <c r="EA90" s="613"/>
      <c r="EB90" s="614"/>
      <c r="EC90" s="614"/>
      <c r="ED90" s="522"/>
      <c r="EE90" s="522"/>
      <c r="EF90" s="522"/>
      <c r="EG90" s="522"/>
      <c r="EH90" s="522"/>
      <c r="EI90" s="522"/>
      <c r="EJ90" s="523"/>
      <c r="EK90" s="613"/>
      <c r="EL90" s="614"/>
      <c r="EM90" s="614"/>
      <c r="EN90" s="522"/>
      <c r="EO90" s="522"/>
      <c r="EP90" s="522"/>
      <c r="EQ90" s="522"/>
      <c r="ER90" s="522"/>
      <c r="ES90" s="522"/>
      <c r="ET90" s="523"/>
      <c r="EU90" s="613"/>
      <c r="EV90" s="614"/>
      <c r="EW90" s="614"/>
      <c r="EX90" s="522"/>
      <c r="EY90" s="522"/>
      <c r="EZ90" s="522"/>
      <c r="FA90" s="522"/>
      <c r="FB90" s="522"/>
      <c r="FC90" s="522"/>
      <c r="FD90" s="523"/>
      <c r="FE90" s="613"/>
      <c r="FF90" s="614"/>
      <c r="FG90" s="614"/>
      <c r="FH90" s="522"/>
      <c r="FI90" s="522"/>
      <c r="FJ90" s="522"/>
      <c r="FK90" s="522"/>
      <c r="FL90" s="522"/>
      <c r="FM90" s="522"/>
      <c r="FN90" s="523"/>
      <c r="FO90" s="613"/>
      <c r="FP90" s="614"/>
      <c r="FQ90" s="614"/>
      <c r="FR90" s="522"/>
      <c r="FS90" s="522"/>
      <c r="FT90" s="522"/>
      <c r="FU90" s="522"/>
      <c r="FV90" s="522"/>
      <c r="FW90" s="522"/>
      <c r="FX90" s="523"/>
      <c r="FY90" s="613"/>
      <c r="FZ90" s="614"/>
      <c r="GA90" s="614"/>
      <c r="GB90" s="522"/>
      <c r="GC90" s="522"/>
      <c r="GD90" s="522"/>
      <c r="GE90" s="522"/>
      <c r="GF90" s="522"/>
      <c r="GG90" s="522"/>
      <c r="GH90" s="523"/>
      <c r="GI90" s="613"/>
      <c r="GJ90" s="614"/>
      <c r="GK90" s="614"/>
      <c r="GL90" s="522"/>
      <c r="GM90" s="522"/>
      <c r="GN90" s="522"/>
      <c r="GO90" s="522"/>
      <c r="GP90" s="522"/>
      <c r="GQ90" s="522"/>
      <c r="GR90" s="523"/>
      <c r="GS90" s="613"/>
      <c r="GT90" s="614"/>
      <c r="GU90" s="614"/>
      <c r="GV90" s="522"/>
      <c r="GW90" s="522"/>
      <c r="GX90" s="522"/>
      <c r="GY90" s="522"/>
      <c r="GZ90" s="522"/>
      <c r="HA90" s="522"/>
      <c r="HB90" s="523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258"/>
        <v>0</v>
      </c>
      <c r="HN90" s="84">
        <f t="shared" si="260"/>
        <v>115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4" t="e">
        <f t="shared" si="261"/>
        <v>#REF!</v>
      </c>
      <c r="HQ90" s="84">
        <f>+HM90+S!HM90+E!HM90+O!HM90</f>
        <v>0</v>
      </c>
      <c r="HR90" s="84">
        <f t="shared" si="262"/>
        <v>312</v>
      </c>
      <c r="HS90" s="84" t="e">
        <f>+HO90+S!HO90+E!HO90+O!HO90</f>
        <v>#REF!</v>
      </c>
      <c r="HT90" s="84" t="e">
        <f t="shared" si="262"/>
        <v>#REF!</v>
      </c>
      <c r="HU90" s="28"/>
      <c r="HV90" s="86">
        <f t="shared" si="248"/>
        <v>0</v>
      </c>
      <c r="HW90" s="86">
        <f t="shared" si="249"/>
        <v>0</v>
      </c>
      <c r="HX90" s="86">
        <f t="shared" si="250"/>
        <v>0</v>
      </c>
      <c r="HY90" s="86">
        <f t="shared" si="251"/>
        <v>0</v>
      </c>
      <c r="HZ90" s="86">
        <f t="shared" si="252"/>
        <v>0</v>
      </c>
      <c r="IA90" s="86">
        <f t="shared" si="253"/>
        <v>0</v>
      </c>
      <c r="IB90" s="86">
        <f t="shared" si="254"/>
        <v>0</v>
      </c>
      <c r="IC90" s="86">
        <f t="shared" si="255"/>
        <v>0</v>
      </c>
      <c r="ID90" s="86">
        <f t="shared" si="256"/>
        <v>0</v>
      </c>
      <c r="IE90" s="86">
        <f t="shared" si="257"/>
        <v>0</v>
      </c>
      <c r="IG90" s="309"/>
      <c r="IJ90" s="28"/>
      <c r="IK90" s="98" t="e">
        <f t="shared" si="259"/>
        <v>#REF!</v>
      </c>
    </row>
    <row r="91" spans="1:245" s="308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0" t="s">
        <v>73</v>
      </c>
      <c r="K91" s="616"/>
      <c r="L91" s="617"/>
      <c r="M91" s="617"/>
      <c r="N91" s="617"/>
      <c r="O91" s="617"/>
      <c r="P91" s="617"/>
      <c r="Q91" s="617"/>
      <c r="R91" s="617"/>
      <c r="S91" s="617"/>
      <c r="T91" s="526"/>
      <c r="U91" s="616"/>
      <c r="V91" s="617"/>
      <c r="W91" s="617"/>
      <c r="X91" s="525"/>
      <c r="Y91" s="525"/>
      <c r="Z91" s="525"/>
      <c r="AA91" s="525"/>
      <c r="AB91" s="525"/>
      <c r="AC91" s="525"/>
      <c r="AD91" s="526"/>
      <c r="AE91" s="616"/>
      <c r="AF91" s="617"/>
      <c r="AG91" s="618"/>
      <c r="AH91" s="617"/>
      <c r="AI91" s="525"/>
      <c r="AJ91" s="525"/>
      <c r="AK91" s="525"/>
      <c r="AL91" s="525"/>
      <c r="AM91" s="525"/>
      <c r="AN91" s="526"/>
      <c r="AO91" s="616"/>
      <c r="AP91" s="617"/>
      <c r="AQ91" s="617"/>
      <c r="AR91" s="525"/>
      <c r="AS91" s="525"/>
      <c r="AT91" s="525"/>
      <c r="AU91" s="525"/>
      <c r="AV91" s="525"/>
      <c r="AW91" s="525"/>
      <c r="AX91" s="526"/>
      <c r="AY91" s="616"/>
      <c r="AZ91" s="617"/>
      <c r="BA91" s="617"/>
      <c r="BB91" s="617"/>
      <c r="BC91" s="525"/>
      <c r="BD91" s="525"/>
      <c r="BE91" s="525"/>
      <c r="BF91" s="525"/>
      <c r="BG91" s="525"/>
      <c r="BH91" s="526"/>
      <c r="BI91" s="616"/>
      <c r="BJ91" s="617"/>
      <c r="BK91" s="617"/>
      <c r="BL91" s="525"/>
      <c r="BM91" s="525"/>
      <c r="BN91" s="525"/>
      <c r="BO91" s="525"/>
      <c r="BP91" s="525"/>
      <c r="BQ91" s="525"/>
      <c r="BR91" s="526"/>
      <c r="BS91" s="616"/>
      <c r="BT91" s="617"/>
      <c r="BU91" s="617"/>
      <c r="BV91" s="525"/>
      <c r="BW91" s="525"/>
      <c r="BX91" s="525"/>
      <c r="BY91" s="525"/>
      <c r="BZ91" s="525"/>
      <c r="CA91" s="525"/>
      <c r="CB91" s="526"/>
      <c r="CC91" s="616"/>
      <c r="CD91" s="617"/>
      <c r="CE91" s="617"/>
      <c r="CF91" s="525"/>
      <c r="CG91" s="525"/>
      <c r="CH91" s="525"/>
      <c r="CI91" s="525"/>
      <c r="CJ91" s="525"/>
      <c r="CK91" s="525"/>
      <c r="CL91" s="526"/>
      <c r="CM91" s="616"/>
      <c r="CN91" s="617"/>
      <c r="CO91" s="617"/>
      <c r="CP91" s="525"/>
      <c r="CQ91" s="525"/>
      <c r="CR91" s="525"/>
      <c r="CS91" s="525"/>
      <c r="CT91" s="525"/>
      <c r="CU91" s="525"/>
      <c r="CV91" s="526"/>
      <c r="CW91" s="616"/>
      <c r="CX91" s="617"/>
      <c r="CY91" s="617"/>
      <c r="CZ91" s="525"/>
      <c r="DA91" s="525"/>
      <c r="DB91" s="525"/>
      <c r="DC91" s="525"/>
      <c r="DD91" s="525"/>
      <c r="DE91" s="525"/>
      <c r="DF91" s="526"/>
      <c r="DG91" s="616"/>
      <c r="DH91" s="617"/>
      <c r="DI91" s="617"/>
      <c r="DJ91" s="617"/>
      <c r="DK91" s="525"/>
      <c r="DL91" s="525"/>
      <c r="DM91" s="525"/>
      <c r="DN91" s="525"/>
      <c r="DO91" s="525"/>
      <c r="DP91" s="526"/>
      <c r="DQ91" s="616"/>
      <c r="DR91" s="617"/>
      <c r="DS91" s="617"/>
      <c r="DT91" s="525"/>
      <c r="DU91" s="525"/>
      <c r="DV91" s="525"/>
      <c r="DW91" s="525"/>
      <c r="DX91" s="525"/>
      <c r="DY91" s="525"/>
      <c r="DZ91" s="526"/>
      <c r="EA91" s="616"/>
      <c r="EB91" s="617"/>
      <c r="EC91" s="617"/>
      <c r="ED91" s="525"/>
      <c r="EE91" s="525"/>
      <c r="EF91" s="525"/>
      <c r="EG91" s="525"/>
      <c r="EH91" s="525"/>
      <c r="EI91" s="525"/>
      <c r="EJ91" s="526"/>
      <c r="EK91" s="616"/>
      <c r="EL91" s="617"/>
      <c r="EM91" s="617"/>
      <c r="EN91" s="525"/>
      <c r="EO91" s="525"/>
      <c r="EP91" s="525"/>
      <c r="EQ91" s="525"/>
      <c r="ER91" s="525"/>
      <c r="ES91" s="525"/>
      <c r="ET91" s="526"/>
      <c r="EU91" s="616"/>
      <c r="EV91" s="617"/>
      <c r="EW91" s="617"/>
      <c r="EX91" s="525"/>
      <c r="EY91" s="525"/>
      <c r="EZ91" s="525"/>
      <c r="FA91" s="525"/>
      <c r="FB91" s="525"/>
      <c r="FC91" s="525"/>
      <c r="FD91" s="526"/>
      <c r="FE91" s="616"/>
      <c r="FF91" s="617"/>
      <c r="FG91" s="617"/>
      <c r="FH91" s="525"/>
      <c r="FI91" s="525"/>
      <c r="FJ91" s="525"/>
      <c r="FK91" s="525"/>
      <c r="FL91" s="525"/>
      <c r="FM91" s="525"/>
      <c r="FN91" s="526"/>
      <c r="FO91" s="616"/>
      <c r="FP91" s="617"/>
      <c r="FQ91" s="617"/>
      <c r="FR91" s="525"/>
      <c r="FS91" s="525"/>
      <c r="FT91" s="525"/>
      <c r="FU91" s="525"/>
      <c r="FV91" s="525"/>
      <c r="FW91" s="525"/>
      <c r="FX91" s="526"/>
      <c r="FY91" s="616"/>
      <c r="FZ91" s="617"/>
      <c r="GA91" s="617"/>
      <c r="GB91" s="525"/>
      <c r="GC91" s="525"/>
      <c r="GD91" s="525"/>
      <c r="GE91" s="525"/>
      <c r="GF91" s="525"/>
      <c r="GG91" s="525"/>
      <c r="GH91" s="526"/>
      <c r="GI91" s="616"/>
      <c r="GJ91" s="617"/>
      <c r="GK91" s="617"/>
      <c r="GL91" s="525"/>
      <c r="GM91" s="525"/>
      <c r="GN91" s="525"/>
      <c r="GO91" s="525"/>
      <c r="GP91" s="525"/>
      <c r="GQ91" s="525"/>
      <c r="GR91" s="526"/>
      <c r="GS91" s="616"/>
      <c r="GT91" s="617"/>
      <c r="GU91" s="617"/>
      <c r="GV91" s="525"/>
      <c r="GW91" s="525"/>
      <c r="GX91" s="525"/>
      <c r="GY91" s="525"/>
      <c r="GZ91" s="525"/>
      <c r="HA91" s="525"/>
      <c r="HB91" s="526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258"/>
        <v>0</v>
      </c>
      <c r="HN91" s="276">
        <f t="shared" si="260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76" t="e">
        <f t="shared" si="261"/>
        <v>#REF!</v>
      </c>
      <c r="HQ91" s="276">
        <f>+HM91+S!HM91+E!HM91+O!HM91</f>
        <v>0</v>
      </c>
      <c r="HR91" s="276">
        <f t="shared" si="262"/>
        <v>0</v>
      </c>
      <c r="HS91" s="276" t="e">
        <f>+HO91+S!HO91+E!HO91+O!HO91</f>
        <v>#REF!</v>
      </c>
      <c r="HT91" s="276" t="e">
        <f t="shared" si="262"/>
        <v>#REF!</v>
      </c>
      <c r="HU91" s="28"/>
      <c r="HV91" s="277">
        <f t="shared" si="248"/>
        <v>0</v>
      </c>
      <c r="HW91" s="277">
        <f t="shared" si="249"/>
        <v>0</v>
      </c>
      <c r="HX91" s="277">
        <f t="shared" si="250"/>
        <v>0</v>
      </c>
      <c r="HY91" s="277">
        <f t="shared" si="251"/>
        <v>0</v>
      </c>
      <c r="HZ91" s="277">
        <f t="shared" si="252"/>
        <v>0</v>
      </c>
      <c r="IA91" s="277">
        <f t="shared" si="253"/>
        <v>0</v>
      </c>
      <c r="IB91" s="277">
        <f t="shared" si="254"/>
        <v>0</v>
      </c>
      <c r="IC91" s="277">
        <f t="shared" si="255"/>
        <v>0</v>
      </c>
      <c r="ID91" s="277">
        <f t="shared" si="256"/>
        <v>0</v>
      </c>
      <c r="IE91" s="277">
        <f t="shared" si="257"/>
        <v>0</v>
      </c>
      <c r="IG91" s="309"/>
      <c r="IJ91" s="28"/>
      <c r="IK91" s="98" t="e">
        <f t="shared" si="259"/>
        <v>#REF!</v>
      </c>
    </row>
    <row r="92" spans="1:245" s="28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1" t="s">
        <v>74</v>
      </c>
      <c r="K92" s="566"/>
      <c r="L92" s="567"/>
      <c r="M92" s="567"/>
      <c r="N92" s="567"/>
      <c r="O92" s="567"/>
      <c r="P92" s="567"/>
      <c r="Q92" s="567"/>
      <c r="R92" s="567"/>
      <c r="S92" s="567"/>
      <c r="T92" s="568"/>
      <c r="U92" s="566"/>
      <c r="V92" s="567"/>
      <c r="W92" s="567"/>
      <c r="X92" s="567"/>
      <c r="Y92" s="567"/>
      <c r="Z92" s="567"/>
      <c r="AA92" s="567"/>
      <c r="AB92" s="567"/>
      <c r="AC92" s="567"/>
      <c r="AD92" s="568"/>
      <c r="AE92" s="566"/>
      <c r="AF92" s="567"/>
      <c r="AG92" s="567"/>
      <c r="AH92" s="567"/>
      <c r="AI92" s="567"/>
      <c r="AJ92" s="567"/>
      <c r="AK92" s="567"/>
      <c r="AL92" s="567"/>
      <c r="AM92" s="567"/>
      <c r="AN92" s="568"/>
      <c r="AO92" s="566"/>
      <c r="AP92" s="567"/>
      <c r="AQ92" s="567"/>
      <c r="AR92" s="567"/>
      <c r="AS92" s="567"/>
      <c r="AT92" s="567"/>
      <c r="AU92" s="567"/>
      <c r="AV92" s="567"/>
      <c r="AW92" s="567"/>
      <c r="AX92" s="568"/>
      <c r="AY92" s="566"/>
      <c r="AZ92" s="567"/>
      <c r="BA92" s="567"/>
      <c r="BB92" s="567"/>
      <c r="BC92" s="567"/>
      <c r="BD92" s="567"/>
      <c r="BE92" s="567"/>
      <c r="BF92" s="567"/>
      <c r="BG92" s="567"/>
      <c r="BH92" s="568"/>
      <c r="BI92" s="566"/>
      <c r="BJ92" s="567"/>
      <c r="BK92" s="567"/>
      <c r="BL92" s="567"/>
      <c r="BM92" s="567"/>
      <c r="BN92" s="567"/>
      <c r="BO92" s="567"/>
      <c r="BP92" s="567"/>
      <c r="BQ92" s="567"/>
      <c r="BR92" s="568"/>
      <c r="BS92" s="566"/>
      <c r="BT92" s="567"/>
      <c r="BU92" s="567"/>
      <c r="BV92" s="567"/>
      <c r="BW92" s="567"/>
      <c r="BX92" s="567"/>
      <c r="BY92" s="567"/>
      <c r="BZ92" s="567"/>
      <c r="CA92" s="567"/>
      <c r="CB92" s="568"/>
      <c r="CC92" s="566"/>
      <c r="CD92" s="567"/>
      <c r="CE92" s="567"/>
      <c r="CF92" s="567"/>
      <c r="CG92" s="567"/>
      <c r="CH92" s="567"/>
      <c r="CI92" s="567"/>
      <c r="CJ92" s="567"/>
      <c r="CK92" s="567"/>
      <c r="CL92" s="568"/>
      <c r="CM92" s="566"/>
      <c r="CN92" s="567"/>
      <c r="CO92" s="567"/>
      <c r="CP92" s="567"/>
      <c r="CQ92" s="567"/>
      <c r="CR92" s="567"/>
      <c r="CS92" s="567"/>
      <c r="CT92" s="567"/>
      <c r="CU92" s="567"/>
      <c r="CV92" s="568"/>
      <c r="CW92" s="566"/>
      <c r="CX92" s="567"/>
      <c r="CY92" s="567"/>
      <c r="CZ92" s="567"/>
      <c r="DA92" s="567"/>
      <c r="DB92" s="567"/>
      <c r="DC92" s="567"/>
      <c r="DD92" s="567"/>
      <c r="DE92" s="567"/>
      <c r="DF92" s="568"/>
      <c r="DG92" s="566"/>
      <c r="DH92" s="567"/>
      <c r="DI92" s="567"/>
      <c r="DJ92" s="567"/>
      <c r="DK92" s="567"/>
      <c r="DL92" s="567"/>
      <c r="DM92" s="567"/>
      <c r="DN92" s="567"/>
      <c r="DO92" s="567"/>
      <c r="DP92" s="568"/>
      <c r="DQ92" s="566"/>
      <c r="DR92" s="567"/>
      <c r="DS92" s="567"/>
      <c r="DT92" s="567"/>
      <c r="DU92" s="567"/>
      <c r="DV92" s="567"/>
      <c r="DW92" s="567"/>
      <c r="DX92" s="567"/>
      <c r="DY92" s="567"/>
      <c r="DZ92" s="568"/>
      <c r="EA92" s="566"/>
      <c r="EB92" s="567"/>
      <c r="EC92" s="567"/>
      <c r="ED92" s="567"/>
      <c r="EE92" s="567"/>
      <c r="EF92" s="567"/>
      <c r="EG92" s="567"/>
      <c r="EH92" s="567"/>
      <c r="EI92" s="567"/>
      <c r="EJ92" s="568"/>
      <c r="EK92" s="566"/>
      <c r="EL92" s="567"/>
      <c r="EM92" s="567"/>
      <c r="EN92" s="567"/>
      <c r="EO92" s="567"/>
      <c r="EP92" s="567"/>
      <c r="EQ92" s="567"/>
      <c r="ER92" s="567"/>
      <c r="ES92" s="567"/>
      <c r="ET92" s="568"/>
      <c r="EU92" s="566"/>
      <c r="EV92" s="567"/>
      <c r="EW92" s="567"/>
      <c r="EX92" s="567"/>
      <c r="EY92" s="567"/>
      <c r="EZ92" s="567"/>
      <c r="FA92" s="567"/>
      <c r="FB92" s="567"/>
      <c r="FC92" s="567"/>
      <c r="FD92" s="568"/>
      <c r="FE92" s="566"/>
      <c r="FF92" s="567"/>
      <c r="FG92" s="567"/>
      <c r="FH92" s="567"/>
      <c r="FI92" s="567"/>
      <c r="FJ92" s="567"/>
      <c r="FK92" s="567"/>
      <c r="FL92" s="567"/>
      <c r="FM92" s="567"/>
      <c r="FN92" s="568"/>
      <c r="FO92" s="566"/>
      <c r="FP92" s="567"/>
      <c r="FQ92" s="567"/>
      <c r="FR92" s="567"/>
      <c r="FS92" s="567"/>
      <c r="FT92" s="567"/>
      <c r="FU92" s="567"/>
      <c r="FV92" s="567"/>
      <c r="FW92" s="567"/>
      <c r="FX92" s="568"/>
      <c r="FY92" s="566"/>
      <c r="FZ92" s="567"/>
      <c r="GA92" s="567"/>
      <c r="GB92" s="567"/>
      <c r="GC92" s="567"/>
      <c r="GD92" s="567"/>
      <c r="GE92" s="567"/>
      <c r="GF92" s="567"/>
      <c r="GG92" s="567"/>
      <c r="GH92" s="568"/>
      <c r="GI92" s="566"/>
      <c r="GJ92" s="567"/>
      <c r="GK92" s="567"/>
      <c r="GL92" s="567"/>
      <c r="GM92" s="567"/>
      <c r="GN92" s="567"/>
      <c r="GO92" s="567"/>
      <c r="GP92" s="567"/>
      <c r="GQ92" s="567"/>
      <c r="GR92" s="568"/>
      <c r="GS92" s="566"/>
      <c r="GT92" s="567"/>
      <c r="GU92" s="567"/>
      <c r="GV92" s="567"/>
      <c r="GW92" s="567"/>
      <c r="GX92" s="567"/>
      <c r="GY92" s="567"/>
      <c r="GZ92" s="567"/>
      <c r="HA92" s="567"/>
      <c r="HB92" s="568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258"/>
        <v>0</v>
      </c>
      <c r="HN92" s="279">
        <f t="shared" si="260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79" t="e">
        <f t="shared" si="261"/>
        <v>#REF!</v>
      </c>
      <c r="HQ92" s="279">
        <f>+HM92+S!HM92+E!HM92+O!HM92</f>
        <v>0</v>
      </c>
      <c r="HR92" s="279">
        <f t="shared" si="262"/>
        <v>0</v>
      </c>
      <c r="HS92" s="279" t="e">
        <f>+HO92+S!HO92+E!HO92+O!HO92</f>
        <v>#REF!</v>
      </c>
      <c r="HT92" s="279" t="e">
        <f t="shared" si="262"/>
        <v>#REF!</v>
      </c>
      <c r="HV92" s="100">
        <f t="shared" si="248"/>
        <v>0</v>
      </c>
      <c r="HW92" s="100">
        <f t="shared" si="249"/>
        <v>0</v>
      </c>
      <c r="HX92" s="100">
        <f t="shared" si="250"/>
        <v>0</v>
      </c>
      <c r="HY92" s="100">
        <f t="shared" si="251"/>
        <v>0</v>
      </c>
      <c r="HZ92" s="100">
        <f t="shared" si="252"/>
        <v>0</v>
      </c>
      <c r="IA92" s="100">
        <f t="shared" si="253"/>
        <v>0</v>
      </c>
      <c r="IB92" s="100">
        <f t="shared" si="254"/>
        <v>0</v>
      </c>
      <c r="IC92" s="100">
        <f t="shared" si="255"/>
        <v>0</v>
      </c>
      <c r="ID92" s="100">
        <f t="shared" si="256"/>
        <v>0</v>
      </c>
      <c r="IE92" s="100">
        <f t="shared" si="257"/>
        <v>0</v>
      </c>
      <c r="IG92" s="52"/>
      <c r="IK92" s="98" t="e">
        <f t="shared" si="259"/>
        <v>#REF!</v>
      </c>
    </row>
    <row r="93" spans="1:245" s="28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69"/>
      <c r="L93" s="570"/>
      <c r="M93" s="570"/>
      <c r="N93" s="570"/>
      <c r="O93" s="570"/>
      <c r="P93" s="570"/>
      <c r="Q93" s="570"/>
      <c r="R93" s="570"/>
      <c r="S93" s="570"/>
      <c r="T93" s="571"/>
      <c r="U93" s="569"/>
      <c r="V93" s="570"/>
      <c r="W93" s="570"/>
      <c r="X93" s="570"/>
      <c r="Y93" s="570"/>
      <c r="Z93" s="570"/>
      <c r="AA93" s="570"/>
      <c r="AB93" s="570"/>
      <c r="AC93" s="570"/>
      <c r="AD93" s="571"/>
      <c r="AE93" s="569"/>
      <c r="AF93" s="570"/>
      <c r="AG93" s="570"/>
      <c r="AH93" s="570"/>
      <c r="AI93" s="570"/>
      <c r="AJ93" s="570"/>
      <c r="AK93" s="570"/>
      <c r="AL93" s="570"/>
      <c r="AM93" s="570"/>
      <c r="AN93" s="571"/>
      <c r="AO93" s="569"/>
      <c r="AP93" s="570"/>
      <c r="AQ93" s="570"/>
      <c r="AR93" s="570"/>
      <c r="AS93" s="570"/>
      <c r="AT93" s="570"/>
      <c r="AU93" s="570"/>
      <c r="AV93" s="570"/>
      <c r="AW93" s="570"/>
      <c r="AX93" s="571"/>
      <c r="AY93" s="569"/>
      <c r="AZ93" s="570"/>
      <c r="BA93" s="570"/>
      <c r="BB93" s="570"/>
      <c r="BC93" s="570"/>
      <c r="BD93" s="570"/>
      <c r="BE93" s="570"/>
      <c r="BF93" s="570"/>
      <c r="BG93" s="570"/>
      <c r="BH93" s="571"/>
      <c r="BI93" s="569"/>
      <c r="BJ93" s="570"/>
      <c r="BK93" s="570"/>
      <c r="BL93" s="570"/>
      <c r="BM93" s="570"/>
      <c r="BN93" s="570"/>
      <c r="BO93" s="570"/>
      <c r="BP93" s="570"/>
      <c r="BQ93" s="570"/>
      <c r="BR93" s="571"/>
      <c r="BS93" s="569"/>
      <c r="BT93" s="570"/>
      <c r="BU93" s="570"/>
      <c r="BV93" s="570"/>
      <c r="BW93" s="570"/>
      <c r="BX93" s="570"/>
      <c r="BY93" s="570"/>
      <c r="BZ93" s="570"/>
      <c r="CA93" s="570"/>
      <c r="CB93" s="571"/>
      <c r="CC93" s="569"/>
      <c r="CD93" s="570"/>
      <c r="CE93" s="570"/>
      <c r="CF93" s="570"/>
      <c r="CG93" s="570"/>
      <c r="CH93" s="570"/>
      <c r="CI93" s="570"/>
      <c r="CJ93" s="570"/>
      <c r="CK93" s="570"/>
      <c r="CL93" s="571"/>
      <c r="CM93" s="569"/>
      <c r="CN93" s="570"/>
      <c r="CO93" s="570"/>
      <c r="CP93" s="570"/>
      <c r="CQ93" s="570"/>
      <c r="CR93" s="570"/>
      <c r="CS93" s="570"/>
      <c r="CT93" s="570"/>
      <c r="CU93" s="570"/>
      <c r="CV93" s="571"/>
      <c r="CW93" s="569"/>
      <c r="CX93" s="570"/>
      <c r="CY93" s="570"/>
      <c r="CZ93" s="570"/>
      <c r="DA93" s="570"/>
      <c r="DB93" s="570"/>
      <c r="DC93" s="570"/>
      <c r="DD93" s="570"/>
      <c r="DE93" s="570"/>
      <c r="DF93" s="571"/>
      <c r="DG93" s="569"/>
      <c r="DH93" s="570"/>
      <c r="DI93" s="570"/>
      <c r="DJ93" s="570"/>
      <c r="DK93" s="570"/>
      <c r="DL93" s="570"/>
      <c r="DM93" s="570"/>
      <c r="DN93" s="570"/>
      <c r="DO93" s="570"/>
      <c r="DP93" s="571"/>
      <c r="DQ93" s="569"/>
      <c r="DR93" s="570"/>
      <c r="DS93" s="570"/>
      <c r="DT93" s="570"/>
      <c r="DU93" s="570"/>
      <c r="DV93" s="570"/>
      <c r="DW93" s="570"/>
      <c r="DX93" s="570"/>
      <c r="DY93" s="570"/>
      <c r="DZ93" s="571"/>
      <c r="EA93" s="569"/>
      <c r="EB93" s="570"/>
      <c r="EC93" s="570"/>
      <c r="ED93" s="570"/>
      <c r="EE93" s="570"/>
      <c r="EF93" s="570"/>
      <c r="EG93" s="570"/>
      <c r="EH93" s="570"/>
      <c r="EI93" s="570"/>
      <c r="EJ93" s="571"/>
      <c r="EK93" s="569"/>
      <c r="EL93" s="570"/>
      <c r="EM93" s="570"/>
      <c r="EN93" s="570"/>
      <c r="EO93" s="570"/>
      <c r="EP93" s="570"/>
      <c r="EQ93" s="570"/>
      <c r="ER93" s="570"/>
      <c r="ES93" s="570"/>
      <c r="ET93" s="571"/>
      <c r="EU93" s="569"/>
      <c r="EV93" s="570"/>
      <c r="EW93" s="570"/>
      <c r="EX93" s="570"/>
      <c r="EY93" s="570"/>
      <c r="EZ93" s="570"/>
      <c r="FA93" s="570"/>
      <c r="FB93" s="570"/>
      <c r="FC93" s="570"/>
      <c r="FD93" s="571"/>
      <c r="FE93" s="569"/>
      <c r="FF93" s="570"/>
      <c r="FG93" s="570"/>
      <c r="FH93" s="570"/>
      <c r="FI93" s="570"/>
      <c r="FJ93" s="570"/>
      <c r="FK93" s="570"/>
      <c r="FL93" s="570"/>
      <c r="FM93" s="570"/>
      <c r="FN93" s="571"/>
      <c r="FO93" s="569"/>
      <c r="FP93" s="570"/>
      <c r="FQ93" s="570"/>
      <c r="FR93" s="570"/>
      <c r="FS93" s="570"/>
      <c r="FT93" s="570"/>
      <c r="FU93" s="570"/>
      <c r="FV93" s="570"/>
      <c r="FW93" s="570"/>
      <c r="FX93" s="571"/>
      <c r="FY93" s="569"/>
      <c r="FZ93" s="570"/>
      <c r="GA93" s="570"/>
      <c r="GB93" s="570"/>
      <c r="GC93" s="570"/>
      <c r="GD93" s="570"/>
      <c r="GE93" s="570"/>
      <c r="GF93" s="570"/>
      <c r="GG93" s="570"/>
      <c r="GH93" s="571"/>
      <c r="GI93" s="569"/>
      <c r="GJ93" s="570"/>
      <c r="GK93" s="570"/>
      <c r="GL93" s="570"/>
      <c r="GM93" s="570"/>
      <c r="GN93" s="570"/>
      <c r="GO93" s="570"/>
      <c r="GP93" s="570"/>
      <c r="GQ93" s="570"/>
      <c r="GR93" s="571"/>
      <c r="GS93" s="569"/>
      <c r="GT93" s="570"/>
      <c r="GU93" s="570"/>
      <c r="GV93" s="570"/>
      <c r="GW93" s="570"/>
      <c r="GX93" s="570"/>
      <c r="GY93" s="570"/>
      <c r="GZ93" s="570"/>
      <c r="HA93" s="570"/>
      <c r="HB93" s="571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258"/>
        <v>0</v>
      </c>
      <c r="HN93" s="84">
        <f t="shared" si="260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4" t="e">
        <f t="shared" si="261"/>
        <v>#REF!</v>
      </c>
      <c r="HQ93" s="84">
        <f>+HM93+S!HM93+E!HM93+O!HM93</f>
        <v>0</v>
      </c>
      <c r="HR93" s="84">
        <f t="shared" si="262"/>
        <v>0</v>
      </c>
      <c r="HS93" s="84" t="e">
        <f>+HO93+S!HO93+E!HO93+O!HO93</f>
        <v>#REF!</v>
      </c>
      <c r="HT93" s="84" t="e">
        <f t="shared" si="262"/>
        <v>#REF!</v>
      </c>
      <c r="HV93" s="86">
        <f t="shared" si="248"/>
        <v>0</v>
      </c>
      <c r="HW93" s="86">
        <f t="shared" si="249"/>
        <v>0</v>
      </c>
      <c r="HX93" s="86">
        <f t="shared" si="250"/>
        <v>0</v>
      </c>
      <c r="HY93" s="86">
        <f t="shared" si="251"/>
        <v>0</v>
      </c>
      <c r="HZ93" s="86">
        <f t="shared" si="252"/>
        <v>0</v>
      </c>
      <c r="IA93" s="86">
        <f t="shared" si="253"/>
        <v>0</v>
      </c>
      <c r="IB93" s="86">
        <f t="shared" si="254"/>
        <v>0</v>
      </c>
      <c r="IC93" s="86">
        <f t="shared" si="255"/>
        <v>0</v>
      </c>
      <c r="ID93" s="86">
        <f t="shared" si="256"/>
        <v>0</v>
      </c>
      <c r="IE93" s="86">
        <f t="shared" si="257"/>
        <v>0</v>
      </c>
      <c r="IG93" s="52"/>
      <c r="IK93" s="98" t="e">
        <f t="shared" si="259"/>
        <v>#REF!</v>
      </c>
    </row>
    <row r="94" spans="1:245" s="28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72"/>
      <c r="L94" s="573"/>
      <c r="M94" s="573"/>
      <c r="N94" s="570"/>
      <c r="O94" s="570"/>
      <c r="P94" s="570"/>
      <c r="Q94" s="570"/>
      <c r="R94" s="570"/>
      <c r="S94" s="570"/>
      <c r="T94" s="571"/>
      <c r="U94" s="572"/>
      <c r="V94" s="573"/>
      <c r="W94" s="573"/>
      <c r="X94" s="570"/>
      <c r="Y94" s="570"/>
      <c r="Z94" s="570"/>
      <c r="AA94" s="570"/>
      <c r="AB94" s="570"/>
      <c r="AC94" s="570"/>
      <c r="AD94" s="571"/>
      <c r="AE94" s="572"/>
      <c r="AF94" s="573"/>
      <c r="AG94" s="573"/>
      <c r="AH94" s="570"/>
      <c r="AI94" s="570"/>
      <c r="AJ94" s="570"/>
      <c r="AK94" s="570"/>
      <c r="AL94" s="570"/>
      <c r="AM94" s="570"/>
      <c r="AN94" s="571"/>
      <c r="AO94" s="572"/>
      <c r="AP94" s="573"/>
      <c r="AQ94" s="573"/>
      <c r="AR94" s="570"/>
      <c r="AS94" s="570"/>
      <c r="AT94" s="570"/>
      <c r="AU94" s="570"/>
      <c r="AV94" s="570"/>
      <c r="AW94" s="570"/>
      <c r="AX94" s="571"/>
      <c r="AY94" s="572"/>
      <c r="AZ94" s="573"/>
      <c r="BA94" s="573"/>
      <c r="BB94" s="570"/>
      <c r="BC94" s="570"/>
      <c r="BD94" s="570"/>
      <c r="BE94" s="570"/>
      <c r="BF94" s="570"/>
      <c r="BG94" s="570"/>
      <c r="BH94" s="571"/>
      <c r="BI94" s="572"/>
      <c r="BJ94" s="573"/>
      <c r="BK94" s="573"/>
      <c r="BL94" s="570"/>
      <c r="BM94" s="570"/>
      <c r="BN94" s="570"/>
      <c r="BO94" s="570"/>
      <c r="BP94" s="570"/>
      <c r="BQ94" s="570"/>
      <c r="BR94" s="571"/>
      <c r="BS94" s="572"/>
      <c r="BT94" s="573"/>
      <c r="BU94" s="573"/>
      <c r="BV94" s="570"/>
      <c r="BW94" s="570"/>
      <c r="BX94" s="570"/>
      <c r="BY94" s="570"/>
      <c r="BZ94" s="570"/>
      <c r="CA94" s="570"/>
      <c r="CB94" s="571"/>
      <c r="CC94" s="572"/>
      <c r="CD94" s="573"/>
      <c r="CE94" s="573"/>
      <c r="CF94" s="570"/>
      <c r="CG94" s="570"/>
      <c r="CH94" s="570"/>
      <c r="CI94" s="570"/>
      <c r="CJ94" s="570"/>
      <c r="CK94" s="570"/>
      <c r="CL94" s="571"/>
      <c r="CM94" s="572"/>
      <c r="CN94" s="573"/>
      <c r="CO94" s="573"/>
      <c r="CP94" s="570"/>
      <c r="CQ94" s="570"/>
      <c r="CR94" s="570"/>
      <c r="CS94" s="570"/>
      <c r="CT94" s="570"/>
      <c r="CU94" s="570"/>
      <c r="CV94" s="571"/>
      <c r="CW94" s="572"/>
      <c r="CX94" s="573"/>
      <c r="CY94" s="573"/>
      <c r="CZ94" s="570"/>
      <c r="DA94" s="570"/>
      <c r="DB94" s="570"/>
      <c r="DC94" s="570"/>
      <c r="DD94" s="570"/>
      <c r="DE94" s="570"/>
      <c r="DF94" s="571"/>
      <c r="DG94" s="572"/>
      <c r="DH94" s="573"/>
      <c r="DI94" s="573"/>
      <c r="DJ94" s="573"/>
      <c r="DK94" s="570"/>
      <c r="DL94" s="570"/>
      <c r="DM94" s="570"/>
      <c r="DN94" s="570"/>
      <c r="DO94" s="570"/>
      <c r="DP94" s="571"/>
      <c r="DQ94" s="572"/>
      <c r="DR94" s="573"/>
      <c r="DS94" s="573"/>
      <c r="DT94" s="570"/>
      <c r="DU94" s="570"/>
      <c r="DV94" s="570"/>
      <c r="DW94" s="570"/>
      <c r="DX94" s="570"/>
      <c r="DY94" s="570"/>
      <c r="DZ94" s="571"/>
      <c r="EA94" s="572"/>
      <c r="EB94" s="573"/>
      <c r="EC94" s="573"/>
      <c r="ED94" s="570"/>
      <c r="EE94" s="570"/>
      <c r="EF94" s="570"/>
      <c r="EG94" s="570"/>
      <c r="EH94" s="570"/>
      <c r="EI94" s="570"/>
      <c r="EJ94" s="571"/>
      <c r="EK94" s="572"/>
      <c r="EL94" s="573"/>
      <c r="EM94" s="573"/>
      <c r="EN94" s="570"/>
      <c r="EO94" s="570"/>
      <c r="EP94" s="570"/>
      <c r="EQ94" s="570"/>
      <c r="ER94" s="570"/>
      <c r="ES94" s="570"/>
      <c r="ET94" s="571"/>
      <c r="EU94" s="572"/>
      <c r="EV94" s="573"/>
      <c r="EW94" s="573"/>
      <c r="EX94" s="570"/>
      <c r="EY94" s="570"/>
      <c r="EZ94" s="570"/>
      <c r="FA94" s="570"/>
      <c r="FB94" s="570"/>
      <c r="FC94" s="570"/>
      <c r="FD94" s="571"/>
      <c r="FE94" s="572"/>
      <c r="FF94" s="573"/>
      <c r="FG94" s="573"/>
      <c r="FH94" s="570"/>
      <c r="FI94" s="570"/>
      <c r="FJ94" s="570"/>
      <c r="FK94" s="570"/>
      <c r="FL94" s="570"/>
      <c r="FM94" s="570"/>
      <c r="FN94" s="571"/>
      <c r="FO94" s="572"/>
      <c r="FP94" s="573"/>
      <c r="FQ94" s="573"/>
      <c r="FR94" s="570"/>
      <c r="FS94" s="570"/>
      <c r="FT94" s="570"/>
      <c r="FU94" s="570"/>
      <c r="FV94" s="570"/>
      <c r="FW94" s="570"/>
      <c r="FX94" s="571"/>
      <c r="FY94" s="572"/>
      <c r="FZ94" s="573"/>
      <c r="GA94" s="573"/>
      <c r="GB94" s="570"/>
      <c r="GC94" s="570"/>
      <c r="GD94" s="570"/>
      <c r="GE94" s="570"/>
      <c r="GF94" s="570"/>
      <c r="GG94" s="570"/>
      <c r="GH94" s="571"/>
      <c r="GI94" s="572"/>
      <c r="GJ94" s="573"/>
      <c r="GK94" s="573"/>
      <c r="GL94" s="570"/>
      <c r="GM94" s="570"/>
      <c r="GN94" s="570"/>
      <c r="GO94" s="570"/>
      <c r="GP94" s="570"/>
      <c r="GQ94" s="570"/>
      <c r="GR94" s="571"/>
      <c r="GS94" s="572"/>
      <c r="GT94" s="573"/>
      <c r="GU94" s="573"/>
      <c r="GV94" s="570"/>
      <c r="GW94" s="570"/>
      <c r="GX94" s="570"/>
      <c r="GY94" s="570"/>
      <c r="GZ94" s="570"/>
      <c r="HA94" s="570"/>
      <c r="HB94" s="571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258"/>
        <v>0</v>
      </c>
      <c r="HN94" s="84">
        <f t="shared" si="260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4" t="e">
        <f t="shared" si="261"/>
        <v>#REF!</v>
      </c>
      <c r="HQ94" s="84">
        <f>+HM94+S!HM94+E!HM94+O!HM94</f>
        <v>0</v>
      </c>
      <c r="HR94" s="84">
        <f t="shared" si="262"/>
        <v>0</v>
      </c>
      <c r="HS94" s="84" t="e">
        <f>+HO94+S!HO94+E!HO94+O!HO94</f>
        <v>#REF!</v>
      </c>
      <c r="HT94" s="84" t="e">
        <f t="shared" si="262"/>
        <v>#REF!</v>
      </c>
      <c r="HV94" s="86">
        <f t="shared" si="248"/>
        <v>0</v>
      </c>
      <c r="HW94" s="86">
        <f t="shared" si="249"/>
        <v>0</v>
      </c>
      <c r="HX94" s="86">
        <f t="shared" si="250"/>
        <v>0</v>
      </c>
      <c r="HY94" s="86">
        <f t="shared" si="251"/>
        <v>0</v>
      </c>
      <c r="HZ94" s="86">
        <f t="shared" si="252"/>
        <v>0</v>
      </c>
      <c r="IA94" s="86">
        <f t="shared" si="253"/>
        <v>0</v>
      </c>
      <c r="IB94" s="86">
        <f t="shared" si="254"/>
        <v>0</v>
      </c>
      <c r="IC94" s="86">
        <f t="shared" si="255"/>
        <v>0</v>
      </c>
      <c r="ID94" s="86">
        <f t="shared" si="256"/>
        <v>0</v>
      </c>
      <c r="IE94" s="86">
        <f t="shared" si="257"/>
        <v>0</v>
      </c>
      <c r="IG94" s="52"/>
      <c r="IK94" s="98" t="e">
        <f t="shared" si="259"/>
        <v>#REF!</v>
      </c>
    </row>
    <row r="95" spans="1:245" s="28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0" t="s">
        <v>77</v>
      </c>
      <c r="K95" s="574"/>
      <c r="L95" s="575"/>
      <c r="M95" s="575"/>
      <c r="N95" s="575"/>
      <c r="O95" s="575"/>
      <c r="P95" s="575"/>
      <c r="Q95" s="575"/>
      <c r="R95" s="575"/>
      <c r="S95" s="575"/>
      <c r="T95" s="576"/>
      <c r="U95" s="574"/>
      <c r="V95" s="575"/>
      <c r="W95" s="575"/>
      <c r="X95" s="577"/>
      <c r="Y95" s="577"/>
      <c r="Z95" s="577"/>
      <c r="AA95" s="577"/>
      <c r="AB95" s="577"/>
      <c r="AC95" s="577"/>
      <c r="AD95" s="576"/>
      <c r="AE95" s="574"/>
      <c r="AF95" s="575"/>
      <c r="AG95" s="575"/>
      <c r="AH95" s="577"/>
      <c r="AI95" s="577"/>
      <c r="AJ95" s="577"/>
      <c r="AK95" s="577"/>
      <c r="AL95" s="577"/>
      <c r="AM95" s="577"/>
      <c r="AN95" s="576"/>
      <c r="AO95" s="574"/>
      <c r="AP95" s="575"/>
      <c r="AQ95" s="575"/>
      <c r="AR95" s="577"/>
      <c r="AS95" s="577"/>
      <c r="AT95" s="577"/>
      <c r="AU95" s="577"/>
      <c r="AV95" s="577"/>
      <c r="AW95" s="577"/>
      <c r="AX95" s="576"/>
      <c r="AY95" s="574"/>
      <c r="AZ95" s="575"/>
      <c r="BA95" s="575"/>
      <c r="BB95" s="577"/>
      <c r="BC95" s="577"/>
      <c r="BD95" s="577"/>
      <c r="BE95" s="577"/>
      <c r="BF95" s="577"/>
      <c r="BG95" s="577"/>
      <c r="BH95" s="576"/>
      <c r="BI95" s="574"/>
      <c r="BJ95" s="575"/>
      <c r="BK95" s="575"/>
      <c r="BL95" s="577"/>
      <c r="BM95" s="577"/>
      <c r="BN95" s="577"/>
      <c r="BO95" s="577"/>
      <c r="BP95" s="577"/>
      <c r="BQ95" s="577"/>
      <c r="BR95" s="576"/>
      <c r="BS95" s="574"/>
      <c r="BT95" s="575"/>
      <c r="BU95" s="575"/>
      <c r="BV95" s="577"/>
      <c r="BW95" s="577"/>
      <c r="BX95" s="577"/>
      <c r="BY95" s="577"/>
      <c r="BZ95" s="577"/>
      <c r="CA95" s="577"/>
      <c r="CB95" s="576"/>
      <c r="CC95" s="574"/>
      <c r="CD95" s="575"/>
      <c r="CE95" s="575"/>
      <c r="CF95" s="577"/>
      <c r="CG95" s="577"/>
      <c r="CH95" s="577"/>
      <c r="CI95" s="577"/>
      <c r="CJ95" s="577"/>
      <c r="CK95" s="577"/>
      <c r="CL95" s="576"/>
      <c r="CM95" s="574"/>
      <c r="CN95" s="575"/>
      <c r="CO95" s="575"/>
      <c r="CP95" s="577"/>
      <c r="CQ95" s="577"/>
      <c r="CR95" s="577"/>
      <c r="CS95" s="577"/>
      <c r="CT95" s="577"/>
      <c r="CU95" s="577"/>
      <c r="CV95" s="576"/>
      <c r="CW95" s="574"/>
      <c r="CX95" s="575"/>
      <c r="CY95" s="575"/>
      <c r="CZ95" s="577"/>
      <c r="DA95" s="577"/>
      <c r="DB95" s="577"/>
      <c r="DC95" s="577"/>
      <c r="DD95" s="577"/>
      <c r="DE95" s="577"/>
      <c r="DF95" s="576"/>
      <c r="DG95" s="574"/>
      <c r="DH95" s="575"/>
      <c r="DI95" s="575"/>
      <c r="DJ95" s="575"/>
      <c r="DK95" s="577"/>
      <c r="DL95" s="577"/>
      <c r="DM95" s="577"/>
      <c r="DN95" s="577"/>
      <c r="DO95" s="577"/>
      <c r="DP95" s="576"/>
      <c r="DQ95" s="574"/>
      <c r="DR95" s="575"/>
      <c r="DS95" s="575"/>
      <c r="DT95" s="577"/>
      <c r="DU95" s="577"/>
      <c r="DV95" s="577"/>
      <c r="DW95" s="577"/>
      <c r="DX95" s="577"/>
      <c r="DY95" s="577"/>
      <c r="DZ95" s="576"/>
      <c r="EA95" s="574"/>
      <c r="EB95" s="575"/>
      <c r="EC95" s="575"/>
      <c r="ED95" s="577"/>
      <c r="EE95" s="577"/>
      <c r="EF95" s="577"/>
      <c r="EG95" s="577"/>
      <c r="EH95" s="577"/>
      <c r="EI95" s="577"/>
      <c r="EJ95" s="576"/>
      <c r="EK95" s="574"/>
      <c r="EL95" s="575"/>
      <c r="EM95" s="575"/>
      <c r="EN95" s="577"/>
      <c r="EO95" s="577"/>
      <c r="EP95" s="577"/>
      <c r="EQ95" s="577"/>
      <c r="ER95" s="577"/>
      <c r="ES95" s="577"/>
      <c r="ET95" s="576"/>
      <c r="EU95" s="574"/>
      <c r="EV95" s="575"/>
      <c r="EW95" s="575"/>
      <c r="EX95" s="577"/>
      <c r="EY95" s="577"/>
      <c r="EZ95" s="577"/>
      <c r="FA95" s="577"/>
      <c r="FB95" s="577"/>
      <c r="FC95" s="577"/>
      <c r="FD95" s="576"/>
      <c r="FE95" s="574"/>
      <c r="FF95" s="575"/>
      <c r="FG95" s="575"/>
      <c r="FH95" s="577"/>
      <c r="FI95" s="577"/>
      <c r="FJ95" s="577"/>
      <c r="FK95" s="577"/>
      <c r="FL95" s="577"/>
      <c r="FM95" s="577"/>
      <c r="FN95" s="576"/>
      <c r="FO95" s="574"/>
      <c r="FP95" s="575"/>
      <c r="FQ95" s="575"/>
      <c r="FR95" s="577"/>
      <c r="FS95" s="577"/>
      <c r="FT95" s="577"/>
      <c r="FU95" s="577"/>
      <c r="FV95" s="577"/>
      <c r="FW95" s="577"/>
      <c r="FX95" s="576"/>
      <c r="FY95" s="574"/>
      <c r="FZ95" s="575"/>
      <c r="GA95" s="575"/>
      <c r="GB95" s="577"/>
      <c r="GC95" s="577"/>
      <c r="GD95" s="577"/>
      <c r="GE95" s="577"/>
      <c r="GF95" s="577"/>
      <c r="GG95" s="577"/>
      <c r="GH95" s="576"/>
      <c r="GI95" s="574"/>
      <c r="GJ95" s="575"/>
      <c r="GK95" s="575"/>
      <c r="GL95" s="577"/>
      <c r="GM95" s="577"/>
      <c r="GN95" s="577"/>
      <c r="GO95" s="577"/>
      <c r="GP95" s="577"/>
      <c r="GQ95" s="577"/>
      <c r="GR95" s="576"/>
      <c r="GS95" s="574"/>
      <c r="GT95" s="575"/>
      <c r="GU95" s="575"/>
      <c r="GV95" s="577"/>
      <c r="GW95" s="577"/>
      <c r="GX95" s="577"/>
      <c r="GY95" s="577"/>
      <c r="GZ95" s="577"/>
      <c r="HA95" s="577"/>
      <c r="HB95" s="576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258"/>
        <v>0</v>
      </c>
      <c r="HN95" s="276">
        <f t="shared" si="260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76" t="e">
        <f t="shared" si="261"/>
        <v>#REF!</v>
      </c>
      <c r="HQ95" s="276">
        <f>+HM95+S!HM95+E!HM95+O!HM95</f>
        <v>0</v>
      </c>
      <c r="HR95" s="276">
        <f t="shared" si="262"/>
        <v>0</v>
      </c>
      <c r="HS95" s="276" t="e">
        <f>+HO95+S!HO95+E!HO95+O!HO95</f>
        <v>#REF!</v>
      </c>
      <c r="HT95" s="276" t="e">
        <f t="shared" si="262"/>
        <v>#REF!</v>
      </c>
      <c r="HV95" s="277">
        <f t="shared" si="248"/>
        <v>0</v>
      </c>
      <c r="HW95" s="277">
        <f t="shared" si="249"/>
        <v>0</v>
      </c>
      <c r="HX95" s="277">
        <f t="shared" si="250"/>
        <v>0</v>
      </c>
      <c r="HY95" s="277">
        <f t="shared" si="251"/>
        <v>0</v>
      </c>
      <c r="HZ95" s="277">
        <f t="shared" si="252"/>
        <v>0</v>
      </c>
      <c r="IA95" s="277">
        <f t="shared" si="253"/>
        <v>0</v>
      </c>
      <c r="IB95" s="277">
        <f t="shared" si="254"/>
        <v>0</v>
      </c>
      <c r="IC95" s="277">
        <f t="shared" si="255"/>
        <v>0</v>
      </c>
      <c r="ID95" s="277">
        <f t="shared" si="256"/>
        <v>0</v>
      </c>
      <c r="IE95" s="277">
        <f t="shared" si="257"/>
        <v>0</v>
      </c>
      <c r="IG95" s="52"/>
      <c r="IK95" s="98" t="e">
        <f t="shared" si="259"/>
        <v>#REF!</v>
      </c>
    </row>
    <row r="96" spans="1:245" s="28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1" t="s">
        <v>78</v>
      </c>
      <c r="K96" s="583"/>
      <c r="L96" s="584"/>
      <c r="M96" s="585"/>
      <c r="N96" s="537"/>
      <c r="O96" s="537"/>
      <c r="P96" s="537"/>
      <c r="Q96" s="537"/>
      <c r="R96" s="537"/>
      <c r="S96" s="537"/>
      <c r="T96" s="538"/>
      <c r="U96" s="583"/>
      <c r="V96" s="585"/>
      <c r="W96" s="585"/>
      <c r="X96" s="537"/>
      <c r="Y96" s="537"/>
      <c r="Z96" s="537"/>
      <c r="AA96" s="537"/>
      <c r="AB96" s="537"/>
      <c r="AC96" s="537"/>
      <c r="AD96" s="538"/>
      <c r="AE96" s="583"/>
      <c r="AF96" s="585"/>
      <c r="AG96" s="584"/>
      <c r="AH96" s="585"/>
      <c r="AI96" s="537"/>
      <c r="AJ96" s="537"/>
      <c r="AK96" s="537"/>
      <c r="AL96" s="537"/>
      <c r="AM96" s="537"/>
      <c r="AN96" s="538"/>
      <c r="AO96" s="583"/>
      <c r="AP96" s="585"/>
      <c r="AQ96" s="585"/>
      <c r="AR96" s="537"/>
      <c r="AS96" s="537"/>
      <c r="AT96" s="537"/>
      <c r="AU96" s="537"/>
      <c r="AV96" s="537"/>
      <c r="AW96" s="537"/>
      <c r="AX96" s="538"/>
      <c r="AY96" s="583"/>
      <c r="AZ96" s="585"/>
      <c r="BA96" s="585"/>
      <c r="BB96" s="585"/>
      <c r="BC96" s="537"/>
      <c r="BD96" s="537"/>
      <c r="BE96" s="537"/>
      <c r="BF96" s="537"/>
      <c r="BG96" s="537"/>
      <c r="BH96" s="538"/>
      <c r="BI96" s="583"/>
      <c r="BJ96" s="585"/>
      <c r="BK96" s="585"/>
      <c r="BL96" s="537"/>
      <c r="BM96" s="537"/>
      <c r="BN96" s="537"/>
      <c r="BO96" s="537"/>
      <c r="BP96" s="537"/>
      <c r="BQ96" s="537"/>
      <c r="BR96" s="538"/>
      <c r="BS96" s="583"/>
      <c r="BT96" s="585"/>
      <c r="BU96" s="585"/>
      <c r="BV96" s="537"/>
      <c r="BW96" s="537"/>
      <c r="BX96" s="537"/>
      <c r="BY96" s="537"/>
      <c r="BZ96" s="537"/>
      <c r="CA96" s="537"/>
      <c r="CB96" s="538"/>
      <c r="CC96" s="583"/>
      <c r="CD96" s="585"/>
      <c r="CE96" s="585"/>
      <c r="CF96" s="537"/>
      <c r="CG96" s="537"/>
      <c r="CH96" s="537"/>
      <c r="CI96" s="537"/>
      <c r="CJ96" s="537"/>
      <c r="CK96" s="537"/>
      <c r="CL96" s="538"/>
      <c r="CM96" s="583"/>
      <c r="CN96" s="585"/>
      <c r="CO96" s="585"/>
      <c r="CP96" s="537"/>
      <c r="CQ96" s="537"/>
      <c r="CR96" s="537"/>
      <c r="CS96" s="537"/>
      <c r="CT96" s="537"/>
      <c r="CU96" s="537"/>
      <c r="CV96" s="538"/>
      <c r="CW96" s="583"/>
      <c r="CX96" s="585"/>
      <c r="CY96" s="585"/>
      <c r="CZ96" s="537"/>
      <c r="DA96" s="537"/>
      <c r="DB96" s="537"/>
      <c r="DC96" s="537"/>
      <c r="DD96" s="537"/>
      <c r="DE96" s="537"/>
      <c r="DF96" s="538"/>
      <c r="DG96" s="583"/>
      <c r="DH96" s="585"/>
      <c r="DI96" s="585"/>
      <c r="DJ96" s="537"/>
      <c r="DK96" s="537"/>
      <c r="DL96" s="537"/>
      <c r="DM96" s="537"/>
      <c r="DN96" s="537"/>
      <c r="DO96" s="537"/>
      <c r="DP96" s="538"/>
      <c r="DQ96" s="583"/>
      <c r="DR96" s="585"/>
      <c r="DS96" s="585"/>
      <c r="DT96" s="537"/>
      <c r="DU96" s="537"/>
      <c r="DV96" s="537"/>
      <c r="DW96" s="537"/>
      <c r="DX96" s="537"/>
      <c r="DY96" s="537"/>
      <c r="DZ96" s="538"/>
      <c r="EA96" s="583"/>
      <c r="EB96" s="585"/>
      <c r="EC96" s="585"/>
      <c r="ED96" s="537"/>
      <c r="EE96" s="537"/>
      <c r="EF96" s="537"/>
      <c r="EG96" s="537"/>
      <c r="EH96" s="537"/>
      <c r="EI96" s="537"/>
      <c r="EJ96" s="538"/>
      <c r="EK96" s="583"/>
      <c r="EL96" s="585"/>
      <c r="EM96" s="585"/>
      <c r="EN96" s="537"/>
      <c r="EO96" s="537"/>
      <c r="EP96" s="537"/>
      <c r="EQ96" s="537"/>
      <c r="ER96" s="537"/>
      <c r="ES96" s="537"/>
      <c r="ET96" s="538"/>
      <c r="EU96" s="583"/>
      <c r="EV96" s="585"/>
      <c r="EW96" s="585"/>
      <c r="EX96" s="537"/>
      <c r="EY96" s="537"/>
      <c r="EZ96" s="537"/>
      <c r="FA96" s="537"/>
      <c r="FB96" s="537"/>
      <c r="FC96" s="537"/>
      <c r="FD96" s="538"/>
      <c r="FE96" s="583"/>
      <c r="FF96" s="585"/>
      <c r="FG96" s="585"/>
      <c r="FH96" s="537"/>
      <c r="FI96" s="537"/>
      <c r="FJ96" s="537"/>
      <c r="FK96" s="537"/>
      <c r="FL96" s="537"/>
      <c r="FM96" s="537"/>
      <c r="FN96" s="538"/>
      <c r="FO96" s="583"/>
      <c r="FP96" s="585"/>
      <c r="FQ96" s="585"/>
      <c r="FR96" s="537"/>
      <c r="FS96" s="537"/>
      <c r="FT96" s="537"/>
      <c r="FU96" s="537"/>
      <c r="FV96" s="537"/>
      <c r="FW96" s="537"/>
      <c r="FX96" s="538"/>
      <c r="FY96" s="583"/>
      <c r="FZ96" s="585"/>
      <c r="GA96" s="585"/>
      <c r="GB96" s="537"/>
      <c r="GC96" s="537"/>
      <c r="GD96" s="537"/>
      <c r="GE96" s="537"/>
      <c r="GF96" s="537"/>
      <c r="GG96" s="537"/>
      <c r="GH96" s="538"/>
      <c r="GI96" s="583"/>
      <c r="GJ96" s="585"/>
      <c r="GK96" s="585"/>
      <c r="GL96" s="537"/>
      <c r="GM96" s="537"/>
      <c r="GN96" s="537"/>
      <c r="GO96" s="537"/>
      <c r="GP96" s="537"/>
      <c r="GQ96" s="537"/>
      <c r="GR96" s="538"/>
      <c r="GS96" s="583"/>
      <c r="GT96" s="585"/>
      <c r="GU96" s="585"/>
      <c r="GV96" s="537"/>
      <c r="GW96" s="537"/>
      <c r="GX96" s="537"/>
      <c r="GY96" s="537"/>
      <c r="GZ96" s="537"/>
      <c r="HA96" s="537"/>
      <c r="HB96" s="538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258"/>
        <v>0</v>
      </c>
      <c r="HN96" s="279">
        <f t="shared" si="260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79" t="e">
        <f t="shared" si="261"/>
        <v>#REF!</v>
      </c>
      <c r="HQ96" s="279">
        <f>+HM96+S!HM96+E!HM96+O!HM96</f>
        <v>0</v>
      </c>
      <c r="HR96" s="279">
        <f t="shared" si="262"/>
        <v>0</v>
      </c>
      <c r="HS96" s="279" t="e">
        <f>+HO96+S!HO96+E!HO96+O!HO96</f>
        <v>#REF!</v>
      </c>
      <c r="HT96" s="279" t="e">
        <f t="shared" si="262"/>
        <v>#REF!</v>
      </c>
      <c r="HV96" s="100">
        <f t="shared" si="248"/>
        <v>0</v>
      </c>
      <c r="HW96" s="100">
        <f t="shared" si="249"/>
        <v>0</v>
      </c>
      <c r="HX96" s="100">
        <f t="shared" si="250"/>
        <v>0</v>
      </c>
      <c r="HY96" s="100">
        <f t="shared" si="251"/>
        <v>0</v>
      </c>
      <c r="HZ96" s="100">
        <f t="shared" si="252"/>
        <v>0</v>
      </c>
      <c r="IA96" s="100">
        <f t="shared" si="253"/>
        <v>0</v>
      </c>
      <c r="IB96" s="100">
        <f t="shared" si="254"/>
        <v>0</v>
      </c>
      <c r="IC96" s="100">
        <f t="shared" si="255"/>
        <v>0</v>
      </c>
      <c r="ID96" s="100">
        <f t="shared" si="256"/>
        <v>0</v>
      </c>
      <c r="IE96" s="100">
        <f t="shared" si="257"/>
        <v>0</v>
      </c>
      <c r="IK96" s="98" t="e">
        <f t="shared" si="259"/>
        <v>#REF!</v>
      </c>
    </row>
    <row r="97" spans="1:245" s="28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586"/>
      <c r="L97" s="587"/>
      <c r="M97" s="588"/>
      <c r="N97" s="540"/>
      <c r="O97" s="540"/>
      <c r="P97" s="540"/>
      <c r="Q97" s="540"/>
      <c r="R97" s="540"/>
      <c r="S97" s="540"/>
      <c r="T97" s="541"/>
      <c r="U97" s="586"/>
      <c r="V97" s="588"/>
      <c r="W97" s="588"/>
      <c r="X97" s="540"/>
      <c r="Y97" s="540"/>
      <c r="Z97" s="540"/>
      <c r="AA97" s="540"/>
      <c r="AB97" s="540"/>
      <c r="AC97" s="540"/>
      <c r="AD97" s="541"/>
      <c r="AE97" s="586"/>
      <c r="AF97" s="588"/>
      <c r="AG97" s="587"/>
      <c r="AH97" s="588"/>
      <c r="AI97" s="540"/>
      <c r="AJ97" s="540"/>
      <c r="AK97" s="540"/>
      <c r="AL97" s="540"/>
      <c r="AM97" s="540"/>
      <c r="AN97" s="541"/>
      <c r="AO97" s="586"/>
      <c r="AP97" s="588"/>
      <c r="AQ97" s="588"/>
      <c r="AR97" s="540"/>
      <c r="AS97" s="540"/>
      <c r="AT97" s="540"/>
      <c r="AU97" s="540"/>
      <c r="AV97" s="540"/>
      <c r="AW97" s="540"/>
      <c r="AX97" s="541"/>
      <c r="AY97" s="586"/>
      <c r="AZ97" s="588"/>
      <c r="BA97" s="588"/>
      <c r="BB97" s="588"/>
      <c r="BC97" s="540"/>
      <c r="BD97" s="540"/>
      <c r="BE97" s="540"/>
      <c r="BF97" s="540"/>
      <c r="BG97" s="540"/>
      <c r="BH97" s="541"/>
      <c r="BI97" s="586"/>
      <c r="BJ97" s="588"/>
      <c r="BK97" s="588"/>
      <c r="BL97" s="540"/>
      <c r="BM97" s="540"/>
      <c r="BN97" s="540"/>
      <c r="BO97" s="540"/>
      <c r="BP97" s="540"/>
      <c r="BQ97" s="540"/>
      <c r="BR97" s="541"/>
      <c r="BS97" s="586"/>
      <c r="BT97" s="588"/>
      <c r="BU97" s="588"/>
      <c r="BV97" s="540"/>
      <c r="BW97" s="540"/>
      <c r="BX97" s="540"/>
      <c r="BY97" s="540"/>
      <c r="BZ97" s="540"/>
      <c r="CA97" s="540"/>
      <c r="CB97" s="541"/>
      <c r="CC97" s="586"/>
      <c r="CD97" s="588"/>
      <c r="CE97" s="588"/>
      <c r="CF97" s="540"/>
      <c r="CG97" s="540"/>
      <c r="CH97" s="540"/>
      <c r="CI97" s="540"/>
      <c r="CJ97" s="540"/>
      <c r="CK97" s="540"/>
      <c r="CL97" s="541"/>
      <c r="CM97" s="586"/>
      <c r="CN97" s="588"/>
      <c r="CO97" s="588"/>
      <c r="CP97" s="540"/>
      <c r="CQ97" s="540"/>
      <c r="CR97" s="540"/>
      <c r="CS97" s="540"/>
      <c r="CT97" s="540"/>
      <c r="CU97" s="540"/>
      <c r="CV97" s="541"/>
      <c r="CW97" s="586"/>
      <c r="CX97" s="588"/>
      <c r="CY97" s="588"/>
      <c r="CZ97" s="540"/>
      <c r="DA97" s="540"/>
      <c r="DB97" s="540"/>
      <c r="DC97" s="540"/>
      <c r="DD97" s="540"/>
      <c r="DE97" s="540"/>
      <c r="DF97" s="541"/>
      <c r="DG97" s="586"/>
      <c r="DH97" s="588"/>
      <c r="DI97" s="588"/>
      <c r="DJ97" s="540"/>
      <c r="DK97" s="540"/>
      <c r="DL97" s="540"/>
      <c r="DM97" s="540"/>
      <c r="DN97" s="540"/>
      <c r="DO97" s="540"/>
      <c r="DP97" s="541"/>
      <c r="DQ97" s="586"/>
      <c r="DR97" s="588"/>
      <c r="DS97" s="588"/>
      <c r="DT97" s="540"/>
      <c r="DU97" s="540"/>
      <c r="DV97" s="540"/>
      <c r="DW97" s="540"/>
      <c r="DX97" s="540"/>
      <c r="DY97" s="540"/>
      <c r="DZ97" s="541"/>
      <c r="EA97" s="586"/>
      <c r="EB97" s="588"/>
      <c r="EC97" s="588"/>
      <c r="ED97" s="540"/>
      <c r="EE97" s="540"/>
      <c r="EF97" s="540"/>
      <c r="EG97" s="540"/>
      <c r="EH97" s="540"/>
      <c r="EI97" s="540"/>
      <c r="EJ97" s="541"/>
      <c r="EK97" s="586"/>
      <c r="EL97" s="588"/>
      <c r="EM97" s="588"/>
      <c r="EN97" s="540"/>
      <c r="EO97" s="540"/>
      <c r="EP97" s="540"/>
      <c r="EQ97" s="540"/>
      <c r="ER97" s="540"/>
      <c r="ES97" s="540"/>
      <c r="ET97" s="541"/>
      <c r="EU97" s="586"/>
      <c r="EV97" s="588"/>
      <c r="EW97" s="588"/>
      <c r="EX97" s="540"/>
      <c r="EY97" s="540"/>
      <c r="EZ97" s="540"/>
      <c r="FA97" s="540"/>
      <c r="FB97" s="540"/>
      <c r="FC97" s="540"/>
      <c r="FD97" s="541"/>
      <c r="FE97" s="586"/>
      <c r="FF97" s="588"/>
      <c r="FG97" s="588"/>
      <c r="FH97" s="540"/>
      <c r="FI97" s="540"/>
      <c r="FJ97" s="540"/>
      <c r="FK97" s="540"/>
      <c r="FL97" s="540"/>
      <c r="FM97" s="540"/>
      <c r="FN97" s="541"/>
      <c r="FO97" s="586"/>
      <c r="FP97" s="588"/>
      <c r="FQ97" s="588"/>
      <c r="FR97" s="540"/>
      <c r="FS97" s="540"/>
      <c r="FT97" s="540"/>
      <c r="FU97" s="540"/>
      <c r="FV97" s="540"/>
      <c r="FW97" s="540"/>
      <c r="FX97" s="541"/>
      <c r="FY97" s="586"/>
      <c r="FZ97" s="588"/>
      <c r="GA97" s="588"/>
      <c r="GB97" s="540"/>
      <c r="GC97" s="540"/>
      <c r="GD97" s="540"/>
      <c r="GE97" s="540"/>
      <c r="GF97" s="540"/>
      <c r="GG97" s="540"/>
      <c r="GH97" s="541"/>
      <c r="GI97" s="586"/>
      <c r="GJ97" s="588"/>
      <c r="GK97" s="588"/>
      <c r="GL97" s="540"/>
      <c r="GM97" s="540"/>
      <c r="GN97" s="540"/>
      <c r="GO97" s="540"/>
      <c r="GP97" s="540"/>
      <c r="GQ97" s="540"/>
      <c r="GR97" s="541"/>
      <c r="GS97" s="586"/>
      <c r="GT97" s="588"/>
      <c r="GU97" s="588"/>
      <c r="GV97" s="540"/>
      <c r="GW97" s="540"/>
      <c r="GX97" s="540"/>
      <c r="GY97" s="540"/>
      <c r="GZ97" s="540"/>
      <c r="HA97" s="540"/>
      <c r="HB97" s="541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258"/>
        <v>0</v>
      </c>
      <c r="HN97" s="84">
        <f t="shared" si="260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4" t="e">
        <f t="shared" si="261"/>
        <v>#REF!</v>
      </c>
      <c r="HQ97" s="84">
        <f>+HM97+S!HM97+E!HM97+O!HM97</f>
        <v>0</v>
      </c>
      <c r="HR97" s="84">
        <f t="shared" si="262"/>
        <v>0</v>
      </c>
      <c r="HS97" s="84" t="e">
        <f>+HO97+S!HO97+E!HO97+O!HO97</f>
        <v>#REF!</v>
      </c>
      <c r="HT97" s="84" t="e">
        <f t="shared" si="262"/>
        <v>#REF!</v>
      </c>
      <c r="HV97" s="86">
        <f t="shared" si="248"/>
        <v>0</v>
      </c>
      <c r="HW97" s="86">
        <f t="shared" si="249"/>
        <v>0</v>
      </c>
      <c r="HX97" s="86">
        <f t="shared" si="250"/>
        <v>0</v>
      </c>
      <c r="HY97" s="86">
        <f t="shared" si="251"/>
        <v>0</v>
      </c>
      <c r="HZ97" s="86">
        <f t="shared" si="252"/>
        <v>0</v>
      </c>
      <c r="IA97" s="86">
        <f t="shared" si="253"/>
        <v>0</v>
      </c>
      <c r="IB97" s="86">
        <f t="shared" si="254"/>
        <v>0</v>
      </c>
      <c r="IC97" s="86">
        <f t="shared" si="255"/>
        <v>0</v>
      </c>
      <c r="ID97" s="86">
        <f t="shared" si="256"/>
        <v>0</v>
      </c>
      <c r="IE97" s="86">
        <f t="shared" si="257"/>
        <v>0</v>
      </c>
      <c r="IK97" s="98" t="e">
        <f t="shared" si="259"/>
        <v>#REF!</v>
      </c>
    </row>
    <row r="98" spans="1:245" s="28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586"/>
      <c r="L98" s="587"/>
      <c r="M98" s="588"/>
      <c r="N98" s="540"/>
      <c r="O98" s="540"/>
      <c r="P98" s="540"/>
      <c r="Q98" s="540"/>
      <c r="R98" s="540"/>
      <c r="S98" s="540"/>
      <c r="T98" s="541"/>
      <c r="U98" s="586"/>
      <c r="V98" s="588"/>
      <c r="W98" s="588"/>
      <c r="X98" s="540"/>
      <c r="Y98" s="540"/>
      <c r="Z98" s="540"/>
      <c r="AA98" s="540"/>
      <c r="AB98" s="540"/>
      <c r="AC98" s="540"/>
      <c r="AD98" s="541"/>
      <c r="AE98" s="586"/>
      <c r="AF98" s="588"/>
      <c r="AG98" s="587"/>
      <c r="AH98" s="588"/>
      <c r="AI98" s="540"/>
      <c r="AJ98" s="540"/>
      <c r="AK98" s="540"/>
      <c r="AL98" s="540"/>
      <c r="AM98" s="540"/>
      <c r="AN98" s="541"/>
      <c r="AO98" s="586"/>
      <c r="AP98" s="588"/>
      <c r="AQ98" s="588"/>
      <c r="AR98" s="540"/>
      <c r="AS98" s="540"/>
      <c r="AT98" s="540"/>
      <c r="AU98" s="540"/>
      <c r="AV98" s="540"/>
      <c r="AW98" s="540"/>
      <c r="AX98" s="541"/>
      <c r="AY98" s="586"/>
      <c r="AZ98" s="588"/>
      <c r="BA98" s="588"/>
      <c r="BB98" s="588"/>
      <c r="BC98" s="540"/>
      <c r="BD98" s="540"/>
      <c r="BE98" s="540"/>
      <c r="BF98" s="540"/>
      <c r="BG98" s="540"/>
      <c r="BH98" s="541"/>
      <c r="BI98" s="586"/>
      <c r="BJ98" s="588"/>
      <c r="BK98" s="588"/>
      <c r="BL98" s="540"/>
      <c r="BM98" s="540"/>
      <c r="BN98" s="540"/>
      <c r="BO98" s="540"/>
      <c r="BP98" s="540"/>
      <c r="BQ98" s="540"/>
      <c r="BR98" s="541"/>
      <c r="BS98" s="586"/>
      <c r="BT98" s="588"/>
      <c r="BU98" s="588"/>
      <c r="BV98" s="540"/>
      <c r="BW98" s="540"/>
      <c r="BX98" s="540"/>
      <c r="BY98" s="540"/>
      <c r="BZ98" s="540"/>
      <c r="CA98" s="540"/>
      <c r="CB98" s="541"/>
      <c r="CC98" s="586"/>
      <c r="CD98" s="588"/>
      <c r="CE98" s="588"/>
      <c r="CF98" s="540"/>
      <c r="CG98" s="540"/>
      <c r="CH98" s="540"/>
      <c r="CI98" s="540"/>
      <c r="CJ98" s="540"/>
      <c r="CK98" s="540"/>
      <c r="CL98" s="541"/>
      <c r="CM98" s="586"/>
      <c r="CN98" s="588"/>
      <c r="CO98" s="588"/>
      <c r="CP98" s="540"/>
      <c r="CQ98" s="540"/>
      <c r="CR98" s="540"/>
      <c r="CS98" s="540"/>
      <c r="CT98" s="540"/>
      <c r="CU98" s="540"/>
      <c r="CV98" s="541"/>
      <c r="CW98" s="586"/>
      <c r="CX98" s="588"/>
      <c r="CY98" s="588"/>
      <c r="CZ98" s="540"/>
      <c r="DA98" s="540"/>
      <c r="DB98" s="540"/>
      <c r="DC98" s="540"/>
      <c r="DD98" s="540"/>
      <c r="DE98" s="540"/>
      <c r="DF98" s="541"/>
      <c r="DG98" s="586"/>
      <c r="DH98" s="588"/>
      <c r="DI98" s="588"/>
      <c r="DJ98" s="540"/>
      <c r="DK98" s="540"/>
      <c r="DL98" s="540"/>
      <c r="DM98" s="540"/>
      <c r="DN98" s="540"/>
      <c r="DO98" s="540"/>
      <c r="DP98" s="541"/>
      <c r="DQ98" s="586"/>
      <c r="DR98" s="588"/>
      <c r="DS98" s="588"/>
      <c r="DT98" s="540"/>
      <c r="DU98" s="540"/>
      <c r="DV98" s="540"/>
      <c r="DW98" s="540"/>
      <c r="DX98" s="540"/>
      <c r="DY98" s="540"/>
      <c r="DZ98" s="541"/>
      <c r="EA98" s="586"/>
      <c r="EB98" s="588"/>
      <c r="EC98" s="588"/>
      <c r="ED98" s="540"/>
      <c r="EE98" s="540"/>
      <c r="EF98" s="540"/>
      <c r="EG98" s="540"/>
      <c r="EH98" s="540"/>
      <c r="EI98" s="540"/>
      <c r="EJ98" s="541"/>
      <c r="EK98" s="586"/>
      <c r="EL98" s="588"/>
      <c r="EM98" s="588"/>
      <c r="EN98" s="540"/>
      <c r="EO98" s="540"/>
      <c r="EP98" s="540"/>
      <c r="EQ98" s="540"/>
      <c r="ER98" s="540"/>
      <c r="ES98" s="540"/>
      <c r="ET98" s="541"/>
      <c r="EU98" s="586"/>
      <c r="EV98" s="588"/>
      <c r="EW98" s="588"/>
      <c r="EX98" s="540"/>
      <c r="EY98" s="540"/>
      <c r="EZ98" s="540"/>
      <c r="FA98" s="540"/>
      <c r="FB98" s="540"/>
      <c r="FC98" s="540"/>
      <c r="FD98" s="541"/>
      <c r="FE98" s="586"/>
      <c r="FF98" s="588"/>
      <c r="FG98" s="588"/>
      <c r="FH98" s="540"/>
      <c r="FI98" s="540"/>
      <c r="FJ98" s="540"/>
      <c r="FK98" s="540"/>
      <c r="FL98" s="540"/>
      <c r="FM98" s="540"/>
      <c r="FN98" s="541"/>
      <c r="FO98" s="586"/>
      <c r="FP98" s="588"/>
      <c r="FQ98" s="588"/>
      <c r="FR98" s="540"/>
      <c r="FS98" s="540"/>
      <c r="FT98" s="540"/>
      <c r="FU98" s="540"/>
      <c r="FV98" s="540"/>
      <c r="FW98" s="540"/>
      <c r="FX98" s="541"/>
      <c r="FY98" s="586"/>
      <c r="FZ98" s="588"/>
      <c r="GA98" s="588"/>
      <c r="GB98" s="540"/>
      <c r="GC98" s="540"/>
      <c r="GD98" s="540"/>
      <c r="GE98" s="540"/>
      <c r="GF98" s="540"/>
      <c r="GG98" s="540"/>
      <c r="GH98" s="541"/>
      <c r="GI98" s="586"/>
      <c r="GJ98" s="588"/>
      <c r="GK98" s="588"/>
      <c r="GL98" s="540"/>
      <c r="GM98" s="540"/>
      <c r="GN98" s="540"/>
      <c r="GO98" s="540"/>
      <c r="GP98" s="540"/>
      <c r="GQ98" s="540"/>
      <c r="GR98" s="541"/>
      <c r="GS98" s="586"/>
      <c r="GT98" s="588"/>
      <c r="GU98" s="588"/>
      <c r="GV98" s="540"/>
      <c r="GW98" s="540"/>
      <c r="GX98" s="540"/>
      <c r="GY98" s="540"/>
      <c r="GZ98" s="540"/>
      <c r="HA98" s="540"/>
      <c r="HB98" s="541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258"/>
        <v>0</v>
      </c>
      <c r="HN98" s="84">
        <f t="shared" si="260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4" t="e">
        <f t="shared" si="261"/>
        <v>#REF!</v>
      </c>
      <c r="HQ98" s="84">
        <f>+HM98+S!HM98+E!HM98+O!HM98</f>
        <v>0</v>
      </c>
      <c r="HR98" s="84">
        <f t="shared" si="262"/>
        <v>0</v>
      </c>
      <c r="HS98" s="84" t="e">
        <f>+HO98+S!HO98+E!HO98+O!HO98</f>
        <v>#REF!</v>
      </c>
      <c r="HT98" s="84" t="e">
        <f t="shared" si="262"/>
        <v>#REF!</v>
      </c>
      <c r="HV98" s="86">
        <f t="shared" si="248"/>
        <v>0</v>
      </c>
      <c r="HW98" s="86">
        <f t="shared" si="249"/>
        <v>0</v>
      </c>
      <c r="HX98" s="86">
        <f t="shared" si="250"/>
        <v>0</v>
      </c>
      <c r="HY98" s="86">
        <f t="shared" si="251"/>
        <v>0</v>
      </c>
      <c r="HZ98" s="86">
        <f t="shared" si="252"/>
        <v>0</v>
      </c>
      <c r="IA98" s="86">
        <f t="shared" si="253"/>
        <v>0</v>
      </c>
      <c r="IB98" s="86">
        <f t="shared" si="254"/>
        <v>0</v>
      </c>
      <c r="IC98" s="86">
        <f t="shared" si="255"/>
        <v>0</v>
      </c>
      <c r="ID98" s="86">
        <f t="shared" si="256"/>
        <v>0</v>
      </c>
      <c r="IE98" s="86">
        <f t="shared" si="257"/>
        <v>0</v>
      </c>
      <c r="IK98" s="98" t="e">
        <f t="shared" si="259"/>
        <v>#REF!</v>
      </c>
    </row>
    <row r="99" spans="1:245" s="28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0" t="s">
        <v>81</v>
      </c>
      <c r="K99" s="589"/>
      <c r="L99" s="590"/>
      <c r="M99" s="591"/>
      <c r="N99" s="543"/>
      <c r="O99" s="543"/>
      <c r="P99" s="543"/>
      <c r="Q99" s="543"/>
      <c r="R99" s="543"/>
      <c r="S99" s="543"/>
      <c r="T99" s="544"/>
      <c r="U99" s="589"/>
      <c r="V99" s="591"/>
      <c r="W99" s="591"/>
      <c r="X99" s="543"/>
      <c r="Y99" s="543"/>
      <c r="Z99" s="543"/>
      <c r="AA99" s="543"/>
      <c r="AB99" s="543"/>
      <c r="AC99" s="543"/>
      <c r="AD99" s="544"/>
      <c r="AE99" s="589"/>
      <c r="AF99" s="591"/>
      <c r="AG99" s="590"/>
      <c r="AH99" s="591"/>
      <c r="AI99" s="543"/>
      <c r="AJ99" s="543"/>
      <c r="AK99" s="543"/>
      <c r="AL99" s="543"/>
      <c r="AM99" s="543"/>
      <c r="AN99" s="544"/>
      <c r="AO99" s="589"/>
      <c r="AP99" s="591"/>
      <c r="AQ99" s="591"/>
      <c r="AR99" s="543"/>
      <c r="AS99" s="543"/>
      <c r="AT99" s="543"/>
      <c r="AU99" s="543"/>
      <c r="AV99" s="543"/>
      <c r="AW99" s="543"/>
      <c r="AX99" s="544"/>
      <c r="AY99" s="589"/>
      <c r="AZ99" s="591"/>
      <c r="BA99" s="591"/>
      <c r="BB99" s="591"/>
      <c r="BC99" s="543"/>
      <c r="BD99" s="543"/>
      <c r="BE99" s="543"/>
      <c r="BF99" s="543"/>
      <c r="BG99" s="543"/>
      <c r="BH99" s="544"/>
      <c r="BI99" s="589"/>
      <c r="BJ99" s="591"/>
      <c r="BK99" s="591"/>
      <c r="BL99" s="543"/>
      <c r="BM99" s="543"/>
      <c r="BN99" s="543"/>
      <c r="BO99" s="543"/>
      <c r="BP99" s="543"/>
      <c r="BQ99" s="543"/>
      <c r="BR99" s="544"/>
      <c r="BS99" s="589"/>
      <c r="BT99" s="591"/>
      <c r="BU99" s="591"/>
      <c r="BV99" s="543"/>
      <c r="BW99" s="543"/>
      <c r="BX99" s="543"/>
      <c r="BY99" s="543"/>
      <c r="BZ99" s="543"/>
      <c r="CA99" s="543"/>
      <c r="CB99" s="544"/>
      <c r="CC99" s="589"/>
      <c r="CD99" s="591"/>
      <c r="CE99" s="591"/>
      <c r="CF99" s="543"/>
      <c r="CG99" s="543"/>
      <c r="CH99" s="543"/>
      <c r="CI99" s="543"/>
      <c r="CJ99" s="543"/>
      <c r="CK99" s="543"/>
      <c r="CL99" s="544"/>
      <c r="CM99" s="589"/>
      <c r="CN99" s="591"/>
      <c r="CO99" s="591"/>
      <c r="CP99" s="543"/>
      <c r="CQ99" s="543"/>
      <c r="CR99" s="543"/>
      <c r="CS99" s="543"/>
      <c r="CT99" s="543"/>
      <c r="CU99" s="543"/>
      <c r="CV99" s="544"/>
      <c r="CW99" s="589"/>
      <c r="CX99" s="591"/>
      <c r="CY99" s="591"/>
      <c r="CZ99" s="543"/>
      <c r="DA99" s="543"/>
      <c r="DB99" s="543"/>
      <c r="DC99" s="543"/>
      <c r="DD99" s="543"/>
      <c r="DE99" s="543"/>
      <c r="DF99" s="544"/>
      <c r="DG99" s="589"/>
      <c r="DH99" s="591"/>
      <c r="DI99" s="591"/>
      <c r="DJ99" s="543"/>
      <c r="DK99" s="543"/>
      <c r="DL99" s="543"/>
      <c r="DM99" s="543"/>
      <c r="DN99" s="543"/>
      <c r="DO99" s="543"/>
      <c r="DP99" s="544"/>
      <c r="DQ99" s="589"/>
      <c r="DR99" s="591"/>
      <c r="DS99" s="591"/>
      <c r="DT99" s="543"/>
      <c r="DU99" s="543"/>
      <c r="DV99" s="543"/>
      <c r="DW99" s="543"/>
      <c r="DX99" s="543"/>
      <c r="DY99" s="543"/>
      <c r="DZ99" s="544"/>
      <c r="EA99" s="589"/>
      <c r="EB99" s="591"/>
      <c r="EC99" s="591"/>
      <c r="ED99" s="543"/>
      <c r="EE99" s="543"/>
      <c r="EF99" s="543"/>
      <c r="EG99" s="543"/>
      <c r="EH99" s="543"/>
      <c r="EI99" s="543"/>
      <c r="EJ99" s="544"/>
      <c r="EK99" s="589"/>
      <c r="EL99" s="591"/>
      <c r="EM99" s="591"/>
      <c r="EN99" s="543"/>
      <c r="EO99" s="543"/>
      <c r="EP99" s="543"/>
      <c r="EQ99" s="543"/>
      <c r="ER99" s="543"/>
      <c r="ES99" s="543"/>
      <c r="ET99" s="544"/>
      <c r="EU99" s="589"/>
      <c r="EV99" s="591"/>
      <c r="EW99" s="591"/>
      <c r="EX99" s="543"/>
      <c r="EY99" s="543"/>
      <c r="EZ99" s="543"/>
      <c r="FA99" s="543"/>
      <c r="FB99" s="543"/>
      <c r="FC99" s="543"/>
      <c r="FD99" s="544"/>
      <c r="FE99" s="589"/>
      <c r="FF99" s="591"/>
      <c r="FG99" s="591"/>
      <c r="FH99" s="543"/>
      <c r="FI99" s="543"/>
      <c r="FJ99" s="543"/>
      <c r="FK99" s="543"/>
      <c r="FL99" s="543"/>
      <c r="FM99" s="543"/>
      <c r="FN99" s="544"/>
      <c r="FO99" s="589"/>
      <c r="FP99" s="591"/>
      <c r="FQ99" s="591"/>
      <c r="FR99" s="543"/>
      <c r="FS99" s="543"/>
      <c r="FT99" s="543"/>
      <c r="FU99" s="543"/>
      <c r="FV99" s="543"/>
      <c r="FW99" s="543"/>
      <c r="FX99" s="544"/>
      <c r="FY99" s="589"/>
      <c r="FZ99" s="591"/>
      <c r="GA99" s="591"/>
      <c r="GB99" s="543"/>
      <c r="GC99" s="543"/>
      <c r="GD99" s="543"/>
      <c r="GE99" s="543"/>
      <c r="GF99" s="543"/>
      <c r="GG99" s="543"/>
      <c r="GH99" s="544"/>
      <c r="GI99" s="589"/>
      <c r="GJ99" s="591"/>
      <c r="GK99" s="591"/>
      <c r="GL99" s="543"/>
      <c r="GM99" s="543"/>
      <c r="GN99" s="543"/>
      <c r="GO99" s="543"/>
      <c r="GP99" s="543"/>
      <c r="GQ99" s="543"/>
      <c r="GR99" s="544"/>
      <c r="GS99" s="589"/>
      <c r="GT99" s="591"/>
      <c r="GU99" s="591"/>
      <c r="GV99" s="543"/>
      <c r="GW99" s="543"/>
      <c r="GX99" s="543"/>
      <c r="GY99" s="543"/>
      <c r="GZ99" s="543"/>
      <c r="HA99" s="543"/>
      <c r="HB99" s="544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258"/>
        <v>0</v>
      </c>
      <c r="HN99" s="276">
        <f t="shared" si="260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76" t="e">
        <f t="shared" si="261"/>
        <v>#REF!</v>
      </c>
      <c r="HQ99" s="276">
        <f>+HM99+S!HM99+E!HM99+O!HM99</f>
        <v>0</v>
      </c>
      <c r="HR99" s="276">
        <f t="shared" si="262"/>
        <v>0</v>
      </c>
      <c r="HS99" s="276" t="e">
        <f>+HO99+S!HO99+E!HO99+O!HO99</f>
        <v>#REF!</v>
      </c>
      <c r="HT99" s="276" t="e">
        <f t="shared" si="262"/>
        <v>#REF!</v>
      </c>
      <c r="HV99" s="277">
        <f t="shared" si="248"/>
        <v>0</v>
      </c>
      <c r="HW99" s="277">
        <f t="shared" si="249"/>
        <v>0</v>
      </c>
      <c r="HX99" s="277">
        <f t="shared" si="250"/>
        <v>0</v>
      </c>
      <c r="HY99" s="277">
        <f t="shared" si="251"/>
        <v>0</v>
      </c>
      <c r="HZ99" s="277">
        <f t="shared" si="252"/>
        <v>0</v>
      </c>
      <c r="IA99" s="277">
        <f t="shared" si="253"/>
        <v>0</v>
      </c>
      <c r="IB99" s="277">
        <f t="shared" si="254"/>
        <v>0</v>
      </c>
      <c r="IC99" s="277">
        <f t="shared" si="255"/>
        <v>0</v>
      </c>
      <c r="ID99" s="277">
        <f t="shared" si="256"/>
        <v>0</v>
      </c>
      <c r="IE99" s="277">
        <f t="shared" si="257"/>
        <v>0</v>
      </c>
      <c r="IK99" s="98" t="e">
        <f t="shared" si="259"/>
        <v>#REF!</v>
      </c>
    </row>
    <row r="100" spans="1:245" s="28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1" t="s">
        <v>92</v>
      </c>
      <c r="K100" s="500"/>
      <c r="L100" s="501"/>
      <c r="M100" s="501"/>
      <c r="N100" s="501"/>
      <c r="O100" s="501"/>
      <c r="P100" s="501"/>
      <c r="Q100" s="501"/>
      <c r="R100" s="501"/>
      <c r="S100" s="501"/>
      <c r="T100" s="502"/>
      <c r="U100" s="500"/>
      <c r="V100" s="501"/>
      <c r="W100" s="501"/>
      <c r="X100" s="501"/>
      <c r="Y100" s="501"/>
      <c r="Z100" s="501"/>
      <c r="AA100" s="501"/>
      <c r="AB100" s="501"/>
      <c r="AC100" s="501"/>
      <c r="AD100" s="502"/>
      <c r="AE100" s="500"/>
      <c r="AF100" s="501"/>
      <c r="AG100" s="501"/>
      <c r="AH100" s="501"/>
      <c r="AI100" s="501"/>
      <c r="AJ100" s="501"/>
      <c r="AK100" s="501"/>
      <c r="AL100" s="501"/>
      <c r="AM100" s="501"/>
      <c r="AN100" s="502"/>
      <c r="AO100" s="500"/>
      <c r="AP100" s="501"/>
      <c r="AQ100" s="501"/>
      <c r="AR100" s="501"/>
      <c r="AS100" s="501"/>
      <c r="AT100" s="501"/>
      <c r="AU100" s="501"/>
      <c r="AV100" s="501"/>
      <c r="AW100" s="501"/>
      <c r="AX100" s="502"/>
      <c r="AY100" s="500"/>
      <c r="AZ100" s="501"/>
      <c r="BA100" s="501"/>
      <c r="BB100" s="501"/>
      <c r="BC100" s="501"/>
      <c r="BD100" s="501"/>
      <c r="BE100" s="501"/>
      <c r="BF100" s="501"/>
      <c r="BG100" s="501"/>
      <c r="BH100" s="502"/>
      <c r="BI100" s="500"/>
      <c r="BJ100" s="501"/>
      <c r="BK100" s="501"/>
      <c r="BL100" s="501"/>
      <c r="BM100" s="501"/>
      <c r="BN100" s="501"/>
      <c r="BO100" s="501"/>
      <c r="BP100" s="501"/>
      <c r="BQ100" s="501"/>
      <c r="BR100" s="502"/>
      <c r="BS100" s="500"/>
      <c r="BT100" s="501"/>
      <c r="BU100" s="501"/>
      <c r="BV100" s="501"/>
      <c r="BW100" s="501"/>
      <c r="BX100" s="501"/>
      <c r="BY100" s="501"/>
      <c r="BZ100" s="501"/>
      <c r="CA100" s="501"/>
      <c r="CB100" s="502"/>
      <c r="CC100" s="500"/>
      <c r="CD100" s="501"/>
      <c r="CE100" s="501"/>
      <c r="CF100" s="501"/>
      <c r="CG100" s="501"/>
      <c r="CH100" s="501"/>
      <c r="CI100" s="501"/>
      <c r="CJ100" s="501"/>
      <c r="CK100" s="501"/>
      <c r="CL100" s="502"/>
      <c r="CM100" s="500"/>
      <c r="CN100" s="501"/>
      <c r="CO100" s="501"/>
      <c r="CP100" s="501"/>
      <c r="CQ100" s="501"/>
      <c r="CR100" s="501"/>
      <c r="CS100" s="501"/>
      <c r="CT100" s="501"/>
      <c r="CU100" s="501"/>
      <c r="CV100" s="502"/>
      <c r="CW100" s="500"/>
      <c r="CX100" s="501"/>
      <c r="CY100" s="501"/>
      <c r="CZ100" s="501"/>
      <c r="DA100" s="501"/>
      <c r="DB100" s="501"/>
      <c r="DC100" s="501"/>
      <c r="DD100" s="501"/>
      <c r="DE100" s="501"/>
      <c r="DF100" s="502"/>
      <c r="DG100" s="500"/>
      <c r="DH100" s="501"/>
      <c r="DI100" s="501"/>
      <c r="DJ100" s="501"/>
      <c r="DK100" s="501"/>
      <c r="DL100" s="501"/>
      <c r="DM100" s="501"/>
      <c r="DN100" s="501"/>
      <c r="DO100" s="501"/>
      <c r="DP100" s="502"/>
      <c r="DQ100" s="500"/>
      <c r="DR100" s="501"/>
      <c r="DS100" s="501"/>
      <c r="DT100" s="501"/>
      <c r="DU100" s="501"/>
      <c r="DV100" s="501"/>
      <c r="DW100" s="501"/>
      <c r="DX100" s="501"/>
      <c r="DY100" s="501"/>
      <c r="DZ100" s="502"/>
      <c r="EA100" s="500"/>
      <c r="EB100" s="501"/>
      <c r="EC100" s="501"/>
      <c r="ED100" s="501"/>
      <c r="EE100" s="501"/>
      <c r="EF100" s="501"/>
      <c r="EG100" s="501"/>
      <c r="EH100" s="501"/>
      <c r="EI100" s="501"/>
      <c r="EJ100" s="502"/>
      <c r="EK100" s="500"/>
      <c r="EL100" s="501"/>
      <c r="EM100" s="501"/>
      <c r="EN100" s="501"/>
      <c r="EO100" s="501"/>
      <c r="EP100" s="501"/>
      <c r="EQ100" s="501"/>
      <c r="ER100" s="501"/>
      <c r="ES100" s="501"/>
      <c r="ET100" s="502"/>
      <c r="EU100" s="500"/>
      <c r="EV100" s="501"/>
      <c r="EW100" s="501"/>
      <c r="EX100" s="501"/>
      <c r="EY100" s="501"/>
      <c r="EZ100" s="501"/>
      <c r="FA100" s="501"/>
      <c r="FB100" s="501"/>
      <c r="FC100" s="501"/>
      <c r="FD100" s="502"/>
      <c r="FE100" s="500"/>
      <c r="FF100" s="501"/>
      <c r="FG100" s="501"/>
      <c r="FH100" s="501"/>
      <c r="FI100" s="501"/>
      <c r="FJ100" s="501"/>
      <c r="FK100" s="501"/>
      <c r="FL100" s="501"/>
      <c r="FM100" s="501"/>
      <c r="FN100" s="502"/>
      <c r="FO100" s="500"/>
      <c r="FP100" s="501"/>
      <c r="FQ100" s="501"/>
      <c r="FR100" s="501"/>
      <c r="FS100" s="501"/>
      <c r="FT100" s="501"/>
      <c r="FU100" s="501"/>
      <c r="FV100" s="501"/>
      <c r="FW100" s="501"/>
      <c r="FX100" s="502"/>
      <c r="FY100" s="500"/>
      <c r="FZ100" s="501"/>
      <c r="GA100" s="501"/>
      <c r="GB100" s="501"/>
      <c r="GC100" s="501"/>
      <c r="GD100" s="501"/>
      <c r="GE100" s="501"/>
      <c r="GF100" s="501"/>
      <c r="GG100" s="501"/>
      <c r="GH100" s="502"/>
      <c r="GI100" s="500"/>
      <c r="GJ100" s="501"/>
      <c r="GK100" s="501"/>
      <c r="GL100" s="501"/>
      <c r="GM100" s="501"/>
      <c r="GN100" s="501"/>
      <c r="GO100" s="501"/>
      <c r="GP100" s="501"/>
      <c r="GQ100" s="501"/>
      <c r="GR100" s="502"/>
      <c r="GS100" s="500"/>
      <c r="GT100" s="501"/>
      <c r="GU100" s="501"/>
      <c r="GV100" s="501"/>
      <c r="GW100" s="501"/>
      <c r="GX100" s="501"/>
      <c r="GY100" s="501"/>
      <c r="GZ100" s="501"/>
      <c r="HA100" s="501"/>
      <c r="HB100" s="502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258"/>
        <v>0</v>
      </c>
      <c r="HN100" s="279">
        <f t="shared" si="260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79" t="e">
        <f t="shared" si="261"/>
        <v>#REF!</v>
      </c>
      <c r="HQ100" s="279">
        <f>+HM100+S!HM100+E!HM100+O!HM100</f>
        <v>0</v>
      </c>
      <c r="HR100" s="279">
        <f t="shared" si="262"/>
        <v>0</v>
      </c>
      <c r="HS100" s="279" t="e">
        <f>+HO100+S!HO100+E!HO100+O!HO100</f>
        <v>#REF!</v>
      </c>
      <c r="HT100" s="279" t="e">
        <f t="shared" si="262"/>
        <v>#REF!</v>
      </c>
      <c r="HV100" s="100">
        <f t="shared" si="248"/>
        <v>0</v>
      </c>
      <c r="HW100" s="100">
        <f t="shared" si="249"/>
        <v>0</v>
      </c>
      <c r="HX100" s="100">
        <f t="shared" si="250"/>
        <v>0</v>
      </c>
      <c r="HY100" s="100">
        <f t="shared" si="251"/>
        <v>0</v>
      </c>
      <c r="HZ100" s="100">
        <f t="shared" si="252"/>
        <v>0</v>
      </c>
      <c r="IA100" s="100">
        <f t="shared" si="253"/>
        <v>0</v>
      </c>
      <c r="IB100" s="100">
        <f t="shared" si="254"/>
        <v>0</v>
      </c>
      <c r="IC100" s="100">
        <f t="shared" si="255"/>
        <v>0</v>
      </c>
      <c r="ID100" s="100">
        <f t="shared" si="256"/>
        <v>0</v>
      </c>
      <c r="IE100" s="100">
        <f t="shared" si="257"/>
        <v>0</v>
      </c>
      <c r="IK100" s="98" t="e">
        <f t="shared" si="259"/>
        <v>#REF!</v>
      </c>
    </row>
    <row r="101" spans="1:245" s="28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03"/>
      <c r="L101" s="504"/>
      <c r="M101" s="504"/>
      <c r="N101" s="504"/>
      <c r="O101" s="504"/>
      <c r="P101" s="504"/>
      <c r="Q101" s="504"/>
      <c r="R101" s="504"/>
      <c r="S101" s="504"/>
      <c r="T101" s="505"/>
      <c r="U101" s="503"/>
      <c r="V101" s="504"/>
      <c r="W101" s="504"/>
      <c r="X101" s="504"/>
      <c r="Y101" s="504"/>
      <c r="Z101" s="504"/>
      <c r="AA101" s="504"/>
      <c r="AB101" s="504"/>
      <c r="AC101" s="504"/>
      <c r="AD101" s="505"/>
      <c r="AE101" s="503"/>
      <c r="AF101" s="504"/>
      <c r="AG101" s="504"/>
      <c r="AH101" s="504"/>
      <c r="AI101" s="504"/>
      <c r="AJ101" s="504"/>
      <c r="AK101" s="504"/>
      <c r="AL101" s="504"/>
      <c r="AM101" s="504"/>
      <c r="AN101" s="505"/>
      <c r="AO101" s="503"/>
      <c r="AP101" s="504"/>
      <c r="AQ101" s="504"/>
      <c r="AR101" s="504"/>
      <c r="AS101" s="504"/>
      <c r="AT101" s="504"/>
      <c r="AU101" s="504"/>
      <c r="AV101" s="504"/>
      <c r="AW101" s="504"/>
      <c r="AX101" s="505"/>
      <c r="AY101" s="503"/>
      <c r="AZ101" s="504"/>
      <c r="BA101" s="504"/>
      <c r="BB101" s="504"/>
      <c r="BC101" s="504"/>
      <c r="BD101" s="504"/>
      <c r="BE101" s="504"/>
      <c r="BF101" s="504"/>
      <c r="BG101" s="504"/>
      <c r="BH101" s="505"/>
      <c r="BI101" s="503"/>
      <c r="BJ101" s="504"/>
      <c r="BK101" s="504"/>
      <c r="BL101" s="504"/>
      <c r="BM101" s="504"/>
      <c r="BN101" s="504"/>
      <c r="BO101" s="504"/>
      <c r="BP101" s="504"/>
      <c r="BQ101" s="504"/>
      <c r="BR101" s="505"/>
      <c r="BS101" s="503"/>
      <c r="BT101" s="504"/>
      <c r="BU101" s="504"/>
      <c r="BV101" s="504"/>
      <c r="BW101" s="504"/>
      <c r="BX101" s="504"/>
      <c r="BY101" s="504"/>
      <c r="BZ101" s="504"/>
      <c r="CA101" s="504"/>
      <c r="CB101" s="505"/>
      <c r="CC101" s="503"/>
      <c r="CD101" s="504"/>
      <c r="CE101" s="504"/>
      <c r="CF101" s="504"/>
      <c r="CG101" s="504"/>
      <c r="CH101" s="504"/>
      <c r="CI101" s="504"/>
      <c r="CJ101" s="504"/>
      <c r="CK101" s="504"/>
      <c r="CL101" s="505"/>
      <c r="CM101" s="503"/>
      <c r="CN101" s="504"/>
      <c r="CO101" s="504"/>
      <c r="CP101" s="504"/>
      <c r="CQ101" s="504"/>
      <c r="CR101" s="504"/>
      <c r="CS101" s="504"/>
      <c r="CT101" s="504"/>
      <c r="CU101" s="504"/>
      <c r="CV101" s="505"/>
      <c r="CW101" s="503"/>
      <c r="CX101" s="504"/>
      <c r="CY101" s="504"/>
      <c r="CZ101" s="504"/>
      <c r="DA101" s="504"/>
      <c r="DB101" s="504"/>
      <c r="DC101" s="504"/>
      <c r="DD101" s="504"/>
      <c r="DE101" s="504"/>
      <c r="DF101" s="505"/>
      <c r="DG101" s="503"/>
      <c r="DH101" s="504"/>
      <c r="DI101" s="504"/>
      <c r="DJ101" s="504"/>
      <c r="DK101" s="504"/>
      <c r="DL101" s="504"/>
      <c r="DM101" s="504"/>
      <c r="DN101" s="504"/>
      <c r="DO101" s="504"/>
      <c r="DP101" s="505"/>
      <c r="DQ101" s="503"/>
      <c r="DR101" s="504"/>
      <c r="DS101" s="504"/>
      <c r="DT101" s="504"/>
      <c r="DU101" s="504"/>
      <c r="DV101" s="504"/>
      <c r="DW101" s="504"/>
      <c r="DX101" s="504"/>
      <c r="DY101" s="504"/>
      <c r="DZ101" s="505"/>
      <c r="EA101" s="503"/>
      <c r="EB101" s="504"/>
      <c r="EC101" s="504"/>
      <c r="ED101" s="504"/>
      <c r="EE101" s="504"/>
      <c r="EF101" s="504"/>
      <c r="EG101" s="504"/>
      <c r="EH101" s="504"/>
      <c r="EI101" s="504"/>
      <c r="EJ101" s="505"/>
      <c r="EK101" s="503"/>
      <c r="EL101" s="504"/>
      <c r="EM101" s="504"/>
      <c r="EN101" s="504"/>
      <c r="EO101" s="504"/>
      <c r="EP101" s="504"/>
      <c r="EQ101" s="504"/>
      <c r="ER101" s="504"/>
      <c r="ES101" s="504"/>
      <c r="ET101" s="505"/>
      <c r="EU101" s="503"/>
      <c r="EV101" s="504"/>
      <c r="EW101" s="504"/>
      <c r="EX101" s="504"/>
      <c r="EY101" s="504"/>
      <c r="EZ101" s="504"/>
      <c r="FA101" s="504"/>
      <c r="FB101" s="504"/>
      <c r="FC101" s="504"/>
      <c r="FD101" s="505"/>
      <c r="FE101" s="503"/>
      <c r="FF101" s="504"/>
      <c r="FG101" s="504"/>
      <c r="FH101" s="504"/>
      <c r="FI101" s="504"/>
      <c r="FJ101" s="504"/>
      <c r="FK101" s="504"/>
      <c r="FL101" s="504"/>
      <c r="FM101" s="504"/>
      <c r="FN101" s="505"/>
      <c r="FO101" s="503"/>
      <c r="FP101" s="504"/>
      <c r="FQ101" s="504"/>
      <c r="FR101" s="504"/>
      <c r="FS101" s="504"/>
      <c r="FT101" s="504"/>
      <c r="FU101" s="504"/>
      <c r="FV101" s="504"/>
      <c r="FW101" s="504"/>
      <c r="FX101" s="505"/>
      <c r="FY101" s="503"/>
      <c r="FZ101" s="504"/>
      <c r="GA101" s="504"/>
      <c r="GB101" s="504"/>
      <c r="GC101" s="504"/>
      <c r="GD101" s="504"/>
      <c r="GE101" s="504"/>
      <c r="GF101" s="504"/>
      <c r="GG101" s="504"/>
      <c r="GH101" s="505"/>
      <c r="GI101" s="503"/>
      <c r="GJ101" s="504"/>
      <c r="GK101" s="504"/>
      <c r="GL101" s="504"/>
      <c r="GM101" s="504"/>
      <c r="GN101" s="504"/>
      <c r="GO101" s="504"/>
      <c r="GP101" s="504"/>
      <c r="GQ101" s="504"/>
      <c r="GR101" s="505"/>
      <c r="GS101" s="503"/>
      <c r="GT101" s="504"/>
      <c r="GU101" s="504"/>
      <c r="GV101" s="504"/>
      <c r="GW101" s="504"/>
      <c r="GX101" s="504"/>
      <c r="GY101" s="504"/>
      <c r="GZ101" s="504"/>
      <c r="HA101" s="504"/>
      <c r="HB101" s="505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258"/>
        <v>0</v>
      </c>
      <c r="HN101" s="84">
        <f t="shared" si="260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4" t="e">
        <f t="shared" si="261"/>
        <v>#REF!</v>
      </c>
      <c r="HQ101" s="84">
        <f>+HM101+S!HM101+E!HM101+O!HM101</f>
        <v>0</v>
      </c>
      <c r="HR101" s="84">
        <f t="shared" si="262"/>
        <v>0</v>
      </c>
      <c r="HS101" s="84" t="e">
        <f>+HO101+S!HO101+E!HO101+O!HO101</f>
        <v>#REF!</v>
      </c>
      <c r="HT101" s="84" t="e">
        <f t="shared" si="262"/>
        <v>#REF!</v>
      </c>
      <c r="HV101" s="86">
        <f t="shared" si="248"/>
        <v>0</v>
      </c>
      <c r="HW101" s="86">
        <f t="shared" si="249"/>
        <v>0</v>
      </c>
      <c r="HX101" s="86">
        <f t="shared" si="250"/>
        <v>0</v>
      </c>
      <c r="HY101" s="86">
        <f t="shared" si="251"/>
        <v>0</v>
      </c>
      <c r="HZ101" s="86">
        <f t="shared" si="252"/>
        <v>0</v>
      </c>
      <c r="IA101" s="86">
        <f t="shared" si="253"/>
        <v>0</v>
      </c>
      <c r="IB101" s="86">
        <f t="shared" si="254"/>
        <v>0</v>
      </c>
      <c r="IC101" s="86">
        <f t="shared" si="255"/>
        <v>0</v>
      </c>
      <c r="ID101" s="86">
        <f t="shared" si="256"/>
        <v>0</v>
      </c>
      <c r="IE101" s="86">
        <f t="shared" si="257"/>
        <v>0</v>
      </c>
      <c r="IK101" s="98" t="e">
        <f t="shared" si="259"/>
        <v>#REF!</v>
      </c>
    </row>
    <row r="102" spans="1:245" s="28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03"/>
      <c r="L102" s="504"/>
      <c r="M102" s="504"/>
      <c r="N102" s="504"/>
      <c r="O102" s="504"/>
      <c r="P102" s="504"/>
      <c r="Q102" s="504"/>
      <c r="R102" s="504"/>
      <c r="S102" s="504"/>
      <c r="T102" s="505"/>
      <c r="U102" s="503"/>
      <c r="V102" s="504"/>
      <c r="W102" s="504"/>
      <c r="X102" s="504"/>
      <c r="Y102" s="504"/>
      <c r="Z102" s="504"/>
      <c r="AA102" s="504"/>
      <c r="AB102" s="504"/>
      <c r="AC102" s="504"/>
      <c r="AD102" s="505"/>
      <c r="AE102" s="503"/>
      <c r="AF102" s="504"/>
      <c r="AG102" s="504"/>
      <c r="AH102" s="504"/>
      <c r="AI102" s="504"/>
      <c r="AJ102" s="504"/>
      <c r="AK102" s="504"/>
      <c r="AL102" s="504"/>
      <c r="AM102" s="504"/>
      <c r="AN102" s="505"/>
      <c r="AO102" s="503"/>
      <c r="AP102" s="504"/>
      <c r="AQ102" s="504"/>
      <c r="AR102" s="504"/>
      <c r="AS102" s="504"/>
      <c r="AT102" s="504"/>
      <c r="AU102" s="504"/>
      <c r="AV102" s="504"/>
      <c r="AW102" s="504"/>
      <c r="AX102" s="505"/>
      <c r="AY102" s="503"/>
      <c r="AZ102" s="504"/>
      <c r="BA102" s="504"/>
      <c r="BB102" s="504"/>
      <c r="BC102" s="504"/>
      <c r="BD102" s="504"/>
      <c r="BE102" s="504"/>
      <c r="BF102" s="504"/>
      <c r="BG102" s="504"/>
      <c r="BH102" s="505"/>
      <c r="BI102" s="503"/>
      <c r="BJ102" s="504"/>
      <c r="BK102" s="504"/>
      <c r="BL102" s="504"/>
      <c r="BM102" s="504"/>
      <c r="BN102" s="504"/>
      <c r="BO102" s="504"/>
      <c r="BP102" s="504"/>
      <c r="BQ102" s="504"/>
      <c r="BR102" s="505"/>
      <c r="BS102" s="503"/>
      <c r="BT102" s="504"/>
      <c r="BU102" s="504"/>
      <c r="BV102" s="504"/>
      <c r="BW102" s="504"/>
      <c r="BX102" s="504"/>
      <c r="BY102" s="504"/>
      <c r="BZ102" s="504"/>
      <c r="CA102" s="504"/>
      <c r="CB102" s="505"/>
      <c r="CC102" s="503"/>
      <c r="CD102" s="504"/>
      <c r="CE102" s="504"/>
      <c r="CF102" s="504"/>
      <c r="CG102" s="504"/>
      <c r="CH102" s="504"/>
      <c r="CI102" s="504"/>
      <c r="CJ102" s="504"/>
      <c r="CK102" s="504"/>
      <c r="CL102" s="505"/>
      <c r="CM102" s="503"/>
      <c r="CN102" s="504"/>
      <c r="CO102" s="504"/>
      <c r="CP102" s="504"/>
      <c r="CQ102" s="504"/>
      <c r="CR102" s="504"/>
      <c r="CS102" s="504"/>
      <c r="CT102" s="504"/>
      <c r="CU102" s="504"/>
      <c r="CV102" s="505"/>
      <c r="CW102" s="503"/>
      <c r="CX102" s="504"/>
      <c r="CY102" s="504"/>
      <c r="CZ102" s="504"/>
      <c r="DA102" s="504"/>
      <c r="DB102" s="504"/>
      <c r="DC102" s="504"/>
      <c r="DD102" s="504"/>
      <c r="DE102" s="504"/>
      <c r="DF102" s="505"/>
      <c r="DG102" s="503"/>
      <c r="DH102" s="504"/>
      <c r="DI102" s="504"/>
      <c r="DJ102" s="504"/>
      <c r="DK102" s="504"/>
      <c r="DL102" s="504"/>
      <c r="DM102" s="504"/>
      <c r="DN102" s="504"/>
      <c r="DO102" s="504"/>
      <c r="DP102" s="505"/>
      <c r="DQ102" s="503"/>
      <c r="DR102" s="504"/>
      <c r="DS102" s="504"/>
      <c r="DT102" s="504"/>
      <c r="DU102" s="504"/>
      <c r="DV102" s="504"/>
      <c r="DW102" s="504"/>
      <c r="DX102" s="504"/>
      <c r="DY102" s="504"/>
      <c r="DZ102" s="505"/>
      <c r="EA102" s="503"/>
      <c r="EB102" s="504"/>
      <c r="EC102" s="504"/>
      <c r="ED102" s="504"/>
      <c r="EE102" s="504"/>
      <c r="EF102" s="504"/>
      <c r="EG102" s="504"/>
      <c r="EH102" s="504"/>
      <c r="EI102" s="504"/>
      <c r="EJ102" s="505"/>
      <c r="EK102" s="503"/>
      <c r="EL102" s="504"/>
      <c r="EM102" s="504"/>
      <c r="EN102" s="504"/>
      <c r="EO102" s="504"/>
      <c r="EP102" s="504"/>
      <c r="EQ102" s="504"/>
      <c r="ER102" s="504"/>
      <c r="ES102" s="504"/>
      <c r="ET102" s="505"/>
      <c r="EU102" s="503"/>
      <c r="EV102" s="504"/>
      <c r="EW102" s="504"/>
      <c r="EX102" s="504"/>
      <c r="EY102" s="504"/>
      <c r="EZ102" s="504"/>
      <c r="FA102" s="504"/>
      <c r="FB102" s="504"/>
      <c r="FC102" s="504"/>
      <c r="FD102" s="505"/>
      <c r="FE102" s="503"/>
      <c r="FF102" s="504"/>
      <c r="FG102" s="504"/>
      <c r="FH102" s="504"/>
      <c r="FI102" s="504"/>
      <c r="FJ102" s="504"/>
      <c r="FK102" s="504"/>
      <c r="FL102" s="504"/>
      <c r="FM102" s="504"/>
      <c r="FN102" s="505"/>
      <c r="FO102" s="503"/>
      <c r="FP102" s="504"/>
      <c r="FQ102" s="504"/>
      <c r="FR102" s="504"/>
      <c r="FS102" s="504"/>
      <c r="FT102" s="504"/>
      <c r="FU102" s="504"/>
      <c r="FV102" s="504"/>
      <c r="FW102" s="504"/>
      <c r="FX102" s="505"/>
      <c r="FY102" s="503"/>
      <c r="FZ102" s="504"/>
      <c r="GA102" s="504"/>
      <c r="GB102" s="504"/>
      <c r="GC102" s="504"/>
      <c r="GD102" s="504"/>
      <c r="GE102" s="504"/>
      <c r="GF102" s="504"/>
      <c r="GG102" s="504"/>
      <c r="GH102" s="505"/>
      <c r="GI102" s="503"/>
      <c r="GJ102" s="504"/>
      <c r="GK102" s="504"/>
      <c r="GL102" s="504"/>
      <c r="GM102" s="504"/>
      <c r="GN102" s="504"/>
      <c r="GO102" s="504"/>
      <c r="GP102" s="504"/>
      <c r="GQ102" s="504"/>
      <c r="GR102" s="505"/>
      <c r="GS102" s="503"/>
      <c r="GT102" s="504"/>
      <c r="GU102" s="504"/>
      <c r="GV102" s="504"/>
      <c r="GW102" s="504"/>
      <c r="GX102" s="504"/>
      <c r="GY102" s="504"/>
      <c r="GZ102" s="504"/>
      <c r="HA102" s="504"/>
      <c r="HB102" s="505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258"/>
        <v>0</v>
      </c>
      <c r="HN102" s="84">
        <f t="shared" si="260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4" t="e">
        <f t="shared" si="261"/>
        <v>#REF!</v>
      </c>
      <c r="HQ102" s="84">
        <f>+HM102+S!HM102+E!HM102+O!HM102</f>
        <v>0</v>
      </c>
      <c r="HR102" s="84">
        <f t="shared" si="262"/>
        <v>0</v>
      </c>
      <c r="HS102" s="84" t="e">
        <f>+HO102+S!HO102+E!HO102+O!HO102</f>
        <v>#REF!</v>
      </c>
      <c r="HT102" s="84" t="e">
        <f t="shared" si="262"/>
        <v>#REF!</v>
      </c>
      <c r="HV102" s="86">
        <f t="shared" si="248"/>
        <v>0</v>
      </c>
      <c r="HW102" s="86">
        <f t="shared" si="249"/>
        <v>0</v>
      </c>
      <c r="HX102" s="86">
        <f t="shared" si="250"/>
        <v>0</v>
      </c>
      <c r="HY102" s="86">
        <f t="shared" si="251"/>
        <v>0</v>
      </c>
      <c r="HZ102" s="86">
        <f t="shared" si="252"/>
        <v>0</v>
      </c>
      <c r="IA102" s="86">
        <f t="shared" si="253"/>
        <v>0</v>
      </c>
      <c r="IB102" s="86">
        <f t="shared" si="254"/>
        <v>0</v>
      </c>
      <c r="IC102" s="86">
        <f t="shared" si="255"/>
        <v>0</v>
      </c>
      <c r="ID102" s="86">
        <f t="shared" si="256"/>
        <v>0</v>
      </c>
      <c r="IE102" s="86">
        <f t="shared" si="257"/>
        <v>0</v>
      </c>
      <c r="IK102" s="98" t="e">
        <f t="shared" si="259"/>
        <v>#REF!</v>
      </c>
    </row>
    <row r="103" spans="1:245" s="28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0" t="s">
        <v>95</v>
      </c>
      <c r="K103" s="506"/>
      <c r="L103" s="507"/>
      <c r="M103" s="507"/>
      <c r="N103" s="507"/>
      <c r="O103" s="507"/>
      <c r="P103" s="507"/>
      <c r="Q103" s="507"/>
      <c r="R103" s="507"/>
      <c r="S103" s="507"/>
      <c r="T103" s="508"/>
      <c r="U103" s="506"/>
      <c r="V103" s="507"/>
      <c r="W103" s="507"/>
      <c r="X103" s="507"/>
      <c r="Y103" s="507"/>
      <c r="Z103" s="507"/>
      <c r="AA103" s="507"/>
      <c r="AB103" s="507"/>
      <c r="AC103" s="507"/>
      <c r="AD103" s="508"/>
      <c r="AE103" s="506"/>
      <c r="AF103" s="507"/>
      <c r="AG103" s="507"/>
      <c r="AH103" s="507"/>
      <c r="AI103" s="507"/>
      <c r="AJ103" s="507"/>
      <c r="AK103" s="507"/>
      <c r="AL103" s="507"/>
      <c r="AM103" s="507"/>
      <c r="AN103" s="508"/>
      <c r="AO103" s="506"/>
      <c r="AP103" s="507"/>
      <c r="AQ103" s="507"/>
      <c r="AR103" s="507"/>
      <c r="AS103" s="507"/>
      <c r="AT103" s="507"/>
      <c r="AU103" s="507"/>
      <c r="AV103" s="507"/>
      <c r="AW103" s="507"/>
      <c r="AX103" s="508"/>
      <c r="AY103" s="506"/>
      <c r="AZ103" s="507"/>
      <c r="BA103" s="507"/>
      <c r="BB103" s="507"/>
      <c r="BC103" s="507"/>
      <c r="BD103" s="507"/>
      <c r="BE103" s="507"/>
      <c r="BF103" s="507"/>
      <c r="BG103" s="507"/>
      <c r="BH103" s="508"/>
      <c r="BI103" s="506"/>
      <c r="BJ103" s="507"/>
      <c r="BK103" s="507"/>
      <c r="BL103" s="507"/>
      <c r="BM103" s="507"/>
      <c r="BN103" s="507"/>
      <c r="BO103" s="507"/>
      <c r="BP103" s="507"/>
      <c r="BQ103" s="507"/>
      <c r="BR103" s="508"/>
      <c r="BS103" s="506"/>
      <c r="BT103" s="507"/>
      <c r="BU103" s="507"/>
      <c r="BV103" s="507"/>
      <c r="BW103" s="507"/>
      <c r="BX103" s="507"/>
      <c r="BY103" s="507"/>
      <c r="BZ103" s="507"/>
      <c r="CA103" s="507"/>
      <c r="CB103" s="508"/>
      <c r="CC103" s="506"/>
      <c r="CD103" s="507"/>
      <c r="CE103" s="507"/>
      <c r="CF103" s="507"/>
      <c r="CG103" s="507"/>
      <c r="CH103" s="507"/>
      <c r="CI103" s="507"/>
      <c r="CJ103" s="507"/>
      <c r="CK103" s="507"/>
      <c r="CL103" s="508"/>
      <c r="CM103" s="506"/>
      <c r="CN103" s="507"/>
      <c r="CO103" s="507"/>
      <c r="CP103" s="507"/>
      <c r="CQ103" s="507"/>
      <c r="CR103" s="507"/>
      <c r="CS103" s="507"/>
      <c r="CT103" s="507"/>
      <c r="CU103" s="507"/>
      <c r="CV103" s="508"/>
      <c r="CW103" s="506"/>
      <c r="CX103" s="507"/>
      <c r="CY103" s="507"/>
      <c r="CZ103" s="507"/>
      <c r="DA103" s="507"/>
      <c r="DB103" s="507"/>
      <c r="DC103" s="507"/>
      <c r="DD103" s="507"/>
      <c r="DE103" s="507"/>
      <c r="DF103" s="508"/>
      <c r="DG103" s="506"/>
      <c r="DH103" s="507"/>
      <c r="DI103" s="507"/>
      <c r="DJ103" s="507"/>
      <c r="DK103" s="507"/>
      <c r="DL103" s="507"/>
      <c r="DM103" s="507"/>
      <c r="DN103" s="507"/>
      <c r="DO103" s="507"/>
      <c r="DP103" s="508"/>
      <c r="DQ103" s="506"/>
      <c r="DR103" s="507"/>
      <c r="DS103" s="507"/>
      <c r="DT103" s="507"/>
      <c r="DU103" s="507"/>
      <c r="DV103" s="507"/>
      <c r="DW103" s="507"/>
      <c r="DX103" s="507"/>
      <c r="DY103" s="507"/>
      <c r="DZ103" s="508"/>
      <c r="EA103" s="506"/>
      <c r="EB103" s="507"/>
      <c r="EC103" s="507"/>
      <c r="ED103" s="507"/>
      <c r="EE103" s="507"/>
      <c r="EF103" s="507"/>
      <c r="EG103" s="507"/>
      <c r="EH103" s="507"/>
      <c r="EI103" s="507"/>
      <c r="EJ103" s="508"/>
      <c r="EK103" s="506"/>
      <c r="EL103" s="507"/>
      <c r="EM103" s="507"/>
      <c r="EN103" s="507"/>
      <c r="EO103" s="507"/>
      <c r="EP103" s="507"/>
      <c r="EQ103" s="507"/>
      <c r="ER103" s="507"/>
      <c r="ES103" s="507"/>
      <c r="ET103" s="508"/>
      <c r="EU103" s="506"/>
      <c r="EV103" s="507"/>
      <c r="EW103" s="507"/>
      <c r="EX103" s="507"/>
      <c r="EY103" s="507"/>
      <c r="EZ103" s="507"/>
      <c r="FA103" s="507"/>
      <c r="FB103" s="507"/>
      <c r="FC103" s="507"/>
      <c r="FD103" s="508"/>
      <c r="FE103" s="506"/>
      <c r="FF103" s="507"/>
      <c r="FG103" s="507"/>
      <c r="FH103" s="507"/>
      <c r="FI103" s="507"/>
      <c r="FJ103" s="507"/>
      <c r="FK103" s="507"/>
      <c r="FL103" s="507"/>
      <c r="FM103" s="507"/>
      <c r="FN103" s="508"/>
      <c r="FO103" s="506"/>
      <c r="FP103" s="507"/>
      <c r="FQ103" s="507"/>
      <c r="FR103" s="507"/>
      <c r="FS103" s="507"/>
      <c r="FT103" s="507"/>
      <c r="FU103" s="507"/>
      <c r="FV103" s="507"/>
      <c r="FW103" s="507"/>
      <c r="FX103" s="508"/>
      <c r="FY103" s="506"/>
      <c r="FZ103" s="507"/>
      <c r="GA103" s="507"/>
      <c r="GB103" s="507"/>
      <c r="GC103" s="507"/>
      <c r="GD103" s="507"/>
      <c r="GE103" s="507"/>
      <c r="GF103" s="507"/>
      <c r="GG103" s="507"/>
      <c r="GH103" s="508"/>
      <c r="GI103" s="506"/>
      <c r="GJ103" s="507"/>
      <c r="GK103" s="507"/>
      <c r="GL103" s="507"/>
      <c r="GM103" s="507"/>
      <c r="GN103" s="507"/>
      <c r="GO103" s="507"/>
      <c r="GP103" s="507"/>
      <c r="GQ103" s="507"/>
      <c r="GR103" s="508"/>
      <c r="GS103" s="506"/>
      <c r="GT103" s="507"/>
      <c r="GU103" s="507"/>
      <c r="GV103" s="507"/>
      <c r="GW103" s="507"/>
      <c r="GX103" s="507"/>
      <c r="GY103" s="507"/>
      <c r="GZ103" s="507"/>
      <c r="HA103" s="507"/>
      <c r="HB103" s="508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258"/>
        <v>0</v>
      </c>
      <c r="HN103" s="276">
        <f t="shared" si="260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76" t="e">
        <f t="shared" si="261"/>
        <v>#REF!</v>
      </c>
      <c r="HQ103" s="276">
        <f>+HM103+S!HM103+E!HM103+O!HM103</f>
        <v>0</v>
      </c>
      <c r="HR103" s="276">
        <f t="shared" si="262"/>
        <v>0</v>
      </c>
      <c r="HS103" s="276" t="e">
        <f>+HO103+S!HO103+E!HO103+O!HO103</f>
        <v>#REF!</v>
      </c>
      <c r="HT103" s="276" t="e">
        <f t="shared" si="262"/>
        <v>#REF!</v>
      </c>
      <c r="HV103" s="277">
        <f t="shared" si="248"/>
        <v>0</v>
      </c>
      <c r="HW103" s="277">
        <f t="shared" si="249"/>
        <v>0</v>
      </c>
      <c r="HX103" s="277">
        <f t="shared" si="250"/>
        <v>0</v>
      </c>
      <c r="HY103" s="277">
        <f t="shared" si="251"/>
        <v>0</v>
      </c>
      <c r="HZ103" s="277">
        <f t="shared" si="252"/>
        <v>0</v>
      </c>
      <c r="IA103" s="277">
        <f t="shared" si="253"/>
        <v>0</v>
      </c>
      <c r="IB103" s="277">
        <f t="shared" si="254"/>
        <v>0</v>
      </c>
      <c r="IC103" s="277">
        <f t="shared" si="255"/>
        <v>0</v>
      </c>
      <c r="ID103" s="277">
        <f t="shared" si="256"/>
        <v>0</v>
      </c>
      <c r="IE103" s="277">
        <f t="shared" si="257"/>
        <v>0</v>
      </c>
      <c r="IK103" s="98" t="e">
        <f t="shared" si="259"/>
        <v>#REF!</v>
      </c>
    </row>
    <row r="104" spans="1:245" s="28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1" t="s">
        <v>97</v>
      </c>
      <c r="K104" s="509"/>
      <c r="L104" s="510"/>
      <c r="M104" s="510"/>
      <c r="N104" s="510"/>
      <c r="O104" s="510"/>
      <c r="P104" s="510"/>
      <c r="Q104" s="510"/>
      <c r="R104" s="510"/>
      <c r="S104" s="510"/>
      <c r="T104" s="511"/>
      <c r="U104" s="509"/>
      <c r="V104" s="510"/>
      <c r="W104" s="510"/>
      <c r="X104" s="510"/>
      <c r="Y104" s="510"/>
      <c r="Z104" s="510"/>
      <c r="AA104" s="510"/>
      <c r="AB104" s="510"/>
      <c r="AC104" s="510"/>
      <c r="AD104" s="511"/>
      <c r="AE104" s="509"/>
      <c r="AF104" s="510"/>
      <c r="AG104" s="510"/>
      <c r="AH104" s="510"/>
      <c r="AI104" s="510"/>
      <c r="AJ104" s="510"/>
      <c r="AK104" s="510"/>
      <c r="AL104" s="510"/>
      <c r="AM104" s="510"/>
      <c r="AN104" s="511"/>
      <c r="AO104" s="509"/>
      <c r="AP104" s="510"/>
      <c r="AQ104" s="510"/>
      <c r="AR104" s="510"/>
      <c r="AS104" s="510"/>
      <c r="AT104" s="510"/>
      <c r="AU104" s="510"/>
      <c r="AV104" s="510"/>
      <c r="AW104" s="510"/>
      <c r="AX104" s="511"/>
      <c r="AY104" s="509"/>
      <c r="AZ104" s="510"/>
      <c r="BA104" s="510"/>
      <c r="BB104" s="510"/>
      <c r="BC104" s="510"/>
      <c r="BD104" s="510"/>
      <c r="BE104" s="510"/>
      <c r="BF104" s="510"/>
      <c r="BG104" s="510"/>
      <c r="BH104" s="511"/>
      <c r="BI104" s="509"/>
      <c r="BJ104" s="510"/>
      <c r="BK104" s="510"/>
      <c r="BL104" s="510"/>
      <c r="BM104" s="510"/>
      <c r="BN104" s="510"/>
      <c r="BO104" s="510"/>
      <c r="BP104" s="510"/>
      <c r="BQ104" s="510"/>
      <c r="BR104" s="511"/>
      <c r="BS104" s="509"/>
      <c r="BT104" s="510"/>
      <c r="BU104" s="510"/>
      <c r="BV104" s="510"/>
      <c r="BW104" s="510"/>
      <c r="BX104" s="510"/>
      <c r="BY104" s="510"/>
      <c r="BZ104" s="510"/>
      <c r="CA104" s="510"/>
      <c r="CB104" s="511"/>
      <c r="CC104" s="509"/>
      <c r="CD104" s="510"/>
      <c r="CE104" s="510"/>
      <c r="CF104" s="510"/>
      <c r="CG104" s="510"/>
      <c r="CH104" s="510"/>
      <c r="CI104" s="510"/>
      <c r="CJ104" s="510"/>
      <c r="CK104" s="510"/>
      <c r="CL104" s="511"/>
      <c r="CM104" s="509"/>
      <c r="CN104" s="510"/>
      <c r="CO104" s="510"/>
      <c r="CP104" s="510"/>
      <c r="CQ104" s="510"/>
      <c r="CR104" s="510"/>
      <c r="CS104" s="510"/>
      <c r="CT104" s="510"/>
      <c r="CU104" s="510"/>
      <c r="CV104" s="511"/>
      <c r="CW104" s="509"/>
      <c r="CX104" s="510"/>
      <c r="CY104" s="510"/>
      <c r="CZ104" s="510"/>
      <c r="DA104" s="510"/>
      <c r="DB104" s="510"/>
      <c r="DC104" s="510"/>
      <c r="DD104" s="510"/>
      <c r="DE104" s="510"/>
      <c r="DF104" s="511"/>
      <c r="DG104" s="509"/>
      <c r="DH104" s="510"/>
      <c r="DI104" s="510"/>
      <c r="DJ104" s="510"/>
      <c r="DK104" s="510"/>
      <c r="DL104" s="510"/>
      <c r="DM104" s="510"/>
      <c r="DN104" s="510"/>
      <c r="DO104" s="510"/>
      <c r="DP104" s="511"/>
      <c r="DQ104" s="509"/>
      <c r="DR104" s="510"/>
      <c r="DS104" s="510"/>
      <c r="DT104" s="510"/>
      <c r="DU104" s="510"/>
      <c r="DV104" s="510"/>
      <c r="DW104" s="510"/>
      <c r="DX104" s="510"/>
      <c r="DY104" s="510"/>
      <c r="DZ104" s="511"/>
      <c r="EA104" s="509"/>
      <c r="EB104" s="510"/>
      <c r="EC104" s="510"/>
      <c r="ED104" s="510"/>
      <c r="EE104" s="510"/>
      <c r="EF104" s="510"/>
      <c r="EG104" s="510"/>
      <c r="EH104" s="510"/>
      <c r="EI104" s="510"/>
      <c r="EJ104" s="511"/>
      <c r="EK104" s="509"/>
      <c r="EL104" s="510"/>
      <c r="EM104" s="510"/>
      <c r="EN104" s="510"/>
      <c r="EO104" s="510"/>
      <c r="EP104" s="510"/>
      <c r="EQ104" s="510"/>
      <c r="ER104" s="510"/>
      <c r="ES104" s="510"/>
      <c r="ET104" s="511"/>
      <c r="EU104" s="509"/>
      <c r="EV104" s="510"/>
      <c r="EW104" s="510"/>
      <c r="EX104" s="510"/>
      <c r="EY104" s="510"/>
      <c r="EZ104" s="510"/>
      <c r="FA104" s="510"/>
      <c r="FB104" s="510"/>
      <c r="FC104" s="510"/>
      <c r="FD104" s="511"/>
      <c r="FE104" s="509"/>
      <c r="FF104" s="510"/>
      <c r="FG104" s="510"/>
      <c r="FH104" s="510"/>
      <c r="FI104" s="510"/>
      <c r="FJ104" s="510"/>
      <c r="FK104" s="510"/>
      <c r="FL104" s="510"/>
      <c r="FM104" s="510"/>
      <c r="FN104" s="511"/>
      <c r="FO104" s="509"/>
      <c r="FP104" s="510"/>
      <c r="FQ104" s="510"/>
      <c r="FR104" s="510"/>
      <c r="FS104" s="510"/>
      <c r="FT104" s="510"/>
      <c r="FU104" s="510"/>
      <c r="FV104" s="510"/>
      <c r="FW104" s="510"/>
      <c r="FX104" s="511"/>
      <c r="FY104" s="509"/>
      <c r="FZ104" s="510"/>
      <c r="GA104" s="510"/>
      <c r="GB104" s="510"/>
      <c r="GC104" s="510"/>
      <c r="GD104" s="510"/>
      <c r="GE104" s="510"/>
      <c r="GF104" s="510"/>
      <c r="GG104" s="510"/>
      <c r="GH104" s="511"/>
      <c r="GI104" s="509"/>
      <c r="GJ104" s="510"/>
      <c r="GK104" s="510"/>
      <c r="GL104" s="510"/>
      <c r="GM104" s="510"/>
      <c r="GN104" s="510"/>
      <c r="GO104" s="510"/>
      <c r="GP104" s="510"/>
      <c r="GQ104" s="510"/>
      <c r="GR104" s="511"/>
      <c r="GS104" s="509"/>
      <c r="GT104" s="510"/>
      <c r="GU104" s="510"/>
      <c r="GV104" s="510"/>
      <c r="GW104" s="510"/>
      <c r="GX104" s="510"/>
      <c r="GY104" s="510"/>
      <c r="GZ104" s="510"/>
      <c r="HA104" s="510"/>
      <c r="HB104" s="511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258"/>
        <v>0</v>
      </c>
      <c r="HN104" s="279">
        <f t="shared" si="260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79" t="e">
        <f t="shared" si="261"/>
        <v>#REF!</v>
      </c>
      <c r="HQ104" s="279">
        <f>+HM104+S!HM104+E!HM104+O!HM104</f>
        <v>0</v>
      </c>
      <c r="HR104" s="279">
        <f t="shared" si="262"/>
        <v>0</v>
      </c>
      <c r="HS104" s="279" t="e">
        <f>+HO104+S!HO104+E!HO104+O!HO104</f>
        <v>#REF!</v>
      </c>
      <c r="HT104" s="279" t="e">
        <f t="shared" si="262"/>
        <v>#REF!</v>
      </c>
      <c r="HV104" s="100">
        <f t="shared" si="248"/>
        <v>0</v>
      </c>
      <c r="HW104" s="100">
        <f t="shared" si="249"/>
        <v>0</v>
      </c>
      <c r="HX104" s="100">
        <f t="shared" si="250"/>
        <v>0</v>
      </c>
      <c r="HY104" s="100">
        <f t="shared" si="251"/>
        <v>0</v>
      </c>
      <c r="HZ104" s="100">
        <f t="shared" si="252"/>
        <v>0</v>
      </c>
      <c r="IA104" s="100">
        <f t="shared" si="253"/>
        <v>0</v>
      </c>
      <c r="IB104" s="100">
        <f t="shared" si="254"/>
        <v>0</v>
      </c>
      <c r="IC104" s="100">
        <f t="shared" si="255"/>
        <v>0</v>
      </c>
      <c r="ID104" s="100">
        <f t="shared" si="256"/>
        <v>0</v>
      </c>
      <c r="IE104" s="100">
        <f t="shared" si="257"/>
        <v>0</v>
      </c>
      <c r="IK104" s="98" t="e">
        <f t="shared" si="259"/>
        <v>#REF!</v>
      </c>
    </row>
    <row r="105" spans="1:245" s="28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12"/>
      <c r="L105" s="513"/>
      <c r="M105" s="513"/>
      <c r="N105" s="513"/>
      <c r="O105" s="513"/>
      <c r="P105" s="513"/>
      <c r="Q105" s="513"/>
      <c r="R105" s="513"/>
      <c r="S105" s="513"/>
      <c r="T105" s="514"/>
      <c r="U105" s="512"/>
      <c r="V105" s="513"/>
      <c r="W105" s="513"/>
      <c r="X105" s="513"/>
      <c r="Y105" s="513"/>
      <c r="Z105" s="513"/>
      <c r="AA105" s="513"/>
      <c r="AB105" s="513"/>
      <c r="AC105" s="513"/>
      <c r="AD105" s="514"/>
      <c r="AE105" s="512"/>
      <c r="AF105" s="513"/>
      <c r="AG105" s="513"/>
      <c r="AH105" s="513"/>
      <c r="AI105" s="513"/>
      <c r="AJ105" s="513"/>
      <c r="AK105" s="513"/>
      <c r="AL105" s="513"/>
      <c r="AM105" s="513"/>
      <c r="AN105" s="514"/>
      <c r="AO105" s="512"/>
      <c r="AP105" s="513"/>
      <c r="AQ105" s="513"/>
      <c r="AR105" s="513"/>
      <c r="AS105" s="513"/>
      <c r="AT105" s="513"/>
      <c r="AU105" s="513"/>
      <c r="AV105" s="513"/>
      <c r="AW105" s="513"/>
      <c r="AX105" s="514"/>
      <c r="AY105" s="512"/>
      <c r="AZ105" s="513"/>
      <c r="BA105" s="513"/>
      <c r="BB105" s="513"/>
      <c r="BC105" s="513"/>
      <c r="BD105" s="513"/>
      <c r="BE105" s="513"/>
      <c r="BF105" s="513"/>
      <c r="BG105" s="513"/>
      <c r="BH105" s="514"/>
      <c r="BI105" s="512"/>
      <c r="BJ105" s="513"/>
      <c r="BK105" s="513"/>
      <c r="BL105" s="513"/>
      <c r="BM105" s="513"/>
      <c r="BN105" s="513"/>
      <c r="BO105" s="513"/>
      <c r="BP105" s="513"/>
      <c r="BQ105" s="513"/>
      <c r="BR105" s="514"/>
      <c r="BS105" s="512"/>
      <c r="BT105" s="513"/>
      <c r="BU105" s="513"/>
      <c r="BV105" s="513"/>
      <c r="BW105" s="513"/>
      <c r="BX105" s="513"/>
      <c r="BY105" s="513"/>
      <c r="BZ105" s="513"/>
      <c r="CA105" s="513"/>
      <c r="CB105" s="514"/>
      <c r="CC105" s="512"/>
      <c r="CD105" s="513"/>
      <c r="CE105" s="513"/>
      <c r="CF105" s="513"/>
      <c r="CG105" s="513"/>
      <c r="CH105" s="513"/>
      <c r="CI105" s="513"/>
      <c r="CJ105" s="513"/>
      <c r="CK105" s="513"/>
      <c r="CL105" s="514"/>
      <c r="CM105" s="512"/>
      <c r="CN105" s="513"/>
      <c r="CO105" s="513"/>
      <c r="CP105" s="513"/>
      <c r="CQ105" s="513"/>
      <c r="CR105" s="513"/>
      <c r="CS105" s="513"/>
      <c r="CT105" s="513"/>
      <c r="CU105" s="513"/>
      <c r="CV105" s="514"/>
      <c r="CW105" s="512"/>
      <c r="CX105" s="513"/>
      <c r="CY105" s="513"/>
      <c r="CZ105" s="513"/>
      <c r="DA105" s="513"/>
      <c r="DB105" s="513"/>
      <c r="DC105" s="513"/>
      <c r="DD105" s="513"/>
      <c r="DE105" s="513"/>
      <c r="DF105" s="514"/>
      <c r="DG105" s="512"/>
      <c r="DH105" s="513"/>
      <c r="DI105" s="513"/>
      <c r="DJ105" s="513"/>
      <c r="DK105" s="513"/>
      <c r="DL105" s="513"/>
      <c r="DM105" s="513"/>
      <c r="DN105" s="513"/>
      <c r="DO105" s="513"/>
      <c r="DP105" s="514"/>
      <c r="DQ105" s="512"/>
      <c r="DR105" s="513"/>
      <c r="DS105" s="513"/>
      <c r="DT105" s="513"/>
      <c r="DU105" s="513"/>
      <c r="DV105" s="513"/>
      <c r="DW105" s="513"/>
      <c r="DX105" s="513"/>
      <c r="DY105" s="513"/>
      <c r="DZ105" s="514"/>
      <c r="EA105" s="512"/>
      <c r="EB105" s="513"/>
      <c r="EC105" s="513"/>
      <c r="ED105" s="513"/>
      <c r="EE105" s="513"/>
      <c r="EF105" s="513"/>
      <c r="EG105" s="513"/>
      <c r="EH105" s="513"/>
      <c r="EI105" s="513"/>
      <c r="EJ105" s="514"/>
      <c r="EK105" s="512"/>
      <c r="EL105" s="513"/>
      <c r="EM105" s="513"/>
      <c r="EN105" s="513"/>
      <c r="EO105" s="513"/>
      <c r="EP105" s="513"/>
      <c r="EQ105" s="513"/>
      <c r="ER105" s="513"/>
      <c r="ES105" s="513"/>
      <c r="ET105" s="514"/>
      <c r="EU105" s="512"/>
      <c r="EV105" s="513"/>
      <c r="EW105" s="513"/>
      <c r="EX105" s="513"/>
      <c r="EY105" s="513"/>
      <c r="EZ105" s="513"/>
      <c r="FA105" s="513"/>
      <c r="FB105" s="513"/>
      <c r="FC105" s="513"/>
      <c r="FD105" s="514"/>
      <c r="FE105" s="512"/>
      <c r="FF105" s="513"/>
      <c r="FG105" s="513"/>
      <c r="FH105" s="513"/>
      <c r="FI105" s="513"/>
      <c r="FJ105" s="513"/>
      <c r="FK105" s="513"/>
      <c r="FL105" s="513"/>
      <c r="FM105" s="513"/>
      <c r="FN105" s="514"/>
      <c r="FO105" s="512"/>
      <c r="FP105" s="513"/>
      <c r="FQ105" s="513"/>
      <c r="FR105" s="513"/>
      <c r="FS105" s="513"/>
      <c r="FT105" s="513"/>
      <c r="FU105" s="513"/>
      <c r="FV105" s="513"/>
      <c r="FW105" s="513"/>
      <c r="FX105" s="514"/>
      <c r="FY105" s="512"/>
      <c r="FZ105" s="513"/>
      <c r="GA105" s="513"/>
      <c r="GB105" s="513"/>
      <c r="GC105" s="513"/>
      <c r="GD105" s="513"/>
      <c r="GE105" s="513"/>
      <c r="GF105" s="513"/>
      <c r="GG105" s="513"/>
      <c r="GH105" s="514"/>
      <c r="GI105" s="512"/>
      <c r="GJ105" s="513"/>
      <c r="GK105" s="513"/>
      <c r="GL105" s="513"/>
      <c r="GM105" s="513"/>
      <c r="GN105" s="513"/>
      <c r="GO105" s="513"/>
      <c r="GP105" s="513"/>
      <c r="GQ105" s="513"/>
      <c r="GR105" s="514"/>
      <c r="GS105" s="512"/>
      <c r="GT105" s="513"/>
      <c r="GU105" s="513"/>
      <c r="GV105" s="513"/>
      <c r="GW105" s="513"/>
      <c r="GX105" s="513"/>
      <c r="GY105" s="513"/>
      <c r="GZ105" s="513"/>
      <c r="HA105" s="513"/>
      <c r="HB105" s="514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258"/>
        <v>0</v>
      </c>
      <c r="HN105" s="84">
        <f t="shared" si="260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4" t="e">
        <f t="shared" si="261"/>
        <v>#REF!</v>
      </c>
      <c r="HQ105" s="84">
        <f>+HM105+S!HM105+E!HM105+O!HM105</f>
        <v>0</v>
      </c>
      <c r="HR105" s="84">
        <f t="shared" si="262"/>
        <v>0</v>
      </c>
      <c r="HS105" s="84" t="e">
        <f>+HO105+S!HO105+E!HO105+O!HO105</f>
        <v>#REF!</v>
      </c>
      <c r="HT105" s="84" t="e">
        <f t="shared" si="262"/>
        <v>#REF!</v>
      </c>
      <c r="HV105" s="86">
        <f t="shared" si="248"/>
        <v>0</v>
      </c>
      <c r="HW105" s="86">
        <f t="shared" si="249"/>
        <v>0</v>
      </c>
      <c r="HX105" s="86">
        <f t="shared" si="250"/>
        <v>0</v>
      </c>
      <c r="HY105" s="86">
        <f t="shared" si="251"/>
        <v>0</v>
      </c>
      <c r="HZ105" s="86">
        <f t="shared" si="252"/>
        <v>0</v>
      </c>
      <c r="IA105" s="86">
        <f t="shared" si="253"/>
        <v>0</v>
      </c>
      <c r="IB105" s="86">
        <f t="shared" si="254"/>
        <v>0</v>
      </c>
      <c r="IC105" s="86">
        <f t="shared" si="255"/>
        <v>0</v>
      </c>
      <c r="ID105" s="86">
        <f t="shared" si="256"/>
        <v>0</v>
      </c>
      <c r="IE105" s="86">
        <f t="shared" si="257"/>
        <v>0</v>
      </c>
      <c r="IK105" s="98" t="e">
        <f t="shared" si="259"/>
        <v>#REF!</v>
      </c>
    </row>
    <row r="106" spans="1:245" s="28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12"/>
      <c r="L106" s="513"/>
      <c r="M106" s="513"/>
      <c r="N106" s="513"/>
      <c r="O106" s="513"/>
      <c r="P106" s="513"/>
      <c r="Q106" s="513"/>
      <c r="R106" s="513"/>
      <c r="S106" s="513"/>
      <c r="T106" s="514"/>
      <c r="U106" s="512"/>
      <c r="V106" s="513"/>
      <c r="W106" s="513"/>
      <c r="X106" s="513"/>
      <c r="Y106" s="513"/>
      <c r="Z106" s="513"/>
      <c r="AA106" s="513"/>
      <c r="AB106" s="513"/>
      <c r="AC106" s="513"/>
      <c r="AD106" s="514"/>
      <c r="AE106" s="512"/>
      <c r="AF106" s="513"/>
      <c r="AG106" s="513"/>
      <c r="AH106" s="513"/>
      <c r="AI106" s="513"/>
      <c r="AJ106" s="513"/>
      <c r="AK106" s="513"/>
      <c r="AL106" s="513"/>
      <c r="AM106" s="513"/>
      <c r="AN106" s="514"/>
      <c r="AO106" s="512"/>
      <c r="AP106" s="513"/>
      <c r="AQ106" s="513"/>
      <c r="AR106" s="513"/>
      <c r="AS106" s="513"/>
      <c r="AT106" s="513"/>
      <c r="AU106" s="513"/>
      <c r="AV106" s="513"/>
      <c r="AW106" s="513"/>
      <c r="AX106" s="514"/>
      <c r="AY106" s="512"/>
      <c r="AZ106" s="513"/>
      <c r="BA106" s="513"/>
      <c r="BB106" s="513"/>
      <c r="BC106" s="513"/>
      <c r="BD106" s="513"/>
      <c r="BE106" s="513"/>
      <c r="BF106" s="513"/>
      <c r="BG106" s="513"/>
      <c r="BH106" s="514"/>
      <c r="BI106" s="512"/>
      <c r="BJ106" s="513"/>
      <c r="BK106" s="513"/>
      <c r="BL106" s="513"/>
      <c r="BM106" s="513"/>
      <c r="BN106" s="513"/>
      <c r="BO106" s="513"/>
      <c r="BP106" s="513"/>
      <c r="BQ106" s="513"/>
      <c r="BR106" s="514"/>
      <c r="BS106" s="512"/>
      <c r="BT106" s="513"/>
      <c r="BU106" s="513"/>
      <c r="BV106" s="513"/>
      <c r="BW106" s="513"/>
      <c r="BX106" s="513"/>
      <c r="BY106" s="513"/>
      <c r="BZ106" s="513"/>
      <c r="CA106" s="513"/>
      <c r="CB106" s="514"/>
      <c r="CC106" s="512"/>
      <c r="CD106" s="513"/>
      <c r="CE106" s="513"/>
      <c r="CF106" s="513"/>
      <c r="CG106" s="513"/>
      <c r="CH106" s="513"/>
      <c r="CI106" s="513"/>
      <c r="CJ106" s="513"/>
      <c r="CK106" s="513"/>
      <c r="CL106" s="514"/>
      <c r="CM106" s="512"/>
      <c r="CN106" s="513"/>
      <c r="CO106" s="513"/>
      <c r="CP106" s="513"/>
      <c r="CQ106" s="513"/>
      <c r="CR106" s="513"/>
      <c r="CS106" s="513"/>
      <c r="CT106" s="513"/>
      <c r="CU106" s="513"/>
      <c r="CV106" s="514"/>
      <c r="CW106" s="512"/>
      <c r="CX106" s="513"/>
      <c r="CY106" s="513"/>
      <c r="CZ106" s="513"/>
      <c r="DA106" s="513"/>
      <c r="DB106" s="513"/>
      <c r="DC106" s="513"/>
      <c r="DD106" s="513"/>
      <c r="DE106" s="513"/>
      <c r="DF106" s="514"/>
      <c r="DG106" s="512"/>
      <c r="DH106" s="513"/>
      <c r="DI106" s="513"/>
      <c r="DJ106" s="513"/>
      <c r="DK106" s="513"/>
      <c r="DL106" s="513"/>
      <c r="DM106" s="513"/>
      <c r="DN106" s="513"/>
      <c r="DO106" s="513"/>
      <c r="DP106" s="514"/>
      <c r="DQ106" s="512"/>
      <c r="DR106" s="513"/>
      <c r="DS106" s="513"/>
      <c r="DT106" s="513"/>
      <c r="DU106" s="513"/>
      <c r="DV106" s="513"/>
      <c r="DW106" s="513"/>
      <c r="DX106" s="513"/>
      <c r="DY106" s="513"/>
      <c r="DZ106" s="514"/>
      <c r="EA106" s="512"/>
      <c r="EB106" s="513"/>
      <c r="EC106" s="513"/>
      <c r="ED106" s="513"/>
      <c r="EE106" s="513"/>
      <c r="EF106" s="513"/>
      <c r="EG106" s="513"/>
      <c r="EH106" s="513"/>
      <c r="EI106" s="513"/>
      <c r="EJ106" s="514"/>
      <c r="EK106" s="512"/>
      <c r="EL106" s="513"/>
      <c r="EM106" s="513"/>
      <c r="EN106" s="513"/>
      <c r="EO106" s="513"/>
      <c r="EP106" s="513"/>
      <c r="EQ106" s="513"/>
      <c r="ER106" s="513"/>
      <c r="ES106" s="513"/>
      <c r="ET106" s="514"/>
      <c r="EU106" s="512"/>
      <c r="EV106" s="513"/>
      <c r="EW106" s="513"/>
      <c r="EX106" s="513"/>
      <c r="EY106" s="513"/>
      <c r="EZ106" s="513"/>
      <c r="FA106" s="513"/>
      <c r="FB106" s="513"/>
      <c r="FC106" s="513"/>
      <c r="FD106" s="514"/>
      <c r="FE106" s="512"/>
      <c r="FF106" s="513"/>
      <c r="FG106" s="513"/>
      <c r="FH106" s="513"/>
      <c r="FI106" s="513"/>
      <c r="FJ106" s="513"/>
      <c r="FK106" s="513"/>
      <c r="FL106" s="513"/>
      <c r="FM106" s="513"/>
      <c r="FN106" s="514"/>
      <c r="FO106" s="512"/>
      <c r="FP106" s="513"/>
      <c r="FQ106" s="513"/>
      <c r="FR106" s="513"/>
      <c r="FS106" s="513"/>
      <c r="FT106" s="513"/>
      <c r="FU106" s="513"/>
      <c r="FV106" s="513"/>
      <c r="FW106" s="513"/>
      <c r="FX106" s="514"/>
      <c r="FY106" s="512"/>
      <c r="FZ106" s="513"/>
      <c r="GA106" s="513"/>
      <c r="GB106" s="513"/>
      <c r="GC106" s="513"/>
      <c r="GD106" s="513"/>
      <c r="GE106" s="513"/>
      <c r="GF106" s="513"/>
      <c r="GG106" s="513"/>
      <c r="GH106" s="514"/>
      <c r="GI106" s="512"/>
      <c r="GJ106" s="513"/>
      <c r="GK106" s="513"/>
      <c r="GL106" s="513"/>
      <c r="GM106" s="513"/>
      <c r="GN106" s="513"/>
      <c r="GO106" s="513"/>
      <c r="GP106" s="513"/>
      <c r="GQ106" s="513"/>
      <c r="GR106" s="514"/>
      <c r="GS106" s="512"/>
      <c r="GT106" s="513"/>
      <c r="GU106" s="513"/>
      <c r="GV106" s="513"/>
      <c r="GW106" s="513"/>
      <c r="GX106" s="513"/>
      <c r="GY106" s="513"/>
      <c r="GZ106" s="513"/>
      <c r="HA106" s="513"/>
      <c r="HB106" s="514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258"/>
        <v>0</v>
      </c>
      <c r="HN106" s="84">
        <f t="shared" si="260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4" t="e">
        <f t="shared" si="261"/>
        <v>#REF!</v>
      </c>
      <c r="HQ106" s="84">
        <f>+HM106+S!HM106+E!HM106+O!HM106</f>
        <v>0</v>
      </c>
      <c r="HR106" s="84">
        <f t="shared" si="262"/>
        <v>0</v>
      </c>
      <c r="HS106" s="84" t="e">
        <f>+HO106+S!HO106+E!HO106+O!HO106</f>
        <v>#REF!</v>
      </c>
      <c r="HT106" s="84" t="e">
        <f t="shared" si="262"/>
        <v>#REF!</v>
      </c>
      <c r="HV106" s="86">
        <f t="shared" si="248"/>
        <v>0</v>
      </c>
      <c r="HW106" s="86">
        <f t="shared" si="249"/>
        <v>0</v>
      </c>
      <c r="HX106" s="86">
        <f t="shared" si="250"/>
        <v>0</v>
      </c>
      <c r="HY106" s="86">
        <f t="shared" si="251"/>
        <v>0</v>
      </c>
      <c r="HZ106" s="86">
        <f t="shared" si="252"/>
        <v>0</v>
      </c>
      <c r="IA106" s="86">
        <f t="shared" si="253"/>
        <v>0</v>
      </c>
      <c r="IB106" s="86">
        <f t="shared" si="254"/>
        <v>0</v>
      </c>
      <c r="IC106" s="86">
        <f t="shared" si="255"/>
        <v>0</v>
      </c>
      <c r="ID106" s="86">
        <f t="shared" si="256"/>
        <v>0</v>
      </c>
      <c r="IE106" s="86">
        <f t="shared" si="257"/>
        <v>0</v>
      </c>
      <c r="IK106" s="98" t="e">
        <f t="shared" si="259"/>
        <v>#REF!</v>
      </c>
    </row>
    <row r="107" spans="1:245" s="28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0" t="s">
        <v>100</v>
      </c>
      <c r="K107" s="515"/>
      <c r="L107" s="516"/>
      <c r="M107" s="516"/>
      <c r="N107" s="516"/>
      <c r="O107" s="516"/>
      <c r="P107" s="516"/>
      <c r="Q107" s="516"/>
      <c r="R107" s="516"/>
      <c r="S107" s="516"/>
      <c r="T107" s="517"/>
      <c r="U107" s="515"/>
      <c r="V107" s="516"/>
      <c r="W107" s="516"/>
      <c r="X107" s="516"/>
      <c r="Y107" s="516"/>
      <c r="Z107" s="516"/>
      <c r="AA107" s="516"/>
      <c r="AB107" s="516"/>
      <c r="AC107" s="516"/>
      <c r="AD107" s="517"/>
      <c r="AE107" s="515"/>
      <c r="AF107" s="516"/>
      <c r="AG107" s="516"/>
      <c r="AH107" s="516"/>
      <c r="AI107" s="516"/>
      <c r="AJ107" s="516"/>
      <c r="AK107" s="516"/>
      <c r="AL107" s="516"/>
      <c r="AM107" s="516"/>
      <c r="AN107" s="517"/>
      <c r="AO107" s="515"/>
      <c r="AP107" s="516"/>
      <c r="AQ107" s="516"/>
      <c r="AR107" s="516"/>
      <c r="AS107" s="516"/>
      <c r="AT107" s="516"/>
      <c r="AU107" s="516"/>
      <c r="AV107" s="516"/>
      <c r="AW107" s="516"/>
      <c r="AX107" s="517"/>
      <c r="AY107" s="515"/>
      <c r="AZ107" s="516"/>
      <c r="BA107" s="516"/>
      <c r="BB107" s="516"/>
      <c r="BC107" s="516"/>
      <c r="BD107" s="516"/>
      <c r="BE107" s="516"/>
      <c r="BF107" s="516"/>
      <c r="BG107" s="516"/>
      <c r="BH107" s="517"/>
      <c r="BI107" s="515"/>
      <c r="BJ107" s="516"/>
      <c r="BK107" s="516"/>
      <c r="BL107" s="516"/>
      <c r="BM107" s="516"/>
      <c r="BN107" s="516"/>
      <c r="BO107" s="516"/>
      <c r="BP107" s="516"/>
      <c r="BQ107" s="516"/>
      <c r="BR107" s="517"/>
      <c r="BS107" s="515"/>
      <c r="BT107" s="516"/>
      <c r="BU107" s="516"/>
      <c r="BV107" s="516"/>
      <c r="BW107" s="516"/>
      <c r="BX107" s="516"/>
      <c r="BY107" s="516"/>
      <c r="BZ107" s="516"/>
      <c r="CA107" s="516"/>
      <c r="CB107" s="517"/>
      <c r="CC107" s="515"/>
      <c r="CD107" s="516"/>
      <c r="CE107" s="516"/>
      <c r="CF107" s="516"/>
      <c r="CG107" s="516"/>
      <c r="CH107" s="516"/>
      <c r="CI107" s="516"/>
      <c r="CJ107" s="516"/>
      <c r="CK107" s="516"/>
      <c r="CL107" s="517"/>
      <c r="CM107" s="515"/>
      <c r="CN107" s="516"/>
      <c r="CO107" s="516"/>
      <c r="CP107" s="516"/>
      <c r="CQ107" s="516"/>
      <c r="CR107" s="516"/>
      <c r="CS107" s="516"/>
      <c r="CT107" s="516"/>
      <c r="CU107" s="516"/>
      <c r="CV107" s="517"/>
      <c r="CW107" s="515"/>
      <c r="CX107" s="516"/>
      <c r="CY107" s="516"/>
      <c r="CZ107" s="516"/>
      <c r="DA107" s="516"/>
      <c r="DB107" s="516"/>
      <c r="DC107" s="516"/>
      <c r="DD107" s="516"/>
      <c r="DE107" s="516"/>
      <c r="DF107" s="517"/>
      <c r="DG107" s="515"/>
      <c r="DH107" s="516"/>
      <c r="DI107" s="516"/>
      <c r="DJ107" s="516"/>
      <c r="DK107" s="516"/>
      <c r="DL107" s="516"/>
      <c r="DM107" s="516"/>
      <c r="DN107" s="516"/>
      <c r="DO107" s="516"/>
      <c r="DP107" s="517"/>
      <c r="DQ107" s="515"/>
      <c r="DR107" s="516"/>
      <c r="DS107" s="516"/>
      <c r="DT107" s="516"/>
      <c r="DU107" s="516"/>
      <c r="DV107" s="516"/>
      <c r="DW107" s="516"/>
      <c r="DX107" s="516"/>
      <c r="DY107" s="516"/>
      <c r="DZ107" s="517"/>
      <c r="EA107" s="515"/>
      <c r="EB107" s="516"/>
      <c r="EC107" s="516"/>
      <c r="ED107" s="516"/>
      <c r="EE107" s="516"/>
      <c r="EF107" s="516"/>
      <c r="EG107" s="516"/>
      <c r="EH107" s="516"/>
      <c r="EI107" s="516"/>
      <c r="EJ107" s="517"/>
      <c r="EK107" s="515"/>
      <c r="EL107" s="516"/>
      <c r="EM107" s="516"/>
      <c r="EN107" s="516"/>
      <c r="EO107" s="516"/>
      <c r="EP107" s="516"/>
      <c r="EQ107" s="516"/>
      <c r="ER107" s="516"/>
      <c r="ES107" s="516"/>
      <c r="ET107" s="517"/>
      <c r="EU107" s="515"/>
      <c r="EV107" s="516"/>
      <c r="EW107" s="516"/>
      <c r="EX107" s="516"/>
      <c r="EY107" s="516"/>
      <c r="EZ107" s="516"/>
      <c r="FA107" s="516"/>
      <c r="FB107" s="516"/>
      <c r="FC107" s="516"/>
      <c r="FD107" s="517"/>
      <c r="FE107" s="515"/>
      <c r="FF107" s="516"/>
      <c r="FG107" s="516"/>
      <c r="FH107" s="516"/>
      <c r="FI107" s="516"/>
      <c r="FJ107" s="516"/>
      <c r="FK107" s="516"/>
      <c r="FL107" s="516"/>
      <c r="FM107" s="516"/>
      <c r="FN107" s="517"/>
      <c r="FO107" s="515"/>
      <c r="FP107" s="516"/>
      <c r="FQ107" s="516"/>
      <c r="FR107" s="516"/>
      <c r="FS107" s="516"/>
      <c r="FT107" s="516"/>
      <c r="FU107" s="516"/>
      <c r="FV107" s="516"/>
      <c r="FW107" s="516"/>
      <c r="FX107" s="517"/>
      <c r="FY107" s="515"/>
      <c r="FZ107" s="516"/>
      <c r="GA107" s="516"/>
      <c r="GB107" s="516"/>
      <c r="GC107" s="516"/>
      <c r="GD107" s="516"/>
      <c r="GE107" s="516"/>
      <c r="GF107" s="516"/>
      <c r="GG107" s="516"/>
      <c r="GH107" s="517"/>
      <c r="GI107" s="515"/>
      <c r="GJ107" s="516"/>
      <c r="GK107" s="516"/>
      <c r="GL107" s="516"/>
      <c r="GM107" s="516"/>
      <c r="GN107" s="516"/>
      <c r="GO107" s="516"/>
      <c r="GP107" s="516"/>
      <c r="GQ107" s="516"/>
      <c r="GR107" s="517"/>
      <c r="GS107" s="515"/>
      <c r="GT107" s="516"/>
      <c r="GU107" s="516"/>
      <c r="GV107" s="516"/>
      <c r="GW107" s="516"/>
      <c r="GX107" s="516"/>
      <c r="GY107" s="516"/>
      <c r="GZ107" s="516"/>
      <c r="HA107" s="516"/>
      <c r="HB107" s="517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258"/>
        <v>0</v>
      </c>
      <c r="HN107" s="276">
        <f t="shared" si="260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76" t="e">
        <f t="shared" si="261"/>
        <v>#REF!</v>
      </c>
      <c r="HQ107" s="276">
        <f>+HM107+S!HM107+E!HM107+O!HM107</f>
        <v>0</v>
      </c>
      <c r="HR107" s="276">
        <f t="shared" si="262"/>
        <v>0</v>
      </c>
      <c r="HS107" s="276" t="e">
        <f>+HO107+S!HO107+E!HO107+O!HO107</f>
        <v>#REF!</v>
      </c>
      <c r="HT107" s="276" t="e">
        <f t="shared" si="262"/>
        <v>#REF!</v>
      </c>
      <c r="HV107" s="277">
        <f t="shared" si="248"/>
        <v>0</v>
      </c>
      <c r="HW107" s="277">
        <f t="shared" si="249"/>
        <v>0</v>
      </c>
      <c r="HX107" s="277">
        <f t="shared" si="250"/>
        <v>0</v>
      </c>
      <c r="HY107" s="277">
        <f t="shared" si="251"/>
        <v>0</v>
      </c>
      <c r="HZ107" s="277">
        <f t="shared" si="252"/>
        <v>0</v>
      </c>
      <c r="IA107" s="277">
        <f t="shared" si="253"/>
        <v>0</v>
      </c>
      <c r="IB107" s="277">
        <f t="shared" si="254"/>
        <v>0</v>
      </c>
      <c r="IC107" s="277">
        <f t="shared" si="255"/>
        <v>0</v>
      </c>
      <c r="ID107" s="277">
        <f t="shared" si="256"/>
        <v>0</v>
      </c>
      <c r="IE107" s="277">
        <f t="shared" si="257"/>
        <v>0</v>
      </c>
      <c r="IK107" s="98" t="e">
        <f t="shared" si="259"/>
        <v>#REF!</v>
      </c>
    </row>
    <row r="108" spans="1:245" s="28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19"/>
      <c r="L108" s="620"/>
      <c r="M108" s="620"/>
      <c r="N108" s="620"/>
      <c r="O108" s="620"/>
      <c r="P108" s="620"/>
      <c r="Q108" s="620"/>
      <c r="R108" s="620"/>
      <c r="S108" s="620"/>
      <c r="T108" s="621"/>
      <c r="U108" s="619"/>
      <c r="V108" s="620"/>
      <c r="W108" s="620"/>
      <c r="X108" s="620"/>
      <c r="Y108" s="620"/>
      <c r="Z108" s="620"/>
      <c r="AA108" s="620"/>
      <c r="AB108" s="620"/>
      <c r="AC108" s="620"/>
      <c r="AD108" s="621"/>
      <c r="AE108" s="619"/>
      <c r="AF108" s="620"/>
      <c r="AG108" s="620"/>
      <c r="AH108" s="620"/>
      <c r="AI108" s="620"/>
      <c r="AJ108" s="620"/>
      <c r="AK108" s="620"/>
      <c r="AL108" s="620"/>
      <c r="AM108" s="620"/>
      <c r="AN108" s="621"/>
      <c r="AO108" s="619"/>
      <c r="AP108" s="620"/>
      <c r="AQ108" s="620"/>
      <c r="AR108" s="620"/>
      <c r="AS108" s="620"/>
      <c r="AT108" s="620"/>
      <c r="AU108" s="620"/>
      <c r="AV108" s="620"/>
      <c r="AW108" s="620"/>
      <c r="AX108" s="621"/>
      <c r="AY108" s="619"/>
      <c r="AZ108" s="620"/>
      <c r="BA108" s="620"/>
      <c r="BB108" s="620"/>
      <c r="BC108" s="620"/>
      <c r="BD108" s="620"/>
      <c r="BE108" s="620"/>
      <c r="BF108" s="620"/>
      <c r="BG108" s="620"/>
      <c r="BH108" s="621"/>
      <c r="BI108" s="619"/>
      <c r="BJ108" s="620"/>
      <c r="BK108" s="620"/>
      <c r="BL108" s="620"/>
      <c r="BM108" s="620"/>
      <c r="BN108" s="620"/>
      <c r="BO108" s="620"/>
      <c r="BP108" s="620"/>
      <c r="BQ108" s="620"/>
      <c r="BR108" s="621"/>
      <c r="BS108" s="619"/>
      <c r="BT108" s="620"/>
      <c r="BU108" s="620"/>
      <c r="BV108" s="620"/>
      <c r="BW108" s="620"/>
      <c r="BX108" s="620"/>
      <c r="BY108" s="620"/>
      <c r="BZ108" s="620"/>
      <c r="CA108" s="620"/>
      <c r="CB108" s="621"/>
      <c r="CC108" s="619"/>
      <c r="CD108" s="620"/>
      <c r="CE108" s="620"/>
      <c r="CF108" s="620"/>
      <c r="CG108" s="620"/>
      <c r="CH108" s="620"/>
      <c r="CI108" s="620"/>
      <c r="CJ108" s="620"/>
      <c r="CK108" s="620"/>
      <c r="CL108" s="621"/>
      <c r="CM108" s="619"/>
      <c r="CN108" s="620"/>
      <c r="CO108" s="620"/>
      <c r="CP108" s="620"/>
      <c r="CQ108" s="620"/>
      <c r="CR108" s="620"/>
      <c r="CS108" s="620"/>
      <c r="CT108" s="620"/>
      <c r="CU108" s="620"/>
      <c r="CV108" s="621"/>
      <c r="CW108" s="619"/>
      <c r="CX108" s="620"/>
      <c r="CY108" s="620"/>
      <c r="CZ108" s="620"/>
      <c r="DA108" s="620"/>
      <c r="DB108" s="620"/>
      <c r="DC108" s="620"/>
      <c r="DD108" s="620"/>
      <c r="DE108" s="620"/>
      <c r="DF108" s="621"/>
      <c r="DG108" s="619"/>
      <c r="DH108" s="620"/>
      <c r="DI108" s="620"/>
      <c r="DJ108" s="620"/>
      <c r="DK108" s="620"/>
      <c r="DL108" s="620"/>
      <c r="DM108" s="620"/>
      <c r="DN108" s="620"/>
      <c r="DO108" s="620"/>
      <c r="DP108" s="621"/>
      <c r="DQ108" s="619"/>
      <c r="DR108" s="620"/>
      <c r="DS108" s="620"/>
      <c r="DT108" s="620"/>
      <c r="DU108" s="620"/>
      <c r="DV108" s="620"/>
      <c r="DW108" s="620"/>
      <c r="DX108" s="620"/>
      <c r="DY108" s="620"/>
      <c r="DZ108" s="621"/>
      <c r="EA108" s="619"/>
      <c r="EB108" s="620"/>
      <c r="EC108" s="620"/>
      <c r="ED108" s="620"/>
      <c r="EE108" s="620"/>
      <c r="EF108" s="620"/>
      <c r="EG108" s="620"/>
      <c r="EH108" s="620"/>
      <c r="EI108" s="620"/>
      <c r="EJ108" s="621"/>
      <c r="EK108" s="619"/>
      <c r="EL108" s="620"/>
      <c r="EM108" s="620"/>
      <c r="EN108" s="620"/>
      <c r="EO108" s="620"/>
      <c r="EP108" s="620"/>
      <c r="EQ108" s="620"/>
      <c r="ER108" s="620"/>
      <c r="ES108" s="620"/>
      <c r="ET108" s="621"/>
      <c r="EU108" s="619"/>
      <c r="EV108" s="620"/>
      <c r="EW108" s="620"/>
      <c r="EX108" s="620"/>
      <c r="EY108" s="620"/>
      <c r="EZ108" s="620"/>
      <c r="FA108" s="620"/>
      <c r="FB108" s="620"/>
      <c r="FC108" s="620"/>
      <c r="FD108" s="621"/>
      <c r="FE108" s="619"/>
      <c r="FF108" s="620"/>
      <c r="FG108" s="620"/>
      <c r="FH108" s="620"/>
      <c r="FI108" s="620"/>
      <c r="FJ108" s="620"/>
      <c r="FK108" s="620"/>
      <c r="FL108" s="620"/>
      <c r="FM108" s="620"/>
      <c r="FN108" s="621"/>
      <c r="FO108" s="619"/>
      <c r="FP108" s="620"/>
      <c r="FQ108" s="620"/>
      <c r="FR108" s="620"/>
      <c r="FS108" s="620"/>
      <c r="FT108" s="620"/>
      <c r="FU108" s="620"/>
      <c r="FV108" s="620"/>
      <c r="FW108" s="620"/>
      <c r="FX108" s="621"/>
      <c r="FY108" s="619"/>
      <c r="FZ108" s="620"/>
      <c r="GA108" s="620"/>
      <c r="GB108" s="620"/>
      <c r="GC108" s="620"/>
      <c r="GD108" s="620"/>
      <c r="GE108" s="620"/>
      <c r="GF108" s="620"/>
      <c r="GG108" s="620"/>
      <c r="GH108" s="621"/>
      <c r="GI108" s="619"/>
      <c r="GJ108" s="620"/>
      <c r="GK108" s="620"/>
      <c r="GL108" s="620"/>
      <c r="GM108" s="620"/>
      <c r="GN108" s="620"/>
      <c r="GO108" s="620"/>
      <c r="GP108" s="620"/>
      <c r="GQ108" s="620"/>
      <c r="GR108" s="621"/>
      <c r="GS108" s="619"/>
      <c r="GT108" s="620"/>
      <c r="GU108" s="620"/>
      <c r="GV108" s="620"/>
      <c r="GW108" s="620"/>
      <c r="GX108" s="620"/>
      <c r="GY108" s="620"/>
      <c r="GZ108" s="620"/>
      <c r="HA108" s="620"/>
      <c r="HB108" s="621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258"/>
        <v>0</v>
      </c>
      <c r="HN108" s="84">
        <f t="shared" si="260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84" t="e">
        <f t="shared" si="261"/>
        <v>#REF!</v>
      </c>
      <c r="HQ108" s="84">
        <f>+HM108+S!HM108+E!HM108+O!HM108</f>
        <v>0</v>
      </c>
      <c r="HR108" s="84">
        <f t="shared" si="262"/>
        <v>0</v>
      </c>
      <c r="HS108" s="84" t="e">
        <f>+HO108+S!HO108+E!HO108+O!HO108</f>
        <v>#REF!</v>
      </c>
      <c r="HT108" s="84" t="e">
        <f t="shared" si="262"/>
        <v>#REF!</v>
      </c>
      <c r="HV108" s="100">
        <f t="shared" si="248"/>
        <v>0</v>
      </c>
      <c r="HW108" s="100">
        <f t="shared" si="249"/>
        <v>0</v>
      </c>
      <c r="HX108" s="100">
        <f t="shared" si="250"/>
        <v>0</v>
      </c>
      <c r="HY108" s="100">
        <f t="shared" si="251"/>
        <v>0</v>
      </c>
      <c r="HZ108" s="100">
        <f t="shared" si="252"/>
        <v>0</v>
      </c>
      <c r="IA108" s="100">
        <f t="shared" si="253"/>
        <v>0</v>
      </c>
      <c r="IB108" s="100">
        <f t="shared" si="254"/>
        <v>0</v>
      </c>
      <c r="IC108" s="100">
        <f t="shared" si="255"/>
        <v>0</v>
      </c>
      <c r="ID108" s="100">
        <f t="shared" si="256"/>
        <v>0</v>
      </c>
      <c r="IE108" s="100">
        <f t="shared" si="257"/>
        <v>0</v>
      </c>
      <c r="IK108" s="98" t="e">
        <f t="shared" si="259"/>
        <v>#REF!</v>
      </c>
    </row>
    <row r="109" spans="1:245" s="28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19"/>
      <c r="L109" s="620"/>
      <c r="M109" s="620"/>
      <c r="N109" s="620"/>
      <c r="O109" s="620"/>
      <c r="P109" s="620"/>
      <c r="Q109" s="620"/>
      <c r="R109" s="620"/>
      <c r="S109" s="620"/>
      <c r="T109" s="621"/>
      <c r="U109" s="619"/>
      <c r="V109" s="620"/>
      <c r="W109" s="620"/>
      <c r="X109" s="620"/>
      <c r="Y109" s="620"/>
      <c r="Z109" s="620"/>
      <c r="AA109" s="620"/>
      <c r="AB109" s="620"/>
      <c r="AC109" s="620"/>
      <c r="AD109" s="621"/>
      <c r="AE109" s="619"/>
      <c r="AF109" s="620"/>
      <c r="AG109" s="620"/>
      <c r="AH109" s="620"/>
      <c r="AI109" s="620"/>
      <c r="AJ109" s="620"/>
      <c r="AK109" s="620"/>
      <c r="AL109" s="620"/>
      <c r="AM109" s="620"/>
      <c r="AN109" s="621"/>
      <c r="AO109" s="619"/>
      <c r="AP109" s="620"/>
      <c r="AQ109" s="620"/>
      <c r="AR109" s="620"/>
      <c r="AS109" s="620"/>
      <c r="AT109" s="620"/>
      <c r="AU109" s="620"/>
      <c r="AV109" s="620"/>
      <c r="AW109" s="620"/>
      <c r="AX109" s="621"/>
      <c r="AY109" s="619"/>
      <c r="AZ109" s="620"/>
      <c r="BA109" s="620"/>
      <c r="BB109" s="620"/>
      <c r="BC109" s="620"/>
      <c r="BD109" s="620"/>
      <c r="BE109" s="620"/>
      <c r="BF109" s="620"/>
      <c r="BG109" s="620"/>
      <c r="BH109" s="621"/>
      <c r="BI109" s="619"/>
      <c r="BJ109" s="620"/>
      <c r="BK109" s="620"/>
      <c r="BL109" s="620"/>
      <c r="BM109" s="620"/>
      <c r="BN109" s="620"/>
      <c r="BO109" s="620"/>
      <c r="BP109" s="620"/>
      <c r="BQ109" s="620"/>
      <c r="BR109" s="621"/>
      <c r="BS109" s="619"/>
      <c r="BT109" s="620"/>
      <c r="BU109" s="620"/>
      <c r="BV109" s="620"/>
      <c r="BW109" s="620"/>
      <c r="BX109" s="620"/>
      <c r="BY109" s="620"/>
      <c r="BZ109" s="620"/>
      <c r="CA109" s="620"/>
      <c r="CB109" s="621"/>
      <c r="CC109" s="619"/>
      <c r="CD109" s="620"/>
      <c r="CE109" s="620"/>
      <c r="CF109" s="620"/>
      <c r="CG109" s="620"/>
      <c r="CH109" s="620"/>
      <c r="CI109" s="620"/>
      <c r="CJ109" s="620"/>
      <c r="CK109" s="620"/>
      <c r="CL109" s="621"/>
      <c r="CM109" s="619"/>
      <c r="CN109" s="620"/>
      <c r="CO109" s="620"/>
      <c r="CP109" s="620"/>
      <c r="CQ109" s="620"/>
      <c r="CR109" s="620"/>
      <c r="CS109" s="620"/>
      <c r="CT109" s="620"/>
      <c r="CU109" s="620"/>
      <c r="CV109" s="621"/>
      <c r="CW109" s="619"/>
      <c r="CX109" s="620"/>
      <c r="CY109" s="620"/>
      <c r="CZ109" s="620"/>
      <c r="DA109" s="620"/>
      <c r="DB109" s="620"/>
      <c r="DC109" s="620"/>
      <c r="DD109" s="620"/>
      <c r="DE109" s="620"/>
      <c r="DF109" s="621"/>
      <c r="DG109" s="619"/>
      <c r="DH109" s="620"/>
      <c r="DI109" s="620"/>
      <c r="DJ109" s="620"/>
      <c r="DK109" s="620"/>
      <c r="DL109" s="620"/>
      <c r="DM109" s="620"/>
      <c r="DN109" s="620"/>
      <c r="DO109" s="620"/>
      <c r="DP109" s="621"/>
      <c r="DQ109" s="619"/>
      <c r="DR109" s="620"/>
      <c r="DS109" s="620"/>
      <c r="DT109" s="620"/>
      <c r="DU109" s="620"/>
      <c r="DV109" s="620"/>
      <c r="DW109" s="620"/>
      <c r="DX109" s="620"/>
      <c r="DY109" s="620"/>
      <c r="DZ109" s="621"/>
      <c r="EA109" s="619"/>
      <c r="EB109" s="620"/>
      <c r="EC109" s="620"/>
      <c r="ED109" s="620"/>
      <c r="EE109" s="620"/>
      <c r="EF109" s="620"/>
      <c r="EG109" s="620"/>
      <c r="EH109" s="620"/>
      <c r="EI109" s="620"/>
      <c r="EJ109" s="621"/>
      <c r="EK109" s="619"/>
      <c r="EL109" s="620"/>
      <c r="EM109" s="620"/>
      <c r="EN109" s="620"/>
      <c r="EO109" s="620"/>
      <c r="EP109" s="620"/>
      <c r="EQ109" s="620"/>
      <c r="ER109" s="620"/>
      <c r="ES109" s="620"/>
      <c r="ET109" s="621"/>
      <c r="EU109" s="619"/>
      <c r="EV109" s="620"/>
      <c r="EW109" s="620"/>
      <c r="EX109" s="620"/>
      <c r="EY109" s="620"/>
      <c r="EZ109" s="620"/>
      <c r="FA109" s="620"/>
      <c r="FB109" s="620"/>
      <c r="FC109" s="620"/>
      <c r="FD109" s="621"/>
      <c r="FE109" s="619"/>
      <c r="FF109" s="620"/>
      <c r="FG109" s="620"/>
      <c r="FH109" s="620"/>
      <c r="FI109" s="620"/>
      <c r="FJ109" s="620"/>
      <c r="FK109" s="620"/>
      <c r="FL109" s="620"/>
      <c r="FM109" s="620"/>
      <c r="FN109" s="621"/>
      <c r="FO109" s="619"/>
      <c r="FP109" s="620"/>
      <c r="FQ109" s="620"/>
      <c r="FR109" s="620"/>
      <c r="FS109" s="620"/>
      <c r="FT109" s="620"/>
      <c r="FU109" s="620"/>
      <c r="FV109" s="620"/>
      <c r="FW109" s="620"/>
      <c r="FX109" s="621"/>
      <c r="FY109" s="619"/>
      <c r="FZ109" s="620"/>
      <c r="GA109" s="620"/>
      <c r="GB109" s="620"/>
      <c r="GC109" s="620"/>
      <c r="GD109" s="620"/>
      <c r="GE109" s="620"/>
      <c r="GF109" s="620"/>
      <c r="GG109" s="620"/>
      <c r="GH109" s="621"/>
      <c r="GI109" s="619"/>
      <c r="GJ109" s="620"/>
      <c r="GK109" s="620"/>
      <c r="GL109" s="620"/>
      <c r="GM109" s="620"/>
      <c r="GN109" s="620"/>
      <c r="GO109" s="620"/>
      <c r="GP109" s="620"/>
      <c r="GQ109" s="620"/>
      <c r="GR109" s="621"/>
      <c r="GS109" s="619"/>
      <c r="GT109" s="620"/>
      <c r="GU109" s="620"/>
      <c r="GV109" s="620"/>
      <c r="GW109" s="620"/>
      <c r="GX109" s="620"/>
      <c r="GY109" s="620"/>
      <c r="GZ109" s="620"/>
      <c r="HA109" s="620"/>
      <c r="HB109" s="621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258"/>
        <v>0</v>
      </c>
      <c r="HN109" s="84">
        <f t="shared" si="260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4" t="e">
        <f t="shared" si="261"/>
        <v>#REF!</v>
      </c>
      <c r="HQ109" s="84">
        <f>+HM109+S!HM109+E!HM109+O!HM109</f>
        <v>0</v>
      </c>
      <c r="HR109" s="84">
        <f t="shared" si="262"/>
        <v>0</v>
      </c>
      <c r="HS109" s="84" t="e">
        <f>+HO109+S!HO109+E!HO109+O!HO109</f>
        <v>#REF!</v>
      </c>
      <c r="HT109" s="84" t="e">
        <f>+SUM(HS106:HS109)</f>
        <v>#REF!</v>
      </c>
      <c r="HV109" s="86">
        <f t="shared" si="248"/>
        <v>0</v>
      </c>
      <c r="HW109" s="86">
        <f t="shared" si="249"/>
        <v>0</v>
      </c>
      <c r="HX109" s="86">
        <f t="shared" si="250"/>
        <v>0</v>
      </c>
      <c r="HY109" s="86">
        <f t="shared" si="251"/>
        <v>0</v>
      </c>
      <c r="HZ109" s="86">
        <f t="shared" si="252"/>
        <v>0</v>
      </c>
      <c r="IA109" s="86">
        <f t="shared" si="253"/>
        <v>0</v>
      </c>
      <c r="IB109" s="86">
        <f t="shared" si="254"/>
        <v>0</v>
      </c>
      <c r="IC109" s="86">
        <f t="shared" si="255"/>
        <v>0</v>
      </c>
      <c r="ID109" s="86">
        <f t="shared" si="256"/>
        <v>0</v>
      </c>
      <c r="IE109" s="86">
        <f t="shared" si="257"/>
        <v>0</v>
      </c>
      <c r="IK109" s="98" t="e">
        <f t="shared" si="259"/>
        <v>#REF!</v>
      </c>
    </row>
    <row r="110" spans="1:245" s="28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19"/>
      <c r="L110" s="620"/>
      <c r="M110" s="620"/>
      <c r="N110" s="620"/>
      <c r="O110" s="620"/>
      <c r="P110" s="620"/>
      <c r="Q110" s="620"/>
      <c r="R110" s="620"/>
      <c r="S110" s="620"/>
      <c r="T110" s="621"/>
      <c r="U110" s="619"/>
      <c r="V110" s="620"/>
      <c r="W110" s="620"/>
      <c r="X110" s="620"/>
      <c r="Y110" s="620"/>
      <c r="Z110" s="620"/>
      <c r="AA110" s="620"/>
      <c r="AB110" s="620"/>
      <c r="AC110" s="620"/>
      <c r="AD110" s="621"/>
      <c r="AE110" s="619"/>
      <c r="AF110" s="620"/>
      <c r="AG110" s="620"/>
      <c r="AH110" s="620"/>
      <c r="AI110" s="620"/>
      <c r="AJ110" s="620"/>
      <c r="AK110" s="620"/>
      <c r="AL110" s="620"/>
      <c r="AM110" s="620"/>
      <c r="AN110" s="621"/>
      <c r="AO110" s="619"/>
      <c r="AP110" s="620"/>
      <c r="AQ110" s="620"/>
      <c r="AR110" s="620"/>
      <c r="AS110" s="620"/>
      <c r="AT110" s="620"/>
      <c r="AU110" s="620"/>
      <c r="AV110" s="620"/>
      <c r="AW110" s="620"/>
      <c r="AX110" s="621"/>
      <c r="AY110" s="619"/>
      <c r="AZ110" s="620"/>
      <c r="BA110" s="620"/>
      <c r="BB110" s="620"/>
      <c r="BC110" s="620"/>
      <c r="BD110" s="620"/>
      <c r="BE110" s="620"/>
      <c r="BF110" s="620"/>
      <c r="BG110" s="620"/>
      <c r="BH110" s="621"/>
      <c r="BI110" s="619"/>
      <c r="BJ110" s="620"/>
      <c r="BK110" s="620"/>
      <c r="BL110" s="620"/>
      <c r="BM110" s="620"/>
      <c r="BN110" s="620"/>
      <c r="BO110" s="620"/>
      <c r="BP110" s="620"/>
      <c r="BQ110" s="620"/>
      <c r="BR110" s="621"/>
      <c r="BS110" s="619"/>
      <c r="BT110" s="620"/>
      <c r="BU110" s="620"/>
      <c r="BV110" s="620"/>
      <c r="BW110" s="620"/>
      <c r="BX110" s="620"/>
      <c r="BY110" s="620"/>
      <c r="BZ110" s="620"/>
      <c r="CA110" s="620"/>
      <c r="CB110" s="621"/>
      <c r="CC110" s="619"/>
      <c r="CD110" s="620"/>
      <c r="CE110" s="620"/>
      <c r="CF110" s="620"/>
      <c r="CG110" s="620"/>
      <c r="CH110" s="620"/>
      <c r="CI110" s="620"/>
      <c r="CJ110" s="620"/>
      <c r="CK110" s="620"/>
      <c r="CL110" s="621"/>
      <c r="CM110" s="619"/>
      <c r="CN110" s="620"/>
      <c r="CO110" s="620"/>
      <c r="CP110" s="620"/>
      <c r="CQ110" s="620"/>
      <c r="CR110" s="620"/>
      <c r="CS110" s="620"/>
      <c r="CT110" s="620"/>
      <c r="CU110" s="620"/>
      <c r="CV110" s="621"/>
      <c r="CW110" s="619"/>
      <c r="CX110" s="620"/>
      <c r="CY110" s="620"/>
      <c r="CZ110" s="620"/>
      <c r="DA110" s="620"/>
      <c r="DB110" s="620"/>
      <c r="DC110" s="620"/>
      <c r="DD110" s="620"/>
      <c r="DE110" s="620"/>
      <c r="DF110" s="621"/>
      <c r="DG110" s="619"/>
      <c r="DH110" s="620"/>
      <c r="DI110" s="620"/>
      <c r="DJ110" s="620"/>
      <c r="DK110" s="620"/>
      <c r="DL110" s="620"/>
      <c r="DM110" s="620"/>
      <c r="DN110" s="620"/>
      <c r="DO110" s="620"/>
      <c r="DP110" s="621"/>
      <c r="DQ110" s="619"/>
      <c r="DR110" s="620"/>
      <c r="DS110" s="620"/>
      <c r="DT110" s="620"/>
      <c r="DU110" s="620"/>
      <c r="DV110" s="620"/>
      <c r="DW110" s="620"/>
      <c r="DX110" s="620"/>
      <c r="DY110" s="620"/>
      <c r="DZ110" s="621"/>
      <c r="EA110" s="619"/>
      <c r="EB110" s="620"/>
      <c r="EC110" s="620"/>
      <c r="ED110" s="620"/>
      <c r="EE110" s="620"/>
      <c r="EF110" s="620"/>
      <c r="EG110" s="620"/>
      <c r="EH110" s="620"/>
      <c r="EI110" s="620"/>
      <c r="EJ110" s="621"/>
      <c r="EK110" s="619"/>
      <c r="EL110" s="620"/>
      <c r="EM110" s="620"/>
      <c r="EN110" s="620"/>
      <c r="EO110" s="620"/>
      <c r="EP110" s="620"/>
      <c r="EQ110" s="620"/>
      <c r="ER110" s="620"/>
      <c r="ES110" s="620"/>
      <c r="ET110" s="621"/>
      <c r="EU110" s="619"/>
      <c r="EV110" s="620"/>
      <c r="EW110" s="620"/>
      <c r="EX110" s="620"/>
      <c r="EY110" s="620"/>
      <c r="EZ110" s="620"/>
      <c r="FA110" s="620"/>
      <c r="FB110" s="620"/>
      <c r="FC110" s="620"/>
      <c r="FD110" s="621"/>
      <c r="FE110" s="619"/>
      <c r="FF110" s="620"/>
      <c r="FG110" s="620"/>
      <c r="FH110" s="620"/>
      <c r="FI110" s="620"/>
      <c r="FJ110" s="620"/>
      <c r="FK110" s="620"/>
      <c r="FL110" s="620"/>
      <c r="FM110" s="620"/>
      <c r="FN110" s="621"/>
      <c r="FO110" s="619"/>
      <c r="FP110" s="620"/>
      <c r="FQ110" s="620"/>
      <c r="FR110" s="620"/>
      <c r="FS110" s="620"/>
      <c r="FT110" s="620"/>
      <c r="FU110" s="620"/>
      <c r="FV110" s="620"/>
      <c r="FW110" s="620"/>
      <c r="FX110" s="621"/>
      <c r="FY110" s="619"/>
      <c r="FZ110" s="620"/>
      <c r="GA110" s="620"/>
      <c r="GB110" s="620"/>
      <c r="GC110" s="620"/>
      <c r="GD110" s="620"/>
      <c r="GE110" s="620"/>
      <c r="GF110" s="620"/>
      <c r="GG110" s="620"/>
      <c r="GH110" s="621"/>
      <c r="GI110" s="619"/>
      <c r="GJ110" s="620"/>
      <c r="GK110" s="620"/>
      <c r="GL110" s="620"/>
      <c r="GM110" s="620"/>
      <c r="GN110" s="620"/>
      <c r="GO110" s="620"/>
      <c r="GP110" s="620"/>
      <c r="GQ110" s="620"/>
      <c r="GR110" s="621"/>
      <c r="GS110" s="619"/>
      <c r="GT110" s="620"/>
      <c r="GU110" s="620"/>
      <c r="GV110" s="620"/>
      <c r="GW110" s="620"/>
      <c r="GX110" s="620"/>
      <c r="GY110" s="620"/>
      <c r="GZ110" s="620"/>
      <c r="HA110" s="620"/>
      <c r="HB110" s="621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258"/>
        <v>0</v>
      </c>
      <c r="HN110" s="84">
        <f t="shared" si="260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4" t="e">
        <f t="shared" si="261"/>
        <v>#REF!</v>
      </c>
      <c r="HQ110" s="84">
        <f>+HM110+S!HM110+E!HM110+O!HM110</f>
        <v>0</v>
      </c>
      <c r="HR110" s="84">
        <f t="shared" si="262"/>
        <v>0</v>
      </c>
      <c r="HS110" s="84" t="e">
        <f>+HO110+S!HO110+E!HO110+O!HO110</f>
        <v>#REF!</v>
      </c>
      <c r="HT110" s="84" t="e">
        <f t="shared" si="262"/>
        <v>#REF!</v>
      </c>
      <c r="HV110" s="86">
        <f t="shared" si="248"/>
        <v>0</v>
      </c>
      <c r="HW110" s="86">
        <f t="shared" si="249"/>
        <v>0</v>
      </c>
      <c r="HX110" s="86">
        <f t="shared" si="250"/>
        <v>0</v>
      </c>
      <c r="HY110" s="86">
        <f t="shared" si="251"/>
        <v>0</v>
      </c>
      <c r="HZ110" s="86">
        <f t="shared" si="252"/>
        <v>0</v>
      </c>
      <c r="IA110" s="86">
        <f t="shared" si="253"/>
        <v>0</v>
      </c>
      <c r="IB110" s="86">
        <f t="shared" si="254"/>
        <v>0</v>
      </c>
      <c r="IC110" s="86">
        <f t="shared" si="255"/>
        <v>0</v>
      </c>
      <c r="ID110" s="86">
        <f t="shared" si="256"/>
        <v>0</v>
      </c>
      <c r="IE110" s="86">
        <f t="shared" si="257"/>
        <v>0</v>
      </c>
      <c r="IK110" s="98" t="e">
        <f t="shared" si="259"/>
        <v>#REF!</v>
      </c>
    </row>
    <row r="111" spans="1:245" s="28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22"/>
      <c r="L111" s="623"/>
      <c r="M111" s="623"/>
      <c r="N111" s="623"/>
      <c r="O111" s="623"/>
      <c r="P111" s="623"/>
      <c r="Q111" s="623"/>
      <c r="R111" s="623"/>
      <c r="S111" s="623"/>
      <c r="T111" s="624"/>
      <c r="U111" s="622"/>
      <c r="V111" s="623"/>
      <c r="W111" s="623"/>
      <c r="X111" s="623"/>
      <c r="Y111" s="623"/>
      <c r="Z111" s="623"/>
      <c r="AA111" s="623"/>
      <c r="AB111" s="623"/>
      <c r="AC111" s="623"/>
      <c r="AD111" s="624"/>
      <c r="AE111" s="622"/>
      <c r="AF111" s="623"/>
      <c r="AG111" s="623"/>
      <c r="AH111" s="623"/>
      <c r="AI111" s="623"/>
      <c r="AJ111" s="623"/>
      <c r="AK111" s="623"/>
      <c r="AL111" s="623"/>
      <c r="AM111" s="623"/>
      <c r="AN111" s="624"/>
      <c r="AO111" s="622"/>
      <c r="AP111" s="623"/>
      <c r="AQ111" s="623"/>
      <c r="AR111" s="623"/>
      <c r="AS111" s="623"/>
      <c r="AT111" s="623"/>
      <c r="AU111" s="623"/>
      <c r="AV111" s="623"/>
      <c r="AW111" s="623"/>
      <c r="AX111" s="624"/>
      <c r="AY111" s="622"/>
      <c r="AZ111" s="623"/>
      <c r="BA111" s="623"/>
      <c r="BB111" s="623"/>
      <c r="BC111" s="623"/>
      <c r="BD111" s="623"/>
      <c r="BE111" s="623"/>
      <c r="BF111" s="623"/>
      <c r="BG111" s="623"/>
      <c r="BH111" s="624"/>
      <c r="BI111" s="622"/>
      <c r="BJ111" s="623"/>
      <c r="BK111" s="623"/>
      <c r="BL111" s="623"/>
      <c r="BM111" s="623"/>
      <c r="BN111" s="623"/>
      <c r="BO111" s="623"/>
      <c r="BP111" s="623"/>
      <c r="BQ111" s="623"/>
      <c r="BR111" s="624"/>
      <c r="BS111" s="622"/>
      <c r="BT111" s="623"/>
      <c r="BU111" s="623"/>
      <c r="BV111" s="623"/>
      <c r="BW111" s="623"/>
      <c r="BX111" s="623"/>
      <c r="BY111" s="623"/>
      <c r="BZ111" s="623"/>
      <c r="CA111" s="623"/>
      <c r="CB111" s="624"/>
      <c r="CC111" s="622"/>
      <c r="CD111" s="623"/>
      <c r="CE111" s="623"/>
      <c r="CF111" s="623"/>
      <c r="CG111" s="623"/>
      <c r="CH111" s="623"/>
      <c r="CI111" s="623"/>
      <c r="CJ111" s="623"/>
      <c r="CK111" s="623"/>
      <c r="CL111" s="624"/>
      <c r="CM111" s="622"/>
      <c r="CN111" s="623"/>
      <c r="CO111" s="623"/>
      <c r="CP111" s="623"/>
      <c r="CQ111" s="623"/>
      <c r="CR111" s="623"/>
      <c r="CS111" s="623"/>
      <c r="CT111" s="623"/>
      <c r="CU111" s="623"/>
      <c r="CV111" s="624"/>
      <c r="CW111" s="622"/>
      <c r="CX111" s="623"/>
      <c r="CY111" s="623"/>
      <c r="CZ111" s="623"/>
      <c r="DA111" s="623"/>
      <c r="DB111" s="623"/>
      <c r="DC111" s="623"/>
      <c r="DD111" s="623"/>
      <c r="DE111" s="623"/>
      <c r="DF111" s="624"/>
      <c r="DG111" s="622"/>
      <c r="DH111" s="623"/>
      <c r="DI111" s="623"/>
      <c r="DJ111" s="623"/>
      <c r="DK111" s="623"/>
      <c r="DL111" s="623"/>
      <c r="DM111" s="623"/>
      <c r="DN111" s="623"/>
      <c r="DO111" s="623"/>
      <c r="DP111" s="624"/>
      <c r="DQ111" s="622"/>
      <c r="DR111" s="623"/>
      <c r="DS111" s="623"/>
      <c r="DT111" s="623"/>
      <c r="DU111" s="623"/>
      <c r="DV111" s="623"/>
      <c r="DW111" s="623"/>
      <c r="DX111" s="623"/>
      <c r="DY111" s="623"/>
      <c r="DZ111" s="624"/>
      <c r="EA111" s="622"/>
      <c r="EB111" s="623"/>
      <c r="EC111" s="623"/>
      <c r="ED111" s="623"/>
      <c r="EE111" s="623"/>
      <c r="EF111" s="623"/>
      <c r="EG111" s="623"/>
      <c r="EH111" s="623"/>
      <c r="EI111" s="623"/>
      <c r="EJ111" s="624"/>
      <c r="EK111" s="622"/>
      <c r="EL111" s="623"/>
      <c r="EM111" s="623"/>
      <c r="EN111" s="623"/>
      <c r="EO111" s="623"/>
      <c r="EP111" s="623"/>
      <c r="EQ111" s="623"/>
      <c r="ER111" s="623"/>
      <c r="ES111" s="623"/>
      <c r="ET111" s="624"/>
      <c r="EU111" s="622"/>
      <c r="EV111" s="623"/>
      <c r="EW111" s="623"/>
      <c r="EX111" s="623"/>
      <c r="EY111" s="623"/>
      <c r="EZ111" s="623"/>
      <c r="FA111" s="623"/>
      <c r="FB111" s="623"/>
      <c r="FC111" s="623"/>
      <c r="FD111" s="624"/>
      <c r="FE111" s="622"/>
      <c r="FF111" s="623"/>
      <c r="FG111" s="623"/>
      <c r="FH111" s="623"/>
      <c r="FI111" s="623"/>
      <c r="FJ111" s="623"/>
      <c r="FK111" s="623"/>
      <c r="FL111" s="623"/>
      <c r="FM111" s="623"/>
      <c r="FN111" s="624"/>
      <c r="FO111" s="622"/>
      <c r="FP111" s="623"/>
      <c r="FQ111" s="623"/>
      <c r="FR111" s="623"/>
      <c r="FS111" s="623"/>
      <c r="FT111" s="623"/>
      <c r="FU111" s="623"/>
      <c r="FV111" s="623"/>
      <c r="FW111" s="623"/>
      <c r="FX111" s="624"/>
      <c r="FY111" s="622"/>
      <c r="FZ111" s="623"/>
      <c r="GA111" s="623"/>
      <c r="GB111" s="623"/>
      <c r="GC111" s="623"/>
      <c r="GD111" s="623"/>
      <c r="GE111" s="623"/>
      <c r="GF111" s="623"/>
      <c r="GG111" s="623"/>
      <c r="GH111" s="624"/>
      <c r="GI111" s="622"/>
      <c r="GJ111" s="623"/>
      <c r="GK111" s="623"/>
      <c r="GL111" s="623"/>
      <c r="GM111" s="623"/>
      <c r="GN111" s="623"/>
      <c r="GO111" s="623"/>
      <c r="GP111" s="623"/>
      <c r="GQ111" s="623"/>
      <c r="GR111" s="624"/>
      <c r="GS111" s="622"/>
      <c r="GT111" s="623"/>
      <c r="GU111" s="623"/>
      <c r="GV111" s="623"/>
      <c r="GW111" s="623"/>
      <c r="GX111" s="623"/>
      <c r="GY111" s="623"/>
      <c r="GZ111" s="623"/>
      <c r="HA111" s="623"/>
      <c r="HB111" s="624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258"/>
        <v>0</v>
      </c>
      <c r="HN111" s="276">
        <f t="shared" si="260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76" t="e">
        <f t="shared" si="261"/>
        <v>#REF!</v>
      </c>
      <c r="HQ111" s="276">
        <f>+HM111+S!HM111+E!HM111+O!HM111</f>
        <v>0</v>
      </c>
      <c r="HR111" s="276">
        <f t="shared" si="262"/>
        <v>0</v>
      </c>
      <c r="HS111" s="276" t="e">
        <f>+HO111+S!HO111+E!HO111+O!HO111</f>
        <v>#REF!</v>
      </c>
      <c r="HT111" s="276" t="e">
        <f t="shared" si="262"/>
        <v>#REF!</v>
      </c>
      <c r="HV111" s="277">
        <f t="shared" si="248"/>
        <v>0</v>
      </c>
      <c r="HW111" s="277">
        <f t="shared" si="249"/>
        <v>0</v>
      </c>
      <c r="HX111" s="277">
        <f t="shared" si="250"/>
        <v>0</v>
      </c>
      <c r="HY111" s="277">
        <f t="shared" si="251"/>
        <v>0</v>
      </c>
      <c r="HZ111" s="277">
        <f t="shared" si="252"/>
        <v>0</v>
      </c>
      <c r="IA111" s="277">
        <f t="shared" si="253"/>
        <v>0</v>
      </c>
      <c r="IB111" s="277">
        <f t="shared" si="254"/>
        <v>0</v>
      </c>
      <c r="IC111" s="277">
        <f t="shared" si="255"/>
        <v>0</v>
      </c>
      <c r="ID111" s="277">
        <f t="shared" si="256"/>
        <v>0</v>
      </c>
      <c r="IE111" s="277">
        <f t="shared" si="257"/>
        <v>0</v>
      </c>
      <c r="IK111" s="99" t="e">
        <f t="shared" si="259"/>
        <v>#REF!</v>
      </c>
    </row>
    <row r="112" spans="1:245" s="11" customFormat="1" ht="30" hidden="1" customHeight="1">
      <c r="B112" s="832" t="s">
        <v>901</v>
      </c>
      <c r="C112" s="832"/>
      <c r="D112" s="832"/>
      <c r="E112" s="832"/>
      <c r="F112" s="832"/>
      <c r="G112" s="832"/>
      <c r="H112" s="832"/>
      <c r="I112" s="832"/>
      <c r="J112" s="101" t="s">
        <v>108</v>
      </c>
      <c r="K112" s="93">
        <f t="shared" ref="K112:AP112" si="263">+SUMIF($B$16:$B$111,1,K16:K111)</f>
        <v>0</v>
      </c>
      <c r="L112" s="93">
        <f t="shared" si="263"/>
        <v>0</v>
      </c>
      <c r="M112" s="93">
        <f t="shared" si="263"/>
        <v>0</v>
      </c>
      <c r="N112" s="93">
        <f t="shared" si="263"/>
        <v>0</v>
      </c>
      <c r="O112" s="93">
        <f t="shared" si="263"/>
        <v>0</v>
      </c>
      <c r="P112" s="93">
        <f t="shared" si="263"/>
        <v>0</v>
      </c>
      <c r="Q112" s="93">
        <f t="shared" si="263"/>
        <v>0</v>
      </c>
      <c r="R112" s="93">
        <f t="shared" si="263"/>
        <v>0</v>
      </c>
      <c r="S112" s="93">
        <f t="shared" si="263"/>
        <v>0</v>
      </c>
      <c r="T112" s="93">
        <f t="shared" si="263"/>
        <v>0</v>
      </c>
      <c r="U112" s="93">
        <f t="shared" si="263"/>
        <v>0</v>
      </c>
      <c r="V112" s="93">
        <f t="shared" si="263"/>
        <v>0</v>
      </c>
      <c r="W112" s="93">
        <f t="shared" si="263"/>
        <v>0</v>
      </c>
      <c r="X112" s="93">
        <f t="shared" si="263"/>
        <v>0</v>
      </c>
      <c r="Y112" s="93">
        <f t="shared" si="263"/>
        <v>0</v>
      </c>
      <c r="Z112" s="93">
        <f t="shared" si="263"/>
        <v>0</v>
      </c>
      <c r="AA112" s="93">
        <f t="shared" si="263"/>
        <v>0</v>
      </c>
      <c r="AB112" s="93">
        <f t="shared" si="263"/>
        <v>0</v>
      </c>
      <c r="AC112" s="93">
        <f t="shared" si="263"/>
        <v>0</v>
      </c>
      <c r="AD112" s="93">
        <f t="shared" si="263"/>
        <v>0</v>
      </c>
      <c r="AE112" s="93">
        <f t="shared" si="263"/>
        <v>0</v>
      </c>
      <c r="AF112" s="93">
        <f t="shared" si="263"/>
        <v>0</v>
      </c>
      <c r="AG112" s="93">
        <f t="shared" si="263"/>
        <v>0</v>
      </c>
      <c r="AH112" s="93">
        <f t="shared" si="263"/>
        <v>0</v>
      </c>
      <c r="AI112" s="93">
        <f t="shared" si="263"/>
        <v>0</v>
      </c>
      <c r="AJ112" s="93">
        <f t="shared" si="263"/>
        <v>0</v>
      </c>
      <c r="AK112" s="93">
        <f t="shared" si="263"/>
        <v>0</v>
      </c>
      <c r="AL112" s="93">
        <f t="shared" si="263"/>
        <v>0</v>
      </c>
      <c r="AM112" s="93">
        <f t="shared" si="263"/>
        <v>0</v>
      </c>
      <c r="AN112" s="93">
        <f t="shared" si="263"/>
        <v>0</v>
      </c>
      <c r="AO112" s="93">
        <f t="shared" si="263"/>
        <v>0</v>
      </c>
      <c r="AP112" s="93">
        <f t="shared" si="263"/>
        <v>0</v>
      </c>
      <c r="AQ112" s="93">
        <f t="shared" ref="AQ112:BV112" si="264">+SUMIF($B$16:$B$111,1,AQ16:AQ111)</f>
        <v>0</v>
      </c>
      <c r="AR112" s="93">
        <f t="shared" si="264"/>
        <v>0</v>
      </c>
      <c r="AS112" s="93">
        <f t="shared" si="264"/>
        <v>0</v>
      </c>
      <c r="AT112" s="93">
        <f t="shared" si="264"/>
        <v>0</v>
      </c>
      <c r="AU112" s="93">
        <f t="shared" si="264"/>
        <v>0</v>
      </c>
      <c r="AV112" s="93">
        <f t="shared" si="264"/>
        <v>0</v>
      </c>
      <c r="AW112" s="93">
        <f t="shared" si="264"/>
        <v>0</v>
      </c>
      <c r="AX112" s="93">
        <f t="shared" si="264"/>
        <v>0</v>
      </c>
      <c r="AY112" s="93">
        <f t="shared" si="264"/>
        <v>0</v>
      </c>
      <c r="AZ112" s="93">
        <f t="shared" si="264"/>
        <v>0</v>
      </c>
      <c r="BA112" s="93">
        <f t="shared" si="264"/>
        <v>0</v>
      </c>
      <c r="BB112" s="93">
        <f t="shared" si="264"/>
        <v>0</v>
      </c>
      <c r="BC112" s="93">
        <f t="shared" si="264"/>
        <v>0</v>
      </c>
      <c r="BD112" s="93">
        <f t="shared" si="264"/>
        <v>0</v>
      </c>
      <c r="BE112" s="93">
        <f t="shared" si="264"/>
        <v>0</v>
      </c>
      <c r="BF112" s="93">
        <f t="shared" si="264"/>
        <v>0</v>
      </c>
      <c r="BG112" s="93">
        <f t="shared" si="264"/>
        <v>0</v>
      </c>
      <c r="BH112" s="93">
        <f t="shared" si="264"/>
        <v>0</v>
      </c>
      <c r="BI112" s="93">
        <f t="shared" si="264"/>
        <v>0</v>
      </c>
      <c r="BJ112" s="93">
        <f t="shared" si="264"/>
        <v>0</v>
      </c>
      <c r="BK112" s="93">
        <f t="shared" si="264"/>
        <v>0</v>
      </c>
      <c r="BL112" s="93">
        <f t="shared" si="264"/>
        <v>0</v>
      </c>
      <c r="BM112" s="93">
        <f t="shared" si="264"/>
        <v>0</v>
      </c>
      <c r="BN112" s="93">
        <f t="shared" si="264"/>
        <v>0</v>
      </c>
      <c r="BO112" s="93">
        <f t="shared" si="264"/>
        <v>0</v>
      </c>
      <c r="BP112" s="93">
        <f t="shared" si="264"/>
        <v>0</v>
      </c>
      <c r="BQ112" s="93">
        <f t="shared" si="264"/>
        <v>0</v>
      </c>
      <c r="BR112" s="93">
        <f t="shared" si="264"/>
        <v>0</v>
      </c>
      <c r="BS112" s="93">
        <f t="shared" si="264"/>
        <v>0</v>
      </c>
      <c r="BT112" s="93">
        <f t="shared" si="264"/>
        <v>0</v>
      </c>
      <c r="BU112" s="93">
        <f t="shared" si="264"/>
        <v>0</v>
      </c>
      <c r="BV112" s="93">
        <f t="shared" si="264"/>
        <v>0</v>
      </c>
      <c r="BW112" s="93">
        <f t="shared" ref="BW112:DB112" si="265">+SUMIF($B$16:$B$111,1,BW16:BW111)</f>
        <v>0</v>
      </c>
      <c r="BX112" s="93">
        <f t="shared" si="265"/>
        <v>0</v>
      </c>
      <c r="BY112" s="93">
        <f t="shared" si="265"/>
        <v>0</v>
      </c>
      <c r="BZ112" s="93">
        <f t="shared" si="265"/>
        <v>0</v>
      </c>
      <c r="CA112" s="93">
        <f t="shared" si="265"/>
        <v>0</v>
      </c>
      <c r="CB112" s="93">
        <f t="shared" si="265"/>
        <v>0</v>
      </c>
      <c r="CC112" s="93">
        <f t="shared" si="265"/>
        <v>0</v>
      </c>
      <c r="CD112" s="93">
        <f t="shared" si="265"/>
        <v>0</v>
      </c>
      <c r="CE112" s="93">
        <f t="shared" si="265"/>
        <v>0</v>
      </c>
      <c r="CF112" s="93">
        <f t="shared" si="265"/>
        <v>0</v>
      </c>
      <c r="CG112" s="93">
        <f t="shared" si="265"/>
        <v>0</v>
      </c>
      <c r="CH112" s="93">
        <f t="shared" si="265"/>
        <v>0</v>
      </c>
      <c r="CI112" s="93">
        <f t="shared" si="265"/>
        <v>0</v>
      </c>
      <c r="CJ112" s="93">
        <f t="shared" si="265"/>
        <v>0</v>
      </c>
      <c r="CK112" s="93">
        <f t="shared" si="265"/>
        <v>0</v>
      </c>
      <c r="CL112" s="93">
        <f t="shared" si="265"/>
        <v>0</v>
      </c>
      <c r="CM112" s="93">
        <f t="shared" si="265"/>
        <v>0</v>
      </c>
      <c r="CN112" s="93">
        <f t="shared" si="265"/>
        <v>0</v>
      </c>
      <c r="CO112" s="93">
        <f t="shared" si="265"/>
        <v>0</v>
      </c>
      <c r="CP112" s="93">
        <f t="shared" si="265"/>
        <v>0</v>
      </c>
      <c r="CQ112" s="93">
        <f t="shared" si="265"/>
        <v>0</v>
      </c>
      <c r="CR112" s="93">
        <f t="shared" si="265"/>
        <v>0</v>
      </c>
      <c r="CS112" s="93">
        <f t="shared" si="265"/>
        <v>0</v>
      </c>
      <c r="CT112" s="93">
        <f t="shared" si="265"/>
        <v>0</v>
      </c>
      <c r="CU112" s="93">
        <f t="shared" si="265"/>
        <v>0</v>
      </c>
      <c r="CV112" s="93">
        <f t="shared" si="265"/>
        <v>0</v>
      </c>
      <c r="CW112" s="93">
        <f t="shared" si="265"/>
        <v>0</v>
      </c>
      <c r="CX112" s="93">
        <f t="shared" si="265"/>
        <v>0</v>
      </c>
      <c r="CY112" s="93">
        <f t="shared" si="265"/>
        <v>0</v>
      </c>
      <c r="CZ112" s="93">
        <f t="shared" si="265"/>
        <v>0</v>
      </c>
      <c r="DA112" s="93">
        <f t="shared" si="265"/>
        <v>0</v>
      </c>
      <c r="DB112" s="93">
        <f t="shared" si="265"/>
        <v>0</v>
      </c>
      <c r="DC112" s="93">
        <f t="shared" ref="DC112:EH112" si="266">+SUMIF($B$16:$B$111,1,DC16:DC111)</f>
        <v>0</v>
      </c>
      <c r="DD112" s="93">
        <f t="shared" si="266"/>
        <v>0</v>
      </c>
      <c r="DE112" s="93">
        <f t="shared" si="266"/>
        <v>0</v>
      </c>
      <c r="DF112" s="93">
        <f t="shared" si="266"/>
        <v>0</v>
      </c>
      <c r="DG112" s="93">
        <f t="shared" si="266"/>
        <v>0</v>
      </c>
      <c r="DH112" s="93">
        <f t="shared" si="266"/>
        <v>0</v>
      </c>
      <c r="DI112" s="93">
        <f t="shared" si="266"/>
        <v>0</v>
      </c>
      <c r="DJ112" s="93">
        <f t="shared" si="266"/>
        <v>0</v>
      </c>
      <c r="DK112" s="93">
        <f t="shared" si="266"/>
        <v>0</v>
      </c>
      <c r="DL112" s="93">
        <f t="shared" si="266"/>
        <v>0</v>
      </c>
      <c r="DM112" s="93">
        <f t="shared" si="266"/>
        <v>0</v>
      </c>
      <c r="DN112" s="93">
        <f t="shared" si="266"/>
        <v>0</v>
      </c>
      <c r="DO112" s="93">
        <f t="shared" si="266"/>
        <v>0</v>
      </c>
      <c r="DP112" s="93">
        <f t="shared" si="266"/>
        <v>0</v>
      </c>
      <c r="DQ112" s="93">
        <f t="shared" si="266"/>
        <v>0</v>
      </c>
      <c r="DR112" s="93">
        <f t="shared" si="266"/>
        <v>0</v>
      </c>
      <c r="DS112" s="93">
        <f t="shared" si="266"/>
        <v>0</v>
      </c>
      <c r="DT112" s="93">
        <f t="shared" si="266"/>
        <v>0</v>
      </c>
      <c r="DU112" s="93">
        <f t="shared" si="266"/>
        <v>0</v>
      </c>
      <c r="DV112" s="93">
        <f t="shared" si="266"/>
        <v>0</v>
      </c>
      <c r="DW112" s="93">
        <f t="shared" si="266"/>
        <v>0</v>
      </c>
      <c r="DX112" s="93">
        <f t="shared" si="266"/>
        <v>0</v>
      </c>
      <c r="DY112" s="93">
        <f t="shared" si="266"/>
        <v>0</v>
      </c>
      <c r="DZ112" s="93">
        <f t="shared" si="266"/>
        <v>0</v>
      </c>
      <c r="EA112" s="93">
        <f t="shared" si="266"/>
        <v>0</v>
      </c>
      <c r="EB112" s="93">
        <f t="shared" si="266"/>
        <v>0</v>
      </c>
      <c r="EC112" s="93">
        <f t="shared" si="266"/>
        <v>0</v>
      </c>
      <c r="ED112" s="93">
        <f t="shared" si="266"/>
        <v>0</v>
      </c>
      <c r="EE112" s="93">
        <f t="shared" si="266"/>
        <v>0</v>
      </c>
      <c r="EF112" s="93">
        <f t="shared" si="266"/>
        <v>0</v>
      </c>
      <c r="EG112" s="93">
        <f t="shared" si="266"/>
        <v>0</v>
      </c>
      <c r="EH112" s="93">
        <f t="shared" si="266"/>
        <v>0</v>
      </c>
      <c r="EI112" s="93">
        <f t="shared" ref="EI112:FN112" si="267">+SUMIF($B$16:$B$111,1,EI16:EI111)</f>
        <v>0</v>
      </c>
      <c r="EJ112" s="93">
        <f t="shared" si="267"/>
        <v>0</v>
      </c>
      <c r="EK112" s="93">
        <f t="shared" si="267"/>
        <v>0</v>
      </c>
      <c r="EL112" s="93">
        <f t="shared" si="267"/>
        <v>0</v>
      </c>
      <c r="EM112" s="93">
        <f t="shared" si="267"/>
        <v>0</v>
      </c>
      <c r="EN112" s="93">
        <f t="shared" si="267"/>
        <v>0</v>
      </c>
      <c r="EO112" s="93">
        <f t="shared" si="267"/>
        <v>0</v>
      </c>
      <c r="EP112" s="93">
        <f t="shared" si="267"/>
        <v>0</v>
      </c>
      <c r="EQ112" s="93">
        <f t="shared" si="267"/>
        <v>0</v>
      </c>
      <c r="ER112" s="93">
        <f t="shared" si="267"/>
        <v>0</v>
      </c>
      <c r="ES112" s="93">
        <f t="shared" si="267"/>
        <v>0</v>
      </c>
      <c r="ET112" s="93">
        <f t="shared" si="267"/>
        <v>0</v>
      </c>
      <c r="EU112" s="93">
        <f t="shared" si="267"/>
        <v>0</v>
      </c>
      <c r="EV112" s="93">
        <f t="shared" si="267"/>
        <v>0</v>
      </c>
      <c r="EW112" s="93">
        <f t="shared" si="267"/>
        <v>0</v>
      </c>
      <c r="EX112" s="93">
        <f t="shared" si="267"/>
        <v>0</v>
      </c>
      <c r="EY112" s="93">
        <f t="shared" si="267"/>
        <v>0</v>
      </c>
      <c r="EZ112" s="93">
        <f t="shared" si="267"/>
        <v>0</v>
      </c>
      <c r="FA112" s="93">
        <f t="shared" si="267"/>
        <v>0</v>
      </c>
      <c r="FB112" s="93">
        <f t="shared" si="267"/>
        <v>0</v>
      </c>
      <c r="FC112" s="93">
        <f t="shared" si="267"/>
        <v>0</v>
      </c>
      <c r="FD112" s="93">
        <f t="shared" si="267"/>
        <v>0</v>
      </c>
      <c r="FE112" s="93">
        <f t="shared" si="267"/>
        <v>0</v>
      </c>
      <c r="FF112" s="93">
        <f t="shared" si="267"/>
        <v>0</v>
      </c>
      <c r="FG112" s="93">
        <f t="shared" si="267"/>
        <v>0</v>
      </c>
      <c r="FH112" s="93">
        <f t="shared" si="267"/>
        <v>0</v>
      </c>
      <c r="FI112" s="93">
        <f t="shared" si="267"/>
        <v>0</v>
      </c>
      <c r="FJ112" s="93">
        <f t="shared" si="267"/>
        <v>0</v>
      </c>
      <c r="FK112" s="93">
        <f t="shared" si="267"/>
        <v>0</v>
      </c>
      <c r="FL112" s="93">
        <f t="shared" si="267"/>
        <v>0</v>
      </c>
      <c r="FM112" s="93">
        <f t="shared" si="267"/>
        <v>0</v>
      </c>
      <c r="FN112" s="93">
        <f t="shared" si="267"/>
        <v>0</v>
      </c>
      <c r="FO112" s="93">
        <f t="shared" ref="FO112:GT112" si="268">+SUMIF($B$16:$B$111,1,FO16:FO111)</f>
        <v>0</v>
      </c>
      <c r="FP112" s="93">
        <f t="shared" si="268"/>
        <v>0</v>
      </c>
      <c r="FQ112" s="93">
        <f t="shared" si="268"/>
        <v>0</v>
      </c>
      <c r="FR112" s="93">
        <f t="shared" si="268"/>
        <v>0</v>
      </c>
      <c r="FS112" s="93">
        <f t="shared" si="268"/>
        <v>0</v>
      </c>
      <c r="FT112" s="93">
        <f t="shared" si="268"/>
        <v>0</v>
      </c>
      <c r="FU112" s="93">
        <f t="shared" si="268"/>
        <v>0</v>
      </c>
      <c r="FV112" s="93">
        <f t="shared" si="268"/>
        <v>0</v>
      </c>
      <c r="FW112" s="93">
        <f t="shared" si="268"/>
        <v>0</v>
      </c>
      <c r="FX112" s="93">
        <f t="shared" si="268"/>
        <v>0</v>
      </c>
      <c r="FY112" s="93">
        <f t="shared" si="268"/>
        <v>0</v>
      </c>
      <c r="FZ112" s="93">
        <f t="shared" si="268"/>
        <v>0</v>
      </c>
      <c r="GA112" s="93">
        <f t="shared" si="268"/>
        <v>0</v>
      </c>
      <c r="GB112" s="93">
        <f t="shared" si="268"/>
        <v>0</v>
      </c>
      <c r="GC112" s="93">
        <f t="shared" si="268"/>
        <v>0</v>
      </c>
      <c r="GD112" s="93">
        <f t="shared" si="268"/>
        <v>0</v>
      </c>
      <c r="GE112" s="93">
        <f t="shared" si="268"/>
        <v>0</v>
      </c>
      <c r="GF112" s="93">
        <f t="shared" si="268"/>
        <v>0</v>
      </c>
      <c r="GG112" s="93">
        <f t="shared" si="268"/>
        <v>0</v>
      </c>
      <c r="GH112" s="93">
        <f t="shared" si="268"/>
        <v>0</v>
      </c>
      <c r="GI112" s="93">
        <f t="shared" si="268"/>
        <v>0</v>
      </c>
      <c r="GJ112" s="93">
        <f t="shared" si="268"/>
        <v>0</v>
      </c>
      <c r="GK112" s="93">
        <f t="shared" si="268"/>
        <v>0</v>
      </c>
      <c r="GL112" s="93">
        <f t="shared" si="268"/>
        <v>0</v>
      </c>
      <c r="GM112" s="93">
        <f t="shared" si="268"/>
        <v>0</v>
      </c>
      <c r="GN112" s="93">
        <f t="shared" si="268"/>
        <v>0</v>
      </c>
      <c r="GO112" s="93">
        <f t="shared" si="268"/>
        <v>0</v>
      </c>
      <c r="GP112" s="93">
        <f t="shared" si="268"/>
        <v>0</v>
      </c>
      <c r="GQ112" s="93">
        <f t="shared" si="268"/>
        <v>0</v>
      </c>
      <c r="GR112" s="93">
        <f t="shared" si="268"/>
        <v>0</v>
      </c>
      <c r="GS112" s="93">
        <f t="shared" si="268"/>
        <v>0</v>
      </c>
      <c r="GT112" s="93">
        <f t="shared" si="268"/>
        <v>0</v>
      </c>
      <c r="GU112" s="93">
        <f t="shared" ref="GU112:HB112" si="269">+SUMIF($B$16:$B$111,1,GU16:GU111)</f>
        <v>0</v>
      </c>
      <c r="GV112" s="93">
        <f t="shared" si="269"/>
        <v>0</v>
      </c>
      <c r="GW112" s="93">
        <f t="shared" si="269"/>
        <v>0</v>
      </c>
      <c r="GX112" s="93">
        <f t="shared" si="269"/>
        <v>0</v>
      </c>
      <c r="GY112" s="93">
        <f t="shared" si="269"/>
        <v>0</v>
      </c>
      <c r="GZ112" s="93">
        <f t="shared" si="269"/>
        <v>0</v>
      </c>
      <c r="HA112" s="93">
        <f t="shared" si="269"/>
        <v>0</v>
      </c>
      <c r="HB112" s="93">
        <f t="shared" si="269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270">+SUM(K112:HB112)</f>
        <v>0</v>
      </c>
      <c r="HQ112" s="103">
        <f t="array" ref="HQ112">+IFERROR(SUMIF($B$16:$B$111,1,HQ$16:HQ$111)/(COUNTIF($B$16:$B$111,1)*MAX(IF($B$16:$B$111=1,HQ$16:HQ$111))),0)</f>
        <v>0</v>
      </c>
      <c r="HR112" s="33"/>
      <c r="HS112" s="102"/>
      <c r="HT112" s="33"/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103">
        <f t="array" ref="IB112">+IFERROR(SUMIF($B$16:$B$111,1,IB$16:IB$111)/(COUNTIF($B$16:$B$111,1)*MAX(IF($B$16:$B$111=1,IB$16:IB$111))),0)</f>
        <v>0</v>
      </c>
      <c r="IC112" s="103">
        <f t="array" ref="IC112">+IFERROR(SUMIF($B$16:$B$111,1,IC$16:IC$111)/(COUNTIF($B$16:$B$111,1)*MAX(IF($B$16:$B$111=1,IC$16:IC$111))),0)</f>
        <v>0</v>
      </c>
      <c r="ID112" s="103">
        <f t="array" ref="ID112">+IFERROR(SUMIF($B$16:$B$111,1,ID$16:ID$111)/(COUNTIF($B$16:$B$111,1)*MAX(IF($B$16:$B$111=1,ID$16:ID$111))),0)</f>
        <v>0</v>
      </c>
      <c r="IE112" s="103">
        <f t="array" ref="IE112">+IFERROR(SUMIF($B$16:$B$111,1,IE$16:IE$111)/(COUNTIF($B$16:$B$111,1)*MAX(IF($B$16:$B$111=1,IE$16:IE$111))),0)</f>
        <v>0</v>
      </c>
    </row>
    <row r="113" spans="2:239" s="11" customFormat="1" ht="30" customHeight="1">
      <c r="B113" s="832" t="s">
        <v>901</v>
      </c>
      <c r="C113" s="832"/>
      <c r="D113" s="832"/>
      <c r="E113" s="832"/>
      <c r="F113" s="832"/>
      <c r="G113" s="832"/>
      <c r="H113" s="832"/>
      <c r="I113" s="832"/>
      <c r="J113" s="101" t="s">
        <v>9</v>
      </c>
      <c r="K113" s="93">
        <f t="shared" ref="K113:AP113" si="271">+SUMIF($C$16:$C$111,1,K16:K111)</f>
        <v>0</v>
      </c>
      <c r="L113" s="93">
        <f t="shared" si="271"/>
        <v>0</v>
      </c>
      <c r="M113" s="93">
        <f t="shared" si="271"/>
        <v>0</v>
      </c>
      <c r="N113" s="93">
        <f t="shared" si="271"/>
        <v>0</v>
      </c>
      <c r="O113" s="93">
        <f t="shared" si="271"/>
        <v>0</v>
      </c>
      <c r="P113" s="93">
        <f t="shared" si="271"/>
        <v>0</v>
      </c>
      <c r="Q113" s="93">
        <f t="shared" si="271"/>
        <v>0</v>
      </c>
      <c r="R113" s="93">
        <f t="shared" si="271"/>
        <v>0</v>
      </c>
      <c r="S113" s="93">
        <f t="shared" si="271"/>
        <v>0</v>
      </c>
      <c r="T113" s="93">
        <f t="shared" si="271"/>
        <v>0</v>
      </c>
      <c r="U113" s="93">
        <f t="shared" si="271"/>
        <v>0</v>
      </c>
      <c r="V113" s="93">
        <f t="shared" si="271"/>
        <v>0</v>
      </c>
      <c r="W113" s="93">
        <f t="shared" si="271"/>
        <v>0</v>
      </c>
      <c r="X113" s="93">
        <f t="shared" si="271"/>
        <v>0</v>
      </c>
      <c r="Y113" s="93">
        <f t="shared" si="271"/>
        <v>0</v>
      </c>
      <c r="Z113" s="93">
        <f t="shared" si="271"/>
        <v>0</v>
      </c>
      <c r="AA113" s="93">
        <f t="shared" si="271"/>
        <v>0</v>
      </c>
      <c r="AB113" s="93">
        <f t="shared" si="271"/>
        <v>0</v>
      </c>
      <c r="AC113" s="93">
        <f t="shared" si="271"/>
        <v>0</v>
      </c>
      <c r="AD113" s="93">
        <f t="shared" si="271"/>
        <v>0</v>
      </c>
      <c r="AE113" s="93">
        <f t="shared" si="271"/>
        <v>0</v>
      </c>
      <c r="AF113" s="93">
        <f t="shared" si="271"/>
        <v>0</v>
      </c>
      <c r="AG113" s="93">
        <f t="shared" si="271"/>
        <v>0</v>
      </c>
      <c r="AH113" s="93">
        <f t="shared" si="271"/>
        <v>0</v>
      </c>
      <c r="AI113" s="93">
        <f t="shared" si="271"/>
        <v>0</v>
      </c>
      <c r="AJ113" s="93">
        <f t="shared" si="271"/>
        <v>0</v>
      </c>
      <c r="AK113" s="93">
        <f t="shared" si="271"/>
        <v>0</v>
      </c>
      <c r="AL113" s="93">
        <f t="shared" si="271"/>
        <v>0</v>
      </c>
      <c r="AM113" s="93">
        <f t="shared" si="271"/>
        <v>0</v>
      </c>
      <c r="AN113" s="93">
        <f t="shared" si="271"/>
        <v>0</v>
      </c>
      <c r="AO113" s="93">
        <f t="shared" si="271"/>
        <v>0</v>
      </c>
      <c r="AP113" s="93">
        <f t="shared" si="271"/>
        <v>0</v>
      </c>
      <c r="AQ113" s="93">
        <f t="shared" ref="AQ113:BV113" si="272">+SUMIF($C$16:$C$111,1,AQ16:AQ111)</f>
        <v>0</v>
      </c>
      <c r="AR113" s="93">
        <f t="shared" si="272"/>
        <v>0</v>
      </c>
      <c r="AS113" s="93">
        <f t="shared" si="272"/>
        <v>0</v>
      </c>
      <c r="AT113" s="93">
        <f t="shared" si="272"/>
        <v>0</v>
      </c>
      <c r="AU113" s="93">
        <f t="shared" si="272"/>
        <v>0</v>
      </c>
      <c r="AV113" s="93">
        <f t="shared" si="272"/>
        <v>0</v>
      </c>
      <c r="AW113" s="93">
        <f t="shared" si="272"/>
        <v>0</v>
      </c>
      <c r="AX113" s="93">
        <f t="shared" si="272"/>
        <v>0</v>
      </c>
      <c r="AY113" s="93">
        <f t="shared" si="272"/>
        <v>0</v>
      </c>
      <c r="AZ113" s="93">
        <f t="shared" si="272"/>
        <v>0</v>
      </c>
      <c r="BA113" s="93">
        <f t="shared" si="272"/>
        <v>0</v>
      </c>
      <c r="BB113" s="93">
        <f t="shared" si="272"/>
        <v>0</v>
      </c>
      <c r="BC113" s="93">
        <f t="shared" si="272"/>
        <v>0</v>
      </c>
      <c r="BD113" s="93">
        <f t="shared" si="272"/>
        <v>0</v>
      </c>
      <c r="BE113" s="93">
        <f t="shared" si="272"/>
        <v>0</v>
      </c>
      <c r="BF113" s="93">
        <f t="shared" si="272"/>
        <v>0</v>
      </c>
      <c r="BG113" s="93">
        <f t="shared" si="272"/>
        <v>0</v>
      </c>
      <c r="BH113" s="93">
        <f t="shared" si="272"/>
        <v>0</v>
      </c>
      <c r="BI113" s="93">
        <f t="shared" si="272"/>
        <v>0</v>
      </c>
      <c r="BJ113" s="93">
        <f t="shared" si="272"/>
        <v>0</v>
      </c>
      <c r="BK113" s="93">
        <f t="shared" si="272"/>
        <v>0</v>
      </c>
      <c r="BL113" s="93">
        <f t="shared" si="272"/>
        <v>0</v>
      </c>
      <c r="BM113" s="93">
        <f t="shared" si="272"/>
        <v>0</v>
      </c>
      <c r="BN113" s="93">
        <f t="shared" si="272"/>
        <v>0</v>
      </c>
      <c r="BO113" s="93">
        <f t="shared" si="272"/>
        <v>0</v>
      </c>
      <c r="BP113" s="93">
        <f t="shared" si="272"/>
        <v>0</v>
      </c>
      <c r="BQ113" s="93">
        <f t="shared" si="272"/>
        <v>0</v>
      </c>
      <c r="BR113" s="93">
        <f t="shared" si="272"/>
        <v>0</v>
      </c>
      <c r="BS113" s="93">
        <f t="shared" si="272"/>
        <v>0</v>
      </c>
      <c r="BT113" s="93">
        <f t="shared" si="272"/>
        <v>0</v>
      </c>
      <c r="BU113" s="93">
        <f t="shared" si="272"/>
        <v>0</v>
      </c>
      <c r="BV113" s="93">
        <f t="shared" si="272"/>
        <v>0</v>
      </c>
      <c r="BW113" s="93">
        <f t="shared" ref="BW113:DB113" si="273">+SUMIF($C$16:$C$111,1,BW16:BW111)</f>
        <v>0</v>
      </c>
      <c r="BX113" s="93">
        <f t="shared" si="273"/>
        <v>0</v>
      </c>
      <c r="BY113" s="93">
        <f t="shared" si="273"/>
        <v>0</v>
      </c>
      <c r="BZ113" s="93">
        <f t="shared" si="273"/>
        <v>0</v>
      </c>
      <c r="CA113" s="93">
        <f t="shared" si="273"/>
        <v>0</v>
      </c>
      <c r="CB113" s="93">
        <f t="shared" si="273"/>
        <v>0</v>
      </c>
      <c r="CC113" s="93">
        <f t="shared" si="273"/>
        <v>0</v>
      </c>
      <c r="CD113" s="93">
        <f t="shared" si="273"/>
        <v>0</v>
      </c>
      <c r="CE113" s="93">
        <f t="shared" si="273"/>
        <v>0</v>
      </c>
      <c r="CF113" s="93">
        <f t="shared" si="273"/>
        <v>0</v>
      </c>
      <c r="CG113" s="93">
        <f t="shared" si="273"/>
        <v>0</v>
      </c>
      <c r="CH113" s="93">
        <f t="shared" si="273"/>
        <v>0</v>
      </c>
      <c r="CI113" s="93">
        <f t="shared" si="273"/>
        <v>0</v>
      </c>
      <c r="CJ113" s="93">
        <f t="shared" si="273"/>
        <v>0</v>
      </c>
      <c r="CK113" s="93">
        <f t="shared" si="273"/>
        <v>0</v>
      </c>
      <c r="CL113" s="93">
        <f t="shared" si="273"/>
        <v>0</v>
      </c>
      <c r="CM113" s="93">
        <f t="shared" si="273"/>
        <v>0</v>
      </c>
      <c r="CN113" s="93">
        <f t="shared" si="273"/>
        <v>0</v>
      </c>
      <c r="CO113" s="93">
        <f t="shared" si="273"/>
        <v>0</v>
      </c>
      <c r="CP113" s="93">
        <f t="shared" si="273"/>
        <v>0</v>
      </c>
      <c r="CQ113" s="93">
        <f t="shared" si="273"/>
        <v>0</v>
      </c>
      <c r="CR113" s="93">
        <f t="shared" si="273"/>
        <v>0</v>
      </c>
      <c r="CS113" s="93">
        <f t="shared" si="273"/>
        <v>0</v>
      </c>
      <c r="CT113" s="93">
        <f t="shared" si="273"/>
        <v>0</v>
      </c>
      <c r="CU113" s="93">
        <f t="shared" si="273"/>
        <v>0</v>
      </c>
      <c r="CV113" s="93">
        <f t="shared" si="273"/>
        <v>0</v>
      </c>
      <c r="CW113" s="93">
        <f t="shared" si="273"/>
        <v>0</v>
      </c>
      <c r="CX113" s="93">
        <f t="shared" si="273"/>
        <v>0</v>
      </c>
      <c r="CY113" s="93">
        <f t="shared" si="273"/>
        <v>0</v>
      </c>
      <c r="CZ113" s="93">
        <f t="shared" si="273"/>
        <v>0</v>
      </c>
      <c r="DA113" s="93">
        <f t="shared" si="273"/>
        <v>0</v>
      </c>
      <c r="DB113" s="93">
        <f t="shared" si="273"/>
        <v>0</v>
      </c>
      <c r="DC113" s="93">
        <f t="shared" ref="DC113:EH113" si="274">+SUMIF($C$16:$C$111,1,DC16:DC111)</f>
        <v>0</v>
      </c>
      <c r="DD113" s="93">
        <f t="shared" si="274"/>
        <v>0</v>
      </c>
      <c r="DE113" s="93">
        <f t="shared" si="274"/>
        <v>0</v>
      </c>
      <c r="DF113" s="93">
        <f t="shared" si="274"/>
        <v>0</v>
      </c>
      <c r="DG113" s="93">
        <f t="shared" si="274"/>
        <v>0</v>
      </c>
      <c r="DH113" s="93">
        <f t="shared" si="274"/>
        <v>0</v>
      </c>
      <c r="DI113" s="93">
        <f t="shared" si="274"/>
        <v>0</v>
      </c>
      <c r="DJ113" s="93">
        <f t="shared" si="274"/>
        <v>0</v>
      </c>
      <c r="DK113" s="93">
        <f t="shared" si="274"/>
        <v>0</v>
      </c>
      <c r="DL113" s="93">
        <f t="shared" si="274"/>
        <v>0</v>
      </c>
      <c r="DM113" s="93">
        <f t="shared" si="274"/>
        <v>0</v>
      </c>
      <c r="DN113" s="93">
        <f t="shared" si="274"/>
        <v>0</v>
      </c>
      <c r="DO113" s="93">
        <f t="shared" si="274"/>
        <v>0</v>
      </c>
      <c r="DP113" s="93">
        <f t="shared" si="274"/>
        <v>0</v>
      </c>
      <c r="DQ113" s="93">
        <f t="shared" si="274"/>
        <v>0</v>
      </c>
      <c r="DR113" s="93">
        <f t="shared" si="274"/>
        <v>0</v>
      </c>
      <c r="DS113" s="93">
        <f t="shared" si="274"/>
        <v>0</v>
      </c>
      <c r="DT113" s="93">
        <f t="shared" si="274"/>
        <v>0</v>
      </c>
      <c r="DU113" s="93">
        <f t="shared" si="274"/>
        <v>0</v>
      </c>
      <c r="DV113" s="93">
        <f t="shared" si="274"/>
        <v>0</v>
      </c>
      <c r="DW113" s="93">
        <f t="shared" si="274"/>
        <v>0</v>
      </c>
      <c r="DX113" s="93">
        <f t="shared" si="274"/>
        <v>0</v>
      </c>
      <c r="DY113" s="93">
        <f t="shared" si="274"/>
        <v>0</v>
      </c>
      <c r="DZ113" s="93">
        <f t="shared" si="274"/>
        <v>0</v>
      </c>
      <c r="EA113" s="93">
        <f t="shared" si="274"/>
        <v>0</v>
      </c>
      <c r="EB113" s="93">
        <f t="shared" si="274"/>
        <v>0</v>
      </c>
      <c r="EC113" s="93">
        <f t="shared" si="274"/>
        <v>0</v>
      </c>
      <c r="ED113" s="93">
        <f t="shared" si="274"/>
        <v>0</v>
      </c>
      <c r="EE113" s="93">
        <f t="shared" si="274"/>
        <v>0</v>
      </c>
      <c r="EF113" s="93">
        <f t="shared" si="274"/>
        <v>0</v>
      </c>
      <c r="EG113" s="93">
        <f t="shared" si="274"/>
        <v>0</v>
      </c>
      <c r="EH113" s="93">
        <f t="shared" si="274"/>
        <v>0</v>
      </c>
      <c r="EI113" s="93">
        <f t="shared" ref="EI113:FN113" si="275">+SUMIF($C$16:$C$111,1,EI16:EI111)</f>
        <v>0</v>
      </c>
      <c r="EJ113" s="93">
        <f t="shared" si="275"/>
        <v>0</v>
      </c>
      <c r="EK113" s="93">
        <f t="shared" si="275"/>
        <v>0</v>
      </c>
      <c r="EL113" s="93">
        <f t="shared" si="275"/>
        <v>0</v>
      </c>
      <c r="EM113" s="93">
        <f t="shared" si="275"/>
        <v>0</v>
      </c>
      <c r="EN113" s="93">
        <f t="shared" si="275"/>
        <v>0</v>
      </c>
      <c r="EO113" s="93">
        <f t="shared" si="275"/>
        <v>0</v>
      </c>
      <c r="EP113" s="93">
        <f t="shared" si="275"/>
        <v>0</v>
      </c>
      <c r="EQ113" s="93">
        <f t="shared" si="275"/>
        <v>0</v>
      </c>
      <c r="ER113" s="93">
        <f t="shared" si="275"/>
        <v>0</v>
      </c>
      <c r="ES113" s="93">
        <f t="shared" si="275"/>
        <v>0</v>
      </c>
      <c r="ET113" s="93">
        <f t="shared" si="275"/>
        <v>0</v>
      </c>
      <c r="EU113" s="93">
        <f t="shared" si="275"/>
        <v>0</v>
      </c>
      <c r="EV113" s="93">
        <f t="shared" si="275"/>
        <v>0</v>
      </c>
      <c r="EW113" s="93">
        <f t="shared" si="275"/>
        <v>0</v>
      </c>
      <c r="EX113" s="93">
        <f t="shared" si="275"/>
        <v>0</v>
      </c>
      <c r="EY113" s="93">
        <f t="shared" si="275"/>
        <v>0</v>
      </c>
      <c r="EZ113" s="93">
        <f t="shared" si="275"/>
        <v>0</v>
      </c>
      <c r="FA113" s="93">
        <f t="shared" si="275"/>
        <v>0</v>
      </c>
      <c r="FB113" s="93">
        <f t="shared" si="275"/>
        <v>0</v>
      </c>
      <c r="FC113" s="93">
        <f t="shared" si="275"/>
        <v>0</v>
      </c>
      <c r="FD113" s="93">
        <f t="shared" si="275"/>
        <v>0</v>
      </c>
      <c r="FE113" s="93">
        <f t="shared" si="275"/>
        <v>0</v>
      </c>
      <c r="FF113" s="93">
        <f t="shared" si="275"/>
        <v>0</v>
      </c>
      <c r="FG113" s="93">
        <f t="shared" si="275"/>
        <v>0</v>
      </c>
      <c r="FH113" s="93">
        <f t="shared" si="275"/>
        <v>0</v>
      </c>
      <c r="FI113" s="93">
        <f t="shared" si="275"/>
        <v>0</v>
      </c>
      <c r="FJ113" s="93">
        <f t="shared" si="275"/>
        <v>0</v>
      </c>
      <c r="FK113" s="93">
        <f t="shared" si="275"/>
        <v>0</v>
      </c>
      <c r="FL113" s="93">
        <f t="shared" si="275"/>
        <v>0</v>
      </c>
      <c r="FM113" s="93">
        <f t="shared" si="275"/>
        <v>0</v>
      </c>
      <c r="FN113" s="93">
        <f t="shared" si="275"/>
        <v>0</v>
      </c>
      <c r="FO113" s="93">
        <f t="shared" ref="FO113:GT113" si="276">+SUMIF($C$16:$C$111,1,FO16:FO111)</f>
        <v>0</v>
      </c>
      <c r="FP113" s="93">
        <f t="shared" si="276"/>
        <v>0</v>
      </c>
      <c r="FQ113" s="93">
        <f t="shared" si="276"/>
        <v>0</v>
      </c>
      <c r="FR113" s="93">
        <f t="shared" si="276"/>
        <v>0</v>
      </c>
      <c r="FS113" s="93">
        <f t="shared" si="276"/>
        <v>0</v>
      </c>
      <c r="FT113" s="93">
        <f t="shared" si="276"/>
        <v>0</v>
      </c>
      <c r="FU113" s="93">
        <f t="shared" si="276"/>
        <v>0</v>
      </c>
      <c r="FV113" s="93">
        <f t="shared" si="276"/>
        <v>0</v>
      </c>
      <c r="FW113" s="93">
        <f t="shared" si="276"/>
        <v>0</v>
      </c>
      <c r="FX113" s="93">
        <f t="shared" si="276"/>
        <v>0</v>
      </c>
      <c r="FY113" s="93">
        <f t="shared" si="276"/>
        <v>0</v>
      </c>
      <c r="FZ113" s="93">
        <f t="shared" si="276"/>
        <v>0</v>
      </c>
      <c r="GA113" s="93">
        <f t="shared" si="276"/>
        <v>0</v>
      </c>
      <c r="GB113" s="93">
        <f t="shared" si="276"/>
        <v>0</v>
      </c>
      <c r="GC113" s="93">
        <f t="shared" si="276"/>
        <v>0</v>
      </c>
      <c r="GD113" s="93">
        <f t="shared" si="276"/>
        <v>0</v>
      </c>
      <c r="GE113" s="93">
        <f t="shared" si="276"/>
        <v>0</v>
      </c>
      <c r="GF113" s="93">
        <f t="shared" si="276"/>
        <v>0</v>
      </c>
      <c r="GG113" s="93">
        <f t="shared" si="276"/>
        <v>0</v>
      </c>
      <c r="GH113" s="93">
        <f t="shared" si="276"/>
        <v>0</v>
      </c>
      <c r="GI113" s="93">
        <f t="shared" si="276"/>
        <v>0</v>
      </c>
      <c r="GJ113" s="93">
        <f t="shared" si="276"/>
        <v>0</v>
      </c>
      <c r="GK113" s="93">
        <f t="shared" si="276"/>
        <v>0</v>
      </c>
      <c r="GL113" s="93">
        <f t="shared" si="276"/>
        <v>0</v>
      </c>
      <c r="GM113" s="93">
        <f t="shared" si="276"/>
        <v>0</v>
      </c>
      <c r="GN113" s="93">
        <f t="shared" si="276"/>
        <v>0</v>
      </c>
      <c r="GO113" s="93">
        <f t="shared" si="276"/>
        <v>0</v>
      </c>
      <c r="GP113" s="93">
        <f t="shared" si="276"/>
        <v>0</v>
      </c>
      <c r="GQ113" s="93">
        <f t="shared" si="276"/>
        <v>0</v>
      </c>
      <c r="GR113" s="93">
        <f t="shared" si="276"/>
        <v>0</v>
      </c>
      <c r="GS113" s="93">
        <f t="shared" si="276"/>
        <v>0</v>
      </c>
      <c r="GT113" s="93">
        <f t="shared" si="276"/>
        <v>0</v>
      </c>
      <c r="GU113" s="93">
        <f t="shared" ref="GU113:HB113" si="277">+SUMIF($C$16:$C$111,1,GU16:GU111)</f>
        <v>0</v>
      </c>
      <c r="GV113" s="93">
        <f t="shared" si="277"/>
        <v>0</v>
      </c>
      <c r="GW113" s="93">
        <f t="shared" si="277"/>
        <v>0</v>
      </c>
      <c r="GX113" s="93">
        <f t="shared" si="277"/>
        <v>0</v>
      </c>
      <c r="GY113" s="93">
        <f t="shared" si="277"/>
        <v>0</v>
      </c>
      <c r="GZ113" s="93">
        <f t="shared" si="277"/>
        <v>0</v>
      </c>
      <c r="HA113" s="93">
        <f t="shared" si="277"/>
        <v>0</v>
      </c>
      <c r="HB113" s="93">
        <f t="shared" si="277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270"/>
        <v>0</v>
      </c>
      <c r="HQ113" s="104">
        <f t="array" ref="HQ113">+IFERROR(SUMIF($C$16:$C$111,1,HQ$16:HQ$111)/(COUNTIF($C$16:$C$111,1)*MAX(IF($C$16:$C$111=1,HQ$16:HQ$111))),0)</f>
        <v>0</v>
      </c>
      <c r="HR113" s="33"/>
      <c r="HS113" s="102"/>
      <c r="HT113" s="33"/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104">
        <f t="array" ref="IB113">+IFERROR(SUMIF($C$16:$C$111,1,IB$16:IB$111)/(COUNTIF($C$16:$C$111,1)*MAX(IF($C$16:$C$111=1,IB$16:IB$111))),0)</f>
        <v>0</v>
      </c>
      <c r="IC113" s="104">
        <f t="array" ref="IC113">+IFERROR(SUMIF($C$16:$C$111,1,IC$16:IC$111)/(COUNTIF($C$16:$C$111,1)*MAX(IF($C$16:$C$111=1,IC$16:IC$111))),0)</f>
        <v>0</v>
      </c>
      <c r="ID113" s="104">
        <f t="array" ref="ID113">+IFERROR(SUMIF($C$16:$C$111,1,ID$16:ID$111)/(COUNTIF($C$16:$C$111,1)*MAX(IF($C$16:$C$111=1,ID$16:ID$111))),0)</f>
        <v>0</v>
      </c>
      <c r="IE113" s="104">
        <f t="array" ref="IE113">+IFERROR(SUMIF($C$16:$C$111,1,IE$16:IE$111)/(COUNTIF($C$16:$C$111,1)*MAX(IF($C$16:$C$111=1,IE$16:IE$111))),0)</f>
        <v>0</v>
      </c>
    </row>
    <row r="114" spans="2:239" s="11" customFormat="1" ht="30" hidden="1" customHeight="1">
      <c r="B114" s="832" t="s">
        <v>901</v>
      </c>
      <c r="C114" s="832"/>
      <c r="D114" s="832"/>
      <c r="E114" s="832"/>
      <c r="F114" s="832"/>
      <c r="G114" s="832"/>
      <c r="H114" s="832"/>
      <c r="I114" s="832"/>
      <c r="J114" s="101" t="s">
        <v>10</v>
      </c>
      <c r="K114" s="93">
        <f t="shared" ref="K114:AP114" si="278">+SUMIF($D$16:$D$111,1,K16:K111)</f>
        <v>0</v>
      </c>
      <c r="L114" s="93">
        <f t="shared" si="278"/>
        <v>0</v>
      </c>
      <c r="M114" s="93">
        <f t="shared" si="278"/>
        <v>0</v>
      </c>
      <c r="N114" s="93">
        <f t="shared" si="278"/>
        <v>0</v>
      </c>
      <c r="O114" s="93">
        <f t="shared" si="278"/>
        <v>0</v>
      </c>
      <c r="P114" s="93">
        <f t="shared" si="278"/>
        <v>0</v>
      </c>
      <c r="Q114" s="93">
        <f t="shared" si="278"/>
        <v>0</v>
      </c>
      <c r="R114" s="93">
        <f t="shared" si="278"/>
        <v>0</v>
      </c>
      <c r="S114" s="93">
        <f t="shared" si="278"/>
        <v>0</v>
      </c>
      <c r="T114" s="93">
        <f t="shared" si="278"/>
        <v>0</v>
      </c>
      <c r="U114" s="93">
        <f t="shared" si="278"/>
        <v>0</v>
      </c>
      <c r="V114" s="93">
        <f t="shared" si="278"/>
        <v>0</v>
      </c>
      <c r="W114" s="93">
        <f t="shared" si="278"/>
        <v>0</v>
      </c>
      <c r="X114" s="93">
        <f t="shared" si="278"/>
        <v>0</v>
      </c>
      <c r="Y114" s="93">
        <f t="shared" si="278"/>
        <v>0</v>
      </c>
      <c r="Z114" s="93">
        <f t="shared" si="278"/>
        <v>0</v>
      </c>
      <c r="AA114" s="93">
        <f t="shared" si="278"/>
        <v>0</v>
      </c>
      <c r="AB114" s="93">
        <f t="shared" si="278"/>
        <v>0</v>
      </c>
      <c r="AC114" s="93">
        <f t="shared" si="278"/>
        <v>0</v>
      </c>
      <c r="AD114" s="93">
        <f t="shared" si="278"/>
        <v>0</v>
      </c>
      <c r="AE114" s="93">
        <f t="shared" si="278"/>
        <v>0</v>
      </c>
      <c r="AF114" s="93">
        <f t="shared" si="278"/>
        <v>0</v>
      </c>
      <c r="AG114" s="93">
        <f t="shared" si="278"/>
        <v>0</v>
      </c>
      <c r="AH114" s="93">
        <f t="shared" si="278"/>
        <v>0</v>
      </c>
      <c r="AI114" s="93">
        <f t="shared" si="278"/>
        <v>0</v>
      </c>
      <c r="AJ114" s="93">
        <f t="shared" si="278"/>
        <v>0</v>
      </c>
      <c r="AK114" s="93">
        <f t="shared" si="278"/>
        <v>0</v>
      </c>
      <c r="AL114" s="93">
        <f t="shared" si="278"/>
        <v>0</v>
      </c>
      <c r="AM114" s="93">
        <f t="shared" si="278"/>
        <v>0</v>
      </c>
      <c r="AN114" s="93">
        <f t="shared" si="278"/>
        <v>0</v>
      </c>
      <c r="AO114" s="93">
        <f t="shared" si="278"/>
        <v>0</v>
      </c>
      <c r="AP114" s="93">
        <f t="shared" si="278"/>
        <v>0</v>
      </c>
      <c r="AQ114" s="93">
        <f t="shared" ref="AQ114:BV114" si="279">+SUMIF($D$16:$D$111,1,AQ16:AQ111)</f>
        <v>0</v>
      </c>
      <c r="AR114" s="93">
        <f t="shared" si="279"/>
        <v>0</v>
      </c>
      <c r="AS114" s="93">
        <f t="shared" si="279"/>
        <v>0</v>
      </c>
      <c r="AT114" s="93">
        <f t="shared" si="279"/>
        <v>0</v>
      </c>
      <c r="AU114" s="93">
        <f t="shared" si="279"/>
        <v>0</v>
      </c>
      <c r="AV114" s="93">
        <f t="shared" si="279"/>
        <v>0</v>
      </c>
      <c r="AW114" s="93">
        <f t="shared" si="279"/>
        <v>0</v>
      </c>
      <c r="AX114" s="93">
        <f t="shared" si="279"/>
        <v>0</v>
      </c>
      <c r="AY114" s="93">
        <f t="shared" si="279"/>
        <v>0</v>
      </c>
      <c r="AZ114" s="93">
        <f t="shared" si="279"/>
        <v>0</v>
      </c>
      <c r="BA114" s="93">
        <f t="shared" si="279"/>
        <v>0</v>
      </c>
      <c r="BB114" s="93">
        <f t="shared" si="279"/>
        <v>0</v>
      </c>
      <c r="BC114" s="93">
        <f t="shared" si="279"/>
        <v>0</v>
      </c>
      <c r="BD114" s="93">
        <f t="shared" si="279"/>
        <v>0</v>
      </c>
      <c r="BE114" s="93">
        <f t="shared" si="279"/>
        <v>0</v>
      </c>
      <c r="BF114" s="93">
        <f t="shared" si="279"/>
        <v>0</v>
      </c>
      <c r="BG114" s="93">
        <f t="shared" si="279"/>
        <v>0</v>
      </c>
      <c r="BH114" s="93">
        <f t="shared" si="279"/>
        <v>0</v>
      </c>
      <c r="BI114" s="93">
        <f t="shared" si="279"/>
        <v>0</v>
      </c>
      <c r="BJ114" s="93">
        <f t="shared" si="279"/>
        <v>0</v>
      </c>
      <c r="BK114" s="93">
        <f t="shared" si="279"/>
        <v>0</v>
      </c>
      <c r="BL114" s="93">
        <f t="shared" si="279"/>
        <v>0</v>
      </c>
      <c r="BM114" s="93">
        <f t="shared" si="279"/>
        <v>0</v>
      </c>
      <c r="BN114" s="93">
        <f t="shared" si="279"/>
        <v>0</v>
      </c>
      <c r="BO114" s="93">
        <f t="shared" si="279"/>
        <v>0</v>
      </c>
      <c r="BP114" s="93">
        <f t="shared" si="279"/>
        <v>0</v>
      </c>
      <c r="BQ114" s="93">
        <f t="shared" si="279"/>
        <v>0</v>
      </c>
      <c r="BR114" s="93">
        <f t="shared" si="279"/>
        <v>0</v>
      </c>
      <c r="BS114" s="93">
        <f t="shared" si="279"/>
        <v>0</v>
      </c>
      <c r="BT114" s="93">
        <f t="shared" si="279"/>
        <v>0</v>
      </c>
      <c r="BU114" s="93">
        <f t="shared" si="279"/>
        <v>0</v>
      </c>
      <c r="BV114" s="93">
        <f t="shared" si="279"/>
        <v>0</v>
      </c>
      <c r="BW114" s="93">
        <f t="shared" ref="BW114:DB114" si="280">+SUMIF($D$16:$D$111,1,BW16:BW111)</f>
        <v>0</v>
      </c>
      <c r="BX114" s="93">
        <f t="shared" si="280"/>
        <v>0</v>
      </c>
      <c r="BY114" s="93">
        <f t="shared" si="280"/>
        <v>0</v>
      </c>
      <c r="BZ114" s="93">
        <f t="shared" si="280"/>
        <v>0</v>
      </c>
      <c r="CA114" s="93">
        <f t="shared" si="280"/>
        <v>0</v>
      </c>
      <c r="CB114" s="93">
        <f t="shared" si="280"/>
        <v>0</v>
      </c>
      <c r="CC114" s="93">
        <f t="shared" si="280"/>
        <v>0</v>
      </c>
      <c r="CD114" s="93">
        <f t="shared" si="280"/>
        <v>0</v>
      </c>
      <c r="CE114" s="93">
        <f t="shared" si="280"/>
        <v>0</v>
      </c>
      <c r="CF114" s="93">
        <f t="shared" si="280"/>
        <v>0</v>
      </c>
      <c r="CG114" s="93">
        <f t="shared" si="280"/>
        <v>0</v>
      </c>
      <c r="CH114" s="93">
        <f t="shared" si="280"/>
        <v>0</v>
      </c>
      <c r="CI114" s="93">
        <f t="shared" si="280"/>
        <v>0</v>
      </c>
      <c r="CJ114" s="93">
        <f t="shared" si="280"/>
        <v>0</v>
      </c>
      <c r="CK114" s="93">
        <f t="shared" si="280"/>
        <v>0</v>
      </c>
      <c r="CL114" s="93">
        <f t="shared" si="280"/>
        <v>0</v>
      </c>
      <c r="CM114" s="93">
        <f t="shared" si="280"/>
        <v>0</v>
      </c>
      <c r="CN114" s="93">
        <f t="shared" si="280"/>
        <v>0</v>
      </c>
      <c r="CO114" s="93">
        <f t="shared" si="280"/>
        <v>0</v>
      </c>
      <c r="CP114" s="93">
        <f t="shared" si="280"/>
        <v>0</v>
      </c>
      <c r="CQ114" s="93">
        <f t="shared" si="280"/>
        <v>0</v>
      </c>
      <c r="CR114" s="93">
        <f t="shared" si="280"/>
        <v>0</v>
      </c>
      <c r="CS114" s="93">
        <f t="shared" si="280"/>
        <v>0</v>
      </c>
      <c r="CT114" s="93">
        <f t="shared" si="280"/>
        <v>0</v>
      </c>
      <c r="CU114" s="93">
        <f t="shared" si="280"/>
        <v>0</v>
      </c>
      <c r="CV114" s="93">
        <f t="shared" si="280"/>
        <v>0</v>
      </c>
      <c r="CW114" s="93">
        <f t="shared" si="280"/>
        <v>0</v>
      </c>
      <c r="CX114" s="93">
        <f t="shared" si="280"/>
        <v>0</v>
      </c>
      <c r="CY114" s="93">
        <f t="shared" si="280"/>
        <v>0</v>
      </c>
      <c r="CZ114" s="93">
        <f t="shared" si="280"/>
        <v>0</v>
      </c>
      <c r="DA114" s="93">
        <f t="shared" si="280"/>
        <v>0</v>
      </c>
      <c r="DB114" s="93">
        <f t="shared" si="280"/>
        <v>0</v>
      </c>
      <c r="DC114" s="93">
        <f t="shared" ref="DC114:EH114" si="281">+SUMIF($D$16:$D$111,1,DC16:DC111)</f>
        <v>0</v>
      </c>
      <c r="DD114" s="93">
        <f t="shared" si="281"/>
        <v>0</v>
      </c>
      <c r="DE114" s="93">
        <f t="shared" si="281"/>
        <v>0</v>
      </c>
      <c r="DF114" s="93">
        <f t="shared" si="281"/>
        <v>0</v>
      </c>
      <c r="DG114" s="93">
        <f t="shared" si="281"/>
        <v>0</v>
      </c>
      <c r="DH114" s="93">
        <f t="shared" si="281"/>
        <v>0</v>
      </c>
      <c r="DI114" s="93">
        <f t="shared" si="281"/>
        <v>0</v>
      </c>
      <c r="DJ114" s="93">
        <f t="shared" si="281"/>
        <v>0</v>
      </c>
      <c r="DK114" s="93">
        <f t="shared" si="281"/>
        <v>0</v>
      </c>
      <c r="DL114" s="93">
        <f t="shared" si="281"/>
        <v>0</v>
      </c>
      <c r="DM114" s="93">
        <f t="shared" si="281"/>
        <v>0</v>
      </c>
      <c r="DN114" s="93">
        <f t="shared" si="281"/>
        <v>0</v>
      </c>
      <c r="DO114" s="93">
        <f t="shared" si="281"/>
        <v>0</v>
      </c>
      <c r="DP114" s="93">
        <f t="shared" si="281"/>
        <v>0</v>
      </c>
      <c r="DQ114" s="93">
        <f t="shared" si="281"/>
        <v>0</v>
      </c>
      <c r="DR114" s="93">
        <f t="shared" si="281"/>
        <v>0</v>
      </c>
      <c r="DS114" s="93">
        <f t="shared" si="281"/>
        <v>0</v>
      </c>
      <c r="DT114" s="93">
        <f t="shared" si="281"/>
        <v>0</v>
      </c>
      <c r="DU114" s="93">
        <f t="shared" si="281"/>
        <v>0</v>
      </c>
      <c r="DV114" s="93">
        <f t="shared" si="281"/>
        <v>0</v>
      </c>
      <c r="DW114" s="93">
        <f t="shared" si="281"/>
        <v>0</v>
      </c>
      <c r="DX114" s="93">
        <f t="shared" si="281"/>
        <v>0</v>
      </c>
      <c r="DY114" s="93">
        <f t="shared" si="281"/>
        <v>0</v>
      </c>
      <c r="DZ114" s="93">
        <f t="shared" si="281"/>
        <v>0</v>
      </c>
      <c r="EA114" s="93">
        <f t="shared" si="281"/>
        <v>0</v>
      </c>
      <c r="EB114" s="93">
        <f t="shared" si="281"/>
        <v>0</v>
      </c>
      <c r="EC114" s="93">
        <f t="shared" si="281"/>
        <v>0</v>
      </c>
      <c r="ED114" s="93">
        <f t="shared" si="281"/>
        <v>0</v>
      </c>
      <c r="EE114" s="93">
        <f t="shared" si="281"/>
        <v>0</v>
      </c>
      <c r="EF114" s="93">
        <f t="shared" si="281"/>
        <v>0</v>
      </c>
      <c r="EG114" s="93">
        <f t="shared" si="281"/>
        <v>0</v>
      </c>
      <c r="EH114" s="93">
        <f t="shared" si="281"/>
        <v>0</v>
      </c>
      <c r="EI114" s="93">
        <f t="shared" ref="EI114:FN114" si="282">+SUMIF($D$16:$D$111,1,EI16:EI111)</f>
        <v>0</v>
      </c>
      <c r="EJ114" s="93">
        <f t="shared" si="282"/>
        <v>0</v>
      </c>
      <c r="EK114" s="93">
        <f t="shared" si="282"/>
        <v>0</v>
      </c>
      <c r="EL114" s="93">
        <f t="shared" si="282"/>
        <v>0</v>
      </c>
      <c r="EM114" s="93">
        <f t="shared" si="282"/>
        <v>0</v>
      </c>
      <c r="EN114" s="93">
        <f t="shared" si="282"/>
        <v>0</v>
      </c>
      <c r="EO114" s="93">
        <f t="shared" si="282"/>
        <v>0</v>
      </c>
      <c r="EP114" s="93">
        <f t="shared" si="282"/>
        <v>0</v>
      </c>
      <c r="EQ114" s="93">
        <f t="shared" si="282"/>
        <v>0</v>
      </c>
      <c r="ER114" s="93">
        <f t="shared" si="282"/>
        <v>0</v>
      </c>
      <c r="ES114" s="93">
        <f t="shared" si="282"/>
        <v>0</v>
      </c>
      <c r="ET114" s="93">
        <f t="shared" si="282"/>
        <v>0</v>
      </c>
      <c r="EU114" s="93">
        <f t="shared" si="282"/>
        <v>0</v>
      </c>
      <c r="EV114" s="93">
        <f t="shared" si="282"/>
        <v>0</v>
      </c>
      <c r="EW114" s="93">
        <f t="shared" si="282"/>
        <v>0</v>
      </c>
      <c r="EX114" s="93">
        <f t="shared" si="282"/>
        <v>0</v>
      </c>
      <c r="EY114" s="93">
        <f t="shared" si="282"/>
        <v>0</v>
      </c>
      <c r="EZ114" s="93">
        <f t="shared" si="282"/>
        <v>0</v>
      </c>
      <c r="FA114" s="93">
        <f t="shared" si="282"/>
        <v>0</v>
      </c>
      <c r="FB114" s="93">
        <f t="shared" si="282"/>
        <v>0</v>
      </c>
      <c r="FC114" s="93">
        <f t="shared" si="282"/>
        <v>0</v>
      </c>
      <c r="FD114" s="93">
        <f t="shared" si="282"/>
        <v>0</v>
      </c>
      <c r="FE114" s="93">
        <f t="shared" si="282"/>
        <v>0</v>
      </c>
      <c r="FF114" s="93">
        <f t="shared" si="282"/>
        <v>0</v>
      </c>
      <c r="FG114" s="93">
        <f t="shared" si="282"/>
        <v>0</v>
      </c>
      <c r="FH114" s="93">
        <f t="shared" si="282"/>
        <v>0</v>
      </c>
      <c r="FI114" s="93">
        <f t="shared" si="282"/>
        <v>0</v>
      </c>
      <c r="FJ114" s="93">
        <f t="shared" si="282"/>
        <v>0</v>
      </c>
      <c r="FK114" s="93">
        <f t="shared" si="282"/>
        <v>0</v>
      </c>
      <c r="FL114" s="93">
        <f t="shared" si="282"/>
        <v>0</v>
      </c>
      <c r="FM114" s="93">
        <f t="shared" si="282"/>
        <v>0</v>
      </c>
      <c r="FN114" s="93">
        <f t="shared" si="282"/>
        <v>0</v>
      </c>
      <c r="FO114" s="93">
        <f t="shared" ref="FO114:GT114" si="283">+SUMIF($D$16:$D$111,1,FO16:FO111)</f>
        <v>0</v>
      </c>
      <c r="FP114" s="93">
        <f t="shared" si="283"/>
        <v>0</v>
      </c>
      <c r="FQ114" s="93">
        <f t="shared" si="283"/>
        <v>0</v>
      </c>
      <c r="FR114" s="93">
        <f t="shared" si="283"/>
        <v>0</v>
      </c>
      <c r="FS114" s="93">
        <f t="shared" si="283"/>
        <v>0</v>
      </c>
      <c r="FT114" s="93">
        <f t="shared" si="283"/>
        <v>0</v>
      </c>
      <c r="FU114" s="93">
        <f t="shared" si="283"/>
        <v>0</v>
      </c>
      <c r="FV114" s="93">
        <f t="shared" si="283"/>
        <v>0</v>
      </c>
      <c r="FW114" s="93">
        <f t="shared" si="283"/>
        <v>0</v>
      </c>
      <c r="FX114" s="93">
        <f t="shared" si="283"/>
        <v>0</v>
      </c>
      <c r="FY114" s="93">
        <f t="shared" si="283"/>
        <v>0</v>
      </c>
      <c r="FZ114" s="93">
        <f t="shared" si="283"/>
        <v>0</v>
      </c>
      <c r="GA114" s="93">
        <f t="shared" si="283"/>
        <v>0</v>
      </c>
      <c r="GB114" s="93">
        <f t="shared" si="283"/>
        <v>0</v>
      </c>
      <c r="GC114" s="93">
        <f t="shared" si="283"/>
        <v>0</v>
      </c>
      <c r="GD114" s="93">
        <f t="shared" si="283"/>
        <v>0</v>
      </c>
      <c r="GE114" s="93">
        <f t="shared" si="283"/>
        <v>0</v>
      </c>
      <c r="GF114" s="93">
        <f t="shared" si="283"/>
        <v>0</v>
      </c>
      <c r="GG114" s="93">
        <f t="shared" si="283"/>
        <v>0</v>
      </c>
      <c r="GH114" s="93">
        <f t="shared" si="283"/>
        <v>0</v>
      </c>
      <c r="GI114" s="93">
        <f t="shared" si="283"/>
        <v>0</v>
      </c>
      <c r="GJ114" s="93">
        <f t="shared" si="283"/>
        <v>0</v>
      </c>
      <c r="GK114" s="93">
        <f t="shared" si="283"/>
        <v>0</v>
      </c>
      <c r="GL114" s="93">
        <f t="shared" si="283"/>
        <v>0</v>
      </c>
      <c r="GM114" s="93">
        <f t="shared" si="283"/>
        <v>0</v>
      </c>
      <c r="GN114" s="93">
        <f t="shared" si="283"/>
        <v>0</v>
      </c>
      <c r="GO114" s="93">
        <f t="shared" si="283"/>
        <v>0</v>
      </c>
      <c r="GP114" s="93">
        <f t="shared" si="283"/>
        <v>0</v>
      </c>
      <c r="GQ114" s="93">
        <f t="shared" si="283"/>
        <v>0</v>
      </c>
      <c r="GR114" s="93">
        <f t="shared" si="283"/>
        <v>0</v>
      </c>
      <c r="GS114" s="93">
        <f t="shared" si="283"/>
        <v>0</v>
      </c>
      <c r="GT114" s="93">
        <f t="shared" si="283"/>
        <v>0</v>
      </c>
      <c r="GU114" s="93">
        <f t="shared" ref="GU114:HB114" si="284">+SUMIF($D$16:$D$111,1,GU16:GU111)</f>
        <v>0</v>
      </c>
      <c r="GV114" s="93">
        <f t="shared" si="284"/>
        <v>0</v>
      </c>
      <c r="GW114" s="93">
        <f t="shared" si="284"/>
        <v>0</v>
      </c>
      <c r="GX114" s="93">
        <f t="shared" si="284"/>
        <v>0</v>
      </c>
      <c r="GY114" s="93">
        <f t="shared" si="284"/>
        <v>0</v>
      </c>
      <c r="GZ114" s="93">
        <f t="shared" si="284"/>
        <v>0</v>
      </c>
      <c r="HA114" s="93">
        <f t="shared" si="284"/>
        <v>0</v>
      </c>
      <c r="HB114" s="93">
        <f t="shared" si="284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270"/>
        <v>0</v>
      </c>
      <c r="HQ114" s="104">
        <f t="array" ref="HQ114">+IFERROR(SUMIF($D$16:$D$111,1,HQ$16:HQ$111)/(COUNTIF($D$16:$D$111,1)*MAX(IF($D$16:$D$111=1,HQ$16:HQ$111))),0)</f>
        <v>0</v>
      </c>
      <c r="HR114" s="33"/>
      <c r="HS114" s="102"/>
      <c r="HT114" s="33"/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104">
        <f t="array" ref="IB114">+IFERROR(SUMIF($D$16:$D$111,1,IB$16:IB$111)/(COUNTIF($D$16:$D$111,1)*MAX(IF($D$16:$D$111=1,IB$16:IB$111))),0)</f>
        <v>0</v>
      </c>
      <c r="IC114" s="104">
        <f t="array" ref="IC114">+IFERROR(SUMIF($D$16:$D$111,1,IC$16:IC$111)/(COUNTIF($D$16:$D$111,1)*MAX(IF($D$16:$D$111=1,IC$16:IC$111))),0)</f>
        <v>0</v>
      </c>
      <c r="ID114" s="104">
        <f t="array" ref="ID114">+IFERROR(SUMIF($D$16:$D$111,1,ID$16:ID$111)/(COUNTIF($D$16:$D$111,1)*MAX(IF($D$16:$D$111=1,ID$16:ID$111))),0)</f>
        <v>0</v>
      </c>
      <c r="IE114" s="104">
        <f t="array" ref="IE114">+IFERROR(SUMIF($D$16:$D$111,1,IE$16:IE$111)/(COUNTIF($D$16:$D$111,1)*MAX(IF($D$16:$D$111=1,IE$16:IE$111))),0)</f>
        <v>0</v>
      </c>
    </row>
    <row r="115" spans="2:239" s="11" customFormat="1" ht="30" customHeight="1">
      <c r="B115" s="832" t="s">
        <v>901</v>
      </c>
      <c r="C115" s="832"/>
      <c r="D115" s="832"/>
      <c r="E115" s="832"/>
      <c r="F115" s="832"/>
      <c r="G115" s="832"/>
      <c r="H115" s="832"/>
      <c r="I115" s="832"/>
      <c r="J115" s="101" t="s">
        <v>11</v>
      </c>
      <c r="K115" s="93">
        <f t="shared" ref="K115:AP115" si="285">+SUMIF($E$16:$E$111,1,K16:K111)</f>
        <v>0</v>
      </c>
      <c r="L115" s="93">
        <f t="shared" si="285"/>
        <v>0</v>
      </c>
      <c r="M115" s="93">
        <f t="shared" si="285"/>
        <v>0</v>
      </c>
      <c r="N115" s="93">
        <f t="shared" si="285"/>
        <v>0</v>
      </c>
      <c r="O115" s="93">
        <f t="shared" si="285"/>
        <v>0</v>
      </c>
      <c r="P115" s="93">
        <f t="shared" si="285"/>
        <v>0</v>
      </c>
      <c r="Q115" s="93">
        <f t="shared" si="285"/>
        <v>0</v>
      </c>
      <c r="R115" s="93">
        <f t="shared" si="285"/>
        <v>0</v>
      </c>
      <c r="S115" s="93">
        <f t="shared" si="285"/>
        <v>0</v>
      </c>
      <c r="T115" s="93">
        <f t="shared" si="285"/>
        <v>0</v>
      </c>
      <c r="U115" s="93">
        <f t="shared" si="285"/>
        <v>0</v>
      </c>
      <c r="V115" s="93">
        <f t="shared" si="285"/>
        <v>0</v>
      </c>
      <c r="W115" s="93">
        <f t="shared" si="285"/>
        <v>0</v>
      </c>
      <c r="X115" s="93">
        <f t="shared" si="285"/>
        <v>0</v>
      </c>
      <c r="Y115" s="93">
        <f t="shared" si="285"/>
        <v>0</v>
      </c>
      <c r="Z115" s="93">
        <f t="shared" si="285"/>
        <v>0</v>
      </c>
      <c r="AA115" s="93">
        <f t="shared" si="285"/>
        <v>0</v>
      </c>
      <c r="AB115" s="93">
        <f t="shared" si="285"/>
        <v>0</v>
      </c>
      <c r="AC115" s="93">
        <f t="shared" si="285"/>
        <v>0</v>
      </c>
      <c r="AD115" s="93">
        <f t="shared" si="285"/>
        <v>0</v>
      </c>
      <c r="AE115" s="93">
        <f t="shared" si="285"/>
        <v>0</v>
      </c>
      <c r="AF115" s="93">
        <f t="shared" si="285"/>
        <v>0</v>
      </c>
      <c r="AG115" s="93">
        <f t="shared" si="285"/>
        <v>0</v>
      </c>
      <c r="AH115" s="93">
        <f t="shared" si="285"/>
        <v>0</v>
      </c>
      <c r="AI115" s="93">
        <f t="shared" si="285"/>
        <v>0</v>
      </c>
      <c r="AJ115" s="93">
        <f t="shared" si="285"/>
        <v>0</v>
      </c>
      <c r="AK115" s="93">
        <f t="shared" si="285"/>
        <v>0</v>
      </c>
      <c r="AL115" s="93">
        <f t="shared" si="285"/>
        <v>0</v>
      </c>
      <c r="AM115" s="93">
        <f t="shared" si="285"/>
        <v>0</v>
      </c>
      <c r="AN115" s="93">
        <f t="shared" si="285"/>
        <v>0</v>
      </c>
      <c r="AO115" s="93">
        <f t="shared" si="285"/>
        <v>0</v>
      </c>
      <c r="AP115" s="93">
        <f t="shared" si="285"/>
        <v>0</v>
      </c>
      <c r="AQ115" s="93">
        <f t="shared" ref="AQ115:BV115" si="286">+SUMIF($E$16:$E$111,1,AQ16:AQ111)</f>
        <v>0</v>
      </c>
      <c r="AR115" s="93">
        <f t="shared" si="286"/>
        <v>0</v>
      </c>
      <c r="AS115" s="93">
        <f t="shared" si="286"/>
        <v>0</v>
      </c>
      <c r="AT115" s="93">
        <f t="shared" si="286"/>
        <v>0</v>
      </c>
      <c r="AU115" s="93">
        <f t="shared" si="286"/>
        <v>0</v>
      </c>
      <c r="AV115" s="93">
        <f t="shared" si="286"/>
        <v>0</v>
      </c>
      <c r="AW115" s="93">
        <f t="shared" si="286"/>
        <v>0</v>
      </c>
      <c r="AX115" s="93">
        <f t="shared" si="286"/>
        <v>0</v>
      </c>
      <c r="AY115" s="93">
        <f t="shared" si="286"/>
        <v>0</v>
      </c>
      <c r="AZ115" s="93">
        <f t="shared" si="286"/>
        <v>0</v>
      </c>
      <c r="BA115" s="93">
        <f t="shared" si="286"/>
        <v>0</v>
      </c>
      <c r="BB115" s="93">
        <f t="shared" si="286"/>
        <v>0</v>
      </c>
      <c r="BC115" s="93">
        <f t="shared" si="286"/>
        <v>0</v>
      </c>
      <c r="BD115" s="93">
        <f t="shared" si="286"/>
        <v>0</v>
      </c>
      <c r="BE115" s="93">
        <f t="shared" si="286"/>
        <v>0</v>
      </c>
      <c r="BF115" s="93">
        <f t="shared" si="286"/>
        <v>0</v>
      </c>
      <c r="BG115" s="93">
        <f t="shared" si="286"/>
        <v>0</v>
      </c>
      <c r="BH115" s="93">
        <f t="shared" si="286"/>
        <v>0</v>
      </c>
      <c r="BI115" s="93">
        <f t="shared" si="286"/>
        <v>0</v>
      </c>
      <c r="BJ115" s="93">
        <f t="shared" si="286"/>
        <v>0</v>
      </c>
      <c r="BK115" s="93">
        <f t="shared" si="286"/>
        <v>0</v>
      </c>
      <c r="BL115" s="93">
        <f t="shared" si="286"/>
        <v>0</v>
      </c>
      <c r="BM115" s="93">
        <f t="shared" si="286"/>
        <v>0</v>
      </c>
      <c r="BN115" s="93">
        <f t="shared" si="286"/>
        <v>0</v>
      </c>
      <c r="BO115" s="93">
        <f t="shared" si="286"/>
        <v>0</v>
      </c>
      <c r="BP115" s="93">
        <f t="shared" si="286"/>
        <v>0</v>
      </c>
      <c r="BQ115" s="93">
        <f t="shared" si="286"/>
        <v>0</v>
      </c>
      <c r="BR115" s="93">
        <f t="shared" si="286"/>
        <v>0</v>
      </c>
      <c r="BS115" s="93">
        <f t="shared" si="286"/>
        <v>0</v>
      </c>
      <c r="BT115" s="93">
        <f t="shared" si="286"/>
        <v>0</v>
      </c>
      <c r="BU115" s="93">
        <f t="shared" si="286"/>
        <v>0</v>
      </c>
      <c r="BV115" s="93">
        <f t="shared" si="286"/>
        <v>0</v>
      </c>
      <c r="BW115" s="93">
        <f t="shared" ref="BW115:DB115" si="287">+SUMIF($E$16:$E$111,1,BW16:BW111)</f>
        <v>0</v>
      </c>
      <c r="BX115" s="93">
        <f t="shared" si="287"/>
        <v>0</v>
      </c>
      <c r="BY115" s="93">
        <f t="shared" si="287"/>
        <v>0</v>
      </c>
      <c r="BZ115" s="93">
        <f t="shared" si="287"/>
        <v>0</v>
      </c>
      <c r="CA115" s="93">
        <f t="shared" si="287"/>
        <v>0</v>
      </c>
      <c r="CB115" s="93">
        <f t="shared" si="287"/>
        <v>0</v>
      </c>
      <c r="CC115" s="93">
        <f t="shared" si="287"/>
        <v>0</v>
      </c>
      <c r="CD115" s="93">
        <f t="shared" si="287"/>
        <v>0</v>
      </c>
      <c r="CE115" s="93">
        <f t="shared" si="287"/>
        <v>0</v>
      </c>
      <c r="CF115" s="93">
        <f t="shared" si="287"/>
        <v>0</v>
      </c>
      <c r="CG115" s="93">
        <f t="shared" si="287"/>
        <v>0</v>
      </c>
      <c r="CH115" s="93">
        <f t="shared" si="287"/>
        <v>0</v>
      </c>
      <c r="CI115" s="93">
        <f t="shared" si="287"/>
        <v>0</v>
      </c>
      <c r="CJ115" s="93">
        <f t="shared" si="287"/>
        <v>0</v>
      </c>
      <c r="CK115" s="93">
        <f t="shared" si="287"/>
        <v>0</v>
      </c>
      <c r="CL115" s="93">
        <f t="shared" si="287"/>
        <v>0</v>
      </c>
      <c r="CM115" s="93">
        <f t="shared" si="287"/>
        <v>0</v>
      </c>
      <c r="CN115" s="93">
        <f t="shared" si="287"/>
        <v>0</v>
      </c>
      <c r="CO115" s="93">
        <f t="shared" si="287"/>
        <v>0</v>
      </c>
      <c r="CP115" s="93">
        <f t="shared" si="287"/>
        <v>0</v>
      </c>
      <c r="CQ115" s="93">
        <f t="shared" si="287"/>
        <v>0</v>
      </c>
      <c r="CR115" s="93">
        <f t="shared" si="287"/>
        <v>0</v>
      </c>
      <c r="CS115" s="93">
        <f t="shared" si="287"/>
        <v>0</v>
      </c>
      <c r="CT115" s="93">
        <f t="shared" si="287"/>
        <v>0</v>
      </c>
      <c r="CU115" s="93">
        <f t="shared" si="287"/>
        <v>0</v>
      </c>
      <c r="CV115" s="93">
        <f t="shared" si="287"/>
        <v>0</v>
      </c>
      <c r="CW115" s="93">
        <f t="shared" si="287"/>
        <v>0</v>
      </c>
      <c r="CX115" s="93">
        <f t="shared" si="287"/>
        <v>0</v>
      </c>
      <c r="CY115" s="93">
        <f t="shared" si="287"/>
        <v>0</v>
      </c>
      <c r="CZ115" s="93">
        <f t="shared" si="287"/>
        <v>0</v>
      </c>
      <c r="DA115" s="93">
        <f t="shared" si="287"/>
        <v>0</v>
      </c>
      <c r="DB115" s="93">
        <f t="shared" si="287"/>
        <v>0</v>
      </c>
      <c r="DC115" s="93">
        <f t="shared" ref="DC115:EH115" si="288">+SUMIF($E$16:$E$111,1,DC16:DC111)</f>
        <v>0</v>
      </c>
      <c r="DD115" s="93">
        <f t="shared" si="288"/>
        <v>0</v>
      </c>
      <c r="DE115" s="93">
        <f t="shared" si="288"/>
        <v>0</v>
      </c>
      <c r="DF115" s="93">
        <f t="shared" si="288"/>
        <v>0</v>
      </c>
      <c r="DG115" s="93">
        <f t="shared" si="288"/>
        <v>0</v>
      </c>
      <c r="DH115" s="93">
        <f t="shared" si="288"/>
        <v>0</v>
      </c>
      <c r="DI115" s="93">
        <f t="shared" si="288"/>
        <v>0</v>
      </c>
      <c r="DJ115" s="93">
        <f t="shared" si="288"/>
        <v>0</v>
      </c>
      <c r="DK115" s="93">
        <f t="shared" si="288"/>
        <v>0</v>
      </c>
      <c r="DL115" s="93">
        <f t="shared" si="288"/>
        <v>0</v>
      </c>
      <c r="DM115" s="93">
        <f t="shared" si="288"/>
        <v>0</v>
      </c>
      <c r="DN115" s="93">
        <f t="shared" si="288"/>
        <v>0</v>
      </c>
      <c r="DO115" s="93">
        <f t="shared" si="288"/>
        <v>0</v>
      </c>
      <c r="DP115" s="93">
        <f t="shared" si="288"/>
        <v>0</v>
      </c>
      <c r="DQ115" s="93">
        <f t="shared" si="288"/>
        <v>0</v>
      </c>
      <c r="DR115" s="93">
        <f t="shared" si="288"/>
        <v>0</v>
      </c>
      <c r="DS115" s="93">
        <f t="shared" si="288"/>
        <v>0</v>
      </c>
      <c r="DT115" s="93">
        <f t="shared" si="288"/>
        <v>0</v>
      </c>
      <c r="DU115" s="93">
        <f t="shared" si="288"/>
        <v>0</v>
      </c>
      <c r="DV115" s="93">
        <f t="shared" si="288"/>
        <v>0</v>
      </c>
      <c r="DW115" s="93">
        <f t="shared" si="288"/>
        <v>0</v>
      </c>
      <c r="DX115" s="93">
        <f t="shared" si="288"/>
        <v>0</v>
      </c>
      <c r="DY115" s="93">
        <f t="shared" si="288"/>
        <v>0</v>
      </c>
      <c r="DZ115" s="93">
        <f t="shared" si="288"/>
        <v>0</v>
      </c>
      <c r="EA115" s="93">
        <f t="shared" si="288"/>
        <v>0</v>
      </c>
      <c r="EB115" s="93">
        <f t="shared" si="288"/>
        <v>0</v>
      </c>
      <c r="EC115" s="93">
        <f t="shared" si="288"/>
        <v>0</v>
      </c>
      <c r="ED115" s="93">
        <f t="shared" si="288"/>
        <v>0</v>
      </c>
      <c r="EE115" s="93">
        <f t="shared" si="288"/>
        <v>0</v>
      </c>
      <c r="EF115" s="93">
        <f t="shared" si="288"/>
        <v>0</v>
      </c>
      <c r="EG115" s="93">
        <f t="shared" si="288"/>
        <v>0</v>
      </c>
      <c r="EH115" s="93">
        <f t="shared" si="288"/>
        <v>0</v>
      </c>
      <c r="EI115" s="93">
        <f t="shared" ref="EI115:FN115" si="289">+SUMIF($E$16:$E$111,1,EI16:EI111)</f>
        <v>0</v>
      </c>
      <c r="EJ115" s="93">
        <f t="shared" si="289"/>
        <v>0</v>
      </c>
      <c r="EK115" s="93">
        <f t="shared" si="289"/>
        <v>0</v>
      </c>
      <c r="EL115" s="93">
        <f t="shared" si="289"/>
        <v>0</v>
      </c>
      <c r="EM115" s="93">
        <f t="shared" si="289"/>
        <v>0</v>
      </c>
      <c r="EN115" s="93">
        <f t="shared" si="289"/>
        <v>0</v>
      </c>
      <c r="EO115" s="93">
        <f t="shared" si="289"/>
        <v>0</v>
      </c>
      <c r="EP115" s="93">
        <f t="shared" si="289"/>
        <v>0</v>
      </c>
      <c r="EQ115" s="93">
        <f t="shared" si="289"/>
        <v>0</v>
      </c>
      <c r="ER115" s="93">
        <f t="shared" si="289"/>
        <v>0</v>
      </c>
      <c r="ES115" s="93">
        <f t="shared" si="289"/>
        <v>0</v>
      </c>
      <c r="ET115" s="93">
        <f t="shared" si="289"/>
        <v>0</v>
      </c>
      <c r="EU115" s="93">
        <f t="shared" si="289"/>
        <v>0</v>
      </c>
      <c r="EV115" s="93">
        <f t="shared" si="289"/>
        <v>0</v>
      </c>
      <c r="EW115" s="93">
        <f t="shared" si="289"/>
        <v>0</v>
      </c>
      <c r="EX115" s="93">
        <f t="shared" si="289"/>
        <v>0</v>
      </c>
      <c r="EY115" s="93">
        <f t="shared" si="289"/>
        <v>0</v>
      </c>
      <c r="EZ115" s="93">
        <f t="shared" si="289"/>
        <v>0</v>
      </c>
      <c r="FA115" s="93">
        <f t="shared" si="289"/>
        <v>0</v>
      </c>
      <c r="FB115" s="93">
        <f t="shared" si="289"/>
        <v>0</v>
      </c>
      <c r="FC115" s="93">
        <f t="shared" si="289"/>
        <v>0</v>
      </c>
      <c r="FD115" s="93">
        <f t="shared" si="289"/>
        <v>0</v>
      </c>
      <c r="FE115" s="93">
        <f t="shared" si="289"/>
        <v>0</v>
      </c>
      <c r="FF115" s="93">
        <f t="shared" si="289"/>
        <v>0</v>
      </c>
      <c r="FG115" s="93">
        <f t="shared" si="289"/>
        <v>0</v>
      </c>
      <c r="FH115" s="93">
        <f t="shared" si="289"/>
        <v>0</v>
      </c>
      <c r="FI115" s="93">
        <f t="shared" si="289"/>
        <v>0</v>
      </c>
      <c r="FJ115" s="93">
        <f t="shared" si="289"/>
        <v>0</v>
      </c>
      <c r="FK115" s="93">
        <f t="shared" si="289"/>
        <v>0</v>
      </c>
      <c r="FL115" s="93">
        <f t="shared" si="289"/>
        <v>0</v>
      </c>
      <c r="FM115" s="93">
        <f t="shared" si="289"/>
        <v>0</v>
      </c>
      <c r="FN115" s="93">
        <f t="shared" si="289"/>
        <v>0</v>
      </c>
      <c r="FO115" s="93">
        <f t="shared" ref="FO115:GT115" si="290">+SUMIF($E$16:$E$111,1,FO16:FO111)</f>
        <v>0</v>
      </c>
      <c r="FP115" s="93">
        <f t="shared" si="290"/>
        <v>0</v>
      </c>
      <c r="FQ115" s="93">
        <f t="shared" si="290"/>
        <v>0</v>
      </c>
      <c r="FR115" s="93">
        <f t="shared" si="290"/>
        <v>0</v>
      </c>
      <c r="FS115" s="93">
        <f t="shared" si="290"/>
        <v>0</v>
      </c>
      <c r="FT115" s="93">
        <f t="shared" si="290"/>
        <v>0</v>
      </c>
      <c r="FU115" s="93">
        <f t="shared" si="290"/>
        <v>0</v>
      </c>
      <c r="FV115" s="93">
        <f t="shared" si="290"/>
        <v>0</v>
      </c>
      <c r="FW115" s="93">
        <f t="shared" si="290"/>
        <v>0</v>
      </c>
      <c r="FX115" s="93">
        <f t="shared" si="290"/>
        <v>0</v>
      </c>
      <c r="FY115" s="93">
        <f t="shared" si="290"/>
        <v>0</v>
      </c>
      <c r="FZ115" s="93">
        <f t="shared" si="290"/>
        <v>0</v>
      </c>
      <c r="GA115" s="93">
        <f t="shared" si="290"/>
        <v>0</v>
      </c>
      <c r="GB115" s="93">
        <f t="shared" si="290"/>
        <v>0</v>
      </c>
      <c r="GC115" s="93">
        <f t="shared" si="290"/>
        <v>0</v>
      </c>
      <c r="GD115" s="93">
        <f t="shared" si="290"/>
        <v>0</v>
      </c>
      <c r="GE115" s="93">
        <f t="shared" si="290"/>
        <v>0</v>
      </c>
      <c r="GF115" s="93">
        <f t="shared" si="290"/>
        <v>0</v>
      </c>
      <c r="GG115" s="93">
        <f t="shared" si="290"/>
        <v>0</v>
      </c>
      <c r="GH115" s="93">
        <f t="shared" si="290"/>
        <v>0</v>
      </c>
      <c r="GI115" s="93">
        <f t="shared" si="290"/>
        <v>0</v>
      </c>
      <c r="GJ115" s="93">
        <f t="shared" si="290"/>
        <v>0</v>
      </c>
      <c r="GK115" s="93">
        <f t="shared" si="290"/>
        <v>0</v>
      </c>
      <c r="GL115" s="93">
        <f t="shared" si="290"/>
        <v>0</v>
      </c>
      <c r="GM115" s="93">
        <f t="shared" si="290"/>
        <v>0</v>
      </c>
      <c r="GN115" s="93">
        <f t="shared" si="290"/>
        <v>0</v>
      </c>
      <c r="GO115" s="93">
        <f t="shared" si="290"/>
        <v>0</v>
      </c>
      <c r="GP115" s="93">
        <f t="shared" si="290"/>
        <v>0</v>
      </c>
      <c r="GQ115" s="93">
        <f t="shared" si="290"/>
        <v>0</v>
      </c>
      <c r="GR115" s="93">
        <f t="shared" si="290"/>
        <v>0</v>
      </c>
      <c r="GS115" s="93">
        <f t="shared" si="290"/>
        <v>0</v>
      </c>
      <c r="GT115" s="93">
        <f t="shared" si="290"/>
        <v>0</v>
      </c>
      <c r="GU115" s="93">
        <f t="shared" ref="GU115:HB115" si="291">+SUMIF($E$16:$E$111,1,GU16:GU111)</f>
        <v>0</v>
      </c>
      <c r="GV115" s="93">
        <f t="shared" si="291"/>
        <v>0</v>
      </c>
      <c r="GW115" s="93">
        <f t="shared" si="291"/>
        <v>0</v>
      </c>
      <c r="GX115" s="93">
        <f t="shared" si="291"/>
        <v>0</v>
      </c>
      <c r="GY115" s="93">
        <f t="shared" si="291"/>
        <v>0</v>
      </c>
      <c r="GZ115" s="93">
        <f t="shared" si="291"/>
        <v>0</v>
      </c>
      <c r="HA115" s="93">
        <f t="shared" si="291"/>
        <v>0</v>
      </c>
      <c r="HB115" s="93">
        <f t="shared" si="291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270"/>
        <v>0</v>
      </c>
      <c r="HQ115" s="105">
        <f t="array" ref="HQ115">+IFERROR(SUMIF($E$16:$E$111,1,HQ$16:HQ$111)/(COUNTIF($E$16:$E$111,1)*MAX(IF($E$16:$E$111=1,HQ$16:HQ$111))),0)</f>
        <v>0</v>
      </c>
      <c r="HR115" s="33"/>
      <c r="HS115" s="102"/>
      <c r="HT115" s="33"/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105">
        <f t="array" ref="IB115">+IFERROR(SUMIF($E$16:$E$111,1,IB$16:IB$111)/(COUNTIF($E$16:$E$111,1)*MAX(IF($E$16:$E$111=1,IB$16:IB$111))),0)</f>
        <v>0</v>
      </c>
      <c r="IC115" s="105">
        <f t="array" ref="IC115">+IFERROR(SUMIF($E$16:$E$111,1,IC$16:IC$111)/(COUNTIF($E$16:$E$111,1)*MAX(IF($E$16:$E$111=1,IC$16:IC$111))),0)</f>
        <v>0</v>
      </c>
      <c r="ID115" s="105">
        <f t="array" ref="ID115">+IFERROR(SUMIF($E$16:$E$111,1,ID$16:ID$111)/(COUNTIF($E$16:$E$111,1)*MAX(IF($E$16:$E$111=1,ID$16:ID$111))),0)</f>
        <v>0</v>
      </c>
      <c r="IE115" s="105">
        <f t="array" ref="IE115">+IFERROR(SUMIF($E$16:$E$111,1,IE$16:IE$111)/(COUNTIF($E$16:$E$111,1)*MAX(IF($E$16:$E$111=1,IE$16:IE$111))),0)</f>
        <v>0</v>
      </c>
    </row>
    <row r="116" spans="2:239" s="11" customFormat="1" ht="30" hidden="1" customHeight="1">
      <c r="B116" s="833" t="s">
        <v>902</v>
      </c>
      <c r="C116" s="834"/>
      <c r="D116" s="834"/>
      <c r="E116" s="834"/>
      <c r="F116" s="834"/>
      <c r="G116" s="834"/>
      <c r="H116" s="834"/>
      <c r="I116" s="835"/>
      <c r="J116" s="312" t="s">
        <v>108</v>
      </c>
      <c r="K116" s="313" t="e">
        <f>+K112*VLOOKUP($K$12,#REF!,2,0)</f>
        <v>#REF!</v>
      </c>
      <c r="L116" s="313" t="e">
        <f>+L112*VLOOKUP($K$12,#REF!,2,0)</f>
        <v>#REF!</v>
      </c>
      <c r="M116" s="313" t="e">
        <f>+M112*VLOOKUP($K$12,#REF!,2,0)</f>
        <v>#REF!</v>
      </c>
      <c r="N116" s="313" t="e">
        <f>+N112*VLOOKUP($K$12,#REF!,2,0)</f>
        <v>#REF!</v>
      </c>
      <c r="O116" s="313" t="e">
        <f>+O112*VLOOKUP($K$12,#REF!,2,0)</f>
        <v>#REF!</v>
      </c>
      <c r="P116" s="313" t="e">
        <f>+P112*VLOOKUP($K$12,#REF!,2,0)</f>
        <v>#REF!</v>
      </c>
      <c r="Q116" s="313" t="e">
        <f>+Q112*VLOOKUP($K$12,#REF!,2,0)</f>
        <v>#REF!</v>
      </c>
      <c r="R116" s="313" t="e">
        <f>+R112*VLOOKUP($K$12,#REF!,2,0)</f>
        <v>#REF!</v>
      </c>
      <c r="S116" s="313" t="e">
        <f>+S112*VLOOKUP($K$12,#REF!,2,0)</f>
        <v>#REF!</v>
      </c>
      <c r="T116" s="313" t="e">
        <f>+T112*VLOOKUP($K$12,#REF!,2,0)</f>
        <v>#REF!</v>
      </c>
      <c r="U116" s="313" t="e">
        <f>+U112*VLOOKUP($U$12,#REF!,2,0)</f>
        <v>#REF!</v>
      </c>
      <c r="V116" s="313" t="e">
        <f>+V112*VLOOKUP($U$12,#REF!,2,0)</f>
        <v>#REF!</v>
      </c>
      <c r="W116" s="313" t="e">
        <f>+W112*VLOOKUP($U$12,#REF!,2,0)</f>
        <v>#REF!</v>
      </c>
      <c r="X116" s="313" t="e">
        <f>+X112*VLOOKUP($U$12,#REF!,2,0)</f>
        <v>#REF!</v>
      </c>
      <c r="Y116" s="313" t="e">
        <f>+Y112*VLOOKUP($U$12,#REF!,2,0)</f>
        <v>#REF!</v>
      </c>
      <c r="Z116" s="313" t="e">
        <f>+Z112*VLOOKUP($U$12,#REF!,2,0)</f>
        <v>#REF!</v>
      </c>
      <c r="AA116" s="313" t="e">
        <f>+AA112*VLOOKUP($U$12,#REF!,2,0)</f>
        <v>#REF!</v>
      </c>
      <c r="AB116" s="313" t="e">
        <f>+AB112*VLOOKUP($U$12,#REF!,2,0)</f>
        <v>#REF!</v>
      </c>
      <c r="AC116" s="313" t="e">
        <f>+AC112*VLOOKUP($U$12,#REF!,2,0)</f>
        <v>#REF!</v>
      </c>
      <c r="AD116" s="313" t="e">
        <f>+AD112*VLOOKUP($U$12,#REF!,2,0)</f>
        <v>#REF!</v>
      </c>
      <c r="AE116" s="313" t="e">
        <f>+AE112*VLOOKUP($AE$12,#REF!,2,0)</f>
        <v>#REF!</v>
      </c>
      <c r="AF116" s="313" t="e">
        <f>+AF112*VLOOKUP($AE$12,#REF!,2,0)</f>
        <v>#REF!</v>
      </c>
      <c r="AG116" s="313" t="e">
        <f>+AG112*VLOOKUP($AE$12,#REF!,2,0)</f>
        <v>#REF!</v>
      </c>
      <c r="AH116" s="313" t="e">
        <f>+AH112*VLOOKUP($AE$12,#REF!,2,0)</f>
        <v>#REF!</v>
      </c>
      <c r="AI116" s="313" t="e">
        <f>+AI112*VLOOKUP($AE$12,#REF!,2,0)</f>
        <v>#REF!</v>
      </c>
      <c r="AJ116" s="313" t="e">
        <f>+AJ112*VLOOKUP($AE$12,#REF!,2,0)</f>
        <v>#REF!</v>
      </c>
      <c r="AK116" s="313" t="e">
        <f>+AK112*VLOOKUP($AE$12,#REF!,2,0)</f>
        <v>#REF!</v>
      </c>
      <c r="AL116" s="313" t="e">
        <f>+AL112*VLOOKUP($AE$12,#REF!,2,0)</f>
        <v>#REF!</v>
      </c>
      <c r="AM116" s="313" t="e">
        <f>+AM112*VLOOKUP($AE$12,#REF!,2,0)</f>
        <v>#REF!</v>
      </c>
      <c r="AN116" s="313" t="e">
        <f>+AN112*VLOOKUP($AE$12,#REF!,2,0)</f>
        <v>#REF!</v>
      </c>
      <c r="AO116" s="313" t="e">
        <f>+AO112*VLOOKUP($AO$12,#REF!,2,0)</f>
        <v>#REF!</v>
      </c>
      <c r="AP116" s="313" t="e">
        <f>+AP112*VLOOKUP($AO$12,#REF!,2,0)</f>
        <v>#REF!</v>
      </c>
      <c r="AQ116" s="313" t="e">
        <f>+AQ112*VLOOKUP($AO$12,#REF!,2,0)</f>
        <v>#REF!</v>
      </c>
      <c r="AR116" s="313" t="e">
        <f>+AR112*VLOOKUP($AO$12,#REF!,2,0)</f>
        <v>#REF!</v>
      </c>
      <c r="AS116" s="313" t="e">
        <f>+AS112*VLOOKUP($AO$12,#REF!,2,0)</f>
        <v>#REF!</v>
      </c>
      <c r="AT116" s="313" t="e">
        <f>+AT112*VLOOKUP($AO$12,#REF!,2,0)</f>
        <v>#REF!</v>
      </c>
      <c r="AU116" s="313" t="e">
        <f>+AU112*VLOOKUP($AO$12,#REF!,2,0)</f>
        <v>#REF!</v>
      </c>
      <c r="AV116" s="313" t="e">
        <f>+AV112*VLOOKUP($AO$12,#REF!,2,0)</f>
        <v>#REF!</v>
      </c>
      <c r="AW116" s="313" t="e">
        <f>+AW112*VLOOKUP($AO$12,#REF!,2,0)</f>
        <v>#REF!</v>
      </c>
      <c r="AX116" s="313" t="e">
        <f>+AX112*VLOOKUP($AO$12,#REF!,2,0)</f>
        <v>#REF!</v>
      </c>
      <c r="AY116" s="313" t="e">
        <f>+AY112*VLOOKUP($AY$12,#REF!,2,0)</f>
        <v>#REF!</v>
      </c>
      <c r="AZ116" s="313" t="e">
        <f>+AZ112*VLOOKUP($AY$12,#REF!,2,0)</f>
        <v>#REF!</v>
      </c>
      <c r="BA116" s="313" t="e">
        <f>+BA112*VLOOKUP($AY$12,#REF!,2,0)</f>
        <v>#REF!</v>
      </c>
      <c r="BB116" s="313" t="e">
        <f>+BB112*VLOOKUP($AY$12,#REF!,2,0)</f>
        <v>#REF!</v>
      </c>
      <c r="BC116" s="313" t="e">
        <f>+BC112*VLOOKUP($AY$12,#REF!,2,0)</f>
        <v>#REF!</v>
      </c>
      <c r="BD116" s="313" t="e">
        <f>+BD112*VLOOKUP($AY$12,#REF!,2,0)</f>
        <v>#REF!</v>
      </c>
      <c r="BE116" s="313" t="e">
        <f>+BE112*VLOOKUP($AY$12,#REF!,2,0)</f>
        <v>#REF!</v>
      </c>
      <c r="BF116" s="313" t="e">
        <f>+BF112*VLOOKUP($AY$12,#REF!,2,0)</f>
        <v>#REF!</v>
      </c>
      <c r="BG116" s="313" t="e">
        <f>+BG112*VLOOKUP($AY$12,#REF!,2,0)</f>
        <v>#REF!</v>
      </c>
      <c r="BH116" s="313" t="e">
        <f>+BH112*VLOOKUP($AY$12,#REF!,2,0)</f>
        <v>#REF!</v>
      </c>
      <c r="BI116" s="313" t="e">
        <f>+BI112*VLOOKUP($BI$12,#REF!,2,0)</f>
        <v>#REF!</v>
      </c>
      <c r="BJ116" s="313" t="e">
        <f>+BJ112*VLOOKUP($BI$12,#REF!,2,0)</f>
        <v>#REF!</v>
      </c>
      <c r="BK116" s="313" t="e">
        <f>+BK112*VLOOKUP($BI$12,#REF!,2,0)</f>
        <v>#REF!</v>
      </c>
      <c r="BL116" s="313" t="e">
        <f>+BL112*VLOOKUP($BI$12,#REF!,2,0)</f>
        <v>#REF!</v>
      </c>
      <c r="BM116" s="313" t="e">
        <f>+BM112*VLOOKUP($BI$12,#REF!,2,0)</f>
        <v>#REF!</v>
      </c>
      <c r="BN116" s="313" t="e">
        <f>+BN112*VLOOKUP($BI$12,#REF!,2,0)</f>
        <v>#REF!</v>
      </c>
      <c r="BO116" s="313" t="e">
        <f>+BO112*VLOOKUP($BI$12,#REF!,2,0)</f>
        <v>#REF!</v>
      </c>
      <c r="BP116" s="313" t="e">
        <f>+BP112*VLOOKUP($BI$12,#REF!,2,0)</f>
        <v>#REF!</v>
      </c>
      <c r="BQ116" s="313" t="e">
        <f>+BQ112*VLOOKUP($BI$12,#REF!,2,0)</f>
        <v>#REF!</v>
      </c>
      <c r="BR116" s="313" t="e">
        <f>+BR112*VLOOKUP($BI$12,#REF!,2,0)</f>
        <v>#REF!</v>
      </c>
      <c r="BS116" s="313" t="e">
        <f>+BS112*VLOOKUP($BS$12,#REF!,2,0)</f>
        <v>#REF!</v>
      </c>
      <c r="BT116" s="313" t="e">
        <f>+BT112*VLOOKUP($BS$12,#REF!,2,0)</f>
        <v>#REF!</v>
      </c>
      <c r="BU116" s="313" t="e">
        <f>+BU112*VLOOKUP($BS$12,#REF!,2,0)</f>
        <v>#REF!</v>
      </c>
      <c r="BV116" s="313" t="e">
        <f>+BV112*VLOOKUP($BS$12,#REF!,2,0)</f>
        <v>#REF!</v>
      </c>
      <c r="BW116" s="313" t="e">
        <f>+BW112*VLOOKUP($BS$12,#REF!,2,0)</f>
        <v>#REF!</v>
      </c>
      <c r="BX116" s="313" t="e">
        <f>+BX112*VLOOKUP($BS$12,#REF!,2,0)</f>
        <v>#REF!</v>
      </c>
      <c r="BY116" s="313" t="e">
        <f>+BY112*VLOOKUP($BS$12,#REF!,2,0)</f>
        <v>#REF!</v>
      </c>
      <c r="BZ116" s="313" t="e">
        <f>+BZ112*VLOOKUP($BS$12,#REF!,2,0)</f>
        <v>#REF!</v>
      </c>
      <c r="CA116" s="313" t="e">
        <f>+CA112*VLOOKUP($BS$12,#REF!,2,0)</f>
        <v>#REF!</v>
      </c>
      <c r="CB116" s="313" t="e">
        <f>+CB112*VLOOKUP($BS$12,#REF!,2,0)</f>
        <v>#REF!</v>
      </c>
      <c r="CC116" s="313" t="e">
        <f>+CC112*VLOOKUP($CC$12,#REF!,2,0)</f>
        <v>#REF!</v>
      </c>
      <c r="CD116" s="313" t="e">
        <f>+CD112*VLOOKUP($CC$12,#REF!,2,0)</f>
        <v>#REF!</v>
      </c>
      <c r="CE116" s="313" t="e">
        <f>+CE112*VLOOKUP($CC$12,#REF!,2,0)</f>
        <v>#REF!</v>
      </c>
      <c r="CF116" s="313" t="e">
        <f>+CF112*VLOOKUP($CC$12,#REF!,2,0)</f>
        <v>#REF!</v>
      </c>
      <c r="CG116" s="313" t="e">
        <f>+CG112*VLOOKUP($CC$12,#REF!,2,0)</f>
        <v>#REF!</v>
      </c>
      <c r="CH116" s="313" t="e">
        <f>+CH112*VLOOKUP($CC$12,#REF!,2,0)</f>
        <v>#REF!</v>
      </c>
      <c r="CI116" s="313" t="e">
        <f>+CI112*VLOOKUP($CC$12,#REF!,2,0)</f>
        <v>#REF!</v>
      </c>
      <c r="CJ116" s="313" t="e">
        <f>+CJ112*VLOOKUP($CC$12,#REF!,2,0)</f>
        <v>#REF!</v>
      </c>
      <c r="CK116" s="313" t="e">
        <f>+CK112*VLOOKUP($CC$12,#REF!,2,0)</f>
        <v>#REF!</v>
      </c>
      <c r="CL116" s="313" t="e">
        <f>+CL112*VLOOKUP($CC$12,#REF!,2,0)</f>
        <v>#REF!</v>
      </c>
      <c r="CM116" s="313" t="e">
        <f>+CM112*VLOOKUP($CM$12,#REF!,2,0)</f>
        <v>#REF!</v>
      </c>
      <c r="CN116" s="313" t="e">
        <f>+CN112*VLOOKUP($CM$12,#REF!,2,0)</f>
        <v>#REF!</v>
      </c>
      <c r="CO116" s="313" t="e">
        <f>+CO112*VLOOKUP($CM$12,#REF!,2,0)</f>
        <v>#REF!</v>
      </c>
      <c r="CP116" s="313" t="e">
        <f>+CP112*VLOOKUP($CM$12,#REF!,2,0)</f>
        <v>#REF!</v>
      </c>
      <c r="CQ116" s="313" t="e">
        <f>+CQ112*VLOOKUP($CM$12,#REF!,2,0)</f>
        <v>#REF!</v>
      </c>
      <c r="CR116" s="313" t="e">
        <f>+CR112*VLOOKUP($CM$12,#REF!,2,0)</f>
        <v>#REF!</v>
      </c>
      <c r="CS116" s="313" t="e">
        <f>+CS112*VLOOKUP($CM$12,#REF!,2,0)</f>
        <v>#REF!</v>
      </c>
      <c r="CT116" s="313" t="e">
        <f>+CT112*VLOOKUP($CM$12,#REF!,2,0)</f>
        <v>#REF!</v>
      </c>
      <c r="CU116" s="313" t="e">
        <f>+CU112*VLOOKUP($CM$12,#REF!,2,0)</f>
        <v>#REF!</v>
      </c>
      <c r="CV116" s="313" t="e">
        <f>+CV112*VLOOKUP($CM$12,#REF!,2,0)</f>
        <v>#REF!</v>
      </c>
      <c r="CW116" s="313" t="e">
        <f>+CW112*VLOOKUP($CW$12,#REF!,2,0)</f>
        <v>#REF!</v>
      </c>
      <c r="CX116" s="313" t="e">
        <f>+CX112*VLOOKUP($CW$12,#REF!,2,0)</f>
        <v>#REF!</v>
      </c>
      <c r="CY116" s="313" t="e">
        <f>+CY112*VLOOKUP($CW$12,#REF!,2,0)</f>
        <v>#REF!</v>
      </c>
      <c r="CZ116" s="313" t="e">
        <f>+CZ112*VLOOKUP($CW$12,#REF!,2,0)</f>
        <v>#REF!</v>
      </c>
      <c r="DA116" s="313" t="e">
        <f>+DA112*VLOOKUP($CW$12,#REF!,2,0)</f>
        <v>#REF!</v>
      </c>
      <c r="DB116" s="313" t="e">
        <f>+DB112*VLOOKUP($CW$12,#REF!,2,0)</f>
        <v>#REF!</v>
      </c>
      <c r="DC116" s="313" t="e">
        <f>+DC112*VLOOKUP($CW$12,#REF!,2,0)</f>
        <v>#REF!</v>
      </c>
      <c r="DD116" s="313" t="e">
        <f>+DD112*VLOOKUP($CW$12,#REF!,2,0)</f>
        <v>#REF!</v>
      </c>
      <c r="DE116" s="313" t="e">
        <f>+DE112*VLOOKUP($CW$12,#REF!,2,0)</f>
        <v>#REF!</v>
      </c>
      <c r="DF116" s="313" t="e">
        <f>+DF112*VLOOKUP($CW$12,#REF!,2,0)</f>
        <v>#REF!</v>
      </c>
      <c r="DG116" s="313" t="e">
        <f>+DG112*VLOOKUP($DG$12,#REF!,2,0)</f>
        <v>#REF!</v>
      </c>
      <c r="DH116" s="313" t="e">
        <f>+DH112*VLOOKUP($DG$12,#REF!,2,0)</f>
        <v>#REF!</v>
      </c>
      <c r="DI116" s="313" t="e">
        <f>+DI112*VLOOKUP($DG$12,#REF!,2,0)</f>
        <v>#REF!</v>
      </c>
      <c r="DJ116" s="313" t="e">
        <f>+DJ112*VLOOKUP($DG$12,#REF!,2,0)</f>
        <v>#REF!</v>
      </c>
      <c r="DK116" s="313" t="e">
        <f>+DK112*VLOOKUP($DG$12,#REF!,2,0)</f>
        <v>#REF!</v>
      </c>
      <c r="DL116" s="313" t="e">
        <f>+DL112*VLOOKUP($DG$12,#REF!,2,0)</f>
        <v>#REF!</v>
      </c>
      <c r="DM116" s="313" t="e">
        <f>+DM112*VLOOKUP($DG$12,#REF!,2,0)</f>
        <v>#REF!</v>
      </c>
      <c r="DN116" s="313" t="e">
        <f>+DN112*VLOOKUP($DG$12,#REF!,2,0)</f>
        <v>#REF!</v>
      </c>
      <c r="DO116" s="313" t="e">
        <f>+DO112*VLOOKUP($DG$12,#REF!,2,0)</f>
        <v>#REF!</v>
      </c>
      <c r="DP116" s="313" t="e">
        <f>+DP112*VLOOKUP($DG$12,#REF!,2,0)</f>
        <v>#REF!</v>
      </c>
      <c r="DQ116" s="313" t="e">
        <f>+DQ112*VLOOKUP($DQ$12,#REF!,2,0)</f>
        <v>#REF!</v>
      </c>
      <c r="DR116" s="313" t="e">
        <f>+DR112*VLOOKUP($DQ$12,#REF!,2,0)</f>
        <v>#REF!</v>
      </c>
      <c r="DS116" s="313" t="e">
        <f>+DS112*VLOOKUP($DQ$12,#REF!,2,0)</f>
        <v>#REF!</v>
      </c>
      <c r="DT116" s="313" t="e">
        <f>+DT112*VLOOKUP($DQ$12,#REF!,2,0)</f>
        <v>#REF!</v>
      </c>
      <c r="DU116" s="313" t="e">
        <f>+DU112*VLOOKUP($DQ$12,#REF!,2,0)</f>
        <v>#REF!</v>
      </c>
      <c r="DV116" s="313" t="e">
        <f>+DV112*VLOOKUP($DQ$12,#REF!,2,0)</f>
        <v>#REF!</v>
      </c>
      <c r="DW116" s="313" t="e">
        <f>+DW112*VLOOKUP($DQ$12,#REF!,2,0)</f>
        <v>#REF!</v>
      </c>
      <c r="DX116" s="313" t="e">
        <f>+DX112*VLOOKUP($DQ$12,#REF!,2,0)</f>
        <v>#REF!</v>
      </c>
      <c r="DY116" s="313" t="e">
        <f>+DY112*VLOOKUP($DQ$12,#REF!,2,0)</f>
        <v>#REF!</v>
      </c>
      <c r="DZ116" s="313" t="e">
        <f>+DZ112*VLOOKUP($DQ$12,#REF!,2,0)</f>
        <v>#REF!</v>
      </c>
      <c r="EA116" s="313" t="e">
        <f>+EA112*VLOOKUP($EA$12,#REF!,2,0)</f>
        <v>#REF!</v>
      </c>
      <c r="EB116" s="313" t="e">
        <f>+EB112*VLOOKUP($EA$12,#REF!,2,0)</f>
        <v>#REF!</v>
      </c>
      <c r="EC116" s="313" t="e">
        <f>+EC112*VLOOKUP($EA$12,#REF!,2,0)</f>
        <v>#REF!</v>
      </c>
      <c r="ED116" s="313" t="e">
        <f>+ED112*VLOOKUP($EA$12,#REF!,2,0)</f>
        <v>#REF!</v>
      </c>
      <c r="EE116" s="313" t="e">
        <f>+EE112*VLOOKUP($EA$12,#REF!,2,0)</f>
        <v>#REF!</v>
      </c>
      <c r="EF116" s="313" t="e">
        <f>+EF112*VLOOKUP($EA$12,#REF!,2,0)</f>
        <v>#REF!</v>
      </c>
      <c r="EG116" s="313" t="e">
        <f>+EG112*VLOOKUP($EA$12,#REF!,2,0)</f>
        <v>#REF!</v>
      </c>
      <c r="EH116" s="313" t="e">
        <f>+EH112*VLOOKUP($EA$12,#REF!,2,0)</f>
        <v>#REF!</v>
      </c>
      <c r="EI116" s="313" t="e">
        <f>+EI112*VLOOKUP($EA$12,#REF!,2,0)</f>
        <v>#REF!</v>
      </c>
      <c r="EJ116" s="313" t="e">
        <f>+EJ112*VLOOKUP($EA$12,#REF!,2,0)</f>
        <v>#REF!</v>
      </c>
      <c r="EK116" s="313" t="e">
        <f>+EK112*VLOOKUP($EK$12,#REF!,2,0)</f>
        <v>#REF!</v>
      </c>
      <c r="EL116" s="313" t="e">
        <f>+EL112*VLOOKUP($EK$12,#REF!,2,0)</f>
        <v>#REF!</v>
      </c>
      <c r="EM116" s="313" t="e">
        <f>+EM112*VLOOKUP($EK$12,#REF!,2,0)</f>
        <v>#REF!</v>
      </c>
      <c r="EN116" s="313" t="e">
        <f>+EN112*VLOOKUP($EK$12,#REF!,2,0)</f>
        <v>#REF!</v>
      </c>
      <c r="EO116" s="313" t="e">
        <f>+EO112*VLOOKUP($EK$12,#REF!,2,0)</f>
        <v>#REF!</v>
      </c>
      <c r="EP116" s="313" t="e">
        <f>+EP112*VLOOKUP($EK$12,#REF!,2,0)</f>
        <v>#REF!</v>
      </c>
      <c r="EQ116" s="313" t="e">
        <f>+EQ112*VLOOKUP($EK$12,#REF!,2,0)</f>
        <v>#REF!</v>
      </c>
      <c r="ER116" s="313" t="e">
        <f>+ER112*VLOOKUP($EK$12,#REF!,2,0)</f>
        <v>#REF!</v>
      </c>
      <c r="ES116" s="313" t="e">
        <f>+ES112*VLOOKUP($EK$12,#REF!,2,0)</f>
        <v>#REF!</v>
      </c>
      <c r="ET116" s="313" t="e">
        <f>+ET112*VLOOKUP($EK$12,#REF!,2,0)</f>
        <v>#REF!</v>
      </c>
      <c r="EU116" s="313" t="e">
        <f>+EU112*VLOOKUP($EU$12,#REF!,2,0)</f>
        <v>#REF!</v>
      </c>
      <c r="EV116" s="313" t="e">
        <f>+EV112*VLOOKUP($EU$12,#REF!,2,0)</f>
        <v>#REF!</v>
      </c>
      <c r="EW116" s="313" t="e">
        <f>+EW112*VLOOKUP($EU$12,#REF!,2,0)</f>
        <v>#REF!</v>
      </c>
      <c r="EX116" s="313" t="e">
        <f>+EX112*VLOOKUP($EU$12,#REF!,2,0)</f>
        <v>#REF!</v>
      </c>
      <c r="EY116" s="313" t="e">
        <f>+EY112*VLOOKUP($EU$12,#REF!,2,0)</f>
        <v>#REF!</v>
      </c>
      <c r="EZ116" s="313" t="e">
        <f>+EZ112*VLOOKUP($EU$12,#REF!,2,0)</f>
        <v>#REF!</v>
      </c>
      <c r="FA116" s="313" t="e">
        <f>+FA112*VLOOKUP($EU$12,#REF!,2,0)</f>
        <v>#REF!</v>
      </c>
      <c r="FB116" s="313" t="e">
        <f>+FB112*VLOOKUP($EU$12,#REF!,2,0)</f>
        <v>#REF!</v>
      </c>
      <c r="FC116" s="313" t="e">
        <f>+FC112*VLOOKUP($EU$12,#REF!,2,0)</f>
        <v>#REF!</v>
      </c>
      <c r="FD116" s="313" t="e">
        <f>+FD112*VLOOKUP($EU$12,#REF!,2,0)</f>
        <v>#REF!</v>
      </c>
      <c r="FE116" s="313" t="e">
        <f>+FE112*VLOOKUP($FE$12,#REF!,2,0)</f>
        <v>#REF!</v>
      </c>
      <c r="FF116" s="313" t="e">
        <f>+FF112*VLOOKUP($FE$12,#REF!,2,0)</f>
        <v>#REF!</v>
      </c>
      <c r="FG116" s="313" t="e">
        <f>+FG112*VLOOKUP($FE$12,#REF!,2,0)</f>
        <v>#REF!</v>
      </c>
      <c r="FH116" s="313" t="e">
        <f>+FH112*VLOOKUP($FE$12,#REF!,2,0)</f>
        <v>#REF!</v>
      </c>
      <c r="FI116" s="313" t="e">
        <f>+FI112*VLOOKUP($FE$12,#REF!,2,0)</f>
        <v>#REF!</v>
      </c>
      <c r="FJ116" s="313" t="e">
        <f>+FJ112*VLOOKUP($FE$12,#REF!,2,0)</f>
        <v>#REF!</v>
      </c>
      <c r="FK116" s="313" t="e">
        <f>+FK112*VLOOKUP($FE$12,#REF!,2,0)</f>
        <v>#REF!</v>
      </c>
      <c r="FL116" s="313" t="e">
        <f>+FL112*VLOOKUP($FE$12,#REF!,2,0)</f>
        <v>#REF!</v>
      </c>
      <c r="FM116" s="313" t="e">
        <f>+FM112*VLOOKUP($FE$12,#REF!,2,0)</f>
        <v>#REF!</v>
      </c>
      <c r="FN116" s="313" t="e">
        <f>+FN112*VLOOKUP($FE$12,#REF!,2,0)</f>
        <v>#REF!</v>
      </c>
      <c r="FO116" s="313" t="e">
        <f>+FO112*VLOOKUP($FO$12,#REF!,2,0)</f>
        <v>#REF!</v>
      </c>
      <c r="FP116" s="313" t="e">
        <f>+FP112*VLOOKUP($FO$12,#REF!,2,0)</f>
        <v>#REF!</v>
      </c>
      <c r="FQ116" s="313" t="e">
        <f>+FQ112*VLOOKUP($FO$12,#REF!,2,0)</f>
        <v>#REF!</v>
      </c>
      <c r="FR116" s="313" t="e">
        <f>+FR112*VLOOKUP($FO$12,#REF!,2,0)</f>
        <v>#REF!</v>
      </c>
      <c r="FS116" s="313" t="e">
        <f>+FS112*VLOOKUP($FO$12,#REF!,2,0)</f>
        <v>#REF!</v>
      </c>
      <c r="FT116" s="313" t="e">
        <f>+FT112*VLOOKUP($FO$12,#REF!,2,0)</f>
        <v>#REF!</v>
      </c>
      <c r="FU116" s="313" t="e">
        <f>+FU112*VLOOKUP($FO$12,#REF!,2,0)</f>
        <v>#REF!</v>
      </c>
      <c r="FV116" s="313" t="e">
        <f>+FV112*VLOOKUP($FO$12,#REF!,2,0)</f>
        <v>#REF!</v>
      </c>
      <c r="FW116" s="313" t="e">
        <f>+FW112*VLOOKUP($FO$12,#REF!,2,0)</f>
        <v>#REF!</v>
      </c>
      <c r="FX116" s="313" t="e">
        <f>+FX112*VLOOKUP($FO$12,#REF!,2,0)</f>
        <v>#REF!</v>
      </c>
      <c r="FY116" s="313" t="e">
        <f>+FY112*VLOOKUP($FY$12,#REF!,2,0)</f>
        <v>#REF!</v>
      </c>
      <c r="FZ116" s="313" t="e">
        <f>+FZ112*VLOOKUP($FY$12,#REF!,2,0)</f>
        <v>#REF!</v>
      </c>
      <c r="GA116" s="313" t="e">
        <f>+GA112*VLOOKUP($FY$12,#REF!,2,0)</f>
        <v>#REF!</v>
      </c>
      <c r="GB116" s="313" t="e">
        <f>+GB112*VLOOKUP($FY$12,#REF!,2,0)</f>
        <v>#REF!</v>
      </c>
      <c r="GC116" s="313" t="e">
        <f>+GC112*VLOOKUP($FY$12,#REF!,2,0)</f>
        <v>#REF!</v>
      </c>
      <c r="GD116" s="313" t="e">
        <f>+GD112*VLOOKUP($FY$12,#REF!,2,0)</f>
        <v>#REF!</v>
      </c>
      <c r="GE116" s="313" t="e">
        <f>+GE112*VLOOKUP($FY$12,#REF!,2,0)</f>
        <v>#REF!</v>
      </c>
      <c r="GF116" s="313" t="e">
        <f>+GF112*VLOOKUP($FY$12,#REF!,2,0)</f>
        <v>#REF!</v>
      </c>
      <c r="GG116" s="313" t="e">
        <f>+GG112*VLOOKUP($FY$12,#REF!,2,0)</f>
        <v>#REF!</v>
      </c>
      <c r="GH116" s="313" t="e">
        <f>+GH112*VLOOKUP($FY$12,#REF!,2,0)</f>
        <v>#REF!</v>
      </c>
      <c r="GI116" s="313" t="e">
        <f>+GI112*VLOOKUP($GI$12,#REF!,2,0)</f>
        <v>#REF!</v>
      </c>
      <c r="GJ116" s="313" t="e">
        <f>+GJ112*VLOOKUP($GI$12,#REF!,2,0)</f>
        <v>#REF!</v>
      </c>
      <c r="GK116" s="313" t="e">
        <f>+GK112*VLOOKUP($GI$12,#REF!,2,0)</f>
        <v>#REF!</v>
      </c>
      <c r="GL116" s="313" t="e">
        <f>+GL112*VLOOKUP($GI$12,#REF!,2,0)</f>
        <v>#REF!</v>
      </c>
      <c r="GM116" s="313" t="e">
        <f>+GM112*VLOOKUP($GI$12,#REF!,2,0)</f>
        <v>#REF!</v>
      </c>
      <c r="GN116" s="313" t="e">
        <f>+GN112*VLOOKUP($GI$12,#REF!,2,0)</f>
        <v>#REF!</v>
      </c>
      <c r="GO116" s="313" t="e">
        <f>+GO112*VLOOKUP($GI$12,#REF!,2,0)</f>
        <v>#REF!</v>
      </c>
      <c r="GP116" s="313" t="e">
        <f>+GP112*VLOOKUP($GI$12,#REF!,2,0)</f>
        <v>#REF!</v>
      </c>
      <c r="GQ116" s="313" t="e">
        <f>+GQ112*VLOOKUP($GI$12,#REF!,2,0)</f>
        <v>#REF!</v>
      </c>
      <c r="GR116" s="313" t="e">
        <f>+GR112*VLOOKUP($GI$12,#REF!,2,0)</f>
        <v>#REF!</v>
      </c>
      <c r="GS116" s="313" t="e">
        <f>+GS112*VLOOKUP($GS$12,#REF!,2,0)</f>
        <v>#REF!</v>
      </c>
      <c r="GT116" s="313" t="e">
        <f>+GT112*VLOOKUP($GS$12,#REF!,2,0)</f>
        <v>#REF!</v>
      </c>
      <c r="GU116" s="313" t="e">
        <f>+GU112*VLOOKUP($GS$12,#REF!,2,0)</f>
        <v>#REF!</v>
      </c>
      <c r="GV116" s="313" t="e">
        <f>+GV112*VLOOKUP($GS$12,#REF!,2,0)</f>
        <v>#REF!</v>
      </c>
      <c r="GW116" s="313" t="e">
        <f>+GW112*VLOOKUP($GS$12,#REF!,2,0)</f>
        <v>#REF!</v>
      </c>
      <c r="GX116" s="313" t="e">
        <f>+GX112*VLOOKUP($GS$12,#REF!,2,0)</f>
        <v>#REF!</v>
      </c>
      <c r="GY116" s="313" t="e">
        <f>+GY112*VLOOKUP($GS$12,#REF!,2,0)</f>
        <v>#REF!</v>
      </c>
      <c r="GZ116" s="313" t="e">
        <f>+GZ112*VLOOKUP($GS$12,#REF!,2,0)</f>
        <v>#REF!</v>
      </c>
      <c r="HA116" s="313" t="e">
        <f>+HA112*VLOOKUP($GS$12,#REF!,2,0)</f>
        <v>#REF!</v>
      </c>
      <c r="HB116" s="313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3" t="e">
        <f t="shared" si="270"/>
        <v>#REF!</v>
      </c>
      <c r="HR116" s="33"/>
      <c r="HS116" s="102"/>
      <c r="HT116" s="33"/>
      <c r="HV116" s="314"/>
      <c r="HW116" s="314"/>
      <c r="HX116" s="314"/>
      <c r="HY116" s="314"/>
      <c r="HZ116" s="314"/>
      <c r="IA116" s="314"/>
      <c r="IB116" s="314"/>
      <c r="IC116" s="314"/>
      <c r="ID116" s="314"/>
      <c r="IE116" s="314"/>
    </row>
    <row r="117" spans="2:239" s="11" customFormat="1" ht="30" hidden="1" customHeight="1">
      <c r="B117" s="833" t="s">
        <v>902</v>
      </c>
      <c r="C117" s="834"/>
      <c r="D117" s="834"/>
      <c r="E117" s="834"/>
      <c r="F117" s="834"/>
      <c r="G117" s="834"/>
      <c r="H117" s="834"/>
      <c r="I117" s="835"/>
      <c r="J117" s="312" t="s">
        <v>9</v>
      </c>
      <c r="K117" s="313" t="e">
        <f>+K113*VLOOKUP($K$12,#REF!,2,0)</f>
        <v>#REF!</v>
      </c>
      <c r="L117" s="313" t="e">
        <f>+L113*VLOOKUP($K$12,#REF!,2,0)</f>
        <v>#REF!</v>
      </c>
      <c r="M117" s="313" t="e">
        <f>+M113*VLOOKUP($K$12,#REF!,2,0)</f>
        <v>#REF!</v>
      </c>
      <c r="N117" s="313" t="e">
        <f>+N113*VLOOKUP($K$12,#REF!,2,0)</f>
        <v>#REF!</v>
      </c>
      <c r="O117" s="313" t="e">
        <f>+O113*VLOOKUP($K$12,#REF!,2,0)</f>
        <v>#REF!</v>
      </c>
      <c r="P117" s="313" t="e">
        <f>+P113*VLOOKUP($K$12,#REF!,2,0)</f>
        <v>#REF!</v>
      </c>
      <c r="Q117" s="313" t="e">
        <f>+Q113*VLOOKUP($K$12,#REF!,2,0)</f>
        <v>#REF!</v>
      </c>
      <c r="R117" s="313" t="e">
        <f>+R113*VLOOKUP($K$12,#REF!,2,0)</f>
        <v>#REF!</v>
      </c>
      <c r="S117" s="313" t="e">
        <f>+S113*VLOOKUP($K$12,#REF!,2,0)</f>
        <v>#REF!</v>
      </c>
      <c r="T117" s="313" t="e">
        <f>+T113*VLOOKUP($K$12,#REF!,2,0)</f>
        <v>#REF!</v>
      </c>
      <c r="U117" s="313" t="e">
        <f>+U113*VLOOKUP($U$12,#REF!,2,0)</f>
        <v>#REF!</v>
      </c>
      <c r="V117" s="313" t="e">
        <f>+V113*VLOOKUP($U$12,#REF!,2,0)</f>
        <v>#REF!</v>
      </c>
      <c r="W117" s="313" t="e">
        <f>+W113*VLOOKUP($U$12,#REF!,2,0)</f>
        <v>#REF!</v>
      </c>
      <c r="X117" s="313" t="e">
        <f>+X113*VLOOKUP($U$12,#REF!,2,0)</f>
        <v>#REF!</v>
      </c>
      <c r="Y117" s="313" t="e">
        <f>+Y113*VLOOKUP($U$12,#REF!,2,0)</f>
        <v>#REF!</v>
      </c>
      <c r="Z117" s="313" t="e">
        <f>+Z113*VLOOKUP($U$12,#REF!,2,0)</f>
        <v>#REF!</v>
      </c>
      <c r="AA117" s="313" t="e">
        <f>+AA113*VLOOKUP($U$12,#REF!,2,0)</f>
        <v>#REF!</v>
      </c>
      <c r="AB117" s="313" t="e">
        <f>+AB113*VLOOKUP($U$12,#REF!,2,0)</f>
        <v>#REF!</v>
      </c>
      <c r="AC117" s="313" t="e">
        <f>+AC113*VLOOKUP($U$12,#REF!,2,0)</f>
        <v>#REF!</v>
      </c>
      <c r="AD117" s="313" t="e">
        <f>+AD113*VLOOKUP($U$12,#REF!,2,0)</f>
        <v>#REF!</v>
      </c>
      <c r="AE117" s="313" t="e">
        <f>+AE113*VLOOKUP($AE$12,#REF!,2,0)</f>
        <v>#REF!</v>
      </c>
      <c r="AF117" s="313" t="e">
        <f>+AF113*VLOOKUP($AE$12,#REF!,2,0)</f>
        <v>#REF!</v>
      </c>
      <c r="AG117" s="313" t="e">
        <f>+AG113*VLOOKUP($AE$12,#REF!,2,0)</f>
        <v>#REF!</v>
      </c>
      <c r="AH117" s="313" t="e">
        <f>+AH113*VLOOKUP($AE$12,#REF!,2,0)</f>
        <v>#REF!</v>
      </c>
      <c r="AI117" s="313" t="e">
        <f>+AI113*VLOOKUP($AE$12,#REF!,2,0)</f>
        <v>#REF!</v>
      </c>
      <c r="AJ117" s="313" t="e">
        <f>+AJ113*VLOOKUP($AE$12,#REF!,2,0)</f>
        <v>#REF!</v>
      </c>
      <c r="AK117" s="313" t="e">
        <f>+AK113*VLOOKUP($AE$12,#REF!,2,0)</f>
        <v>#REF!</v>
      </c>
      <c r="AL117" s="313" t="e">
        <f>+AL113*VLOOKUP($AE$12,#REF!,2,0)</f>
        <v>#REF!</v>
      </c>
      <c r="AM117" s="313" t="e">
        <f>+AM113*VLOOKUP($AE$12,#REF!,2,0)</f>
        <v>#REF!</v>
      </c>
      <c r="AN117" s="313" t="e">
        <f>+AN113*VLOOKUP($AE$12,#REF!,2,0)</f>
        <v>#REF!</v>
      </c>
      <c r="AO117" s="313" t="e">
        <f>+AO113*VLOOKUP($AO$12,#REF!,2,0)</f>
        <v>#REF!</v>
      </c>
      <c r="AP117" s="313" t="e">
        <f>+AP113*VLOOKUP($AO$12,#REF!,2,0)</f>
        <v>#REF!</v>
      </c>
      <c r="AQ117" s="313" t="e">
        <f>+AQ113*VLOOKUP($AO$12,#REF!,2,0)</f>
        <v>#REF!</v>
      </c>
      <c r="AR117" s="313" t="e">
        <f>+AR113*VLOOKUP($AO$12,#REF!,2,0)</f>
        <v>#REF!</v>
      </c>
      <c r="AS117" s="313" t="e">
        <f>+AS113*VLOOKUP($AO$12,#REF!,2,0)</f>
        <v>#REF!</v>
      </c>
      <c r="AT117" s="313" t="e">
        <f>+AT113*VLOOKUP($AO$12,#REF!,2,0)</f>
        <v>#REF!</v>
      </c>
      <c r="AU117" s="313" t="e">
        <f>+AU113*VLOOKUP($AO$12,#REF!,2,0)</f>
        <v>#REF!</v>
      </c>
      <c r="AV117" s="313" t="e">
        <f>+AV113*VLOOKUP($AO$12,#REF!,2,0)</f>
        <v>#REF!</v>
      </c>
      <c r="AW117" s="313" t="e">
        <f>+AW113*VLOOKUP($AO$12,#REF!,2,0)</f>
        <v>#REF!</v>
      </c>
      <c r="AX117" s="313" t="e">
        <f>+AX113*VLOOKUP($AO$12,#REF!,2,0)</f>
        <v>#REF!</v>
      </c>
      <c r="AY117" s="313" t="e">
        <f>+AY113*VLOOKUP($AY$12,#REF!,2,0)</f>
        <v>#REF!</v>
      </c>
      <c r="AZ117" s="313" t="e">
        <f>+AZ113*VLOOKUP($AY$12,#REF!,2,0)</f>
        <v>#REF!</v>
      </c>
      <c r="BA117" s="313" t="e">
        <f>+BA113*VLOOKUP($AY$12,#REF!,2,0)</f>
        <v>#REF!</v>
      </c>
      <c r="BB117" s="313" t="e">
        <f>+BB113*VLOOKUP($AY$12,#REF!,2,0)</f>
        <v>#REF!</v>
      </c>
      <c r="BC117" s="313" t="e">
        <f>+BC113*VLOOKUP($AY$12,#REF!,2,0)</f>
        <v>#REF!</v>
      </c>
      <c r="BD117" s="313" t="e">
        <f>+BD113*VLOOKUP($AY$12,#REF!,2,0)</f>
        <v>#REF!</v>
      </c>
      <c r="BE117" s="313" t="e">
        <f>+BE113*VLOOKUP($AY$12,#REF!,2,0)</f>
        <v>#REF!</v>
      </c>
      <c r="BF117" s="313" t="e">
        <f>+BF113*VLOOKUP($AY$12,#REF!,2,0)</f>
        <v>#REF!</v>
      </c>
      <c r="BG117" s="313" t="e">
        <f>+BG113*VLOOKUP($AY$12,#REF!,2,0)</f>
        <v>#REF!</v>
      </c>
      <c r="BH117" s="313" t="e">
        <f>+BH113*VLOOKUP($AY$12,#REF!,2,0)</f>
        <v>#REF!</v>
      </c>
      <c r="BI117" s="313" t="e">
        <f>+BI113*VLOOKUP($BI$12,#REF!,2,0)</f>
        <v>#REF!</v>
      </c>
      <c r="BJ117" s="313" t="e">
        <f>+BJ113*VLOOKUP($BI$12,#REF!,2,0)</f>
        <v>#REF!</v>
      </c>
      <c r="BK117" s="313" t="e">
        <f>+BK113*VLOOKUP($BI$12,#REF!,2,0)</f>
        <v>#REF!</v>
      </c>
      <c r="BL117" s="313" t="e">
        <f>+BL113*VLOOKUP($BI$12,#REF!,2,0)</f>
        <v>#REF!</v>
      </c>
      <c r="BM117" s="313" t="e">
        <f>+BM113*VLOOKUP($BI$12,#REF!,2,0)</f>
        <v>#REF!</v>
      </c>
      <c r="BN117" s="313" t="e">
        <f>+BN113*VLOOKUP($BI$12,#REF!,2,0)</f>
        <v>#REF!</v>
      </c>
      <c r="BO117" s="313" t="e">
        <f>+BO113*VLOOKUP($BI$12,#REF!,2,0)</f>
        <v>#REF!</v>
      </c>
      <c r="BP117" s="313" t="e">
        <f>+BP113*VLOOKUP($BI$12,#REF!,2,0)</f>
        <v>#REF!</v>
      </c>
      <c r="BQ117" s="313" t="e">
        <f>+BQ113*VLOOKUP($BI$12,#REF!,2,0)</f>
        <v>#REF!</v>
      </c>
      <c r="BR117" s="313" t="e">
        <f>+BR113*VLOOKUP($BI$12,#REF!,2,0)</f>
        <v>#REF!</v>
      </c>
      <c r="BS117" s="313" t="e">
        <f>+BS113*VLOOKUP($BS$12,#REF!,2,0)</f>
        <v>#REF!</v>
      </c>
      <c r="BT117" s="313" t="e">
        <f>+BT113*VLOOKUP($BS$12,#REF!,2,0)</f>
        <v>#REF!</v>
      </c>
      <c r="BU117" s="313" t="e">
        <f>+BU113*VLOOKUP($BS$12,#REF!,2,0)</f>
        <v>#REF!</v>
      </c>
      <c r="BV117" s="313" t="e">
        <f>+BV113*VLOOKUP($BS$12,#REF!,2,0)</f>
        <v>#REF!</v>
      </c>
      <c r="BW117" s="313" t="e">
        <f>+BW113*VLOOKUP($BS$12,#REF!,2,0)</f>
        <v>#REF!</v>
      </c>
      <c r="BX117" s="313" t="e">
        <f>+BX113*VLOOKUP($BS$12,#REF!,2,0)</f>
        <v>#REF!</v>
      </c>
      <c r="BY117" s="313" t="e">
        <f>+BY113*VLOOKUP($BS$12,#REF!,2,0)</f>
        <v>#REF!</v>
      </c>
      <c r="BZ117" s="313" t="e">
        <f>+BZ113*VLOOKUP($BS$12,#REF!,2,0)</f>
        <v>#REF!</v>
      </c>
      <c r="CA117" s="313" t="e">
        <f>+CA113*VLOOKUP($BS$12,#REF!,2,0)</f>
        <v>#REF!</v>
      </c>
      <c r="CB117" s="313" t="e">
        <f>+CB113*VLOOKUP($BS$12,#REF!,2,0)</f>
        <v>#REF!</v>
      </c>
      <c r="CC117" s="313" t="e">
        <f>+CC113*VLOOKUP($CC$12,#REF!,2,0)</f>
        <v>#REF!</v>
      </c>
      <c r="CD117" s="313" t="e">
        <f>+CD113*VLOOKUP($CC$12,#REF!,2,0)</f>
        <v>#REF!</v>
      </c>
      <c r="CE117" s="313" t="e">
        <f>+CE113*VLOOKUP($CC$12,#REF!,2,0)</f>
        <v>#REF!</v>
      </c>
      <c r="CF117" s="313" t="e">
        <f>+CF113*VLOOKUP($CC$12,#REF!,2,0)</f>
        <v>#REF!</v>
      </c>
      <c r="CG117" s="313" t="e">
        <f>+CG113*VLOOKUP($CC$12,#REF!,2,0)</f>
        <v>#REF!</v>
      </c>
      <c r="CH117" s="313" t="e">
        <f>+CH113*VLOOKUP($CC$12,#REF!,2,0)</f>
        <v>#REF!</v>
      </c>
      <c r="CI117" s="313" t="e">
        <f>+CI113*VLOOKUP($CC$12,#REF!,2,0)</f>
        <v>#REF!</v>
      </c>
      <c r="CJ117" s="313" t="e">
        <f>+CJ113*VLOOKUP($CC$12,#REF!,2,0)</f>
        <v>#REF!</v>
      </c>
      <c r="CK117" s="313" t="e">
        <f>+CK113*VLOOKUP($CC$12,#REF!,2,0)</f>
        <v>#REF!</v>
      </c>
      <c r="CL117" s="313" t="e">
        <f>+CL113*VLOOKUP($CC$12,#REF!,2,0)</f>
        <v>#REF!</v>
      </c>
      <c r="CM117" s="313" t="e">
        <f>+CM113*VLOOKUP($CM$12,#REF!,2,0)</f>
        <v>#REF!</v>
      </c>
      <c r="CN117" s="313" t="e">
        <f>+CN113*VLOOKUP($CM$12,#REF!,2,0)</f>
        <v>#REF!</v>
      </c>
      <c r="CO117" s="313" t="e">
        <f>+CO113*VLOOKUP($CM$12,#REF!,2,0)</f>
        <v>#REF!</v>
      </c>
      <c r="CP117" s="313" t="e">
        <f>+CP113*VLOOKUP($CM$12,#REF!,2,0)</f>
        <v>#REF!</v>
      </c>
      <c r="CQ117" s="313" t="e">
        <f>+CQ113*VLOOKUP($CM$12,#REF!,2,0)</f>
        <v>#REF!</v>
      </c>
      <c r="CR117" s="313" t="e">
        <f>+CR113*VLOOKUP($CM$12,#REF!,2,0)</f>
        <v>#REF!</v>
      </c>
      <c r="CS117" s="313" t="e">
        <f>+CS113*VLOOKUP($CM$12,#REF!,2,0)</f>
        <v>#REF!</v>
      </c>
      <c r="CT117" s="313" t="e">
        <f>+CT113*VLOOKUP($CM$12,#REF!,2,0)</f>
        <v>#REF!</v>
      </c>
      <c r="CU117" s="313" t="e">
        <f>+CU113*VLOOKUP($CM$12,#REF!,2,0)</f>
        <v>#REF!</v>
      </c>
      <c r="CV117" s="313" t="e">
        <f>+CV113*VLOOKUP($CM$12,#REF!,2,0)</f>
        <v>#REF!</v>
      </c>
      <c r="CW117" s="313" t="e">
        <f>+CW113*VLOOKUP($CW$12,#REF!,2,0)</f>
        <v>#REF!</v>
      </c>
      <c r="CX117" s="313" t="e">
        <f>+CX113*VLOOKUP($CW$12,#REF!,2,0)</f>
        <v>#REF!</v>
      </c>
      <c r="CY117" s="313" t="e">
        <f>+CY113*VLOOKUP($CW$12,#REF!,2,0)</f>
        <v>#REF!</v>
      </c>
      <c r="CZ117" s="313" t="e">
        <f>+CZ113*VLOOKUP($CW$12,#REF!,2,0)</f>
        <v>#REF!</v>
      </c>
      <c r="DA117" s="313" t="e">
        <f>+DA113*VLOOKUP($CW$12,#REF!,2,0)</f>
        <v>#REF!</v>
      </c>
      <c r="DB117" s="313" t="e">
        <f>+DB113*VLOOKUP($CW$12,#REF!,2,0)</f>
        <v>#REF!</v>
      </c>
      <c r="DC117" s="313" t="e">
        <f>+DC113*VLOOKUP($CW$12,#REF!,2,0)</f>
        <v>#REF!</v>
      </c>
      <c r="DD117" s="313" t="e">
        <f>+DD113*VLOOKUP($CW$12,#REF!,2,0)</f>
        <v>#REF!</v>
      </c>
      <c r="DE117" s="313" t="e">
        <f>+DE113*VLOOKUP($CW$12,#REF!,2,0)</f>
        <v>#REF!</v>
      </c>
      <c r="DF117" s="313" t="e">
        <f>+DF113*VLOOKUP($CW$12,#REF!,2,0)</f>
        <v>#REF!</v>
      </c>
      <c r="DG117" s="313" t="e">
        <f>+DG113*VLOOKUP($DG$12,#REF!,2,0)</f>
        <v>#REF!</v>
      </c>
      <c r="DH117" s="313" t="e">
        <f>+DH113*VLOOKUP($DG$12,#REF!,2,0)</f>
        <v>#REF!</v>
      </c>
      <c r="DI117" s="313" t="e">
        <f>+DI113*VLOOKUP($DG$12,#REF!,2,0)</f>
        <v>#REF!</v>
      </c>
      <c r="DJ117" s="313" t="e">
        <f>+DJ113*VLOOKUP($DG$12,#REF!,2,0)</f>
        <v>#REF!</v>
      </c>
      <c r="DK117" s="313" t="e">
        <f>+DK113*VLOOKUP($DG$12,#REF!,2,0)</f>
        <v>#REF!</v>
      </c>
      <c r="DL117" s="313" t="e">
        <f>+DL113*VLOOKUP($DG$12,#REF!,2,0)</f>
        <v>#REF!</v>
      </c>
      <c r="DM117" s="313" t="e">
        <f>+DM113*VLOOKUP($DG$12,#REF!,2,0)</f>
        <v>#REF!</v>
      </c>
      <c r="DN117" s="313" t="e">
        <f>+DN113*VLOOKUP($DG$12,#REF!,2,0)</f>
        <v>#REF!</v>
      </c>
      <c r="DO117" s="313" t="e">
        <f>+DO113*VLOOKUP($DG$12,#REF!,2,0)</f>
        <v>#REF!</v>
      </c>
      <c r="DP117" s="313" t="e">
        <f>+DP113*VLOOKUP($DG$12,#REF!,2,0)</f>
        <v>#REF!</v>
      </c>
      <c r="DQ117" s="313" t="e">
        <f>+DQ113*VLOOKUP($DQ$12,#REF!,2,0)</f>
        <v>#REF!</v>
      </c>
      <c r="DR117" s="313" t="e">
        <f>+DR113*VLOOKUP($DQ$12,#REF!,2,0)</f>
        <v>#REF!</v>
      </c>
      <c r="DS117" s="313" t="e">
        <f>+DS113*VLOOKUP($DQ$12,#REF!,2,0)</f>
        <v>#REF!</v>
      </c>
      <c r="DT117" s="313" t="e">
        <f>+DT113*VLOOKUP($DQ$12,#REF!,2,0)</f>
        <v>#REF!</v>
      </c>
      <c r="DU117" s="313" t="e">
        <f>+DU113*VLOOKUP($DQ$12,#REF!,2,0)</f>
        <v>#REF!</v>
      </c>
      <c r="DV117" s="313" t="e">
        <f>+DV113*VLOOKUP($DQ$12,#REF!,2,0)</f>
        <v>#REF!</v>
      </c>
      <c r="DW117" s="313" t="e">
        <f>+DW113*VLOOKUP($DQ$12,#REF!,2,0)</f>
        <v>#REF!</v>
      </c>
      <c r="DX117" s="313" t="e">
        <f>+DX113*VLOOKUP($DQ$12,#REF!,2,0)</f>
        <v>#REF!</v>
      </c>
      <c r="DY117" s="313" t="e">
        <f>+DY113*VLOOKUP($DQ$12,#REF!,2,0)</f>
        <v>#REF!</v>
      </c>
      <c r="DZ117" s="313" t="e">
        <f>+DZ113*VLOOKUP($DQ$12,#REF!,2,0)</f>
        <v>#REF!</v>
      </c>
      <c r="EA117" s="313" t="e">
        <f>+EA113*VLOOKUP($EA$12,#REF!,2,0)</f>
        <v>#REF!</v>
      </c>
      <c r="EB117" s="313" t="e">
        <f>+EB113*VLOOKUP($EA$12,#REF!,2,0)</f>
        <v>#REF!</v>
      </c>
      <c r="EC117" s="313" t="e">
        <f>+EC113*VLOOKUP($EA$12,#REF!,2,0)</f>
        <v>#REF!</v>
      </c>
      <c r="ED117" s="313" t="e">
        <f>+ED113*VLOOKUP($EA$12,#REF!,2,0)</f>
        <v>#REF!</v>
      </c>
      <c r="EE117" s="313" t="e">
        <f>+EE113*VLOOKUP($EA$12,#REF!,2,0)</f>
        <v>#REF!</v>
      </c>
      <c r="EF117" s="313" t="e">
        <f>+EF113*VLOOKUP($EA$12,#REF!,2,0)</f>
        <v>#REF!</v>
      </c>
      <c r="EG117" s="313" t="e">
        <f>+EG113*VLOOKUP($EA$12,#REF!,2,0)</f>
        <v>#REF!</v>
      </c>
      <c r="EH117" s="313" t="e">
        <f>+EH113*VLOOKUP($EA$12,#REF!,2,0)</f>
        <v>#REF!</v>
      </c>
      <c r="EI117" s="313" t="e">
        <f>+EI113*VLOOKUP($EA$12,#REF!,2,0)</f>
        <v>#REF!</v>
      </c>
      <c r="EJ117" s="313" t="e">
        <f>+EJ113*VLOOKUP($EA$12,#REF!,2,0)</f>
        <v>#REF!</v>
      </c>
      <c r="EK117" s="313" t="e">
        <f>+EK113*VLOOKUP($EK$12,#REF!,2,0)</f>
        <v>#REF!</v>
      </c>
      <c r="EL117" s="313" t="e">
        <f>+EL113*VLOOKUP($EK$12,#REF!,2,0)</f>
        <v>#REF!</v>
      </c>
      <c r="EM117" s="313" t="e">
        <f>+EM113*VLOOKUP($EK$12,#REF!,2,0)</f>
        <v>#REF!</v>
      </c>
      <c r="EN117" s="313" t="e">
        <f>+EN113*VLOOKUP($EK$12,#REF!,2,0)</f>
        <v>#REF!</v>
      </c>
      <c r="EO117" s="313" t="e">
        <f>+EO113*VLOOKUP($EK$12,#REF!,2,0)</f>
        <v>#REF!</v>
      </c>
      <c r="EP117" s="313" t="e">
        <f>+EP113*VLOOKUP($EK$12,#REF!,2,0)</f>
        <v>#REF!</v>
      </c>
      <c r="EQ117" s="313" t="e">
        <f>+EQ113*VLOOKUP($EK$12,#REF!,2,0)</f>
        <v>#REF!</v>
      </c>
      <c r="ER117" s="313" t="e">
        <f>+ER113*VLOOKUP($EK$12,#REF!,2,0)</f>
        <v>#REF!</v>
      </c>
      <c r="ES117" s="313" t="e">
        <f>+ES113*VLOOKUP($EK$12,#REF!,2,0)</f>
        <v>#REF!</v>
      </c>
      <c r="ET117" s="313" t="e">
        <f>+ET113*VLOOKUP($EK$12,#REF!,2,0)</f>
        <v>#REF!</v>
      </c>
      <c r="EU117" s="313" t="e">
        <f>+EU113*VLOOKUP($EU$12,#REF!,2,0)</f>
        <v>#REF!</v>
      </c>
      <c r="EV117" s="313" t="e">
        <f>+EV113*VLOOKUP($EU$12,#REF!,2,0)</f>
        <v>#REF!</v>
      </c>
      <c r="EW117" s="313" t="e">
        <f>+EW113*VLOOKUP($EU$12,#REF!,2,0)</f>
        <v>#REF!</v>
      </c>
      <c r="EX117" s="313" t="e">
        <f>+EX113*VLOOKUP($EU$12,#REF!,2,0)</f>
        <v>#REF!</v>
      </c>
      <c r="EY117" s="313" t="e">
        <f>+EY113*VLOOKUP($EU$12,#REF!,2,0)</f>
        <v>#REF!</v>
      </c>
      <c r="EZ117" s="313" t="e">
        <f>+EZ113*VLOOKUP($EU$12,#REF!,2,0)</f>
        <v>#REF!</v>
      </c>
      <c r="FA117" s="313" t="e">
        <f>+FA113*VLOOKUP($EU$12,#REF!,2,0)</f>
        <v>#REF!</v>
      </c>
      <c r="FB117" s="313" t="e">
        <f>+FB113*VLOOKUP($EU$12,#REF!,2,0)</f>
        <v>#REF!</v>
      </c>
      <c r="FC117" s="313" t="e">
        <f>+FC113*VLOOKUP($EU$12,#REF!,2,0)</f>
        <v>#REF!</v>
      </c>
      <c r="FD117" s="313" t="e">
        <f>+FD113*VLOOKUP($EU$12,#REF!,2,0)</f>
        <v>#REF!</v>
      </c>
      <c r="FE117" s="313" t="e">
        <f>+FE113*VLOOKUP($FE$12,#REF!,2,0)</f>
        <v>#REF!</v>
      </c>
      <c r="FF117" s="313" t="e">
        <f>+FF113*VLOOKUP($FE$12,#REF!,2,0)</f>
        <v>#REF!</v>
      </c>
      <c r="FG117" s="313" t="e">
        <f>+FG113*VLOOKUP($FE$12,#REF!,2,0)</f>
        <v>#REF!</v>
      </c>
      <c r="FH117" s="313" t="e">
        <f>+FH113*VLOOKUP($FE$12,#REF!,2,0)</f>
        <v>#REF!</v>
      </c>
      <c r="FI117" s="313" t="e">
        <f>+FI113*VLOOKUP($FE$12,#REF!,2,0)</f>
        <v>#REF!</v>
      </c>
      <c r="FJ117" s="313" t="e">
        <f>+FJ113*VLOOKUP($FE$12,#REF!,2,0)</f>
        <v>#REF!</v>
      </c>
      <c r="FK117" s="313" t="e">
        <f>+FK113*VLOOKUP($FE$12,#REF!,2,0)</f>
        <v>#REF!</v>
      </c>
      <c r="FL117" s="313" t="e">
        <f>+FL113*VLOOKUP($FE$12,#REF!,2,0)</f>
        <v>#REF!</v>
      </c>
      <c r="FM117" s="313" t="e">
        <f>+FM113*VLOOKUP($FE$12,#REF!,2,0)</f>
        <v>#REF!</v>
      </c>
      <c r="FN117" s="313" t="e">
        <f>+FN113*VLOOKUP($FE$12,#REF!,2,0)</f>
        <v>#REF!</v>
      </c>
      <c r="FO117" s="313" t="e">
        <f>+FO113*VLOOKUP($FO$12,#REF!,2,0)</f>
        <v>#REF!</v>
      </c>
      <c r="FP117" s="313" t="e">
        <f>+FP113*VLOOKUP($FO$12,#REF!,2,0)</f>
        <v>#REF!</v>
      </c>
      <c r="FQ117" s="313" t="e">
        <f>+FQ113*VLOOKUP($FO$12,#REF!,2,0)</f>
        <v>#REF!</v>
      </c>
      <c r="FR117" s="313" t="e">
        <f>+FR113*VLOOKUP($FO$12,#REF!,2,0)</f>
        <v>#REF!</v>
      </c>
      <c r="FS117" s="313" t="e">
        <f>+FS113*VLOOKUP($FO$12,#REF!,2,0)</f>
        <v>#REF!</v>
      </c>
      <c r="FT117" s="313" t="e">
        <f>+FT113*VLOOKUP($FO$12,#REF!,2,0)</f>
        <v>#REF!</v>
      </c>
      <c r="FU117" s="313" t="e">
        <f>+FU113*VLOOKUP($FO$12,#REF!,2,0)</f>
        <v>#REF!</v>
      </c>
      <c r="FV117" s="313" t="e">
        <f>+FV113*VLOOKUP($FO$12,#REF!,2,0)</f>
        <v>#REF!</v>
      </c>
      <c r="FW117" s="313" t="e">
        <f>+FW113*VLOOKUP($FO$12,#REF!,2,0)</f>
        <v>#REF!</v>
      </c>
      <c r="FX117" s="313" t="e">
        <f>+FX113*VLOOKUP($FO$12,#REF!,2,0)</f>
        <v>#REF!</v>
      </c>
      <c r="FY117" s="313" t="e">
        <f>+FY113*VLOOKUP($FY$12,#REF!,2,0)</f>
        <v>#REF!</v>
      </c>
      <c r="FZ117" s="313" t="e">
        <f>+FZ113*VLOOKUP($FY$12,#REF!,2,0)</f>
        <v>#REF!</v>
      </c>
      <c r="GA117" s="313" t="e">
        <f>+GA113*VLOOKUP($FY$12,#REF!,2,0)</f>
        <v>#REF!</v>
      </c>
      <c r="GB117" s="313" t="e">
        <f>+GB113*VLOOKUP($FY$12,#REF!,2,0)</f>
        <v>#REF!</v>
      </c>
      <c r="GC117" s="313" t="e">
        <f>+GC113*VLOOKUP($FY$12,#REF!,2,0)</f>
        <v>#REF!</v>
      </c>
      <c r="GD117" s="313" t="e">
        <f>+GD113*VLOOKUP($FY$12,#REF!,2,0)</f>
        <v>#REF!</v>
      </c>
      <c r="GE117" s="313" t="e">
        <f>+GE113*VLOOKUP($FY$12,#REF!,2,0)</f>
        <v>#REF!</v>
      </c>
      <c r="GF117" s="313" t="e">
        <f>+GF113*VLOOKUP($FY$12,#REF!,2,0)</f>
        <v>#REF!</v>
      </c>
      <c r="GG117" s="313" t="e">
        <f>+GG113*VLOOKUP($FY$12,#REF!,2,0)</f>
        <v>#REF!</v>
      </c>
      <c r="GH117" s="313" t="e">
        <f>+GH113*VLOOKUP($FY$12,#REF!,2,0)</f>
        <v>#REF!</v>
      </c>
      <c r="GI117" s="313" t="e">
        <f>+GI113*VLOOKUP($GI$12,#REF!,2,0)</f>
        <v>#REF!</v>
      </c>
      <c r="GJ117" s="313" t="e">
        <f>+GJ113*VLOOKUP($GI$12,#REF!,2,0)</f>
        <v>#REF!</v>
      </c>
      <c r="GK117" s="313" t="e">
        <f>+GK113*VLOOKUP($GI$12,#REF!,2,0)</f>
        <v>#REF!</v>
      </c>
      <c r="GL117" s="313" t="e">
        <f>+GL113*VLOOKUP($GI$12,#REF!,2,0)</f>
        <v>#REF!</v>
      </c>
      <c r="GM117" s="313" t="e">
        <f>+GM113*VLOOKUP($GI$12,#REF!,2,0)</f>
        <v>#REF!</v>
      </c>
      <c r="GN117" s="313" t="e">
        <f>+GN113*VLOOKUP($GI$12,#REF!,2,0)</f>
        <v>#REF!</v>
      </c>
      <c r="GO117" s="313" t="e">
        <f>+GO113*VLOOKUP($GI$12,#REF!,2,0)</f>
        <v>#REF!</v>
      </c>
      <c r="GP117" s="313" t="e">
        <f>+GP113*VLOOKUP($GI$12,#REF!,2,0)</f>
        <v>#REF!</v>
      </c>
      <c r="GQ117" s="313" t="e">
        <f>+GQ113*VLOOKUP($GI$12,#REF!,2,0)</f>
        <v>#REF!</v>
      </c>
      <c r="GR117" s="313" t="e">
        <f>+GR113*VLOOKUP($GI$12,#REF!,2,0)</f>
        <v>#REF!</v>
      </c>
      <c r="GS117" s="313" t="e">
        <f>+GS113*VLOOKUP($GS$12,#REF!,2,0)</f>
        <v>#REF!</v>
      </c>
      <c r="GT117" s="313" t="e">
        <f>+GT113*VLOOKUP($GS$12,#REF!,2,0)</f>
        <v>#REF!</v>
      </c>
      <c r="GU117" s="313" t="e">
        <f>+GU113*VLOOKUP($GS$12,#REF!,2,0)</f>
        <v>#REF!</v>
      </c>
      <c r="GV117" s="313" t="e">
        <f>+GV113*VLOOKUP($GS$12,#REF!,2,0)</f>
        <v>#REF!</v>
      </c>
      <c r="GW117" s="313" t="e">
        <f>+GW113*VLOOKUP($GS$12,#REF!,2,0)</f>
        <v>#REF!</v>
      </c>
      <c r="GX117" s="313" t="e">
        <f>+GX113*VLOOKUP($GS$12,#REF!,2,0)</f>
        <v>#REF!</v>
      </c>
      <c r="GY117" s="313" t="e">
        <f>+GY113*VLOOKUP($GS$12,#REF!,2,0)</f>
        <v>#REF!</v>
      </c>
      <c r="GZ117" s="313" t="e">
        <f>+GZ113*VLOOKUP($GS$12,#REF!,2,0)</f>
        <v>#REF!</v>
      </c>
      <c r="HA117" s="313" t="e">
        <f>+HA113*VLOOKUP($GS$12,#REF!,2,0)</f>
        <v>#REF!</v>
      </c>
      <c r="HB117" s="313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3" t="e">
        <f t="shared" si="270"/>
        <v>#REF!</v>
      </c>
      <c r="HR117" s="33"/>
      <c r="HS117" s="102"/>
      <c r="HT117" s="33"/>
      <c r="HV117" s="314"/>
      <c r="HW117" s="314"/>
      <c r="HX117" s="314"/>
      <c r="HY117" s="314"/>
      <c r="HZ117" s="314"/>
      <c r="IA117" s="314"/>
      <c r="IB117" s="314"/>
      <c r="IC117" s="314"/>
      <c r="ID117" s="314"/>
      <c r="IE117" s="314"/>
    </row>
    <row r="118" spans="2:239" s="11" customFormat="1" ht="30" hidden="1" customHeight="1">
      <c r="B118" s="833" t="s">
        <v>902</v>
      </c>
      <c r="C118" s="834"/>
      <c r="D118" s="834"/>
      <c r="E118" s="834"/>
      <c r="F118" s="834"/>
      <c r="G118" s="834"/>
      <c r="H118" s="834"/>
      <c r="I118" s="835"/>
      <c r="J118" s="312" t="s">
        <v>10</v>
      </c>
      <c r="K118" s="313" t="e">
        <f>+K114*VLOOKUP($K$12,#REF!,2,0)</f>
        <v>#REF!</v>
      </c>
      <c r="L118" s="313" t="e">
        <f>+L114*VLOOKUP($K$12,#REF!,2,0)</f>
        <v>#REF!</v>
      </c>
      <c r="M118" s="313" t="e">
        <f>+M114*VLOOKUP($K$12,#REF!,2,0)</f>
        <v>#REF!</v>
      </c>
      <c r="N118" s="313" t="e">
        <f>+N114*VLOOKUP($K$12,#REF!,2,0)</f>
        <v>#REF!</v>
      </c>
      <c r="O118" s="313" t="e">
        <f>+O114*VLOOKUP($K$12,#REF!,2,0)</f>
        <v>#REF!</v>
      </c>
      <c r="P118" s="313" t="e">
        <f>+P114*VLOOKUP($K$12,#REF!,2,0)</f>
        <v>#REF!</v>
      </c>
      <c r="Q118" s="313" t="e">
        <f>+Q114*VLOOKUP($K$12,#REF!,2,0)</f>
        <v>#REF!</v>
      </c>
      <c r="R118" s="313" t="e">
        <f>+R114*VLOOKUP($K$12,#REF!,2,0)</f>
        <v>#REF!</v>
      </c>
      <c r="S118" s="313" t="e">
        <f>+S114*VLOOKUP($K$12,#REF!,2,0)</f>
        <v>#REF!</v>
      </c>
      <c r="T118" s="313" t="e">
        <f>+T114*VLOOKUP($K$12,#REF!,2,0)</f>
        <v>#REF!</v>
      </c>
      <c r="U118" s="313" t="e">
        <f>+U114*VLOOKUP($U$12,#REF!,2,0)</f>
        <v>#REF!</v>
      </c>
      <c r="V118" s="313" t="e">
        <f>+V114*VLOOKUP($U$12,#REF!,2,0)</f>
        <v>#REF!</v>
      </c>
      <c r="W118" s="313" t="e">
        <f>+W114*VLOOKUP($U$12,#REF!,2,0)</f>
        <v>#REF!</v>
      </c>
      <c r="X118" s="313" t="e">
        <f>+X114*VLOOKUP($U$12,#REF!,2,0)</f>
        <v>#REF!</v>
      </c>
      <c r="Y118" s="313" t="e">
        <f>+Y114*VLOOKUP($U$12,#REF!,2,0)</f>
        <v>#REF!</v>
      </c>
      <c r="Z118" s="313" t="e">
        <f>+Z114*VLOOKUP($U$12,#REF!,2,0)</f>
        <v>#REF!</v>
      </c>
      <c r="AA118" s="313" t="e">
        <f>+AA114*VLOOKUP($U$12,#REF!,2,0)</f>
        <v>#REF!</v>
      </c>
      <c r="AB118" s="313" t="e">
        <f>+AB114*VLOOKUP($U$12,#REF!,2,0)</f>
        <v>#REF!</v>
      </c>
      <c r="AC118" s="313" t="e">
        <f>+AC114*VLOOKUP($U$12,#REF!,2,0)</f>
        <v>#REF!</v>
      </c>
      <c r="AD118" s="313" t="e">
        <f>+AD114*VLOOKUP($U$12,#REF!,2,0)</f>
        <v>#REF!</v>
      </c>
      <c r="AE118" s="313" t="e">
        <f>+AE114*VLOOKUP($AE$12,#REF!,2,0)</f>
        <v>#REF!</v>
      </c>
      <c r="AF118" s="313" t="e">
        <f>+AF114*VLOOKUP($AE$12,#REF!,2,0)</f>
        <v>#REF!</v>
      </c>
      <c r="AG118" s="313" t="e">
        <f>+AG114*VLOOKUP($AE$12,#REF!,2,0)</f>
        <v>#REF!</v>
      </c>
      <c r="AH118" s="313" t="e">
        <f>+AH114*VLOOKUP($AE$12,#REF!,2,0)</f>
        <v>#REF!</v>
      </c>
      <c r="AI118" s="313" t="e">
        <f>+AI114*VLOOKUP($AE$12,#REF!,2,0)</f>
        <v>#REF!</v>
      </c>
      <c r="AJ118" s="313" t="e">
        <f>+AJ114*VLOOKUP($AE$12,#REF!,2,0)</f>
        <v>#REF!</v>
      </c>
      <c r="AK118" s="313" t="e">
        <f>+AK114*VLOOKUP($AE$12,#REF!,2,0)</f>
        <v>#REF!</v>
      </c>
      <c r="AL118" s="313" t="e">
        <f>+AL114*VLOOKUP($AE$12,#REF!,2,0)</f>
        <v>#REF!</v>
      </c>
      <c r="AM118" s="313" t="e">
        <f>+AM114*VLOOKUP($AE$12,#REF!,2,0)</f>
        <v>#REF!</v>
      </c>
      <c r="AN118" s="313" t="e">
        <f>+AN114*VLOOKUP($AE$12,#REF!,2,0)</f>
        <v>#REF!</v>
      </c>
      <c r="AO118" s="313" t="e">
        <f>+AO114*VLOOKUP($AO$12,#REF!,2,0)</f>
        <v>#REF!</v>
      </c>
      <c r="AP118" s="313" t="e">
        <f>+AP114*VLOOKUP($AO$12,#REF!,2,0)</f>
        <v>#REF!</v>
      </c>
      <c r="AQ118" s="313" t="e">
        <f>+AQ114*VLOOKUP($AO$12,#REF!,2,0)</f>
        <v>#REF!</v>
      </c>
      <c r="AR118" s="313" t="e">
        <f>+AR114*VLOOKUP($AO$12,#REF!,2,0)</f>
        <v>#REF!</v>
      </c>
      <c r="AS118" s="313" t="e">
        <f>+AS114*VLOOKUP($AO$12,#REF!,2,0)</f>
        <v>#REF!</v>
      </c>
      <c r="AT118" s="313" t="e">
        <f>+AT114*VLOOKUP($AO$12,#REF!,2,0)</f>
        <v>#REF!</v>
      </c>
      <c r="AU118" s="313" t="e">
        <f>+AU114*VLOOKUP($AO$12,#REF!,2,0)</f>
        <v>#REF!</v>
      </c>
      <c r="AV118" s="313" t="e">
        <f>+AV114*VLOOKUP($AO$12,#REF!,2,0)</f>
        <v>#REF!</v>
      </c>
      <c r="AW118" s="313" t="e">
        <f>+AW114*VLOOKUP($AO$12,#REF!,2,0)</f>
        <v>#REF!</v>
      </c>
      <c r="AX118" s="313" t="e">
        <f>+AX114*VLOOKUP($AO$12,#REF!,2,0)</f>
        <v>#REF!</v>
      </c>
      <c r="AY118" s="313" t="e">
        <f>+AY114*VLOOKUP($AY$12,#REF!,2,0)</f>
        <v>#REF!</v>
      </c>
      <c r="AZ118" s="313" t="e">
        <f>+AZ114*VLOOKUP($AY$12,#REF!,2,0)</f>
        <v>#REF!</v>
      </c>
      <c r="BA118" s="313" t="e">
        <f>+BA114*VLOOKUP($AY$12,#REF!,2,0)</f>
        <v>#REF!</v>
      </c>
      <c r="BB118" s="313" t="e">
        <f>+BB114*VLOOKUP($AY$12,#REF!,2,0)</f>
        <v>#REF!</v>
      </c>
      <c r="BC118" s="313" t="e">
        <f>+BC114*VLOOKUP($AY$12,#REF!,2,0)</f>
        <v>#REF!</v>
      </c>
      <c r="BD118" s="313" t="e">
        <f>+BD114*VLOOKUP($AY$12,#REF!,2,0)</f>
        <v>#REF!</v>
      </c>
      <c r="BE118" s="313" t="e">
        <f>+BE114*VLOOKUP($AY$12,#REF!,2,0)</f>
        <v>#REF!</v>
      </c>
      <c r="BF118" s="313" t="e">
        <f>+BF114*VLOOKUP($AY$12,#REF!,2,0)</f>
        <v>#REF!</v>
      </c>
      <c r="BG118" s="313" t="e">
        <f>+BG114*VLOOKUP($AY$12,#REF!,2,0)</f>
        <v>#REF!</v>
      </c>
      <c r="BH118" s="313" t="e">
        <f>+BH114*VLOOKUP($AY$12,#REF!,2,0)</f>
        <v>#REF!</v>
      </c>
      <c r="BI118" s="313" t="e">
        <f>+BI114*VLOOKUP($BI$12,#REF!,2,0)</f>
        <v>#REF!</v>
      </c>
      <c r="BJ118" s="313" t="e">
        <f>+BJ114*VLOOKUP($BI$12,#REF!,2,0)</f>
        <v>#REF!</v>
      </c>
      <c r="BK118" s="313" t="e">
        <f>+BK114*VLOOKUP($BI$12,#REF!,2,0)</f>
        <v>#REF!</v>
      </c>
      <c r="BL118" s="313" t="e">
        <f>+BL114*VLOOKUP($BI$12,#REF!,2,0)</f>
        <v>#REF!</v>
      </c>
      <c r="BM118" s="313" t="e">
        <f>+BM114*VLOOKUP($BI$12,#REF!,2,0)</f>
        <v>#REF!</v>
      </c>
      <c r="BN118" s="313" t="e">
        <f>+BN114*VLOOKUP($BI$12,#REF!,2,0)</f>
        <v>#REF!</v>
      </c>
      <c r="BO118" s="313" t="e">
        <f>+BO114*VLOOKUP($BI$12,#REF!,2,0)</f>
        <v>#REF!</v>
      </c>
      <c r="BP118" s="313" t="e">
        <f>+BP114*VLOOKUP($BI$12,#REF!,2,0)</f>
        <v>#REF!</v>
      </c>
      <c r="BQ118" s="313" t="e">
        <f>+BQ114*VLOOKUP($BI$12,#REF!,2,0)</f>
        <v>#REF!</v>
      </c>
      <c r="BR118" s="313" t="e">
        <f>+BR114*VLOOKUP($BI$12,#REF!,2,0)</f>
        <v>#REF!</v>
      </c>
      <c r="BS118" s="313" t="e">
        <f>+BS114*VLOOKUP($BS$12,#REF!,2,0)</f>
        <v>#REF!</v>
      </c>
      <c r="BT118" s="313" t="e">
        <f>+BT114*VLOOKUP($BS$12,#REF!,2,0)</f>
        <v>#REF!</v>
      </c>
      <c r="BU118" s="313" t="e">
        <f>+BU114*VLOOKUP($BS$12,#REF!,2,0)</f>
        <v>#REF!</v>
      </c>
      <c r="BV118" s="313" t="e">
        <f>+BV114*VLOOKUP($BS$12,#REF!,2,0)</f>
        <v>#REF!</v>
      </c>
      <c r="BW118" s="313" t="e">
        <f>+BW114*VLOOKUP($BS$12,#REF!,2,0)</f>
        <v>#REF!</v>
      </c>
      <c r="BX118" s="313" t="e">
        <f>+BX114*VLOOKUP($BS$12,#REF!,2,0)</f>
        <v>#REF!</v>
      </c>
      <c r="BY118" s="313" t="e">
        <f>+BY114*VLOOKUP($BS$12,#REF!,2,0)</f>
        <v>#REF!</v>
      </c>
      <c r="BZ118" s="313" t="e">
        <f>+BZ114*VLOOKUP($BS$12,#REF!,2,0)</f>
        <v>#REF!</v>
      </c>
      <c r="CA118" s="313" t="e">
        <f>+CA114*VLOOKUP($BS$12,#REF!,2,0)</f>
        <v>#REF!</v>
      </c>
      <c r="CB118" s="313" t="e">
        <f>+CB114*VLOOKUP($BS$12,#REF!,2,0)</f>
        <v>#REF!</v>
      </c>
      <c r="CC118" s="313" t="e">
        <f>+CC114*VLOOKUP($CC$12,#REF!,2,0)</f>
        <v>#REF!</v>
      </c>
      <c r="CD118" s="313" t="e">
        <f>+CD114*VLOOKUP($CC$12,#REF!,2,0)</f>
        <v>#REF!</v>
      </c>
      <c r="CE118" s="313" t="e">
        <f>+CE114*VLOOKUP($CC$12,#REF!,2,0)</f>
        <v>#REF!</v>
      </c>
      <c r="CF118" s="313" t="e">
        <f>+CF114*VLOOKUP($CC$12,#REF!,2,0)</f>
        <v>#REF!</v>
      </c>
      <c r="CG118" s="313" t="e">
        <f>+CG114*VLOOKUP($CC$12,#REF!,2,0)</f>
        <v>#REF!</v>
      </c>
      <c r="CH118" s="313" t="e">
        <f>+CH114*VLOOKUP($CC$12,#REF!,2,0)</f>
        <v>#REF!</v>
      </c>
      <c r="CI118" s="313" t="e">
        <f>+CI114*VLOOKUP($CC$12,#REF!,2,0)</f>
        <v>#REF!</v>
      </c>
      <c r="CJ118" s="313" t="e">
        <f>+CJ114*VLOOKUP($CC$12,#REF!,2,0)</f>
        <v>#REF!</v>
      </c>
      <c r="CK118" s="313" t="e">
        <f>+CK114*VLOOKUP($CC$12,#REF!,2,0)</f>
        <v>#REF!</v>
      </c>
      <c r="CL118" s="313" t="e">
        <f>+CL114*VLOOKUP($CC$12,#REF!,2,0)</f>
        <v>#REF!</v>
      </c>
      <c r="CM118" s="313" t="e">
        <f>+CM114*VLOOKUP($CM$12,#REF!,2,0)</f>
        <v>#REF!</v>
      </c>
      <c r="CN118" s="313" t="e">
        <f>+CN114*VLOOKUP($CM$12,#REF!,2,0)</f>
        <v>#REF!</v>
      </c>
      <c r="CO118" s="313" t="e">
        <f>+CO114*VLOOKUP($CM$12,#REF!,2,0)</f>
        <v>#REF!</v>
      </c>
      <c r="CP118" s="313" t="e">
        <f>+CP114*VLOOKUP($CM$12,#REF!,2,0)</f>
        <v>#REF!</v>
      </c>
      <c r="CQ118" s="313" t="e">
        <f>+CQ114*VLOOKUP($CM$12,#REF!,2,0)</f>
        <v>#REF!</v>
      </c>
      <c r="CR118" s="313" t="e">
        <f>+CR114*VLOOKUP($CM$12,#REF!,2,0)</f>
        <v>#REF!</v>
      </c>
      <c r="CS118" s="313" t="e">
        <f>+CS114*VLOOKUP($CM$12,#REF!,2,0)</f>
        <v>#REF!</v>
      </c>
      <c r="CT118" s="313" t="e">
        <f>+CT114*VLOOKUP($CM$12,#REF!,2,0)</f>
        <v>#REF!</v>
      </c>
      <c r="CU118" s="313" t="e">
        <f>+CU114*VLOOKUP($CM$12,#REF!,2,0)</f>
        <v>#REF!</v>
      </c>
      <c r="CV118" s="313" t="e">
        <f>+CV114*VLOOKUP($CM$12,#REF!,2,0)</f>
        <v>#REF!</v>
      </c>
      <c r="CW118" s="313" t="e">
        <f>+CW114*VLOOKUP($CW$12,#REF!,2,0)</f>
        <v>#REF!</v>
      </c>
      <c r="CX118" s="313" t="e">
        <f>+CX114*VLOOKUP($CW$12,#REF!,2,0)</f>
        <v>#REF!</v>
      </c>
      <c r="CY118" s="313" t="e">
        <f>+CY114*VLOOKUP($CW$12,#REF!,2,0)</f>
        <v>#REF!</v>
      </c>
      <c r="CZ118" s="313" t="e">
        <f>+CZ114*VLOOKUP($CW$12,#REF!,2,0)</f>
        <v>#REF!</v>
      </c>
      <c r="DA118" s="313" t="e">
        <f>+DA114*VLOOKUP($CW$12,#REF!,2,0)</f>
        <v>#REF!</v>
      </c>
      <c r="DB118" s="313" t="e">
        <f>+DB114*VLOOKUP($CW$12,#REF!,2,0)</f>
        <v>#REF!</v>
      </c>
      <c r="DC118" s="313" t="e">
        <f>+DC114*VLOOKUP($CW$12,#REF!,2,0)</f>
        <v>#REF!</v>
      </c>
      <c r="DD118" s="313" t="e">
        <f>+DD114*VLOOKUP($CW$12,#REF!,2,0)</f>
        <v>#REF!</v>
      </c>
      <c r="DE118" s="313" t="e">
        <f>+DE114*VLOOKUP($CW$12,#REF!,2,0)</f>
        <v>#REF!</v>
      </c>
      <c r="DF118" s="313" t="e">
        <f>+DF114*VLOOKUP($CW$12,#REF!,2,0)</f>
        <v>#REF!</v>
      </c>
      <c r="DG118" s="313" t="e">
        <f>+DG114*VLOOKUP($DG$12,#REF!,2,0)</f>
        <v>#REF!</v>
      </c>
      <c r="DH118" s="313" t="e">
        <f>+DH114*VLOOKUP($DG$12,#REF!,2,0)</f>
        <v>#REF!</v>
      </c>
      <c r="DI118" s="313" t="e">
        <f>+DI114*VLOOKUP($DG$12,#REF!,2,0)</f>
        <v>#REF!</v>
      </c>
      <c r="DJ118" s="313" t="e">
        <f>+DJ114*VLOOKUP($DG$12,#REF!,2,0)</f>
        <v>#REF!</v>
      </c>
      <c r="DK118" s="313" t="e">
        <f>+DK114*VLOOKUP($DG$12,#REF!,2,0)</f>
        <v>#REF!</v>
      </c>
      <c r="DL118" s="313" t="e">
        <f>+DL114*VLOOKUP($DG$12,#REF!,2,0)</f>
        <v>#REF!</v>
      </c>
      <c r="DM118" s="313" t="e">
        <f>+DM114*VLOOKUP($DG$12,#REF!,2,0)</f>
        <v>#REF!</v>
      </c>
      <c r="DN118" s="313" t="e">
        <f>+DN114*VLOOKUP($DG$12,#REF!,2,0)</f>
        <v>#REF!</v>
      </c>
      <c r="DO118" s="313" t="e">
        <f>+DO114*VLOOKUP($DG$12,#REF!,2,0)</f>
        <v>#REF!</v>
      </c>
      <c r="DP118" s="313" t="e">
        <f>+DP114*VLOOKUP($DG$12,#REF!,2,0)</f>
        <v>#REF!</v>
      </c>
      <c r="DQ118" s="313" t="e">
        <f>+DQ114*VLOOKUP($DQ$12,#REF!,2,0)</f>
        <v>#REF!</v>
      </c>
      <c r="DR118" s="313" t="e">
        <f>+DR114*VLOOKUP($DQ$12,#REF!,2,0)</f>
        <v>#REF!</v>
      </c>
      <c r="DS118" s="313" t="e">
        <f>+DS114*VLOOKUP($DQ$12,#REF!,2,0)</f>
        <v>#REF!</v>
      </c>
      <c r="DT118" s="313" t="e">
        <f>+DT114*VLOOKUP($DQ$12,#REF!,2,0)</f>
        <v>#REF!</v>
      </c>
      <c r="DU118" s="313" t="e">
        <f>+DU114*VLOOKUP($DQ$12,#REF!,2,0)</f>
        <v>#REF!</v>
      </c>
      <c r="DV118" s="313" t="e">
        <f>+DV114*VLOOKUP($DQ$12,#REF!,2,0)</f>
        <v>#REF!</v>
      </c>
      <c r="DW118" s="313" t="e">
        <f>+DW114*VLOOKUP($DQ$12,#REF!,2,0)</f>
        <v>#REF!</v>
      </c>
      <c r="DX118" s="313" t="e">
        <f>+DX114*VLOOKUP($DQ$12,#REF!,2,0)</f>
        <v>#REF!</v>
      </c>
      <c r="DY118" s="313" t="e">
        <f>+DY114*VLOOKUP($DQ$12,#REF!,2,0)</f>
        <v>#REF!</v>
      </c>
      <c r="DZ118" s="313" t="e">
        <f>+DZ114*VLOOKUP($DQ$12,#REF!,2,0)</f>
        <v>#REF!</v>
      </c>
      <c r="EA118" s="313" t="e">
        <f>+EA114*VLOOKUP($EA$12,#REF!,2,0)</f>
        <v>#REF!</v>
      </c>
      <c r="EB118" s="313" t="e">
        <f>+EB114*VLOOKUP($EA$12,#REF!,2,0)</f>
        <v>#REF!</v>
      </c>
      <c r="EC118" s="313" t="e">
        <f>+EC114*VLOOKUP($EA$12,#REF!,2,0)</f>
        <v>#REF!</v>
      </c>
      <c r="ED118" s="313" t="e">
        <f>+ED114*VLOOKUP($EA$12,#REF!,2,0)</f>
        <v>#REF!</v>
      </c>
      <c r="EE118" s="313" t="e">
        <f>+EE114*VLOOKUP($EA$12,#REF!,2,0)</f>
        <v>#REF!</v>
      </c>
      <c r="EF118" s="313" t="e">
        <f>+EF114*VLOOKUP($EA$12,#REF!,2,0)</f>
        <v>#REF!</v>
      </c>
      <c r="EG118" s="313" t="e">
        <f>+EG114*VLOOKUP($EA$12,#REF!,2,0)</f>
        <v>#REF!</v>
      </c>
      <c r="EH118" s="313" t="e">
        <f>+EH114*VLOOKUP($EA$12,#REF!,2,0)</f>
        <v>#REF!</v>
      </c>
      <c r="EI118" s="313" t="e">
        <f>+EI114*VLOOKUP($EA$12,#REF!,2,0)</f>
        <v>#REF!</v>
      </c>
      <c r="EJ118" s="313" t="e">
        <f>+EJ114*VLOOKUP($EA$12,#REF!,2,0)</f>
        <v>#REF!</v>
      </c>
      <c r="EK118" s="313" t="e">
        <f>+EK114*VLOOKUP($EK$12,#REF!,2,0)</f>
        <v>#REF!</v>
      </c>
      <c r="EL118" s="313" t="e">
        <f>+EL114*VLOOKUP($EK$12,#REF!,2,0)</f>
        <v>#REF!</v>
      </c>
      <c r="EM118" s="313" t="e">
        <f>+EM114*VLOOKUP($EK$12,#REF!,2,0)</f>
        <v>#REF!</v>
      </c>
      <c r="EN118" s="313" t="e">
        <f>+EN114*VLOOKUP($EK$12,#REF!,2,0)</f>
        <v>#REF!</v>
      </c>
      <c r="EO118" s="313" t="e">
        <f>+EO114*VLOOKUP($EK$12,#REF!,2,0)</f>
        <v>#REF!</v>
      </c>
      <c r="EP118" s="313" t="e">
        <f>+EP114*VLOOKUP($EK$12,#REF!,2,0)</f>
        <v>#REF!</v>
      </c>
      <c r="EQ118" s="313" t="e">
        <f>+EQ114*VLOOKUP($EK$12,#REF!,2,0)</f>
        <v>#REF!</v>
      </c>
      <c r="ER118" s="313" t="e">
        <f>+ER114*VLOOKUP($EK$12,#REF!,2,0)</f>
        <v>#REF!</v>
      </c>
      <c r="ES118" s="313" t="e">
        <f>+ES114*VLOOKUP($EK$12,#REF!,2,0)</f>
        <v>#REF!</v>
      </c>
      <c r="ET118" s="313" t="e">
        <f>+ET114*VLOOKUP($EK$12,#REF!,2,0)</f>
        <v>#REF!</v>
      </c>
      <c r="EU118" s="313" t="e">
        <f>+EU114*VLOOKUP($EU$12,#REF!,2,0)</f>
        <v>#REF!</v>
      </c>
      <c r="EV118" s="313" t="e">
        <f>+EV114*VLOOKUP($EU$12,#REF!,2,0)</f>
        <v>#REF!</v>
      </c>
      <c r="EW118" s="313" t="e">
        <f>+EW114*VLOOKUP($EU$12,#REF!,2,0)</f>
        <v>#REF!</v>
      </c>
      <c r="EX118" s="313" t="e">
        <f>+EX114*VLOOKUP($EU$12,#REF!,2,0)</f>
        <v>#REF!</v>
      </c>
      <c r="EY118" s="313" t="e">
        <f>+EY114*VLOOKUP($EU$12,#REF!,2,0)</f>
        <v>#REF!</v>
      </c>
      <c r="EZ118" s="313" t="e">
        <f>+EZ114*VLOOKUP($EU$12,#REF!,2,0)</f>
        <v>#REF!</v>
      </c>
      <c r="FA118" s="313" t="e">
        <f>+FA114*VLOOKUP($EU$12,#REF!,2,0)</f>
        <v>#REF!</v>
      </c>
      <c r="FB118" s="313" t="e">
        <f>+FB114*VLOOKUP($EU$12,#REF!,2,0)</f>
        <v>#REF!</v>
      </c>
      <c r="FC118" s="313" t="e">
        <f>+FC114*VLOOKUP($EU$12,#REF!,2,0)</f>
        <v>#REF!</v>
      </c>
      <c r="FD118" s="313" t="e">
        <f>+FD114*VLOOKUP($EU$12,#REF!,2,0)</f>
        <v>#REF!</v>
      </c>
      <c r="FE118" s="313" t="e">
        <f>+FE114*VLOOKUP($FE$12,#REF!,2,0)</f>
        <v>#REF!</v>
      </c>
      <c r="FF118" s="313" t="e">
        <f>+FF114*VLOOKUP($FE$12,#REF!,2,0)</f>
        <v>#REF!</v>
      </c>
      <c r="FG118" s="313" t="e">
        <f>+FG114*VLOOKUP($FE$12,#REF!,2,0)</f>
        <v>#REF!</v>
      </c>
      <c r="FH118" s="313" t="e">
        <f>+FH114*VLOOKUP($FE$12,#REF!,2,0)</f>
        <v>#REF!</v>
      </c>
      <c r="FI118" s="313" t="e">
        <f>+FI114*VLOOKUP($FE$12,#REF!,2,0)</f>
        <v>#REF!</v>
      </c>
      <c r="FJ118" s="313" t="e">
        <f>+FJ114*VLOOKUP($FE$12,#REF!,2,0)</f>
        <v>#REF!</v>
      </c>
      <c r="FK118" s="313" t="e">
        <f>+FK114*VLOOKUP($FE$12,#REF!,2,0)</f>
        <v>#REF!</v>
      </c>
      <c r="FL118" s="313" t="e">
        <f>+FL114*VLOOKUP($FE$12,#REF!,2,0)</f>
        <v>#REF!</v>
      </c>
      <c r="FM118" s="313" t="e">
        <f>+FM114*VLOOKUP($FE$12,#REF!,2,0)</f>
        <v>#REF!</v>
      </c>
      <c r="FN118" s="313" t="e">
        <f>+FN114*VLOOKUP($FE$12,#REF!,2,0)</f>
        <v>#REF!</v>
      </c>
      <c r="FO118" s="313" t="e">
        <f>+FO114*VLOOKUP($FO$12,#REF!,2,0)</f>
        <v>#REF!</v>
      </c>
      <c r="FP118" s="313" t="e">
        <f>+FP114*VLOOKUP($FO$12,#REF!,2,0)</f>
        <v>#REF!</v>
      </c>
      <c r="FQ118" s="313" t="e">
        <f>+FQ114*VLOOKUP($FO$12,#REF!,2,0)</f>
        <v>#REF!</v>
      </c>
      <c r="FR118" s="313" t="e">
        <f>+FR114*VLOOKUP($FO$12,#REF!,2,0)</f>
        <v>#REF!</v>
      </c>
      <c r="FS118" s="313" t="e">
        <f>+FS114*VLOOKUP($FO$12,#REF!,2,0)</f>
        <v>#REF!</v>
      </c>
      <c r="FT118" s="313" t="e">
        <f>+FT114*VLOOKUP($FO$12,#REF!,2,0)</f>
        <v>#REF!</v>
      </c>
      <c r="FU118" s="313" t="e">
        <f>+FU114*VLOOKUP($FO$12,#REF!,2,0)</f>
        <v>#REF!</v>
      </c>
      <c r="FV118" s="313" t="e">
        <f>+FV114*VLOOKUP($FO$12,#REF!,2,0)</f>
        <v>#REF!</v>
      </c>
      <c r="FW118" s="313" t="e">
        <f>+FW114*VLOOKUP($FO$12,#REF!,2,0)</f>
        <v>#REF!</v>
      </c>
      <c r="FX118" s="313" t="e">
        <f>+FX114*VLOOKUP($FO$12,#REF!,2,0)</f>
        <v>#REF!</v>
      </c>
      <c r="FY118" s="313" t="e">
        <f>+FY114*VLOOKUP($FY$12,#REF!,2,0)</f>
        <v>#REF!</v>
      </c>
      <c r="FZ118" s="313" t="e">
        <f>+FZ114*VLOOKUP($FY$12,#REF!,2,0)</f>
        <v>#REF!</v>
      </c>
      <c r="GA118" s="313" t="e">
        <f>+GA114*VLOOKUP($FY$12,#REF!,2,0)</f>
        <v>#REF!</v>
      </c>
      <c r="GB118" s="313" t="e">
        <f>+GB114*VLOOKUP($FY$12,#REF!,2,0)</f>
        <v>#REF!</v>
      </c>
      <c r="GC118" s="313" t="e">
        <f>+GC114*VLOOKUP($FY$12,#REF!,2,0)</f>
        <v>#REF!</v>
      </c>
      <c r="GD118" s="313" t="e">
        <f>+GD114*VLOOKUP($FY$12,#REF!,2,0)</f>
        <v>#REF!</v>
      </c>
      <c r="GE118" s="313" t="e">
        <f>+GE114*VLOOKUP($FY$12,#REF!,2,0)</f>
        <v>#REF!</v>
      </c>
      <c r="GF118" s="313" t="e">
        <f>+GF114*VLOOKUP($FY$12,#REF!,2,0)</f>
        <v>#REF!</v>
      </c>
      <c r="GG118" s="313" t="e">
        <f>+GG114*VLOOKUP($FY$12,#REF!,2,0)</f>
        <v>#REF!</v>
      </c>
      <c r="GH118" s="313" t="e">
        <f>+GH114*VLOOKUP($FY$12,#REF!,2,0)</f>
        <v>#REF!</v>
      </c>
      <c r="GI118" s="313" t="e">
        <f>+GI114*VLOOKUP($GI$12,#REF!,2,0)</f>
        <v>#REF!</v>
      </c>
      <c r="GJ118" s="313" t="e">
        <f>+GJ114*VLOOKUP($GI$12,#REF!,2,0)</f>
        <v>#REF!</v>
      </c>
      <c r="GK118" s="313" t="e">
        <f>+GK114*VLOOKUP($GI$12,#REF!,2,0)</f>
        <v>#REF!</v>
      </c>
      <c r="GL118" s="313" t="e">
        <f>+GL114*VLOOKUP($GI$12,#REF!,2,0)</f>
        <v>#REF!</v>
      </c>
      <c r="GM118" s="313" t="e">
        <f>+GM114*VLOOKUP($GI$12,#REF!,2,0)</f>
        <v>#REF!</v>
      </c>
      <c r="GN118" s="313" t="e">
        <f>+GN114*VLOOKUP($GI$12,#REF!,2,0)</f>
        <v>#REF!</v>
      </c>
      <c r="GO118" s="313" t="e">
        <f>+GO114*VLOOKUP($GI$12,#REF!,2,0)</f>
        <v>#REF!</v>
      </c>
      <c r="GP118" s="313" t="e">
        <f>+GP114*VLOOKUP($GI$12,#REF!,2,0)</f>
        <v>#REF!</v>
      </c>
      <c r="GQ118" s="313" t="e">
        <f>+GQ114*VLOOKUP($GI$12,#REF!,2,0)</f>
        <v>#REF!</v>
      </c>
      <c r="GR118" s="313" t="e">
        <f>+GR114*VLOOKUP($GI$12,#REF!,2,0)</f>
        <v>#REF!</v>
      </c>
      <c r="GS118" s="313" t="e">
        <f>+GS114*VLOOKUP($GS$12,#REF!,2,0)</f>
        <v>#REF!</v>
      </c>
      <c r="GT118" s="313" t="e">
        <f>+GT114*VLOOKUP($GS$12,#REF!,2,0)</f>
        <v>#REF!</v>
      </c>
      <c r="GU118" s="313" t="e">
        <f>+GU114*VLOOKUP($GS$12,#REF!,2,0)</f>
        <v>#REF!</v>
      </c>
      <c r="GV118" s="313" t="e">
        <f>+GV114*VLOOKUP($GS$12,#REF!,2,0)</f>
        <v>#REF!</v>
      </c>
      <c r="GW118" s="313" t="e">
        <f>+GW114*VLOOKUP($GS$12,#REF!,2,0)</f>
        <v>#REF!</v>
      </c>
      <c r="GX118" s="313" t="e">
        <f>+GX114*VLOOKUP($GS$12,#REF!,2,0)</f>
        <v>#REF!</v>
      </c>
      <c r="GY118" s="313" t="e">
        <f>+GY114*VLOOKUP($GS$12,#REF!,2,0)</f>
        <v>#REF!</v>
      </c>
      <c r="GZ118" s="313" t="e">
        <f>+GZ114*VLOOKUP($GS$12,#REF!,2,0)</f>
        <v>#REF!</v>
      </c>
      <c r="HA118" s="313" t="e">
        <f>+HA114*VLOOKUP($GS$12,#REF!,2,0)</f>
        <v>#REF!</v>
      </c>
      <c r="HB118" s="313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3" t="e">
        <f t="shared" si="270"/>
        <v>#REF!</v>
      </c>
      <c r="HR118" s="33"/>
      <c r="HS118" s="102"/>
      <c r="HT118" s="33"/>
      <c r="HV118" s="314"/>
      <c r="HW118" s="314"/>
      <c r="HX118" s="314"/>
      <c r="HY118" s="314"/>
      <c r="HZ118" s="314"/>
      <c r="IA118" s="314"/>
      <c r="IB118" s="314"/>
      <c r="IC118" s="314"/>
      <c r="ID118" s="314"/>
      <c r="IE118" s="314"/>
    </row>
    <row r="119" spans="2:239" s="11" customFormat="1" ht="30" hidden="1" customHeight="1">
      <c r="B119" s="833" t="s">
        <v>902</v>
      </c>
      <c r="C119" s="834"/>
      <c r="D119" s="834"/>
      <c r="E119" s="834"/>
      <c r="F119" s="834"/>
      <c r="G119" s="834"/>
      <c r="H119" s="834"/>
      <c r="I119" s="835"/>
      <c r="J119" s="312" t="s">
        <v>11</v>
      </c>
      <c r="K119" s="313" t="e">
        <f>+K115*VLOOKUP($K$12,#REF!,2,0)</f>
        <v>#REF!</v>
      </c>
      <c r="L119" s="313" t="e">
        <f>+L115*VLOOKUP($K$12,#REF!,2,0)</f>
        <v>#REF!</v>
      </c>
      <c r="M119" s="313" t="e">
        <f>+M115*VLOOKUP($K$12,#REF!,2,0)</f>
        <v>#REF!</v>
      </c>
      <c r="N119" s="313" t="e">
        <f>+N115*VLOOKUP($K$12,#REF!,2,0)</f>
        <v>#REF!</v>
      </c>
      <c r="O119" s="313" t="e">
        <f>+O115*VLOOKUP($K$12,#REF!,2,0)</f>
        <v>#REF!</v>
      </c>
      <c r="P119" s="313" t="e">
        <f>+P115*VLOOKUP($K$12,#REF!,2,0)</f>
        <v>#REF!</v>
      </c>
      <c r="Q119" s="313" t="e">
        <f>+Q115*VLOOKUP($K$12,#REF!,2,0)</f>
        <v>#REF!</v>
      </c>
      <c r="R119" s="313" t="e">
        <f>+R115*VLOOKUP($K$12,#REF!,2,0)</f>
        <v>#REF!</v>
      </c>
      <c r="S119" s="313" t="e">
        <f>+S115*VLOOKUP($K$12,#REF!,2,0)</f>
        <v>#REF!</v>
      </c>
      <c r="T119" s="313" t="e">
        <f>+T115*VLOOKUP($K$12,#REF!,2,0)</f>
        <v>#REF!</v>
      </c>
      <c r="U119" s="313" t="e">
        <f>+U115*VLOOKUP($U$12,#REF!,2,0)</f>
        <v>#REF!</v>
      </c>
      <c r="V119" s="313" t="e">
        <f>+V115*VLOOKUP($U$12,#REF!,2,0)</f>
        <v>#REF!</v>
      </c>
      <c r="W119" s="313" t="e">
        <f>+W115*VLOOKUP($U$12,#REF!,2,0)</f>
        <v>#REF!</v>
      </c>
      <c r="X119" s="313" t="e">
        <f>+X115*VLOOKUP($U$12,#REF!,2,0)</f>
        <v>#REF!</v>
      </c>
      <c r="Y119" s="313" t="e">
        <f>+Y115*VLOOKUP($U$12,#REF!,2,0)</f>
        <v>#REF!</v>
      </c>
      <c r="Z119" s="313" t="e">
        <f>+Z115*VLOOKUP($U$12,#REF!,2,0)</f>
        <v>#REF!</v>
      </c>
      <c r="AA119" s="313" t="e">
        <f>+AA115*VLOOKUP($U$12,#REF!,2,0)</f>
        <v>#REF!</v>
      </c>
      <c r="AB119" s="313" t="e">
        <f>+AB115*VLOOKUP($U$12,#REF!,2,0)</f>
        <v>#REF!</v>
      </c>
      <c r="AC119" s="313" t="e">
        <f>+AC115*VLOOKUP($U$12,#REF!,2,0)</f>
        <v>#REF!</v>
      </c>
      <c r="AD119" s="313" t="e">
        <f>+AD115*VLOOKUP($U$12,#REF!,2,0)</f>
        <v>#REF!</v>
      </c>
      <c r="AE119" s="313" t="e">
        <f>+AE115*VLOOKUP($AE$12,#REF!,2,0)</f>
        <v>#REF!</v>
      </c>
      <c r="AF119" s="313" t="e">
        <f>+AF115*VLOOKUP($AE$12,#REF!,2,0)</f>
        <v>#REF!</v>
      </c>
      <c r="AG119" s="313" t="e">
        <f>+AG115*VLOOKUP($AE$12,#REF!,2,0)</f>
        <v>#REF!</v>
      </c>
      <c r="AH119" s="313" t="e">
        <f>+AH115*VLOOKUP($AE$12,#REF!,2,0)</f>
        <v>#REF!</v>
      </c>
      <c r="AI119" s="313" t="e">
        <f>+AI115*VLOOKUP($AE$12,#REF!,2,0)</f>
        <v>#REF!</v>
      </c>
      <c r="AJ119" s="313" t="e">
        <f>+AJ115*VLOOKUP($AE$12,#REF!,2,0)</f>
        <v>#REF!</v>
      </c>
      <c r="AK119" s="313" t="e">
        <f>+AK115*VLOOKUP($AE$12,#REF!,2,0)</f>
        <v>#REF!</v>
      </c>
      <c r="AL119" s="313" t="e">
        <f>+AL115*VLOOKUP($AE$12,#REF!,2,0)</f>
        <v>#REF!</v>
      </c>
      <c r="AM119" s="313" t="e">
        <f>+AM115*VLOOKUP($AE$12,#REF!,2,0)</f>
        <v>#REF!</v>
      </c>
      <c r="AN119" s="313" t="e">
        <f>+AN115*VLOOKUP($AE$12,#REF!,2,0)</f>
        <v>#REF!</v>
      </c>
      <c r="AO119" s="313" t="e">
        <f>+AO115*VLOOKUP($AO$12,#REF!,2,0)</f>
        <v>#REF!</v>
      </c>
      <c r="AP119" s="313" t="e">
        <f>+AP115*VLOOKUP($AO$12,#REF!,2,0)</f>
        <v>#REF!</v>
      </c>
      <c r="AQ119" s="313" t="e">
        <f>+AQ115*VLOOKUP($AO$12,#REF!,2,0)</f>
        <v>#REF!</v>
      </c>
      <c r="AR119" s="313" t="e">
        <f>+AR115*VLOOKUP($AO$12,#REF!,2,0)</f>
        <v>#REF!</v>
      </c>
      <c r="AS119" s="313" t="e">
        <f>+AS115*VLOOKUP($AO$12,#REF!,2,0)</f>
        <v>#REF!</v>
      </c>
      <c r="AT119" s="313" t="e">
        <f>+AT115*VLOOKUP($AO$12,#REF!,2,0)</f>
        <v>#REF!</v>
      </c>
      <c r="AU119" s="313" t="e">
        <f>+AU115*VLOOKUP($AO$12,#REF!,2,0)</f>
        <v>#REF!</v>
      </c>
      <c r="AV119" s="313" t="e">
        <f>+AV115*VLOOKUP($AO$12,#REF!,2,0)</f>
        <v>#REF!</v>
      </c>
      <c r="AW119" s="313" t="e">
        <f>+AW115*VLOOKUP($AO$12,#REF!,2,0)</f>
        <v>#REF!</v>
      </c>
      <c r="AX119" s="313" t="e">
        <f>+AX115*VLOOKUP($AO$12,#REF!,2,0)</f>
        <v>#REF!</v>
      </c>
      <c r="AY119" s="313" t="e">
        <f>+AY115*VLOOKUP($AY$12,#REF!,2,0)</f>
        <v>#REF!</v>
      </c>
      <c r="AZ119" s="313" t="e">
        <f>+AZ115*VLOOKUP($AY$12,#REF!,2,0)</f>
        <v>#REF!</v>
      </c>
      <c r="BA119" s="313" t="e">
        <f>+BA115*VLOOKUP($AY$12,#REF!,2,0)</f>
        <v>#REF!</v>
      </c>
      <c r="BB119" s="313" t="e">
        <f>+BB115*VLOOKUP($AY$12,#REF!,2,0)</f>
        <v>#REF!</v>
      </c>
      <c r="BC119" s="313" t="e">
        <f>+BC115*VLOOKUP($AY$12,#REF!,2,0)</f>
        <v>#REF!</v>
      </c>
      <c r="BD119" s="313" t="e">
        <f>+BD115*VLOOKUP($AY$12,#REF!,2,0)</f>
        <v>#REF!</v>
      </c>
      <c r="BE119" s="313" t="e">
        <f>+BE115*VLOOKUP($AY$12,#REF!,2,0)</f>
        <v>#REF!</v>
      </c>
      <c r="BF119" s="313" t="e">
        <f>+BF115*VLOOKUP($AY$12,#REF!,2,0)</f>
        <v>#REF!</v>
      </c>
      <c r="BG119" s="313" t="e">
        <f>+BG115*VLOOKUP($AY$12,#REF!,2,0)</f>
        <v>#REF!</v>
      </c>
      <c r="BH119" s="313" t="e">
        <f>+BH115*VLOOKUP($AY$12,#REF!,2,0)</f>
        <v>#REF!</v>
      </c>
      <c r="BI119" s="313" t="e">
        <f>+BI115*VLOOKUP($BI$12,#REF!,2,0)</f>
        <v>#REF!</v>
      </c>
      <c r="BJ119" s="313" t="e">
        <f>+BJ115*VLOOKUP($BI$12,#REF!,2,0)</f>
        <v>#REF!</v>
      </c>
      <c r="BK119" s="313" t="e">
        <f>+BK115*VLOOKUP($BI$12,#REF!,2,0)</f>
        <v>#REF!</v>
      </c>
      <c r="BL119" s="313" t="e">
        <f>+BL115*VLOOKUP($BI$12,#REF!,2,0)</f>
        <v>#REF!</v>
      </c>
      <c r="BM119" s="313" t="e">
        <f>+BM115*VLOOKUP($BI$12,#REF!,2,0)</f>
        <v>#REF!</v>
      </c>
      <c r="BN119" s="313" t="e">
        <f>+BN115*VLOOKUP($BI$12,#REF!,2,0)</f>
        <v>#REF!</v>
      </c>
      <c r="BO119" s="313" t="e">
        <f>+BO115*VLOOKUP($BI$12,#REF!,2,0)</f>
        <v>#REF!</v>
      </c>
      <c r="BP119" s="313" t="e">
        <f>+BP115*VLOOKUP($BI$12,#REF!,2,0)</f>
        <v>#REF!</v>
      </c>
      <c r="BQ119" s="313" t="e">
        <f>+BQ115*VLOOKUP($BI$12,#REF!,2,0)</f>
        <v>#REF!</v>
      </c>
      <c r="BR119" s="313" t="e">
        <f>+BR115*VLOOKUP($BI$12,#REF!,2,0)</f>
        <v>#REF!</v>
      </c>
      <c r="BS119" s="313" t="e">
        <f>+BS115*VLOOKUP($BS$12,#REF!,2,0)</f>
        <v>#REF!</v>
      </c>
      <c r="BT119" s="313" t="e">
        <f>+BT115*VLOOKUP($BS$12,#REF!,2,0)</f>
        <v>#REF!</v>
      </c>
      <c r="BU119" s="313" t="e">
        <f>+BU115*VLOOKUP($BS$12,#REF!,2,0)</f>
        <v>#REF!</v>
      </c>
      <c r="BV119" s="313" t="e">
        <f>+BV115*VLOOKUP($BS$12,#REF!,2,0)</f>
        <v>#REF!</v>
      </c>
      <c r="BW119" s="313" t="e">
        <f>+BW115*VLOOKUP($BS$12,#REF!,2,0)</f>
        <v>#REF!</v>
      </c>
      <c r="BX119" s="313" t="e">
        <f>+BX115*VLOOKUP($BS$12,#REF!,2,0)</f>
        <v>#REF!</v>
      </c>
      <c r="BY119" s="313" t="e">
        <f>+BY115*VLOOKUP($BS$12,#REF!,2,0)</f>
        <v>#REF!</v>
      </c>
      <c r="BZ119" s="313" t="e">
        <f>+BZ115*VLOOKUP($BS$12,#REF!,2,0)</f>
        <v>#REF!</v>
      </c>
      <c r="CA119" s="313" t="e">
        <f>+CA115*VLOOKUP($BS$12,#REF!,2,0)</f>
        <v>#REF!</v>
      </c>
      <c r="CB119" s="313" t="e">
        <f>+CB115*VLOOKUP($BS$12,#REF!,2,0)</f>
        <v>#REF!</v>
      </c>
      <c r="CC119" s="313" t="e">
        <f>+CC115*VLOOKUP($CC$12,#REF!,2,0)</f>
        <v>#REF!</v>
      </c>
      <c r="CD119" s="313" t="e">
        <f>+CD115*VLOOKUP($CC$12,#REF!,2,0)</f>
        <v>#REF!</v>
      </c>
      <c r="CE119" s="313" t="e">
        <f>+CE115*VLOOKUP($CC$12,#REF!,2,0)</f>
        <v>#REF!</v>
      </c>
      <c r="CF119" s="313" t="e">
        <f>+CF115*VLOOKUP($CC$12,#REF!,2,0)</f>
        <v>#REF!</v>
      </c>
      <c r="CG119" s="313" t="e">
        <f>+CG115*VLOOKUP($CC$12,#REF!,2,0)</f>
        <v>#REF!</v>
      </c>
      <c r="CH119" s="313" t="e">
        <f>+CH115*VLOOKUP($CC$12,#REF!,2,0)</f>
        <v>#REF!</v>
      </c>
      <c r="CI119" s="313" t="e">
        <f>+CI115*VLOOKUP($CC$12,#REF!,2,0)</f>
        <v>#REF!</v>
      </c>
      <c r="CJ119" s="313" t="e">
        <f>+CJ115*VLOOKUP($CC$12,#REF!,2,0)</f>
        <v>#REF!</v>
      </c>
      <c r="CK119" s="313" t="e">
        <f>+CK115*VLOOKUP($CC$12,#REF!,2,0)</f>
        <v>#REF!</v>
      </c>
      <c r="CL119" s="313" t="e">
        <f>+CL115*VLOOKUP($CC$12,#REF!,2,0)</f>
        <v>#REF!</v>
      </c>
      <c r="CM119" s="313" t="e">
        <f>+CM115*VLOOKUP($CM$12,#REF!,2,0)</f>
        <v>#REF!</v>
      </c>
      <c r="CN119" s="313" t="e">
        <f>+CN115*VLOOKUP($CM$12,#REF!,2,0)</f>
        <v>#REF!</v>
      </c>
      <c r="CO119" s="313" t="e">
        <f>+CO115*VLOOKUP($CM$12,#REF!,2,0)</f>
        <v>#REF!</v>
      </c>
      <c r="CP119" s="313" t="e">
        <f>+CP115*VLOOKUP($CM$12,#REF!,2,0)</f>
        <v>#REF!</v>
      </c>
      <c r="CQ119" s="313" t="e">
        <f>+CQ115*VLOOKUP($CM$12,#REF!,2,0)</f>
        <v>#REF!</v>
      </c>
      <c r="CR119" s="313" t="e">
        <f>+CR115*VLOOKUP($CM$12,#REF!,2,0)</f>
        <v>#REF!</v>
      </c>
      <c r="CS119" s="313" t="e">
        <f>+CS115*VLOOKUP($CM$12,#REF!,2,0)</f>
        <v>#REF!</v>
      </c>
      <c r="CT119" s="313" t="e">
        <f>+CT115*VLOOKUP($CM$12,#REF!,2,0)</f>
        <v>#REF!</v>
      </c>
      <c r="CU119" s="313" t="e">
        <f>+CU115*VLOOKUP($CM$12,#REF!,2,0)</f>
        <v>#REF!</v>
      </c>
      <c r="CV119" s="313" t="e">
        <f>+CV115*VLOOKUP($CM$12,#REF!,2,0)</f>
        <v>#REF!</v>
      </c>
      <c r="CW119" s="313" t="e">
        <f>+CW115*VLOOKUP($CW$12,#REF!,2,0)</f>
        <v>#REF!</v>
      </c>
      <c r="CX119" s="313" t="e">
        <f>+CX115*VLOOKUP($CW$12,#REF!,2,0)</f>
        <v>#REF!</v>
      </c>
      <c r="CY119" s="313" t="e">
        <f>+CY115*VLOOKUP($CW$12,#REF!,2,0)</f>
        <v>#REF!</v>
      </c>
      <c r="CZ119" s="313" t="e">
        <f>+CZ115*VLOOKUP($CW$12,#REF!,2,0)</f>
        <v>#REF!</v>
      </c>
      <c r="DA119" s="313" t="e">
        <f>+DA115*VLOOKUP($CW$12,#REF!,2,0)</f>
        <v>#REF!</v>
      </c>
      <c r="DB119" s="313" t="e">
        <f>+DB115*VLOOKUP($CW$12,#REF!,2,0)</f>
        <v>#REF!</v>
      </c>
      <c r="DC119" s="313" t="e">
        <f>+DC115*VLOOKUP($CW$12,#REF!,2,0)</f>
        <v>#REF!</v>
      </c>
      <c r="DD119" s="313" t="e">
        <f>+DD115*VLOOKUP($CW$12,#REF!,2,0)</f>
        <v>#REF!</v>
      </c>
      <c r="DE119" s="313" t="e">
        <f>+DE115*VLOOKUP($CW$12,#REF!,2,0)</f>
        <v>#REF!</v>
      </c>
      <c r="DF119" s="313" t="e">
        <f>+DF115*VLOOKUP($CW$12,#REF!,2,0)</f>
        <v>#REF!</v>
      </c>
      <c r="DG119" s="313" t="e">
        <f>+DG115*VLOOKUP($DG$12,#REF!,2,0)</f>
        <v>#REF!</v>
      </c>
      <c r="DH119" s="313" t="e">
        <f>+DH115*VLOOKUP($DG$12,#REF!,2,0)</f>
        <v>#REF!</v>
      </c>
      <c r="DI119" s="313" t="e">
        <f>+DI115*VLOOKUP($DG$12,#REF!,2,0)</f>
        <v>#REF!</v>
      </c>
      <c r="DJ119" s="313" t="e">
        <f>+DJ115*VLOOKUP($DG$12,#REF!,2,0)</f>
        <v>#REF!</v>
      </c>
      <c r="DK119" s="313" t="e">
        <f>+DK115*VLOOKUP($DG$12,#REF!,2,0)</f>
        <v>#REF!</v>
      </c>
      <c r="DL119" s="313" t="e">
        <f>+DL115*VLOOKUP($DG$12,#REF!,2,0)</f>
        <v>#REF!</v>
      </c>
      <c r="DM119" s="313" t="e">
        <f>+DM115*VLOOKUP($DG$12,#REF!,2,0)</f>
        <v>#REF!</v>
      </c>
      <c r="DN119" s="313" t="e">
        <f>+DN115*VLOOKUP($DG$12,#REF!,2,0)</f>
        <v>#REF!</v>
      </c>
      <c r="DO119" s="313" t="e">
        <f>+DO115*VLOOKUP($DG$12,#REF!,2,0)</f>
        <v>#REF!</v>
      </c>
      <c r="DP119" s="313" t="e">
        <f>+DP115*VLOOKUP($DG$12,#REF!,2,0)</f>
        <v>#REF!</v>
      </c>
      <c r="DQ119" s="313" t="e">
        <f>+DQ115*VLOOKUP($DQ$12,#REF!,2,0)</f>
        <v>#REF!</v>
      </c>
      <c r="DR119" s="313" t="e">
        <f>+DR115*VLOOKUP($DQ$12,#REF!,2,0)</f>
        <v>#REF!</v>
      </c>
      <c r="DS119" s="313" t="e">
        <f>+DS115*VLOOKUP($DQ$12,#REF!,2,0)</f>
        <v>#REF!</v>
      </c>
      <c r="DT119" s="313" t="e">
        <f>+DT115*VLOOKUP($DQ$12,#REF!,2,0)</f>
        <v>#REF!</v>
      </c>
      <c r="DU119" s="313" t="e">
        <f>+DU115*VLOOKUP($DQ$12,#REF!,2,0)</f>
        <v>#REF!</v>
      </c>
      <c r="DV119" s="313" t="e">
        <f>+DV115*VLOOKUP($DQ$12,#REF!,2,0)</f>
        <v>#REF!</v>
      </c>
      <c r="DW119" s="313" t="e">
        <f>+DW115*VLOOKUP($DQ$12,#REF!,2,0)</f>
        <v>#REF!</v>
      </c>
      <c r="DX119" s="313" t="e">
        <f>+DX115*VLOOKUP($DQ$12,#REF!,2,0)</f>
        <v>#REF!</v>
      </c>
      <c r="DY119" s="313" t="e">
        <f>+DY115*VLOOKUP($DQ$12,#REF!,2,0)</f>
        <v>#REF!</v>
      </c>
      <c r="DZ119" s="313" t="e">
        <f>+DZ115*VLOOKUP($DQ$12,#REF!,2,0)</f>
        <v>#REF!</v>
      </c>
      <c r="EA119" s="313" t="e">
        <f>+EA115*VLOOKUP($EA$12,#REF!,2,0)</f>
        <v>#REF!</v>
      </c>
      <c r="EB119" s="313" t="e">
        <f>+EB115*VLOOKUP($EA$12,#REF!,2,0)</f>
        <v>#REF!</v>
      </c>
      <c r="EC119" s="313" t="e">
        <f>+EC115*VLOOKUP($EA$12,#REF!,2,0)</f>
        <v>#REF!</v>
      </c>
      <c r="ED119" s="313" t="e">
        <f>+ED115*VLOOKUP($EA$12,#REF!,2,0)</f>
        <v>#REF!</v>
      </c>
      <c r="EE119" s="313" t="e">
        <f>+EE115*VLOOKUP($EA$12,#REF!,2,0)</f>
        <v>#REF!</v>
      </c>
      <c r="EF119" s="313" t="e">
        <f>+EF115*VLOOKUP($EA$12,#REF!,2,0)</f>
        <v>#REF!</v>
      </c>
      <c r="EG119" s="313" t="e">
        <f>+EG115*VLOOKUP($EA$12,#REF!,2,0)</f>
        <v>#REF!</v>
      </c>
      <c r="EH119" s="313" t="e">
        <f>+EH115*VLOOKUP($EA$12,#REF!,2,0)</f>
        <v>#REF!</v>
      </c>
      <c r="EI119" s="313" t="e">
        <f>+EI115*VLOOKUP($EA$12,#REF!,2,0)</f>
        <v>#REF!</v>
      </c>
      <c r="EJ119" s="313" t="e">
        <f>+EJ115*VLOOKUP($EA$12,#REF!,2,0)</f>
        <v>#REF!</v>
      </c>
      <c r="EK119" s="313" t="e">
        <f>+EK115*VLOOKUP($EK$12,#REF!,2,0)</f>
        <v>#REF!</v>
      </c>
      <c r="EL119" s="313" t="e">
        <f>+EL115*VLOOKUP($EK$12,#REF!,2,0)</f>
        <v>#REF!</v>
      </c>
      <c r="EM119" s="313" t="e">
        <f>+EM115*VLOOKUP($EK$12,#REF!,2,0)</f>
        <v>#REF!</v>
      </c>
      <c r="EN119" s="313" t="e">
        <f>+EN115*VLOOKUP($EK$12,#REF!,2,0)</f>
        <v>#REF!</v>
      </c>
      <c r="EO119" s="313" t="e">
        <f>+EO115*VLOOKUP($EK$12,#REF!,2,0)</f>
        <v>#REF!</v>
      </c>
      <c r="EP119" s="313" t="e">
        <f>+EP115*VLOOKUP($EK$12,#REF!,2,0)</f>
        <v>#REF!</v>
      </c>
      <c r="EQ119" s="313" t="e">
        <f>+EQ115*VLOOKUP($EK$12,#REF!,2,0)</f>
        <v>#REF!</v>
      </c>
      <c r="ER119" s="313" t="e">
        <f>+ER115*VLOOKUP($EK$12,#REF!,2,0)</f>
        <v>#REF!</v>
      </c>
      <c r="ES119" s="313" t="e">
        <f>+ES115*VLOOKUP($EK$12,#REF!,2,0)</f>
        <v>#REF!</v>
      </c>
      <c r="ET119" s="313" t="e">
        <f>+ET115*VLOOKUP($EK$12,#REF!,2,0)</f>
        <v>#REF!</v>
      </c>
      <c r="EU119" s="313" t="e">
        <f>+EU115*VLOOKUP($EU$12,#REF!,2,0)</f>
        <v>#REF!</v>
      </c>
      <c r="EV119" s="313" t="e">
        <f>+EV115*VLOOKUP($EU$12,#REF!,2,0)</f>
        <v>#REF!</v>
      </c>
      <c r="EW119" s="313" t="e">
        <f>+EW115*VLOOKUP($EU$12,#REF!,2,0)</f>
        <v>#REF!</v>
      </c>
      <c r="EX119" s="313" t="e">
        <f>+EX115*VLOOKUP($EU$12,#REF!,2,0)</f>
        <v>#REF!</v>
      </c>
      <c r="EY119" s="313" t="e">
        <f>+EY115*VLOOKUP($EU$12,#REF!,2,0)</f>
        <v>#REF!</v>
      </c>
      <c r="EZ119" s="313" t="e">
        <f>+EZ115*VLOOKUP($EU$12,#REF!,2,0)</f>
        <v>#REF!</v>
      </c>
      <c r="FA119" s="313" t="e">
        <f>+FA115*VLOOKUP($EU$12,#REF!,2,0)</f>
        <v>#REF!</v>
      </c>
      <c r="FB119" s="313" t="e">
        <f>+FB115*VLOOKUP($EU$12,#REF!,2,0)</f>
        <v>#REF!</v>
      </c>
      <c r="FC119" s="313" t="e">
        <f>+FC115*VLOOKUP($EU$12,#REF!,2,0)</f>
        <v>#REF!</v>
      </c>
      <c r="FD119" s="313" t="e">
        <f>+FD115*VLOOKUP($EU$12,#REF!,2,0)</f>
        <v>#REF!</v>
      </c>
      <c r="FE119" s="313" t="e">
        <f>+FE115*VLOOKUP($FE$12,#REF!,2,0)</f>
        <v>#REF!</v>
      </c>
      <c r="FF119" s="313" t="e">
        <f>+FF115*VLOOKUP($FE$12,#REF!,2,0)</f>
        <v>#REF!</v>
      </c>
      <c r="FG119" s="313" t="e">
        <f>+FG115*VLOOKUP($FE$12,#REF!,2,0)</f>
        <v>#REF!</v>
      </c>
      <c r="FH119" s="313" t="e">
        <f>+FH115*VLOOKUP($FE$12,#REF!,2,0)</f>
        <v>#REF!</v>
      </c>
      <c r="FI119" s="313" t="e">
        <f>+FI115*VLOOKUP($FE$12,#REF!,2,0)</f>
        <v>#REF!</v>
      </c>
      <c r="FJ119" s="313" t="e">
        <f>+FJ115*VLOOKUP($FE$12,#REF!,2,0)</f>
        <v>#REF!</v>
      </c>
      <c r="FK119" s="313" t="e">
        <f>+FK115*VLOOKUP($FE$12,#REF!,2,0)</f>
        <v>#REF!</v>
      </c>
      <c r="FL119" s="313" t="e">
        <f>+FL115*VLOOKUP($FE$12,#REF!,2,0)</f>
        <v>#REF!</v>
      </c>
      <c r="FM119" s="313" t="e">
        <f>+FM115*VLOOKUP($FE$12,#REF!,2,0)</f>
        <v>#REF!</v>
      </c>
      <c r="FN119" s="313" t="e">
        <f>+FN115*VLOOKUP($FE$12,#REF!,2,0)</f>
        <v>#REF!</v>
      </c>
      <c r="FO119" s="313" t="e">
        <f>+FO115*VLOOKUP($FO$12,#REF!,2,0)</f>
        <v>#REF!</v>
      </c>
      <c r="FP119" s="313" t="e">
        <f>+FP115*VLOOKUP($FO$12,#REF!,2,0)</f>
        <v>#REF!</v>
      </c>
      <c r="FQ119" s="313" t="e">
        <f>+FQ115*VLOOKUP($FO$12,#REF!,2,0)</f>
        <v>#REF!</v>
      </c>
      <c r="FR119" s="313" t="e">
        <f>+FR115*VLOOKUP($FO$12,#REF!,2,0)</f>
        <v>#REF!</v>
      </c>
      <c r="FS119" s="313" t="e">
        <f>+FS115*VLOOKUP($FO$12,#REF!,2,0)</f>
        <v>#REF!</v>
      </c>
      <c r="FT119" s="313" t="e">
        <f>+FT115*VLOOKUP($FO$12,#REF!,2,0)</f>
        <v>#REF!</v>
      </c>
      <c r="FU119" s="313" t="e">
        <f>+FU115*VLOOKUP($FO$12,#REF!,2,0)</f>
        <v>#REF!</v>
      </c>
      <c r="FV119" s="313" t="e">
        <f>+FV115*VLOOKUP($FO$12,#REF!,2,0)</f>
        <v>#REF!</v>
      </c>
      <c r="FW119" s="313" t="e">
        <f>+FW115*VLOOKUP($FO$12,#REF!,2,0)</f>
        <v>#REF!</v>
      </c>
      <c r="FX119" s="313" t="e">
        <f>+FX115*VLOOKUP($FO$12,#REF!,2,0)</f>
        <v>#REF!</v>
      </c>
      <c r="FY119" s="313" t="e">
        <f>+FY115*VLOOKUP($FY$12,#REF!,2,0)</f>
        <v>#REF!</v>
      </c>
      <c r="FZ119" s="313" t="e">
        <f>+FZ115*VLOOKUP($FY$12,#REF!,2,0)</f>
        <v>#REF!</v>
      </c>
      <c r="GA119" s="313" t="e">
        <f>+GA115*VLOOKUP($FY$12,#REF!,2,0)</f>
        <v>#REF!</v>
      </c>
      <c r="GB119" s="313" t="e">
        <f>+GB115*VLOOKUP($FY$12,#REF!,2,0)</f>
        <v>#REF!</v>
      </c>
      <c r="GC119" s="313" t="e">
        <f>+GC115*VLOOKUP($FY$12,#REF!,2,0)</f>
        <v>#REF!</v>
      </c>
      <c r="GD119" s="313" t="e">
        <f>+GD115*VLOOKUP($FY$12,#REF!,2,0)</f>
        <v>#REF!</v>
      </c>
      <c r="GE119" s="313" t="e">
        <f>+GE115*VLOOKUP($FY$12,#REF!,2,0)</f>
        <v>#REF!</v>
      </c>
      <c r="GF119" s="313" t="e">
        <f>+GF115*VLOOKUP($FY$12,#REF!,2,0)</f>
        <v>#REF!</v>
      </c>
      <c r="GG119" s="313" t="e">
        <f>+GG115*VLOOKUP($FY$12,#REF!,2,0)</f>
        <v>#REF!</v>
      </c>
      <c r="GH119" s="313" t="e">
        <f>+GH115*VLOOKUP($FY$12,#REF!,2,0)</f>
        <v>#REF!</v>
      </c>
      <c r="GI119" s="313" t="e">
        <f>+GI115*VLOOKUP($GI$12,#REF!,2,0)</f>
        <v>#REF!</v>
      </c>
      <c r="GJ119" s="313" t="e">
        <f>+GJ115*VLOOKUP($GI$12,#REF!,2,0)</f>
        <v>#REF!</v>
      </c>
      <c r="GK119" s="313" t="e">
        <f>+GK115*VLOOKUP($GI$12,#REF!,2,0)</f>
        <v>#REF!</v>
      </c>
      <c r="GL119" s="313" t="e">
        <f>+GL115*VLOOKUP($GI$12,#REF!,2,0)</f>
        <v>#REF!</v>
      </c>
      <c r="GM119" s="313" t="e">
        <f>+GM115*VLOOKUP($GI$12,#REF!,2,0)</f>
        <v>#REF!</v>
      </c>
      <c r="GN119" s="313" t="e">
        <f>+GN115*VLOOKUP($GI$12,#REF!,2,0)</f>
        <v>#REF!</v>
      </c>
      <c r="GO119" s="313" t="e">
        <f>+GO115*VLOOKUP($GI$12,#REF!,2,0)</f>
        <v>#REF!</v>
      </c>
      <c r="GP119" s="313" t="e">
        <f>+GP115*VLOOKUP($GI$12,#REF!,2,0)</f>
        <v>#REF!</v>
      </c>
      <c r="GQ119" s="313" t="e">
        <f>+GQ115*VLOOKUP($GI$12,#REF!,2,0)</f>
        <v>#REF!</v>
      </c>
      <c r="GR119" s="313" t="e">
        <f>+GR115*VLOOKUP($GI$12,#REF!,2,0)</f>
        <v>#REF!</v>
      </c>
      <c r="GS119" s="313" t="e">
        <f>+GS115*VLOOKUP($GS$12,#REF!,2,0)</f>
        <v>#REF!</v>
      </c>
      <c r="GT119" s="313" t="e">
        <f>+GT115*VLOOKUP($GS$12,#REF!,2,0)</f>
        <v>#REF!</v>
      </c>
      <c r="GU119" s="313" t="e">
        <f>+GU115*VLOOKUP($GS$12,#REF!,2,0)</f>
        <v>#REF!</v>
      </c>
      <c r="GV119" s="313" t="e">
        <f>+GV115*VLOOKUP($GS$12,#REF!,2,0)</f>
        <v>#REF!</v>
      </c>
      <c r="GW119" s="313" t="e">
        <f>+GW115*VLOOKUP($GS$12,#REF!,2,0)</f>
        <v>#REF!</v>
      </c>
      <c r="GX119" s="313" t="e">
        <f>+GX115*VLOOKUP($GS$12,#REF!,2,0)</f>
        <v>#REF!</v>
      </c>
      <c r="GY119" s="313" t="e">
        <f>+GY115*VLOOKUP($GS$12,#REF!,2,0)</f>
        <v>#REF!</v>
      </c>
      <c r="GZ119" s="313" t="e">
        <f>+GZ115*VLOOKUP($GS$12,#REF!,2,0)</f>
        <v>#REF!</v>
      </c>
      <c r="HA119" s="313" t="e">
        <f>+HA115*VLOOKUP($GS$12,#REF!,2,0)</f>
        <v>#REF!</v>
      </c>
      <c r="HB119" s="313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3" t="e">
        <f t="shared" si="270"/>
        <v>#REF!</v>
      </c>
      <c r="HR119" s="33"/>
      <c r="HS119" s="102"/>
      <c r="HT119" s="33"/>
      <c r="HV119" s="314"/>
      <c r="HW119" s="314"/>
      <c r="HX119" s="314"/>
      <c r="HY119" s="314"/>
      <c r="HZ119" s="314"/>
      <c r="IA119" s="314"/>
      <c r="IB119" s="314"/>
      <c r="IC119" s="314"/>
      <c r="ID119" s="314"/>
      <c r="IE119" s="314"/>
    </row>
    <row r="120" spans="2:239" s="319" customFormat="1" ht="30" hidden="1" customHeight="1">
      <c r="B120" s="836" t="s">
        <v>903</v>
      </c>
      <c r="C120" s="837"/>
      <c r="D120" s="837"/>
      <c r="E120" s="837"/>
      <c r="F120" s="837"/>
      <c r="G120" s="837"/>
      <c r="H120" s="837"/>
      <c r="I120" s="838"/>
      <c r="J120" s="315" t="s">
        <v>108</v>
      </c>
      <c r="K120" s="316">
        <f t="shared" ref="K120:AP120" si="292">+SUMIF($F$16:$F$111,1,K16:K111)</f>
        <v>0</v>
      </c>
      <c r="L120" s="316">
        <f t="shared" si="292"/>
        <v>0</v>
      </c>
      <c r="M120" s="316">
        <f t="shared" si="292"/>
        <v>0</v>
      </c>
      <c r="N120" s="316">
        <f t="shared" si="292"/>
        <v>0</v>
      </c>
      <c r="O120" s="316">
        <f t="shared" si="292"/>
        <v>0</v>
      </c>
      <c r="P120" s="316">
        <f t="shared" si="292"/>
        <v>0</v>
      </c>
      <c r="Q120" s="316">
        <f t="shared" si="292"/>
        <v>0</v>
      </c>
      <c r="R120" s="316">
        <f t="shared" si="292"/>
        <v>0</v>
      </c>
      <c r="S120" s="316">
        <f t="shared" si="292"/>
        <v>0</v>
      </c>
      <c r="T120" s="316">
        <f t="shared" si="292"/>
        <v>0</v>
      </c>
      <c r="U120" s="316">
        <f t="shared" si="292"/>
        <v>0</v>
      </c>
      <c r="V120" s="316">
        <f t="shared" si="292"/>
        <v>0</v>
      </c>
      <c r="W120" s="316">
        <f t="shared" si="292"/>
        <v>0</v>
      </c>
      <c r="X120" s="316">
        <f t="shared" si="292"/>
        <v>0</v>
      </c>
      <c r="Y120" s="316">
        <f t="shared" si="292"/>
        <v>0</v>
      </c>
      <c r="Z120" s="316">
        <f t="shared" si="292"/>
        <v>0</v>
      </c>
      <c r="AA120" s="316">
        <f t="shared" si="292"/>
        <v>0</v>
      </c>
      <c r="AB120" s="316">
        <f t="shared" si="292"/>
        <v>0</v>
      </c>
      <c r="AC120" s="316">
        <f t="shared" si="292"/>
        <v>0</v>
      </c>
      <c r="AD120" s="316">
        <f t="shared" si="292"/>
        <v>0</v>
      </c>
      <c r="AE120" s="316">
        <f t="shared" si="292"/>
        <v>0</v>
      </c>
      <c r="AF120" s="316">
        <f t="shared" si="292"/>
        <v>0</v>
      </c>
      <c r="AG120" s="316">
        <f t="shared" si="292"/>
        <v>0</v>
      </c>
      <c r="AH120" s="316">
        <f t="shared" si="292"/>
        <v>0</v>
      </c>
      <c r="AI120" s="316">
        <f t="shared" si="292"/>
        <v>0</v>
      </c>
      <c r="AJ120" s="316">
        <f t="shared" si="292"/>
        <v>0</v>
      </c>
      <c r="AK120" s="316">
        <f t="shared" si="292"/>
        <v>0</v>
      </c>
      <c r="AL120" s="316">
        <f t="shared" si="292"/>
        <v>0</v>
      </c>
      <c r="AM120" s="316">
        <f t="shared" si="292"/>
        <v>0</v>
      </c>
      <c r="AN120" s="316">
        <f t="shared" si="292"/>
        <v>0</v>
      </c>
      <c r="AO120" s="316">
        <f t="shared" si="292"/>
        <v>0</v>
      </c>
      <c r="AP120" s="316">
        <f t="shared" si="292"/>
        <v>0</v>
      </c>
      <c r="AQ120" s="316">
        <f t="shared" ref="AQ120:BV120" si="293">+SUMIF($F$16:$F$111,1,AQ16:AQ111)</f>
        <v>0</v>
      </c>
      <c r="AR120" s="316">
        <f t="shared" si="293"/>
        <v>0</v>
      </c>
      <c r="AS120" s="316">
        <f t="shared" si="293"/>
        <v>0</v>
      </c>
      <c r="AT120" s="316">
        <f t="shared" si="293"/>
        <v>0</v>
      </c>
      <c r="AU120" s="316">
        <f t="shared" si="293"/>
        <v>0</v>
      </c>
      <c r="AV120" s="316">
        <f t="shared" si="293"/>
        <v>0</v>
      </c>
      <c r="AW120" s="316">
        <f t="shared" si="293"/>
        <v>0</v>
      </c>
      <c r="AX120" s="316">
        <f t="shared" si="293"/>
        <v>0</v>
      </c>
      <c r="AY120" s="316">
        <f t="shared" si="293"/>
        <v>0</v>
      </c>
      <c r="AZ120" s="316">
        <f t="shared" si="293"/>
        <v>0</v>
      </c>
      <c r="BA120" s="316">
        <f t="shared" si="293"/>
        <v>0</v>
      </c>
      <c r="BB120" s="316">
        <f t="shared" si="293"/>
        <v>0</v>
      </c>
      <c r="BC120" s="316">
        <f t="shared" si="293"/>
        <v>0</v>
      </c>
      <c r="BD120" s="316">
        <f t="shared" si="293"/>
        <v>0</v>
      </c>
      <c r="BE120" s="316">
        <f t="shared" si="293"/>
        <v>0</v>
      </c>
      <c r="BF120" s="316">
        <f t="shared" si="293"/>
        <v>0</v>
      </c>
      <c r="BG120" s="316">
        <f t="shared" si="293"/>
        <v>0</v>
      </c>
      <c r="BH120" s="316">
        <f t="shared" si="293"/>
        <v>0</v>
      </c>
      <c r="BI120" s="316">
        <f t="shared" si="293"/>
        <v>0</v>
      </c>
      <c r="BJ120" s="316">
        <f t="shared" si="293"/>
        <v>0</v>
      </c>
      <c r="BK120" s="316">
        <f t="shared" si="293"/>
        <v>0</v>
      </c>
      <c r="BL120" s="316">
        <f t="shared" si="293"/>
        <v>0</v>
      </c>
      <c r="BM120" s="316">
        <f t="shared" si="293"/>
        <v>0</v>
      </c>
      <c r="BN120" s="316">
        <f t="shared" si="293"/>
        <v>0</v>
      </c>
      <c r="BO120" s="316">
        <f t="shared" si="293"/>
        <v>0</v>
      </c>
      <c r="BP120" s="316">
        <f t="shared" si="293"/>
        <v>0</v>
      </c>
      <c r="BQ120" s="316">
        <f t="shared" si="293"/>
        <v>0</v>
      </c>
      <c r="BR120" s="316">
        <f t="shared" si="293"/>
        <v>0</v>
      </c>
      <c r="BS120" s="316">
        <f t="shared" si="293"/>
        <v>0</v>
      </c>
      <c r="BT120" s="316">
        <f t="shared" si="293"/>
        <v>0</v>
      </c>
      <c r="BU120" s="316">
        <f t="shared" si="293"/>
        <v>0</v>
      </c>
      <c r="BV120" s="316">
        <f t="shared" si="293"/>
        <v>0</v>
      </c>
      <c r="BW120" s="316">
        <f t="shared" ref="BW120:DB120" si="294">+SUMIF($F$16:$F$111,1,BW16:BW111)</f>
        <v>0</v>
      </c>
      <c r="BX120" s="316">
        <f t="shared" si="294"/>
        <v>0</v>
      </c>
      <c r="BY120" s="316">
        <f t="shared" si="294"/>
        <v>0</v>
      </c>
      <c r="BZ120" s="316">
        <f t="shared" si="294"/>
        <v>0</v>
      </c>
      <c r="CA120" s="316">
        <f t="shared" si="294"/>
        <v>0</v>
      </c>
      <c r="CB120" s="316">
        <f t="shared" si="294"/>
        <v>0</v>
      </c>
      <c r="CC120" s="316">
        <f t="shared" si="294"/>
        <v>0</v>
      </c>
      <c r="CD120" s="316">
        <f t="shared" si="294"/>
        <v>0</v>
      </c>
      <c r="CE120" s="316">
        <f t="shared" si="294"/>
        <v>0</v>
      </c>
      <c r="CF120" s="316">
        <f t="shared" si="294"/>
        <v>0</v>
      </c>
      <c r="CG120" s="316">
        <f t="shared" si="294"/>
        <v>0</v>
      </c>
      <c r="CH120" s="316">
        <f t="shared" si="294"/>
        <v>0</v>
      </c>
      <c r="CI120" s="316">
        <f t="shared" si="294"/>
        <v>0</v>
      </c>
      <c r="CJ120" s="316">
        <f t="shared" si="294"/>
        <v>0</v>
      </c>
      <c r="CK120" s="316">
        <f t="shared" si="294"/>
        <v>0</v>
      </c>
      <c r="CL120" s="316">
        <f t="shared" si="294"/>
        <v>0</v>
      </c>
      <c r="CM120" s="316">
        <f t="shared" si="294"/>
        <v>0</v>
      </c>
      <c r="CN120" s="316">
        <f t="shared" si="294"/>
        <v>0</v>
      </c>
      <c r="CO120" s="316">
        <f t="shared" si="294"/>
        <v>0</v>
      </c>
      <c r="CP120" s="316">
        <f t="shared" si="294"/>
        <v>0</v>
      </c>
      <c r="CQ120" s="316">
        <f t="shared" si="294"/>
        <v>0</v>
      </c>
      <c r="CR120" s="316">
        <f t="shared" si="294"/>
        <v>0</v>
      </c>
      <c r="CS120" s="316">
        <f t="shared" si="294"/>
        <v>0</v>
      </c>
      <c r="CT120" s="316">
        <f t="shared" si="294"/>
        <v>0</v>
      </c>
      <c r="CU120" s="316">
        <f t="shared" si="294"/>
        <v>0</v>
      </c>
      <c r="CV120" s="316">
        <f t="shared" si="294"/>
        <v>0</v>
      </c>
      <c r="CW120" s="316">
        <f t="shared" si="294"/>
        <v>0</v>
      </c>
      <c r="CX120" s="316">
        <f t="shared" si="294"/>
        <v>0</v>
      </c>
      <c r="CY120" s="316">
        <f t="shared" si="294"/>
        <v>0</v>
      </c>
      <c r="CZ120" s="316">
        <f t="shared" si="294"/>
        <v>0</v>
      </c>
      <c r="DA120" s="316">
        <f t="shared" si="294"/>
        <v>0</v>
      </c>
      <c r="DB120" s="316">
        <f t="shared" si="294"/>
        <v>0</v>
      </c>
      <c r="DC120" s="316">
        <f t="shared" ref="DC120:EH120" si="295">+SUMIF($F$16:$F$111,1,DC16:DC111)</f>
        <v>0</v>
      </c>
      <c r="DD120" s="316">
        <f t="shared" si="295"/>
        <v>0</v>
      </c>
      <c r="DE120" s="316">
        <f t="shared" si="295"/>
        <v>0</v>
      </c>
      <c r="DF120" s="316">
        <f t="shared" si="295"/>
        <v>0</v>
      </c>
      <c r="DG120" s="316">
        <f t="shared" si="295"/>
        <v>0</v>
      </c>
      <c r="DH120" s="316">
        <f t="shared" si="295"/>
        <v>0</v>
      </c>
      <c r="DI120" s="316">
        <f t="shared" si="295"/>
        <v>0</v>
      </c>
      <c r="DJ120" s="316">
        <f t="shared" si="295"/>
        <v>0</v>
      </c>
      <c r="DK120" s="316">
        <f t="shared" si="295"/>
        <v>0</v>
      </c>
      <c r="DL120" s="316">
        <f t="shared" si="295"/>
        <v>0</v>
      </c>
      <c r="DM120" s="316">
        <f t="shared" si="295"/>
        <v>0</v>
      </c>
      <c r="DN120" s="316">
        <f t="shared" si="295"/>
        <v>0</v>
      </c>
      <c r="DO120" s="316">
        <f t="shared" si="295"/>
        <v>0</v>
      </c>
      <c r="DP120" s="316">
        <f t="shared" si="295"/>
        <v>0</v>
      </c>
      <c r="DQ120" s="316">
        <f t="shared" si="295"/>
        <v>0</v>
      </c>
      <c r="DR120" s="316">
        <f t="shared" si="295"/>
        <v>0</v>
      </c>
      <c r="DS120" s="316">
        <f t="shared" si="295"/>
        <v>0</v>
      </c>
      <c r="DT120" s="316">
        <f t="shared" si="295"/>
        <v>0</v>
      </c>
      <c r="DU120" s="316">
        <f t="shared" si="295"/>
        <v>0</v>
      </c>
      <c r="DV120" s="316">
        <f t="shared" si="295"/>
        <v>0</v>
      </c>
      <c r="DW120" s="316">
        <f t="shared" si="295"/>
        <v>0</v>
      </c>
      <c r="DX120" s="316">
        <f t="shared" si="295"/>
        <v>0</v>
      </c>
      <c r="DY120" s="316">
        <f t="shared" si="295"/>
        <v>0</v>
      </c>
      <c r="DZ120" s="316">
        <f t="shared" si="295"/>
        <v>0</v>
      </c>
      <c r="EA120" s="316">
        <f t="shared" si="295"/>
        <v>0</v>
      </c>
      <c r="EB120" s="316">
        <f t="shared" si="295"/>
        <v>0</v>
      </c>
      <c r="EC120" s="316">
        <f t="shared" si="295"/>
        <v>0</v>
      </c>
      <c r="ED120" s="316">
        <f t="shared" si="295"/>
        <v>0</v>
      </c>
      <c r="EE120" s="316">
        <f t="shared" si="295"/>
        <v>0</v>
      </c>
      <c r="EF120" s="316">
        <f t="shared" si="295"/>
        <v>0</v>
      </c>
      <c r="EG120" s="316">
        <f t="shared" si="295"/>
        <v>0</v>
      </c>
      <c r="EH120" s="316">
        <f t="shared" si="295"/>
        <v>0</v>
      </c>
      <c r="EI120" s="316">
        <f t="shared" ref="EI120:FN120" si="296">+SUMIF($F$16:$F$111,1,EI16:EI111)</f>
        <v>0</v>
      </c>
      <c r="EJ120" s="316">
        <f t="shared" si="296"/>
        <v>0</v>
      </c>
      <c r="EK120" s="316">
        <f t="shared" si="296"/>
        <v>0</v>
      </c>
      <c r="EL120" s="316">
        <f t="shared" si="296"/>
        <v>0</v>
      </c>
      <c r="EM120" s="316">
        <f t="shared" si="296"/>
        <v>0</v>
      </c>
      <c r="EN120" s="316">
        <f t="shared" si="296"/>
        <v>0</v>
      </c>
      <c r="EO120" s="316">
        <f t="shared" si="296"/>
        <v>0</v>
      </c>
      <c r="EP120" s="316">
        <f t="shared" si="296"/>
        <v>0</v>
      </c>
      <c r="EQ120" s="316">
        <f t="shared" si="296"/>
        <v>0</v>
      </c>
      <c r="ER120" s="316">
        <f t="shared" si="296"/>
        <v>0</v>
      </c>
      <c r="ES120" s="316">
        <f t="shared" si="296"/>
        <v>0</v>
      </c>
      <c r="ET120" s="316">
        <f t="shared" si="296"/>
        <v>0</v>
      </c>
      <c r="EU120" s="316">
        <f t="shared" si="296"/>
        <v>0</v>
      </c>
      <c r="EV120" s="316">
        <f t="shared" si="296"/>
        <v>0</v>
      </c>
      <c r="EW120" s="316">
        <f t="shared" si="296"/>
        <v>0</v>
      </c>
      <c r="EX120" s="316">
        <f t="shared" si="296"/>
        <v>0</v>
      </c>
      <c r="EY120" s="316">
        <f t="shared" si="296"/>
        <v>0</v>
      </c>
      <c r="EZ120" s="316">
        <f t="shared" si="296"/>
        <v>0</v>
      </c>
      <c r="FA120" s="316">
        <f t="shared" si="296"/>
        <v>0</v>
      </c>
      <c r="FB120" s="316">
        <f t="shared" si="296"/>
        <v>0</v>
      </c>
      <c r="FC120" s="316">
        <f t="shared" si="296"/>
        <v>0</v>
      </c>
      <c r="FD120" s="316">
        <f t="shared" si="296"/>
        <v>0</v>
      </c>
      <c r="FE120" s="316">
        <f t="shared" si="296"/>
        <v>0</v>
      </c>
      <c r="FF120" s="316">
        <f t="shared" si="296"/>
        <v>0</v>
      </c>
      <c r="FG120" s="316">
        <f t="shared" si="296"/>
        <v>0</v>
      </c>
      <c r="FH120" s="316">
        <f t="shared" si="296"/>
        <v>0</v>
      </c>
      <c r="FI120" s="316">
        <f t="shared" si="296"/>
        <v>0</v>
      </c>
      <c r="FJ120" s="316">
        <f t="shared" si="296"/>
        <v>0</v>
      </c>
      <c r="FK120" s="316">
        <f t="shared" si="296"/>
        <v>0</v>
      </c>
      <c r="FL120" s="316">
        <f t="shared" si="296"/>
        <v>0</v>
      </c>
      <c r="FM120" s="316">
        <f t="shared" si="296"/>
        <v>0</v>
      </c>
      <c r="FN120" s="316">
        <f t="shared" si="296"/>
        <v>0</v>
      </c>
      <c r="FO120" s="316">
        <f t="shared" ref="FO120:GT120" si="297">+SUMIF($F$16:$F$111,1,FO16:FO111)</f>
        <v>0</v>
      </c>
      <c r="FP120" s="316">
        <f t="shared" si="297"/>
        <v>0</v>
      </c>
      <c r="FQ120" s="316">
        <f t="shared" si="297"/>
        <v>0</v>
      </c>
      <c r="FR120" s="316">
        <f t="shared" si="297"/>
        <v>0</v>
      </c>
      <c r="FS120" s="316">
        <f t="shared" si="297"/>
        <v>0</v>
      </c>
      <c r="FT120" s="316">
        <f t="shared" si="297"/>
        <v>0</v>
      </c>
      <c r="FU120" s="316">
        <f t="shared" si="297"/>
        <v>0</v>
      </c>
      <c r="FV120" s="316">
        <f t="shared" si="297"/>
        <v>0</v>
      </c>
      <c r="FW120" s="316">
        <f t="shared" si="297"/>
        <v>0</v>
      </c>
      <c r="FX120" s="316">
        <f t="shared" si="297"/>
        <v>0</v>
      </c>
      <c r="FY120" s="316">
        <f t="shared" si="297"/>
        <v>0</v>
      </c>
      <c r="FZ120" s="316">
        <f t="shared" si="297"/>
        <v>0</v>
      </c>
      <c r="GA120" s="316">
        <f t="shared" si="297"/>
        <v>0</v>
      </c>
      <c r="GB120" s="316">
        <f t="shared" si="297"/>
        <v>0</v>
      </c>
      <c r="GC120" s="316">
        <f t="shared" si="297"/>
        <v>0</v>
      </c>
      <c r="GD120" s="316">
        <f t="shared" si="297"/>
        <v>0</v>
      </c>
      <c r="GE120" s="316">
        <f t="shared" si="297"/>
        <v>0</v>
      </c>
      <c r="GF120" s="316">
        <f t="shared" si="297"/>
        <v>0</v>
      </c>
      <c r="GG120" s="316">
        <f t="shared" si="297"/>
        <v>0</v>
      </c>
      <c r="GH120" s="316">
        <f t="shared" si="297"/>
        <v>0</v>
      </c>
      <c r="GI120" s="316">
        <f t="shared" si="297"/>
        <v>0</v>
      </c>
      <c r="GJ120" s="316">
        <f t="shared" si="297"/>
        <v>0</v>
      </c>
      <c r="GK120" s="316">
        <f t="shared" si="297"/>
        <v>0</v>
      </c>
      <c r="GL120" s="316">
        <f t="shared" si="297"/>
        <v>0</v>
      </c>
      <c r="GM120" s="316">
        <f t="shared" si="297"/>
        <v>0</v>
      </c>
      <c r="GN120" s="316">
        <f t="shared" si="297"/>
        <v>0</v>
      </c>
      <c r="GO120" s="316">
        <f t="shared" si="297"/>
        <v>0</v>
      </c>
      <c r="GP120" s="316">
        <f t="shared" si="297"/>
        <v>0</v>
      </c>
      <c r="GQ120" s="316">
        <f t="shared" si="297"/>
        <v>0</v>
      </c>
      <c r="GR120" s="316">
        <f t="shared" si="297"/>
        <v>0</v>
      </c>
      <c r="GS120" s="316">
        <f t="shared" si="297"/>
        <v>0</v>
      </c>
      <c r="GT120" s="316">
        <f t="shared" si="297"/>
        <v>0</v>
      </c>
      <c r="GU120" s="316">
        <f t="shared" ref="GU120:HB120" si="298">+SUMIF($F$16:$F$111,1,GU16:GU111)</f>
        <v>0</v>
      </c>
      <c r="GV120" s="316">
        <f t="shared" si="298"/>
        <v>0</v>
      </c>
      <c r="GW120" s="316">
        <f t="shared" si="298"/>
        <v>0</v>
      </c>
      <c r="GX120" s="316">
        <f t="shared" si="298"/>
        <v>0</v>
      </c>
      <c r="GY120" s="316">
        <f t="shared" si="298"/>
        <v>0</v>
      </c>
      <c r="GZ120" s="316">
        <f t="shared" si="298"/>
        <v>0</v>
      </c>
      <c r="HA120" s="316">
        <f t="shared" si="298"/>
        <v>0</v>
      </c>
      <c r="HB120" s="316">
        <f t="shared" si="298"/>
        <v>0</v>
      </c>
      <c r="HC120" s="317"/>
      <c r="HD120" s="317"/>
      <c r="HE120" s="317"/>
      <c r="HF120" s="317"/>
      <c r="HG120" s="317"/>
      <c r="HH120" s="317"/>
      <c r="HI120" s="317"/>
      <c r="HJ120" s="317"/>
      <c r="HK120" s="317"/>
      <c r="HL120" s="317"/>
      <c r="HM120" s="318"/>
      <c r="HN120" s="318"/>
      <c r="HO120" s="318"/>
      <c r="HP120" s="316">
        <f t="shared" si="270"/>
        <v>0</v>
      </c>
      <c r="HR120" s="318"/>
      <c r="HS120" s="320"/>
      <c r="HT120" s="318"/>
      <c r="HV120" s="321"/>
      <c r="HW120" s="321"/>
      <c r="HX120" s="321"/>
      <c r="HY120" s="321"/>
      <c r="HZ120" s="321"/>
      <c r="IA120" s="321"/>
      <c r="IB120" s="321"/>
      <c r="IC120" s="321"/>
      <c r="ID120" s="321"/>
      <c r="IE120" s="321"/>
    </row>
    <row r="121" spans="2:239" s="319" customFormat="1" ht="30" hidden="1" customHeight="1">
      <c r="B121" s="836" t="s">
        <v>903</v>
      </c>
      <c r="C121" s="837"/>
      <c r="D121" s="837"/>
      <c r="E121" s="837"/>
      <c r="F121" s="837"/>
      <c r="G121" s="837"/>
      <c r="H121" s="837"/>
      <c r="I121" s="838"/>
      <c r="J121" s="315" t="s">
        <v>9</v>
      </c>
      <c r="K121" s="316">
        <f t="shared" ref="K121:AP121" si="299">+SUMIF($G$16:$G$111,1,K16:K111)</f>
        <v>0</v>
      </c>
      <c r="L121" s="316">
        <f t="shared" si="299"/>
        <v>0</v>
      </c>
      <c r="M121" s="316">
        <f t="shared" si="299"/>
        <v>0</v>
      </c>
      <c r="N121" s="316">
        <f t="shared" si="299"/>
        <v>0</v>
      </c>
      <c r="O121" s="316">
        <f t="shared" si="299"/>
        <v>0</v>
      </c>
      <c r="P121" s="316">
        <f t="shared" si="299"/>
        <v>0</v>
      </c>
      <c r="Q121" s="316">
        <f t="shared" si="299"/>
        <v>0</v>
      </c>
      <c r="R121" s="316">
        <f t="shared" si="299"/>
        <v>0</v>
      </c>
      <c r="S121" s="316">
        <f t="shared" si="299"/>
        <v>0</v>
      </c>
      <c r="T121" s="316">
        <f t="shared" si="299"/>
        <v>0</v>
      </c>
      <c r="U121" s="316">
        <f t="shared" si="299"/>
        <v>0</v>
      </c>
      <c r="V121" s="316">
        <f t="shared" si="299"/>
        <v>0</v>
      </c>
      <c r="W121" s="316">
        <f t="shared" si="299"/>
        <v>0</v>
      </c>
      <c r="X121" s="316">
        <f t="shared" si="299"/>
        <v>0</v>
      </c>
      <c r="Y121" s="316">
        <f t="shared" si="299"/>
        <v>0</v>
      </c>
      <c r="Z121" s="316">
        <f t="shared" si="299"/>
        <v>0</v>
      </c>
      <c r="AA121" s="316">
        <f t="shared" si="299"/>
        <v>0</v>
      </c>
      <c r="AB121" s="316">
        <f t="shared" si="299"/>
        <v>0</v>
      </c>
      <c r="AC121" s="316">
        <f t="shared" si="299"/>
        <v>0</v>
      </c>
      <c r="AD121" s="316">
        <f t="shared" si="299"/>
        <v>0</v>
      </c>
      <c r="AE121" s="316">
        <f t="shared" si="299"/>
        <v>0</v>
      </c>
      <c r="AF121" s="316">
        <f t="shared" si="299"/>
        <v>0</v>
      </c>
      <c r="AG121" s="316">
        <f t="shared" si="299"/>
        <v>0</v>
      </c>
      <c r="AH121" s="316">
        <f t="shared" si="299"/>
        <v>0</v>
      </c>
      <c r="AI121" s="316">
        <f t="shared" si="299"/>
        <v>0</v>
      </c>
      <c r="AJ121" s="316">
        <f t="shared" si="299"/>
        <v>0</v>
      </c>
      <c r="AK121" s="316">
        <f t="shared" si="299"/>
        <v>0</v>
      </c>
      <c r="AL121" s="316">
        <f t="shared" si="299"/>
        <v>0</v>
      </c>
      <c r="AM121" s="316">
        <f t="shared" si="299"/>
        <v>0</v>
      </c>
      <c r="AN121" s="316">
        <f t="shared" si="299"/>
        <v>0</v>
      </c>
      <c r="AO121" s="316">
        <f t="shared" si="299"/>
        <v>0</v>
      </c>
      <c r="AP121" s="316">
        <f t="shared" si="299"/>
        <v>0</v>
      </c>
      <c r="AQ121" s="316">
        <f t="shared" ref="AQ121:BV121" si="300">+SUMIF($G$16:$G$111,1,AQ16:AQ111)</f>
        <v>0</v>
      </c>
      <c r="AR121" s="316">
        <f t="shared" si="300"/>
        <v>0</v>
      </c>
      <c r="AS121" s="316">
        <f t="shared" si="300"/>
        <v>0</v>
      </c>
      <c r="AT121" s="316">
        <f t="shared" si="300"/>
        <v>0</v>
      </c>
      <c r="AU121" s="316">
        <f t="shared" si="300"/>
        <v>0</v>
      </c>
      <c r="AV121" s="316">
        <f t="shared" si="300"/>
        <v>0</v>
      </c>
      <c r="AW121" s="316">
        <f t="shared" si="300"/>
        <v>0</v>
      </c>
      <c r="AX121" s="316">
        <f t="shared" si="300"/>
        <v>0</v>
      </c>
      <c r="AY121" s="316">
        <f t="shared" si="300"/>
        <v>0</v>
      </c>
      <c r="AZ121" s="316">
        <f t="shared" si="300"/>
        <v>0</v>
      </c>
      <c r="BA121" s="316">
        <f t="shared" si="300"/>
        <v>0</v>
      </c>
      <c r="BB121" s="316">
        <f t="shared" si="300"/>
        <v>0</v>
      </c>
      <c r="BC121" s="316">
        <f t="shared" si="300"/>
        <v>0</v>
      </c>
      <c r="BD121" s="316">
        <f t="shared" si="300"/>
        <v>0</v>
      </c>
      <c r="BE121" s="316">
        <f t="shared" si="300"/>
        <v>0</v>
      </c>
      <c r="BF121" s="316">
        <f t="shared" si="300"/>
        <v>0</v>
      </c>
      <c r="BG121" s="316">
        <f t="shared" si="300"/>
        <v>0</v>
      </c>
      <c r="BH121" s="316">
        <f t="shared" si="300"/>
        <v>0</v>
      </c>
      <c r="BI121" s="316">
        <f t="shared" si="300"/>
        <v>0</v>
      </c>
      <c r="BJ121" s="316">
        <f t="shared" si="300"/>
        <v>0</v>
      </c>
      <c r="BK121" s="316">
        <f t="shared" si="300"/>
        <v>0</v>
      </c>
      <c r="BL121" s="316">
        <f t="shared" si="300"/>
        <v>0</v>
      </c>
      <c r="BM121" s="316">
        <f t="shared" si="300"/>
        <v>0</v>
      </c>
      <c r="BN121" s="316">
        <f t="shared" si="300"/>
        <v>0</v>
      </c>
      <c r="BO121" s="316">
        <f t="shared" si="300"/>
        <v>0</v>
      </c>
      <c r="BP121" s="316">
        <f t="shared" si="300"/>
        <v>0</v>
      </c>
      <c r="BQ121" s="316">
        <f t="shared" si="300"/>
        <v>0</v>
      </c>
      <c r="BR121" s="316">
        <f t="shared" si="300"/>
        <v>0</v>
      </c>
      <c r="BS121" s="316">
        <f t="shared" si="300"/>
        <v>0</v>
      </c>
      <c r="BT121" s="316">
        <f t="shared" si="300"/>
        <v>0</v>
      </c>
      <c r="BU121" s="316">
        <f t="shared" si="300"/>
        <v>0</v>
      </c>
      <c r="BV121" s="316">
        <f t="shared" si="300"/>
        <v>0</v>
      </c>
      <c r="BW121" s="316">
        <f t="shared" ref="BW121:DB121" si="301">+SUMIF($G$16:$G$111,1,BW16:BW111)</f>
        <v>0</v>
      </c>
      <c r="BX121" s="316">
        <f t="shared" si="301"/>
        <v>0</v>
      </c>
      <c r="BY121" s="316">
        <f t="shared" si="301"/>
        <v>0</v>
      </c>
      <c r="BZ121" s="316">
        <f t="shared" si="301"/>
        <v>0</v>
      </c>
      <c r="CA121" s="316">
        <f t="shared" si="301"/>
        <v>0</v>
      </c>
      <c r="CB121" s="316">
        <f t="shared" si="301"/>
        <v>0</v>
      </c>
      <c r="CC121" s="316">
        <f t="shared" si="301"/>
        <v>0</v>
      </c>
      <c r="CD121" s="316">
        <f t="shared" si="301"/>
        <v>0</v>
      </c>
      <c r="CE121" s="316">
        <f t="shared" si="301"/>
        <v>0</v>
      </c>
      <c r="CF121" s="316">
        <f t="shared" si="301"/>
        <v>0</v>
      </c>
      <c r="CG121" s="316">
        <f t="shared" si="301"/>
        <v>0</v>
      </c>
      <c r="CH121" s="316">
        <f t="shared" si="301"/>
        <v>0</v>
      </c>
      <c r="CI121" s="316">
        <f t="shared" si="301"/>
        <v>0</v>
      </c>
      <c r="CJ121" s="316">
        <f t="shared" si="301"/>
        <v>0</v>
      </c>
      <c r="CK121" s="316">
        <f t="shared" si="301"/>
        <v>0</v>
      </c>
      <c r="CL121" s="316">
        <f t="shared" si="301"/>
        <v>0</v>
      </c>
      <c r="CM121" s="316">
        <f t="shared" si="301"/>
        <v>0</v>
      </c>
      <c r="CN121" s="316">
        <f t="shared" si="301"/>
        <v>0</v>
      </c>
      <c r="CO121" s="316">
        <f t="shared" si="301"/>
        <v>0</v>
      </c>
      <c r="CP121" s="316">
        <f t="shared" si="301"/>
        <v>0</v>
      </c>
      <c r="CQ121" s="316">
        <f t="shared" si="301"/>
        <v>0</v>
      </c>
      <c r="CR121" s="316">
        <f t="shared" si="301"/>
        <v>0</v>
      </c>
      <c r="CS121" s="316">
        <f t="shared" si="301"/>
        <v>0</v>
      </c>
      <c r="CT121" s="316">
        <f t="shared" si="301"/>
        <v>0</v>
      </c>
      <c r="CU121" s="316">
        <f t="shared" si="301"/>
        <v>0</v>
      </c>
      <c r="CV121" s="316">
        <f t="shared" si="301"/>
        <v>0</v>
      </c>
      <c r="CW121" s="316">
        <f t="shared" si="301"/>
        <v>0</v>
      </c>
      <c r="CX121" s="316">
        <f t="shared" si="301"/>
        <v>0</v>
      </c>
      <c r="CY121" s="316">
        <f t="shared" si="301"/>
        <v>0</v>
      </c>
      <c r="CZ121" s="316">
        <f t="shared" si="301"/>
        <v>0</v>
      </c>
      <c r="DA121" s="316">
        <f t="shared" si="301"/>
        <v>0</v>
      </c>
      <c r="DB121" s="316">
        <f t="shared" si="301"/>
        <v>0</v>
      </c>
      <c r="DC121" s="316">
        <f t="shared" ref="DC121:EH121" si="302">+SUMIF($G$16:$G$111,1,DC16:DC111)</f>
        <v>0</v>
      </c>
      <c r="DD121" s="316">
        <f t="shared" si="302"/>
        <v>0</v>
      </c>
      <c r="DE121" s="316">
        <f t="shared" si="302"/>
        <v>0</v>
      </c>
      <c r="DF121" s="316">
        <f t="shared" si="302"/>
        <v>0</v>
      </c>
      <c r="DG121" s="316">
        <f t="shared" si="302"/>
        <v>0</v>
      </c>
      <c r="DH121" s="316">
        <f t="shared" si="302"/>
        <v>0</v>
      </c>
      <c r="DI121" s="316">
        <f t="shared" si="302"/>
        <v>0</v>
      </c>
      <c r="DJ121" s="316">
        <f t="shared" si="302"/>
        <v>0</v>
      </c>
      <c r="DK121" s="316">
        <f t="shared" si="302"/>
        <v>0</v>
      </c>
      <c r="DL121" s="316">
        <f t="shared" si="302"/>
        <v>0</v>
      </c>
      <c r="DM121" s="316">
        <f t="shared" si="302"/>
        <v>0</v>
      </c>
      <c r="DN121" s="316">
        <f t="shared" si="302"/>
        <v>0</v>
      </c>
      <c r="DO121" s="316">
        <f t="shared" si="302"/>
        <v>0</v>
      </c>
      <c r="DP121" s="316">
        <f t="shared" si="302"/>
        <v>0</v>
      </c>
      <c r="DQ121" s="316">
        <f t="shared" si="302"/>
        <v>0</v>
      </c>
      <c r="DR121" s="316">
        <f t="shared" si="302"/>
        <v>0</v>
      </c>
      <c r="DS121" s="316">
        <f t="shared" si="302"/>
        <v>0</v>
      </c>
      <c r="DT121" s="316">
        <f t="shared" si="302"/>
        <v>0</v>
      </c>
      <c r="DU121" s="316">
        <f t="shared" si="302"/>
        <v>0</v>
      </c>
      <c r="DV121" s="316">
        <f t="shared" si="302"/>
        <v>0</v>
      </c>
      <c r="DW121" s="316">
        <f t="shared" si="302"/>
        <v>0</v>
      </c>
      <c r="DX121" s="316">
        <f t="shared" si="302"/>
        <v>0</v>
      </c>
      <c r="DY121" s="316">
        <f t="shared" si="302"/>
        <v>0</v>
      </c>
      <c r="DZ121" s="316">
        <f t="shared" si="302"/>
        <v>0</v>
      </c>
      <c r="EA121" s="316">
        <f t="shared" si="302"/>
        <v>0</v>
      </c>
      <c r="EB121" s="316">
        <f t="shared" si="302"/>
        <v>0</v>
      </c>
      <c r="EC121" s="316">
        <f t="shared" si="302"/>
        <v>0</v>
      </c>
      <c r="ED121" s="316">
        <f t="shared" si="302"/>
        <v>0</v>
      </c>
      <c r="EE121" s="316">
        <f t="shared" si="302"/>
        <v>0</v>
      </c>
      <c r="EF121" s="316">
        <f t="shared" si="302"/>
        <v>0</v>
      </c>
      <c r="EG121" s="316">
        <f t="shared" si="302"/>
        <v>0</v>
      </c>
      <c r="EH121" s="316">
        <f t="shared" si="302"/>
        <v>0</v>
      </c>
      <c r="EI121" s="316">
        <f t="shared" ref="EI121:FN121" si="303">+SUMIF($G$16:$G$111,1,EI16:EI111)</f>
        <v>0</v>
      </c>
      <c r="EJ121" s="316">
        <f t="shared" si="303"/>
        <v>0</v>
      </c>
      <c r="EK121" s="316">
        <f t="shared" si="303"/>
        <v>0</v>
      </c>
      <c r="EL121" s="316">
        <f t="shared" si="303"/>
        <v>0</v>
      </c>
      <c r="EM121" s="316">
        <f t="shared" si="303"/>
        <v>0</v>
      </c>
      <c r="EN121" s="316">
        <f t="shared" si="303"/>
        <v>0</v>
      </c>
      <c r="EO121" s="316">
        <f t="shared" si="303"/>
        <v>0</v>
      </c>
      <c r="EP121" s="316">
        <f t="shared" si="303"/>
        <v>0</v>
      </c>
      <c r="EQ121" s="316">
        <f t="shared" si="303"/>
        <v>0</v>
      </c>
      <c r="ER121" s="316">
        <f t="shared" si="303"/>
        <v>0</v>
      </c>
      <c r="ES121" s="316">
        <f t="shared" si="303"/>
        <v>0</v>
      </c>
      <c r="ET121" s="316">
        <f t="shared" si="303"/>
        <v>0</v>
      </c>
      <c r="EU121" s="316">
        <f t="shared" si="303"/>
        <v>0</v>
      </c>
      <c r="EV121" s="316">
        <f t="shared" si="303"/>
        <v>0</v>
      </c>
      <c r="EW121" s="316">
        <f t="shared" si="303"/>
        <v>0</v>
      </c>
      <c r="EX121" s="316">
        <f t="shared" si="303"/>
        <v>0</v>
      </c>
      <c r="EY121" s="316">
        <f t="shared" si="303"/>
        <v>0</v>
      </c>
      <c r="EZ121" s="316">
        <f t="shared" si="303"/>
        <v>0</v>
      </c>
      <c r="FA121" s="316">
        <f t="shared" si="303"/>
        <v>0</v>
      </c>
      <c r="FB121" s="316">
        <f t="shared" si="303"/>
        <v>0</v>
      </c>
      <c r="FC121" s="316">
        <f t="shared" si="303"/>
        <v>0</v>
      </c>
      <c r="FD121" s="316">
        <f t="shared" si="303"/>
        <v>0</v>
      </c>
      <c r="FE121" s="316">
        <f t="shared" si="303"/>
        <v>0</v>
      </c>
      <c r="FF121" s="316">
        <f t="shared" si="303"/>
        <v>0</v>
      </c>
      <c r="FG121" s="316">
        <f t="shared" si="303"/>
        <v>0</v>
      </c>
      <c r="FH121" s="316">
        <f t="shared" si="303"/>
        <v>0</v>
      </c>
      <c r="FI121" s="316">
        <f t="shared" si="303"/>
        <v>0</v>
      </c>
      <c r="FJ121" s="316">
        <f t="shared" si="303"/>
        <v>0</v>
      </c>
      <c r="FK121" s="316">
        <f t="shared" si="303"/>
        <v>0</v>
      </c>
      <c r="FL121" s="316">
        <f t="shared" si="303"/>
        <v>0</v>
      </c>
      <c r="FM121" s="316">
        <f t="shared" si="303"/>
        <v>0</v>
      </c>
      <c r="FN121" s="316">
        <f t="shared" si="303"/>
        <v>0</v>
      </c>
      <c r="FO121" s="316">
        <f t="shared" ref="FO121:GT121" si="304">+SUMIF($G$16:$G$111,1,FO16:FO111)</f>
        <v>0</v>
      </c>
      <c r="FP121" s="316">
        <f t="shared" si="304"/>
        <v>0</v>
      </c>
      <c r="FQ121" s="316">
        <f t="shared" si="304"/>
        <v>0</v>
      </c>
      <c r="FR121" s="316">
        <f t="shared" si="304"/>
        <v>0</v>
      </c>
      <c r="FS121" s="316">
        <f t="shared" si="304"/>
        <v>0</v>
      </c>
      <c r="FT121" s="316">
        <f t="shared" si="304"/>
        <v>0</v>
      </c>
      <c r="FU121" s="316">
        <f t="shared" si="304"/>
        <v>0</v>
      </c>
      <c r="FV121" s="316">
        <f t="shared" si="304"/>
        <v>0</v>
      </c>
      <c r="FW121" s="316">
        <f t="shared" si="304"/>
        <v>0</v>
      </c>
      <c r="FX121" s="316">
        <f t="shared" si="304"/>
        <v>0</v>
      </c>
      <c r="FY121" s="316">
        <f t="shared" si="304"/>
        <v>0</v>
      </c>
      <c r="FZ121" s="316">
        <f t="shared" si="304"/>
        <v>0</v>
      </c>
      <c r="GA121" s="316">
        <f t="shared" si="304"/>
        <v>0</v>
      </c>
      <c r="GB121" s="316">
        <f t="shared" si="304"/>
        <v>0</v>
      </c>
      <c r="GC121" s="316">
        <f t="shared" si="304"/>
        <v>0</v>
      </c>
      <c r="GD121" s="316">
        <f t="shared" si="304"/>
        <v>0</v>
      </c>
      <c r="GE121" s="316">
        <f t="shared" si="304"/>
        <v>0</v>
      </c>
      <c r="GF121" s="316">
        <f t="shared" si="304"/>
        <v>0</v>
      </c>
      <c r="GG121" s="316">
        <f t="shared" si="304"/>
        <v>0</v>
      </c>
      <c r="GH121" s="316">
        <f t="shared" si="304"/>
        <v>0</v>
      </c>
      <c r="GI121" s="316">
        <f t="shared" si="304"/>
        <v>0</v>
      </c>
      <c r="GJ121" s="316">
        <f t="shared" si="304"/>
        <v>0</v>
      </c>
      <c r="GK121" s="316">
        <f t="shared" si="304"/>
        <v>0</v>
      </c>
      <c r="GL121" s="316">
        <f t="shared" si="304"/>
        <v>0</v>
      </c>
      <c r="GM121" s="316">
        <f t="shared" si="304"/>
        <v>0</v>
      </c>
      <c r="GN121" s="316">
        <f t="shared" si="304"/>
        <v>0</v>
      </c>
      <c r="GO121" s="316">
        <f t="shared" si="304"/>
        <v>0</v>
      </c>
      <c r="GP121" s="316">
        <f t="shared" si="304"/>
        <v>0</v>
      </c>
      <c r="GQ121" s="316">
        <f t="shared" si="304"/>
        <v>0</v>
      </c>
      <c r="GR121" s="316">
        <f t="shared" si="304"/>
        <v>0</v>
      </c>
      <c r="GS121" s="316">
        <f t="shared" si="304"/>
        <v>0</v>
      </c>
      <c r="GT121" s="316">
        <f t="shared" si="304"/>
        <v>0</v>
      </c>
      <c r="GU121" s="316">
        <f t="shared" ref="GU121:HB121" si="305">+SUMIF($G$16:$G$111,1,GU16:GU111)</f>
        <v>0</v>
      </c>
      <c r="GV121" s="316">
        <f t="shared" si="305"/>
        <v>0</v>
      </c>
      <c r="GW121" s="316">
        <f t="shared" si="305"/>
        <v>0</v>
      </c>
      <c r="GX121" s="316">
        <f t="shared" si="305"/>
        <v>0</v>
      </c>
      <c r="GY121" s="316">
        <f t="shared" si="305"/>
        <v>0</v>
      </c>
      <c r="GZ121" s="316">
        <f t="shared" si="305"/>
        <v>0</v>
      </c>
      <c r="HA121" s="316">
        <f t="shared" si="305"/>
        <v>0</v>
      </c>
      <c r="HB121" s="316">
        <f t="shared" si="305"/>
        <v>0</v>
      </c>
      <c r="HC121" s="317"/>
      <c r="HD121" s="317"/>
      <c r="HE121" s="317"/>
      <c r="HF121" s="317"/>
      <c r="HG121" s="317"/>
      <c r="HH121" s="317"/>
      <c r="HI121" s="317"/>
      <c r="HJ121" s="317"/>
      <c r="HK121" s="317"/>
      <c r="HL121" s="317"/>
      <c r="HM121" s="318"/>
      <c r="HN121" s="318"/>
      <c r="HO121" s="318"/>
      <c r="HP121" s="316">
        <f t="shared" si="270"/>
        <v>0</v>
      </c>
      <c r="HR121" s="318"/>
      <c r="HS121" s="320"/>
      <c r="HT121" s="318"/>
      <c r="HV121" s="321"/>
      <c r="HW121" s="321"/>
      <c r="HX121" s="321"/>
      <c r="HY121" s="321"/>
      <c r="HZ121" s="321"/>
      <c r="IA121" s="321"/>
      <c r="IB121" s="321"/>
      <c r="IC121" s="321"/>
      <c r="ID121" s="321"/>
      <c r="IE121" s="321"/>
    </row>
    <row r="122" spans="2:239" s="319" customFormat="1" ht="30" hidden="1" customHeight="1">
      <c r="B122" s="836" t="s">
        <v>903</v>
      </c>
      <c r="C122" s="837"/>
      <c r="D122" s="837"/>
      <c r="E122" s="837"/>
      <c r="F122" s="837"/>
      <c r="G122" s="837"/>
      <c r="H122" s="837"/>
      <c r="I122" s="838"/>
      <c r="J122" s="315" t="s">
        <v>10</v>
      </c>
      <c r="K122" s="316">
        <f t="shared" ref="K122:AP122" si="306">+SUMIF($H$16:$H$111,1,K16:K111)</f>
        <v>0</v>
      </c>
      <c r="L122" s="316">
        <f t="shared" si="306"/>
        <v>0</v>
      </c>
      <c r="M122" s="316">
        <f t="shared" si="306"/>
        <v>0</v>
      </c>
      <c r="N122" s="316">
        <f t="shared" si="306"/>
        <v>0</v>
      </c>
      <c r="O122" s="316">
        <f t="shared" si="306"/>
        <v>0</v>
      </c>
      <c r="P122" s="316">
        <f t="shared" si="306"/>
        <v>0</v>
      </c>
      <c r="Q122" s="316">
        <f t="shared" si="306"/>
        <v>0</v>
      </c>
      <c r="R122" s="316">
        <f t="shared" si="306"/>
        <v>0</v>
      </c>
      <c r="S122" s="316">
        <f t="shared" si="306"/>
        <v>0</v>
      </c>
      <c r="T122" s="316">
        <f t="shared" si="306"/>
        <v>0</v>
      </c>
      <c r="U122" s="316">
        <f t="shared" si="306"/>
        <v>0</v>
      </c>
      <c r="V122" s="316">
        <f t="shared" si="306"/>
        <v>0</v>
      </c>
      <c r="W122" s="316">
        <f t="shared" si="306"/>
        <v>0</v>
      </c>
      <c r="X122" s="316">
        <f t="shared" si="306"/>
        <v>0</v>
      </c>
      <c r="Y122" s="316">
        <f t="shared" si="306"/>
        <v>0</v>
      </c>
      <c r="Z122" s="316">
        <f t="shared" si="306"/>
        <v>0</v>
      </c>
      <c r="AA122" s="316">
        <f t="shared" si="306"/>
        <v>0</v>
      </c>
      <c r="AB122" s="316">
        <f t="shared" si="306"/>
        <v>0</v>
      </c>
      <c r="AC122" s="316">
        <f t="shared" si="306"/>
        <v>0</v>
      </c>
      <c r="AD122" s="316">
        <f t="shared" si="306"/>
        <v>0</v>
      </c>
      <c r="AE122" s="316">
        <f t="shared" si="306"/>
        <v>0</v>
      </c>
      <c r="AF122" s="316">
        <f t="shared" si="306"/>
        <v>0</v>
      </c>
      <c r="AG122" s="316">
        <f t="shared" si="306"/>
        <v>0</v>
      </c>
      <c r="AH122" s="316">
        <f t="shared" si="306"/>
        <v>0</v>
      </c>
      <c r="AI122" s="316">
        <f t="shared" si="306"/>
        <v>0</v>
      </c>
      <c r="AJ122" s="316">
        <f t="shared" si="306"/>
        <v>0</v>
      </c>
      <c r="AK122" s="316">
        <f t="shared" si="306"/>
        <v>0</v>
      </c>
      <c r="AL122" s="316">
        <f t="shared" si="306"/>
        <v>0</v>
      </c>
      <c r="AM122" s="316">
        <f t="shared" si="306"/>
        <v>0</v>
      </c>
      <c r="AN122" s="316">
        <f t="shared" si="306"/>
        <v>0</v>
      </c>
      <c r="AO122" s="316">
        <f t="shared" si="306"/>
        <v>0</v>
      </c>
      <c r="AP122" s="316">
        <f t="shared" si="306"/>
        <v>0</v>
      </c>
      <c r="AQ122" s="316">
        <f t="shared" ref="AQ122:BV122" si="307">+SUMIF($H$16:$H$111,1,AQ16:AQ111)</f>
        <v>0</v>
      </c>
      <c r="AR122" s="316">
        <f t="shared" si="307"/>
        <v>0</v>
      </c>
      <c r="AS122" s="316">
        <f t="shared" si="307"/>
        <v>0</v>
      </c>
      <c r="AT122" s="316">
        <f t="shared" si="307"/>
        <v>0</v>
      </c>
      <c r="AU122" s="316">
        <f t="shared" si="307"/>
        <v>0</v>
      </c>
      <c r="AV122" s="316">
        <f t="shared" si="307"/>
        <v>0</v>
      </c>
      <c r="AW122" s="316">
        <f t="shared" si="307"/>
        <v>0</v>
      </c>
      <c r="AX122" s="316">
        <f t="shared" si="307"/>
        <v>0</v>
      </c>
      <c r="AY122" s="316">
        <f t="shared" si="307"/>
        <v>0</v>
      </c>
      <c r="AZ122" s="316">
        <f t="shared" si="307"/>
        <v>0</v>
      </c>
      <c r="BA122" s="316">
        <f t="shared" si="307"/>
        <v>0</v>
      </c>
      <c r="BB122" s="316">
        <f t="shared" si="307"/>
        <v>0</v>
      </c>
      <c r="BC122" s="316">
        <f t="shared" si="307"/>
        <v>0</v>
      </c>
      <c r="BD122" s="316">
        <f t="shared" si="307"/>
        <v>0</v>
      </c>
      <c r="BE122" s="316">
        <f t="shared" si="307"/>
        <v>0</v>
      </c>
      <c r="BF122" s="316">
        <f t="shared" si="307"/>
        <v>0</v>
      </c>
      <c r="BG122" s="316">
        <f t="shared" si="307"/>
        <v>0</v>
      </c>
      <c r="BH122" s="316">
        <f t="shared" si="307"/>
        <v>0</v>
      </c>
      <c r="BI122" s="316">
        <f t="shared" si="307"/>
        <v>0</v>
      </c>
      <c r="BJ122" s="316">
        <f t="shared" si="307"/>
        <v>0</v>
      </c>
      <c r="BK122" s="316">
        <f t="shared" si="307"/>
        <v>0</v>
      </c>
      <c r="BL122" s="316">
        <f t="shared" si="307"/>
        <v>0</v>
      </c>
      <c r="BM122" s="316">
        <f t="shared" si="307"/>
        <v>0</v>
      </c>
      <c r="BN122" s="316">
        <f t="shared" si="307"/>
        <v>0</v>
      </c>
      <c r="BO122" s="316">
        <f t="shared" si="307"/>
        <v>0</v>
      </c>
      <c r="BP122" s="316">
        <f t="shared" si="307"/>
        <v>0</v>
      </c>
      <c r="BQ122" s="316">
        <f t="shared" si="307"/>
        <v>0</v>
      </c>
      <c r="BR122" s="316">
        <f t="shared" si="307"/>
        <v>0</v>
      </c>
      <c r="BS122" s="316">
        <f t="shared" si="307"/>
        <v>0</v>
      </c>
      <c r="BT122" s="316">
        <f t="shared" si="307"/>
        <v>0</v>
      </c>
      <c r="BU122" s="316">
        <f t="shared" si="307"/>
        <v>0</v>
      </c>
      <c r="BV122" s="316">
        <f t="shared" si="307"/>
        <v>0</v>
      </c>
      <c r="BW122" s="316">
        <f t="shared" ref="BW122:DB122" si="308">+SUMIF($H$16:$H$111,1,BW16:BW111)</f>
        <v>0</v>
      </c>
      <c r="BX122" s="316">
        <f t="shared" si="308"/>
        <v>0</v>
      </c>
      <c r="BY122" s="316">
        <f t="shared" si="308"/>
        <v>0</v>
      </c>
      <c r="BZ122" s="316">
        <f t="shared" si="308"/>
        <v>0</v>
      </c>
      <c r="CA122" s="316">
        <f t="shared" si="308"/>
        <v>0</v>
      </c>
      <c r="CB122" s="316">
        <f t="shared" si="308"/>
        <v>0</v>
      </c>
      <c r="CC122" s="316">
        <f t="shared" si="308"/>
        <v>0</v>
      </c>
      <c r="CD122" s="316">
        <f t="shared" si="308"/>
        <v>0</v>
      </c>
      <c r="CE122" s="316">
        <f t="shared" si="308"/>
        <v>0</v>
      </c>
      <c r="CF122" s="316">
        <f t="shared" si="308"/>
        <v>0</v>
      </c>
      <c r="CG122" s="316">
        <f t="shared" si="308"/>
        <v>0</v>
      </c>
      <c r="CH122" s="316">
        <f t="shared" si="308"/>
        <v>0</v>
      </c>
      <c r="CI122" s="316">
        <f t="shared" si="308"/>
        <v>0</v>
      </c>
      <c r="CJ122" s="316">
        <f t="shared" si="308"/>
        <v>0</v>
      </c>
      <c r="CK122" s="316">
        <f t="shared" si="308"/>
        <v>0</v>
      </c>
      <c r="CL122" s="316">
        <f t="shared" si="308"/>
        <v>0</v>
      </c>
      <c r="CM122" s="316">
        <f t="shared" si="308"/>
        <v>0</v>
      </c>
      <c r="CN122" s="316">
        <f t="shared" si="308"/>
        <v>0</v>
      </c>
      <c r="CO122" s="316">
        <f t="shared" si="308"/>
        <v>0</v>
      </c>
      <c r="CP122" s="316">
        <f t="shared" si="308"/>
        <v>0</v>
      </c>
      <c r="CQ122" s="316">
        <f t="shared" si="308"/>
        <v>0</v>
      </c>
      <c r="CR122" s="316">
        <f t="shared" si="308"/>
        <v>0</v>
      </c>
      <c r="CS122" s="316">
        <f t="shared" si="308"/>
        <v>0</v>
      </c>
      <c r="CT122" s="316">
        <f t="shared" si="308"/>
        <v>0</v>
      </c>
      <c r="CU122" s="316">
        <f t="shared" si="308"/>
        <v>0</v>
      </c>
      <c r="CV122" s="316">
        <f t="shared" si="308"/>
        <v>0</v>
      </c>
      <c r="CW122" s="316">
        <f t="shared" si="308"/>
        <v>0</v>
      </c>
      <c r="CX122" s="316">
        <f t="shared" si="308"/>
        <v>0</v>
      </c>
      <c r="CY122" s="316">
        <f t="shared" si="308"/>
        <v>0</v>
      </c>
      <c r="CZ122" s="316">
        <f t="shared" si="308"/>
        <v>0</v>
      </c>
      <c r="DA122" s="316">
        <f t="shared" si="308"/>
        <v>0</v>
      </c>
      <c r="DB122" s="316">
        <f t="shared" si="308"/>
        <v>0</v>
      </c>
      <c r="DC122" s="316">
        <f t="shared" ref="DC122:EH122" si="309">+SUMIF($H$16:$H$111,1,DC16:DC111)</f>
        <v>0</v>
      </c>
      <c r="DD122" s="316">
        <f t="shared" si="309"/>
        <v>0</v>
      </c>
      <c r="DE122" s="316">
        <f t="shared" si="309"/>
        <v>0</v>
      </c>
      <c r="DF122" s="316">
        <f t="shared" si="309"/>
        <v>0</v>
      </c>
      <c r="DG122" s="316">
        <f t="shared" si="309"/>
        <v>0</v>
      </c>
      <c r="DH122" s="316">
        <f t="shared" si="309"/>
        <v>0</v>
      </c>
      <c r="DI122" s="316">
        <f t="shared" si="309"/>
        <v>0</v>
      </c>
      <c r="DJ122" s="316">
        <f t="shared" si="309"/>
        <v>0</v>
      </c>
      <c r="DK122" s="316">
        <f t="shared" si="309"/>
        <v>0</v>
      </c>
      <c r="DL122" s="316">
        <f t="shared" si="309"/>
        <v>0</v>
      </c>
      <c r="DM122" s="316">
        <f t="shared" si="309"/>
        <v>0</v>
      </c>
      <c r="DN122" s="316">
        <f t="shared" si="309"/>
        <v>0</v>
      </c>
      <c r="DO122" s="316">
        <f t="shared" si="309"/>
        <v>0</v>
      </c>
      <c r="DP122" s="316">
        <f t="shared" si="309"/>
        <v>0</v>
      </c>
      <c r="DQ122" s="316">
        <f t="shared" si="309"/>
        <v>0</v>
      </c>
      <c r="DR122" s="316">
        <f t="shared" si="309"/>
        <v>0</v>
      </c>
      <c r="DS122" s="316">
        <f t="shared" si="309"/>
        <v>0</v>
      </c>
      <c r="DT122" s="316">
        <f t="shared" si="309"/>
        <v>0</v>
      </c>
      <c r="DU122" s="316">
        <f t="shared" si="309"/>
        <v>0</v>
      </c>
      <c r="DV122" s="316">
        <f t="shared" si="309"/>
        <v>0</v>
      </c>
      <c r="DW122" s="316">
        <f t="shared" si="309"/>
        <v>0</v>
      </c>
      <c r="DX122" s="316">
        <f t="shared" si="309"/>
        <v>0</v>
      </c>
      <c r="DY122" s="316">
        <f t="shared" si="309"/>
        <v>0</v>
      </c>
      <c r="DZ122" s="316">
        <f t="shared" si="309"/>
        <v>0</v>
      </c>
      <c r="EA122" s="316">
        <f t="shared" si="309"/>
        <v>0</v>
      </c>
      <c r="EB122" s="316">
        <f t="shared" si="309"/>
        <v>0</v>
      </c>
      <c r="EC122" s="316">
        <f t="shared" si="309"/>
        <v>0</v>
      </c>
      <c r="ED122" s="316">
        <f t="shared" si="309"/>
        <v>0</v>
      </c>
      <c r="EE122" s="316">
        <f t="shared" si="309"/>
        <v>0</v>
      </c>
      <c r="EF122" s="316">
        <f t="shared" si="309"/>
        <v>0</v>
      </c>
      <c r="EG122" s="316">
        <f t="shared" si="309"/>
        <v>0</v>
      </c>
      <c r="EH122" s="316">
        <f t="shared" si="309"/>
        <v>0</v>
      </c>
      <c r="EI122" s="316">
        <f t="shared" ref="EI122:FN122" si="310">+SUMIF($H$16:$H$111,1,EI16:EI111)</f>
        <v>0</v>
      </c>
      <c r="EJ122" s="316">
        <f t="shared" si="310"/>
        <v>0</v>
      </c>
      <c r="EK122" s="316">
        <f t="shared" si="310"/>
        <v>0</v>
      </c>
      <c r="EL122" s="316">
        <f t="shared" si="310"/>
        <v>0</v>
      </c>
      <c r="EM122" s="316">
        <f t="shared" si="310"/>
        <v>0</v>
      </c>
      <c r="EN122" s="316">
        <f t="shared" si="310"/>
        <v>0</v>
      </c>
      <c r="EO122" s="316">
        <f t="shared" si="310"/>
        <v>0</v>
      </c>
      <c r="EP122" s="316">
        <f t="shared" si="310"/>
        <v>0</v>
      </c>
      <c r="EQ122" s="316">
        <f t="shared" si="310"/>
        <v>0</v>
      </c>
      <c r="ER122" s="316">
        <f t="shared" si="310"/>
        <v>0</v>
      </c>
      <c r="ES122" s="316">
        <f t="shared" si="310"/>
        <v>0</v>
      </c>
      <c r="ET122" s="316">
        <f t="shared" si="310"/>
        <v>0</v>
      </c>
      <c r="EU122" s="316">
        <f t="shared" si="310"/>
        <v>0</v>
      </c>
      <c r="EV122" s="316">
        <f t="shared" si="310"/>
        <v>0</v>
      </c>
      <c r="EW122" s="316">
        <f t="shared" si="310"/>
        <v>0</v>
      </c>
      <c r="EX122" s="316">
        <f t="shared" si="310"/>
        <v>0</v>
      </c>
      <c r="EY122" s="316">
        <f t="shared" si="310"/>
        <v>0</v>
      </c>
      <c r="EZ122" s="316">
        <f t="shared" si="310"/>
        <v>0</v>
      </c>
      <c r="FA122" s="316">
        <f t="shared" si="310"/>
        <v>0</v>
      </c>
      <c r="FB122" s="316">
        <f t="shared" si="310"/>
        <v>0</v>
      </c>
      <c r="FC122" s="316">
        <f t="shared" si="310"/>
        <v>0</v>
      </c>
      <c r="FD122" s="316">
        <f t="shared" si="310"/>
        <v>0</v>
      </c>
      <c r="FE122" s="316">
        <f t="shared" si="310"/>
        <v>0</v>
      </c>
      <c r="FF122" s="316">
        <f t="shared" si="310"/>
        <v>0</v>
      </c>
      <c r="FG122" s="316">
        <f t="shared" si="310"/>
        <v>0</v>
      </c>
      <c r="FH122" s="316">
        <f t="shared" si="310"/>
        <v>0</v>
      </c>
      <c r="FI122" s="316">
        <f t="shared" si="310"/>
        <v>0</v>
      </c>
      <c r="FJ122" s="316">
        <f t="shared" si="310"/>
        <v>0</v>
      </c>
      <c r="FK122" s="316">
        <f t="shared" si="310"/>
        <v>0</v>
      </c>
      <c r="FL122" s="316">
        <f t="shared" si="310"/>
        <v>0</v>
      </c>
      <c r="FM122" s="316">
        <f t="shared" si="310"/>
        <v>0</v>
      </c>
      <c r="FN122" s="316">
        <f t="shared" si="310"/>
        <v>0</v>
      </c>
      <c r="FO122" s="316">
        <f t="shared" ref="FO122:GT122" si="311">+SUMIF($H$16:$H$111,1,FO16:FO111)</f>
        <v>0</v>
      </c>
      <c r="FP122" s="316">
        <f t="shared" si="311"/>
        <v>0</v>
      </c>
      <c r="FQ122" s="316">
        <f t="shared" si="311"/>
        <v>0</v>
      </c>
      <c r="FR122" s="316">
        <f t="shared" si="311"/>
        <v>0</v>
      </c>
      <c r="FS122" s="316">
        <f t="shared" si="311"/>
        <v>0</v>
      </c>
      <c r="FT122" s="316">
        <f t="shared" si="311"/>
        <v>0</v>
      </c>
      <c r="FU122" s="316">
        <f t="shared" si="311"/>
        <v>0</v>
      </c>
      <c r="FV122" s="316">
        <f t="shared" si="311"/>
        <v>0</v>
      </c>
      <c r="FW122" s="316">
        <f t="shared" si="311"/>
        <v>0</v>
      </c>
      <c r="FX122" s="316">
        <f t="shared" si="311"/>
        <v>0</v>
      </c>
      <c r="FY122" s="316">
        <f t="shared" si="311"/>
        <v>0</v>
      </c>
      <c r="FZ122" s="316">
        <f t="shared" si="311"/>
        <v>0</v>
      </c>
      <c r="GA122" s="316">
        <f t="shared" si="311"/>
        <v>0</v>
      </c>
      <c r="GB122" s="316">
        <f t="shared" si="311"/>
        <v>0</v>
      </c>
      <c r="GC122" s="316">
        <f t="shared" si="311"/>
        <v>0</v>
      </c>
      <c r="GD122" s="316">
        <f t="shared" si="311"/>
        <v>0</v>
      </c>
      <c r="GE122" s="316">
        <f t="shared" si="311"/>
        <v>0</v>
      </c>
      <c r="GF122" s="316">
        <f t="shared" si="311"/>
        <v>0</v>
      </c>
      <c r="GG122" s="316">
        <f t="shared" si="311"/>
        <v>0</v>
      </c>
      <c r="GH122" s="316">
        <f t="shared" si="311"/>
        <v>0</v>
      </c>
      <c r="GI122" s="316">
        <f t="shared" si="311"/>
        <v>0</v>
      </c>
      <c r="GJ122" s="316">
        <f t="shared" si="311"/>
        <v>0</v>
      </c>
      <c r="GK122" s="316">
        <f t="shared" si="311"/>
        <v>0</v>
      </c>
      <c r="GL122" s="316">
        <f t="shared" si="311"/>
        <v>0</v>
      </c>
      <c r="GM122" s="316">
        <f t="shared" si="311"/>
        <v>0</v>
      </c>
      <c r="GN122" s="316">
        <f t="shared" si="311"/>
        <v>0</v>
      </c>
      <c r="GO122" s="316">
        <f t="shared" si="311"/>
        <v>0</v>
      </c>
      <c r="GP122" s="316">
        <f t="shared" si="311"/>
        <v>0</v>
      </c>
      <c r="GQ122" s="316">
        <f t="shared" si="311"/>
        <v>0</v>
      </c>
      <c r="GR122" s="316">
        <f t="shared" si="311"/>
        <v>0</v>
      </c>
      <c r="GS122" s="316">
        <f t="shared" si="311"/>
        <v>0</v>
      </c>
      <c r="GT122" s="316">
        <f t="shared" si="311"/>
        <v>0</v>
      </c>
      <c r="GU122" s="316">
        <f t="shared" ref="GU122:HB122" si="312">+SUMIF($H$16:$H$111,1,GU16:GU111)</f>
        <v>0</v>
      </c>
      <c r="GV122" s="316">
        <f t="shared" si="312"/>
        <v>0</v>
      </c>
      <c r="GW122" s="316">
        <f t="shared" si="312"/>
        <v>0</v>
      </c>
      <c r="GX122" s="316">
        <f t="shared" si="312"/>
        <v>0</v>
      </c>
      <c r="GY122" s="316">
        <f t="shared" si="312"/>
        <v>0</v>
      </c>
      <c r="GZ122" s="316">
        <f t="shared" si="312"/>
        <v>0</v>
      </c>
      <c r="HA122" s="316">
        <f t="shared" si="312"/>
        <v>0</v>
      </c>
      <c r="HB122" s="316">
        <f t="shared" si="312"/>
        <v>0</v>
      </c>
      <c r="HC122" s="317"/>
      <c r="HD122" s="317"/>
      <c r="HE122" s="317"/>
      <c r="HF122" s="317"/>
      <c r="HG122" s="317"/>
      <c r="HH122" s="317"/>
      <c r="HI122" s="317"/>
      <c r="HJ122" s="317"/>
      <c r="HK122" s="317"/>
      <c r="HL122" s="317"/>
      <c r="HM122" s="318"/>
      <c r="HN122" s="318"/>
      <c r="HO122" s="318"/>
      <c r="HP122" s="316">
        <f t="shared" si="270"/>
        <v>0</v>
      </c>
      <c r="HR122" s="318"/>
      <c r="HS122" s="320"/>
      <c r="HT122" s="318"/>
      <c r="HV122" s="321"/>
      <c r="HW122" s="321"/>
      <c r="HX122" s="321"/>
      <c r="HY122" s="321"/>
      <c r="HZ122" s="321"/>
      <c r="IA122" s="321"/>
      <c r="IB122" s="321"/>
      <c r="IC122" s="321"/>
      <c r="ID122" s="321"/>
      <c r="IE122" s="321"/>
    </row>
    <row r="123" spans="2:239" s="319" customFormat="1" ht="30" hidden="1" customHeight="1">
      <c r="B123" s="836" t="s">
        <v>903</v>
      </c>
      <c r="C123" s="837"/>
      <c r="D123" s="837"/>
      <c r="E123" s="837"/>
      <c r="F123" s="837"/>
      <c r="G123" s="837"/>
      <c r="H123" s="837"/>
      <c r="I123" s="838"/>
      <c r="J123" s="315" t="s">
        <v>11</v>
      </c>
      <c r="K123" s="316">
        <f t="shared" ref="K123:AP123" si="313">+SUMIF($I$16:$I$111,1,K16:K111)</f>
        <v>0</v>
      </c>
      <c r="L123" s="316">
        <f t="shared" si="313"/>
        <v>0</v>
      </c>
      <c r="M123" s="316">
        <f t="shared" si="313"/>
        <v>0</v>
      </c>
      <c r="N123" s="316">
        <f t="shared" si="313"/>
        <v>0</v>
      </c>
      <c r="O123" s="316">
        <f t="shared" si="313"/>
        <v>0</v>
      </c>
      <c r="P123" s="316">
        <f t="shared" si="313"/>
        <v>0</v>
      </c>
      <c r="Q123" s="316">
        <f t="shared" si="313"/>
        <v>0</v>
      </c>
      <c r="R123" s="316">
        <f t="shared" si="313"/>
        <v>0</v>
      </c>
      <c r="S123" s="316">
        <f t="shared" si="313"/>
        <v>0</v>
      </c>
      <c r="T123" s="316">
        <f t="shared" si="313"/>
        <v>0</v>
      </c>
      <c r="U123" s="316">
        <f t="shared" si="313"/>
        <v>0</v>
      </c>
      <c r="V123" s="316">
        <f t="shared" si="313"/>
        <v>0</v>
      </c>
      <c r="W123" s="316">
        <f t="shared" si="313"/>
        <v>0</v>
      </c>
      <c r="X123" s="316">
        <f t="shared" si="313"/>
        <v>0</v>
      </c>
      <c r="Y123" s="316">
        <f t="shared" si="313"/>
        <v>0</v>
      </c>
      <c r="Z123" s="316">
        <f t="shared" si="313"/>
        <v>0</v>
      </c>
      <c r="AA123" s="316">
        <f t="shared" si="313"/>
        <v>0</v>
      </c>
      <c r="AB123" s="316">
        <f t="shared" si="313"/>
        <v>0</v>
      </c>
      <c r="AC123" s="316">
        <f t="shared" si="313"/>
        <v>0</v>
      </c>
      <c r="AD123" s="316">
        <f t="shared" si="313"/>
        <v>0</v>
      </c>
      <c r="AE123" s="316">
        <f t="shared" si="313"/>
        <v>0</v>
      </c>
      <c r="AF123" s="316">
        <f t="shared" si="313"/>
        <v>0</v>
      </c>
      <c r="AG123" s="316">
        <f t="shared" si="313"/>
        <v>0</v>
      </c>
      <c r="AH123" s="316">
        <f t="shared" si="313"/>
        <v>0</v>
      </c>
      <c r="AI123" s="316">
        <f t="shared" si="313"/>
        <v>0</v>
      </c>
      <c r="AJ123" s="316">
        <f t="shared" si="313"/>
        <v>0</v>
      </c>
      <c r="AK123" s="316">
        <f t="shared" si="313"/>
        <v>0</v>
      </c>
      <c r="AL123" s="316">
        <f t="shared" si="313"/>
        <v>0</v>
      </c>
      <c r="AM123" s="316">
        <f t="shared" si="313"/>
        <v>0</v>
      </c>
      <c r="AN123" s="316">
        <f t="shared" si="313"/>
        <v>0</v>
      </c>
      <c r="AO123" s="316">
        <f t="shared" si="313"/>
        <v>0</v>
      </c>
      <c r="AP123" s="316">
        <f t="shared" si="313"/>
        <v>0</v>
      </c>
      <c r="AQ123" s="316">
        <f t="shared" ref="AQ123:BV123" si="314">+SUMIF($I$16:$I$111,1,AQ16:AQ111)</f>
        <v>0</v>
      </c>
      <c r="AR123" s="316">
        <f t="shared" si="314"/>
        <v>0</v>
      </c>
      <c r="AS123" s="316">
        <f t="shared" si="314"/>
        <v>0</v>
      </c>
      <c r="AT123" s="316">
        <f t="shared" si="314"/>
        <v>0</v>
      </c>
      <c r="AU123" s="316">
        <f t="shared" si="314"/>
        <v>0</v>
      </c>
      <c r="AV123" s="316">
        <f t="shared" si="314"/>
        <v>0</v>
      </c>
      <c r="AW123" s="316">
        <f t="shared" si="314"/>
        <v>0</v>
      </c>
      <c r="AX123" s="316">
        <f t="shared" si="314"/>
        <v>0</v>
      </c>
      <c r="AY123" s="316">
        <f t="shared" si="314"/>
        <v>0</v>
      </c>
      <c r="AZ123" s="316">
        <f t="shared" si="314"/>
        <v>0</v>
      </c>
      <c r="BA123" s="316">
        <f t="shared" si="314"/>
        <v>0</v>
      </c>
      <c r="BB123" s="316">
        <f t="shared" si="314"/>
        <v>0</v>
      </c>
      <c r="BC123" s="316">
        <f t="shared" si="314"/>
        <v>0</v>
      </c>
      <c r="BD123" s="316">
        <f t="shared" si="314"/>
        <v>0</v>
      </c>
      <c r="BE123" s="316">
        <f t="shared" si="314"/>
        <v>0</v>
      </c>
      <c r="BF123" s="316">
        <f t="shared" si="314"/>
        <v>0</v>
      </c>
      <c r="BG123" s="316">
        <f t="shared" si="314"/>
        <v>0</v>
      </c>
      <c r="BH123" s="316">
        <f t="shared" si="314"/>
        <v>0</v>
      </c>
      <c r="BI123" s="316">
        <f t="shared" si="314"/>
        <v>0</v>
      </c>
      <c r="BJ123" s="316">
        <f t="shared" si="314"/>
        <v>0</v>
      </c>
      <c r="BK123" s="316">
        <f t="shared" si="314"/>
        <v>0</v>
      </c>
      <c r="BL123" s="316">
        <f t="shared" si="314"/>
        <v>0</v>
      </c>
      <c r="BM123" s="316">
        <f t="shared" si="314"/>
        <v>0</v>
      </c>
      <c r="BN123" s="316">
        <f t="shared" si="314"/>
        <v>0</v>
      </c>
      <c r="BO123" s="316">
        <f t="shared" si="314"/>
        <v>0</v>
      </c>
      <c r="BP123" s="316">
        <f t="shared" si="314"/>
        <v>0</v>
      </c>
      <c r="BQ123" s="316">
        <f t="shared" si="314"/>
        <v>0</v>
      </c>
      <c r="BR123" s="316">
        <f t="shared" si="314"/>
        <v>0</v>
      </c>
      <c r="BS123" s="316">
        <f t="shared" si="314"/>
        <v>0</v>
      </c>
      <c r="BT123" s="316">
        <f t="shared" si="314"/>
        <v>0</v>
      </c>
      <c r="BU123" s="316">
        <f t="shared" si="314"/>
        <v>0</v>
      </c>
      <c r="BV123" s="316">
        <f t="shared" si="314"/>
        <v>0</v>
      </c>
      <c r="BW123" s="316">
        <f t="shared" ref="BW123:DB123" si="315">+SUMIF($I$16:$I$111,1,BW16:BW111)</f>
        <v>0</v>
      </c>
      <c r="BX123" s="316">
        <f t="shared" si="315"/>
        <v>0</v>
      </c>
      <c r="BY123" s="316">
        <f t="shared" si="315"/>
        <v>0</v>
      </c>
      <c r="BZ123" s="316">
        <f t="shared" si="315"/>
        <v>0</v>
      </c>
      <c r="CA123" s="316">
        <f t="shared" si="315"/>
        <v>0</v>
      </c>
      <c r="CB123" s="316">
        <f t="shared" si="315"/>
        <v>0</v>
      </c>
      <c r="CC123" s="316">
        <f t="shared" si="315"/>
        <v>0</v>
      </c>
      <c r="CD123" s="316">
        <f t="shared" si="315"/>
        <v>0</v>
      </c>
      <c r="CE123" s="316">
        <f t="shared" si="315"/>
        <v>0</v>
      </c>
      <c r="CF123" s="316">
        <f t="shared" si="315"/>
        <v>0</v>
      </c>
      <c r="CG123" s="316">
        <f t="shared" si="315"/>
        <v>0</v>
      </c>
      <c r="CH123" s="316">
        <f t="shared" si="315"/>
        <v>0</v>
      </c>
      <c r="CI123" s="316">
        <f t="shared" si="315"/>
        <v>0</v>
      </c>
      <c r="CJ123" s="316">
        <f t="shared" si="315"/>
        <v>0</v>
      </c>
      <c r="CK123" s="316">
        <f t="shared" si="315"/>
        <v>0</v>
      </c>
      <c r="CL123" s="316">
        <f t="shared" si="315"/>
        <v>0</v>
      </c>
      <c r="CM123" s="316">
        <f t="shared" si="315"/>
        <v>0</v>
      </c>
      <c r="CN123" s="316">
        <f t="shared" si="315"/>
        <v>0</v>
      </c>
      <c r="CO123" s="316">
        <f t="shared" si="315"/>
        <v>0</v>
      </c>
      <c r="CP123" s="316">
        <f t="shared" si="315"/>
        <v>0</v>
      </c>
      <c r="CQ123" s="316">
        <f t="shared" si="315"/>
        <v>0</v>
      </c>
      <c r="CR123" s="316">
        <f t="shared" si="315"/>
        <v>0</v>
      </c>
      <c r="CS123" s="316">
        <f t="shared" si="315"/>
        <v>0</v>
      </c>
      <c r="CT123" s="316">
        <f t="shared" si="315"/>
        <v>0</v>
      </c>
      <c r="CU123" s="316">
        <f t="shared" si="315"/>
        <v>0</v>
      </c>
      <c r="CV123" s="316">
        <f t="shared" si="315"/>
        <v>0</v>
      </c>
      <c r="CW123" s="316">
        <f t="shared" si="315"/>
        <v>0</v>
      </c>
      <c r="CX123" s="316">
        <f t="shared" si="315"/>
        <v>0</v>
      </c>
      <c r="CY123" s="316">
        <f t="shared" si="315"/>
        <v>0</v>
      </c>
      <c r="CZ123" s="316">
        <f t="shared" si="315"/>
        <v>0</v>
      </c>
      <c r="DA123" s="316">
        <f t="shared" si="315"/>
        <v>0</v>
      </c>
      <c r="DB123" s="316">
        <f t="shared" si="315"/>
        <v>0</v>
      </c>
      <c r="DC123" s="316">
        <f t="shared" ref="DC123:EH123" si="316">+SUMIF($I$16:$I$111,1,DC16:DC111)</f>
        <v>0</v>
      </c>
      <c r="DD123" s="316">
        <f t="shared" si="316"/>
        <v>0</v>
      </c>
      <c r="DE123" s="316">
        <f t="shared" si="316"/>
        <v>0</v>
      </c>
      <c r="DF123" s="316">
        <f t="shared" si="316"/>
        <v>0</v>
      </c>
      <c r="DG123" s="316">
        <f t="shared" si="316"/>
        <v>0</v>
      </c>
      <c r="DH123" s="316">
        <f t="shared" si="316"/>
        <v>0</v>
      </c>
      <c r="DI123" s="316">
        <f t="shared" si="316"/>
        <v>0</v>
      </c>
      <c r="DJ123" s="316">
        <f t="shared" si="316"/>
        <v>0</v>
      </c>
      <c r="DK123" s="316">
        <f t="shared" si="316"/>
        <v>0</v>
      </c>
      <c r="DL123" s="316">
        <f t="shared" si="316"/>
        <v>0</v>
      </c>
      <c r="DM123" s="316">
        <f t="shared" si="316"/>
        <v>0</v>
      </c>
      <c r="DN123" s="316">
        <f t="shared" si="316"/>
        <v>0</v>
      </c>
      <c r="DO123" s="316">
        <f t="shared" si="316"/>
        <v>0</v>
      </c>
      <c r="DP123" s="316">
        <f t="shared" si="316"/>
        <v>0</v>
      </c>
      <c r="DQ123" s="316">
        <f t="shared" si="316"/>
        <v>0</v>
      </c>
      <c r="DR123" s="316">
        <f t="shared" si="316"/>
        <v>0</v>
      </c>
      <c r="DS123" s="316">
        <f t="shared" si="316"/>
        <v>0</v>
      </c>
      <c r="DT123" s="316">
        <f t="shared" si="316"/>
        <v>0</v>
      </c>
      <c r="DU123" s="316">
        <f t="shared" si="316"/>
        <v>0</v>
      </c>
      <c r="DV123" s="316">
        <f t="shared" si="316"/>
        <v>0</v>
      </c>
      <c r="DW123" s="316">
        <f t="shared" si="316"/>
        <v>0</v>
      </c>
      <c r="DX123" s="316">
        <f t="shared" si="316"/>
        <v>0</v>
      </c>
      <c r="DY123" s="316">
        <f t="shared" si="316"/>
        <v>0</v>
      </c>
      <c r="DZ123" s="316">
        <f t="shared" si="316"/>
        <v>0</v>
      </c>
      <c r="EA123" s="316">
        <f t="shared" si="316"/>
        <v>0</v>
      </c>
      <c r="EB123" s="316">
        <f t="shared" si="316"/>
        <v>0</v>
      </c>
      <c r="EC123" s="316">
        <f t="shared" si="316"/>
        <v>0</v>
      </c>
      <c r="ED123" s="316">
        <f t="shared" si="316"/>
        <v>0</v>
      </c>
      <c r="EE123" s="316">
        <f t="shared" si="316"/>
        <v>0</v>
      </c>
      <c r="EF123" s="316">
        <f t="shared" si="316"/>
        <v>0</v>
      </c>
      <c r="EG123" s="316">
        <f t="shared" si="316"/>
        <v>0</v>
      </c>
      <c r="EH123" s="316">
        <f t="shared" si="316"/>
        <v>0</v>
      </c>
      <c r="EI123" s="316">
        <f t="shared" ref="EI123:FN123" si="317">+SUMIF($I$16:$I$111,1,EI16:EI111)</f>
        <v>0</v>
      </c>
      <c r="EJ123" s="316">
        <f t="shared" si="317"/>
        <v>0</v>
      </c>
      <c r="EK123" s="316">
        <f t="shared" si="317"/>
        <v>0</v>
      </c>
      <c r="EL123" s="316">
        <f t="shared" si="317"/>
        <v>0</v>
      </c>
      <c r="EM123" s="316">
        <f t="shared" si="317"/>
        <v>0</v>
      </c>
      <c r="EN123" s="316">
        <f t="shared" si="317"/>
        <v>0</v>
      </c>
      <c r="EO123" s="316">
        <f t="shared" si="317"/>
        <v>0</v>
      </c>
      <c r="EP123" s="316">
        <f t="shared" si="317"/>
        <v>0</v>
      </c>
      <c r="EQ123" s="316">
        <f t="shared" si="317"/>
        <v>0</v>
      </c>
      <c r="ER123" s="316">
        <f t="shared" si="317"/>
        <v>0</v>
      </c>
      <c r="ES123" s="316">
        <f t="shared" si="317"/>
        <v>0</v>
      </c>
      <c r="ET123" s="316">
        <f t="shared" si="317"/>
        <v>0</v>
      </c>
      <c r="EU123" s="316">
        <f t="shared" si="317"/>
        <v>0</v>
      </c>
      <c r="EV123" s="316">
        <f t="shared" si="317"/>
        <v>0</v>
      </c>
      <c r="EW123" s="316">
        <f t="shared" si="317"/>
        <v>0</v>
      </c>
      <c r="EX123" s="316">
        <f t="shared" si="317"/>
        <v>0</v>
      </c>
      <c r="EY123" s="316">
        <f t="shared" si="317"/>
        <v>0</v>
      </c>
      <c r="EZ123" s="316">
        <f t="shared" si="317"/>
        <v>0</v>
      </c>
      <c r="FA123" s="316">
        <f t="shared" si="317"/>
        <v>0</v>
      </c>
      <c r="FB123" s="316">
        <f t="shared" si="317"/>
        <v>0</v>
      </c>
      <c r="FC123" s="316">
        <f t="shared" si="317"/>
        <v>0</v>
      </c>
      <c r="FD123" s="316">
        <f t="shared" si="317"/>
        <v>0</v>
      </c>
      <c r="FE123" s="316">
        <f t="shared" si="317"/>
        <v>0</v>
      </c>
      <c r="FF123" s="316">
        <f t="shared" si="317"/>
        <v>0</v>
      </c>
      <c r="FG123" s="316">
        <f t="shared" si="317"/>
        <v>0</v>
      </c>
      <c r="FH123" s="316">
        <f t="shared" si="317"/>
        <v>0</v>
      </c>
      <c r="FI123" s="316">
        <f t="shared" si="317"/>
        <v>0</v>
      </c>
      <c r="FJ123" s="316">
        <f t="shared" si="317"/>
        <v>0</v>
      </c>
      <c r="FK123" s="316">
        <f t="shared" si="317"/>
        <v>0</v>
      </c>
      <c r="FL123" s="316">
        <f t="shared" si="317"/>
        <v>0</v>
      </c>
      <c r="FM123" s="316">
        <f t="shared" si="317"/>
        <v>0</v>
      </c>
      <c r="FN123" s="316">
        <f t="shared" si="317"/>
        <v>0</v>
      </c>
      <c r="FO123" s="316">
        <f t="shared" ref="FO123:GT123" si="318">+SUMIF($I$16:$I$111,1,FO16:FO111)</f>
        <v>0</v>
      </c>
      <c r="FP123" s="316">
        <f t="shared" si="318"/>
        <v>0</v>
      </c>
      <c r="FQ123" s="316">
        <f t="shared" si="318"/>
        <v>0</v>
      </c>
      <c r="FR123" s="316">
        <f t="shared" si="318"/>
        <v>0</v>
      </c>
      <c r="FS123" s="316">
        <f t="shared" si="318"/>
        <v>0</v>
      </c>
      <c r="FT123" s="316">
        <f t="shared" si="318"/>
        <v>0</v>
      </c>
      <c r="FU123" s="316">
        <f t="shared" si="318"/>
        <v>0</v>
      </c>
      <c r="FV123" s="316">
        <f t="shared" si="318"/>
        <v>0</v>
      </c>
      <c r="FW123" s="316">
        <f t="shared" si="318"/>
        <v>0</v>
      </c>
      <c r="FX123" s="316">
        <f t="shared" si="318"/>
        <v>0</v>
      </c>
      <c r="FY123" s="316">
        <f t="shared" si="318"/>
        <v>0</v>
      </c>
      <c r="FZ123" s="316">
        <f t="shared" si="318"/>
        <v>0</v>
      </c>
      <c r="GA123" s="316">
        <f t="shared" si="318"/>
        <v>0</v>
      </c>
      <c r="GB123" s="316">
        <f t="shared" si="318"/>
        <v>0</v>
      </c>
      <c r="GC123" s="316">
        <f t="shared" si="318"/>
        <v>0</v>
      </c>
      <c r="GD123" s="316">
        <f t="shared" si="318"/>
        <v>0</v>
      </c>
      <c r="GE123" s="316">
        <f t="shared" si="318"/>
        <v>0</v>
      </c>
      <c r="GF123" s="316">
        <f t="shared" si="318"/>
        <v>0</v>
      </c>
      <c r="GG123" s="316">
        <f t="shared" si="318"/>
        <v>0</v>
      </c>
      <c r="GH123" s="316">
        <f t="shared" si="318"/>
        <v>0</v>
      </c>
      <c r="GI123" s="316">
        <f t="shared" si="318"/>
        <v>0</v>
      </c>
      <c r="GJ123" s="316">
        <f t="shared" si="318"/>
        <v>0</v>
      </c>
      <c r="GK123" s="316">
        <f t="shared" si="318"/>
        <v>0</v>
      </c>
      <c r="GL123" s="316">
        <f t="shared" si="318"/>
        <v>0</v>
      </c>
      <c r="GM123" s="316">
        <f t="shared" si="318"/>
        <v>0</v>
      </c>
      <c r="GN123" s="316">
        <f t="shared" si="318"/>
        <v>0</v>
      </c>
      <c r="GO123" s="316">
        <f t="shared" si="318"/>
        <v>0</v>
      </c>
      <c r="GP123" s="316">
        <f t="shared" si="318"/>
        <v>0</v>
      </c>
      <c r="GQ123" s="316">
        <f t="shared" si="318"/>
        <v>0</v>
      </c>
      <c r="GR123" s="316">
        <f t="shared" si="318"/>
        <v>0</v>
      </c>
      <c r="GS123" s="316">
        <f t="shared" si="318"/>
        <v>0</v>
      </c>
      <c r="GT123" s="316">
        <f t="shared" si="318"/>
        <v>0</v>
      </c>
      <c r="GU123" s="316">
        <f t="shared" ref="GU123:HB123" si="319">+SUMIF($I$16:$I$111,1,GU16:GU111)</f>
        <v>0</v>
      </c>
      <c r="GV123" s="316">
        <f t="shared" si="319"/>
        <v>0</v>
      </c>
      <c r="GW123" s="316">
        <f t="shared" si="319"/>
        <v>0</v>
      </c>
      <c r="GX123" s="316">
        <f t="shared" si="319"/>
        <v>0</v>
      </c>
      <c r="GY123" s="316">
        <f t="shared" si="319"/>
        <v>0</v>
      </c>
      <c r="GZ123" s="316">
        <f t="shared" si="319"/>
        <v>0</v>
      </c>
      <c r="HA123" s="316">
        <f t="shared" si="319"/>
        <v>0</v>
      </c>
      <c r="HB123" s="316">
        <f t="shared" si="319"/>
        <v>0</v>
      </c>
      <c r="HC123" s="317"/>
      <c r="HD123" s="317"/>
      <c r="HE123" s="317"/>
      <c r="HF123" s="317"/>
      <c r="HG123" s="317"/>
      <c r="HH123" s="317"/>
      <c r="HI123" s="317"/>
      <c r="HJ123" s="317"/>
      <c r="HK123" s="317"/>
      <c r="HL123" s="317"/>
      <c r="HM123" s="318"/>
      <c r="HN123" s="318"/>
      <c r="HO123" s="318"/>
      <c r="HP123" s="316">
        <f t="shared" si="270"/>
        <v>0</v>
      </c>
      <c r="HR123" s="318"/>
      <c r="HS123" s="320"/>
      <c r="HT123" s="318"/>
      <c r="HV123" s="321"/>
      <c r="HW123" s="321"/>
      <c r="HX123" s="321"/>
      <c r="HY123" s="321"/>
      <c r="HZ123" s="321"/>
      <c r="IA123" s="321"/>
      <c r="IB123" s="321"/>
      <c r="IC123" s="321"/>
      <c r="ID123" s="321"/>
      <c r="IE123" s="321"/>
    </row>
    <row r="124" spans="2:239" s="319" customFormat="1" ht="30" hidden="1" customHeight="1">
      <c r="B124" s="839" t="s">
        <v>904</v>
      </c>
      <c r="C124" s="840"/>
      <c r="D124" s="840"/>
      <c r="E124" s="840"/>
      <c r="F124" s="840"/>
      <c r="G124" s="840"/>
      <c r="H124" s="840"/>
      <c r="I124" s="841"/>
      <c r="J124" s="322" t="s">
        <v>108</v>
      </c>
      <c r="K124" s="323" t="e">
        <f>+K120*VLOOKUP($K$12,#REF!,2,0)</f>
        <v>#REF!</v>
      </c>
      <c r="L124" s="323" t="e">
        <f>+L120*VLOOKUP($K$12,#REF!,2,0)</f>
        <v>#REF!</v>
      </c>
      <c r="M124" s="323" t="e">
        <f>+M120*VLOOKUP($K$12,#REF!,2,0)</f>
        <v>#REF!</v>
      </c>
      <c r="N124" s="323" t="e">
        <f>+N120*VLOOKUP($K$12,#REF!,2,0)</f>
        <v>#REF!</v>
      </c>
      <c r="O124" s="323" t="e">
        <f>+O120*VLOOKUP($K$12,#REF!,2,0)</f>
        <v>#REF!</v>
      </c>
      <c r="P124" s="323" t="e">
        <f>+P120*VLOOKUP($K$12,#REF!,2,0)</f>
        <v>#REF!</v>
      </c>
      <c r="Q124" s="323" t="e">
        <f>+Q120*VLOOKUP($K$12,#REF!,2,0)</f>
        <v>#REF!</v>
      </c>
      <c r="R124" s="323" t="e">
        <f>+R120*VLOOKUP($K$12,#REF!,2,0)</f>
        <v>#REF!</v>
      </c>
      <c r="S124" s="323" t="e">
        <f>+S120*VLOOKUP($K$12,#REF!,2,0)</f>
        <v>#REF!</v>
      </c>
      <c r="T124" s="323" t="e">
        <f>+T120*VLOOKUP($K$12,#REF!,2,0)</f>
        <v>#REF!</v>
      </c>
      <c r="U124" s="323" t="e">
        <f>+U120*VLOOKUP($U$12,#REF!,2,0)</f>
        <v>#REF!</v>
      </c>
      <c r="V124" s="323" t="e">
        <f>+V120*VLOOKUP($U$12,#REF!,2,0)</f>
        <v>#REF!</v>
      </c>
      <c r="W124" s="323" t="e">
        <f>+W120*VLOOKUP($U$12,#REF!,2,0)</f>
        <v>#REF!</v>
      </c>
      <c r="X124" s="323" t="e">
        <f>+X120*VLOOKUP($U$12,#REF!,2,0)</f>
        <v>#REF!</v>
      </c>
      <c r="Y124" s="323" t="e">
        <f>+Y120*VLOOKUP($U$12,#REF!,2,0)</f>
        <v>#REF!</v>
      </c>
      <c r="Z124" s="323" t="e">
        <f>+Z120*VLOOKUP($U$12,#REF!,2,0)</f>
        <v>#REF!</v>
      </c>
      <c r="AA124" s="323" t="e">
        <f>+AA120*VLOOKUP($U$12,#REF!,2,0)</f>
        <v>#REF!</v>
      </c>
      <c r="AB124" s="323" t="e">
        <f>+AB120*VLOOKUP($U$12,#REF!,2,0)</f>
        <v>#REF!</v>
      </c>
      <c r="AC124" s="323" t="e">
        <f>+AC120*VLOOKUP($U$12,#REF!,2,0)</f>
        <v>#REF!</v>
      </c>
      <c r="AD124" s="323" t="e">
        <f>+AD120*VLOOKUP($U$12,#REF!,2,0)</f>
        <v>#REF!</v>
      </c>
      <c r="AE124" s="323" t="e">
        <f>+AE120*VLOOKUP($AE$12,#REF!,2,0)</f>
        <v>#REF!</v>
      </c>
      <c r="AF124" s="323" t="e">
        <f>+AF120*VLOOKUP($AE$12,#REF!,2,0)</f>
        <v>#REF!</v>
      </c>
      <c r="AG124" s="323" t="e">
        <f>+AG120*VLOOKUP($AE$12,#REF!,2,0)</f>
        <v>#REF!</v>
      </c>
      <c r="AH124" s="323" t="e">
        <f>+AH120*VLOOKUP($AE$12,#REF!,2,0)</f>
        <v>#REF!</v>
      </c>
      <c r="AI124" s="323" t="e">
        <f>+AI120*VLOOKUP($AE$12,#REF!,2,0)</f>
        <v>#REF!</v>
      </c>
      <c r="AJ124" s="323" t="e">
        <f>+AJ120*VLOOKUP($AE$12,#REF!,2,0)</f>
        <v>#REF!</v>
      </c>
      <c r="AK124" s="323" t="e">
        <f>+AK120*VLOOKUP($AE$12,#REF!,2,0)</f>
        <v>#REF!</v>
      </c>
      <c r="AL124" s="323" t="e">
        <f>+AL120*VLOOKUP($AE$12,#REF!,2,0)</f>
        <v>#REF!</v>
      </c>
      <c r="AM124" s="323" t="e">
        <f>+AM120*VLOOKUP($AE$12,#REF!,2,0)</f>
        <v>#REF!</v>
      </c>
      <c r="AN124" s="323" t="e">
        <f>+AN120*VLOOKUP($AE$12,#REF!,2,0)</f>
        <v>#REF!</v>
      </c>
      <c r="AO124" s="323" t="e">
        <f>+AO120*VLOOKUP($AO$12,#REF!,2,0)</f>
        <v>#REF!</v>
      </c>
      <c r="AP124" s="323" t="e">
        <f>+AP120*VLOOKUP($AO$12,#REF!,2,0)</f>
        <v>#REF!</v>
      </c>
      <c r="AQ124" s="323" t="e">
        <f>+AQ120*VLOOKUP($AO$12,#REF!,2,0)</f>
        <v>#REF!</v>
      </c>
      <c r="AR124" s="323" t="e">
        <f>+AR120*VLOOKUP($AO$12,#REF!,2,0)</f>
        <v>#REF!</v>
      </c>
      <c r="AS124" s="323" t="e">
        <f>+AS120*VLOOKUP($AO$12,#REF!,2,0)</f>
        <v>#REF!</v>
      </c>
      <c r="AT124" s="323" t="e">
        <f>+AT120*VLOOKUP($AO$12,#REF!,2,0)</f>
        <v>#REF!</v>
      </c>
      <c r="AU124" s="323" t="e">
        <f>+AU120*VLOOKUP($AO$12,#REF!,2,0)</f>
        <v>#REF!</v>
      </c>
      <c r="AV124" s="323" t="e">
        <f>+AV120*VLOOKUP($AO$12,#REF!,2,0)</f>
        <v>#REF!</v>
      </c>
      <c r="AW124" s="323" t="e">
        <f>+AW120*VLOOKUP($AO$12,#REF!,2,0)</f>
        <v>#REF!</v>
      </c>
      <c r="AX124" s="323" t="e">
        <f>+AX120*VLOOKUP($AO$12,#REF!,2,0)</f>
        <v>#REF!</v>
      </c>
      <c r="AY124" s="323" t="e">
        <f>+AY120*VLOOKUP($AY$12,#REF!,2,0)</f>
        <v>#REF!</v>
      </c>
      <c r="AZ124" s="323" t="e">
        <f>+AZ120*VLOOKUP($AY$12,#REF!,2,0)</f>
        <v>#REF!</v>
      </c>
      <c r="BA124" s="323" t="e">
        <f>+BA120*VLOOKUP($AY$12,#REF!,2,0)</f>
        <v>#REF!</v>
      </c>
      <c r="BB124" s="323" t="e">
        <f>+BB120*VLOOKUP($AY$12,#REF!,2,0)</f>
        <v>#REF!</v>
      </c>
      <c r="BC124" s="323" t="e">
        <f>+BC120*VLOOKUP($AY$12,#REF!,2,0)</f>
        <v>#REF!</v>
      </c>
      <c r="BD124" s="323" t="e">
        <f>+BD120*VLOOKUP($AY$12,#REF!,2,0)</f>
        <v>#REF!</v>
      </c>
      <c r="BE124" s="323" t="e">
        <f>+BE120*VLOOKUP($AY$12,#REF!,2,0)</f>
        <v>#REF!</v>
      </c>
      <c r="BF124" s="323" t="e">
        <f>+BF120*VLOOKUP($AY$12,#REF!,2,0)</f>
        <v>#REF!</v>
      </c>
      <c r="BG124" s="323" t="e">
        <f>+BG120*VLOOKUP($AY$12,#REF!,2,0)</f>
        <v>#REF!</v>
      </c>
      <c r="BH124" s="323" t="e">
        <f>+BH120*VLOOKUP($AY$12,#REF!,2,0)</f>
        <v>#REF!</v>
      </c>
      <c r="BI124" s="323" t="e">
        <f>+BI120*VLOOKUP($BI$12,#REF!,2,0)</f>
        <v>#REF!</v>
      </c>
      <c r="BJ124" s="323" t="e">
        <f>+BJ120*VLOOKUP($BI$12,#REF!,2,0)</f>
        <v>#REF!</v>
      </c>
      <c r="BK124" s="323" t="e">
        <f>+BK120*VLOOKUP($BI$12,#REF!,2,0)</f>
        <v>#REF!</v>
      </c>
      <c r="BL124" s="323" t="e">
        <f>+BL120*VLOOKUP($BI$12,#REF!,2,0)</f>
        <v>#REF!</v>
      </c>
      <c r="BM124" s="323" t="e">
        <f>+BM120*VLOOKUP($BI$12,#REF!,2,0)</f>
        <v>#REF!</v>
      </c>
      <c r="BN124" s="323" t="e">
        <f>+BN120*VLOOKUP($BI$12,#REF!,2,0)</f>
        <v>#REF!</v>
      </c>
      <c r="BO124" s="323" t="e">
        <f>+BO120*VLOOKUP($BI$12,#REF!,2,0)</f>
        <v>#REF!</v>
      </c>
      <c r="BP124" s="323" t="e">
        <f>+BP120*VLOOKUP($BI$12,#REF!,2,0)</f>
        <v>#REF!</v>
      </c>
      <c r="BQ124" s="323" t="e">
        <f>+BQ120*VLOOKUP($BI$12,#REF!,2,0)</f>
        <v>#REF!</v>
      </c>
      <c r="BR124" s="323" t="e">
        <f>+BR120*VLOOKUP($BI$12,#REF!,2,0)</f>
        <v>#REF!</v>
      </c>
      <c r="BS124" s="323" t="e">
        <f>+BS120*VLOOKUP($BS$12,#REF!,2,0)</f>
        <v>#REF!</v>
      </c>
      <c r="BT124" s="323" t="e">
        <f>+BT120*VLOOKUP($BS$12,#REF!,2,0)</f>
        <v>#REF!</v>
      </c>
      <c r="BU124" s="323" t="e">
        <f>+BU120*VLOOKUP($BS$12,#REF!,2,0)</f>
        <v>#REF!</v>
      </c>
      <c r="BV124" s="323" t="e">
        <f>+BV120*VLOOKUP($BS$12,#REF!,2,0)</f>
        <v>#REF!</v>
      </c>
      <c r="BW124" s="323" t="e">
        <f>+BW120*VLOOKUP($BS$12,#REF!,2,0)</f>
        <v>#REF!</v>
      </c>
      <c r="BX124" s="323" t="e">
        <f>+BX120*VLOOKUP($BS$12,#REF!,2,0)</f>
        <v>#REF!</v>
      </c>
      <c r="BY124" s="323" t="e">
        <f>+BY120*VLOOKUP($BS$12,#REF!,2,0)</f>
        <v>#REF!</v>
      </c>
      <c r="BZ124" s="323" t="e">
        <f>+BZ120*VLOOKUP($BS$12,#REF!,2,0)</f>
        <v>#REF!</v>
      </c>
      <c r="CA124" s="323" t="e">
        <f>+CA120*VLOOKUP($BS$12,#REF!,2,0)</f>
        <v>#REF!</v>
      </c>
      <c r="CB124" s="323" t="e">
        <f>+CB120*VLOOKUP($BS$12,#REF!,2,0)</f>
        <v>#REF!</v>
      </c>
      <c r="CC124" s="323" t="e">
        <f>+CC120*VLOOKUP($CC$12,#REF!,2,0)</f>
        <v>#REF!</v>
      </c>
      <c r="CD124" s="323" t="e">
        <f>+CD120*VLOOKUP($CC$12,#REF!,2,0)</f>
        <v>#REF!</v>
      </c>
      <c r="CE124" s="323" t="e">
        <f>+CE120*VLOOKUP($CC$12,#REF!,2,0)</f>
        <v>#REF!</v>
      </c>
      <c r="CF124" s="323" t="e">
        <f>+CF120*VLOOKUP($CC$12,#REF!,2,0)</f>
        <v>#REF!</v>
      </c>
      <c r="CG124" s="323" t="e">
        <f>+CG120*VLOOKUP($CC$12,#REF!,2,0)</f>
        <v>#REF!</v>
      </c>
      <c r="CH124" s="323" t="e">
        <f>+CH120*VLOOKUP($CC$12,#REF!,2,0)</f>
        <v>#REF!</v>
      </c>
      <c r="CI124" s="323" t="e">
        <f>+CI120*VLOOKUP($CC$12,#REF!,2,0)</f>
        <v>#REF!</v>
      </c>
      <c r="CJ124" s="323" t="e">
        <f>+CJ120*VLOOKUP($CC$12,#REF!,2,0)</f>
        <v>#REF!</v>
      </c>
      <c r="CK124" s="323" t="e">
        <f>+CK120*VLOOKUP($CC$12,#REF!,2,0)</f>
        <v>#REF!</v>
      </c>
      <c r="CL124" s="323" t="e">
        <f>+CL120*VLOOKUP($CC$12,#REF!,2,0)</f>
        <v>#REF!</v>
      </c>
      <c r="CM124" s="323" t="e">
        <f>+CM120*VLOOKUP($CM$12,#REF!,2,0)</f>
        <v>#REF!</v>
      </c>
      <c r="CN124" s="323" t="e">
        <f>+CN120*VLOOKUP($CM$12,#REF!,2,0)</f>
        <v>#REF!</v>
      </c>
      <c r="CO124" s="323" t="e">
        <f>+CO120*VLOOKUP($CM$12,#REF!,2,0)</f>
        <v>#REF!</v>
      </c>
      <c r="CP124" s="323" t="e">
        <f>+CP120*VLOOKUP($CM$12,#REF!,2,0)</f>
        <v>#REF!</v>
      </c>
      <c r="CQ124" s="323" t="e">
        <f>+CQ120*VLOOKUP($CM$12,#REF!,2,0)</f>
        <v>#REF!</v>
      </c>
      <c r="CR124" s="323" t="e">
        <f>+CR120*VLOOKUP($CM$12,#REF!,2,0)</f>
        <v>#REF!</v>
      </c>
      <c r="CS124" s="323" t="e">
        <f>+CS120*VLOOKUP($CM$12,#REF!,2,0)</f>
        <v>#REF!</v>
      </c>
      <c r="CT124" s="323" t="e">
        <f>+CT120*VLOOKUP($CM$12,#REF!,2,0)</f>
        <v>#REF!</v>
      </c>
      <c r="CU124" s="323" t="e">
        <f>+CU120*VLOOKUP($CM$12,#REF!,2,0)</f>
        <v>#REF!</v>
      </c>
      <c r="CV124" s="323" t="e">
        <f>+CV120*VLOOKUP($CM$12,#REF!,2,0)</f>
        <v>#REF!</v>
      </c>
      <c r="CW124" s="323" t="e">
        <f>+CW120*VLOOKUP($CW$12,#REF!,2,0)</f>
        <v>#REF!</v>
      </c>
      <c r="CX124" s="323" t="e">
        <f>+CX120*VLOOKUP($CW$12,#REF!,2,0)</f>
        <v>#REF!</v>
      </c>
      <c r="CY124" s="323" t="e">
        <f>+CY120*VLOOKUP($CW$12,#REF!,2,0)</f>
        <v>#REF!</v>
      </c>
      <c r="CZ124" s="323" t="e">
        <f>+CZ120*VLOOKUP($CW$12,#REF!,2,0)</f>
        <v>#REF!</v>
      </c>
      <c r="DA124" s="323" t="e">
        <f>+DA120*VLOOKUP($CW$12,#REF!,2,0)</f>
        <v>#REF!</v>
      </c>
      <c r="DB124" s="323" t="e">
        <f>+DB120*VLOOKUP($CW$12,#REF!,2,0)</f>
        <v>#REF!</v>
      </c>
      <c r="DC124" s="323" t="e">
        <f>+DC120*VLOOKUP($CW$12,#REF!,2,0)</f>
        <v>#REF!</v>
      </c>
      <c r="DD124" s="323" t="e">
        <f>+DD120*VLOOKUP($CW$12,#REF!,2,0)</f>
        <v>#REF!</v>
      </c>
      <c r="DE124" s="323" t="e">
        <f>+DE120*VLOOKUP($CW$12,#REF!,2,0)</f>
        <v>#REF!</v>
      </c>
      <c r="DF124" s="323" t="e">
        <f>+DF120*VLOOKUP($CW$12,#REF!,2,0)</f>
        <v>#REF!</v>
      </c>
      <c r="DG124" s="323" t="e">
        <f>+DG120*VLOOKUP($DG$12,#REF!,2,0)</f>
        <v>#REF!</v>
      </c>
      <c r="DH124" s="323" t="e">
        <f>+DH120*VLOOKUP($DG$12,#REF!,2,0)</f>
        <v>#REF!</v>
      </c>
      <c r="DI124" s="323" t="e">
        <f>+DI120*VLOOKUP($DG$12,#REF!,2,0)</f>
        <v>#REF!</v>
      </c>
      <c r="DJ124" s="323" t="e">
        <f>+DJ120*VLOOKUP($DG$12,#REF!,2,0)</f>
        <v>#REF!</v>
      </c>
      <c r="DK124" s="323" t="e">
        <f>+DK120*VLOOKUP($DG$12,#REF!,2,0)</f>
        <v>#REF!</v>
      </c>
      <c r="DL124" s="323" t="e">
        <f>+DL120*VLOOKUP($DG$12,#REF!,2,0)</f>
        <v>#REF!</v>
      </c>
      <c r="DM124" s="323" t="e">
        <f>+DM120*VLOOKUP($DG$12,#REF!,2,0)</f>
        <v>#REF!</v>
      </c>
      <c r="DN124" s="323" t="e">
        <f>+DN120*VLOOKUP($DG$12,#REF!,2,0)</f>
        <v>#REF!</v>
      </c>
      <c r="DO124" s="323" t="e">
        <f>+DO120*VLOOKUP($DG$12,#REF!,2,0)</f>
        <v>#REF!</v>
      </c>
      <c r="DP124" s="323" t="e">
        <f>+DP120*VLOOKUP($DG$12,#REF!,2,0)</f>
        <v>#REF!</v>
      </c>
      <c r="DQ124" s="323" t="e">
        <f>+DQ120*VLOOKUP($DQ$12,#REF!,2,0)</f>
        <v>#REF!</v>
      </c>
      <c r="DR124" s="323" t="e">
        <f>+DR120*VLOOKUP($DQ$12,#REF!,2,0)</f>
        <v>#REF!</v>
      </c>
      <c r="DS124" s="323" t="e">
        <f>+DS120*VLOOKUP($DQ$12,#REF!,2,0)</f>
        <v>#REF!</v>
      </c>
      <c r="DT124" s="323" t="e">
        <f>+DT120*VLOOKUP($DQ$12,#REF!,2,0)</f>
        <v>#REF!</v>
      </c>
      <c r="DU124" s="323" t="e">
        <f>+DU120*VLOOKUP($DQ$12,#REF!,2,0)</f>
        <v>#REF!</v>
      </c>
      <c r="DV124" s="323" t="e">
        <f>+DV120*VLOOKUP($DQ$12,#REF!,2,0)</f>
        <v>#REF!</v>
      </c>
      <c r="DW124" s="323" t="e">
        <f>+DW120*VLOOKUP($DQ$12,#REF!,2,0)</f>
        <v>#REF!</v>
      </c>
      <c r="DX124" s="323" t="e">
        <f>+DX120*VLOOKUP($DQ$12,#REF!,2,0)</f>
        <v>#REF!</v>
      </c>
      <c r="DY124" s="323" t="e">
        <f>+DY120*VLOOKUP($DQ$12,#REF!,2,0)</f>
        <v>#REF!</v>
      </c>
      <c r="DZ124" s="323" t="e">
        <f>+DZ120*VLOOKUP($DQ$12,#REF!,2,0)</f>
        <v>#REF!</v>
      </c>
      <c r="EA124" s="323" t="e">
        <f>+EA120*VLOOKUP($EA$12,#REF!,2,0)</f>
        <v>#REF!</v>
      </c>
      <c r="EB124" s="323" t="e">
        <f>+EB120*VLOOKUP($EA$12,#REF!,2,0)</f>
        <v>#REF!</v>
      </c>
      <c r="EC124" s="323" t="e">
        <f>+EC120*VLOOKUP($EA$12,#REF!,2,0)</f>
        <v>#REF!</v>
      </c>
      <c r="ED124" s="323" t="e">
        <f>+ED120*VLOOKUP($EA$12,#REF!,2,0)</f>
        <v>#REF!</v>
      </c>
      <c r="EE124" s="323" t="e">
        <f>+EE120*VLOOKUP($EA$12,#REF!,2,0)</f>
        <v>#REF!</v>
      </c>
      <c r="EF124" s="323" t="e">
        <f>+EF120*VLOOKUP($EA$12,#REF!,2,0)</f>
        <v>#REF!</v>
      </c>
      <c r="EG124" s="323" t="e">
        <f>+EG120*VLOOKUP($EA$12,#REF!,2,0)</f>
        <v>#REF!</v>
      </c>
      <c r="EH124" s="323" t="e">
        <f>+EH120*VLOOKUP($EA$12,#REF!,2,0)</f>
        <v>#REF!</v>
      </c>
      <c r="EI124" s="323" t="e">
        <f>+EI120*VLOOKUP($EA$12,#REF!,2,0)</f>
        <v>#REF!</v>
      </c>
      <c r="EJ124" s="323" t="e">
        <f>+EJ120*VLOOKUP($EA$12,#REF!,2,0)</f>
        <v>#REF!</v>
      </c>
      <c r="EK124" s="323" t="e">
        <f>+EK120*VLOOKUP($EK$12,#REF!,2,0)</f>
        <v>#REF!</v>
      </c>
      <c r="EL124" s="323" t="e">
        <f>+EL120*VLOOKUP($EK$12,#REF!,2,0)</f>
        <v>#REF!</v>
      </c>
      <c r="EM124" s="323" t="e">
        <f>+EM120*VLOOKUP($EK$12,#REF!,2,0)</f>
        <v>#REF!</v>
      </c>
      <c r="EN124" s="323" t="e">
        <f>+EN120*VLOOKUP($EK$12,#REF!,2,0)</f>
        <v>#REF!</v>
      </c>
      <c r="EO124" s="323" t="e">
        <f>+EO120*VLOOKUP($EK$12,#REF!,2,0)</f>
        <v>#REF!</v>
      </c>
      <c r="EP124" s="323" t="e">
        <f>+EP120*VLOOKUP($EK$12,#REF!,2,0)</f>
        <v>#REF!</v>
      </c>
      <c r="EQ124" s="323" t="e">
        <f>+EQ120*VLOOKUP($EK$12,#REF!,2,0)</f>
        <v>#REF!</v>
      </c>
      <c r="ER124" s="323" t="e">
        <f>+ER120*VLOOKUP($EK$12,#REF!,2,0)</f>
        <v>#REF!</v>
      </c>
      <c r="ES124" s="323" t="e">
        <f>+ES120*VLOOKUP($EK$12,#REF!,2,0)</f>
        <v>#REF!</v>
      </c>
      <c r="ET124" s="323" t="e">
        <f>+ET120*VLOOKUP($EK$12,#REF!,2,0)</f>
        <v>#REF!</v>
      </c>
      <c r="EU124" s="323" t="e">
        <f>+EU120*VLOOKUP($EU$12,#REF!,2,0)</f>
        <v>#REF!</v>
      </c>
      <c r="EV124" s="323" t="e">
        <f>+EV120*VLOOKUP($EU$12,#REF!,2,0)</f>
        <v>#REF!</v>
      </c>
      <c r="EW124" s="323" t="e">
        <f>+EW120*VLOOKUP($EU$12,#REF!,2,0)</f>
        <v>#REF!</v>
      </c>
      <c r="EX124" s="323" t="e">
        <f>+EX120*VLOOKUP($EU$12,#REF!,2,0)</f>
        <v>#REF!</v>
      </c>
      <c r="EY124" s="323" t="e">
        <f>+EY120*VLOOKUP($EU$12,#REF!,2,0)</f>
        <v>#REF!</v>
      </c>
      <c r="EZ124" s="323" t="e">
        <f>+EZ120*VLOOKUP($EU$12,#REF!,2,0)</f>
        <v>#REF!</v>
      </c>
      <c r="FA124" s="323" t="e">
        <f>+FA120*VLOOKUP($EU$12,#REF!,2,0)</f>
        <v>#REF!</v>
      </c>
      <c r="FB124" s="323" t="e">
        <f>+FB120*VLOOKUP($EU$12,#REF!,2,0)</f>
        <v>#REF!</v>
      </c>
      <c r="FC124" s="323" t="e">
        <f>+FC120*VLOOKUP($EU$12,#REF!,2,0)</f>
        <v>#REF!</v>
      </c>
      <c r="FD124" s="323" t="e">
        <f>+FD120*VLOOKUP($EU$12,#REF!,2,0)</f>
        <v>#REF!</v>
      </c>
      <c r="FE124" s="323" t="e">
        <f>+FE120*VLOOKUP($FE$12,#REF!,2,0)</f>
        <v>#REF!</v>
      </c>
      <c r="FF124" s="323" t="e">
        <f>+FF120*VLOOKUP($FE$12,#REF!,2,0)</f>
        <v>#REF!</v>
      </c>
      <c r="FG124" s="323" t="e">
        <f>+FG120*VLOOKUP($FE$12,#REF!,2,0)</f>
        <v>#REF!</v>
      </c>
      <c r="FH124" s="323" t="e">
        <f>+FH120*VLOOKUP($FE$12,#REF!,2,0)</f>
        <v>#REF!</v>
      </c>
      <c r="FI124" s="323" t="e">
        <f>+FI120*VLOOKUP($FE$12,#REF!,2,0)</f>
        <v>#REF!</v>
      </c>
      <c r="FJ124" s="323" t="e">
        <f>+FJ120*VLOOKUP($FE$12,#REF!,2,0)</f>
        <v>#REF!</v>
      </c>
      <c r="FK124" s="323" t="e">
        <f>+FK120*VLOOKUP($FE$12,#REF!,2,0)</f>
        <v>#REF!</v>
      </c>
      <c r="FL124" s="323" t="e">
        <f>+FL120*VLOOKUP($FE$12,#REF!,2,0)</f>
        <v>#REF!</v>
      </c>
      <c r="FM124" s="323" t="e">
        <f>+FM120*VLOOKUP($FE$12,#REF!,2,0)</f>
        <v>#REF!</v>
      </c>
      <c r="FN124" s="323" t="e">
        <f>+FN120*VLOOKUP($FE$12,#REF!,2,0)</f>
        <v>#REF!</v>
      </c>
      <c r="FO124" s="323" t="e">
        <f>+FO120*VLOOKUP($FO$12,#REF!,2,0)</f>
        <v>#REF!</v>
      </c>
      <c r="FP124" s="323" t="e">
        <f>+FP120*VLOOKUP($FO$12,#REF!,2,0)</f>
        <v>#REF!</v>
      </c>
      <c r="FQ124" s="323" t="e">
        <f>+FQ120*VLOOKUP($FO$12,#REF!,2,0)</f>
        <v>#REF!</v>
      </c>
      <c r="FR124" s="323" t="e">
        <f>+FR120*VLOOKUP($FO$12,#REF!,2,0)</f>
        <v>#REF!</v>
      </c>
      <c r="FS124" s="323" t="e">
        <f>+FS120*VLOOKUP($FO$12,#REF!,2,0)</f>
        <v>#REF!</v>
      </c>
      <c r="FT124" s="323" t="e">
        <f>+FT120*VLOOKUP($FO$12,#REF!,2,0)</f>
        <v>#REF!</v>
      </c>
      <c r="FU124" s="323" t="e">
        <f>+FU120*VLOOKUP($FO$12,#REF!,2,0)</f>
        <v>#REF!</v>
      </c>
      <c r="FV124" s="323" t="e">
        <f>+FV120*VLOOKUP($FO$12,#REF!,2,0)</f>
        <v>#REF!</v>
      </c>
      <c r="FW124" s="323" t="e">
        <f>+FW120*VLOOKUP($FO$12,#REF!,2,0)</f>
        <v>#REF!</v>
      </c>
      <c r="FX124" s="323" t="e">
        <f>+FX120*VLOOKUP($FO$12,#REF!,2,0)</f>
        <v>#REF!</v>
      </c>
      <c r="FY124" s="323" t="e">
        <f>+FY120*VLOOKUP($FY$12,#REF!,2,0)</f>
        <v>#REF!</v>
      </c>
      <c r="FZ124" s="323" t="e">
        <f>+FZ120*VLOOKUP($FY$12,#REF!,2,0)</f>
        <v>#REF!</v>
      </c>
      <c r="GA124" s="323" t="e">
        <f>+GA120*VLOOKUP($FY$12,#REF!,2,0)</f>
        <v>#REF!</v>
      </c>
      <c r="GB124" s="323" t="e">
        <f>+GB120*VLOOKUP($FY$12,#REF!,2,0)</f>
        <v>#REF!</v>
      </c>
      <c r="GC124" s="323" t="e">
        <f>+GC120*VLOOKUP($FY$12,#REF!,2,0)</f>
        <v>#REF!</v>
      </c>
      <c r="GD124" s="323" t="e">
        <f>+GD120*VLOOKUP($FY$12,#REF!,2,0)</f>
        <v>#REF!</v>
      </c>
      <c r="GE124" s="323" t="e">
        <f>+GE120*VLOOKUP($FY$12,#REF!,2,0)</f>
        <v>#REF!</v>
      </c>
      <c r="GF124" s="323" t="e">
        <f>+GF120*VLOOKUP($FY$12,#REF!,2,0)</f>
        <v>#REF!</v>
      </c>
      <c r="GG124" s="323" t="e">
        <f>+GG120*VLOOKUP($FY$12,#REF!,2,0)</f>
        <v>#REF!</v>
      </c>
      <c r="GH124" s="323" t="e">
        <f>+GH120*VLOOKUP($FY$12,#REF!,2,0)</f>
        <v>#REF!</v>
      </c>
      <c r="GI124" s="323" t="e">
        <f>+GI120*VLOOKUP($GI$12,#REF!,2,0)</f>
        <v>#REF!</v>
      </c>
      <c r="GJ124" s="323" t="e">
        <f>+GJ120*VLOOKUP($GI$12,#REF!,2,0)</f>
        <v>#REF!</v>
      </c>
      <c r="GK124" s="323" t="e">
        <f>+GK120*VLOOKUP($GI$12,#REF!,2,0)</f>
        <v>#REF!</v>
      </c>
      <c r="GL124" s="323" t="e">
        <f>+GL120*VLOOKUP($GI$12,#REF!,2,0)</f>
        <v>#REF!</v>
      </c>
      <c r="GM124" s="323" t="e">
        <f>+GM120*VLOOKUP($GI$12,#REF!,2,0)</f>
        <v>#REF!</v>
      </c>
      <c r="GN124" s="323" t="e">
        <f>+GN120*VLOOKUP($GI$12,#REF!,2,0)</f>
        <v>#REF!</v>
      </c>
      <c r="GO124" s="323" t="e">
        <f>+GO120*VLOOKUP($GI$12,#REF!,2,0)</f>
        <v>#REF!</v>
      </c>
      <c r="GP124" s="323" t="e">
        <f>+GP120*VLOOKUP($GI$12,#REF!,2,0)</f>
        <v>#REF!</v>
      </c>
      <c r="GQ124" s="323" t="e">
        <f>+GQ120*VLOOKUP($GI$12,#REF!,2,0)</f>
        <v>#REF!</v>
      </c>
      <c r="GR124" s="323" t="e">
        <f>+GR120*VLOOKUP($GI$12,#REF!,2,0)</f>
        <v>#REF!</v>
      </c>
      <c r="GS124" s="323" t="e">
        <f>+GS120*VLOOKUP($GS$12,#REF!,2,0)</f>
        <v>#REF!</v>
      </c>
      <c r="GT124" s="323" t="e">
        <f>+GT120*VLOOKUP($GS$12,#REF!,2,0)</f>
        <v>#REF!</v>
      </c>
      <c r="GU124" s="323" t="e">
        <f>+GU120*VLOOKUP($GS$12,#REF!,2,0)</f>
        <v>#REF!</v>
      </c>
      <c r="GV124" s="323" t="e">
        <f>+GV120*VLOOKUP($GS$12,#REF!,2,0)</f>
        <v>#REF!</v>
      </c>
      <c r="GW124" s="323" t="e">
        <f>+GW120*VLOOKUP($GS$12,#REF!,2,0)</f>
        <v>#REF!</v>
      </c>
      <c r="GX124" s="323" t="e">
        <f>+GX120*VLOOKUP($GS$12,#REF!,2,0)</f>
        <v>#REF!</v>
      </c>
      <c r="GY124" s="323" t="e">
        <f>+GY120*VLOOKUP($GS$12,#REF!,2,0)</f>
        <v>#REF!</v>
      </c>
      <c r="GZ124" s="323" t="e">
        <f>+GZ120*VLOOKUP($GS$12,#REF!,2,0)</f>
        <v>#REF!</v>
      </c>
      <c r="HA124" s="323" t="e">
        <f>+HA120*VLOOKUP($GS$12,#REF!,2,0)</f>
        <v>#REF!</v>
      </c>
      <c r="HB124" s="323" t="e">
        <f>+HB120*VLOOKUP($GS$12,#REF!,2,0)</f>
        <v>#REF!</v>
      </c>
      <c r="HC124" s="317"/>
      <c r="HD124" s="317"/>
      <c r="HE124" s="317"/>
      <c r="HF124" s="317"/>
      <c r="HG124" s="317"/>
      <c r="HH124" s="317"/>
      <c r="HI124" s="317"/>
      <c r="HJ124" s="317"/>
      <c r="HK124" s="317"/>
      <c r="HL124" s="317"/>
      <c r="HM124" s="318"/>
      <c r="HN124" s="318"/>
      <c r="HO124" s="318"/>
      <c r="HP124" s="323" t="e">
        <f t="shared" si="270"/>
        <v>#REF!</v>
      </c>
      <c r="HR124" s="318"/>
      <c r="HS124" s="320"/>
      <c r="HT124" s="318"/>
      <c r="HV124" s="321"/>
      <c r="HW124" s="321"/>
      <c r="HX124" s="321"/>
      <c r="HY124" s="321"/>
      <c r="HZ124" s="321"/>
      <c r="IA124" s="321"/>
      <c r="IB124" s="321"/>
      <c r="IC124" s="321"/>
      <c r="ID124" s="321"/>
      <c r="IE124" s="321"/>
    </row>
    <row r="125" spans="2:239" s="319" customFormat="1" ht="30" hidden="1" customHeight="1">
      <c r="B125" s="839" t="s">
        <v>904</v>
      </c>
      <c r="C125" s="840"/>
      <c r="D125" s="840"/>
      <c r="E125" s="840"/>
      <c r="F125" s="840"/>
      <c r="G125" s="840"/>
      <c r="H125" s="840"/>
      <c r="I125" s="841"/>
      <c r="J125" s="322" t="s">
        <v>9</v>
      </c>
      <c r="K125" s="323" t="e">
        <f>+K121*VLOOKUP($K$12,#REF!,2,0)</f>
        <v>#REF!</v>
      </c>
      <c r="L125" s="323" t="e">
        <f>+L121*VLOOKUP($K$12,#REF!,2,0)</f>
        <v>#REF!</v>
      </c>
      <c r="M125" s="323" t="e">
        <f>+M121*VLOOKUP($K$12,#REF!,2,0)</f>
        <v>#REF!</v>
      </c>
      <c r="N125" s="323" t="e">
        <f>+N121*VLOOKUP($K$12,#REF!,2,0)</f>
        <v>#REF!</v>
      </c>
      <c r="O125" s="323" t="e">
        <f>+O121*VLOOKUP($K$12,#REF!,2,0)</f>
        <v>#REF!</v>
      </c>
      <c r="P125" s="323" t="e">
        <f>+P121*VLOOKUP($K$12,#REF!,2,0)</f>
        <v>#REF!</v>
      </c>
      <c r="Q125" s="323" t="e">
        <f>+Q121*VLOOKUP($K$12,#REF!,2,0)</f>
        <v>#REF!</v>
      </c>
      <c r="R125" s="323" t="e">
        <f>+R121*VLOOKUP($K$12,#REF!,2,0)</f>
        <v>#REF!</v>
      </c>
      <c r="S125" s="323" t="e">
        <f>+S121*VLOOKUP($K$12,#REF!,2,0)</f>
        <v>#REF!</v>
      </c>
      <c r="T125" s="323" t="e">
        <f>+T121*VLOOKUP($K$12,#REF!,2,0)</f>
        <v>#REF!</v>
      </c>
      <c r="U125" s="323" t="e">
        <f>+U121*VLOOKUP($U$12,#REF!,2,0)</f>
        <v>#REF!</v>
      </c>
      <c r="V125" s="323" t="e">
        <f>+V121*VLOOKUP($U$12,#REF!,2,0)</f>
        <v>#REF!</v>
      </c>
      <c r="W125" s="323" t="e">
        <f>+W121*VLOOKUP($U$12,#REF!,2,0)</f>
        <v>#REF!</v>
      </c>
      <c r="X125" s="323" t="e">
        <f>+X121*VLOOKUP($U$12,#REF!,2,0)</f>
        <v>#REF!</v>
      </c>
      <c r="Y125" s="323" t="e">
        <f>+Y121*VLOOKUP($U$12,#REF!,2,0)</f>
        <v>#REF!</v>
      </c>
      <c r="Z125" s="323" t="e">
        <f>+Z121*VLOOKUP($U$12,#REF!,2,0)</f>
        <v>#REF!</v>
      </c>
      <c r="AA125" s="323" t="e">
        <f>+AA121*VLOOKUP($U$12,#REF!,2,0)</f>
        <v>#REF!</v>
      </c>
      <c r="AB125" s="323" t="e">
        <f>+AB121*VLOOKUP($U$12,#REF!,2,0)</f>
        <v>#REF!</v>
      </c>
      <c r="AC125" s="323" t="e">
        <f>+AC121*VLOOKUP($U$12,#REF!,2,0)</f>
        <v>#REF!</v>
      </c>
      <c r="AD125" s="323" t="e">
        <f>+AD121*VLOOKUP($U$12,#REF!,2,0)</f>
        <v>#REF!</v>
      </c>
      <c r="AE125" s="323" t="e">
        <f>+AE121*VLOOKUP($AE$12,#REF!,2,0)</f>
        <v>#REF!</v>
      </c>
      <c r="AF125" s="323" t="e">
        <f>+AF121*VLOOKUP($AE$12,#REF!,2,0)</f>
        <v>#REF!</v>
      </c>
      <c r="AG125" s="323" t="e">
        <f>+AG121*VLOOKUP($AE$12,#REF!,2,0)</f>
        <v>#REF!</v>
      </c>
      <c r="AH125" s="323" t="e">
        <f>+AH121*VLOOKUP($AE$12,#REF!,2,0)</f>
        <v>#REF!</v>
      </c>
      <c r="AI125" s="323" t="e">
        <f>+AI121*VLOOKUP($AE$12,#REF!,2,0)</f>
        <v>#REF!</v>
      </c>
      <c r="AJ125" s="323" t="e">
        <f>+AJ121*VLOOKUP($AE$12,#REF!,2,0)</f>
        <v>#REF!</v>
      </c>
      <c r="AK125" s="323" t="e">
        <f>+AK121*VLOOKUP($AE$12,#REF!,2,0)</f>
        <v>#REF!</v>
      </c>
      <c r="AL125" s="323" t="e">
        <f>+AL121*VLOOKUP($AE$12,#REF!,2,0)</f>
        <v>#REF!</v>
      </c>
      <c r="AM125" s="323" t="e">
        <f>+AM121*VLOOKUP($AE$12,#REF!,2,0)</f>
        <v>#REF!</v>
      </c>
      <c r="AN125" s="323" t="e">
        <f>+AN121*VLOOKUP($AE$12,#REF!,2,0)</f>
        <v>#REF!</v>
      </c>
      <c r="AO125" s="323" t="e">
        <f>+AO121*VLOOKUP($AO$12,#REF!,2,0)</f>
        <v>#REF!</v>
      </c>
      <c r="AP125" s="323" t="e">
        <f>+AP121*VLOOKUP($AO$12,#REF!,2,0)</f>
        <v>#REF!</v>
      </c>
      <c r="AQ125" s="323" t="e">
        <f>+AQ121*VLOOKUP($AO$12,#REF!,2,0)</f>
        <v>#REF!</v>
      </c>
      <c r="AR125" s="323" t="e">
        <f>+AR121*VLOOKUP($AO$12,#REF!,2,0)</f>
        <v>#REF!</v>
      </c>
      <c r="AS125" s="323" t="e">
        <f>+AS121*VLOOKUP($AO$12,#REF!,2,0)</f>
        <v>#REF!</v>
      </c>
      <c r="AT125" s="323" t="e">
        <f>+AT121*VLOOKUP($AO$12,#REF!,2,0)</f>
        <v>#REF!</v>
      </c>
      <c r="AU125" s="323" t="e">
        <f>+AU121*VLOOKUP($AO$12,#REF!,2,0)</f>
        <v>#REF!</v>
      </c>
      <c r="AV125" s="323" t="e">
        <f>+AV121*VLOOKUP($AO$12,#REF!,2,0)</f>
        <v>#REF!</v>
      </c>
      <c r="AW125" s="323" t="e">
        <f>+AW121*VLOOKUP($AO$12,#REF!,2,0)</f>
        <v>#REF!</v>
      </c>
      <c r="AX125" s="323" t="e">
        <f>+AX121*VLOOKUP($AO$12,#REF!,2,0)</f>
        <v>#REF!</v>
      </c>
      <c r="AY125" s="323" t="e">
        <f>+AY121*VLOOKUP($AY$12,#REF!,2,0)</f>
        <v>#REF!</v>
      </c>
      <c r="AZ125" s="323" t="e">
        <f>+AZ121*VLOOKUP($AY$12,#REF!,2,0)</f>
        <v>#REF!</v>
      </c>
      <c r="BA125" s="323" t="e">
        <f>+BA121*VLOOKUP($AY$12,#REF!,2,0)</f>
        <v>#REF!</v>
      </c>
      <c r="BB125" s="323" t="e">
        <f>+BB121*VLOOKUP($AY$12,#REF!,2,0)</f>
        <v>#REF!</v>
      </c>
      <c r="BC125" s="323" t="e">
        <f>+BC121*VLOOKUP($AY$12,#REF!,2,0)</f>
        <v>#REF!</v>
      </c>
      <c r="BD125" s="323" t="e">
        <f>+BD121*VLOOKUP($AY$12,#REF!,2,0)</f>
        <v>#REF!</v>
      </c>
      <c r="BE125" s="323" t="e">
        <f>+BE121*VLOOKUP($AY$12,#REF!,2,0)</f>
        <v>#REF!</v>
      </c>
      <c r="BF125" s="323" t="e">
        <f>+BF121*VLOOKUP($AY$12,#REF!,2,0)</f>
        <v>#REF!</v>
      </c>
      <c r="BG125" s="323" t="e">
        <f>+BG121*VLOOKUP($AY$12,#REF!,2,0)</f>
        <v>#REF!</v>
      </c>
      <c r="BH125" s="323" t="e">
        <f>+BH121*VLOOKUP($AY$12,#REF!,2,0)</f>
        <v>#REF!</v>
      </c>
      <c r="BI125" s="323" t="e">
        <f>+BI121*VLOOKUP($BI$12,#REF!,2,0)</f>
        <v>#REF!</v>
      </c>
      <c r="BJ125" s="323" t="e">
        <f>+BJ121*VLOOKUP($BI$12,#REF!,2,0)</f>
        <v>#REF!</v>
      </c>
      <c r="BK125" s="323" t="e">
        <f>+BK121*VLOOKUP($BI$12,#REF!,2,0)</f>
        <v>#REF!</v>
      </c>
      <c r="BL125" s="323" t="e">
        <f>+BL121*VLOOKUP($BI$12,#REF!,2,0)</f>
        <v>#REF!</v>
      </c>
      <c r="BM125" s="323" t="e">
        <f>+BM121*VLOOKUP($BI$12,#REF!,2,0)</f>
        <v>#REF!</v>
      </c>
      <c r="BN125" s="323" t="e">
        <f>+BN121*VLOOKUP($BI$12,#REF!,2,0)</f>
        <v>#REF!</v>
      </c>
      <c r="BO125" s="323" t="e">
        <f>+BO121*VLOOKUP($BI$12,#REF!,2,0)</f>
        <v>#REF!</v>
      </c>
      <c r="BP125" s="323" t="e">
        <f>+BP121*VLOOKUP($BI$12,#REF!,2,0)</f>
        <v>#REF!</v>
      </c>
      <c r="BQ125" s="323" t="e">
        <f>+BQ121*VLOOKUP($BI$12,#REF!,2,0)</f>
        <v>#REF!</v>
      </c>
      <c r="BR125" s="323" t="e">
        <f>+BR121*VLOOKUP($BI$12,#REF!,2,0)</f>
        <v>#REF!</v>
      </c>
      <c r="BS125" s="323" t="e">
        <f>+BS121*VLOOKUP($BS$12,#REF!,2,0)</f>
        <v>#REF!</v>
      </c>
      <c r="BT125" s="323" t="e">
        <f>+BT121*VLOOKUP($BS$12,#REF!,2,0)</f>
        <v>#REF!</v>
      </c>
      <c r="BU125" s="323" t="e">
        <f>+BU121*VLOOKUP($BS$12,#REF!,2,0)</f>
        <v>#REF!</v>
      </c>
      <c r="BV125" s="323" t="e">
        <f>+BV121*VLOOKUP($BS$12,#REF!,2,0)</f>
        <v>#REF!</v>
      </c>
      <c r="BW125" s="323" t="e">
        <f>+BW121*VLOOKUP($BS$12,#REF!,2,0)</f>
        <v>#REF!</v>
      </c>
      <c r="BX125" s="323" t="e">
        <f>+BX121*VLOOKUP($BS$12,#REF!,2,0)</f>
        <v>#REF!</v>
      </c>
      <c r="BY125" s="323" t="e">
        <f>+BY121*VLOOKUP($BS$12,#REF!,2,0)</f>
        <v>#REF!</v>
      </c>
      <c r="BZ125" s="323" t="e">
        <f>+BZ121*VLOOKUP($BS$12,#REF!,2,0)</f>
        <v>#REF!</v>
      </c>
      <c r="CA125" s="323" t="e">
        <f>+CA121*VLOOKUP($BS$12,#REF!,2,0)</f>
        <v>#REF!</v>
      </c>
      <c r="CB125" s="323" t="e">
        <f>+CB121*VLOOKUP($BS$12,#REF!,2,0)</f>
        <v>#REF!</v>
      </c>
      <c r="CC125" s="323" t="e">
        <f>+CC121*VLOOKUP($CC$12,#REF!,2,0)</f>
        <v>#REF!</v>
      </c>
      <c r="CD125" s="323" t="e">
        <f>+CD121*VLOOKUP($CC$12,#REF!,2,0)</f>
        <v>#REF!</v>
      </c>
      <c r="CE125" s="323" t="e">
        <f>+CE121*VLOOKUP($CC$12,#REF!,2,0)</f>
        <v>#REF!</v>
      </c>
      <c r="CF125" s="323" t="e">
        <f>+CF121*VLOOKUP($CC$12,#REF!,2,0)</f>
        <v>#REF!</v>
      </c>
      <c r="CG125" s="323" t="e">
        <f>+CG121*VLOOKUP($CC$12,#REF!,2,0)</f>
        <v>#REF!</v>
      </c>
      <c r="CH125" s="323" t="e">
        <f>+CH121*VLOOKUP($CC$12,#REF!,2,0)</f>
        <v>#REF!</v>
      </c>
      <c r="CI125" s="323" t="e">
        <f>+CI121*VLOOKUP($CC$12,#REF!,2,0)</f>
        <v>#REF!</v>
      </c>
      <c r="CJ125" s="323" t="e">
        <f>+CJ121*VLOOKUP($CC$12,#REF!,2,0)</f>
        <v>#REF!</v>
      </c>
      <c r="CK125" s="323" t="e">
        <f>+CK121*VLOOKUP($CC$12,#REF!,2,0)</f>
        <v>#REF!</v>
      </c>
      <c r="CL125" s="323" t="e">
        <f>+CL121*VLOOKUP($CC$12,#REF!,2,0)</f>
        <v>#REF!</v>
      </c>
      <c r="CM125" s="323" t="e">
        <f>+CM121*VLOOKUP($CM$12,#REF!,2,0)</f>
        <v>#REF!</v>
      </c>
      <c r="CN125" s="323" t="e">
        <f>+CN121*VLOOKUP($CM$12,#REF!,2,0)</f>
        <v>#REF!</v>
      </c>
      <c r="CO125" s="323" t="e">
        <f>+CO121*VLOOKUP($CM$12,#REF!,2,0)</f>
        <v>#REF!</v>
      </c>
      <c r="CP125" s="323" t="e">
        <f>+CP121*VLOOKUP($CM$12,#REF!,2,0)</f>
        <v>#REF!</v>
      </c>
      <c r="CQ125" s="323" t="e">
        <f>+CQ121*VLOOKUP($CM$12,#REF!,2,0)</f>
        <v>#REF!</v>
      </c>
      <c r="CR125" s="323" t="e">
        <f>+CR121*VLOOKUP($CM$12,#REF!,2,0)</f>
        <v>#REF!</v>
      </c>
      <c r="CS125" s="323" t="e">
        <f>+CS121*VLOOKUP($CM$12,#REF!,2,0)</f>
        <v>#REF!</v>
      </c>
      <c r="CT125" s="323" t="e">
        <f>+CT121*VLOOKUP($CM$12,#REF!,2,0)</f>
        <v>#REF!</v>
      </c>
      <c r="CU125" s="323" t="e">
        <f>+CU121*VLOOKUP($CM$12,#REF!,2,0)</f>
        <v>#REF!</v>
      </c>
      <c r="CV125" s="323" t="e">
        <f>+CV121*VLOOKUP($CM$12,#REF!,2,0)</f>
        <v>#REF!</v>
      </c>
      <c r="CW125" s="323" t="e">
        <f>+CW121*VLOOKUP($CW$12,#REF!,2,0)</f>
        <v>#REF!</v>
      </c>
      <c r="CX125" s="323" t="e">
        <f>+CX121*VLOOKUP($CW$12,#REF!,2,0)</f>
        <v>#REF!</v>
      </c>
      <c r="CY125" s="323" t="e">
        <f>+CY121*VLOOKUP($CW$12,#REF!,2,0)</f>
        <v>#REF!</v>
      </c>
      <c r="CZ125" s="323" t="e">
        <f>+CZ121*VLOOKUP($CW$12,#REF!,2,0)</f>
        <v>#REF!</v>
      </c>
      <c r="DA125" s="323" t="e">
        <f>+DA121*VLOOKUP($CW$12,#REF!,2,0)</f>
        <v>#REF!</v>
      </c>
      <c r="DB125" s="323" t="e">
        <f>+DB121*VLOOKUP($CW$12,#REF!,2,0)</f>
        <v>#REF!</v>
      </c>
      <c r="DC125" s="323" t="e">
        <f>+DC121*VLOOKUP($CW$12,#REF!,2,0)</f>
        <v>#REF!</v>
      </c>
      <c r="DD125" s="323" t="e">
        <f>+DD121*VLOOKUP($CW$12,#REF!,2,0)</f>
        <v>#REF!</v>
      </c>
      <c r="DE125" s="323" t="e">
        <f>+DE121*VLOOKUP($CW$12,#REF!,2,0)</f>
        <v>#REF!</v>
      </c>
      <c r="DF125" s="323" t="e">
        <f>+DF121*VLOOKUP($CW$12,#REF!,2,0)</f>
        <v>#REF!</v>
      </c>
      <c r="DG125" s="323" t="e">
        <f>+DG121*VLOOKUP($DG$12,#REF!,2,0)</f>
        <v>#REF!</v>
      </c>
      <c r="DH125" s="323" t="e">
        <f>+DH121*VLOOKUP($DG$12,#REF!,2,0)</f>
        <v>#REF!</v>
      </c>
      <c r="DI125" s="323" t="e">
        <f>+DI121*VLOOKUP($DG$12,#REF!,2,0)</f>
        <v>#REF!</v>
      </c>
      <c r="DJ125" s="323" t="e">
        <f>+DJ121*VLOOKUP($DG$12,#REF!,2,0)</f>
        <v>#REF!</v>
      </c>
      <c r="DK125" s="323" t="e">
        <f>+DK121*VLOOKUP($DG$12,#REF!,2,0)</f>
        <v>#REF!</v>
      </c>
      <c r="DL125" s="323" t="e">
        <f>+DL121*VLOOKUP($DG$12,#REF!,2,0)</f>
        <v>#REF!</v>
      </c>
      <c r="DM125" s="323" t="e">
        <f>+DM121*VLOOKUP($DG$12,#REF!,2,0)</f>
        <v>#REF!</v>
      </c>
      <c r="DN125" s="323" t="e">
        <f>+DN121*VLOOKUP($DG$12,#REF!,2,0)</f>
        <v>#REF!</v>
      </c>
      <c r="DO125" s="323" t="e">
        <f>+DO121*VLOOKUP($DG$12,#REF!,2,0)</f>
        <v>#REF!</v>
      </c>
      <c r="DP125" s="323" t="e">
        <f>+DP121*VLOOKUP($DG$12,#REF!,2,0)</f>
        <v>#REF!</v>
      </c>
      <c r="DQ125" s="323" t="e">
        <f>+DQ121*VLOOKUP($DQ$12,#REF!,2,0)</f>
        <v>#REF!</v>
      </c>
      <c r="DR125" s="323" t="e">
        <f>+DR121*VLOOKUP($DQ$12,#REF!,2,0)</f>
        <v>#REF!</v>
      </c>
      <c r="DS125" s="323" t="e">
        <f>+DS121*VLOOKUP($DQ$12,#REF!,2,0)</f>
        <v>#REF!</v>
      </c>
      <c r="DT125" s="323" t="e">
        <f>+DT121*VLOOKUP($DQ$12,#REF!,2,0)</f>
        <v>#REF!</v>
      </c>
      <c r="DU125" s="323" t="e">
        <f>+DU121*VLOOKUP($DQ$12,#REF!,2,0)</f>
        <v>#REF!</v>
      </c>
      <c r="DV125" s="323" t="e">
        <f>+DV121*VLOOKUP($DQ$12,#REF!,2,0)</f>
        <v>#REF!</v>
      </c>
      <c r="DW125" s="323" t="e">
        <f>+DW121*VLOOKUP($DQ$12,#REF!,2,0)</f>
        <v>#REF!</v>
      </c>
      <c r="DX125" s="323" t="e">
        <f>+DX121*VLOOKUP($DQ$12,#REF!,2,0)</f>
        <v>#REF!</v>
      </c>
      <c r="DY125" s="323" t="e">
        <f>+DY121*VLOOKUP($DQ$12,#REF!,2,0)</f>
        <v>#REF!</v>
      </c>
      <c r="DZ125" s="323" t="e">
        <f>+DZ121*VLOOKUP($DQ$12,#REF!,2,0)</f>
        <v>#REF!</v>
      </c>
      <c r="EA125" s="323" t="e">
        <f>+EA121*VLOOKUP($EA$12,#REF!,2,0)</f>
        <v>#REF!</v>
      </c>
      <c r="EB125" s="323" t="e">
        <f>+EB121*VLOOKUP($EA$12,#REF!,2,0)</f>
        <v>#REF!</v>
      </c>
      <c r="EC125" s="323" t="e">
        <f>+EC121*VLOOKUP($EA$12,#REF!,2,0)</f>
        <v>#REF!</v>
      </c>
      <c r="ED125" s="323" t="e">
        <f>+ED121*VLOOKUP($EA$12,#REF!,2,0)</f>
        <v>#REF!</v>
      </c>
      <c r="EE125" s="323" t="e">
        <f>+EE121*VLOOKUP($EA$12,#REF!,2,0)</f>
        <v>#REF!</v>
      </c>
      <c r="EF125" s="323" t="e">
        <f>+EF121*VLOOKUP($EA$12,#REF!,2,0)</f>
        <v>#REF!</v>
      </c>
      <c r="EG125" s="323" t="e">
        <f>+EG121*VLOOKUP($EA$12,#REF!,2,0)</f>
        <v>#REF!</v>
      </c>
      <c r="EH125" s="323" t="e">
        <f>+EH121*VLOOKUP($EA$12,#REF!,2,0)</f>
        <v>#REF!</v>
      </c>
      <c r="EI125" s="323" t="e">
        <f>+EI121*VLOOKUP($EA$12,#REF!,2,0)</f>
        <v>#REF!</v>
      </c>
      <c r="EJ125" s="323" t="e">
        <f>+EJ121*VLOOKUP($EA$12,#REF!,2,0)</f>
        <v>#REF!</v>
      </c>
      <c r="EK125" s="323" t="e">
        <f>+EK121*VLOOKUP($EK$12,#REF!,2,0)</f>
        <v>#REF!</v>
      </c>
      <c r="EL125" s="323" t="e">
        <f>+EL121*VLOOKUP($EK$12,#REF!,2,0)</f>
        <v>#REF!</v>
      </c>
      <c r="EM125" s="323" t="e">
        <f>+EM121*VLOOKUP($EK$12,#REF!,2,0)</f>
        <v>#REF!</v>
      </c>
      <c r="EN125" s="323" t="e">
        <f>+EN121*VLOOKUP($EK$12,#REF!,2,0)</f>
        <v>#REF!</v>
      </c>
      <c r="EO125" s="323" t="e">
        <f>+EO121*VLOOKUP($EK$12,#REF!,2,0)</f>
        <v>#REF!</v>
      </c>
      <c r="EP125" s="323" t="e">
        <f>+EP121*VLOOKUP($EK$12,#REF!,2,0)</f>
        <v>#REF!</v>
      </c>
      <c r="EQ125" s="323" t="e">
        <f>+EQ121*VLOOKUP($EK$12,#REF!,2,0)</f>
        <v>#REF!</v>
      </c>
      <c r="ER125" s="323" t="e">
        <f>+ER121*VLOOKUP($EK$12,#REF!,2,0)</f>
        <v>#REF!</v>
      </c>
      <c r="ES125" s="323" t="e">
        <f>+ES121*VLOOKUP($EK$12,#REF!,2,0)</f>
        <v>#REF!</v>
      </c>
      <c r="ET125" s="323" t="e">
        <f>+ET121*VLOOKUP($EK$12,#REF!,2,0)</f>
        <v>#REF!</v>
      </c>
      <c r="EU125" s="323" t="e">
        <f>+EU121*VLOOKUP($EU$12,#REF!,2,0)</f>
        <v>#REF!</v>
      </c>
      <c r="EV125" s="323" t="e">
        <f>+EV121*VLOOKUP($EU$12,#REF!,2,0)</f>
        <v>#REF!</v>
      </c>
      <c r="EW125" s="323" t="e">
        <f>+EW121*VLOOKUP($EU$12,#REF!,2,0)</f>
        <v>#REF!</v>
      </c>
      <c r="EX125" s="323" t="e">
        <f>+EX121*VLOOKUP($EU$12,#REF!,2,0)</f>
        <v>#REF!</v>
      </c>
      <c r="EY125" s="323" t="e">
        <f>+EY121*VLOOKUP($EU$12,#REF!,2,0)</f>
        <v>#REF!</v>
      </c>
      <c r="EZ125" s="323" t="e">
        <f>+EZ121*VLOOKUP($EU$12,#REF!,2,0)</f>
        <v>#REF!</v>
      </c>
      <c r="FA125" s="323" t="e">
        <f>+FA121*VLOOKUP($EU$12,#REF!,2,0)</f>
        <v>#REF!</v>
      </c>
      <c r="FB125" s="323" t="e">
        <f>+FB121*VLOOKUP($EU$12,#REF!,2,0)</f>
        <v>#REF!</v>
      </c>
      <c r="FC125" s="323" t="e">
        <f>+FC121*VLOOKUP($EU$12,#REF!,2,0)</f>
        <v>#REF!</v>
      </c>
      <c r="FD125" s="323" t="e">
        <f>+FD121*VLOOKUP($EU$12,#REF!,2,0)</f>
        <v>#REF!</v>
      </c>
      <c r="FE125" s="323" t="e">
        <f>+FE121*VLOOKUP($FE$12,#REF!,2,0)</f>
        <v>#REF!</v>
      </c>
      <c r="FF125" s="323" t="e">
        <f>+FF121*VLOOKUP($FE$12,#REF!,2,0)</f>
        <v>#REF!</v>
      </c>
      <c r="FG125" s="323" t="e">
        <f>+FG121*VLOOKUP($FE$12,#REF!,2,0)</f>
        <v>#REF!</v>
      </c>
      <c r="FH125" s="323" t="e">
        <f>+FH121*VLOOKUP($FE$12,#REF!,2,0)</f>
        <v>#REF!</v>
      </c>
      <c r="FI125" s="323" t="e">
        <f>+FI121*VLOOKUP($FE$12,#REF!,2,0)</f>
        <v>#REF!</v>
      </c>
      <c r="FJ125" s="323" t="e">
        <f>+FJ121*VLOOKUP($FE$12,#REF!,2,0)</f>
        <v>#REF!</v>
      </c>
      <c r="FK125" s="323" t="e">
        <f>+FK121*VLOOKUP($FE$12,#REF!,2,0)</f>
        <v>#REF!</v>
      </c>
      <c r="FL125" s="323" t="e">
        <f>+FL121*VLOOKUP($FE$12,#REF!,2,0)</f>
        <v>#REF!</v>
      </c>
      <c r="FM125" s="323" t="e">
        <f>+FM121*VLOOKUP($FE$12,#REF!,2,0)</f>
        <v>#REF!</v>
      </c>
      <c r="FN125" s="323" t="e">
        <f>+FN121*VLOOKUP($FE$12,#REF!,2,0)</f>
        <v>#REF!</v>
      </c>
      <c r="FO125" s="323" t="e">
        <f>+FO121*VLOOKUP($FO$12,#REF!,2,0)</f>
        <v>#REF!</v>
      </c>
      <c r="FP125" s="323" t="e">
        <f>+FP121*VLOOKUP($FO$12,#REF!,2,0)</f>
        <v>#REF!</v>
      </c>
      <c r="FQ125" s="323" t="e">
        <f>+FQ121*VLOOKUP($FO$12,#REF!,2,0)</f>
        <v>#REF!</v>
      </c>
      <c r="FR125" s="323" t="e">
        <f>+FR121*VLOOKUP($FO$12,#REF!,2,0)</f>
        <v>#REF!</v>
      </c>
      <c r="FS125" s="323" t="e">
        <f>+FS121*VLOOKUP($FO$12,#REF!,2,0)</f>
        <v>#REF!</v>
      </c>
      <c r="FT125" s="323" t="e">
        <f>+FT121*VLOOKUP($FO$12,#REF!,2,0)</f>
        <v>#REF!</v>
      </c>
      <c r="FU125" s="323" t="e">
        <f>+FU121*VLOOKUP($FO$12,#REF!,2,0)</f>
        <v>#REF!</v>
      </c>
      <c r="FV125" s="323" t="e">
        <f>+FV121*VLOOKUP($FO$12,#REF!,2,0)</f>
        <v>#REF!</v>
      </c>
      <c r="FW125" s="323" t="e">
        <f>+FW121*VLOOKUP($FO$12,#REF!,2,0)</f>
        <v>#REF!</v>
      </c>
      <c r="FX125" s="323" t="e">
        <f>+FX121*VLOOKUP($FO$12,#REF!,2,0)</f>
        <v>#REF!</v>
      </c>
      <c r="FY125" s="323" t="e">
        <f>+FY121*VLOOKUP($FY$12,#REF!,2,0)</f>
        <v>#REF!</v>
      </c>
      <c r="FZ125" s="323" t="e">
        <f>+FZ121*VLOOKUP($FY$12,#REF!,2,0)</f>
        <v>#REF!</v>
      </c>
      <c r="GA125" s="323" t="e">
        <f>+GA121*VLOOKUP($FY$12,#REF!,2,0)</f>
        <v>#REF!</v>
      </c>
      <c r="GB125" s="323" t="e">
        <f>+GB121*VLOOKUP($FY$12,#REF!,2,0)</f>
        <v>#REF!</v>
      </c>
      <c r="GC125" s="323" t="e">
        <f>+GC121*VLOOKUP($FY$12,#REF!,2,0)</f>
        <v>#REF!</v>
      </c>
      <c r="GD125" s="323" t="e">
        <f>+GD121*VLOOKUP($FY$12,#REF!,2,0)</f>
        <v>#REF!</v>
      </c>
      <c r="GE125" s="323" t="e">
        <f>+GE121*VLOOKUP($FY$12,#REF!,2,0)</f>
        <v>#REF!</v>
      </c>
      <c r="GF125" s="323" t="e">
        <f>+GF121*VLOOKUP($FY$12,#REF!,2,0)</f>
        <v>#REF!</v>
      </c>
      <c r="GG125" s="323" t="e">
        <f>+GG121*VLOOKUP($FY$12,#REF!,2,0)</f>
        <v>#REF!</v>
      </c>
      <c r="GH125" s="323" t="e">
        <f>+GH121*VLOOKUP($FY$12,#REF!,2,0)</f>
        <v>#REF!</v>
      </c>
      <c r="GI125" s="323" t="e">
        <f>+GI121*VLOOKUP($GI$12,#REF!,2,0)</f>
        <v>#REF!</v>
      </c>
      <c r="GJ125" s="323" t="e">
        <f>+GJ121*VLOOKUP($GI$12,#REF!,2,0)</f>
        <v>#REF!</v>
      </c>
      <c r="GK125" s="323" t="e">
        <f>+GK121*VLOOKUP($GI$12,#REF!,2,0)</f>
        <v>#REF!</v>
      </c>
      <c r="GL125" s="323" t="e">
        <f>+GL121*VLOOKUP($GI$12,#REF!,2,0)</f>
        <v>#REF!</v>
      </c>
      <c r="GM125" s="323" t="e">
        <f>+GM121*VLOOKUP($GI$12,#REF!,2,0)</f>
        <v>#REF!</v>
      </c>
      <c r="GN125" s="323" t="e">
        <f>+GN121*VLOOKUP($GI$12,#REF!,2,0)</f>
        <v>#REF!</v>
      </c>
      <c r="GO125" s="323" t="e">
        <f>+GO121*VLOOKUP($GI$12,#REF!,2,0)</f>
        <v>#REF!</v>
      </c>
      <c r="GP125" s="323" t="e">
        <f>+GP121*VLOOKUP($GI$12,#REF!,2,0)</f>
        <v>#REF!</v>
      </c>
      <c r="GQ125" s="323" t="e">
        <f>+GQ121*VLOOKUP($GI$12,#REF!,2,0)</f>
        <v>#REF!</v>
      </c>
      <c r="GR125" s="323" t="e">
        <f>+GR121*VLOOKUP($GI$12,#REF!,2,0)</f>
        <v>#REF!</v>
      </c>
      <c r="GS125" s="323" t="e">
        <f>+GS121*VLOOKUP($GS$12,#REF!,2,0)</f>
        <v>#REF!</v>
      </c>
      <c r="GT125" s="323" t="e">
        <f>+GT121*VLOOKUP($GS$12,#REF!,2,0)</f>
        <v>#REF!</v>
      </c>
      <c r="GU125" s="323" t="e">
        <f>+GU121*VLOOKUP($GS$12,#REF!,2,0)</f>
        <v>#REF!</v>
      </c>
      <c r="GV125" s="323" t="e">
        <f>+GV121*VLOOKUP($GS$12,#REF!,2,0)</f>
        <v>#REF!</v>
      </c>
      <c r="GW125" s="323" t="e">
        <f>+GW121*VLOOKUP($GS$12,#REF!,2,0)</f>
        <v>#REF!</v>
      </c>
      <c r="GX125" s="323" t="e">
        <f>+GX121*VLOOKUP($GS$12,#REF!,2,0)</f>
        <v>#REF!</v>
      </c>
      <c r="GY125" s="323" t="e">
        <f>+GY121*VLOOKUP($GS$12,#REF!,2,0)</f>
        <v>#REF!</v>
      </c>
      <c r="GZ125" s="323" t="e">
        <f>+GZ121*VLOOKUP($GS$12,#REF!,2,0)</f>
        <v>#REF!</v>
      </c>
      <c r="HA125" s="323" t="e">
        <f>+HA121*VLOOKUP($GS$12,#REF!,2,0)</f>
        <v>#REF!</v>
      </c>
      <c r="HB125" s="323" t="e">
        <f>+HB121*VLOOKUP($GS$12,#REF!,2,0)</f>
        <v>#REF!</v>
      </c>
      <c r="HC125" s="317"/>
      <c r="HD125" s="317"/>
      <c r="HE125" s="317"/>
      <c r="HF125" s="317"/>
      <c r="HG125" s="317"/>
      <c r="HH125" s="317"/>
      <c r="HI125" s="317"/>
      <c r="HJ125" s="317"/>
      <c r="HK125" s="317"/>
      <c r="HL125" s="317"/>
      <c r="HM125" s="318"/>
      <c r="HN125" s="318"/>
      <c r="HO125" s="318"/>
      <c r="HP125" s="323" t="e">
        <f t="shared" si="270"/>
        <v>#REF!</v>
      </c>
      <c r="HR125" s="318"/>
      <c r="HS125" s="320"/>
      <c r="HT125" s="318"/>
      <c r="HV125" s="321"/>
      <c r="HW125" s="321"/>
      <c r="HX125" s="321"/>
      <c r="HY125" s="321"/>
      <c r="HZ125" s="321"/>
      <c r="IA125" s="321"/>
      <c r="IB125" s="321"/>
      <c r="IC125" s="321"/>
      <c r="ID125" s="321"/>
      <c r="IE125" s="321"/>
    </row>
    <row r="126" spans="2:239" s="319" customFormat="1" ht="30" hidden="1" customHeight="1">
      <c r="B126" s="839" t="s">
        <v>904</v>
      </c>
      <c r="C126" s="840"/>
      <c r="D126" s="840"/>
      <c r="E126" s="840"/>
      <c r="F126" s="840"/>
      <c r="G126" s="840"/>
      <c r="H126" s="840"/>
      <c r="I126" s="841"/>
      <c r="J126" s="322" t="s">
        <v>10</v>
      </c>
      <c r="K126" s="323" t="e">
        <f>+K122*VLOOKUP($K$12,#REF!,2,0)</f>
        <v>#REF!</v>
      </c>
      <c r="L126" s="323" t="e">
        <f>+L122*VLOOKUP($K$12,#REF!,2,0)</f>
        <v>#REF!</v>
      </c>
      <c r="M126" s="323" t="e">
        <f>+M122*VLOOKUP($K$12,#REF!,2,0)</f>
        <v>#REF!</v>
      </c>
      <c r="N126" s="323" t="e">
        <f>+N122*VLOOKUP($K$12,#REF!,2,0)</f>
        <v>#REF!</v>
      </c>
      <c r="O126" s="323" t="e">
        <f>+O122*VLOOKUP($K$12,#REF!,2,0)</f>
        <v>#REF!</v>
      </c>
      <c r="P126" s="323" t="e">
        <f>+P122*VLOOKUP($K$12,#REF!,2,0)</f>
        <v>#REF!</v>
      </c>
      <c r="Q126" s="323" t="e">
        <f>+Q122*VLOOKUP($K$12,#REF!,2,0)</f>
        <v>#REF!</v>
      </c>
      <c r="R126" s="323" t="e">
        <f>+R122*VLOOKUP($K$12,#REF!,2,0)</f>
        <v>#REF!</v>
      </c>
      <c r="S126" s="323" t="e">
        <f>+S122*VLOOKUP($K$12,#REF!,2,0)</f>
        <v>#REF!</v>
      </c>
      <c r="T126" s="323" t="e">
        <f>+T122*VLOOKUP($K$12,#REF!,2,0)</f>
        <v>#REF!</v>
      </c>
      <c r="U126" s="323" t="e">
        <f>+U122*VLOOKUP($U$12,#REF!,2,0)</f>
        <v>#REF!</v>
      </c>
      <c r="V126" s="323" t="e">
        <f>+V122*VLOOKUP($U$12,#REF!,2,0)</f>
        <v>#REF!</v>
      </c>
      <c r="W126" s="323" t="e">
        <f>+W122*VLOOKUP($U$12,#REF!,2,0)</f>
        <v>#REF!</v>
      </c>
      <c r="X126" s="323" t="e">
        <f>+X122*VLOOKUP($U$12,#REF!,2,0)</f>
        <v>#REF!</v>
      </c>
      <c r="Y126" s="323" t="e">
        <f>+Y122*VLOOKUP($U$12,#REF!,2,0)</f>
        <v>#REF!</v>
      </c>
      <c r="Z126" s="323" t="e">
        <f>+Z122*VLOOKUP($U$12,#REF!,2,0)</f>
        <v>#REF!</v>
      </c>
      <c r="AA126" s="323" t="e">
        <f>+AA122*VLOOKUP($U$12,#REF!,2,0)</f>
        <v>#REF!</v>
      </c>
      <c r="AB126" s="323" t="e">
        <f>+AB122*VLOOKUP($U$12,#REF!,2,0)</f>
        <v>#REF!</v>
      </c>
      <c r="AC126" s="323" t="e">
        <f>+AC122*VLOOKUP($U$12,#REF!,2,0)</f>
        <v>#REF!</v>
      </c>
      <c r="AD126" s="323" t="e">
        <f>+AD122*VLOOKUP($U$12,#REF!,2,0)</f>
        <v>#REF!</v>
      </c>
      <c r="AE126" s="323" t="e">
        <f>+AE122*VLOOKUP($AE$12,#REF!,2,0)</f>
        <v>#REF!</v>
      </c>
      <c r="AF126" s="323" t="e">
        <f>+AF122*VLOOKUP($AE$12,#REF!,2,0)</f>
        <v>#REF!</v>
      </c>
      <c r="AG126" s="323" t="e">
        <f>+AG122*VLOOKUP($AE$12,#REF!,2,0)</f>
        <v>#REF!</v>
      </c>
      <c r="AH126" s="323" t="e">
        <f>+AH122*VLOOKUP($AE$12,#REF!,2,0)</f>
        <v>#REF!</v>
      </c>
      <c r="AI126" s="323" t="e">
        <f>+AI122*VLOOKUP($AE$12,#REF!,2,0)</f>
        <v>#REF!</v>
      </c>
      <c r="AJ126" s="323" t="e">
        <f>+AJ122*VLOOKUP($AE$12,#REF!,2,0)</f>
        <v>#REF!</v>
      </c>
      <c r="AK126" s="323" t="e">
        <f>+AK122*VLOOKUP($AE$12,#REF!,2,0)</f>
        <v>#REF!</v>
      </c>
      <c r="AL126" s="323" t="e">
        <f>+AL122*VLOOKUP($AE$12,#REF!,2,0)</f>
        <v>#REF!</v>
      </c>
      <c r="AM126" s="323" t="e">
        <f>+AM122*VLOOKUP($AE$12,#REF!,2,0)</f>
        <v>#REF!</v>
      </c>
      <c r="AN126" s="323" t="e">
        <f>+AN122*VLOOKUP($AE$12,#REF!,2,0)</f>
        <v>#REF!</v>
      </c>
      <c r="AO126" s="323" t="e">
        <f>+AO122*VLOOKUP($AO$12,#REF!,2,0)</f>
        <v>#REF!</v>
      </c>
      <c r="AP126" s="323" t="e">
        <f>+AP122*VLOOKUP($AO$12,#REF!,2,0)</f>
        <v>#REF!</v>
      </c>
      <c r="AQ126" s="323" t="e">
        <f>+AQ122*VLOOKUP($AO$12,#REF!,2,0)</f>
        <v>#REF!</v>
      </c>
      <c r="AR126" s="323" t="e">
        <f>+AR122*VLOOKUP($AO$12,#REF!,2,0)</f>
        <v>#REF!</v>
      </c>
      <c r="AS126" s="323" t="e">
        <f>+AS122*VLOOKUP($AO$12,#REF!,2,0)</f>
        <v>#REF!</v>
      </c>
      <c r="AT126" s="323" t="e">
        <f>+AT122*VLOOKUP($AO$12,#REF!,2,0)</f>
        <v>#REF!</v>
      </c>
      <c r="AU126" s="323" t="e">
        <f>+AU122*VLOOKUP($AO$12,#REF!,2,0)</f>
        <v>#REF!</v>
      </c>
      <c r="AV126" s="323" t="e">
        <f>+AV122*VLOOKUP($AO$12,#REF!,2,0)</f>
        <v>#REF!</v>
      </c>
      <c r="AW126" s="323" t="e">
        <f>+AW122*VLOOKUP($AO$12,#REF!,2,0)</f>
        <v>#REF!</v>
      </c>
      <c r="AX126" s="323" t="e">
        <f>+AX122*VLOOKUP($AO$12,#REF!,2,0)</f>
        <v>#REF!</v>
      </c>
      <c r="AY126" s="323" t="e">
        <f>+AY122*VLOOKUP($AY$12,#REF!,2,0)</f>
        <v>#REF!</v>
      </c>
      <c r="AZ126" s="323" t="e">
        <f>+AZ122*VLOOKUP($AY$12,#REF!,2,0)</f>
        <v>#REF!</v>
      </c>
      <c r="BA126" s="323" t="e">
        <f>+BA122*VLOOKUP($AY$12,#REF!,2,0)</f>
        <v>#REF!</v>
      </c>
      <c r="BB126" s="323" t="e">
        <f>+BB122*VLOOKUP($AY$12,#REF!,2,0)</f>
        <v>#REF!</v>
      </c>
      <c r="BC126" s="323" t="e">
        <f>+BC122*VLOOKUP($AY$12,#REF!,2,0)</f>
        <v>#REF!</v>
      </c>
      <c r="BD126" s="323" t="e">
        <f>+BD122*VLOOKUP($AY$12,#REF!,2,0)</f>
        <v>#REF!</v>
      </c>
      <c r="BE126" s="323" t="e">
        <f>+BE122*VLOOKUP($AY$12,#REF!,2,0)</f>
        <v>#REF!</v>
      </c>
      <c r="BF126" s="323" t="e">
        <f>+BF122*VLOOKUP($AY$12,#REF!,2,0)</f>
        <v>#REF!</v>
      </c>
      <c r="BG126" s="323" t="e">
        <f>+BG122*VLOOKUP($AY$12,#REF!,2,0)</f>
        <v>#REF!</v>
      </c>
      <c r="BH126" s="323" t="e">
        <f>+BH122*VLOOKUP($AY$12,#REF!,2,0)</f>
        <v>#REF!</v>
      </c>
      <c r="BI126" s="323" t="e">
        <f>+BI122*VLOOKUP($BI$12,#REF!,2,0)</f>
        <v>#REF!</v>
      </c>
      <c r="BJ126" s="323" t="e">
        <f>+BJ122*VLOOKUP($BI$12,#REF!,2,0)</f>
        <v>#REF!</v>
      </c>
      <c r="BK126" s="323" t="e">
        <f>+BK122*VLOOKUP($BI$12,#REF!,2,0)</f>
        <v>#REF!</v>
      </c>
      <c r="BL126" s="323" t="e">
        <f>+BL122*VLOOKUP($BI$12,#REF!,2,0)</f>
        <v>#REF!</v>
      </c>
      <c r="BM126" s="323" t="e">
        <f>+BM122*VLOOKUP($BI$12,#REF!,2,0)</f>
        <v>#REF!</v>
      </c>
      <c r="BN126" s="323" t="e">
        <f>+BN122*VLOOKUP($BI$12,#REF!,2,0)</f>
        <v>#REF!</v>
      </c>
      <c r="BO126" s="323" t="e">
        <f>+BO122*VLOOKUP($BI$12,#REF!,2,0)</f>
        <v>#REF!</v>
      </c>
      <c r="BP126" s="323" t="e">
        <f>+BP122*VLOOKUP($BI$12,#REF!,2,0)</f>
        <v>#REF!</v>
      </c>
      <c r="BQ126" s="323" t="e">
        <f>+BQ122*VLOOKUP($BI$12,#REF!,2,0)</f>
        <v>#REF!</v>
      </c>
      <c r="BR126" s="323" t="e">
        <f>+BR122*VLOOKUP($BI$12,#REF!,2,0)</f>
        <v>#REF!</v>
      </c>
      <c r="BS126" s="323" t="e">
        <f>+BS122*VLOOKUP($BS$12,#REF!,2,0)</f>
        <v>#REF!</v>
      </c>
      <c r="BT126" s="323" t="e">
        <f>+BT122*VLOOKUP($BS$12,#REF!,2,0)</f>
        <v>#REF!</v>
      </c>
      <c r="BU126" s="323" t="e">
        <f>+BU122*VLOOKUP($BS$12,#REF!,2,0)</f>
        <v>#REF!</v>
      </c>
      <c r="BV126" s="323" t="e">
        <f>+BV122*VLOOKUP($BS$12,#REF!,2,0)</f>
        <v>#REF!</v>
      </c>
      <c r="BW126" s="323" t="e">
        <f>+BW122*VLOOKUP($BS$12,#REF!,2,0)</f>
        <v>#REF!</v>
      </c>
      <c r="BX126" s="323" t="e">
        <f>+BX122*VLOOKUP($BS$12,#REF!,2,0)</f>
        <v>#REF!</v>
      </c>
      <c r="BY126" s="323" t="e">
        <f>+BY122*VLOOKUP($BS$12,#REF!,2,0)</f>
        <v>#REF!</v>
      </c>
      <c r="BZ126" s="323" t="e">
        <f>+BZ122*VLOOKUP($BS$12,#REF!,2,0)</f>
        <v>#REF!</v>
      </c>
      <c r="CA126" s="323" t="e">
        <f>+CA122*VLOOKUP($BS$12,#REF!,2,0)</f>
        <v>#REF!</v>
      </c>
      <c r="CB126" s="323" t="e">
        <f>+CB122*VLOOKUP($BS$12,#REF!,2,0)</f>
        <v>#REF!</v>
      </c>
      <c r="CC126" s="323" t="e">
        <f>+CC122*VLOOKUP($CC$12,#REF!,2,0)</f>
        <v>#REF!</v>
      </c>
      <c r="CD126" s="323" t="e">
        <f>+CD122*VLOOKUP($CC$12,#REF!,2,0)</f>
        <v>#REF!</v>
      </c>
      <c r="CE126" s="323" t="e">
        <f>+CE122*VLOOKUP($CC$12,#REF!,2,0)</f>
        <v>#REF!</v>
      </c>
      <c r="CF126" s="323" t="e">
        <f>+CF122*VLOOKUP($CC$12,#REF!,2,0)</f>
        <v>#REF!</v>
      </c>
      <c r="CG126" s="323" t="e">
        <f>+CG122*VLOOKUP($CC$12,#REF!,2,0)</f>
        <v>#REF!</v>
      </c>
      <c r="CH126" s="323" t="e">
        <f>+CH122*VLOOKUP($CC$12,#REF!,2,0)</f>
        <v>#REF!</v>
      </c>
      <c r="CI126" s="323" t="e">
        <f>+CI122*VLOOKUP($CC$12,#REF!,2,0)</f>
        <v>#REF!</v>
      </c>
      <c r="CJ126" s="323" t="e">
        <f>+CJ122*VLOOKUP($CC$12,#REF!,2,0)</f>
        <v>#REF!</v>
      </c>
      <c r="CK126" s="323" t="e">
        <f>+CK122*VLOOKUP($CC$12,#REF!,2,0)</f>
        <v>#REF!</v>
      </c>
      <c r="CL126" s="323" t="e">
        <f>+CL122*VLOOKUP($CC$12,#REF!,2,0)</f>
        <v>#REF!</v>
      </c>
      <c r="CM126" s="323" t="e">
        <f>+CM122*VLOOKUP($CM$12,#REF!,2,0)</f>
        <v>#REF!</v>
      </c>
      <c r="CN126" s="323" t="e">
        <f>+CN122*VLOOKUP($CM$12,#REF!,2,0)</f>
        <v>#REF!</v>
      </c>
      <c r="CO126" s="323" t="e">
        <f>+CO122*VLOOKUP($CM$12,#REF!,2,0)</f>
        <v>#REF!</v>
      </c>
      <c r="CP126" s="323" t="e">
        <f>+CP122*VLOOKUP($CM$12,#REF!,2,0)</f>
        <v>#REF!</v>
      </c>
      <c r="CQ126" s="323" t="e">
        <f>+CQ122*VLOOKUP($CM$12,#REF!,2,0)</f>
        <v>#REF!</v>
      </c>
      <c r="CR126" s="323" t="e">
        <f>+CR122*VLOOKUP($CM$12,#REF!,2,0)</f>
        <v>#REF!</v>
      </c>
      <c r="CS126" s="323" t="e">
        <f>+CS122*VLOOKUP($CM$12,#REF!,2,0)</f>
        <v>#REF!</v>
      </c>
      <c r="CT126" s="323" t="e">
        <f>+CT122*VLOOKUP($CM$12,#REF!,2,0)</f>
        <v>#REF!</v>
      </c>
      <c r="CU126" s="323" t="e">
        <f>+CU122*VLOOKUP($CM$12,#REF!,2,0)</f>
        <v>#REF!</v>
      </c>
      <c r="CV126" s="323" t="e">
        <f>+CV122*VLOOKUP($CM$12,#REF!,2,0)</f>
        <v>#REF!</v>
      </c>
      <c r="CW126" s="323" t="e">
        <f>+CW122*VLOOKUP($CW$12,#REF!,2,0)</f>
        <v>#REF!</v>
      </c>
      <c r="CX126" s="323" t="e">
        <f>+CX122*VLOOKUP($CW$12,#REF!,2,0)</f>
        <v>#REF!</v>
      </c>
      <c r="CY126" s="323" t="e">
        <f>+CY122*VLOOKUP($CW$12,#REF!,2,0)</f>
        <v>#REF!</v>
      </c>
      <c r="CZ126" s="323" t="e">
        <f>+CZ122*VLOOKUP($CW$12,#REF!,2,0)</f>
        <v>#REF!</v>
      </c>
      <c r="DA126" s="323" t="e">
        <f>+DA122*VLOOKUP($CW$12,#REF!,2,0)</f>
        <v>#REF!</v>
      </c>
      <c r="DB126" s="323" t="e">
        <f>+DB122*VLOOKUP($CW$12,#REF!,2,0)</f>
        <v>#REF!</v>
      </c>
      <c r="DC126" s="323" t="e">
        <f>+DC122*VLOOKUP($CW$12,#REF!,2,0)</f>
        <v>#REF!</v>
      </c>
      <c r="DD126" s="323" t="e">
        <f>+DD122*VLOOKUP($CW$12,#REF!,2,0)</f>
        <v>#REF!</v>
      </c>
      <c r="DE126" s="323" t="e">
        <f>+DE122*VLOOKUP($CW$12,#REF!,2,0)</f>
        <v>#REF!</v>
      </c>
      <c r="DF126" s="323" t="e">
        <f>+DF122*VLOOKUP($CW$12,#REF!,2,0)</f>
        <v>#REF!</v>
      </c>
      <c r="DG126" s="323" t="e">
        <f>+DG122*VLOOKUP($DG$12,#REF!,2,0)</f>
        <v>#REF!</v>
      </c>
      <c r="DH126" s="323" t="e">
        <f>+DH122*VLOOKUP($DG$12,#REF!,2,0)</f>
        <v>#REF!</v>
      </c>
      <c r="DI126" s="323" t="e">
        <f>+DI122*VLOOKUP($DG$12,#REF!,2,0)</f>
        <v>#REF!</v>
      </c>
      <c r="DJ126" s="323" t="e">
        <f>+DJ122*VLOOKUP($DG$12,#REF!,2,0)</f>
        <v>#REF!</v>
      </c>
      <c r="DK126" s="323" t="e">
        <f>+DK122*VLOOKUP($DG$12,#REF!,2,0)</f>
        <v>#REF!</v>
      </c>
      <c r="DL126" s="323" t="e">
        <f>+DL122*VLOOKUP($DG$12,#REF!,2,0)</f>
        <v>#REF!</v>
      </c>
      <c r="DM126" s="323" t="e">
        <f>+DM122*VLOOKUP($DG$12,#REF!,2,0)</f>
        <v>#REF!</v>
      </c>
      <c r="DN126" s="323" t="e">
        <f>+DN122*VLOOKUP($DG$12,#REF!,2,0)</f>
        <v>#REF!</v>
      </c>
      <c r="DO126" s="323" t="e">
        <f>+DO122*VLOOKUP($DG$12,#REF!,2,0)</f>
        <v>#REF!</v>
      </c>
      <c r="DP126" s="323" t="e">
        <f>+DP122*VLOOKUP($DG$12,#REF!,2,0)</f>
        <v>#REF!</v>
      </c>
      <c r="DQ126" s="323" t="e">
        <f>+DQ122*VLOOKUP($DQ$12,#REF!,2,0)</f>
        <v>#REF!</v>
      </c>
      <c r="DR126" s="323" t="e">
        <f>+DR122*VLOOKUP($DQ$12,#REF!,2,0)</f>
        <v>#REF!</v>
      </c>
      <c r="DS126" s="323" t="e">
        <f>+DS122*VLOOKUP($DQ$12,#REF!,2,0)</f>
        <v>#REF!</v>
      </c>
      <c r="DT126" s="323" t="e">
        <f>+DT122*VLOOKUP($DQ$12,#REF!,2,0)</f>
        <v>#REF!</v>
      </c>
      <c r="DU126" s="323" t="e">
        <f>+DU122*VLOOKUP($DQ$12,#REF!,2,0)</f>
        <v>#REF!</v>
      </c>
      <c r="DV126" s="323" t="e">
        <f>+DV122*VLOOKUP($DQ$12,#REF!,2,0)</f>
        <v>#REF!</v>
      </c>
      <c r="DW126" s="323" t="e">
        <f>+DW122*VLOOKUP($DQ$12,#REF!,2,0)</f>
        <v>#REF!</v>
      </c>
      <c r="DX126" s="323" t="e">
        <f>+DX122*VLOOKUP($DQ$12,#REF!,2,0)</f>
        <v>#REF!</v>
      </c>
      <c r="DY126" s="323" t="e">
        <f>+DY122*VLOOKUP($DQ$12,#REF!,2,0)</f>
        <v>#REF!</v>
      </c>
      <c r="DZ126" s="323" t="e">
        <f>+DZ122*VLOOKUP($DQ$12,#REF!,2,0)</f>
        <v>#REF!</v>
      </c>
      <c r="EA126" s="323" t="e">
        <f>+EA122*VLOOKUP($EA$12,#REF!,2,0)</f>
        <v>#REF!</v>
      </c>
      <c r="EB126" s="323" t="e">
        <f>+EB122*VLOOKUP($EA$12,#REF!,2,0)</f>
        <v>#REF!</v>
      </c>
      <c r="EC126" s="323" t="e">
        <f>+EC122*VLOOKUP($EA$12,#REF!,2,0)</f>
        <v>#REF!</v>
      </c>
      <c r="ED126" s="323" t="e">
        <f>+ED122*VLOOKUP($EA$12,#REF!,2,0)</f>
        <v>#REF!</v>
      </c>
      <c r="EE126" s="323" t="e">
        <f>+EE122*VLOOKUP($EA$12,#REF!,2,0)</f>
        <v>#REF!</v>
      </c>
      <c r="EF126" s="323" t="e">
        <f>+EF122*VLOOKUP($EA$12,#REF!,2,0)</f>
        <v>#REF!</v>
      </c>
      <c r="EG126" s="323" t="e">
        <f>+EG122*VLOOKUP($EA$12,#REF!,2,0)</f>
        <v>#REF!</v>
      </c>
      <c r="EH126" s="323" t="e">
        <f>+EH122*VLOOKUP($EA$12,#REF!,2,0)</f>
        <v>#REF!</v>
      </c>
      <c r="EI126" s="323" t="e">
        <f>+EI122*VLOOKUP($EA$12,#REF!,2,0)</f>
        <v>#REF!</v>
      </c>
      <c r="EJ126" s="323" t="e">
        <f>+EJ122*VLOOKUP($EA$12,#REF!,2,0)</f>
        <v>#REF!</v>
      </c>
      <c r="EK126" s="323" t="e">
        <f>+EK122*VLOOKUP($EK$12,#REF!,2,0)</f>
        <v>#REF!</v>
      </c>
      <c r="EL126" s="323" t="e">
        <f>+EL122*VLOOKUP($EK$12,#REF!,2,0)</f>
        <v>#REF!</v>
      </c>
      <c r="EM126" s="323" t="e">
        <f>+EM122*VLOOKUP($EK$12,#REF!,2,0)</f>
        <v>#REF!</v>
      </c>
      <c r="EN126" s="323" t="e">
        <f>+EN122*VLOOKUP($EK$12,#REF!,2,0)</f>
        <v>#REF!</v>
      </c>
      <c r="EO126" s="323" t="e">
        <f>+EO122*VLOOKUP($EK$12,#REF!,2,0)</f>
        <v>#REF!</v>
      </c>
      <c r="EP126" s="323" t="e">
        <f>+EP122*VLOOKUP($EK$12,#REF!,2,0)</f>
        <v>#REF!</v>
      </c>
      <c r="EQ126" s="323" t="e">
        <f>+EQ122*VLOOKUP($EK$12,#REF!,2,0)</f>
        <v>#REF!</v>
      </c>
      <c r="ER126" s="323" t="e">
        <f>+ER122*VLOOKUP($EK$12,#REF!,2,0)</f>
        <v>#REF!</v>
      </c>
      <c r="ES126" s="323" t="e">
        <f>+ES122*VLOOKUP($EK$12,#REF!,2,0)</f>
        <v>#REF!</v>
      </c>
      <c r="ET126" s="323" t="e">
        <f>+ET122*VLOOKUP($EK$12,#REF!,2,0)</f>
        <v>#REF!</v>
      </c>
      <c r="EU126" s="323" t="e">
        <f>+EU122*VLOOKUP($EU$12,#REF!,2,0)</f>
        <v>#REF!</v>
      </c>
      <c r="EV126" s="323" t="e">
        <f>+EV122*VLOOKUP($EU$12,#REF!,2,0)</f>
        <v>#REF!</v>
      </c>
      <c r="EW126" s="323" t="e">
        <f>+EW122*VLOOKUP($EU$12,#REF!,2,0)</f>
        <v>#REF!</v>
      </c>
      <c r="EX126" s="323" t="e">
        <f>+EX122*VLOOKUP($EU$12,#REF!,2,0)</f>
        <v>#REF!</v>
      </c>
      <c r="EY126" s="323" t="e">
        <f>+EY122*VLOOKUP($EU$12,#REF!,2,0)</f>
        <v>#REF!</v>
      </c>
      <c r="EZ126" s="323" t="e">
        <f>+EZ122*VLOOKUP($EU$12,#REF!,2,0)</f>
        <v>#REF!</v>
      </c>
      <c r="FA126" s="323" t="e">
        <f>+FA122*VLOOKUP($EU$12,#REF!,2,0)</f>
        <v>#REF!</v>
      </c>
      <c r="FB126" s="323" t="e">
        <f>+FB122*VLOOKUP($EU$12,#REF!,2,0)</f>
        <v>#REF!</v>
      </c>
      <c r="FC126" s="323" t="e">
        <f>+FC122*VLOOKUP($EU$12,#REF!,2,0)</f>
        <v>#REF!</v>
      </c>
      <c r="FD126" s="323" t="e">
        <f>+FD122*VLOOKUP($EU$12,#REF!,2,0)</f>
        <v>#REF!</v>
      </c>
      <c r="FE126" s="323" t="e">
        <f>+FE122*VLOOKUP($FE$12,#REF!,2,0)</f>
        <v>#REF!</v>
      </c>
      <c r="FF126" s="323" t="e">
        <f>+FF122*VLOOKUP($FE$12,#REF!,2,0)</f>
        <v>#REF!</v>
      </c>
      <c r="FG126" s="323" t="e">
        <f>+FG122*VLOOKUP($FE$12,#REF!,2,0)</f>
        <v>#REF!</v>
      </c>
      <c r="FH126" s="323" t="e">
        <f>+FH122*VLOOKUP($FE$12,#REF!,2,0)</f>
        <v>#REF!</v>
      </c>
      <c r="FI126" s="323" t="e">
        <f>+FI122*VLOOKUP($FE$12,#REF!,2,0)</f>
        <v>#REF!</v>
      </c>
      <c r="FJ126" s="323" t="e">
        <f>+FJ122*VLOOKUP($FE$12,#REF!,2,0)</f>
        <v>#REF!</v>
      </c>
      <c r="FK126" s="323" t="e">
        <f>+FK122*VLOOKUP($FE$12,#REF!,2,0)</f>
        <v>#REF!</v>
      </c>
      <c r="FL126" s="323" t="e">
        <f>+FL122*VLOOKUP($FE$12,#REF!,2,0)</f>
        <v>#REF!</v>
      </c>
      <c r="FM126" s="323" t="e">
        <f>+FM122*VLOOKUP($FE$12,#REF!,2,0)</f>
        <v>#REF!</v>
      </c>
      <c r="FN126" s="323" t="e">
        <f>+FN122*VLOOKUP($FE$12,#REF!,2,0)</f>
        <v>#REF!</v>
      </c>
      <c r="FO126" s="323" t="e">
        <f>+FO122*VLOOKUP($FO$12,#REF!,2,0)</f>
        <v>#REF!</v>
      </c>
      <c r="FP126" s="323" t="e">
        <f>+FP122*VLOOKUP($FO$12,#REF!,2,0)</f>
        <v>#REF!</v>
      </c>
      <c r="FQ126" s="323" t="e">
        <f>+FQ122*VLOOKUP($FO$12,#REF!,2,0)</f>
        <v>#REF!</v>
      </c>
      <c r="FR126" s="323" t="e">
        <f>+FR122*VLOOKUP($FO$12,#REF!,2,0)</f>
        <v>#REF!</v>
      </c>
      <c r="FS126" s="323" t="e">
        <f>+FS122*VLOOKUP($FO$12,#REF!,2,0)</f>
        <v>#REF!</v>
      </c>
      <c r="FT126" s="323" t="e">
        <f>+FT122*VLOOKUP($FO$12,#REF!,2,0)</f>
        <v>#REF!</v>
      </c>
      <c r="FU126" s="323" t="e">
        <f>+FU122*VLOOKUP($FO$12,#REF!,2,0)</f>
        <v>#REF!</v>
      </c>
      <c r="FV126" s="323" t="e">
        <f>+FV122*VLOOKUP($FO$12,#REF!,2,0)</f>
        <v>#REF!</v>
      </c>
      <c r="FW126" s="323" t="e">
        <f>+FW122*VLOOKUP($FO$12,#REF!,2,0)</f>
        <v>#REF!</v>
      </c>
      <c r="FX126" s="323" t="e">
        <f>+FX122*VLOOKUP($FO$12,#REF!,2,0)</f>
        <v>#REF!</v>
      </c>
      <c r="FY126" s="323" t="e">
        <f>+FY122*VLOOKUP($FY$12,#REF!,2,0)</f>
        <v>#REF!</v>
      </c>
      <c r="FZ126" s="323" t="e">
        <f>+FZ122*VLOOKUP($FY$12,#REF!,2,0)</f>
        <v>#REF!</v>
      </c>
      <c r="GA126" s="323" t="e">
        <f>+GA122*VLOOKUP($FY$12,#REF!,2,0)</f>
        <v>#REF!</v>
      </c>
      <c r="GB126" s="323" t="e">
        <f>+GB122*VLOOKUP($FY$12,#REF!,2,0)</f>
        <v>#REF!</v>
      </c>
      <c r="GC126" s="323" t="e">
        <f>+GC122*VLOOKUP($FY$12,#REF!,2,0)</f>
        <v>#REF!</v>
      </c>
      <c r="GD126" s="323" t="e">
        <f>+GD122*VLOOKUP($FY$12,#REF!,2,0)</f>
        <v>#REF!</v>
      </c>
      <c r="GE126" s="323" t="e">
        <f>+GE122*VLOOKUP($FY$12,#REF!,2,0)</f>
        <v>#REF!</v>
      </c>
      <c r="GF126" s="323" t="e">
        <f>+GF122*VLOOKUP($FY$12,#REF!,2,0)</f>
        <v>#REF!</v>
      </c>
      <c r="GG126" s="323" t="e">
        <f>+GG122*VLOOKUP($FY$12,#REF!,2,0)</f>
        <v>#REF!</v>
      </c>
      <c r="GH126" s="323" t="e">
        <f>+GH122*VLOOKUP($FY$12,#REF!,2,0)</f>
        <v>#REF!</v>
      </c>
      <c r="GI126" s="323" t="e">
        <f>+GI122*VLOOKUP($GI$12,#REF!,2,0)</f>
        <v>#REF!</v>
      </c>
      <c r="GJ126" s="323" t="e">
        <f>+GJ122*VLOOKUP($GI$12,#REF!,2,0)</f>
        <v>#REF!</v>
      </c>
      <c r="GK126" s="323" t="e">
        <f>+GK122*VLOOKUP($GI$12,#REF!,2,0)</f>
        <v>#REF!</v>
      </c>
      <c r="GL126" s="323" t="e">
        <f>+GL122*VLOOKUP($GI$12,#REF!,2,0)</f>
        <v>#REF!</v>
      </c>
      <c r="GM126" s="323" t="e">
        <f>+GM122*VLOOKUP($GI$12,#REF!,2,0)</f>
        <v>#REF!</v>
      </c>
      <c r="GN126" s="323" t="e">
        <f>+GN122*VLOOKUP($GI$12,#REF!,2,0)</f>
        <v>#REF!</v>
      </c>
      <c r="GO126" s="323" t="e">
        <f>+GO122*VLOOKUP($GI$12,#REF!,2,0)</f>
        <v>#REF!</v>
      </c>
      <c r="GP126" s="323" t="e">
        <f>+GP122*VLOOKUP($GI$12,#REF!,2,0)</f>
        <v>#REF!</v>
      </c>
      <c r="GQ126" s="323" t="e">
        <f>+GQ122*VLOOKUP($GI$12,#REF!,2,0)</f>
        <v>#REF!</v>
      </c>
      <c r="GR126" s="323" t="e">
        <f>+GR122*VLOOKUP($GI$12,#REF!,2,0)</f>
        <v>#REF!</v>
      </c>
      <c r="GS126" s="323" t="e">
        <f>+GS122*VLOOKUP($GS$12,#REF!,2,0)</f>
        <v>#REF!</v>
      </c>
      <c r="GT126" s="323" t="e">
        <f>+GT122*VLOOKUP($GS$12,#REF!,2,0)</f>
        <v>#REF!</v>
      </c>
      <c r="GU126" s="323" t="e">
        <f>+GU122*VLOOKUP($GS$12,#REF!,2,0)</f>
        <v>#REF!</v>
      </c>
      <c r="GV126" s="323" t="e">
        <f>+GV122*VLOOKUP($GS$12,#REF!,2,0)</f>
        <v>#REF!</v>
      </c>
      <c r="GW126" s="323" t="e">
        <f>+GW122*VLOOKUP($GS$12,#REF!,2,0)</f>
        <v>#REF!</v>
      </c>
      <c r="GX126" s="323" t="e">
        <f>+GX122*VLOOKUP($GS$12,#REF!,2,0)</f>
        <v>#REF!</v>
      </c>
      <c r="GY126" s="323" t="e">
        <f>+GY122*VLOOKUP($GS$12,#REF!,2,0)</f>
        <v>#REF!</v>
      </c>
      <c r="GZ126" s="323" t="e">
        <f>+GZ122*VLOOKUP($GS$12,#REF!,2,0)</f>
        <v>#REF!</v>
      </c>
      <c r="HA126" s="323" t="e">
        <f>+HA122*VLOOKUP($GS$12,#REF!,2,0)</f>
        <v>#REF!</v>
      </c>
      <c r="HB126" s="323" t="e">
        <f>+HB122*VLOOKUP($GS$12,#REF!,2,0)</f>
        <v>#REF!</v>
      </c>
      <c r="HC126" s="317"/>
      <c r="HD126" s="317"/>
      <c r="HE126" s="317"/>
      <c r="HF126" s="317"/>
      <c r="HG126" s="317"/>
      <c r="HH126" s="317"/>
      <c r="HI126" s="317"/>
      <c r="HJ126" s="317"/>
      <c r="HK126" s="317"/>
      <c r="HL126" s="317"/>
      <c r="HM126" s="318"/>
      <c r="HN126" s="318"/>
      <c r="HO126" s="318"/>
      <c r="HP126" s="323" t="e">
        <f t="shared" si="270"/>
        <v>#REF!</v>
      </c>
      <c r="HR126" s="318"/>
      <c r="HS126" s="320"/>
      <c r="HT126" s="318"/>
      <c r="HV126" s="321"/>
      <c r="HW126" s="321"/>
      <c r="HX126" s="321"/>
      <c r="HY126" s="321"/>
      <c r="HZ126" s="321"/>
      <c r="IA126" s="321"/>
      <c r="IB126" s="321"/>
      <c r="IC126" s="321"/>
      <c r="ID126" s="321"/>
      <c r="IE126" s="321"/>
    </row>
    <row r="127" spans="2:239" s="319" customFormat="1" ht="30" hidden="1" customHeight="1">
      <c r="B127" s="839" t="s">
        <v>904</v>
      </c>
      <c r="C127" s="840"/>
      <c r="D127" s="840"/>
      <c r="E127" s="840"/>
      <c r="F127" s="840"/>
      <c r="G127" s="840"/>
      <c r="H127" s="840"/>
      <c r="I127" s="841"/>
      <c r="J127" s="322" t="s">
        <v>11</v>
      </c>
      <c r="K127" s="323" t="e">
        <f>+K123*VLOOKUP($K$12,#REF!,2,0)</f>
        <v>#REF!</v>
      </c>
      <c r="L127" s="323" t="e">
        <f>+L123*VLOOKUP($K$12,#REF!,2,0)</f>
        <v>#REF!</v>
      </c>
      <c r="M127" s="323" t="e">
        <f>+M123*VLOOKUP($K$12,#REF!,2,0)</f>
        <v>#REF!</v>
      </c>
      <c r="N127" s="323" t="e">
        <f>+N123*VLOOKUP($K$12,#REF!,2,0)</f>
        <v>#REF!</v>
      </c>
      <c r="O127" s="323" t="e">
        <f>+O123*VLOOKUP($K$12,#REF!,2,0)</f>
        <v>#REF!</v>
      </c>
      <c r="P127" s="323" t="e">
        <f>+P123*VLOOKUP($K$12,#REF!,2,0)</f>
        <v>#REF!</v>
      </c>
      <c r="Q127" s="323" t="e">
        <f>+Q123*VLOOKUP($K$12,#REF!,2,0)</f>
        <v>#REF!</v>
      </c>
      <c r="R127" s="323" t="e">
        <f>+R123*VLOOKUP($K$12,#REF!,2,0)</f>
        <v>#REF!</v>
      </c>
      <c r="S127" s="323" t="e">
        <f>+S123*VLOOKUP($K$12,#REF!,2,0)</f>
        <v>#REF!</v>
      </c>
      <c r="T127" s="323" t="e">
        <f>+T123*VLOOKUP($K$12,#REF!,2,0)</f>
        <v>#REF!</v>
      </c>
      <c r="U127" s="323" t="e">
        <f>+U123*VLOOKUP($U$12,#REF!,2,0)</f>
        <v>#REF!</v>
      </c>
      <c r="V127" s="323" t="e">
        <f>+V123*VLOOKUP($U$12,#REF!,2,0)</f>
        <v>#REF!</v>
      </c>
      <c r="W127" s="323" t="e">
        <f>+W123*VLOOKUP($U$12,#REF!,2,0)</f>
        <v>#REF!</v>
      </c>
      <c r="X127" s="323" t="e">
        <f>+X123*VLOOKUP($U$12,#REF!,2,0)</f>
        <v>#REF!</v>
      </c>
      <c r="Y127" s="323" t="e">
        <f>+Y123*VLOOKUP($U$12,#REF!,2,0)</f>
        <v>#REF!</v>
      </c>
      <c r="Z127" s="323" t="e">
        <f>+Z123*VLOOKUP($U$12,#REF!,2,0)</f>
        <v>#REF!</v>
      </c>
      <c r="AA127" s="323" t="e">
        <f>+AA123*VLOOKUP($U$12,#REF!,2,0)</f>
        <v>#REF!</v>
      </c>
      <c r="AB127" s="323" t="e">
        <f>+AB123*VLOOKUP($U$12,#REF!,2,0)</f>
        <v>#REF!</v>
      </c>
      <c r="AC127" s="323" t="e">
        <f>+AC123*VLOOKUP($U$12,#REF!,2,0)</f>
        <v>#REF!</v>
      </c>
      <c r="AD127" s="323" t="e">
        <f>+AD123*VLOOKUP($U$12,#REF!,2,0)</f>
        <v>#REF!</v>
      </c>
      <c r="AE127" s="323" t="e">
        <f>+AE123*VLOOKUP($AE$12,#REF!,2,0)</f>
        <v>#REF!</v>
      </c>
      <c r="AF127" s="323" t="e">
        <f>+AF123*VLOOKUP($AE$12,#REF!,2,0)</f>
        <v>#REF!</v>
      </c>
      <c r="AG127" s="323" t="e">
        <f>+AG123*VLOOKUP($AE$12,#REF!,2,0)</f>
        <v>#REF!</v>
      </c>
      <c r="AH127" s="323" t="e">
        <f>+AH123*VLOOKUP($AE$12,#REF!,2,0)</f>
        <v>#REF!</v>
      </c>
      <c r="AI127" s="323" t="e">
        <f>+AI123*VLOOKUP($AE$12,#REF!,2,0)</f>
        <v>#REF!</v>
      </c>
      <c r="AJ127" s="323" t="e">
        <f>+AJ123*VLOOKUP($AE$12,#REF!,2,0)</f>
        <v>#REF!</v>
      </c>
      <c r="AK127" s="323" t="e">
        <f>+AK123*VLOOKUP($AE$12,#REF!,2,0)</f>
        <v>#REF!</v>
      </c>
      <c r="AL127" s="323" t="e">
        <f>+AL123*VLOOKUP($AE$12,#REF!,2,0)</f>
        <v>#REF!</v>
      </c>
      <c r="AM127" s="323" t="e">
        <f>+AM123*VLOOKUP($AE$12,#REF!,2,0)</f>
        <v>#REF!</v>
      </c>
      <c r="AN127" s="323" t="e">
        <f>+AN123*VLOOKUP($AE$12,#REF!,2,0)</f>
        <v>#REF!</v>
      </c>
      <c r="AO127" s="323" t="e">
        <f>+AO123*VLOOKUP($AO$12,#REF!,2,0)</f>
        <v>#REF!</v>
      </c>
      <c r="AP127" s="323" t="e">
        <f>+AP123*VLOOKUP($AO$12,#REF!,2,0)</f>
        <v>#REF!</v>
      </c>
      <c r="AQ127" s="323" t="e">
        <f>+AQ123*VLOOKUP($AO$12,#REF!,2,0)</f>
        <v>#REF!</v>
      </c>
      <c r="AR127" s="323" t="e">
        <f>+AR123*VLOOKUP($AO$12,#REF!,2,0)</f>
        <v>#REF!</v>
      </c>
      <c r="AS127" s="323" t="e">
        <f>+AS123*VLOOKUP($AO$12,#REF!,2,0)</f>
        <v>#REF!</v>
      </c>
      <c r="AT127" s="323" t="e">
        <f>+AT123*VLOOKUP($AO$12,#REF!,2,0)</f>
        <v>#REF!</v>
      </c>
      <c r="AU127" s="323" t="e">
        <f>+AU123*VLOOKUP($AO$12,#REF!,2,0)</f>
        <v>#REF!</v>
      </c>
      <c r="AV127" s="323" t="e">
        <f>+AV123*VLOOKUP($AO$12,#REF!,2,0)</f>
        <v>#REF!</v>
      </c>
      <c r="AW127" s="323" t="e">
        <f>+AW123*VLOOKUP($AO$12,#REF!,2,0)</f>
        <v>#REF!</v>
      </c>
      <c r="AX127" s="323" t="e">
        <f>+AX123*VLOOKUP($AO$12,#REF!,2,0)</f>
        <v>#REF!</v>
      </c>
      <c r="AY127" s="323" t="e">
        <f>+AY123*VLOOKUP($AY$12,#REF!,2,0)</f>
        <v>#REF!</v>
      </c>
      <c r="AZ127" s="323" t="e">
        <f>+AZ123*VLOOKUP($AY$12,#REF!,2,0)</f>
        <v>#REF!</v>
      </c>
      <c r="BA127" s="323" t="e">
        <f>+BA123*VLOOKUP($AY$12,#REF!,2,0)</f>
        <v>#REF!</v>
      </c>
      <c r="BB127" s="323" t="e">
        <f>+BB123*VLOOKUP($AY$12,#REF!,2,0)</f>
        <v>#REF!</v>
      </c>
      <c r="BC127" s="323" t="e">
        <f>+BC123*VLOOKUP($AY$12,#REF!,2,0)</f>
        <v>#REF!</v>
      </c>
      <c r="BD127" s="323" t="e">
        <f>+BD123*VLOOKUP($AY$12,#REF!,2,0)</f>
        <v>#REF!</v>
      </c>
      <c r="BE127" s="323" t="e">
        <f>+BE123*VLOOKUP($AY$12,#REF!,2,0)</f>
        <v>#REF!</v>
      </c>
      <c r="BF127" s="323" t="e">
        <f>+BF123*VLOOKUP($AY$12,#REF!,2,0)</f>
        <v>#REF!</v>
      </c>
      <c r="BG127" s="323" t="e">
        <f>+BG123*VLOOKUP($AY$12,#REF!,2,0)</f>
        <v>#REF!</v>
      </c>
      <c r="BH127" s="323" t="e">
        <f>+BH123*VLOOKUP($AY$12,#REF!,2,0)</f>
        <v>#REF!</v>
      </c>
      <c r="BI127" s="323" t="e">
        <f>+BI123*VLOOKUP($BI$12,#REF!,2,0)</f>
        <v>#REF!</v>
      </c>
      <c r="BJ127" s="323" t="e">
        <f>+BJ123*VLOOKUP($BI$12,#REF!,2,0)</f>
        <v>#REF!</v>
      </c>
      <c r="BK127" s="323" t="e">
        <f>+BK123*VLOOKUP($BI$12,#REF!,2,0)</f>
        <v>#REF!</v>
      </c>
      <c r="BL127" s="323" t="e">
        <f>+BL123*VLOOKUP($BI$12,#REF!,2,0)</f>
        <v>#REF!</v>
      </c>
      <c r="BM127" s="323" t="e">
        <f>+BM123*VLOOKUP($BI$12,#REF!,2,0)</f>
        <v>#REF!</v>
      </c>
      <c r="BN127" s="323" t="e">
        <f>+BN123*VLOOKUP($BI$12,#REF!,2,0)</f>
        <v>#REF!</v>
      </c>
      <c r="BO127" s="323" t="e">
        <f>+BO123*VLOOKUP($BI$12,#REF!,2,0)</f>
        <v>#REF!</v>
      </c>
      <c r="BP127" s="323" t="e">
        <f>+BP123*VLOOKUP($BI$12,#REF!,2,0)</f>
        <v>#REF!</v>
      </c>
      <c r="BQ127" s="323" t="e">
        <f>+BQ123*VLOOKUP($BI$12,#REF!,2,0)</f>
        <v>#REF!</v>
      </c>
      <c r="BR127" s="323" t="e">
        <f>+BR123*VLOOKUP($BI$12,#REF!,2,0)</f>
        <v>#REF!</v>
      </c>
      <c r="BS127" s="323" t="e">
        <f>+BS123*VLOOKUP($BS$12,#REF!,2,0)</f>
        <v>#REF!</v>
      </c>
      <c r="BT127" s="323" t="e">
        <f>+BT123*VLOOKUP($BS$12,#REF!,2,0)</f>
        <v>#REF!</v>
      </c>
      <c r="BU127" s="323" t="e">
        <f>+BU123*VLOOKUP($BS$12,#REF!,2,0)</f>
        <v>#REF!</v>
      </c>
      <c r="BV127" s="323" t="e">
        <f>+BV123*VLOOKUP($BS$12,#REF!,2,0)</f>
        <v>#REF!</v>
      </c>
      <c r="BW127" s="323" t="e">
        <f>+BW123*VLOOKUP($BS$12,#REF!,2,0)</f>
        <v>#REF!</v>
      </c>
      <c r="BX127" s="323" t="e">
        <f>+BX123*VLOOKUP($BS$12,#REF!,2,0)</f>
        <v>#REF!</v>
      </c>
      <c r="BY127" s="323" t="e">
        <f>+BY123*VLOOKUP($BS$12,#REF!,2,0)</f>
        <v>#REF!</v>
      </c>
      <c r="BZ127" s="323" t="e">
        <f>+BZ123*VLOOKUP($BS$12,#REF!,2,0)</f>
        <v>#REF!</v>
      </c>
      <c r="CA127" s="323" t="e">
        <f>+CA123*VLOOKUP($BS$12,#REF!,2,0)</f>
        <v>#REF!</v>
      </c>
      <c r="CB127" s="323" t="e">
        <f>+CB123*VLOOKUP($BS$12,#REF!,2,0)</f>
        <v>#REF!</v>
      </c>
      <c r="CC127" s="323" t="e">
        <f>+CC123*VLOOKUP($CC$12,#REF!,2,0)</f>
        <v>#REF!</v>
      </c>
      <c r="CD127" s="323" t="e">
        <f>+CD123*VLOOKUP($CC$12,#REF!,2,0)</f>
        <v>#REF!</v>
      </c>
      <c r="CE127" s="323" t="e">
        <f>+CE123*VLOOKUP($CC$12,#REF!,2,0)</f>
        <v>#REF!</v>
      </c>
      <c r="CF127" s="323" t="e">
        <f>+CF123*VLOOKUP($CC$12,#REF!,2,0)</f>
        <v>#REF!</v>
      </c>
      <c r="CG127" s="323" t="e">
        <f>+CG123*VLOOKUP($CC$12,#REF!,2,0)</f>
        <v>#REF!</v>
      </c>
      <c r="CH127" s="323" t="e">
        <f>+CH123*VLOOKUP($CC$12,#REF!,2,0)</f>
        <v>#REF!</v>
      </c>
      <c r="CI127" s="323" t="e">
        <f>+CI123*VLOOKUP($CC$12,#REF!,2,0)</f>
        <v>#REF!</v>
      </c>
      <c r="CJ127" s="323" t="e">
        <f>+CJ123*VLOOKUP($CC$12,#REF!,2,0)</f>
        <v>#REF!</v>
      </c>
      <c r="CK127" s="323" t="e">
        <f>+CK123*VLOOKUP($CC$12,#REF!,2,0)</f>
        <v>#REF!</v>
      </c>
      <c r="CL127" s="323" t="e">
        <f>+CL123*VLOOKUP($CC$12,#REF!,2,0)</f>
        <v>#REF!</v>
      </c>
      <c r="CM127" s="323" t="e">
        <f>+CM123*VLOOKUP($CM$12,#REF!,2,0)</f>
        <v>#REF!</v>
      </c>
      <c r="CN127" s="323" t="e">
        <f>+CN123*VLOOKUP($CM$12,#REF!,2,0)</f>
        <v>#REF!</v>
      </c>
      <c r="CO127" s="323" t="e">
        <f>+CO123*VLOOKUP($CM$12,#REF!,2,0)</f>
        <v>#REF!</v>
      </c>
      <c r="CP127" s="323" t="e">
        <f>+CP123*VLOOKUP($CM$12,#REF!,2,0)</f>
        <v>#REF!</v>
      </c>
      <c r="CQ127" s="323" t="e">
        <f>+CQ123*VLOOKUP($CM$12,#REF!,2,0)</f>
        <v>#REF!</v>
      </c>
      <c r="CR127" s="323" t="e">
        <f>+CR123*VLOOKUP($CM$12,#REF!,2,0)</f>
        <v>#REF!</v>
      </c>
      <c r="CS127" s="323" t="e">
        <f>+CS123*VLOOKUP($CM$12,#REF!,2,0)</f>
        <v>#REF!</v>
      </c>
      <c r="CT127" s="323" t="e">
        <f>+CT123*VLOOKUP($CM$12,#REF!,2,0)</f>
        <v>#REF!</v>
      </c>
      <c r="CU127" s="323" t="e">
        <f>+CU123*VLOOKUP($CM$12,#REF!,2,0)</f>
        <v>#REF!</v>
      </c>
      <c r="CV127" s="323" t="e">
        <f>+CV123*VLOOKUP($CM$12,#REF!,2,0)</f>
        <v>#REF!</v>
      </c>
      <c r="CW127" s="323" t="e">
        <f>+CW123*VLOOKUP($CW$12,#REF!,2,0)</f>
        <v>#REF!</v>
      </c>
      <c r="CX127" s="323" t="e">
        <f>+CX123*VLOOKUP($CW$12,#REF!,2,0)</f>
        <v>#REF!</v>
      </c>
      <c r="CY127" s="323" t="e">
        <f>+CY123*VLOOKUP($CW$12,#REF!,2,0)</f>
        <v>#REF!</v>
      </c>
      <c r="CZ127" s="323" t="e">
        <f>+CZ123*VLOOKUP($CW$12,#REF!,2,0)</f>
        <v>#REF!</v>
      </c>
      <c r="DA127" s="323" t="e">
        <f>+DA123*VLOOKUP($CW$12,#REF!,2,0)</f>
        <v>#REF!</v>
      </c>
      <c r="DB127" s="323" t="e">
        <f>+DB123*VLOOKUP($CW$12,#REF!,2,0)</f>
        <v>#REF!</v>
      </c>
      <c r="DC127" s="323" t="e">
        <f>+DC123*VLOOKUP($CW$12,#REF!,2,0)</f>
        <v>#REF!</v>
      </c>
      <c r="DD127" s="323" t="e">
        <f>+DD123*VLOOKUP($CW$12,#REF!,2,0)</f>
        <v>#REF!</v>
      </c>
      <c r="DE127" s="323" t="e">
        <f>+DE123*VLOOKUP($CW$12,#REF!,2,0)</f>
        <v>#REF!</v>
      </c>
      <c r="DF127" s="323" t="e">
        <f>+DF123*VLOOKUP($CW$12,#REF!,2,0)</f>
        <v>#REF!</v>
      </c>
      <c r="DG127" s="323" t="e">
        <f>+DG123*VLOOKUP($DG$12,#REF!,2,0)</f>
        <v>#REF!</v>
      </c>
      <c r="DH127" s="323" t="e">
        <f>+DH123*VLOOKUP($DG$12,#REF!,2,0)</f>
        <v>#REF!</v>
      </c>
      <c r="DI127" s="323" t="e">
        <f>+DI123*VLOOKUP($DG$12,#REF!,2,0)</f>
        <v>#REF!</v>
      </c>
      <c r="DJ127" s="323" t="e">
        <f>+DJ123*VLOOKUP($DG$12,#REF!,2,0)</f>
        <v>#REF!</v>
      </c>
      <c r="DK127" s="323" t="e">
        <f>+DK123*VLOOKUP($DG$12,#REF!,2,0)</f>
        <v>#REF!</v>
      </c>
      <c r="DL127" s="323" t="e">
        <f>+DL123*VLOOKUP($DG$12,#REF!,2,0)</f>
        <v>#REF!</v>
      </c>
      <c r="DM127" s="323" t="e">
        <f>+DM123*VLOOKUP($DG$12,#REF!,2,0)</f>
        <v>#REF!</v>
      </c>
      <c r="DN127" s="323" t="e">
        <f>+DN123*VLOOKUP($DG$12,#REF!,2,0)</f>
        <v>#REF!</v>
      </c>
      <c r="DO127" s="323" t="e">
        <f>+DO123*VLOOKUP($DG$12,#REF!,2,0)</f>
        <v>#REF!</v>
      </c>
      <c r="DP127" s="323" t="e">
        <f>+DP123*VLOOKUP($DG$12,#REF!,2,0)</f>
        <v>#REF!</v>
      </c>
      <c r="DQ127" s="323" t="e">
        <f>+DQ123*VLOOKUP($DQ$12,#REF!,2,0)</f>
        <v>#REF!</v>
      </c>
      <c r="DR127" s="323" t="e">
        <f>+DR123*VLOOKUP($DQ$12,#REF!,2,0)</f>
        <v>#REF!</v>
      </c>
      <c r="DS127" s="323" t="e">
        <f>+DS123*VLOOKUP($DQ$12,#REF!,2,0)</f>
        <v>#REF!</v>
      </c>
      <c r="DT127" s="323" t="e">
        <f>+DT123*VLOOKUP($DQ$12,#REF!,2,0)</f>
        <v>#REF!</v>
      </c>
      <c r="DU127" s="323" t="e">
        <f>+DU123*VLOOKUP($DQ$12,#REF!,2,0)</f>
        <v>#REF!</v>
      </c>
      <c r="DV127" s="323" t="e">
        <f>+DV123*VLOOKUP($DQ$12,#REF!,2,0)</f>
        <v>#REF!</v>
      </c>
      <c r="DW127" s="323" t="e">
        <f>+DW123*VLOOKUP($DQ$12,#REF!,2,0)</f>
        <v>#REF!</v>
      </c>
      <c r="DX127" s="323" t="e">
        <f>+DX123*VLOOKUP($DQ$12,#REF!,2,0)</f>
        <v>#REF!</v>
      </c>
      <c r="DY127" s="323" t="e">
        <f>+DY123*VLOOKUP($DQ$12,#REF!,2,0)</f>
        <v>#REF!</v>
      </c>
      <c r="DZ127" s="323" t="e">
        <f>+DZ123*VLOOKUP($DQ$12,#REF!,2,0)</f>
        <v>#REF!</v>
      </c>
      <c r="EA127" s="323" t="e">
        <f>+EA123*VLOOKUP($EA$12,#REF!,2,0)</f>
        <v>#REF!</v>
      </c>
      <c r="EB127" s="323" t="e">
        <f>+EB123*VLOOKUP($EA$12,#REF!,2,0)</f>
        <v>#REF!</v>
      </c>
      <c r="EC127" s="323" t="e">
        <f>+EC123*VLOOKUP($EA$12,#REF!,2,0)</f>
        <v>#REF!</v>
      </c>
      <c r="ED127" s="323" t="e">
        <f>+ED123*VLOOKUP($EA$12,#REF!,2,0)</f>
        <v>#REF!</v>
      </c>
      <c r="EE127" s="323" t="e">
        <f>+EE123*VLOOKUP($EA$12,#REF!,2,0)</f>
        <v>#REF!</v>
      </c>
      <c r="EF127" s="323" t="e">
        <f>+EF123*VLOOKUP($EA$12,#REF!,2,0)</f>
        <v>#REF!</v>
      </c>
      <c r="EG127" s="323" t="e">
        <f>+EG123*VLOOKUP($EA$12,#REF!,2,0)</f>
        <v>#REF!</v>
      </c>
      <c r="EH127" s="323" t="e">
        <f>+EH123*VLOOKUP($EA$12,#REF!,2,0)</f>
        <v>#REF!</v>
      </c>
      <c r="EI127" s="323" t="e">
        <f>+EI123*VLOOKUP($EA$12,#REF!,2,0)</f>
        <v>#REF!</v>
      </c>
      <c r="EJ127" s="323" t="e">
        <f>+EJ123*VLOOKUP($EA$12,#REF!,2,0)</f>
        <v>#REF!</v>
      </c>
      <c r="EK127" s="323" t="e">
        <f>+EK123*VLOOKUP($EK$12,#REF!,2,0)</f>
        <v>#REF!</v>
      </c>
      <c r="EL127" s="323" t="e">
        <f>+EL123*VLOOKUP($EK$12,#REF!,2,0)</f>
        <v>#REF!</v>
      </c>
      <c r="EM127" s="323" t="e">
        <f>+EM123*VLOOKUP($EK$12,#REF!,2,0)</f>
        <v>#REF!</v>
      </c>
      <c r="EN127" s="323" t="e">
        <f>+EN123*VLOOKUP($EK$12,#REF!,2,0)</f>
        <v>#REF!</v>
      </c>
      <c r="EO127" s="323" t="e">
        <f>+EO123*VLOOKUP($EK$12,#REF!,2,0)</f>
        <v>#REF!</v>
      </c>
      <c r="EP127" s="323" t="e">
        <f>+EP123*VLOOKUP($EK$12,#REF!,2,0)</f>
        <v>#REF!</v>
      </c>
      <c r="EQ127" s="323" t="e">
        <f>+EQ123*VLOOKUP($EK$12,#REF!,2,0)</f>
        <v>#REF!</v>
      </c>
      <c r="ER127" s="323" t="e">
        <f>+ER123*VLOOKUP($EK$12,#REF!,2,0)</f>
        <v>#REF!</v>
      </c>
      <c r="ES127" s="323" t="e">
        <f>+ES123*VLOOKUP($EK$12,#REF!,2,0)</f>
        <v>#REF!</v>
      </c>
      <c r="ET127" s="323" t="e">
        <f>+ET123*VLOOKUP($EK$12,#REF!,2,0)</f>
        <v>#REF!</v>
      </c>
      <c r="EU127" s="323" t="e">
        <f>+EU123*VLOOKUP($EU$12,#REF!,2,0)</f>
        <v>#REF!</v>
      </c>
      <c r="EV127" s="323" t="e">
        <f>+EV123*VLOOKUP($EU$12,#REF!,2,0)</f>
        <v>#REF!</v>
      </c>
      <c r="EW127" s="323" t="e">
        <f>+EW123*VLOOKUP($EU$12,#REF!,2,0)</f>
        <v>#REF!</v>
      </c>
      <c r="EX127" s="323" t="e">
        <f>+EX123*VLOOKUP($EU$12,#REF!,2,0)</f>
        <v>#REF!</v>
      </c>
      <c r="EY127" s="323" t="e">
        <f>+EY123*VLOOKUP($EU$12,#REF!,2,0)</f>
        <v>#REF!</v>
      </c>
      <c r="EZ127" s="323" t="e">
        <f>+EZ123*VLOOKUP($EU$12,#REF!,2,0)</f>
        <v>#REF!</v>
      </c>
      <c r="FA127" s="323" t="e">
        <f>+FA123*VLOOKUP($EU$12,#REF!,2,0)</f>
        <v>#REF!</v>
      </c>
      <c r="FB127" s="323" t="e">
        <f>+FB123*VLOOKUP($EU$12,#REF!,2,0)</f>
        <v>#REF!</v>
      </c>
      <c r="FC127" s="323" t="e">
        <f>+FC123*VLOOKUP($EU$12,#REF!,2,0)</f>
        <v>#REF!</v>
      </c>
      <c r="FD127" s="323" t="e">
        <f>+FD123*VLOOKUP($EU$12,#REF!,2,0)</f>
        <v>#REF!</v>
      </c>
      <c r="FE127" s="323" t="e">
        <f>+FE123*VLOOKUP($FE$12,#REF!,2,0)</f>
        <v>#REF!</v>
      </c>
      <c r="FF127" s="323" t="e">
        <f>+FF123*VLOOKUP($FE$12,#REF!,2,0)</f>
        <v>#REF!</v>
      </c>
      <c r="FG127" s="323" t="e">
        <f>+FG123*VLOOKUP($FE$12,#REF!,2,0)</f>
        <v>#REF!</v>
      </c>
      <c r="FH127" s="323" t="e">
        <f>+FH123*VLOOKUP($FE$12,#REF!,2,0)</f>
        <v>#REF!</v>
      </c>
      <c r="FI127" s="323" t="e">
        <f>+FI123*VLOOKUP($FE$12,#REF!,2,0)</f>
        <v>#REF!</v>
      </c>
      <c r="FJ127" s="323" t="e">
        <f>+FJ123*VLOOKUP($FE$12,#REF!,2,0)</f>
        <v>#REF!</v>
      </c>
      <c r="FK127" s="323" t="e">
        <f>+FK123*VLOOKUP($FE$12,#REF!,2,0)</f>
        <v>#REF!</v>
      </c>
      <c r="FL127" s="323" t="e">
        <f>+FL123*VLOOKUP($FE$12,#REF!,2,0)</f>
        <v>#REF!</v>
      </c>
      <c r="FM127" s="323" t="e">
        <f>+FM123*VLOOKUP($FE$12,#REF!,2,0)</f>
        <v>#REF!</v>
      </c>
      <c r="FN127" s="323" t="e">
        <f>+FN123*VLOOKUP($FE$12,#REF!,2,0)</f>
        <v>#REF!</v>
      </c>
      <c r="FO127" s="323" t="e">
        <f>+FO123*VLOOKUP($FO$12,#REF!,2,0)</f>
        <v>#REF!</v>
      </c>
      <c r="FP127" s="323" t="e">
        <f>+FP123*VLOOKUP($FO$12,#REF!,2,0)</f>
        <v>#REF!</v>
      </c>
      <c r="FQ127" s="323" t="e">
        <f>+FQ123*VLOOKUP($FO$12,#REF!,2,0)</f>
        <v>#REF!</v>
      </c>
      <c r="FR127" s="323" t="e">
        <f>+FR123*VLOOKUP($FO$12,#REF!,2,0)</f>
        <v>#REF!</v>
      </c>
      <c r="FS127" s="323" t="e">
        <f>+FS123*VLOOKUP($FO$12,#REF!,2,0)</f>
        <v>#REF!</v>
      </c>
      <c r="FT127" s="323" t="e">
        <f>+FT123*VLOOKUP($FO$12,#REF!,2,0)</f>
        <v>#REF!</v>
      </c>
      <c r="FU127" s="323" t="e">
        <f>+FU123*VLOOKUP($FO$12,#REF!,2,0)</f>
        <v>#REF!</v>
      </c>
      <c r="FV127" s="323" t="e">
        <f>+FV123*VLOOKUP($FO$12,#REF!,2,0)</f>
        <v>#REF!</v>
      </c>
      <c r="FW127" s="323" t="e">
        <f>+FW123*VLOOKUP($FO$12,#REF!,2,0)</f>
        <v>#REF!</v>
      </c>
      <c r="FX127" s="323" t="e">
        <f>+FX123*VLOOKUP($FO$12,#REF!,2,0)</f>
        <v>#REF!</v>
      </c>
      <c r="FY127" s="323" t="e">
        <f>+FY123*VLOOKUP($FY$12,#REF!,2,0)</f>
        <v>#REF!</v>
      </c>
      <c r="FZ127" s="323" t="e">
        <f>+FZ123*VLOOKUP($FY$12,#REF!,2,0)</f>
        <v>#REF!</v>
      </c>
      <c r="GA127" s="323" t="e">
        <f>+GA123*VLOOKUP($FY$12,#REF!,2,0)</f>
        <v>#REF!</v>
      </c>
      <c r="GB127" s="323" t="e">
        <f>+GB123*VLOOKUP($FY$12,#REF!,2,0)</f>
        <v>#REF!</v>
      </c>
      <c r="GC127" s="323" t="e">
        <f>+GC123*VLOOKUP($FY$12,#REF!,2,0)</f>
        <v>#REF!</v>
      </c>
      <c r="GD127" s="323" t="e">
        <f>+GD123*VLOOKUP($FY$12,#REF!,2,0)</f>
        <v>#REF!</v>
      </c>
      <c r="GE127" s="323" t="e">
        <f>+GE123*VLOOKUP($FY$12,#REF!,2,0)</f>
        <v>#REF!</v>
      </c>
      <c r="GF127" s="323" t="e">
        <f>+GF123*VLOOKUP($FY$12,#REF!,2,0)</f>
        <v>#REF!</v>
      </c>
      <c r="GG127" s="323" t="e">
        <f>+GG123*VLOOKUP($FY$12,#REF!,2,0)</f>
        <v>#REF!</v>
      </c>
      <c r="GH127" s="323" t="e">
        <f>+GH123*VLOOKUP($FY$12,#REF!,2,0)</f>
        <v>#REF!</v>
      </c>
      <c r="GI127" s="323" t="e">
        <f>+GI123*VLOOKUP($GI$12,#REF!,2,0)</f>
        <v>#REF!</v>
      </c>
      <c r="GJ127" s="323" t="e">
        <f>+GJ123*VLOOKUP($GI$12,#REF!,2,0)</f>
        <v>#REF!</v>
      </c>
      <c r="GK127" s="323" t="e">
        <f>+GK123*VLOOKUP($GI$12,#REF!,2,0)</f>
        <v>#REF!</v>
      </c>
      <c r="GL127" s="323" t="e">
        <f>+GL123*VLOOKUP($GI$12,#REF!,2,0)</f>
        <v>#REF!</v>
      </c>
      <c r="GM127" s="323" t="e">
        <f>+GM123*VLOOKUP($GI$12,#REF!,2,0)</f>
        <v>#REF!</v>
      </c>
      <c r="GN127" s="323" t="e">
        <f>+GN123*VLOOKUP($GI$12,#REF!,2,0)</f>
        <v>#REF!</v>
      </c>
      <c r="GO127" s="323" t="e">
        <f>+GO123*VLOOKUP($GI$12,#REF!,2,0)</f>
        <v>#REF!</v>
      </c>
      <c r="GP127" s="323" t="e">
        <f>+GP123*VLOOKUP($GI$12,#REF!,2,0)</f>
        <v>#REF!</v>
      </c>
      <c r="GQ127" s="323" t="e">
        <f>+GQ123*VLOOKUP($GI$12,#REF!,2,0)</f>
        <v>#REF!</v>
      </c>
      <c r="GR127" s="323" t="e">
        <f>+GR123*VLOOKUP($GI$12,#REF!,2,0)</f>
        <v>#REF!</v>
      </c>
      <c r="GS127" s="323" t="e">
        <f>+GS123*VLOOKUP($GS$12,#REF!,2,0)</f>
        <v>#REF!</v>
      </c>
      <c r="GT127" s="323" t="e">
        <f>+GT123*VLOOKUP($GS$12,#REF!,2,0)</f>
        <v>#REF!</v>
      </c>
      <c r="GU127" s="323" t="e">
        <f>+GU123*VLOOKUP($GS$12,#REF!,2,0)</f>
        <v>#REF!</v>
      </c>
      <c r="GV127" s="323" t="e">
        <f>+GV123*VLOOKUP($GS$12,#REF!,2,0)</f>
        <v>#REF!</v>
      </c>
      <c r="GW127" s="323" t="e">
        <f>+GW123*VLOOKUP($GS$12,#REF!,2,0)</f>
        <v>#REF!</v>
      </c>
      <c r="GX127" s="323" t="e">
        <f>+GX123*VLOOKUP($GS$12,#REF!,2,0)</f>
        <v>#REF!</v>
      </c>
      <c r="GY127" s="323" t="e">
        <f>+GY123*VLOOKUP($GS$12,#REF!,2,0)</f>
        <v>#REF!</v>
      </c>
      <c r="GZ127" s="323" t="e">
        <f>+GZ123*VLOOKUP($GS$12,#REF!,2,0)</f>
        <v>#REF!</v>
      </c>
      <c r="HA127" s="323" t="e">
        <f>+HA123*VLOOKUP($GS$12,#REF!,2,0)</f>
        <v>#REF!</v>
      </c>
      <c r="HB127" s="323" t="e">
        <f>+HB123*VLOOKUP($GS$12,#REF!,2,0)</f>
        <v>#REF!</v>
      </c>
      <c r="HC127" s="317"/>
      <c r="HD127" s="317"/>
      <c r="HE127" s="317"/>
      <c r="HF127" s="317"/>
      <c r="HG127" s="317"/>
      <c r="HH127" s="317"/>
      <c r="HI127" s="317"/>
      <c r="HJ127" s="317"/>
      <c r="HK127" s="317"/>
      <c r="HL127" s="317"/>
      <c r="HM127" s="318"/>
      <c r="HN127" s="318"/>
      <c r="HO127" s="318"/>
      <c r="HP127" s="323" t="e">
        <f t="shared" si="270"/>
        <v>#REF!</v>
      </c>
      <c r="HR127" s="318"/>
      <c r="HS127" s="320"/>
      <c r="HT127" s="318"/>
      <c r="HV127" s="321"/>
      <c r="HW127" s="321"/>
      <c r="HX127" s="321"/>
      <c r="HY127" s="321"/>
      <c r="HZ127" s="321"/>
      <c r="IA127" s="321"/>
      <c r="IB127" s="321"/>
      <c r="IC127" s="321"/>
      <c r="ID127" s="321"/>
      <c r="IE127" s="321"/>
    </row>
  </sheetData>
  <sheetProtection formatCells="0" formatColumns="0" formatRows="0"/>
  <mergeCells count="28">
    <mergeCell ref="B127:I127"/>
    <mergeCell ref="B122:I122"/>
    <mergeCell ref="B123:I123"/>
    <mergeCell ref="B124:I124"/>
    <mergeCell ref="B125:I125"/>
    <mergeCell ref="B126:I126"/>
    <mergeCell ref="B117:I117"/>
    <mergeCell ref="B118:I118"/>
    <mergeCell ref="B119:I119"/>
    <mergeCell ref="B120:I120"/>
    <mergeCell ref="B121:I121"/>
    <mergeCell ref="B112:I112"/>
    <mergeCell ref="B113:I113"/>
    <mergeCell ref="B114:I114"/>
    <mergeCell ref="B115:I115"/>
    <mergeCell ref="B116:I116"/>
    <mergeCell ref="HN9:HN15"/>
    <mergeCell ref="HO9:HO15"/>
    <mergeCell ref="HP9:HP15"/>
    <mergeCell ref="HQ9:HT10"/>
    <mergeCell ref="B14:E14"/>
    <mergeCell ref="F14:I14"/>
    <mergeCell ref="HQ11:HQ15"/>
    <mergeCell ref="HS11:HS15"/>
    <mergeCell ref="HR11:HR15"/>
    <mergeCell ref="J9:J15"/>
    <mergeCell ref="HT11:HT15"/>
    <mergeCell ref="HM9:HM15"/>
  </mergeCells>
  <conditionalFormatting sqref="HT16">
    <cfRule type="expression" dxfId="333" priority="22" stopIfTrue="1">
      <formula>HT16=0</formula>
    </cfRule>
  </conditionalFormatting>
  <conditionalFormatting sqref="HT17:HT111">
    <cfRule type="expression" dxfId="332" priority="21" stopIfTrue="1">
      <formula>HT17=0</formula>
    </cfRule>
  </conditionalFormatting>
  <conditionalFormatting sqref="HO16">
    <cfRule type="expression" dxfId="331" priority="20" stopIfTrue="1">
      <formula>HO16=0</formula>
    </cfRule>
  </conditionalFormatting>
  <conditionalFormatting sqref="HN16">
    <cfRule type="expression" dxfId="330" priority="34" stopIfTrue="1">
      <formula>HN16=0</formula>
    </cfRule>
  </conditionalFormatting>
  <conditionalFormatting sqref="HM17:HM39">
    <cfRule type="expression" dxfId="329" priority="36" stopIfTrue="1">
      <formula>HM17=0</formula>
    </cfRule>
  </conditionalFormatting>
  <conditionalFormatting sqref="HM40:HM111">
    <cfRule type="expression" dxfId="328" priority="35" stopIfTrue="1">
      <formula>HM40=0</formula>
    </cfRule>
  </conditionalFormatting>
  <conditionalFormatting sqref="HN17:HN111">
    <cfRule type="expression" dxfId="327" priority="33" stopIfTrue="1">
      <formula>HN17=0</formula>
    </cfRule>
  </conditionalFormatting>
  <conditionalFormatting sqref="HO16:HO111">
    <cfRule type="expression" dxfId="326" priority="32" stopIfTrue="1">
      <formula>HO16=0</formula>
    </cfRule>
  </conditionalFormatting>
  <conditionalFormatting sqref="HO17:HO111">
    <cfRule type="expression" dxfId="325" priority="31" stopIfTrue="1">
      <formula>HO17=0</formula>
    </cfRule>
  </conditionalFormatting>
  <conditionalFormatting sqref="HQ16">
    <cfRule type="expression" dxfId="324" priority="30" stopIfTrue="1">
      <formula>HQ16=0</formula>
    </cfRule>
  </conditionalFormatting>
  <conditionalFormatting sqref="HQ17:HQ39">
    <cfRule type="expression" dxfId="323" priority="29" stopIfTrue="1">
      <formula>HQ17=0</formula>
    </cfRule>
  </conditionalFormatting>
  <conditionalFormatting sqref="HQ40:HQ111">
    <cfRule type="expression" dxfId="322" priority="28" stopIfTrue="1">
      <formula>HQ40=0</formula>
    </cfRule>
  </conditionalFormatting>
  <conditionalFormatting sqref="HM16">
    <cfRule type="expression" dxfId="321" priority="27" stopIfTrue="1">
      <formula>HM16=0</formula>
    </cfRule>
  </conditionalFormatting>
  <conditionalFormatting sqref="HP16">
    <cfRule type="expression" dxfId="320" priority="26" stopIfTrue="1">
      <formula>HP16=0</formula>
    </cfRule>
  </conditionalFormatting>
  <conditionalFormatting sqref="HP17:HP111">
    <cfRule type="expression" dxfId="319" priority="25" stopIfTrue="1">
      <formula>HP17=0</formula>
    </cfRule>
  </conditionalFormatting>
  <conditionalFormatting sqref="HR16">
    <cfRule type="expression" dxfId="318" priority="24" stopIfTrue="1">
      <formula>HR16=0</formula>
    </cfRule>
  </conditionalFormatting>
  <conditionalFormatting sqref="HR17:HR111">
    <cfRule type="expression" dxfId="317" priority="23" stopIfTrue="1">
      <formula>HR17=0</formula>
    </cfRule>
  </conditionalFormatting>
  <conditionalFormatting sqref="HO16">
    <cfRule type="expression" dxfId="316" priority="19" stopIfTrue="1">
      <formula>HO16=0</formula>
    </cfRule>
  </conditionalFormatting>
  <conditionalFormatting sqref="B16:B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scale="18" orientation="portrait" horizontalDpi="4294967293" r:id="rId1"/>
  <ignoredErrors>
    <ignoredError sqref="HP16:HS39 HP53:HS111 HQ52:HS52 HP40:HS5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CC00"/>
  </sheetPr>
  <dimension ref="A1:IL128"/>
  <sheetViews>
    <sheetView zoomScale="50" zoomScaleNormal="50" zoomScaleSheetLayoutView="70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K40" sqref="K40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3" width="9.85546875" style="4" customWidth="1"/>
    <col min="14" max="19" width="9.85546875" style="4" hidden="1" customWidth="1"/>
    <col min="20" max="20" width="12.140625" style="4" hidden="1" customWidth="1"/>
    <col min="21" max="22" width="10.7109375" style="4" customWidth="1"/>
    <col min="23" max="23" width="9.85546875" style="4" customWidth="1"/>
    <col min="24" max="29" width="9.85546875" style="4" hidden="1" customWidth="1"/>
    <col min="30" max="30" width="12.140625" style="4" hidden="1" customWidth="1"/>
    <col min="31" max="33" width="9.85546875" style="4" customWidth="1"/>
    <col min="34" max="39" width="9.85546875" style="4" hidden="1" customWidth="1"/>
    <col min="40" max="40" width="12.140625" style="4" hidden="1" customWidth="1"/>
    <col min="41" max="43" width="9.85546875" style="4" customWidth="1"/>
    <col min="44" max="49" width="9.85546875" style="4" hidden="1" customWidth="1"/>
    <col min="50" max="50" width="12.140625" style="4" hidden="1" customWidth="1"/>
    <col min="51" max="52" width="10.7109375" style="4" customWidth="1"/>
    <col min="53" max="53" width="9.85546875" style="4" customWidth="1"/>
    <col min="54" max="59" width="9.85546875" style="4" hidden="1" customWidth="1"/>
    <col min="60" max="60" width="12.140625" style="4" hidden="1" customWidth="1"/>
    <col min="61" max="63" width="9.85546875" style="4" customWidth="1"/>
    <col min="64" max="69" width="9.85546875" style="4" hidden="1" customWidth="1"/>
    <col min="70" max="70" width="12.140625" style="4" hidden="1" customWidth="1"/>
    <col min="71" max="73" width="9.85546875" style="4" customWidth="1"/>
    <col min="74" max="79" width="9.85546875" style="4" hidden="1" customWidth="1"/>
    <col min="80" max="80" width="12.140625" style="4" hidden="1" customWidth="1"/>
    <col min="81" max="83" width="9.85546875" style="4" customWidth="1"/>
    <col min="84" max="89" width="9.85546875" style="4" hidden="1" customWidth="1"/>
    <col min="90" max="90" width="12.140625" style="4" hidden="1" customWidth="1"/>
    <col min="91" max="93" width="9.85546875" style="4" customWidth="1"/>
    <col min="94" max="99" width="9.85546875" style="4" hidden="1" customWidth="1"/>
    <col min="100" max="100" width="12.140625" style="4" hidden="1" customWidth="1"/>
    <col min="101" max="102" width="11.7109375" style="4" customWidth="1"/>
    <col min="103" max="103" width="9.85546875" style="4" customWidth="1"/>
    <col min="104" max="109" width="9.85546875" style="4" hidden="1" customWidth="1"/>
    <col min="110" max="110" width="12.140625" style="4" hidden="1" customWidth="1"/>
    <col min="111" max="112" width="12.7109375" style="4" customWidth="1"/>
    <col min="113" max="113" width="9.85546875" style="4" customWidth="1"/>
    <col min="114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3" width="6.7109375" style="4" customWidth="1"/>
    <col min="214" max="220" width="6.7109375" style="4" hidden="1" customWidth="1"/>
    <col min="221" max="224" width="8.7109375" style="4" customWidth="1"/>
    <col min="225" max="225" width="1.7109375" style="22" customWidth="1"/>
    <col min="226" max="228" width="9.7109375" style="4" customWidth="1"/>
    <col min="229" max="231" width="9.7109375" style="4" hidden="1" customWidth="1"/>
    <col min="232" max="235" width="9.7109375" style="22" hidden="1" customWidth="1"/>
    <col min="236" max="236" width="1.7109375" style="22" customWidth="1"/>
    <col min="237" max="238" width="4.7109375" style="22" customWidth="1"/>
    <col min="239" max="246" width="4.7109375" style="22" hidden="1" customWidth="1"/>
    <col min="247" max="248" width="4.7109375" style="22" customWidth="1"/>
    <col min="249" max="16384" width="4.7109375" style="22"/>
  </cols>
  <sheetData>
    <row r="1" spans="1:245" ht="4.9000000000000004" customHeight="1"/>
    <row r="2" spans="1:245" s="155" customFormat="1" ht="25.15" customHeight="1">
      <c r="A2" s="154"/>
      <c r="B2" s="153"/>
      <c r="C2" s="153"/>
      <c r="D2" s="153"/>
      <c r="E2" s="153"/>
      <c r="F2" s="153"/>
      <c r="G2" s="153"/>
      <c r="H2" s="153"/>
      <c r="I2" s="153"/>
      <c r="J2" s="197" t="str">
        <f>+N!J2</f>
        <v>CONTROL DE FLUJO VEHICULAR CLASIFICADO</v>
      </c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8"/>
    </row>
    <row r="3" spans="1:245" s="32" customFormat="1" ht="18" customHeight="1">
      <c r="A3" s="28"/>
      <c r="B3" s="152"/>
      <c r="C3" s="152"/>
      <c r="D3" s="152"/>
      <c r="E3" s="152"/>
      <c r="F3" s="152"/>
      <c r="G3" s="152"/>
      <c r="H3" s="152"/>
      <c r="I3" s="152"/>
      <c r="J3" s="198" t="str">
        <f>+N!J3</f>
        <v xml:space="preserve">          Intersección     :     Av. Pachacutec - Jr. Humachuco</v>
      </c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199"/>
      <c r="FX3" s="199"/>
      <c r="FY3" s="199"/>
      <c r="FZ3" s="199"/>
      <c r="GA3" s="199"/>
      <c r="GB3" s="199"/>
      <c r="GC3" s="199"/>
      <c r="GD3" s="199"/>
      <c r="GE3" s="199"/>
      <c r="GF3" s="199"/>
      <c r="GG3" s="199"/>
      <c r="GH3" s="199"/>
      <c r="GI3" s="199"/>
      <c r="GJ3" s="199"/>
      <c r="GK3" s="199"/>
      <c r="GL3" s="199"/>
      <c r="GM3" s="199"/>
      <c r="GN3" s="199"/>
      <c r="GO3" s="199"/>
      <c r="GP3" s="199"/>
      <c r="GQ3" s="199"/>
      <c r="GR3" s="199"/>
      <c r="GS3" s="199"/>
      <c r="GT3" s="199"/>
      <c r="GU3" s="199"/>
      <c r="GV3" s="199"/>
      <c r="GW3" s="199"/>
      <c r="GX3" s="199"/>
      <c r="GY3" s="199"/>
      <c r="GZ3" s="199"/>
      <c r="HA3" s="199"/>
      <c r="HB3" s="199"/>
      <c r="HC3" s="199"/>
      <c r="HD3" s="199"/>
      <c r="HE3" s="199"/>
      <c r="HF3" s="199"/>
      <c r="HG3" s="199"/>
      <c r="HH3" s="199"/>
      <c r="HI3" s="199"/>
      <c r="HJ3" s="199"/>
      <c r="HK3" s="199"/>
      <c r="HL3" s="199"/>
      <c r="HM3" s="199" t="str">
        <f>+N!HN3</f>
        <v xml:space="preserve">          Distrito                  :     Villa María del Triunfo</v>
      </c>
      <c r="HN3" s="209"/>
      <c r="HO3" s="199"/>
      <c r="HP3" s="199"/>
      <c r="HQ3" s="199"/>
      <c r="HR3" s="200"/>
      <c r="HS3" s="199"/>
      <c r="HT3" s="201"/>
      <c r="HU3" s="201"/>
      <c r="HV3" s="201"/>
      <c r="HW3" s="201"/>
      <c r="HX3" s="201"/>
      <c r="HY3" s="201"/>
      <c r="HZ3" s="201"/>
      <c r="IA3" s="201"/>
      <c r="IB3" s="202"/>
    </row>
    <row r="4" spans="1:245" s="32" customFormat="1" ht="18" customHeight="1">
      <c r="A4" s="28"/>
      <c r="B4" s="152"/>
      <c r="C4" s="152"/>
      <c r="D4" s="152"/>
      <c r="E4" s="152"/>
      <c r="F4" s="152"/>
      <c r="G4" s="152"/>
      <c r="H4" s="152"/>
      <c r="I4" s="152"/>
      <c r="J4" s="198" t="str">
        <f>+N!J4</f>
        <v xml:space="preserve">          Fecha              :     0  de  Enero  del  1900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199"/>
      <c r="EX4" s="199"/>
      <c r="EY4" s="199"/>
      <c r="EZ4" s="199"/>
      <c r="FA4" s="199"/>
      <c r="FB4" s="199"/>
      <c r="FC4" s="199"/>
      <c r="FD4" s="199"/>
      <c r="FE4" s="199"/>
      <c r="FF4" s="199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99"/>
      <c r="FR4" s="199"/>
      <c r="FS4" s="199"/>
      <c r="FT4" s="199"/>
      <c r="FU4" s="199"/>
      <c r="FV4" s="199"/>
      <c r="FW4" s="199"/>
      <c r="FX4" s="199"/>
      <c r="FY4" s="199"/>
      <c r="FZ4" s="199"/>
      <c r="GA4" s="199"/>
      <c r="GB4" s="199"/>
      <c r="GC4" s="199"/>
      <c r="GD4" s="199"/>
      <c r="GE4" s="199"/>
      <c r="GF4" s="199"/>
      <c r="GG4" s="199"/>
      <c r="GH4" s="199"/>
      <c r="GI4" s="199"/>
      <c r="GJ4" s="199"/>
      <c r="GK4" s="199"/>
      <c r="GL4" s="199"/>
      <c r="GM4" s="199"/>
      <c r="GN4" s="199"/>
      <c r="GO4" s="199"/>
      <c r="GP4" s="199"/>
      <c r="GQ4" s="199"/>
      <c r="GR4" s="199"/>
      <c r="GS4" s="199"/>
      <c r="GT4" s="199"/>
      <c r="GU4" s="199"/>
      <c r="GV4" s="199"/>
      <c r="GW4" s="199"/>
      <c r="GX4" s="199"/>
      <c r="GY4" s="199"/>
      <c r="GZ4" s="199"/>
      <c r="HA4" s="199"/>
      <c r="HB4" s="199"/>
      <c r="HC4" s="199"/>
      <c r="HD4" s="199"/>
      <c r="HE4" s="199"/>
      <c r="HF4" s="199"/>
      <c r="HG4" s="199"/>
      <c r="HH4" s="199"/>
      <c r="HI4" s="199"/>
      <c r="HJ4" s="199"/>
      <c r="HK4" s="199"/>
      <c r="HL4" s="199"/>
      <c r="HM4" s="199"/>
      <c r="HN4" s="199"/>
      <c r="HO4" s="199"/>
      <c r="HP4" s="199"/>
      <c r="HQ4" s="199"/>
      <c r="HR4" s="199"/>
      <c r="HS4" s="199"/>
      <c r="HT4" s="201"/>
      <c r="HU4" s="201"/>
      <c r="HV4" s="201"/>
      <c r="HW4" s="201"/>
      <c r="HX4" s="201"/>
      <c r="HY4" s="201"/>
      <c r="HZ4" s="201"/>
      <c r="IA4" s="201"/>
      <c r="IB4" s="202"/>
    </row>
    <row r="5" spans="1:245" s="32" customFormat="1" ht="18" customHeight="1">
      <c r="A5" s="28"/>
      <c r="B5" s="152"/>
      <c r="C5" s="152"/>
      <c r="D5" s="152"/>
      <c r="E5" s="152"/>
      <c r="F5" s="152"/>
      <c r="G5" s="152"/>
      <c r="H5" s="152"/>
      <c r="I5" s="152"/>
      <c r="J5" s="198" t="str">
        <f>+N!J5</f>
        <v xml:space="preserve">          Día                  :     sábado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  <c r="FZ5" s="199"/>
      <c r="GA5" s="199"/>
      <c r="GB5" s="199"/>
      <c r="GC5" s="199"/>
      <c r="GD5" s="199"/>
      <c r="GE5" s="199"/>
      <c r="GF5" s="199"/>
      <c r="GG5" s="199"/>
      <c r="GH5" s="199"/>
      <c r="GI5" s="199"/>
      <c r="GJ5" s="199"/>
      <c r="GK5" s="199"/>
      <c r="GL5" s="199"/>
      <c r="GM5" s="199"/>
      <c r="GN5" s="199"/>
      <c r="GO5" s="199"/>
      <c r="GP5" s="199"/>
      <c r="GQ5" s="199"/>
      <c r="GR5" s="199"/>
      <c r="GS5" s="199"/>
      <c r="GT5" s="199"/>
      <c r="GU5" s="199"/>
      <c r="GV5" s="199"/>
      <c r="GW5" s="199"/>
      <c r="GX5" s="199"/>
      <c r="GY5" s="199"/>
      <c r="GZ5" s="199"/>
      <c r="HA5" s="199"/>
      <c r="HB5" s="199"/>
      <c r="HC5" s="199"/>
      <c r="HD5" s="199"/>
      <c r="HE5" s="199"/>
      <c r="HF5" s="199"/>
      <c r="HG5" s="199"/>
      <c r="HH5" s="199"/>
      <c r="HI5" s="199"/>
      <c r="HJ5" s="199"/>
      <c r="HK5" s="199"/>
      <c r="HL5" s="199"/>
      <c r="HM5" s="199"/>
      <c r="HN5" s="199"/>
      <c r="HO5" s="199"/>
      <c r="HP5" s="199"/>
      <c r="HQ5" s="199"/>
      <c r="HR5" s="199"/>
      <c r="HS5" s="199"/>
      <c r="HT5" s="201"/>
      <c r="HU5" s="201"/>
      <c r="HV5" s="201"/>
      <c r="HW5" s="201"/>
      <c r="HX5" s="201"/>
      <c r="HY5" s="201"/>
      <c r="HZ5" s="201"/>
      <c r="IA5" s="201"/>
      <c r="IB5" s="202"/>
    </row>
    <row r="6" spans="1:245" ht="9.9499999999999993" customHeight="1">
      <c r="J6" s="203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4"/>
      <c r="EB6" s="204"/>
      <c r="EC6" s="204"/>
      <c r="ED6" s="204"/>
      <c r="EE6" s="204"/>
      <c r="EF6" s="204"/>
      <c r="EG6" s="204"/>
      <c r="EH6" s="204"/>
      <c r="EI6" s="204"/>
      <c r="EJ6" s="204"/>
      <c r="EK6" s="204"/>
      <c r="EL6" s="204"/>
      <c r="EM6" s="204"/>
      <c r="EN6" s="204"/>
      <c r="EO6" s="204"/>
      <c r="EP6" s="204"/>
      <c r="EQ6" s="204"/>
      <c r="ER6" s="204"/>
      <c r="ES6" s="204"/>
      <c r="ET6" s="204"/>
      <c r="EU6" s="204"/>
      <c r="EV6" s="204"/>
      <c r="EW6" s="204"/>
      <c r="EX6" s="204"/>
      <c r="EY6" s="204"/>
      <c r="EZ6" s="204"/>
      <c r="FA6" s="204"/>
      <c r="FB6" s="204"/>
      <c r="FC6" s="204"/>
      <c r="FD6" s="204"/>
      <c r="FE6" s="204"/>
      <c r="FF6" s="204"/>
      <c r="FG6" s="204"/>
      <c r="FH6" s="204"/>
      <c r="FI6" s="204"/>
      <c r="FJ6" s="204"/>
      <c r="FK6" s="204"/>
      <c r="FL6" s="204"/>
      <c r="FM6" s="204"/>
      <c r="FN6" s="204"/>
      <c r="FO6" s="204"/>
      <c r="FP6" s="204"/>
      <c r="FQ6" s="204"/>
      <c r="FR6" s="204"/>
      <c r="FS6" s="204"/>
      <c r="FT6" s="204"/>
      <c r="FU6" s="204"/>
      <c r="FV6" s="204"/>
      <c r="FW6" s="204"/>
      <c r="FX6" s="204"/>
      <c r="FY6" s="204"/>
      <c r="FZ6" s="204"/>
      <c r="GA6" s="204"/>
      <c r="GB6" s="204"/>
      <c r="GC6" s="204"/>
      <c r="GD6" s="204"/>
      <c r="GE6" s="204"/>
      <c r="GF6" s="204"/>
      <c r="GG6" s="204"/>
      <c r="GH6" s="204"/>
      <c r="GI6" s="204"/>
      <c r="GJ6" s="204"/>
      <c r="GK6" s="204"/>
      <c r="GL6" s="204"/>
      <c r="GM6" s="204"/>
      <c r="GN6" s="204"/>
      <c r="GO6" s="204"/>
      <c r="GP6" s="204"/>
      <c r="GQ6" s="204"/>
      <c r="GR6" s="204"/>
      <c r="GS6" s="204"/>
      <c r="GT6" s="204"/>
      <c r="GU6" s="204"/>
      <c r="GV6" s="204"/>
      <c r="GW6" s="204"/>
      <c r="GX6" s="204"/>
      <c r="GY6" s="204"/>
      <c r="GZ6" s="204"/>
      <c r="HA6" s="204"/>
      <c r="HB6" s="204"/>
      <c r="HC6" s="204"/>
      <c r="HD6" s="204"/>
      <c r="HE6" s="204"/>
      <c r="HF6" s="204"/>
      <c r="HG6" s="204"/>
      <c r="HH6" s="204"/>
      <c r="HI6" s="204"/>
      <c r="HJ6" s="204"/>
      <c r="HK6" s="204"/>
      <c r="HL6" s="204"/>
      <c r="HM6" s="204"/>
      <c r="HN6" s="204"/>
      <c r="HO6" s="204"/>
      <c r="HP6" s="204"/>
      <c r="HQ6" s="205"/>
      <c r="HR6" s="205"/>
      <c r="HS6" s="205"/>
      <c r="HT6" s="205"/>
      <c r="HU6" s="205"/>
      <c r="HV6" s="205"/>
      <c r="HW6" s="205"/>
      <c r="HX6" s="205"/>
      <c r="HY6" s="205"/>
      <c r="HZ6" s="205"/>
      <c r="IA6" s="205"/>
      <c r="IB6" s="206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186">
        <f t="shared" ref="K8:T8" si="0">+IF(LEN($K$12)&gt;1,999,1)+IF(K15="A",1,2)</f>
        <v>1001</v>
      </c>
      <c r="L8" s="186">
        <f t="shared" si="0"/>
        <v>1001</v>
      </c>
      <c r="M8" s="186">
        <f t="shared" si="0"/>
        <v>1001</v>
      </c>
      <c r="N8" s="186">
        <f t="shared" si="0"/>
        <v>1000</v>
      </c>
      <c r="O8" s="186">
        <f t="shared" si="0"/>
        <v>1000</v>
      </c>
      <c r="P8" s="186">
        <f t="shared" si="0"/>
        <v>1000</v>
      </c>
      <c r="Q8" s="186">
        <f t="shared" si="0"/>
        <v>1000</v>
      </c>
      <c r="R8" s="186">
        <f t="shared" si="0"/>
        <v>1000</v>
      </c>
      <c r="S8" s="186">
        <f t="shared" si="0"/>
        <v>1000</v>
      </c>
      <c r="T8" s="186">
        <f t="shared" si="0"/>
        <v>1000</v>
      </c>
      <c r="U8" s="186">
        <f t="shared" ref="U8:AD8" si="1">+IF(LEN($U$12)&gt;1,999,1)+IF(U15="A",1,2)</f>
        <v>1001</v>
      </c>
      <c r="V8" s="186">
        <f t="shared" si="1"/>
        <v>1001</v>
      </c>
      <c r="W8" s="186">
        <f t="shared" si="1"/>
        <v>1001</v>
      </c>
      <c r="X8" s="186">
        <f t="shared" si="1"/>
        <v>1000</v>
      </c>
      <c r="Y8" s="186">
        <f t="shared" si="1"/>
        <v>1000</v>
      </c>
      <c r="Z8" s="186">
        <f t="shared" si="1"/>
        <v>1000</v>
      </c>
      <c r="AA8" s="186">
        <f t="shared" si="1"/>
        <v>1000</v>
      </c>
      <c r="AB8" s="186">
        <f t="shared" si="1"/>
        <v>1000</v>
      </c>
      <c r="AC8" s="186">
        <f t="shared" si="1"/>
        <v>1000</v>
      </c>
      <c r="AD8" s="186">
        <f t="shared" si="1"/>
        <v>1000</v>
      </c>
      <c r="AE8" s="186">
        <f t="shared" ref="AE8:AN8" si="2">+IF(LEN($AE$12)&gt;1,999,1)+IF(AE15="A",1,2)</f>
        <v>1001</v>
      </c>
      <c r="AF8" s="186">
        <f t="shared" si="2"/>
        <v>1001</v>
      </c>
      <c r="AG8" s="186">
        <f t="shared" si="2"/>
        <v>1001</v>
      </c>
      <c r="AH8" s="186">
        <f t="shared" si="2"/>
        <v>1000</v>
      </c>
      <c r="AI8" s="186">
        <f t="shared" si="2"/>
        <v>1000</v>
      </c>
      <c r="AJ8" s="186">
        <f t="shared" si="2"/>
        <v>1000</v>
      </c>
      <c r="AK8" s="186">
        <f t="shared" si="2"/>
        <v>1000</v>
      </c>
      <c r="AL8" s="186">
        <f t="shared" si="2"/>
        <v>1000</v>
      </c>
      <c r="AM8" s="186">
        <f t="shared" si="2"/>
        <v>1000</v>
      </c>
      <c r="AN8" s="186">
        <f t="shared" si="2"/>
        <v>1000</v>
      </c>
      <c r="AO8" s="186">
        <f t="shared" ref="AO8:AX8" si="3">+IF(LEN($AO$12)&gt;1,999,1)+IF(AO15="A",1,2)</f>
        <v>1001</v>
      </c>
      <c r="AP8" s="186">
        <f t="shared" si="3"/>
        <v>1001</v>
      </c>
      <c r="AQ8" s="186">
        <f t="shared" si="3"/>
        <v>1001</v>
      </c>
      <c r="AR8" s="186">
        <f t="shared" si="3"/>
        <v>1000</v>
      </c>
      <c r="AS8" s="186">
        <f t="shared" si="3"/>
        <v>1000</v>
      </c>
      <c r="AT8" s="186">
        <f t="shared" si="3"/>
        <v>1000</v>
      </c>
      <c r="AU8" s="186">
        <f t="shared" si="3"/>
        <v>1000</v>
      </c>
      <c r="AV8" s="186">
        <f t="shared" si="3"/>
        <v>1000</v>
      </c>
      <c r="AW8" s="186">
        <f t="shared" si="3"/>
        <v>1000</v>
      </c>
      <c r="AX8" s="186">
        <f t="shared" si="3"/>
        <v>1000</v>
      </c>
      <c r="AY8" s="186">
        <f t="shared" ref="AY8:BH8" si="4">+IF(LEN($AY$12)&gt;1,999,1)+IF(AY15="A",1,2)</f>
        <v>1001</v>
      </c>
      <c r="AZ8" s="186">
        <f t="shared" si="4"/>
        <v>1001</v>
      </c>
      <c r="BA8" s="186">
        <f t="shared" si="4"/>
        <v>1001</v>
      </c>
      <c r="BB8" s="186">
        <f t="shared" si="4"/>
        <v>1000</v>
      </c>
      <c r="BC8" s="186">
        <f t="shared" si="4"/>
        <v>1000</v>
      </c>
      <c r="BD8" s="186">
        <f t="shared" si="4"/>
        <v>1000</v>
      </c>
      <c r="BE8" s="186">
        <f t="shared" si="4"/>
        <v>1000</v>
      </c>
      <c r="BF8" s="186">
        <f t="shared" si="4"/>
        <v>1000</v>
      </c>
      <c r="BG8" s="186">
        <f t="shared" si="4"/>
        <v>1000</v>
      </c>
      <c r="BH8" s="186">
        <f t="shared" si="4"/>
        <v>1000</v>
      </c>
      <c r="BI8" s="186">
        <f t="shared" ref="BI8:BR8" si="5">+IF(LEN($BI$12)&gt;1,999,1)+IF(BI15="A",1,2)</f>
        <v>1001</v>
      </c>
      <c r="BJ8" s="186">
        <f t="shared" si="5"/>
        <v>1001</v>
      </c>
      <c r="BK8" s="186">
        <f t="shared" si="5"/>
        <v>1001</v>
      </c>
      <c r="BL8" s="186">
        <f t="shared" si="5"/>
        <v>1000</v>
      </c>
      <c r="BM8" s="186">
        <f t="shared" si="5"/>
        <v>1000</v>
      </c>
      <c r="BN8" s="186">
        <f t="shared" si="5"/>
        <v>1000</v>
      </c>
      <c r="BO8" s="186">
        <f t="shared" si="5"/>
        <v>1000</v>
      </c>
      <c r="BP8" s="186">
        <f t="shared" si="5"/>
        <v>1000</v>
      </c>
      <c r="BQ8" s="186">
        <f t="shared" si="5"/>
        <v>1000</v>
      </c>
      <c r="BR8" s="186">
        <f t="shared" si="5"/>
        <v>1000</v>
      </c>
      <c r="BS8" s="186">
        <f t="shared" ref="BS8:CB8" si="6">+IF(LEN($BS$12)&gt;1,999,1)+IF(BS15="A",1,2)</f>
        <v>1001</v>
      </c>
      <c r="BT8" s="186">
        <f t="shared" si="6"/>
        <v>1001</v>
      </c>
      <c r="BU8" s="186">
        <f t="shared" si="6"/>
        <v>1001</v>
      </c>
      <c r="BV8" s="186">
        <f t="shared" si="6"/>
        <v>1000</v>
      </c>
      <c r="BW8" s="186">
        <f t="shared" si="6"/>
        <v>1000</v>
      </c>
      <c r="BX8" s="186">
        <f t="shared" si="6"/>
        <v>1000</v>
      </c>
      <c r="BY8" s="186">
        <f t="shared" si="6"/>
        <v>1000</v>
      </c>
      <c r="BZ8" s="186">
        <f t="shared" si="6"/>
        <v>1000</v>
      </c>
      <c r="CA8" s="186">
        <f t="shared" si="6"/>
        <v>1000</v>
      </c>
      <c r="CB8" s="186">
        <f t="shared" si="6"/>
        <v>1000</v>
      </c>
      <c r="CC8" s="186">
        <f t="shared" ref="CC8:CL8" si="7">+IF(LEN($CC$12)&gt;1,999,1)+IF(CC15="A",1,2)</f>
        <v>1001</v>
      </c>
      <c r="CD8" s="186">
        <f t="shared" si="7"/>
        <v>1001</v>
      </c>
      <c r="CE8" s="186">
        <f t="shared" si="7"/>
        <v>1001</v>
      </c>
      <c r="CF8" s="186">
        <f t="shared" si="7"/>
        <v>1000</v>
      </c>
      <c r="CG8" s="186">
        <f t="shared" si="7"/>
        <v>1000</v>
      </c>
      <c r="CH8" s="186">
        <f t="shared" si="7"/>
        <v>1000</v>
      </c>
      <c r="CI8" s="186">
        <f t="shared" si="7"/>
        <v>1000</v>
      </c>
      <c r="CJ8" s="186">
        <f t="shared" si="7"/>
        <v>1000</v>
      </c>
      <c r="CK8" s="186">
        <f t="shared" si="7"/>
        <v>1000</v>
      </c>
      <c r="CL8" s="186">
        <f t="shared" si="7"/>
        <v>1000</v>
      </c>
      <c r="CM8" s="186">
        <f t="shared" ref="CM8:CV8" si="8">+IF(LEN($CM$12)&gt;1,999,1)+IF(CM15="A",1,2)</f>
        <v>1001</v>
      </c>
      <c r="CN8" s="186">
        <f t="shared" si="8"/>
        <v>1001</v>
      </c>
      <c r="CO8" s="186">
        <f t="shared" si="8"/>
        <v>1001</v>
      </c>
      <c r="CP8" s="186">
        <f t="shared" si="8"/>
        <v>1000</v>
      </c>
      <c r="CQ8" s="186">
        <f t="shared" si="8"/>
        <v>1000</v>
      </c>
      <c r="CR8" s="186">
        <f t="shared" si="8"/>
        <v>1000</v>
      </c>
      <c r="CS8" s="186">
        <f t="shared" si="8"/>
        <v>1000</v>
      </c>
      <c r="CT8" s="186">
        <f t="shared" si="8"/>
        <v>1000</v>
      </c>
      <c r="CU8" s="186">
        <f t="shared" si="8"/>
        <v>1000</v>
      </c>
      <c r="CV8" s="186">
        <f t="shared" si="8"/>
        <v>1000</v>
      </c>
      <c r="CW8" s="186">
        <f t="shared" ref="CW8:DF8" si="9">+IF(LEN($CW$12)&gt;1,999,1)+IF(CW15="A",1,2)</f>
        <v>1001</v>
      </c>
      <c r="CX8" s="186">
        <f t="shared" si="9"/>
        <v>1001</v>
      </c>
      <c r="CY8" s="186">
        <f t="shared" si="9"/>
        <v>1001</v>
      </c>
      <c r="CZ8" s="62">
        <f t="shared" si="9"/>
        <v>1000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+IF(LEN($DG$12)&gt;1,999,1)+IF(DG15="A",1,2)</f>
        <v>1001</v>
      </c>
      <c r="DH8" s="62">
        <f t="shared" si="10"/>
        <v>1001</v>
      </c>
      <c r="DI8" s="62">
        <f t="shared" si="10"/>
        <v>1001</v>
      </c>
      <c r="DJ8" s="62">
        <f t="shared" si="10"/>
        <v>1000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+IF(LEN($DQ$12)&gt;1,999,1)+IF(DQ15="A",1,2)</f>
        <v>3</v>
      </c>
      <c r="DR8" s="62">
        <f t="shared" si="11"/>
        <v>3</v>
      </c>
      <c r="DS8" s="62">
        <f t="shared" si="11"/>
        <v>3</v>
      </c>
      <c r="DT8" s="62">
        <f t="shared" si="11"/>
        <v>2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+IF(LEN($EA$12)&gt;1,999,1)+IF(EA15="A",1,2)</f>
        <v>3</v>
      </c>
      <c r="EB8" s="62">
        <f t="shared" si="12"/>
        <v>3</v>
      </c>
      <c r="EC8" s="62">
        <f t="shared" si="12"/>
        <v>3</v>
      </c>
      <c r="ED8" s="62">
        <f t="shared" si="12"/>
        <v>2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+IF(LEN($EK$12)&gt;1,999,1)+IF(EK15="A",1,2)</f>
        <v>3</v>
      </c>
      <c r="EL8" s="62">
        <f t="shared" si="13"/>
        <v>3</v>
      </c>
      <c r="EM8" s="62">
        <f t="shared" si="13"/>
        <v>3</v>
      </c>
      <c r="EN8" s="62">
        <f t="shared" si="13"/>
        <v>2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3</v>
      </c>
      <c r="EW8" s="62">
        <f t="shared" si="13"/>
        <v>3</v>
      </c>
      <c r="EX8" s="62">
        <f t="shared" si="13"/>
        <v>2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+IF(LEN($FE$12)&gt;1,999,1)+IF(FE15="A",1,2)</f>
        <v>3</v>
      </c>
      <c r="FF8" s="62">
        <f t="shared" si="14"/>
        <v>3</v>
      </c>
      <c r="FG8" s="62">
        <f t="shared" si="14"/>
        <v>3</v>
      </c>
      <c r="FH8" s="62">
        <f t="shared" si="14"/>
        <v>2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+IF(LEN($FO$12)&gt;1,999,1)+IF(FO15="A",1,2)</f>
        <v>3</v>
      </c>
      <c r="FP8" s="62">
        <f t="shared" si="15"/>
        <v>3</v>
      </c>
      <c r="FQ8" s="62">
        <f t="shared" si="15"/>
        <v>3</v>
      </c>
      <c r="FR8" s="62">
        <f t="shared" si="15"/>
        <v>2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+IF(LEN($FY$12)&gt;1,999,1)+IF(FY15="A",1,2)</f>
        <v>3</v>
      </c>
      <c r="FZ8" s="62">
        <f t="shared" si="16"/>
        <v>3</v>
      </c>
      <c r="GA8" s="62">
        <f t="shared" si="16"/>
        <v>3</v>
      </c>
      <c r="GB8" s="62">
        <f t="shared" si="16"/>
        <v>2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+IF(LEN($GI$12)&gt;1,999,1)+IF(GI15="A",1,2)</f>
        <v>3</v>
      </c>
      <c r="GJ8" s="62">
        <f t="shared" si="17"/>
        <v>3</v>
      </c>
      <c r="GK8" s="62">
        <f t="shared" si="17"/>
        <v>3</v>
      </c>
      <c r="GL8" s="62">
        <f t="shared" si="17"/>
        <v>2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+IF(LEN($GS$12)&gt;1,999,1)+IF(GS15="A",1,2)</f>
        <v>3</v>
      </c>
      <c r="GT8" s="62">
        <f t="shared" si="18"/>
        <v>3</v>
      </c>
      <c r="GU8" s="62">
        <f t="shared" si="18"/>
        <v>3</v>
      </c>
      <c r="GV8" s="62">
        <f t="shared" si="18"/>
        <v>2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>+IF(HC15="a",1,1001)</f>
        <v>1001</v>
      </c>
      <c r="HD8" s="186">
        <f t="shared" ref="HD8:HL8" si="19">+IF(HD15="a",1,1001)</f>
        <v>1001</v>
      </c>
      <c r="HE8" s="186">
        <f t="shared" si="19"/>
        <v>1001</v>
      </c>
      <c r="HF8" s="186">
        <f t="shared" si="19"/>
        <v>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f>+IF(HR15="a",1,1001)</f>
        <v>1001</v>
      </c>
      <c r="HS8" s="186">
        <f t="shared" ref="HS8:IA8" si="20">+IF(HS15="a",1,1001)</f>
        <v>1001</v>
      </c>
      <c r="HT8" s="186">
        <f t="shared" si="20"/>
        <v>1001</v>
      </c>
      <c r="HU8" s="186">
        <f t="shared" si="20"/>
        <v>1</v>
      </c>
      <c r="HV8" s="186">
        <f t="shared" si="20"/>
        <v>1</v>
      </c>
      <c r="HW8" s="186">
        <f t="shared" si="20"/>
        <v>1</v>
      </c>
      <c r="HX8" s="186">
        <f t="shared" si="20"/>
        <v>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/>
      <c r="IC8" s="186"/>
      <c r="ID8" s="186"/>
      <c r="IE8" s="186"/>
      <c r="IF8" s="186"/>
    </row>
    <row r="9" spans="1:245" ht="24.4" customHeight="1">
      <c r="J9" s="830" t="s">
        <v>1</v>
      </c>
      <c r="K9" s="158" t="s">
        <v>170</v>
      </c>
      <c r="L9" s="179"/>
      <c r="M9" s="179"/>
      <c r="N9" s="179"/>
      <c r="O9" s="179"/>
      <c r="P9" s="179"/>
      <c r="Q9" s="179"/>
      <c r="R9" s="179"/>
      <c r="S9" s="179"/>
      <c r="T9" s="180"/>
      <c r="U9" s="179"/>
      <c r="V9" s="179"/>
      <c r="W9" s="179"/>
      <c r="X9" s="179"/>
      <c r="Y9" s="179"/>
      <c r="Z9" s="179"/>
      <c r="AA9" s="179"/>
      <c r="AB9" s="179"/>
      <c r="AC9" s="179"/>
      <c r="AD9" s="180"/>
      <c r="AE9" s="179"/>
      <c r="AF9" s="179"/>
      <c r="AG9" s="179"/>
      <c r="AH9" s="179"/>
      <c r="AI9" s="179"/>
      <c r="AJ9" s="179"/>
      <c r="AK9" s="179"/>
      <c r="AL9" s="179"/>
      <c r="AM9" s="179"/>
      <c r="AN9" s="180"/>
      <c r="AO9" s="179"/>
      <c r="AP9" s="179"/>
      <c r="AQ9" s="179"/>
      <c r="AR9" s="179"/>
      <c r="AS9" s="179"/>
      <c r="AT9" s="179"/>
      <c r="AU9" s="179"/>
      <c r="AV9" s="179"/>
      <c r="AW9" s="179"/>
      <c r="AX9" s="180"/>
      <c r="AY9" s="179"/>
      <c r="AZ9" s="179"/>
      <c r="BA9" s="179"/>
      <c r="BB9" s="179"/>
      <c r="BC9" s="179"/>
      <c r="BD9" s="179"/>
      <c r="BE9" s="179"/>
      <c r="BF9" s="179"/>
      <c r="BG9" s="179"/>
      <c r="BH9" s="180"/>
      <c r="BI9" s="179"/>
      <c r="BJ9" s="179"/>
      <c r="BK9" s="179"/>
      <c r="BL9" s="179"/>
      <c r="BM9" s="179"/>
      <c r="BN9" s="179"/>
      <c r="BO9" s="179"/>
      <c r="BP9" s="179"/>
      <c r="BQ9" s="179"/>
      <c r="BR9" s="180"/>
      <c r="BS9" s="179"/>
      <c r="BT9" s="179"/>
      <c r="BU9" s="179"/>
      <c r="BV9" s="179"/>
      <c r="BW9" s="179"/>
      <c r="BX9" s="179"/>
      <c r="BY9" s="179"/>
      <c r="BZ9" s="179"/>
      <c r="CA9" s="179"/>
      <c r="CB9" s="180"/>
      <c r="CC9" s="179"/>
      <c r="CD9" s="179"/>
      <c r="CE9" s="179"/>
      <c r="CF9" s="179"/>
      <c r="CG9" s="179"/>
      <c r="CH9" s="179"/>
      <c r="CI9" s="179"/>
      <c r="CJ9" s="179"/>
      <c r="CK9" s="179"/>
      <c r="CL9" s="180"/>
      <c r="CM9" s="179"/>
      <c r="CN9" s="179"/>
      <c r="CO9" s="179"/>
      <c r="CP9" s="179"/>
      <c r="CQ9" s="179"/>
      <c r="CR9" s="179"/>
      <c r="CS9" s="179"/>
      <c r="CT9" s="179"/>
      <c r="CU9" s="179"/>
      <c r="CV9" s="180"/>
      <c r="CW9" s="179"/>
      <c r="CX9" s="179"/>
      <c r="CY9" s="179"/>
      <c r="CZ9" s="179"/>
      <c r="DA9" s="179"/>
      <c r="DB9" s="179"/>
      <c r="DC9" s="179"/>
      <c r="DD9" s="179"/>
      <c r="DE9" s="179"/>
      <c r="DF9" s="180"/>
      <c r="DG9" s="179"/>
      <c r="DH9" s="179"/>
      <c r="DI9" s="179"/>
      <c r="DJ9" s="179"/>
      <c r="DK9" s="179"/>
      <c r="DL9" s="179"/>
      <c r="DM9" s="179"/>
      <c r="DN9" s="179"/>
      <c r="DO9" s="179"/>
      <c r="DP9" s="180"/>
      <c r="DQ9" s="179"/>
      <c r="DR9" s="179"/>
      <c r="DS9" s="179"/>
      <c r="DT9" s="179"/>
      <c r="DU9" s="179"/>
      <c r="DV9" s="179"/>
      <c r="DW9" s="179"/>
      <c r="DX9" s="179"/>
      <c r="DY9" s="179"/>
      <c r="DZ9" s="180"/>
      <c r="EA9" s="179"/>
      <c r="EB9" s="179"/>
      <c r="EC9" s="179"/>
      <c r="ED9" s="179"/>
      <c r="EE9" s="179"/>
      <c r="EF9" s="179"/>
      <c r="EG9" s="179"/>
      <c r="EH9" s="179"/>
      <c r="EI9" s="179"/>
      <c r="EJ9" s="180"/>
      <c r="EK9" s="179"/>
      <c r="EL9" s="179"/>
      <c r="EM9" s="179"/>
      <c r="EN9" s="179"/>
      <c r="EO9" s="179"/>
      <c r="EP9" s="179"/>
      <c r="EQ9" s="179"/>
      <c r="ER9" s="179"/>
      <c r="ES9" s="179"/>
      <c r="ET9" s="180"/>
      <c r="EU9" s="179"/>
      <c r="EV9" s="179"/>
      <c r="EW9" s="179"/>
      <c r="EX9" s="179"/>
      <c r="EY9" s="179"/>
      <c r="EZ9" s="179"/>
      <c r="FA9" s="179"/>
      <c r="FB9" s="179"/>
      <c r="FC9" s="179"/>
      <c r="FD9" s="180"/>
      <c r="FE9" s="179"/>
      <c r="FF9" s="179"/>
      <c r="FG9" s="179"/>
      <c r="FH9" s="179"/>
      <c r="FI9" s="179"/>
      <c r="FJ9" s="179"/>
      <c r="FK9" s="179"/>
      <c r="FL9" s="179"/>
      <c r="FM9" s="179"/>
      <c r="FN9" s="180"/>
      <c r="FO9" s="179"/>
      <c r="FP9" s="179"/>
      <c r="FQ9" s="179"/>
      <c r="FR9" s="179"/>
      <c r="FS9" s="179"/>
      <c r="FT9" s="179"/>
      <c r="FU9" s="179"/>
      <c r="FV9" s="179"/>
      <c r="FW9" s="179"/>
      <c r="FX9" s="180"/>
      <c r="FY9" s="179"/>
      <c r="FZ9" s="179"/>
      <c r="GA9" s="179"/>
      <c r="GB9" s="179"/>
      <c r="GC9" s="179"/>
      <c r="GD9" s="179"/>
      <c r="GE9" s="179"/>
      <c r="GF9" s="179"/>
      <c r="GG9" s="179"/>
      <c r="GH9" s="180"/>
      <c r="GI9" s="179"/>
      <c r="GJ9" s="179"/>
      <c r="GK9" s="179"/>
      <c r="GL9" s="179"/>
      <c r="GM9" s="179"/>
      <c r="GN9" s="179"/>
      <c r="GO9" s="179"/>
      <c r="GP9" s="179"/>
      <c r="GQ9" s="179"/>
      <c r="GR9" s="180"/>
      <c r="GS9" s="179"/>
      <c r="GT9" s="179"/>
      <c r="GU9" s="179"/>
      <c r="GV9" s="179"/>
      <c r="GW9" s="179"/>
      <c r="GX9" s="179"/>
      <c r="GY9" s="179"/>
      <c r="GZ9" s="179"/>
      <c r="HA9" s="179"/>
      <c r="HB9" s="180"/>
      <c r="HC9" s="188" t="s">
        <v>292</v>
      </c>
      <c r="HD9" s="189"/>
      <c r="HE9" s="189"/>
      <c r="HF9" s="189"/>
      <c r="HG9" s="189"/>
      <c r="HH9" s="189"/>
      <c r="HI9" s="189"/>
      <c r="HJ9" s="189"/>
      <c r="HK9" s="189"/>
      <c r="HL9" s="190"/>
      <c r="HM9" s="842" t="s">
        <v>2</v>
      </c>
      <c r="HN9" s="842" t="s">
        <v>3</v>
      </c>
      <c r="HO9" s="842" t="s">
        <v>4</v>
      </c>
      <c r="HP9" s="842" t="s">
        <v>5</v>
      </c>
      <c r="HQ9" s="32"/>
      <c r="HR9" s="187" t="s">
        <v>140</v>
      </c>
      <c r="HS9" s="187"/>
      <c r="HT9" s="187"/>
      <c r="HU9" s="187"/>
      <c r="HV9" s="187"/>
      <c r="HW9" s="187"/>
      <c r="HX9" s="187"/>
      <c r="HY9" s="187"/>
      <c r="HZ9" s="187"/>
      <c r="IA9" s="187"/>
    </row>
    <row r="10" spans="1:245" ht="15.95" customHeight="1">
      <c r="J10" s="830"/>
      <c r="K10" s="4" t="str">
        <f>+CONCATENATE(K13,K11)</f>
        <v>Auto1</v>
      </c>
      <c r="L10" s="4" t="str">
        <f t="shared" ref="L10:BW10" si="21">+CONCATENATE(L13,L11)</f>
        <v>Auto1</v>
      </c>
      <c r="M10" s="4" t="str">
        <f t="shared" si="21"/>
        <v>Auto1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Taxi1</v>
      </c>
      <c r="W10" s="4" t="str">
        <f t="shared" si="21"/>
        <v>Taxi1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Omnibus1</v>
      </c>
      <c r="AG10" s="4" t="str">
        <f t="shared" si="21"/>
        <v>Omnibus1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Microbús1</v>
      </c>
      <c r="AQ10" s="4" t="str">
        <f t="shared" si="21"/>
        <v>Microbús1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Rural1</v>
      </c>
      <c r="BA10" s="4" t="str">
        <f t="shared" si="21"/>
        <v>Camioneta Rural1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lineal1</v>
      </c>
      <c r="BK10" s="4" t="str">
        <f t="shared" si="21"/>
        <v>Moto lineal1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Mototaxi1</v>
      </c>
      <c r="BU10" s="4" t="str">
        <f t="shared" si="21"/>
        <v>Mototaxi1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Bicicleta1</v>
      </c>
      <c r="CE10" s="4" t="str">
        <f t="shared" si="22"/>
        <v>Bicicleta1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Camión1</v>
      </c>
      <c r="CO10" s="4" t="str">
        <f t="shared" si="22"/>
        <v>Camión1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Tráiler1</v>
      </c>
      <c r="CY10" s="4" t="str">
        <f t="shared" si="22"/>
        <v>Tráiler1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Interprovincial1</v>
      </c>
      <c r="DI10" s="4" t="str">
        <f t="shared" si="22"/>
        <v>Bus Interprovincial1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N1</v>
      </c>
      <c r="DS10" s="4" t="str">
        <f t="shared" si="22"/>
        <v>N1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N1</v>
      </c>
      <c r="EC10" s="4" t="str">
        <f t="shared" si="22"/>
        <v>N1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N1</v>
      </c>
      <c r="EM10" s="4" t="str">
        <f t="shared" si="23"/>
        <v>N1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N1</v>
      </c>
      <c r="EW10" s="4" t="str">
        <f t="shared" si="23"/>
        <v>N1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N1</v>
      </c>
      <c r="FG10" s="4" t="str">
        <f t="shared" si="23"/>
        <v>N1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N1</v>
      </c>
      <c r="FQ10" s="4" t="str">
        <f t="shared" si="23"/>
        <v>N1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N1</v>
      </c>
      <c r="GA10" s="4" t="str">
        <f t="shared" si="23"/>
        <v>N1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N1</v>
      </c>
      <c r="GK10" s="4" t="str">
        <f t="shared" si="23"/>
        <v>N1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N1</v>
      </c>
      <c r="GU10" s="4" t="str">
        <f t="shared" si="23"/>
        <v>N1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1"/>
      <c r="HD10" s="192"/>
      <c r="HE10" s="192"/>
      <c r="HF10" s="192"/>
      <c r="HG10" s="192"/>
      <c r="HH10" s="192"/>
      <c r="HI10" s="192"/>
      <c r="HJ10" s="192"/>
      <c r="HK10" s="192"/>
      <c r="HL10" s="193"/>
      <c r="HM10" s="843"/>
      <c r="HN10" s="843"/>
      <c r="HO10" s="843"/>
      <c r="HP10" s="843"/>
      <c r="HQ10" s="32"/>
      <c r="HR10" s="187"/>
      <c r="HS10" s="187"/>
      <c r="HT10" s="187"/>
      <c r="HU10" s="187"/>
      <c r="HV10" s="187"/>
      <c r="HW10" s="187"/>
      <c r="HX10" s="187"/>
      <c r="HY10" s="187"/>
      <c r="HZ10" s="187"/>
      <c r="IA10" s="187"/>
    </row>
    <row r="11" spans="1:245" ht="15.95" customHeight="1">
      <c r="J11" s="830"/>
      <c r="K11" s="677">
        <f>+Inicio!H21</f>
        <v>1</v>
      </c>
      <c r="L11" s="677">
        <f>+Inicio!H22</f>
        <v>1</v>
      </c>
      <c r="M11" s="677">
        <f>+Inicio!H23</f>
        <v>1</v>
      </c>
      <c r="N11" s="677">
        <f>+Inicio!H24</f>
        <v>0</v>
      </c>
      <c r="O11" s="677">
        <f>+Inicio!H25</f>
        <v>0</v>
      </c>
      <c r="P11" s="677">
        <f>+Inicio!H26</f>
        <v>0</v>
      </c>
      <c r="Q11" s="677">
        <f>+Inicio!H27</f>
        <v>0</v>
      </c>
      <c r="R11" s="677">
        <f>+Inicio!H28</f>
        <v>0</v>
      </c>
      <c r="S11" s="677">
        <f>+Inicio!H29</f>
        <v>0</v>
      </c>
      <c r="T11" s="677">
        <f>+Inicio!H30</f>
        <v>0</v>
      </c>
      <c r="U11" s="677">
        <f>+K11</f>
        <v>1</v>
      </c>
      <c r="V11" s="677">
        <f t="shared" ref="V11:AD11" si="25">+L11</f>
        <v>1</v>
      </c>
      <c r="W11" s="677">
        <f t="shared" si="25"/>
        <v>1</v>
      </c>
      <c r="X11" s="677">
        <f t="shared" si="25"/>
        <v>0</v>
      </c>
      <c r="Y11" s="677">
        <f t="shared" si="25"/>
        <v>0</v>
      </c>
      <c r="Z11" s="677">
        <f t="shared" si="25"/>
        <v>0</v>
      </c>
      <c r="AA11" s="677">
        <f t="shared" si="25"/>
        <v>0</v>
      </c>
      <c r="AB11" s="677">
        <f t="shared" si="25"/>
        <v>0</v>
      </c>
      <c r="AC11" s="677">
        <f t="shared" si="25"/>
        <v>0</v>
      </c>
      <c r="AD11" s="677">
        <f t="shared" si="25"/>
        <v>0</v>
      </c>
      <c r="AE11" s="677">
        <f>+U11</f>
        <v>1</v>
      </c>
      <c r="AF11" s="677">
        <f t="shared" ref="AF11:AN11" si="26">+V11</f>
        <v>1</v>
      </c>
      <c r="AG11" s="677">
        <f t="shared" si="26"/>
        <v>1</v>
      </c>
      <c r="AH11" s="677">
        <f t="shared" si="26"/>
        <v>0</v>
      </c>
      <c r="AI11" s="677">
        <f t="shared" si="26"/>
        <v>0</v>
      </c>
      <c r="AJ11" s="677">
        <f t="shared" si="26"/>
        <v>0</v>
      </c>
      <c r="AK11" s="677">
        <f t="shared" si="26"/>
        <v>0</v>
      </c>
      <c r="AL11" s="677">
        <f t="shared" si="26"/>
        <v>0</v>
      </c>
      <c r="AM11" s="677">
        <f t="shared" si="26"/>
        <v>0</v>
      </c>
      <c r="AN11" s="677">
        <f t="shared" si="26"/>
        <v>0</v>
      </c>
      <c r="AO11" s="677">
        <f>+AE11</f>
        <v>1</v>
      </c>
      <c r="AP11" s="677">
        <f t="shared" ref="AP11:AX11" si="27">+AF11</f>
        <v>1</v>
      </c>
      <c r="AQ11" s="677">
        <f t="shared" si="27"/>
        <v>1</v>
      </c>
      <c r="AR11" s="677">
        <f t="shared" si="27"/>
        <v>0</v>
      </c>
      <c r="AS11" s="677">
        <f t="shared" si="27"/>
        <v>0</v>
      </c>
      <c r="AT11" s="677">
        <f t="shared" si="27"/>
        <v>0</v>
      </c>
      <c r="AU11" s="677">
        <f t="shared" si="27"/>
        <v>0</v>
      </c>
      <c r="AV11" s="677">
        <f t="shared" si="27"/>
        <v>0</v>
      </c>
      <c r="AW11" s="677">
        <f t="shared" si="27"/>
        <v>0</v>
      </c>
      <c r="AX11" s="677">
        <f t="shared" si="27"/>
        <v>0</v>
      </c>
      <c r="AY11" s="677">
        <f>+AO11</f>
        <v>1</v>
      </c>
      <c r="AZ11" s="677">
        <f t="shared" ref="AZ11:BH11" si="28">+AP11</f>
        <v>1</v>
      </c>
      <c r="BA11" s="677">
        <f t="shared" si="28"/>
        <v>1</v>
      </c>
      <c r="BB11" s="677">
        <f t="shared" si="28"/>
        <v>0</v>
      </c>
      <c r="BC11" s="677">
        <f t="shared" si="28"/>
        <v>0</v>
      </c>
      <c r="BD11" s="677">
        <f t="shared" si="28"/>
        <v>0</v>
      </c>
      <c r="BE11" s="677">
        <f t="shared" si="28"/>
        <v>0</v>
      </c>
      <c r="BF11" s="677">
        <f t="shared" si="28"/>
        <v>0</v>
      </c>
      <c r="BG11" s="677">
        <f t="shared" si="28"/>
        <v>0</v>
      </c>
      <c r="BH11" s="677">
        <f t="shared" si="28"/>
        <v>0</v>
      </c>
      <c r="BI11" s="677">
        <f>+AY11</f>
        <v>1</v>
      </c>
      <c r="BJ11" s="677">
        <f t="shared" ref="BJ11:BR11" si="29">+AZ11</f>
        <v>1</v>
      </c>
      <c r="BK11" s="677">
        <f t="shared" si="29"/>
        <v>1</v>
      </c>
      <c r="BL11" s="677">
        <f t="shared" si="29"/>
        <v>0</v>
      </c>
      <c r="BM11" s="677">
        <f t="shared" si="29"/>
        <v>0</v>
      </c>
      <c r="BN11" s="677">
        <f t="shared" si="29"/>
        <v>0</v>
      </c>
      <c r="BO11" s="677">
        <f t="shared" si="29"/>
        <v>0</v>
      </c>
      <c r="BP11" s="677">
        <f t="shared" si="29"/>
        <v>0</v>
      </c>
      <c r="BQ11" s="677">
        <f t="shared" si="29"/>
        <v>0</v>
      </c>
      <c r="BR11" s="677">
        <f t="shared" si="29"/>
        <v>0</v>
      </c>
      <c r="BS11" s="677">
        <f>+BI11</f>
        <v>1</v>
      </c>
      <c r="BT11" s="677">
        <f t="shared" ref="BT11:CB11" si="30">+BJ11</f>
        <v>1</v>
      </c>
      <c r="BU11" s="677">
        <f t="shared" si="30"/>
        <v>1</v>
      </c>
      <c r="BV11" s="677">
        <f t="shared" si="30"/>
        <v>0</v>
      </c>
      <c r="BW11" s="677">
        <f t="shared" si="30"/>
        <v>0</v>
      </c>
      <c r="BX11" s="677">
        <f t="shared" si="30"/>
        <v>0</v>
      </c>
      <c r="BY11" s="677">
        <f t="shared" si="30"/>
        <v>0</v>
      </c>
      <c r="BZ11" s="677">
        <f t="shared" si="30"/>
        <v>0</v>
      </c>
      <c r="CA11" s="677">
        <f t="shared" si="30"/>
        <v>0</v>
      </c>
      <c r="CB11" s="677">
        <f t="shared" si="30"/>
        <v>0</v>
      </c>
      <c r="CC11" s="677">
        <f>+BS11</f>
        <v>1</v>
      </c>
      <c r="CD11" s="677">
        <f t="shared" ref="CD11:CL11" si="31">+BT11</f>
        <v>1</v>
      </c>
      <c r="CE11" s="677">
        <f t="shared" si="31"/>
        <v>1</v>
      </c>
      <c r="CF11" s="677">
        <f t="shared" si="31"/>
        <v>0</v>
      </c>
      <c r="CG11" s="677">
        <f t="shared" si="31"/>
        <v>0</v>
      </c>
      <c r="CH11" s="677">
        <f t="shared" si="31"/>
        <v>0</v>
      </c>
      <c r="CI11" s="677">
        <f t="shared" si="31"/>
        <v>0</v>
      </c>
      <c r="CJ11" s="677">
        <f t="shared" si="31"/>
        <v>0</v>
      </c>
      <c r="CK11" s="677">
        <f t="shared" si="31"/>
        <v>0</v>
      </c>
      <c r="CL11" s="677">
        <f t="shared" si="31"/>
        <v>0</v>
      </c>
      <c r="CM11" s="677">
        <f>+CC11</f>
        <v>1</v>
      </c>
      <c r="CN11" s="677">
        <f t="shared" ref="CN11:CV11" si="32">+CD11</f>
        <v>1</v>
      </c>
      <c r="CO11" s="677">
        <f t="shared" si="32"/>
        <v>1</v>
      </c>
      <c r="CP11" s="677">
        <f t="shared" si="32"/>
        <v>0</v>
      </c>
      <c r="CQ11" s="677">
        <f t="shared" si="32"/>
        <v>0</v>
      </c>
      <c r="CR11" s="677">
        <f t="shared" si="32"/>
        <v>0</v>
      </c>
      <c r="CS11" s="677">
        <f t="shared" si="32"/>
        <v>0</v>
      </c>
      <c r="CT11" s="677">
        <f t="shared" si="32"/>
        <v>0</v>
      </c>
      <c r="CU11" s="677">
        <f t="shared" si="32"/>
        <v>0</v>
      </c>
      <c r="CV11" s="677">
        <f t="shared" si="32"/>
        <v>0</v>
      </c>
      <c r="CW11" s="677">
        <f>+CM11</f>
        <v>1</v>
      </c>
      <c r="CX11" s="677">
        <f t="shared" ref="CX11:DF11" si="33">+CN11</f>
        <v>1</v>
      </c>
      <c r="CY11" s="677">
        <f t="shared" si="33"/>
        <v>1</v>
      </c>
      <c r="CZ11" s="677">
        <f t="shared" si="33"/>
        <v>0</v>
      </c>
      <c r="DA11" s="677">
        <f t="shared" si="33"/>
        <v>0</v>
      </c>
      <c r="DB11" s="677">
        <f t="shared" si="33"/>
        <v>0</v>
      </c>
      <c r="DC11" s="677">
        <f t="shared" si="33"/>
        <v>0</v>
      </c>
      <c r="DD11" s="677">
        <f t="shared" si="33"/>
        <v>0</v>
      </c>
      <c r="DE11" s="677">
        <f t="shared" si="33"/>
        <v>0</v>
      </c>
      <c r="DF11" s="677">
        <f t="shared" si="33"/>
        <v>0</v>
      </c>
      <c r="DG11" s="677">
        <f>+CW11</f>
        <v>1</v>
      </c>
      <c r="DH11" s="677">
        <f t="shared" ref="DH11:DP11" si="34">+CX11</f>
        <v>1</v>
      </c>
      <c r="DI11" s="677">
        <f t="shared" si="34"/>
        <v>1</v>
      </c>
      <c r="DJ11" s="677">
        <f t="shared" si="34"/>
        <v>0</v>
      </c>
      <c r="DK11" s="677">
        <f t="shared" si="34"/>
        <v>0</v>
      </c>
      <c r="DL11" s="677">
        <f t="shared" si="34"/>
        <v>0</v>
      </c>
      <c r="DM11" s="677">
        <f t="shared" si="34"/>
        <v>0</v>
      </c>
      <c r="DN11" s="677">
        <f t="shared" si="34"/>
        <v>0</v>
      </c>
      <c r="DO11" s="677">
        <f t="shared" si="34"/>
        <v>0</v>
      </c>
      <c r="DP11" s="677">
        <f t="shared" si="34"/>
        <v>0</v>
      </c>
      <c r="DQ11" s="677">
        <f>+DG11</f>
        <v>1</v>
      </c>
      <c r="DR11" s="677">
        <f t="shared" ref="DR11:DZ11" si="35">+DH11</f>
        <v>1</v>
      </c>
      <c r="DS11" s="677">
        <f t="shared" si="35"/>
        <v>1</v>
      </c>
      <c r="DT11" s="677">
        <f t="shared" si="35"/>
        <v>0</v>
      </c>
      <c r="DU11" s="677">
        <f t="shared" si="35"/>
        <v>0</v>
      </c>
      <c r="DV11" s="677">
        <f t="shared" si="35"/>
        <v>0</v>
      </c>
      <c r="DW11" s="677">
        <f t="shared" si="35"/>
        <v>0</v>
      </c>
      <c r="DX11" s="677">
        <f t="shared" si="35"/>
        <v>0</v>
      </c>
      <c r="DY11" s="677">
        <f t="shared" si="35"/>
        <v>0</v>
      </c>
      <c r="DZ11" s="677">
        <f t="shared" si="35"/>
        <v>0</v>
      </c>
      <c r="EA11" s="677">
        <f>+DQ11</f>
        <v>1</v>
      </c>
      <c r="EB11" s="677">
        <f t="shared" ref="EB11:EJ11" si="36">+DR11</f>
        <v>1</v>
      </c>
      <c r="EC11" s="677">
        <f t="shared" si="36"/>
        <v>1</v>
      </c>
      <c r="ED11" s="677">
        <f t="shared" si="36"/>
        <v>0</v>
      </c>
      <c r="EE11" s="677">
        <f t="shared" si="36"/>
        <v>0</v>
      </c>
      <c r="EF11" s="677">
        <f t="shared" si="36"/>
        <v>0</v>
      </c>
      <c r="EG11" s="677">
        <f t="shared" si="36"/>
        <v>0</v>
      </c>
      <c r="EH11" s="677">
        <f t="shared" si="36"/>
        <v>0</v>
      </c>
      <c r="EI11" s="677">
        <f t="shared" si="36"/>
        <v>0</v>
      </c>
      <c r="EJ11" s="677">
        <f t="shared" si="36"/>
        <v>0</v>
      </c>
      <c r="EK11" s="677">
        <f>+EA11</f>
        <v>1</v>
      </c>
      <c r="EL11" s="677">
        <f t="shared" ref="EL11:ET11" si="37">+EB11</f>
        <v>1</v>
      </c>
      <c r="EM11" s="677">
        <f t="shared" si="37"/>
        <v>1</v>
      </c>
      <c r="EN11" s="677">
        <f t="shared" si="37"/>
        <v>0</v>
      </c>
      <c r="EO11" s="677">
        <f t="shared" si="37"/>
        <v>0</v>
      </c>
      <c r="EP11" s="677">
        <f t="shared" si="37"/>
        <v>0</v>
      </c>
      <c r="EQ11" s="677">
        <f t="shared" si="37"/>
        <v>0</v>
      </c>
      <c r="ER11" s="677">
        <f t="shared" si="37"/>
        <v>0</v>
      </c>
      <c r="ES11" s="677">
        <f t="shared" si="37"/>
        <v>0</v>
      </c>
      <c r="ET11" s="677">
        <f t="shared" si="37"/>
        <v>0</v>
      </c>
      <c r="EU11" s="677">
        <f>+EK11</f>
        <v>1</v>
      </c>
      <c r="EV11" s="677">
        <f t="shared" ref="EV11:FD11" si="38">+EL11</f>
        <v>1</v>
      </c>
      <c r="EW11" s="677">
        <f t="shared" si="38"/>
        <v>1</v>
      </c>
      <c r="EX11" s="677">
        <f t="shared" si="38"/>
        <v>0</v>
      </c>
      <c r="EY11" s="677">
        <f t="shared" si="38"/>
        <v>0</v>
      </c>
      <c r="EZ11" s="677">
        <f t="shared" si="38"/>
        <v>0</v>
      </c>
      <c r="FA11" s="677">
        <f t="shared" si="38"/>
        <v>0</v>
      </c>
      <c r="FB11" s="677">
        <f t="shared" si="38"/>
        <v>0</v>
      </c>
      <c r="FC11" s="677">
        <f t="shared" si="38"/>
        <v>0</v>
      </c>
      <c r="FD11" s="677">
        <f t="shared" si="38"/>
        <v>0</v>
      </c>
      <c r="FE11" s="677">
        <f>+EU11</f>
        <v>1</v>
      </c>
      <c r="FF11" s="677">
        <f t="shared" ref="FF11:FN11" si="39">+EV11</f>
        <v>1</v>
      </c>
      <c r="FG11" s="677">
        <f t="shared" si="39"/>
        <v>1</v>
      </c>
      <c r="FH11" s="677">
        <f t="shared" si="39"/>
        <v>0</v>
      </c>
      <c r="FI11" s="677">
        <f t="shared" si="39"/>
        <v>0</v>
      </c>
      <c r="FJ11" s="677">
        <f t="shared" si="39"/>
        <v>0</v>
      </c>
      <c r="FK11" s="677">
        <f t="shared" si="39"/>
        <v>0</v>
      </c>
      <c r="FL11" s="677">
        <f t="shared" si="39"/>
        <v>0</v>
      </c>
      <c r="FM11" s="677">
        <f t="shared" si="39"/>
        <v>0</v>
      </c>
      <c r="FN11" s="677">
        <f t="shared" si="39"/>
        <v>0</v>
      </c>
      <c r="FO11" s="677">
        <f>+FE11</f>
        <v>1</v>
      </c>
      <c r="FP11" s="677">
        <f t="shared" ref="FP11:FX11" si="40">+FF11</f>
        <v>1</v>
      </c>
      <c r="FQ11" s="677">
        <f t="shared" si="40"/>
        <v>1</v>
      </c>
      <c r="FR11" s="677">
        <f t="shared" si="40"/>
        <v>0</v>
      </c>
      <c r="FS11" s="677">
        <f t="shared" si="40"/>
        <v>0</v>
      </c>
      <c r="FT11" s="677">
        <f t="shared" si="40"/>
        <v>0</v>
      </c>
      <c r="FU11" s="677">
        <f t="shared" si="40"/>
        <v>0</v>
      </c>
      <c r="FV11" s="677">
        <f t="shared" si="40"/>
        <v>0</v>
      </c>
      <c r="FW11" s="677">
        <f t="shared" si="40"/>
        <v>0</v>
      </c>
      <c r="FX11" s="677">
        <f t="shared" si="40"/>
        <v>0</v>
      </c>
      <c r="FY11" s="677">
        <f>+FO11</f>
        <v>1</v>
      </c>
      <c r="FZ11" s="677">
        <f t="shared" ref="FZ11:GH11" si="41">+FP11</f>
        <v>1</v>
      </c>
      <c r="GA11" s="677">
        <f t="shared" si="41"/>
        <v>1</v>
      </c>
      <c r="GB11" s="677">
        <f t="shared" si="41"/>
        <v>0</v>
      </c>
      <c r="GC11" s="677">
        <f t="shared" si="41"/>
        <v>0</v>
      </c>
      <c r="GD11" s="677">
        <f t="shared" si="41"/>
        <v>0</v>
      </c>
      <c r="GE11" s="677">
        <f t="shared" si="41"/>
        <v>0</v>
      </c>
      <c r="GF11" s="677">
        <f t="shared" si="41"/>
        <v>0</v>
      </c>
      <c r="GG11" s="677">
        <f t="shared" si="41"/>
        <v>0</v>
      </c>
      <c r="GH11" s="677">
        <f t="shared" si="41"/>
        <v>0</v>
      </c>
      <c r="GI11" s="677">
        <f>+FY11</f>
        <v>1</v>
      </c>
      <c r="GJ11" s="677">
        <f t="shared" ref="GJ11:GR11" si="42">+FZ11</f>
        <v>1</v>
      </c>
      <c r="GK11" s="677">
        <f t="shared" si="42"/>
        <v>1</v>
      </c>
      <c r="GL11" s="677">
        <f t="shared" si="42"/>
        <v>0</v>
      </c>
      <c r="GM11" s="677">
        <f t="shared" si="42"/>
        <v>0</v>
      </c>
      <c r="GN11" s="677">
        <f t="shared" si="42"/>
        <v>0</v>
      </c>
      <c r="GO11" s="677">
        <f t="shared" si="42"/>
        <v>0</v>
      </c>
      <c r="GP11" s="677">
        <f t="shared" si="42"/>
        <v>0</v>
      </c>
      <c r="GQ11" s="677">
        <f t="shared" si="42"/>
        <v>0</v>
      </c>
      <c r="GR11" s="677">
        <f t="shared" si="42"/>
        <v>0</v>
      </c>
      <c r="GS11" s="677">
        <f>+GI11</f>
        <v>1</v>
      </c>
      <c r="GT11" s="677">
        <f t="shared" ref="GT11:HB11" si="43">+GJ11</f>
        <v>1</v>
      </c>
      <c r="GU11" s="677">
        <f t="shared" si="43"/>
        <v>1</v>
      </c>
      <c r="GV11" s="677">
        <f t="shared" si="43"/>
        <v>0</v>
      </c>
      <c r="GW11" s="677">
        <f t="shared" si="43"/>
        <v>0</v>
      </c>
      <c r="GX11" s="677">
        <f t="shared" si="43"/>
        <v>0</v>
      </c>
      <c r="GY11" s="677">
        <f t="shared" si="43"/>
        <v>0</v>
      </c>
      <c r="GZ11" s="677">
        <f t="shared" si="43"/>
        <v>0</v>
      </c>
      <c r="HA11" s="677">
        <f t="shared" si="43"/>
        <v>0</v>
      </c>
      <c r="HB11" s="677">
        <f t="shared" si="43"/>
        <v>0</v>
      </c>
      <c r="HC11" s="191"/>
      <c r="HD11" s="192"/>
      <c r="HE11" s="192"/>
      <c r="HF11" s="192"/>
      <c r="HG11" s="192"/>
      <c r="HH11" s="192"/>
      <c r="HI11" s="192"/>
      <c r="HJ11" s="192"/>
      <c r="HK11" s="192"/>
      <c r="HL11" s="193"/>
      <c r="HM11" s="843"/>
      <c r="HN11" s="843"/>
      <c r="HO11" s="843"/>
      <c r="HP11" s="843"/>
      <c r="HQ11" s="32"/>
      <c r="HR11" s="187"/>
      <c r="HS11" s="187"/>
      <c r="HT11" s="187"/>
      <c r="HU11" s="187"/>
      <c r="HV11" s="187"/>
      <c r="HW11" s="187"/>
      <c r="HX11" s="187"/>
      <c r="HY11" s="187"/>
      <c r="HZ11" s="187"/>
      <c r="IA11" s="187"/>
    </row>
    <row r="12" spans="1:245" s="23" customFormat="1" ht="34.9" customHeight="1">
      <c r="A12" s="156"/>
      <c r="B12" s="156"/>
      <c r="C12" s="156"/>
      <c r="D12" s="156"/>
      <c r="E12" s="156"/>
      <c r="F12" s="156"/>
      <c r="G12" s="156"/>
      <c r="H12" s="156"/>
      <c r="I12" s="156"/>
      <c r="J12" s="830"/>
      <c r="K12" s="157" t="str">
        <f>+N!K12</f>
        <v>Auto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 t="str">
        <f>+N!U12</f>
        <v>Taxi</v>
      </c>
      <c r="V12" s="157"/>
      <c r="W12" s="157"/>
      <c r="X12" s="157"/>
      <c r="Y12" s="157"/>
      <c r="Z12" s="157"/>
      <c r="AA12" s="157"/>
      <c r="AB12" s="157"/>
      <c r="AC12" s="157"/>
      <c r="AD12" s="157"/>
      <c r="AE12" s="157" t="str">
        <f>+N!AE12</f>
        <v>Omnibus</v>
      </c>
      <c r="AF12" s="157"/>
      <c r="AG12" s="157"/>
      <c r="AH12" s="157"/>
      <c r="AI12" s="157"/>
      <c r="AJ12" s="157"/>
      <c r="AK12" s="157"/>
      <c r="AL12" s="157"/>
      <c r="AM12" s="157"/>
      <c r="AN12" s="157"/>
      <c r="AO12" s="157" t="str">
        <f>+N!AO12</f>
        <v>Microbús</v>
      </c>
      <c r="AP12" s="157"/>
      <c r="AQ12" s="157"/>
      <c r="AR12" s="157"/>
      <c r="AS12" s="157"/>
      <c r="AT12" s="157"/>
      <c r="AU12" s="157"/>
      <c r="AV12" s="157"/>
      <c r="AW12" s="157"/>
      <c r="AX12" s="157"/>
      <c r="AY12" s="157" t="str">
        <f>+N!AY12</f>
        <v>Camioneta Rural</v>
      </c>
      <c r="AZ12" s="157"/>
      <c r="BA12" s="157"/>
      <c r="BB12" s="157"/>
      <c r="BC12" s="157"/>
      <c r="BD12" s="157"/>
      <c r="BE12" s="157"/>
      <c r="BF12" s="157"/>
      <c r="BG12" s="157"/>
      <c r="BH12" s="157"/>
      <c r="BI12" s="157" t="str">
        <f>+N!BI12</f>
        <v>Moto lineal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 t="str">
        <f>+N!BS12</f>
        <v>Mototaxi</v>
      </c>
      <c r="BT12" s="157"/>
      <c r="BU12" s="157"/>
      <c r="BV12" s="157"/>
      <c r="BW12" s="157"/>
      <c r="BX12" s="157"/>
      <c r="BY12" s="157"/>
      <c r="BZ12" s="157"/>
      <c r="CA12" s="157"/>
      <c r="CB12" s="157"/>
      <c r="CC12" s="157" t="str">
        <f>+N!CC12</f>
        <v>Bicicleta</v>
      </c>
      <c r="CD12" s="157"/>
      <c r="CE12" s="157"/>
      <c r="CF12" s="157"/>
      <c r="CG12" s="157"/>
      <c r="CH12" s="157"/>
      <c r="CI12" s="157"/>
      <c r="CJ12" s="157"/>
      <c r="CK12" s="157"/>
      <c r="CL12" s="157"/>
      <c r="CM12" s="157" t="str">
        <f>+N!CM12</f>
        <v>Camión</v>
      </c>
      <c r="CN12" s="157"/>
      <c r="CO12" s="157"/>
      <c r="CP12" s="157"/>
      <c r="CQ12" s="157"/>
      <c r="CR12" s="157"/>
      <c r="CS12" s="157"/>
      <c r="CT12" s="157"/>
      <c r="CU12" s="157"/>
      <c r="CV12" s="157"/>
      <c r="CW12" s="157" t="str">
        <f>+N!CW12</f>
        <v>Tráiler</v>
      </c>
      <c r="CX12" s="157"/>
      <c r="CY12" s="157"/>
      <c r="CZ12" s="157"/>
      <c r="DA12" s="157"/>
      <c r="DB12" s="157"/>
      <c r="DC12" s="157"/>
      <c r="DD12" s="157"/>
      <c r="DE12" s="157"/>
      <c r="DF12" s="157"/>
      <c r="DG12" s="157" t="str">
        <f>+V_Ma!O69</f>
        <v>Bus Interprovincial</v>
      </c>
      <c r="DH12" s="157"/>
      <c r="DI12" s="157"/>
      <c r="DJ12" s="157"/>
      <c r="DK12" s="157"/>
      <c r="DL12" s="157"/>
      <c r="DM12" s="157"/>
      <c r="DN12" s="157"/>
      <c r="DO12" s="157"/>
      <c r="DP12" s="157"/>
      <c r="DQ12" s="157" t="str">
        <f>+V_Ma!O70</f>
        <v>N</v>
      </c>
      <c r="DR12" s="157"/>
      <c r="DS12" s="157"/>
      <c r="DT12" s="157"/>
      <c r="DU12" s="157"/>
      <c r="DV12" s="157"/>
      <c r="DW12" s="157"/>
      <c r="DX12" s="157"/>
      <c r="DY12" s="157"/>
      <c r="DZ12" s="157"/>
      <c r="EA12" s="157" t="str">
        <f>+V_Ma!O71</f>
        <v>N</v>
      </c>
      <c r="EB12" s="157"/>
      <c r="EC12" s="157"/>
      <c r="ED12" s="157"/>
      <c r="EE12" s="157"/>
      <c r="EF12" s="157"/>
      <c r="EG12" s="157"/>
      <c r="EH12" s="157"/>
      <c r="EI12" s="157"/>
      <c r="EJ12" s="157"/>
      <c r="EK12" s="157" t="str">
        <f>+V_Ma!O72</f>
        <v>N</v>
      </c>
      <c r="EL12" s="157"/>
      <c r="EM12" s="157"/>
      <c r="EN12" s="157"/>
      <c r="EO12" s="157"/>
      <c r="EP12" s="157"/>
      <c r="EQ12" s="157"/>
      <c r="ER12" s="157"/>
      <c r="ES12" s="157"/>
      <c r="ET12" s="157"/>
      <c r="EU12" s="157" t="str">
        <f>+V_Ma!O73</f>
        <v>N</v>
      </c>
      <c r="EV12" s="157"/>
      <c r="EW12" s="157"/>
      <c r="EX12" s="157"/>
      <c r="EY12" s="157"/>
      <c r="EZ12" s="157"/>
      <c r="FA12" s="157"/>
      <c r="FB12" s="157"/>
      <c r="FC12" s="157"/>
      <c r="FD12" s="157"/>
      <c r="FE12" s="157" t="str">
        <f>+V_Ma!O74</f>
        <v>N</v>
      </c>
      <c r="FF12" s="157"/>
      <c r="FG12" s="157"/>
      <c r="FH12" s="157"/>
      <c r="FI12" s="157"/>
      <c r="FJ12" s="157"/>
      <c r="FK12" s="157"/>
      <c r="FL12" s="157"/>
      <c r="FM12" s="157"/>
      <c r="FN12" s="157"/>
      <c r="FO12" s="157" t="str">
        <f>+V_Ma!O75</f>
        <v>N</v>
      </c>
      <c r="FP12" s="157"/>
      <c r="FQ12" s="157"/>
      <c r="FR12" s="157"/>
      <c r="FS12" s="157"/>
      <c r="FT12" s="157"/>
      <c r="FU12" s="157"/>
      <c r="FV12" s="157"/>
      <c r="FW12" s="157"/>
      <c r="FX12" s="157"/>
      <c r="FY12" s="157" t="str">
        <f>+V_Ma!O76</f>
        <v>N</v>
      </c>
      <c r="FZ12" s="157"/>
      <c r="GA12" s="157"/>
      <c r="GB12" s="157"/>
      <c r="GC12" s="157"/>
      <c r="GD12" s="157"/>
      <c r="GE12" s="157"/>
      <c r="GF12" s="157"/>
      <c r="GG12" s="157"/>
      <c r="GH12" s="157"/>
      <c r="GI12" s="157" t="str">
        <f>+V_Ma!O77</f>
        <v>N</v>
      </c>
      <c r="GJ12" s="157"/>
      <c r="GK12" s="157"/>
      <c r="GL12" s="157"/>
      <c r="GM12" s="157"/>
      <c r="GN12" s="157"/>
      <c r="GO12" s="157"/>
      <c r="GP12" s="157"/>
      <c r="GQ12" s="157"/>
      <c r="GR12" s="157"/>
      <c r="GS12" s="157" t="str">
        <f>+V_Ma!O78</f>
        <v>N</v>
      </c>
      <c r="GT12" s="157"/>
      <c r="GU12" s="157"/>
      <c r="GV12" s="157"/>
      <c r="GW12" s="157"/>
      <c r="GX12" s="157"/>
      <c r="GY12" s="157"/>
      <c r="GZ12" s="157"/>
      <c r="HA12" s="157"/>
      <c r="HB12" s="157"/>
      <c r="HC12" s="194"/>
      <c r="HD12" s="195"/>
      <c r="HE12" s="195"/>
      <c r="HF12" s="195"/>
      <c r="HG12" s="195"/>
      <c r="HH12" s="195"/>
      <c r="HI12" s="195"/>
      <c r="HJ12" s="195"/>
      <c r="HK12" s="195"/>
      <c r="HL12" s="196"/>
      <c r="HM12" s="843"/>
      <c r="HN12" s="843"/>
      <c r="HO12" s="843"/>
      <c r="HP12" s="843"/>
      <c r="HQ12" s="88"/>
      <c r="HR12" s="187"/>
      <c r="HS12" s="187"/>
      <c r="HT12" s="187"/>
      <c r="HU12" s="187"/>
      <c r="HV12" s="187"/>
      <c r="HW12" s="187"/>
      <c r="HX12" s="187"/>
      <c r="HY12" s="187"/>
      <c r="HZ12" s="187"/>
      <c r="IA12" s="187"/>
    </row>
    <row r="13" spans="1:245" s="23" customFormat="1" ht="34.9" hidden="1" customHeight="1">
      <c r="A13" s="11"/>
      <c r="B13" s="300"/>
      <c r="C13" s="300"/>
      <c r="D13" s="300"/>
      <c r="E13" s="300"/>
      <c r="F13" s="300"/>
      <c r="G13" s="300"/>
      <c r="H13" s="300"/>
      <c r="I13" s="300"/>
      <c r="J13" s="830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843"/>
      <c r="HN13" s="843"/>
      <c r="HO13" s="843"/>
      <c r="HP13" s="843"/>
      <c r="HQ13" s="88"/>
      <c r="HR13" s="302"/>
      <c r="HS13" s="302"/>
      <c r="HT13" s="302"/>
      <c r="HU13" s="302"/>
      <c r="HV13" s="302"/>
      <c r="HW13" s="302"/>
      <c r="HX13" s="302"/>
      <c r="HY13" s="302"/>
      <c r="HZ13" s="302"/>
      <c r="IA13" s="302"/>
    </row>
    <row r="14" spans="1:245" s="23" customFormat="1" ht="34.9" hidden="1" customHeight="1">
      <c r="A14" s="11"/>
      <c r="B14" s="827" t="s">
        <v>180</v>
      </c>
      <c r="C14" s="827"/>
      <c r="D14" s="827"/>
      <c r="E14" s="827"/>
      <c r="F14" s="827" t="s">
        <v>179</v>
      </c>
      <c r="G14" s="827"/>
      <c r="H14" s="827"/>
      <c r="I14" s="828"/>
      <c r="J14" s="830"/>
      <c r="K14" s="25" t="str">
        <f>+CONCATENATE(Inicio!J21,K11,Inicio!K21)</f>
        <v>Av. Pachacutec1Sur</v>
      </c>
      <c r="L14" s="24" t="str">
        <f>+CONCATENATE(Inicio!J22,L11,Inicio!K22)</f>
        <v>Av. Pachacutec1Sur</v>
      </c>
      <c r="M14" s="24" t="str">
        <f>+CONCATENATE(Inicio!J23,M11,Inicio!K23)</f>
        <v>Av. Pachacutec1Sur</v>
      </c>
      <c r="N14" s="24" t="str">
        <f>+CONCATENATE(Inicio!J24,N11,Inicio!K24)</f>
        <v>Av. Pachacutec0Sur</v>
      </c>
      <c r="O14" s="24" t="str">
        <f>+CONCATENATE(Inicio!J25,O11,Inicio!K25)</f>
        <v>Av. Pachacutec0Sur</v>
      </c>
      <c r="P14" s="24" t="str">
        <f>+CONCATENATE(Inicio!J26,P11,Inicio!K26)</f>
        <v>Av. Pachacutec0Sur</v>
      </c>
      <c r="Q14" s="24" t="str">
        <f>+CONCATENATE(Inicio!J27,Q11,Inicio!K27)</f>
        <v>Av. Pachacutec0Sur</v>
      </c>
      <c r="R14" s="24" t="str">
        <f>+CONCATENATE(Inicio!J28,R11,Inicio!K28)</f>
        <v>Av. Pachacutec0Sur</v>
      </c>
      <c r="S14" s="24" t="str">
        <f>+CONCATENATE(Inicio!J29,S11,Inicio!K29)</f>
        <v>Av. Pachacutec0Sur</v>
      </c>
      <c r="T14" s="24" t="str">
        <f>+CONCATENATE(Inicio!J30,T11,Inicio!K30)</f>
        <v>Av. Pachacutec0Sur</v>
      </c>
      <c r="U14" s="25" t="str">
        <f>+K14</f>
        <v>Av. Pachacutec1Sur</v>
      </c>
      <c r="V14" s="24" t="str">
        <f t="shared" ref="V14:CG14" si="64">+L14</f>
        <v>Av. Pachacutec1Sur</v>
      </c>
      <c r="W14" s="24" t="str">
        <f t="shared" si="64"/>
        <v>Av. Pachacutec1Sur</v>
      </c>
      <c r="X14" s="24" t="str">
        <f t="shared" si="64"/>
        <v>Av. Pachacutec0Sur</v>
      </c>
      <c r="Y14" s="24" t="str">
        <f t="shared" si="64"/>
        <v>Av. Pachacutec0Sur</v>
      </c>
      <c r="Z14" s="24" t="str">
        <f t="shared" si="64"/>
        <v>Av. Pachacutec0Sur</v>
      </c>
      <c r="AA14" s="24" t="str">
        <f t="shared" si="64"/>
        <v>Av. Pachacutec0Sur</v>
      </c>
      <c r="AB14" s="24" t="str">
        <f t="shared" si="64"/>
        <v>Av. Pachacutec0Sur</v>
      </c>
      <c r="AC14" s="24" t="str">
        <f t="shared" si="64"/>
        <v>Av. Pachacutec0Sur</v>
      </c>
      <c r="AD14" s="24" t="str">
        <f t="shared" si="64"/>
        <v>Av. Pachacutec0Sur</v>
      </c>
      <c r="AE14" s="25" t="str">
        <f t="shared" si="64"/>
        <v>Av. Pachacutec1Sur</v>
      </c>
      <c r="AF14" s="24" t="str">
        <f t="shared" si="64"/>
        <v>Av. Pachacutec1Sur</v>
      </c>
      <c r="AG14" s="24" t="str">
        <f t="shared" si="64"/>
        <v>Av. Pachacutec1Sur</v>
      </c>
      <c r="AH14" s="24" t="str">
        <f t="shared" si="64"/>
        <v>Av. Pachacutec0Sur</v>
      </c>
      <c r="AI14" s="24" t="str">
        <f t="shared" si="64"/>
        <v>Av. Pachacutec0Sur</v>
      </c>
      <c r="AJ14" s="24" t="str">
        <f t="shared" si="64"/>
        <v>Av. Pachacutec0Sur</v>
      </c>
      <c r="AK14" s="24" t="str">
        <f t="shared" si="64"/>
        <v>Av. Pachacutec0Sur</v>
      </c>
      <c r="AL14" s="24" t="str">
        <f t="shared" si="64"/>
        <v>Av. Pachacutec0Sur</v>
      </c>
      <c r="AM14" s="24" t="str">
        <f t="shared" si="64"/>
        <v>Av. Pachacutec0Sur</v>
      </c>
      <c r="AN14" s="24" t="str">
        <f t="shared" si="64"/>
        <v>Av. Pachacutec0Sur</v>
      </c>
      <c r="AO14" s="25" t="str">
        <f t="shared" si="64"/>
        <v>Av. Pachacutec1Sur</v>
      </c>
      <c r="AP14" s="24" t="str">
        <f t="shared" si="64"/>
        <v>Av. Pachacutec1Sur</v>
      </c>
      <c r="AQ14" s="24" t="str">
        <f t="shared" si="64"/>
        <v>Av. Pachacutec1Sur</v>
      </c>
      <c r="AR14" s="24" t="str">
        <f t="shared" si="64"/>
        <v>Av. Pachacutec0Sur</v>
      </c>
      <c r="AS14" s="24" t="str">
        <f t="shared" si="64"/>
        <v>Av. Pachacutec0Sur</v>
      </c>
      <c r="AT14" s="24" t="str">
        <f t="shared" si="64"/>
        <v>Av. Pachacutec0Sur</v>
      </c>
      <c r="AU14" s="24" t="str">
        <f t="shared" si="64"/>
        <v>Av. Pachacutec0Sur</v>
      </c>
      <c r="AV14" s="24" t="str">
        <f t="shared" si="64"/>
        <v>Av. Pachacutec0Sur</v>
      </c>
      <c r="AW14" s="24" t="str">
        <f t="shared" si="64"/>
        <v>Av. Pachacutec0Sur</v>
      </c>
      <c r="AX14" s="24" t="str">
        <f t="shared" si="64"/>
        <v>Av. Pachacutec0Sur</v>
      </c>
      <c r="AY14" s="25" t="str">
        <f t="shared" si="64"/>
        <v>Av. Pachacutec1Sur</v>
      </c>
      <c r="AZ14" s="24" t="str">
        <f t="shared" si="64"/>
        <v>Av. Pachacutec1Sur</v>
      </c>
      <c r="BA14" s="24" t="str">
        <f t="shared" si="64"/>
        <v>Av. Pachacutec1Sur</v>
      </c>
      <c r="BB14" s="24" t="str">
        <f t="shared" si="64"/>
        <v>Av. Pachacutec0Sur</v>
      </c>
      <c r="BC14" s="24" t="str">
        <f t="shared" si="64"/>
        <v>Av. Pachacutec0Sur</v>
      </c>
      <c r="BD14" s="24" t="str">
        <f t="shared" si="64"/>
        <v>Av. Pachacutec0Sur</v>
      </c>
      <c r="BE14" s="24" t="str">
        <f t="shared" si="64"/>
        <v>Av. Pachacutec0Sur</v>
      </c>
      <c r="BF14" s="24" t="str">
        <f t="shared" si="64"/>
        <v>Av. Pachacutec0Sur</v>
      </c>
      <c r="BG14" s="24" t="str">
        <f t="shared" si="64"/>
        <v>Av. Pachacutec0Sur</v>
      </c>
      <c r="BH14" s="24" t="str">
        <f t="shared" si="64"/>
        <v>Av. Pachacutec0Sur</v>
      </c>
      <c r="BI14" s="25" t="str">
        <f t="shared" si="64"/>
        <v>Av. Pachacutec1Sur</v>
      </c>
      <c r="BJ14" s="24" t="str">
        <f t="shared" si="64"/>
        <v>Av. Pachacutec1Sur</v>
      </c>
      <c r="BK14" s="24" t="str">
        <f t="shared" si="64"/>
        <v>Av. Pachacutec1Sur</v>
      </c>
      <c r="BL14" s="24" t="str">
        <f t="shared" si="64"/>
        <v>Av. Pachacutec0Sur</v>
      </c>
      <c r="BM14" s="24" t="str">
        <f t="shared" si="64"/>
        <v>Av. Pachacutec0Sur</v>
      </c>
      <c r="BN14" s="24" t="str">
        <f t="shared" si="64"/>
        <v>Av. Pachacutec0Sur</v>
      </c>
      <c r="BO14" s="24" t="str">
        <f t="shared" si="64"/>
        <v>Av. Pachacutec0Sur</v>
      </c>
      <c r="BP14" s="24" t="str">
        <f t="shared" si="64"/>
        <v>Av. Pachacutec0Sur</v>
      </c>
      <c r="BQ14" s="24" t="str">
        <f t="shared" si="64"/>
        <v>Av. Pachacutec0Sur</v>
      </c>
      <c r="BR14" s="24" t="str">
        <f t="shared" si="64"/>
        <v>Av. Pachacutec0Sur</v>
      </c>
      <c r="BS14" s="25" t="str">
        <f t="shared" si="64"/>
        <v>Av. Pachacutec1Sur</v>
      </c>
      <c r="BT14" s="24" t="str">
        <f t="shared" si="64"/>
        <v>Av. Pachacutec1Sur</v>
      </c>
      <c r="BU14" s="24" t="str">
        <f t="shared" si="64"/>
        <v>Av. Pachacutec1Sur</v>
      </c>
      <c r="BV14" s="24" t="str">
        <f t="shared" si="64"/>
        <v>Av. Pachacutec0Sur</v>
      </c>
      <c r="BW14" s="24" t="str">
        <f t="shared" si="64"/>
        <v>Av. Pachacutec0Sur</v>
      </c>
      <c r="BX14" s="24" t="str">
        <f t="shared" si="64"/>
        <v>Av. Pachacutec0Sur</v>
      </c>
      <c r="BY14" s="24" t="str">
        <f t="shared" si="64"/>
        <v>Av. Pachacutec0Sur</v>
      </c>
      <c r="BZ14" s="24" t="str">
        <f t="shared" si="64"/>
        <v>Av. Pachacutec0Sur</v>
      </c>
      <c r="CA14" s="24" t="str">
        <f t="shared" si="64"/>
        <v>Av. Pachacutec0Sur</v>
      </c>
      <c r="CB14" s="24" t="str">
        <f t="shared" si="64"/>
        <v>Av. Pachacutec0Sur</v>
      </c>
      <c r="CC14" s="25" t="str">
        <f t="shared" si="64"/>
        <v>Av. Pachacutec1Sur</v>
      </c>
      <c r="CD14" s="24" t="str">
        <f t="shared" si="64"/>
        <v>Av. Pachacutec1Sur</v>
      </c>
      <c r="CE14" s="24" t="str">
        <f t="shared" si="64"/>
        <v>Av. Pachacutec1Sur</v>
      </c>
      <c r="CF14" s="24" t="str">
        <f t="shared" si="64"/>
        <v>Av. Pachacutec0Sur</v>
      </c>
      <c r="CG14" s="24" t="str">
        <f t="shared" si="64"/>
        <v>Av. Pachacutec0Sur</v>
      </c>
      <c r="CH14" s="24" t="str">
        <f t="shared" ref="CH14:ES14" si="65">+BX14</f>
        <v>Av. Pachacutec0Sur</v>
      </c>
      <c r="CI14" s="24" t="str">
        <f t="shared" si="65"/>
        <v>Av. Pachacutec0Sur</v>
      </c>
      <c r="CJ14" s="24" t="str">
        <f t="shared" si="65"/>
        <v>Av. Pachacutec0Sur</v>
      </c>
      <c r="CK14" s="24" t="str">
        <f t="shared" si="65"/>
        <v>Av. Pachacutec0Sur</v>
      </c>
      <c r="CL14" s="24" t="str">
        <f t="shared" si="65"/>
        <v>Av. Pachacutec0Sur</v>
      </c>
      <c r="CM14" s="25" t="str">
        <f t="shared" si="65"/>
        <v>Av. Pachacutec1Sur</v>
      </c>
      <c r="CN14" s="24" t="str">
        <f t="shared" si="65"/>
        <v>Av. Pachacutec1Sur</v>
      </c>
      <c r="CO14" s="24" t="str">
        <f t="shared" si="65"/>
        <v>Av. Pachacutec1Sur</v>
      </c>
      <c r="CP14" s="24" t="str">
        <f t="shared" si="65"/>
        <v>Av. Pachacutec0Sur</v>
      </c>
      <c r="CQ14" s="24" t="str">
        <f t="shared" si="65"/>
        <v>Av. Pachacutec0Sur</v>
      </c>
      <c r="CR14" s="24" t="str">
        <f t="shared" si="65"/>
        <v>Av. Pachacutec0Sur</v>
      </c>
      <c r="CS14" s="24" t="str">
        <f>+CI14</f>
        <v>Av. Pachacutec0Sur</v>
      </c>
      <c r="CT14" s="24" t="str">
        <f t="shared" si="65"/>
        <v>Av. Pachacutec0Sur</v>
      </c>
      <c r="CU14" s="24" t="str">
        <f t="shared" si="65"/>
        <v>Av. Pachacutec0Sur</v>
      </c>
      <c r="CV14" s="24" t="str">
        <f t="shared" si="65"/>
        <v>Av. Pachacutec0Sur</v>
      </c>
      <c r="CW14" s="25" t="str">
        <f t="shared" si="65"/>
        <v>Av. Pachacutec1Sur</v>
      </c>
      <c r="CX14" s="24" t="str">
        <f t="shared" si="65"/>
        <v>Av. Pachacutec1Sur</v>
      </c>
      <c r="CY14" s="24" t="str">
        <f t="shared" si="65"/>
        <v>Av. Pachacutec1Sur</v>
      </c>
      <c r="CZ14" s="24" t="str">
        <f t="shared" si="65"/>
        <v>Av. Pachacutec0Sur</v>
      </c>
      <c r="DA14" s="24" t="str">
        <f t="shared" si="65"/>
        <v>Av. Pachacutec0Sur</v>
      </c>
      <c r="DB14" s="24" t="str">
        <f t="shared" si="65"/>
        <v>Av. Pachacutec0Sur</v>
      </c>
      <c r="DC14" s="24" t="str">
        <f t="shared" si="65"/>
        <v>Av. Pachacutec0Sur</v>
      </c>
      <c r="DD14" s="24" t="str">
        <f t="shared" si="65"/>
        <v>Av. Pachacutec0Sur</v>
      </c>
      <c r="DE14" s="24" t="str">
        <f t="shared" si="65"/>
        <v>Av. Pachacutec0Sur</v>
      </c>
      <c r="DF14" s="24" t="str">
        <f t="shared" si="65"/>
        <v>Av. Pachacutec0Sur</v>
      </c>
      <c r="DG14" s="25" t="str">
        <f t="shared" si="65"/>
        <v>Av. Pachacutec1Sur</v>
      </c>
      <c r="DH14" s="24" t="str">
        <f t="shared" si="65"/>
        <v>Av. Pachacutec1Sur</v>
      </c>
      <c r="DI14" s="24" t="str">
        <f t="shared" si="65"/>
        <v>Av. Pachacutec1Sur</v>
      </c>
      <c r="DJ14" s="24" t="str">
        <f t="shared" si="65"/>
        <v>Av. Pachacutec0Sur</v>
      </c>
      <c r="DK14" s="24" t="str">
        <f t="shared" si="65"/>
        <v>Av. Pachacutec0Sur</v>
      </c>
      <c r="DL14" s="24" t="str">
        <f t="shared" si="65"/>
        <v>Av. Pachacutec0Sur</v>
      </c>
      <c r="DM14" s="24" t="str">
        <f t="shared" si="65"/>
        <v>Av. Pachacutec0Sur</v>
      </c>
      <c r="DN14" s="24" t="str">
        <f t="shared" si="65"/>
        <v>Av. Pachacutec0Sur</v>
      </c>
      <c r="DO14" s="24" t="str">
        <f t="shared" si="65"/>
        <v>Av. Pachacutec0Sur</v>
      </c>
      <c r="DP14" s="24" t="str">
        <f t="shared" si="65"/>
        <v>Av. Pachacutec0Sur</v>
      </c>
      <c r="DQ14" s="25" t="str">
        <f t="shared" si="65"/>
        <v>Av. Pachacutec1Sur</v>
      </c>
      <c r="DR14" s="24" t="str">
        <f t="shared" si="65"/>
        <v>Av. Pachacutec1Sur</v>
      </c>
      <c r="DS14" s="24" t="str">
        <f t="shared" si="65"/>
        <v>Av. Pachacutec1Sur</v>
      </c>
      <c r="DT14" s="24" t="str">
        <f t="shared" si="65"/>
        <v>Av. Pachacutec0Sur</v>
      </c>
      <c r="DU14" s="24" t="str">
        <f t="shared" si="65"/>
        <v>Av. Pachacutec0Sur</v>
      </c>
      <c r="DV14" s="24" t="str">
        <f t="shared" si="65"/>
        <v>Av. Pachacutec0Sur</v>
      </c>
      <c r="DW14" s="24" t="str">
        <f t="shared" si="65"/>
        <v>Av. Pachacutec0Sur</v>
      </c>
      <c r="DX14" s="24" t="str">
        <f t="shared" si="65"/>
        <v>Av. Pachacutec0Sur</v>
      </c>
      <c r="DY14" s="24" t="str">
        <f t="shared" si="65"/>
        <v>Av. Pachacutec0Sur</v>
      </c>
      <c r="DZ14" s="24" t="str">
        <f t="shared" si="65"/>
        <v>Av. Pachacutec0Sur</v>
      </c>
      <c r="EA14" s="25" t="str">
        <f t="shared" si="65"/>
        <v>Av. Pachacutec1Sur</v>
      </c>
      <c r="EB14" s="24" t="str">
        <f t="shared" si="65"/>
        <v>Av. Pachacutec1Sur</v>
      </c>
      <c r="EC14" s="24" t="str">
        <f t="shared" si="65"/>
        <v>Av. Pachacutec1Sur</v>
      </c>
      <c r="ED14" s="24" t="str">
        <f t="shared" si="65"/>
        <v>Av. Pachacutec0Sur</v>
      </c>
      <c r="EE14" s="24" t="str">
        <f t="shared" si="65"/>
        <v>Av. Pachacutec0Sur</v>
      </c>
      <c r="EF14" s="24" t="str">
        <f t="shared" si="65"/>
        <v>Av. Pachacutec0Sur</v>
      </c>
      <c r="EG14" s="24" t="str">
        <f t="shared" si="65"/>
        <v>Av. Pachacutec0Sur</v>
      </c>
      <c r="EH14" s="24" t="str">
        <f t="shared" si="65"/>
        <v>Av. Pachacutec0Sur</v>
      </c>
      <c r="EI14" s="24" t="str">
        <f t="shared" si="65"/>
        <v>Av. Pachacutec0Sur</v>
      </c>
      <c r="EJ14" s="24" t="str">
        <f t="shared" si="65"/>
        <v>Av. Pachacutec0Sur</v>
      </c>
      <c r="EK14" s="25" t="str">
        <f t="shared" si="65"/>
        <v>Av. Pachacutec1Sur</v>
      </c>
      <c r="EL14" s="24" t="str">
        <f t="shared" si="65"/>
        <v>Av. Pachacutec1Sur</v>
      </c>
      <c r="EM14" s="24" t="str">
        <f t="shared" si="65"/>
        <v>Av. Pachacutec1Sur</v>
      </c>
      <c r="EN14" s="24" t="str">
        <f t="shared" si="65"/>
        <v>Av. Pachacutec0Sur</v>
      </c>
      <c r="EO14" s="24" t="str">
        <f t="shared" si="65"/>
        <v>Av. Pachacutec0Sur</v>
      </c>
      <c r="EP14" s="24" t="str">
        <f t="shared" si="65"/>
        <v>Av. Pachacutec0Sur</v>
      </c>
      <c r="EQ14" s="24" t="str">
        <f t="shared" si="65"/>
        <v>Av. Pachacutec0Sur</v>
      </c>
      <c r="ER14" s="24" t="str">
        <f t="shared" si="65"/>
        <v>Av. Pachacutec0Sur</v>
      </c>
      <c r="ES14" s="24" t="str">
        <f t="shared" si="65"/>
        <v>Av. Pachacutec0Sur</v>
      </c>
      <c r="ET14" s="24" t="str">
        <f t="shared" ref="ET14:HB14" si="66">+EJ14</f>
        <v>Av. Pachacutec0Sur</v>
      </c>
      <c r="EU14" s="25" t="str">
        <f t="shared" si="66"/>
        <v>Av. Pachacutec1Sur</v>
      </c>
      <c r="EV14" s="24" t="str">
        <f t="shared" si="66"/>
        <v>Av. Pachacutec1Sur</v>
      </c>
      <c r="EW14" s="24" t="str">
        <f t="shared" si="66"/>
        <v>Av. Pachacutec1Sur</v>
      </c>
      <c r="EX14" s="24" t="str">
        <f t="shared" si="66"/>
        <v>Av. Pachacutec0Sur</v>
      </c>
      <c r="EY14" s="24" t="str">
        <f t="shared" si="66"/>
        <v>Av. Pachacutec0Sur</v>
      </c>
      <c r="EZ14" s="24" t="str">
        <f t="shared" si="66"/>
        <v>Av. Pachacutec0Sur</v>
      </c>
      <c r="FA14" s="24" t="str">
        <f t="shared" si="66"/>
        <v>Av. Pachacutec0Sur</v>
      </c>
      <c r="FB14" s="24" t="str">
        <f t="shared" si="66"/>
        <v>Av. Pachacutec0Sur</v>
      </c>
      <c r="FC14" s="24" t="str">
        <f t="shared" si="66"/>
        <v>Av. Pachacutec0Sur</v>
      </c>
      <c r="FD14" s="24" t="str">
        <f t="shared" si="66"/>
        <v>Av. Pachacutec0Sur</v>
      </c>
      <c r="FE14" s="25" t="str">
        <f t="shared" si="66"/>
        <v>Av. Pachacutec1Sur</v>
      </c>
      <c r="FF14" s="24" t="str">
        <f t="shared" si="66"/>
        <v>Av. Pachacutec1Sur</v>
      </c>
      <c r="FG14" s="24" t="str">
        <f t="shared" si="66"/>
        <v>Av. Pachacutec1Sur</v>
      </c>
      <c r="FH14" s="24" t="str">
        <f t="shared" si="66"/>
        <v>Av. Pachacutec0Sur</v>
      </c>
      <c r="FI14" s="24" t="str">
        <f t="shared" si="66"/>
        <v>Av. Pachacutec0Sur</v>
      </c>
      <c r="FJ14" s="24" t="str">
        <f t="shared" si="66"/>
        <v>Av. Pachacutec0Sur</v>
      </c>
      <c r="FK14" s="24" t="str">
        <f t="shared" si="66"/>
        <v>Av. Pachacutec0Sur</v>
      </c>
      <c r="FL14" s="24" t="str">
        <f t="shared" si="66"/>
        <v>Av. Pachacutec0Sur</v>
      </c>
      <c r="FM14" s="24" t="str">
        <f t="shared" si="66"/>
        <v>Av. Pachacutec0Sur</v>
      </c>
      <c r="FN14" s="24" t="str">
        <f t="shared" si="66"/>
        <v>Av. Pachacutec0Sur</v>
      </c>
      <c r="FO14" s="25" t="str">
        <f t="shared" si="66"/>
        <v>Av. Pachacutec1Sur</v>
      </c>
      <c r="FP14" s="24" t="str">
        <f t="shared" si="66"/>
        <v>Av. Pachacutec1Sur</v>
      </c>
      <c r="FQ14" s="24" t="str">
        <f t="shared" si="66"/>
        <v>Av. Pachacutec1Sur</v>
      </c>
      <c r="FR14" s="24" t="str">
        <f t="shared" si="66"/>
        <v>Av. Pachacutec0Sur</v>
      </c>
      <c r="FS14" s="24" t="str">
        <f t="shared" si="66"/>
        <v>Av. Pachacutec0Sur</v>
      </c>
      <c r="FT14" s="24" t="str">
        <f t="shared" si="66"/>
        <v>Av. Pachacutec0Sur</v>
      </c>
      <c r="FU14" s="24" t="str">
        <f t="shared" si="66"/>
        <v>Av. Pachacutec0Sur</v>
      </c>
      <c r="FV14" s="24" t="str">
        <f t="shared" si="66"/>
        <v>Av. Pachacutec0Sur</v>
      </c>
      <c r="FW14" s="24" t="str">
        <f t="shared" si="66"/>
        <v>Av. Pachacutec0Sur</v>
      </c>
      <c r="FX14" s="24" t="str">
        <f t="shared" si="66"/>
        <v>Av. Pachacutec0Sur</v>
      </c>
      <c r="FY14" s="25" t="str">
        <f t="shared" si="66"/>
        <v>Av. Pachacutec1Sur</v>
      </c>
      <c r="FZ14" s="24" t="str">
        <f t="shared" si="66"/>
        <v>Av. Pachacutec1Sur</v>
      </c>
      <c r="GA14" s="24" t="str">
        <f t="shared" si="66"/>
        <v>Av. Pachacutec1Sur</v>
      </c>
      <c r="GB14" s="24" t="str">
        <f t="shared" si="66"/>
        <v>Av. Pachacutec0Sur</v>
      </c>
      <c r="GC14" s="24" t="str">
        <f t="shared" si="66"/>
        <v>Av. Pachacutec0Sur</v>
      </c>
      <c r="GD14" s="24" t="str">
        <f t="shared" si="66"/>
        <v>Av. Pachacutec0Sur</v>
      </c>
      <c r="GE14" s="24" t="str">
        <f t="shared" si="66"/>
        <v>Av. Pachacutec0Sur</v>
      </c>
      <c r="GF14" s="24" t="str">
        <f t="shared" si="66"/>
        <v>Av. Pachacutec0Sur</v>
      </c>
      <c r="GG14" s="24" t="str">
        <f t="shared" si="66"/>
        <v>Av. Pachacutec0Sur</v>
      </c>
      <c r="GH14" s="24" t="str">
        <f t="shared" si="66"/>
        <v>Av. Pachacutec0Sur</v>
      </c>
      <c r="GI14" s="25" t="str">
        <f t="shared" si="66"/>
        <v>Av. Pachacutec1Sur</v>
      </c>
      <c r="GJ14" s="24" t="str">
        <f t="shared" si="66"/>
        <v>Av. Pachacutec1Sur</v>
      </c>
      <c r="GK14" s="24" t="str">
        <f t="shared" si="66"/>
        <v>Av. Pachacutec1Sur</v>
      </c>
      <c r="GL14" s="24" t="str">
        <f t="shared" si="66"/>
        <v>Av. Pachacutec0Sur</v>
      </c>
      <c r="GM14" s="24" t="str">
        <f t="shared" si="66"/>
        <v>Av. Pachacutec0Sur</v>
      </c>
      <c r="GN14" s="24" t="str">
        <f t="shared" si="66"/>
        <v>Av. Pachacutec0Sur</v>
      </c>
      <c r="GO14" s="24" t="str">
        <f t="shared" si="66"/>
        <v>Av. Pachacutec0Sur</v>
      </c>
      <c r="GP14" s="24" t="str">
        <f t="shared" si="66"/>
        <v>Av. Pachacutec0Sur</v>
      </c>
      <c r="GQ14" s="24" t="str">
        <f t="shared" si="66"/>
        <v>Av. Pachacutec0Sur</v>
      </c>
      <c r="GR14" s="24" t="str">
        <f t="shared" si="66"/>
        <v>Av. Pachacutec0Sur</v>
      </c>
      <c r="GS14" s="25" t="str">
        <f t="shared" si="66"/>
        <v>Av. Pachacutec1Sur</v>
      </c>
      <c r="GT14" s="24" t="str">
        <f t="shared" si="66"/>
        <v>Av. Pachacutec1Sur</v>
      </c>
      <c r="GU14" s="24" t="str">
        <f t="shared" si="66"/>
        <v>Av. Pachacutec1Sur</v>
      </c>
      <c r="GV14" s="24" t="str">
        <f t="shared" si="66"/>
        <v>Av. Pachacutec0Sur</v>
      </c>
      <c r="GW14" s="24" t="str">
        <f t="shared" si="66"/>
        <v>Av. Pachacutec0Sur</v>
      </c>
      <c r="GX14" s="24" t="str">
        <f t="shared" si="66"/>
        <v>Av. Pachacutec0Sur</v>
      </c>
      <c r="GY14" s="24" t="str">
        <f t="shared" si="66"/>
        <v>Av. Pachacutec0Sur</v>
      </c>
      <c r="GZ14" s="24" t="str">
        <f t="shared" si="66"/>
        <v>Av. Pachacutec0Sur</v>
      </c>
      <c r="HA14" s="24" t="str">
        <f t="shared" si="66"/>
        <v>Av. Pachacutec0Sur</v>
      </c>
      <c r="HB14" s="24" t="str">
        <f t="shared" si="66"/>
        <v>Av. Pachacutec0Sur</v>
      </c>
      <c r="HC14" s="16" t="str">
        <f t="shared" ref="HC14:HL15" si="67">+GS14</f>
        <v>Av. Pachacutec1Sur</v>
      </c>
      <c r="HD14" s="16" t="str">
        <f t="shared" si="67"/>
        <v>Av. Pachacutec1Sur</v>
      </c>
      <c r="HE14" s="16" t="str">
        <f t="shared" si="67"/>
        <v>Av. Pachacutec1Sur</v>
      </c>
      <c r="HF14" s="16" t="str">
        <f t="shared" si="67"/>
        <v>Av. Pachacutec0Sur</v>
      </c>
      <c r="HG14" s="16" t="str">
        <f t="shared" si="67"/>
        <v>Av. Pachacutec0Sur</v>
      </c>
      <c r="HH14" s="16" t="str">
        <f t="shared" si="67"/>
        <v>Av. Pachacutec0Sur</v>
      </c>
      <c r="HI14" s="16" t="str">
        <f t="shared" si="67"/>
        <v>Av. Pachacutec0Sur</v>
      </c>
      <c r="HJ14" s="16" t="str">
        <f t="shared" si="67"/>
        <v>Av. Pachacutec0Sur</v>
      </c>
      <c r="HK14" s="16" t="str">
        <f t="shared" si="67"/>
        <v>Av. Pachacutec0Sur</v>
      </c>
      <c r="HL14" s="16" t="str">
        <f t="shared" si="67"/>
        <v>Av. Pachacutec0Sur</v>
      </c>
      <c r="HM14" s="843"/>
      <c r="HN14" s="843"/>
      <c r="HO14" s="843"/>
      <c r="HP14" s="843"/>
      <c r="HQ14" s="88"/>
      <c r="HR14" s="302"/>
      <c r="HS14" s="302"/>
      <c r="HT14" s="302"/>
      <c r="HU14" s="302"/>
      <c r="HV14" s="302"/>
      <c r="HW14" s="302"/>
      <c r="HX14" s="302"/>
      <c r="HY14" s="302"/>
      <c r="HZ14" s="302"/>
      <c r="IA14" s="302"/>
    </row>
    <row r="15" spans="1:245" s="23" customFormat="1" ht="34.9" customHeight="1">
      <c r="A15" s="17"/>
      <c r="B15" s="303" t="s">
        <v>143</v>
      </c>
      <c r="C15" s="303" t="s">
        <v>144</v>
      </c>
      <c r="D15" s="303" t="s">
        <v>145</v>
      </c>
      <c r="E15" s="303" t="s">
        <v>141</v>
      </c>
      <c r="F15" s="303" t="s">
        <v>143</v>
      </c>
      <c r="G15" s="303" t="s">
        <v>144</v>
      </c>
      <c r="H15" s="303" t="s">
        <v>145</v>
      </c>
      <c r="I15" s="304" t="s">
        <v>141</v>
      </c>
      <c r="J15" s="830"/>
      <c r="K15" s="21">
        <f>+IF(Inicio!I21="","A",Inicio!I21)</f>
        <v>21</v>
      </c>
      <c r="L15" s="21">
        <f>IF(Inicio!I22="","A",Inicio!I22)</f>
        <v>22</v>
      </c>
      <c r="M15" s="21">
        <f>IF(Inicio!I23="","A",Inicio!I23)</f>
        <v>23</v>
      </c>
      <c r="N15" s="21" t="str">
        <f>IF(Inicio!I24="","A",Inicio!I24)</f>
        <v>A</v>
      </c>
      <c r="O15" s="21" t="str">
        <f>IF(Inicio!I25="","A",Inicio!I25)</f>
        <v>A</v>
      </c>
      <c r="P15" s="21" t="str">
        <f>IF(Inicio!I26="","A",Inicio!I26)</f>
        <v>A</v>
      </c>
      <c r="Q15" s="21" t="str">
        <f>IF(Inicio!I27="","A",Inicio!I27)</f>
        <v>A</v>
      </c>
      <c r="R15" s="21" t="str">
        <f>IF(Inicio!I28="","A",Inicio!I28)</f>
        <v>A</v>
      </c>
      <c r="S15" s="21" t="str">
        <f>IF(Inicio!I29="","A",Inicio!I29)</f>
        <v>A</v>
      </c>
      <c r="T15" s="21" t="str">
        <f>IF(Inicio!I30="","A",Inicio!I30)</f>
        <v>A</v>
      </c>
      <c r="U15" s="21">
        <f>+K15</f>
        <v>21</v>
      </c>
      <c r="V15" s="21">
        <f t="shared" ref="V15:AD15" si="68">+L15</f>
        <v>22</v>
      </c>
      <c r="W15" s="21">
        <f t="shared" si="68"/>
        <v>23</v>
      </c>
      <c r="X15" s="21" t="str">
        <f t="shared" si="68"/>
        <v>A</v>
      </c>
      <c r="Y15" s="21" t="str">
        <f t="shared" si="68"/>
        <v>A</v>
      </c>
      <c r="Z15" s="21" t="str">
        <f t="shared" si="68"/>
        <v>A</v>
      </c>
      <c r="AA15" s="21" t="str">
        <f t="shared" si="68"/>
        <v>A</v>
      </c>
      <c r="AB15" s="21" t="str">
        <f t="shared" si="68"/>
        <v>A</v>
      </c>
      <c r="AC15" s="21" t="str">
        <f t="shared" si="68"/>
        <v>A</v>
      </c>
      <c r="AD15" s="21" t="str">
        <f t="shared" si="68"/>
        <v>A</v>
      </c>
      <c r="AE15" s="21">
        <f t="shared" ref="AE15:BJ15" si="69">+U15</f>
        <v>21</v>
      </c>
      <c r="AF15" s="21">
        <f t="shared" si="69"/>
        <v>22</v>
      </c>
      <c r="AG15" s="21">
        <f t="shared" si="69"/>
        <v>23</v>
      </c>
      <c r="AH15" s="21" t="str">
        <f t="shared" si="69"/>
        <v>A</v>
      </c>
      <c r="AI15" s="21" t="str">
        <f t="shared" si="69"/>
        <v>A</v>
      </c>
      <c r="AJ15" s="21" t="str">
        <f t="shared" si="69"/>
        <v>A</v>
      </c>
      <c r="AK15" s="21" t="str">
        <f t="shared" si="69"/>
        <v>A</v>
      </c>
      <c r="AL15" s="21" t="str">
        <f t="shared" si="69"/>
        <v>A</v>
      </c>
      <c r="AM15" s="21" t="str">
        <f t="shared" si="69"/>
        <v>A</v>
      </c>
      <c r="AN15" s="21" t="str">
        <f t="shared" si="69"/>
        <v>A</v>
      </c>
      <c r="AO15" s="21">
        <f t="shared" si="69"/>
        <v>21</v>
      </c>
      <c r="AP15" s="21">
        <f t="shared" si="69"/>
        <v>22</v>
      </c>
      <c r="AQ15" s="21">
        <f t="shared" si="69"/>
        <v>23</v>
      </c>
      <c r="AR15" s="21" t="str">
        <f t="shared" si="69"/>
        <v>A</v>
      </c>
      <c r="AS15" s="21" t="str">
        <f t="shared" si="69"/>
        <v>A</v>
      </c>
      <c r="AT15" s="21" t="str">
        <f t="shared" si="69"/>
        <v>A</v>
      </c>
      <c r="AU15" s="21" t="str">
        <f t="shared" si="69"/>
        <v>A</v>
      </c>
      <c r="AV15" s="21" t="str">
        <f t="shared" si="69"/>
        <v>A</v>
      </c>
      <c r="AW15" s="21" t="str">
        <f t="shared" si="69"/>
        <v>A</v>
      </c>
      <c r="AX15" s="21" t="str">
        <f t="shared" si="69"/>
        <v>A</v>
      </c>
      <c r="AY15" s="21">
        <f t="shared" si="69"/>
        <v>21</v>
      </c>
      <c r="AZ15" s="21">
        <f t="shared" si="69"/>
        <v>22</v>
      </c>
      <c r="BA15" s="21">
        <f t="shared" si="69"/>
        <v>23</v>
      </c>
      <c r="BB15" s="21" t="str">
        <f t="shared" si="69"/>
        <v>A</v>
      </c>
      <c r="BC15" s="21" t="str">
        <f t="shared" si="69"/>
        <v>A</v>
      </c>
      <c r="BD15" s="21" t="str">
        <f t="shared" si="69"/>
        <v>A</v>
      </c>
      <c r="BE15" s="21" t="str">
        <f t="shared" si="69"/>
        <v>A</v>
      </c>
      <c r="BF15" s="21" t="str">
        <f t="shared" si="69"/>
        <v>A</v>
      </c>
      <c r="BG15" s="21" t="str">
        <f t="shared" si="69"/>
        <v>A</v>
      </c>
      <c r="BH15" s="21" t="str">
        <f t="shared" si="69"/>
        <v>A</v>
      </c>
      <c r="BI15" s="21">
        <f t="shared" si="69"/>
        <v>21</v>
      </c>
      <c r="BJ15" s="21">
        <f t="shared" si="69"/>
        <v>22</v>
      </c>
      <c r="BK15" s="21">
        <f t="shared" ref="BK15:CP15" si="70">+BA15</f>
        <v>23</v>
      </c>
      <c r="BL15" s="21" t="str">
        <f t="shared" si="70"/>
        <v>A</v>
      </c>
      <c r="BM15" s="21" t="str">
        <f t="shared" si="70"/>
        <v>A</v>
      </c>
      <c r="BN15" s="21" t="str">
        <f t="shared" si="70"/>
        <v>A</v>
      </c>
      <c r="BO15" s="21" t="str">
        <f t="shared" si="70"/>
        <v>A</v>
      </c>
      <c r="BP15" s="21" t="str">
        <f t="shared" si="70"/>
        <v>A</v>
      </c>
      <c r="BQ15" s="21" t="str">
        <f t="shared" si="70"/>
        <v>A</v>
      </c>
      <c r="BR15" s="21" t="str">
        <f t="shared" si="70"/>
        <v>A</v>
      </c>
      <c r="BS15" s="21">
        <f t="shared" si="70"/>
        <v>21</v>
      </c>
      <c r="BT15" s="21">
        <f t="shared" si="70"/>
        <v>22</v>
      </c>
      <c r="BU15" s="21">
        <f t="shared" si="70"/>
        <v>23</v>
      </c>
      <c r="BV15" s="21" t="str">
        <f t="shared" si="70"/>
        <v>A</v>
      </c>
      <c r="BW15" s="21" t="str">
        <f t="shared" si="70"/>
        <v>A</v>
      </c>
      <c r="BX15" s="21" t="str">
        <f t="shared" si="70"/>
        <v>A</v>
      </c>
      <c r="BY15" s="21" t="str">
        <f t="shared" si="70"/>
        <v>A</v>
      </c>
      <c r="BZ15" s="21" t="str">
        <f t="shared" si="70"/>
        <v>A</v>
      </c>
      <c r="CA15" s="21" t="str">
        <f t="shared" si="70"/>
        <v>A</v>
      </c>
      <c r="CB15" s="21" t="str">
        <f t="shared" si="70"/>
        <v>A</v>
      </c>
      <c r="CC15" s="21">
        <f t="shared" si="70"/>
        <v>21</v>
      </c>
      <c r="CD15" s="21">
        <f t="shared" si="70"/>
        <v>22</v>
      </c>
      <c r="CE15" s="21">
        <f t="shared" si="70"/>
        <v>23</v>
      </c>
      <c r="CF15" s="21" t="str">
        <f t="shared" si="70"/>
        <v>A</v>
      </c>
      <c r="CG15" s="21" t="str">
        <f t="shared" si="70"/>
        <v>A</v>
      </c>
      <c r="CH15" s="21" t="str">
        <f t="shared" si="70"/>
        <v>A</v>
      </c>
      <c r="CI15" s="21" t="str">
        <f t="shared" si="70"/>
        <v>A</v>
      </c>
      <c r="CJ15" s="21" t="str">
        <f t="shared" si="70"/>
        <v>A</v>
      </c>
      <c r="CK15" s="21" t="str">
        <f t="shared" si="70"/>
        <v>A</v>
      </c>
      <c r="CL15" s="21" t="str">
        <f t="shared" si="70"/>
        <v>A</v>
      </c>
      <c r="CM15" s="21">
        <f t="shared" si="70"/>
        <v>21</v>
      </c>
      <c r="CN15" s="21">
        <f t="shared" si="70"/>
        <v>22</v>
      </c>
      <c r="CO15" s="21">
        <f t="shared" si="70"/>
        <v>23</v>
      </c>
      <c r="CP15" s="21" t="str">
        <f t="shared" si="70"/>
        <v>A</v>
      </c>
      <c r="CQ15" s="21" t="str">
        <f t="shared" ref="CQ15:DV15" si="71">+CG15</f>
        <v>A</v>
      </c>
      <c r="CR15" s="21" t="str">
        <f t="shared" si="71"/>
        <v>A</v>
      </c>
      <c r="CS15" s="21" t="str">
        <f t="shared" si="71"/>
        <v>A</v>
      </c>
      <c r="CT15" s="21" t="str">
        <f t="shared" si="71"/>
        <v>A</v>
      </c>
      <c r="CU15" s="21" t="str">
        <f t="shared" si="71"/>
        <v>A</v>
      </c>
      <c r="CV15" s="21" t="str">
        <f t="shared" si="71"/>
        <v>A</v>
      </c>
      <c r="CW15" s="21">
        <f t="shared" si="71"/>
        <v>21</v>
      </c>
      <c r="CX15" s="21">
        <f t="shared" si="71"/>
        <v>22</v>
      </c>
      <c r="CY15" s="21">
        <f t="shared" si="71"/>
        <v>23</v>
      </c>
      <c r="CZ15" s="21" t="str">
        <f t="shared" si="71"/>
        <v>A</v>
      </c>
      <c r="DA15" s="21" t="str">
        <f t="shared" si="71"/>
        <v>A</v>
      </c>
      <c r="DB15" s="21" t="str">
        <f t="shared" si="71"/>
        <v>A</v>
      </c>
      <c r="DC15" s="21" t="str">
        <f t="shared" si="71"/>
        <v>A</v>
      </c>
      <c r="DD15" s="21" t="str">
        <f t="shared" si="71"/>
        <v>A</v>
      </c>
      <c r="DE15" s="21" t="str">
        <f t="shared" si="71"/>
        <v>A</v>
      </c>
      <c r="DF15" s="21" t="str">
        <f t="shared" si="71"/>
        <v>A</v>
      </c>
      <c r="DG15" s="21">
        <f t="shared" si="71"/>
        <v>21</v>
      </c>
      <c r="DH15" s="21">
        <f t="shared" si="71"/>
        <v>22</v>
      </c>
      <c r="DI15" s="21">
        <f t="shared" si="71"/>
        <v>23</v>
      </c>
      <c r="DJ15" s="21" t="str">
        <f t="shared" si="71"/>
        <v>A</v>
      </c>
      <c r="DK15" s="21" t="str">
        <f t="shared" si="71"/>
        <v>A</v>
      </c>
      <c r="DL15" s="21" t="str">
        <f t="shared" si="71"/>
        <v>A</v>
      </c>
      <c r="DM15" s="21" t="str">
        <f t="shared" si="71"/>
        <v>A</v>
      </c>
      <c r="DN15" s="21" t="str">
        <f t="shared" si="71"/>
        <v>A</v>
      </c>
      <c r="DO15" s="21" t="str">
        <f t="shared" si="71"/>
        <v>A</v>
      </c>
      <c r="DP15" s="21" t="str">
        <f t="shared" si="71"/>
        <v>A</v>
      </c>
      <c r="DQ15" s="21">
        <f t="shared" si="71"/>
        <v>21</v>
      </c>
      <c r="DR15" s="21">
        <f t="shared" si="71"/>
        <v>22</v>
      </c>
      <c r="DS15" s="21">
        <f t="shared" si="71"/>
        <v>23</v>
      </c>
      <c r="DT15" s="21" t="str">
        <f t="shared" si="71"/>
        <v>A</v>
      </c>
      <c r="DU15" s="21" t="str">
        <f t="shared" si="71"/>
        <v>A</v>
      </c>
      <c r="DV15" s="21" t="str">
        <f t="shared" si="71"/>
        <v>A</v>
      </c>
      <c r="DW15" s="21" t="str">
        <f t="shared" ref="DW15:FB15" si="72">+DM15</f>
        <v>A</v>
      </c>
      <c r="DX15" s="21" t="str">
        <f t="shared" si="72"/>
        <v>A</v>
      </c>
      <c r="DY15" s="21" t="str">
        <f t="shared" si="72"/>
        <v>A</v>
      </c>
      <c r="DZ15" s="21" t="str">
        <f t="shared" si="72"/>
        <v>A</v>
      </c>
      <c r="EA15" s="21">
        <f t="shared" si="72"/>
        <v>21</v>
      </c>
      <c r="EB15" s="21">
        <f t="shared" si="72"/>
        <v>22</v>
      </c>
      <c r="EC15" s="21">
        <f t="shared" si="72"/>
        <v>23</v>
      </c>
      <c r="ED15" s="21" t="str">
        <f t="shared" si="72"/>
        <v>A</v>
      </c>
      <c r="EE15" s="21" t="str">
        <f t="shared" si="72"/>
        <v>A</v>
      </c>
      <c r="EF15" s="21" t="str">
        <f t="shared" si="72"/>
        <v>A</v>
      </c>
      <c r="EG15" s="21" t="str">
        <f t="shared" si="72"/>
        <v>A</v>
      </c>
      <c r="EH15" s="21" t="str">
        <f t="shared" si="72"/>
        <v>A</v>
      </c>
      <c r="EI15" s="21" t="str">
        <f t="shared" si="72"/>
        <v>A</v>
      </c>
      <c r="EJ15" s="21" t="str">
        <f t="shared" si="72"/>
        <v>A</v>
      </c>
      <c r="EK15" s="21">
        <f t="shared" si="72"/>
        <v>21</v>
      </c>
      <c r="EL15" s="21">
        <f t="shared" si="72"/>
        <v>22</v>
      </c>
      <c r="EM15" s="21">
        <f t="shared" si="72"/>
        <v>23</v>
      </c>
      <c r="EN15" s="21" t="str">
        <f t="shared" si="72"/>
        <v>A</v>
      </c>
      <c r="EO15" s="21" t="str">
        <f t="shared" si="72"/>
        <v>A</v>
      </c>
      <c r="EP15" s="21" t="str">
        <f t="shared" si="72"/>
        <v>A</v>
      </c>
      <c r="EQ15" s="21" t="str">
        <f t="shared" si="72"/>
        <v>A</v>
      </c>
      <c r="ER15" s="21" t="str">
        <f t="shared" si="72"/>
        <v>A</v>
      </c>
      <c r="ES15" s="21" t="str">
        <f t="shared" si="72"/>
        <v>A</v>
      </c>
      <c r="ET15" s="21" t="str">
        <f t="shared" si="72"/>
        <v>A</v>
      </c>
      <c r="EU15" s="21">
        <f t="shared" si="72"/>
        <v>21</v>
      </c>
      <c r="EV15" s="21">
        <f t="shared" si="72"/>
        <v>22</v>
      </c>
      <c r="EW15" s="21">
        <f t="shared" si="72"/>
        <v>23</v>
      </c>
      <c r="EX15" s="21" t="str">
        <f t="shared" si="72"/>
        <v>A</v>
      </c>
      <c r="EY15" s="21" t="str">
        <f t="shared" si="72"/>
        <v>A</v>
      </c>
      <c r="EZ15" s="21" t="str">
        <f t="shared" si="72"/>
        <v>A</v>
      </c>
      <c r="FA15" s="21" t="str">
        <f t="shared" si="72"/>
        <v>A</v>
      </c>
      <c r="FB15" s="21" t="str">
        <f t="shared" si="72"/>
        <v>A</v>
      </c>
      <c r="FC15" s="21" t="str">
        <f t="shared" ref="FC15:GH15" si="73">+ES15</f>
        <v>A</v>
      </c>
      <c r="FD15" s="21" t="str">
        <f t="shared" si="73"/>
        <v>A</v>
      </c>
      <c r="FE15" s="21">
        <f t="shared" si="73"/>
        <v>21</v>
      </c>
      <c r="FF15" s="21">
        <f t="shared" si="73"/>
        <v>22</v>
      </c>
      <c r="FG15" s="21">
        <f t="shared" si="73"/>
        <v>23</v>
      </c>
      <c r="FH15" s="21" t="str">
        <f t="shared" si="73"/>
        <v>A</v>
      </c>
      <c r="FI15" s="21" t="str">
        <f t="shared" si="73"/>
        <v>A</v>
      </c>
      <c r="FJ15" s="21" t="str">
        <f t="shared" si="73"/>
        <v>A</v>
      </c>
      <c r="FK15" s="21" t="str">
        <f t="shared" si="73"/>
        <v>A</v>
      </c>
      <c r="FL15" s="21" t="str">
        <f t="shared" si="73"/>
        <v>A</v>
      </c>
      <c r="FM15" s="21" t="str">
        <f t="shared" si="73"/>
        <v>A</v>
      </c>
      <c r="FN15" s="21" t="str">
        <f t="shared" si="73"/>
        <v>A</v>
      </c>
      <c r="FO15" s="21">
        <f t="shared" si="73"/>
        <v>21</v>
      </c>
      <c r="FP15" s="21">
        <f t="shared" si="73"/>
        <v>22</v>
      </c>
      <c r="FQ15" s="21">
        <f t="shared" si="73"/>
        <v>23</v>
      </c>
      <c r="FR15" s="21" t="str">
        <f t="shared" si="73"/>
        <v>A</v>
      </c>
      <c r="FS15" s="21" t="str">
        <f t="shared" si="73"/>
        <v>A</v>
      </c>
      <c r="FT15" s="21" t="str">
        <f t="shared" si="73"/>
        <v>A</v>
      </c>
      <c r="FU15" s="21" t="str">
        <f t="shared" si="73"/>
        <v>A</v>
      </c>
      <c r="FV15" s="21" t="str">
        <f t="shared" si="73"/>
        <v>A</v>
      </c>
      <c r="FW15" s="21" t="str">
        <f t="shared" si="73"/>
        <v>A</v>
      </c>
      <c r="FX15" s="21" t="str">
        <f t="shared" si="73"/>
        <v>A</v>
      </c>
      <c r="FY15" s="21">
        <f t="shared" si="73"/>
        <v>21</v>
      </c>
      <c r="FZ15" s="21">
        <f t="shared" si="73"/>
        <v>22</v>
      </c>
      <c r="GA15" s="21">
        <f t="shared" si="73"/>
        <v>23</v>
      </c>
      <c r="GB15" s="21" t="str">
        <f t="shared" si="73"/>
        <v>A</v>
      </c>
      <c r="GC15" s="21" t="str">
        <f t="shared" si="73"/>
        <v>A</v>
      </c>
      <c r="GD15" s="21" t="str">
        <f t="shared" si="73"/>
        <v>A</v>
      </c>
      <c r="GE15" s="21" t="str">
        <f t="shared" si="73"/>
        <v>A</v>
      </c>
      <c r="GF15" s="21" t="str">
        <f t="shared" si="73"/>
        <v>A</v>
      </c>
      <c r="GG15" s="21" t="str">
        <f t="shared" si="73"/>
        <v>A</v>
      </c>
      <c r="GH15" s="21" t="str">
        <f t="shared" si="73"/>
        <v>A</v>
      </c>
      <c r="GI15" s="21">
        <f t="shared" ref="GI15:HB15" si="74">+FY15</f>
        <v>21</v>
      </c>
      <c r="GJ15" s="21">
        <f t="shared" si="74"/>
        <v>22</v>
      </c>
      <c r="GK15" s="21">
        <f t="shared" si="74"/>
        <v>23</v>
      </c>
      <c r="GL15" s="21" t="str">
        <f t="shared" si="74"/>
        <v>A</v>
      </c>
      <c r="GM15" s="21" t="str">
        <f t="shared" si="74"/>
        <v>A</v>
      </c>
      <c r="GN15" s="21" t="str">
        <f t="shared" si="74"/>
        <v>A</v>
      </c>
      <c r="GO15" s="21" t="str">
        <f t="shared" si="74"/>
        <v>A</v>
      </c>
      <c r="GP15" s="21" t="str">
        <f t="shared" si="74"/>
        <v>A</v>
      </c>
      <c r="GQ15" s="21" t="str">
        <f t="shared" si="74"/>
        <v>A</v>
      </c>
      <c r="GR15" s="21" t="str">
        <f t="shared" si="74"/>
        <v>A</v>
      </c>
      <c r="GS15" s="21">
        <f t="shared" si="74"/>
        <v>21</v>
      </c>
      <c r="GT15" s="21">
        <f t="shared" si="74"/>
        <v>22</v>
      </c>
      <c r="GU15" s="21">
        <f t="shared" si="74"/>
        <v>23</v>
      </c>
      <c r="GV15" s="21" t="str">
        <f t="shared" si="74"/>
        <v>A</v>
      </c>
      <c r="GW15" s="21" t="str">
        <f t="shared" si="74"/>
        <v>A</v>
      </c>
      <c r="GX15" s="21" t="str">
        <f t="shared" si="74"/>
        <v>A</v>
      </c>
      <c r="GY15" s="21" t="str">
        <f t="shared" si="74"/>
        <v>A</v>
      </c>
      <c r="GZ15" s="21" t="str">
        <f t="shared" si="74"/>
        <v>A</v>
      </c>
      <c r="HA15" s="21" t="str">
        <f t="shared" si="74"/>
        <v>A</v>
      </c>
      <c r="HB15" s="21" t="str">
        <f t="shared" si="74"/>
        <v>A</v>
      </c>
      <c r="HC15" s="82">
        <f>+GS15</f>
        <v>21</v>
      </c>
      <c r="HD15" s="82">
        <f t="shared" si="67"/>
        <v>22</v>
      </c>
      <c r="HE15" s="82">
        <f t="shared" si="67"/>
        <v>23</v>
      </c>
      <c r="HF15" s="82" t="str">
        <f t="shared" si="67"/>
        <v>A</v>
      </c>
      <c r="HG15" s="82" t="str">
        <f t="shared" si="67"/>
        <v>A</v>
      </c>
      <c r="HH15" s="82" t="str">
        <f t="shared" si="67"/>
        <v>A</v>
      </c>
      <c r="HI15" s="82" t="str">
        <f t="shared" si="67"/>
        <v>A</v>
      </c>
      <c r="HJ15" s="82" t="str">
        <f t="shared" si="67"/>
        <v>A</v>
      </c>
      <c r="HK15" s="82" t="str">
        <f t="shared" si="67"/>
        <v>A</v>
      </c>
      <c r="HL15" s="82" t="str">
        <f t="shared" si="67"/>
        <v>A</v>
      </c>
      <c r="HM15" s="844"/>
      <c r="HN15" s="844"/>
      <c r="HO15" s="844"/>
      <c r="HP15" s="844"/>
      <c r="HQ15" s="88"/>
      <c r="HR15" s="87">
        <f t="shared" ref="HR15:IA15" si="75">+K15</f>
        <v>21</v>
      </c>
      <c r="HS15" s="87">
        <f t="shared" si="75"/>
        <v>22</v>
      </c>
      <c r="HT15" s="87">
        <f t="shared" si="75"/>
        <v>23</v>
      </c>
      <c r="HU15" s="87" t="str">
        <f t="shared" si="75"/>
        <v>A</v>
      </c>
      <c r="HV15" s="87" t="str">
        <f t="shared" si="75"/>
        <v>A</v>
      </c>
      <c r="HW15" s="87" t="str">
        <f t="shared" si="75"/>
        <v>A</v>
      </c>
      <c r="HX15" s="87" t="str">
        <f t="shared" si="75"/>
        <v>A</v>
      </c>
      <c r="HY15" s="87" t="str">
        <f t="shared" si="75"/>
        <v>A</v>
      </c>
      <c r="HZ15" s="87" t="str">
        <f t="shared" si="75"/>
        <v>A</v>
      </c>
      <c r="IA15" s="87" t="str">
        <f t="shared" si="75"/>
        <v>A</v>
      </c>
      <c r="IB15" s="26"/>
    </row>
    <row r="16" spans="1:245" s="32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5" t="s">
        <v>107</v>
      </c>
      <c r="K16" s="491"/>
      <c r="L16" s="492"/>
      <c r="M16" s="492"/>
      <c r="N16" s="492"/>
      <c r="O16" s="492"/>
      <c r="P16" s="492"/>
      <c r="Q16" s="492"/>
      <c r="R16" s="492"/>
      <c r="S16" s="492"/>
      <c r="T16" s="493"/>
      <c r="U16" s="491"/>
      <c r="V16" s="492"/>
      <c r="W16" s="492"/>
      <c r="X16" s="492"/>
      <c r="Y16" s="492"/>
      <c r="Z16" s="492"/>
      <c r="AA16" s="492"/>
      <c r="AB16" s="492"/>
      <c r="AC16" s="492"/>
      <c r="AD16" s="493"/>
      <c r="AE16" s="491"/>
      <c r="AF16" s="492"/>
      <c r="AG16" s="492"/>
      <c r="AH16" s="492"/>
      <c r="AI16" s="492"/>
      <c r="AJ16" s="492"/>
      <c r="AK16" s="492"/>
      <c r="AL16" s="492"/>
      <c r="AM16" s="492"/>
      <c r="AN16" s="493"/>
      <c r="AO16" s="491"/>
      <c r="AP16" s="492"/>
      <c r="AQ16" s="492"/>
      <c r="AR16" s="492"/>
      <c r="AS16" s="492"/>
      <c r="AT16" s="492"/>
      <c r="AU16" s="492"/>
      <c r="AV16" s="492"/>
      <c r="AW16" s="492"/>
      <c r="AX16" s="493"/>
      <c r="AY16" s="491"/>
      <c r="AZ16" s="492"/>
      <c r="BA16" s="492"/>
      <c r="BB16" s="492"/>
      <c r="BC16" s="492"/>
      <c r="BD16" s="492"/>
      <c r="BE16" s="492"/>
      <c r="BF16" s="492"/>
      <c r="BG16" s="492"/>
      <c r="BH16" s="493"/>
      <c r="BI16" s="491"/>
      <c r="BJ16" s="492"/>
      <c r="BK16" s="492"/>
      <c r="BL16" s="492"/>
      <c r="BM16" s="492"/>
      <c r="BN16" s="492"/>
      <c r="BO16" s="492"/>
      <c r="BP16" s="492"/>
      <c r="BQ16" s="492"/>
      <c r="BR16" s="493"/>
      <c r="BS16" s="491"/>
      <c r="BT16" s="492"/>
      <c r="BU16" s="492"/>
      <c r="BV16" s="492"/>
      <c r="BW16" s="492"/>
      <c r="BX16" s="492"/>
      <c r="BY16" s="492"/>
      <c r="BZ16" s="492"/>
      <c r="CA16" s="492"/>
      <c r="CB16" s="493"/>
      <c r="CC16" s="491"/>
      <c r="CD16" s="492"/>
      <c r="CE16" s="492"/>
      <c r="CF16" s="492"/>
      <c r="CG16" s="492"/>
      <c r="CH16" s="492"/>
      <c r="CI16" s="492"/>
      <c r="CJ16" s="492"/>
      <c r="CK16" s="492"/>
      <c r="CL16" s="493"/>
      <c r="CM16" s="491"/>
      <c r="CN16" s="492"/>
      <c r="CO16" s="492"/>
      <c r="CP16" s="492"/>
      <c r="CQ16" s="492"/>
      <c r="CR16" s="492"/>
      <c r="CS16" s="492"/>
      <c r="CT16" s="492"/>
      <c r="CU16" s="492"/>
      <c r="CV16" s="493"/>
      <c r="CW16" s="491"/>
      <c r="CX16" s="492"/>
      <c r="CY16" s="492"/>
      <c r="CZ16" s="492"/>
      <c r="DA16" s="492"/>
      <c r="DB16" s="492"/>
      <c r="DC16" s="492"/>
      <c r="DD16" s="492"/>
      <c r="DE16" s="492"/>
      <c r="DF16" s="493"/>
      <c r="DG16" s="491"/>
      <c r="DH16" s="492"/>
      <c r="DI16" s="492"/>
      <c r="DJ16" s="492"/>
      <c r="DK16" s="492"/>
      <c r="DL16" s="492"/>
      <c r="DM16" s="492"/>
      <c r="DN16" s="492"/>
      <c r="DO16" s="492"/>
      <c r="DP16" s="493"/>
      <c r="DQ16" s="491"/>
      <c r="DR16" s="492"/>
      <c r="DS16" s="492"/>
      <c r="DT16" s="492"/>
      <c r="DU16" s="492"/>
      <c r="DV16" s="492"/>
      <c r="DW16" s="492"/>
      <c r="DX16" s="492"/>
      <c r="DY16" s="492"/>
      <c r="DZ16" s="493"/>
      <c r="EA16" s="491"/>
      <c r="EB16" s="492"/>
      <c r="EC16" s="492"/>
      <c r="ED16" s="492"/>
      <c r="EE16" s="492"/>
      <c r="EF16" s="492"/>
      <c r="EG16" s="492"/>
      <c r="EH16" s="492"/>
      <c r="EI16" s="492"/>
      <c r="EJ16" s="493"/>
      <c r="EK16" s="491"/>
      <c r="EL16" s="492"/>
      <c r="EM16" s="492"/>
      <c r="EN16" s="492"/>
      <c r="EO16" s="492"/>
      <c r="EP16" s="492"/>
      <c r="EQ16" s="492"/>
      <c r="ER16" s="492"/>
      <c r="ES16" s="492"/>
      <c r="ET16" s="493"/>
      <c r="EU16" s="491"/>
      <c r="EV16" s="492"/>
      <c r="EW16" s="492"/>
      <c r="EX16" s="492"/>
      <c r="EY16" s="492"/>
      <c r="EZ16" s="492"/>
      <c r="FA16" s="492"/>
      <c r="FB16" s="492"/>
      <c r="FC16" s="492"/>
      <c r="FD16" s="493"/>
      <c r="FE16" s="491"/>
      <c r="FF16" s="492"/>
      <c r="FG16" s="492"/>
      <c r="FH16" s="492"/>
      <c r="FI16" s="492"/>
      <c r="FJ16" s="492"/>
      <c r="FK16" s="492"/>
      <c r="FL16" s="492"/>
      <c r="FM16" s="492"/>
      <c r="FN16" s="493"/>
      <c r="FO16" s="491"/>
      <c r="FP16" s="492"/>
      <c r="FQ16" s="492"/>
      <c r="FR16" s="492"/>
      <c r="FS16" s="492"/>
      <c r="FT16" s="492"/>
      <c r="FU16" s="492"/>
      <c r="FV16" s="492"/>
      <c r="FW16" s="492"/>
      <c r="FX16" s="493"/>
      <c r="FY16" s="491"/>
      <c r="FZ16" s="492"/>
      <c r="GA16" s="492"/>
      <c r="GB16" s="492"/>
      <c r="GC16" s="492"/>
      <c r="GD16" s="492"/>
      <c r="GE16" s="492"/>
      <c r="GF16" s="492"/>
      <c r="GG16" s="492"/>
      <c r="GH16" s="493"/>
      <c r="GI16" s="491"/>
      <c r="GJ16" s="492"/>
      <c r="GK16" s="492"/>
      <c r="GL16" s="492"/>
      <c r="GM16" s="492"/>
      <c r="GN16" s="492"/>
      <c r="GO16" s="492"/>
      <c r="GP16" s="492"/>
      <c r="GQ16" s="492"/>
      <c r="GR16" s="493"/>
      <c r="GS16" s="491"/>
      <c r="GT16" s="492"/>
      <c r="GU16" s="492"/>
      <c r="GV16" s="492"/>
      <c r="GW16" s="492"/>
      <c r="GX16" s="492"/>
      <c r="GY16" s="492"/>
      <c r="GZ16" s="492"/>
      <c r="HA16" s="492"/>
      <c r="HB16" s="493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81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1" t="e">
        <f>+HO16+SUM(HO109:HO111)</f>
        <v>#REF!</v>
      </c>
      <c r="HQ16" s="279"/>
      <c r="HR16" s="282">
        <f t="shared" ref="HR16:IA19" si="76">+K16+U16+AE16+AO16+AY16+BI16+BS16+CC16+CM16+CW16+DG16+DQ16+EA16+EK16+EU16+FE16+FO16+FY16+GI16+GS16</f>
        <v>0</v>
      </c>
      <c r="HS16" s="282">
        <f t="shared" si="76"/>
        <v>0</v>
      </c>
      <c r="HT16" s="282">
        <f t="shared" si="76"/>
        <v>0</v>
      </c>
      <c r="HU16" s="282">
        <f t="shared" si="76"/>
        <v>0</v>
      </c>
      <c r="HV16" s="282">
        <f t="shared" si="76"/>
        <v>0</v>
      </c>
      <c r="HW16" s="282">
        <f t="shared" si="76"/>
        <v>0</v>
      </c>
      <c r="HX16" s="282">
        <f t="shared" si="76"/>
        <v>0</v>
      </c>
      <c r="HY16" s="282">
        <f t="shared" si="76"/>
        <v>0</v>
      </c>
      <c r="HZ16" s="282">
        <f t="shared" si="76"/>
        <v>0</v>
      </c>
      <c r="IA16" s="282">
        <f t="shared" si="76"/>
        <v>0</v>
      </c>
      <c r="IB16" s="96"/>
      <c r="IK16" s="98" t="e">
        <f>+IF(F16=1,1,IF(G16=1,1,IF(H16=1,1,IF(I16=1,1,0))))</f>
        <v>#REF!</v>
      </c>
    </row>
    <row r="17" spans="1:245" s="32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494"/>
      <c r="L17" s="495"/>
      <c r="M17" s="495"/>
      <c r="N17" s="495"/>
      <c r="O17" s="495"/>
      <c r="P17" s="495"/>
      <c r="Q17" s="495"/>
      <c r="R17" s="495"/>
      <c r="S17" s="495"/>
      <c r="T17" s="496"/>
      <c r="U17" s="494"/>
      <c r="V17" s="495"/>
      <c r="W17" s="495"/>
      <c r="X17" s="495"/>
      <c r="Y17" s="495"/>
      <c r="Z17" s="495"/>
      <c r="AA17" s="495"/>
      <c r="AB17" s="495"/>
      <c r="AC17" s="495"/>
      <c r="AD17" s="496"/>
      <c r="AE17" s="494"/>
      <c r="AF17" s="495"/>
      <c r="AG17" s="495"/>
      <c r="AH17" s="495"/>
      <c r="AI17" s="495"/>
      <c r="AJ17" s="495"/>
      <c r="AK17" s="495"/>
      <c r="AL17" s="495"/>
      <c r="AM17" s="495"/>
      <c r="AN17" s="496"/>
      <c r="AO17" s="494"/>
      <c r="AP17" s="495"/>
      <c r="AQ17" s="495"/>
      <c r="AR17" s="495"/>
      <c r="AS17" s="495"/>
      <c r="AT17" s="495"/>
      <c r="AU17" s="495"/>
      <c r="AV17" s="495"/>
      <c r="AW17" s="495"/>
      <c r="AX17" s="496"/>
      <c r="AY17" s="494"/>
      <c r="AZ17" s="495"/>
      <c r="BA17" s="495"/>
      <c r="BB17" s="495"/>
      <c r="BC17" s="495"/>
      <c r="BD17" s="495"/>
      <c r="BE17" s="495"/>
      <c r="BF17" s="495"/>
      <c r="BG17" s="495"/>
      <c r="BH17" s="496"/>
      <c r="BI17" s="494"/>
      <c r="BJ17" s="495"/>
      <c r="BK17" s="495"/>
      <c r="BL17" s="495"/>
      <c r="BM17" s="495"/>
      <c r="BN17" s="495"/>
      <c r="BO17" s="495"/>
      <c r="BP17" s="495"/>
      <c r="BQ17" s="495"/>
      <c r="BR17" s="496"/>
      <c r="BS17" s="494"/>
      <c r="BT17" s="495"/>
      <c r="BU17" s="495"/>
      <c r="BV17" s="495"/>
      <c r="BW17" s="495"/>
      <c r="BX17" s="495"/>
      <c r="BY17" s="495"/>
      <c r="BZ17" s="495"/>
      <c r="CA17" s="495"/>
      <c r="CB17" s="496"/>
      <c r="CC17" s="494"/>
      <c r="CD17" s="495"/>
      <c r="CE17" s="495"/>
      <c r="CF17" s="495"/>
      <c r="CG17" s="495"/>
      <c r="CH17" s="495"/>
      <c r="CI17" s="495"/>
      <c r="CJ17" s="495"/>
      <c r="CK17" s="495"/>
      <c r="CL17" s="496"/>
      <c r="CM17" s="494"/>
      <c r="CN17" s="495"/>
      <c r="CO17" s="495"/>
      <c r="CP17" s="495"/>
      <c r="CQ17" s="495"/>
      <c r="CR17" s="495"/>
      <c r="CS17" s="495"/>
      <c r="CT17" s="495"/>
      <c r="CU17" s="495"/>
      <c r="CV17" s="496"/>
      <c r="CW17" s="494"/>
      <c r="CX17" s="495"/>
      <c r="CY17" s="495"/>
      <c r="CZ17" s="495"/>
      <c r="DA17" s="495"/>
      <c r="DB17" s="495"/>
      <c r="DC17" s="495"/>
      <c r="DD17" s="495"/>
      <c r="DE17" s="495"/>
      <c r="DF17" s="496"/>
      <c r="DG17" s="494"/>
      <c r="DH17" s="495"/>
      <c r="DI17" s="495"/>
      <c r="DJ17" s="495"/>
      <c r="DK17" s="495"/>
      <c r="DL17" s="495"/>
      <c r="DM17" s="495"/>
      <c r="DN17" s="495"/>
      <c r="DO17" s="495"/>
      <c r="DP17" s="496"/>
      <c r="DQ17" s="494"/>
      <c r="DR17" s="495"/>
      <c r="DS17" s="495"/>
      <c r="DT17" s="495"/>
      <c r="DU17" s="495"/>
      <c r="DV17" s="495"/>
      <c r="DW17" s="495"/>
      <c r="DX17" s="495"/>
      <c r="DY17" s="495"/>
      <c r="DZ17" s="496"/>
      <c r="EA17" s="494"/>
      <c r="EB17" s="495"/>
      <c r="EC17" s="495"/>
      <c r="ED17" s="495"/>
      <c r="EE17" s="495"/>
      <c r="EF17" s="495"/>
      <c r="EG17" s="495"/>
      <c r="EH17" s="495"/>
      <c r="EI17" s="495"/>
      <c r="EJ17" s="496"/>
      <c r="EK17" s="494"/>
      <c r="EL17" s="495"/>
      <c r="EM17" s="495"/>
      <c r="EN17" s="495"/>
      <c r="EO17" s="495"/>
      <c r="EP17" s="495"/>
      <c r="EQ17" s="495"/>
      <c r="ER17" s="495"/>
      <c r="ES17" s="495"/>
      <c r="ET17" s="496"/>
      <c r="EU17" s="494"/>
      <c r="EV17" s="495"/>
      <c r="EW17" s="495"/>
      <c r="EX17" s="495"/>
      <c r="EY17" s="495"/>
      <c r="EZ17" s="495"/>
      <c r="FA17" s="495"/>
      <c r="FB17" s="495"/>
      <c r="FC17" s="495"/>
      <c r="FD17" s="496"/>
      <c r="FE17" s="494"/>
      <c r="FF17" s="495"/>
      <c r="FG17" s="495"/>
      <c r="FH17" s="495"/>
      <c r="FI17" s="495"/>
      <c r="FJ17" s="495"/>
      <c r="FK17" s="495"/>
      <c r="FL17" s="495"/>
      <c r="FM17" s="495"/>
      <c r="FN17" s="496"/>
      <c r="FO17" s="494"/>
      <c r="FP17" s="495"/>
      <c r="FQ17" s="495"/>
      <c r="FR17" s="495"/>
      <c r="FS17" s="495"/>
      <c r="FT17" s="495"/>
      <c r="FU17" s="495"/>
      <c r="FV17" s="495"/>
      <c r="FW17" s="495"/>
      <c r="FX17" s="496"/>
      <c r="FY17" s="494"/>
      <c r="FZ17" s="495"/>
      <c r="GA17" s="495"/>
      <c r="GB17" s="495"/>
      <c r="GC17" s="495"/>
      <c r="GD17" s="495"/>
      <c r="GE17" s="495"/>
      <c r="GF17" s="495"/>
      <c r="GG17" s="495"/>
      <c r="GH17" s="496"/>
      <c r="GI17" s="494"/>
      <c r="GJ17" s="495"/>
      <c r="GK17" s="495"/>
      <c r="GL17" s="495"/>
      <c r="GM17" s="495"/>
      <c r="GN17" s="495"/>
      <c r="GO17" s="495"/>
      <c r="GP17" s="495"/>
      <c r="GQ17" s="495"/>
      <c r="GR17" s="496"/>
      <c r="GS17" s="494"/>
      <c r="GT17" s="495"/>
      <c r="GU17" s="495"/>
      <c r="GV17" s="495"/>
      <c r="GW17" s="495"/>
      <c r="GX17" s="495"/>
      <c r="GY17" s="495"/>
      <c r="GZ17" s="495"/>
      <c r="HA17" s="495"/>
      <c r="HB17" s="496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77">+SUMIF($K$11:$HB$11,1,K17:HB17)</f>
        <v>0</v>
      </c>
      <c r="HN17" s="83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4"/>
      <c r="HR17" s="85">
        <f t="shared" si="76"/>
        <v>0</v>
      </c>
      <c r="HS17" s="85">
        <f t="shared" si="76"/>
        <v>0</v>
      </c>
      <c r="HT17" s="85">
        <f t="shared" si="76"/>
        <v>0</v>
      </c>
      <c r="HU17" s="85">
        <f t="shared" si="76"/>
        <v>0</v>
      </c>
      <c r="HV17" s="85">
        <f t="shared" si="76"/>
        <v>0</v>
      </c>
      <c r="HW17" s="85">
        <f t="shared" si="76"/>
        <v>0</v>
      </c>
      <c r="HX17" s="85">
        <f t="shared" si="76"/>
        <v>0</v>
      </c>
      <c r="HY17" s="85">
        <f t="shared" si="76"/>
        <v>0</v>
      </c>
      <c r="HZ17" s="85">
        <f t="shared" si="76"/>
        <v>0</v>
      </c>
      <c r="IA17" s="85">
        <f t="shared" si="76"/>
        <v>0</v>
      </c>
      <c r="IK17" s="98" t="e">
        <f t="shared" ref="IK17:IK80" si="78">+IF(F17=1,1,IF(G17=1,1,IF(H17=1,1,IF(I17=1,1,0))))</f>
        <v>#REF!</v>
      </c>
    </row>
    <row r="18" spans="1:245" s="32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494"/>
      <c r="L18" s="495"/>
      <c r="M18" s="495"/>
      <c r="N18" s="495"/>
      <c r="O18" s="495"/>
      <c r="P18" s="495"/>
      <c r="Q18" s="495"/>
      <c r="R18" s="495"/>
      <c r="S18" s="495"/>
      <c r="T18" s="496"/>
      <c r="U18" s="494"/>
      <c r="V18" s="495"/>
      <c r="W18" s="495"/>
      <c r="X18" s="495"/>
      <c r="Y18" s="495"/>
      <c r="Z18" s="495"/>
      <c r="AA18" s="495"/>
      <c r="AB18" s="495"/>
      <c r="AC18" s="495"/>
      <c r="AD18" s="496"/>
      <c r="AE18" s="494"/>
      <c r="AF18" s="495"/>
      <c r="AG18" s="495"/>
      <c r="AH18" s="495"/>
      <c r="AI18" s="495"/>
      <c r="AJ18" s="495"/>
      <c r="AK18" s="495"/>
      <c r="AL18" s="495"/>
      <c r="AM18" s="495"/>
      <c r="AN18" s="496"/>
      <c r="AO18" s="494"/>
      <c r="AP18" s="495"/>
      <c r="AQ18" s="495"/>
      <c r="AR18" s="495"/>
      <c r="AS18" s="495"/>
      <c r="AT18" s="495"/>
      <c r="AU18" s="495"/>
      <c r="AV18" s="495"/>
      <c r="AW18" s="495"/>
      <c r="AX18" s="496"/>
      <c r="AY18" s="494"/>
      <c r="AZ18" s="495"/>
      <c r="BA18" s="495"/>
      <c r="BB18" s="495"/>
      <c r="BC18" s="495"/>
      <c r="BD18" s="495"/>
      <c r="BE18" s="495"/>
      <c r="BF18" s="495"/>
      <c r="BG18" s="495"/>
      <c r="BH18" s="496"/>
      <c r="BI18" s="494"/>
      <c r="BJ18" s="495"/>
      <c r="BK18" s="495"/>
      <c r="BL18" s="495"/>
      <c r="BM18" s="495"/>
      <c r="BN18" s="495"/>
      <c r="BO18" s="495"/>
      <c r="BP18" s="495"/>
      <c r="BQ18" s="495"/>
      <c r="BR18" s="496"/>
      <c r="BS18" s="494"/>
      <c r="BT18" s="495"/>
      <c r="BU18" s="495"/>
      <c r="BV18" s="495"/>
      <c r="BW18" s="495"/>
      <c r="BX18" s="495"/>
      <c r="BY18" s="495"/>
      <c r="BZ18" s="495"/>
      <c r="CA18" s="495"/>
      <c r="CB18" s="496"/>
      <c r="CC18" s="494"/>
      <c r="CD18" s="495"/>
      <c r="CE18" s="495"/>
      <c r="CF18" s="495"/>
      <c r="CG18" s="495"/>
      <c r="CH18" s="495"/>
      <c r="CI18" s="495"/>
      <c r="CJ18" s="495"/>
      <c r="CK18" s="495"/>
      <c r="CL18" s="496"/>
      <c r="CM18" s="494"/>
      <c r="CN18" s="495"/>
      <c r="CO18" s="495"/>
      <c r="CP18" s="495"/>
      <c r="CQ18" s="495"/>
      <c r="CR18" s="495"/>
      <c r="CS18" s="495"/>
      <c r="CT18" s="495"/>
      <c r="CU18" s="495"/>
      <c r="CV18" s="496"/>
      <c r="CW18" s="494"/>
      <c r="CX18" s="495"/>
      <c r="CY18" s="495"/>
      <c r="CZ18" s="495"/>
      <c r="DA18" s="495"/>
      <c r="DB18" s="495"/>
      <c r="DC18" s="495"/>
      <c r="DD18" s="495"/>
      <c r="DE18" s="495"/>
      <c r="DF18" s="496"/>
      <c r="DG18" s="494"/>
      <c r="DH18" s="495"/>
      <c r="DI18" s="495"/>
      <c r="DJ18" s="495"/>
      <c r="DK18" s="495"/>
      <c r="DL18" s="495"/>
      <c r="DM18" s="495"/>
      <c r="DN18" s="495"/>
      <c r="DO18" s="495"/>
      <c r="DP18" s="496"/>
      <c r="DQ18" s="494"/>
      <c r="DR18" s="495"/>
      <c r="DS18" s="495"/>
      <c r="DT18" s="495"/>
      <c r="DU18" s="495"/>
      <c r="DV18" s="495"/>
      <c r="DW18" s="495"/>
      <c r="DX18" s="495"/>
      <c r="DY18" s="495"/>
      <c r="DZ18" s="496"/>
      <c r="EA18" s="494"/>
      <c r="EB18" s="495"/>
      <c r="EC18" s="495"/>
      <c r="ED18" s="495"/>
      <c r="EE18" s="495"/>
      <c r="EF18" s="495"/>
      <c r="EG18" s="495"/>
      <c r="EH18" s="495"/>
      <c r="EI18" s="495"/>
      <c r="EJ18" s="496"/>
      <c r="EK18" s="494"/>
      <c r="EL18" s="495"/>
      <c r="EM18" s="495"/>
      <c r="EN18" s="495"/>
      <c r="EO18" s="495"/>
      <c r="EP18" s="495"/>
      <c r="EQ18" s="495"/>
      <c r="ER18" s="495"/>
      <c r="ES18" s="495"/>
      <c r="ET18" s="496"/>
      <c r="EU18" s="494"/>
      <c r="EV18" s="495"/>
      <c r="EW18" s="495"/>
      <c r="EX18" s="495"/>
      <c r="EY18" s="495"/>
      <c r="EZ18" s="495"/>
      <c r="FA18" s="495"/>
      <c r="FB18" s="495"/>
      <c r="FC18" s="495"/>
      <c r="FD18" s="496"/>
      <c r="FE18" s="494"/>
      <c r="FF18" s="495"/>
      <c r="FG18" s="495"/>
      <c r="FH18" s="495"/>
      <c r="FI18" s="495"/>
      <c r="FJ18" s="495"/>
      <c r="FK18" s="495"/>
      <c r="FL18" s="495"/>
      <c r="FM18" s="495"/>
      <c r="FN18" s="496"/>
      <c r="FO18" s="494"/>
      <c r="FP18" s="495"/>
      <c r="FQ18" s="495"/>
      <c r="FR18" s="495"/>
      <c r="FS18" s="495"/>
      <c r="FT18" s="495"/>
      <c r="FU18" s="495"/>
      <c r="FV18" s="495"/>
      <c r="FW18" s="495"/>
      <c r="FX18" s="496"/>
      <c r="FY18" s="494"/>
      <c r="FZ18" s="495"/>
      <c r="GA18" s="495"/>
      <c r="GB18" s="495"/>
      <c r="GC18" s="495"/>
      <c r="GD18" s="495"/>
      <c r="GE18" s="495"/>
      <c r="GF18" s="495"/>
      <c r="GG18" s="495"/>
      <c r="GH18" s="496"/>
      <c r="GI18" s="494"/>
      <c r="GJ18" s="495"/>
      <c r="GK18" s="495"/>
      <c r="GL18" s="495"/>
      <c r="GM18" s="495"/>
      <c r="GN18" s="495"/>
      <c r="GO18" s="495"/>
      <c r="GP18" s="495"/>
      <c r="GQ18" s="495"/>
      <c r="GR18" s="496"/>
      <c r="GS18" s="494"/>
      <c r="GT18" s="495"/>
      <c r="GU18" s="495"/>
      <c r="GV18" s="495"/>
      <c r="GW18" s="495"/>
      <c r="GX18" s="495"/>
      <c r="GY18" s="495"/>
      <c r="GZ18" s="495"/>
      <c r="HA18" s="495"/>
      <c r="HB18" s="496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77"/>
        <v>0</v>
      </c>
      <c r="HN18" s="83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4"/>
      <c r="HR18" s="85">
        <f t="shared" si="76"/>
        <v>0</v>
      </c>
      <c r="HS18" s="85">
        <f t="shared" si="76"/>
        <v>0</v>
      </c>
      <c r="HT18" s="85">
        <f t="shared" si="76"/>
        <v>0</v>
      </c>
      <c r="HU18" s="85">
        <f t="shared" si="76"/>
        <v>0</v>
      </c>
      <c r="HV18" s="85">
        <f t="shared" si="76"/>
        <v>0</v>
      </c>
      <c r="HW18" s="85">
        <f t="shared" si="76"/>
        <v>0</v>
      </c>
      <c r="HX18" s="85">
        <f t="shared" si="76"/>
        <v>0</v>
      </c>
      <c r="HY18" s="85">
        <f t="shared" si="76"/>
        <v>0</v>
      </c>
      <c r="HZ18" s="85">
        <f t="shared" si="76"/>
        <v>0</v>
      </c>
      <c r="IA18" s="85">
        <f t="shared" si="76"/>
        <v>0</v>
      </c>
      <c r="IK18" s="98" t="e">
        <f t="shared" si="78"/>
        <v>#REF!</v>
      </c>
    </row>
    <row r="19" spans="1:245" s="32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6" t="s">
        <v>106</v>
      </c>
      <c r="K19" s="497"/>
      <c r="L19" s="498"/>
      <c r="M19" s="498"/>
      <c r="N19" s="498"/>
      <c r="O19" s="498"/>
      <c r="P19" s="498"/>
      <c r="Q19" s="498"/>
      <c r="R19" s="498"/>
      <c r="S19" s="498"/>
      <c r="T19" s="499"/>
      <c r="U19" s="497"/>
      <c r="V19" s="498"/>
      <c r="W19" s="498"/>
      <c r="X19" s="498"/>
      <c r="Y19" s="498"/>
      <c r="Z19" s="498"/>
      <c r="AA19" s="498"/>
      <c r="AB19" s="498"/>
      <c r="AC19" s="498"/>
      <c r="AD19" s="499"/>
      <c r="AE19" s="497"/>
      <c r="AF19" s="498"/>
      <c r="AG19" s="498"/>
      <c r="AH19" s="498"/>
      <c r="AI19" s="498"/>
      <c r="AJ19" s="498"/>
      <c r="AK19" s="498"/>
      <c r="AL19" s="498"/>
      <c r="AM19" s="498"/>
      <c r="AN19" s="499"/>
      <c r="AO19" s="497"/>
      <c r="AP19" s="498"/>
      <c r="AQ19" s="498"/>
      <c r="AR19" s="498"/>
      <c r="AS19" s="498"/>
      <c r="AT19" s="498"/>
      <c r="AU19" s="498"/>
      <c r="AV19" s="498"/>
      <c r="AW19" s="498"/>
      <c r="AX19" s="499"/>
      <c r="AY19" s="497"/>
      <c r="AZ19" s="498"/>
      <c r="BA19" s="498"/>
      <c r="BB19" s="498"/>
      <c r="BC19" s="498"/>
      <c r="BD19" s="498"/>
      <c r="BE19" s="498"/>
      <c r="BF19" s="498"/>
      <c r="BG19" s="498"/>
      <c r="BH19" s="499"/>
      <c r="BI19" s="497"/>
      <c r="BJ19" s="498"/>
      <c r="BK19" s="498"/>
      <c r="BL19" s="498"/>
      <c r="BM19" s="498"/>
      <c r="BN19" s="498"/>
      <c r="BO19" s="498"/>
      <c r="BP19" s="498"/>
      <c r="BQ19" s="498"/>
      <c r="BR19" s="499"/>
      <c r="BS19" s="497"/>
      <c r="BT19" s="498"/>
      <c r="BU19" s="498"/>
      <c r="BV19" s="498"/>
      <c r="BW19" s="498"/>
      <c r="BX19" s="498"/>
      <c r="BY19" s="498"/>
      <c r="BZ19" s="498"/>
      <c r="CA19" s="498"/>
      <c r="CB19" s="499"/>
      <c r="CC19" s="497"/>
      <c r="CD19" s="498"/>
      <c r="CE19" s="498"/>
      <c r="CF19" s="498"/>
      <c r="CG19" s="498"/>
      <c r="CH19" s="498"/>
      <c r="CI19" s="498"/>
      <c r="CJ19" s="498"/>
      <c r="CK19" s="498"/>
      <c r="CL19" s="499"/>
      <c r="CM19" s="497"/>
      <c r="CN19" s="498"/>
      <c r="CO19" s="498"/>
      <c r="CP19" s="498"/>
      <c r="CQ19" s="498"/>
      <c r="CR19" s="498"/>
      <c r="CS19" s="498"/>
      <c r="CT19" s="498"/>
      <c r="CU19" s="498"/>
      <c r="CV19" s="499"/>
      <c r="CW19" s="497"/>
      <c r="CX19" s="498"/>
      <c r="CY19" s="498"/>
      <c r="CZ19" s="498"/>
      <c r="DA19" s="498"/>
      <c r="DB19" s="498"/>
      <c r="DC19" s="498"/>
      <c r="DD19" s="498"/>
      <c r="DE19" s="498"/>
      <c r="DF19" s="499"/>
      <c r="DG19" s="497"/>
      <c r="DH19" s="498"/>
      <c r="DI19" s="498"/>
      <c r="DJ19" s="498"/>
      <c r="DK19" s="498"/>
      <c r="DL19" s="498"/>
      <c r="DM19" s="498"/>
      <c r="DN19" s="498"/>
      <c r="DO19" s="498"/>
      <c r="DP19" s="499"/>
      <c r="DQ19" s="497"/>
      <c r="DR19" s="498"/>
      <c r="DS19" s="498"/>
      <c r="DT19" s="498"/>
      <c r="DU19" s="498"/>
      <c r="DV19" s="498"/>
      <c r="DW19" s="498"/>
      <c r="DX19" s="498"/>
      <c r="DY19" s="498"/>
      <c r="DZ19" s="499"/>
      <c r="EA19" s="497"/>
      <c r="EB19" s="498"/>
      <c r="EC19" s="498"/>
      <c r="ED19" s="498"/>
      <c r="EE19" s="498"/>
      <c r="EF19" s="498"/>
      <c r="EG19" s="498"/>
      <c r="EH19" s="498"/>
      <c r="EI19" s="498"/>
      <c r="EJ19" s="499"/>
      <c r="EK19" s="497"/>
      <c r="EL19" s="498"/>
      <c r="EM19" s="498"/>
      <c r="EN19" s="498"/>
      <c r="EO19" s="498"/>
      <c r="EP19" s="498"/>
      <c r="EQ19" s="498"/>
      <c r="ER19" s="498"/>
      <c r="ES19" s="498"/>
      <c r="ET19" s="499"/>
      <c r="EU19" s="497"/>
      <c r="EV19" s="498"/>
      <c r="EW19" s="498"/>
      <c r="EX19" s="498"/>
      <c r="EY19" s="498"/>
      <c r="EZ19" s="498"/>
      <c r="FA19" s="498"/>
      <c r="FB19" s="498"/>
      <c r="FC19" s="498"/>
      <c r="FD19" s="499"/>
      <c r="FE19" s="497"/>
      <c r="FF19" s="498"/>
      <c r="FG19" s="498"/>
      <c r="FH19" s="498"/>
      <c r="FI19" s="498"/>
      <c r="FJ19" s="498"/>
      <c r="FK19" s="498"/>
      <c r="FL19" s="498"/>
      <c r="FM19" s="498"/>
      <c r="FN19" s="499"/>
      <c r="FO19" s="497"/>
      <c r="FP19" s="498"/>
      <c r="FQ19" s="498"/>
      <c r="FR19" s="498"/>
      <c r="FS19" s="498"/>
      <c r="FT19" s="498"/>
      <c r="FU19" s="498"/>
      <c r="FV19" s="498"/>
      <c r="FW19" s="498"/>
      <c r="FX19" s="499"/>
      <c r="FY19" s="497"/>
      <c r="FZ19" s="498"/>
      <c r="GA19" s="498"/>
      <c r="GB19" s="498"/>
      <c r="GC19" s="498"/>
      <c r="GD19" s="498"/>
      <c r="GE19" s="498"/>
      <c r="GF19" s="498"/>
      <c r="GG19" s="498"/>
      <c r="GH19" s="499"/>
      <c r="GI19" s="497"/>
      <c r="GJ19" s="498"/>
      <c r="GK19" s="498"/>
      <c r="GL19" s="498"/>
      <c r="GM19" s="498"/>
      <c r="GN19" s="498"/>
      <c r="GO19" s="498"/>
      <c r="GP19" s="498"/>
      <c r="GQ19" s="498"/>
      <c r="GR19" s="499"/>
      <c r="GS19" s="497"/>
      <c r="GT19" s="498"/>
      <c r="GU19" s="498"/>
      <c r="GV19" s="498"/>
      <c r="GW19" s="498"/>
      <c r="GX19" s="498"/>
      <c r="GY19" s="498"/>
      <c r="GZ19" s="498"/>
      <c r="HA19" s="498"/>
      <c r="HB19" s="499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7">
        <f t="shared" si="77"/>
        <v>0</v>
      </c>
      <c r="HN19" s="283">
        <f t="shared" ref="HN19:HN50" si="79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3" t="e">
        <f>+SUM(HO16:HO19)</f>
        <v>#REF!</v>
      </c>
      <c r="HQ19" s="84"/>
      <c r="HR19" s="284">
        <f t="shared" si="76"/>
        <v>0</v>
      </c>
      <c r="HS19" s="284">
        <f t="shared" si="76"/>
        <v>0</v>
      </c>
      <c r="HT19" s="284">
        <f t="shared" si="76"/>
        <v>0</v>
      </c>
      <c r="HU19" s="284">
        <f t="shared" si="76"/>
        <v>0</v>
      </c>
      <c r="HV19" s="284">
        <f t="shared" si="76"/>
        <v>0</v>
      </c>
      <c r="HW19" s="284">
        <f t="shared" si="76"/>
        <v>0</v>
      </c>
      <c r="HX19" s="284">
        <f t="shared" si="76"/>
        <v>0</v>
      </c>
      <c r="HY19" s="284">
        <f t="shared" si="76"/>
        <v>0</v>
      </c>
      <c r="HZ19" s="284">
        <f t="shared" si="76"/>
        <v>0</v>
      </c>
      <c r="IA19" s="284">
        <f t="shared" si="76"/>
        <v>0</v>
      </c>
      <c r="IK19" s="98" t="e">
        <f t="shared" si="78"/>
        <v>#REF!</v>
      </c>
    </row>
    <row r="20" spans="1:245" s="32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5" t="s">
        <v>112</v>
      </c>
      <c r="K20" s="500"/>
      <c r="L20" s="501"/>
      <c r="M20" s="501"/>
      <c r="N20" s="501"/>
      <c r="O20" s="501"/>
      <c r="P20" s="501"/>
      <c r="Q20" s="501"/>
      <c r="R20" s="501"/>
      <c r="S20" s="501"/>
      <c r="T20" s="502"/>
      <c r="U20" s="500"/>
      <c r="V20" s="501"/>
      <c r="W20" s="501"/>
      <c r="X20" s="501"/>
      <c r="Y20" s="501"/>
      <c r="Z20" s="501"/>
      <c r="AA20" s="501"/>
      <c r="AB20" s="501"/>
      <c r="AC20" s="501"/>
      <c r="AD20" s="502"/>
      <c r="AE20" s="500"/>
      <c r="AF20" s="501"/>
      <c r="AG20" s="501"/>
      <c r="AH20" s="501"/>
      <c r="AI20" s="501"/>
      <c r="AJ20" s="501"/>
      <c r="AK20" s="501"/>
      <c r="AL20" s="501"/>
      <c r="AM20" s="501"/>
      <c r="AN20" s="502"/>
      <c r="AO20" s="500"/>
      <c r="AP20" s="501"/>
      <c r="AQ20" s="501"/>
      <c r="AR20" s="501"/>
      <c r="AS20" s="501"/>
      <c r="AT20" s="501"/>
      <c r="AU20" s="501"/>
      <c r="AV20" s="501"/>
      <c r="AW20" s="501"/>
      <c r="AX20" s="502"/>
      <c r="AY20" s="500"/>
      <c r="AZ20" s="501"/>
      <c r="BA20" s="501"/>
      <c r="BB20" s="501"/>
      <c r="BC20" s="501"/>
      <c r="BD20" s="501"/>
      <c r="BE20" s="501"/>
      <c r="BF20" s="501"/>
      <c r="BG20" s="501"/>
      <c r="BH20" s="502"/>
      <c r="BI20" s="500"/>
      <c r="BJ20" s="501"/>
      <c r="BK20" s="501"/>
      <c r="BL20" s="501"/>
      <c r="BM20" s="501"/>
      <c r="BN20" s="501"/>
      <c r="BO20" s="501"/>
      <c r="BP20" s="501"/>
      <c r="BQ20" s="501"/>
      <c r="BR20" s="502"/>
      <c r="BS20" s="500"/>
      <c r="BT20" s="501"/>
      <c r="BU20" s="501"/>
      <c r="BV20" s="501"/>
      <c r="BW20" s="501"/>
      <c r="BX20" s="501"/>
      <c r="BY20" s="501"/>
      <c r="BZ20" s="501"/>
      <c r="CA20" s="501"/>
      <c r="CB20" s="502"/>
      <c r="CC20" s="500"/>
      <c r="CD20" s="501"/>
      <c r="CE20" s="501"/>
      <c r="CF20" s="501"/>
      <c r="CG20" s="501"/>
      <c r="CH20" s="501"/>
      <c r="CI20" s="501"/>
      <c r="CJ20" s="501"/>
      <c r="CK20" s="501"/>
      <c r="CL20" s="502"/>
      <c r="CM20" s="500"/>
      <c r="CN20" s="501"/>
      <c r="CO20" s="501"/>
      <c r="CP20" s="501"/>
      <c r="CQ20" s="501"/>
      <c r="CR20" s="501"/>
      <c r="CS20" s="501"/>
      <c r="CT20" s="501"/>
      <c r="CU20" s="501"/>
      <c r="CV20" s="502"/>
      <c r="CW20" s="500"/>
      <c r="CX20" s="501"/>
      <c r="CY20" s="501"/>
      <c r="CZ20" s="501"/>
      <c r="DA20" s="501"/>
      <c r="DB20" s="501"/>
      <c r="DC20" s="501"/>
      <c r="DD20" s="501"/>
      <c r="DE20" s="501"/>
      <c r="DF20" s="502"/>
      <c r="DG20" s="500"/>
      <c r="DH20" s="501"/>
      <c r="DI20" s="501"/>
      <c r="DJ20" s="501"/>
      <c r="DK20" s="501"/>
      <c r="DL20" s="501"/>
      <c r="DM20" s="501"/>
      <c r="DN20" s="501"/>
      <c r="DO20" s="501"/>
      <c r="DP20" s="502"/>
      <c r="DQ20" s="500"/>
      <c r="DR20" s="501"/>
      <c r="DS20" s="501"/>
      <c r="DT20" s="501"/>
      <c r="DU20" s="501"/>
      <c r="DV20" s="501"/>
      <c r="DW20" s="501"/>
      <c r="DX20" s="501"/>
      <c r="DY20" s="501"/>
      <c r="DZ20" s="502"/>
      <c r="EA20" s="500"/>
      <c r="EB20" s="501"/>
      <c r="EC20" s="501"/>
      <c r="ED20" s="501"/>
      <c r="EE20" s="501"/>
      <c r="EF20" s="501"/>
      <c r="EG20" s="501"/>
      <c r="EH20" s="501"/>
      <c r="EI20" s="501"/>
      <c r="EJ20" s="502"/>
      <c r="EK20" s="500"/>
      <c r="EL20" s="501"/>
      <c r="EM20" s="501"/>
      <c r="EN20" s="501"/>
      <c r="EO20" s="501"/>
      <c r="EP20" s="501"/>
      <c r="EQ20" s="501"/>
      <c r="ER20" s="501"/>
      <c r="ES20" s="501"/>
      <c r="ET20" s="502"/>
      <c r="EU20" s="500"/>
      <c r="EV20" s="501"/>
      <c r="EW20" s="501"/>
      <c r="EX20" s="501"/>
      <c r="EY20" s="501"/>
      <c r="EZ20" s="501"/>
      <c r="FA20" s="501"/>
      <c r="FB20" s="501"/>
      <c r="FC20" s="501"/>
      <c r="FD20" s="502"/>
      <c r="FE20" s="500"/>
      <c r="FF20" s="501"/>
      <c r="FG20" s="501"/>
      <c r="FH20" s="501"/>
      <c r="FI20" s="501"/>
      <c r="FJ20" s="501"/>
      <c r="FK20" s="501"/>
      <c r="FL20" s="501"/>
      <c r="FM20" s="501"/>
      <c r="FN20" s="502"/>
      <c r="FO20" s="500"/>
      <c r="FP20" s="501"/>
      <c r="FQ20" s="501"/>
      <c r="FR20" s="501"/>
      <c r="FS20" s="501"/>
      <c r="FT20" s="501"/>
      <c r="FU20" s="501"/>
      <c r="FV20" s="501"/>
      <c r="FW20" s="501"/>
      <c r="FX20" s="502"/>
      <c r="FY20" s="500"/>
      <c r="FZ20" s="501"/>
      <c r="GA20" s="501"/>
      <c r="GB20" s="501"/>
      <c r="GC20" s="501"/>
      <c r="GD20" s="501"/>
      <c r="GE20" s="501"/>
      <c r="GF20" s="501"/>
      <c r="GG20" s="501"/>
      <c r="GH20" s="502"/>
      <c r="GI20" s="500"/>
      <c r="GJ20" s="501"/>
      <c r="GK20" s="501"/>
      <c r="GL20" s="501"/>
      <c r="GM20" s="501"/>
      <c r="GN20" s="501"/>
      <c r="GO20" s="501"/>
      <c r="GP20" s="501"/>
      <c r="GQ20" s="501"/>
      <c r="GR20" s="502"/>
      <c r="GS20" s="500"/>
      <c r="GT20" s="501"/>
      <c r="GU20" s="501"/>
      <c r="GV20" s="501"/>
      <c r="GW20" s="501"/>
      <c r="GX20" s="501"/>
      <c r="GY20" s="501"/>
      <c r="GZ20" s="501"/>
      <c r="HA20" s="501"/>
      <c r="HB20" s="502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77"/>
        <v>0</v>
      </c>
      <c r="HN20" s="281">
        <f t="shared" si="79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1" t="e">
        <f t="shared" ref="HP20:HP83" si="80">+SUM(HO17:HO20)</f>
        <v>#REF!</v>
      </c>
      <c r="HQ20" s="84"/>
      <c r="HR20" s="282">
        <f t="shared" ref="HR20:HR83" si="81">+K20+U20+AE20+AO20+AY20+BI20+BS20+CC20+CM20+CW20+DG20+DQ20+EA20+EK20+EU20+FE20+FO20+FY20+GI20+GS20</f>
        <v>0</v>
      </c>
      <c r="HS20" s="282">
        <f t="shared" ref="HS20:HS83" si="82">+L20+V20+AF20+AP20+AZ20+BJ20+BT20+CD20+CN20+CX20+DH20+DR20+EB20+EL20+EV20+FF20+FP20+FZ20+GJ20+GT20</f>
        <v>0</v>
      </c>
      <c r="HT20" s="282">
        <f t="shared" ref="HT20:HT83" si="83">+M20+W20+AG20+AQ20+BA20+BK20+BU20+CE20+CO20+CY20+DI20+DS20+EC20+EM20+EW20+FG20+FQ20+GA20+GK20+GU20</f>
        <v>0</v>
      </c>
      <c r="HU20" s="282">
        <f t="shared" ref="HU20:HU83" si="84">+N20+X20+AH20+AR20+BB20+BL20+BV20+CF20+CP20+CZ20+DJ20+DT20+ED20+EN20+EX20+FH20+FR20+GB20+GL20+GV20</f>
        <v>0</v>
      </c>
      <c r="HV20" s="282">
        <f t="shared" ref="HV20:HV83" si="85">+O20+Y20+AI20+AS20+BC20+BM20+BW20+CG20+CQ20+DA20+DK20+DU20+EE20+EO20+EY20+FI20+FS20+GC20+GM20+GW20</f>
        <v>0</v>
      </c>
      <c r="HW20" s="282">
        <f t="shared" ref="HW20:HW83" si="86">+P20+Z20+AJ20+AT20+BD20+BN20+BX20+CH20+CR20+DB20+DL20+DV20+EF20+EP20+EZ20+FJ20+FT20+GD20+GN20+GX20</f>
        <v>0</v>
      </c>
      <c r="HX20" s="282">
        <f t="shared" ref="HX20:HX83" si="87">+Q20+AA20+AK20+AU20+BE20+BO20+BY20+CI20+CS20+DC20+DM20+DW20+EG20+EQ20+FA20+FK20+FU20+GE20+GO20+GY20</f>
        <v>0</v>
      </c>
      <c r="HY20" s="282">
        <f t="shared" ref="HY20:HY83" si="88">+R20+AB20+AL20+AV20+BF20+BP20+BZ20+CJ20+CT20+DD20+DN20+DX20+EH20+ER20+FB20+FL20+FV20+GF20+GP20+GZ20</f>
        <v>0</v>
      </c>
      <c r="HZ20" s="282">
        <f t="shared" ref="HZ20:HZ83" si="89">+S20+AC20+AM20+AW20+BG20+BQ20+CA20+CK20+CU20+DE20+DO20+DY20+EI20+ES20+FC20+FM20+FW20+GG20+GQ20+HA20</f>
        <v>0</v>
      </c>
      <c r="IA20" s="282">
        <f t="shared" ref="IA20:IA83" si="90">+T20+AD20+AN20+AX20+BH20+BR20+CB20+CL20+CV20+DF20+DP20+DZ20+EJ20+ET20+FD20+FN20+FX20+GH20+GR20+HB20</f>
        <v>0</v>
      </c>
      <c r="IK20" s="98" t="e">
        <f t="shared" si="78"/>
        <v>#REF!</v>
      </c>
    </row>
    <row r="21" spans="1:245" s="32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03"/>
      <c r="L21" s="504"/>
      <c r="M21" s="504"/>
      <c r="N21" s="504"/>
      <c r="O21" s="504"/>
      <c r="P21" s="504"/>
      <c r="Q21" s="504"/>
      <c r="R21" s="504"/>
      <c r="S21" s="504"/>
      <c r="T21" s="505"/>
      <c r="U21" s="503"/>
      <c r="V21" s="504"/>
      <c r="W21" s="504"/>
      <c r="X21" s="504"/>
      <c r="Y21" s="504"/>
      <c r="Z21" s="504"/>
      <c r="AA21" s="504"/>
      <c r="AB21" s="504"/>
      <c r="AC21" s="504"/>
      <c r="AD21" s="505"/>
      <c r="AE21" s="503"/>
      <c r="AF21" s="504"/>
      <c r="AG21" s="504"/>
      <c r="AH21" s="504"/>
      <c r="AI21" s="504"/>
      <c r="AJ21" s="504"/>
      <c r="AK21" s="504"/>
      <c r="AL21" s="504"/>
      <c r="AM21" s="504"/>
      <c r="AN21" s="505"/>
      <c r="AO21" s="503"/>
      <c r="AP21" s="504"/>
      <c r="AQ21" s="504"/>
      <c r="AR21" s="504"/>
      <c r="AS21" s="504"/>
      <c r="AT21" s="504"/>
      <c r="AU21" s="504"/>
      <c r="AV21" s="504"/>
      <c r="AW21" s="504"/>
      <c r="AX21" s="505"/>
      <c r="AY21" s="503"/>
      <c r="AZ21" s="504"/>
      <c r="BA21" s="504"/>
      <c r="BB21" s="504"/>
      <c r="BC21" s="504"/>
      <c r="BD21" s="504"/>
      <c r="BE21" s="504"/>
      <c r="BF21" s="504"/>
      <c r="BG21" s="504"/>
      <c r="BH21" s="505"/>
      <c r="BI21" s="503"/>
      <c r="BJ21" s="504"/>
      <c r="BK21" s="504"/>
      <c r="BL21" s="504"/>
      <c r="BM21" s="504"/>
      <c r="BN21" s="504"/>
      <c r="BO21" s="504"/>
      <c r="BP21" s="504"/>
      <c r="BQ21" s="504"/>
      <c r="BR21" s="505"/>
      <c r="BS21" s="503"/>
      <c r="BT21" s="504"/>
      <c r="BU21" s="504"/>
      <c r="BV21" s="504"/>
      <c r="BW21" s="504"/>
      <c r="BX21" s="504"/>
      <c r="BY21" s="504"/>
      <c r="BZ21" s="504"/>
      <c r="CA21" s="504"/>
      <c r="CB21" s="505"/>
      <c r="CC21" s="503"/>
      <c r="CD21" s="504"/>
      <c r="CE21" s="504"/>
      <c r="CF21" s="504"/>
      <c r="CG21" s="504"/>
      <c r="CH21" s="504"/>
      <c r="CI21" s="504"/>
      <c r="CJ21" s="504"/>
      <c r="CK21" s="504"/>
      <c r="CL21" s="505"/>
      <c r="CM21" s="503"/>
      <c r="CN21" s="504"/>
      <c r="CO21" s="504"/>
      <c r="CP21" s="504"/>
      <c r="CQ21" s="504"/>
      <c r="CR21" s="504"/>
      <c r="CS21" s="504"/>
      <c r="CT21" s="504"/>
      <c r="CU21" s="504"/>
      <c r="CV21" s="505"/>
      <c r="CW21" s="503"/>
      <c r="CX21" s="504"/>
      <c r="CY21" s="504"/>
      <c r="CZ21" s="504"/>
      <c r="DA21" s="504"/>
      <c r="DB21" s="504"/>
      <c r="DC21" s="504"/>
      <c r="DD21" s="504"/>
      <c r="DE21" s="504"/>
      <c r="DF21" s="505"/>
      <c r="DG21" s="503"/>
      <c r="DH21" s="504"/>
      <c r="DI21" s="504"/>
      <c r="DJ21" s="504"/>
      <c r="DK21" s="504"/>
      <c r="DL21" s="504"/>
      <c r="DM21" s="504"/>
      <c r="DN21" s="504"/>
      <c r="DO21" s="504"/>
      <c r="DP21" s="505"/>
      <c r="DQ21" s="503"/>
      <c r="DR21" s="504"/>
      <c r="DS21" s="504"/>
      <c r="DT21" s="504"/>
      <c r="DU21" s="504"/>
      <c r="DV21" s="504"/>
      <c r="DW21" s="504"/>
      <c r="DX21" s="504"/>
      <c r="DY21" s="504"/>
      <c r="DZ21" s="505"/>
      <c r="EA21" s="503"/>
      <c r="EB21" s="504"/>
      <c r="EC21" s="504"/>
      <c r="ED21" s="504"/>
      <c r="EE21" s="504"/>
      <c r="EF21" s="504"/>
      <c r="EG21" s="504"/>
      <c r="EH21" s="504"/>
      <c r="EI21" s="504"/>
      <c r="EJ21" s="505"/>
      <c r="EK21" s="503"/>
      <c r="EL21" s="504"/>
      <c r="EM21" s="504"/>
      <c r="EN21" s="504"/>
      <c r="EO21" s="504"/>
      <c r="EP21" s="504"/>
      <c r="EQ21" s="504"/>
      <c r="ER21" s="504"/>
      <c r="ES21" s="504"/>
      <c r="ET21" s="505"/>
      <c r="EU21" s="503"/>
      <c r="EV21" s="504"/>
      <c r="EW21" s="504"/>
      <c r="EX21" s="504"/>
      <c r="EY21" s="504"/>
      <c r="EZ21" s="504"/>
      <c r="FA21" s="504"/>
      <c r="FB21" s="504"/>
      <c r="FC21" s="504"/>
      <c r="FD21" s="505"/>
      <c r="FE21" s="503"/>
      <c r="FF21" s="504"/>
      <c r="FG21" s="504"/>
      <c r="FH21" s="504"/>
      <c r="FI21" s="504"/>
      <c r="FJ21" s="504"/>
      <c r="FK21" s="504"/>
      <c r="FL21" s="504"/>
      <c r="FM21" s="504"/>
      <c r="FN21" s="505"/>
      <c r="FO21" s="503"/>
      <c r="FP21" s="504"/>
      <c r="FQ21" s="504"/>
      <c r="FR21" s="504"/>
      <c r="FS21" s="504"/>
      <c r="FT21" s="504"/>
      <c r="FU21" s="504"/>
      <c r="FV21" s="504"/>
      <c r="FW21" s="504"/>
      <c r="FX21" s="505"/>
      <c r="FY21" s="503"/>
      <c r="FZ21" s="504"/>
      <c r="GA21" s="504"/>
      <c r="GB21" s="504"/>
      <c r="GC21" s="504"/>
      <c r="GD21" s="504"/>
      <c r="GE21" s="504"/>
      <c r="GF21" s="504"/>
      <c r="GG21" s="504"/>
      <c r="GH21" s="505"/>
      <c r="GI21" s="503"/>
      <c r="GJ21" s="504"/>
      <c r="GK21" s="504"/>
      <c r="GL21" s="504"/>
      <c r="GM21" s="504"/>
      <c r="GN21" s="504"/>
      <c r="GO21" s="504"/>
      <c r="GP21" s="504"/>
      <c r="GQ21" s="504"/>
      <c r="GR21" s="505"/>
      <c r="GS21" s="503"/>
      <c r="GT21" s="504"/>
      <c r="GU21" s="504"/>
      <c r="GV21" s="504"/>
      <c r="GW21" s="504"/>
      <c r="GX21" s="504"/>
      <c r="GY21" s="504"/>
      <c r="GZ21" s="504"/>
      <c r="HA21" s="504"/>
      <c r="HB21" s="505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77"/>
        <v>0</v>
      </c>
      <c r="HN21" s="83">
        <f t="shared" si="79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80"/>
        <v>#REF!</v>
      </c>
      <c r="HQ21" s="84"/>
      <c r="HR21" s="85">
        <f t="shared" si="81"/>
        <v>0</v>
      </c>
      <c r="HS21" s="85">
        <f t="shared" si="82"/>
        <v>0</v>
      </c>
      <c r="HT21" s="85">
        <f t="shared" si="83"/>
        <v>0</v>
      </c>
      <c r="HU21" s="85">
        <f t="shared" si="84"/>
        <v>0</v>
      </c>
      <c r="HV21" s="85">
        <f t="shared" si="85"/>
        <v>0</v>
      </c>
      <c r="HW21" s="85">
        <f t="shared" si="86"/>
        <v>0</v>
      </c>
      <c r="HX21" s="85">
        <f t="shared" si="87"/>
        <v>0</v>
      </c>
      <c r="HY21" s="85">
        <f t="shared" si="88"/>
        <v>0</v>
      </c>
      <c r="HZ21" s="85">
        <f t="shared" si="89"/>
        <v>0</v>
      </c>
      <c r="IA21" s="85">
        <f t="shared" si="90"/>
        <v>0</v>
      </c>
      <c r="IK21" s="98" t="e">
        <f t="shared" si="78"/>
        <v>#REF!</v>
      </c>
    </row>
    <row r="22" spans="1:245" s="32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03"/>
      <c r="L22" s="504"/>
      <c r="M22" s="504"/>
      <c r="N22" s="504"/>
      <c r="O22" s="504"/>
      <c r="P22" s="504"/>
      <c r="Q22" s="504"/>
      <c r="R22" s="504"/>
      <c r="S22" s="504"/>
      <c r="T22" s="505"/>
      <c r="U22" s="503"/>
      <c r="V22" s="504"/>
      <c r="W22" s="504"/>
      <c r="X22" s="504"/>
      <c r="Y22" s="504"/>
      <c r="Z22" s="504"/>
      <c r="AA22" s="504"/>
      <c r="AB22" s="504"/>
      <c r="AC22" s="504"/>
      <c r="AD22" s="505"/>
      <c r="AE22" s="503"/>
      <c r="AF22" s="504"/>
      <c r="AG22" s="504"/>
      <c r="AH22" s="504"/>
      <c r="AI22" s="504"/>
      <c r="AJ22" s="504"/>
      <c r="AK22" s="504"/>
      <c r="AL22" s="504"/>
      <c r="AM22" s="504"/>
      <c r="AN22" s="505"/>
      <c r="AO22" s="503"/>
      <c r="AP22" s="504"/>
      <c r="AQ22" s="504"/>
      <c r="AR22" s="504"/>
      <c r="AS22" s="504"/>
      <c r="AT22" s="504"/>
      <c r="AU22" s="504"/>
      <c r="AV22" s="504"/>
      <c r="AW22" s="504"/>
      <c r="AX22" s="505"/>
      <c r="AY22" s="503"/>
      <c r="AZ22" s="504"/>
      <c r="BA22" s="504"/>
      <c r="BB22" s="504"/>
      <c r="BC22" s="504"/>
      <c r="BD22" s="504"/>
      <c r="BE22" s="504"/>
      <c r="BF22" s="504"/>
      <c r="BG22" s="504"/>
      <c r="BH22" s="505"/>
      <c r="BI22" s="503"/>
      <c r="BJ22" s="504"/>
      <c r="BK22" s="504"/>
      <c r="BL22" s="504"/>
      <c r="BM22" s="504"/>
      <c r="BN22" s="504"/>
      <c r="BO22" s="504"/>
      <c r="BP22" s="504"/>
      <c r="BQ22" s="504"/>
      <c r="BR22" s="505"/>
      <c r="BS22" s="503"/>
      <c r="BT22" s="504"/>
      <c r="BU22" s="504"/>
      <c r="BV22" s="504"/>
      <c r="BW22" s="504"/>
      <c r="BX22" s="504"/>
      <c r="BY22" s="504"/>
      <c r="BZ22" s="504"/>
      <c r="CA22" s="504"/>
      <c r="CB22" s="505"/>
      <c r="CC22" s="503"/>
      <c r="CD22" s="504"/>
      <c r="CE22" s="504"/>
      <c r="CF22" s="504"/>
      <c r="CG22" s="504"/>
      <c r="CH22" s="504"/>
      <c r="CI22" s="504"/>
      <c r="CJ22" s="504"/>
      <c r="CK22" s="504"/>
      <c r="CL22" s="505"/>
      <c r="CM22" s="503"/>
      <c r="CN22" s="504"/>
      <c r="CO22" s="504"/>
      <c r="CP22" s="504"/>
      <c r="CQ22" s="504"/>
      <c r="CR22" s="504"/>
      <c r="CS22" s="504"/>
      <c r="CT22" s="504"/>
      <c r="CU22" s="504"/>
      <c r="CV22" s="505"/>
      <c r="CW22" s="503"/>
      <c r="CX22" s="504"/>
      <c r="CY22" s="504"/>
      <c r="CZ22" s="504"/>
      <c r="DA22" s="504"/>
      <c r="DB22" s="504"/>
      <c r="DC22" s="504"/>
      <c r="DD22" s="504"/>
      <c r="DE22" s="504"/>
      <c r="DF22" s="505"/>
      <c r="DG22" s="503"/>
      <c r="DH22" s="504"/>
      <c r="DI22" s="504"/>
      <c r="DJ22" s="504"/>
      <c r="DK22" s="504"/>
      <c r="DL22" s="504"/>
      <c r="DM22" s="504"/>
      <c r="DN22" s="504"/>
      <c r="DO22" s="504"/>
      <c r="DP22" s="505"/>
      <c r="DQ22" s="503"/>
      <c r="DR22" s="504"/>
      <c r="DS22" s="504"/>
      <c r="DT22" s="504"/>
      <c r="DU22" s="504"/>
      <c r="DV22" s="504"/>
      <c r="DW22" s="504"/>
      <c r="DX22" s="504"/>
      <c r="DY22" s="504"/>
      <c r="DZ22" s="505"/>
      <c r="EA22" s="503"/>
      <c r="EB22" s="504"/>
      <c r="EC22" s="504"/>
      <c r="ED22" s="504"/>
      <c r="EE22" s="504"/>
      <c r="EF22" s="504"/>
      <c r="EG22" s="504"/>
      <c r="EH22" s="504"/>
      <c r="EI22" s="504"/>
      <c r="EJ22" s="505"/>
      <c r="EK22" s="503"/>
      <c r="EL22" s="504"/>
      <c r="EM22" s="504"/>
      <c r="EN22" s="504"/>
      <c r="EO22" s="504"/>
      <c r="EP22" s="504"/>
      <c r="EQ22" s="504"/>
      <c r="ER22" s="504"/>
      <c r="ES22" s="504"/>
      <c r="ET22" s="505"/>
      <c r="EU22" s="503"/>
      <c r="EV22" s="504"/>
      <c r="EW22" s="504"/>
      <c r="EX22" s="504"/>
      <c r="EY22" s="504"/>
      <c r="EZ22" s="504"/>
      <c r="FA22" s="504"/>
      <c r="FB22" s="504"/>
      <c r="FC22" s="504"/>
      <c r="FD22" s="505"/>
      <c r="FE22" s="503"/>
      <c r="FF22" s="504"/>
      <c r="FG22" s="504"/>
      <c r="FH22" s="504"/>
      <c r="FI22" s="504"/>
      <c r="FJ22" s="504"/>
      <c r="FK22" s="504"/>
      <c r="FL22" s="504"/>
      <c r="FM22" s="504"/>
      <c r="FN22" s="505"/>
      <c r="FO22" s="503"/>
      <c r="FP22" s="504"/>
      <c r="FQ22" s="504"/>
      <c r="FR22" s="504"/>
      <c r="FS22" s="504"/>
      <c r="FT22" s="504"/>
      <c r="FU22" s="504"/>
      <c r="FV22" s="504"/>
      <c r="FW22" s="504"/>
      <c r="FX22" s="505"/>
      <c r="FY22" s="503"/>
      <c r="FZ22" s="504"/>
      <c r="GA22" s="504"/>
      <c r="GB22" s="504"/>
      <c r="GC22" s="504"/>
      <c r="GD22" s="504"/>
      <c r="GE22" s="504"/>
      <c r="GF22" s="504"/>
      <c r="GG22" s="504"/>
      <c r="GH22" s="505"/>
      <c r="GI22" s="503"/>
      <c r="GJ22" s="504"/>
      <c r="GK22" s="504"/>
      <c r="GL22" s="504"/>
      <c r="GM22" s="504"/>
      <c r="GN22" s="504"/>
      <c r="GO22" s="504"/>
      <c r="GP22" s="504"/>
      <c r="GQ22" s="504"/>
      <c r="GR22" s="505"/>
      <c r="GS22" s="503"/>
      <c r="GT22" s="504"/>
      <c r="GU22" s="504"/>
      <c r="GV22" s="504"/>
      <c r="GW22" s="504"/>
      <c r="GX22" s="504"/>
      <c r="GY22" s="504"/>
      <c r="GZ22" s="504"/>
      <c r="HA22" s="504"/>
      <c r="HB22" s="505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77"/>
        <v>0</v>
      </c>
      <c r="HN22" s="83">
        <f t="shared" si="79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80"/>
        <v>#REF!</v>
      </c>
      <c r="HQ22" s="84"/>
      <c r="HR22" s="85">
        <f t="shared" si="81"/>
        <v>0</v>
      </c>
      <c r="HS22" s="85">
        <f t="shared" si="82"/>
        <v>0</v>
      </c>
      <c r="HT22" s="85">
        <f t="shared" si="83"/>
        <v>0</v>
      </c>
      <c r="HU22" s="85">
        <f t="shared" si="84"/>
        <v>0</v>
      </c>
      <c r="HV22" s="85">
        <f t="shared" si="85"/>
        <v>0</v>
      </c>
      <c r="HW22" s="85">
        <f t="shared" si="86"/>
        <v>0</v>
      </c>
      <c r="HX22" s="85">
        <f t="shared" si="87"/>
        <v>0</v>
      </c>
      <c r="HY22" s="85">
        <f t="shared" si="88"/>
        <v>0</v>
      </c>
      <c r="HZ22" s="85">
        <f t="shared" si="89"/>
        <v>0</v>
      </c>
      <c r="IA22" s="85">
        <f t="shared" si="90"/>
        <v>0</v>
      </c>
      <c r="IK22" s="98" t="e">
        <f t="shared" si="78"/>
        <v>#REF!</v>
      </c>
    </row>
    <row r="23" spans="1:245" s="32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6" t="s">
        <v>115</v>
      </c>
      <c r="K23" s="506"/>
      <c r="L23" s="507"/>
      <c r="M23" s="507"/>
      <c r="N23" s="507"/>
      <c r="O23" s="507"/>
      <c r="P23" s="507"/>
      <c r="Q23" s="507"/>
      <c r="R23" s="507"/>
      <c r="S23" s="507"/>
      <c r="T23" s="508"/>
      <c r="U23" s="506"/>
      <c r="V23" s="507"/>
      <c r="W23" s="507"/>
      <c r="X23" s="507"/>
      <c r="Y23" s="507"/>
      <c r="Z23" s="507"/>
      <c r="AA23" s="507"/>
      <c r="AB23" s="507"/>
      <c r="AC23" s="507"/>
      <c r="AD23" s="508"/>
      <c r="AE23" s="506"/>
      <c r="AF23" s="507"/>
      <c r="AG23" s="507"/>
      <c r="AH23" s="507"/>
      <c r="AI23" s="507"/>
      <c r="AJ23" s="507"/>
      <c r="AK23" s="507"/>
      <c r="AL23" s="507"/>
      <c r="AM23" s="507"/>
      <c r="AN23" s="508"/>
      <c r="AO23" s="506"/>
      <c r="AP23" s="507"/>
      <c r="AQ23" s="507"/>
      <c r="AR23" s="507"/>
      <c r="AS23" s="507"/>
      <c r="AT23" s="507"/>
      <c r="AU23" s="507"/>
      <c r="AV23" s="507"/>
      <c r="AW23" s="507"/>
      <c r="AX23" s="508"/>
      <c r="AY23" s="506"/>
      <c r="AZ23" s="507"/>
      <c r="BA23" s="507"/>
      <c r="BB23" s="507"/>
      <c r="BC23" s="507"/>
      <c r="BD23" s="507"/>
      <c r="BE23" s="507"/>
      <c r="BF23" s="507"/>
      <c r="BG23" s="507"/>
      <c r="BH23" s="508"/>
      <c r="BI23" s="506"/>
      <c r="BJ23" s="507"/>
      <c r="BK23" s="507"/>
      <c r="BL23" s="507"/>
      <c r="BM23" s="507"/>
      <c r="BN23" s="507"/>
      <c r="BO23" s="507"/>
      <c r="BP23" s="507"/>
      <c r="BQ23" s="507"/>
      <c r="BR23" s="508"/>
      <c r="BS23" s="506"/>
      <c r="BT23" s="507"/>
      <c r="BU23" s="507"/>
      <c r="BV23" s="507"/>
      <c r="BW23" s="507"/>
      <c r="BX23" s="507"/>
      <c r="BY23" s="507"/>
      <c r="BZ23" s="507"/>
      <c r="CA23" s="507"/>
      <c r="CB23" s="508"/>
      <c r="CC23" s="506"/>
      <c r="CD23" s="507"/>
      <c r="CE23" s="507"/>
      <c r="CF23" s="507"/>
      <c r="CG23" s="507"/>
      <c r="CH23" s="507"/>
      <c r="CI23" s="507"/>
      <c r="CJ23" s="507"/>
      <c r="CK23" s="507"/>
      <c r="CL23" s="508"/>
      <c r="CM23" s="506"/>
      <c r="CN23" s="507"/>
      <c r="CO23" s="507"/>
      <c r="CP23" s="507"/>
      <c r="CQ23" s="507"/>
      <c r="CR23" s="507"/>
      <c r="CS23" s="507"/>
      <c r="CT23" s="507"/>
      <c r="CU23" s="507"/>
      <c r="CV23" s="508"/>
      <c r="CW23" s="506"/>
      <c r="CX23" s="507"/>
      <c r="CY23" s="507"/>
      <c r="CZ23" s="507"/>
      <c r="DA23" s="507"/>
      <c r="DB23" s="507"/>
      <c r="DC23" s="507"/>
      <c r="DD23" s="507"/>
      <c r="DE23" s="507"/>
      <c r="DF23" s="508"/>
      <c r="DG23" s="506"/>
      <c r="DH23" s="507"/>
      <c r="DI23" s="507"/>
      <c r="DJ23" s="507"/>
      <c r="DK23" s="507"/>
      <c r="DL23" s="507"/>
      <c r="DM23" s="507"/>
      <c r="DN23" s="507"/>
      <c r="DO23" s="507"/>
      <c r="DP23" s="508"/>
      <c r="DQ23" s="506"/>
      <c r="DR23" s="507"/>
      <c r="DS23" s="507"/>
      <c r="DT23" s="507"/>
      <c r="DU23" s="507"/>
      <c r="DV23" s="507"/>
      <c r="DW23" s="507"/>
      <c r="DX23" s="507"/>
      <c r="DY23" s="507"/>
      <c r="DZ23" s="508"/>
      <c r="EA23" s="506"/>
      <c r="EB23" s="507"/>
      <c r="EC23" s="507"/>
      <c r="ED23" s="507"/>
      <c r="EE23" s="507"/>
      <c r="EF23" s="507"/>
      <c r="EG23" s="507"/>
      <c r="EH23" s="507"/>
      <c r="EI23" s="507"/>
      <c r="EJ23" s="508"/>
      <c r="EK23" s="506"/>
      <c r="EL23" s="507"/>
      <c r="EM23" s="507"/>
      <c r="EN23" s="507"/>
      <c r="EO23" s="507"/>
      <c r="EP23" s="507"/>
      <c r="EQ23" s="507"/>
      <c r="ER23" s="507"/>
      <c r="ES23" s="507"/>
      <c r="ET23" s="508"/>
      <c r="EU23" s="506"/>
      <c r="EV23" s="507"/>
      <c r="EW23" s="507"/>
      <c r="EX23" s="507"/>
      <c r="EY23" s="507"/>
      <c r="EZ23" s="507"/>
      <c r="FA23" s="507"/>
      <c r="FB23" s="507"/>
      <c r="FC23" s="507"/>
      <c r="FD23" s="508"/>
      <c r="FE23" s="506"/>
      <c r="FF23" s="507"/>
      <c r="FG23" s="507"/>
      <c r="FH23" s="507"/>
      <c r="FI23" s="507"/>
      <c r="FJ23" s="507"/>
      <c r="FK23" s="507"/>
      <c r="FL23" s="507"/>
      <c r="FM23" s="507"/>
      <c r="FN23" s="508"/>
      <c r="FO23" s="506"/>
      <c r="FP23" s="507"/>
      <c r="FQ23" s="507"/>
      <c r="FR23" s="507"/>
      <c r="FS23" s="507"/>
      <c r="FT23" s="507"/>
      <c r="FU23" s="507"/>
      <c r="FV23" s="507"/>
      <c r="FW23" s="507"/>
      <c r="FX23" s="508"/>
      <c r="FY23" s="506"/>
      <c r="FZ23" s="507"/>
      <c r="GA23" s="507"/>
      <c r="GB23" s="507"/>
      <c r="GC23" s="507"/>
      <c r="GD23" s="507"/>
      <c r="GE23" s="507"/>
      <c r="GF23" s="507"/>
      <c r="GG23" s="507"/>
      <c r="GH23" s="508"/>
      <c r="GI23" s="506"/>
      <c r="GJ23" s="507"/>
      <c r="GK23" s="507"/>
      <c r="GL23" s="507"/>
      <c r="GM23" s="507"/>
      <c r="GN23" s="507"/>
      <c r="GO23" s="507"/>
      <c r="GP23" s="507"/>
      <c r="GQ23" s="507"/>
      <c r="GR23" s="508"/>
      <c r="GS23" s="506"/>
      <c r="GT23" s="507"/>
      <c r="GU23" s="507"/>
      <c r="GV23" s="507"/>
      <c r="GW23" s="507"/>
      <c r="GX23" s="507"/>
      <c r="GY23" s="507"/>
      <c r="GZ23" s="507"/>
      <c r="HA23" s="507"/>
      <c r="HB23" s="508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77"/>
        <v>0</v>
      </c>
      <c r="HN23" s="283">
        <f t="shared" si="79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3" t="e">
        <f t="shared" si="80"/>
        <v>#REF!</v>
      </c>
      <c r="HQ23" s="84"/>
      <c r="HR23" s="284">
        <f t="shared" si="81"/>
        <v>0</v>
      </c>
      <c r="HS23" s="284">
        <f t="shared" si="82"/>
        <v>0</v>
      </c>
      <c r="HT23" s="284">
        <f t="shared" si="83"/>
        <v>0</v>
      </c>
      <c r="HU23" s="284">
        <f t="shared" si="84"/>
        <v>0</v>
      </c>
      <c r="HV23" s="284">
        <f t="shared" si="85"/>
        <v>0</v>
      </c>
      <c r="HW23" s="284">
        <f t="shared" si="86"/>
        <v>0</v>
      </c>
      <c r="HX23" s="284">
        <f t="shared" si="87"/>
        <v>0</v>
      </c>
      <c r="HY23" s="284">
        <f t="shared" si="88"/>
        <v>0</v>
      </c>
      <c r="HZ23" s="284">
        <f t="shared" si="89"/>
        <v>0</v>
      </c>
      <c r="IA23" s="284">
        <f t="shared" si="90"/>
        <v>0</v>
      </c>
      <c r="IK23" s="98" t="e">
        <f t="shared" si="78"/>
        <v>#REF!</v>
      </c>
    </row>
    <row r="24" spans="1:245" s="32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5" t="s">
        <v>116</v>
      </c>
      <c r="K24" s="509"/>
      <c r="L24" s="510"/>
      <c r="M24" s="510"/>
      <c r="N24" s="510"/>
      <c r="O24" s="510"/>
      <c r="P24" s="510"/>
      <c r="Q24" s="510"/>
      <c r="R24" s="510"/>
      <c r="S24" s="510"/>
      <c r="T24" s="511"/>
      <c r="U24" s="509"/>
      <c r="V24" s="510"/>
      <c r="W24" s="510"/>
      <c r="X24" s="510"/>
      <c r="Y24" s="510"/>
      <c r="Z24" s="510"/>
      <c r="AA24" s="510"/>
      <c r="AB24" s="510"/>
      <c r="AC24" s="510"/>
      <c r="AD24" s="511"/>
      <c r="AE24" s="509"/>
      <c r="AF24" s="510"/>
      <c r="AG24" s="510"/>
      <c r="AH24" s="510"/>
      <c r="AI24" s="510"/>
      <c r="AJ24" s="510"/>
      <c r="AK24" s="510"/>
      <c r="AL24" s="510"/>
      <c r="AM24" s="510"/>
      <c r="AN24" s="511"/>
      <c r="AO24" s="509"/>
      <c r="AP24" s="510"/>
      <c r="AQ24" s="510"/>
      <c r="AR24" s="510"/>
      <c r="AS24" s="510"/>
      <c r="AT24" s="510"/>
      <c r="AU24" s="510"/>
      <c r="AV24" s="510"/>
      <c r="AW24" s="510"/>
      <c r="AX24" s="511"/>
      <c r="AY24" s="509"/>
      <c r="AZ24" s="510"/>
      <c r="BA24" s="510"/>
      <c r="BB24" s="510"/>
      <c r="BC24" s="510"/>
      <c r="BD24" s="510"/>
      <c r="BE24" s="510"/>
      <c r="BF24" s="510"/>
      <c r="BG24" s="510"/>
      <c r="BH24" s="511"/>
      <c r="BI24" s="509"/>
      <c r="BJ24" s="510"/>
      <c r="BK24" s="510"/>
      <c r="BL24" s="510"/>
      <c r="BM24" s="510"/>
      <c r="BN24" s="510"/>
      <c r="BO24" s="510"/>
      <c r="BP24" s="510"/>
      <c r="BQ24" s="510"/>
      <c r="BR24" s="511"/>
      <c r="BS24" s="509"/>
      <c r="BT24" s="510"/>
      <c r="BU24" s="510"/>
      <c r="BV24" s="510"/>
      <c r="BW24" s="510"/>
      <c r="BX24" s="510"/>
      <c r="BY24" s="510"/>
      <c r="BZ24" s="510"/>
      <c r="CA24" s="510"/>
      <c r="CB24" s="511"/>
      <c r="CC24" s="509"/>
      <c r="CD24" s="510"/>
      <c r="CE24" s="510"/>
      <c r="CF24" s="510"/>
      <c r="CG24" s="510"/>
      <c r="CH24" s="510"/>
      <c r="CI24" s="510"/>
      <c r="CJ24" s="510"/>
      <c r="CK24" s="510"/>
      <c r="CL24" s="511"/>
      <c r="CM24" s="509"/>
      <c r="CN24" s="510"/>
      <c r="CO24" s="510"/>
      <c r="CP24" s="510"/>
      <c r="CQ24" s="510"/>
      <c r="CR24" s="510"/>
      <c r="CS24" s="510"/>
      <c r="CT24" s="510"/>
      <c r="CU24" s="510"/>
      <c r="CV24" s="511"/>
      <c r="CW24" s="509"/>
      <c r="CX24" s="510"/>
      <c r="CY24" s="510"/>
      <c r="CZ24" s="510"/>
      <c r="DA24" s="510"/>
      <c r="DB24" s="510"/>
      <c r="DC24" s="510"/>
      <c r="DD24" s="510"/>
      <c r="DE24" s="510"/>
      <c r="DF24" s="511"/>
      <c r="DG24" s="509"/>
      <c r="DH24" s="510"/>
      <c r="DI24" s="510"/>
      <c r="DJ24" s="510"/>
      <c r="DK24" s="510"/>
      <c r="DL24" s="510"/>
      <c r="DM24" s="510"/>
      <c r="DN24" s="510"/>
      <c r="DO24" s="510"/>
      <c r="DP24" s="511"/>
      <c r="DQ24" s="509"/>
      <c r="DR24" s="510"/>
      <c r="DS24" s="510"/>
      <c r="DT24" s="510"/>
      <c r="DU24" s="510"/>
      <c r="DV24" s="510"/>
      <c r="DW24" s="510"/>
      <c r="DX24" s="510"/>
      <c r="DY24" s="510"/>
      <c r="DZ24" s="511"/>
      <c r="EA24" s="509"/>
      <c r="EB24" s="510"/>
      <c r="EC24" s="510"/>
      <c r="ED24" s="510"/>
      <c r="EE24" s="510"/>
      <c r="EF24" s="510"/>
      <c r="EG24" s="510"/>
      <c r="EH24" s="510"/>
      <c r="EI24" s="510"/>
      <c r="EJ24" s="511"/>
      <c r="EK24" s="509"/>
      <c r="EL24" s="510"/>
      <c r="EM24" s="510"/>
      <c r="EN24" s="510"/>
      <c r="EO24" s="510"/>
      <c r="EP24" s="510"/>
      <c r="EQ24" s="510"/>
      <c r="ER24" s="510"/>
      <c r="ES24" s="510"/>
      <c r="ET24" s="511"/>
      <c r="EU24" s="509"/>
      <c r="EV24" s="510"/>
      <c r="EW24" s="510"/>
      <c r="EX24" s="510"/>
      <c r="EY24" s="510"/>
      <c r="EZ24" s="510"/>
      <c r="FA24" s="510"/>
      <c r="FB24" s="510"/>
      <c r="FC24" s="510"/>
      <c r="FD24" s="511"/>
      <c r="FE24" s="509"/>
      <c r="FF24" s="510"/>
      <c r="FG24" s="510"/>
      <c r="FH24" s="510"/>
      <c r="FI24" s="510"/>
      <c r="FJ24" s="510"/>
      <c r="FK24" s="510"/>
      <c r="FL24" s="510"/>
      <c r="FM24" s="510"/>
      <c r="FN24" s="511"/>
      <c r="FO24" s="509"/>
      <c r="FP24" s="510"/>
      <c r="FQ24" s="510"/>
      <c r="FR24" s="510"/>
      <c r="FS24" s="510"/>
      <c r="FT24" s="510"/>
      <c r="FU24" s="510"/>
      <c r="FV24" s="510"/>
      <c r="FW24" s="510"/>
      <c r="FX24" s="511"/>
      <c r="FY24" s="509"/>
      <c r="FZ24" s="510"/>
      <c r="GA24" s="510"/>
      <c r="GB24" s="510"/>
      <c r="GC24" s="510"/>
      <c r="GD24" s="510"/>
      <c r="GE24" s="510"/>
      <c r="GF24" s="510"/>
      <c r="GG24" s="510"/>
      <c r="GH24" s="511"/>
      <c r="GI24" s="509"/>
      <c r="GJ24" s="510"/>
      <c r="GK24" s="510"/>
      <c r="GL24" s="510"/>
      <c r="GM24" s="510"/>
      <c r="GN24" s="510"/>
      <c r="GO24" s="510"/>
      <c r="GP24" s="510"/>
      <c r="GQ24" s="510"/>
      <c r="GR24" s="511"/>
      <c r="GS24" s="509"/>
      <c r="GT24" s="510"/>
      <c r="GU24" s="510"/>
      <c r="GV24" s="510"/>
      <c r="GW24" s="510"/>
      <c r="GX24" s="510"/>
      <c r="GY24" s="510"/>
      <c r="GZ24" s="510"/>
      <c r="HA24" s="510"/>
      <c r="HB24" s="511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77"/>
        <v>0</v>
      </c>
      <c r="HN24" s="281">
        <f t="shared" si="79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1" t="e">
        <f t="shared" si="80"/>
        <v>#REF!</v>
      </c>
      <c r="HQ24" s="84"/>
      <c r="HR24" s="282">
        <f t="shared" si="81"/>
        <v>0</v>
      </c>
      <c r="HS24" s="282">
        <f t="shared" si="82"/>
        <v>0</v>
      </c>
      <c r="HT24" s="282">
        <f t="shared" si="83"/>
        <v>0</v>
      </c>
      <c r="HU24" s="282">
        <f t="shared" si="84"/>
        <v>0</v>
      </c>
      <c r="HV24" s="282">
        <f t="shared" si="85"/>
        <v>0</v>
      </c>
      <c r="HW24" s="282">
        <f t="shared" si="86"/>
        <v>0</v>
      </c>
      <c r="HX24" s="282">
        <f t="shared" si="87"/>
        <v>0</v>
      </c>
      <c r="HY24" s="282">
        <f t="shared" si="88"/>
        <v>0</v>
      </c>
      <c r="HZ24" s="282">
        <f t="shared" si="89"/>
        <v>0</v>
      </c>
      <c r="IA24" s="282">
        <f t="shared" si="90"/>
        <v>0</v>
      </c>
      <c r="IK24" s="98" t="e">
        <f t="shared" si="78"/>
        <v>#REF!</v>
      </c>
    </row>
    <row r="25" spans="1:245" s="32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12"/>
      <c r="L25" s="513"/>
      <c r="M25" s="513"/>
      <c r="N25" s="513"/>
      <c r="O25" s="513"/>
      <c r="P25" s="513"/>
      <c r="Q25" s="513"/>
      <c r="R25" s="513"/>
      <c r="S25" s="513"/>
      <c r="T25" s="514"/>
      <c r="U25" s="512"/>
      <c r="V25" s="513"/>
      <c r="W25" s="513"/>
      <c r="X25" s="513"/>
      <c r="Y25" s="513"/>
      <c r="Z25" s="513"/>
      <c r="AA25" s="513"/>
      <c r="AB25" s="513"/>
      <c r="AC25" s="513"/>
      <c r="AD25" s="514"/>
      <c r="AE25" s="512"/>
      <c r="AF25" s="513"/>
      <c r="AG25" s="513"/>
      <c r="AH25" s="513"/>
      <c r="AI25" s="513"/>
      <c r="AJ25" s="513"/>
      <c r="AK25" s="513"/>
      <c r="AL25" s="513"/>
      <c r="AM25" s="513"/>
      <c r="AN25" s="514"/>
      <c r="AO25" s="512"/>
      <c r="AP25" s="513"/>
      <c r="AQ25" s="513"/>
      <c r="AR25" s="513"/>
      <c r="AS25" s="513"/>
      <c r="AT25" s="513"/>
      <c r="AU25" s="513"/>
      <c r="AV25" s="513"/>
      <c r="AW25" s="513"/>
      <c r="AX25" s="514"/>
      <c r="AY25" s="512"/>
      <c r="AZ25" s="513"/>
      <c r="BA25" s="513"/>
      <c r="BB25" s="513"/>
      <c r="BC25" s="513"/>
      <c r="BD25" s="513"/>
      <c r="BE25" s="513"/>
      <c r="BF25" s="513"/>
      <c r="BG25" s="513"/>
      <c r="BH25" s="514"/>
      <c r="BI25" s="512"/>
      <c r="BJ25" s="513"/>
      <c r="BK25" s="513"/>
      <c r="BL25" s="513"/>
      <c r="BM25" s="513"/>
      <c r="BN25" s="513"/>
      <c r="BO25" s="513"/>
      <c r="BP25" s="513"/>
      <c r="BQ25" s="513"/>
      <c r="BR25" s="514"/>
      <c r="BS25" s="512"/>
      <c r="BT25" s="513"/>
      <c r="BU25" s="513"/>
      <c r="BV25" s="513"/>
      <c r="BW25" s="513"/>
      <c r="BX25" s="513"/>
      <c r="BY25" s="513"/>
      <c r="BZ25" s="513"/>
      <c r="CA25" s="513"/>
      <c r="CB25" s="514"/>
      <c r="CC25" s="512"/>
      <c r="CD25" s="513"/>
      <c r="CE25" s="513"/>
      <c r="CF25" s="513"/>
      <c r="CG25" s="513"/>
      <c r="CH25" s="513"/>
      <c r="CI25" s="513"/>
      <c r="CJ25" s="513"/>
      <c r="CK25" s="513"/>
      <c r="CL25" s="514"/>
      <c r="CM25" s="512"/>
      <c r="CN25" s="513"/>
      <c r="CO25" s="513"/>
      <c r="CP25" s="513"/>
      <c r="CQ25" s="513"/>
      <c r="CR25" s="513"/>
      <c r="CS25" s="513"/>
      <c r="CT25" s="513"/>
      <c r="CU25" s="513"/>
      <c r="CV25" s="514"/>
      <c r="CW25" s="512"/>
      <c r="CX25" s="513"/>
      <c r="CY25" s="513"/>
      <c r="CZ25" s="513"/>
      <c r="DA25" s="513"/>
      <c r="DB25" s="513"/>
      <c r="DC25" s="513"/>
      <c r="DD25" s="513"/>
      <c r="DE25" s="513"/>
      <c r="DF25" s="514"/>
      <c r="DG25" s="512"/>
      <c r="DH25" s="513"/>
      <c r="DI25" s="513"/>
      <c r="DJ25" s="513"/>
      <c r="DK25" s="513"/>
      <c r="DL25" s="513"/>
      <c r="DM25" s="513"/>
      <c r="DN25" s="513"/>
      <c r="DO25" s="513"/>
      <c r="DP25" s="514"/>
      <c r="DQ25" s="512"/>
      <c r="DR25" s="513"/>
      <c r="DS25" s="513"/>
      <c r="DT25" s="513"/>
      <c r="DU25" s="513"/>
      <c r="DV25" s="513"/>
      <c r="DW25" s="513"/>
      <c r="DX25" s="513"/>
      <c r="DY25" s="513"/>
      <c r="DZ25" s="514"/>
      <c r="EA25" s="512"/>
      <c r="EB25" s="513"/>
      <c r="EC25" s="513"/>
      <c r="ED25" s="513"/>
      <c r="EE25" s="513"/>
      <c r="EF25" s="513"/>
      <c r="EG25" s="513"/>
      <c r="EH25" s="513"/>
      <c r="EI25" s="513"/>
      <c r="EJ25" s="514"/>
      <c r="EK25" s="512"/>
      <c r="EL25" s="513"/>
      <c r="EM25" s="513"/>
      <c r="EN25" s="513"/>
      <c r="EO25" s="513"/>
      <c r="EP25" s="513"/>
      <c r="EQ25" s="513"/>
      <c r="ER25" s="513"/>
      <c r="ES25" s="513"/>
      <c r="ET25" s="514"/>
      <c r="EU25" s="512"/>
      <c r="EV25" s="513"/>
      <c r="EW25" s="513"/>
      <c r="EX25" s="513"/>
      <c r="EY25" s="513"/>
      <c r="EZ25" s="513"/>
      <c r="FA25" s="513"/>
      <c r="FB25" s="513"/>
      <c r="FC25" s="513"/>
      <c r="FD25" s="514"/>
      <c r="FE25" s="512"/>
      <c r="FF25" s="513"/>
      <c r="FG25" s="513"/>
      <c r="FH25" s="513"/>
      <c r="FI25" s="513"/>
      <c r="FJ25" s="513"/>
      <c r="FK25" s="513"/>
      <c r="FL25" s="513"/>
      <c r="FM25" s="513"/>
      <c r="FN25" s="514"/>
      <c r="FO25" s="512"/>
      <c r="FP25" s="513"/>
      <c r="FQ25" s="513"/>
      <c r="FR25" s="513"/>
      <c r="FS25" s="513"/>
      <c r="FT25" s="513"/>
      <c r="FU25" s="513"/>
      <c r="FV25" s="513"/>
      <c r="FW25" s="513"/>
      <c r="FX25" s="514"/>
      <c r="FY25" s="512"/>
      <c r="FZ25" s="513"/>
      <c r="GA25" s="513"/>
      <c r="GB25" s="513"/>
      <c r="GC25" s="513"/>
      <c r="GD25" s="513"/>
      <c r="GE25" s="513"/>
      <c r="GF25" s="513"/>
      <c r="GG25" s="513"/>
      <c r="GH25" s="514"/>
      <c r="GI25" s="512"/>
      <c r="GJ25" s="513"/>
      <c r="GK25" s="513"/>
      <c r="GL25" s="513"/>
      <c r="GM25" s="513"/>
      <c r="GN25" s="513"/>
      <c r="GO25" s="513"/>
      <c r="GP25" s="513"/>
      <c r="GQ25" s="513"/>
      <c r="GR25" s="514"/>
      <c r="GS25" s="512"/>
      <c r="GT25" s="513"/>
      <c r="GU25" s="513"/>
      <c r="GV25" s="513"/>
      <c r="GW25" s="513"/>
      <c r="GX25" s="513"/>
      <c r="GY25" s="513"/>
      <c r="GZ25" s="513"/>
      <c r="HA25" s="513"/>
      <c r="HB25" s="514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77"/>
        <v>0</v>
      </c>
      <c r="HN25" s="83">
        <f t="shared" si="79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80"/>
        <v>#REF!</v>
      </c>
      <c r="HQ25" s="84"/>
      <c r="HR25" s="85">
        <f t="shared" si="81"/>
        <v>0</v>
      </c>
      <c r="HS25" s="85">
        <f t="shared" si="82"/>
        <v>0</v>
      </c>
      <c r="HT25" s="85">
        <f t="shared" si="83"/>
        <v>0</v>
      </c>
      <c r="HU25" s="85">
        <f t="shared" si="84"/>
        <v>0</v>
      </c>
      <c r="HV25" s="85">
        <f t="shared" si="85"/>
        <v>0</v>
      </c>
      <c r="HW25" s="85">
        <f t="shared" si="86"/>
        <v>0</v>
      </c>
      <c r="HX25" s="85">
        <f t="shared" si="87"/>
        <v>0</v>
      </c>
      <c r="HY25" s="85">
        <f t="shared" si="88"/>
        <v>0</v>
      </c>
      <c r="HZ25" s="85">
        <f t="shared" si="89"/>
        <v>0</v>
      </c>
      <c r="IA25" s="85">
        <f t="shared" si="90"/>
        <v>0</v>
      </c>
      <c r="IK25" s="98" t="e">
        <f t="shared" si="78"/>
        <v>#REF!</v>
      </c>
    </row>
    <row r="26" spans="1:245" s="32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12"/>
      <c r="L26" s="513"/>
      <c r="M26" s="513"/>
      <c r="N26" s="513"/>
      <c r="O26" s="513"/>
      <c r="P26" s="513"/>
      <c r="Q26" s="513"/>
      <c r="R26" s="513"/>
      <c r="S26" s="513"/>
      <c r="T26" s="514"/>
      <c r="U26" s="512"/>
      <c r="V26" s="513"/>
      <c r="W26" s="513"/>
      <c r="X26" s="513"/>
      <c r="Y26" s="513"/>
      <c r="Z26" s="513"/>
      <c r="AA26" s="513"/>
      <c r="AB26" s="513"/>
      <c r="AC26" s="513"/>
      <c r="AD26" s="514"/>
      <c r="AE26" s="512"/>
      <c r="AF26" s="513"/>
      <c r="AG26" s="513"/>
      <c r="AH26" s="513"/>
      <c r="AI26" s="513"/>
      <c r="AJ26" s="513"/>
      <c r="AK26" s="513"/>
      <c r="AL26" s="513"/>
      <c r="AM26" s="513"/>
      <c r="AN26" s="514"/>
      <c r="AO26" s="512"/>
      <c r="AP26" s="513"/>
      <c r="AQ26" s="513"/>
      <c r="AR26" s="513"/>
      <c r="AS26" s="513"/>
      <c r="AT26" s="513"/>
      <c r="AU26" s="513"/>
      <c r="AV26" s="513"/>
      <c r="AW26" s="513"/>
      <c r="AX26" s="514"/>
      <c r="AY26" s="512"/>
      <c r="AZ26" s="513"/>
      <c r="BA26" s="513"/>
      <c r="BB26" s="513"/>
      <c r="BC26" s="513"/>
      <c r="BD26" s="513"/>
      <c r="BE26" s="513"/>
      <c r="BF26" s="513"/>
      <c r="BG26" s="513"/>
      <c r="BH26" s="514"/>
      <c r="BI26" s="512"/>
      <c r="BJ26" s="513"/>
      <c r="BK26" s="513"/>
      <c r="BL26" s="513"/>
      <c r="BM26" s="513"/>
      <c r="BN26" s="513"/>
      <c r="BO26" s="513"/>
      <c r="BP26" s="513"/>
      <c r="BQ26" s="513"/>
      <c r="BR26" s="514"/>
      <c r="BS26" s="512"/>
      <c r="BT26" s="513"/>
      <c r="BU26" s="513"/>
      <c r="BV26" s="513"/>
      <c r="BW26" s="513"/>
      <c r="BX26" s="513"/>
      <c r="BY26" s="513"/>
      <c r="BZ26" s="513"/>
      <c r="CA26" s="513"/>
      <c r="CB26" s="514"/>
      <c r="CC26" s="512"/>
      <c r="CD26" s="513"/>
      <c r="CE26" s="513"/>
      <c r="CF26" s="513"/>
      <c r="CG26" s="513"/>
      <c r="CH26" s="513"/>
      <c r="CI26" s="513"/>
      <c r="CJ26" s="513"/>
      <c r="CK26" s="513"/>
      <c r="CL26" s="514"/>
      <c r="CM26" s="512"/>
      <c r="CN26" s="513"/>
      <c r="CO26" s="513"/>
      <c r="CP26" s="513"/>
      <c r="CQ26" s="513"/>
      <c r="CR26" s="513"/>
      <c r="CS26" s="513"/>
      <c r="CT26" s="513"/>
      <c r="CU26" s="513"/>
      <c r="CV26" s="514"/>
      <c r="CW26" s="512"/>
      <c r="CX26" s="513"/>
      <c r="CY26" s="513"/>
      <c r="CZ26" s="513"/>
      <c r="DA26" s="513"/>
      <c r="DB26" s="513"/>
      <c r="DC26" s="513"/>
      <c r="DD26" s="513"/>
      <c r="DE26" s="513"/>
      <c r="DF26" s="514"/>
      <c r="DG26" s="512"/>
      <c r="DH26" s="513"/>
      <c r="DI26" s="513"/>
      <c r="DJ26" s="513"/>
      <c r="DK26" s="513"/>
      <c r="DL26" s="513"/>
      <c r="DM26" s="513"/>
      <c r="DN26" s="513"/>
      <c r="DO26" s="513"/>
      <c r="DP26" s="514"/>
      <c r="DQ26" s="512"/>
      <c r="DR26" s="513"/>
      <c r="DS26" s="513"/>
      <c r="DT26" s="513"/>
      <c r="DU26" s="513"/>
      <c r="DV26" s="513"/>
      <c r="DW26" s="513"/>
      <c r="DX26" s="513"/>
      <c r="DY26" s="513"/>
      <c r="DZ26" s="514"/>
      <c r="EA26" s="512"/>
      <c r="EB26" s="513"/>
      <c r="EC26" s="513"/>
      <c r="ED26" s="513"/>
      <c r="EE26" s="513"/>
      <c r="EF26" s="513"/>
      <c r="EG26" s="513"/>
      <c r="EH26" s="513"/>
      <c r="EI26" s="513"/>
      <c r="EJ26" s="514"/>
      <c r="EK26" s="512"/>
      <c r="EL26" s="513"/>
      <c r="EM26" s="513"/>
      <c r="EN26" s="513"/>
      <c r="EO26" s="513"/>
      <c r="EP26" s="513"/>
      <c r="EQ26" s="513"/>
      <c r="ER26" s="513"/>
      <c r="ES26" s="513"/>
      <c r="ET26" s="514"/>
      <c r="EU26" s="512"/>
      <c r="EV26" s="513"/>
      <c r="EW26" s="513"/>
      <c r="EX26" s="513"/>
      <c r="EY26" s="513"/>
      <c r="EZ26" s="513"/>
      <c r="FA26" s="513"/>
      <c r="FB26" s="513"/>
      <c r="FC26" s="513"/>
      <c r="FD26" s="514"/>
      <c r="FE26" s="512"/>
      <c r="FF26" s="513"/>
      <c r="FG26" s="513"/>
      <c r="FH26" s="513"/>
      <c r="FI26" s="513"/>
      <c r="FJ26" s="513"/>
      <c r="FK26" s="513"/>
      <c r="FL26" s="513"/>
      <c r="FM26" s="513"/>
      <c r="FN26" s="514"/>
      <c r="FO26" s="512"/>
      <c r="FP26" s="513"/>
      <c r="FQ26" s="513"/>
      <c r="FR26" s="513"/>
      <c r="FS26" s="513"/>
      <c r="FT26" s="513"/>
      <c r="FU26" s="513"/>
      <c r="FV26" s="513"/>
      <c r="FW26" s="513"/>
      <c r="FX26" s="514"/>
      <c r="FY26" s="512"/>
      <c r="FZ26" s="513"/>
      <c r="GA26" s="513"/>
      <c r="GB26" s="513"/>
      <c r="GC26" s="513"/>
      <c r="GD26" s="513"/>
      <c r="GE26" s="513"/>
      <c r="GF26" s="513"/>
      <c r="GG26" s="513"/>
      <c r="GH26" s="514"/>
      <c r="GI26" s="512"/>
      <c r="GJ26" s="513"/>
      <c r="GK26" s="513"/>
      <c r="GL26" s="513"/>
      <c r="GM26" s="513"/>
      <c r="GN26" s="513"/>
      <c r="GO26" s="513"/>
      <c r="GP26" s="513"/>
      <c r="GQ26" s="513"/>
      <c r="GR26" s="514"/>
      <c r="GS26" s="512"/>
      <c r="GT26" s="513"/>
      <c r="GU26" s="513"/>
      <c r="GV26" s="513"/>
      <c r="GW26" s="513"/>
      <c r="GX26" s="513"/>
      <c r="GY26" s="513"/>
      <c r="GZ26" s="513"/>
      <c r="HA26" s="513"/>
      <c r="HB26" s="514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77"/>
        <v>0</v>
      </c>
      <c r="HN26" s="83">
        <f t="shared" si="79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80"/>
        <v>#REF!</v>
      </c>
      <c r="HQ26" s="84"/>
      <c r="HR26" s="85">
        <f t="shared" si="81"/>
        <v>0</v>
      </c>
      <c r="HS26" s="85">
        <f t="shared" si="82"/>
        <v>0</v>
      </c>
      <c r="HT26" s="85">
        <f t="shared" si="83"/>
        <v>0</v>
      </c>
      <c r="HU26" s="85">
        <f t="shared" si="84"/>
        <v>0</v>
      </c>
      <c r="HV26" s="85">
        <f t="shared" si="85"/>
        <v>0</v>
      </c>
      <c r="HW26" s="85">
        <f t="shared" si="86"/>
        <v>0</v>
      </c>
      <c r="HX26" s="85">
        <f t="shared" si="87"/>
        <v>0</v>
      </c>
      <c r="HY26" s="85">
        <f t="shared" si="88"/>
        <v>0</v>
      </c>
      <c r="HZ26" s="85">
        <f t="shared" si="89"/>
        <v>0</v>
      </c>
      <c r="IA26" s="85">
        <f t="shared" si="90"/>
        <v>0</v>
      </c>
      <c r="IK26" s="98" t="e">
        <f t="shared" si="78"/>
        <v>#REF!</v>
      </c>
    </row>
    <row r="27" spans="1:245" s="32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6" t="s">
        <v>119</v>
      </c>
      <c r="K27" s="515"/>
      <c r="L27" s="516"/>
      <c r="M27" s="516"/>
      <c r="N27" s="516"/>
      <c r="O27" s="516"/>
      <c r="P27" s="516"/>
      <c r="Q27" s="516"/>
      <c r="R27" s="516"/>
      <c r="S27" s="516"/>
      <c r="T27" s="517"/>
      <c r="U27" s="515"/>
      <c r="V27" s="516"/>
      <c r="W27" s="516"/>
      <c r="X27" s="516"/>
      <c r="Y27" s="516"/>
      <c r="Z27" s="516"/>
      <c r="AA27" s="516"/>
      <c r="AB27" s="516"/>
      <c r="AC27" s="516"/>
      <c r="AD27" s="517"/>
      <c r="AE27" s="515"/>
      <c r="AF27" s="516"/>
      <c r="AG27" s="516"/>
      <c r="AH27" s="516"/>
      <c r="AI27" s="516"/>
      <c r="AJ27" s="516"/>
      <c r="AK27" s="516"/>
      <c r="AL27" s="516"/>
      <c r="AM27" s="516"/>
      <c r="AN27" s="517"/>
      <c r="AO27" s="515"/>
      <c r="AP27" s="516"/>
      <c r="AQ27" s="516"/>
      <c r="AR27" s="516"/>
      <c r="AS27" s="516"/>
      <c r="AT27" s="516"/>
      <c r="AU27" s="516"/>
      <c r="AV27" s="516"/>
      <c r="AW27" s="516"/>
      <c r="AX27" s="517"/>
      <c r="AY27" s="515"/>
      <c r="AZ27" s="516"/>
      <c r="BA27" s="516"/>
      <c r="BB27" s="516"/>
      <c r="BC27" s="516"/>
      <c r="BD27" s="516"/>
      <c r="BE27" s="516"/>
      <c r="BF27" s="516"/>
      <c r="BG27" s="516"/>
      <c r="BH27" s="517"/>
      <c r="BI27" s="515"/>
      <c r="BJ27" s="516"/>
      <c r="BK27" s="516"/>
      <c r="BL27" s="516"/>
      <c r="BM27" s="516"/>
      <c r="BN27" s="516"/>
      <c r="BO27" s="516"/>
      <c r="BP27" s="516"/>
      <c r="BQ27" s="516"/>
      <c r="BR27" s="517"/>
      <c r="BS27" s="515"/>
      <c r="BT27" s="516"/>
      <c r="BU27" s="516"/>
      <c r="BV27" s="516"/>
      <c r="BW27" s="516"/>
      <c r="BX27" s="516"/>
      <c r="BY27" s="516"/>
      <c r="BZ27" s="516"/>
      <c r="CA27" s="516"/>
      <c r="CB27" s="517"/>
      <c r="CC27" s="515"/>
      <c r="CD27" s="516"/>
      <c r="CE27" s="516"/>
      <c r="CF27" s="516"/>
      <c r="CG27" s="516"/>
      <c r="CH27" s="516"/>
      <c r="CI27" s="516"/>
      <c r="CJ27" s="516"/>
      <c r="CK27" s="516"/>
      <c r="CL27" s="517"/>
      <c r="CM27" s="515"/>
      <c r="CN27" s="516"/>
      <c r="CO27" s="516"/>
      <c r="CP27" s="516"/>
      <c r="CQ27" s="516"/>
      <c r="CR27" s="516"/>
      <c r="CS27" s="516"/>
      <c r="CT27" s="516"/>
      <c r="CU27" s="516"/>
      <c r="CV27" s="517"/>
      <c r="CW27" s="515"/>
      <c r="CX27" s="516"/>
      <c r="CY27" s="516"/>
      <c r="CZ27" s="516"/>
      <c r="DA27" s="516"/>
      <c r="DB27" s="516"/>
      <c r="DC27" s="516"/>
      <c r="DD27" s="516"/>
      <c r="DE27" s="516"/>
      <c r="DF27" s="517"/>
      <c r="DG27" s="515"/>
      <c r="DH27" s="516"/>
      <c r="DI27" s="516"/>
      <c r="DJ27" s="516"/>
      <c r="DK27" s="516"/>
      <c r="DL27" s="516"/>
      <c r="DM27" s="516"/>
      <c r="DN27" s="516"/>
      <c r="DO27" s="516"/>
      <c r="DP27" s="517"/>
      <c r="DQ27" s="515"/>
      <c r="DR27" s="516"/>
      <c r="DS27" s="516"/>
      <c r="DT27" s="516"/>
      <c r="DU27" s="516"/>
      <c r="DV27" s="516"/>
      <c r="DW27" s="516"/>
      <c r="DX27" s="516"/>
      <c r="DY27" s="516"/>
      <c r="DZ27" s="517"/>
      <c r="EA27" s="515"/>
      <c r="EB27" s="516"/>
      <c r="EC27" s="516"/>
      <c r="ED27" s="516"/>
      <c r="EE27" s="516"/>
      <c r="EF27" s="516"/>
      <c r="EG27" s="516"/>
      <c r="EH27" s="516"/>
      <c r="EI27" s="516"/>
      <c r="EJ27" s="517"/>
      <c r="EK27" s="515"/>
      <c r="EL27" s="516"/>
      <c r="EM27" s="516"/>
      <c r="EN27" s="516"/>
      <c r="EO27" s="516"/>
      <c r="EP27" s="516"/>
      <c r="EQ27" s="516"/>
      <c r="ER27" s="516"/>
      <c r="ES27" s="516"/>
      <c r="ET27" s="517"/>
      <c r="EU27" s="515"/>
      <c r="EV27" s="516"/>
      <c r="EW27" s="516"/>
      <c r="EX27" s="516"/>
      <c r="EY27" s="516"/>
      <c r="EZ27" s="516"/>
      <c r="FA27" s="516"/>
      <c r="FB27" s="516"/>
      <c r="FC27" s="516"/>
      <c r="FD27" s="517"/>
      <c r="FE27" s="515"/>
      <c r="FF27" s="516"/>
      <c r="FG27" s="516"/>
      <c r="FH27" s="516"/>
      <c r="FI27" s="516"/>
      <c r="FJ27" s="516"/>
      <c r="FK27" s="516"/>
      <c r="FL27" s="516"/>
      <c r="FM27" s="516"/>
      <c r="FN27" s="517"/>
      <c r="FO27" s="515"/>
      <c r="FP27" s="516"/>
      <c r="FQ27" s="516"/>
      <c r="FR27" s="516"/>
      <c r="FS27" s="516"/>
      <c r="FT27" s="516"/>
      <c r="FU27" s="516"/>
      <c r="FV27" s="516"/>
      <c r="FW27" s="516"/>
      <c r="FX27" s="517"/>
      <c r="FY27" s="515"/>
      <c r="FZ27" s="516"/>
      <c r="GA27" s="516"/>
      <c r="GB27" s="516"/>
      <c r="GC27" s="516"/>
      <c r="GD27" s="516"/>
      <c r="GE27" s="516"/>
      <c r="GF27" s="516"/>
      <c r="GG27" s="516"/>
      <c r="GH27" s="517"/>
      <c r="GI27" s="515"/>
      <c r="GJ27" s="516"/>
      <c r="GK27" s="516"/>
      <c r="GL27" s="516"/>
      <c r="GM27" s="516"/>
      <c r="GN27" s="516"/>
      <c r="GO27" s="516"/>
      <c r="GP27" s="516"/>
      <c r="GQ27" s="516"/>
      <c r="GR27" s="517"/>
      <c r="GS27" s="515"/>
      <c r="GT27" s="516"/>
      <c r="GU27" s="516"/>
      <c r="GV27" s="516"/>
      <c r="GW27" s="516"/>
      <c r="GX27" s="516"/>
      <c r="GY27" s="516"/>
      <c r="GZ27" s="516"/>
      <c r="HA27" s="516"/>
      <c r="HB27" s="517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77"/>
        <v>0</v>
      </c>
      <c r="HN27" s="283">
        <f t="shared" si="79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3" t="e">
        <f t="shared" si="80"/>
        <v>#REF!</v>
      </c>
      <c r="HQ27" s="84"/>
      <c r="HR27" s="284">
        <f t="shared" si="81"/>
        <v>0</v>
      </c>
      <c r="HS27" s="284">
        <f t="shared" si="82"/>
        <v>0</v>
      </c>
      <c r="HT27" s="284">
        <f t="shared" si="83"/>
        <v>0</v>
      </c>
      <c r="HU27" s="284">
        <f t="shared" si="84"/>
        <v>0</v>
      </c>
      <c r="HV27" s="284">
        <f t="shared" si="85"/>
        <v>0</v>
      </c>
      <c r="HW27" s="284">
        <f t="shared" si="86"/>
        <v>0</v>
      </c>
      <c r="HX27" s="284">
        <f t="shared" si="87"/>
        <v>0</v>
      </c>
      <c r="HY27" s="284">
        <f t="shared" si="88"/>
        <v>0</v>
      </c>
      <c r="HZ27" s="284">
        <f t="shared" si="89"/>
        <v>0</v>
      </c>
      <c r="IA27" s="284">
        <f t="shared" si="90"/>
        <v>0</v>
      </c>
      <c r="IK27" s="98" t="e">
        <f t="shared" si="78"/>
        <v>#REF!</v>
      </c>
    </row>
    <row r="28" spans="1:245" s="32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5" t="s">
        <v>120</v>
      </c>
      <c r="K28" s="518"/>
      <c r="L28" s="519"/>
      <c r="M28" s="519"/>
      <c r="N28" s="519"/>
      <c r="O28" s="519"/>
      <c r="P28" s="519"/>
      <c r="Q28" s="519"/>
      <c r="R28" s="519"/>
      <c r="S28" s="519"/>
      <c r="T28" s="520"/>
      <c r="U28" s="518"/>
      <c r="V28" s="519"/>
      <c r="W28" s="519"/>
      <c r="X28" s="519"/>
      <c r="Y28" s="519"/>
      <c r="Z28" s="519"/>
      <c r="AA28" s="519"/>
      <c r="AB28" s="519"/>
      <c r="AC28" s="519"/>
      <c r="AD28" s="520"/>
      <c r="AE28" s="518"/>
      <c r="AF28" s="519"/>
      <c r="AG28" s="519"/>
      <c r="AH28" s="519"/>
      <c r="AI28" s="519"/>
      <c r="AJ28" s="519"/>
      <c r="AK28" s="519"/>
      <c r="AL28" s="519"/>
      <c r="AM28" s="519"/>
      <c r="AN28" s="520"/>
      <c r="AO28" s="518"/>
      <c r="AP28" s="519"/>
      <c r="AQ28" s="519"/>
      <c r="AR28" s="519"/>
      <c r="AS28" s="519"/>
      <c r="AT28" s="519"/>
      <c r="AU28" s="519"/>
      <c r="AV28" s="519"/>
      <c r="AW28" s="519"/>
      <c r="AX28" s="520"/>
      <c r="AY28" s="518"/>
      <c r="AZ28" s="519"/>
      <c r="BA28" s="519"/>
      <c r="BB28" s="519"/>
      <c r="BC28" s="519"/>
      <c r="BD28" s="519"/>
      <c r="BE28" s="519"/>
      <c r="BF28" s="519"/>
      <c r="BG28" s="519"/>
      <c r="BH28" s="520"/>
      <c r="BI28" s="518"/>
      <c r="BJ28" s="519"/>
      <c r="BK28" s="519"/>
      <c r="BL28" s="519"/>
      <c r="BM28" s="519"/>
      <c r="BN28" s="519"/>
      <c r="BO28" s="519"/>
      <c r="BP28" s="519"/>
      <c r="BQ28" s="519"/>
      <c r="BR28" s="520"/>
      <c r="BS28" s="518"/>
      <c r="BT28" s="519"/>
      <c r="BU28" s="519"/>
      <c r="BV28" s="519"/>
      <c r="BW28" s="519"/>
      <c r="BX28" s="519"/>
      <c r="BY28" s="519"/>
      <c r="BZ28" s="519"/>
      <c r="CA28" s="519"/>
      <c r="CB28" s="520"/>
      <c r="CC28" s="518"/>
      <c r="CD28" s="519"/>
      <c r="CE28" s="519"/>
      <c r="CF28" s="519"/>
      <c r="CG28" s="519"/>
      <c r="CH28" s="519"/>
      <c r="CI28" s="519"/>
      <c r="CJ28" s="519"/>
      <c r="CK28" s="519"/>
      <c r="CL28" s="520"/>
      <c r="CM28" s="518"/>
      <c r="CN28" s="519"/>
      <c r="CO28" s="519"/>
      <c r="CP28" s="519"/>
      <c r="CQ28" s="519"/>
      <c r="CR28" s="519"/>
      <c r="CS28" s="519"/>
      <c r="CT28" s="519"/>
      <c r="CU28" s="519"/>
      <c r="CV28" s="520"/>
      <c r="CW28" s="518"/>
      <c r="CX28" s="519"/>
      <c r="CY28" s="519"/>
      <c r="CZ28" s="519"/>
      <c r="DA28" s="519"/>
      <c r="DB28" s="519"/>
      <c r="DC28" s="519"/>
      <c r="DD28" s="519"/>
      <c r="DE28" s="519"/>
      <c r="DF28" s="520"/>
      <c r="DG28" s="518"/>
      <c r="DH28" s="519"/>
      <c r="DI28" s="519"/>
      <c r="DJ28" s="519"/>
      <c r="DK28" s="519"/>
      <c r="DL28" s="519"/>
      <c r="DM28" s="519"/>
      <c r="DN28" s="519"/>
      <c r="DO28" s="519"/>
      <c r="DP28" s="520"/>
      <c r="DQ28" s="518"/>
      <c r="DR28" s="519"/>
      <c r="DS28" s="519"/>
      <c r="DT28" s="519"/>
      <c r="DU28" s="519"/>
      <c r="DV28" s="519"/>
      <c r="DW28" s="519"/>
      <c r="DX28" s="519"/>
      <c r="DY28" s="519"/>
      <c r="DZ28" s="520"/>
      <c r="EA28" s="518"/>
      <c r="EB28" s="519"/>
      <c r="EC28" s="519"/>
      <c r="ED28" s="519"/>
      <c r="EE28" s="519"/>
      <c r="EF28" s="519"/>
      <c r="EG28" s="519"/>
      <c r="EH28" s="519"/>
      <c r="EI28" s="519"/>
      <c r="EJ28" s="520"/>
      <c r="EK28" s="518"/>
      <c r="EL28" s="519"/>
      <c r="EM28" s="519"/>
      <c r="EN28" s="519"/>
      <c r="EO28" s="519"/>
      <c r="EP28" s="519"/>
      <c r="EQ28" s="519"/>
      <c r="ER28" s="519"/>
      <c r="ES28" s="519"/>
      <c r="ET28" s="520"/>
      <c r="EU28" s="518"/>
      <c r="EV28" s="519"/>
      <c r="EW28" s="519"/>
      <c r="EX28" s="519"/>
      <c r="EY28" s="519"/>
      <c r="EZ28" s="519"/>
      <c r="FA28" s="519"/>
      <c r="FB28" s="519"/>
      <c r="FC28" s="519"/>
      <c r="FD28" s="520"/>
      <c r="FE28" s="518"/>
      <c r="FF28" s="519"/>
      <c r="FG28" s="519"/>
      <c r="FH28" s="519"/>
      <c r="FI28" s="519"/>
      <c r="FJ28" s="519"/>
      <c r="FK28" s="519"/>
      <c r="FL28" s="519"/>
      <c r="FM28" s="519"/>
      <c r="FN28" s="520"/>
      <c r="FO28" s="518"/>
      <c r="FP28" s="519"/>
      <c r="FQ28" s="519"/>
      <c r="FR28" s="519"/>
      <c r="FS28" s="519"/>
      <c r="FT28" s="519"/>
      <c r="FU28" s="519"/>
      <c r="FV28" s="519"/>
      <c r="FW28" s="519"/>
      <c r="FX28" s="520"/>
      <c r="FY28" s="518"/>
      <c r="FZ28" s="519"/>
      <c r="GA28" s="519"/>
      <c r="GB28" s="519"/>
      <c r="GC28" s="519"/>
      <c r="GD28" s="519"/>
      <c r="GE28" s="519"/>
      <c r="GF28" s="519"/>
      <c r="GG28" s="519"/>
      <c r="GH28" s="520"/>
      <c r="GI28" s="518"/>
      <c r="GJ28" s="519"/>
      <c r="GK28" s="519"/>
      <c r="GL28" s="519"/>
      <c r="GM28" s="519"/>
      <c r="GN28" s="519"/>
      <c r="GO28" s="519"/>
      <c r="GP28" s="519"/>
      <c r="GQ28" s="519"/>
      <c r="GR28" s="520"/>
      <c r="GS28" s="518"/>
      <c r="GT28" s="519"/>
      <c r="GU28" s="519"/>
      <c r="GV28" s="519"/>
      <c r="GW28" s="519"/>
      <c r="GX28" s="519"/>
      <c r="GY28" s="519"/>
      <c r="GZ28" s="519"/>
      <c r="HA28" s="519"/>
      <c r="HB28" s="520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77"/>
        <v>0</v>
      </c>
      <c r="HN28" s="281">
        <f t="shared" si="79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1" t="e">
        <f t="shared" si="80"/>
        <v>#REF!</v>
      </c>
      <c r="HQ28" s="84"/>
      <c r="HR28" s="282">
        <f t="shared" si="81"/>
        <v>0</v>
      </c>
      <c r="HS28" s="282">
        <f t="shared" si="82"/>
        <v>0</v>
      </c>
      <c r="HT28" s="282">
        <f t="shared" si="83"/>
        <v>0</v>
      </c>
      <c r="HU28" s="282">
        <f t="shared" si="84"/>
        <v>0</v>
      </c>
      <c r="HV28" s="282">
        <f t="shared" si="85"/>
        <v>0</v>
      </c>
      <c r="HW28" s="282">
        <f t="shared" si="86"/>
        <v>0</v>
      </c>
      <c r="HX28" s="282">
        <f t="shared" si="87"/>
        <v>0</v>
      </c>
      <c r="HY28" s="282">
        <f t="shared" si="88"/>
        <v>0</v>
      </c>
      <c r="HZ28" s="282">
        <f t="shared" si="89"/>
        <v>0</v>
      </c>
      <c r="IA28" s="282">
        <f t="shared" si="90"/>
        <v>0</v>
      </c>
      <c r="IK28" s="98" t="e">
        <f t="shared" si="78"/>
        <v>#REF!</v>
      </c>
    </row>
    <row r="29" spans="1:245" s="32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21"/>
      <c r="L29" s="522"/>
      <c r="M29" s="522"/>
      <c r="N29" s="522"/>
      <c r="O29" s="522"/>
      <c r="P29" s="522"/>
      <c r="Q29" s="522"/>
      <c r="R29" s="522"/>
      <c r="S29" s="522"/>
      <c r="T29" s="523"/>
      <c r="U29" s="521"/>
      <c r="V29" s="522"/>
      <c r="W29" s="522"/>
      <c r="X29" s="522"/>
      <c r="Y29" s="522"/>
      <c r="Z29" s="522"/>
      <c r="AA29" s="522"/>
      <c r="AB29" s="522"/>
      <c r="AC29" s="522"/>
      <c r="AD29" s="523"/>
      <c r="AE29" s="521"/>
      <c r="AF29" s="522"/>
      <c r="AG29" s="522"/>
      <c r="AH29" s="522"/>
      <c r="AI29" s="522"/>
      <c r="AJ29" s="522"/>
      <c r="AK29" s="522"/>
      <c r="AL29" s="522"/>
      <c r="AM29" s="522"/>
      <c r="AN29" s="523"/>
      <c r="AO29" s="521"/>
      <c r="AP29" s="522"/>
      <c r="AQ29" s="522"/>
      <c r="AR29" s="522"/>
      <c r="AS29" s="522"/>
      <c r="AT29" s="522"/>
      <c r="AU29" s="522"/>
      <c r="AV29" s="522"/>
      <c r="AW29" s="522"/>
      <c r="AX29" s="523"/>
      <c r="AY29" s="521"/>
      <c r="AZ29" s="522"/>
      <c r="BA29" s="522"/>
      <c r="BB29" s="522"/>
      <c r="BC29" s="522"/>
      <c r="BD29" s="522"/>
      <c r="BE29" s="522"/>
      <c r="BF29" s="522"/>
      <c r="BG29" s="522"/>
      <c r="BH29" s="523"/>
      <c r="BI29" s="521"/>
      <c r="BJ29" s="522"/>
      <c r="BK29" s="522"/>
      <c r="BL29" s="522"/>
      <c r="BM29" s="522"/>
      <c r="BN29" s="522"/>
      <c r="BO29" s="522"/>
      <c r="BP29" s="522"/>
      <c r="BQ29" s="522"/>
      <c r="BR29" s="523"/>
      <c r="BS29" s="521"/>
      <c r="BT29" s="522"/>
      <c r="BU29" s="522"/>
      <c r="BV29" s="522"/>
      <c r="BW29" s="522"/>
      <c r="BX29" s="522"/>
      <c r="BY29" s="522"/>
      <c r="BZ29" s="522"/>
      <c r="CA29" s="522"/>
      <c r="CB29" s="523"/>
      <c r="CC29" s="521"/>
      <c r="CD29" s="522"/>
      <c r="CE29" s="522"/>
      <c r="CF29" s="522"/>
      <c r="CG29" s="522"/>
      <c r="CH29" s="522"/>
      <c r="CI29" s="522"/>
      <c r="CJ29" s="522"/>
      <c r="CK29" s="522"/>
      <c r="CL29" s="523"/>
      <c r="CM29" s="521"/>
      <c r="CN29" s="522"/>
      <c r="CO29" s="522"/>
      <c r="CP29" s="522"/>
      <c r="CQ29" s="522"/>
      <c r="CR29" s="522"/>
      <c r="CS29" s="522"/>
      <c r="CT29" s="522"/>
      <c r="CU29" s="522"/>
      <c r="CV29" s="523"/>
      <c r="CW29" s="521"/>
      <c r="CX29" s="522"/>
      <c r="CY29" s="522"/>
      <c r="CZ29" s="522"/>
      <c r="DA29" s="522"/>
      <c r="DB29" s="522"/>
      <c r="DC29" s="522"/>
      <c r="DD29" s="522"/>
      <c r="DE29" s="522"/>
      <c r="DF29" s="523"/>
      <c r="DG29" s="521"/>
      <c r="DH29" s="522"/>
      <c r="DI29" s="522"/>
      <c r="DJ29" s="522"/>
      <c r="DK29" s="522"/>
      <c r="DL29" s="522"/>
      <c r="DM29" s="522"/>
      <c r="DN29" s="522"/>
      <c r="DO29" s="522"/>
      <c r="DP29" s="523"/>
      <c r="DQ29" s="521"/>
      <c r="DR29" s="522"/>
      <c r="DS29" s="522"/>
      <c r="DT29" s="522"/>
      <c r="DU29" s="522"/>
      <c r="DV29" s="522"/>
      <c r="DW29" s="522"/>
      <c r="DX29" s="522"/>
      <c r="DY29" s="522"/>
      <c r="DZ29" s="523"/>
      <c r="EA29" s="521"/>
      <c r="EB29" s="522"/>
      <c r="EC29" s="522"/>
      <c r="ED29" s="522"/>
      <c r="EE29" s="522"/>
      <c r="EF29" s="522"/>
      <c r="EG29" s="522"/>
      <c r="EH29" s="522"/>
      <c r="EI29" s="522"/>
      <c r="EJ29" s="523"/>
      <c r="EK29" s="521"/>
      <c r="EL29" s="522"/>
      <c r="EM29" s="522"/>
      <c r="EN29" s="522"/>
      <c r="EO29" s="522"/>
      <c r="EP29" s="522"/>
      <c r="EQ29" s="522"/>
      <c r="ER29" s="522"/>
      <c r="ES29" s="522"/>
      <c r="ET29" s="523"/>
      <c r="EU29" s="521"/>
      <c r="EV29" s="522"/>
      <c r="EW29" s="522"/>
      <c r="EX29" s="522"/>
      <c r="EY29" s="522"/>
      <c r="EZ29" s="522"/>
      <c r="FA29" s="522"/>
      <c r="FB29" s="522"/>
      <c r="FC29" s="522"/>
      <c r="FD29" s="523"/>
      <c r="FE29" s="521"/>
      <c r="FF29" s="522"/>
      <c r="FG29" s="522"/>
      <c r="FH29" s="522"/>
      <c r="FI29" s="522"/>
      <c r="FJ29" s="522"/>
      <c r="FK29" s="522"/>
      <c r="FL29" s="522"/>
      <c r="FM29" s="522"/>
      <c r="FN29" s="523"/>
      <c r="FO29" s="521"/>
      <c r="FP29" s="522"/>
      <c r="FQ29" s="522"/>
      <c r="FR29" s="522"/>
      <c r="FS29" s="522"/>
      <c r="FT29" s="522"/>
      <c r="FU29" s="522"/>
      <c r="FV29" s="522"/>
      <c r="FW29" s="522"/>
      <c r="FX29" s="523"/>
      <c r="FY29" s="521"/>
      <c r="FZ29" s="522"/>
      <c r="GA29" s="522"/>
      <c r="GB29" s="522"/>
      <c r="GC29" s="522"/>
      <c r="GD29" s="522"/>
      <c r="GE29" s="522"/>
      <c r="GF29" s="522"/>
      <c r="GG29" s="522"/>
      <c r="GH29" s="523"/>
      <c r="GI29" s="521"/>
      <c r="GJ29" s="522"/>
      <c r="GK29" s="522"/>
      <c r="GL29" s="522"/>
      <c r="GM29" s="522"/>
      <c r="GN29" s="522"/>
      <c r="GO29" s="522"/>
      <c r="GP29" s="522"/>
      <c r="GQ29" s="522"/>
      <c r="GR29" s="523"/>
      <c r="GS29" s="521"/>
      <c r="GT29" s="522"/>
      <c r="GU29" s="522"/>
      <c r="GV29" s="522"/>
      <c r="GW29" s="522"/>
      <c r="GX29" s="522"/>
      <c r="GY29" s="522"/>
      <c r="GZ29" s="522"/>
      <c r="HA29" s="522"/>
      <c r="HB29" s="523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77"/>
        <v>0</v>
      </c>
      <c r="HN29" s="83">
        <f t="shared" si="79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80"/>
        <v>#REF!</v>
      </c>
      <c r="HQ29" s="84"/>
      <c r="HR29" s="85">
        <f t="shared" si="81"/>
        <v>0</v>
      </c>
      <c r="HS29" s="85">
        <f t="shared" si="82"/>
        <v>0</v>
      </c>
      <c r="HT29" s="85">
        <f t="shared" si="83"/>
        <v>0</v>
      </c>
      <c r="HU29" s="85">
        <f t="shared" si="84"/>
        <v>0</v>
      </c>
      <c r="HV29" s="85">
        <f t="shared" si="85"/>
        <v>0</v>
      </c>
      <c r="HW29" s="85">
        <f t="shared" si="86"/>
        <v>0</v>
      </c>
      <c r="HX29" s="85">
        <f t="shared" si="87"/>
        <v>0</v>
      </c>
      <c r="HY29" s="85">
        <f t="shared" si="88"/>
        <v>0</v>
      </c>
      <c r="HZ29" s="85">
        <f t="shared" si="89"/>
        <v>0</v>
      </c>
      <c r="IA29" s="85">
        <f t="shared" si="90"/>
        <v>0</v>
      </c>
      <c r="IK29" s="98" t="e">
        <f t="shared" si="78"/>
        <v>#REF!</v>
      </c>
    </row>
    <row r="30" spans="1:245" s="32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21"/>
      <c r="L30" s="522"/>
      <c r="M30" s="522"/>
      <c r="N30" s="522"/>
      <c r="O30" s="522"/>
      <c r="P30" s="522"/>
      <c r="Q30" s="522"/>
      <c r="R30" s="522"/>
      <c r="S30" s="522"/>
      <c r="T30" s="523"/>
      <c r="U30" s="521"/>
      <c r="V30" s="522"/>
      <c r="W30" s="522"/>
      <c r="X30" s="522"/>
      <c r="Y30" s="522"/>
      <c r="Z30" s="522"/>
      <c r="AA30" s="522"/>
      <c r="AB30" s="522"/>
      <c r="AC30" s="522"/>
      <c r="AD30" s="523"/>
      <c r="AE30" s="521"/>
      <c r="AF30" s="522"/>
      <c r="AG30" s="522"/>
      <c r="AH30" s="522"/>
      <c r="AI30" s="522"/>
      <c r="AJ30" s="522"/>
      <c r="AK30" s="522"/>
      <c r="AL30" s="522"/>
      <c r="AM30" s="522"/>
      <c r="AN30" s="523"/>
      <c r="AO30" s="521"/>
      <c r="AP30" s="522"/>
      <c r="AQ30" s="522"/>
      <c r="AR30" s="522"/>
      <c r="AS30" s="522"/>
      <c r="AT30" s="522"/>
      <c r="AU30" s="522"/>
      <c r="AV30" s="522"/>
      <c r="AW30" s="522"/>
      <c r="AX30" s="523"/>
      <c r="AY30" s="521"/>
      <c r="AZ30" s="522"/>
      <c r="BA30" s="522"/>
      <c r="BB30" s="522"/>
      <c r="BC30" s="522"/>
      <c r="BD30" s="522"/>
      <c r="BE30" s="522"/>
      <c r="BF30" s="522"/>
      <c r="BG30" s="522"/>
      <c r="BH30" s="523"/>
      <c r="BI30" s="521"/>
      <c r="BJ30" s="522"/>
      <c r="BK30" s="522"/>
      <c r="BL30" s="522"/>
      <c r="BM30" s="522"/>
      <c r="BN30" s="522"/>
      <c r="BO30" s="522"/>
      <c r="BP30" s="522"/>
      <c r="BQ30" s="522"/>
      <c r="BR30" s="523"/>
      <c r="BS30" s="521"/>
      <c r="BT30" s="522"/>
      <c r="BU30" s="522"/>
      <c r="BV30" s="522"/>
      <c r="BW30" s="522"/>
      <c r="BX30" s="522"/>
      <c r="BY30" s="522"/>
      <c r="BZ30" s="522"/>
      <c r="CA30" s="522"/>
      <c r="CB30" s="523"/>
      <c r="CC30" s="521"/>
      <c r="CD30" s="522"/>
      <c r="CE30" s="522"/>
      <c r="CF30" s="522"/>
      <c r="CG30" s="522"/>
      <c r="CH30" s="522"/>
      <c r="CI30" s="522"/>
      <c r="CJ30" s="522"/>
      <c r="CK30" s="522"/>
      <c r="CL30" s="523"/>
      <c r="CM30" s="521"/>
      <c r="CN30" s="522"/>
      <c r="CO30" s="522"/>
      <c r="CP30" s="522"/>
      <c r="CQ30" s="522"/>
      <c r="CR30" s="522"/>
      <c r="CS30" s="522"/>
      <c r="CT30" s="522"/>
      <c r="CU30" s="522"/>
      <c r="CV30" s="523"/>
      <c r="CW30" s="521"/>
      <c r="CX30" s="522"/>
      <c r="CY30" s="522"/>
      <c r="CZ30" s="522"/>
      <c r="DA30" s="522"/>
      <c r="DB30" s="522"/>
      <c r="DC30" s="522"/>
      <c r="DD30" s="522"/>
      <c r="DE30" s="522"/>
      <c r="DF30" s="523"/>
      <c r="DG30" s="521"/>
      <c r="DH30" s="522"/>
      <c r="DI30" s="522"/>
      <c r="DJ30" s="522"/>
      <c r="DK30" s="522"/>
      <c r="DL30" s="522"/>
      <c r="DM30" s="522"/>
      <c r="DN30" s="522"/>
      <c r="DO30" s="522"/>
      <c r="DP30" s="523"/>
      <c r="DQ30" s="521"/>
      <c r="DR30" s="522"/>
      <c r="DS30" s="522"/>
      <c r="DT30" s="522"/>
      <c r="DU30" s="522"/>
      <c r="DV30" s="522"/>
      <c r="DW30" s="522"/>
      <c r="DX30" s="522"/>
      <c r="DY30" s="522"/>
      <c r="DZ30" s="523"/>
      <c r="EA30" s="521"/>
      <c r="EB30" s="522"/>
      <c r="EC30" s="522"/>
      <c r="ED30" s="522"/>
      <c r="EE30" s="522"/>
      <c r="EF30" s="522"/>
      <c r="EG30" s="522"/>
      <c r="EH30" s="522"/>
      <c r="EI30" s="522"/>
      <c r="EJ30" s="523"/>
      <c r="EK30" s="521"/>
      <c r="EL30" s="522"/>
      <c r="EM30" s="522"/>
      <c r="EN30" s="522"/>
      <c r="EO30" s="522"/>
      <c r="EP30" s="522"/>
      <c r="EQ30" s="522"/>
      <c r="ER30" s="522"/>
      <c r="ES30" s="522"/>
      <c r="ET30" s="523"/>
      <c r="EU30" s="521"/>
      <c r="EV30" s="522"/>
      <c r="EW30" s="522"/>
      <c r="EX30" s="522"/>
      <c r="EY30" s="522"/>
      <c r="EZ30" s="522"/>
      <c r="FA30" s="522"/>
      <c r="FB30" s="522"/>
      <c r="FC30" s="522"/>
      <c r="FD30" s="523"/>
      <c r="FE30" s="521"/>
      <c r="FF30" s="522"/>
      <c r="FG30" s="522"/>
      <c r="FH30" s="522"/>
      <c r="FI30" s="522"/>
      <c r="FJ30" s="522"/>
      <c r="FK30" s="522"/>
      <c r="FL30" s="522"/>
      <c r="FM30" s="522"/>
      <c r="FN30" s="523"/>
      <c r="FO30" s="521"/>
      <c r="FP30" s="522"/>
      <c r="FQ30" s="522"/>
      <c r="FR30" s="522"/>
      <c r="FS30" s="522"/>
      <c r="FT30" s="522"/>
      <c r="FU30" s="522"/>
      <c r="FV30" s="522"/>
      <c r="FW30" s="522"/>
      <c r="FX30" s="523"/>
      <c r="FY30" s="521"/>
      <c r="FZ30" s="522"/>
      <c r="GA30" s="522"/>
      <c r="GB30" s="522"/>
      <c r="GC30" s="522"/>
      <c r="GD30" s="522"/>
      <c r="GE30" s="522"/>
      <c r="GF30" s="522"/>
      <c r="GG30" s="522"/>
      <c r="GH30" s="523"/>
      <c r="GI30" s="521"/>
      <c r="GJ30" s="522"/>
      <c r="GK30" s="522"/>
      <c r="GL30" s="522"/>
      <c r="GM30" s="522"/>
      <c r="GN30" s="522"/>
      <c r="GO30" s="522"/>
      <c r="GP30" s="522"/>
      <c r="GQ30" s="522"/>
      <c r="GR30" s="523"/>
      <c r="GS30" s="521"/>
      <c r="GT30" s="522"/>
      <c r="GU30" s="522"/>
      <c r="GV30" s="522"/>
      <c r="GW30" s="522"/>
      <c r="GX30" s="522"/>
      <c r="GY30" s="522"/>
      <c r="GZ30" s="522"/>
      <c r="HA30" s="522"/>
      <c r="HB30" s="523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77"/>
        <v>0</v>
      </c>
      <c r="HN30" s="83">
        <f t="shared" si="79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80"/>
        <v>#REF!</v>
      </c>
      <c r="HQ30" s="84"/>
      <c r="HR30" s="85">
        <f t="shared" si="81"/>
        <v>0</v>
      </c>
      <c r="HS30" s="85">
        <f t="shared" si="82"/>
        <v>0</v>
      </c>
      <c r="HT30" s="85">
        <f t="shared" si="83"/>
        <v>0</v>
      </c>
      <c r="HU30" s="85">
        <f t="shared" si="84"/>
        <v>0</v>
      </c>
      <c r="HV30" s="85">
        <f t="shared" si="85"/>
        <v>0</v>
      </c>
      <c r="HW30" s="85">
        <f t="shared" si="86"/>
        <v>0</v>
      </c>
      <c r="HX30" s="85">
        <f t="shared" si="87"/>
        <v>0</v>
      </c>
      <c r="HY30" s="85">
        <f t="shared" si="88"/>
        <v>0</v>
      </c>
      <c r="HZ30" s="85">
        <f t="shared" si="89"/>
        <v>0</v>
      </c>
      <c r="IA30" s="85">
        <f t="shared" si="90"/>
        <v>0</v>
      </c>
      <c r="IK30" s="98" t="e">
        <f t="shared" si="78"/>
        <v>#REF!</v>
      </c>
    </row>
    <row r="31" spans="1:245" s="32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6" t="s">
        <v>123</v>
      </c>
      <c r="K31" s="524"/>
      <c r="L31" s="525"/>
      <c r="M31" s="525"/>
      <c r="N31" s="525"/>
      <c r="O31" s="525"/>
      <c r="P31" s="525"/>
      <c r="Q31" s="525"/>
      <c r="R31" s="525"/>
      <c r="S31" s="525"/>
      <c r="T31" s="526"/>
      <c r="U31" s="524"/>
      <c r="V31" s="525"/>
      <c r="W31" s="525"/>
      <c r="X31" s="525"/>
      <c r="Y31" s="525"/>
      <c r="Z31" s="525"/>
      <c r="AA31" s="525"/>
      <c r="AB31" s="525"/>
      <c r="AC31" s="525"/>
      <c r="AD31" s="526"/>
      <c r="AE31" s="524"/>
      <c r="AF31" s="525"/>
      <c r="AG31" s="525"/>
      <c r="AH31" s="525"/>
      <c r="AI31" s="525"/>
      <c r="AJ31" s="525"/>
      <c r="AK31" s="525"/>
      <c r="AL31" s="525"/>
      <c r="AM31" s="525"/>
      <c r="AN31" s="526"/>
      <c r="AO31" s="524"/>
      <c r="AP31" s="525"/>
      <c r="AQ31" s="525"/>
      <c r="AR31" s="525"/>
      <c r="AS31" s="525"/>
      <c r="AT31" s="525"/>
      <c r="AU31" s="525"/>
      <c r="AV31" s="525"/>
      <c r="AW31" s="525"/>
      <c r="AX31" s="526"/>
      <c r="AY31" s="524"/>
      <c r="AZ31" s="525"/>
      <c r="BA31" s="525"/>
      <c r="BB31" s="525"/>
      <c r="BC31" s="525"/>
      <c r="BD31" s="525"/>
      <c r="BE31" s="525"/>
      <c r="BF31" s="525"/>
      <c r="BG31" s="525"/>
      <c r="BH31" s="526"/>
      <c r="BI31" s="524"/>
      <c r="BJ31" s="525"/>
      <c r="BK31" s="525"/>
      <c r="BL31" s="525"/>
      <c r="BM31" s="525"/>
      <c r="BN31" s="525"/>
      <c r="BO31" s="525"/>
      <c r="BP31" s="525"/>
      <c r="BQ31" s="525"/>
      <c r="BR31" s="526"/>
      <c r="BS31" s="524"/>
      <c r="BT31" s="525"/>
      <c r="BU31" s="525"/>
      <c r="BV31" s="525"/>
      <c r="BW31" s="525"/>
      <c r="BX31" s="525"/>
      <c r="BY31" s="525"/>
      <c r="BZ31" s="525"/>
      <c r="CA31" s="525"/>
      <c r="CB31" s="526"/>
      <c r="CC31" s="524"/>
      <c r="CD31" s="525"/>
      <c r="CE31" s="525"/>
      <c r="CF31" s="525"/>
      <c r="CG31" s="525"/>
      <c r="CH31" s="525"/>
      <c r="CI31" s="525"/>
      <c r="CJ31" s="525"/>
      <c r="CK31" s="525"/>
      <c r="CL31" s="526"/>
      <c r="CM31" s="524"/>
      <c r="CN31" s="525"/>
      <c r="CO31" s="525"/>
      <c r="CP31" s="525"/>
      <c r="CQ31" s="525"/>
      <c r="CR31" s="525"/>
      <c r="CS31" s="525"/>
      <c r="CT31" s="525"/>
      <c r="CU31" s="525"/>
      <c r="CV31" s="526"/>
      <c r="CW31" s="524"/>
      <c r="CX31" s="525"/>
      <c r="CY31" s="525"/>
      <c r="CZ31" s="525"/>
      <c r="DA31" s="525"/>
      <c r="DB31" s="525"/>
      <c r="DC31" s="525"/>
      <c r="DD31" s="525"/>
      <c r="DE31" s="525"/>
      <c r="DF31" s="526"/>
      <c r="DG31" s="524"/>
      <c r="DH31" s="525"/>
      <c r="DI31" s="525"/>
      <c r="DJ31" s="525"/>
      <c r="DK31" s="525"/>
      <c r="DL31" s="525"/>
      <c r="DM31" s="525"/>
      <c r="DN31" s="525"/>
      <c r="DO31" s="525"/>
      <c r="DP31" s="526"/>
      <c r="DQ31" s="524"/>
      <c r="DR31" s="525"/>
      <c r="DS31" s="525"/>
      <c r="DT31" s="525"/>
      <c r="DU31" s="525"/>
      <c r="DV31" s="525"/>
      <c r="DW31" s="525"/>
      <c r="DX31" s="525"/>
      <c r="DY31" s="525"/>
      <c r="DZ31" s="526"/>
      <c r="EA31" s="524"/>
      <c r="EB31" s="525"/>
      <c r="EC31" s="525"/>
      <c r="ED31" s="525"/>
      <c r="EE31" s="525"/>
      <c r="EF31" s="525"/>
      <c r="EG31" s="525"/>
      <c r="EH31" s="525"/>
      <c r="EI31" s="525"/>
      <c r="EJ31" s="526"/>
      <c r="EK31" s="524"/>
      <c r="EL31" s="525"/>
      <c r="EM31" s="525"/>
      <c r="EN31" s="525"/>
      <c r="EO31" s="525"/>
      <c r="EP31" s="525"/>
      <c r="EQ31" s="525"/>
      <c r="ER31" s="525"/>
      <c r="ES31" s="525"/>
      <c r="ET31" s="526"/>
      <c r="EU31" s="524"/>
      <c r="EV31" s="525"/>
      <c r="EW31" s="525"/>
      <c r="EX31" s="525"/>
      <c r="EY31" s="525"/>
      <c r="EZ31" s="525"/>
      <c r="FA31" s="525"/>
      <c r="FB31" s="525"/>
      <c r="FC31" s="525"/>
      <c r="FD31" s="526"/>
      <c r="FE31" s="524"/>
      <c r="FF31" s="525"/>
      <c r="FG31" s="525"/>
      <c r="FH31" s="525"/>
      <c r="FI31" s="525"/>
      <c r="FJ31" s="525"/>
      <c r="FK31" s="525"/>
      <c r="FL31" s="525"/>
      <c r="FM31" s="525"/>
      <c r="FN31" s="526"/>
      <c r="FO31" s="524"/>
      <c r="FP31" s="525"/>
      <c r="FQ31" s="525"/>
      <c r="FR31" s="525"/>
      <c r="FS31" s="525"/>
      <c r="FT31" s="525"/>
      <c r="FU31" s="525"/>
      <c r="FV31" s="525"/>
      <c r="FW31" s="525"/>
      <c r="FX31" s="526"/>
      <c r="FY31" s="524"/>
      <c r="FZ31" s="525"/>
      <c r="GA31" s="525"/>
      <c r="GB31" s="525"/>
      <c r="GC31" s="525"/>
      <c r="GD31" s="525"/>
      <c r="GE31" s="525"/>
      <c r="GF31" s="525"/>
      <c r="GG31" s="525"/>
      <c r="GH31" s="526"/>
      <c r="GI31" s="524"/>
      <c r="GJ31" s="525"/>
      <c r="GK31" s="525"/>
      <c r="GL31" s="525"/>
      <c r="GM31" s="525"/>
      <c r="GN31" s="525"/>
      <c r="GO31" s="525"/>
      <c r="GP31" s="525"/>
      <c r="GQ31" s="525"/>
      <c r="GR31" s="526"/>
      <c r="GS31" s="524"/>
      <c r="GT31" s="525"/>
      <c r="GU31" s="525"/>
      <c r="GV31" s="525"/>
      <c r="GW31" s="525"/>
      <c r="GX31" s="525"/>
      <c r="GY31" s="525"/>
      <c r="GZ31" s="525"/>
      <c r="HA31" s="525"/>
      <c r="HB31" s="526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77"/>
        <v>0</v>
      </c>
      <c r="HN31" s="283">
        <f t="shared" si="79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3" t="e">
        <f t="shared" si="80"/>
        <v>#REF!</v>
      </c>
      <c r="HQ31" s="84"/>
      <c r="HR31" s="284">
        <f t="shared" si="81"/>
        <v>0</v>
      </c>
      <c r="HS31" s="284">
        <f t="shared" si="82"/>
        <v>0</v>
      </c>
      <c r="HT31" s="284">
        <f t="shared" si="83"/>
        <v>0</v>
      </c>
      <c r="HU31" s="284">
        <f t="shared" si="84"/>
        <v>0</v>
      </c>
      <c r="HV31" s="284">
        <f t="shared" si="85"/>
        <v>0</v>
      </c>
      <c r="HW31" s="284">
        <f t="shared" si="86"/>
        <v>0</v>
      </c>
      <c r="HX31" s="284">
        <f t="shared" si="87"/>
        <v>0</v>
      </c>
      <c r="HY31" s="284">
        <f t="shared" si="88"/>
        <v>0</v>
      </c>
      <c r="HZ31" s="284">
        <f t="shared" si="89"/>
        <v>0</v>
      </c>
      <c r="IA31" s="284">
        <f t="shared" si="90"/>
        <v>0</v>
      </c>
      <c r="IK31" s="98" t="e">
        <f t="shared" si="78"/>
        <v>#REF!</v>
      </c>
    </row>
    <row r="32" spans="1:245" s="32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5" t="s">
        <v>124</v>
      </c>
      <c r="K32" s="527"/>
      <c r="L32" s="528"/>
      <c r="M32" s="528"/>
      <c r="N32" s="528"/>
      <c r="O32" s="528"/>
      <c r="P32" s="528"/>
      <c r="Q32" s="528"/>
      <c r="R32" s="528"/>
      <c r="S32" s="528"/>
      <c r="T32" s="529"/>
      <c r="U32" s="527"/>
      <c r="V32" s="528"/>
      <c r="W32" s="528"/>
      <c r="X32" s="528"/>
      <c r="Y32" s="528"/>
      <c r="Z32" s="528"/>
      <c r="AA32" s="528"/>
      <c r="AB32" s="528"/>
      <c r="AC32" s="528"/>
      <c r="AD32" s="529"/>
      <c r="AE32" s="527"/>
      <c r="AF32" s="528"/>
      <c r="AG32" s="528"/>
      <c r="AH32" s="528"/>
      <c r="AI32" s="528"/>
      <c r="AJ32" s="528"/>
      <c r="AK32" s="528"/>
      <c r="AL32" s="528"/>
      <c r="AM32" s="528"/>
      <c r="AN32" s="529"/>
      <c r="AO32" s="527"/>
      <c r="AP32" s="528"/>
      <c r="AQ32" s="528"/>
      <c r="AR32" s="528"/>
      <c r="AS32" s="528"/>
      <c r="AT32" s="528"/>
      <c r="AU32" s="528"/>
      <c r="AV32" s="528"/>
      <c r="AW32" s="528"/>
      <c r="AX32" s="529"/>
      <c r="AY32" s="527"/>
      <c r="AZ32" s="528"/>
      <c r="BA32" s="528"/>
      <c r="BB32" s="528"/>
      <c r="BC32" s="528"/>
      <c r="BD32" s="528"/>
      <c r="BE32" s="528"/>
      <c r="BF32" s="528"/>
      <c r="BG32" s="528"/>
      <c r="BH32" s="529"/>
      <c r="BI32" s="527"/>
      <c r="BJ32" s="528"/>
      <c r="BK32" s="528"/>
      <c r="BL32" s="528"/>
      <c r="BM32" s="528"/>
      <c r="BN32" s="528"/>
      <c r="BO32" s="528"/>
      <c r="BP32" s="528"/>
      <c r="BQ32" s="528"/>
      <c r="BR32" s="529"/>
      <c r="BS32" s="527"/>
      <c r="BT32" s="528"/>
      <c r="BU32" s="528"/>
      <c r="BV32" s="528"/>
      <c r="BW32" s="528"/>
      <c r="BX32" s="528"/>
      <c r="BY32" s="528"/>
      <c r="BZ32" s="528"/>
      <c r="CA32" s="528"/>
      <c r="CB32" s="529"/>
      <c r="CC32" s="527"/>
      <c r="CD32" s="528"/>
      <c r="CE32" s="528"/>
      <c r="CF32" s="528"/>
      <c r="CG32" s="528"/>
      <c r="CH32" s="528"/>
      <c r="CI32" s="528"/>
      <c r="CJ32" s="528"/>
      <c r="CK32" s="528"/>
      <c r="CL32" s="529"/>
      <c r="CM32" s="527"/>
      <c r="CN32" s="528"/>
      <c r="CO32" s="528"/>
      <c r="CP32" s="528"/>
      <c r="CQ32" s="528"/>
      <c r="CR32" s="528"/>
      <c r="CS32" s="528"/>
      <c r="CT32" s="528"/>
      <c r="CU32" s="528"/>
      <c r="CV32" s="529"/>
      <c r="CW32" s="527"/>
      <c r="CX32" s="528"/>
      <c r="CY32" s="528"/>
      <c r="CZ32" s="528"/>
      <c r="DA32" s="528"/>
      <c r="DB32" s="528"/>
      <c r="DC32" s="528"/>
      <c r="DD32" s="528"/>
      <c r="DE32" s="528"/>
      <c r="DF32" s="529"/>
      <c r="DG32" s="527"/>
      <c r="DH32" s="528"/>
      <c r="DI32" s="528"/>
      <c r="DJ32" s="528"/>
      <c r="DK32" s="528"/>
      <c r="DL32" s="528"/>
      <c r="DM32" s="528"/>
      <c r="DN32" s="528"/>
      <c r="DO32" s="528"/>
      <c r="DP32" s="529"/>
      <c r="DQ32" s="527"/>
      <c r="DR32" s="528"/>
      <c r="DS32" s="528"/>
      <c r="DT32" s="528"/>
      <c r="DU32" s="528"/>
      <c r="DV32" s="528"/>
      <c r="DW32" s="528"/>
      <c r="DX32" s="528"/>
      <c r="DY32" s="528"/>
      <c r="DZ32" s="529"/>
      <c r="EA32" s="527"/>
      <c r="EB32" s="528"/>
      <c r="EC32" s="528"/>
      <c r="ED32" s="528"/>
      <c r="EE32" s="528"/>
      <c r="EF32" s="528"/>
      <c r="EG32" s="528"/>
      <c r="EH32" s="528"/>
      <c r="EI32" s="528"/>
      <c r="EJ32" s="529"/>
      <c r="EK32" s="527"/>
      <c r="EL32" s="528"/>
      <c r="EM32" s="528"/>
      <c r="EN32" s="528"/>
      <c r="EO32" s="528"/>
      <c r="EP32" s="528"/>
      <c r="EQ32" s="528"/>
      <c r="ER32" s="528"/>
      <c r="ES32" s="528"/>
      <c r="ET32" s="529"/>
      <c r="EU32" s="527"/>
      <c r="EV32" s="528"/>
      <c r="EW32" s="528"/>
      <c r="EX32" s="528"/>
      <c r="EY32" s="528"/>
      <c r="EZ32" s="528"/>
      <c r="FA32" s="528"/>
      <c r="FB32" s="528"/>
      <c r="FC32" s="528"/>
      <c r="FD32" s="529"/>
      <c r="FE32" s="527"/>
      <c r="FF32" s="528"/>
      <c r="FG32" s="528"/>
      <c r="FH32" s="528"/>
      <c r="FI32" s="528"/>
      <c r="FJ32" s="528"/>
      <c r="FK32" s="528"/>
      <c r="FL32" s="528"/>
      <c r="FM32" s="528"/>
      <c r="FN32" s="529"/>
      <c r="FO32" s="527"/>
      <c r="FP32" s="528"/>
      <c r="FQ32" s="528"/>
      <c r="FR32" s="528"/>
      <c r="FS32" s="528"/>
      <c r="FT32" s="528"/>
      <c r="FU32" s="528"/>
      <c r="FV32" s="528"/>
      <c r="FW32" s="528"/>
      <c r="FX32" s="529"/>
      <c r="FY32" s="527"/>
      <c r="FZ32" s="528"/>
      <c r="GA32" s="528"/>
      <c r="GB32" s="528"/>
      <c r="GC32" s="528"/>
      <c r="GD32" s="528"/>
      <c r="GE32" s="528"/>
      <c r="GF32" s="528"/>
      <c r="GG32" s="528"/>
      <c r="GH32" s="529"/>
      <c r="GI32" s="527"/>
      <c r="GJ32" s="528"/>
      <c r="GK32" s="528"/>
      <c r="GL32" s="528"/>
      <c r="GM32" s="528"/>
      <c r="GN32" s="528"/>
      <c r="GO32" s="528"/>
      <c r="GP32" s="528"/>
      <c r="GQ32" s="528"/>
      <c r="GR32" s="529"/>
      <c r="GS32" s="527"/>
      <c r="GT32" s="528"/>
      <c r="GU32" s="528"/>
      <c r="GV32" s="528"/>
      <c r="GW32" s="528"/>
      <c r="GX32" s="528"/>
      <c r="GY32" s="528"/>
      <c r="GZ32" s="528"/>
      <c r="HA32" s="528"/>
      <c r="HB32" s="529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77"/>
        <v>0</v>
      </c>
      <c r="HN32" s="281">
        <f t="shared" si="79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1" t="e">
        <f t="shared" si="80"/>
        <v>#REF!</v>
      </c>
      <c r="HQ32" s="84"/>
      <c r="HR32" s="282">
        <f t="shared" si="81"/>
        <v>0</v>
      </c>
      <c r="HS32" s="282">
        <f t="shared" si="82"/>
        <v>0</v>
      </c>
      <c r="HT32" s="282">
        <f t="shared" si="83"/>
        <v>0</v>
      </c>
      <c r="HU32" s="282">
        <f t="shared" si="84"/>
        <v>0</v>
      </c>
      <c r="HV32" s="282">
        <f t="shared" si="85"/>
        <v>0</v>
      </c>
      <c r="HW32" s="282">
        <f t="shared" si="86"/>
        <v>0</v>
      </c>
      <c r="HX32" s="282">
        <f t="shared" si="87"/>
        <v>0</v>
      </c>
      <c r="HY32" s="282">
        <f t="shared" si="88"/>
        <v>0</v>
      </c>
      <c r="HZ32" s="282">
        <f t="shared" si="89"/>
        <v>0</v>
      </c>
      <c r="IA32" s="282">
        <f t="shared" si="90"/>
        <v>0</v>
      </c>
      <c r="IK32" s="98" t="e">
        <f t="shared" si="78"/>
        <v>#REF!</v>
      </c>
    </row>
    <row r="33" spans="1:245" s="32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30"/>
      <c r="L33" s="531"/>
      <c r="M33" s="531"/>
      <c r="N33" s="531"/>
      <c r="O33" s="531"/>
      <c r="P33" s="531"/>
      <c r="Q33" s="531"/>
      <c r="R33" s="531"/>
      <c r="S33" s="531"/>
      <c r="T33" s="532"/>
      <c r="U33" s="530"/>
      <c r="V33" s="531"/>
      <c r="W33" s="531"/>
      <c r="X33" s="531"/>
      <c r="Y33" s="531"/>
      <c r="Z33" s="531"/>
      <c r="AA33" s="531"/>
      <c r="AB33" s="531"/>
      <c r="AC33" s="531"/>
      <c r="AD33" s="532"/>
      <c r="AE33" s="530"/>
      <c r="AF33" s="531"/>
      <c r="AG33" s="531"/>
      <c r="AH33" s="531"/>
      <c r="AI33" s="531"/>
      <c r="AJ33" s="531"/>
      <c r="AK33" s="531"/>
      <c r="AL33" s="531"/>
      <c r="AM33" s="531"/>
      <c r="AN33" s="532"/>
      <c r="AO33" s="530"/>
      <c r="AP33" s="531"/>
      <c r="AQ33" s="531"/>
      <c r="AR33" s="531"/>
      <c r="AS33" s="531"/>
      <c r="AT33" s="531"/>
      <c r="AU33" s="531"/>
      <c r="AV33" s="531"/>
      <c r="AW33" s="531"/>
      <c r="AX33" s="532"/>
      <c r="AY33" s="530"/>
      <c r="AZ33" s="531"/>
      <c r="BA33" s="531"/>
      <c r="BB33" s="531"/>
      <c r="BC33" s="531"/>
      <c r="BD33" s="531"/>
      <c r="BE33" s="531"/>
      <c r="BF33" s="531"/>
      <c r="BG33" s="531"/>
      <c r="BH33" s="532"/>
      <c r="BI33" s="530"/>
      <c r="BJ33" s="531"/>
      <c r="BK33" s="531"/>
      <c r="BL33" s="531"/>
      <c r="BM33" s="531"/>
      <c r="BN33" s="531"/>
      <c r="BO33" s="531"/>
      <c r="BP33" s="531"/>
      <c r="BQ33" s="531"/>
      <c r="BR33" s="532"/>
      <c r="BS33" s="530"/>
      <c r="BT33" s="531"/>
      <c r="BU33" s="531"/>
      <c r="BV33" s="531"/>
      <c r="BW33" s="531"/>
      <c r="BX33" s="531"/>
      <c r="BY33" s="531"/>
      <c r="BZ33" s="531"/>
      <c r="CA33" s="531"/>
      <c r="CB33" s="532"/>
      <c r="CC33" s="530"/>
      <c r="CD33" s="531"/>
      <c r="CE33" s="531"/>
      <c r="CF33" s="531"/>
      <c r="CG33" s="531"/>
      <c r="CH33" s="531"/>
      <c r="CI33" s="531"/>
      <c r="CJ33" s="531"/>
      <c r="CK33" s="531"/>
      <c r="CL33" s="532"/>
      <c r="CM33" s="530"/>
      <c r="CN33" s="531"/>
      <c r="CO33" s="531"/>
      <c r="CP33" s="531"/>
      <c r="CQ33" s="531"/>
      <c r="CR33" s="531"/>
      <c r="CS33" s="531"/>
      <c r="CT33" s="531"/>
      <c r="CU33" s="531"/>
      <c r="CV33" s="532"/>
      <c r="CW33" s="530"/>
      <c r="CX33" s="531"/>
      <c r="CY33" s="531"/>
      <c r="CZ33" s="531"/>
      <c r="DA33" s="531"/>
      <c r="DB33" s="531"/>
      <c r="DC33" s="531"/>
      <c r="DD33" s="531"/>
      <c r="DE33" s="531"/>
      <c r="DF33" s="532"/>
      <c r="DG33" s="530"/>
      <c r="DH33" s="531"/>
      <c r="DI33" s="531"/>
      <c r="DJ33" s="531"/>
      <c r="DK33" s="531"/>
      <c r="DL33" s="531"/>
      <c r="DM33" s="531"/>
      <c r="DN33" s="531"/>
      <c r="DO33" s="531"/>
      <c r="DP33" s="532"/>
      <c r="DQ33" s="530"/>
      <c r="DR33" s="531"/>
      <c r="DS33" s="531"/>
      <c r="DT33" s="531"/>
      <c r="DU33" s="531"/>
      <c r="DV33" s="531"/>
      <c r="DW33" s="531"/>
      <c r="DX33" s="531"/>
      <c r="DY33" s="531"/>
      <c r="DZ33" s="532"/>
      <c r="EA33" s="530"/>
      <c r="EB33" s="531"/>
      <c r="EC33" s="531"/>
      <c r="ED33" s="531"/>
      <c r="EE33" s="531"/>
      <c r="EF33" s="531"/>
      <c r="EG33" s="531"/>
      <c r="EH33" s="531"/>
      <c r="EI33" s="531"/>
      <c r="EJ33" s="532"/>
      <c r="EK33" s="530"/>
      <c r="EL33" s="531"/>
      <c r="EM33" s="531"/>
      <c r="EN33" s="531"/>
      <c r="EO33" s="531"/>
      <c r="EP33" s="531"/>
      <c r="EQ33" s="531"/>
      <c r="ER33" s="531"/>
      <c r="ES33" s="531"/>
      <c r="ET33" s="532"/>
      <c r="EU33" s="530"/>
      <c r="EV33" s="531"/>
      <c r="EW33" s="531"/>
      <c r="EX33" s="531"/>
      <c r="EY33" s="531"/>
      <c r="EZ33" s="531"/>
      <c r="FA33" s="531"/>
      <c r="FB33" s="531"/>
      <c r="FC33" s="531"/>
      <c r="FD33" s="532"/>
      <c r="FE33" s="530"/>
      <c r="FF33" s="531"/>
      <c r="FG33" s="531"/>
      <c r="FH33" s="531"/>
      <c r="FI33" s="531"/>
      <c r="FJ33" s="531"/>
      <c r="FK33" s="531"/>
      <c r="FL33" s="531"/>
      <c r="FM33" s="531"/>
      <c r="FN33" s="532"/>
      <c r="FO33" s="530"/>
      <c r="FP33" s="531"/>
      <c r="FQ33" s="531"/>
      <c r="FR33" s="531"/>
      <c r="FS33" s="531"/>
      <c r="FT33" s="531"/>
      <c r="FU33" s="531"/>
      <c r="FV33" s="531"/>
      <c r="FW33" s="531"/>
      <c r="FX33" s="532"/>
      <c r="FY33" s="530"/>
      <c r="FZ33" s="531"/>
      <c r="GA33" s="531"/>
      <c r="GB33" s="531"/>
      <c r="GC33" s="531"/>
      <c r="GD33" s="531"/>
      <c r="GE33" s="531"/>
      <c r="GF33" s="531"/>
      <c r="GG33" s="531"/>
      <c r="GH33" s="532"/>
      <c r="GI33" s="530"/>
      <c r="GJ33" s="531"/>
      <c r="GK33" s="531"/>
      <c r="GL33" s="531"/>
      <c r="GM33" s="531"/>
      <c r="GN33" s="531"/>
      <c r="GO33" s="531"/>
      <c r="GP33" s="531"/>
      <c r="GQ33" s="531"/>
      <c r="GR33" s="532"/>
      <c r="GS33" s="530"/>
      <c r="GT33" s="531"/>
      <c r="GU33" s="531"/>
      <c r="GV33" s="531"/>
      <c r="GW33" s="531"/>
      <c r="GX33" s="531"/>
      <c r="GY33" s="531"/>
      <c r="GZ33" s="531"/>
      <c r="HA33" s="531"/>
      <c r="HB33" s="532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77"/>
        <v>0</v>
      </c>
      <c r="HN33" s="83">
        <f t="shared" si="79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80"/>
        <v>#REF!</v>
      </c>
      <c r="HQ33" s="84"/>
      <c r="HR33" s="85">
        <f t="shared" si="81"/>
        <v>0</v>
      </c>
      <c r="HS33" s="85">
        <f t="shared" si="82"/>
        <v>0</v>
      </c>
      <c r="HT33" s="85">
        <f t="shared" si="83"/>
        <v>0</v>
      </c>
      <c r="HU33" s="85">
        <f t="shared" si="84"/>
        <v>0</v>
      </c>
      <c r="HV33" s="85">
        <f t="shared" si="85"/>
        <v>0</v>
      </c>
      <c r="HW33" s="85">
        <f t="shared" si="86"/>
        <v>0</v>
      </c>
      <c r="HX33" s="85">
        <f t="shared" si="87"/>
        <v>0</v>
      </c>
      <c r="HY33" s="85">
        <f t="shared" si="88"/>
        <v>0</v>
      </c>
      <c r="HZ33" s="85">
        <f t="shared" si="89"/>
        <v>0</v>
      </c>
      <c r="IA33" s="85">
        <f t="shared" si="90"/>
        <v>0</v>
      </c>
      <c r="IK33" s="98" t="e">
        <f t="shared" si="78"/>
        <v>#REF!</v>
      </c>
    </row>
    <row r="34" spans="1:245" s="32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30"/>
      <c r="L34" s="531"/>
      <c r="M34" s="531"/>
      <c r="N34" s="531"/>
      <c r="O34" s="531"/>
      <c r="P34" s="531"/>
      <c r="Q34" s="531"/>
      <c r="R34" s="531"/>
      <c r="S34" s="531"/>
      <c r="T34" s="532"/>
      <c r="U34" s="530"/>
      <c r="V34" s="531"/>
      <c r="W34" s="531"/>
      <c r="X34" s="531"/>
      <c r="Y34" s="531"/>
      <c r="Z34" s="531"/>
      <c r="AA34" s="531"/>
      <c r="AB34" s="531"/>
      <c r="AC34" s="531"/>
      <c r="AD34" s="532"/>
      <c r="AE34" s="530"/>
      <c r="AF34" s="531"/>
      <c r="AG34" s="531"/>
      <c r="AH34" s="531"/>
      <c r="AI34" s="531"/>
      <c r="AJ34" s="531"/>
      <c r="AK34" s="531"/>
      <c r="AL34" s="531"/>
      <c r="AM34" s="531"/>
      <c r="AN34" s="532"/>
      <c r="AO34" s="530"/>
      <c r="AP34" s="531"/>
      <c r="AQ34" s="531"/>
      <c r="AR34" s="531"/>
      <c r="AS34" s="531"/>
      <c r="AT34" s="531"/>
      <c r="AU34" s="531"/>
      <c r="AV34" s="531"/>
      <c r="AW34" s="531"/>
      <c r="AX34" s="532"/>
      <c r="AY34" s="530"/>
      <c r="AZ34" s="531"/>
      <c r="BA34" s="531"/>
      <c r="BB34" s="531"/>
      <c r="BC34" s="531"/>
      <c r="BD34" s="531"/>
      <c r="BE34" s="531"/>
      <c r="BF34" s="531"/>
      <c r="BG34" s="531"/>
      <c r="BH34" s="532"/>
      <c r="BI34" s="530"/>
      <c r="BJ34" s="531"/>
      <c r="BK34" s="531"/>
      <c r="BL34" s="531"/>
      <c r="BM34" s="531"/>
      <c r="BN34" s="531"/>
      <c r="BO34" s="531"/>
      <c r="BP34" s="531"/>
      <c r="BQ34" s="531"/>
      <c r="BR34" s="532"/>
      <c r="BS34" s="530"/>
      <c r="BT34" s="531"/>
      <c r="BU34" s="531"/>
      <c r="BV34" s="531"/>
      <c r="BW34" s="531"/>
      <c r="BX34" s="531"/>
      <c r="BY34" s="531"/>
      <c r="BZ34" s="531"/>
      <c r="CA34" s="531"/>
      <c r="CB34" s="532"/>
      <c r="CC34" s="530"/>
      <c r="CD34" s="531"/>
      <c r="CE34" s="531"/>
      <c r="CF34" s="531"/>
      <c r="CG34" s="531"/>
      <c r="CH34" s="531"/>
      <c r="CI34" s="531"/>
      <c r="CJ34" s="531"/>
      <c r="CK34" s="531"/>
      <c r="CL34" s="532"/>
      <c r="CM34" s="530"/>
      <c r="CN34" s="531"/>
      <c r="CO34" s="531"/>
      <c r="CP34" s="531"/>
      <c r="CQ34" s="531"/>
      <c r="CR34" s="531"/>
      <c r="CS34" s="531"/>
      <c r="CT34" s="531"/>
      <c r="CU34" s="531"/>
      <c r="CV34" s="532"/>
      <c r="CW34" s="530"/>
      <c r="CX34" s="531"/>
      <c r="CY34" s="531"/>
      <c r="CZ34" s="531"/>
      <c r="DA34" s="531"/>
      <c r="DB34" s="531"/>
      <c r="DC34" s="531"/>
      <c r="DD34" s="531"/>
      <c r="DE34" s="531"/>
      <c r="DF34" s="532"/>
      <c r="DG34" s="530"/>
      <c r="DH34" s="531"/>
      <c r="DI34" s="531"/>
      <c r="DJ34" s="531"/>
      <c r="DK34" s="531"/>
      <c r="DL34" s="531"/>
      <c r="DM34" s="531"/>
      <c r="DN34" s="531"/>
      <c r="DO34" s="531"/>
      <c r="DP34" s="532"/>
      <c r="DQ34" s="530"/>
      <c r="DR34" s="531"/>
      <c r="DS34" s="531"/>
      <c r="DT34" s="531"/>
      <c r="DU34" s="531"/>
      <c r="DV34" s="531"/>
      <c r="DW34" s="531"/>
      <c r="DX34" s="531"/>
      <c r="DY34" s="531"/>
      <c r="DZ34" s="532"/>
      <c r="EA34" s="530"/>
      <c r="EB34" s="531"/>
      <c r="EC34" s="531"/>
      <c r="ED34" s="531"/>
      <c r="EE34" s="531"/>
      <c r="EF34" s="531"/>
      <c r="EG34" s="531"/>
      <c r="EH34" s="531"/>
      <c r="EI34" s="531"/>
      <c r="EJ34" s="532"/>
      <c r="EK34" s="530"/>
      <c r="EL34" s="531"/>
      <c r="EM34" s="531"/>
      <c r="EN34" s="531"/>
      <c r="EO34" s="531"/>
      <c r="EP34" s="531"/>
      <c r="EQ34" s="531"/>
      <c r="ER34" s="531"/>
      <c r="ES34" s="531"/>
      <c r="ET34" s="532"/>
      <c r="EU34" s="530"/>
      <c r="EV34" s="531"/>
      <c r="EW34" s="531"/>
      <c r="EX34" s="531"/>
      <c r="EY34" s="531"/>
      <c r="EZ34" s="531"/>
      <c r="FA34" s="531"/>
      <c r="FB34" s="531"/>
      <c r="FC34" s="531"/>
      <c r="FD34" s="532"/>
      <c r="FE34" s="530"/>
      <c r="FF34" s="531"/>
      <c r="FG34" s="531"/>
      <c r="FH34" s="531"/>
      <c r="FI34" s="531"/>
      <c r="FJ34" s="531"/>
      <c r="FK34" s="531"/>
      <c r="FL34" s="531"/>
      <c r="FM34" s="531"/>
      <c r="FN34" s="532"/>
      <c r="FO34" s="530"/>
      <c r="FP34" s="531"/>
      <c r="FQ34" s="531"/>
      <c r="FR34" s="531"/>
      <c r="FS34" s="531"/>
      <c r="FT34" s="531"/>
      <c r="FU34" s="531"/>
      <c r="FV34" s="531"/>
      <c r="FW34" s="531"/>
      <c r="FX34" s="532"/>
      <c r="FY34" s="530"/>
      <c r="FZ34" s="531"/>
      <c r="GA34" s="531"/>
      <c r="GB34" s="531"/>
      <c r="GC34" s="531"/>
      <c r="GD34" s="531"/>
      <c r="GE34" s="531"/>
      <c r="GF34" s="531"/>
      <c r="GG34" s="531"/>
      <c r="GH34" s="532"/>
      <c r="GI34" s="530"/>
      <c r="GJ34" s="531"/>
      <c r="GK34" s="531"/>
      <c r="GL34" s="531"/>
      <c r="GM34" s="531"/>
      <c r="GN34" s="531"/>
      <c r="GO34" s="531"/>
      <c r="GP34" s="531"/>
      <c r="GQ34" s="531"/>
      <c r="GR34" s="532"/>
      <c r="GS34" s="530"/>
      <c r="GT34" s="531"/>
      <c r="GU34" s="531"/>
      <c r="GV34" s="531"/>
      <c r="GW34" s="531"/>
      <c r="GX34" s="531"/>
      <c r="GY34" s="531"/>
      <c r="GZ34" s="531"/>
      <c r="HA34" s="531"/>
      <c r="HB34" s="532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77"/>
        <v>0</v>
      </c>
      <c r="HN34" s="83">
        <f t="shared" si="79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80"/>
        <v>#REF!</v>
      </c>
      <c r="HQ34" s="84"/>
      <c r="HR34" s="85">
        <f t="shared" si="81"/>
        <v>0</v>
      </c>
      <c r="HS34" s="85">
        <f t="shared" si="82"/>
        <v>0</v>
      </c>
      <c r="HT34" s="85">
        <f t="shared" si="83"/>
        <v>0</v>
      </c>
      <c r="HU34" s="85">
        <f t="shared" si="84"/>
        <v>0</v>
      </c>
      <c r="HV34" s="85">
        <f t="shared" si="85"/>
        <v>0</v>
      </c>
      <c r="HW34" s="85">
        <f t="shared" si="86"/>
        <v>0</v>
      </c>
      <c r="HX34" s="85">
        <f t="shared" si="87"/>
        <v>0</v>
      </c>
      <c r="HY34" s="85">
        <f t="shared" si="88"/>
        <v>0</v>
      </c>
      <c r="HZ34" s="85">
        <f t="shared" si="89"/>
        <v>0</v>
      </c>
      <c r="IA34" s="85">
        <f t="shared" si="90"/>
        <v>0</v>
      </c>
      <c r="IK34" s="98" t="e">
        <f t="shared" si="78"/>
        <v>#REF!</v>
      </c>
    </row>
    <row r="35" spans="1:245" s="32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6" t="s">
        <v>127</v>
      </c>
      <c r="K35" s="533"/>
      <c r="L35" s="534"/>
      <c r="M35" s="534"/>
      <c r="N35" s="534"/>
      <c r="O35" s="534"/>
      <c r="P35" s="534"/>
      <c r="Q35" s="534"/>
      <c r="R35" s="534"/>
      <c r="S35" s="534"/>
      <c r="T35" s="535"/>
      <c r="U35" s="533"/>
      <c r="V35" s="534"/>
      <c r="W35" s="534"/>
      <c r="X35" s="534"/>
      <c r="Y35" s="534"/>
      <c r="Z35" s="534"/>
      <c r="AA35" s="534"/>
      <c r="AB35" s="534"/>
      <c r="AC35" s="534"/>
      <c r="AD35" s="535"/>
      <c r="AE35" s="533"/>
      <c r="AF35" s="534"/>
      <c r="AG35" s="534"/>
      <c r="AH35" s="534"/>
      <c r="AI35" s="534"/>
      <c r="AJ35" s="534"/>
      <c r="AK35" s="534"/>
      <c r="AL35" s="534"/>
      <c r="AM35" s="534"/>
      <c r="AN35" s="535"/>
      <c r="AO35" s="533"/>
      <c r="AP35" s="534"/>
      <c r="AQ35" s="534"/>
      <c r="AR35" s="534"/>
      <c r="AS35" s="534"/>
      <c r="AT35" s="534"/>
      <c r="AU35" s="534"/>
      <c r="AV35" s="534"/>
      <c r="AW35" s="534"/>
      <c r="AX35" s="535"/>
      <c r="AY35" s="533"/>
      <c r="AZ35" s="534"/>
      <c r="BA35" s="534"/>
      <c r="BB35" s="534"/>
      <c r="BC35" s="534"/>
      <c r="BD35" s="534"/>
      <c r="BE35" s="534"/>
      <c r="BF35" s="534"/>
      <c r="BG35" s="534"/>
      <c r="BH35" s="535"/>
      <c r="BI35" s="533"/>
      <c r="BJ35" s="534"/>
      <c r="BK35" s="534"/>
      <c r="BL35" s="534"/>
      <c r="BM35" s="534"/>
      <c r="BN35" s="534"/>
      <c r="BO35" s="534"/>
      <c r="BP35" s="534"/>
      <c r="BQ35" s="534"/>
      <c r="BR35" s="535"/>
      <c r="BS35" s="533"/>
      <c r="BT35" s="534"/>
      <c r="BU35" s="534"/>
      <c r="BV35" s="534"/>
      <c r="BW35" s="534"/>
      <c r="BX35" s="534"/>
      <c r="BY35" s="534"/>
      <c r="BZ35" s="534"/>
      <c r="CA35" s="534"/>
      <c r="CB35" s="535"/>
      <c r="CC35" s="533"/>
      <c r="CD35" s="534"/>
      <c r="CE35" s="534"/>
      <c r="CF35" s="534"/>
      <c r="CG35" s="534"/>
      <c r="CH35" s="534"/>
      <c r="CI35" s="534"/>
      <c r="CJ35" s="534"/>
      <c r="CK35" s="534"/>
      <c r="CL35" s="535"/>
      <c r="CM35" s="533"/>
      <c r="CN35" s="534"/>
      <c r="CO35" s="534"/>
      <c r="CP35" s="534"/>
      <c r="CQ35" s="534"/>
      <c r="CR35" s="534"/>
      <c r="CS35" s="534"/>
      <c r="CT35" s="534"/>
      <c r="CU35" s="534"/>
      <c r="CV35" s="535"/>
      <c r="CW35" s="533"/>
      <c r="CX35" s="534"/>
      <c r="CY35" s="534"/>
      <c r="CZ35" s="534"/>
      <c r="DA35" s="534"/>
      <c r="DB35" s="534"/>
      <c r="DC35" s="534"/>
      <c r="DD35" s="534"/>
      <c r="DE35" s="534"/>
      <c r="DF35" s="535"/>
      <c r="DG35" s="533"/>
      <c r="DH35" s="534"/>
      <c r="DI35" s="534"/>
      <c r="DJ35" s="534"/>
      <c r="DK35" s="534"/>
      <c r="DL35" s="534"/>
      <c r="DM35" s="534"/>
      <c r="DN35" s="534"/>
      <c r="DO35" s="534"/>
      <c r="DP35" s="535"/>
      <c r="DQ35" s="533"/>
      <c r="DR35" s="534"/>
      <c r="DS35" s="534"/>
      <c r="DT35" s="534"/>
      <c r="DU35" s="534"/>
      <c r="DV35" s="534"/>
      <c r="DW35" s="534"/>
      <c r="DX35" s="534"/>
      <c r="DY35" s="534"/>
      <c r="DZ35" s="535"/>
      <c r="EA35" s="533"/>
      <c r="EB35" s="534"/>
      <c r="EC35" s="534"/>
      <c r="ED35" s="534"/>
      <c r="EE35" s="534"/>
      <c r="EF35" s="534"/>
      <c r="EG35" s="534"/>
      <c r="EH35" s="534"/>
      <c r="EI35" s="534"/>
      <c r="EJ35" s="535"/>
      <c r="EK35" s="533"/>
      <c r="EL35" s="534"/>
      <c r="EM35" s="534"/>
      <c r="EN35" s="534"/>
      <c r="EO35" s="534"/>
      <c r="EP35" s="534"/>
      <c r="EQ35" s="534"/>
      <c r="ER35" s="534"/>
      <c r="ES35" s="534"/>
      <c r="ET35" s="535"/>
      <c r="EU35" s="533"/>
      <c r="EV35" s="534"/>
      <c r="EW35" s="534"/>
      <c r="EX35" s="534"/>
      <c r="EY35" s="534"/>
      <c r="EZ35" s="534"/>
      <c r="FA35" s="534"/>
      <c r="FB35" s="534"/>
      <c r="FC35" s="534"/>
      <c r="FD35" s="535"/>
      <c r="FE35" s="533"/>
      <c r="FF35" s="534"/>
      <c r="FG35" s="534"/>
      <c r="FH35" s="534"/>
      <c r="FI35" s="534"/>
      <c r="FJ35" s="534"/>
      <c r="FK35" s="534"/>
      <c r="FL35" s="534"/>
      <c r="FM35" s="534"/>
      <c r="FN35" s="535"/>
      <c r="FO35" s="533"/>
      <c r="FP35" s="534"/>
      <c r="FQ35" s="534"/>
      <c r="FR35" s="534"/>
      <c r="FS35" s="534"/>
      <c r="FT35" s="534"/>
      <c r="FU35" s="534"/>
      <c r="FV35" s="534"/>
      <c r="FW35" s="534"/>
      <c r="FX35" s="535"/>
      <c r="FY35" s="533"/>
      <c r="FZ35" s="534"/>
      <c r="GA35" s="534"/>
      <c r="GB35" s="534"/>
      <c r="GC35" s="534"/>
      <c r="GD35" s="534"/>
      <c r="GE35" s="534"/>
      <c r="GF35" s="534"/>
      <c r="GG35" s="534"/>
      <c r="GH35" s="535"/>
      <c r="GI35" s="533"/>
      <c r="GJ35" s="534"/>
      <c r="GK35" s="534"/>
      <c r="GL35" s="534"/>
      <c r="GM35" s="534"/>
      <c r="GN35" s="534"/>
      <c r="GO35" s="534"/>
      <c r="GP35" s="534"/>
      <c r="GQ35" s="534"/>
      <c r="GR35" s="535"/>
      <c r="GS35" s="533"/>
      <c r="GT35" s="534"/>
      <c r="GU35" s="534"/>
      <c r="GV35" s="534"/>
      <c r="GW35" s="534"/>
      <c r="GX35" s="534"/>
      <c r="GY35" s="534"/>
      <c r="GZ35" s="534"/>
      <c r="HA35" s="534"/>
      <c r="HB35" s="535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77"/>
        <v>0</v>
      </c>
      <c r="HN35" s="283">
        <f t="shared" si="79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3" t="e">
        <f t="shared" si="80"/>
        <v>#REF!</v>
      </c>
      <c r="HQ35" s="84"/>
      <c r="HR35" s="284">
        <f t="shared" si="81"/>
        <v>0</v>
      </c>
      <c r="HS35" s="284">
        <f t="shared" si="82"/>
        <v>0</v>
      </c>
      <c r="HT35" s="284">
        <f t="shared" si="83"/>
        <v>0</v>
      </c>
      <c r="HU35" s="284">
        <f t="shared" si="84"/>
        <v>0</v>
      </c>
      <c r="HV35" s="284">
        <f t="shared" si="85"/>
        <v>0</v>
      </c>
      <c r="HW35" s="284">
        <f t="shared" si="86"/>
        <v>0</v>
      </c>
      <c r="HX35" s="284">
        <f t="shared" si="87"/>
        <v>0</v>
      </c>
      <c r="HY35" s="284">
        <f t="shared" si="88"/>
        <v>0</v>
      </c>
      <c r="HZ35" s="284">
        <f t="shared" si="89"/>
        <v>0</v>
      </c>
      <c r="IA35" s="284">
        <f t="shared" si="90"/>
        <v>0</v>
      </c>
      <c r="IK35" s="98" t="e">
        <f t="shared" si="78"/>
        <v>#REF!</v>
      </c>
    </row>
    <row r="36" spans="1:245" s="32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5" t="s">
        <v>128</v>
      </c>
      <c r="K36" s="536"/>
      <c r="L36" s="537"/>
      <c r="M36" s="537"/>
      <c r="N36" s="537"/>
      <c r="O36" s="537"/>
      <c r="P36" s="537"/>
      <c r="Q36" s="537"/>
      <c r="R36" s="537"/>
      <c r="S36" s="537"/>
      <c r="T36" s="538"/>
      <c r="U36" s="536"/>
      <c r="V36" s="537"/>
      <c r="W36" s="537"/>
      <c r="X36" s="537"/>
      <c r="Y36" s="537"/>
      <c r="Z36" s="537"/>
      <c r="AA36" s="537"/>
      <c r="AB36" s="537"/>
      <c r="AC36" s="537"/>
      <c r="AD36" s="538"/>
      <c r="AE36" s="536"/>
      <c r="AF36" s="537"/>
      <c r="AG36" s="537"/>
      <c r="AH36" s="537"/>
      <c r="AI36" s="537"/>
      <c r="AJ36" s="537"/>
      <c r="AK36" s="537"/>
      <c r="AL36" s="537"/>
      <c r="AM36" s="537"/>
      <c r="AN36" s="538"/>
      <c r="AO36" s="536"/>
      <c r="AP36" s="537"/>
      <c r="AQ36" s="537"/>
      <c r="AR36" s="537"/>
      <c r="AS36" s="537"/>
      <c r="AT36" s="537"/>
      <c r="AU36" s="537"/>
      <c r="AV36" s="537"/>
      <c r="AW36" s="537"/>
      <c r="AX36" s="538"/>
      <c r="AY36" s="536"/>
      <c r="AZ36" s="537"/>
      <c r="BA36" s="537"/>
      <c r="BB36" s="537"/>
      <c r="BC36" s="537"/>
      <c r="BD36" s="537"/>
      <c r="BE36" s="537"/>
      <c r="BF36" s="537"/>
      <c r="BG36" s="537"/>
      <c r="BH36" s="538"/>
      <c r="BI36" s="536"/>
      <c r="BJ36" s="537"/>
      <c r="BK36" s="537"/>
      <c r="BL36" s="537"/>
      <c r="BM36" s="537"/>
      <c r="BN36" s="537"/>
      <c r="BO36" s="537"/>
      <c r="BP36" s="537"/>
      <c r="BQ36" s="537"/>
      <c r="BR36" s="538"/>
      <c r="BS36" s="536"/>
      <c r="BT36" s="537"/>
      <c r="BU36" s="537"/>
      <c r="BV36" s="537"/>
      <c r="BW36" s="537"/>
      <c r="BX36" s="537"/>
      <c r="BY36" s="537"/>
      <c r="BZ36" s="537"/>
      <c r="CA36" s="537"/>
      <c r="CB36" s="538"/>
      <c r="CC36" s="536"/>
      <c r="CD36" s="537"/>
      <c r="CE36" s="537"/>
      <c r="CF36" s="537"/>
      <c r="CG36" s="537"/>
      <c r="CH36" s="537"/>
      <c r="CI36" s="537"/>
      <c r="CJ36" s="537"/>
      <c r="CK36" s="537"/>
      <c r="CL36" s="538"/>
      <c r="CM36" s="536"/>
      <c r="CN36" s="537"/>
      <c r="CO36" s="537"/>
      <c r="CP36" s="537"/>
      <c r="CQ36" s="537"/>
      <c r="CR36" s="537"/>
      <c r="CS36" s="537"/>
      <c r="CT36" s="537"/>
      <c r="CU36" s="537"/>
      <c r="CV36" s="538"/>
      <c r="CW36" s="536"/>
      <c r="CX36" s="537"/>
      <c r="CY36" s="537"/>
      <c r="CZ36" s="537"/>
      <c r="DA36" s="537"/>
      <c r="DB36" s="537"/>
      <c r="DC36" s="537"/>
      <c r="DD36" s="537"/>
      <c r="DE36" s="537"/>
      <c r="DF36" s="538"/>
      <c r="DG36" s="536"/>
      <c r="DH36" s="537"/>
      <c r="DI36" s="537"/>
      <c r="DJ36" s="537"/>
      <c r="DK36" s="537"/>
      <c r="DL36" s="537"/>
      <c r="DM36" s="537"/>
      <c r="DN36" s="537"/>
      <c r="DO36" s="537"/>
      <c r="DP36" s="538"/>
      <c r="DQ36" s="536"/>
      <c r="DR36" s="537"/>
      <c r="DS36" s="537"/>
      <c r="DT36" s="537"/>
      <c r="DU36" s="537"/>
      <c r="DV36" s="537"/>
      <c r="DW36" s="537"/>
      <c r="DX36" s="537"/>
      <c r="DY36" s="537"/>
      <c r="DZ36" s="538"/>
      <c r="EA36" s="536"/>
      <c r="EB36" s="537"/>
      <c r="EC36" s="537"/>
      <c r="ED36" s="537"/>
      <c r="EE36" s="537"/>
      <c r="EF36" s="537"/>
      <c r="EG36" s="537"/>
      <c r="EH36" s="537"/>
      <c r="EI36" s="537"/>
      <c r="EJ36" s="538"/>
      <c r="EK36" s="536"/>
      <c r="EL36" s="537"/>
      <c r="EM36" s="537"/>
      <c r="EN36" s="537"/>
      <c r="EO36" s="537"/>
      <c r="EP36" s="537"/>
      <c r="EQ36" s="537"/>
      <c r="ER36" s="537"/>
      <c r="ES36" s="537"/>
      <c r="ET36" s="538"/>
      <c r="EU36" s="536"/>
      <c r="EV36" s="537"/>
      <c r="EW36" s="537"/>
      <c r="EX36" s="537"/>
      <c r="EY36" s="537"/>
      <c r="EZ36" s="537"/>
      <c r="FA36" s="537"/>
      <c r="FB36" s="537"/>
      <c r="FC36" s="537"/>
      <c r="FD36" s="538"/>
      <c r="FE36" s="536"/>
      <c r="FF36" s="537"/>
      <c r="FG36" s="537"/>
      <c r="FH36" s="537"/>
      <c r="FI36" s="537"/>
      <c r="FJ36" s="537"/>
      <c r="FK36" s="537"/>
      <c r="FL36" s="537"/>
      <c r="FM36" s="537"/>
      <c r="FN36" s="538"/>
      <c r="FO36" s="536"/>
      <c r="FP36" s="537"/>
      <c r="FQ36" s="537"/>
      <c r="FR36" s="537"/>
      <c r="FS36" s="537"/>
      <c r="FT36" s="537"/>
      <c r="FU36" s="537"/>
      <c r="FV36" s="537"/>
      <c r="FW36" s="537"/>
      <c r="FX36" s="538"/>
      <c r="FY36" s="536"/>
      <c r="FZ36" s="537"/>
      <c r="GA36" s="537"/>
      <c r="GB36" s="537"/>
      <c r="GC36" s="537"/>
      <c r="GD36" s="537"/>
      <c r="GE36" s="537"/>
      <c r="GF36" s="537"/>
      <c r="GG36" s="537"/>
      <c r="GH36" s="538"/>
      <c r="GI36" s="536"/>
      <c r="GJ36" s="537"/>
      <c r="GK36" s="537"/>
      <c r="GL36" s="537"/>
      <c r="GM36" s="537"/>
      <c r="GN36" s="537"/>
      <c r="GO36" s="537"/>
      <c r="GP36" s="537"/>
      <c r="GQ36" s="537"/>
      <c r="GR36" s="538"/>
      <c r="GS36" s="536"/>
      <c r="GT36" s="537"/>
      <c r="GU36" s="537"/>
      <c r="GV36" s="537"/>
      <c r="GW36" s="537"/>
      <c r="GX36" s="537"/>
      <c r="GY36" s="537"/>
      <c r="GZ36" s="537"/>
      <c r="HA36" s="537"/>
      <c r="HB36" s="538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77"/>
        <v>0</v>
      </c>
      <c r="HN36" s="281">
        <f t="shared" si="79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1" t="e">
        <f t="shared" si="80"/>
        <v>#REF!</v>
      </c>
      <c r="HQ36" s="84"/>
      <c r="HR36" s="282">
        <f t="shared" si="81"/>
        <v>0</v>
      </c>
      <c r="HS36" s="282">
        <f t="shared" si="82"/>
        <v>0</v>
      </c>
      <c r="HT36" s="282">
        <f t="shared" si="83"/>
        <v>0</v>
      </c>
      <c r="HU36" s="282">
        <f t="shared" si="84"/>
        <v>0</v>
      </c>
      <c r="HV36" s="282">
        <f t="shared" si="85"/>
        <v>0</v>
      </c>
      <c r="HW36" s="282">
        <f t="shared" si="86"/>
        <v>0</v>
      </c>
      <c r="HX36" s="282">
        <f t="shared" si="87"/>
        <v>0</v>
      </c>
      <c r="HY36" s="282">
        <f t="shared" si="88"/>
        <v>0</v>
      </c>
      <c r="HZ36" s="282">
        <f t="shared" si="89"/>
        <v>0</v>
      </c>
      <c r="IA36" s="282">
        <f t="shared" si="90"/>
        <v>0</v>
      </c>
      <c r="IK36" s="98" t="e">
        <f t="shared" si="78"/>
        <v>#REF!</v>
      </c>
    </row>
    <row r="37" spans="1:245" s="32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39"/>
      <c r="L37" s="540"/>
      <c r="M37" s="540"/>
      <c r="N37" s="540"/>
      <c r="O37" s="540"/>
      <c r="P37" s="540"/>
      <c r="Q37" s="540"/>
      <c r="R37" s="540"/>
      <c r="S37" s="540"/>
      <c r="T37" s="541"/>
      <c r="U37" s="539"/>
      <c r="V37" s="540"/>
      <c r="W37" s="540"/>
      <c r="X37" s="540"/>
      <c r="Y37" s="540"/>
      <c r="Z37" s="540"/>
      <c r="AA37" s="540"/>
      <c r="AB37" s="540"/>
      <c r="AC37" s="540"/>
      <c r="AD37" s="541"/>
      <c r="AE37" s="539"/>
      <c r="AF37" s="540"/>
      <c r="AG37" s="540"/>
      <c r="AH37" s="540"/>
      <c r="AI37" s="540"/>
      <c r="AJ37" s="540"/>
      <c r="AK37" s="540"/>
      <c r="AL37" s="540"/>
      <c r="AM37" s="540"/>
      <c r="AN37" s="541"/>
      <c r="AO37" s="539"/>
      <c r="AP37" s="540"/>
      <c r="AQ37" s="540"/>
      <c r="AR37" s="540"/>
      <c r="AS37" s="540"/>
      <c r="AT37" s="540"/>
      <c r="AU37" s="540"/>
      <c r="AV37" s="540"/>
      <c r="AW37" s="540"/>
      <c r="AX37" s="541"/>
      <c r="AY37" s="539"/>
      <c r="AZ37" s="540"/>
      <c r="BA37" s="540"/>
      <c r="BB37" s="540"/>
      <c r="BC37" s="540"/>
      <c r="BD37" s="540"/>
      <c r="BE37" s="540"/>
      <c r="BF37" s="540"/>
      <c r="BG37" s="540"/>
      <c r="BH37" s="541"/>
      <c r="BI37" s="539"/>
      <c r="BJ37" s="540"/>
      <c r="BK37" s="540"/>
      <c r="BL37" s="540"/>
      <c r="BM37" s="540"/>
      <c r="BN37" s="540"/>
      <c r="BO37" s="540"/>
      <c r="BP37" s="540"/>
      <c r="BQ37" s="540"/>
      <c r="BR37" s="541"/>
      <c r="BS37" s="539"/>
      <c r="BT37" s="540"/>
      <c r="BU37" s="540"/>
      <c r="BV37" s="540"/>
      <c r="BW37" s="540"/>
      <c r="BX37" s="540"/>
      <c r="BY37" s="540"/>
      <c r="BZ37" s="540"/>
      <c r="CA37" s="540"/>
      <c r="CB37" s="541"/>
      <c r="CC37" s="539"/>
      <c r="CD37" s="540"/>
      <c r="CE37" s="540"/>
      <c r="CF37" s="540"/>
      <c r="CG37" s="540"/>
      <c r="CH37" s="540"/>
      <c r="CI37" s="540"/>
      <c r="CJ37" s="540"/>
      <c r="CK37" s="540"/>
      <c r="CL37" s="541"/>
      <c r="CM37" s="539"/>
      <c r="CN37" s="540"/>
      <c r="CO37" s="540"/>
      <c r="CP37" s="540"/>
      <c r="CQ37" s="540"/>
      <c r="CR37" s="540"/>
      <c r="CS37" s="540"/>
      <c r="CT37" s="540"/>
      <c r="CU37" s="540"/>
      <c r="CV37" s="541"/>
      <c r="CW37" s="539"/>
      <c r="CX37" s="540"/>
      <c r="CY37" s="540"/>
      <c r="CZ37" s="540"/>
      <c r="DA37" s="540"/>
      <c r="DB37" s="540"/>
      <c r="DC37" s="540"/>
      <c r="DD37" s="540"/>
      <c r="DE37" s="540"/>
      <c r="DF37" s="541"/>
      <c r="DG37" s="539"/>
      <c r="DH37" s="540"/>
      <c r="DI37" s="540"/>
      <c r="DJ37" s="540"/>
      <c r="DK37" s="540"/>
      <c r="DL37" s="540"/>
      <c r="DM37" s="540"/>
      <c r="DN37" s="540"/>
      <c r="DO37" s="540"/>
      <c r="DP37" s="541"/>
      <c r="DQ37" s="539"/>
      <c r="DR37" s="540"/>
      <c r="DS37" s="540"/>
      <c r="DT37" s="540"/>
      <c r="DU37" s="540"/>
      <c r="DV37" s="540"/>
      <c r="DW37" s="540"/>
      <c r="DX37" s="540"/>
      <c r="DY37" s="540"/>
      <c r="DZ37" s="541"/>
      <c r="EA37" s="539"/>
      <c r="EB37" s="540"/>
      <c r="EC37" s="540"/>
      <c r="ED37" s="540"/>
      <c r="EE37" s="540"/>
      <c r="EF37" s="540"/>
      <c r="EG37" s="540"/>
      <c r="EH37" s="540"/>
      <c r="EI37" s="540"/>
      <c r="EJ37" s="541"/>
      <c r="EK37" s="539"/>
      <c r="EL37" s="540"/>
      <c r="EM37" s="540"/>
      <c r="EN37" s="540"/>
      <c r="EO37" s="540"/>
      <c r="EP37" s="540"/>
      <c r="EQ37" s="540"/>
      <c r="ER37" s="540"/>
      <c r="ES37" s="540"/>
      <c r="ET37" s="541"/>
      <c r="EU37" s="539"/>
      <c r="EV37" s="540"/>
      <c r="EW37" s="540"/>
      <c r="EX37" s="540"/>
      <c r="EY37" s="540"/>
      <c r="EZ37" s="540"/>
      <c r="FA37" s="540"/>
      <c r="FB37" s="540"/>
      <c r="FC37" s="540"/>
      <c r="FD37" s="541"/>
      <c r="FE37" s="539"/>
      <c r="FF37" s="540"/>
      <c r="FG37" s="540"/>
      <c r="FH37" s="540"/>
      <c r="FI37" s="540"/>
      <c r="FJ37" s="540"/>
      <c r="FK37" s="540"/>
      <c r="FL37" s="540"/>
      <c r="FM37" s="540"/>
      <c r="FN37" s="541"/>
      <c r="FO37" s="539"/>
      <c r="FP37" s="540"/>
      <c r="FQ37" s="540"/>
      <c r="FR37" s="540"/>
      <c r="FS37" s="540"/>
      <c r="FT37" s="540"/>
      <c r="FU37" s="540"/>
      <c r="FV37" s="540"/>
      <c r="FW37" s="540"/>
      <c r="FX37" s="541"/>
      <c r="FY37" s="539"/>
      <c r="FZ37" s="540"/>
      <c r="GA37" s="540"/>
      <c r="GB37" s="540"/>
      <c r="GC37" s="540"/>
      <c r="GD37" s="540"/>
      <c r="GE37" s="540"/>
      <c r="GF37" s="540"/>
      <c r="GG37" s="540"/>
      <c r="GH37" s="541"/>
      <c r="GI37" s="539"/>
      <c r="GJ37" s="540"/>
      <c r="GK37" s="540"/>
      <c r="GL37" s="540"/>
      <c r="GM37" s="540"/>
      <c r="GN37" s="540"/>
      <c r="GO37" s="540"/>
      <c r="GP37" s="540"/>
      <c r="GQ37" s="540"/>
      <c r="GR37" s="541"/>
      <c r="GS37" s="539"/>
      <c r="GT37" s="540"/>
      <c r="GU37" s="540"/>
      <c r="GV37" s="540"/>
      <c r="GW37" s="540"/>
      <c r="GX37" s="540"/>
      <c r="GY37" s="540"/>
      <c r="GZ37" s="540"/>
      <c r="HA37" s="540"/>
      <c r="HB37" s="541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77"/>
        <v>0</v>
      </c>
      <c r="HN37" s="83">
        <f t="shared" si="79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80"/>
        <v>#REF!</v>
      </c>
      <c r="HQ37" s="84"/>
      <c r="HR37" s="85">
        <f t="shared" si="81"/>
        <v>0</v>
      </c>
      <c r="HS37" s="85">
        <f t="shared" si="82"/>
        <v>0</v>
      </c>
      <c r="HT37" s="85">
        <f t="shared" si="83"/>
        <v>0</v>
      </c>
      <c r="HU37" s="85">
        <f t="shared" si="84"/>
        <v>0</v>
      </c>
      <c r="HV37" s="85">
        <f t="shared" si="85"/>
        <v>0</v>
      </c>
      <c r="HW37" s="85">
        <f t="shared" si="86"/>
        <v>0</v>
      </c>
      <c r="HX37" s="85">
        <f t="shared" si="87"/>
        <v>0</v>
      </c>
      <c r="HY37" s="85">
        <f t="shared" si="88"/>
        <v>0</v>
      </c>
      <c r="HZ37" s="85">
        <f t="shared" si="89"/>
        <v>0</v>
      </c>
      <c r="IA37" s="85">
        <f t="shared" si="90"/>
        <v>0</v>
      </c>
      <c r="IK37" s="98" t="e">
        <f t="shared" si="78"/>
        <v>#REF!</v>
      </c>
    </row>
    <row r="38" spans="1:245" s="32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39"/>
      <c r="L38" s="540"/>
      <c r="M38" s="540"/>
      <c r="N38" s="540"/>
      <c r="O38" s="540"/>
      <c r="P38" s="540"/>
      <c r="Q38" s="540"/>
      <c r="R38" s="540"/>
      <c r="S38" s="540"/>
      <c r="T38" s="541"/>
      <c r="U38" s="539"/>
      <c r="V38" s="540"/>
      <c r="W38" s="540"/>
      <c r="X38" s="540"/>
      <c r="Y38" s="540"/>
      <c r="Z38" s="540"/>
      <c r="AA38" s="540"/>
      <c r="AB38" s="540"/>
      <c r="AC38" s="540"/>
      <c r="AD38" s="541"/>
      <c r="AE38" s="539"/>
      <c r="AF38" s="540"/>
      <c r="AG38" s="540"/>
      <c r="AH38" s="540"/>
      <c r="AI38" s="540"/>
      <c r="AJ38" s="540"/>
      <c r="AK38" s="540"/>
      <c r="AL38" s="540"/>
      <c r="AM38" s="540"/>
      <c r="AN38" s="541"/>
      <c r="AO38" s="539"/>
      <c r="AP38" s="540"/>
      <c r="AQ38" s="540"/>
      <c r="AR38" s="540"/>
      <c r="AS38" s="540"/>
      <c r="AT38" s="540"/>
      <c r="AU38" s="540"/>
      <c r="AV38" s="540"/>
      <c r="AW38" s="540"/>
      <c r="AX38" s="541"/>
      <c r="AY38" s="539"/>
      <c r="AZ38" s="540"/>
      <c r="BA38" s="540"/>
      <c r="BB38" s="540"/>
      <c r="BC38" s="540"/>
      <c r="BD38" s="540"/>
      <c r="BE38" s="540"/>
      <c r="BF38" s="540"/>
      <c r="BG38" s="540"/>
      <c r="BH38" s="541"/>
      <c r="BI38" s="539"/>
      <c r="BJ38" s="540"/>
      <c r="BK38" s="540"/>
      <c r="BL38" s="540"/>
      <c r="BM38" s="540"/>
      <c r="BN38" s="540"/>
      <c r="BO38" s="540"/>
      <c r="BP38" s="540"/>
      <c r="BQ38" s="540"/>
      <c r="BR38" s="541"/>
      <c r="BS38" s="539"/>
      <c r="BT38" s="540"/>
      <c r="BU38" s="540"/>
      <c r="BV38" s="540"/>
      <c r="BW38" s="540"/>
      <c r="BX38" s="540"/>
      <c r="BY38" s="540"/>
      <c r="BZ38" s="540"/>
      <c r="CA38" s="540"/>
      <c r="CB38" s="541"/>
      <c r="CC38" s="539"/>
      <c r="CD38" s="540"/>
      <c r="CE38" s="540"/>
      <c r="CF38" s="540"/>
      <c r="CG38" s="540"/>
      <c r="CH38" s="540"/>
      <c r="CI38" s="540"/>
      <c r="CJ38" s="540"/>
      <c r="CK38" s="540"/>
      <c r="CL38" s="541"/>
      <c r="CM38" s="539"/>
      <c r="CN38" s="540"/>
      <c r="CO38" s="540"/>
      <c r="CP38" s="540"/>
      <c r="CQ38" s="540"/>
      <c r="CR38" s="540"/>
      <c r="CS38" s="540"/>
      <c r="CT38" s="540"/>
      <c r="CU38" s="540"/>
      <c r="CV38" s="541"/>
      <c r="CW38" s="539"/>
      <c r="CX38" s="540"/>
      <c r="CY38" s="540"/>
      <c r="CZ38" s="540"/>
      <c r="DA38" s="540"/>
      <c r="DB38" s="540"/>
      <c r="DC38" s="540"/>
      <c r="DD38" s="540"/>
      <c r="DE38" s="540"/>
      <c r="DF38" s="541"/>
      <c r="DG38" s="539"/>
      <c r="DH38" s="540"/>
      <c r="DI38" s="540"/>
      <c r="DJ38" s="540"/>
      <c r="DK38" s="540"/>
      <c r="DL38" s="540"/>
      <c r="DM38" s="540"/>
      <c r="DN38" s="540"/>
      <c r="DO38" s="540"/>
      <c r="DP38" s="541"/>
      <c r="DQ38" s="539"/>
      <c r="DR38" s="540"/>
      <c r="DS38" s="540"/>
      <c r="DT38" s="540"/>
      <c r="DU38" s="540"/>
      <c r="DV38" s="540"/>
      <c r="DW38" s="540"/>
      <c r="DX38" s="540"/>
      <c r="DY38" s="540"/>
      <c r="DZ38" s="541"/>
      <c r="EA38" s="539"/>
      <c r="EB38" s="540"/>
      <c r="EC38" s="540"/>
      <c r="ED38" s="540"/>
      <c r="EE38" s="540"/>
      <c r="EF38" s="540"/>
      <c r="EG38" s="540"/>
      <c r="EH38" s="540"/>
      <c r="EI38" s="540"/>
      <c r="EJ38" s="541"/>
      <c r="EK38" s="539"/>
      <c r="EL38" s="540"/>
      <c r="EM38" s="540"/>
      <c r="EN38" s="540"/>
      <c r="EO38" s="540"/>
      <c r="EP38" s="540"/>
      <c r="EQ38" s="540"/>
      <c r="ER38" s="540"/>
      <c r="ES38" s="540"/>
      <c r="ET38" s="541"/>
      <c r="EU38" s="539"/>
      <c r="EV38" s="540"/>
      <c r="EW38" s="540"/>
      <c r="EX38" s="540"/>
      <c r="EY38" s="540"/>
      <c r="EZ38" s="540"/>
      <c r="FA38" s="540"/>
      <c r="FB38" s="540"/>
      <c r="FC38" s="540"/>
      <c r="FD38" s="541"/>
      <c r="FE38" s="539"/>
      <c r="FF38" s="540"/>
      <c r="FG38" s="540"/>
      <c r="FH38" s="540"/>
      <c r="FI38" s="540"/>
      <c r="FJ38" s="540"/>
      <c r="FK38" s="540"/>
      <c r="FL38" s="540"/>
      <c r="FM38" s="540"/>
      <c r="FN38" s="541"/>
      <c r="FO38" s="539"/>
      <c r="FP38" s="540"/>
      <c r="FQ38" s="540"/>
      <c r="FR38" s="540"/>
      <c r="FS38" s="540"/>
      <c r="FT38" s="540"/>
      <c r="FU38" s="540"/>
      <c r="FV38" s="540"/>
      <c r="FW38" s="540"/>
      <c r="FX38" s="541"/>
      <c r="FY38" s="539"/>
      <c r="FZ38" s="540"/>
      <c r="GA38" s="540"/>
      <c r="GB38" s="540"/>
      <c r="GC38" s="540"/>
      <c r="GD38" s="540"/>
      <c r="GE38" s="540"/>
      <c r="GF38" s="540"/>
      <c r="GG38" s="540"/>
      <c r="GH38" s="541"/>
      <c r="GI38" s="539"/>
      <c r="GJ38" s="540"/>
      <c r="GK38" s="540"/>
      <c r="GL38" s="540"/>
      <c r="GM38" s="540"/>
      <c r="GN38" s="540"/>
      <c r="GO38" s="540"/>
      <c r="GP38" s="540"/>
      <c r="GQ38" s="540"/>
      <c r="GR38" s="541"/>
      <c r="GS38" s="539"/>
      <c r="GT38" s="540"/>
      <c r="GU38" s="540"/>
      <c r="GV38" s="540"/>
      <c r="GW38" s="540"/>
      <c r="GX38" s="540"/>
      <c r="GY38" s="540"/>
      <c r="GZ38" s="540"/>
      <c r="HA38" s="540"/>
      <c r="HB38" s="541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77"/>
        <v>0</v>
      </c>
      <c r="HN38" s="83">
        <f t="shared" si="79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80"/>
        <v>#REF!</v>
      </c>
      <c r="HQ38" s="84"/>
      <c r="HR38" s="85">
        <f t="shared" si="81"/>
        <v>0</v>
      </c>
      <c r="HS38" s="85">
        <f t="shared" si="82"/>
        <v>0</v>
      </c>
      <c r="HT38" s="85">
        <f t="shared" si="83"/>
        <v>0</v>
      </c>
      <c r="HU38" s="85">
        <f t="shared" si="84"/>
        <v>0</v>
      </c>
      <c r="HV38" s="85">
        <f t="shared" si="85"/>
        <v>0</v>
      </c>
      <c r="HW38" s="85">
        <f t="shared" si="86"/>
        <v>0</v>
      </c>
      <c r="HX38" s="85">
        <f t="shared" si="87"/>
        <v>0</v>
      </c>
      <c r="HY38" s="85">
        <f t="shared" si="88"/>
        <v>0</v>
      </c>
      <c r="HZ38" s="85">
        <f t="shared" si="89"/>
        <v>0</v>
      </c>
      <c r="IA38" s="85">
        <f t="shared" si="90"/>
        <v>0</v>
      </c>
      <c r="IK38" s="98" t="e">
        <f t="shared" si="78"/>
        <v>#REF!</v>
      </c>
    </row>
    <row r="39" spans="1:245" s="32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6" t="s">
        <v>131</v>
      </c>
      <c r="K39" s="542"/>
      <c r="L39" s="543"/>
      <c r="M39" s="543"/>
      <c r="N39" s="543"/>
      <c r="O39" s="543"/>
      <c r="P39" s="543"/>
      <c r="Q39" s="543"/>
      <c r="R39" s="543"/>
      <c r="S39" s="543"/>
      <c r="T39" s="544"/>
      <c r="U39" s="542"/>
      <c r="V39" s="543"/>
      <c r="W39" s="543"/>
      <c r="X39" s="543"/>
      <c r="Y39" s="543"/>
      <c r="Z39" s="543"/>
      <c r="AA39" s="543"/>
      <c r="AB39" s="543"/>
      <c r="AC39" s="543"/>
      <c r="AD39" s="544"/>
      <c r="AE39" s="542"/>
      <c r="AF39" s="543"/>
      <c r="AG39" s="543"/>
      <c r="AH39" s="543"/>
      <c r="AI39" s="543"/>
      <c r="AJ39" s="543"/>
      <c r="AK39" s="543"/>
      <c r="AL39" s="543"/>
      <c r="AM39" s="543"/>
      <c r="AN39" s="544"/>
      <c r="AO39" s="542"/>
      <c r="AP39" s="543"/>
      <c r="AQ39" s="543"/>
      <c r="AR39" s="543"/>
      <c r="AS39" s="543"/>
      <c r="AT39" s="543"/>
      <c r="AU39" s="543"/>
      <c r="AV39" s="543"/>
      <c r="AW39" s="543"/>
      <c r="AX39" s="544"/>
      <c r="AY39" s="542"/>
      <c r="AZ39" s="543"/>
      <c r="BA39" s="543"/>
      <c r="BB39" s="543"/>
      <c r="BC39" s="543"/>
      <c r="BD39" s="543"/>
      <c r="BE39" s="543"/>
      <c r="BF39" s="543"/>
      <c r="BG39" s="543"/>
      <c r="BH39" s="544"/>
      <c r="BI39" s="542"/>
      <c r="BJ39" s="543"/>
      <c r="BK39" s="543"/>
      <c r="BL39" s="543"/>
      <c r="BM39" s="543"/>
      <c r="BN39" s="543"/>
      <c r="BO39" s="543"/>
      <c r="BP39" s="543"/>
      <c r="BQ39" s="543"/>
      <c r="BR39" s="544"/>
      <c r="BS39" s="542"/>
      <c r="BT39" s="543"/>
      <c r="BU39" s="543"/>
      <c r="BV39" s="543"/>
      <c r="BW39" s="543"/>
      <c r="BX39" s="543"/>
      <c r="BY39" s="543"/>
      <c r="BZ39" s="543"/>
      <c r="CA39" s="543"/>
      <c r="CB39" s="544"/>
      <c r="CC39" s="542"/>
      <c r="CD39" s="543"/>
      <c r="CE39" s="543"/>
      <c r="CF39" s="543"/>
      <c r="CG39" s="543"/>
      <c r="CH39" s="543"/>
      <c r="CI39" s="543"/>
      <c r="CJ39" s="543"/>
      <c r="CK39" s="543"/>
      <c r="CL39" s="544"/>
      <c r="CM39" s="542"/>
      <c r="CN39" s="543"/>
      <c r="CO39" s="543"/>
      <c r="CP39" s="543"/>
      <c r="CQ39" s="543"/>
      <c r="CR39" s="543"/>
      <c r="CS39" s="543"/>
      <c r="CT39" s="543"/>
      <c r="CU39" s="543"/>
      <c r="CV39" s="544"/>
      <c r="CW39" s="542"/>
      <c r="CX39" s="543"/>
      <c r="CY39" s="543"/>
      <c r="CZ39" s="543"/>
      <c r="DA39" s="543"/>
      <c r="DB39" s="543"/>
      <c r="DC39" s="543"/>
      <c r="DD39" s="543"/>
      <c r="DE39" s="543"/>
      <c r="DF39" s="544"/>
      <c r="DG39" s="542"/>
      <c r="DH39" s="543"/>
      <c r="DI39" s="543"/>
      <c r="DJ39" s="543"/>
      <c r="DK39" s="543"/>
      <c r="DL39" s="543"/>
      <c r="DM39" s="543"/>
      <c r="DN39" s="543"/>
      <c r="DO39" s="543"/>
      <c r="DP39" s="544"/>
      <c r="DQ39" s="542"/>
      <c r="DR39" s="543"/>
      <c r="DS39" s="543"/>
      <c r="DT39" s="543"/>
      <c r="DU39" s="543"/>
      <c r="DV39" s="543"/>
      <c r="DW39" s="543"/>
      <c r="DX39" s="543"/>
      <c r="DY39" s="543"/>
      <c r="DZ39" s="544"/>
      <c r="EA39" s="542"/>
      <c r="EB39" s="543"/>
      <c r="EC39" s="543"/>
      <c r="ED39" s="543"/>
      <c r="EE39" s="543"/>
      <c r="EF39" s="543"/>
      <c r="EG39" s="543"/>
      <c r="EH39" s="543"/>
      <c r="EI39" s="543"/>
      <c r="EJ39" s="544"/>
      <c r="EK39" s="542"/>
      <c r="EL39" s="543"/>
      <c r="EM39" s="543"/>
      <c r="EN39" s="543"/>
      <c r="EO39" s="543"/>
      <c r="EP39" s="543"/>
      <c r="EQ39" s="543"/>
      <c r="ER39" s="543"/>
      <c r="ES39" s="543"/>
      <c r="ET39" s="544"/>
      <c r="EU39" s="542"/>
      <c r="EV39" s="543"/>
      <c r="EW39" s="543"/>
      <c r="EX39" s="543"/>
      <c r="EY39" s="543"/>
      <c r="EZ39" s="543"/>
      <c r="FA39" s="543"/>
      <c r="FB39" s="543"/>
      <c r="FC39" s="543"/>
      <c r="FD39" s="544"/>
      <c r="FE39" s="542"/>
      <c r="FF39" s="543"/>
      <c r="FG39" s="543"/>
      <c r="FH39" s="543"/>
      <c r="FI39" s="543"/>
      <c r="FJ39" s="543"/>
      <c r="FK39" s="543"/>
      <c r="FL39" s="543"/>
      <c r="FM39" s="543"/>
      <c r="FN39" s="544"/>
      <c r="FO39" s="542"/>
      <c r="FP39" s="543"/>
      <c r="FQ39" s="543"/>
      <c r="FR39" s="543"/>
      <c r="FS39" s="543"/>
      <c r="FT39" s="543"/>
      <c r="FU39" s="543"/>
      <c r="FV39" s="543"/>
      <c r="FW39" s="543"/>
      <c r="FX39" s="544"/>
      <c r="FY39" s="542"/>
      <c r="FZ39" s="543"/>
      <c r="GA39" s="543"/>
      <c r="GB39" s="543"/>
      <c r="GC39" s="543"/>
      <c r="GD39" s="543"/>
      <c r="GE39" s="543"/>
      <c r="GF39" s="543"/>
      <c r="GG39" s="543"/>
      <c r="GH39" s="544"/>
      <c r="GI39" s="542"/>
      <c r="GJ39" s="543"/>
      <c r="GK39" s="543"/>
      <c r="GL39" s="543"/>
      <c r="GM39" s="543"/>
      <c r="GN39" s="543"/>
      <c r="GO39" s="543"/>
      <c r="GP39" s="543"/>
      <c r="GQ39" s="543"/>
      <c r="GR39" s="544"/>
      <c r="GS39" s="542"/>
      <c r="GT39" s="543"/>
      <c r="GU39" s="543"/>
      <c r="GV39" s="543"/>
      <c r="GW39" s="543"/>
      <c r="GX39" s="543"/>
      <c r="GY39" s="543"/>
      <c r="GZ39" s="543"/>
      <c r="HA39" s="543"/>
      <c r="HB39" s="544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77"/>
        <v>0</v>
      </c>
      <c r="HN39" s="283">
        <f t="shared" si="79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3" t="e">
        <f t="shared" si="80"/>
        <v>#REF!</v>
      </c>
      <c r="HQ39" s="84"/>
      <c r="HR39" s="284">
        <f t="shared" si="81"/>
        <v>0</v>
      </c>
      <c r="HS39" s="284">
        <f t="shared" si="82"/>
        <v>0</v>
      </c>
      <c r="HT39" s="284">
        <f t="shared" si="83"/>
        <v>0</v>
      </c>
      <c r="HU39" s="284">
        <f t="shared" si="84"/>
        <v>0</v>
      </c>
      <c r="HV39" s="284">
        <f t="shared" si="85"/>
        <v>0</v>
      </c>
      <c r="HW39" s="284">
        <f t="shared" si="86"/>
        <v>0</v>
      </c>
      <c r="HX39" s="284">
        <f t="shared" si="87"/>
        <v>0</v>
      </c>
      <c r="HY39" s="284">
        <f t="shared" si="88"/>
        <v>0</v>
      </c>
      <c r="HZ39" s="284">
        <f t="shared" si="89"/>
        <v>0</v>
      </c>
      <c r="IA39" s="284">
        <f t="shared" si="90"/>
        <v>0</v>
      </c>
      <c r="IK39" s="98" t="e">
        <f t="shared" si="78"/>
        <v>#REF!</v>
      </c>
    </row>
    <row r="40" spans="1:245" s="32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5" t="s">
        <v>82</v>
      </c>
      <c r="K40" s="768">
        <v>27</v>
      </c>
      <c r="L40" s="769">
        <v>3</v>
      </c>
      <c r="M40" s="769">
        <v>2</v>
      </c>
      <c r="N40" s="769">
        <v>0</v>
      </c>
      <c r="O40" s="769">
        <v>0</v>
      </c>
      <c r="P40" s="769">
        <v>0</v>
      </c>
      <c r="Q40" s="769">
        <v>0</v>
      </c>
      <c r="R40" s="769">
        <v>0</v>
      </c>
      <c r="S40" s="769">
        <v>0</v>
      </c>
      <c r="T40" s="770">
        <v>0</v>
      </c>
      <c r="U40" s="768">
        <v>16</v>
      </c>
      <c r="V40" s="769">
        <v>3</v>
      </c>
      <c r="W40" s="769">
        <v>1</v>
      </c>
      <c r="X40" s="769">
        <v>0</v>
      </c>
      <c r="Y40" s="769">
        <v>0</v>
      </c>
      <c r="Z40" s="769">
        <v>0</v>
      </c>
      <c r="AA40" s="769">
        <v>0</v>
      </c>
      <c r="AB40" s="769">
        <v>0</v>
      </c>
      <c r="AC40" s="769">
        <v>0</v>
      </c>
      <c r="AD40" s="770">
        <v>0</v>
      </c>
      <c r="AE40" s="768">
        <v>6</v>
      </c>
      <c r="AF40" s="769">
        <v>0</v>
      </c>
      <c r="AG40" s="769">
        <v>1</v>
      </c>
      <c r="AH40" s="769">
        <v>0</v>
      </c>
      <c r="AI40" s="769">
        <v>0</v>
      </c>
      <c r="AJ40" s="769">
        <v>0</v>
      </c>
      <c r="AK40" s="769">
        <v>0</v>
      </c>
      <c r="AL40" s="769">
        <v>0</v>
      </c>
      <c r="AM40" s="769">
        <v>0</v>
      </c>
      <c r="AN40" s="770">
        <v>0</v>
      </c>
      <c r="AO40" s="768">
        <v>2</v>
      </c>
      <c r="AP40" s="769">
        <v>1</v>
      </c>
      <c r="AQ40" s="769">
        <v>1</v>
      </c>
      <c r="AR40" s="769">
        <v>0</v>
      </c>
      <c r="AS40" s="769">
        <v>0</v>
      </c>
      <c r="AT40" s="769">
        <v>0</v>
      </c>
      <c r="AU40" s="769">
        <v>0</v>
      </c>
      <c r="AV40" s="769">
        <v>0</v>
      </c>
      <c r="AW40" s="769">
        <v>0</v>
      </c>
      <c r="AX40" s="770">
        <v>0</v>
      </c>
      <c r="AY40" s="768">
        <v>10</v>
      </c>
      <c r="AZ40" s="769">
        <v>1</v>
      </c>
      <c r="BA40" s="769">
        <v>1</v>
      </c>
      <c r="BB40" s="769">
        <v>0</v>
      </c>
      <c r="BC40" s="769">
        <v>0</v>
      </c>
      <c r="BD40" s="769">
        <v>0</v>
      </c>
      <c r="BE40" s="769">
        <v>0</v>
      </c>
      <c r="BF40" s="769">
        <v>0</v>
      </c>
      <c r="BG40" s="769">
        <v>0</v>
      </c>
      <c r="BH40" s="770">
        <v>0</v>
      </c>
      <c r="BI40" s="768">
        <v>7</v>
      </c>
      <c r="BJ40" s="769">
        <v>1</v>
      </c>
      <c r="BK40" s="769">
        <v>0</v>
      </c>
      <c r="BL40" s="769">
        <v>0</v>
      </c>
      <c r="BM40" s="769">
        <v>0</v>
      </c>
      <c r="BN40" s="769">
        <v>0</v>
      </c>
      <c r="BO40" s="769">
        <v>0</v>
      </c>
      <c r="BP40" s="769">
        <v>0</v>
      </c>
      <c r="BQ40" s="769">
        <v>0</v>
      </c>
      <c r="BR40" s="770">
        <v>0</v>
      </c>
      <c r="BS40" s="768">
        <v>6</v>
      </c>
      <c r="BT40" s="769">
        <v>4</v>
      </c>
      <c r="BU40" s="769">
        <v>30</v>
      </c>
      <c r="BV40" s="769">
        <v>0</v>
      </c>
      <c r="BW40" s="769">
        <v>0</v>
      </c>
      <c r="BX40" s="769">
        <v>0</v>
      </c>
      <c r="BY40" s="769">
        <v>0</v>
      </c>
      <c r="BZ40" s="769">
        <v>0</v>
      </c>
      <c r="CA40" s="769">
        <v>0</v>
      </c>
      <c r="CB40" s="770">
        <v>0</v>
      </c>
      <c r="CC40" s="768">
        <v>1</v>
      </c>
      <c r="CD40" s="769">
        <v>2</v>
      </c>
      <c r="CE40" s="769">
        <v>0</v>
      </c>
      <c r="CF40" s="769">
        <v>0</v>
      </c>
      <c r="CG40" s="769">
        <v>0</v>
      </c>
      <c r="CH40" s="769">
        <v>0</v>
      </c>
      <c r="CI40" s="769">
        <v>0</v>
      </c>
      <c r="CJ40" s="769">
        <v>0</v>
      </c>
      <c r="CK40" s="769">
        <v>0</v>
      </c>
      <c r="CL40" s="770">
        <v>0</v>
      </c>
      <c r="CM40" s="768">
        <v>8</v>
      </c>
      <c r="CN40" s="769">
        <v>1</v>
      </c>
      <c r="CO40" s="769">
        <v>0</v>
      </c>
      <c r="CP40" s="769">
        <v>0</v>
      </c>
      <c r="CQ40" s="769">
        <v>0</v>
      </c>
      <c r="CR40" s="769">
        <v>0</v>
      </c>
      <c r="CS40" s="769">
        <v>0</v>
      </c>
      <c r="CT40" s="769">
        <v>0</v>
      </c>
      <c r="CU40" s="769">
        <v>0</v>
      </c>
      <c r="CV40" s="770">
        <v>0</v>
      </c>
      <c r="CW40" s="768">
        <v>2</v>
      </c>
      <c r="CX40" s="769">
        <v>0</v>
      </c>
      <c r="CY40" s="769">
        <v>0</v>
      </c>
      <c r="CZ40" s="769">
        <v>0</v>
      </c>
      <c r="DA40" s="769">
        <v>0</v>
      </c>
      <c r="DB40" s="769">
        <v>0</v>
      </c>
      <c r="DC40" s="769">
        <v>0</v>
      </c>
      <c r="DD40" s="769">
        <v>0</v>
      </c>
      <c r="DE40" s="769">
        <v>0</v>
      </c>
      <c r="DF40" s="770">
        <v>0</v>
      </c>
      <c r="DG40" s="768">
        <v>2</v>
      </c>
      <c r="DH40" s="769">
        <v>0</v>
      </c>
      <c r="DI40" s="769">
        <v>0</v>
      </c>
      <c r="DJ40" s="546"/>
      <c r="DK40" s="546"/>
      <c r="DL40" s="546"/>
      <c r="DM40" s="546"/>
      <c r="DN40" s="546"/>
      <c r="DO40" s="546"/>
      <c r="DP40" s="547"/>
      <c r="DQ40" s="545"/>
      <c r="DR40" s="546"/>
      <c r="DS40" s="546"/>
      <c r="DT40" s="546"/>
      <c r="DU40" s="546"/>
      <c r="DV40" s="546"/>
      <c r="DW40" s="546"/>
      <c r="DX40" s="546"/>
      <c r="DY40" s="546"/>
      <c r="DZ40" s="547"/>
      <c r="EA40" s="545"/>
      <c r="EB40" s="546"/>
      <c r="EC40" s="546"/>
      <c r="ED40" s="546"/>
      <c r="EE40" s="546"/>
      <c r="EF40" s="546"/>
      <c r="EG40" s="546"/>
      <c r="EH40" s="546"/>
      <c r="EI40" s="546"/>
      <c r="EJ40" s="547"/>
      <c r="EK40" s="545"/>
      <c r="EL40" s="546"/>
      <c r="EM40" s="546"/>
      <c r="EN40" s="546"/>
      <c r="EO40" s="546"/>
      <c r="EP40" s="546"/>
      <c r="EQ40" s="546"/>
      <c r="ER40" s="546"/>
      <c r="ES40" s="546"/>
      <c r="ET40" s="547"/>
      <c r="EU40" s="545"/>
      <c r="EV40" s="546"/>
      <c r="EW40" s="546"/>
      <c r="EX40" s="546"/>
      <c r="EY40" s="546"/>
      <c r="EZ40" s="546"/>
      <c r="FA40" s="546"/>
      <c r="FB40" s="546"/>
      <c r="FC40" s="546"/>
      <c r="FD40" s="547"/>
      <c r="FE40" s="545"/>
      <c r="FF40" s="546"/>
      <c r="FG40" s="546"/>
      <c r="FH40" s="546"/>
      <c r="FI40" s="546"/>
      <c r="FJ40" s="546"/>
      <c r="FK40" s="546"/>
      <c r="FL40" s="546"/>
      <c r="FM40" s="546"/>
      <c r="FN40" s="547"/>
      <c r="FO40" s="545"/>
      <c r="FP40" s="546"/>
      <c r="FQ40" s="546"/>
      <c r="FR40" s="546"/>
      <c r="FS40" s="546"/>
      <c r="FT40" s="546"/>
      <c r="FU40" s="546"/>
      <c r="FV40" s="546"/>
      <c r="FW40" s="546"/>
      <c r="FX40" s="547"/>
      <c r="FY40" s="545"/>
      <c r="FZ40" s="546"/>
      <c r="GA40" s="546"/>
      <c r="GB40" s="546"/>
      <c r="GC40" s="546"/>
      <c r="GD40" s="546"/>
      <c r="GE40" s="546"/>
      <c r="GF40" s="546"/>
      <c r="GG40" s="546"/>
      <c r="GH40" s="547"/>
      <c r="GI40" s="545"/>
      <c r="GJ40" s="546"/>
      <c r="GK40" s="546"/>
      <c r="GL40" s="546"/>
      <c r="GM40" s="546"/>
      <c r="GN40" s="546"/>
      <c r="GO40" s="546"/>
      <c r="GP40" s="546"/>
      <c r="GQ40" s="546"/>
      <c r="GR40" s="547"/>
      <c r="GS40" s="545"/>
      <c r="GT40" s="546"/>
      <c r="GU40" s="546"/>
      <c r="GV40" s="546"/>
      <c r="GW40" s="546"/>
      <c r="GX40" s="546"/>
      <c r="GY40" s="546"/>
      <c r="GZ40" s="546"/>
      <c r="HA40" s="546"/>
      <c r="HB40" s="547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 t="shared" si="77"/>
        <v>139</v>
      </c>
      <c r="HN40" s="281">
        <f t="shared" si="79"/>
        <v>139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1" t="e">
        <f t="shared" si="80"/>
        <v>#REF!</v>
      </c>
      <c r="HQ40" s="84"/>
      <c r="HR40" s="282">
        <f t="shared" si="81"/>
        <v>87</v>
      </c>
      <c r="HS40" s="282">
        <f t="shared" si="82"/>
        <v>16</v>
      </c>
      <c r="HT40" s="282">
        <f t="shared" si="83"/>
        <v>36</v>
      </c>
      <c r="HU40" s="282">
        <f t="shared" si="84"/>
        <v>0</v>
      </c>
      <c r="HV40" s="282">
        <f t="shared" si="85"/>
        <v>0</v>
      </c>
      <c r="HW40" s="282">
        <f t="shared" si="86"/>
        <v>0</v>
      </c>
      <c r="HX40" s="282">
        <f t="shared" si="87"/>
        <v>0</v>
      </c>
      <c r="HY40" s="282">
        <f t="shared" si="88"/>
        <v>0</v>
      </c>
      <c r="HZ40" s="282">
        <f t="shared" si="89"/>
        <v>0</v>
      </c>
      <c r="IA40" s="282">
        <f t="shared" si="90"/>
        <v>0</v>
      </c>
      <c r="IK40" s="98" t="e">
        <f t="shared" si="78"/>
        <v>#REF!</v>
      </c>
    </row>
    <row r="41" spans="1:245" s="32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771">
        <v>29</v>
      </c>
      <c r="L41" s="707">
        <v>5</v>
      </c>
      <c r="M41" s="707">
        <v>5</v>
      </c>
      <c r="N41" s="707">
        <v>0</v>
      </c>
      <c r="O41" s="707">
        <v>0</v>
      </c>
      <c r="P41" s="707">
        <v>0</v>
      </c>
      <c r="Q41" s="707">
        <v>0</v>
      </c>
      <c r="R41" s="707">
        <v>0</v>
      </c>
      <c r="S41" s="707">
        <v>0</v>
      </c>
      <c r="T41" s="772">
        <v>0</v>
      </c>
      <c r="U41" s="771">
        <v>17</v>
      </c>
      <c r="V41" s="707">
        <v>6</v>
      </c>
      <c r="W41" s="707">
        <v>4</v>
      </c>
      <c r="X41" s="707">
        <v>0</v>
      </c>
      <c r="Y41" s="707">
        <v>0</v>
      </c>
      <c r="Z41" s="707">
        <v>0</v>
      </c>
      <c r="AA41" s="707">
        <v>0</v>
      </c>
      <c r="AB41" s="707">
        <v>0</v>
      </c>
      <c r="AC41" s="707">
        <v>0</v>
      </c>
      <c r="AD41" s="772">
        <v>0</v>
      </c>
      <c r="AE41" s="771">
        <v>4</v>
      </c>
      <c r="AF41" s="707">
        <v>1</v>
      </c>
      <c r="AG41" s="707">
        <v>2</v>
      </c>
      <c r="AH41" s="707">
        <v>0</v>
      </c>
      <c r="AI41" s="707">
        <v>0</v>
      </c>
      <c r="AJ41" s="707">
        <v>0</v>
      </c>
      <c r="AK41" s="707">
        <v>0</v>
      </c>
      <c r="AL41" s="707">
        <v>0</v>
      </c>
      <c r="AM41" s="707">
        <v>0</v>
      </c>
      <c r="AN41" s="772">
        <v>0</v>
      </c>
      <c r="AO41" s="771">
        <v>4</v>
      </c>
      <c r="AP41" s="707">
        <v>0</v>
      </c>
      <c r="AQ41" s="707">
        <v>0</v>
      </c>
      <c r="AR41" s="707">
        <v>0</v>
      </c>
      <c r="AS41" s="707">
        <v>0</v>
      </c>
      <c r="AT41" s="707">
        <v>0</v>
      </c>
      <c r="AU41" s="707">
        <v>0</v>
      </c>
      <c r="AV41" s="707">
        <v>0</v>
      </c>
      <c r="AW41" s="707">
        <v>0</v>
      </c>
      <c r="AX41" s="772">
        <v>0</v>
      </c>
      <c r="AY41" s="771">
        <v>12</v>
      </c>
      <c r="AZ41" s="707">
        <v>2</v>
      </c>
      <c r="BA41" s="707">
        <v>2</v>
      </c>
      <c r="BB41" s="707">
        <v>0</v>
      </c>
      <c r="BC41" s="707">
        <v>0</v>
      </c>
      <c r="BD41" s="707">
        <v>0</v>
      </c>
      <c r="BE41" s="707">
        <v>0</v>
      </c>
      <c r="BF41" s="707">
        <v>0</v>
      </c>
      <c r="BG41" s="707">
        <v>0</v>
      </c>
      <c r="BH41" s="772">
        <v>0</v>
      </c>
      <c r="BI41" s="771">
        <v>11</v>
      </c>
      <c r="BJ41" s="707">
        <v>2</v>
      </c>
      <c r="BK41" s="707">
        <v>1</v>
      </c>
      <c r="BL41" s="707">
        <v>0</v>
      </c>
      <c r="BM41" s="707">
        <v>0</v>
      </c>
      <c r="BN41" s="707">
        <v>0</v>
      </c>
      <c r="BO41" s="707">
        <v>0</v>
      </c>
      <c r="BP41" s="707">
        <v>0</v>
      </c>
      <c r="BQ41" s="707">
        <v>0</v>
      </c>
      <c r="BR41" s="772">
        <v>0</v>
      </c>
      <c r="BS41" s="771">
        <v>4</v>
      </c>
      <c r="BT41" s="707">
        <v>11</v>
      </c>
      <c r="BU41" s="707">
        <v>44</v>
      </c>
      <c r="BV41" s="707">
        <v>0</v>
      </c>
      <c r="BW41" s="707">
        <v>0</v>
      </c>
      <c r="BX41" s="707">
        <v>0</v>
      </c>
      <c r="BY41" s="707">
        <v>0</v>
      </c>
      <c r="BZ41" s="707">
        <v>0</v>
      </c>
      <c r="CA41" s="707">
        <v>0</v>
      </c>
      <c r="CB41" s="772">
        <v>0</v>
      </c>
      <c r="CC41" s="771">
        <v>2</v>
      </c>
      <c r="CD41" s="707">
        <v>3</v>
      </c>
      <c r="CE41" s="707">
        <v>0</v>
      </c>
      <c r="CF41" s="707">
        <v>0</v>
      </c>
      <c r="CG41" s="707">
        <v>0</v>
      </c>
      <c r="CH41" s="707">
        <v>0</v>
      </c>
      <c r="CI41" s="707">
        <v>0</v>
      </c>
      <c r="CJ41" s="707">
        <v>0</v>
      </c>
      <c r="CK41" s="707">
        <v>0</v>
      </c>
      <c r="CL41" s="772">
        <v>0</v>
      </c>
      <c r="CM41" s="771">
        <v>5</v>
      </c>
      <c r="CN41" s="707">
        <v>2</v>
      </c>
      <c r="CO41" s="707">
        <v>2</v>
      </c>
      <c r="CP41" s="707">
        <v>0</v>
      </c>
      <c r="CQ41" s="707">
        <v>0</v>
      </c>
      <c r="CR41" s="707">
        <v>0</v>
      </c>
      <c r="CS41" s="707">
        <v>0</v>
      </c>
      <c r="CT41" s="707">
        <v>0</v>
      </c>
      <c r="CU41" s="707">
        <v>0</v>
      </c>
      <c r="CV41" s="772">
        <v>0</v>
      </c>
      <c r="CW41" s="771">
        <v>1</v>
      </c>
      <c r="CX41" s="707">
        <v>0</v>
      </c>
      <c r="CY41" s="707">
        <v>0</v>
      </c>
      <c r="CZ41" s="707">
        <v>0</v>
      </c>
      <c r="DA41" s="707">
        <v>0</v>
      </c>
      <c r="DB41" s="707">
        <v>0</v>
      </c>
      <c r="DC41" s="707">
        <v>0</v>
      </c>
      <c r="DD41" s="707">
        <v>0</v>
      </c>
      <c r="DE41" s="707">
        <v>0</v>
      </c>
      <c r="DF41" s="772">
        <v>0</v>
      </c>
      <c r="DG41" s="771">
        <v>1</v>
      </c>
      <c r="DH41" s="707">
        <v>0</v>
      </c>
      <c r="DI41" s="707">
        <v>0</v>
      </c>
      <c r="DJ41" s="549"/>
      <c r="DK41" s="549"/>
      <c r="DL41" s="549"/>
      <c r="DM41" s="549"/>
      <c r="DN41" s="549"/>
      <c r="DO41" s="549"/>
      <c r="DP41" s="550"/>
      <c r="DQ41" s="548"/>
      <c r="DR41" s="549"/>
      <c r="DS41" s="549"/>
      <c r="DT41" s="549"/>
      <c r="DU41" s="549"/>
      <c r="DV41" s="549"/>
      <c r="DW41" s="549"/>
      <c r="DX41" s="549"/>
      <c r="DY41" s="549"/>
      <c r="DZ41" s="550"/>
      <c r="EA41" s="548"/>
      <c r="EB41" s="549"/>
      <c r="EC41" s="549"/>
      <c r="ED41" s="549"/>
      <c r="EE41" s="549"/>
      <c r="EF41" s="549"/>
      <c r="EG41" s="549"/>
      <c r="EH41" s="549"/>
      <c r="EI41" s="549"/>
      <c r="EJ41" s="550"/>
      <c r="EK41" s="548"/>
      <c r="EL41" s="549"/>
      <c r="EM41" s="549"/>
      <c r="EN41" s="549"/>
      <c r="EO41" s="549"/>
      <c r="EP41" s="549"/>
      <c r="EQ41" s="549"/>
      <c r="ER41" s="549"/>
      <c r="ES41" s="549"/>
      <c r="ET41" s="550"/>
      <c r="EU41" s="548"/>
      <c r="EV41" s="549"/>
      <c r="EW41" s="549"/>
      <c r="EX41" s="549"/>
      <c r="EY41" s="549"/>
      <c r="EZ41" s="549"/>
      <c r="FA41" s="549"/>
      <c r="FB41" s="549"/>
      <c r="FC41" s="549"/>
      <c r="FD41" s="550"/>
      <c r="FE41" s="548"/>
      <c r="FF41" s="549"/>
      <c r="FG41" s="549"/>
      <c r="FH41" s="549"/>
      <c r="FI41" s="549"/>
      <c r="FJ41" s="549"/>
      <c r="FK41" s="549"/>
      <c r="FL41" s="549"/>
      <c r="FM41" s="549"/>
      <c r="FN41" s="550"/>
      <c r="FO41" s="548"/>
      <c r="FP41" s="549"/>
      <c r="FQ41" s="549"/>
      <c r="FR41" s="549"/>
      <c r="FS41" s="549"/>
      <c r="FT41" s="549"/>
      <c r="FU41" s="549"/>
      <c r="FV41" s="549"/>
      <c r="FW41" s="549"/>
      <c r="FX41" s="550"/>
      <c r="FY41" s="548"/>
      <c r="FZ41" s="549"/>
      <c r="GA41" s="549"/>
      <c r="GB41" s="549"/>
      <c r="GC41" s="549"/>
      <c r="GD41" s="549"/>
      <c r="GE41" s="549"/>
      <c r="GF41" s="549"/>
      <c r="GG41" s="549"/>
      <c r="GH41" s="550"/>
      <c r="GI41" s="548"/>
      <c r="GJ41" s="549"/>
      <c r="GK41" s="549"/>
      <c r="GL41" s="549"/>
      <c r="GM41" s="549"/>
      <c r="GN41" s="549"/>
      <c r="GO41" s="549"/>
      <c r="GP41" s="549"/>
      <c r="GQ41" s="549"/>
      <c r="GR41" s="550"/>
      <c r="GS41" s="548"/>
      <c r="GT41" s="549"/>
      <c r="GU41" s="549"/>
      <c r="GV41" s="549"/>
      <c r="GW41" s="549"/>
      <c r="GX41" s="549"/>
      <c r="GY41" s="549"/>
      <c r="GZ41" s="549"/>
      <c r="HA41" s="549"/>
      <c r="HB41" s="550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77"/>
        <v>182</v>
      </c>
      <c r="HN41" s="83">
        <f t="shared" si="79"/>
        <v>321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80"/>
        <v>#REF!</v>
      </c>
      <c r="HQ41" s="84"/>
      <c r="HR41" s="85">
        <f t="shared" ref="HR41:HS43" si="91">+K41+U41+AE41+AO41+AY41+BI41+BS41+CC41+CM41+CW41+DG41+DQ41+EA41+EK41+EU41+FE41+FO41+FY41+GI41+GS41</f>
        <v>90</v>
      </c>
      <c r="HS41" s="85">
        <f t="shared" si="91"/>
        <v>32</v>
      </c>
      <c r="HT41" s="85">
        <f t="shared" si="83"/>
        <v>60</v>
      </c>
      <c r="HU41" s="85">
        <f t="shared" si="84"/>
        <v>0</v>
      </c>
      <c r="HV41" s="85">
        <f t="shared" si="85"/>
        <v>0</v>
      </c>
      <c r="HW41" s="85">
        <f t="shared" si="86"/>
        <v>0</v>
      </c>
      <c r="HX41" s="85">
        <f t="shared" si="87"/>
        <v>0</v>
      </c>
      <c r="HY41" s="85">
        <f t="shared" si="88"/>
        <v>0</v>
      </c>
      <c r="HZ41" s="85">
        <f t="shared" si="89"/>
        <v>0</v>
      </c>
      <c r="IA41" s="85">
        <f t="shared" si="90"/>
        <v>0</v>
      </c>
      <c r="IK41" s="98" t="e">
        <f t="shared" si="78"/>
        <v>#REF!</v>
      </c>
    </row>
    <row r="42" spans="1:245" s="32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773">
        <v>36</v>
      </c>
      <c r="L42" s="708">
        <v>8</v>
      </c>
      <c r="M42" s="708">
        <v>4</v>
      </c>
      <c r="N42" s="707">
        <v>0</v>
      </c>
      <c r="O42" s="707">
        <v>0</v>
      </c>
      <c r="P42" s="707">
        <v>0</v>
      </c>
      <c r="Q42" s="707">
        <v>0</v>
      </c>
      <c r="R42" s="707">
        <v>0</v>
      </c>
      <c r="S42" s="707">
        <v>0</v>
      </c>
      <c r="T42" s="772">
        <v>0</v>
      </c>
      <c r="U42" s="773">
        <v>27</v>
      </c>
      <c r="V42" s="708">
        <v>5</v>
      </c>
      <c r="W42" s="708">
        <v>3</v>
      </c>
      <c r="X42" s="707">
        <v>0</v>
      </c>
      <c r="Y42" s="707">
        <v>0</v>
      </c>
      <c r="Z42" s="707">
        <v>0</v>
      </c>
      <c r="AA42" s="707">
        <v>0</v>
      </c>
      <c r="AB42" s="707">
        <v>0</v>
      </c>
      <c r="AC42" s="707">
        <v>0</v>
      </c>
      <c r="AD42" s="772">
        <v>0</v>
      </c>
      <c r="AE42" s="773">
        <v>10</v>
      </c>
      <c r="AF42" s="708">
        <v>0</v>
      </c>
      <c r="AG42" s="708">
        <v>0</v>
      </c>
      <c r="AH42" s="707">
        <v>0</v>
      </c>
      <c r="AI42" s="707">
        <v>0</v>
      </c>
      <c r="AJ42" s="707">
        <v>0</v>
      </c>
      <c r="AK42" s="707">
        <v>0</v>
      </c>
      <c r="AL42" s="707">
        <v>0</v>
      </c>
      <c r="AM42" s="707">
        <v>0</v>
      </c>
      <c r="AN42" s="772">
        <v>0</v>
      </c>
      <c r="AO42" s="773">
        <v>10</v>
      </c>
      <c r="AP42" s="708">
        <v>0</v>
      </c>
      <c r="AQ42" s="708">
        <v>0</v>
      </c>
      <c r="AR42" s="707">
        <v>0</v>
      </c>
      <c r="AS42" s="707">
        <v>0</v>
      </c>
      <c r="AT42" s="707">
        <v>0</v>
      </c>
      <c r="AU42" s="707">
        <v>0</v>
      </c>
      <c r="AV42" s="707">
        <v>0</v>
      </c>
      <c r="AW42" s="707">
        <v>0</v>
      </c>
      <c r="AX42" s="772">
        <v>0</v>
      </c>
      <c r="AY42" s="773">
        <v>19</v>
      </c>
      <c r="AZ42" s="708">
        <v>3</v>
      </c>
      <c r="BA42" s="708">
        <v>3</v>
      </c>
      <c r="BB42" s="707">
        <v>0</v>
      </c>
      <c r="BC42" s="707">
        <v>0</v>
      </c>
      <c r="BD42" s="707">
        <v>0</v>
      </c>
      <c r="BE42" s="707">
        <v>0</v>
      </c>
      <c r="BF42" s="707">
        <v>0</v>
      </c>
      <c r="BG42" s="707">
        <v>0</v>
      </c>
      <c r="BH42" s="772">
        <v>0</v>
      </c>
      <c r="BI42" s="773">
        <v>20</v>
      </c>
      <c r="BJ42" s="708">
        <v>2</v>
      </c>
      <c r="BK42" s="708">
        <v>0</v>
      </c>
      <c r="BL42" s="707">
        <v>0</v>
      </c>
      <c r="BM42" s="707">
        <v>0</v>
      </c>
      <c r="BN42" s="707">
        <v>0</v>
      </c>
      <c r="BO42" s="707">
        <v>0</v>
      </c>
      <c r="BP42" s="707">
        <v>0</v>
      </c>
      <c r="BQ42" s="707">
        <v>0</v>
      </c>
      <c r="BR42" s="772">
        <v>0</v>
      </c>
      <c r="BS42" s="773">
        <v>10</v>
      </c>
      <c r="BT42" s="708">
        <v>5</v>
      </c>
      <c r="BU42" s="708">
        <v>46</v>
      </c>
      <c r="BV42" s="707">
        <v>0</v>
      </c>
      <c r="BW42" s="707">
        <v>0</v>
      </c>
      <c r="BX42" s="707">
        <v>0</v>
      </c>
      <c r="BY42" s="707">
        <v>0</v>
      </c>
      <c r="BZ42" s="707">
        <v>0</v>
      </c>
      <c r="CA42" s="707">
        <v>0</v>
      </c>
      <c r="CB42" s="772">
        <v>0</v>
      </c>
      <c r="CC42" s="773">
        <v>0</v>
      </c>
      <c r="CD42" s="708">
        <v>3</v>
      </c>
      <c r="CE42" s="708">
        <v>1</v>
      </c>
      <c r="CF42" s="707">
        <v>0</v>
      </c>
      <c r="CG42" s="707">
        <v>0</v>
      </c>
      <c r="CH42" s="707">
        <v>0</v>
      </c>
      <c r="CI42" s="707">
        <v>0</v>
      </c>
      <c r="CJ42" s="707">
        <v>0</v>
      </c>
      <c r="CK42" s="707">
        <v>0</v>
      </c>
      <c r="CL42" s="772">
        <v>0</v>
      </c>
      <c r="CM42" s="773">
        <v>7</v>
      </c>
      <c r="CN42" s="708">
        <v>1</v>
      </c>
      <c r="CO42" s="708">
        <v>2</v>
      </c>
      <c r="CP42" s="707">
        <v>0</v>
      </c>
      <c r="CQ42" s="707">
        <v>0</v>
      </c>
      <c r="CR42" s="707">
        <v>0</v>
      </c>
      <c r="CS42" s="707">
        <v>0</v>
      </c>
      <c r="CT42" s="707">
        <v>0</v>
      </c>
      <c r="CU42" s="707">
        <v>0</v>
      </c>
      <c r="CV42" s="772">
        <v>0</v>
      </c>
      <c r="CW42" s="773">
        <v>2</v>
      </c>
      <c r="CX42" s="708">
        <v>0</v>
      </c>
      <c r="CY42" s="708">
        <v>0</v>
      </c>
      <c r="CZ42" s="707">
        <v>0</v>
      </c>
      <c r="DA42" s="707">
        <v>0</v>
      </c>
      <c r="DB42" s="707">
        <v>0</v>
      </c>
      <c r="DC42" s="707">
        <v>0</v>
      </c>
      <c r="DD42" s="707">
        <v>0</v>
      </c>
      <c r="DE42" s="707">
        <v>0</v>
      </c>
      <c r="DF42" s="772">
        <v>0</v>
      </c>
      <c r="DG42" s="773">
        <v>0</v>
      </c>
      <c r="DH42" s="708">
        <v>0</v>
      </c>
      <c r="DI42" s="708">
        <v>0</v>
      </c>
      <c r="DJ42" s="549"/>
      <c r="DK42" s="549"/>
      <c r="DL42" s="549"/>
      <c r="DM42" s="549"/>
      <c r="DN42" s="549"/>
      <c r="DO42" s="549"/>
      <c r="DP42" s="550"/>
      <c r="DQ42" s="551"/>
      <c r="DR42" s="552"/>
      <c r="DS42" s="552"/>
      <c r="DT42" s="549"/>
      <c r="DU42" s="549"/>
      <c r="DV42" s="549"/>
      <c r="DW42" s="549"/>
      <c r="DX42" s="549"/>
      <c r="DY42" s="549"/>
      <c r="DZ42" s="550"/>
      <c r="EA42" s="551"/>
      <c r="EB42" s="552"/>
      <c r="EC42" s="552"/>
      <c r="ED42" s="549"/>
      <c r="EE42" s="549"/>
      <c r="EF42" s="549"/>
      <c r="EG42" s="549"/>
      <c r="EH42" s="549"/>
      <c r="EI42" s="549"/>
      <c r="EJ42" s="550"/>
      <c r="EK42" s="551"/>
      <c r="EL42" s="552"/>
      <c r="EM42" s="552"/>
      <c r="EN42" s="549"/>
      <c r="EO42" s="549"/>
      <c r="EP42" s="549"/>
      <c r="EQ42" s="549"/>
      <c r="ER42" s="549"/>
      <c r="ES42" s="549"/>
      <c r="ET42" s="550"/>
      <c r="EU42" s="551"/>
      <c r="EV42" s="552"/>
      <c r="EW42" s="552"/>
      <c r="EX42" s="549"/>
      <c r="EY42" s="549"/>
      <c r="EZ42" s="549"/>
      <c r="FA42" s="549"/>
      <c r="FB42" s="549"/>
      <c r="FC42" s="549"/>
      <c r="FD42" s="550"/>
      <c r="FE42" s="551"/>
      <c r="FF42" s="552"/>
      <c r="FG42" s="552"/>
      <c r="FH42" s="549"/>
      <c r="FI42" s="549"/>
      <c r="FJ42" s="549"/>
      <c r="FK42" s="549"/>
      <c r="FL42" s="549"/>
      <c r="FM42" s="549"/>
      <c r="FN42" s="550"/>
      <c r="FO42" s="551"/>
      <c r="FP42" s="552"/>
      <c r="FQ42" s="552"/>
      <c r="FR42" s="549"/>
      <c r="FS42" s="549"/>
      <c r="FT42" s="549"/>
      <c r="FU42" s="549"/>
      <c r="FV42" s="549"/>
      <c r="FW42" s="549"/>
      <c r="FX42" s="550"/>
      <c r="FY42" s="551"/>
      <c r="FZ42" s="552"/>
      <c r="GA42" s="552"/>
      <c r="GB42" s="549"/>
      <c r="GC42" s="549"/>
      <c r="GD42" s="549"/>
      <c r="GE42" s="549"/>
      <c r="GF42" s="549"/>
      <c r="GG42" s="549"/>
      <c r="GH42" s="550"/>
      <c r="GI42" s="551"/>
      <c r="GJ42" s="552"/>
      <c r="GK42" s="552"/>
      <c r="GL42" s="549"/>
      <c r="GM42" s="549"/>
      <c r="GN42" s="549"/>
      <c r="GO42" s="549"/>
      <c r="GP42" s="549"/>
      <c r="GQ42" s="549"/>
      <c r="GR42" s="550"/>
      <c r="GS42" s="551"/>
      <c r="GT42" s="552"/>
      <c r="GU42" s="552"/>
      <c r="GV42" s="549"/>
      <c r="GW42" s="549"/>
      <c r="GX42" s="549"/>
      <c r="GY42" s="549"/>
      <c r="GZ42" s="549"/>
      <c r="HA42" s="549"/>
      <c r="HB42" s="550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77"/>
        <v>227</v>
      </c>
      <c r="HN42" s="83">
        <f t="shared" si="79"/>
        <v>548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80"/>
        <v>#REF!</v>
      </c>
      <c r="HQ42" s="84"/>
      <c r="HR42" s="85">
        <f t="shared" si="91"/>
        <v>141</v>
      </c>
      <c r="HS42" s="85">
        <f t="shared" si="91"/>
        <v>27</v>
      </c>
      <c r="HT42" s="85">
        <f t="shared" si="83"/>
        <v>59</v>
      </c>
      <c r="HU42" s="85">
        <f t="shared" si="84"/>
        <v>0</v>
      </c>
      <c r="HV42" s="85">
        <f t="shared" si="85"/>
        <v>0</v>
      </c>
      <c r="HW42" s="85">
        <f t="shared" si="86"/>
        <v>0</v>
      </c>
      <c r="HX42" s="85">
        <f t="shared" si="87"/>
        <v>0</v>
      </c>
      <c r="HY42" s="85">
        <f t="shared" si="88"/>
        <v>0</v>
      </c>
      <c r="HZ42" s="85">
        <f t="shared" si="89"/>
        <v>0</v>
      </c>
      <c r="IA42" s="85">
        <f t="shared" si="90"/>
        <v>0</v>
      </c>
      <c r="IK42" s="98" t="e">
        <f t="shared" si="78"/>
        <v>#REF!</v>
      </c>
    </row>
    <row r="43" spans="1:245" s="32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6" t="s">
        <v>85</v>
      </c>
      <c r="K43" s="774">
        <v>37</v>
      </c>
      <c r="L43" s="775">
        <v>10</v>
      </c>
      <c r="M43" s="775">
        <v>6</v>
      </c>
      <c r="N43" s="775">
        <v>0</v>
      </c>
      <c r="O43" s="775">
        <v>0</v>
      </c>
      <c r="P43" s="775">
        <v>0</v>
      </c>
      <c r="Q43" s="775">
        <v>0</v>
      </c>
      <c r="R43" s="775">
        <v>0</v>
      </c>
      <c r="S43" s="775">
        <v>0</v>
      </c>
      <c r="T43" s="776">
        <v>0</v>
      </c>
      <c r="U43" s="774">
        <v>34</v>
      </c>
      <c r="V43" s="775">
        <v>3</v>
      </c>
      <c r="W43" s="775">
        <v>3</v>
      </c>
      <c r="X43" s="777">
        <v>0</v>
      </c>
      <c r="Y43" s="777">
        <v>0</v>
      </c>
      <c r="Z43" s="777">
        <v>0</v>
      </c>
      <c r="AA43" s="777">
        <v>0</v>
      </c>
      <c r="AB43" s="777">
        <v>0</v>
      </c>
      <c r="AC43" s="777">
        <v>0</v>
      </c>
      <c r="AD43" s="776">
        <v>0</v>
      </c>
      <c r="AE43" s="774">
        <v>9</v>
      </c>
      <c r="AF43" s="775">
        <v>1</v>
      </c>
      <c r="AG43" s="775">
        <v>0</v>
      </c>
      <c r="AH43" s="777">
        <v>0</v>
      </c>
      <c r="AI43" s="777">
        <v>0</v>
      </c>
      <c r="AJ43" s="777">
        <v>0</v>
      </c>
      <c r="AK43" s="777">
        <v>0</v>
      </c>
      <c r="AL43" s="777">
        <v>0</v>
      </c>
      <c r="AM43" s="777">
        <v>0</v>
      </c>
      <c r="AN43" s="776">
        <v>0</v>
      </c>
      <c r="AO43" s="774">
        <v>13</v>
      </c>
      <c r="AP43" s="775">
        <v>1</v>
      </c>
      <c r="AQ43" s="775">
        <v>0</v>
      </c>
      <c r="AR43" s="777">
        <v>0</v>
      </c>
      <c r="AS43" s="777">
        <v>0</v>
      </c>
      <c r="AT43" s="777">
        <v>0</v>
      </c>
      <c r="AU43" s="777">
        <v>0</v>
      </c>
      <c r="AV43" s="777">
        <v>0</v>
      </c>
      <c r="AW43" s="777">
        <v>0</v>
      </c>
      <c r="AX43" s="776">
        <v>0</v>
      </c>
      <c r="AY43" s="774">
        <v>13</v>
      </c>
      <c r="AZ43" s="775">
        <v>4</v>
      </c>
      <c r="BA43" s="775">
        <v>4</v>
      </c>
      <c r="BB43" s="777">
        <v>0</v>
      </c>
      <c r="BC43" s="777">
        <v>0</v>
      </c>
      <c r="BD43" s="777">
        <v>0</v>
      </c>
      <c r="BE43" s="777">
        <v>0</v>
      </c>
      <c r="BF43" s="777">
        <v>0</v>
      </c>
      <c r="BG43" s="777">
        <v>0</v>
      </c>
      <c r="BH43" s="776">
        <v>0</v>
      </c>
      <c r="BI43" s="774">
        <v>15</v>
      </c>
      <c r="BJ43" s="775">
        <v>4</v>
      </c>
      <c r="BK43" s="775">
        <v>1</v>
      </c>
      <c r="BL43" s="777">
        <v>0</v>
      </c>
      <c r="BM43" s="777">
        <v>0</v>
      </c>
      <c r="BN43" s="777">
        <v>0</v>
      </c>
      <c r="BO43" s="777">
        <v>0</v>
      </c>
      <c r="BP43" s="777">
        <v>0</v>
      </c>
      <c r="BQ43" s="777">
        <v>0</v>
      </c>
      <c r="BR43" s="776">
        <v>0</v>
      </c>
      <c r="BS43" s="774">
        <v>8</v>
      </c>
      <c r="BT43" s="775">
        <v>10</v>
      </c>
      <c r="BU43" s="775">
        <v>48</v>
      </c>
      <c r="BV43" s="777">
        <v>0</v>
      </c>
      <c r="BW43" s="777">
        <v>0</v>
      </c>
      <c r="BX43" s="777">
        <v>0</v>
      </c>
      <c r="BY43" s="777">
        <v>0</v>
      </c>
      <c r="BZ43" s="777">
        <v>0</v>
      </c>
      <c r="CA43" s="777">
        <v>0</v>
      </c>
      <c r="CB43" s="776">
        <v>0</v>
      </c>
      <c r="CC43" s="774">
        <v>2</v>
      </c>
      <c r="CD43" s="775">
        <v>4</v>
      </c>
      <c r="CE43" s="775">
        <v>2</v>
      </c>
      <c r="CF43" s="777">
        <v>0</v>
      </c>
      <c r="CG43" s="777">
        <v>0</v>
      </c>
      <c r="CH43" s="777">
        <v>0</v>
      </c>
      <c r="CI43" s="777">
        <v>0</v>
      </c>
      <c r="CJ43" s="777">
        <v>0</v>
      </c>
      <c r="CK43" s="777">
        <v>0</v>
      </c>
      <c r="CL43" s="776">
        <v>0</v>
      </c>
      <c r="CM43" s="774">
        <v>6</v>
      </c>
      <c r="CN43" s="775">
        <v>2</v>
      </c>
      <c r="CO43" s="775">
        <v>1</v>
      </c>
      <c r="CP43" s="777">
        <v>0</v>
      </c>
      <c r="CQ43" s="777">
        <v>0</v>
      </c>
      <c r="CR43" s="777">
        <v>0</v>
      </c>
      <c r="CS43" s="777">
        <v>0</v>
      </c>
      <c r="CT43" s="777">
        <v>0</v>
      </c>
      <c r="CU43" s="777">
        <v>0</v>
      </c>
      <c r="CV43" s="776">
        <v>0</v>
      </c>
      <c r="CW43" s="774">
        <v>1</v>
      </c>
      <c r="CX43" s="775">
        <v>0</v>
      </c>
      <c r="CY43" s="775">
        <v>0</v>
      </c>
      <c r="CZ43" s="777">
        <v>0</v>
      </c>
      <c r="DA43" s="777">
        <v>0</v>
      </c>
      <c r="DB43" s="777">
        <v>0</v>
      </c>
      <c r="DC43" s="777">
        <v>0</v>
      </c>
      <c r="DD43" s="777">
        <v>0</v>
      </c>
      <c r="DE43" s="777">
        <v>0</v>
      </c>
      <c r="DF43" s="776">
        <v>0</v>
      </c>
      <c r="DG43" s="774">
        <v>1</v>
      </c>
      <c r="DH43" s="775">
        <v>0</v>
      </c>
      <c r="DI43" s="775">
        <v>0</v>
      </c>
      <c r="DJ43" s="556"/>
      <c r="DK43" s="556"/>
      <c r="DL43" s="556"/>
      <c r="DM43" s="556"/>
      <c r="DN43" s="556"/>
      <c r="DO43" s="556"/>
      <c r="DP43" s="555"/>
      <c r="DQ43" s="553"/>
      <c r="DR43" s="554"/>
      <c r="DS43" s="554"/>
      <c r="DT43" s="556"/>
      <c r="DU43" s="556"/>
      <c r="DV43" s="556"/>
      <c r="DW43" s="556"/>
      <c r="DX43" s="556"/>
      <c r="DY43" s="556"/>
      <c r="DZ43" s="555"/>
      <c r="EA43" s="553"/>
      <c r="EB43" s="554"/>
      <c r="EC43" s="554"/>
      <c r="ED43" s="556"/>
      <c r="EE43" s="556"/>
      <c r="EF43" s="556"/>
      <c r="EG43" s="556"/>
      <c r="EH43" s="556"/>
      <c r="EI43" s="556"/>
      <c r="EJ43" s="555"/>
      <c r="EK43" s="553"/>
      <c r="EL43" s="554"/>
      <c r="EM43" s="554"/>
      <c r="EN43" s="556"/>
      <c r="EO43" s="556"/>
      <c r="EP43" s="556"/>
      <c r="EQ43" s="556"/>
      <c r="ER43" s="556"/>
      <c r="ES43" s="556"/>
      <c r="ET43" s="555"/>
      <c r="EU43" s="553"/>
      <c r="EV43" s="554"/>
      <c r="EW43" s="554"/>
      <c r="EX43" s="556"/>
      <c r="EY43" s="556"/>
      <c r="EZ43" s="556"/>
      <c r="FA43" s="556"/>
      <c r="FB43" s="556"/>
      <c r="FC43" s="556"/>
      <c r="FD43" s="555"/>
      <c r="FE43" s="553"/>
      <c r="FF43" s="554"/>
      <c r="FG43" s="554"/>
      <c r="FH43" s="556"/>
      <c r="FI43" s="556"/>
      <c r="FJ43" s="556"/>
      <c r="FK43" s="556"/>
      <c r="FL43" s="556"/>
      <c r="FM43" s="556"/>
      <c r="FN43" s="555"/>
      <c r="FO43" s="553"/>
      <c r="FP43" s="554"/>
      <c r="FQ43" s="554"/>
      <c r="FR43" s="556"/>
      <c r="FS43" s="556"/>
      <c r="FT43" s="556"/>
      <c r="FU43" s="556"/>
      <c r="FV43" s="556"/>
      <c r="FW43" s="556"/>
      <c r="FX43" s="555"/>
      <c r="FY43" s="553"/>
      <c r="FZ43" s="554"/>
      <c r="GA43" s="554"/>
      <c r="GB43" s="556"/>
      <c r="GC43" s="556"/>
      <c r="GD43" s="556"/>
      <c r="GE43" s="556"/>
      <c r="GF43" s="556"/>
      <c r="GG43" s="556"/>
      <c r="GH43" s="555"/>
      <c r="GI43" s="553"/>
      <c r="GJ43" s="554"/>
      <c r="GK43" s="554"/>
      <c r="GL43" s="556"/>
      <c r="GM43" s="556"/>
      <c r="GN43" s="556"/>
      <c r="GO43" s="556"/>
      <c r="GP43" s="556"/>
      <c r="GQ43" s="556"/>
      <c r="GR43" s="555"/>
      <c r="GS43" s="553"/>
      <c r="GT43" s="554"/>
      <c r="GU43" s="554"/>
      <c r="GV43" s="556"/>
      <c r="GW43" s="556"/>
      <c r="GX43" s="556"/>
      <c r="GY43" s="556"/>
      <c r="GZ43" s="556"/>
      <c r="HA43" s="556"/>
      <c r="HB43" s="555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77"/>
        <v>243</v>
      </c>
      <c r="HN43" s="283">
        <f t="shared" si="79"/>
        <v>791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3" t="e">
        <f t="shared" si="80"/>
        <v>#REF!</v>
      </c>
      <c r="HQ43" s="84"/>
      <c r="HR43" s="284">
        <f t="shared" si="91"/>
        <v>139</v>
      </c>
      <c r="HS43" s="284">
        <f t="shared" si="91"/>
        <v>39</v>
      </c>
      <c r="HT43" s="284">
        <f t="shared" si="83"/>
        <v>65</v>
      </c>
      <c r="HU43" s="284">
        <f t="shared" si="84"/>
        <v>0</v>
      </c>
      <c r="HV43" s="284">
        <f t="shared" si="85"/>
        <v>0</v>
      </c>
      <c r="HW43" s="284">
        <f t="shared" si="86"/>
        <v>0</v>
      </c>
      <c r="HX43" s="284">
        <f t="shared" si="87"/>
        <v>0</v>
      </c>
      <c r="HY43" s="284">
        <f t="shared" si="88"/>
        <v>0</v>
      </c>
      <c r="HZ43" s="284">
        <f t="shared" si="89"/>
        <v>0</v>
      </c>
      <c r="IA43" s="284">
        <f t="shared" si="90"/>
        <v>0</v>
      </c>
      <c r="IK43" s="98" t="e">
        <f t="shared" si="78"/>
        <v>#REF!</v>
      </c>
    </row>
    <row r="44" spans="1:245" s="32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5" t="s">
        <v>26</v>
      </c>
      <c r="K44" s="761">
        <v>64</v>
      </c>
      <c r="L44" s="762">
        <v>9</v>
      </c>
      <c r="M44" s="762">
        <v>4</v>
      </c>
      <c r="N44" s="762">
        <v>0</v>
      </c>
      <c r="O44" s="762">
        <v>0</v>
      </c>
      <c r="P44" s="762">
        <v>0</v>
      </c>
      <c r="Q44" s="762">
        <v>0</v>
      </c>
      <c r="R44" s="762">
        <v>0</v>
      </c>
      <c r="S44" s="762">
        <v>0</v>
      </c>
      <c r="T44" s="724">
        <v>0</v>
      </c>
      <c r="U44" s="761">
        <v>45</v>
      </c>
      <c r="V44" s="762">
        <v>4</v>
      </c>
      <c r="W44" s="762">
        <v>4</v>
      </c>
      <c r="X44" s="723">
        <v>0</v>
      </c>
      <c r="Y44" s="723">
        <v>0</v>
      </c>
      <c r="Z44" s="723">
        <v>0</v>
      </c>
      <c r="AA44" s="723">
        <v>0</v>
      </c>
      <c r="AB44" s="723">
        <v>0</v>
      </c>
      <c r="AC44" s="723">
        <v>0</v>
      </c>
      <c r="AD44" s="724">
        <v>0</v>
      </c>
      <c r="AE44" s="761">
        <v>9</v>
      </c>
      <c r="AF44" s="762">
        <v>2</v>
      </c>
      <c r="AG44" s="763">
        <v>0</v>
      </c>
      <c r="AH44" s="762">
        <v>0</v>
      </c>
      <c r="AI44" s="723">
        <v>0</v>
      </c>
      <c r="AJ44" s="723">
        <v>0</v>
      </c>
      <c r="AK44" s="723">
        <v>0</v>
      </c>
      <c r="AL44" s="723">
        <v>0</v>
      </c>
      <c r="AM44" s="723">
        <v>0</v>
      </c>
      <c r="AN44" s="724">
        <v>0</v>
      </c>
      <c r="AO44" s="761">
        <v>10</v>
      </c>
      <c r="AP44" s="762">
        <v>1</v>
      </c>
      <c r="AQ44" s="762">
        <v>0</v>
      </c>
      <c r="AR44" s="723">
        <v>0</v>
      </c>
      <c r="AS44" s="723">
        <v>0</v>
      </c>
      <c r="AT44" s="723">
        <v>0</v>
      </c>
      <c r="AU44" s="723">
        <v>0</v>
      </c>
      <c r="AV44" s="723">
        <v>0</v>
      </c>
      <c r="AW44" s="723">
        <v>0</v>
      </c>
      <c r="AX44" s="724">
        <v>0</v>
      </c>
      <c r="AY44" s="761">
        <v>21</v>
      </c>
      <c r="AZ44" s="762">
        <v>3</v>
      </c>
      <c r="BA44" s="762">
        <v>6</v>
      </c>
      <c r="BB44" s="762">
        <v>0</v>
      </c>
      <c r="BC44" s="723">
        <v>0</v>
      </c>
      <c r="BD44" s="723">
        <v>0</v>
      </c>
      <c r="BE44" s="723">
        <v>0</v>
      </c>
      <c r="BF44" s="723">
        <v>0</v>
      </c>
      <c r="BG44" s="723">
        <v>0</v>
      </c>
      <c r="BH44" s="724">
        <v>0</v>
      </c>
      <c r="BI44" s="761">
        <v>24</v>
      </c>
      <c r="BJ44" s="762">
        <v>1</v>
      </c>
      <c r="BK44" s="762">
        <v>0</v>
      </c>
      <c r="BL44" s="723">
        <v>0</v>
      </c>
      <c r="BM44" s="723">
        <v>0</v>
      </c>
      <c r="BN44" s="723">
        <v>0</v>
      </c>
      <c r="BO44" s="723">
        <v>0</v>
      </c>
      <c r="BP44" s="723">
        <v>0</v>
      </c>
      <c r="BQ44" s="723">
        <v>0</v>
      </c>
      <c r="BR44" s="724">
        <v>0</v>
      </c>
      <c r="BS44" s="761">
        <v>12</v>
      </c>
      <c r="BT44" s="762">
        <v>6</v>
      </c>
      <c r="BU44" s="762">
        <v>33</v>
      </c>
      <c r="BV44" s="723">
        <v>0</v>
      </c>
      <c r="BW44" s="723">
        <v>0</v>
      </c>
      <c r="BX44" s="723">
        <v>0</v>
      </c>
      <c r="BY44" s="723">
        <v>0</v>
      </c>
      <c r="BZ44" s="723">
        <v>0</v>
      </c>
      <c r="CA44" s="723">
        <v>0</v>
      </c>
      <c r="CB44" s="724">
        <v>0</v>
      </c>
      <c r="CC44" s="761">
        <v>1</v>
      </c>
      <c r="CD44" s="762">
        <v>1</v>
      </c>
      <c r="CE44" s="762">
        <v>1</v>
      </c>
      <c r="CF44" s="723">
        <v>0</v>
      </c>
      <c r="CG44" s="723">
        <v>0</v>
      </c>
      <c r="CH44" s="723">
        <v>0</v>
      </c>
      <c r="CI44" s="723">
        <v>0</v>
      </c>
      <c r="CJ44" s="723">
        <v>0</v>
      </c>
      <c r="CK44" s="723">
        <v>0</v>
      </c>
      <c r="CL44" s="724">
        <v>0</v>
      </c>
      <c r="CM44" s="761">
        <v>8</v>
      </c>
      <c r="CN44" s="762">
        <v>2</v>
      </c>
      <c r="CO44" s="762">
        <v>0</v>
      </c>
      <c r="CP44" s="723">
        <v>0</v>
      </c>
      <c r="CQ44" s="723">
        <v>0</v>
      </c>
      <c r="CR44" s="723">
        <v>0</v>
      </c>
      <c r="CS44" s="723">
        <v>0</v>
      </c>
      <c r="CT44" s="723">
        <v>0</v>
      </c>
      <c r="CU44" s="723">
        <v>0</v>
      </c>
      <c r="CV44" s="724">
        <v>0</v>
      </c>
      <c r="CW44" s="761">
        <v>2</v>
      </c>
      <c r="CX44" s="762">
        <v>0</v>
      </c>
      <c r="CY44" s="762">
        <v>0</v>
      </c>
      <c r="CZ44" s="723">
        <v>0</v>
      </c>
      <c r="DA44" s="723">
        <v>0</v>
      </c>
      <c r="DB44" s="723">
        <v>0</v>
      </c>
      <c r="DC44" s="723">
        <v>0</v>
      </c>
      <c r="DD44" s="723">
        <v>0</v>
      </c>
      <c r="DE44" s="723">
        <v>0</v>
      </c>
      <c r="DF44" s="724">
        <v>0</v>
      </c>
      <c r="DG44" s="761">
        <v>2</v>
      </c>
      <c r="DH44" s="762">
        <v>0</v>
      </c>
      <c r="DI44" s="762">
        <v>0</v>
      </c>
      <c r="DJ44" s="510"/>
      <c r="DK44" s="510"/>
      <c r="DL44" s="510"/>
      <c r="DM44" s="510"/>
      <c r="DN44" s="510"/>
      <c r="DO44" s="510"/>
      <c r="DP44" s="511"/>
      <c r="DQ44" s="557"/>
      <c r="DR44" s="558"/>
      <c r="DS44" s="558"/>
      <c r="DT44" s="510"/>
      <c r="DU44" s="510"/>
      <c r="DV44" s="510"/>
      <c r="DW44" s="510"/>
      <c r="DX44" s="510"/>
      <c r="DY44" s="510"/>
      <c r="DZ44" s="511"/>
      <c r="EA44" s="557"/>
      <c r="EB44" s="558"/>
      <c r="EC44" s="558"/>
      <c r="ED44" s="510"/>
      <c r="EE44" s="510"/>
      <c r="EF44" s="510"/>
      <c r="EG44" s="510"/>
      <c r="EH44" s="510"/>
      <c r="EI44" s="510"/>
      <c r="EJ44" s="511"/>
      <c r="EK44" s="557"/>
      <c r="EL44" s="558"/>
      <c r="EM44" s="558"/>
      <c r="EN44" s="510"/>
      <c r="EO44" s="510"/>
      <c r="EP44" s="510"/>
      <c r="EQ44" s="510"/>
      <c r="ER44" s="510"/>
      <c r="ES44" s="510"/>
      <c r="ET44" s="511"/>
      <c r="EU44" s="557"/>
      <c r="EV44" s="558"/>
      <c r="EW44" s="558"/>
      <c r="EX44" s="510"/>
      <c r="EY44" s="510"/>
      <c r="EZ44" s="510"/>
      <c r="FA44" s="510"/>
      <c r="FB44" s="510"/>
      <c r="FC44" s="510"/>
      <c r="FD44" s="511"/>
      <c r="FE44" s="557"/>
      <c r="FF44" s="558"/>
      <c r="FG44" s="558"/>
      <c r="FH44" s="510"/>
      <c r="FI44" s="510"/>
      <c r="FJ44" s="510"/>
      <c r="FK44" s="510"/>
      <c r="FL44" s="510"/>
      <c r="FM44" s="510"/>
      <c r="FN44" s="511"/>
      <c r="FO44" s="557"/>
      <c r="FP44" s="558"/>
      <c r="FQ44" s="558"/>
      <c r="FR44" s="510"/>
      <c r="FS44" s="510"/>
      <c r="FT44" s="510"/>
      <c r="FU44" s="510"/>
      <c r="FV44" s="510"/>
      <c r="FW44" s="510"/>
      <c r="FX44" s="511"/>
      <c r="FY44" s="557"/>
      <c r="FZ44" s="558"/>
      <c r="GA44" s="558"/>
      <c r="GB44" s="510"/>
      <c r="GC44" s="510"/>
      <c r="GD44" s="510"/>
      <c r="GE44" s="510"/>
      <c r="GF44" s="510"/>
      <c r="GG44" s="510"/>
      <c r="GH44" s="511"/>
      <c r="GI44" s="557"/>
      <c r="GJ44" s="558"/>
      <c r="GK44" s="558"/>
      <c r="GL44" s="510"/>
      <c r="GM44" s="510"/>
      <c r="GN44" s="510"/>
      <c r="GO44" s="510"/>
      <c r="GP44" s="510"/>
      <c r="GQ44" s="510"/>
      <c r="GR44" s="511"/>
      <c r="GS44" s="557"/>
      <c r="GT44" s="558"/>
      <c r="GU44" s="558"/>
      <c r="GV44" s="510"/>
      <c r="GW44" s="510"/>
      <c r="GX44" s="510"/>
      <c r="GY44" s="510"/>
      <c r="GZ44" s="510"/>
      <c r="HA44" s="510"/>
      <c r="HB44" s="511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77"/>
        <v>275</v>
      </c>
      <c r="HN44" s="281">
        <f t="shared" si="79"/>
        <v>927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1" t="e">
        <f t="shared" si="80"/>
        <v>#REF!</v>
      </c>
      <c r="HQ44" s="84"/>
      <c r="HR44" s="282">
        <f t="shared" si="81"/>
        <v>198</v>
      </c>
      <c r="HS44" s="282">
        <f t="shared" si="82"/>
        <v>29</v>
      </c>
      <c r="HT44" s="282">
        <f t="shared" si="83"/>
        <v>48</v>
      </c>
      <c r="HU44" s="282">
        <f t="shared" si="84"/>
        <v>0</v>
      </c>
      <c r="HV44" s="282">
        <f t="shared" si="85"/>
        <v>0</v>
      </c>
      <c r="HW44" s="282">
        <f t="shared" si="86"/>
        <v>0</v>
      </c>
      <c r="HX44" s="282">
        <f t="shared" si="87"/>
        <v>0</v>
      </c>
      <c r="HY44" s="282">
        <f t="shared" si="88"/>
        <v>0</v>
      </c>
      <c r="HZ44" s="282">
        <f t="shared" si="89"/>
        <v>0</v>
      </c>
      <c r="IA44" s="282">
        <f t="shared" si="90"/>
        <v>0</v>
      </c>
      <c r="IK44" s="98" t="e">
        <f t="shared" si="78"/>
        <v>#REF!</v>
      </c>
    </row>
    <row r="45" spans="1:245" s="32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764">
        <v>36</v>
      </c>
      <c r="L45" s="709">
        <v>11</v>
      </c>
      <c r="M45" s="709">
        <v>10</v>
      </c>
      <c r="N45" s="709">
        <v>0</v>
      </c>
      <c r="O45" s="709">
        <v>0</v>
      </c>
      <c r="P45" s="709">
        <v>0</v>
      </c>
      <c r="Q45" s="709">
        <v>0</v>
      </c>
      <c r="R45" s="709">
        <v>0</v>
      </c>
      <c r="S45" s="709">
        <v>0</v>
      </c>
      <c r="T45" s="726">
        <v>0</v>
      </c>
      <c r="U45" s="764">
        <v>27</v>
      </c>
      <c r="V45" s="709">
        <v>4</v>
      </c>
      <c r="W45" s="709">
        <v>4</v>
      </c>
      <c r="X45" s="710">
        <v>0</v>
      </c>
      <c r="Y45" s="710">
        <v>0</v>
      </c>
      <c r="Z45" s="710">
        <v>0</v>
      </c>
      <c r="AA45" s="710">
        <v>0</v>
      </c>
      <c r="AB45" s="710">
        <v>0</v>
      </c>
      <c r="AC45" s="710">
        <v>0</v>
      </c>
      <c r="AD45" s="726">
        <v>0</v>
      </c>
      <c r="AE45" s="764">
        <v>5</v>
      </c>
      <c r="AF45" s="709">
        <v>2</v>
      </c>
      <c r="AG45" s="711">
        <v>1</v>
      </c>
      <c r="AH45" s="709">
        <v>0</v>
      </c>
      <c r="AI45" s="710">
        <v>0</v>
      </c>
      <c r="AJ45" s="710">
        <v>0</v>
      </c>
      <c r="AK45" s="710">
        <v>0</v>
      </c>
      <c r="AL45" s="710">
        <v>0</v>
      </c>
      <c r="AM45" s="710">
        <v>0</v>
      </c>
      <c r="AN45" s="726">
        <v>0</v>
      </c>
      <c r="AO45" s="764">
        <v>3</v>
      </c>
      <c r="AP45" s="709">
        <v>3</v>
      </c>
      <c r="AQ45" s="709">
        <v>1</v>
      </c>
      <c r="AR45" s="710">
        <v>0</v>
      </c>
      <c r="AS45" s="710">
        <v>0</v>
      </c>
      <c r="AT45" s="710">
        <v>0</v>
      </c>
      <c r="AU45" s="710">
        <v>0</v>
      </c>
      <c r="AV45" s="710">
        <v>0</v>
      </c>
      <c r="AW45" s="710">
        <v>0</v>
      </c>
      <c r="AX45" s="726">
        <v>0</v>
      </c>
      <c r="AY45" s="764">
        <v>12</v>
      </c>
      <c r="AZ45" s="709">
        <v>6</v>
      </c>
      <c r="BA45" s="709">
        <v>3</v>
      </c>
      <c r="BB45" s="709">
        <v>0</v>
      </c>
      <c r="BC45" s="710">
        <v>0</v>
      </c>
      <c r="BD45" s="710">
        <v>0</v>
      </c>
      <c r="BE45" s="710">
        <v>0</v>
      </c>
      <c r="BF45" s="710">
        <v>0</v>
      </c>
      <c r="BG45" s="710">
        <v>0</v>
      </c>
      <c r="BH45" s="726">
        <v>0</v>
      </c>
      <c r="BI45" s="764">
        <v>13</v>
      </c>
      <c r="BJ45" s="709">
        <v>4</v>
      </c>
      <c r="BK45" s="709">
        <v>2</v>
      </c>
      <c r="BL45" s="710">
        <v>0</v>
      </c>
      <c r="BM45" s="710">
        <v>0</v>
      </c>
      <c r="BN45" s="710">
        <v>0</v>
      </c>
      <c r="BO45" s="710">
        <v>0</v>
      </c>
      <c r="BP45" s="710">
        <v>0</v>
      </c>
      <c r="BQ45" s="710">
        <v>0</v>
      </c>
      <c r="BR45" s="726">
        <v>0</v>
      </c>
      <c r="BS45" s="764">
        <v>4</v>
      </c>
      <c r="BT45" s="709">
        <v>10</v>
      </c>
      <c r="BU45" s="709">
        <v>36</v>
      </c>
      <c r="BV45" s="710">
        <v>0</v>
      </c>
      <c r="BW45" s="710">
        <v>0</v>
      </c>
      <c r="BX45" s="710">
        <v>0</v>
      </c>
      <c r="BY45" s="710">
        <v>0</v>
      </c>
      <c r="BZ45" s="710">
        <v>0</v>
      </c>
      <c r="CA45" s="710">
        <v>0</v>
      </c>
      <c r="CB45" s="726">
        <v>0</v>
      </c>
      <c r="CC45" s="764">
        <v>1</v>
      </c>
      <c r="CD45" s="709">
        <v>3</v>
      </c>
      <c r="CE45" s="709">
        <v>1</v>
      </c>
      <c r="CF45" s="710">
        <v>0</v>
      </c>
      <c r="CG45" s="710">
        <v>0</v>
      </c>
      <c r="CH45" s="710">
        <v>0</v>
      </c>
      <c r="CI45" s="710">
        <v>0</v>
      </c>
      <c r="CJ45" s="710">
        <v>0</v>
      </c>
      <c r="CK45" s="710">
        <v>0</v>
      </c>
      <c r="CL45" s="726">
        <v>0</v>
      </c>
      <c r="CM45" s="764">
        <v>4</v>
      </c>
      <c r="CN45" s="709">
        <v>3</v>
      </c>
      <c r="CO45" s="709">
        <v>1</v>
      </c>
      <c r="CP45" s="710">
        <v>0</v>
      </c>
      <c r="CQ45" s="710">
        <v>0</v>
      </c>
      <c r="CR45" s="710">
        <v>0</v>
      </c>
      <c r="CS45" s="710">
        <v>0</v>
      </c>
      <c r="CT45" s="710">
        <v>0</v>
      </c>
      <c r="CU45" s="710">
        <v>0</v>
      </c>
      <c r="CV45" s="726">
        <v>0</v>
      </c>
      <c r="CW45" s="764">
        <v>2</v>
      </c>
      <c r="CX45" s="709">
        <v>0</v>
      </c>
      <c r="CY45" s="709">
        <v>0</v>
      </c>
      <c r="CZ45" s="710">
        <v>0</v>
      </c>
      <c r="DA45" s="710">
        <v>0</v>
      </c>
      <c r="DB45" s="710">
        <v>0</v>
      </c>
      <c r="DC45" s="710">
        <v>0</v>
      </c>
      <c r="DD45" s="710">
        <v>0</v>
      </c>
      <c r="DE45" s="710">
        <v>0</v>
      </c>
      <c r="DF45" s="726">
        <v>0</v>
      </c>
      <c r="DG45" s="764">
        <v>0</v>
      </c>
      <c r="DH45" s="709">
        <v>0</v>
      </c>
      <c r="DI45" s="709">
        <v>0</v>
      </c>
      <c r="DJ45" s="513"/>
      <c r="DK45" s="513"/>
      <c r="DL45" s="513"/>
      <c r="DM45" s="513"/>
      <c r="DN45" s="513"/>
      <c r="DO45" s="513"/>
      <c r="DP45" s="514"/>
      <c r="DQ45" s="560"/>
      <c r="DR45" s="561"/>
      <c r="DS45" s="561"/>
      <c r="DT45" s="513"/>
      <c r="DU45" s="513"/>
      <c r="DV45" s="513"/>
      <c r="DW45" s="513"/>
      <c r="DX45" s="513"/>
      <c r="DY45" s="513"/>
      <c r="DZ45" s="514"/>
      <c r="EA45" s="560"/>
      <c r="EB45" s="561"/>
      <c r="EC45" s="561"/>
      <c r="ED45" s="513"/>
      <c r="EE45" s="513"/>
      <c r="EF45" s="513"/>
      <c r="EG45" s="513"/>
      <c r="EH45" s="513"/>
      <c r="EI45" s="513"/>
      <c r="EJ45" s="514"/>
      <c r="EK45" s="560"/>
      <c r="EL45" s="561"/>
      <c r="EM45" s="561"/>
      <c r="EN45" s="513"/>
      <c r="EO45" s="513"/>
      <c r="EP45" s="513"/>
      <c r="EQ45" s="513"/>
      <c r="ER45" s="513"/>
      <c r="ES45" s="513"/>
      <c r="ET45" s="514"/>
      <c r="EU45" s="560"/>
      <c r="EV45" s="561"/>
      <c r="EW45" s="561"/>
      <c r="EX45" s="513"/>
      <c r="EY45" s="513"/>
      <c r="EZ45" s="513"/>
      <c r="FA45" s="513"/>
      <c r="FB45" s="513"/>
      <c r="FC45" s="513"/>
      <c r="FD45" s="514"/>
      <c r="FE45" s="560"/>
      <c r="FF45" s="561"/>
      <c r="FG45" s="561"/>
      <c r="FH45" s="513"/>
      <c r="FI45" s="513"/>
      <c r="FJ45" s="513"/>
      <c r="FK45" s="513"/>
      <c r="FL45" s="513"/>
      <c r="FM45" s="513"/>
      <c r="FN45" s="514"/>
      <c r="FO45" s="560"/>
      <c r="FP45" s="561"/>
      <c r="FQ45" s="561"/>
      <c r="FR45" s="513"/>
      <c r="FS45" s="513"/>
      <c r="FT45" s="513"/>
      <c r="FU45" s="513"/>
      <c r="FV45" s="513"/>
      <c r="FW45" s="513"/>
      <c r="FX45" s="514"/>
      <c r="FY45" s="560"/>
      <c r="FZ45" s="561"/>
      <c r="GA45" s="561"/>
      <c r="GB45" s="513"/>
      <c r="GC45" s="513"/>
      <c r="GD45" s="513"/>
      <c r="GE45" s="513"/>
      <c r="GF45" s="513"/>
      <c r="GG45" s="513"/>
      <c r="GH45" s="514"/>
      <c r="GI45" s="560"/>
      <c r="GJ45" s="561"/>
      <c r="GK45" s="561"/>
      <c r="GL45" s="513"/>
      <c r="GM45" s="513"/>
      <c r="GN45" s="513"/>
      <c r="GO45" s="513"/>
      <c r="GP45" s="513"/>
      <c r="GQ45" s="513"/>
      <c r="GR45" s="514"/>
      <c r="GS45" s="560"/>
      <c r="GT45" s="561"/>
      <c r="GU45" s="561"/>
      <c r="GV45" s="513"/>
      <c r="GW45" s="513"/>
      <c r="GX45" s="513"/>
      <c r="GY45" s="513"/>
      <c r="GZ45" s="513"/>
      <c r="HA45" s="513"/>
      <c r="HB45" s="514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77"/>
        <v>212</v>
      </c>
      <c r="HN45" s="83">
        <f t="shared" si="79"/>
        <v>957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80"/>
        <v>#REF!</v>
      </c>
      <c r="HQ45" s="84"/>
      <c r="HR45" s="85">
        <f t="shared" si="81"/>
        <v>107</v>
      </c>
      <c r="HS45" s="85">
        <f t="shared" si="82"/>
        <v>46</v>
      </c>
      <c r="HT45" s="85">
        <f t="shared" si="83"/>
        <v>59</v>
      </c>
      <c r="HU45" s="85">
        <f t="shared" si="84"/>
        <v>0</v>
      </c>
      <c r="HV45" s="85">
        <f t="shared" si="85"/>
        <v>0</v>
      </c>
      <c r="HW45" s="85">
        <f t="shared" si="86"/>
        <v>0</v>
      </c>
      <c r="HX45" s="85">
        <f t="shared" si="87"/>
        <v>0</v>
      </c>
      <c r="HY45" s="85">
        <f t="shared" si="88"/>
        <v>0</v>
      </c>
      <c r="HZ45" s="85">
        <f t="shared" si="89"/>
        <v>0</v>
      </c>
      <c r="IA45" s="85">
        <f t="shared" si="90"/>
        <v>0</v>
      </c>
      <c r="IK45" s="98" t="e">
        <f t="shared" si="78"/>
        <v>#REF!</v>
      </c>
    </row>
    <row r="46" spans="1:245" s="32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764">
        <v>30</v>
      </c>
      <c r="L46" s="709">
        <v>21</v>
      </c>
      <c r="M46" s="709">
        <v>7</v>
      </c>
      <c r="N46" s="709">
        <v>0</v>
      </c>
      <c r="O46" s="709">
        <v>0</v>
      </c>
      <c r="P46" s="709">
        <v>0</v>
      </c>
      <c r="Q46" s="709">
        <v>0</v>
      </c>
      <c r="R46" s="709">
        <v>0</v>
      </c>
      <c r="S46" s="709">
        <v>0</v>
      </c>
      <c r="T46" s="726">
        <v>0</v>
      </c>
      <c r="U46" s="764">
        <v>18</v>
      </c>
      <c r="V46" s="709">
        <v>7</v>
      </c>
      <c r="W46" s="709">
        <v>8</v>
      </c>
      <c r="X46" s="710">
        <v>0</v>
      </c>
      <c r="Y46" s="710">
        <v>0</v>
      </c>
      <c r="Z46" s="710">
        <v>0</v>
      </c>
      <c r="AA46" s="710">
        <v>0</v>
      </c>
      <c r="AB46" s="710">
        <v>0</v>
      </c>
      <c r="AC46" s="710">
        <v>0</v>
      </c>
      <c r="AD46" s="726">
        <v>0</v>
      </c>
      <c r="AE46" s="764">
        <v>3</v>
      </c>
      <c r="AF46" s="709">
        <v>3</v>
      </c>
      <c r="AG46" s="711">
        <v>0</v>
      </c>
      <c r="AH46" s="709">
        <v>0</v>
      </c>
      <c r="AI46" s="710">
        <v>0</v>
      </c>
      <c r="AJ46" s="710">
        <v>0</v>
      </c>
      <c r="AK46" s="710">
        <v>0</v>
      </c>
      <c r="AL46" s="710">
        <v>0</v>
      </c>
      <c r="AM46" s="710">
        <v>0</v>
      </c>
      <c r="AN46" s="726">
        <v>0</v>
      </c>
      <c r="AO46" s="764">
        <v>3</v>
      </c>
      <c r="AP46" s="709">
        <v>5</v>
      </c>
      <c r="AQ46" s="709">
        <v>2</v>
      </c>
      <c r="AR46" s="710">
        <v>0</v>
      </c>
      <c r="AS46" s="710">
        <v>0</v>
      </c>
      <c r="AT46" s="710">
        <v>0</v>
      </c>
      <c r="AU46" s="710">
        <v>0</v>
      </c>
      <c r="AV46" s="710">
        <v>0</v>
      </c>
      <c r="AW46" s="710">
        <v>0</v>
      </c>
      <c r="AX46" s="726">
        <v>0</v>
      </c>
      <c r="AY46" s="764">
        <v>4</v>
      </c>
      <c r="AZ46" s="709">
        <v>6</v>
      </c>
      <c r="BA46" s="709">
        <v>3</v>
      </c>
      <c r="BB46" s="709">
        <v>0</v>
      </c>
      <c r="BC46" s="710">
        <v>0</v>
      </c>
      <c r="BD46" s="710">
        <v>0</v>
      </c>
      <c r="BE46" s="710">
        <v>0</v>
      </c>
      <c r="BF46" s="710">
        <v>0</v>
      </c>
      <c r="BG46" s="710">
        <v>0</v>
      </c>
      <c r="BH46" s="726">
        <v>0</v>
      </c>
      <c r="BI46" s="764">
        <v>10</v>
      </c>
      <c r="BJ46" s="709">
        <v>2</v>
      </c>
      <c r="BK46" s="709">
        <v>0</v>
      </c>
      <c r="BL46" s="710">
        <v>0</v>
      </c>
      <c r="BM46" s="710">
        <v>0</v>
      </c>
      <c r="BN46" s="710">
        <v>0</v>
      </c>
      <c r="BO46" s="710">
        <v>0</v>
      </c>
      <c r="BP46" s="710">
        <v>0</v>
      </c>
      <c r="BQ46" s="710">
        <v>0</v>
      </c>
      <c r="BR46" s="726">
        <v>0</v>
      </c>
      <c r="BS46" s="764">
        <v>5</v>
      </c>
      <c r="BT46" s="709">
        <v>9</v>
      </c>
      <c r="BU46" s="709">
        <v>43</v>
      </c>
      <c r="BV46" s="710">
        <v>0</v>
      </c>
      <c r="BW46" s="710">
        <v>0</v>
      </c>
      <c r="BX46" s="710">
        <v>0</v>
      </c>
      <c r="BY46" s="710">
        <v>0</v>
      </c>
      <c r="BZ46" s="710">
        <v>0</v>
      </c>
      <c r="CA46" s="710">
        <v>0</v>
      </c>
      <c r="CB46" s="726">
        <v>0</v>
      </c>
      <c r="CC46" s="764">
        <v>0</v>
      </c>
      <c r="CD46" s="709">
        <v>3</v>
      </c>
      <c r="CE46" s="709">
        <v>0</v>
      </c>
      <c r="CF46" s="710">
        <v>0</v>
      </c>
      <c r="CG46" s="710">
        <v>0</v>
      </c>
      <c r="CH46" s="710">
        <v>0</v>
      </c>
      <c r="CI46" s="710">
        <v>0</v>
      </c>
      <c r="CJ46" s="710">
        <v>0</v>
      </c>
      <c r="CK46" s="710">
        <v>0</v>
      </c>
      <c r="CL46" s="726">
        <v>0</v>
      </c>
      <c r="CM46" s="764">
        <v>5</v>
      </c>
      <c r="CN46" s="709">
        <v>3</v>
      </c>
      <c r="CO46" s="709">
        <v>1</v>
      </c>
      <c r="CP46" s="710">
        <v>0</v>
      </c>
      <c r="CQ46" s="710">
        <v>0</v>
      </c>
      <c r="CR46" s="710">
        <v>0</v>
      </c>
      <c r="CS46" s="710">
        <v>0</v>
      </c>
      <c r="CT46" s="710">
        <v>0</v>
      </c>
      <c r="CU46" s="710">
        <v>0</v>
      </c>
      <c r="CV46" s="726">
        <v>0</v>
      </c>
      <c r="CW46" s="764">
        <v>2</v>
      </c>
      <c r="CX46" s="709">
        <v>0</v>
      </c>
      <c r="CY46" s="709">
        <v>0</v>
      </c>
      <c r="CZ46" s="710">
        <v>0</v>
      </c>
      <c r="DA46" s="710">
        <v>0</v>
      </c>
      <c r="DB46" s="710">
        <v>0</v>
      </c>
      <c r="DC46" s="710">
        <v>0</v>
      </c>
      <c r="DD46" s="710">
        <v>0</v>
      </c>
      <c r="DE46" s="710">
        <v>0</v>
      </c>
      <c r="DF46" s="726">
        <v>0</v>
      </c>
      <c r="DG46" s="764">
        <v>1</v>
      </c>
      <c r="DH46" s="709">
        <v>0</v>
      </c>
      <c r="DI46" s="709">
        <v>0</v>
      </c>
      <c r="DJ46" s="513"/>
      <c r="DK46" s="513"/>
      <c r="DL46" s="513"/>
      <c r="DM46" s="513"/>
      <c r="DN46" s="513"/>
      <c r="DO46" s="513"/>
      <c r="DP46" s="514"/>
      <c r="DQ46" s="560"/>
      <c r="DR46" s="561"/>
      <c r="DS46" s="561"/>
      <c r="DT46" s="513"/>
      <c r="DU46" s="513"/>
      <c r="DV46" s="513"/>
      <c r="DW46" s="513"/>
      <c r="DX46" s="513"/>
      <c r="DY46" s="513"/>
      <c r="DZ46" s="514"/>
      <c r="EA46" s="560"/>
      <c r="EB46" s="561"/>
      <c r="EC46" s="561"/>
      <c r="ED46" s="513"/>
      <c r="EE46" s="513"/>
      <c r="EF46" s="513"/>
      <c r="EG46" s="513"/>
      <c r="EH46" s="513"/>
      <c r="EI46" s="513"/>
      <c r="EJ46" s="514"/>
      <c r="EK46" s="560"/>
      <c r="EL46" s="561"/>
      <c r="EM46" s="561"/>
      <c r="EN46" s="513"/>
      <c r="EO46" s="513"/>
      <c r="EP46" s="513"/>
      <c r="EQ46" s="513"/>
      <c r="ER46" s="513"/>
      <c r="ES46" s="513"/>
      <c r="ET46" s="514"/>
      <c r="EU46" s="560"/>
      <c r="EV46" s="561"/>
      <c r="EW46" s="561"/>
      <c r="EX46" s="513"/>
      <c r="EY46" s="513"/>
      <c r="EZ46" s="513"/>
      <c r="FA46" s="513"/>
      <c r="FB46" s="513"/>
      <c r="FC46" s="513"/>
      <c r="FD46" s="514"/>
      <c r="FE46" s="560"/>
      <c r="FF46" s="561"/>
      <c r="FG46" s="561"/>
      <c r="FH46" s="513"/>
      <c r="FI46" s="513"/>
      <c r="FJ46" s="513"/>
      <c r="FK46" s="513"/>
      <c r="FL46" s="513"/>
      <c r="FM46" s="513"/>
      <c r="FN46" s="514"/>
      <c r="FO46" s="560"/>
      <c r="FP46" s="561"/>
      <c r="FQ46" s="561"/>
      <c r="FR46" s="513"/>
      <c r="FS46" s="513"/>
      <c r="FT46" s="513"/>
      <c r="FU46" s="513"/>
      <c r="FV46" s="513"/>
      <c r="FW46" s="513"/>
      <c r="FX46" s="514"/>
      <c r="FY46" s="560"/>
      <c r="FZ46" s="561"/>
      <c r="GA46" s="561"/>
      <c r="GB46" s="513"/>
      <c r="GC46" s="513"/>
      <c r="GD46" s="513"/>
      <c r="GE46" s="513"/>
      <c r="GF46" s="513"/>
      <c r="GG46" s="513"/>
      <c r="GH46" s="514"/>
      <c r="GI46" s="560"/>
      <c r="GJ46" s="561"/>
      <c r="GK46" s="561"/>
      <c r="GL46" s="513"/>
      <c r="GM46" s="513"/>
      <c r="GN46" s="513"/>
      <c r="GO46" s="513"/>
      <c r="GP46" s="513"/>
      <c r="GQ46" s="513"/>
      <c r="GR46" s="514"/>
      <c r="GS46" s="560"/>
      <c r="GT46" s="561"/>
      <c r="GU46" s="561"/>
      <c r="GV46" s="513"/>
      <c r="GW46" s="513"/>
      <c r="GX46" s="513"/>
      <c r="GY46" s="513"/>
      <c r="GZ46" s="513"/>
      <c r="HA46" s="513"/>
      <c r="HB46" s="514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 t="shared" si="77"/>
        <v>204</v>
      </c>
      <c r="HN46" s="83">
        <f t="shared" si="79"/>
        <v>934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80"/>
        <v>#REF!</v>
      </c>
      <c r="HQ46" s="84"/>
      <c r="HR46" s="85">
        <f t="shared" si="81"/>
        <v>81</v>
      </c>
      <c r="HS46" s="85">
        <f t="shared" si="82"/>
        <v>59</v>
      </c>
      <c r="HT46" s="85">
        <f t="shared" si="83"/>
        <v>64</v>
      </c>
      <c r="HU46" s="85">
        <f t="shared" si="84"/>
        <v>0</v>
      </c>
      <c r="HV46" s="85">
        <f t="shared" si="85"/>
        <v>0</v>
      </c>
      <c r="HW46" s="85">
        <f t="shared" si="86"/>
        <v>0</v>
      </c>
      <c r="HX46" s="85">
        <f t="shared" si="87"/>
        <v>0</v>
      </c>
      <c r="HY46" s="85">
        <f t="shared" si="88"/>
        <v>0</v>
      </c>
      <c r="HZ46" s="85">
        <f t="shared" si="89"/>
        <v>0</v>
      </c>
      <c r="IA46" s="85">
        <f t="shared" si="90"/>
        <v>0</v>
      </c>
      <c r="IK46" s="98" t="e">
        <f t="shared" si="78"/>
        <v>#REF!</v>
      </c>
    </row>
    <row r="47" spans="1:245" s="32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6" t="s">
        <v>29</v>
      </c>
      <c r="K47" s="765">
        <v>38</v>
      </c>
      <c r="L47" s="766">
        <v>12</v>
      </c>
      <c r="M47" s="766">
        <v>6</v>
      </c>
      <c r="N47" s="766">
        <v>0</v>
      </c>
      <c r="O47" s="766">
        <v>0</v>
      </c>
      <c r="P47" s="766">
        <v>0</v>
      </c>
      <c r="Q47" s="766">
        <v>0</v>
      </c>
      <c r="R47" s="766">
        <v>0</v>
      </c>
      <c r="S47" s="766">
        <v>0</v>
      </c>
      <c r="T47" s="729">
        <v>0</v>
      </c>
      <c r="U47" s="765">
        <v>27</v>
      </c>
      <c r="V47" s="766">
        <v>11</v>
      </c>
      <c r="W47" s="766">
        <v>6</v>
      </c>
      <c r="X47" s="728">
        <v>0</v>
      </c>
      <c r="Y47" s="728">
        <v>0</v>
      </c>
      <c r="Z47" s="728">
        <v>0</v>
      </c>
      <c r="AA47" s="728">
        <v>0</v>
      </c>
      <c r="AB47" s="728">
        <v>0</v>
      </c>
      <c r="AC47" s="728">
        <v>0</v>
      </c>
      <c r="AD47" s="729">
        <v>0</v>
      </c>
      <c r="AE47" s="765">
        <v>3</v>
      </c>
      <c r="AF47" s="766">
        <v>3</v>
      </c>
      <c r="AG47" s="767">
        <v>2</v>
      </c>
      <c r="AH47" s="766">
        <v>0</v>
      </c>
      <c r="AI47" s="728">
        <v>0</v>
      </c>
      <c r="AJ47" s="728">
        <v>0</v>
      </c>
      <c r="AK47" s="728">
        <v>0</v>
      </c>
      <c r="AL47" s="728">
        <v>0</v>
      </c>
      <c r="AM47" s="728">
        <v>0</v>
      </c>
      <c r="AN47" s="729">
        <v>0</v>
      </c>
      <c r="AO47" s="765">
        <v>7</v>
      </c>
      <c r="AP47" s="766">
        <v>3</v>
      </c>
      <c r="AQ47" s="766">
        <v>0</v>
      </c>
      <c r="AR47" s="728">
        <v>0</v>
      </c>
      <c r="AS47" s="728">
        <v>0</v>
      </c>
      <c r="AT47" s="728">
        <v>0</v>
      </c>
      <c r="AU47" s="728">
        <v>0</v>
      </c>
      <c r="AV47" s="728">
        <v>0</v>
      </c>
      <c r="AW47" s="728">
        <v>0</v>
      </c>
      <c r="AX47" s="729">
        <v>0</v>
      </c>
      <c r="AY47" s="765">
        <v>9</v>
      </c>
      <c r="AZ47" s="766">
        <v>4</v>
      </c>
      <c r="BA47" s="766">
        <v>3</v>
      </c>
      <c r="BB47" s="766">
        <v>0</v>
      </c>
      <c r="BC47" s="728">
        <v>0</v>
      </c>
      <c r="BD47" s="728">
        <v>0</v>
      </c>
      <c r="BE47" s="728">
        <v>0</v>
      </c>
      <c r="BF47" s="728">
        <v>0</v>
      </c>
      <c r="BG47" s="728">
        <v>0</v>
      </c>
      <c r="BH47" s="729">
        <v>0</v>
      </c>
      <c r="BI47" s="765">
        <v>8</v>
      </c>
      <c r="BJ47" s="766">
        <v>2</v>
      </c>
      <c r="BK47" s="766">
        <v>1</v>
      </c>
      <c r="BL47" s="728">
        <v>0</v>
      </c>
      <c r="BM47" s="728">
        <v>0</v>
      </c>
      <c r="BN47" s="728">
        <v>0</v>
      </c>
      <c r="BO47" s="728">
        <v>0</v>
      </c>
      <c r="BP47" s="728">
        <v>0</v>
      </c>
      <c r="BQ47" s="728">
        <v>0</v>
      </c>
      <c r="BR47" s="729">
        <v>0</v>
      </c>
      <c r="BS47" s="765">
        <v>8</v>
      </c>
      <c r="BT47" s="766">
        <v>4</v>
      </c>
      <c r="BU47" s="766">
        <v>53</v>
      </c>
      <c r="BV47" s="728">
        <v>0</v>
      </c>
      <c r="BW47" s="728">
        <v>0</v>
      </c>
      <c r="BX47" s="728">
        <v>0</v>
      </c>
      <c r="BY47" s="728">
        <v>0</v>
      </c>
      <c r="BZ47" s="728">
        <v>0</v>
      </c>
      <c r="CA47" s="728">
        <v>0</v>
      </c>
      <c r="CB47" s="729">
        <v>0</v>
      </c>
      <c r="CC47" s="765">
        <v>2</v>
      </c>
      <c r="CD47" s="766">
        <v>2</v>
      </c>
      <c r="CE47" s="766">
        <v>2</v>
      </c>
      <c r="CF47" s="728">
        <v>0</v>
      </c>
      <c r="CG47" s="728">
        <v>0</v>
      </c>
      <c r="CH47" s="728">
        <v>0</v>
      </c>
      <c r="CI47" s="728">
        <v>0</v>
      </c>
      <c r="CJ47" s="728">
        <v>0</v>
      </c>
      <c r="CK47" s="728">
        <v>0</v>
      </c>
      <c r="CL47" s="729">
        <v>0</v>
      </c>
      <c r="CM47" s="765">
        <v>4</v>
      </c>
      <c r="CN47" s="766">
        <v>2</v>
      </c>
      <c r="CO47" s="766">
        <v>2</v>
      </c>
      <c r="CP47" s="728">
        <v>0</v>
      </c>
      <c r="CQ47" s="728">
        <v>0</v>
      </c>
      <c r="CR47" s="728">
        <v>0</v>
      </c>
      <c r="CS47" s="728">
        <v>0</v>
      </c>
      <c r="CT47" s="728">
        <v>0</v>
      </c>
      <c r="CU47" s="728">
        <v>0</v>
      </c>
      <c r="CV47" s="729">
        <v>0</v>
      </c>
      <c r="CW47" s="765">
        <v>2</v>
      </c>
      <c r="CX47" s="766">
        <v>0</v>
      </c>
      <c r="CY47" s="766">
        <v>0</v>
      </c>
      <c r="CZ47" s="728">
        <v>0</v>
      </c>
      <c r="DA47" s="728">
        <v>0</v>
      </c>
      <c r="DB47" s="728">
        <v>0</v>
      </c>
      <c r="DC47" s="728">
        <v>0</v>
      </c>
      <c r="DD47" s="728">
        <v>0</v>
      </c>
      <c r="DE47" s="728">
        <v>0</v>
      </c>
      <c r="DF47" s="729">
        <v>0</v>
      </c>
      <c r="DG47" s="765">
        <v>0</v>
      </c>
      <c r="DH47" s="766">
        <v>0</v>
      </c>
      <c r="DI47" s="766">
        <v>0</v>
      </c>
      <c r="DJ47" s="516"/>
      <c r="DK47" s="516"/>
      <c r="DL47" s="516"/>
      <c r="DM47" s="516"/>
      <c r="DN47" s="516"/>
      <c r="DO47" s="516"/>
      <c r="DP47" s="517"/>
      <c r="DQ47" s="563"/>
      <c r="DR47" s="564"/>
      <c r="DS47" s="564"/>
      <c r="DT47" s="516"/>
      <c r="DU47" s="516"/>
      <c r="DV47" s="516"/>
      <c r="DW47" s="516"/>
      <c r="DX47" s="516"/>
      <c r="DY47" s="516"/>
      <c r="DZ47" s="517"/>
      <c r="EA47" s="563"/>
      <c r="EB47" s="564"/>
      <c r="EC47" s="564"/>
      <c r="ED47" s="516"/>
      <c r="EE47" s="516"/>
      <c r="EF47" s="516"/>
      <c r="EG47" s="516"/>
      <c r="EH47" s="516"/>
      <c r="EI47" s="516"/>
      <c r="EJ47" s="517"/>
      <c r="EK47" s="563"/>
      <c r="EL47" s="564"/>
      <c r="EM47" s="564"/>
      <c r="EN47" s="516"/>
      <c r="EO47" s="516"/>
      <c r="EP47" s="516"/>
      <c r="EQ47" s="516"/>
      <c r="ER47" s="516"/>
      <c r="ES47" s="516"/>
      <c r="ET47" s="517"/>
      <c r="EU47" s="563"/>
      <c r="EV47" s="564"/>
      <c r="EW47" s="564"/>
      <c r="EX47" s="516"/>
      <c r="EY47" s="516"/>
      <c r="EZ47" s="516"/>
      <c r="FA47" s="516"/>
      <c r="FB47" s="516"/>
      <c r="FC47" s="516"/>
      <c r="FD47" s="517"/>
      <c r="FE47" s="563"/>
      <c r="FF47" s="564"/>
      <c r="FG47" s="564"/>
      <c r="FH47" s="516"/>
      <c r="FI47" s="516"/>
      <c r="FJ47" s="516"/>
      <c r="FK47" s="516"/>
      <c r="FL47" s="516"/>
      <c r="FM47" s="516"/>
      <c r="FN47" s="517"/>
      <c r="FO47" s="563"/>
      <c r="FP47" s="564"/>
      <c r="FQ47" s="564"/>
      <c r="FR47" s="516"/>
      <c r="FS47" s="516"/>
      <c r="FT47" s="516"/>
      <c r="FU47" s="516"/>
      <c r="FV47" s="516"/>
      <c r="FW47" s="516"/>
      <c r="FX47" s="517"/>
      <c r="FY47" s="563"/>
      <c r="FZ47" s="564"/>
      <c r="GA47" s="564"/>
      <c r="GB47" s="516"/>
      <c r="GC47" s="516"/>
      <c r="GD47" s="516"/>
      <c r="GE47" s="516"/>
      <c r="GF47" s="516"/>
      <c r="GG47" s="516"/>
      <c r="GH47" s="517"/>
      <c r="GI47" s="563"/>
      <c r="GJ47" s="564"/>
      <c r="GK47" s="564"/>
      <c r="GL47" s="516"/>
      <c r="GM47" s="516"/>
      <c r="GN47" s="516"/>
      <c r="GO47" s="516"/>
      <c r="GP47" s="516"/>
      <c r="GQ47" s="516"/>
      <c r="GR47" s="517"/>
      <c r="GS47" s="563"/>
      <c r="GT47" s="564"/>
      <c r="GU47" s="564"/>
      <c r="GV47" s="516"/>
      <c r="GW47" s="516"/>
      <c r="GX47" s="516"/>
      <c r="GY47" s="516"/>
      <c r="GZ47" s="516"/>
      <c r="HA47" s="516"/>
      <c r="HB47" s="517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77"/>
        <v>226</v>
      </c>
      <c r="HN47" s="283">
        <f t="shared" si="79"/>
        <v>917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3" t="e">
        <f t="shared" si="80"/>
        <v>#REF!</v>
      </c>
      <c r="HQ47" s="84"/>
      <c r="HR47" s="284">
        <f t="shared" si="81"/>
        <v>108</v>
      </c>
      <c r="HS47" s="284">
        <f t="shared" si="82"/>
        <v>43</v>
      </c>
      <c r="HT47" s="284">
        <f t="shared" si="83"/>
        <v>75</v>
      </c>
      <c r="HU47" s="284">
        <f t="shared" si="84"/>
        <v>0</v>
      </c>
      <c r="HV47" s="284">
        <f t="shared" si="85"/>
        <v>0</v>
      </c>
      <c r="HW47" s="284">
        <f t="shared" si="86"/>
        <v>0</v>
      </c>
      <c r="HX47" s="284">
        <f t="shared" si="87"/>
        <v>0</v>
      </c>
      <c r="HY47" s="284">
        <f t="shared" si="88"/>
        <v>0</v>
      </c>
      <c r="HZ47" s="284">
        <f t="shared" si="89"/>
        <v>0</v>
      </c>
      <c r="IA47" s="284">
        <f t="shared" si="90"/>
        <v>0</v>
      </c>
      <c r="IK47" s="98" t="e">
        <f t="shared" si="78"/>
        <v>#REF!</v>
      </c>
    </row>
    <row r="48" spans="1:245" s="32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5" t="s">
        <v>30</v>
      </c>
      <c r="K48" s="768">
        <v>50</v>
      </c>
      <c r="L48" s="769">
        <v>13</v>
      </c>
      <c r="M48" s="769">
        <v>4</v>
      </c>
      <c r="N48" s="769">
        <v>0</v>
      </c>
      <c r="O48" s="769">
        <v>0</v>
      </c>
      <c r="P48" s="769">
        <v>0</v>
      </c>
      <c r="Q48" s="769">
        <v>0</v>
      </c>
      <c r="R48" s="769">
        <v>0</v>
      </c>
      <c r="S48" s="769">
        <v>0</v>
      </c>
      <c r="T48" s="770">
        <v>0</v>
      </c>
      <c r="U48" s="768">
        <v>40</v>
      </c>
      <c r="V48" s="769">
        <v>4</v>
      </c>
      <c r="W48" s="769">
        <v>2</v>
      </c>
      <c r="X48" s="769">
        <v>0</v>
      </c>
      <c r="Y48" s="769">
        <v>0</v>
      </c>
      <c r="Z48" s="769">
        <v>0</v>
      </c>
      <c r="AA48" s="769">
        <v>0</v>
      </c>
      <c r="AB48" s="769">
        <v>0</v>
      </c>
      <c r="AC48" s="769">
        <v>0</v>
      </c>
      <c r="AD48" s="770">
        <v>0</v>
      </c>
      <c r="AE48" s="768">
        <v>7</v>
      </c>
      <c r="AF48" s="769">
        <v>1</v>
      </c>
      <c r="AG48" s="769">
        <v>1</v>
      </c>
      <c r="AH48" s="769">
        <v>0</v>
      </c>
      <c r="AI48" s="769">
        <v>0</v>
      </c>
      <c r="AJ48" s="769">
        <v>0</v>
      </c>
      <c r="AK48" s="769">
        <v>0</v>
      </c>
      <c r="AL48" s="769">
        <v>0</v>
      </c>
      <c r="AM48" s="769">
        <v>0</v>
      </c>
      <c r="AN48" s="770">
        <v>0</v>
      </c>
      <c r="AO48" s="768">
        <v>11</v>
      </c>
      <c r="AP48" s="769">
        <v>2</v>
      </c>
      <c r="AQ48" s="769">
        <v>1</v>
      </c>
      <c r="AR48" s="769">
        <v>0</v>
      </c>
      <c r="AS48" s="769">
        <v>0</v>
      </c>
      <c r="AT48" s="769">
        <v>0</v>
      </c>
      <c r="AU48" s="769">
        <v>0</v>
      </c>
      <c r="AV48" s="769">
        <v>0</v>
      </c>
      <c r="AW48" s="769">
        <v>0</v>
      </c>
      <c r="AX48" s="770">
        <v>0</v>
      </c>
      <c r="AY48" s="768">
        <v>14</v>
      </c>
      <c r="AZ48" s="769">
        <v>2</v>
      </c>
      <c r="BA48" s="769">
        <v>6</v>
      </c>
      <c r="BB48" s="769">
        <v>0</v>
      </c>
      <c r="BC48" s="769">
        <v>0</v>
      </c>
      <c r="BD48" s="769">
        <v>0</v>
      </c>
      <c r="BE48" s="769">
        <v>0</v>
      </c>
      <c r="BF48" s="769">
        <v>0</v>
      </c>
      <c r="BG48" s="769">
        <v>0</v>
      </c>
      <c r="BH48" s="770">
        <v>0</v>
      </c>
      <c r="BI48" s="768">
        <v>18</v>
      </c>
      <c r="BJ48" s="769">
        <v>2</v>
      </c>
      <c r="BK48" s="769">
        <v>0</v>
      </c>
      <c r="BL48" s="769">
        <v>0</v>
      </c>
      <c r="BM48" s="769">
        <v>0</v>
      </c>
      <c r="BN48" s="769">
        <v>0</v>
      </c>
      <c r="BO48" s="769">
        <v>0</v>
      </c>
      <c r="BP48" s="769">
        <v>0</v>
      </c>
      <c r="BQ48" s="769">
        <v>0</v>
      </c>
      <c r="BR48" s="770">
        <v>0</v>
      </c>
      <c r="BS48" s="768">
        <v>9</v>
      </c>
      <c r="BT48" s="769">
        <v>7</v>
      </c>
      <c r="BU48" s="769">
        <v>44</v>
      </c>
      <c r="BV48" s="769">
        <v>0</v>
      </c>
      <c r="BW48" s="769">
        <v>0</v>
      </c>
      <c r="BX48" s="769">
        <v>0</v>
      </c>
      <c r="BY48" s="769">
        <v>0</v>
      </c>
      <c r="BZ48" s="769">
        <v>0</v>
      </c>
      <c r="CA48" s="769">
        <v>0</v>
      </c>
      <c r="CB48" s="770">
        <v>0</v>
      </c>
      <c r="CC48" s="768">
        <v>2</v>
      </c>
      <c r="CD48" s="769">
        <v>2</v>
      </c>
      <c r="CE48" s="769">
        <v>1</v>
      </c>
      <c r="CF48" s="769">
        <v>0</v>
      </c>
      <c r="CG48" s="769">
        <v>0</v>
      </c>
      <c r="CH48" s="769">
        <v>0</v>
      </c>
      <c r="CI48" s="769">
        <v>0</v>
      </c>
      <c r="CJ48" s="769">
        <v>0</v>
      </c>
      <c r="CK48" s="769">
        <v>0</v>
      </c>
      <c r="CL48" s="770">
        <v>0</v>
      </c>
      <c r="CM48" s="768">
        <v>13</v>
      </c>
      <c r="CN48" s="769">
        <v>3</v>
      </c>
      <c r="CO48" s="769">
        <v>3</v>
      </c>
      <c r="CP48" s="769">
        <v>0</v>
      </c>
      <c r="CQ48" s="769">
        <v>0</v>
      </c>
      <c r="CR48" s="769">
        <v>0</v>
      </c>
      <c r="CS48" s="769">
        <v>0</v>
      </c>
      <c r="CT48" s="769">
        <v>0</v>
      </c>
      <c r="CU48" s="769">
        <v>0</v>
      </c>
      <c r="CV48" s="770">
        <v>0</v>
      </c>
      <c r="CW48" s="768">
        <v>1</v>
      </c>
      <c r="CX48" s="769">
        <v>0</v>
      </c>
      <c r="CY48" s="769">
        <v>0</v>
      </c>
      <c r="CZ48" s="769">
        <v>0</v>
      </c>
      <c r="DA48" s="769">
        <v>0</v>
      </c>
      <c r="DB48" s="769">
        <v>0</v>
      </c>
      <c r="DC48" s="769">
        <v>0</v>
      </c>
      <c r="DD48" s="769">
        <v>0</v>
      </c>
      <c r="DE48" s="769">
        <v>0</v>
      </c>
      <c r="DF48" s="770">
        <v>0</v>
      </c>
      <c r="DG48" s="768">
        <v>1</v>
      </c>
      <c r="DH48" s="769">
        <v>0</v>
      </c>
      <c r="DI48" s="769">
        <v>0</v>
      </c>
      <c r="DJ48" s="567"/>
      <c r="DK48" s="567"/>
      <c r="DL48" s="567"/>
      <c r="DM48" s="567"/>
      <c r="DN48" s="567"/>
      <c r="DO48" s="567"/>
      <c r="DP48" s="568"/>
      <c r="DQ48" s="566"/>
      <c r="DR48" s="567"/>
      <c r="DS48" s="567"/>
      <c r="DT48" s="567"/>
      <c r="DU48" s="567"/>
      <c r="DV48" s="567"/>
      <c r="DW48" s="567"/>
      <c r="DX48" s="567"/>
      <c r="DY48" s="567"/>
      <c r="DZ48" s="568"/>
      <c r="EA48" s="566"/>
      <c r="EB48" s="567"/>
      <c r="EC48" s="567"/>
      <c r="ED48" s="567"/>
      <c r="EE48" s="567"/>
      <c r="EF48" s="567"/>
      <c r="EG48" s="567"/>
      <c r="EH48" s="567"/>
      <c r="EI48" s="567"/>
      <c r="EJ48" s="568"/>
      <c r="EK48" s="566"/>
      <c r="EL48" s="567"/>
      <c r="EM48" s="567"/>
      <c r="EN48" s="567"/>
      <c r="EO48" s="567"/>
      <c r="EP48" s="567"/>
      <c r="EQ48" s="567"/>
      <c r="ER48" s="567"/>
      <c r="ES48" s="567"/>
      <c r="ET48" s="568"/>
      <c r="EU48" s="566"/>
      <c r="EV48" s="567"/>
      <c r="EW48" s="567"/>
      <c r="EX48" s="567"/>
      <c r="EY48" s="567"/>
      <c r="EZ48" s="567"/>
      <c r="FA48" s="567"/>
      <c r="FB48" s="567"/>
      <c r="FC48" s="567"/>
      <c r="FD48" s="568"/>
      <c r="FE48" s="566"/>
      <c r="FF48" s="567"/>
      <c r="FG48" s="567"/>
      <c r="FH48" s="567"/>
      <c r="FI48" s="567"/>
      <c r="FJ48" s="567"/>
      <c r="FK48" s="567"/>
      <c r="FL48" s="567"/>
      <c r="FM48" s="567"/>
      <c r="FN48" s="568"/>
      <c r="FO48" s="566"/>
      <c r="FP48" s="567"/>
      <c r="FQ48" s="567"/>
      <c r="FR48" s="567"/>
      <c r="FS48" s="567"/>
      <c r="FT48" s="567"/>
      <c r="FU48" s="567"/>
      <c r="FV48" s="567"/>
      <c r="FW48" s="567"/>
      <c r="FX48" s="568"/>
      <c r="FY48" s="566"/>
      <c r="FZ48" s="567"/>
      <c r="GA48" s="567"/>
      <c r="GB48" s="567"/>
      <c r="GC48" s="567"/>
      <c r="GD48" s="567"/>
      <c r="GE48" s="567"/>
      <c r="GF48" s="567"/>
      <c r="GG48" s="567"/>
      <c r="GH48" s="568"/>
      <c r="GI48" s="566"/>
      <c r="GJ48" s="567"/>
      <c r="GK48" s="567"/>
      <c r="GL48" s="567"/>
      <c r="GM48" s="567"/>
      <c r="GN48" s="567"/>
      <c r="GO48" s="567"/>
      <c r="GP48" s="567"/>
      <c r="GQ48" s="567"/>
      <c r="GR48" s="568"/>
      <c r="GS48" s="566"/>
      <c r="GT48" s="567"/>
      <c r="GU48" s="567"/>
      <c r="GV48" s="567"/>
      <c r="GW48" s="567"/>
      <c r="GX48" s="567"/>
      <c r="GY48" s="567"/>
      <c r="GZ48" s="567"/>
      <c r="HA48" s="567"/>
      <c r="HB48" s="568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77"/>
        <v>264</v>
      </c>
      <c r="HN48" s="281">
        <f t="shared" si="79"/>
        <v>906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1" t="e">
        <f t="shared" si="80"/>
        <v>#REF!</v>
      </c>
      <c r="HQ48" s="84"/>
      <c r="HR48" s="282">
        <f t="shared" si="81"/>
        <v>166</v>
      </c>
      <c r="HS48" s="282">
        <f t="shared" si="82"/>
        <v>36</v>
      </c>
      <c r="HT48" s="282">
        <f t="shared" si="83"/>
        <v>62</v>
      </c>
      <c r="HU48" s="282">
        <f t="shared" si="84"/>
        <v>0</v>
      </c>
      <c r="HV48" s="282">
        <f t="shared" si="85"/>
        <v>0</v>
      </c>
      <c r="HW48" s="282">
        <f t="shared" si="86"/>
        <v>0</v>
      </c>
      <c r="HX48" s="282">
        <f t="shared" si="87"/>
        <v>0</v>
      </c>
      <c r="HY48" s="282">
        <f t="shared" si="88"/>
        <v>0</v>
      </c>
      <c r="HZ48" s="282">
        <f t="shared" si="89"/>
        <v>0</v>
      </c>
      <c r="IA48" s="282">
        <f t="shared" si="90"/>
        <v>0</v>
      </c>
      <c r="IK48" s="98" t="e">
        <f t="shared" si="78"/>
        <v>#REF!</v>
      </c>
    </row>
    <row r="49" spans="1:245" s="32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771">
        <v>46</v>
      </c>
      <c r="L49" s="707">
        <v>11</v>
      </c>
      <c r="M49" s="707">
        <v>6</v>
      </c>
      <c r="N49" s="707">
        <v>0</v>
      </c>
      <c r="O49" s="707">
        <v>0</v>
      </c>
      <c r="P49" s="707">
        <v>0</v>
      </c>
      <c r="Q49" s="707">
        <v>0</v>
      </c>
      <c r="R49" s="707">
        <v>0</v>
      </c>
      <c r="S49" s="707">
        <v>0</v>
      </c>
      <c r="T49" s="772">
        <v>0</v>
      </c>
      <c r="U49" s="771">
        <v>38</v>
      </c>
      <c r="V49" s="707">
        <v>6</v>
      </c>
      <c r="W49" s="707">
        <v>5</v>
      </c>
      <c r="X49" s="707">
        <v>0</v>
      </c>
      <c r="Y49" s="707">
        <v>0</v>
      </c>
      <c r="Z49" s="707">
        <v>0</v>
      </c>
      <c r="AA49" s="707">
        <v>0</v>
      </c>
      <c r="AB49" s="707">
        <v>0</v>
      </c>
      <c r="AC49" s="707">
        <v>0</v>
      </c>
      <c r="AD49" s="772">
        <v>0</v>
      </c>
      <c r="AE49" s="771">
        <v>6</v>
      </c>
      <c r="AF49" s="707">
        <v>1</v>
      </c>
      <c r="AG49" s="707">
        <v>2</v>
      </c>
      <c r="AH49" s="707">
        <v>0</v>
      </c>
      <c r="AI49" s="707">
        <v>0</v>
      </c>
      <c r="AJ49" s="707">
        <v>0</v>
      </c>
      <c r="AK49" s="707">
        <v>0</v>
      </c>
      <c r="AL49" s="707">
        <v>0</v>
      </c>
      <c r="AM49" s="707">
        <v>0</v>
      </c>
      <c r="AN49" s="772">
        <v>0</v>
      </c>
      <c r="AO49" s="771">
        <v>11</v>
      </c>
      <c r="AP49" s="707">
        <v>2</v>
      </c>
      <c r="AQ49" s="707">
        <v>0</v>
      </c>
      <c r="AR49" s="707">
        <v>0</v>
      </c>
      <c r="AS49" s="707">
        <v>0</v>
      </c>
      <c r="AT49" s="707">
        <v>0</v>
      </c>
      <c r="AU49" s="707">
        <v>0</v>
      </c>
      <c r="AV49" s="707">
        <v>0</v>
      </c>
      <c r="AW49" s="707">
        <v>0</v>
      </c>
      <c r="AX49" s="772">
        <v>0</v>
      </c>
      <c r="AY49" s="771">
        <v>10</v>
      </c>
      <c r="AZ49" s="707">
        <v>3</v>
      </c>
      <c r="BA49" s="707">
        <v>2</v>
      </c>
      <c r="BB49" s="707">
        <v>0</v>
      </c>
      <c r="BC49" s="707">
        <v>0</v>
      </c>
      <c r="BD49" s="707">
        <v>0</v>
      </c>
      <c r="BE49" s="707">
        <v>0</v>
      </c>
      <c r="BF49" s="707">
        <v>0</v>
      </c>
      <c r="BG49" s="707">
        <v>0</v>
      </c>
      <c r="BH49" s="772">
        <v>0</v>
      </c>
      <c r="BI49" s="771">
        <v>10</v>
      </c>
      <c r="BJ49" s="707">
        <v>0</v>
      </c>
      <c r="BK49" s="707">
        <v>0</v>
      </c>
      <c r="BL49" s="707">
        <v>0</v>
      </c>
      <c r="BM49" s="707">
        <v>0</v>
      </c>
      <c r="BN49" s="707">
        <v>0</v>
      </c>
      <c r="BO49" s="707">
        <v>0</v>
      </c>
      <c r="BP49" s="707">
        <v>0</v>
      </c>
      <c r="BQ49" s="707">
        <v>0</v>
      </c>
      <c r="BR49" s="772">
        <v>0</v>
      </c>
      <c r="BS49" s="771">
        <v>8</v>
      </c>
      <c r="BT49" s="707">
        <v>6</v>
      </c>
      <c r="BU49" s="707">
        <v>32</v>
      </c>
      <c r="BV49" s="707">
        <v>0</v>
      </c>
      <c r="BW49" s="707">
        <v>0</v>
      </c>
      <c r="BX49" s="707">
        <v>0</v>
      </c>
      <c r="BY49" s="707">
        <v>0</v>
      </c>
      <c r="BZ49" s="707">
        <v>0</v>
      </c>
      <c r="CA49" s="707">
        <v>0</v>
      </c>
      <c r="CB49" s="772">
        <v>0</v>
      </c>
      <c r="CC49" s="771">
        <v>1</v>
      </c>
      <c r="CD49" s="707">
        <v>3</v>
      </c>
      <c r="CE49" s="707">
        <v>2</v>
      </c>
      <c r="CF49" s="707">
        <v>0</v>
      </c>
      <c r="CG49" s="707">
        <v>0</v>
      </c>
      <c r="CH49" s="707">
        <v>0</v>
      </c>
      <c r="CI49" s="707">
        <v>0</v>
      </c>
      <c r="CJ49" s="707">
        <v>0</v>
      </c>
      <c r="CK49" s="707">
        <v>0</v>
      </c>
      <c r="CL49" s="772">
        <v>0</v>
      </c>
      <c r="CM49" s="771">
        <v>9</v>
      </c>
      <c r="CN49" s="707">
        <v>1</v>
      </c>
      <c r="CO49" s="707">
        <v>4</v>
      </c>
      <c r="CP49" s="707">
        <v>0</v>
      </c>
      <c r="CQ49" s="707">
        <v>0</v>
      </c>
      <c r="CR49" s="707">
        <v>0</v>
      </c>
      <c r="CS49" s="707">
        <v>0</v>
      </c>
      <c r="CT49" s="707">
        <v>0</v>
      </c>
      <c r="CU49" s="707">
        <v>0</v>
      </c>
      <c r="CV49" s="772">
        <v>0</v>
      </c>
      <c r="CW49" s="771">
        <v>2</v>
      </c>
      <c r="CX49" s="707">
        <v>0</v>
      </c>
      <c r="CY49" s="707">
        <v>0</v>
      </c>
      <c r="CZ49" s="707">
        <v>0</v>
      </c>
      <c r="DA49" s="707">
        <v>0</v>
      </c>
      <c r="DB49" s="707">
        <v>0</v>
      </c>
      <c r="DC49" s="707">
        <v>0</v>
      </c>
      <c r="DD49" s="707">
        <v>0</v>
      </c>
      <c r="DE49" s="707">
        <v>0</v>
      </c>
      <c r="DF49" s="772">
        <v>0</v>
      </c>
      <c r="DG49" s="771">
        <v>2</v>
      </c>
      <c r="DH49" s="707">
        <v>0</v>
      </c>
      <c r="DI49" s="707">
        <v>0</v>
      </c>
      <c r="DJ49" s="570"/>
      <c r="DK49" s="570"/>
      <c r="DL49" s="570"/>
      <c r="DM49" s="570"/>
      <c r="DN49" s="570"/>
      <c r="DO49" s="570"/>
      <c r="DP49" s="571"/>
      <c r="DQ49" s="569"/>
      <c r="DR49" s="570"/>
      <c r="DS49" s="570"/>
      <c r="DT49" s="570"/>
      <c r="DU49" s="570"/>
      <c r="DV49" s="570"/>
      <c r="DW49" s="570"/>
      <c r="DX49" s="570"/>
      <c r="DY49" s="570"/>
      <c r="DZ49" s="571"/>
      <c r="EA49" s="569"/>
      <c r="EB49" s="570"/>
      <c r="EC49" s="570"/>
      <c r="ED49" s="570"/>
      <c r="EE49" s="570"/>
      <c r="EF49" s="570"/>
      <c r="EG49" s="570"/>
      <c r="EH49" s="570"/>
      <c r="EI49" s="570"/>
      <c r="EJ49" s="571"/>
      <c r="EK49" s="569"/>
      <c r="EL49" s="570"/>
      <c r="EM49" s="570"/>
      <c r="EN49" s="570"/>
      <c r="EO49" s="570"/>
      <c r="EP49" s="570"/>
      <c r="EQ49" s="570"/>
      <c r="ER49" s="570"/>
      <c r="ES49" s="570"/>
      <c r="ET49" s="571"/>
      <c r="EU49" s="569"/>
      <c r="EV49" s="570"/>
      <c r="EW49" s="570"/>
      <c r="EX49" s="570"/>
      <c r="EY49" s="570"/>
      <c r="EZ49" s="570"/>
      <c r="FA49" s="570"/>
      <c r="FB49" s="570"/>
      <c r="FC49" s="570"/>
      <c r="FD49" s="571"/>
      <c r="FE49" s="569"/>
      <c r="FF49" s="570"/>
      <c r="FG49" s="570"/>
      <c r="FH49" s="570"/>
      <c r="FI49" s="570"/>
      <c r="FJ49" s="570"/>
      <c r="FK49" s="570"/>
      <c r="FL49" s="570"/>
      <c r="FM49" s="570"/>
      <c r="FN49" s="571"/>
      <c r="FO49" s="569"/>
      <c r="FP49" s="570"/>
      <c r="FQ49" s="570"/>
      <c r="FR49" s="570"/>
      <c r="FS49" s="570"/>
      <c r="FT49" s="570"/>
      <c r="FU49" s="570"/>
      <c r="FV49" s="570"/>
      <c r="FW49" s="570"/>
      <c r="FX49" s="571"/>
      <c r="FY49" s="569"/>
      <c r="FZ49" s="570"/>
      <c r="GA49" s="570"/>
      <c r="GB49" s="570"/>
      <c r="GC49" s="570"/>
      <c r="GD49" s="570"/>
      <c r="GE49" s="570"/>
      <c r="GF49" s="570"/>
      <c r="GG49" s="570"/>
      <c r="GH49" s="571"/>
      <c r="GI49" s="569"/>
      <c r="GJ49" s="570"/>
      <c r="GK49" s="570"/>
      <c r="GL49" s="570"/>
      <c r="GM49" s="570"/>
      <c r="GN49" s="570"/>
      <c r="GO49" s="570"/>
      <c r="GP49" s="570"/>
      <c r="GQ49" s="570"/>
      <c r="GR49" s="571"/>
      <c r="GS49" s="569"/>
      <c r="GT49" s="570"/>
      <c r="GU49" s="570"/>
      <c r="GV49" s="570"/>
      <c r="GW49" s="570"/>
      <c r="GX49" s="570"/>
      <c r="GY49" s="570"/>
      <c r="GZ49" s="570"/>
      <c r="HA49" s="570"/>
      <c r="HB49" s="571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77"/>
        <v>229</v>
      </c>
      <c r="HN49" s="83">
        <f t="shared" si="79"/>
        <v>923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80"/>
        <v>#REF!</v>
      </c>
      <c r="HQ49" s="84"/>
      <c r="HR49" s="85">
        <f t="shared" si="81"/>
        <v>143</v>
      </c>
      <c r="HS49" s="85">
        <f t="shared" si="82"/>
        <v>33</v>
      </c>
      <c r="HT49" s="85">
        <f t="shared" si="83"/>
        <v>53</v>
      </c>
      <c r="HU49" s="85">
        <f t="shared" si="84"/>
        <v>0</v>
      </c>
      <c r="HV49" s="85">
        <f t="shared" si="85"/>
        <v>0</v>
      </c>
      <c r="HW49" s="85">
        <f t="shared" si="86"/>
        <v>0</v>
      </c>
      <c r="HX49" s="85">
        <f t="shared" si="87"/>
        <v>0</v>
      </c>
      <c r="HY49" s="85">
        <f t="shared" si="88"/>
        <v>0</v>
      </c>
      <c r="HZ49" s="85">
        <f t="shared" si="89"/>
        <v>0</v>
      </c>
      <c r="IA49" s="85">
        <f t="shared" si="90"/>
        <v>0</v>
      </c>
      <c r="IK49" s="98" t="e">
        <f t="shared" si="78"/>
        <v>#REF!</v>
      </c>
    </row>
    <row r="50" spans="1:245" s="32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773">
        <v>33</v>
      </c>
      <c r="L50" s="708">
        <v>13</v>
      </c>
      <c r="M50" s="708">
        <v>12</v>
      </c>
      <c r="N50" s="707">
        <v>0</v>
      </c>
      <c r="O50" s="707">
        <v>0</v>
      </c>
      <c r="P50" s="707">
        <v>0</v>
      </c>
      <c r="Q50" s="707">
        <v>0</v>
      </c>
      <c r="R50" s="707">
        <v>0</v>
      </c>
      <c r="S50" s="707">
        <v>0</v>
      </c>
      <c r="T50" s="772">
        <v>0</v>
      </c>
      <c r="U50" s="773">
        <v>32</v>
      </c>
      <c r="V50" s="708">
        <v>6</v>
      </c>
      <c r="W50" s="708">
        <v>3</v>
      </c>
      <c r="X50" s="707">
        <v>0</v>
      </c>
      <c r="Y50" s="707">
        <v>0</v>
      </c>
      <c r="Z50" s="707">
        <v>0</v>
      </c>
      <c r="AA50" s="707">
        <v>0</v>
      </c>
      <c r="AB50" s="707">
        <v>0</v>
      </c>
      <c r="AC50" s="707">
        <v>0</v>
      </c>
      <c r="AD50" s="772">
        <v>0</v>
      </c>
      <c r="AE50" s="773">
        <v>4</v>
      </c>
      <c r="AF50" s="708">
        <v>2</v>
      </c>
      <c r="AG50" s="708">
        <v>1</v>
      </c>
      <c r="AH50" s="707">
        <v>0</v>
      </c>
      <c r="AI50" s="707">
        <v>0</v>
      </c>
      <c r="AJ50" s="707">
        <v>0</v>
      </c>
      <c r="AK50" s="707">
        <v>0</v>
      </c>
      <c r="AL50" s="707">
        <v>0</v>
      </c>
      <c r="AM50" s="707">
        <v>0</v>
      </c>
      <c r="AN50" s="772">
        <v>0</v>
      </c>
      <c r="AO50" s="773">
        <v>9</v>
      </c>
      <c r="AP50" s="708">
        <v>1</v>
      </c>
      <c r="AQ50" s="708">
        <v>2</v>
      </c>
      <c r="AR50" s="707">
        <v>0</v>
      </c>
      <c r="AS50" s="707">
        <v>0</v>
      </c>
      <c r="AT50" s="707">
        <v>0</v>
      </c>
      <c r="AU50" s="707">
        <v>0</v>
      </c>
      <c r="AV50" s="707">
        <v>0</v>
      </c>
      <c r="AW50" s="707">
        <v>0</v>
      </c>
      <c r="AX50" s="772">
        <v>0</v>
      </c>
      <c r="AY50" s="773">
        <v>16</v>
      </c>
      <c r="AZ50" s="708">
        <v>2</v>
      </c>
      <c r="BA50" s="708">
        <v>2</v>
      </c>
      <c r="BB50" s="707">
        <v>0</v>
      </c>
      <c r="BC50" s="707">
        <v>0</v>
      </c>
      <c r="BD50" s="707">
        <v>0</v>
      </c>
      <c r="BE50" s="707">
        <v>0</v>
      </c>
      <c r="BF50" s="707">
        <v>0</v>
      </c>
      <c r="BG50" s="707">
        <v>0</v>
      </c>
      <c r="BH50" s="772">
        <v>0</v>
      </c>
      <c r="BI50" s="773">
        <v>12</v>
      </c>
      <c r="BJ50" s="708">
        <v>3</v>
      </c>
      <c r="BK50" s="708">
        <v>0</v>
      </c>
      <c r="BL50" s="707">
        <v>0</v>
      </c>
      <c r="BM50" s="707">
        <v>0</v>
      </c>
      <c r="BN50" s="707">
        <v>0</v>
      </c>
      <c r="BO50" s="707">
        <v>0</v>
      </c>
      <c r="BP50" s="707">
        <v>0</v>
      </c>
      <c r="BQ50" s="707">
        <v>0</v>
      </c>
      <c r="BR50" s="772">
        <v>0</v>
      </c>
      <c r="BS50" s="773">
        <v>5</v>
      </c>
      <c r="BT50" s="708">
        <v>8</v>
      </c>
      <c r="BU50" s="708">
        <v>31</v>
      </c>
      <c r="BV50" s="707">
        <v>0</v>
      </c>
      <c r="BW50" s="707">
        <v>0</v>
      </c>
      <c r="BX50" s="707">
        <v>0</v>
      </c>
      <c r="BY50" s="707">
        <v>0</v>
      </c>
      <c r="BZ50" s="707">
        <v>0</v>
      </c>
      <c r="CA50" s="707">
        <v>0</v>
      </c>
      <c r="CB50" s="772">
        <v>0</v>
      </c>
      <c r="CC50" s="773">
        <v>0</v>
      </c>
      <c r="CD50" s="708">
        <v>2</v>
      </c>
      <c r="CE50" s="708">
        <v>1</v>
      </c>
      <c r="CF50" s="707">
        <v>0</v>
      </c>
      <c r="CG50" s="707">
        <v>0</v>
      </c>
      <c r="CH50" s="707">
        <v>0</v>
      </c>
      <c r="CI50" s="707">
        <v>0</v>
      </c>
      <c r="CJ50" s="707">
        <v>0</v>
      </c>
      <c r="CK50" s="707">
        <v>0</v>
      </c>
      <c r="CL50" s="772">
        <v>0</v>
      </c>
      <c r="CM50" s="773">
        <v>6</v>
      </c>
      <c r="CN50" s="708">
        <v>0</v>
      </c>
      <c r="CO50" s="708">
        <v>2</v>
      </c>
      <c r="CP50" s="707">
        <v>0</v>
      </c>
      <c r="CQ50" s="707">
        <v>0</v>
      </c>
      <c r="CR50" s="707">
        <v>0</v>
      </c>
      <c r="CS50" s="707">
        <v>0</v>
      </c>
      <c r="CT50" s="707">
        <v>0</v>
      </c>
      <c r="CU50" s="707">
        <v>0</v>
      </c>
      <c r="CV50" s="772">
        <v>0</v>
      </c>
      <c r="CW50" s="773">
        <v>1</v>
      </c>
      <c r="CX50" s="708">
        <v>0</v>
      </c>
      <c r="CY50" s="708">
        <v>0</v>
      </c>
      <c r="CZ50" s="707">
        <v>0</v>
      </c>
      <c r="DA50" s="707">
        <v>0</v>
      </c>
      <c r="DB50" s="707">
        <v>0</v>
      </c>
      <c r="DC50" s="707">
        <v>0</v>
      </c>
      <c r="DD50" s="707">
        <v>0</v>
      </c>
      <c r="DE50" s="707">
        <v>0</v>
      </c>
      <c r="DF50" s="772">
        <v>0</v>
      </c>
      <c r="DG50" s="773">
        <v>0</v>
      </c>
      <c r="DH50" s="708">
        <v>0</v>
      </c>
      <c r="DI50" s="708">
        <v>0</v>
      </c>
      <c r="DJ50" s="570"/>
      <c r="DK50" s="570"/>
      <c r="DL50" s="570"/>
      <c r="DM50" s="570"/>
      <c r="DN50" s="570"/>
      <c r="DO50" s="570"/>
      <c r="DP50" s="571"/>
      <c r="DQ50" s="572"/>
      <c r="DR50" s="573"/>
      <c r="DS50" s="573"/>
      <c r="DT50" s="570"/>
      <c r="DU50" s="570"/>
      <c r="DV50" s="570"/>
      <c r="DW50" s="570"/>
      <c r="DX50" s="570"/>
      <c r="DY50" s="570"/>
      <c r="DZ50" s="571"/>
      <c r="EA50" s="572"/>
      <c r="EB50" s="573"/>
      <c r="EC50" s="573"/>
      <c r="ED50" s="570"/>
      <c r="EE50" s="570"/>
      <c r="EF50" s="570"/>
      <c r="EG50" s="570"/>
      <c r="EH50" s="570"/>
      <c r="EI50" s="570"/>
      <c r="EJ50" s="571"/>
      <c r="EK50" s="572"/>
      <c r="EL50" s="573"/>
      <c r="EM50" s="573"/>
      <c r="EN50" s="570"/>
      <c r="EO50" s="570"/>
      <c r="EP50" s="570"/>
      <c r="EQ50" s="570"/>
      <c r="ER50" s="570"/>
      <c r="ES50" s="570"/>
      <c r="ET50" s="571"/>
      <c r="EU50" s="572"/>
      <c r="EV50" s="573"/>
      <c r="EW50" s="573"/>
      <c r="EX50" s="570"/>
      <c r="EY50" s="570"/>
      <c r="EZ50" s="570"/>
      <c r="FA50" s="570"/>
      <c r="FB50" s="570"/>
      <c r="FC50" s="570"/>
      <c r="FD50" s="571"/>
      <c r="FE50" s="572"/>
      <c r="FF50" s="573"/>
      <c r="FG50" s="573"/>
      <c r="FH50" s="570"/>
      <c r="FI50" s="570"/>
      <c r="FJ50" s="570"/>
      <c r="FK50" s="570"/>
      <c r="FL50" s="570"/>
      <c r="FM50" s="570"/>
      <c r="FN50" s="571"/>
      <c r="FO50" s="572"/>
      <c r="FP50" s="573"/>
      <c r="FQ50" s="573"/>
      <c r="FR50" s="570"/>
      <c r="FS50" s="570"/>
      <c r="FT50" s="570"/>
      <c r="FU50" s="570"/>
      <c r="FV50" s="570"/>
      <c r="FW50" s="570"/>
      <c r="FX50" s="571"/>
      <c r="FY50" s="572"/>
      <c r="FZ50" s="573"/>
      <c r="GA50" s="573"/>
      <c r="GB50" s="570"/>
      <c r="GC50" s="570"/>
      <c r="GD50" s="570"/>
      <c r="GE50" s="570"/>
      <c r="GF50" s="570"/>
      <c r="GG50" s="570"/>
      <c r="GH50" s="571"/>
      <c r="GI50" s="572"/>
      <c r="GJ50" s="573"/>
      <c r="GK50" s="573"/>
      <c r="GL50" s="570"/>
      <c r="GM50" s="570"/>
      <c r="GN50" s="570"/>
      <c r="GO50" s="570"/>
      <c r="GP50" s="570"/>
      <c r="GQ50" s="570"/>
      <c r="GR50" s="571"/>
      <c r="GS50" s="572"/>
      <c r="GT50" s="573"/>
      <c r="GU50" s="573"/>
      <c r="GV50" s="570"/>
      <c r="GW50" s="570"/>
      <c r="GX50" s="570"/>
      <c r="GY50" s="570"/>
      <c r="GZ50" s="570"/>
      <c r="HA50" s="570"/>
      <c r="HB50" s="571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77"/>
        <v>209</v>
      </c>
      <c r="HN50" s="83">
        <f t="shared" si="79"/>
        <v>928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80"/>
        <v>#REF!</v>
      </c>
      <c r="HQ50" s="84"/>
      <c r="HR50" s="85">
        <f t="shared" si="81"/>
        <v>118</v>
      </c>
      <c r="HS50" s="85">
        <f t="shared" si="82"/>
        <v>37</v>
      </c>
      <c r="HT50" s="85">
        <f t="shared" si="83"/>
        <v>54</v>
      </c>
      <c r="HU50" s="85">
        <f t="shared" si="84"/>
        <v>0</v>
      </c>
      <c r="HV50" s="85">
        <f t="shared" si="85"/>
        <v>0</v>
      </c>
      <c r="HW50" s="85">
        <f t="shared" si="86"/>
        <v>0</v>
      </c>
      <c r="HX50" s="85">
        <f t="shared" si="87"/>
        <v>0</v>
      </c>
      <c r="HY50" s="85">
        <f t="shared" si="88"/>
        <v>0</v>
      </c>
      <c r="HZ50" s="85">
        <f t="shared" si="89"/>
        <v>0</v>
      </c>
      <c r="IA50" s="85">
        <f t="shared" si="90"/>
        <v>0</v>
      </c>
      <c r="IK50" s="98" t="e">
        <f t="shared" si="78"/>
        <v>#REF!</v>
      </c>
    </row>
    <row r="51" spans="1:245" s="32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6" t="s">
        <v>33</v>
      </c>
      <c r="K51" s="774">
        <v>28</v>
      </c>
      <c r="L51" s="775">
        <v>8</v>
      </c>
      <c r="M51" s="775">
        <v>6</v>
      </c>
      <c r="N51" s="775">
        <v>0</v>
      </c>
      <c r="O51" s="775">
        <v>0</v>
      </c>
      <c r="P51" s="775">
        <v>0</v>
      </c>
      <c r="Q51" s="775">
        <v>0</v>
      </c>
      <c r="R51" s="775">
        <v>0</v>
      </c>
      <c r="S51" s="775">
        <v>0</v>
      </c>
      <c r="T51" s="776">
        <v>0</v>
      </c>
      <c r="U51" s="774">
        <v>34</v>
      </c>
      <c r="V51" s="775">
        <v>4</v>
      </c>
      <c r="W51" s="775">
        <v>5</v>
      </c>
      <c r="X51" s="777">
        <v>0</v>
      </c>
      <c r="Y51" s="777">
        <v>0</v>
      </c>
      <c r="Z51" s="777">
        <v>0</v>
      </c>
      <c r="AA51" s="777">
        <v>0</v>
      </c>
      <c r="AB51" s="777">
        <v>0</v>
      </c>
      <c r="AC51" s="777">
        <v>0</v>
      </c>
      <c r="AD51" s="776">
        <v>0</v>
      </c>
      <c r="AE51" s="774">
        <v>4</v>
      </c>
      <c r="AF51" s="775">
        <v>1</v>
      </c>
      <c r="AG51" s="775">
        <v>0</v>
      </c>
      <c r="AH51" s="777">
        <v>0</v>
      </c>
      <c r="AI51" s="777">
        <v>0</v>
      </c>
      <c r="AJ51" s="777">
        <v>0</v>
      </c>
      <c r="AK51" s="777">
        <v>0</v>
      </c>
      <c r="AL51" s="777">
        <v>0</v>
      </c>
      <c r="AM51" s="777">
        <v>0</v>
      </c>
      <c r="AN51" s="776">
        <v>0</v>
      </c>
      <c r="AO51" s="774">
        <v>8</v>
      </c>
      <c r="AP51" s="775">
        <v>1</v>
      </c>
      <c r="AQ51" s="775">
        <v>1</v>
      </c>
      <c r="AR51" s="777">
        <v>0</v>
      </c>
      <c r="AS51" s="777">
        <v>0</v>
      </c>
      <c r="AT51" s="777">
        <v>0</v>
      </c>
      <c r="AU51" s="777">
        <v>0</v>
      </c>
      <c r="AV51" s="777">
        <v>0</v>
      </c>
      <c r="AW51" s="777">
        <v>0</v>
      </c>
      <c r="AX51" s="776">
        <v>0</v>
      </c>
      <c r="AY51" s="774">
        <v>13</v>
      </c>
      <c r="AZ51" s="775">
        <v>1</v>
      </c>
      <c r="BA51" s="775">
        <v>4</v>
      </c>
      <c r="BB51" s="777">
        <v>0</v>
      </c>
      <c r="BC51" s="777">
        <v>0</v>
      </c>
      <c r="BD51" s="777">
        <v>0</v>
      </c>
      <c r="BE51" s="777">
        <v>0</v>
      </c>
      <c r="BF51" s="777">
        <v>0</v>
      </c>
      <c r="BG51" s="777">
        <v>0</v>
      </c>
      <c r="BH51" s="776">
        <v>0</v>
      </c>
      <c r="BI51" s="774">
        <v>14</v>
      </c>
      <c r="BJ51" s="775">
        <v>0</v>
      </c>
      <c r="BK51" s="775">
        <v>0</v>
      </c>
      <c r="BL51" s="777">
        <v>0</v>
      </c>
      <c r="BM51" s="777">
        <v>0</v>
      </c>
      <c r="BN51" s="777">
        <v>0</v>
      </c>
      <c r="BO51" s="777">
        <v>0</v>
      </c>
      <c r="BP51" s="777">
        <v>0</v>
      </c>
      <c r="BQ51" s="777">
        <v>0</v>
      </c>
      <c r="BR51" s="776">
        <v>0</v>
      </c>
      <c r="BS51" s="774">
        <v>6</v>
      </c>
      <c r="BT51" s="775">
        <v>6</v>
      </c>
      <c r="BU51" s="775">
        <v>23</v>
      </c>
      <c r="BV51" s="777">
        <v>0</v>
      </c>
      <c r="BW51" s="777">
        <v>0</v>
      </c>
      <c r="BX51" s="777">
        <v>0</v>
      </c>
      <c r="BY51" s="777">
        <v>0</v>
      </c>
      <c r="BZ51" s="777">
        <v>0</v>
      </c>
      <c r="CA51" s="777">
        <v>0</v>
      </c>
      <c r="CB51" s="776">
        <v>0</v>
      </c>
      <c r="CC51" s="774">
        <v>1</v>
      </c>
      <c r="CD51" s="775">
        <v>1</v>
      </c>
      <c r="CE51" s="775">
        <v>0</v>
      </c>
      <c r="CF51" s="777">
        <v>0</v>
      </c>
      <c r="CG51" s="777">
        <v>0</v>
      </c>
      <c r="CH51" s="777">
        <v>0</v>
      </c>
      <c r="CI51" s="777">
        <v>0</v>
      </c>
      <c r="CJ51" s="777">
        <v>0</v>
      </c>
      <c r="CK51" s="777">
        <v>0</v>
      </c>
      <c r="CL51" s="776">
        <v>0</v>
      </c>
      <c r="CM51" s="774">
        <v>11</v>
      </c>
      <c r="CN51" s="775">
        <v>1</v>
      </c>
      <c r="CO51" s="775">
        <v>0</v>
      </c>
      <c r="CP51" s="777">
        <v>0</v>
      </c>
      <c r="CQ51" s="777">
        <v>0</v>
      </c>
      <c r="CR51" s="777">
        <v>0</v>
      </c>
      <c r="CS51" s="777">
        <v>0</v>
      </c>
      <c r="CT51" s="777">
        <v>0</v>
      </c>
      <c r="CU51" s="777">
        <v>0</v>
      </c>
      <c r="CV51" s="776">
        <v>0</v>
      </c>
      <c r="CW51" s="774">
        <v>0</v>
      </c>
      <c r="CX51" s="775">
        <v>0</v>
      </c>
      <c r="CY51" s="775">
        <v>0</v>
      </c>
      <c r="CZ51" s="777">
        <v>0</v>
      </c>
      <c r="DA51" s="777">
        <v>0</v>
      </c>
      <c r="DB51" s="777">
        <v>0</v>
      </c>
      <c r="DC51" s="777">
        <v>0</v>
      </c>
      <c r="DD51" s="777">
        <v>0</v>
      </c>
      <c r="DE51" s="777">
        <v>0</v>
      </c>
      <c r="DF51" s="776">
        <v>0</v>
      </c>
      <c r="DG51" s="774">
        <v>0</v>
      </c>
      <c r="DH51" s="775">
        <v>0</v>
      </c>
      <c r="DI51" s="775">
        <v>0</v>
      </c>
      <c r="DJ51" s="577"/>
      <c r="DK51" s="577"/>
      <c r="DL51" s="577"/>
      <c r="DM51" s="577"/>
      <c r="DN51" s="577"/>
      <c r="DO51" s="577"/>
      <c r="DP51" s="576"/>
      <c r="DQ51" s="574"/>
      <c r="DR51" s="575"/>
      <c r="DS51" s="575"/>
      <c r="DT51" s="577"/>
      <c r="DU51" s="577"/>
      <c r="DV51" s="577"/>
      <c r="DW51" s="577"/>
      <c r="DX51" s="577"/>
      <c r="DY51" s="577"/>
      <c r="DZ51" s="576"/>
      <c r="EA51" s="574"/>
      <c r="EB51" s="575"/>
      <c r="EC51" s="575"/>
      <c r="ED51" s="577"/>
      <c r="EE51" s="577"/>
      <c r="EF51" s="577"/>
      <c r="EG51" s="577"/>
      <c r="EH51" s="577"/>
      <c r="EI51" s="577"/>
      <c r="EJ51" s="576"/>
      <c r="EK51" s="574"/>
      <c r="EL51" s="575"/>
      <c r="EM51" s="575"/>
      <c r="EN51" s="577"/>
      <c r="EO51" s="577"/>
      <c r="EP51" s="577"/>
      <c r="EQ51" s="577"/>
      <c r="ER51" s="577"/>
      <c r="ES51" s="577"/>
      <c r="ET51" s="576"/>
      <c r="EU51" s="574"/>
      <c r="EV51" s="575"/>
      <c r="EW51" s="575"/>
      <c r="EX51" s="577"/>
      <c r="EY51" s="577"/>
      <c r="EZ51" s="577"/>
      <c r="FA51" s="577"/>
      <c r="FB51" s="577"/>
      <c r="FC51" s="577"/>
      <c r="FD51" s="576"/>
      <c r="FE51" s="574"/>
      <c r="FF51" s="575"/>
      <c r="FG51" s="575"/>
      <c r="FH51" s="577"/>
      <c r="FI51" s="577"/>
      <c r="FJ51" s="577"/>
      <c r="FK51" s="577"/>
      <c r="FL51" s="577"/>
      <c r="FM51" s="577"/>
      <c r="FN51" s="576"/>
      <c r="FO51" s="574"/>
      <c r="FP51" s="575"/>
      <c r="FQ51" s="575"/>
      <c r="FR51" s="577"/>
      <c r="FS51" s="577"/>
      <c r="FT51" s="577"/>
      <c r="FU51" s="577"/>
      <c r="FV51" s="577"/>
      <c r="FW51" s="577"/>
      <c r="FX51" s="576"/>
      <c r="FY51" s="574"/>
      <c r="FZ51" s="575"/>
      <c r="GA51" s="575"/>
      <c r="GB51" s="577"/>
      <c r="GC51" s="577"/>
      <c r="GD51" s="577"/>
      <c r="GE51" s="577"/>
      <c r="GF51" s="577"/>
      <c r="GG51" s="577"/>
      <c r="GH51" s="576"/>
      <c r="GI51" s="574"/>
      <c r="GJ51" s="575"/>
      <c r="GK51" s="575"/>
      <c r="GL51" s="577"/>
      <c r="GM51" s="577"/>
      <c r="GN51" s="577"/>
      <c r="GO51" s="577"/>
      <c r="GP51" s="577"/>
      <c r="GQ51" s="577"/>
      <c r="GR51" s="576"/>
      <c r="GS51" s="574"/>
      <c r="GT51" s="575"/>
      <c r="GU51" s="575"/>
      <c r="GV51" s="577"/>
      <c r="GW51" s="577"/>
      <c r="GX51" s="577"/>
      <c r="GY51" s="577"/>
      <c r="GZ51" s="577"/>
      <c r="HA51" s="577"/>
      <c r="HB51" s="576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77"/>
        <v>181</v>
      </c>
      <c r="HN51" s="283">
        <f t="shared" ref="HN51:HN82" si="92">+SUM(HM48:HM51)</f>
        <v>883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3" t="e">
        <f t="shared" si="80"/>
        <v>#REF!</v>
      </c>
      <c r="HQ51" s="84"/>
      <c r="HR51" s="284">
        <f t="shared" si="81"/>
        <v>119</v>
      </c>
      <c r="HS51" s="284">
        <f t="shared" si="82"/>
        <v>23</v>
      </c>
      <c r="HT51" s="284">
        <f t="shared" si="83"/>
        <v>39</v>
      </c>
      <c r="HU51" s="284">
        <f t="shared" si="84"/>
        <v>0</v>
      </c>
      <c r="HV51" s="284">
        <f t="shared" si="85"/>
        <v>0</v>
      </c>
      <c r="HW51" s="284">
        <f t="shared" si="86"/>
        <v>0</v>
      </c>
      <c r="HX51" s="284">
        <f t="shared" si="87"/>
        <v>0</v>
      </c>
      <c r="HY51" s="284">
        <f t="shared" si="88"/>
        <v>0</v>
      </c>
      <c r="HZ51" s="284">
        <f t="shared" si="89"/>
        <v>0</v>
      </c>
      <c r="IA51" s="284">
        <f t="shared" si="90"/>
        <v>0</v>
      </c>
      <c r="IK51" s="98" t="e">
        <f t="shared" si="78"/>
        <v>#REF!</v>
      </c>
    </row>
    <row r="52" spans="1:245" s="32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5" t="s">
        <v>34</v>
      </c>
      <c r="K52" s="778">
        <v>0</v>
      </c>
      <c r="L52" s="779">
        <v>0</v>
      </c>
      <c r="M52" s="779">
        <v>0</v>
      </c>
      <c r="N52" s="752">
        <v>0</v>
      </c>
      <c r="O52" s="752">
        <v>0</v>
      </c>
      <c r="P52" s="752">
        <v>0</v>
      </c>
      <c r="Q52" s="752">
        <v>0</v>
      </c>
      <c r="R52" s="752">
        <v>0</v>
      </c>
      <c r="S52" s="752">
        <v>0</v>
      </c>
      <c r="T52" s="753">
        <v>0</v>
      </c>
      <c r="U52" s="778">
        <v>0</v>
      </c>
      <c r="V52" s="779">
        <v>0</v>
      </c>
      <c r="W52" s="779">
        <v>0</v>
      </c>
      <c r="X52" s="752">
        <v>0</v>
      </c>
      <c r="Y52" s="752">
        <v>0</v>
      </c>
      <c r="Z52" s="752">
        <v>0</v>
      </c>
      <c r="AA52" s="752">
        <v>0</v>
      </c>
      <c r="AB52" s="752">
        <v>0</v>
      </c>
      <c r="AC52" s="752">
        <v>0</v>
      </c>
      <c r="AD52" s="753">
        <v>0</v>
      </c>
      <c r="AE52" s="778">
        <v>0</v>
      </c>
      <c r="AF52" s="779">
        <v>0</v>
      </c>
      <c r="AG52" s="780">
        <v>0</v>
      </c>
      <c r="AH52" s="779">
        <v>0</v>
      </c>
      <c r="AI52" s="752">
        <v>0</v>
      </c>
      <c r="AJ52" s="752">
        <v>0</v>
      </c>
      <c r="AK52" s="752">
        <v>0</v>
      </c>
      <c r="AL52" s="752">
        <v>0</v>
      </c>
      <c r="AM52" s="752">
        <v>0</v>
      </c>
      <c r="AN52" s="753">
        <v>0</v>
      </c>
      <c r="AO52" s="778">
        <v>0</v>
      </c>
      <c r="AP52" s="779">
        <v>0</v>
      </c>
      <c r="AQ52" s="779">
        <v>0</v>
      </c>
      <c r="AR52" s="752">
        <v>0</v>
      </c>
      <c r="AS52" s="752">
        <v>0</v>
      </c>
      <c r="AT52" s="752">
        <v>0</v>
      </c>
      <c r="AU52" s="752">
        <v>0</v>
      </c>
      <c r="AV52" s="752">
        <v>0</v>
      </c>
      <c r="AW52" s="752">
        <v>0</v>
      </c>
      <c r="AX52" s="753">
        <v>0</v>
      </c>
      <c r="AY52" s="778">
        <v>0</v>
      </c>
      <c r="AZ52" s="779">
        <v>0</v>
      </c>
      <c r="BA52" s="779">
        <v>0</v>
      </c>
      <c r="BB52" s="779">
        <v>0</v>
      </c>
      <c r="BC52" s="752">
        <v>0</v>
      </c>
      <c r="BD52" s="752">
        <v>0</v>
      </c>
      <c r="BE52" s="752">
        <v>0</v>
      </c>
      <c r="BF52" s="752">
        <v>0</v>
      </c>
      <c r="BG52" s="752">
        <v>0</v>
      </c>
      <c r="BH52" s="753">
        <v>0</v>
      </c>
      <c r="BI52" s="778">
        <v>0</v>
      </c>
      <c r="BJ52" s="779">
        <v>0</v>
      </c>
      <c r="BK52" s="779">
        <v>0</v>
      </c>
      <c r="BL52" s="752">
        <v>0</v>
      </c>
      <c r="BM52" s="752">
        <v>0</v>
      </c>
      <c r="BN52" s="752">
        <v>0</v>
      </c>
      <c r="BO52" s="752">
        <v>0</v>
      </c>
      <c r="BP52" s="752">
        <v>0</v>
      </c>
      <c r="BQ52" s="752">
        <v>0</v>
      </c>
      <c r="BR52" s="753">
        <v>0</v>
      </c>
      <c r="BS52" s="778">
        <v>0</v>
      </c>
      <c r="BT52" s="779">
        <v>0</v>
      </c>
      <c r="BU52" s="779">
        <v>0</v>
      </c>
      <c r="BV52" s="752">
        <v>0</v>
      </c>
      <c r="BW52" s="752">
        <v>0</v>
      </c>
      <c r="BX52" s="752">
        <v>0</v>
      </c>
      <c r="BY52" s="752">
        <v>0</v>
      </c>
      <c r="BZ52" s="752">
        <v>0</v>
      </c>
      <c r="CA52" s="752">
        <v>0</v>
      </c>
      <c r="CB52" s="753">
        <v>0</v>
      </c>
      <c r="CC52" s="778">
        <v>0</v>
      </c>
      <c r="CD52" s="779">
        <v>0</v>
      </c>
      <c r="CE52" s="779">
        <v>0</v>
      </c>
      <c r="CF52" s="752">
        <v>0</v>
      </c>
      <c r="CG52" s="752">
        <v>0</v>
      </c>
      <c r="CH52" s="752">
        <v>0</v>
      </c>
      <c r="CI52" s="752">
        <v>0</v>
      </c>
      <c r="CJ52" s="752">
        <v>0</v>
      </c>
      <c r="CK52" s="752">
        <v>0</v>
      </c>
      <c r="CL52" s="753">
        <v>0</v>
      </c>
      <c r="CM52" s="778">
        <v>0</v>
      </c>
      <c r="CN52" s="779">
        <v>0</v>
      </c>
      <c r="CO52" s="779">
        <v>0</v>
      </c>
      <c r="CP52" s="752">
        <v>0</v>
      </c>
      <c r="CQ52" s="752">
        <v>0</v>
      </c>
      <c r="CR52" s="752">
        <v>0</v>
      </c>
      <c r="CS52" s="752">
        <v>0</v>
      </c>
      <c r="CT52" s="752">
        <v>0</v>
      </c>
      <c r="CU52" s="752">
        <v>0</v>
      </c>
      <c r="CV52" s="753">
        <v>0</v>
      </c>
      <c r="CW52" s="778">
        <v>0</v>
      </c>
      <c r="CX52" s="779">
        <v>0</v>
      </c>
      <c r="CY52" s="779">
        <v>0</v>
      </c>
      <c r="CZ52" s="752">
        <v>0</v>
      </c>
      <c r="DA52" s="752">
        <v>0</v>
      </c>
      <c r="DB52" s="752">
        <v>0</v>
      </c>
      <c r="DC52" s="752">
        <v>0</v>
      </c>
      <c r="DD52" s="752">
        <v>0</v>
      </c>
      <c r="DE52" s="752">
        <v>0</v>
      </c>
      <c r="DF52" s="753">
        <v>0</v>
      </c>
      <c r="DG52" s="778">
        <v>0</v>
      </c>
      <c r="DH52" s="779">
        <v>0</v>
      </c>
      <c r="DI52" s="779">
        <v>0</v>
      </c>
      <c r="DJ52" s="546"/>
      <c r="DK52" s="546"/>
      <c r="DL52" s="546"/>
      <c r="DM52" s="546"/>
      <c r="DN52" s="546"/>
      <c r="DO52" s="546"/>
      <c r="DP52" s="547"/>
      <c r="DQ52" s="578"/>
      <c r="DR52" s="579"/>
      <c r="DS52" s="579"/>
      <c r="DT52" s="546"/>
      <c r="DU52" s="546"/>
      <c r="DV52" s="546"/>
      <c r="DW52" s="546"/>
      <c r="DX52" s="546"/>
      <c r="DY52" s="546"/>
      <c r="DZ52" s="547"/>
      <c r="EA52" s="578"/>
      <c r="EB52" s="579"/>
      <c r="EC52" s="579"/>
      <c r="ED52" s="546"/>
      <c r="EE52" s="546"/>
      <c r="EF52" s="546"/>
      <c r="EG52" s="546"/>
      <c r="EH52" s="546"/>
      <c r="EI52" s="546"/>
      <c r="EJ52" s="547"/>
      <c r="EK52" s="578"/>
      <c r="EL52" s="579"/>
      <c r="EM52" s="579"/>
      <c r="EN52" s="546"/>
      <c r="EO52" s="546"/>
      <c r="EP52" s="546"/>
      <c r="EQ52" s="546"/>
      <c r="ER52" s="546"/>
      <c r="ES52" s="546"/>
      <c r="ET52" s="547"/>
      <c r="EU52" s="578"/>
      <c r="EV52" s="579"/>
      <c r="EW52" s="579"/>
      <c r="EX52" s="546"/>
      <c r="EY52" s="546"/>
      <c r="EZ52" s="546"/>
      <c r="FA52" s="546"/>
      <c r="FB52" s="546"/>
      <c r="FC52" s="546"/>
      <c r="FD52" s="547"/>
      <c r="FE52" s="578"/>
      <c r="FF52" s="579"/>
      <c r="FG52" s="579"/>
      <c r="FH52" s="546"/>
      <c r="FI52" s="546"/>
      <c r="FJ52" s="546"/>
      <c r="FK52" s="546"/>
      <c r="FL52" s="546"/>
      <c r="FM52" s="546"/>
      <c r="FN52" s="547"/>
      <c r="FO52" s="578"/>
      <c r="FP52" s="579"/>
      <c r="FQ52" s="579"/>
      <c r="FR52" s="546"/>
      <c r="FS52" s="546"/>
      <c r="FT52" s="546"/>
      <c r="FU52" s="546"/>
      <c r="FV52" s="546"/>
      <c r="FW52" s="546"/>
      <c r="FX52" s="547"/>
      <c r="FY52" s="578"/>
      <c r="FZ52" s="579"/>
      <c r="GA52" s="579"/>
      <c r="GB52" s="546"/>
      <c r="GC52" s="546"/>
      <c r="GD52" s="546"/>
      <c r="GE52" s="546"/>
      <c r="GF52" s="546"/>
      <c r="GG52" s="546"/>
      <c r="GH52" s="547"/>
      <c r="GI52" s="578"/>
      <c r="GJ52" s="579"/>
      <c r="GK52" s="579"/>
      <c r="GL52" s="546"/>
      <c r="GM52" s="546"/>
      <c r="GN52" s="546"/>
      <c r="GO52" s="546"/>
      <c r="GP52" s="546"/>
      <c r="GQ52" s="546"/>
      <c r="GR52" s="547"/>
      <c r="GS52" s="578"/>
      <c r="GT52" s="579"/>
      <c r="GU52" s="579"/>
      <c r="GV52" s="546"/>
      <c r="GW52" s="546"/>
      <c r="GX52" s="546"/>
      <c r="GY52" s="546"/>
      <c r="GZ52" s="546"/>
      <c r="HA52" s="546"/>
      <c r="HB52" s="547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77"/>
        <v>0</v>
      </c>
      <c r="HN52" s="281">
        <f t="shared" si="92"/>
        <v>619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1" t="e">
        <f t="shared" si="80"/>
        <v>#REF!</v>
      </c>
      <c r="HQ52" s="84"/>
      <c r="HR52" s="282">
        <f t="shared" si="81"/>
        <v>0</v>
      </c>
      <c r="HS52" s="282">
        <f t="shared" si="82"/>
        <v>0</v>
      </c>
      <c r="HT52" s="282">
        <f t="shared" si="83"/>
        <v>0</v>
      </c>
      <c r="HU52" s="282">
        <f t="shared" si="84"/>
        <v>0</v>
      </c>
      <c r="HV52" s="282">
        <f t="shared" si="85"/>
        <v>0</v>
      </c>
      <c r="HW52" s="282">
        <f t="shared" si="86"/>
        <v>0</v>
      </c>
      <c r="HX52" s="282">
        <f t="shared" si="87"/>
        <v>0</v>
      </c>
      <c r="HY52" s="282">
        <f t="shared" si="88"/>
        <v>0</v>
      </c>
      <c r="HZ52" s="282">
        <f t="shared" si="89"/>
        <v>0</v>
      </c>
      <c r="IA52" s="282">
        <f t="shared" si="90"/>
        <v>0</v>
      </c>
      <c r="IK52" s="98" t="e">
        <f t="shared" si="78"/>
        <v>#REF!</v>
      </c>
    </row>
    <row r="53" spans="1:245" s="32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756">
        <v>0</v>
      </c>
      <c r="L53" s="719">
        <v>0</v>
      </c>
      <c r="M53" s="719">
        <v>0</v>
      </c>
      <c r="N53" s="717">
        <v>0</v>
      </c>
      <c r="O53" s="717">
        <v>0</v>
      </c>
      <c r="P53" s="717">
        <v>0</v>
      </c>
      <c r="Q53" s="717">
        <v>0</v>
      </c>
      <c r="R53" s="717">
        <v>0</v>
      </c>
      <c r="S53" s="717">
        <v>0</v>
      </c>
      <c r="T53" s="755">
        <v>0</v>
      </c>
      <c r="U53" s="756">
        <v>0</v>
      </c>
      <c r="V53" s="719">
        <v>0</v>
      </c>
      <c r="W53" s="719">
        <v>0</v>
      </c>
      <c r="X53" s="717">
        <v>0</v>
      </c>
      <c r="Y53" s="717">
        <v>0</v>
      </c>
      <c r="Z53" s="717">
        <v>0</v>
      </c>
      <c r="AA53" s="717">
        <v>0</v>
      </c>
      <c r="AB53" s="717">
        <v>0</v>
      </c>
      <c r="AC53" s="717">
        <v>0</v>
      </c>
      <c r="AD53" s="755">
        <v>0</v>
      </c>
      <c r="AE53" s="756">
        <v>0</v>
      </c>
      <c r="AF53" s="719">
        <v>0</v>
      </c>
      <c r="AG53" s="718">
        <v>0</v>
      </c>
      <c r="AH53" s="719">
        <v>0</v>
      </c>
      <c r="AI53" s="717">
        <v>0</v>
      </c>
      <c r="AJ53" s="717">
        <v>0</v>
      </c>
      <c r="AK53" s="717">
        <v>0</v>
      </c>
      <c r="AL53" s="717">
        <v>0</v>
      </c>
      <c r="AM53" s="717">
        <v>0</v>
      </c>
      <c r="AN53" s="755">
        <v>0</v>
      </c>
      <c r="AO53" s="756">
        <v>0</v>
      </c>
      <c r="AP53" s="719">
        <v>0</v>
      </c>
      <c r="AQ53" s="719">
        <v>0</v>
      </c>
      <c r="AR53" s="717">
        <v>0</v>
      </c>
      <c r="AS53" s="717">
        <v>0</v>
      </c>
      <c r="AT53" s="717">
        <v>0</v>
      </c>
      <c r="AU53" s="717">
        <v>0</v>
      </c>
      <c r="AV53" s="717">
        <v>0</v>
      </c>
      <c r="AW53" s="717">
        <v>0</v>
      </c>
      <c r="AX53" s="755">
        <v>0</v>
      </c>
      <c r="AY53" s="756">
        <v>0</v>
      </c>
      <c r="AZ53" s="719">
        <v>0</v>
      </c>
      <c r="BA53" s="719">
        <v>0</v>
      </c>
      <c r="BB53" s="719">
        <v>0</v>
      </c>
      <c r="BC53" s="717">
        <v>0</v>
      </c>
      <c r="BD53" s="717">
        <v>0</v>
      </c>
      <c r="BE53" s="717">
        <v>0</v>
      </c>
      <c r="BF53" s="717">
        <v>0</v>
      </c>
      <c r="BG53" s="717">
        <v>0</v>
      </c>
      <c r="BH53" s="755">
        <v>0</v>
      </c>
      <c r="BI53" s="756">
        <v>0</v>
      </c>
      <c r="BJ53" s="719">
        <v>0</v>
      </c>
      <c r="BK53" s="719">
        <v>0</v>
      </c>
      <c r="BL53" s="717">
        <v>0</v>
      </c>
      <c r="BM53" s="717">
        <v>0</v>
      </c>
      <c r="BN53" s="717">
        <v>0</v>
      </c>
      <c r="BO53" s="717">
        <v>0</v>
      </c>
      <c r="BP53" s="717">
        <v>0</v>
      </c>
      <c r="BQ53" s="717">
        <v>0</v>
      </c>
      <c r="BR53" s="755">
        <v>0</v>
      </c>
      <c r="BS53" s="756">
        <v>0</v>
      </c>
      <c r="BT53" s="719">
        <v>0</v>
      </c>
      <c r="BU53" s="719">
        <v>0</v>
      </c>
      <c r="BV53" s="717">
        <v>0</v>
      </c>
      <c r="BW53" s="717">
        <v>0</v>
      </c>
      <c r="BX53" s="717">
        <v>0</v>
      </c>
      <c r="BY53" s="717">
        <v>0</v>
      </c>
      <c r="BZ53" s="717">
        <v>0</v>
      </c>
      <c r="CA53" s="717">
        <v>0</v>
      </c>
      <c r="CB53" s="755">
        <v>0</v>
      </c>
      <c r="CC53" s="756">
        <v>0</v>
      </c>
      <c r="CD53" s="719">
        <v>0</v>
      </c>
      <c r="CE53" s="719">
        <v>0</v>
      </c>
      <c r="CF53" s="717">
        <v>0</v>
      </c>
      <c r="CG53" s="717">
        <v>0</v>
      </c>
      <c r="CH53" s="717">
        <v>0</v>
      </c>
      <c r="CI53" s="717">
        <v>0</v>
      </c>
      <c r="CJ53" s="717">
        <v>0</v>
      </c>
      <c r="CK53" s="717">
        <v>0</v>
      </c>
      <c r="CL53" s="755">
        <v>0</v>
      </c>
      <c r="CM53" s="756">
        <v>0</v>
      </c>
      <c r="CN53" s="719">
        <v>0</v>
      </c>
      <c r="CO53" s="719">
        <v>0</v>
      </c>
      <c r="CP53" s="717">
        <v>0</v>
      </c>
      <c r="CQ53" s="717">
        <v>0</v>
      </c>
      <c r="CR53" s="717">
        <v>0</v>
      </c>
      <c r="CS53" s="717">
        <v>0</v>
      </c>
      <c r="CT53" s="717">
        <v>0</v>
      </c>
      <c r="CU53" s="717">
        <v>0</v>
      </c>
      <c r="CV53" s="755">
        <v>0</v>
      </c>
      <c r="CW53" s="756">
        <v>0</v>
      </c>
      <c r="CX53" s="719">
        <v>0</v>
      </c>
      <c r="CY53" s="719">
        <v>0</v>
      </c>
      <c r="CZ53" s="717">
        <v>0</v>
      </c>
      <c r="DA53" s="717">
        <v>0</v>
      </c>
      <c r="DB53" s="717">
        <v>0</v>
      </c>
      <c r="DC53" s="717">
        <v>0</v>
      </c>
      <c r="DD53" s="717">
        <v>0</v>
      </c>
      <c r="DE53" s="717">
        <v>0</v>
      </c>
      <c r="DF53" s="755">
        <v>0</v>
      </c>
      <c r="DG53" s="756">
        <v>0</v>
      </c>
      <c r="DH53" s="719">
        <v>0</v>
      </c>
      <c r="DI53" s="719">
        <v>0</v>
      </c>
      <c r="DJ53" s="549"/>
      <c r="DK53" s="549"/>
      <c r="DL53" s="549"/>
      <c r="DM53" s="549"/>
      <c r="DN53" s="549"/>
      <c r="DO53" s="549"/>
      <c r="DP53" s="550"/>
      <c r="DQ53" s="551"/>
      <c r="DR53" s="552"/>
      <c r="DS53" s="552"/>
      <c r="DT53" s="549"/>
      <c r="DU53" s="549"/>
      <c r="DV53" s="549"/>
      <c r="DW53" s="549"/>
      <c r="DX53" s="549"/>
      <c r="DY53" s="549"/>
      <c r="DZ53" s="550"/>
      <c r="EA53" s="551"/>
      <c r="EB53" s="552"/>
      <c r="EC53" s="552"/>
      <c r="ED53" s="549"/>
      <c r="EE53" s="549"/>
      <c r="EF53" s="549"/>
      <c r="EG53" s="549"/>
      <c r="EH53" s="549"/>
      <c r="EI53" s="549"/>
      <c r="EJ53" s="550"/>
      <c r="EK53" s="551"/>
      <c r="EL53" s="552"/>
      <c r="EM53" s="552"/>
      <c r="EN53" s="549"/>
      <c r="EO53" s="549"/>
      <c r="EP53" s="549"/>
      <c r="EQ53" s="549"/>
      <c r="ER53" s="549"/>
      <c r="ES53" s="549"/>
      <c r="ET53" s="550"/>
      <c r="EU53" s="551"/>
      <c r="EV53" s="552"/>
      <c r="EW53" s="552"/>
      <c r="EX53" s="549"/>
      <c r="EY53" s="549"/>
      <c r="EZ53" s="549"/>
      <c r="FA53" s="549"/>
      <c r="FB53" s="549"/>
      <c r="FC53" s="549"/>
      <c r="FD53" s="550"/>
      <c r="FE53" s="551"/>
      <c r="FF53" s="552"/>
      <c r="FG53" s="552"/>
      <c r="FH53" s="549"/>
      <c r="FI53" s="549"/>
      <c r="FJ53" s="549"/>
      <c r="FK53" s="549"/>
      <c r="FL53" s="549"/>
      <c r="FM53" s="549"/>
      <c r="FN53" s="550"/>
      <c r="FO53" s="551"/>
      <c r="FP53" s="552"/>
      <c r="FQ53" s="552"/>
      <c r="FR53" s="549"/>
      <c r="FS53" s="549"/>
      <c r="FT53" s="549"/>
      <c r="FU53" s="549"/>
      <c r="FV53" s="549"/>
      <c r="FW53" s="549"/>
      <c r="FX53" s="550"/>
      <c r="FY53" s="551"/>
      <c r="FZ53" s="552"/>
      <c r="GA53" s="552"/>
      <c r="GB53" s="549"/>
      <c r="GC53" s="549"/>
      <c r="GD53" s="549"/>
      <c r="GE53" s="549"/>
      <c r="GF53" s="549"/>
      <c r="GG53" s="549"/>
      <c r="GH53" s="550"/>
      <c r="GI53" s="551"/>
      <c r="GJ53" s="552"/>
      <c r="GK53" s="552"/>
      <c r="GL53" s="549"/>
      <c r="GM53" s="549"/>
      <c r="GN53" s="549"/>
      <c r="GO53" s="549"/>
      <c r="GP53" s="549"/>
      <c r="GQ53" s="549"/>
      <c r="GR53" s="550"/>
      <c r="GS53" s="551"/>
      <c r="GT53" s="552"/>
      <c r="GU53" s="552"/>
      <c r="GV53" s="549"/>
      <c r="GW53" s="549"/>
      <c r="GX53" s="549"/>
      <c r="GY53" s="549"/>
      <c r="GZ53" s="549"/>
      <c r="HA53" s="549"/>
      <c r="HB53" s="550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77"/>
        <v>0</v>
      </c>
      <c r="HN53" s="83">
        <f t="shared" si="92"/>
        <v>390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80"/>
        <v>#REF!</v>
      </c>
      <c r="HQ53" s="84"/>
      <c r="HR53" s="85">
        <f t="shared" si="81"/>
        <v>0</v>
      </c>
      <c r="HS53" s="85">
        <f t="shared" si="82"/>
        <v>0</v>
      </c>
      <c r="HT53" s="85">
        <f t="shared" si="83"/>
        <v>0</v>
      </c>
      <c r="HU53" s="85">
        <f t="shared" si="84"/>
        <v>0</v>
      </c>
      <c r="HV53" s="85">
        <f t="shared" si="85"/>
        <v>0</v>
      </c>
      <c r="HW53" s="85">
        <f t="shared" si="86"/>
        <v>0</v>
      </c>
      <c r="HX53" s="85">
        <f t="shared" si="87"/>
        <v>0</v>
      </c>
      <c r="HY53" s="85">
        <f t="shared" si="88"/>
        <v>0</v>
      </c>
      <c r="HZ53" s="85">
        <f t="shared" si="89"/>
        <v>0</v>
      </c>
      <c r="IA53" s="85">
        <f t="shared" si="90"/>
        <v>0</v>
      </c>
      <c r="IK53" s="98" t="e">
        <f t="shared" si="78"/>
        <v>#REF!</v>
      </c>
    </row>
    <row r="54" spans="1:245" s="32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756">
        <v>0</v>
      </c>
      <c r="L54" s="719">
        <v>0</v>
      </c>
      <c r="M54" s="719">
        <v>0</v>
      </c>
      <c r="N54" s="717">
        <v>0</v>
      </c>
      <c r="O54" s="717">
        <v>0</v>
      </c>
      <c r="P54" s="717">
        <v>0</v>
      </c>
      <c r="Q54" s="717">
        <v>0</v>
      </c>
      <c r="R54" s="717">
        <v>0</v>
      </c>
      <c r="S54" s="717">
        <v>0</v>
      </c>
      <c r="T54" s="755">
        <v>0</v>
      </c>
      <c r="U54" s="756">
        <v>0</v>
      </c>
      <c r="V54" s="719">
        <v>0</v>
      </c>
      <c r="W54" s="719">
        <v>0</v>
      </c>
      <c r="X54" s="717">
        <v>0</v>
      </c>
      <c r="Y54" s="717">
        <v>0</v>
      </c>
      <c r="Z54" s="717">
        <v>0</v>
      </c>
      <c r="AA54" s="717">
        <v>0</v>
      </c>
      <c r="AB54" s="717">
        <v>0</v>
      </c>
      <c r="AC54" s="717">
        <v>0</v>
      </c>
      <c r="AD54" s="755">
        <v>0</v>
      </c>
      <c r="AE54" s="756">
        <v>0</v>
      </c>
      <c r="AF54" s="719">
        <v>0</v>
      </c>
      <c r="AG54" s="718">
        <v>0</v>
      </c>
      <c r="AH54" s="719">
        <v>0</v>
      </c>
      <c r="AI54" s="717">
        <v>0</v>
      </c>
      <c r="AJ54" s="717">
        <v>0</v>
      </c>
      <c r="AK54" s="717">
        <v>0</v>
      </c>
      <c r="AL54" s="717">
        <v>0</v>
      </c>
      <c r="AM54" s="717">
        <v>0</v>
      </c>
      <c r="AN54" s="755">
        <v>0</v>
      </c>
      <c r="AO54" s="756">
        <v>0</v>
      </c>
      <c r="AP54" s="719">
        <v>0</v>
      </c>
      <c r="AQ54" s="719">
        <v>0</v>
      </c>
      <c r="AR54" s="717">
        <v>0</v>
      </c>
      <c r="AS54" s="717">
        <v>0</v>
      </c>
      <c r="AT54" s="717">
        <v>0</v>
      </c>
      <c r="AU54" s="717">
        <v>0</v>
      </c>
      <c r="AV54" s="717">
        <v>0</v>
      </c>
      <c r="AW54" s="717">
        <v>0</v>
      </c>
      <c r="AX54" s="755">
        <v>0</v>
      </c>
      <c r="AY54" s="756">
        <v>0</v>
      </c>
      <c r="AZ54" s="719">
        <v>0</v>
      </c>
      <c r="BA54" s="719">
        <v>0</v>
      </c>
      <c r="BB54" s="719">
        <v>0</v>
      </c>
      <c r="BC54" s="717">
        <v>0</v>
      </c>
      <c r="BD54" s="717">
        <v>0</v>
      </c>
      <c r="BE54" s="717">
        <v>0</v>
      </c>
      <c r="BF54" s="717">
        <v>0</v>
      </c>
      <c r="BG54" s="717">
        <v>0</v>
      </c>
      <c r="BH54" s="755">
        <v>0</v>
      </c>
      <c r="BI54" s="756">
        <v>0</v>
      </c>
      <c r="BJ54" s="719">
        <v>0</v>
      </c>
      <c r="BK54" s="719">
        <v>0</v>
      </c>
      <c r="BL54" s="717">
        <v>0</v>
      </c>
      <c r="BM54" s="717">
        <v>0</v>
      </c>
      <c r="BN54" s="717">
        <v>0</v>
      </c>
      <c r="BO54" s="717">
        <v>0</v>
      </c>
      <c r="BP54" s="717">
        <v>0</v>
      </c>
      <c r="BQ54" s="717">
        <v>0</v>
      </c>
      <c r="BR54" s="755">
        <v>0</v>
      </c>
      <c r="BS54" s="756">
        <v>0</v>
      </c>
      <c r="BT54" s="719">
        <v>0</v>
      </c>
      <c r="BU54" s="719">
        <v>0</v>
      </c>
      <c r="BV54" s="717">
        <v>0</v>
      </c>
      <c r="BW54" s="717">
        <v>0</v>
      </c>
      <c r="BX54" s="717">
        <v>0</v>
      </c>
      <c r="BY54" s="717">
        <v>0</v>
      </c>
      <c r="BZ54" s="717">
        <v>0</v>
      </c>
      <c r="CA54" s="717">
        <v>0</v>
      </c>
      <c r="CB54" s="755">
        <v>0</v>
      </c>
      <c r="CC54" s="756">
        <v>0</v>
      </c>
      <c r="CD54" s="719">
        <v>0</v>
      </c>
      <c r="CE54" s="719">
        <v>0</v>
      </c>
      <c r="CF54" s="717">
        <v>0</v>
      </c>
      <c r="CG54" s="717">
        <v>0</v>
      </c>
      <c r="CH54" s="717">
        <v>0</v>
      </c>
      <c r="CI54" s="717">
        <v>0</v>
      </c>
      <c r="CJ54" s="717">
        <v>0</v>
      </c>
      <c r="CK54" s="717">
        <v>0</v>
      </c>
      <c r="CL54" s="755">
        <v>0</v>
      </c>
      <c r="CM54" s="756">
        <v>0</v>
      </c>
      <c r="CN54" s="719">
        <v>0</v>
      </c>
      <c r="CO54" s="719">
        <v>0</v>
      </c>
      <c r="CP54" s="717">
        <v>0</v>
      </c>
      <c r="CQ54" s="717">
        <v>0</v>
      </c>
      <c r="CR54" s="717">
        <v>0</v>
      </c>
      <c r="CS54" s="717">
        <v>0</v>
      </c>
      <c r="CT54" s="717">
        <v>0</v>
      </c>
      <c r="CU54" s="717">
        <v>0</v>
      </c>
      <c r="CV54" s="755">
        <v>0</v>
      </c>
      <c r="CW54" s="756">
        <v>0</v>
      </c>
      <c r="CX54" s="719">
        <v>0</v>
      </c>
      <c r="CY54" s="719">
        <v>0</v>
      </c>
      <c r="CZ54" s="717">
        <v>0</v>
      </c>
      <c r="DA54" s="717">
        <v>0</v>
      </c>
      <c r="DB54" s="717">
        <v>0</v>
      </c>
      <c r="DC54" s="717">
        <v>0</v>
      </c>
      <c r="DD54" s="717">
        <v>0</v>
      </c>
      <c r="DE54" s="717">
        <v>0</v>
      </c>
      <c r="DF54" s="755">
        <v>0</v>
      </c>
      <c r="DG54" s="756">
        <v>0</v>
      </c>
      <c r="DH54" s="719">
        <v>0</v>
      </c>
      <c r="DI54" s="719">
        <v>0</v>
      </c>
      <c r="DJ54" s="549"/>
      <c r="DK54" s="549"/>
      <c r="DL54" s="549"/>
      <c r="DM54" s="549"/>
      <c r="DN54" s="549"/>
      <c r="DO54" s="549"/>
      <c r="DP54" s="550"/>
      <c r="DQ54" s="551"/>
      <c r="DR54" s="552"/>
      <c r="DS54" s="552"/>
      <c r="DT54" s="549"/>
      <c r="DU54" s="549"/>
      <c r="DV54" s="549"/>
      <c r="DW54" s="549"/>
      <c r="DX54" s="549"/>
      <c r="DY54" s="549"/>
      <c r="DZ54" s="550"/>
      <c r="EA54" s="551"/>
      <c r="EB54" s="552"/>
      <c r="EC54" s="552"/>
      <c r="ED54" s="549"/>
      <c r="EE54" s="549"/>
      <c r="EF54" s="549"/>
      <c r="EG54" s="549"/>
      <c r="EH54" s="549"/>
      <c r="EI54" s="549"/>
      <c r="EJ54" s="550"/>
      <c r="EK54" s="551"/>
      <c r="EL54" s="552"/>
      <c r="EM54" s="552"/>
      <c r="EN54" s="549"/>
      <c r="EO54" s="549"/>
      <c r="EP54" s="549"/>
      <c r="EQ54" s="549"/>
      <c r="ER54" s="549"/>
      <c r="ES54" s="549"/>
      <c r="ET54" s="550"/>
      <c r="EU54" s="551"/>
      <c r="EV54" s="552"/>
      <c r="EW54" s="552"/>
      <c r="EX54" s="549"/>
      <c r="EY54" s="549"/>
      <c r="EZ54" s="549"/>
      <c r="FA54" s="549"/>
      <c r="FB54" s="549"/>
      <c r="FC54" s="549"/>
      <c r="FD54" s="550"/>
      <c r="FE54" s="551"/>
      <c r="FF54" s="552"/>
      <c r="FG54" s="552"/>
      <c r="FH54" s="549"/>
      <c r="FI54" s="549"/>
      <c r="FJ54" s="549"/>
      <c r="FK54" s="549"/>
      <c r="FL54" s="549"/>
      <c r="FM54" s="549"/>
      <c r="FN54" s="550"/>
      <c r="FO54" s="551"/>
      <c r="FP54" s="552"/>
      <c r="FQ54" s="552"/>
      <c r="FR54" s="549"/>
      <c r="FS54" s="549"/>
      <c r="FT54" s="549"/>
      <c r="FU54" s="549"/>
      <c r="FV54" s="549"/>
      <c r="FW54" s="549"/>
      <c r="FX54" s="550"/>
      <c r="FY54" s="551"/>
      <c r="FZ54" s="552"/>
      <c r="GA54" s="552"/>
      <c r="GB54" s="549"/>
      <c r="GC54" s="549"/>
      <c r="GD54" s="549"/>
      <c r="GE54" s="549"/>
      <c r="GF54" s="549"/>
      <c r="GG54" s="549"/>
      <c r="GH54" s="550"/>
      <c r="GI54" s="551"/>
      <c r="GJ54" s="552"/>
      <c r="GK54" s="552"/>
      <c r="GL54" s="549"/>
      <c r="GM54" s="549"/>
      <c r="GN54" s="549"/>
      <c r="GO54" s="549"/>
      <c r="GP54" s="549"/>
      <c r="GQ54" s="549"/>
      <c r="GR54" s="550"/>
      <c r="GS54" s="551"/>
      <c r="GT54" s="552"/>
      <c r="GU54" s="552"/>
      <c r="GV54" s="549"/>
      <c r="GW54" s="549"/>
      <c r="GX54" s="549"/>
      <c r="GY54" s="549"/>
      <c r="GZ54" s="549"/>
      <c r="HA54" s="549"/>
      <c r="HB54" s="550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77"/>
        <v>0</v>
      </c>
      <c r="HN54" s="83">
        <f t="shared" si="92"/>
        <v>181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80"/>
        <v>#REF!</v>
      </c>
      <c r="HQ54" s="84"/>
      <c r="HR54" s="85">
        <f t="shared" si="81"/>
        <v>0</v>
      </c>
      <c r="HS54" s="85">
        <f t="shared" si="82"/>
        <v>0</v>
      </c>
      <c r="HT54" s="85">
        <f t="shared" si="83"/>
        <v>0</v>
      </c>
      <c r="HU54" s="85">
        <f t="shared" si="84"/>
        <v>0</v>
      </c>
      <c r="HV54" s="85">
        <f t="shared" si="85"/>
        <v>0</v>
      </c>
      <c r="HW54" s="85">
        <f t="shared" si="86"/>
        <v>0</v>
      </c>
      <c r="HX54" s="85">
        <f t="shared" si="87"/>
        <v>0</v>
      </c>
      <c r="HY54" s="85">
        <f t="shared" si="88"/>
        <v>0</v>
      </c>
      <c r="HZ54" s="85">
        <f t="shared" si="89"/>
        <v>0</v>
      </c>
      <c r="IA54" s="85">
        <f t="shared" si="90"/>
        <v>0</v>
      </c>
      <c r="IK54" s="98" t="e">
        <f t="shared" si="78"/>
        <v>#REF!</v>
      </c>
    </row>
    <row r="55" spans="1:245" s="32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6" t="s">
        <v>37</v>
      </c>
      <c r="K55" s="757">
        <v>0</v>
      </c>
      <c r="L55" s="758">
        <v>0</v>
      </c>
      <c r="M55" s="758">
        <v>0</v>
      </c>
      <c r="N55" s="760">
        <v>0</v>
      </c>
      <c r="O55" s="760">
        <v>0</v>
      </c>
      <c r="P55" s="760">
        <v>0</v>
      </c>
      <c r="Q55" s="760">
        <v>0</v>
      </c>
      <c r="R55" s="760">
        <v>0</v>
      </c>
      <c r="S55" s="760">
        <v>0</v>
      </c>
      <c r="T55" s="759">
        <v>0</v>
      </c>
      <c r="U55" s="757">
        <v>0</v>
      </c>
      <c r="V55" s="758">
        <v>0</v>
      </c>
      <c r="W55" s="758">
        <v>0</v>
      </c>
      <c r="X55" s="760">
        <v>0</v>
      </c>
      <c r="Y55" s="760">
        <v>0</v>
      </c>
      <c r="Z55" s="760">
        <v>0</v>
      </c>
      <c r="AA55" s="760">
        <v>0</v>
      </c>
      <c r="AB55" s="760">
        <v>0</v>
      </c>
      <c r="AC55" s="760">
        <v>0</v>
      </c>
      <c r="AD55" s="759">
        <v>0</v>
      </c>
      <c r="AE55" s="757">
        <v>0</v>
      </c>
      <c r="AF55" s="758">
        <v>0</v>
      </c>
      <c r="AG55" s="781">
        <v>0</v>
      </c>
      <c r="AH55" s="758">
        <v>0</v>
      </c>
      <c r="AI55" s="760">
        <v>0</v>
      </c>
      <c r="AJ55" s="760">
        <v>0</v>
      </c>
      <c r="AK55" s="760">
        <v>0</v>
      </c>
      <c r="AL55" s="760">
        <v>0</v>
      </c>
      <c r="AM55" s="760">
        <v>0</v>
      </c>
      <c r="AN55" s="759">
        <v>0</v>
      </c>
      <c r="AO55" s="757">
        <v>0</v>
      </c>
      <c r="AP55" s="758">
        <v>0</v>
      </c>
      <c r="AQ55" s="758">
        <v>0</v>
      </c>
      <c r="AR55" s="760">
        <v>0</v>
      </c>
      <c r="AS55" s="760">
        <v>0</v>
      </c>
      <c r="AT55" s="760">
        <v>0</v>
      </c>
      <c r="AU55" s="760">
        <v>0</v>
      </c>
      <c r="AV55" s="760">
        <v>0</v>
      </c>
      <c r="AW55" s="760">
        <v>0</v>
      </c>
      <c r="AX55" s="759">
        <v>0</v>
      </c>
      <c r="AY55" s="757">
        <v>0</v>
      </c>
      <c r="AZ55" s="758">
        <v>0</v>
      </c>
      <c r="BA55" s="758">
        <v>0</v>
      </c>
      <c r="BB55" s="758">
        <v>0</v>
      </c>
      <c r="BC55" s="760">
        <v>0</v>
      </c>
      <c r="BD55" s="760">
        <v>0</v>
      </c>
      <c r="BE55" s="760">
        <v>0</v>
      </c>
      <c r="BF55" s="760">
        <v>0</v>
      </c>
      <c r="BG55" s="760">
        <v>0</v>
      </c>
      <c r="BH55" s="759">
        <v>0</v>
      </c>
      <c r="BI55" s="757">
        <v>0</v>
      </c>
      <c r="BJ55" s="758">
        <v>0</v>
      </c>
      <c r="BK55" s="758">
        <v>0</v>
      </c>
      <c r="BL55" s="760">
        <v>0</v>
      </c>
      <c r="BM55" s="760">
        <v>0</v>
      </c>
      <c r="BN55" s="760">
        <v>0</v>
      </c>
      <c r="BO55" s="760">
        <v>0</v>
      </c>
      <c r="BP55" s="760">
        <v>0</v>
      </c>
      <c r="BQ55" s="760">
        <v>0</v>
      </c>
      <c r="BR55" s="759">
        <v>0</v>
      </c>
      <c r="BS55" s="757">
        <v>0</v>
      </c>
      <c r="BT55" s="758">
        <v>0</v>
      </c>
      <c r="BU55" s="758">
        <v>0</v>
      </c>
      <c r="BV55" s="760">
        <v>0</v>
      </c>
      <c r="BW55" s="760">
        <v>0</v>
      </c>
      <c r="BX55" s="760">
        <v>0</v>
      </c>
      <c r="BY55" s="760">
        <v>0</v>
      </c>
      <c r="BZ55" s="760">
        <v>0</v>
      </c>
      <c r="CA55" s="760">
        <v>0</v>
      </c>
      <c r="CB55" s="759">
        <v>0</v>
      </c>
      <c r="CC55" s="757">
        <v>0</v>
      </c>
      <c r="CD55" s="758">
        <v>0</v>
      </c>
      <c r="CE55" s="758">
        <v>0</v>
      </c>
      <c r="CF55" s="760">
        <v>0</v>
      </c>
      <c r="CG55" s="760">
        <v>0</v>
      </c>
      <c r="CH55" s="760">
        <v>0</v>
      </c>
      <c r="CI55" s="760">
        <v>0</v>
      </c>
      <c r="CJ55" s="760">
        <v>0</v>
      </c>
      <c r="CK55" s="760">
        <v>0</v>
      </c>
      <c r="CL55" s="759">
        <v>0</v>
      </c>
      <c r="CM55" s="757">
        <v>0</v>
      </c>
      <c r="CN55" s="758">
        <v>0</v>
      </c>
      <c r="CO55" s="758">
        <v>0</v>
      </c>
      <c r="CP55" s="760">
        <v>0</v>
      </c>
      <c r="CQ55" s="760">
        <v>0</v>
      </c>
      <c r="CR55" s="760">
        <v>0</v>
      </c>
      <c r="CS55" s="760">
        <v>0</v>
      </c>
      <c r="CT55" s="760">
        <v>0</v>
      </c>
      <c r="CU55" s="760">
        <v>0</v>
      </c>
      <c r="CV55" s="759">
        <v>0</v>
      </c>
      <c r="CW55" s="757">
        <v>0</v>
      </c>
      <c r="CX55" s="758">
        <v>0</v>
      </c>
      <c r="CY55" s="758">
        <v>0</v>
      </c>
      <c r="CZ55" s="760">
        <v>0</v>
      </c>
      <c r="DA55" s="760">
        <v>0</v>
      </c>
      <c r="DB55" s="760">
        <v>0</v>
      </c>
      <c r="DC55" s="760">
        <v>0</v>
      </c>
      <c r="DD55" s="760">
        <v>0</v>
      </c>
      <c r="DE55" s="760">
        <v>0</v>
      </c>
      <c r="DF55" s="759">
        <v>0</v>
      </c>
      <c r="DG55" s="757">
        <v>0</v>
      </c>
      <c r="DH55" s="758">
        <v>0</v>
      </c>
      <c r="DI55" s="758">
        <v>0</v>
      </c>
      <c r="DJ55" s="556"/>
      <c r="DK55" s="556"/>
      <c r="DL55" s="556"/>
      <c r="DM55" s="556"/>
      <c r="DN55" s="556"/>
      <c r="DO55" s="556"/>
      <c r="DP55" s="555"/>
      <c r="DQ55" s="553"/>
      <c r="DR55" s="554"/>
      <c r="DS55" s="554"/>
      <c r="DT55" s="556"/>
      <c r="DU55" s="556"/>
      <c r="DV55" s="556"/>
      <c r="DW55" s="556"/>
      <c r="DX55" s="556"/>
      <c r="DY55" s="556"/>
      <c r="DZ55" s="555"/>
      <c r="EA55" s="553"/>
      <c r="EB55" s="554"/>
      <c r="EC55" s="554"/>
      <c r="ED55" s="556"/>
      <c r="EE55" s="556"/>
      <c r="EF55" s="556"/>
      <c r="EG55" s="556"/>
      <c r="EH55" s="556"/>
      <c r="EI55" s="556"/>
      <c r="EJ55" s="555"/>
      <c r="EK55" s="553"/>
      <c r="EL55" s="554"/>
      <c r="EM55" s="554"/>
      <c r="EN55" s="556"/>
      <c r="EO55" s="556"/>
      <c r="EP55" s="556"/>
      <c r="EQ55" s="556"/>
      <c r="ER55" s="556"/>
      <c r="ES55" s="556"/>
      <c r="ET55" s="555"/>
      <c r="EU55" s="553"/>
      <c r="EV55" s="554"/>
      <c r="EW55" s="554"/>
      <c r="EX55" s="556"/>
      <c r="EY55" s="556"/>
      <c r="EZ55" s="556"/>
      <c r="FA55" s="556"/>
      <c r="FB55" s="556"/>
      <c r="FC55" s="556"/>
      <c r="FD55" s="555"/>
      <c r="FE55" s="553"/>
      <c r="FF55" s="554"/>
      <c r="FG55" s="554"/>
      <c r="FH55" s="556"/>
      <c r="FI55" s="556"/>
      <c r="FJ55" s="556"/>
      <c r="FK55" s="556"/>
      <c r="FL55" s="556"/>
      <c r="FM55" s="556"/>
      <c r="FN55" s="555"/>
      <c r="FO55" s="553"/>
      <c r="FP55" s="554"/>
      <c r="FQ55" s="554"/>
      <c r="FR55" s="556"/>
      <c r="FS55" s="556"/>
      <c r="FT55" s="556"/>
      <c r="FU55" s="556"/>
      <c r="FV55" s="556"/>
      <c r="FW55" s="556"/>
      <c r="FX55" s="555"/>
      <c r="FY55" s="553"/>
      <c r="FZ55" s="554"/>
      <c r="GA55" s="554"/>
      <c r="GB55" s="556"/>
      <c r="GC55" s="556"/>
      <c r="GD55" s="556"/>
      <c r="GE55" s="556"/>
      <c r="GF55" s="556"/>
      <c r="GG55" s="556"/>
      <c r="GH55" s="555"/>
      <c r="GI55" s="553"/>
      <c r="GJ55" s="554"/>
      <c r="GK55" s="554"/>
      <c r="GL55" s="556"/>
      <c r="GM55" s="556"/>
      <c r="GN55" s="556"/>
      <c r="GO55" s="556"/>
      <c r="GP55" s="556"/>
      <c r="GQ55" s="556"/>
      <c r="GR55" s="555"/>
      <c r="GS55" s="553"/>
      <c r="GT55" s="554"/>
      <c r="GU55" s="554"/>
      <c r="GV55" s="556"/>
      <c r="GW55" s="556"/>
      <c r="GX55" s="556"/>
      <c r="GY55" s="556"/>
      <c r="GZ55" s="556"/>
      <c r="HA55" s="556"/>
      <c r="HB55" s="555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77"/>
        <v>0</v>
      </c>
      <c r="HN55" s="283">
        <f t="shared" si="92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3" t="e">
        <f t="shared" si="80"/>
        <v>#REF!</v>
      </c>
      <c r="HQ55" s="84"/>
      <c r="HR55" s="284">
        <f t="shared" si="81"/>
        <v>0</v>
      </c>
      <c r="HS55" s="284">
        <f t="shared" si="82"/>
        <v>0</v>
      </c>
      <c r="HT55" s="284">
        <f t="shared" si="83"/>
        <v>0</v>
      </c>
      <c r="HU55" s="284">
        <f t="shared" si="84"/>
        <v>0</v>
      </c>
      <c r="HV55" s="284">
        <f t="shared" si="85"/>
        <v>0</v>
      </c>
      <c r="HW55" s="284">
        <f t="shared" si="86"/>
        <v>0</v>
      </c>
      <c r="HX55" s="284">
        <f t="shared" si="87"/>
        <v>0</v>
      </c>
      <c r="HY55" s="284">
        <f t="shared" si="88"/>
        <v>0</v>
      </c>
      <c r="HZ55" s="284">
        <f t="shared" si="89"/>
        <v>0</v>
      </c>
      <c r="IA55" s="284">
        <f t="shared" si="90"/>
        <v>0</v>
      </c>
      <c r="IK55" s="98" t="e">
        <f t="shared" si="78"/>
        <v>#REF!</v>
      </c>
    </row>
    <row r="56" spans="1:245" s="32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5" t="s">
        <v>38</v>
      </c>
      <c r="K56" s="782">
        <v>0</v>
      </c>
      <c r="L56" s="783">
        <v>0</v>
      </c>
      <c r="M56" s="784">
        <v>0</v>
      </c>
      <c r="N56" s="746">
        <v>0</v>
      </c>
      <c r="O56" s="746">
        <v>0</v>
      </c>
      <c r="P56" s="746">
        <v>0</v>
      </c>
      <c r="Q56" s="746">
        <v>0</v>
      </c>
      <c r="R56" s="746">
        <v>0</v>
      </c>
      <c r="S56" s="746">
        <v>0</v>
      </c>
      <c r="T56" s="747">
        <v>0</v>
      </c>
      <c r="U56" s="782">
        <v>0</v>
      </c>
      <c r="V56" s="784">
        <v>0</v>
      </c>
      <c r="W56" s="784">
        <v>0</v>
      </c>
      <c r="X56" s="746">
        <v>0</v>
      </c>
      <c r="Y56" s="746">
        <v>0</v>
      </c>
      <c r="Z56" s="746">
        <v>0</v>
      </c>
      <c r="AA56" s="746">
        <v>0</v>
      </c>
      <c r="AB56" s="746">
        <v>0</v>
      </c>
      <c r="AC56" s="746">
        <v>0</v>
      </c>
      <c r="AD56" s="747">
        <v>0</v>
      </c>
      <c r="AE56" s="782">
        <v>0</v>
      </c>
      <c r="AF56" s="784">
        <v>0</v>
      </c>
      <c r="AG56" s="783">
        <v>0</v>
      </c>
      <c r="AH56" s="784">
        <v>0</v>
      </c>
      <c r="AI56" s="746">
        <v>0</v>
      </c>
      <c r="AJ56" s="746">
        <v>0</v>
      </c>
      <c r="AK56" s="746">
        <v>0</v>
      </c>
      <c r="AL56" s="746">
        <v>0</v>
      </c>
      <c r="AM56" s="746">
        <v>0</v>
      </c>
      <c r="AN56" s="747">
        <v>0</v>
      </c>
      <c r="AO56" s="782">
        <v>0</v>
      </c>
      <c r="AP56" s="784">
        <v>0</v>
      </c>
      <c r="AQ56" s="784">
        <v>0</v>
      </c>
      <c r="AR56" s="746">
        <v>0</v>
      </c>
      <c r="AS56" s="746">
        <v>0</v>
      </c>
      <c r="AT56" s="746">
        <v>0</v>
      </c>
      <c r="AU56" s="746">
        <v>0</v>
      </c>
      <c r="AV56" s="746">
        <v>0</v>
      </c>
      <c r="AW56" s="746">
        <v>0</v>
      </c>
      <c r="AX56" s="747">
        <v>0</v>
      </c>
      <c r="AY56" s="782">
        <v>0</v>
      </c>
      <c r="AZ56" s="784">
        <v>0</v>
      </c>
      <c r="BA56" s="784">
        <v>0</v>
      </c>
      <c r="BB56" s="784">
        <v>0</v>
      </c>
      <c r="BC56" s="746">
        <v>0</v>
      </c>
      <c r="BD56" s="746">
        <v>0</v>
      </c>
      <c r="BE56" s="746">
        <v>0</v>
      </c>
      <c r="BF56" s="746">
        <v>0</v>
      </c>
      <c r="BG56" s="746">
        <v>0</v>
      </c>
      <c r="BH56" s="747">
        <v>0</v>
      </c>
      <c r="BI56" s="782">
        <v>0</v>
      </c>
      <c r="BJ56" s="784">
        <v>0</v>
      </c>
      <c r="BK56" s="784">
        <v>0</v>
      </c>
      <c r="BL56" s="746">
        <v>0</v>
      </c>
      <c r="BM56" s="746">
        <v>0</v>
      </c>
      <c r="BN56" s="746">
        <v>0</v>
      </c>
      <c r="BO56" s="746">
        <v>0</v>
      </c>
      <c r="BP56" s="746">
        <v>0</v>
      </c>
      <c r="BQ56" s="746">
        <v>0</v>
      </c>
      <c r="BR56" s="747">
        <v>0</v>
      </c>
      <c r="BS56" s="782">
        <v>0</v>
      </c>
      <c r="BT56" s="784">
        <v>0</v>
      </c>
      <c r="BU56" s="784">
        <v>0</v>
      </c>
      <c r="BV56" s="746">
        <v>0</v>
      </c>
      <c r="BW56" s="746">
        <v>0</v>
      </c>
      <c r="BX56" s="746">
        <v>0</v>
      </c>
      <c r="BY56" s="746">
        <v>0</v>
      </c>
      <c r="BZ56" s="746">
        <v>0</v>
      </c>
      <c r="CA56" s="746">
        <v>0</v>
      </c>
      <c r="CB56" s="747">
        <v>0</v>
      </c>
      <c r="CC56" s="782">
        <v>0</v>
      </c>
      <c r="CD56" s="784">
        <v>0</v>
      </c>
      <c r="CE56" s="784">
        <v>0</v>
      </c>
      <c r="CF56" s="746">
        <v>0</v>
      </c>
      <c r="CG56" s="746">
        <v>0</v>
      </c>
      <c r="CH56" s="746">
        <v>0</v>
      </c>
      <c r="CI56" s="746">
        <v>0</v>
      </c>
      <c r="CJ56" s="746">
        <v>0</v>
      </c>
      <c r="CK56" s="746">
        <v>0</v>
      </c>
      <c r="CL56" s="747">
        <v>0</v>
      </c>
      <c r="CM56" s="782">
        <v>0</v>
      </c>
      <c r="CN56" s="784">
        <v>0</v>
      </c>
      <c r="CO56" s="784">
        <v>0</v>
      </c>
      <c r="CP56" s="746">
        <v>0</v>
      </c>
      <c r="CQ56" s="746">
        <v>0</v>
      </c>
      <c r="CR56" s="746">
        <v>0</v>
      </c>
      <c r="CS56" s="746">
        <v>0</v>
      </c>
      <c r="CT56" s="746">
        <v>0</v>
      </c>
      <c r="CU56" s="746">
        <v>0</v>
      </c>
      <c r="CV56" s="747">
        <v>0</v>
      </c>
      <c r="CW56" s="782">
        <v>0</v>
      </c>
      <c r="CX56" s="784">
        <v>0</v>
      </c>
      <c r="CY56" s="784">
        <v>0</v>
      </c>
      <c r="CZ56" s="746">
        <v>0</v>
      </c>
      <c r="DA56" s="746">
        <v>0</v>
      </c>
      <c r="DB56" s="746">
        <v>0</v>
      </c>
      <c r="DC56" s="746">
        <v>0</v>
      </c>
      <c r="DD56" s="746">
        <v>0</v>
      </c>
      <c r="DE56" s="746">
        <v>0</v>
      </c>
      <c r="DF56" s="747">
        <v>0</v>
      </c>
      <c r="DG56" s="782">
        <v>0</v>
      </c>
      <c r="DH56" s="784">
        <v>0</v>
      </c>
      <c r="DI56" s="784">
        <v>0</v>
      </c>
      <c r="DJ56" s="537"/>
      <c r="DK56" s="537"/>
      <c r="DL56" s="537"/>
      <c r="DM56" s="537"/>
      <c r="DN56" s="537"/>
      <c r="DO56" s="537"/>
      <c r="DP56" s="538"/>
      <c r="DQ56" s="583"/>
      <c r="DR56" s="585"/>
      <c r="DS56" s="585"/>
      <c r="DT56" s="537"/>
      <c r="DU56" s="537"/>
      <c r="DV56" s="537"/>
      <c r="DW56" s="537"/>
      <c r="DX56" s="537"/>
      <c r="DY56" s="537"/>
      <c r="DZ56" s="538"/>
      <c r="EA56" s="583"/>
      <c r="EB56" s="585"/>
      <c r="EC56" s="585"/>
      <c r="ED56" s="537"/>
      <c r="EE56" s="537"/>
      <c r="EF56" s="537"/>
      <c r="EG56" s="537"/>
      <c r="EH56" s="537"/>
      <c r="EI56" s="537"/>
      <c r="EJ56" s="538"/>
      <c r="EK56" s="583"/>
      <c r="EL56" s="585"/>
      <c r="EM56" s="585"/>
      <c r="EN56" s="537"/>
      <c r="EO56" s="537"/>
      <c r="EP56" s="537"/>
      <c r="EQ56" s="537"/>
      <c r="ER56" s="537"/>
      <c r="ES56" s="537"/>
      <c r="ET56" s="538"/>
      <c r="EU56" s="583"/>
      <c r="EV56" s="585"/>
      <c r="EW56" s="585"/>
      <c r="EX56" s="537"/>
      <c r="EY56" s="537"/>
      <c r="EZ56" s="537"/>
      <c r="FA56" s="537"/>
      <c r="FB56" s="537"/>
      <c r="FC56" s="537"/>
      <c r="FD56" s="538"/>
      <c r="FE56" s="583"/>
      <c r="FF56" s="585"/>
      <c r="FG56" s="585"/>
      <c r="FH56" s="537"/>
      <c r="FI56" s="537"/>
      <c r="FJ56" s="537"/>
      <c r="FK56" s="537"/>
      <c r="FL56" s="537"/>
      <c r="FM56" s="537"/>
      <c r="FN56" s="538"/>
      <c r="FO56" s="583"/>
      <c r="FP56" s="585"/>
      <c r="FQ56" s="585"/>
      <c r="FR56" s="537"/>
      <c r="FS56" s="537"/>
      <c r="FT56" s="537"/>
      <c r="FU56" s="537"/>
      <c r="FV56" s="537"/>
      <c r="FW56" s="537"/>
      <c r="FX56" s="538"/>
      <c r="FY56" s="583"/>
      <c r="FZ56" s="585"/>
      <c r="GA56" s="585"/>
      <c r="GB56" s="537"/>
      <c r="GC56" s="537"/>
      <c r="GD56" s="537"/>
      <c r="GE56" s="537"/>
      <c r="GF56" s="537"/>
      <c r="GG56" s="537"/>
      <c r="GH56" s="538"/>
      <c r="GI56" s="583"/>
      <c r="GJ56" s="585"/>
      <c r="GK56" s="585"/>
      <c r="GL56" s="537"/>
      <c r="GM56" s="537"/>
      <c r="GN56" s="537"/>
      <c r="GO56" s="537"/>
      <c r="GP56" s="537"/>
      <c r="GQ56" s="537"/>
      <c r="GR56" s="538"/>
      <c r="GS56" s="583"/>
      <c r="GT56" s="585"/>
      <c r="GU56" s="585"/>
      <c r="GV56" s="537"/>
      <c r="GW56" s="537"/>
      <c r="GX56" s="537"/>
      <c r="GY56" s="537"/>
      <c r="GZ56" s="537"/>
      <c r="HA56" s="537"/>
      <c r="HB56" s="538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77"/>
        <v>0</v>
      </c>
      <c r="HN56" s="281">
        <f t="shared" si="92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1" t="e">
        <f t="shared" si="80"/>
        <v>#REF!</v>
      </c>
      <c r="HQ56" s="84"/>
      <c r="HR56" s="282">
        <f t="shared" si="81"/>
        <v>0</v>
      </c>
      <c r="HS56" s="282">
        <f t="shared" si="82"/>
        <v>0</v>
      </c>
      <c r="HT56" s="282">
        <f t="shared" si="83"/>
        <v>0</v>
      </c>
      <c r="HU56" s="282">
        <f t="shared" si="84"/>
        <v>0</v>
      </c>
      <c r="HV56" s="282">
        <f t="shared" si="85"/>
        <v>0</v>
      </c>
      <c r="HW56" s="282">
        <f t="shared" si="86"/>
        <v>0</v>
      </c>
      <c r="HX56" s="282">
        <f t="shared" si="87"/>
        <v>0</v>
      </c>
      <c r="HY56" s="282">
        <f t="shared" si="88"/>
        <v>0</v>
      </c>
      <c r="HZ56" s="282">
        <f t="shared" si="89"/>
        <v>0</v>
      </c>
      <c r="IA56" s="282">
        <f t="shared" si="90"/>
        <v>0</v>
      </c>
      <c r="IK56" s="98" t="e">
        <f t="shared" si="78"/>
        <v>#REF!</v>
      </c>
    </row>
    <row r="57" spans="1:245" s="32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785">
        <v>0</v>
      </c>
      <c r="L57" s="712">
        <v>0</v>
      </c>
      <c r="M57" s="713">
        <v>0</v>
      </c>
      <c r="N57" s="714">
        <v>0</v>
      </c>
      <c r="O57" s="714">
        <v>0</v>
      </c>
      <c r="P57" s="714">
        <v>0</v>
      </c>
      <c r="Q57" s="714">
        <v>0</v>
      </c>
      <c r="R57" s="714">
        <v>0</v>
      </c>
      <c r="S57" s="714">
        <v>0</v>
      </c>
      <c r="T57" s="748">
        <v>0</v>
      </c>
      <c r="U57" s="785">
        <v>0</v>
      </c>
      <c r="V57" s="713">
        <v>0</v>
      </c>
      <c r="W57" s="713">
        <v>0</v>
      </c>
      <c r="X57" s="714">
        <v>0</v>
      </c>
      <c r="Y57" s="714">
        <v>0</v>
      </c>
      <c r="Z57" s="714">
        <v>0</v>
      </c>
      <c r="AA57" s="714">
        <v>0</v>
      </c>
      <c r="AB57" s="714">
        <v>0</v>
      </c>
      <c r="AC57" s="714">
        <v>0</v>
      </c>
      <c r="AD57" s="748">
        <v>0</v>
      </c>
      <c r="AE57" s="785">
        <v>0</v>
      </c>
      <c r="AF57" s="713">
        <v>0</v>
      </c>
      <c r="AG57" s="712">
        <v>0</v>
      </c>
      <c r="AH57" s="713">
        <v>0</v>
      </c>
      <c r="AI57" s="714">
        <v>0</v>
      </c>
      <c r="AJ57" s="714">
        <v>0</v>
      </c>
      <c r="AK57" s="714">
        <v>0</v>
      </c>
      <c r="AL57" s="714">
        <v>0</v>
      </c>
      <c r="AM57" s="714">
        <v>0</v>
      </c>
      <c r="AN57" s="748">
        <v>0</v>
      </c>
      <c r="AO57" s="785">
        <v>0</v>
      </c>
      <c r="AP57" s="713">
        <v>0</v>
      </c>
      <c r="AQ57" s="713">
        <v>0</v>
      </c>
      <c r="AR57" s="714">
        <v>0</v>
      </c>
      <c r="AS57" s="714">
        <v>0</v>
      </c>
      <c r="AT57" s="714">
        <v>0</v>
      </c>
      <c r="AU57" s="714">
        <v>0</v>
      </c>
      <c r="AV57" s="714">
        <v>0</v>
      </c>
      <c r="AW57" s="714">
        <v>0</v>
      </c>
      <c r="AX57" s="748">
        <v>0</v>
      </c>
      <c r="AY57" s="785">
        <v>0</v>
      </c>
      <c r="AZ57" s="713">
        <v>0</v>
      </c>
      <c r="BA57" s="713">
        <v>0</v>
      </c>
      <c r="BB57" s="713">
        <v>0</v>
      </c>
      <c r="BC57" s="714">
        <v>0</v>
      </c>
      <c r="BD57" s="714">
        <v>0</v>
      </c>
      <c r="BE57" s="714">
        <v>0</v>
      </c>
      <c r="BF57" s="714">
        <v>0</v>
      </c>
      <c r="BG57" s="714">
        <v>0</v>
      </c>
      <c r="BH57" s="748">
        <v>0</v>
      </c>
      <c r="BI57" s="785">
        <v>0</v>
      </c>
      <c r="BJ57" s="713">
        <v>0</v>
      </c>
      <c r="BK57" s="713">
        <v>0</v>
      </c>
      <c r="BL57" s="714">
        <v>0</v>
      </c>
      <c r="BM57" s="714">
        <v>0</v>
      </c>
      <c r="BN57" s="714">
        <v>0</v>
      </c>
      <c r="BO57" s="714">
        <v>0</v>
      </c>
      <c r="BP57" s="714">
        <v>0</v>
      </c>
      <c r="BQ57" s="714">
        <v>0</v>
      </c>
      <c r="BR57" s="748">
        <v>0</v>
      </c>
      <c r="BS57" s="785">
        <v>0</v>
      </c>
      <c r="BT57" s="713">
        <v>0</v>
      </c>
      <c r="BU57" s="713">
        <v>0</v>
      </c>
      <c r="BV57" s="714">
        <v>0</v>
      </c>
      <c r="BW57" s="714">
        <v>0</v>
      </c>
      <c r="BX57" s="714">
        <v>0</v>
      </c>
      <c r="BY57" s="714">
        <v>0</v>
      </c>
      <c r="BZ57" s="714">
        <v>0</v>
      </c>
      <c r="CA57" s="714">
        <v>0</v>
      </c>
      <c r="CB57" s="748">
        <v>0</v>
      </c>
      <c r="CC57" s="785">
        <v>0</v>
      </c>
      <c r="CD57" s="713">
        <v>0</v>
      </c>
      <c r="CE57" s="713">
        <v>0</v>
      </c>
      <c r="CF57" s="714">
        <v>0</v>
      </c>
      <c r="CG57" s="714">
        <v>0</v>
      </c>
      <c r="CH57" s="714">
        <v>0</v>
      </c>
      <c r="CI57" s="714">
        <v>0</v>
      </c>
      <c r="CJ57" s="714">
        <v>0</v>
      </c>
      <c r="CK57" s="714">
        <v>0</v>
      </c>
      <c r="CL57" s="748">
        <v>0</v>
      </c>
      <c r="CM57" s="785">
        <v>0</v>
      </c>
      <c r="CN57" s="713">
        <v>0</v>
      </c>
      <c r="CO57" s="713">
        <v>0</v>
      </c>
      <c r="CP57" s="714">
        <v>0</v>
      </c>
      <c r="CQ57" s="714">
        <v>0</v>
      </c>
      <c r="CR57" s="714">
        <v>0</v>
      </c>
      <c r="CS57" s="714">
        <v>0</v>
      </c>
      <c r="CT57" s="714">
        <v>0</v>
      </c>
      <c r="CU57" s="714">
        <v>0</v>
      </c>
      <c r="CV57" s="748">
        <v>0</v>
      </c>
      <c r="CW57" s="785">
        <v>0</v>
      </c>
      <c r="CX57" s="713">
        <v>0</v>
      </c>
      <c r="CY57" s="713">
        <v>0</v>
      </c>
      <c r="CZ57" s="714">
        <v>0</v>
      </c>
      <c r="DA57" s="714">
        <v>0</v>
      </c>
      <c r="DB57" s="714">
        <v>0</v>
      </c>
      <c r="DC57" s="714">
        <v>0</v>
      </c>
      <c r="DD57" s="714">
        <v>0</v>
      </c>
      <c r="DE57" s="714">
        <v>0</v>
      </c>
      <c r="DF57" s="748">
        <v>0</v>
      </c>
      <c r="DG57" s="785">
        <v>0</v>
      </c>
      <c r="DH57" s="713">
        <v>0</v>
      </c>
      <c r="DI57" s="713">
        <v>0</v>
      </c>
      <c r="DJ57" s="540"/>
      <c r="DK57" s="540"/>
      <c r="DL57" s="540"/>
      <c r="DM57" s="540"/>
      <c r="DN57" s="540"/>
      <c r="DO57" s="540"/>
      <c r="DP57" s="541"/>
      <c r="DQ57" s="586"/>
      <c r="DR57" s="588"/>
      <c r="DS57" s="588"/>
      <c r="DT57" s="540"/>
      <c r="DU57" s="540"/>
      <c r="DV57" s="540"/>
      <c r="DW57" s="540"/>
      <c r="DX57" s="540"/>
      <c r="DY57" s="540"/>
      <c r="DZ57" s="541"/>
      <c r="EA57" s="586"/>
      <c r="EB57" s="588"/>
      <c r="EC57" s="588"/>
      <c r="ED57" s="540"/>
      <c r="EE57" s="540"/>
      <c r="EF57" s="540"/>
      <c r="EG57" s="540"/>
      <c r="EH57" s="540"/>
      <c r="EI57" s="540"/>
      <c r="EJ57" s="541"/>
      <c r="EK57" s="586"/>
      <c r="EL57" s="588"/>
      <c r="EM57" s="588"/>
      <c r="EN57" s="540"/>
      <c r="EO57" s="540"/>
      <c r="EP57" s="540"/>
      <c r="EQ57" s="540"/>
      <c r="ER57" s="540"/>
      <c r="ES57" s="540"/>
      <c r="ET57" s="541"/>
      <c r="EU57" s="586"/>
      <c r="EV57" s="588"/>
      <c r="EW57" s="588"/>
      <c r="EX57" s="540"/>
      <c r="EY57" s="540"/>
      <c r="EZ57" s="540"/>
      <c r="FA57" s="540"/>
      <c r="FB57" s="540"/>
      <c r="FC57" s="540"/>
      <c r="FD57" s="541"/>
      <c r="FE57" s="586"/>
      <c r="FF57" s="588"/>
      <c r="FG57" s="588"/>
      <c r="FH57" s="540"/>
      <c r="FI57" s="540"/>
      <c r="FJ57" s="540"/>
      <c r="FK57" s="540"/>
      <c r="FL57" s="540"/>
      <c r="FM57" s="540"/>
      <c r="FN57" s="541"/>
      <c r="FO57" s="586"/>
      <c r="FP57" s="588"/>
      <c r="FQ57" s="588"/>
      <c r="FR57" s="540"/>
      <c r="FS57" s="540"/>
      <c r="FT57" s="540"/>
      <c r="FU57" s="540"/>
      <c r="FV57" s="540"/>
      <c r="FW57" s="540"/>
      <c r="FX57" s="541"/>
      <c r="FY57" s="586"/>
      <c r="FZ57" s="588"/>
      <c r="GA57" s="588"/>
      <c r="GB57" s="540"/>
      <c r="GC57" s="540"/>
      <c r="GD57" s="540"/>
      <c r="GE57" s="540"/>
      <c r="GF57" s="540"/>
      <c r="GG57" s="540"/>
      <c r="GH57" s="541"/>
      <c r="GI57" s="586"/>
      <c r="GJ57" s="588"/>
      <c r="GK57" s="588"/>
      <c r="GL57" s="540"/>
      <c r="GM57" s="540"/>
      <c r="GN57" s="540"/>
      <c r="GO57" s="540"/>
      <c r="GP57" s="540"/>
      <c r="GQ57" s="540"/>
      <c r="GR57" s="541"/>
      <c r="GS57" s="586"/>
      <c r="GT57" s="588"/>
      <c r="GU57" s="588"/>
      <c r="GV57" s="540"/>
      <c r="GW57" s="540"/>
      <c r="GX57" s="540"/>
      <c r="GY57" s="540"/>
      <c r="GZ57" s="540"/>
      <c r="HA57" s="540"/>
      <c r="HB57" s="541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77"/>
        <v>0</v>
      </c>
      <c r="HN57" s="83">
        <f t="shared" si="92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80"/>
        <v>#REF!</v>
      </c>
      <c r="HQ57" s="84"/>
      <c r="HR57" s="85">
        <f t="shared" si="81"/>
        <v>0</v>
      </c>
      <c r="HS57" s="85">
        <f t="shared" si="82"/>
        <v>0</v>
      </c>
      <c r="HT57" s="85">
        <f t="shared" si="83"/>
        <v>0</v>
      </c>
      <c r="HU57" s="85">
        <f t="shared" si="84"/>
        <v>0</v>
      </c>
      <c r="HV57" s="85">
        <f t="shared" si="85"/>
        <v>0</v>
      </c>
      <c r="HW57" s="85">
        <f t="shared" si="86"/>
        <v>0</v>
      </c>
      <c r="HX57" s="85">
        <f t="shared" si="87"/>
        <v>0</v>
      </c>
      <c r="HY57" s="85">
        <f t="shared" si="88"/>
        <v>0</v>
      </c>
      <c r="HZ57" s="85">
        <f t="shared" si="89"/>
        <v>0</v>
      </c>
      <c r="IA57" s="85">
        <f t="shared" si="90"/>
        <v>0</v>
      </c>
      <c r="IK57" s="98" t="e">
        <f t="shared" si="78"/>
        <v>#REF!</v>
      </c>
    </row>
    <row r="58" spans="1:245" s="32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785">
        <v>0</v>
      </c>
      <c r="L58" s="712">
        <v>0</v>
      </c>
      <c r="M58" s="713">
        <v>0</v>
      </c>
      <c r="N58" s="714">
        <v>0</v>
      </c>
      <c r="O58" s="714">
        <v>0</v>
      </c>
      <c r="P58" s="714">
        <v>0</v>
      </c>
      <c r="Q58" s="714">
        <v>0</v>
      </c>
      <c r="R58" s="714">
        <v>0</v>
      </c>
      <c r="S58" s="714">
        <v>0</v>
      </c>
      <c r="T58" s="748">
        <v>0</v>
      </c>
      <c r="U58" s="785">
        <v>0</v>
      </c>
      <c r="V58" s="713">
        <v>0</v>
      </c>
      <c r="W58" s="713">
        <v>0</v>
      </c>
      <c r="X58" s="714">
        <v>0</v>
      </c>
      <c r="Y58" s="714">
        <v>0</v>
      </c>
      <c r="Z58" s="714">
        <v>0</v>
      </c>
      <c r="AA58" s="714">
        <v>0</v>
      </c>
      <c r="AB58" s="714">
        <v>0</v>
      </c>
      <c r="AC58" s="714">
        <v>0</v>
      </c>
      <c r="AD58" s="748">
        <v>0</v>
      </c>
      <c r="AE58" s="785">
        <v>0</v>
      </c>
      <c r="AF58" s="713">
        <v>0</v>
      </c>
      <c r="AG58" s="712">
        <v>0</v>
      </c>
      <c r="AH58" s="713">
        <v>0</v>
      </c>
      <c r="AI58" s="714">
        <v>0</v>
      </c>
      <c r="AJ58" s="714">
        <v>0</v>
      </c>
      <c r="AK58" s="714">
        <v>0</v>
      </c>
      <c r="AL58" s="714">
        <v>0</v>
      </c>
      <c r="AM58" s="714">
        <v>0</v>
      </c>
      <c r="AN58" s="748">
        <v>0</v>
      </c>
      <c r="AO58" s="785">
        <v>0</v>
      </c>
      <c r="AP58" s="713">
        <v>0</v>
      </c>
      <c r="AQ58" s="713">
        <v>0</v>
      </c>
      <c r="AR58" s="714">
        <v>0</v>
      </c>
      <c r="AS58" s="714">
        <v>0</v>
      </c>
      <c r="AT58" s="714">
        <v>0</v>
      </c>
      <c r="AU58" s="714">
        <v>0</v>
      </c>
      <c r="AV58" s="714">
        <v>0</v>
      </c>
      <c r="AW58" s="714">
        <v>0</v>
      </c>
      <c r="AX58" s="748">
        <v>0</v>
      </c>
      <c r="AY58" s="785">
        <v>0</v>
      </c>
      <c r="AZ58" s="713">
        <v>0</v>
      </c>
      <c r="BA58" s="713">
        <v>0</v>
      </c>
      <c r="BB58" s="713">
        <v>0</v>
      </c>
      <c r="BC58" s="714">
        <v>0</v>
      </c>
      <c r="BD58" s="714">
        <v>0</v>
      </c>
      <c r="BE58" s="714">
        <v>0</v>
      </c>
      <c r="BF58" s="714">
        <v>0</v>
      </c>
      <c r="BG58" s="714">
        <v>0</v>
      </c>
      <c r="BH58" s="748">
        <v>0</v>
      </c>
      <c r="BI58" s="785">
        <v>0</v>
      </c>
      <c r="BJ58" s="713">
        <v>0</v>
      </c>
      <c r="BK58" s="713">
        <v>0</v>
      </c>
      <c r="BL58" s="714">
        <v>0</v>
      </c>
      <c r="BM58" s="714">
        <v>0</v>
      </c>
      <c r="BN58" s="714">
        <v>0</v>
      </c>
      <c r="BO58" s="714">
        <v>0</v>
      </c>
      <c r="BP58" s="714">
        <v>0</v>
      </c>
      <c r="BQ58" s="714">
        <v>0</v>
      </c>
      <c r="BR58" s="748">
        <v>0</v>
      </c>
      <c r="BS58" s="785">
        <v>0</v>
      </c>
      <c r="BT58" s="713">
        <v>0</v>
      </c>
      <c r="BU58" s="713">
        <v>0</v>
      </c>
      <c r="BV58" s="714">
        <v>0</v>
      </c>
      <c r="BW58" s="714">
        <v>0</v>
      </c>
      <c r="BX58" s="714">
        <v>0</v>
      </c>
      <c r="BY58" s="714">
        <v>0</v>
      </c>
      <c r="BZ58" s="714">
        <v>0</v>
      </c>
      <c r="CA58" s="714">
        <v>0</v>
      </c>
      <c r="CB58" s="748">
        <v>0</v>
      </c>
      <c r="CC58" s="785">
        <v>0</v>
      </c>
      <c r="CD58" s="713">
        <v>0</v>
      </c>
      <c r="CE58" s="713">
        <v>0</v>
      </c>
      <c r="CF58" s="714">
        <v>0</v>
      </c>
      <c r="CG58" s="714">
        <v>0</v>
      </c>
      <c r="CH58" s="714">
        <v>0</v>
      </c>
      <c r="CI58" s="714">
        <v>0</v>
      </c>
      <c r="CJ58" s="714">
        <v>0</v>
      </c>
      <c r="CK58" s="714">
        <v>0</v>
      </c>
      <c r="CL58" s="748">
        <v>0</v>
      </c>
      <c r="CM58" s="785">
        <v>0</v>
      </c>
      <c r="CN58" s="713">
        <v>0</v>
      </c>
      <c r="CO58" s="713">
        <v>0</v>
      </c>
      <c r="CP58" s="714">
        <v>0</v>
      </c>
      <c r="CQ58" s="714">
        <v>0</v>
      </c>
      <c r="CR58" s="714">
        <v>0</v>
      </c>
      <c r="CS58" s="714">
        <v>0</v>
      </c>
      <c r="CT58" s="714">
        <v>0</v>
      </c>
      <c r="CU58" s="714">
        <v>0</v>
      </c>
      <c r="CV58" s="748">
        <v>0</v>
      </c>
      <c r="CW58" s="785">
        <v>0</v>
      </c>
      <c r="CX58" s="713">
        <v>0</v>
      </c>
      <c r="CY58" s="713">
        <v>0</v>
      </c>
      <c r="CZ58" s="714">
        <v>0</v>
      </c>
      <c r="DA58" s="714">
        <v>0</v>
      </c>
      <c r="DB58" s="714">
        <v>0</v>
      </c>
      <c r="DC58" s="714">
        <v>0</v>
      </c>
      <c r="DD58" s="714">
        <v>0</v>
      </c>
      <c r="DE58" s="714">
        <v>0</v>
      </c>
      <c r="DF58" s="748">
        <v>0</v>
      </c>
      <c r="DG58" s="785">
        <v>0</v>
      </c>
      <c r="DH58" s="713">
        <v>0</v>
      </c>
      <c r="DI58" s="713">
        <v>0</v>
      </c>
      <c r="DJ58" s="540"/>
      <c r="DK58" s="540"/>
      <c r="DL58" s="540"/>
      <c r="DM58" s="540"/>
      <c r="DN58" s="540"/>
      <c r="DO58" s="540"/>
      <c r="DP58" s="541"/>
      <c r="DQ58" s="586"/>
      <c r="DR58" s="588"/>
      <c r="DS58" s="588"/>
      <c r="DT58" s="540"/>
      <c r="DU58" s="540"/>
      <c r="DV58" s="540"/>
      <c r="DW58" s="540"/>
      <c r="DX58" s="540"/>
      <c r="DY58" s="540"/>
      <c r="DZ58" s="541"/>
      <c r="EA58" s="586"/>
      <c r="EB58" s="588"/>
      <c r="EC58" s="588"/>
      <c r="ED58" s="540"/>
      <c r="EE58" s="540"/>
      <c r="EF58" s="540"/>
      <c r="EG58" s="540"/>
      <c r="EH58" s="540"/>
      <c r="EI58" s="540"/>
      <c r="EJ58" s="541"/>
      <c r="EK58" s="586"/>
      <c r="EL58" s="588"/>
      <c r="EM58" s="588"/>
      <c r="EN58" s="540"/>
      <c r="EO58" s="540"/>
      <c r="EP58" s="540"/>
      <c r="EQ58" s="540"/>
      <c r="ER58" s="540"/>
      <c r="ES58" s="540"/>
      <c r="ET58" s="541"/>
      <c r="EU58" s="586"/>
      <c r="EV58" s="588"/>
      <c r="EW58" s="588"/>
      <c r="EX58" s="540"/>
      <c r="EY58" s="540"/>
      <c r="EZ58" s="540"/>
      <c r="FA58" s="540"/>
      <c r="FB58" s="540"/>
      <c r="FC58" s="540"/>
      <c r="FD58" s="541"/>
      <c r="FE58" s="586"/>
      <c r="FF58" s="588"/>
      <c r="FG58" s="588"/>
      <c r="FH58" s="540"/>
      <c r="FI58" s="540"/>
      <c r="FJ58" s="540"/>
      <c r="FK58" s="540"/>
      <c r="FL58" s="540"/>
      <c r="FM58" s="540"/>
      <c r="FN58" s="541"/>
      <c r="FO58" s="586"/>
      <c r="FP58" s="588"/>
      <c r="FQ58" s="588"/>
      <c r="FR58" s="540"/>
      <c r="FS58" s="540"/>
      <c r="FT58" s="540"/>
      <c r="FU58" s="540"/>
      <c r="FV58" s="540"/>
      <c r="FW58" s="540"/>
      <c r="FX58" s="541"/>
      <c r="FY58" s="586"/>
      <c r="FZ58" s="588"/>
      <c r="GA58" s="588"/>
      <c r="GB58" s="540"/>
      <c r="GC58" s="540"/>
      <c r="GD58" s="540"/>
      <c r="GE58" s="540"/>
      <c r="GF58" s="540"/>
      <c r="GG58" s="540"/>
      <c r="GH58" s="541"/>
      <c r="GI58" s="586"/>
      <c r="GJ58" s="588"/>
      <c r="GK58" s="588"/>
      <c r="GL58" s="540"/>
      <c r="GM58" s="540"/>
      <c r="GN58" s="540"/>
      <c r="GO58" s="540"/>
      <c r="GP58" s="540"/>
      <c r="GQ58" s="540"/>
      <c r="GR58" s="541"/>
      <c r="GS58" s="586"/>
      <c r="GT58" s="588"/>
      <c r="GU58" s="588"/>
      <c r="GV58" s="540"/>
      <c r="GW58" s="540"/>
      <c r="GX58" s="540"/>
      <c r="GY58" s="540"/>
      <c r="GZ58" s="540"/>
      <c r="HA58" s="540"/>
      <c r="HB58" s="541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77"/>
        <v>0</v>
      </c>
      <c r="HN58" s="83">
        <f t="shared" si="92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80"/>
        <v>#REF!</v>
      </c>
      <c r="HQ58" s="84"/>
      <c r="HR58" s="85">
        <f t="shared" si="81"/>
        <v>0</v>
      </c>
      <c r="HS58" s="85">
        <f t="shared" si="82"/>
        <v>0</v>
      </c>
      <c r="HT58" s="85">
        <f t="shared" si="83"/>
        <v>0</v>
      </c>
      <c r="HU58" s="85">
        <f t="shared" si="84"/>
        <v>0</v>
      </c>
      <c r="HV58" s="85">
        <f t="shared" si="85"/>
        <v>0</v>
      </c>
      <c r="HW58" s="85">
        <f t="shared" si="86"/>
        <v>0</v>
      </c>
      <c r="HX58" s="85">
        <f t="shared" si="87"/>
        <v>0</v>
      </c>
      <c r="HY58" s="85">
        <f t="shared" si="88"/>
        <v>0</v>
      </c>
      <c r="HZ58" s="85">
        <f t="shared" si="89"/>
        <v>0</v>
      </c>
      <c r="IA58" s="85">
        <f t="shared" si="90"/>
        <v>0</v>
      </c>
      <c r="IK58" s="98" t="e">
        <f t="shared" si="78"/>
        <v>#REF!</v>
      </c>
    </row>
    <row r="59" spans="1:245" s="32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6" t="s">
        <v>41</v>
      </c>
      <c r="K59" s="786">
        <v>0</v>
      </c>
      <c r="L59" s="787">
        <v>0</v>
      </c>
      <c r="M59" s="788">
        <v>0</v>
      </c>
      <c r="N59" s="749">
        <v>0</v>
      </c>
      <c r="O59" s="749">
        <v>0</v>
      </c>
      <c r="P59" s="749">
        <v>0</v>
      </c>
      <c r="Q59" s="749">
        <v>0</v>
      </c>
      <c r="R59" s="749">
        <v>0</v>
      </c>
      <c r="S59" s="749">
        <v>0</v>
      </c>
      <c r="T59" s="750">
        <v>0</v>
      </c>
      <c r="U59" s="786">
        <v>0</v>
      </c>
      <c r="V59" s="788">
        <v>0</v>
      </c>
      <c r="W59" s="788">
        <v>0</v>
      </c>
      <c r="X59" s="749">
        <v>0</v>
      </c>
      <c r="Y59" s="749">
        <v>0</v>
      </c>
      <c r="Z59" s="749">
        <v>0</v>
      </c>
      <c r="AA59" s="749">
        <v>0</v>
      </c>
      <c r="AB59" s="749">
        <v>0</v>
      </c>
      <c r="AC59" s="749">
        <v>0</v>
      </c>
      <c r="AD59" s="750">
        <v>0</v>
      </c>
      <c r="AE59" s="786">
        <v>0</v>
      </c>
      <c r="AF59" s="788">
        <v>0</v>
      </c>
      <c r="AG59" s="787">
        <v>0</v>
      </c>
      <c r="AH59" s="788">
        <v>0</v>
      </c>
      <c r="AI59" s="749">
        <v>0</v>
      </c>
      <c r="AJ59" s="749">
        <v>0</v>
      </c>
      <c r="AK59" s="749">
        <v>0</v>
      </c>
      <c r="AL59" s="749">
        <v>0</v>
      </c>
      <c r="AM59" s="749">
        <v>0</v>
      </c>
      <c r="AN59" s="750">
        <v>0</v>
      </c>
      <c r="AO59" s="786">
        <v>0</v>
      </c>
      <c r="AP59" s="788">
        <v>0</v>
      </c>
      <c r="AQ59" s="788">
        <v>0</v>
      </c>
      <c r="AR59" s="749">
        <v>0</v>
      </c>
      <c r="AS59" s="749">
        <v>0</v>
      </c>
      <c r="AT59" s="749">
        <v>0</v>
      </c>
      <c r="AU59" s="749">
        <v>0</v>
      </c>
      <c r="AV59" s="749">
        <v>0</v>
      </c>
      <c r="AW59" s="749">
        <v>0</v>
      </c>
      <c r="AX59" s="750">
        <v>0</v>
      </c>
      <c r="AY59" s="786">
        <v>0</v>
      </c>
      <c r="AZ59" s="788">
        <v>0</v>
      </c>
      <c r="BA59" s="788">
        <v>0</v>
      </c>
      <c r="BB59" s="788">
        <v>0</v>
      </c>
      <c r="BC59" s="749">
        <v>0</v>
      </c>
      <c r="BD59" s="749">
        <v>0</v>
      </c>
      <c r="BE59" s="749">
        <v>0</v>
      </c>
      <c r="BF59" s="749">
        <v>0</v>
      </c>
      <c r="BG59" s="749">
        <v>0</v>
      </c>
      <c r="BH59" s="750">
        <v>0</v>
      </c>
      <c r="BI59" s="786">
        <v>0</v>
      </c>
      <c r="BJ59" s="788">
        <v>0</v>
      </c>
      <c r="BK59" s="788">
        <v>0</v>
      </c>
      <c r="BL59" s="749">
        <v>0</v>
      </c>
      <c r="BM59" s="749">
        <v>0</v>
      </c>
      <c r="BN59" s="749">
        <v>0</v>
      </c>
      <c r="BO59" s="749">
        <v>0</v>
      </c>
      <c r="BP59" s="749">
        <v>0</v>
      </c>
      <c r="BQ59" s="749">
        <v>0</v>
      </c>
      <c r="BR59" s="750">
        <v>0</v>
      </c>
      <c r="BS59" s="786">
        <v>0</v>
      </c>
      <c r="BT59" s="788">
        <v>0</v>
      </c>
      <c r="BU59" s="788">
        <v>0</v>
      </c>
      <c r="BV59" s="749">
        <v>0</v>
      </c>
      <c r="BW59" s="749">
        <v>0</v>
      </c>
      <c r="BX59" s="749">
        <v>0</v>
      </c>
      <c r="BY59" s="749">
        <v>0</v>
      </c>
      <c r="BZ59" s="749">
        <v>0</v>
      </c>
      <c r="CA59" s="749">
        <v>0</v>
      </c>
      <c r="CB59" s="750">
        <v>0</v>
      </c>
      <c r="CC59" s="786">
        <v>0</v>
      </c>
      <c r="CD59" s="788">
        <v>0</v>
      </c>
      <c r="CE59" s="788">
        <v>0</v>
      </c>
      <c r="CF59" s="749">
        <v>0</v>
      </c>
      <c r="CG59" s="749">
        <v>0</v>
      </c>
      <c r="CH59" s="749">
        <v>0</v>
      </c>
      <c r="CI59" s="749">
        <v>0</v>
      </c>
      <c r="CJ59" s="749">
        <v>0</v>
      </c>
      <c r="CK59" s="749">
        <v>0</v>
      </c>
      <c r="CL59" s="750">
        <v>0</v>
      </c>
      <c r="CM59" s="786">
        <v>0</v>
      </c>
      <c r="CN59" s="788">
        <v>0</v>
      </c>
      <c r="CO59" s="788">
        <v>0</v>
      </c>
      <c r="CP59" s="749">
        <v>0</v>
      </c>
      <c r="CQ59" s="749">
        <v>0</v>
      </c>
      <c r="CR59" s="749">
        <v>0</v>
      </c>
      <c r="CS59" s="749">
        <v>0</v>
      </c>
      <c r="CT59" s="749">
        <v>0</v>
      </c>
      <c r="CU59" s="749">
        <v>0</v>
      </c>
      <c r="CV59" s="750">
        <v>0</v>
      </c>
      <c r="CW59" s="786">
        <v>0</v>
      </c>
      <c r="CX59" s="788">
        <v>0</v>
      </c>
      <c r="CY59" s="788">
        <v>0</v>
      </c>
      <c r="CZ59" s="749">
        <v>0</v>
      </c>
      <c r="DA59" s="749">
        <v>0</v>
      </c>
      <c r="DB59" s="749">
        <v>0</v>
      </c>
      <c r="DC59" s="749">
        <v>0</v>
      </c>
      <c r="DD59" s="749">
        <v>0</v>
      </c>
      <c r="DE59" s="749">
        <v>0</v>
      </c>
      <c r="DF59" s="750">
        <v>0</v>
      </c>
      <c r="DG59" s="786">
        <v>0</v>
      </c>
      <c r="DH59" s="788">
        <v>0</v>
      </c>
      <c r="DI59" s="788">
        <v>0</v>
      </c>
      <c r="DJ59" s="543"/>
      <c r="DK59" s="543"/>
      <c r="DL59" s="543"/>
      <c r="DM59" s="543"/>
      <c r="DN59" s="543"/>
      <c r="DO59" s="543"/>
      <c r="DP59" s="544"/>
      <c r="DQ59" s="589"/>
      <c r="DR59" s="591"/>
      <c r="DS59" s="591"/>
      <c r="DT59" s="543"/>
      <c r="DU59" s="543"/>
      <c r="DV59" s="543"/>
      <c r="DW59" s="543"/>
      <c r="DX59" s="543"/>
      <c r="DY59" s="543"/>
      <c r="DZ59" s="544"/>
      <c r="EA59" s="589"/>
      <c r="EB59" s="591"/>
      <c r="EC59" s="591"/>
      <c r="ED59" s="543"/>
      <c r="EE59" s="543"/>
      <c r="EF59" s="543"/>
      <c r="EG59" s="543"/>
      <c r="EH59" s="543"/>
      <c r="EI59" s="543"/>
      <c r="EJ59" s="544"/>
      <c r="EK59" s="589"/>
      <c r="EL59" s="591"/>
      <c r="EM59" s="591"/>
      <c r="EN59" s="543"/>
      <c r="EO59" s="543"/>
      <c r="EP59" s="543"/>
      <c r="EQ59" s="543"/>
      <c r="ER59" s="543"/>
      <c r="ES59" s="543"/>
      <c r="ET59" s="544"/>
      <c r="EU59" s="589"/>
      <c r="EV59" s="591"/>
      <c r="EW59" s="591"/>
      <c r="EX59" s="543"/>
      <c r="EY59" s="543"/>
      <c r="EZ59" s="543"/>
      <c r="FA59" s="543"/>
      <c r="FB59" s="543"/>
      <c r="FC59" s="543"/>
      <c r="FD59" s="544"/>
      <c r="FE59" s="589"/>
      <c r="FF59" s="591"/>
      <c r="FG59" s="591"/>
      <c r="FH59" s="543"/>
      <c r="FI59" s="543"/>
      <c r="FJ59" s="543"/>
      <c r="FK59" s="543"/>
      <c r="FL59" s="543"/>
      <c r="FM59" s="543"/>
      <c r="FN59" s="544"/>
      <c r="FO59" s="589"/>
      <c r="FP59" s="591"/>
      <c r="FQ59" s="591"/>
      <c r="FR59" s="543"/>
      <c r="FS59" s="543"/>
      <c r="FT59" s="543"/>
      <c r="FU59" s="543"/>
      <c r="FV59" s="543"/>
      <c r="FW59" s="543"/>
      <c r="FX59" s="544"/>
      <c r="FY59" s="589"/>
      <c r="FZ59" s="591"/>
      <c r="GA59" s="591"/>
      <c r="GB59" s="543"/>
      <c r="GC59" s="543"/>
      <c r="GD59" s="543"/>
      <c r="GE59" s="543"/>
      <c r="GF59" s="543"/>
      <c r="GG59" s="543"/>
      <c r="GH59" s="544"/>
      <c r="GI59" s="589"/>
      <c r="GJ59" s="591"/>
      <c r="GK59" s="591"/>
      <c r="GL59" s="543"/>
      <c r="GM59" s="543"/>
      <c r="GN59" s="543"/>
      <c r="GO59" s="543"/>
      <c r="GP59" s="543"/>
      <c r="GQ59" s="543"/>
      <c r="GR59" s="544"/>
      <c r="GS59" s="589"/>
      <c r="GT59" s="591"/>
      <c r="GU59" s="591"/>
      <c r="GV59" s="543"/>
      <c r="GW59" s="543"/>
      <c r="GX59" s="543"/>
      <c r="GY59" s="543"/>
      <c r="GZ59" s="543"/>
      <c r="HA59" s="543"/>
      <c r="HB59" s="544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77"/>
        <v>0</v>
      </c>
      <c r="HN59" s="283">
        <f t="shared" si="92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3" t="e">
        <f t="shared" si="80"/>
        <v>#REF!</v>
      </c>
      <c r="HQ59" s="84"/>
      <c r="HR59" s="284">
        <f t="shared" si="81"/>
        <v>0</v>
      </c>
      <c r="HS59" s="284">
        <f t="shared" si="82"/>
        <v>0</v>
      </c>
      <c r="HT59" s="284">
        <f t="shared" si="83"/>
        <v>0</v>
      </c>
      <c r="HU59" s="284">
        <f t="shared" si="84"/>
        <v>0</v>
      </c>
      <c r="HV59" s="284">
        <f t="shared" si="85"/>
        <v>0</v>
      </c>
      <c r="HW59" s="284">
        <f t="shared" si="86"/>
        <v>0</v>
      </c>
      <c r="HX59" s="284">
        <f t="shared" si="87"/>
        <v>0</v>
      </c>
      <c r="HY59" s="284">
        <f t="shared" si="88"/>
        <v>0</v>
      </c>
      <c r="HZ59" s="284">
        <f t="shared" si="89"/>
        <v>0</v>
      </c>
      <c r="IA59" s="284">
        <f t="shared" si="90"/>
        <v>0</v>
      </c>
      <c r="IK59" s="98" t="e">
        <f t="shared" si="78"/>
        <v>#REF!</v>
      </c>
    </row>
    <row r="60" spans="1:245" s="32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42</v>
      </c>
      <c r="K60" s="720">
        <v>0</v>
      </c>
      <c r="L60" s="715">
        <v>0</v>
      </c>
      <c r="M60" s="715">
        <v>0</v>
      </c>
      <c r="N60" s="715">
        <v>0</v>
      </c>
      <c r="O60" s="715">
        <v>0</v>
      </c>
      <c r="P60" s="715">
        <v>0</v>
      </c>
      <c r="Q60" s="715">
        <v>0</v>
      </c>
      <c r="R60" s="715">
        <v>0</v>
      </c>
      <c r="S60" s="715">
        <v>0</v>
      </c>
      <c r="T60" s="721">
        <v>0</v>
      </c>
      <c r="U60" s="720">
        <v>0</v>
      </c>
      <c r="V60" s="715">
        <v>0</v>
      </c>
      <c r="W60" s="715">
        <v>0</v>
      </c>
      <c r="X60" s="715">
        <v>0</v>
      </c>
      <c r="Y60" s="715">
        <v>0</v>
      </c>
      <c r="Z60" s="715">
        <v>0</v>
      </c>
      <c r="AA60" s="715">
        <v>0</v>
      </c>
      <c r="AB60" s="715">
        <v>0</v>
      </c>
      <c r="AC60" s="715">
        <v>0</v>
      </c>
      <c r="AD60" s="721">
        <v>0</v>
      </c>
      <c r="AE60" s="720">
        <v>0</v>
      </c>
      <c r="AF60" s="715">
        <v>0</v>
      </c>
      <c r="AG60" s="715">
        <v>0</v>
      </c>
      <c r="AH60" s="715">
        <v>0</v>
      </c>
      <c r="AI60" s="715">
        <v>0</v>
      </c>
      <c r="AJ60" s="715">
        <v>0</v>
      </c>
      <c r="AK60" s="715">
        <v>0</v>
      </c>
      <c r="AL60" s="715">
        <v>0</v>
      </c>
      <c r="AM60" s="715">
        <v>0</v>
      </c>
      <c r="AN60" s="721">
        <v>0</v>
      </c>
      <c r="AO60" s="720">
        <v>0</v>
      </c>
      <c r="AP60" s="715">
        <v>0</v>
      </c>
      <c r="AQ60" s="715">
        <v>0</v>
      </c>
      <c r="AR60" s="715">
        <v>0</v>
      </c>
      <c r="AS60" s="715">
        <v>0</v>
      </c>
      <c r="AT60" s="715">
        <v>0</v>
      </c>
      <c r="AU60" s="715">
        <v>0</v>
      </c>
      <c r="AV60" s="715">
        <v>0</v>
      </c>
      <c r="AW60" s="715">
        <v>0</v>
      </c>
      <c r="AX60" s="721">
        <v>0</v>
      </c>
      <c r="AY60" s="720">
        <v>0</v>
      </c>
      <c r="AZ60" s="715">
        <v>0</v>
      </c>
      <c r="BA60" s="715">
        <v>0</v>
      </c>
      <c r="BB60" s="715">
        <v>0</v>
      </c>
      <c r="BC60" s="715">
        <v>0</v>
      </c>
      <c r="BD60" s="715">
        <v>0</v>
      </c>
      <c r="BE60" s="715">
        <v>0</v>
      </c>
      <c r="BF60" s="715">
        <v>0</v>
      </c>
      <c r="BG60" s="715">
        <v>0</v>
      </c>
      <c r="BH60" s="721">
        <v>0</v>
      </c>
      <c r="BI60" s="720">
        <v>0</v>
      </c>
      <c r="BJ60" s="715">
        <v>0</v>
      </c>
      <c r="BK60" s="715">
        <v>0</v>
      </c>
      <c r="BL60" s="715">
        <v>0</v>
      </c>
      <c r="BM60" s="715">
        <v>0</v>
      </c>
      <c r="BN60" s="715">
        <v>0</v>
      </c>
      <c r="BO60" s="715">
        <v>0</v>
      </c>
      <c r="BP60" s="715">
        <v>0</v>
      </c>
      <c r="BQ60" s="715">
        <v>0</v>
      </c>
      <c r="BR60" s="721">
        <v>0</v>
      </c>
      <c r="BS60" s="720">
        <v>0</v>
      </c>
      <c r="BT60" s="715">
        <v>0</v>
      </c>
      <c r="BU60" s="715">
        <v>0</v>
      </c>
      <c r="BV60" s="715">
        <v>0</v>
      </c>
      <c r="BW60" s="715">
        <v>0</v>
      </c>
      <c r="BX60" s="715">
        <v>0</v>
      </c>
      <c r="BY60" s="715">
        <v>0</v>
      </c>
      <c r="BZ60" s="715">
        <v>0</v>
      </c>
      <c r="CA60" s="715">
        <v>0</v>
      </c>
      <c r="CB60" s="721">
        <v>0</v>
      </c>
      <c r="CC60" s="720">
        <v>0</v>
      </c>
      <c r="CD60" s="715">
        <v>0</v>
      </c>
      <c r="CE60" s="715">
        <v>0</v>
      </c>
      <c r="CF60" s="715">
        <v>0</v>
      </c>
      <c r="CG60" s="715">
        <v>0</v>
      </c>
      <c r="CH60" s="715">
        <v>0</v>
      </c>
      <c r="CI60" s="715">
        <v>0</v>
      </c>
      <c r="CJ60" s="715">
        <v>0</v>
      </c>
      <c r="CK60" s="715">
        <v>0</v>
      </c>
      <c r="CL60" s="721">
        <v>0</v>
      </c>
      <c r="CM60" s="720">
        <v>0</v>
      </c>
      <c r="CN60" s="715">
        <v>0</v>
      </c>
      <c r="CO60" s="715">
        <v>0</v>
      </c>
      <c r="CP60" s="715">
        <v>0</v>
      </c>
      <c r="CQ60" s="715">
        <v>0</v>
      </c>
      <c r="CR60" s="715">
        <v>0</v>
      </c>
      <c r="CS60" s="715">
        <v>0</v>
      </c>
      <c r="CT60" s="715">
        <v>0</v>
      </c>
      <c r="CU60" s="715">
        <v>0</v>
      </c>
      <c r="CV60" s="721">
        <v>0</v>
      </c>
      <c r="CW60" s="720">
        <v>0</v>
      </c>
      <c r="CX60" s="715">
        <v>0</v>
      </c>
      <c r="CY60" s="715">
        <v>0</v>
      </c>
      <c r="CZ60" s="715">
        <v>0</v>
      </c>
      <c r="DA60" s="715">
        <v>0</v>
      </c>
      <c r="DB60" s="715">
        <v>0</v>
      </c>
      <c r="DC60" s="715">
        <v>0</v>
      </c>
      <c r="DD60" s="715">
        <v>0</v>
      </c>
      <c r="DE60" s="715">
        <v>0</v>
      </c>
      <c r="DF60" s="721">
        <v>0</v>
      </c>
      <c r="DG60" s="720">
        <v>0</v>
      </c>
      <c r="DH60" s="715">
        <v>0</v>
      </c>
      <c r="DI60" s="715">
        <v>0</v>
      </c>
      <c r="DJ60" s="504"/>
      <c r="DK60" s="504"/>
      <c r="DL60" s="504"/>
      <c r="DM60" s="504"/>
      <c r="DN60" s="504"/>
      <c r="DO60" s="504"/>
      <c r="DP60" s="505"/>
      <c r="DQ60" s="503"/>
      <c r="DR60" s="504"/>
      <c r="DS60" s="504"/>
      <c r="DT60" s="504"/>
      <c r="DU60" s="504"/>
      <c r="DV60" s="504"/>
      <c r="DW60" s="504"/>
      <c r="DX60" s="504"/>
      <c r="DY60" s="504"/>
      <c r="DZ60" s="505"/>
      <c r="EA60" s="503"/>
      <c r="EB60" s="504"/>
      <c r="EC60" s="504"/>
      <c r="ED60" s="504"/>
      <c r="EE60" s="504"/>
      <c r="EF60" s="504"/>
      <c r="EG60" s="504"/>
      <c r="EH60" s="504"/>
      <c r="EI60" s="504"/>
      <c r="EJ60" s="505"/>
      <c r="EK60" s="503"/>
      <c r="EL60" s="504"/>
      <c r="EM60" s="504"/>
      <c r="EN60" s="504"/>
      <c r="EO60" s="504"/>
      <c r="EP60" s="504"/>
      <c r="EQ60" s="504"/>
      <c r="ER60" s="504"/>
      <c r="ES60" s="504"/>
      <c r="ET60" s="505"/>
      <c r="EU60" s="503"/>
      <c r="EV60" s="504"/>
      <c r="EW60" s="504"/>
      <c r="EX60" s="504"/>
      <c r="EY60" s="504"/>
      <c r="EZ60" s="504"/>
      <c r="FA60" s="504"/>
      <c r="FB60" s="504"/>
      <c r="FC60" s="504"/>
      <c r="FD60" s="505"/>
      <c r="FE60" s="503"/>
      <c r="FF60" s="504"/>
      <c r="FG60" s="504"/>
      <c r="FH60" s="504"/>
      <c r="FI60" s="504"/>
      <c r="FJ60" s="504"/>
      <c r="FK60" s="504"/>
      <c r="FL60" s="504"/>
      <c r="FM60" s="504"/>
      <c r="FN60" s="505"/>
      <c r="FO60" s="503"/>
      <c r="FP60" s="504"/>
      <c r="FQ60" s="504"/>
      <c r="FR60" s="504"/>
      <c r="FS60" s="504"/>
      <c r="FT60" s="504"/>
      <c r="FU60" s="504"/>
      <c r="FV60" s="504"/>
      <c r="FW60" s="504"/>
      <c r="FX60" s="505"/>
      <c r="FY60" s="503"/>
      <c r="FZ60" s="504"/>
      <c r="GA60" s="504"/>
      <c r="GB60" s="504"/>
      <c r="GC60" s="504"/>
      <c r="GD60" s="504"/>
      <c r="GE60" s="504"/>
      <c r="GF60" s="504"/>
      <c r="GG60" s="504"/>
      <c r="GH60" s="505"/>
      <c r="GI60" s="503"/>
      <c r="GJ60" s="504"/>
      <c r="GK60" s="504"/>
      <c r="GL60" s="504"/>
      <c r="GM60" s="504"/>
      <c r="GN60" s="504"/>
      <c r="GO60" s="504"/>
      <c r="GP60" s="504"/>
      <c r="GQ60" s="504"/>
      <c r="GR60" s="505"/>
      <c r="GS60" s="503"/>
      <c r="GT60" s="504"/>
      <c r="GU60" s="504"/>
      <c r="GV60" s="504"/>
      <c r="GW60" s="504"/>
      <c r="GX60" s="504"/>
      <c r="GY60" s="504"/>
      <c r="GZ60" s="504"/>
      <c r="HA60" s="504"/>
      <c r="HB60" s="505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77"/>
        <v>0</v>
      </c>
      <c r="HN60" s="281">
        <f t="shared" si="92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1" t="e">
        <f t="shared" si="80"/>
        <v>#REF!</v>
      </c>
      <c r="HQ60" s="84"/>
      <c r="HR60" s="282">
        <f t="shared" si="81"/>
        <v>0</v>
      </c>
      <c r="HS60" s="282">
        <f t="shared" si="82"/>
        <v>0</v>
      </c>
      <c r="HT60" s="282">
        <f t="shared" si="83"/>
        <v>0</v>
      </c>
      <c r="HU60" s="282">
        <f t="shared" si="84"/>
        <v>0</v>
      </c>
      <c r="HV60" s="282">
        <f t="shared" si="85"/>
        <v>0</v>
      </c>
      <c r="HW60" s="282">
        <f t="shared" si="86"/>
        <v>0</v>
      </c>
      <c r="HX60" s="282">
        <f t="shared" si="87"/>
        <v>0</v>
      </c>
      <c r="HY60" s="282">
        <f t="shared" si="88"/>
        <v>0</v>
      </c>
      <c r="HZ60" s="282">
        <f t="shared" si="89"/>
        <v>0</v>
      </c>
      <c r="IA60" s="282">
        <f t="shared" si="90"/>
        <v>0</v>
      </c>
      <c r="IK60" s="98" t="e">
        <f t="shared" si="78"/>
        <v>#REF!</v>
      </c>
    </row>
    <row r="61" spans="1:245" s="32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720">
        <v>0</v>
      </c>
      <c r="L61" s="715">
        <v>0</v>
      </c>
      <c r="M61" s="715">
        <v>0</v>
      </c>
      <c r="N61" s="715">
        <v>0</v>
      </c>
      <c r="O61" s="715">
        <v>0</v>
      </c>
      <c r="P61" s="715">
        <v>0</v>
      </c>
      <c r="Q61" s="715">
        <v>0</v>
      </c>
      <c r="R61" s="715">
        <v>0</v>
      </c>
      <c r="S61" s="715">
        <v>0</v>
      </c>
      <c r="T61" s="721">
        <v>0</v>
      </c>
      <c r="U61" s="720">
        <v>0</v>
      </c>
      <c r="V61" s="715">
        <v>0</v>
      </c>
      <c r="W61" s="715">
        <v>0</v>
      </c>
      <c r="X61" s="715">
        <v>0</v>
      </c>
      <c r="Y61" s="715">
        <v>0</v>
      </c>
      <c r="Z61" s="715">
        <v>0</v>
      </c>
      <c r="AA61" s="715">
        <v>0</v>
      </c>
      <c r="AB61" s="715">
        <v>0</v>
      </c>
      <c r="AC61" s="715">
        <v>0</v>
      </c>
      <c r="AD61" s="721">
        <v>0</v>
      </c>
      <c r="AE61" s="720">
        <v>0</v>
      </c>
      <c r="AF61" s="715">
        <v>0</v>
      </c>
      <c r="AG61" s="715">
        <v>0</v>
      </c>
      <c r="AH61" s="715">
        <v>0</v>
      </c>
      <c r="AI61" s="715">
        <v>0</v>
      </c>
      <c r="AJ61" s="715">
        <v>0</v>
      </c>
      <c r="AK61" s="715">
        <v>0</v>
      </c>
      <c r="AL61" s="715">
        <v>0</v>
      </c>
      <c r="AM61" s="715">
        <v>0</v>
      </c>
      <c r="AN61" s="721">
        <v>0</v>
      </c>
      <c r="AO61" s="720">
        <v>0</v>
      </c>
      <c r="AP61" s="715">
        <v>0</v>
      </c>
      <c r="AQ61" s="715">
        <v>0</v>
      </c>
      <c r="AR61" s="715">
        <v>0</v>
      </c>
      <c r="AS61" s="715">
        <v>0</v>
      </c>
      <c r="AT61" s="715">
        <v>0</v>
      </c>
      <c r="AU61" s="715">
        <v>0</v>
      </c>
      <c r="AV61" s="715">
        <v>0</v>
      </c>
      <c r="AW61" s="715">
        <v>0</v>
      </c>
      <c r="AX61" s="721">
        <v>0</v>
      </c>
      <c r="AY61" s="720">
        <v>0</v>
      </c>
      <c r="AZ61" s="715">
        <v>0</v>
      </c>
      <c r="BA61" s="715">
        <v>0</v>
      </c>
      <c r="BB61" s="715">
        <v>0</v>
      </c>
      <c r="BC61" s="715">
        <v>0</v>
      </c>
      <c r="BD61" s="715">
        <v>0</v>
      </c>
      <c r="BE61" s="715">
        <v>0</v>
      </c>
      <c r="BF61" s="715">
        <v>0</v>
      </c>
      <c r="BG61" s="715">
        <v>0</v>
      </c>
      <c r="BH61" s="721">
        <v>0</v>
      </c>
      <c r="BI61" s="720">
        <v>0</v>
      </c>
      <c r="BJ61" s="715">
        <v>0</v>
      </c>
      <c r="BK61" s="715">
        <v>0</v>
      </c>
      <c r="BL61" s="715">
        <v>0</v>
      </c>
      <c r="BM61" s="715">
        <v>0</v>
      </c>
      <c r="BN61" s="715">
        <v>0</v>
      </c>
      <c r="BO61" s="715">
        <v>0</v>
      </c>
      <c r="BP61" s="715">
        <v>0</v>
      </c>
      <c r="BQ61" s="715">
        <v>0</v>
      </c>
      <c r="BR61" s="721">
        <v>0</v>
      </c>
      <c r="BS61" s="720">
        <v>0</v>
      </c>
      <c r="BT61" s="715">
        <v>0</v>
      </c>
      <c r="BU61" s="715">
        <v>0</v>
      </c>
      <c r="BV61" s="715">
        <v>0</v>
      </c>
      <c r="BW61" s="715">
        <v>0</v>
      </c>
      <c r="BX61" s="715">
        <v>0</v>
      </c>
      <c r="BY61" s="715">
        <v>0</v>
      </c>
      <c r="BZ61" s="715">
        <v>0</v>
      </c>
      <c r="CA61" s="715">
        <v>0</v>
      </c>
      <c r="CB61" s="721">
        <v>0</v>
      </c>
      <c r="CC61" s="720">
        <v>0</v>
      </c>
      <c r="CD61" s="715">
        <v>0</v>
      </c>
      <c r="CE61" s="715">
        <v>0</v>
      </c>
      <c r="CF61" s="715">
        <v>0</v>
      </c>
      <c r="CG61" s="715">
        <v>0</v>
      </c>
      <c r="CH61" s="715">
        <v>0</v>
      </c>
      <c r="CI61" s="715">
        <v>0</v>
      </c>
      <c r="CJ61" s="715">
        <v>0</v>
      </c>
      <c r="CK61" s="715">
        <v>0</v>
      </c>
      <c r="CL61" s="721">
        <v>0</v>
      </c>
      <c r="CM61" s="720">
        <v>0</v>
      </c>
      <c r="CN61" s="715">
        <v>0</v>
      </c>
      <c r="CO61" s="715">
        <v>0</v>
      </c>
      <c r="CP61" s="715">
        <v>0</v>
      </c>
      <c r="CQ61" s="715">
        <v>0</v>
      </c>
      <c r="CR61" s="715">
        <v>0</v>
      </c>
      <c r="CS61" s="715">
        <v>0</v>
      </c>
      <c r="CT61" s="715">
        <v>0</v>
      </c>
      <c r="CU61" s="715">
        <v>0</v>
      </c>
      <c r="CV61" s="721">
        <v>0</v>
      </c>
      <c r="CW61" s="720">
        <v>0</v>
      </c>
      <c r="CX61" s="715">
        <v>0</v>
      </c>
      <c r="CY61" s="715">
        <v>0</v>
      </c>
      <c r="CZ61" s="715">
        <v>0</v>
      </c>
      <c r="DA61" s="715">
        <v>0</v>
      </c>
      <c r="DB61" s="715">
        <v>0</v>
      </c>
      <c r="DC61" s="715">
        <v>0</v>
      </c>
      <c r="DD61" s="715">
        <v>0</v>
      </c>
      <c r="DE61" s="715">
        <v>0</v>
      </c>
      <c r="DF61" s="721">
        <v>0</v>
      </c>
      <c r="DG61" s="720">
        <v>0</v>
      </c>
      <c r="DH61" s="715">
        <v>0</v>
      </c>
      <c r="DI61" s="715">
        <v>0</v>
      </c>
      <c r="DJ61" s="504"/>
      <c r="DK61" s="504"/>
      <c r="DL61" s="504"/>
      <c r="DM61" s="504"/>
      <c r="DN61" s="504"/>
      <c r="DO61" s="504"/>
      <c r="DP61" s="505"/>
      <c r="DQ61" s="503"/>
      <c r="DR61" s="504"/>
      <c r="DS61" s="504"/>
      <c r="DT61" s="504"/>
      <c r="DU61" s="504"/>
      <c r="DV61" s="504"/>
      <c r="DW61" s="504"/>
      <c r="DX61" s="504"/>
      <c r="DY61" s="504"/>
      <c r="DZ61" s="505"/>
      <c r="EA61" s="503"/>
      <c r="EB61" s="504"/>
      <c r="EC61" s="504"/>
      <c r="ED61" s="504"/>
      <c r="EE61" s="504"/>
      <c r="EF61" s="504"/>
      <c r="EG61" s="504"/>
      <c r="EH61" s="504"/>
      <c r="EI61" s="504"/>
      <c r="EJ61" s="505"/>
      <c r="EK61" s="503"/>
      <c r="EL61" s="504"/>
      <c r="EM61" s="504"/>
      <c r="EN61" s="504"/>
      <c r="EO61" s="504"/>
      <c r="EP61" s="504"/>
      <c r="EQ61" s="504"/>
      <c r="ER61" s="504"/>
      <c r="ES61" s="504"/>
      <c r="ET61" s="505"/>
      <c r="EU61" s="503"/>
      <c r="EV61" s="504"/>
      <c r="EW61" s="504"/>
      <c r="EX61" s="504"/>
      <c r="EY61" s="504"/>
      <c r="EZ61" s="504"/>
      <c r="FA61" s="504"/>
      <c r="FB61" s="504"/>
      <c r="FC61" s="504"/>
      <c r="FD61" s="505"/>
      <c r="FE61" s="503"/>
      <c r="FF61" s="504"/>
      <c r="FG61" s="504"/>
      <c r="FH61" s="504"/>
      <c r="FI61" s="504"/>
      <c r="FJ61" s="504"/>
      <c r="FK61" s="504"/>
      <c r="FL61" s="504"/>
      <c r="FM61" s="504"/>
      <c r="FN61" s="505"/>
      <c r="FO61" s="503"/>
      <c r="FP61" s="504"/>
      <c r="FQ61" s="504"/>
      <c r="FR61" s="504"/>
      <c r="FS61" s="504"/>
      <c r="FT61" s="504"/>
      <c r="FU61" s="504"/>
      <c r="FV61" s="504"/>
      <c r="FW61" s="504"/>
      <c r="FX61" s="505"/>
      <c r="FY61" s="503"/>
      <c r="FZ61" s="504"/>
      <c r="GA61" s="504"/>
      <c r="GB61" s="504"/>
      <c r="GC61" s="504"/>
      <c r="GD61" s="504"/>
      <c r="GE61" s="504"/>
      <c r="GF61" s="504"/>
      <c r="GG61" s="504"/>
      <c r="GH61" s="505"/>
      <c r="GI61" s="503"/>
      <c r="GJ61" s="504"/>
      <c r="GK61" s="504"/>
      <c r="GL61" s="504"/>
      <c r="GM61" s="504"/>
      <c r="GN61" s="504"/>
      <c r="GO61" s="504"/>
      <c r="GP61" s="504"/>
      <c r="GQ61" s="504"/>
      <c r="GR61" s="505"/>
      <c r="GS61" s="503"/>
      <c r="GT61" s="504"/>
      <c r="GU61" s="504"/>
      <c r="GV61" s="504"/>
      <c r="GW61" s="504"/>
      <c r="GX61" s="504"/>
      <c r="GY61" s="504"/>
      <c r="GZ61" s="504"/>
      <c r="HA61" s="504"/>
      <c r="HB61" s="505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77"/>
        <v>0</v>
      </c>
      <c r="HN61" s="83">
        <f t="shared" si="92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80"/>
        <v>#REF!</v>
      </c>
      <c r="HQ61" s="84"/>
      <c r="HR61" s="85">
        <f t="shared" si="81"/>
        <v>0</v>
      </c>
      <c r="HS61" s="85">
        <f t="shared" si="82"/>
        <v>0</v>
      </c>
      <c r="HT61" s="85">
        <f t="shared" si="83"/>
        <v>0</v>
      </c>
      <c r="HU61" s="85">
        <f t="shared" si="84"/>
        <v>0</v>
      </c>
      <c r="HV61" s="85">
        <f t="shared" si="85"/>
        <v>0</v>
      </c>
      <c r="HW61" s="85">
        <f t="shared" si="86"/>
        <v>0</v>
      </c>
      <c r="HX61" s="85">
        <f t="shared" si="87"/>
        <v>0</v>
      </c>
      <c r="HY61" s="85">
        <f t="shared" si="88"/>
        <v>0</v>
      </c>
      <c r="HZ61" s="85">
        <f t="shared" si="89"/>
        <v>0</v>
      </c>
      <c r="IA61" s="85">
        <f t="shared" si="90"/>
        <v>0</v>
      </c>
      <c r="IK61" s="98" t="e">
        <f t="shared" si="78"/>
        <v>#REF!</v>
      </c>
    </row>
    <row r="62" spans="1:245" s="32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720">
        <v>0</v>
      </c>
      <c r="L62" s="715">
        <v>0</v>
      </c>
      <c r="M62" s="715">
        <v>0</v>
      </c>
      <c r="N62" s="715">
        <v>0</v>
      </c>
      <c r="O62" s="715">
        <v>0</v>
      </c>
      <c r="P62" s="715">
        <v>0</v>
      </c>
      <c r="Q62" s="715">
        <v>0</v>
      </c>
      <c r="R62" s="715">
        <v>0</v>
      </c>
      <c r="S62" s="715">
        <v>0</v>
      </c>
      <c r="T62" s="721">
        <v>0</v>
      </c>
      <c r="U62" s="720">
        <v>0</v>
      </c>
      <c r="V62" s="715">
        <v>0</v>
      </c>
      <c r="W62" s="715">
        <v>0</v>
      </c>
      <c r="X62" s="715">
        <v>0</v>
      </c>
      <c r="Y62" s="715">
        <v>0</v>
      </c>
      <c r="Z62" s="715">
        <v>0</v>
      </c>
      <c r="AA62" s="715">
        <v>0</v>
      </c>
      <c r="AB62" s="715">
        <v>0</v>
      </c>
      <c r="AC62" s="715">
        <v>0</v>
      </c>
      <c r="AD62" s="721">
        <v>0</v>
      </c>
      <c r="AE62" s="720">
        <v>0</v>
      </c>
      <c r="AF62" s="715">
        <v>0</v>
      </c>
      <c r="AG62" s="715">
        <v>0</v>
      </c>
      <c r="AH62" s="715">
        <v>0</v>
      </c>
      <c r="AI62" s="715">
        <v>0</v>
      </c>
      <c r="AJ62" s="715">
        <v>0</v>
      </c>
      <c r="AK62" s="715">
        <v>0</v>
      </c>
      <c r="AL62" s="715">
        <v>0</v>
      </c>
      <c r="AM62" s="715">
        <v>0</v>
      </c>
      <c r="AN62" s="721">
        <v>0</v>
      </c>
      <c r="AO62" s="720">
        <v>0</v>
      </c>
      <c r="AP62" s="715">
        <v>0</v>
      </c>
      <c r="AQ62" s="715">
        <v>0</v>
      </c>
      <c r="AR62" s="715">
        <v>0</v>
      </c>
      <c r="AS62" s="715">
        <v>0</v>
      </c>
      <c r="AT62" s="715">
        <v>0</v>
      </c>
      <c r="AU62" s="715">
        <v>0</v>
      </c>
      <c r="AV62" s="715">
        <v>0</v>
      </c>
      <c r="AW62" s="715">
        <v>0</v>
      </c>
      <c r="AX62" s="721">
        <v>0</v>
      </c>
      <c r="AY62" s="720">
        <v>0</v>
      </c>
      <c r="AZ62" s="715">
        <v>0</v>
      </c>
      <c r="BA62" s="715">
        <v>0</v>
      </c>
      <c r="BB62" s="715">
        <v>0</v>
      </c>
      <c r="BC62" s="715">
        <v>0</v>
      </c>
      <c r="BD62" s="715">
        <v>0</v>
      </c>
      <c r="BE62" s="715">
        <v>0</v>
      </c>
      <c r="BF62" s="715">
        <v>0</v>
      </c>
      <c r="BG62" s="715">
        <v>0</v>
      </c>
      <c r="BH62" s="721">
        <v>0</v>
      </c>
      <c r="BI62" s="720">
        <v>0</v>
      </c>
      <c r="BJ62" s="715">
        <v>0</v>
      </c>
      <c r="BK62" s="715">
        <v>0</v>
      </c>
      <c r="BL62" s="715">
        <v>0</v>
      </c>
      <c r="BM62" s="715">
        <v>0</v>
      </c>
      <c r="BN62" s="715">
        <v>0</v>
      </c>
      <c r="BO62" s="715">
        <v>0</v>
      </c>
      <c r="BP62" s="715">
        <v>0</v>
      </c>
      <c r="BQ62" s="715">
        <v>0</v>
      </c>
      <c r="BR62" s="721">
        <v>0</v>
      </c>
      <c r="BS62" s="720">
        <v>0</v>
      </c>
      <c r="BT62" s="715">
        <v>0</v>
      </c>
      <c r="BU62" s="715">
        <v>0</v>
      </c>
      <c r="BV62" s="715">
        <v>0</v>
      </c>
      <c r="BW62" s="715">
        <v>0</v>
      </c>
      <c r="BX62" s="715">
        <v>0</v>
      </c>
      <c r="BY62" s="715">
        <v>0</v>
      </c>
      <c r="BZ62" s="715">
        <v>0</v>
      </c>
      <c r="CA62" s="715">
        <v>0</v>
      </c>
      <c r="CB62" s="721">
        <v>0</v>
      </c>
      <c r="CC62" s="720">
        <v>0</v>
      </c>
      <c r="CD62" s="715">
        <v>0</v>
      </c>
      <c r="CE62" s="715">
        <v>0</v>
      </c>
      <c r="CF62" s="715">
        <v>0</v>
      </c>
      <c r="CG62" s="715">
        <v>0</v>
      </c>
      <c r="CH62" s="715">
        <v>0</v>
      </c>
      <c r="CI62" s="715">
        <v>0</v>
      </c>
      <c r="CJ62" s="715">
        <v>0</v>
      </c>
      <c r="CK62" s="715">
        <v>0</v>
      </c>
      <c r="CL62" s="721">
        <v>0</v>
      </c>
      <c r="CM62" s="720">
        <v>0</v>
      </c>
      <c r="CN62" s="715">
        <v>0</v>
      </c>
      <c r="CO62" s="715">
        <v>0</v>
      </c>
      <c r="CP62" s="715">
        <v>0</v>
      </c>
      <c r="CQ62" s="715">
        <v>0</v>
      </c>
      <c r="CR62" s="715">
        <v>0</v>
      </c>
      <c r="CS62" s="715">
        <v>0</v>
      </c>
      <c r="CT62" s="715">
        <v>0</v>
      </c>
      <c r="CU62" s="715">
        <v>0</v>
      </c>
      <c r="CV62" s="721">
        <v>0</v>
      </c>
      <c r="CW62" s="720">
        <v>0</v>
      </c>
      <c r="CX62" s="715">
        <v>0</v>
      </c>
      <c r="CY62" s="715">
        <v>0</v>
      </c>
      <c r="CZ62" s="715">
        <v>0</v>
      </c>
      <c r="DA62" s="715">
        <v>0</v>
      </c>
      <c r="DB62" s="715">
        <v>0</v>
      </c>
      <c r="DC62" s="715">
        <v>0</v>
      </c>
      <c r="DD62" s="715">
        <v>0</v>
      </c>
      <c r="DE62" s="715">
        <v>0</v>
      </c>
      <c r="DF62" s="721">
        <v>0</v>
      </c>
      <c r="DG62" s="720">
        <v>0</v>
      </c>
      <c r="DH62" s="715">
        <v>0</v>
      </c>
      <c r="DI62" s="715">
        <v>0</v>
      </c>
      <c r="DJ62" s="504"/>
      <c r="DK62" s="504"/>
      <c r="DL62" s="504"/>
      <c r="DM62" s="504"/>
      <c r="DN62" s="504"/>
      <c r="DO62" s="504"/>
      <c r="DP62" s="505"/>
      <c r="DQ62" s="503"/>
      <c r="DR62" s="504"/>
      <c r="DS62" s="504"/>
      <c r="DT62" s="504"/>
      <c r="DU62" s="504"/>
      <c r="DV62" s="504"/>
      <c r="DW62" s="504"/>
      <c r="DX62" s="504"/>
      <c r="DY62" s="504"/>
      <c r="DZ62" s="505"/>
      <c r="EA62" s="503"/>
      <c r="EB62" s="504"/>
      <c r="EC62" s="504"/>
      <c r="ED62" s="504"/>
      <c r="EE62" s="504"/>
      <c r="EF62" s="504"/>
      <c r="EG62" s="504"/>
      <c r="EH62" s="504"/>
      <c r="EI62" s="504"/>
      <c r="EJ62" s="505"/>
      <c r="EK62" s="503"/>
      <c r="EL62" s="504"/>
      <c r="EM62" s="504"/>
      <c r="EN62" s="504"/>
      <c r="EO62" s="504"/>
      <c r="EP62" s="504"/>
      <c r="EQ62" s="504"/>
      <c r="ER62" s="504"/>
      <c r="ES62" s="504"/>
      <c r="ET62" s="505"/>
      <c r="EU62" s="503"/>
      <c r="EV62" s="504"/>
      <c r="EW62" s="504"/>
      <c r="EX62" s="504"/>
      <c r="EY62" s="504"/>
      <c r="EZ62" s="504"/>
      <c r="FA62" s="504"/>
      <c r="FB62" s="504"/>
      <c r="FC62" s="504"/>
      <c r="FD62" s="505"/>
      <c r="FE62" s="503"/>
      <c r="FF62" s="504"/>
      <c r="FG62" s="504"/>
      <c r="FH62" s="504"/>
      <c r="FI62" s="504"/>
      <c r="FJ62" s="504"/>
      <c r="FK62" s="504"/>
      <c r="FL62" s="504"/>
      <c r="FM62" s="504"/>
      <c r="FN62" s="505"/>
      <c r="FO62" s="503"/>
      <c r="FP62" s="504"/>
      <c r="FQ62" s="504"/>
      <c r="FR62" s="504"/>
      <c r="FS62" s="504"/>
      <c r="FT62" s="504"/>
      <c r="FU62" s="504"/>
      <c r="FV62" s="504"/>
      <c r="FW62" s="504"/>
      <c r="FX62" s="505"/>
      <c r="FY62" s="503"/>
      <c r="FZ62" s="504"/>
      <c r="GA62" s="504"/>
      <c r="GB62" s="504"/>
      <c r="GC62" s="504"/>
      <c r="GD62" s="504"/>
      <c r="GE62" s="504"/>
      <c r="GF62" s="504"/>
      <c r="GG62" s="504"/>
      <c r="GH62" s="505"/>
      <c r="GI62" s="503"/>
      <c r="GJ62" s="504"/>
      <c r="GK62" s="504"/>
      <c r="GL62" s="504"/>
      <c r="GM62" s="504"/>
      <c r="GN62" s="504"/>
      <c r="GO62" s="504"/>
      <c r="GP62" s="504"/>
      <c r="GQ62" s="504"/>
      <c r="GR62" s="505"/>
      <c r="GS62" s="503"/>
      <c r="GT62" s="504"/>
      <c r="GU62" s="504"/>
      <c r="GV62" s="504"/>
      <c r="GW62" s="504"/>
      <c r="GX62" s="504"/>
      <c r="GY62" s="504"/>
      <c r="GZ62" s="504"/>
      <c r="HA62" s="504"/>
      <c r="HB62" s="505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77"/>
        <v>0</v>
      </c>
      <c r="HN62" s="83">
        <f t="shared" si="92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80"/>
        <v>#REF!</v>
      </c>
      <c r="HQ62" s="84"/>
      <c r="HR62" s="85">
        <f t="shared" si="81"/>
        <v>0</v>
      </c>
      <c r="HS62" s="85">
        <f t="shared" si="82"/>
        <v>0</v>
      </c>
      <c r="HT62" s="85">
        <f t="shared" si="83"/>
        <v>0</v>
      </c>
      <c r="HU62" s="85">
        <f t="shared" si="84"/>
        <v>0</v>
      </c>
      <c r="HV62" s="85">
        <f t="shared" si="85"/>
        <v>0</v>
      </c>
      <c r="HW62" s="85">
        <f t="shared" si="86"/>
        <v>0</v>
      </c>
      <c r="HX62" s="85">
        <f t="shared" si="87"/>
        <v>0</v>
      </c>
      <c r="HY62" s="85">
        <f t="shared" si="88"/>
        <v>0</v>
      </c>
      <c r="HZ62" s="85">
        <f t="shared" si="89"/>
        <v>0</v>
      </c>
      <c r="IA62" s="85">
        <f t="shared" si="90"/>
        <v>0</v>
      </c>
      <c r="IK62" s="98" t="e">
        <f t="shared" si="78"/>
        <v>#REF!</v>
      </c>
    </row>
    <row r="63" spans="1:245" s="32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720">
        <v>0</v>
      </c>
      <c r="L63" s="715">
        <v>0</v>
      </c>
      <c r="M63" s="715">
        <v>0</v>
      </c>
      <c r="N63" s="715">
        <v>0</v>
      </c>
      <c r="O63" s="715">
        <v>0</v>
      </c>
      <c r="P63" s="715">
        <v>0</v>
      </c>
      <c r="Q63" s="715">
        <v>0</v>
      </c>
      <c r="R63" s="715">
        <v>0</v>
      </c>
      <c r="S63" s="715">
        <v>0</v>
      </c>
      <c r="T63" s="721">
        <v>0</v>
      </c>
      <c r="U63" s="720">
        <v>0</v>
      </c>
      <c r="V63" s="715">
        <v>0</v>
      </c>
      <c r="W63" s="715">
        <v>0</v>
      </c>
      <c r="X63" s="715">
        <v>0</v>
      </c>
      <c r="Y63" s="715">
        <v>0</v>
      </c>
      <c r="Z63" s="715">
        <v>0</v>
      </c>
      <c r="AA63" s="715">
        <v>0</v>
      </c>
      <c r="AB63" s="715">
        <v>0</v>
      </c>
      <c r="AC63" s="715">
        <v>0</v>
      </c>
      <c r="AD63" s="721">
        <v>0</v>
      </c>
      <c r="AE63" s="720">
        <v>0</v>
      </c>
      <c r="AF63" s="715">
        <v>0</v>
      </c>
      <c r="AG63" s="715">
        <v>0</v>
      </c>
      <c r="AH63" s="715">
        <v>0</v>
      </c>
      <c r="AI63" s="715">
        <v>0</v>
      </c>
      <c r="AJ63" s="715">
        <v>0</v>
      </c>
      <c r="AK63" s="715">
        <v>0</v>
      </c>
      <c r="AL63" s="715">
        <v>0</v>
      </c>
      <c r="AM63" s="715">
        <v>0</v>
      </c>
      <c r="AN63" s="721">
        <v>0</v>
      </c>
      <c r="AO63" s="720">
        <v>0</v>
      </c>
      <c r="AP63" s="715">
        <v>0</v>
      </c>
      <c r="AQ63" s="715">
        <v>0</v>
      </c>
      <c r="AR63" s="715">
        <v>0</v>
      </c>
      <c r="AS63" s="715">
        <v>0</v>
      </c>
      <c r="AT63" s="715">
        <v>0</v>
      </c>
      <c r="AU63" s="715">
        <v>0</v>
      </c>
      <c r="AV63" s="715">
        <v>0</v>
      </c>
      <c r="AW63" s="715">
        <v>0</v>
      </c>
      <c r="AX63" s="721">
        <v>0</v>
      </c>
      <c r="AY63" s="720">
        <v>0</v>
      </c>
      <c r="AZ63" s="715">
        <v>0</v>
      </c>
      <c r="BA63" s="715">
        <v>0</v>
      </c>
      <c r="BB63" s="715">
        <v>0</v>
      </c>
      <c r="BC63" s="715">
        <v>0</v>
      </c>
      <c r="BD63" s="715">
        <v>0</v>
      </c>
      <c r="BE63" s="715">
        <v>0</v>
      </c>
      <c r="BF63" s="715">
        <v>0</v>
      </c>
      <c r="BG63" s="715">
        <v>0</v>
      </c>
      <c r="BH63" s="721">
        <v>0</v>
      </c>
      <c r="BI63" s="720">
        <v>0</v>
      </c>
      <c r="BJ63" s="715">
        <v>0</v>
      </c>
      <c r="BK63" s="715">
        <v>0</v>
      </c>
      <c r="BL63" s="715">
        <v>0</v>
      </c>
      <c r="BM63" s="715">
        <v>0</v>
      </c>
      <c r="BN63" s="715">
        <v>0</v>
      </c>
      <c r="BO63" s="715">
        <v>0</v>
      </c>
      <c r="BP63" s="715">
        <v>0</v>
      </c>
      <c r="BQ63" s="715">
        <v>0</v>
      </c>
      <c r="BR63" s="721">
        <v>0</v>
      </c>
      <c r="BS63" s="720">
        <v>0</v>
      </c>
      <c r="BT63" s="715">
        <v>0</v>
      </c>
      <c r="BU63" s="715">
        <v>0</v>
      </c>
      <c r="BV63" s="715">
        <v>0</v>
      </c>
      <c r="BW63" s="715">
        <v>0</v>
      </c>
      <c r="BX63" s="715">
        <v>0</v>
      </c>
      <c r="BY63" s="715">
        <v>0</v>
      </c>
      <c r="BZ63" s="715">
        <v>0</v>
      </c>
      <c r="CA63" s="715">
        <v>0</v>
      </c>
      <c r="CB63" s="721">
        <v>0</v>
      </c>
      <c r="CC63" s="720">
        <v>0</v>
      </c>
      <c r="CD63" s="715">
        <v>0</v>
      </c>
      <c r="CE63" s="715">
        <v>0</v>
      </c>
      <c r="CF63" s="715">
        <v>0</v>
      </c>
      <c r="CG63" s="715">
        <v>0</v>
      </c>
      <c r="CH63" s="715">
        <v>0</v>
      </c>
      <c r="CI63" s="715">
        <v>0</v>
      </c>
      <c r="CJ63" s="715">
        <v>0</v>
      </c>
      <c r="CK63" s="715">
        <v>0</v>
      </c>
      <c r="CL63" s="721">
        <v>0</v>
      </c>
      <c r="CM63" s="720">
        <v>0</v>
      </c>
      <c r="CN63" s="715">
        <v>0</v>
      </c>
      <c r="CO63" s="715">
        <v>0</v>
      </c>
      <c r="CP63" s="715">
        <v>0</v>
      </c>
      <c r="CQ63" s="715">
        <v>0</v>
      </c>
      <c r="CR63" s="715">
        <v>0</v>
      </c>
      <c r="CS63" s="715">
        <v>0</v>
      </c>
      <c r="CT63" s="715">
        <v>0</v>
      </c>
      <c r="CU63" s="715">
        <v>0</v>
      </c>
      <c r="CV63" s="721">
        <v>0</v>
      </c>
      <c r="CW63" s="720">
        <v>0</v>
      </c>
      <c r="CX63" s="715">
        <v>0</v>
      </c>
      <c r="CY63" s="715">
        <v>0</v>
      </c>
      <c r="CZ63" s="715">
        <v>0</v>
      </c>
      <c r="DA63" s="715">
        <v>0</v>
      </c>
      <c r="DB63" s="715">
        <v>0</v>
      </c>
      <c r="DC63" s="715">
        <v>0</v>
      </c>
      <c r="DD63" s="715">
        <v>0</v>
      </c>
      <c r="DE63" s="715">
        <v>0</v>
      </c>
      <c r="DF63" s="721">
        <v>0</v>
      </c>
      <c r="DG63" s="720">
        <v>0</v>
      </c>
      <c r="DH63" s="715">
        <v>0</v>
      </c>
      <c r="DI63" s="715">
        <v>0</v>
      </c>
      <c r="DJ63" s="504"/>
      <c r="DK63" s="504"/>
      <c r="DL63" s="504"/>
      <c r="DM63" s="504"/>
      <c r="DN63" s="504"/>
      <c r="DO63" s="504"/>
      <c r="DP63" s="505"/>
      <c r="DQ63" s="503"/>
      <c r="DR63" s="504"/>
      <c r="DS63" s="504"/>
      <c r="DT63" s="504"/>
      <c r="DU63" s="504"/>
      <c r="DV63" s="504"/>
      <c r="DW63" s="504"/>
      <c r="DX63" s="504"/>
      <c r="DY63" s="504"/>
      <c r="DZ63" s="505"/>
      <c r="EA63" s="503"/>
      <c r="EB63" s="504"/>
      <c r="EC63" s="504"/>
      <c r="ED63" s="504"/>
      <c r="EE63" s="504"/>
      <c r="EF63" s="504"/>
      <c r="EG63" s="504"/>
      <c r="EH63" s="504"/>
      <c r="EI63" s="504"/>
      <c r="EJ63" s="505"/>
      <c r="EK63" s="503"/>
      <c r="EL63" s="504"/>
      <c r="EM63" s="504"/>
      <c r="EN63" s="504"/>
      <c r="EO63" s="504"/>
      <c r="EP63" s="504"/>
      <c r="EQ63" s="504"/>
      <c r="ER63" s="504"/>
      <c r="ES63" s="504"/>
      <c r="ET63" s="505"/>
      <c r="EU63" s="503"/>
      <c r="EV63" s="504"/>
      <c r="EW63" s="504"/>
      <c r="EX63" s="504"/>
      <c r="EY63" s="504"/>
      <c r="EZ63" s="504"/>
      <c r="FA63" s="504"/>
      <c r="FB63" s="504"/>
      <c r="FC63" s="504"/>
      <c r="FD63" s="505"/>
      <c r="FE63" s="503"/>
      <c r="FF63" s="504"/>
      <c r="FG63" s="504"/>
      <c r="FH63" s="504"/>
      <c r="FI63" s="504"/>
      <c r="FJ63" s="504"/>
      <c r="FK63" s="504"/>
      <c r="FL63" s="504"/>
      <c r="FM63" s="504"/>
      <c r="FN63" s="505"/>
      <c r="FO63" s="503"/>
      <c r="FP63" s="504"/>
      <c r="FQ63" s="504"/>
      <c r="FR63" s="504"/>
      <c r="FS63" s="504"/>
      <c r="FT63" s="504"/>
      <c r="FU63" s="504"/>
      <c r="FV63" s="504"/>
      <c r="FW63" s="504"/>
      <c r="FX63" s="505"/>
      <c r="FY63" s="503"/>
      <c r="FZ63" s="504"/>
      <c r="GA63" s="504"/>
      <c r="GB63" s="504"/>
      <c r="GC63" s="504"/>
      <c r="GD63" s="504"/>
      <c r="GE63" s="504"/>
      <c r="GF63" s="504"/>
      <c r="GG63" s="504"/>
      <c r="GH63" s="505"/>
      <c r="GI63" s="503"/>
      <c r="GJ63" s="504"/>
      <c r="GK63" s="504"/>
      <c r="GL63" s="504"/>
      <c r="GM63" s="504"/>
      <c r="GN63" s="504"/>
      <c r="GO63" s="504"/>
      <c r="GP63" s="504"/>
      <c r="GQ63" s="504"/>
      <c r="GR63" s="505"/>
      <c r="GS63" s="503"/>
      <c r="GT63" s="504"/>
      <c r="GU63" s="504"/>
      <c r="GV63" s="504"/>
      <c r="GW63" s="504"/>
      <c r="GX63" s="504"/>
      <c r="GY63" s="504"/>
      <c r="GZ63" s="504"/>
      <c r="HA63" s="504"/>
      <c r="HB63" s="505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77"/>
        <v>0</v>
      </c>
      <c r="HN63" s="283">
        <f t="shared" si="92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3" t="e">
        <f t="shared" si="80"/>
        <v>#REF!</v>
      </c>
      <c r="HQ63" s="84"/>
      <c r="HR63" s="284">
        <f t="shared" si="81"/>
        <v>0</v>
      </c>
      <c r="HS63" s="284">
        <f t="shared" si="82"/>
        <v>0</v>
      </c>
      <c r="HT63" s="284">
        <f t="shared" si="83"/>
        <v>0</v>
      </c>
      <c r="HU63" s="284">
        <f t="shared" si="84"/>
        <v>0</v>
      </c>
      <c r="HV63" s="284">
        <f t="shared" si="85"/>
        <v>0</v>
      </c>
      <c r="HW63" s="284">
        <f t="shared" si="86"/>
        <v>0</v>
      </c>
      <c r="HX63" s="284">
        <f t="shared" si="87"/>
        <v>0</v>
      </c>
      <c r="HY63" s="284">
        <f t="shared" si="88"/>
        <v>0</v>
      </c>
      <c r="HZ63" s="284">
        <f t="shared" si="89"/>
        <v>0</v>
      </c>
      <c r="IA63" s="284">
        <f t="shared" si="90"/>
        <v>0</v>
      </c>
      <c r="IK63" s="98" t="e">
        <f t="shared" si="78"/>
        <v>#REF!</v>
      </c>
    </row>
    <row r="64" spans="1:245" s="32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5" t="s">
        <v>46</v>
      </c>
      <c r="K64" s="722">
        <v>0</v>
      </c>
      <c r="L64" s="723">
        <v>0</v>
      </c>
      <c r="M64" s="723">
        <v>0</v>
      </c>
      <c r="N64" s="723">
        <v>0</v>
      </c>
      <c r="O64" s="723">
        <v>0</v>
      </c>
      <c r="P64" s="723">
        <v>0</v>
      </c>
      <c r="Q64" s="723">
        <v>0</v>
      </c>
      <c r="R64" s="723">
        <v>0</v>
      </c>
      <c r="S64" s="723">
        <v>0</v>
      </c>
      <c r="T64" s="724">
        <v>0</v>
      </c>
      <c r="U64" s="722">
        <v>0</v>
      </c>
      <c r="V64" s="723">
        <v>0</v>
      </c>
      <c r="W64" s="723">
        <v>0</v>
      </c>
      <c r="X64" s="723">
        <v>0</v>
      </c>
      <c r="Y64" s="723">
        <v>0</v>
      </c>
      <c r="Z64" s="723">
        <v>0</v>
      </c>
      <c r="AA64" s="723">
        <v>0</v>
      </c>
      <c r="AB64" s="723">
        <v>0</v>
      </c>
      <c r="AC64" s="723">
        <v>0</v>
      </c>
      <c r="AD64" s="724">
        <v>0</v>
      </c>
      <c r="AE64" s="722">
        <v>0</v>
      </c>
      <c r="AF64" s="723">
        <v>0</v>
      </c>
      <c r="AG64" s="723">
        <v>0</v>
      </c>
      <c r="AH64" s="723">
        <v>0</v>
      </c>
      <c r="AI64" s="723">
        <v>0</v>
      </c>
      <c r="AJ64" s="723">
        <v>0</v>
      </c>
      <c r="AK64" s="723">
        <v>0</v>
      </c>
      <c r="AL64" s="723">
        <v>0</v>
      </c>
      <c r="AM64" s="723">
        <v>0</v>
      </c>
      <c r="AN64" s="724">
        <v>0</v>
      </c>
      <c r="AO64" s="722">
        <v>0</v>
      </c>
      <c r="AP64" s="723">
        <v>0</v>
      </c>
      <c r="AQ64" s="723">
        <v>0</v>
      </c>
      <c r="AR64" s="723">
        <v>0</v>
      </c>
      <c r="AS64" s="723">
        <v>0</v>
      </c>
      <c r="AT64" s="723">
        <v>0</v>
      </c>
      <c r="AU64" s="723">
        <v>0</v>
      </c>
      <c r="AV64" s="723">
        <v>0</v>
      </c>
      <c r="AW64" s="723">
        <v>0</v>
      </c>
      <c r="AX64" s="724">
        <v>0</v>
      </c>
      <c r="AY64" s="722">
        <v>0</v>
      </c>
      <c r="AZ64" s="723">
        <v>0</v>
      </c>
      <c r="BA64" s="723">
        <v>0</v>
      </c>
      <c r="BB64" s="723">
        <v>0</v>
      </c>
      <c r="BC64" s="723">
        <v>0</v>
      </c>
      <c r="BD64" s="723">
        <v>0</v>
      </c>
      <c r="BE64" s="723">
        <v>0</v>
      </c>
      <c r="BF64" s="723">
        <v>0</v>
      </c>
      <c r="BG64" s="723">
        <v>0</v>
      </c>
      <c r="BH64" s="724">
        <v>0</v>
      </c>
      <c r="BI64" s="722">
        <v>0</v>
      </c>
      <c r="BJ64" s="723">
        <v>0</v>
      </c>
      <c r="BK64" s="723">
        <v>0</v>
      </c>
      <c r="BL64" s="723">
        <v>0</v>
      </c>
      <c r="BM64" s="723">
        <v>0</v>
      </c>
      <c r="BN64" s="723">
        <v>0</v>
      </c>
      <c r="BO64" s="723">
        <v>0</v>
      </c>
      <c r="BP64" s="723">
        <v>0</v>
      </c>
      <c r="BQ64" s="723">
        <v>0</v>
      </c>
      <c r="BR64" s="724">
        <v>0</v>
      </c>
      <c r="BS64" s="722">
        <v>0</v>
      </c>
      <c r="BT64" s="723">
        <v>0</v>
      </c>
      <c r="BU64" s="723">
        <v>0</v>
      </c>
      <c r="BV64" s="723">
        <v>0</v>
      </c>
      <c r="BW64" s="723">
        <v>0</v>
      </c>
      <c r="BX64" s="723">
        <v>0</v>
      </c>
      <c r="BY64" s="723">
        <v>0</v>
      </c>
      <c r="BZ64" s="723">
        <v>0</v>
      </c>
      <c r="CA64" s="723">
        <v>0</v>
      </c>
      <c r="CB64" s="724">
        <v>0</v>
      </c>
      <c r="CC64" s="722">
        <v>0</v>
      </c>
      <c r="CD64" s="723">
        <v>0</v>
      </c>
      <c r="CE64" s="723">
        <v>0</v>
      </c>
      <c r="CF64" s="723">
        <v>0</v>
      </c>
      <c r="CG64" s="723">
        <v>0</v>
      </c>
      <c r="CH64" s="723">
        <v>0</v>
      </c>
      <c r="CI64" s="723">
        <v>0</v>
      </c>
      <c r="CJ64" s="723">
        <v>0</v>
      </c>
      <c r="CK64" s="723">
        <v>0</v>
      </c>
      <c r="CL64" s="724">
        <v>0</v>
      </c>
      <c r="CM64" s="722">
        <v>0</v>
      </c>
      <c r="CN64" s="723">
        <v>0</v>
      </c>
      <c r="CO64" s="723">
        <v>0</v>
      </c>
      <c r="CP64" s="723">
        <v>0</v>
      </c>
      <c r="CQ64" s="723">
        <v>0</v>
      </c>
      <c r="CR64" s="723">
        <v>0</v>
      </c>
      <c r="CS64" s="723">
        <v>0</v>
      </c>
      <c r="CT64" s="723">
        <v>0</v>
      </c>
      <c r="CU64" s="723">
        <v>0</v>
      </c>
      <c r="CV64" s="724">
        <v>0</v>
      </c>
      <c r="CW64" s="722">
        <v>0</v>
      </c>
      <c r="CX64" s="723">
        <v>0</v>
      </c>
      <c r="CY64" s="723">
        <v>0</v>
      </c>
      <c r="CZ64" s="723">
        <v>0</v>
      </c>
      <c r="DA64" s="723">
        <v>0</v>
      </c>
      <c r="DB64" s="723">
        <v>0</v>
      </c>
      <c r="DC64" s="723">
        <v>0</v>
      </c>
      <c r="DD64" s="723">
        <v>0</v>
      </c>
      <c r="DE64" s="723">
        <v>0</v>
      </c>
      <c r="DF64" s="724">
        <v>0</v>
      </c>
      <c r="DG64" s="722">
        <v>0</v>
      </c>
      <c r="DH64" s="723">
        <v>0</v>
      </c>
      <c r="DI64" s="723">
        <v>0</v>
      </c>
      <c r="DJ64" s="510"/>
      <c r="DK64" s="510"/>
      <c r="DL64" s="510"/>
      <c r="DM64" s="510"/>
      <c r="DN64" s="510"/>
      <c r="DO64" s="510"/>
      <c r="DP64" s="511"/>
      <c r="DQ64" s="509"/>
      <c r="DR64" s="510"/>
      <c r="DS64" s="510"/>
      <c r="DT64" s="510"/>
      <c r="DU64" s="510"/>
      <c r="DV64" s="510"/>
      <c r="DW64" s="510"/>
      <c r="DX64" s="510"/>
      <c r="DY64" s="510"/>
      <c r="DZ64" s="511"/>
      <c r="EA64" s="509"/>
      <c r="EB64" s="510"/>
      <c r="EC64" s="510"/>
      <c r="ED64" s="510"/>
      <c r="EE64" s="510"/>
      <c r="EF64" s="510"/>
      <c r="EG64" s="510"/>
      <c r="EH64" s="510"/>
      <c r="EI64" s="510"/>
      <c r="EJ64" s="511"/>
      <c r="EK64" s="509"/>
      <c r="EL64" s="510"/>
      <c r="EM64" s="510"/>
      <c r="EN64" s="510"/>
      <c r="EO64" s="510"/>
      <c r="EP64" s="510"/>
      <c r="EQ64" s="510"/>
      <c r="ER64" s="510"/>
      <c r="ES64" s="510"/>
      <c r="ET64" s="511"/>
      <c r="EU64" s="509"/>
      <c r="EV64" s="510"/>
      <c r="EW64" s="510"/>
      <c r="EX64" s="510"/>
      <c r="EY64" s="510"/>
      <c r="EZ64" s="510"/>
      <c r="FA64" s="510"/>
      <c r="FB64" s="510"/>
      <c r="FC64" s="510"/>
      <c r="FD64" s="511"/>
      <c r="FE64" s="509"/>
      <c r="FF64" s="510"/>
      <c r="FG64" s="510"/>
      <c r="FH64" s="510"/>
      <c r="FI64" s="510"/>
      <c r="FJ64" s="510"/>
      <c r="FK64" s="510"/>
      <c r="FL64" s="510"/>
      <c r="FM64" s="510"/>
      <c r="FN64" s="511"/>
      <c r="FO64" s="509"/>
      <c r="FP64" s="510"/>
      <c r="FQ64" s="510"/>
      <c r="FR64" s="510"/>
      <c r="FS64" s="510"/>
      <c r="FT64" s="510"/>
      <c r="FU64" s="510"/>
      <c r="FV64" s="510"/>
      <c r="FW64" s="510"/>
      <c r="FX64" s="511"/>
      <c r="FY64" s="509"/>
      <c r="FZ64" s="510"/>
      <c r="GA64" s="510"/>
      <c r="GB64" s="510"/>
      <c r="GC64" s="510"/>
      <c r="GD64" s="510"/>
      <c r="GE64" s="510"/>
      <c r="GF64" s="510"/>
      <c r="GG64" s="510"/>
      <c r="GH64" s="511"/>
      <c r="GI64" s="509"/>
      <c r="GJ64" s="510"/>
      <c r="GK64" s="510"/>
      <c r="GL64" s="510"/>
      <c r="GM64" s="510"/>
      <c r="GN64" s="510"/>
      <c r="GO64" s="510"/>
      <c r="GP64" s="510"/>
      <c r="GQ64" s="510"/>
      <c r="GR64" s="511"/>
      <c r="GS64" s="509"/>
      <c r="GT64" s="510"/>
      <c r="GU64" s="510"/>
      <c r="GV64" s="510"/>
      <c r="GW64" s="510"/>
      <c r="GX64" s="510"/>
      <c r="GY64" s="510"/>
      <c r="GZ64" s="510"/>
      <c r="HA64" s="510"/>
      <c r="HB64" s="511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77"/>
        <v>0</v>
      </c>
      <c r="HN64" s="281">
        <f t="shared" si="92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1" t="e">
        <f t="shared" si="80"/>
        <v>#REF!</v>
      </c>
      <c r="HQ64" s="84"/>
      <c r="HR64" s="282">
        <f t="shared" si="81"/>
        <v>0</v>
      </c>
      <c r="HS64" s="282">
        <f t="shared" si="82"/>
        <v>0</v>
      </c>
      <c r="HT64" s="282">
        <f t="shared" si="83"/>
        <v>0</v>
      </c>
      <c r="HU64" s="282">
        <f t="shared" si="84"/>
        <v>0</v>
      </c>
      <c r="HV64" s="282">
        <f t="shared" si="85"/>
        <v>0</v>
      </c>
      <c r="HW64" s="282">
        <f t="shared" si="86"/>
        <v>0</v>
      </c>
      <c r="HX64" s="282">
        <f t="shared" si="87"/>
        <v>0</v>
      </c>
      <c r="HY64" s="282">
        <f t="shared" si="88"/>
        <v>0</v>
      </c>
      <c r="HZ64" s="282">
        <f t="shared" si="89"/>
        <v>0</v>
      </c>
      <c r="IA64" s="282">
        <f t="shared" si="90"/>
        <v>0</v>
      </c>
      <c r="IK64" s="98" t="e">
        <f t="shared" si="78"/>
        <v>#REF!</v>
      </c>
    </row>
    <row r="65" spans="1:245" s="32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725">
        <v>0</v>
      </c>
      <c r="L65" s="710">
        <v>0</v>
      </c>
      <c r="M65" s="710">
        <v>0</v>
      </c>
      <c r="N65" s="710">
        <v>0</v>
      </c>
      <c r="O65" s="710">
        <v>0</v>
      </c>
      <c r="P65" s="710">
        <v>0</v>
      </c>
      <c r="Q65" s="710">
        <v>0</v>
      </c>
      <c r="R65" s="710">
        <v>0</v>
      </c>
      <c r="S65" s="710">
        <v>0</v>
      </c>
      <c r="T65" s="726">
        <v>0</v>
      </c>
      <c r="U65" s="725">
        <v>0</v>
      </c>
      <c r="V65" s="710">
        <v>0</v>
      </c>
      <c r="W65" s="710">
        <v>0</v>
      </c>
      <c r="X65" s="710">
        <v>0</v>
      </c>
      <c r="Y65" s="710">
        <v>0</v>
      </c>
      <c r="Z65" s="710">
        <v>0</v>
      </c>
      <c r="AA65" s="710">
        <v>0</v>
      </c>
      <c r="AB65" s="710">
        <v>0</v>
      </c>
      <c r="AC65" s="710">
        <v>0</v>
      </c>
      <c r="AD65" s="726">
        <v>0</v>
      </c>
      <c r="AE65" s="725">
        <v>0</v>
      </c>
      <c r="AF65" s="710">
        <v>0</v>
      </c>
      <c r="AG65" s="710">
        <v>0</v>
      </c>
      <c r="AH65" s="710">
        <v>0</v>
      </c>
      <c r="AI65" s="710">
        <v>0</v>
      </c>
      <c r="AJ65" s="710">
        <v>0</v>
      </c>
      <c r="AK65" s="710">
        <v>0</v>
      </c>
      <c r="AL65" s="710">
        <v>0</v>
      </c>
      <c r="AM65" s="710">
        <v>0</v>
      </c>
      <c r="AN65" s="726">
        <v>0</v>
      </c>
      <c r="AO65" s="725">
        <v>0</v>
      </c>
      <c r="AP65" s="710">
        <v>0</v>
      </c>
      <c r="AQ65" s="710">
        <v>0</v>
      </c>
      <c r="AR65" s="710">
        <v>0</v>
      </c>
      <c r="AS65" s="710">
        <v>0</v>
      </c>
      <c r="AT65" s="710">
        <v>0</v>
      </c>
      <c r="AU65" s="710">
        <v>0</v>
      </c>
      <c r="AV65" s="710">
        <v>0</v>
      </c>
      <c r="AW65" s="710">
        <v>0</v>
      </c>
      <c r="AX65" s="726">
        <v>0</v>
      </c>
      <c r="AY65" s="725">
        <v>0</v>
      </c>
      <c r="AZ65" s="710">
        <v>0</v>
      </c>
      <c r="BA65" s="710">
        <v>0</v>
      </c>
      <c r="BB65" s="710">
        <v>0</v>
      </c>
      <c r="BC65" s="710">
        <v>0</v>
      </c>
      <c r="BD65" s="710">
        <v>0</v>
      </c>
      <c r="BE65" s="710">
        <v>0</v>
      </c>
      <c r="BF65" s="710">
        <v>0</v>
      </c>
      <c r="BG65" s="710">
        <v>0</v>
      </c>
      <c r="BH65" s="726">
        <v>0</v>
      </c>
      <c r="BI65" s="725">
        <v>0</v>
      </c>
      <c r="BJ65" s="710">
        <v>0</v>
      </c>
      <c r="BK65" s="710">
        <v>0</v>
      </c>
      <c r="BL65" s="710">
        <v>0</v>
      </c>
      <c r="BM65" s="710">
        <v>0</v>
      </c>
      <c r="BN65" s="710">
        <v>0</v>
      </c>
      <c r="BO65" s="710">
        <v>0</v>
      </c>
      <c r="BP65" s="710">
        <v>0</v>
      </c>
      <c r="BQ65" s="710">
        <v>0</v>
      </c>
      <c r="BR65" s="726">
        <v>0</v>
      </c>
      <c r="BS65" s="725">
        <v>0</v>
      </c>
      <c r="BT65" s="710">
        <v>0</v>
      </c>
      <c r="BU65" s="710">
        <v>0</v>
      </c>
      <c r="BV65" s="710">
        <v>0</v>
      </c>
      <c r="BW65" s="710">
        <v>0</v>
      </c>
      <c r="BX65" s="710">
        <v>0</v>
      </c>
      <c r="BY65" s="710">
        <v>0</v>
      </c>
      <c r="BZ65" s="710">
        <v>0</v>
      </c>
      <c r="CA65" s="710">
        <v>0</v>
      </c>
      <c r="CB65" s="726">
        <v>0</v>
      </c>
      <c r="CC65" s="725">
        <v>0</v>
      </c>
      <c r="CD65" s="710">
        <v>0</v>
      </c>
      <c r="CE65" s="710">
        <v>0</v>
      </c>
      <c r="CF65" s="710">
        <v>0</v>
      </c>
      <c r="CG65" s="710">
        <v>0</v>
      </c>
      <c r="CH65" s="710">
        <v>0</v>
      </c>
      <c r="CI65" s="710">
        <v>0</v>
      </c>
      <c r="CJ65" s="710">
        <v>0</v>
      </c>
      <c r="CK65" s="710">
        <v>0</v>
      </c>
      <c r="CL65" s="726">
        <v>0</v>
      </c>
      <c r="CM65" s="725">
        <v>0</v>
      </c>
      <c r="CN65" s="710">
        <v>0</v>
      </c>
      <c r="CO65" s="710">
        <v>0</v>
      </c>
      <c r="CP65" s="710">
        <v>0</v>
      </c>
      <c r="CQ65" s="710">
        <v>0</v>
      </c>
      <c r="CR65" s="710">
        <v>0</v>
      </c>
      <c r="CS65" s="710">
        <v>0</v>
      </c>
      <c r="CT65" s="710">
        <v>0</v>
      </c>
      <c r="CU65" s="710">
        <v>0</v>
      </c>
      <c r="CV65" s="726">
        <v>0</v>
      </c>
      <c r="CW65" s="725">
        <v>0</v>
      </c>
      <c r="CX65" s="710">
        <v>0</v>
      </c>
      <c r="CY65" s="710">
        <v>0</v>
      </c>
      <c r="CZ65" s="710">
        <v>0</v>
      </c>
      <c r="DA65" s="710">
        <v>0</v>
      </c>
      <c r="DB65" s="710">
        <v>0</v>
      </c>
      <c r="DC65" s="710">
        <v>0</v>
      </c>
      <c r="DD65" s="710">
        <v>0</v>
      </c>
      <c r="DE65" s="710">
        <v>0</v>
      </c>
      <c r="DF65" s="726">
        <v>0</v>
      </c>
      <c r="DG65" s="725">
        <v>0</v>
      </c>
      <c r="DH65" s="710">
        <v>0</v>
      </c>
      <c r="DI65" s="710">
        <v>0</v>
      </c>
      <c r="DJ65" s="513"/>
      <c r="DK65" s="513"/>
      <c r="DL65" s="513"/>
      <c r="DM65" s="513"/>
      <c r="DN65" s="513"/>
      <c r="DO65" s="513"/>
      <c r="DP65" s="514"/>
      <c r="DQ65" s="512"/>
      <c r="DR65" s="513"/>
      <c r="DS65" s="513"/>
      <c r="DT65" s="513"/>
      <c r="DU65" s="513"/>
      <c r="DV65" s="513"/>
      <c r="DW65" s="513"/>
      <c r="DX65" s="513"/>
      <c r="DY65" s="513"/>
      <c r="DZ65" s="514"/>
      <c r="EA65" s="512"/>
      <c r="EB65" s="513"/>
      <c r="EC65" s="513"/>
      <c r="ED65" s="513"/>
      <c r="EE65" s="513"/>
      <c r="EF65" s="513"/>
      <c r="EG65" s="513"/>
      <c r="EH65" s="513"/>
      <c r="EI65" s="513"/>
      <c r="EJ65" s="514"/>
      <c r="EK65" s="512"/>
      <c r="EL65" s="513"/>
      <c r="EM65" s="513"/>
      <c r="EN65" s="513"/>
      <c r="EO65" s="513"/>
      <c r="EP65" s="513"/>
      <c r="EQ65" s="513"/>
      <c r="ER65" s="513"/>
      <c r="ES65" s="513"/>
      <c r="ET65" s="514"/>
      <c r="EU65" s="512"/>
      <c r="EV65" s="513"/>
      <c r="EW65" s="513"/>
      <c r="EX65" s="513"/>
      <c r="EY65" s="513"/>
      <c r="EZ65" s="513"/>
      <c r="FA65" s="513"/>
      <c r="FB65" s="513"/>
      <c r="FC65" s="513"/>
      <c r="FD65" s="514"/>
      <c r="FE65" s="512"/>
      <c r="FF65" s="513"/>
      <c r="FG65" s="513"/>
      <c r="FH65" s="513"/>
      <c r="FI65" s="513"/>
      <c r="FJ65" s="513"/>
      <c r="FK65" s="513"/>
      <c r="FL65" s="513"/>
      <c r="FM65" s="513"/>
      <c r="FN65" s="514"/>
      <c r="FO65" s="512"/>
      <c r="FP65" s="513"/>
      <c r="FQ65" s="513"/>
      <c r="FR65" s="513"/>
      <c r="FS65" s="513"/>
      <c r="FT65" s="513"/>
      <c r="FU65" s="513"/>
      <c r="FV65" s="513"/>
      <c r="FW65" s="513"/>
      <c r="FX65" s="514"/>
      <c r="FY65" s="512"/>
      <c r="FZ65" s="513"/>
      <c r="GA65" s="513"/>
      <c r="GB65" s="513"/>
      <c r="GC65" s="513"/>
      <c r="GD65" s="513"/>
      <c r="GE65" s="513"/>
      <c r="GF65" s="513"/>
      <c r="GG65" s="513"/>
      <c r="GH65" s="514"/>
      <c r="GI65" s="512"/>
      <c r="GJ65" s="513"/>
      <c r="GK65" s="513"/>
      <c r="GL65" s="513"/>
      <c r="GM65" s="513"/>
      <c r="GN65" s="513"/>
      <c r="GO65" s="513"/>
      <c r="GP65" s="513"/>
      <c r="GQ65" s="513"/>
      <c r="GR65" s="514"/>
      <c r="GS65" s="512"/>
      <c r="GT65" s="513"/>
      <c r="GU65" s="513"/>
      <c r="GV65" s="513"/>
      <c r="GW65" s="513"/>
      <c r="GX65" s="513"/>
      <c r="GY65" s="513"/>
      <c r="GZ65" s="513"/>
      <c r="HA65" s="513"/>
      <c r="HB65" s="514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77"/>
        <v>0</v>
      </c>
      <c r="HN65" s="83">
        <f t="shared" si="92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80"/>
        <v>#REF!</v>
      </c>
      <c r="HQ65" s="84"/>
      <c r="HR65" s="85">
        <f t="shared" si="81"/>
        <v>0</v>
      </c>
      <c r="HS65" s="85">
        <f t="shared" si="82"/>
        <v>0</v>
      </c>
      <c r="HT65" s="85">
        <f t="shared" si="83"/>
        <v>0</v>
      </c>
      <c r="HU65" s="85">
        <f t="shared" si="84"/>
        <v>0</v>
      </c>
      <c r="HV65" s="85">
        <f t="shared" si="85"/>
        <v>0</v>
      </c>
      <c r="HW65" s="85">
        <f t="shared" si="86"/>
        <v>0</v>
      </c>
      <c r="HX65" s="85">
        <f t="shared" si="87"/>
        <v>0</v>
      </c>
      <c r="HY65" s="85">
        <f t="shared" si="88"/>
        <v>0</v>
      </c>
      <c r="HZ65" s="85">
        <f t="shared" si="89"/>
        <v>0</v>
      </c>
      <c r="IA65" s="85">
        <f t="shared" si="90"/>
        <v>0</v>
      </c>
      <c r="IK65" s="98" t="e">
        <f t="shared" si="78"/>
        <v>#REF!</v>
      </c>
    </row>
    <row r="66" spans="1:245" s="32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725">
        <v>0</v>
      </c>
      <c r="L66" s="710">
        <v>0</v>
      </c>
      <c r="M66" s="710">
        <v>0</v>
      </c>
      <c r="N66" s="710">
        <v>0</v>
      </c>
      <c r="O66" s="710">
        <v>0</v>
      </c>
      <c r="P66" s="710">
        <v>0</v>
      </c>
      <c r="Q66" s="710">
        <v>0</v>
      </c>
      <c r="R66" s="710">
        <v>0</v>
      </c>
      <c r="S66" s="710">
        <v>0</v>
      </c>
      <c r="T66" s="726">
        <v>0</v>
      </c>
      <c r="U66" s="725">
        <v>0</v>
      </c>
      <c r="V66" s="710">
        <v>0</v>
      </c>
      <c r="W66" s="710">
        <v>0</v>
      </c>
      <c r="X66" s="710">
        <v>0</v>
      </c>
      <c r="Y66" s="710">
        <v>0</v>
      </c>
      <c r="Z66" s="710">
        <v>0</v>
      </c>
      <c r="AA66" s="710">
        <v>0</v>
      </c>
      <c r="AB66" s="710">
        <v>0</v>
      </c>
      <c r="AC66" s="710">
        <v>0</v>
      </c>
      <c r="AD66" s="726">
        <v>0</v>
      </c>
      <c r="AE66" s="725">
        <v>0</v>
      </c>
      <c r="AF66" s="710">
        <v>0</v>
      </c>
      <c r="AG66" s="710">
        <v>0</v>
      </c>
      <c r="AH66" s="710">
        <v>0</v>
      </c>
      <c r="AI66" s="710">
        <v>0</v>
      </c>
      <c r="AJ66" s="710">
        <v>0</v>
      </c>
      <c r="AK66" s="710">
        <v>0</v>
      </c>
      <c r="AL66" s="710">
        <v>0</v>
      </c>
      <c r="AM66" s="710">
        <v>0</v>
      </c>
      <c r="AN66" s="726">
        <v>0</v>
      </c>
      <c r="AO66" s="725">
        <v>0</v>
      </c>
      <c r="AP66" s="710">
        <v>0</v>
      </c>
      <c r="AQ66" s="710">
        <v>0</v>
      </c>
      <c r="AR66" s="710">
        <v>0</v>
      </c>
      <c r="AS66" s="710">
        <v>0</v>
      </c>
      <c r="AT66" s="710">
        <v>0</v>
      </c>
      <c r="AU66" s="710">
        <v>0</v>
      </c>
      <c r="AV66" s="710">
        <v>0</v>
      </c>
      <c r="AW66" s="710">
        <v>0</v>
      </c>
      <c r="AX66" s="726">
        <v>0</v>
      </c>
      <c r="AY66" s="725">
        <v>0</v>
      </c>
      <c r="AZ66" s="710">
        <v>0</v>
      </c>
      <c r="BA66" s="710">
        <v>0</v>
      </c>
      <c r="BB66" s="710">
        <v>0</v>
      </c>
      <c r="BC66" s="710">
        <v>0</v>
      </c>
      <c r="BD66" s="710">
        <v>0</v>
      </c>
      <c r="BE66" s="710">
        <v>0</v>
      </c>
      <c r="BF66" s="710">
        <v>0</v>
      </c>
      <c r="BG66" s="710">
        <v>0</v>
      </c>
      <c r="BH66" s="726">
        <v>0</v>
      </c>
      <c r="BI66" s="725">
        <v>0</v>
      </c>
      <c r="BJ66" s="710">
        <v>0</v>
      </c>
      <c r="BK66" s="710">
        <v>0</v>
      </c>
      <c r="BL66" s="710">
        <v>0</v>
      </c>
      <c r="BM66" s="710">
        <v>0</v>
      </c>
      <c r="BN66" s="710">
        <v>0</v>
      </c>
      <c r="BO66" s="710">
        <v>0</v>
      </c>
      <c r="BP66" s="710">
        <v>0</v>
      </c>
      <c r="BQ66" s="710">
        <v>0</v>
      </c>
      <c r="BR66" s="726">
        <v>0</v>
      </c>
      <c r="BS66" s="725">
        <v>0</v>
      </c>
      <c r="BT66" s="710">
        <v>0</v>
      </c>
      <c r="BU66" s="710">
        <v>0</v>
      </c>
      <c r="BV66" s="710">
        <v>0</v>
      </c>
      <c r="BW66" s="710">
        <v>0</v>
      </c>
      <c r="BX66" s="710">
        <v>0</v>
      </c>
      <c r="BY66" s="710">
        <v>0</v>
      </c>
      <c r="BZ66" s="710">
        <v>0</v>
      </c>
      <c r="CA66" s="710">
        <v>0</v>
      </c>
      <c r="CB66" s="726">
        <v>0</v>
      </c>
      <c r="CC66" s="725">
        <v>0</v>
      </c>
      <c r="CD66" s="710">
        <v>0</v>
      </c>
      <c r="CE66" s="710">
        <v>0</v>
      </c>
      <c r="CF66" s="710">
        <v>0</v>
      </c>
      <c r="CG66" s="710">
        <v>0</v>
      </c>
      <c r="CH66" s="710">
        <v>0</v>
      </c>
      <c r="CI66" s="710">
        <v>0</v>
      </c>
      <c r="CJ66" s="710">
        <v>0</v>
      </c>
      <c r="CK66" s="710">
        <v>0</v>
      </c>
      <c r="CL66" s="726">
        <v>0</v>
      </c>
      <c r="CM66" s="725">
        <v>0</v>
      </c>
      <c r="CN66" s="710">
        <v>0</v>
      </c>
      <c r="CO66" s="710">
        <v>0</v>
      </c>
      <c r="CP66" s="710">
        <v>0</v>
      </c>
      <c r="CQ66" s="710">
        <v>0</v>
      </c>
      <c r="CR66" s="710">
        <v>0</v>
      </c>
      <c r="CS66" s="710">
        <v>0</v>
      </c>
      <c r="CT66" s="710">
        <v>0</v>
      </c>
      <c r="CU66" s="710">
        <v>0</v>
      </c>
      <c r="CV66" s="726">
        <v>0</v>
      </c>
      <c r="CW66" s="725">
        <v>0</v>
      </c>
      <c r="CX66" s="710">
        <v>0</v>
      </c>
      <c r="CY66" s="710">
        <v>0</v>
      </c>
      <c r="CZ66" s="710">
        <v>0</v>
      </c>
      <c r="DA66" s="710">
        <v>0</v>
      </c>
      <c r="DB66" s="710">
        <v>0</v>
      </c>
      <c r="DC66" s="710">
        <v>0</v>
      </c>
      <c r="DD66" s="710">
        <v>0</v>
      </c>
      <c r="DE66" s="710">
        <v>0</v>
      </c>
      <c r="DF66" s="726">
        <v>0</v>
      </c>
      <c r="DG66" s="725">
        <v>0</v>
      </c>
      <c r="DH66" s="710">
        <v>0</v>
      </c>
      <c r="DI66" s="710">
        <v>0</v>
      </c>
      <c r="DJ66" s="513"/>
      <c r="DK66" s="513"/>
      <c r="DL66" s="513"/>
      <c r="DM66" s="513"/>
      <c r="DN66" s="513"/>
      <c r="DO66" s="513"/>
      <c r="DP66" s="514"/>
      <c r="DQ66" s="512"/>
      <c r="DR66" s="513"/>
      <c r="DS66" s="513"/>
      <c r="DT66" s="513"/>
      <c r="DU66" s="513"/>
      <c r="DV66" s="513"/>
      <c r="DW66" s="513"/>
      <c r="DX66" s="513"/>
      <c r="DY66" s="513"/>
      <c r="DZ66" s="514"/>
      <c r="EA66" s="512"/>
      <c r="EB66" s="513"/>
      <c r="EC66" s="513"/>
      <c r="ED66" s="513"/>
      <c r="EE66" s="513"/>
      <c r="EF66" s="513"/>
      <c r="EG66" s="513"/>
      <c r="EH66" s="513"/>
      <c r="EI66" s="513"/>
      <c r="EJ66" s="514"/>
      <c r="EK66" s="512"/>
      <c r="EL66" s="513"/>
      <c r="EM66" s="513"/>
      <c r="EN66" s="513"/>
      <c r="EO66" s="513"/>
      <c r="EP66" s="513"/>
      <c r="EQ66" s="513"/>
      <c r="ER66" s="513"/>
      <c r="ES66" s="513"/>
      <c r="ET66" s="514"/>
      <c r="EU66" s="512"/>
      <c r="EV66" s="513"/>
      <c r="EW66" s="513"/>
      <c r="EX66" s="513"/>
      <c r="EY66" s="513"/>
      <c r="EZ66" s="513"/>
      <c r="FA66" s="513"/>
      <c r="FB66" s="513"/>
      <c r="FC66" s="513"/>
      <c r="FD66" s="514"/>
      <c r="FE66" s="512"/>
      <c r="FF66" s="513"/>
      <c r="FG66" s="513"/>
      <c r="FH66" s="513"/>
      <c r="FI66" s="513"/>
      <c r="FJ66" s="513"/>
      <c r="FK66" s="513"/>
      <c r="FL66" s="513"/>
      <c r="FM66" s="513"/>
      <c r="FN66" s="514"/>
      <c r="FO66" s="512"/>
      <c r="FP66" s="513"/>
      <c r="FQ66" s="513"/>
      <c r="FR66" s="513"/>
      <c r="FS66" s="513"/>
      <c r="FT66" s="513"/>
      <c r="FU66" s="513"/>
      <c r="FV66" s="513"/>
      <c r="FW66" s="513"/>
      <c r="FX66" s="514"/>
      <c r="FY66" s="512"/>
      <c r="FZ66" s="513"/>
      <c r="GA66" s="513"/>
      <c r="GB66" s="513"/>
      <c r="GC66" s="513"/>
      <c r="GD66" s="513"/>
      <c r="GE66" s="513"/>
      <c r="GF66" s="513"/>
      <c r="GG66" s="513"/>
      <c r="GH66" s="514"/>
      <c r="GI66" s="512"/>
      <c r="GJ66" s="513"/>
      <c r="GK66" s="513"/>
      <c r="GL66" s="513"/>
      <c r="GM66" s="513"/>
      <c r="GN66" s="513"/>
      <c r="GO66" s="513"/>
      <c r="GP66" s="513"/>
      <c r="GQ66" s="513"/>
      <c r="GR66" s="514"/>
      <c r="GS66" s="512"/>
      <c r="GT66" s="513"/>
      <c r="GU66" s="513"/>
      <c r="GV66" s="513"/>
      <c r="GW66" s="513"/>
      <c r="GX66" s="513"/>
      <c r="GY66" s="513"/>
      <c r="GZ66" s="513"/>
      <c r="HA66" s="513"/>
      <c r="HB66" s="514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77"/>
        <v>0</v>
      </c>
      <c r="HN66" s="83">
        <f t="shared" si="92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80"/>
        <v>#REF!</v>
      </c>
      <c r="HQ66" s="84"/>
      <c r="HR66" s="85">
        <f t="shared" si="81"/>
        <v>0</v>
      </c>
      <c r="HS66" s="85">
        <f t="shared" si="82"/>
        <v>0</v>
      </c>
      <c r="HT66" s="85">
        <f t="shared" si="83"/>
        <v>0</v>
      </c>
      <c r="HU66" s="85">
        <f t="shared" si="84"/>
        <v>0</v>
      </c>
      <c r="HV66" s="85">
        <f t="shared" si="85"/>
        <v>0</v>
      </c>
      <c r="HW66" s="85">
        <f t="shared" si="86"/>
        <v>0</v>
      </c>
      <c r="HX66" s="85">
        <f t="shared" si="87"/>
        <v>0</v>
      </c>
      <c r="HY66" s="85">
        <f t="shared" si="88"/>
        <v>0</v>
      </c>
      <c r="HZ66" s="85">
        <f t="shared" si="89"/>
        <v>0</v>
      </c>
      <c r="IA66" s="85">
        <f t="shared" si="90"/>
        <v>0</v>
      </c>
      <c r="IK66" s="98" t="e">
        <f t="shared" si="78"/>
        <v>#REF!</v>
      </c>
    </row>
    <row r="67" spans="1:245" s="32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6" t="s">
        <v>49</v>
      </c>
      <c r="K67" s="727">
        <v>0</v>
      </c>
      <c r="L67" s="728">
        <v>0</v>
      </c>
      <c r="M67" s="728">
        <v>0</v>
      </c>
      <c r="N67" s="728">
        <v>0</v>
      </c>
      <c r="O67" s="728">
        <v>0</v>
      </c>
      <c r="P67" s="728">
        <v>0</v>
      </c>
      <c r="Q67" s="728">
        <v>0</v>
      </c>
      <c r="R67" s="728">
        <v>0</v>
      </c>
      <c r="S67" s="728">
        <v>0</v>
      </c>
      <c r="T67" s="729">
        <v>0</v>
      </c>
      <c r="U67" s="727">
        <v>0</v>
      </c>
      <c r="V67" s="728">
        <v>0</v>
      </c>
      <c r="W67" s="728">
        <v>0</v>
      </c>
      <c r="X67" s="728">
        <v>0</v>
      </c>
      <c r="Y67" s="728">
        <v>0</v>
      </c>
      <c r="Z67" s="728">
        <v>0</v>
      </c>
      <c r="AA67" s="728">
        <v>0</v>
      </c>
      <c r="AB67" s="728">
        <v>0</v>
      </c>
      <c r="AC67" s="728">
        <v>0</v>
      </c>
      <c r="AD67" s="729">
        <v>0</v>
      </c>
      <c r="AE67" s="727">
        <v>0</v>
      </c>
      <c r="AF67" s="728">
        <v>0</v>
      </c>
      <c r="AG67" s="728">
        <v>0</v>
      </c>
      <c r="AH67" s="728">
        <v>0</v>
      </c>
      <c r="AI67" s="728">
        <v>0</v>
      </c>
      <c r="AJ67" s="728">
        <v>0</v>
      </c>
      <c r="AK67" s="728">
        <v>0</v>
      </c>
      <c r="AL67" s="728">
        <v>0</v>
      </c>
      <c r="AM67" s="728">
        <v>0</v>
      </c>
      <c r="AN67" s="729">
        <v>0</v>
      </c>
      <c r="AO67" s="727">
        <v>0</v>
      </c>
      <c r="AP67" s="728">
        <v>0</v>
      </c>
      <c r="AQ67" s="728">
        <v>0</v>
      </c>
      <c r="AR67" s="728">
        <v>0</v>
      </c>
      <c r="AS67" s="728">
        <v>0</v>
      </c>
      <c r="AT67" s="728">
        <v>0</v>
      </c>
      <c r="AU67" s="728">
        <v>0</v>
      </c>
      <c r="AV67" s="728">
        <v>0</v>
      </c>
      <c r="AW67" s="728">
        <v>0</v>
      </c>
      <c r="AX67" s="729">
        <v>0</v>
      </c>
      <c r="AY67" s="727">
        <v>0</v>
      </c>
      <c r="AZ67" s="728">
        <v>0</v>
      </c>
      <c r="BA67" s="728">
        <v>0</v>
      </c>
      <c r="BB67" s="728">
        <v>0</v>
      </c>
      <c r="BC67" s="728">
        <v>0</v>
      </c>
      <c r="BD67" s="728">
        <v>0</v>
      </c>
      <c r="BE67" s="728">
        <v>0</v>
      </c>
      <c r="BF67" s="728">
        <v>0</v>
      </c>
      <c r="BG67" s="728">
        <v>0</v>
      </c>
      <c r="BH67" s="729">
        <v>0</v>
      </c>
      <c r="BI67" s="727">
        <v>0</v>
      </c>
      <c r="BJ67" s="728">
        <v>0</v>
      </c>
      <c r="BK67" s="728">
        <v>0</v>
      </c>
      <c r="BL67" s="728">
        <v>0</v>
      </c>
      <c r="BM67" s="728">
        <v>0</v>
      </c>
      <c r="BN67" s="728">
        <v>0</v>
      </c>
      <c r="BO67" s="728">
        <v>0</v>
      </c>
      <c r="BP67" s="728">
        <v>0</v>
      </c>
      <c r="BQ67" s="728">
        <v>0</v>
      </c>
      <c r="BR67" s="729">
        <v>0</v>
      </c>
      <c r="BS67" s="727">
        <v>0</v>
      </c>
      <c r="BT67" s="728">
        <v>0</v>
      </c>
      <c r="BU67" s="728">
        <v>0</v>
      </c>
      <c r="BV67" s="728">
        <v>0</v>
      </c>
      <c r="BW67" s="728">
        <v>0</v>
      </c>
      <c r="BX67" s="728">
        <v>0</v>
      </c>
      <c r="BY67" s="728">
        <v>0</v>
      </c>
      <c r="BZ67" s="728">
        <v>0</v>
      </c>
      <c r="CA67" s="728">
        <v>0</v>
      </c>
      <c r="CB67" s="729">
        <v>0</v>
      </c>
      <c r="CC67" s="727">
        <v>0</v>
      </c>
      <c r="CD67" s="728">
        <v>0</v>
      </c>
      <c r="CE67" s="728">
        <v>0</v>
      </c>
      <c r="CF67" s="728">
        <v>0</v>
      </c>
      <c r="CG67" s="728">
        <v>0</v>
      </c>
      <c r="CH67" s="728">
        <v>0</v>
      </c>
      <c r="CI67" s="728">
        <v>0</v>
      </c>
      <c r="CJ67" s="728">
        <v>0</v>
      </c>
      <c r="CK67" s="728">
        <v>0</v>
      </c>
      <c r="CL67" s="729">
        <v>0</v>
      </c>
      <c r="CM67" s="727">
        <v>0</v>
      </c>
      <c r="CN67" s="728">
        <v>0</v>
      </c>
      <c r="CO67" s="728">
        <v>0</v>
      </c>
      <c r="CP67" s="728">
        <v>0</v>
      </c>
      <c r="CQ67" s="728">
        <v>0</v>
      </c>
      <c r="CR67" s="728">
        <v>0</v>
      </c>
      <c r="CS67" s="728">
        <v>0</v>
      </c>
      <c r="CT67" s="728">
        <v>0</v>
      </c>
      <c r="CU67" s="728">
        <v>0</v>
      </c>
      <c r="CV67" s="729">
        <v>0</v>
      </c>
      <c r="CW67" s="727">
        <v>0</v>
      </c>
      <c r="CX67" s="728">
        <v>0</v>
      </c>
      <c r="CY67" s="728">
        <v>0</v>
      </c>
      <c r="CZ67" s="728">
        <v>0</v>
      </c>
      <c r="DA67" s="728">
        <v>0</v>
      </c>
      <c r="DB67" s="728">
        <v>0</v>
      </c>
      <c r="DC67" s="728">
        <v>0</v>
      </c>
      <c r="DD67" s="728">
        <v>0</v>
      </c>
      <c r="DE67" s="728">
        <v>0</v>
      </c>
      <c r="DF67" s="729">
        <v>0</v>
      </c>
      <c r="DG67" s="727">
        <v>0</v>
      </c>
      <c r="DH67" s="728">
        <v>0</v>
      </c>
      <c r="DI67" s="728">
        <v>0</v>
      </c>
      <c r="DJ67" s="516"/>
      <c r="DK67" s="516"/>
      <c r="DL67" s="516"/>
      <c r="DM67" s="516"/>
      <c r="DN67" s="516"/>
      <c r="DO67" s="516"/>
      <c r="DP67" s="517"/>
      <c r="DQ67" s="515"/>
      <c r="DR67" s="516"/>
      <c r="DS67" s="516"/>
      <c r="DT67" s="516"/>
      <c r="DU67" s="516"/>
      <c r="DV67" s="516"/>
      <c r="DW67" s="516"/>
      <c r="DX67" s="516"/>
      <c r="DY67" s="516"/>
      <c r="DZ67" s="517"/>
      <c r="EA67" s="515"/>
      <c r="EB67" s="516"/>
      <c r="EC67" s="516"/>
      <c r="ED67" s="516"/>
      <c r="EE67" s="516"/>
      <c r="EF67" s="516"/>
      <c r="EG67" s="516"/>
      <c r="EH67" s="516"/>
      <c r="EI67" s="516"/>
      <c r="EJ67" s="517"/>
      <c r="EK67" s="515"/>
      <c r="EL67" s="516"/>
      <c r="EM67" s="516"/>
      <c r="EN67" s="516"/>
      <c r="EO67" s="516"/>
      <c r="EP67" s="516"/>
      <c r="EQ67" s="516"/>
      <c r="ER67" s="516"/>
      <c r="ES67" s="516"/>
      <c r="ET67" s="517"/>
      <c r="EU67" s="515"/>
      <c r="EV67" s="516"/>
      <c r="EW67" s="516"/>
      <c r="EX67" s="516"/>
      <c r="EY67" s="516"/>
      <c r="EZ67" s="516"/>
      <c r="FA67" s="516"/>
      <c r="FB67" s="516"/>
      <c r="FC67" s="516"/>
      <c r="FD67" s="517"/>
      <c r="FE67" s="515"/>
      <c r="FF67" s="516"/>
      <c r="FG67" s="516"/>
      <c r="FH67" s="516"/>
      <c r="FI67" s="516"/>
      <c r="FJ67" s="516"/>
      <c r="FK67" s="516"/>
      <c r="FL67" s="516"/>
      <c r="FM67" s="516"/>
      <c r="FN67" s="517"/>
      <c r="FO67" s="515"/>
      <c r="FP67" s="516"/>
      <c r="FQ67" s="516"/>
      <c r="FR67" s="516"/>
      <c r="FS67" s="516"/>
      <c r="FT67" s="516"/>
      <c r="FU67" s="516"/>
      <c r="FV67" s="516"/>
      <c r="FW67" s="516"/>
      <c r="FX67" s="517"/>
      <c r="FY67" s="515"/>
      <c r="FZ67" s="516"/>
      <c r="GA67" s="516"/>
      <c r="GB67" s="516"/>
      <c r="GC67" s="516"/>
      <c r="GD67" s="516"/>
      <c r="GE67" s="516"/>
      <c r="GF67" s="516"/>
      <c r="GG67" s="516"/>
      <c r="GH67" s="517"/>
      <c r="GI67" s="515"/>
      <c r="GJ67" s="516"/>
      <c r="GK67" s="516"/>
      <c r="GL67" s="516"/>
      <c r="GM67" s="516"/>
      <c r="GN67" s="516"/>
      <c r="GO67" s="516"/>
      <c r="GP67" s="516"/>
      <c r="GQ67" s="516"/>
      <c r="GR67" s="517"/>
      <c r="GS67" s="515"/>
      <c r="GT67" s="516"/>
      <c r="GU67" s="516"/>
      <c r="GV67" s="516"/>
      <c r="GW67" s="516"/>
      <c r="GX67" s="516"/>
      <c r="GY67" s="516"/>
      <c r="GZ67" s="516"/>
      <c r="HA67" s="516"/>
      <c r="HB67" s="517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77"/>
        <v>0</v>
      </c>
      <c r="HN67" s="283">
        <f t="shared" si="92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3" t="e">
        <f t="shared" si="80"/>
        <v>#REF!</v>
      </c>
      <c r="HQ67" s="84"/>
      <c r="HR67" s="284">
        <f t="shared" si="81"/>
        <v>0</v>
      </c>
      <c r="HS67" s="284">
        <f t="shared" si="82"/>
        <v>0</v>
      </c>
      <c r="HT67" s="284">
        <f t="shared" si="83"/>
        <v>0</v>
      </c>
      <c r="HU67" s="284">
        <f t="shared" si="84"/>
        <v>0</v>
      </c>
      <c r="HV67" s="284">
        <f t="shared" si="85"/>
        <v>0</v>
      </c>
      <c r="HW67" s="284">
        <f t="shared" si="86"/>
        <v>0</v>
      </c>
      <c r="HX67" s="284">
        <f t="shared" si="87"/>
        <v>0</v>
      </c>
      <c r="HY67" s="284">
        <f t="shared" si="88"/>
        <v>0</v>
      </c>
      <c r="HZ67" s="284">
        <f t="shared" si="89"/>
        <v>0</v>
      </c>
      <c r="IA67" s="284">
        <f t="shared" si="90"/>
        <v>0</v>
      </c>
      <c r="IK67" s="98" t="e">
        <f t="shared" si="78"/>
        <v>#REF!</v>
      </c>
    </row>
    <row r="68" spans="1:245" s="32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5" t="s">
        <v>50</v>
      </c>
      <c r="K68" s="730">
        <v>0</v>
      </c>
      <c r="L68" s="731">
        <v>0</v>
      </c>
      <c r="M68" s="731">
        <v>0</v>
      </c>
      <c r="N68" s="731">
        <v>0</v>
      </c>
      <c r="O68" s="731">
        <v>0</v>
      </c>
      <c r="P68" s="731">
        <v>0</v>
      </c>
      <c r="Q68" s="731">
        <v>0</v>
      </c>
      <c r="R68" s="731">
        <v>0</v>
      </c>
      <c r="S68" s="731">
        <v>0</v>
      </c>
      <c r="T68" s="732">
        <v>0</v>
      </c>
      <c r="U68" s="730">
        <v>0</v>
      </c>
      <c r="V68" s="731">
        <v>0</v>
      </c>
      <c r="W68" s="731">
        <v>0</v>
      </c>
      <c r="X68" s="731">
        <v>0</v>
      </c>
      <c r="Y68" s="731">
        <v>0</v>
      </c>
      <c r="Z68" s="731">
        <v>0</v>
      </c>
      <c r="AA68" s="731">
        <v>0</v>
      </c>
      <c r="AB68" s="731">
        <v>0</v>
      </c>
      <c r="AC68" s="731">
        <v>0</v>
      </c>
      <c r="AD68" s="732">
        <v>0</v>
      </c>
      <c r="AE68" s="730">
        <v>0</v>
      </c>
      <c r="AF68" s="731">
        <v>0</v>
      </c>
      <c r="AG68" s="731">
        <v>0</v>
      </c>
      <c r="AH68" s="731">
        <v>0</v>
      </c>
      <c r="AI68" s="731">
        <v>0</v>
      </c>
      <c r="AJ68" s="731">
        <v>0</v>
      </c>
      <c r="AK68" s="731">
        <v>0</v>
      </c>
      <c r="AL68" s="731">
        <v>0</v>
      </c>
      <c r="AM68" s="731">
        <v>0</v>
      </c>
      <c r="AN68" s="732">
        <v>0</v>
      </c>
      <c r="AO68" s="730">
        <v>0</v>
      </c>
      <c r="AP68" s="731">
        <v>0</v>
      </c>
      <c r="AQ68" s="731">
        <v>0</v>
      </c>
      <c r="AR68" s="731">
        <v>0</v>
      </c>
      <c r="AS68" s="731">
        <v>0</v>
      </c>
      <c r="AT68" s="731">
        <v>0</v>
      </c>
      <c r="AU68" s="731">
        <v>0</v>
      </c>
      <c r="AV68" s="731">
        <v>0</v>
      </c>
      <c r="AW68" s="731">
        <v>0</v>
      </c>
      <c r="AX68" s="732">
        <v>0</v>
      </c>
      <c r="AY68" s="730">
        <v>0</v>
      </c>
      <c r="AZ68" s="731">
        <v>0</v>
      </c>
      <c r="BA68" s="731">
        <v>0</v>
      </c>
      <c r="BB68" s="731">
        <v>0</v>
      </c>
      <c r="BC68" s="731">
        <v>0</v>
      </c>
      <c r="BD68" s="731">
        <v>0</v>
      </c>
      <c r="BE68" s="731">
        <v>0</v>
      </c>
      <c r="BF68" s="731">
        <v>0</v>
      </c>
      <c r="BG68" s="731">
        <v>0</v>
      </c>
      <c r="BH68" s="732">
        <v>0</v>
      </c>
      <c r="BI68" s="730">
        <v>0</v>
      </c>
      <c r="BJ68" s="731">
        <v>0</v>
      </c>
      <c r="BK68" s="731">
        <v>0</v>
      </c>
      <c r="BL68" s="731">
        <v>0</v>
      </c>
      <c r="BM68" s="731">
        <v>0</v>
      </c>
      <c r="BN68" s="731">
        <v>0</v>
      </c>
      <c r="BO68" s="731">
        <v>0</v>
      </c>
      <c r="BP68" s="731">
        <v>0</v>
      </c>
      <c r="BQ68" s="731">
        <v>0</v>
      </c>
      <c r="BR68" s="732">
        <v>0</v>
      </c>
      <c r="BS68" s="730">
        <v>0</v>
      </c>
      <c r="BT68" s="731">
        <v>0</v>
      </c>
      <c r="BU68" s="731">
        <v>0</v>
      </c>
      <c r="BV68" s="731">
        <v>0</v>
      </c>
      <c r="BW68" s="731">
        <v>0</v>
      </c>
      <c r="BX68" s="731">
        <v>0</v>
      </c>
      <c r="BY68" s="731">
        <v>0</v>
      </c>
      <c r="BZ68" s="731">
        <v>0</v>
      </c>
      <c r="CA68" s="731">
        <v>0</v>
      </c>
      <c r="CB68" s="732">
        <v>0</v>
      </c>
      <c r="CC68" s="730">
        <v>0</v>
      </c>
      <c r="CD68" s="731">
        <v>0</v>
      </c>
      <c r="CE68" s="731">
        <v>0</v>
      </c>
      <c r="CF68" s="731">
        <v>0</v>
      </c>
      <c r="CG68" s="731">
        <v>0</v>
      </c>
      <c r="CH68" s="731">
        <v>0</v>
      </c>
      <c r="CI68" s="731">
        <v>0</v>
      </c>
      <c r="CJ68" s="731">
        <v>0</v>
      </c>
      <c r="CK68" s="731">
        <v>0</v>
      </c>
      <c r="CL68" s="732">
        <v>0</v>
      </c>
      <c r="CM68" s="730">
        <v>0</v>
      </c>
      <c r="CN68" s="731">
        <v>0</v>
      </c>
      <c r="CO68" s="731">
        <v>0</v>
      </c>
      <c r="CP68" s="731">
        <v>0</v>
      </c>
      <c r="CQ68" s="731">
        <v>0</v>
      </c>
      <c r="CR68" s="731">
        <v>0</v>
      </c>
      <c r="CS68" s="731">
        <v>0</v>
      </c>
      <c r="CT68" s="731">
        <v>0</v>
      </c>
      <c r="CU68" s="731">
        <v>0</v>
      </c>
      <c r="CV68" s="732">
        <v>0</v>
      </c>
      <c r="CW68" s="730">
        <v>0</v>
      </c>
      <c r="CX68" s="731">
        <v>0</v>
      </c>
      <c r="CY68" s="731">
        <v>0</v>
      </c>
      <c r="CZ68" s="731">
        <v>0</v>
      </c>
      <c r="DA68" s="731">
        <v>0</v>
      </c>
      <c r="DB68" s="731">
        <v>0</v>
      </c>
      <c r="DC68" s="731">
        <v>0</v>
      </c>
      <c r="DD68" s="731">
        <v>0</v>
      </c>
      <c r="DE68" s="731">
        <v>0</v>
      </c>
      <c r="DF68" s="732">
        <v>0</v>
      </c>
      <c r="DG68" s="730">
        <v>0</v>
      </c>
      <c r="DH68" s="731">
        <v>0</v>
      </c>
      <c r="DI68" s="731">
        <v>0</v>
      </c>
      <c r="DJ68" s="519"/>
      <c r="DK68" s="519"/>
      <c r="DL68" s="519"/>
      <c r="DM68" s="519"/>
      <c r="DN68" s="519"/>
      <c r="DO68" s="519"/>
      <c r="DP68" s="520"/>
      <c r="DQ68" s="518"/>
      <c r="DR68" s="519"/>
      <c r="DS68" s="519"/>
      <c r="DT68" s="519"/>
      <c r="DU68" s="519"/>
      <c r="DV68" s="519"/>
      <c r="DW68" s="519"/>
      <c r="DX68" s="519"/>
      <c r="DY68" s="519"/>
      <c r="DZ68" s="520"/>
      <c r="EA68" s="518"/>
      <c r="EB68" s="519"/>
      <c r="EC68" s="519"/>
      <c r="ED68" s="519"/>
      <c r="EE68" s="519"/>
      <c r="EF68" s="519"/>
      <c r="EG68" s="519"/>
      <c r="EH68" s="519"/>
      <c r="EI68" s="519"/>
      <c r="EJ68" s="520"/>
      <c r="EK68" s="518"/>
      <c r="EL68" s="519"/>
      <c r="EM68" s="519"/>
      <c r="EN68" s="519"/>
      <c r="EO68" s="519"/>
      <c r="EP68" s="519"/>
      <c r="EQ68" s="519"/>
      <c r="ER68" s="519"/>
      <c r="ES68" s="519"/>
      <c r="ET68" s="520"/>
      <c r="EU68" s="518"/>
      <c r="EV68" s="519"/>
      <c r="EW68" s="519"/>
      <c r="EX68" s="519"/>
      <c r="EY68" s="519"/>
      <c r="EZ68" s="519"/>
      <c r="FA68" s="519"/>
      <c r="FB68" s="519"/>
      <c r="FC68" s="519"/>
      <c r="FD68" s="520"/>
      <c r="FE68" s="518"/>
      <c r="FF68" s="519"/>
      <c r="FG68" s="519"/>
      <c r="FH68" s="519"/>
      <c r="FI68" s="519"/>
      <c r="FJ68" s="519"/>
      <c r="FK68" s="519"/>
      <c r="FL68" s="519"/>
      <c r="FM68" s="519"/>
      <c r="FN68" s="520"/>
      <c r="FO68" s="518"/>
      <c r="FP68" s="519"/>
      <c r="FQ68" s="519"/>
      <c r="FR68" s="519"/>
      <c r="FS68" s="519"/>
      <c r="FT68" s="519"/>
      <c r="FU68" s="519"/>
      <c r="FV68" s="519"/>
      <c r="FW68" s="519"/>
      <c r="FX68" s="520"/>
      <c r="FY68" s="518"/>
      <c r="FZ68" s="519"/>
      <c r="GA68" s="519"/>
      <c r="GB68" s="519"/>
      <c r="GC68" s="519"/>
      <c r="GD68" s="519"/>
      <c r="GE68" s="519"/>
      <c r="GF68" s="519"/>
      <c r="GG68" s="519"/>
      <c r="GH68" s="520"/>
      <c r="GI68" s="518"/>
      <c r="GJ68" s="519"/>
      <c r="GK68" s="519"/>
      <c r="GL68" s="519"/>
      <c r="GM68" s="519"/>
      <c r="GN68" s="519"/>
      <c r="GO68" s="519"/>
      <c r="GP68" s="519"/>
      <c r="GQ68" s="519"/>
      <c r="GR68" s="520"/>
      <c r="GS68" s="518"/>
      <c r="GT68" s="519"/>
      <c r="GU68" s="519"/>
      <c r="GV68" s="519"/>
      <c r="GW68" s="519"/>
      <c r="GX68" s="519"/>
      <c r="GY68" s="519"/>
      <c r="GZ68" s="519"/>
      <c r="HA68" s="519"/>
      <c r="HB68" s="520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77"/>
        <v>0</v>
      </c>
      <c r="HN68" s="281">
        <f t="shared" si="92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1" t="e">
        <f t="shared" si="80"/>
        <v>#REF!</v>
      </c>
      <c r="HQ68" s="84"/>
      <c r="HR68" s="282">
        <f t="shared" si="81"/>
        <v>0</v>
      </c>
      <c r="HS68" s="282">
        <f t="shared" si="82"/>
        <v>0</v>
      </c>
      <c r="HT68" s="282">
        <f t="shared" si="83"/>
        <v>0</v>
      </c>
      <c r="HU68" s="282">
        <f t="shared" si="84"/>
        <v>0</v>
      </c>
      <c r="HV68" s="282">
        <f t="shared" si="85"/>
        <v>0</v>
      </c>
      <c r="HW68" s="282">
        <f t="shared" si="86"/>
        <v>0</v>
      </c>
      <c r="HX68" s="282">
        <f t="shared" si="87"/>
        <v>0</v>
      </c>
      <c r="HY68" s="282">
        <f t="shared" si="88"/>
        <v>0</v>
      </c>
      <c r="HZ68" s="282">
        <f t="shared" si="89"/>
        <v>0</v>
      </c>
      <c r="IA68" s="282">
        <f t="shared" si="90"/>
        <v>0</v>
      </c>
      <c r="IK68" s="98" t="e">
        <f t="shared" si="78"/>
        <v>#REF!</v>
      </c>
    </row>
    <row r="69" spans="1:245" s="32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733">
        <v>0</v>
      </c>
      <c r="L69" s="716">
        <v>0</v>
      </c>
      <c r="M69" s="716">
        <v>0</v>
      </c>
      <c r="N69" s="716">
        <v>0</v>
      </c>
      <c r="O69" s="716">
        <v>0</v>
      </c>
      <c r="P69" s="716">
        <v>0</v>
      </c>
      <c r="Q69" s="716">
        <v>0</v>
      </c>
      <c r="R69" s="716">
        <v>0</v>
      </c>
      <c r="S69" s="716">
        <v>0</v>
      </c>
      <c r="T69" s="734">
        <v>0</v>
      </c>
      <c r="U69" s="733">
        <v>0</v>
      </c>
      <c r="V69" s="716">
        <v>0</v>
      </c>
      <c r="W69" s="716">
        <v>0</v>
      </c>
      <c r="X69" s="716">
        <v>0</v>
      </c>
      <c r="Y69" s="716">
        <v>0</v>
      </c>
      <c r="Z69" s="716">
        <v>0</v>
      </c>
      <c r="AA69" s="716">
        <v>0</v>
      </c>
      <c r="AB69" s="716">
        <v>0</v>
      </c>
      <c r="AC69" s="716">
        <v>0</v>
      </c>
      <c r="AD69" s="734">
        <v>0</v>
      </c>
      <c r="AE69" s="733">
        <v>0</v>
      </c>
      <c r="AF69" s="716">
        <v>0</v>
      </c>
      <c r="AG69" s="716">
        <v>0</v>
      </c>
      <c r="AH69" s="716">
        <v>0</v>
      </c>
      <c r="AI69" s="716">
        <v>0</v>
      </c>
      <c r="AJ69" s="716">
        <v>0</v>
      </c>
      <c r="AK69" s="716">
        <v>0</v>
      </c>
      <c r="AL69" s="716">
        <v>0</v>
      </c>
      <c r="AM69" s="716">
        <v>0</v>
      </c>
      <c r="AN69" s="734">
        <v>0</v>
      </c>
      <c r="AO69" s="733">
        <v>0</v>
      </c>
      <c r="AP69" s="716">
        <v>0</v>
      </c>
      <c r="AQ69" s="716">
        <v>0</v>
      </c>
      <c r="AR69" s="716">
        <v>0</v>
      </c>
      <c r="AS69" s="716">
        <v>0</v>
      </c>
      <c r="AT69" s="716">
        <v>0</v>
      </c>
      <c r="AU69" s="716">
        <v>0</v>
      </c>
      <c r="AV69" s="716">
        <v>0</v>
      </c>
      <c r="AW69" s="716">
        <v>0</v>
      </c>
      <c r="AX69" s="734">
        <v>0</v>
      </c>
      <c r="AY69" s="733">
        <v>0</v>
      </c>
      <c r="AZ69" s="716">
        <v>0</v>
      </c>
      <c r="BA69" s="716">
        <v>0</v>
      </c>
      <c r="BB69" s="716">
        <v>0</v>
      </c>
      <c r="BC69" s="716">
        <v>0</v>
      </c>
      <c r="BD69" s="716">
        <v>0</v>
      </c>
      <c r="BE69" s="716">
        <v>0</v>
      </c>
      <c r="BF69" s="716">
        <v>0</v>
      </c>
      <c r="BG69" s="716">
        <v>0</v>
      </c>
      <c r="BH69" s="734">
        <v>0</v>
      </c>
      <c r="BI69" s="733">
        <v>0</v>
      </c>
      <c r="BJ69" s="716">
        <v>0</v>
      </c>
      <c r="BK69" s="716">
        <v>0</v>
      </c>
      <c r="BL69" s="716">
        <v>0</v>
      </c>
      <c r="BM69" s="716">
        <v>0</v>
      </c>
      <c r="BN69" s="716">
        <v>0</v>
      </c>
      <c r="BO69" s="716">
        <v>0</v>
      </c>
      <c r="BP69" s="716">
        <v>0</v>
      </c>
      <c r="BQ69" s="716">
        <v>0</v>
      </c>
      <c r="BR69" s="734">
        <v>0</v>
      </c>
      <c r="BS69" s="733">
        <v>0</v>
      </c>
      <c r="BT69" s="716">
        <v>0</v>
      </c>
      <c r="BU69" s="716">
        <v>0</v>
      </c>
      <c r="BV69" s="716">
        <v>0</v>
      </c>
      <c r="BW69" s="716">
        <v>0</v>
      </c>
      <c r="BX69" s="716">
        <v>0</v>
      </c>
      <c r="BY69" s="716">
        <v>0</v>
      </c>
      <c r="BZ69" s="716">
        <v>0</v>
      </c>
      <c r="CA69" s="716">
        <v>0</v>
      </c>
      <c r="CB69" s="734">
        <v>0</v>
      </c>
      <c r="CC69" s="733">
        <v>0</v>
      </c>
      <c r="CD69" s="716">
        <v>0</v>
      </c>
      <c r="CE69" s="716">
        <v>0</v>
      </c>
      <c r="CF69" s="716">
        <v>0</v>
      </c>
      <c r="CG69" s="716">
        <v>0</v>
      </c>
      <c r="CH69" s="716">
        <v>0</v>
      </c>
      <c r="CI69" s="716">
        <v>0</v>
      </c>
      <c r="CJ69" s="716">
        <v>0</v>
      </c>
      <c r="CK69" s="716">
        <v>0</v>
      </c>
      <c r="CL69" s="734">
        <v>0</v>
      </c>
      <c r="CM69" s="733">
        <v>0</v>
      </c>
      <c r="CN69" s="716">
        <v>0</v>
      </c>
      <c r="CO69" s="716">
        <v>0</v>
      </c>
      <c r="CP69" s="716">
        <v>0</v>
      </c>
      <c r="CQ69" s="716">
        <v>0</v>
      </c>
      <c r="CR69" s="716">
        <v>0</v>
      </c>
      <c r="CS69" s="716">
        <v>0</v>
      </c>
      <c r="CT69" s="716">
        <v>0</v>
      </c>
      <c r="CU69" s="716">
        <v>0</v>
      </c>
      <c r="CV69" s="734">
        <v>0</v>
      </c>
      <c r="CW69" s="733">
        <v>0</v>
      </c>
      <c r="CX69" s="716">
        <v>0</v>
      </c>
      <c r="CY69" s="716">
        <v>0</v>
      </c>
      <c r="CZ69" s="716">
        <v>0</v>
      </c>
      <c r="DA69" s="716">
        <v>0</v>
      </c>
      <c r="DB69" s="716">
        <v>0</v>
      </c>
      <c r="DC69" s="716">
        <v>0</v>
      </c>
      <c r="DD69" s="716">
        <v>0</v>
      </c>
      <c r="DE69" s="716">
        <v>0</v>
      </c>
      <c r="DF69" s="734">
        <v>0</v>
      </c>
      <c r="DG69" s="733">
        <v>0</v>
      </c>
      <c r="DH69" s="716">
        <v>0</v>
      </c>
      <c r="DI69" s="716">
        <v>0</v>
      </c>
      <c r="DJ69" s="522"/>
      <c r="DK69" s="522"/>
      <c r="DL69" s="522"/>
      <c r="DM69" s="522"/>
      <c r="DN69" s="522"/>
      <c r="DO69" s="522"/>
      <c r="DP69" s="523"/>
      <c r="DQ69" s="521"/>
      <c r="DR69" s="522"/>
      <c r="DS69" s="522"/>
      <c r="DT69" s="522"/>
      <c r="DU69" s="522"/>
      <c r="DV69" s="522"/>
      <c r="DW69" s="522"/>
      <c r="DX69" s="522"/>
      <c r="DY69" s="522"/>
      <c r="DZ69" s="523"/>
      <c r="EA69" s="521"/>
      <c r="EB69" s="522"/>
      <c r="EC69" s="522"/>
      <c r="ED69" s="522"/>
      <c r="EE69" s="522"/>
      <c r="EF69" s="522"/>
      <c r="EG69" s="522"/>
      <c r="EH69" s="522"/>
      <c r="EI69" s="522"/>
      <c r="EJ69" s="523"/>
      <c r="EK69" s="521"/>
      <c r="EL69" s="522"/>
      <c r="EM69" s="522"/>
      <c r="EN69" s="522"/>
      <c r="EO69" s="522"/>
      <c r="EP69" s="522"/>
      <c r="EQ69" s="522"/>
      <c r="ER69" s="522"/>
      <c r="ES69" s="522"/>
      <c r="ET69" s="523"/>
      <c r="EU69" s="521"/>
      <c r="EV69" s="522"/>
      <c r="EW69" s="522"/>
      <c r="EX69" s="522"/>
      <c r="EY69" s="522"/>
      <c r="EZ69" s="522"/>
      <c r="FA69" s="522"/>
      <c r="FB69" s="522"/>
      <c r="FC69" s="522"/>
      <c r="FD69" s="523"/>
      <c r="FE69" s="521"/>
      <c r="FF69" s="522"/>
      <c r="FG69" s="522"/>
      <c r="FH69" s="522"/>
      <c r="FI69" s="522"/>
      <c r="FJ69" s="522"/>
      <c r="FK69" s="522"/>
      <c r="FL69" s="522"/>
      <c r="FM69" s="522"/>
      <c r="FN69" s="523"/>
      <c r="FO69" s="521"/>
      <c r="FP69" s="522"/>
      <c r="FQ69" s="522"/>
      <c r="FR69" s="522"/>
      <c r="FS69" s="522"/>
      <c r="FT69" s="522"/>
      <c r="FU69" s="522"/>
      <c r="FV69" s="522"/>
      <c r="FW69" s="522"/>
      <c r="FX69" s="523"/>
      <c r="FY69" s="521"/>
      <c r="FZ69" s="522"/>
      <c r="GA69" s="522"/>
      <c r="GB69" s="522"/>
      <c r="GC69" s="522"/>
      <c r="GD69" s="522"/>
      <c r="GE69" s="522"/>
      <c r="GF69" s="522"/>
      <c r="GG69" s="522"/>
      <c r="GH69" s="523"/>
      <c r="GI69" s="521"/>
      <c r="GJ69" s="522"/>
      <c r="GK69" s="522"/>
      <c r="GL69" s="522"/>
      <c r="GM69" s="522"/>
      <c r="GN69" s="522"/>
      <c r="GO69" s="522"/>
      <c r="GP69" s="522"/>
      <c r="GQ69" s="522"/>
      <c r="GR69" s="523"/>
      <c r="GS69" s="521"/>
      <c r="GT69" s="522"/>
      <c r="GU69" s="522"/>
      <c r="GV69" s="522"/>
      <c r="GW69" s="522"/>
      <c r="GX69" s="522"/>
      <c r="GY69" s="522"/>
      <c r="GZ69" s="522"/>
      <c r="HA69" s="522"/>
      <c r="HB69" s="523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77"/>
        <v>0</v>
      </c>
      <c r="HN69" s="83">
        <f t="shared" si="92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80"/>
        <v>#REF!</v>
      </c>
      <c r="HQ69" s="84"/>
      <c r="HR69" s="85">
        <f t="shared" si="81"/>
        <v>0</v>
      </c>
      <c r="HS69" s="85">
        <f t="shared" si="82"/>
        <v>0</v>
      </c>
      <c r="HT69" s="85">
        <f t="shared" si="83"/>
        <v>0</v>
      </c>
      <c r="HU69" s="85">
        <f t="shared" si="84"/>
        <v>0</v>
      </c>
      <c r="HV69" s="85">
        <f t="shared" si="85"/>
        <v>0</v>
      </c>
      <c r="HW69" s="85">
        <f t="shared" si="86"/>
        <v>0</v>
      </c>
      <c r="HX69" s="85">
        <f t="shared" si="87"/>
        <v>0</v>
      </c>
      <c r="HY69" s="85">
        <f t="shared" si="88"/>
        <v>0</v>
      </c>
      <c r="HZ69" s="85">
        <f t="shared" si="89"/>
        <v>0</v>
      </c>
      <c r="IA69" s="85">
        <f t="shared" si="90"/>
        <v>0</v>
      </c>
      <c r="IK69" s="98" t="e">
        <f t="shared" si="78"/>
        <v>#REF!</v>
      </c>
    </row>
    <row r="70" spans="1:245" s="32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733">
        <v>0</v>
      </c>
      <c r="L70" s="716">
        <v>0</v>
      </c>
      <c r="M70" s="716">
        <v>0</v>
      </c>
      <c r="N70" s="716">
        <v>0</v>
      </c>
      <c r="O70" s="716">
        <v>0</v>
      </c>
      <c r="P70" s="716">
        <v>0</v>
      </c>
      <c r="Q70" s="716">
        <v>0</v>
      </c>
      <c r="R70" s="716">
        <v>0</v>
      </c>
      <c r="S70" s="716">
        <v>0</v>
      </c>
      <c r="T70" s="734">
        <v>0</v>
      </c>
      <c r="U70" s="733">
        <v>0</v>
      </c>
      <c r="V70" s="716">
        <v>0</v>
      </c>
      <c r="W70" s="716">
        <v>0</v>
      </c>
      <c r="X70" s="716">
        <v>0</v>
      </c>
      <c r="Y70" s="716">
        <v>0</v>
      </c>
      <c r="Z70" s="716">
        <v>0</v>
      </c>
      <c r="AA70" s="716">
        <v>0</v>
      </c>
      <c r="AB70" s="716">
        <v>0</v>
      </c>
      <c r="AC70" s="716">
        <v>0</v>
      </c>
      <c r="AD70" s="734">
        <v>0</v>
      </c>
      <c r="AE70" s="733">
        <v>0</v>
      </c>
      <c r="AF70" s="716">
        <v>0</v>
      </c>
      <c r="AG70" s="716">
        <v>0</v>
      </c>
      <c r="AH70" s="716">
        <v>0</v>
      </c>
      <c r="AI70" s="716">
        <v>0</v>
      </c>
      <c r="AJ70" s="716">
        <v>0</v>
      </c>
      <c r="AK70" s="716">
        <v>0</v>
      </c>
      <c r="AL70" s="716">
        <v>0</v>
      </c>
      <c r="AM70" s="716">
        <v>0</v>
      </c>
      <c r="AN70" s="734">
        <v>0</v>
      </c>
      <c r="AO70" s="733">
        <v>0</v>
      </c>
      <c r="AP70" s="716">
        <v>0</v>
      </c>
      <c r="AQ70" s="716">
        <v>0</v>
      </c>
      <c r="AR70" s="716">
        <v>0</v>
      </c>
      <c r="AS70" s="716">
        <v>0</v>
      </c>
      <c r="AT70" s="716">
        <v>0</v>
      </c>
      <c r="AU70" s="716">
        <v>0</v>
      </c>
      <c r="AV70" s="716">
        <v>0</v>
      </c>
      <c r="AW70" s="716">
        <v>0</v>
      </c>
      <c r="AX70" s="734">
        <v>0</v>
      </c>
      <c r="AY70" s="733">
        <v>0</v>
      </c>
      <c r="AZ70" s="716">
        <v>0</v>
      </c>
      <c r="BA70" s="716">
        <v>0</v>
      </c>
      <c r="BB70" s="716">
        <v>0</v>
      </c>
      <c r="BC70" s="716">
        <v>0</v>
      </c>
      <c r="BD70" s="716">
        <v>0</v>
      </c>
      <c r="BE70" s="716">
        <v>0</v>
      </c>
      <c r="BF70" s="716">
        <v>0</v>
      </c>
      <c r="BG70" s="716">
        <v>0</v>
      </c>
      <c r="BH70" s="734">
        <v>0</v>
      </c>
      <c r="BI70" s="733">
        <v>0</v>
      </c>
      <c r="BJ70" s="716">
        <v>0</v>
      </c>
      <c r="BK70" s="716">
        <v>0</v>
      </c>
      <c r="BL70" s="716">
        <v>0</v>
      </c>
      <c r="BM70" s="716">
        <v>0</v>
      </c>
      <c r="BN70" s="716">
        <v>0</v>
      </c>
      <c r="BO70" s="716">
        <v>0</v>
      </c>
      <c r="BP70" s="716">
        <v>0</v>
      </c>
      <c r="BQ70" s="716">
        <v>0</v>
      </c>
      <c r="BR70" s="734">
        <v>0</v>
      </c>
      <c r="BS70" s="733">
        <v>0</v>
      </c>
      <c r="BT70" s="716">
        <v>0</v>
      </c>
      <c r="BU70" s="716">
        <v>0</v>
      </c>
      <c r="BV70" s="716">
        <v>0</v>
      </c>
      <c r="BW70" s="716">
        <v>0</v>
      </c>
      <c r="BX70" s="716">
        <v>0</v>
      </c>
      <c r="BY70" s="716">
        <v>0</v>
      </c>
      <c r="BZ70" s="716">
        <v>0</v>
      </c>
      <c r="CA70" s="716">
        <v>0</v>
      </c>
      <c r="CB70" s="734">
        <v>0</v>
      </c>
      <c r="CC70" s="733">
        <v>0</v>
      </c>
      <c r="CD70" s="716">
        <v>0</v>
      </c>
      <c r="CE70" s="716">
        <v>0</v>
      </c>
      <c r="CF70" s="716">
        <v>0</v>
      </c>
      <c r="CG70" s="716">
        <v>0</v>
      </c>
      <c r="CH70" s="716">
        <v>0</v>
      </c>
      <c r="CI70" s="716">
        <v>0</v>
      </c>
      <c r="CJ70" s="716">
        <v>0</v>
      </c>
      <c r="CK70" s="716">
        <v>0</v>
      </c>
      <c r="CL70" s="734">
        <v>0</v>
      </c>
      <c r="CM70" s="733">
        <v>0</v>
      </c>
      <c r="CN70" s="716">
        <v>0</v>
      </c>
      <c r="CO70" s="716">
        <v>0</v>
      </c>
      <c r="CP70" s="716">
        <v>0</v>
      </c>
      <c r="CQ70" s="716">
        <v>0</v>
      </c>
      <c r="CR70" s="716">
        <v>0</v>
      </c>
      <c r="CS70" s="716">
        <v>0</v>
      </c>
      <c r="CT70" s="716">
        <v>0</v>
      </c>
      <c r="CU70" s="716">
        <v>0</v>
      </c>
      <c r="CV70" s="734">
        <v>0</v>
      </c>
      <c r="CW70" s="733">
        <v>0</v>
      </c>
      <c r="CX70" s="716">
        <v>0</v>
      </c>
      <c r="CY70" s="716">
        <v>0</v>
      </c>
      <c r="CZ70" s="716">
        <v>0</v>
      </c>
      <c r="DA70" s="716">
        <v>0</v>
      </c>
      <c r="DB70" s="716">
        <v>0</v>
      </c>
      <c r="DC70" s="716">
        <v>0</v>
      </c>
      <c r="DD70" s="716">
        <v>0</v>
      </c>
      <c r="DE70" s="716">
        <v>0</v>
      </c>
      <c r="DF70" s="734">
        <v>0</v>
      </c>
      <c r="DG70" s="733">
        <v>0</v>
      </c>
      <c r="DH70" s="716">
        <v>0</v>
      </c>
      <c r="DI70" s="716">
        <v>0</v>
      </c>
      <c r="DJ70" s="522"/>
      <c r="DK70" s="522"/>
      <c r="DL70" s="522"/>
      <c r="DM70" s="522"/>
      <c r="DN70" s="522"/>
      <c r="DO70" s="522"/>
      <c r="DP70" s="523"/>
      <c r="DQ70" s="521"/>
      <c r="DR70" s="522"/>
      <c r="DS70" s="522"/>
      <c r="DT70" s="522"/>
      <c r="DU70" s="522"/>
      <c r="DV70" s="522"/>
      <c r="DW70" s="522"/>
      <c r="DX70" s="522"/>
      <c r="DY70" s="522"/>
      <c r="DZ70" s="523"/>
      <c r="EA70" s="521"/>
      <c r="EB70" s="522"/>
      <c r="EC70" s="522"/>
      <c r="ED70" s="522"/>
      <c r="EE70" s="522"/>
      <c r="EF70" s="522"/>
      <c r="EG70" s="522"/>
      <c r="EH70" s="522"/>
      <c r="EI70" s="522"/>
      <c r="EJ70" s="523"/>
      <c r="EK70" s="521"/>
      <c r="EL70" s="522"/>
      <c r="EM70" s="522"/>
      <c r="EN70" s="522"/>
      <c r="EO70" s="522"/>
      <c r="EP70" s="522"/>
      <c r="EQ70" s="522"/>
      <c r="ER70" s="522"/>
      <c r="ES70" s="522"/>
      <c r="ET70" s="523"/>
      <c r="EU70" s="521"/>
      <c r="EV70" s="522"/>
      <c r="EW70" s="522"/>
      <c r="EX70" s="522"/>
      <c r="EY70" s="522"/>
      <c r="EZ70" s="522"/>
      <c r="FA70" s="522"/>
      <c r="FB70" s="522"/>
      <c r="FC70" s="522"/>
      <c r="FD70" s="523"/>
      <c r="FE70" s="521"/>
      <c r="FF70" s="522"/>
      <c r="FG70" s="522"/>
      <c r="FH70" s="522"/>
      <c r="FI70" s="522"/>
      <c r="FJ70" s="522"/>
      <c r="FK70" s="522"/>
      <c r="FL70" s="522"/>
      <c r="FM70" s="522"/>
      <c r="FN70" s="523"/>
      <c r="FO70" s="521"/>
      <c r="FP70" s="522"/>
      <c r="FQ70" s="522"/>
      <c r="FR70" s="522"/>
      <c r="FS70" s="522"/>
      <c r="FT70" s="522"/>
      <c r="FU70" s="522"/>
      <c r="FV70" s="522"/>
      <c r="FW70" s="522"/>
      <c r="FX70" s="523"/>
      <c r="FY70" s="521"/>
      <c r="FZ70" s="522"/>
      <c r="GA70" s="522"/>
      <c r="GB70" s="522"/>
      <c r="GC70" s="522"/>
      <c r="GD70" s="522"/>
      <c r="GE70" s="522"/>
      <c r="GF70" s="522"/>
      <c r="GG70" s="522"/>
      <c r="GH70" s="523"/>
      <c r="GI70" s="521"/>
      <c r="GJ70" s="522"/>
      <c r="GK70" s="522"/>
      <c r="GL70" s="522"/>
      <c r="GM70" s="522"/>
      <c r="GN70" s="522"/>
      <c r="GO70" s="522"/>
      <c r="GP70" s="522"/>
      <c r="GQ70" s="522"/>
      <c r="GR70" s="523"/>
      <c r="GS70" s="521"/>
      <c r="GT70" s="522"/>
      <c r="GU70" s="522"/>
      <c r="GV70" s="522"/>
      <c r="GW70" s="522"/>
      <c r="GX70" s="522"/>
      <c r="GY70" s="522"/>
      <c r="GZ70" s="522"/>
      <c r="HA70" s="522"/>
      <c r="HB70" s="523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77"/>
        <v>0</v>
      </c>
      <c r="HN70" s="83">
        <f t="shared" si="92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80"/>
        <v>#REF!</v>
      </c>
      <c r="HQ70" s="84"/>
      <c r="HR70" s="85">
        <f t="shared" si="81"/>
        <v>0</v>
      </c>
      <c r="HS70" s="85">
        <f t="shared" si="82"/>
        <v>0</v>
      </c>
      <c r="HT70" s="85">
        <f t="shared" si="83"/>
        <v>0</v>
      </c>
      <c r="HU70" s="85">
        <f t="shared" si="84"/>
        <v>0</v>
      </c>
      <c r="HV70" s="85">
        <f t="shared" si="85"/>
        <v>0</v>
      </c>
      <c r="HW70" s="85">
        <f t="shared" si="86"/>
        <v>0</v>
      </c>
      <c r="HX70" s="85">
        <f t="shared" si="87"/>
        <v>0</v>
      </c>
      <c r="HY70" s="85">
        <f t="shared" si="88"/>
        <v>0</v>
      </c>
      <c r="HZ70" s="85">
        <f t="shared" si="89"/>
        <v>0</v>
      </c>
      <c r="IA70" s="85">
        <f t="shared" si="90"/>
        <v>0</v>
      </c>
      <c r="IK70" s="98" t="e">
        <f t="shared" si="78"/>
        <v>#REF!</v>
      </c>
    </row>
    <row r="71" spans="1:245" s="32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6" t="s">
        <v>53</v>
      </c>
      <c r="K71" s="735">
        <v>0</v>
      </c>
      <c r="L71" s="736">
        <v>0</v>
      </c>
      <c r="M71" s="736">
        <v>0</v>
      </c>
      <c r="N71" s="736">
        <v>0</v>
      </c>
      <c r="O71" s="736">
        <v>0</v>
      </c>
      <c r="P71" s="736">
        <v>0</v>
      </c>
      <c r="Q71" s="736">
        <v>0</v>
      </c>
      <c r="R71" s="736">
        <v>0</v>
      </c>
      <c r="S71" s="736">
        <v>0</v>
      </c>
      <c r="T71" s="737">
        <v>0</v>
      </c>
      <c r="U71" s="735">
        <v>0</v>
      </c>
      <c r="V71" s="736">
        <v>0</v>
      </c>
      <c r="W71" s="736">
        <v>0</v>
      </c>
      <c r="X71" s="736">
        <v>0</v>
      </c>
      <c r="Y71" s="736">
        <v>0</v>
      </c>
      <c r="Z71" s="736">
        <v>0</v>
      </c>
      <c r="AA71" s="736">
        <v>0</v>
      </c>
      <c r="AB71" s="736">
        <v>0</v>
      </c>
      <c r="AC71" s="736">
        <v>0</v>
      </c>
      <c r="AD71" s="737">
        <v>0</v>
      </c>
      <c r="AE71" s="735">
        <v>0</v>
      </c>
      <c r="AF71" s="736">
        <v>0</v>
      </c>
      <c r="AG71" s="736">
        <v>0</v>
      </c>
      <c r="AH71" s="736">
        <v>0</v>
      </c>
      <c r="AI71" s="736">
        <v>0</v>
      </c>
      <c r="AJ71" s="736">
        <v>0</v>
      </c>
      <c r="AK71" s="736">
        <v>0</v>
      </c>
      <c r="AL71" s="736">
        <v>0</v>
      </c>
      <c r="AM71" s="736">
        <v>0</v>
      </c>
      <c r="AN71" s="737">
        <v>0</v>
      </c>
      <c r="AO71" s="735">
        <v>0</v>
      </c>
      <c r="AP71" s="736">
        <v>0</v>
      </c>
      <c r="AQ71" s="736">
        <v>0</v>
      </c>
      <c r="AR71" s="736">
        <v>0</v>
      </c>
      <c r="AS71" s="736">
        <v>0</v>
      </c>
      <c r="AT71" s="736">
        <v>0</v>
      </c>
      <c r="AU71" s="736">
        <v>0</v>
      </c>
      <c r="AV71" s="736">
        <v>0</v>
      </c>
      <c r="AW71" s="736">
        <v>0</v>
      </c>
      <c r="AX71" s="737">
        <v>0</v>
      </c>
      <c r="AY71" s="735">
        <v>0</v>
      </c>
      <c r="AZ71" s="736">
        <v>0</v>
      </c>
      <c r="BA71" s="736">
        <v>0</v>
      </c>
      <c r="BB71" s="736">
        <v>0</v>
      </c>
      <c r="BC71" s="736">
        <v>0</v>
      </c>
      <c r="BD71" s="736">
        <v>0</v>
      </c>
      <c r="BE71" s="736">
        <v>0</v>
      </c>
      <c r="BF71" s="736">
        <v>0</v>
      </c>
      <c r="BG71" s="736">
        <v>0</v>
      </c>
      <c r="BH71" s="737">
        <v>0</v>
      </c>
      <c r="BI71" s="735">
        <v>0</v>
      </c>
      <c r="BJ71" s="736">
        <v>0</v>
      </c>
      <c r="BK71" s="736">
        <v>0</v>
      </c>
      <c r="BL71" s="736">
        <v>0</v>
      </c>
      <c r="BM71" s="736">
        <v>0</v>
      </c>
      <c r="BN71" s="736">
        <v>0</v>
      </c>
      <c r="BO71" s="736">
        <v>0</v>
      </c>
      <c r="BP71" s="736">
        <v>0</v>
      </c>
      <c r="BQ71" s="736">
        <v>0</v>
      </c>
      <c r="BR71" s="737">
        <v>0</v>
      </c>
      <c r="BS71" s="735">
        <v>0</v>
      </c>
      <c r="BT71" s="736">
        <v>0</v>
      </c>
      <c r="BU71" s="736">
        <v>0</v>
      </c>
      <c r="BV71" s="736">
        <v>0</v>
      </c>
      <c r="BW71" s="736">
        <v>0</v>
      </c>
      <c r="BX71" s="736">
        <v>0</v>
      </c>
      <c r="BY71" s="736">
        <v>0</v>
      </c>
      <c r="BZ71" s="736">
        <v>0</v>
      </c>
      <c r="CA71" s="736">
        <v>0</v>
      </c>
      <c r="CB71" s="737">
        <v>0</v>
      </c>
      <c r="CC71" s="735">
        <v>0</v>
      </c>
      <c r="CD71" s="736">
        <v>0</v>
      </c>
      <c r="CE71" s="736">
        <v>0</v>
      </c>
      <c r="CF71" s="736">
        <v>0</v>
      </c>
      <c r="CG71" s="736">
        <v>0</v>
      </c>
      <c r="CH71" s="736">
        <v>0</v>
      </c>
      <c r="CI71" s="736">
        <v>0</v>
      </c>
      <c r="CJ71" s="736">
        <v>0</v>
      </c>
      <c r="CK71" s="736">
        <v>0</v>
      </c>
      <c r="CL71" s="737">
        <v>0</v>
      </c>
      <c r="CM71" s="735">
        <v>0</v>
      </c>
      <c r="CN71" s="736">
        <v>0</v>
      </c>
      <c r="CO71" s="736">
        <v>0</v>
      </c>
      <c r="CP71" s="736">
        <v>0</v>
      </c>
      <c r="CQ71" s="736">
        <v>0</v>
      </c>
      <c r="CR71" s="736">
        <v>0</v>
      </c>
      <c r="CS71" s="736">
        <v>0</v>
      </c>
      <c r="CT71" s="736">
        <v>0</v>
      </c>
      <c r="CU71" s="736">
        <v>0</v>
      </c>
      <c r="CV71" s="737">
        <v>0</v>
      </c>
      <c r="CW71" s="735">
        <v>0</v>
      </c>
      <c r="CX71" s="736">
        <v>0</v>
      </c>
      <c r="CY71" s="736">
        <v>0</v>
      </c>
      <c r="CZ71" s="736">
        <v>0</v>
      </c>
      <c r="DA71" s="736">
        <v>0</v>
      </c>
      <c r="DB71" s="736">
        <v>0</v>
      </c>
      <c r="DC71" s="736">
        <v>0</v>
      </c>
      <c r="DD71" s="736">
        <v>0</v>
      </c>
      <c r="DE71" s="736">
        <v>0</v>
      </c>
      <c r="DF71" s="737">
        <v>0</v>
      </c>
      <c r="DG71" s="735">
        <v>0</v>
      </c>
      <c r="DH71" s="736">
        <v>0</v>
      </c>
      <c r="DI71" s="736">
        <v>0</v>
      </c>
      <c r="DJ71" s="525"/>
      <c r="DK71" s="525"/>
      <c r="DL71" s="525"/>
      <c r="DM71" s="525"/>
      <c r="DN71" s="525"/>
      <c r="DO71" s="525"/>
      <c r="DP71" s="526"/>
      <c r="DQ71" s="524"/>
      <c r="DR71" s="525"/>
      <c r="DS71" s="525"/>
      <c r="DT71" s="525"/>
      <c r="DU71" s="525"/>
      <c r="DV71" s="525"/>
      <c r="DW71" s="525"/>
      <c r="DX71" s="525"/>
      <c r="DY71" s="525"/>
      <c r="DZ71" s="526"/>
      <c r="EA71" s="524"/>
      <c r="EB71" s="525"/>
      <c r="EC71" s="525"/>
      <c r="ED71" s="525"/>
      <c r="EE71" s="525"/>
      <c r="EF71" s="525"/>
      <c r="EG71" s="525"/>
      <c r="EH71" s="525"/>
      <c r="EI71" s="525"/>
      <c r="EJ71" s="526"/>
      <c r="EK71" s="524"/>
      <c r="EL71" s="525"/>
      <c r="EM71" s="525"/>
      <c r="EN71" s="525"/>
      <c r="EO71" s="525"/>
      <c r="EP71" s="525"/>
      <c r="EQ71" s="525"/>
      <c r="ER71" s="525"/>
      <c r="ES71" s="525"/>
      <c r="ET71" s="526"/>
      <c r="EU71" s="524"/>
      <c r="EV71" s="525"/>
      <c r="EW71" s="525"/>
      <c r="EX71" s="525"/>
      <c r="EY71" s="525"/>
      <c r="EZ71" s="525"/>
      <c r="FA71" s="525"/>
      <c r="FB71" s="525"/>
      <c r="FC71" s="525"/>
      <c r="FD71" s="526"/>
      <c r="FE71" s="524"/>
      <c r="FF71" s="525"/>
      <c r="FG71" s="525"/>
      <c r="FH71" s="525"/>
      <c r="FI71" s="525"/>
      <c r="FJ71" s="525"/>
      <c r="FK71" s="525"/>
      <c r="FL71" s="525"/>
      <c r="FM71" s="525"/>
      <c r="FN71" s="526"/>
      <c r="FO71" s="524"/>
      <c r="FP71" s="525"/>
      <c r="FQ71" s="525"/>
      <c r="FR71" s="525"/>
      <c r="FS71" s="525"/>
      <c r="FT71" s="525"/>
      <c r="FU71" s="525"/>
      <c r="FV71" s="525"/>
      <c r="FW71" s="525"/>
      <c r="FX71" s="526"/>
      <c r="FY71" s="524"/>
      <c r="FZ71" s="525"/>
      <c r="GA71" s="525"/>
      <c r="GB71" s="525"/>
      <c r="GC71" s="525"/>
      <c r="GD71" s="525"/>
      <c r="GE71" s="525"/>
      <c r="GF71" s="525"/>
      <c r="GG71" s="525"/>
      <c r="GH71" s="526"/>
      <c r="GI71" s="524"/>
      <c r="GJ71" s="525"/>
      <c r="GK71" s="525"/>
      <c r="GL71" s="525"/>
      <c r="GM71" s="525"/>
      <c r="GN71" s="525"/>
      <c r="GO71" s="525"/>
      <c r="GP71" s="525"/>
      <c r="GQ71" s="525"/>
      <c r="GR71" s="526"/>
      <c r="GS71" s="524"/>
      <c r="GT71" s="525"/>
      <c r="GU71" s="525"/>
      <c r="GV71" s="525"/>
      <c r="GW71" s="525"/>
      <c r="GX71" s="525"/>
      <c r="GY71" s="525"/>
      <c r="GZ71" s="525"/>
      <c r="HA71" s="525"/>
      <c r="HB71" s="526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77"/>
        <v>0</v>
      </c>
      <c r="HN71" s="283">
        <f t="shared" si="92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3" t="e">
        <f t="shared" si="80"/>
        <v>#REF!</v>
      </c>
      <c r="HQ71" s="84"/>
      <c r="HR71" s="284">
        <f t="shared" si="81"/>
        <v>0</v>
      </c>
      <c r="HS71" s="284">
        <f t="shared" si="82"/>
        <v>0</v>
      </c>
      <c r="HT71" s="284">
        <f t="shared" si="83"/>
        <v>0</v>
      </c>
      <c r="HU71" s="284">
        <f t="shared" si="84"/>
        <v>0</v>
      </c>
      <c r="HV71" s="284">
        <f t="shared" si="85"/>
        <v>0</v>
      </c>
      <c r="HW71" s="284">
        <f t="shared" si="86"/>
        <v>0</v>
      </c>
      <c r="HX71" s="284">
        <f t="shared" si="87"/>
        <v>0</v>
      </c>
      <c r="HY71" s="284">
        <f t="shared" si="88"/>
        <v>0</v>
      </c>
      <c r="HZ71" s="284">
        <f t="shared" si="89"/>
        <v>0</v>
      </c>
      <c r="IA71" s="284">
        <f t="shared" si="90"/>
        <v>0</v>
      </c>
      <c r="IK71" s="98" t="e">
        <f t="shared" si="78"/>
        <v>#REF!</v>
      </c>
    </row>
    <row r="72" spans="1:245" s="32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5" t="s">
        <v>54</v>
      </c>
      <c r="K72" s="738">
        <v>0</v>
      </c>
      <c r="L72" s="739">
        <v>0</v>
      </c>
      <c r="M72" s="739">
        <v>0</v>
      </c>
      <c r="N72" s="739">
        <v>0</v>
      </c>
      <c r="O72" s="739">
        <v>0</v>
      </c>
      <c r="P72" s="739">
        <v>0</v>
      </c>
      <c r="Q72" s="739">
        <v>0</v>
      </c>
      <c r="R72" s="739">
        <v>0</v>
      </c>
      <c r="S72" s="739">
        <v>0</v>
      </c>
      <c r="T72" s="740">
        <v>0</v>
      </c>
      <c r="U72" s="738">
        <v>0</v>
      </c>
      <c r="V72" s="739">
        <v>0</v>
      </c>
      <c r="W72" s="739">
        <v>0</v>
      </c>
      <c r="X72" s="739">
        <v>0</v>
      </c>
      <c r="Y72" s="739">
        <v>0</v>
      </c>
      <c r="Z72" s="739">
        <v>0</v>
      </c>
      <c r="AA72" s="739">
        <v>0</v>
      </c>
      <c r="AB72" s="739">
        <v>0</v>
      </c>
      <c r="AC72" s="739">
        <v>0</v>
      </c>
      <c r="AD72" s="740">
        <v>0</v>
      </c>
      <c r="AE72" s="738">
        <v>0</v>
      </c>
      <c r="AF72" s="739">
        <v>0</v>
      </c>
      <c r="AG72" s="739">
        <v>0</v>
      </c>
      <c r="AH72" s="739">
        <v>0</v>
      </c>
      <c r="AI72" s="739">
        <v>0</v>
      </c>
      <c r="AJ72" s="739">
        <v>0</v>
      </c>
      <c r="AK72" s="739">
        <v>0</v>
      </c>
      <c r="AL72" s="739">
        <v>0</v>
      </c>
      <c r="AM72" s="739">
        <v>0</v>
      </c>
      <c r="AN72" s="740">
        <v>0</v>
      </c>
      <c r="AO72" s="738">
        <v>0</v>
      </c>
      <c r="AP72" s="739">
        <v>0</v>
      </c>
      <c r="AQ72" s="739">
        <v>0</v>
      </c>
      <c r="AR72" s="739">
        <v>0</v>
      </c>
      <c r="AS72" s="739">
        <v>0</v>
      </c>
      <c r="AT72" s="739">
        <v>0</v>
      </c>
      <c r="AU72" s="739">
        <v>0</v>
      </c>
      <c r="AV72" s="739">
        <v>0</v>
      </c>
      <c r="AW72" s="739">
        <v>0</v>
      </c>
      <c r="AX72" s="740">
        <v>0</v>
      </c>
      <c r="AY72" s="738">
        <v>0</v>
      </c>
      <c r="AZ72" s="739">
        <v>0</v>
      </c>
      <c r="BA72" s="739">
        <v>0</v>
      </c>
      <c r="BB72" s="739">
        <v>0</v>
      </c>
      <c r="BC72" s="739">
        <v>0</v>
      </c>
      <c r="BD72" s="739">
        <v>0</v>
      </c>
      <c r="BE72" s="739">
        <v>0</v>
      </c>
      <c r="BF72" s="739">
        <v>0</v>
      </c>
      <c r="BG72" s="739">
        <v>0</v>
      </c>
      <c r="BH72" s="740">
        <v>0</v>
      </c>
      <c r="BI72" s="738">
        <v>0</v>
      </c>
      <c r="BJ72" s="739">
        <v>0</v>
      </c>
      <c r="BK72" s="739">
        <v>0</v>
      </c>
      <c r="BL72" s="739">
        <v>0</v>
      </c>
      <c r="BM72" s="739">
        <v>0</v>
      </c>
      <c r="BN72" s="739">
        <v>0</v>
      </c>
      <c r="BO72" s="739">
        <v>0</v>
      </c>
      <c r="BP72" s="739">
        <v>0</v>
      </c>
      <c r="BQ72" s="739">
        <v>0</v>
      </c>
      <c r="BR72" s="740">
        <v>0</v>
      </c>
      <c r="BS72" s="738">
        <v>0</v>
      </c>
      <c r="BT72" s="739">
        <v>0</v>
      </c>
      <c r="BU72" s="739">
        <v>0</v>
      </c>
      <c r="BV72" s="739">
        <v>0</v>
      </c>
      <c r="BW72" s="739">
        <v>0</v>
      </c>
      <c r="BX72" s="739">
        <v>0</v>
      </c>
      <c r="BY72" s="739">
        <v>0</v>
      </c>
      <c r="BZ72" s="739">
        <v>0</v>
      </c>
      <c r="CA72" s="739">
        <v>0</v>
      </c>
      <c r="CB72" s="740">
        <v>0</v>
      </c>
      <c r="CC72" s="738">
        <v>0</v>
      </c>
      <c r="CD72" s="739">
        <v>0</v>
      </c>
      <c r="CE72" s="739">
        <v>0</v>
      </c>
      <c r="CF72" s="739">
        <v>0</v>
      </c>
      <c r="CG72" s="739">
        <v>0</v>
      </c>
      <c r="CH72" s="739">
        <v>0</v>
      </c>
      <c r="CI72" s="739">
        <v>0</v>
      </c>
      <c r="CJ72" s="739">
        <v>0</v>
      </c>
      <c r="CK72" s="739">
        <v>0</v>
      </c>
      <c r="CL72" s="740">
        <v>0</v>
      </c>
      <c r="CM72" s="738">
        <v>0</v>
      </c>
      <c r="CN72" s="739">
        <v>0</v>
      </c>
      <c r="CO72" s="739">
        <v>0</v>
      </c>
      <c r="CP72" s="739">
        <v>0</v>
      </c>
      <c r="CQ72" s="739">
        <v>0</v>
      </c>
      <c r="CR72" s="739">
        <v>0</v>
      </c>
      <c r="CS72" s="739">
        <v>0</v>
      </c>
      <c r="CT72" s="739">
        <v>0</v>
      </c>
      <c r="CU72" s="739">
        <v>0</v>
      </c>
      <c r="CV72" s="740">
        <v>0</v>
      </c>
      <c r="CW72" s="738">
        <v>0</v>
      </c>
      <c r="CX72" s="739">
        <v>0</v>
      </c>
      <c r="CY72" s="739">
        <v>0</v>
      </c>
      <c r="CZ72" s="739">
        <v>0</v>
      </c>
      <c r="DA72" s="739">
        <v>0</v>
      </c>
      <c r="DB72" s="739">
        <v>0</v>
      </c>
      <c r="DC72" s="739">
        <v>0</v>
      </c>
      <c r="DD72" s="739">
        <v>0</v>
      </c>
      <c r="DE72" s="739">
        <v>0</v>
      </c>
      <c r="DF72" s="740">
        <v>0</v>
      </c>
      <c r="DG72" s="738">
        <v>0</v>
      </c>
      <c r="DH72" s="739">
        <v>0</v>
      </c>
      <c r="DI72" s="739">
        <v>0</v>
      </c>
      <c r="DJ72" s="528"/>
      <c r="DK72" s="528"/>
      <c r="DL72" s="528"/>
      <c r="DM72" s="528"/>
      <c r="DN72" s="528"/>
      <c r="DO72" s="528"/>
      <c r="DP72" s="529"/>
      <c r="DQ72" s="527"/>
      <c r="DR72" s="528"/>
      <c r="DS72" s="528"/>
      <c r="DT72" s="528"/>
      <c r="DU72" s="528"/>
      <c r="DV72" s="528"/>
      <c r="DW72" s="528"/>
      <c r="DX72" s="528"/>
      <c r="DY72" s="528"/>
      <c r="DZ72" s="529"/>
      <c r="EA72" s="527"/>
      <c r="EB72" s="528"/>
      <c r="EC72" s="528"/>
      <c r="ED72" s="528"/>
      <c r="EE72" s="528"/>
      <c r="EF72" s="528"/>
      <c r="EG72" s="528"/>
      <c r="EH72" s="528"/>
      <c r="EI72" s="528"/>
      <c r="EJ72" s="529"/>
      <c r="EK72" s="527"/>
      <c r="EL72" s="528"/>
      <c r="EM72" s="528"/>
      <c r="EN72" s="528"/>
      <c r="EO72" s="528"/>
      <c r="EP72" s="528"/>
      <c r="EQ72" s="528"/>
      <c r="ER72" s="528"/>
      <c r="ES72" s="528"/>
      <c r="ET72" s="529"/>
      <c r="EU72" s="527"/>
      <c r="EV72" s="528"/>
      <c r="EW72" s="528"/>
      <c r="EX72" s="528"/>
      <c r="EY72" s="528"/>
      <c r="EZ72" s="528"/>
      <c r="FA72" s="528"/>
      <c r="FB72" s="528"/>
      <c r="FC72" s="528"/>
      <c r="FD72" s="529"/>
      <c r="FE72" s="527"/>
      <c r="FF72" s="528"/>
      <c r="FG72" s="528"/>
      <c r="FH72" s="528"/>
      <c r="FI72" s="528"/>
      <c r="FJ72" s="528"/>
      <c r="FK72" s="528"/>
      <c r="FL72" s="528"/>
      <c r="FM72" s="528"/>
      <c r="FN72" s="529"/>
      <c r="FO72" s="527"/>
      <c r="FP72" s="528"/>
      <c r="FQ72" s="528"/>
      <c r="FR72" s="528"/>
      <c r="FS72" s="528"/>
      <c r="FT72" s="528"/>
      <c r="FU72" s="528"/>
      <c r="FV72" s="528"/>
      <c r="FW72" s="528"/>
      <c r="FX72" s="529"/>
      <c r="FY72" s="527"/>
      <c r="FZ72" s="528"/>
      <c r="GA72" s="528"/>
      <c r="GB72" s="528"/>
      <c r="GC72" s="528"/>
      <c r="GD72" s="528"/>
      <c r="GE72" s="528"/>
      <c r="GF72" s="528"/>
      <c r="GG72" s="528"/>
      <c r="GH72" s="529"/>
      <c r="GI72" s="527"/>
      <c r="GJ72" s="528"/>
      <c r="GK72" s="528"/>
      <c r="GL72" s="528"/>
      <c r="GM72" s="528"/>
      <c r="GN72" s="528"/>
      <c r="GO72" s="528"/>
      <c r="GP72" s="528"/>
      <c r="GQ72" s="528"/>
      <c r="GR72" s="529"/>
      <c r="GS72" s="527"/>
      <c r="GT72" s="528"/>
      <c r="GU72" s="528"/>
      <c r="GV72" s="528"/>
      <c r="GW72" s="528"/>
      <c r="GX72" s="528"/>
      <c r="GY72" s="528"/>
      <c r="GZ72" s="528"/>
      <c r="HA72" s="528"/>
      <c r="HB72" s="529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77"/>
        <v>0</v>
      </c>
      <c r="HN72" s="281">
        <f t="shared" si="92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1" t="e">
        <f t="shared" si="80"/>
        <v>#REF!</v>
      </c>
      <c r="HQ72" s="84"/>
      <c r="HR72" s="282">
        <f t="shared" si="81"/>
        <v>0</v>
      </c>
      <c r="HS72" s="282">
        <f t="shared" si="82"/>
        <v>0</v>
      </c>
      <c r="HT72" s="282">
        <f t="shared" si="83"/>
        <v>0</v>
      </c>
      <c r="HU72" s="282">
        <f t="shared" si="84"/>
        <v>0</v>
      </c>
      <c r="HV72" s="282">
        <f t="shared" si="85"/>
        <v>0</v>
      </c>
      <c r="HW72" s="282">
        <f t="shared" si="86"/>
        <v>0</v>
      </c>
      <c r="HX72" s="282">
        <f t="shared" si="87"/>
        <v>0</v>
      </c>
      <c r="HY72" s="282">
        <f t="shared" si="88"/>
        <v>0</v>
      </c>
      <c r="HZ72" s="282">
        <f t="shared" si="89"/>
        <v>0</v>
      </c>
      <c r="IA72" s="282">
        <f t="shared" si="90"/>
        <v>0</v>
      </c>
      <c r="IK72" s="98" t="e">
        <f t="shared" si="78"/>
        <v>#REF!</v>
      </c>
    </row>
    <row r="73" spans="1:245" s="32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741">
        <v>0</v>
      </c>
      <c r="L73" s="805">
        <v>0</v>
      </c>
      <c r="M73" s="805">
        <v>0</v>
      </c>
      <c r="N73" s="805">
        <v>0</v>
      </c>
      <c r="O73" s="805">
        <v>0</v>
      </c>
      <c r="P73" s="805">
        <v>0</v>
      </c>
      <c r="Q73" s="805">
        <v>0</v>
      </c>
      <c r="R73" s="805">
        <v>0</v>
      </c>
      <c r="S73" s="805">
        <v>0</v>
      </c>
      <c r="T73" s="742">
        <v>0</v>
      </c>
      <c r="U73" s="741">
        <v>0</v>
      </c>
      <c r="V73" s="805">
        <v>0</v>
      </c>
      <c r="W73" s="805">
        <v>0</v>
      </c>
      <c r="X73" s="805">
        <v>0</v>
      </c>
      <c r="Y73" s="805">
        <v>0</v>
      </c>
      <c r="Z73" s="805">
        <v>0</v>
      </c>
      <c r="AA73" s="805">
        <v>0</v>
      </c>
      <c r="AB73" s="805">
        <v>0</v>
      </c>
      <c r="AC73" s="805">
        <v>0</v>
      </c>
      <c r="AD73" s="742">
        <v>0</v>
      </c>
      <c r="AE73" s="741">
        <v>0</v>
      </c>
      <c r="AF73" s="805">
        <v>0</v>
      </c>
      <c r="AG73" s="805">
        <v>0</v>
      </c>
      <c r="AH73" s="805">
        <v>0</v>
      </c>
      <c r="AI73" s="805">
        <v>0</v>
      </c>
      <c r="AJ73" s="805">
        <v>0</v>
      </c>
      <c r="AK73" s="805">
        <v>0</v>
      </c>
      <c r="AL73" s="805">
        <v>0</v>
      </c>
      <c r="AM73" s="805">
        <v>0</v>
      </c>
      <c r="AN73" s="742">
        <v>0</v>
      </c>
      <c r="AO73" s="741">
        <v>0</v>
      </c>
      <c r="AP73" s="805">
        <v>0</v>
      </c>
      <c r="AQ73" s="805">
        <v>0</v>
      </c>
      <c r="AR73" s="805">
        <v>0</v>
      </c>
      <c r="AS73" s="805">
        <v>0</v>
      </c>
      <c r="AT73" s="805">
        <v>0</v>
      </c>
      <c r="AU73" s="805">
        <v>0</v>
      </c>
      <c r="AV73" s="805">
        <v>0</v>
      </c>
      <c r="AW73" s="805">
        <v>0</v>
      </c>
      <c r="AX73" s="742">
        <v>0</v>
      </c>
      <c r="AY73" s="741">
        <v>0</v>
      </c>
      <c r="AZ73" s="805">
        <v>0</v>
      </c>
      <c r="BA73" s="805">
        <v>0</v>
      </c>
      <c r="BB73" s="805">
        <v>0</v>
      </c>
      <c r="BC73" s="805">
        <v>0</v>
      </c>
      <c r="BD73" s="805">
        <v>0</v>
      </c>
      <c r="BE73" s="805">
        <v>0</v>
      </c>
      <c r="BF73" s="805">
        <v>0</v>
      </c>
      <c r="BG73" s="805">
        <v>0</v>
      </c>
      <c r="BH73" s="742">
        <v>0</v>
      </c>
      <c r="BI73" s="741">
        <v>0</v>
      </c>
      <c r="BJ73" s="805">
        <v>0</v>
      </c>
      <c r="BK73" s="805">
        <v>0</v>
      </c>
      <c r="BL73" s="805">
        <v>0</v>
      </c>
      <c r="BM73" s="805">
        <v>0</v>
      </c>
      <c r="BN73" s="805">
        <v>0</v>
      </c>
      <c r="BO73" s="805">
        <v>0</v>
      </c>
      <c r="BP73" s="805">
        <v>0</v>
      </c>
      <c r="BQ73" s="805">
        <v>0</v>
      </c>
      <c r="BR73" s="742">
        <v>0</v>
      </c>
      <c r="BS73" s="741">
        <v>0</v>
      </c>
      <c r="BT73" s="805">
        <v>0</v>
      </c>
      <c r="BU73" s="805">
        <v>0</v>
      </c>
      <c r="BV73" s="805">
        <v>0</v>
      </c>
      <c r="BW73" s="805">
        <v>0</v>
      </c>
      <c r="BX73" s="805">
        <v>0</v>
      </c>
      <c r="BY73" s="805">
        <v>0</v>
      </c>
      <c r="BZ73" s="805">
        <v>0</v>
      </c>
      <c r="CA73" s="805">
        <v>0</v>
      </c>
      <c r="CB73" s="742">
        <v>0</v>
      </c>
      <c r="CC73" s="741">
        <v>0</v>
      </c>
      <c r="CD73" s="805">
        <v>0</v>
      </c>
      <c r="CE73" s="805">
        <v>0</v>
      </c>
      <c r="CF73" s="805">
        <v>0</v>
      </c>
      <c r="CG73" s="805">
        <v>0</v>
      </c>
      <c r="CH73" s="805">
        <v>0</v>
      </c>
      <c r="CI73" s="805">
        <v>0</v>
      </c>
      <c r="CJ73" s="805">
        <v>0</v>
      </c>
      <c r="CK73" s="805">
        <v>0</v>
      </c>
      <c r="CL73" s="742">
        <v>0</v>
      </c>
      <c r="CM73" s="741">
        <v>0</v>
      </c>
      <c r="CN73" s="805">
        <v>0</v>
      </c>
      <c r="CO73" s="805">
        <v>0</v>
      </c>
      <c r="CP73" s="805">
        <v>0</v>
      </c>
      <c r="CQ73" s="805">
        <v>0</v>
      </c>
      <c r="CR73" s="805">
        <v>0</v>
      </c>
      <c r="CS73" s="805">
        <v>0</v>
      </c>
      <c r="CT73" s="805">
        <v>0</v>
      </c>
      <c r="CU73" s="805">
        <v>0</v>
      </c>
      <c r="CV73" s="742">
        <v>0</v>
      </c>
      <c r="CW73" s="741">
        <v>0</v>
      </c>
      <c r="CX73" s="805">
        <v>0</v>
      </c>
      <c r="CY73" s="805">
        <v>0</v>
      </c>
      <c r="CZ73" s="805">
        <v>0</v>
      </c>
      <c r="DA73" s="805">
        <v>0</v>
      </c>
      <c r="DB73" s="805">
        <v>0</v>
      </c>
      <c r="DC73" s="805">
        <v>0</v>
      </c>
      <c r="DD73" s="805">
        <v>0</v>
      </c>
      <c r="DE73" s="805">
        <v>0</v>
      </c>
      <c r="DF73" s="742">
        <v>0</v>
      </c>
      <c r="DG73" s="741">
        <v>0</v>
      </c>
      <c r="DH73" s="805">
        <v>0</v>
      </c>
      <c r="DI73" s="805">
        <v>0</v>
      </c>
      <c r="DJ73" s="531"/>
      <c r="DK73" s="531"/>
      <c r="DL73" s="531"/>
      <c r="DM73" s="531"/>
      <c r="DN73" s="531"/>
      <c r="DO73" s="531"/>
      <c r="DP73" s="532"/>
      <c r="DQ73" s="530"/>
      <c r="DR73" s="531"/>
      <c r="DS73" s="531"/>
      <c r="DT73" s="531"/>
      <c r="DU73" s="531"/>
      <c r="DV73" s="531"/>
      <c r="DW73" s="531"/>
      <c r="DX73" s="531"/>
      <c r="DY73" s="531"/>
      <c r="DZ73" s="532"/>
      <c r="EA73" s="530"/>
      <c r="EB73" s="531"/>
      <c r="EC73" s="531"/>
      <c r="ED73" s="531"/>
      <c r="EE73" s="531"/>
      <c r="EF73" s="531"/>
      <c r="EG73" s="531"/>
      <c r="EH73" s="531"/>
      <c r="EI73" s="531"/>
      <c r="EJ73" s="532"/>
      <c r="EK73" s="530"/>
      <c r="EL73" s="531"/>
      <c r="EM73" s="531"/>
      <c r="EN73" s="531"/>
      <c r="EO73" s="531"/>
      <c r="EP73" s="531"/>
      <c r="EQ73" s="531"/>
      <c r="ER73" s="531"/>
      <c r="ES73" s="531"/>
      <c r="ET73" s="532"/>
      <c r="EU73" s="530"/>
      <c r="EV73" s="531"/>
      <c r="EW73" s="531"/>
      <c r="EX73" s="531"/>
      <c r="EY73" s="531"/>
      <c r="EZ73" s="531"/>
      <c r="FA73" s="531"/>
      <c r="FB73" s="531"/>
      <c r="FC73" s="531"/>
      <c r="FD73" s="532"/>
      <c r="FE73" s="530"/>
      <c r="FF73" s="531"/>
      <c r="FG73" s="531"/>
      <c r="FH73" s="531"/>
      <c r="FI73" s="531"/>
      <c r="FJ73" s="531"/>
      <c r="FK73" s="531"/>
      <c r="FL73" s="531"/>
      <c r="FM73" s="531"/>
      <c r="FN73" s="532"/>
      <c r="FO73" s="530"/>
      <c r="FP73" s="531"/>
      <c r="FQ73" s="531"/>
      <c r="FR73" s="531"/>
      <c r="FS73" s="531"/>
      <c r="FT73" s="531"/>
      <c r="FU73" s="531"/>
      <c r="FV73" s="531"/>
      <c r="FW73" s="531"/>
      <c r="FX73" s="532"/>
      <c r="FY73" s="530"/>
      <c r="FZ73" s="531"/>
      <c r="GA73" s="531"/>
      <c r="GB73" s="531"/>
      <c r="GC73" s="531"/>
      <c r="GD73" s="531"/>
      <c r="GE73" s="531"/>
      <c r="GF73" s="531"/>
      <c r="GG73" s="531"/>
      <c r="GH73" s="532"/>
      <c r="GI73" s="530"/>
      <c r="GJ73" s="531"/>
      <c r="GK73" s="531"/>
      <c r="GL73" s="531"/>
      <c r="GM73" s="531"/>
      <c r="GN73" s="531"/>
      <c r="GO73" s="531"/>
      <c r="GP73" s="531"/>
      <c r="GQ73" s="531"/>
      <c r="GR73" s="532"/>
      <c r="GS73" s="530"/>
      <c r="GT73" s="531"/>
      <c r="GU73" s="531"/>
      <c r="GV73" s="531"/>
      <c r="GW73" s="531"/>
      <c r="GX73" s="531"/>
      <c r="GY73" s="531"/>
      <c r="GZ73" s="531"/>
      <c r="HA73" s="531"/>
      <c r="HB73" s="532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77"/>
        <v>0</v>
      </c>
      <c r="HN73" s="83">
        <f t="shared" si="92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80"/>
        <v>#REF!</v>
      </c>
      <c r="HQ73" s="84"/>
      <c r="HR73" s="85">
        <f t="shared" si="81"/>
        <v>0</v>
      </c>
      <c r="HS73" s="85">
        <f t="shared" si="82"/>
        <v>0</v>
      </c>
      <c r="HT73" s="85">
        <f t="shared" si="83"/>
        <v>0</v>
      </c>
      <c r="HU73" s="85">
        <f t="shared" si="84"/>
        <v>0</v>
      </c>
      <c r="HV73" s="85">
        <f t="shared" si="85"/>
        <v>0</v>
      </c>
      <c r="HW73" s="85">
        <f t="shared" si="86"/>
        <v>0</v>
      </c>
      <c r="HX73" s="85">
        <f t="shared" si="87"/>
        <v>0</v>
      </c>
      <c r="HY73" s="85">
        <f t="shared" si="88"/>
        <v>0</v>
      </c>
      <c r="HZ73" s="85">
        <f t="shared" si="89"/>
        <v>0</v>
      </c>
      <c r="IA73" s="85">
        <f t="shared" si="90"/>
        <v>0</v>
      </c>
      <c r="IK73" s="98" t="e">
        <f t="shared" si="78"/>
        <v>#REF!</v>
      </c>
    </row>
    <row r="74" spans="1:245" s="32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741">
        <v>0</v>
      </c>
      <c r="L74" s="805">
        <v>0</v>
      </c>
      <c r="M74" s="805">
        <v>0</v>
      </c>
      <c r="N74" s="805">
        <v>0</v>
      </c>
      <c r="O74" s="805">
        <v>0</v>
      </c>
      <c r="P74" s="805">
        <v>0</v>
      </c>
      <c r="Q74" s="805">
        <v>0</v>
      </c>
      <c r="R74" s="805">
        <v>0</v>
      </c>
      <c r="S74" s="805">
        <v>0</v>
      </c>
      <c r="T74" s="742">
        <v>0</v>
      </c>
      <c r="U74" s="741">
        <v>0</v>
      </c>
      <c r="V74" s="805">
        <v>0</v>
      </c>
      <c r="W74" s="805">
        <v>0</v>
      </c>
      <c r="X74" s="805">
        <v>0</v>
      </c>
      <c r="Y74" s="805">
        <v>0</v>
      </c>
      <c r="Z74" s="805">
        <v>0</v>
      </c>
      <c r="AA74" s="805">
        <v>0</v>
      </c>
      <c r="AB74" s="805">
        <v>0</v>
      </c>
      <c r="AC74" s="805">
        <v>0</v>
      </c>
      <c r="AD74" s="742">
        <v>0</v>
      </c>
      <c r="AE74" s="741">
        <v>0</v>
      </c>
      <c r="AF74" s="805">
        <v>0</v>
      </c>
      <c r="AG74" s="805">
        <v>0</v>
      </c>
      <c r="AH74" s="805">
        <v>0</v>
      </c>
      <c r="AI74" s="805">
        <v>0</v>
      </c>
      <c r="AJ74" s="805">
        <v>0</v>
      </c>
      <c r="AK74" s="805">
        <v>0</v>
      </c>
      <c r="AL74" s="805">
        <v>0</v>
      </c>
      <c r="AM74" s="805">
        <v>0</v>
      </c>
      <c r="AN74" s="742">
        <v>0</v>
      </c>
      <c r="AO74" s="741">
        <v>0</v>
      </c>
      <c r="AP74" s="805">
        <v>0</v>
      </c>
      <c r="AQ74" s="805">
        <v>0</v>
      </c>
      <c r="AR74" s="805">
        <v>0</v>
      </c>
      <c r="AS74" s="805">
        <v>0</v>
      </c>
      <c r="AT74" s="805">
        <v>0</v>
      </c>
      <c r="AU74" s="805">
        <v>0</v>
      </c>
      <c r="AV74" s="805">
        <v>0</v>
      </c>
      <c r="AW74" s="805">
        <v>0</v>
      </c>
      <c r="AX74" s="742">
        <v>0</v>
      </c>
      <c r="AY74" s="741">
        <v>0</v>
      </c>
      <c r="AZ74" s="805">
        <v>0</v>
      </c>
      <c r="BA74" s="805">
        <v>0</v>
      </c>
      <c r="BB74" s="805">
        <v>0</v>
      </c>
      <c r="BC74" s="805">
        <v>0</v>
      </c>
      <c r="BD74" s="805">
        <v>0</v>
      </c>
      <c r="BE74" s="805">
        <v>0</v>
      </c>
      <c r="BF74" s="805">
        <v>0</v>
      </c>
      <c r="BG74" s="805">
        <v>0</v>
      </c>
      <c r="BH74" s="742">
        <v>0</v>
      </c>
      <c r="BI74" s="741">
        <v>0</v>
      </c>
      <c r="BJ74" s="805">
        <v>0</v>
      </c>
      <c r="BK74" s="805">
        <v>0</v>
      </c>
      <c r="BL74" s="805">
        <v>0</v>
      </c>
      <c r="BM74" s="805">
        <v>0</v>
      </c>
      <c r="BN74" s="805">
        <v>0</v>
      </c>
      <c r="BO74" s="805">
        <v>0</v>
      </c>
      <c r="BP74" s="805">
        <v>0</v>
      </c>
      <c r="BQ74" s="805">
        <v>0</v>
      </c>
      <c r="BR74" s="742">
        <v>0</v>
      </c>
      <c r="BS74" s="741">
        <v>0</v>
      </c>
      <c r="BT74" s="805">
        <v>0</v>
      </c>
      <c r="BU74" s="805">
        <v>0</v>
      </c>
      <c r="BV74" s="805">
        <v>0</v>
      </c>
      <c r="BW74" s="805">
        <v>0</v>
      </c>
      <c r="BX74" s="805">
        <v>0</v>
      </c>
      <c r="BY74" s="805">
        <v>0</v>
      </c>
      <c r="BZ74" s="805">
        <v>0</v>
      </c>
      <c r="CA74" s="805">
        <v>0</v>
      </c>
      <c r="CB74" s="742">
        <v>0</v>
      </c>
      <c r="CC74" s="741">
        <v>0</v>
      </c>
      <c r="CD74" s="805">
        <v>0</v>
      </c>
      <c r="CE74" s="805">
        <v>0</v>
      </c>
      <c r="CF74" s="805">
        <v>0</v>
      </c>
      <c r="CG74" s="805">
        <v>0</v>
      </c>
      <c r="CH74" s="805">
        <v>0</v>
      </c>
      <c r="CI74" s="805">
        <v>0</v>
      </c>
      <c r="CJ74" s="805">
        <v>0</v>
      </c>
      <c r="CK74" s="805">
        <v>0</v>
      </c>
      <c r="CL74" s="742">
        <v>0</v>
      </c>
      <c r="CM74" s="741">
        <v>0</v>
      </c>
      <c r="CN74" s="805">
        <v>0</v>
      </c>
      <c r="CO74" s="805">
        <v>0</v>
      </c>
      <c r="CP74" s="805">
        <v>0</v>
      </c>
      <c r="CQ74" s="805">
        <v>0</v>
      </c>
      <c r="CR74" s="805">
        <v>0</v>
      </c>
      <c r="CS74" s="805">
        <v>0</v>
      </c>
      <c r="CT74" s="805">
        <v>0</v>
      </c>
      <c r="CU74" s="805">
        <v>0</v>
      </c>
      <c r="CV74" s="742">
        <v>0</v>
      </c>
      <c r="CW74" s="741">
        <v>0</v>
      </c>
      <c r="CX74" s="805">
        <v>0</v>
      </c>
      <c r="CY74" s="805">
        <v>0</v>
      </c>
      <c r="CZ74" s="805">
        <v>0</v>
      </c>
      <c r="DA74" s="805">
        <v>0</v>
      </c>
      <c r="DB74" s="805">
        <v>0</v>
      </c>
      <c r="DC74" s="805">
        <v>0</v>
      </c>
      <c r="DD74" s="805">
        <v>0</v>
      </c>
      <c r="DE74" s="805">
        <v>0</v>
      </c>
      <c r="DF74" s="742">
        <v>0</v>
      </c>
      <c r="DG74" s="741">
        <v>0</v>
      </c>
      <c r="DH74" s="805">
        <v>0</v>
      </c>
      <c r="DI74" s="805">
        <v>0</v>
      </c>
      <c r="DJ74" s="531"/>
      <c r="DK74" s="531"/>
      <c r="DL74" s="531"/>
      <c r="DM74" s="531"/>
      <c r="DN74" s="531"/>
      <c r="DO74" s="531"/>
      <c r="DP74" s="532"/>
      <c r="DQ74" s="530"/>
      <c r="DR74" s="531"/>
      <c r="DS74" s="531"/>
      <c r="DT74" s="531"/>
      <c r="DU74" s="531"/>
      <c r="DV74" s="531"/>
      <c r="DW74" s="531"/>
      <c r="DX74" s="531"/>
      <c r="DY74" s="531"/>
      <c r="DZ74" s="532"/>
      <c r="EA74" s="530"/>
      <c r="EB74" s="531"/>
      <c r="EC74" s="531"/>
      <c r="ED74" s="531"/>
      <c r="EE74" s="531"/>
      <c r="EF74" s="531"/>
      <c r="EG74" s="531"/>
      <c r="EH74" s="531"/>
      <c r="EI74" s="531"/>
      <c r="EJ74" s="532"/>
      <c r="EK74" s="530"/>
      <c r="EL74" s="531"/>
      <c r="EM74" s="531"/>
      <c r="EN74" s="531"/>
      <c r="EO74" s="531"/>
      <c r="EP74" s="531"/>
      <c r="EQ74" s="531"/>
      <c r="ER74" s="531"/>
      <c r="ES74" s="531"/>
      <c r="ET74" s="532"/>
      <c r="EU74" s="530"/>
      <c r="EV74" s="531"/>
      <c r="EW74" s="531"/>
      <c r="EX74" s="531"/>
      <c r="EY74" s="531"/>
      <c r="EZ74" s="531"/>
      <c r="FA74" s="531"/>
      <c r="FB74" s="531"/>
      <c r="FC74" s="531"/>
      <c r="FD74" s="532"/>
      <c r="FE74" s="530"/>
      <c r="FF74" s="531"/>
      <c r="FG74" s="531"/>
      <c r="FH74" s="531"/>
      <c r="FI74" s="531"/>
      <c r="FJ74" s="531"/>
      <c r="FK74" s="531"/>
      <c r="FL74" s="531"/>
      <c r="FM74" s="531"/>
      <c r="FN74" s="532"/>
      <c r="FO74" s="530"/>
      <c r="FP74" s="531"/>
      <c r="FQ74" s="531"/>
      <c r="FR74" s="531"/>
      <c r="FS74" s="531"/>
      <c r="FT74" s="531"/>
      <c r="FU74" s="531"/>
      <c r="FV74" s="531"/>
      <c r="FW74" s="531"/>
      <c r="FX74" s="532"/>
      <c r="FY74" s="530"/>
      <c r="FZ74" s="531"/>
      <c r="GA74" s="531"/>
      <c r="GB74" s="531"/>
      <c r="GC74" s="531"/>
      <c r="GD74" s="531"/>
      <c r="GE74" s="531"/>
      <c r="GF74" s="531"/>
      <c r="GG74" s="531"/>
      <c r="GH74" s="532"/>
      <c r="GI74" s="530"/>
      <c r="GJ74" s="531"/>
      <c r="GK74" s="531"/>
      <c r="GL74" s="531"/>
      <c r="GM74" s="531"/>
      <c r="GN74" s="531"/>
      <c r="GO74" s="531"/>
      <c r="GP74" s="531"/>
      <c r="GQ74" s="531"/>
      <c r="GR74" s="532"/>
      <c r="GS74" s="530"/>
      <c r="GT74" s="531"/>
      <c r="GU74" s="531"/>
      <c r="GV74" s="531"/>
      <c r="GW74" s="531"/>
      <c r="GX74" s="531"/>
      <c r="GY74" s="531"/>
      <c r="GZ74" s="531"/>
      <c r="HA74" s="531"/>
      <c r="HB74" s="532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77"/>
        <v>0</v>
      </c>
      <c r="HN74" s="83">
        <f t="shared" si="92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80"/>
        <v>#REF!</v>
      </c>
      <c r="HQ74" s="84"/>
      <c r="HR74" s="85">
        <f t="shared" si="81"/>
        <v>0</v>
      </c>
      <c r="HS74" s="85">
        <f t="shared" si="82"/>
        <v>0</v>
      </c>
      <c r="HT74" s="85">
        <f t="shared" si="83"/>
        <v>0</v>
      </c>
      <c r="HU74" s="85">
        <f t="shared" si="84"/>
        <v>0</v>
      </c>
      <c r="HV74" s="85">
        <f t="shared" si="85"/>
        <v>0</v>
      </c>
      <c r="HW74" s="85">
        <f t="shared" si="86"/>
        <v>0</v>
      </c>
      <c r="HX74" s="85">
        <f t="shared" si="87"/>
        <v>0</v>
      </c>
      <c r="HY74" s="85">
        <f t="shared" si="88"/>
        <v>0</v>
      </c>
      <c r="HZ74" s="85">
        <f t="shared" si="89"/>
        <v>0</v>
      </c>
      <c r="IA74" s="85">
        <f t="shared" si="90"/>
        <v>0</v>
      </c>
      <c r="IK74" s="98" t="e">
        <f t="shared" si="78"/>
        <v>#REF!</v>
      </c>
    </row>
    <row r="75" spans="1:245" s="32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6" t="s">
        <v>57</v>
      </c>
      <c r="K75" s="743">
        <v>0</v>
      </c>
      <c r="L75" s="744">
        <v>0</v>
      </c>
      <c r="M75" s="744">
        <v>0</v>
      </c>
      <c r="N75" s="744">
        <v>0</v>
      </c>
      <c r="O75" s="744">
        <v>0</v>
      </c>
      <c r="P75" s="744">
        <v>0</v>
      </c>
      <c r="Q75" s="744">
        <v>0</v>
      </c>
      <c r="R75" s="744">
        <v>0</v>
      </c>
      <c r="S75" s="744">
        <v>0</v>
      </c>
      <c r="T75" s="745">
        <v>0</v>
      </c>
      <c r="U75" s="743">
        <v>0</v>
      </c>
      <c r="V75" s="744">
        <v>0</v>
      </c>
      <c r="W75" s="744">
        <v>0</v>
      </c>
      <c r="X75" s="744">
        <v>0</v>
      </c>
      <c r="Y75" s="744">
        <v>0</v>
      </c>
      <c r="Z75" s="744">
        <v>0</v>
      </c>
      <c r="AA75" s="744">
        <v>0</v>
      </c>
      <c r="AB75" s="744">
        <v>0</v>
      </c>
      <c r="AC75" s="744">
        <v>0</v>
      </c>
      <c r="AD75" s="745">
        <v>0</v>
      </c>
      <c r="AE75" s="743">
        <v>0</v>
      </c>
      <c r="AF75" s="744">
        <v>0</v>
      </c>
      <c r="AG75" s="744">
        <v>0</v>
      </c>
      <c r="AH75" s="744">
        <v>0</v>
      </c>
      <c r="AI75" s="744">
        <v>0</v>
      </c>
      <c r="AJ75" s="744">
        <v>0</v>
      </c>
      <c r="AK75" s="744">
        <v>0</v>
      </c>
      <c r="AL75" s="744">
        <v>0</v>
      </c>
      <c r="AM75" s="744">
        <v>0</v>
      </c>
      <c r="AN75" s="745">
        <v>0</v>
      </c>
      <c r="AO75" s="743">
        <v>0</v>
      </c>
      <c r="AP75" s="744">
        <v>0</v>
      </c>
      <c r="AQ75" s="744">
        <v>0</v>
      </c>
      <c r="AR75" s="744">
        <v>0</v>
      </c>
      <c r="AS75" s="744">
        <v>0</v>
      </c>
      <c r="AT75" s="744">
        <v>0</v>
      </c>
      <c r="AU75" s="744">
        <v>0</v>
      </c>
      <c r="AV75" s="744">
        <v>0</v>
      </c>
      <c r="AW75" s="744">
        <v>0</v>
      </c>
      <c r="AX75" s="745">
        <v>0</v>
      </c>
      <c r="AY75" s="743">
        <v>0</v>
      </c>
      <c r="AZ75" s="744">
        <v>0</v>
      </c>
      <c r="BA75" s="744">
        <v>0</v>
      </c>
      <c r="BB75" s="744">
        <v>0</v>
      </c>
      <c r="BC75" s="744">
        <v>0</v>
      </c>
      <c r="BD75" s="744">
        <v>0</v>
      </c>
      <c r="BE75" s="744">
        <v>0</v>
      </c>
      <c r="BF75" s="744">
        <v>0</v>
      </c>
      <c r="BG75" s="744">
        <v>0</v>
      </c>
      <c r="BH75" s="745">
        <v>0</v>
      </c>
      <c r="BI75" s="743">
        <v>0</v>
      </c>
      <c r="BJ75" s="744">
        <v>0</v>
      </c>
      <c r="BK75" s="744">
        <v>0</v>
      </c>
      <c r="BL75" s="744">
        <v>0</v>
      </c>
      <c r="BM75" s="744">
        <v>0</v>
      </c>
      <c r="BN75" s="744">
        <v>0</v>
      </c>
      <c r="BO75" s="744">
        <v>0</v>
      </c>
      <c r="BP75" s="744">
        <v>0</v>
      </c>
      <c r="BQ75" s="744">
        <v>0</v>
      </c>
      <c r="BR75" s="745">
        <v>0</v>
      </c>
      <c r="BS75" s="743">
        <v>0</v>
      </c>
      <c r="BT75" s="744">
        <v>0</v>
      </c>
      <c r="BU75" s="744">
        <v>0</v>
      </c>
      <c r="BV75" s="744">
        <v>0</v>
      </c>
      <c r="BW75" s="744">
        <v>0</v>
      </c>
      <c r="BX75" s="744">
        <v>0</v>
      </c>
      <c r="BY75" s="744">
        <v>0</v>
      </c>
      <c r="BZ75" s="744">
        <v>0</v>
      </c>
      <c r="CA75" s="744">
        <v>0</v>
      </c>
      <c r="CB75" s="745">
        <v>0</v>
      </c>
      <c r="CC75" s="743">
        <v>0</v>
      </c>
      <c r="CD75" s="744">
        <v>0</v>
      </c>
      <c r="CE75" s="744">
        <v>0</v>
      </c>
      <c r="CF75" s="744">
        <v>0</v>
      </c>
      <c r="CG75" s="744">
        <v>0</v>
      </c>
      <c r="CH75" s="744">
        <v>0</v>
      </c>
      <c r="CI75" s="744">
        <v>0</v>
      </c>
      <c r="CJ75" s="744">
        <v>0</v>
      </c>
      <c r="CK75" s="744">
        <v>0</v>
      </c>
      <c r="CL75" s="745">
        <v>0</v>
      </c>
      <c r="CM75" s="743">
        <v>0</v>
      </c>
      <c r="CN75" s="744">
        <v>0</v>
      </c>
      <c r="CO75" s="744">
        <v>0</v>
      </c>
      <c r="CP75" s="744">
        <v>0</v>
      </c>
      <c r="CQ75" s="744">
        <v>0</v>
      </c>
      <c r="CR75" s="744">
        <v>0</v>
      </c>
      <c r="CS75" s="744">
        <v>0</v>
      </c>
      <c r="CT75" s="744">
        <v>0</v>
      </c>
      <c r="CU75" s="744">
        <v>0</v>
      </c>
      <c r="CV75" s="745">
        <v>0</v>
      </c>
      <c r="CW75" s="743">
        <v>0</v>
      </c>
      <c r="CX75" s="744">
        <v>0</v>
      </c>
      <c r="CY75" s="744">
        <v>0</v>
      </c>
      <c r="CZ75" s="744">
        <v>0</v>
      </c>
      <c r="DA75" s="744">
        <v>0</v>
      </c>
      <c r="DB75" s="744">
        <v>0</v>
      </c>
      <c r="DC75" s="744">
        <v>0</v>
      </c>
      <c r="DD75" s="744">
        <v>0</v>
      </c>
      <c r="DE75" s="744">
        <v>0</v>
      </c>
      <c r="DF75" s="745">
        <v>0</v>
      </c>
      <c r="DG75" s="743">
        <v>0</v>
      </c>
      <c r="DH75" s="744">
        <v>0</v>
      </c>
      <c r="DI75" s="744">
        <v>0</v>
      </c>
      <c r="DJ75" s="534"/>
      <c r="DK75" s="534"/>
      <c r="DL75" s="534"/>
      <c r="DM75" s="534"/>
      <c r="DN75" s="534"/>
      <c r="DO75" s="534"/>
      <c r="DP75" s="535"/>
      <c r="DQ75" s="533"/>
      <c r="DR75" s="534"/>
      <c r="DS75" s="534"/>
      <c r="DT75" s="534"/>
      <c r="DU75" s="534"/>
      <c r="DV75" s="534"/>
      <c r="DW75" s="534"/>
      <c r="DX75" s="534"/>
      <c r="DY75" s="534"/>
      <c r="DZ75" s="535"/>
      <c r="EA75" s="533"/>
      <c r="EB75" s="534"/>
      <c r="EC75" s="534"/>
      <c r="ED75" s="534"/>
      <c r="EE75" s="534"/>
      <c r="EF75" s="534"/>
      <c r="EG75" s="534"/>
      <c r="EH75" s="534"/>
      <c r="EI75" s="534"/>
      <c r="EJ75" s="535"/>
      <c r="EK75" s="533"/>
      <c r="EL75" s="534"/>
      <c r="EM75" s="534"/>
      <c r="EN75" s="534"/>
      <c r="EO75" s="534"/>
      <c r="EP75" s="534"/>
      <c r="EQ75" s="534"/>
      <c r="ER75" s="534"/>
      <c r="ES75" s="534"/>
      <c r="ET75" s="535"/>
      <c r="EU75" s="533"/>
      <c r="EV75" s="534"/>
      <c r="EW75" s="534"/>
      <c r="EX75" s="534"/>
      <c r="EY75" s="534"/>
      <c r="EZ75" s="534"/>
      <c r="FA75" s="534"/>
      <c r="FB75" s="534"/>
      <c r="FC75" s="534"/>
      <c r="FD75" s="535"/>
      <c r="FE75" s="533"/>
      <c r="FF75" s="534"/>
      <c r="FG75" s="534"/>
      <c r="FH75" s="534"/>
      <c r="FI75" s="534"/>
      <c r="FJ75" s="534"/>
      <c r="FK75" s="534"/>
      <c r="FL75" s="534"/>
      <c r="FM75" s="534"/>
      <c r="FN75" s="535"/>
      <c r="FO75" s="533"/>
      <c r="FP75" s="534"/>
      <c r="FQ75" s="534"/>
      <c r="FR75" s="534"/>
      <c r="FS75" s="534"/>
      <c r="FT75" s="534"/>
      <c r="FU75" s="534"/>
      <c r="FV75" s="534"/>
      <c r="FW75" s="534"/>
      <c r="FX75" s="535"/>
      <c r="FY75" s="533"/>
      <c r="FZ75" s="534"/>
      <c r="GA75" s="534"/>
      <c r="GB75" s="534"/>
      <c r="GC75" s="534"/>
      <c r="GD75" s="534"/>
      <c r="GE75" s="534"/>
      <c r="GF75" s="534"/>
      <c r="GG75" s="534"/>
      <c r="GH75" s="535"/>
      <c r="GI75" s="533"/>
      <c r="GJ75" s="534"/>
      <c r="GK75" s="534"/>
      <c r="GL75" s="534"/>
      <c r="GM75" s="534"/>
      <c r="GN75" s="534"/>
      <c r="GO75" s="534"/>
      <c r="GP75" s="534"/>
      <c r="GQ75" s="534"/>
      <c r="GR75" s="535"/>
      <c r="GS75" s="533"/>
      <c r="GT75" s="534"/>
      <c r="GU75" s="534"/>
      <c r="GV75" s="534"/>
      <c r="GW75" s="534"/>
      <c r="GX75" s="534"/>
      <c r="GY75" s="534"/>
      <c r="GZ75" s="534"/>
      <c r="HA75" s="534"/>
      <c r="HB75" s="535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77"/>
        <v>0</v>
      </c>
      <c r="HN75" s="283">
        <f t="shared" si="92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3" t="e">
        <f t="shared" si="80"/>
        <v>#REF!</v>
      </c>
      <c r="HQ75" s="84"/>
      <c r="HR75" s="284">
        <f t="shared" si="81"/>
        <v>0</v>
      </c>
      <c r="HS75" s="284">
        <f t="shared" si="82"/>
        <v>0</v>
      </c>
      <c r="HT75" s="284">
        <f t="shared" si="83"/>
        <v>0</v>
      </c>
      <c r="HU75" s="284">
        <f t="shared" si="84"/>
        <v>0</v>
      </c>
      <c r="HV75" s="284">
        <f t="shared" si="85"/>
        <v>0</v>
      </c>
      <c r="HW75" s="284">
        <f t="shared" si="86"/>
        <v>0</v>
      </c>
      <c r="HX75" s="284">
        <f t="shared" si="87"/>
        <v>0</v>
      </c>
      <c r="HY75" s="284">
        <f t="shared" si="88"/>
        <v>0</v>
      </c>
      <c r="HZ75" s="284">
        <f t="shared" si="89"/>
        <v>0</v>
      </c>
      <c r="IA75" s="284">
        <f t="shared" si="90"/>
        <v>0</v>
      </c>
      <c r="IK75" s="98" t="e">
        <f t="shared" si="78"/>
        <v>#REF!</v>
      </c>
    </row>
    <row r="76" spans="1:245" s="32" customFormat="1" ht="21.9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5" t="s">
        <v>58</v>
      </c>
      <c r="K76" s="789">
        <v>27</v>
      </c>
      <c r="L76" s="790">
        <v>7</v>
      </c>
      <c r="M76" s="790">
        <v>8</v>
      </c>
      <c r="N76" s="790">
        <v>0</v>
      </c>
      <c r="O76" s="790">
        <v>0</v>
      </c>
      <c r="P76" s="790">
        <v>0</v>
      </c>
      <c r="Q76" s="790">
        <v>0</v>
      </c>
      <c r="R76" s="790">
        <v>0</v>
      </c>
      <c r="S76" s="790">
        <v>0</v>
      </c>
      <c r="T76" s="791">
        <v>0</v>
      </c>
      <c r="U76" s="789">
        <v>23</v>
      </c>
      <c r="V76" s="790">
        <v>3</v>
      </c>
      <c r="W76" s="790">
        <v>3</v>
      </c>
      <c r="X76" s="790">
        <v>0</v>
      </c>
      <c r="Y76" s="790">
        <v>0</v>
      </c>
      <c r="Z76" s="790">
        <v>0</v>
      </c>
      <c r="AA76" s="790">
        <v>0</v>
      </c>
      <c r="AB76" s="790">
        <v>0</v>
      </c>
      <c r="AC76" s="790">
        <v>0</v>
      </c>
      <c r="AD76" s="791">
        <v>0</v>
      </c>
      <c r="AE76" s="789">
        <v>4</v>
      </c>
      <c r="AF76" s="790">
        <v>2</v>
      </c>
      <c r="AG76" s="790">
        <v>2</v>
      </c>
      <c r="AH76" s="790">
        <v>0</v>
      </c>
      <c r="AI76" s="790">
        <v>0</v>
      </c>
      <c r="AJ76" s="790">
        <v>0</v>
      </c>
      <c r="AK76" s="790">
        <v>0</v>
      </c>
      <c r="AL76" s="790">
        <v>0</v>
      </c>
      <c r="AM76" s="790">
        <v>0</v>
      </c>
      <c r="AN76" s="791">
        <v>0</v>
      </c>
      <c r="AO76" s="789">
        <v>7</v>
      </c>
      <c r="AP76" s="790">
        <v>0</v>
      </c>
      <c r="AQ76" s="790">
        <v>2</v>
      </c>
      <c r="AR76" s="790">
        <v>0</v>
      </c>
      <c r="AS76" s="790">
        <v>0</v>
      </c>
      <c r="AT76" s="790">
        <v>0</v>
      </c>
      <c r="AU76" s="790">
        <v>0</v>
      </c>
      <c r="AV76" s="790">
        <v>0</v>
      </c>
      <c r="AW76" s="790">
        <v>0</v>
      </c>
      <c r="AX76" s="791">
        <v>0</v>
      </c>
      <c r="AY76" s="789">
        <v>9</v>
      </c>
      <c r="AZ76" s="790">
        <v>2</v>
      </c>
      <c r="BA76" s="790">
        <v>4</v>
      </c>
      <c r="BB76" s="790">
        <v>0</v>
      </c>
      <c r="BC76" s="790">
        <v>0</v>
      </c>
      <c r="BD76" s="790">
        <v>0</v>
      </c>
      <c r="BE76" s="790">
        <v>0</v>
      </c>
      <c r="BF76" s="790">
        <v>0</v>
      </c>
      <c r="BG76" s="790">
        <v>0</v>
      </c>
      <c r="BH76" s="791">
        <v>0</v>
      </c>
      <c r="BI76" s="789">
        <v>7</v>
      </c>
      <c r="BJ76" s="790">
        <v>2</v>
      </c>
      <c r="BK76" s="790">
        <v>2</v>
      </c>
      <c r="BL76" s="790">
        <v>0</v>
      </c>
      <c r="BM76" s="790">
        <v>0</v>
      </c>
      <c r="BN76" s="790">
        <v>0</v>
      </c>
      <c r="BO76" s="790">
        <v>0</v>
      </c>
      <c r="BP76" s="790">
        <v>0</v>
      </c>
      <c r="BQ76" s="790">
        <v>0</v>
      </c>
      <c r="BR76" s="791">
        <v>0</v>
      </c>
      <c r="BS76" s="789">
        <v>3</v>
      </c>
      <c r="BT76" s="790">
        <v>2</v>
      </c>
      <c r="BU76" s="790">
        <v>14</v>
      </c>
      <c r="BV76" s="790">
        <v>0</v>
      </c>
      <c r="BW76" s="790">
        <v>0</v>
      </c>
      <c r="BX76" s="790">
        <v>0</v>
      </c>
      <c r="BY76" s="790">
        <v>0</v>
      </c>
      <c r="BZ76" s="790">
        <v>0</v>
      </c>
      <c r="CA76" s="790">
        <v>0</v>
      </c>
      <c r="CB76" s="791">
        <v>0</v>
      </c>
      <c r="CC76" s="789">
        <v>1</v>
      </c>
      <c r="CD76" s="790">
        <v>1</v>
      </c>
      <c r="CE76" s="790">
        <v>2</v>
      </c>
      <c r="CF76" s="790">
        <v>0</v>
      </c>
      <c r="CG76" s="790">
        <v>0</v>
      </c>
      <c r="CH76" s="790">
        <v>0</v>
      </c>
      <c r="CI76" s="790">
        <v>0</v>
      </c>
      <c r="CJ76" s="790">
        <v>0</v>
      </c>
      <c r="CK76" s="790">
        <v>0</v>
      </c>
      <c r="CL76" s="791">
        <v>0</v>
      </c>
      <c r="CM76" s="789">
        <v>3</v>
      </c>
      <c r="CN76" s="790">
        <v>0</v>
      </c>
      <c r="CO76" s="790">
        <v>2</v>
      </c>
      <c r="CP76" s="790">
        <v>0</v>
      </c>
      <c r="CQ76" s="790">
        <v>0</v>
      </c>
      <c r="CR76" s="790">
        <v>0</v>
      </c>
      <c r="CS76" s="790">
        <v>0</v>
      </c>
      <c r="CT76" s="790">
        <v>0</v>
      </c>
      <c r="CU76" s="790">
        <v>0</v>
      </c>
      <c r="CV76" s="791">
        <v>0</v>
      </c>
      <c r="CW76" s="789">
        <v>1</v>
      </c>
      <c r="CX76" s="790">
        <v>0</v>
      </c>
      <c r="CY76" s="790">
        <v>0</v>
      </c>
      <c r="CZ76" s="790">
        <v>0</v>
      </c>
      <c r="DA76" s="790">
        <v>0</v>
      </c>
      <c r="DB76" s="790">
        <v>0</v>
      </c>
      <c r="DC76" s="790">
        <v>0</v>
      </c>
      <c r="DD76" s="790">
        <v>0</v>
      </c>
      <c r="DE76" s="790">
        <v>0</v>
      </c>
      <c r="DF76" s="791">
        <v>0</v>
      </c>
      <c r="DG76" s="789">
        <v>1</v>
      </c>
      <c r="DH76" s="790">
        <v>0</v>
      </c>
      <c r="DI76" s="790">
        <v>0</v>
      </c>
      <c r="DJ76" s="593"/>
      <c r="DK76" s="593"/>
      <c r="DL76" s="593"/>
      <c r="DM76" s="593"/>
      <c r="DN76" s="593"/>
      <c r="DO76" s="593"/>
      <c r="DP76" s="594"/>
      <c r="DQ76" s="592"/>
      <c r="DR76" s="593"/>
      <c r="DS76" s="593"/>
      <c r="DT76" s="593"/>
      <c r="DU76" s="593"/>
      <c r="DV76" s="593"/>
      <c r="DW76" s="593"/>
      <c r="DX76" s="593"/>
      <c r="DY76" s="593"/>
      <c r="DZ76" s="594"/>
      <c r="EA76" s="592"/>
      <c r="EB76" s="593"/>
      <c r="EC76" s="593"/>
      <c r="ED76" s="593"/>
      <c r="EE76" s="593"/>
      <c r="EF76" s="593"/>
      <c r="EG76" s="593"/>
      <c r="EH76" s="593"/>
      <c r="EI76" s="593"/>
      <c r="EJ76" s="594"/>
      <c r="EK76" s="592"/>
      <c r="EL76" s="593"/>
      <c r="EM76" s="593"/>
      <c r="EN76" s="593"/>
      <c r="EO76" s="593"/>
      <c r="EP76" s="593"/>
      <c r="EQ76" s="593"/>
      <c r="ER76" s="593"/>
      <c r="ES76" s="593"/>
      <c r="ET76" s="594"/>
      <c r="EU76" s="592"/>
      <c r="EV76" s="593"/>
      <c r="EW76" s="593"/>
      <c r="EX76" s="593"/>
      <c r="EY76" s="593"/>
      <c r="EZ76" s="593"/>
      <c r="FA76" s="593"/>
      <c r="FB76" s="593"/>
      <c r="FC76" s="593"/>
      <c r="FD76" s="594"/>
      <c r="FE76" s="592"/>
      <c r="FF76" s="593"/>
      <c r="FG76" s="593"/>
      <c r="FH76" s="593"/>
      <c r="FI76" s="593"/>
      <c r="FJ76" s="593"/>
      <c r="FK76" s="593"/>
      <c r="FL76" s="593"/>
      <c r="FM76" s="593"/>
      <c r="FN76" s="594"/>
      <c r="FO76" s="592"/>
      <c r="FP76" s="593"/>
      <c r="FQ76" s="593"/>
      <c r="FR76" s="593"/>
      <c r="FS76" s="593"/>
      <c r="FT76" s="593"/>
      <c r="FU76" s="593"/>
      <c r="FV76" s="593"/>
      <c r="FW76" s="593"/>
      <c r="FX76" s="594"/>
      <c r="FY76" s="592"/>
      <c r="FZ76" s="593"/>
      <c r="GA76" s="593"/>
      <c r="GB76" s="593"/>
      <c r="GC76" s="593"/>
      <c r="GD76" s="593"/>
      <c r="GE76" s="593"/>
      <c r="GF76" s="593"/>
      <c r="GG76" s="593"/>
      <c r="GH76" s="594"/>
      <c r="GI76" s="592"/>
      <c r="GJ76" s="593"/>
      <c r="GK76" s="593"/>
      <c r="GL76" s="593"/>
      <c r="GM76" s="593"/>
      <c r="GN76" s="593"/>
      <c r="GO76" s="593"/>
      <c r="GP76" s="593"/>
      <c r="GQ76" s="593"/>
      <c r="GR76" s="594"/>
      <c r="GS76" s="592"/>
      <c r="GT76" s="593"/>
      <c r="GU76" s="593"/>
      <c r="GV76" s="593"/>
      <c r="GW76" s="593"/>
      <c r="GX76" s="593"/>
      <c r="GY76" s="593"/>
      <c r="GZ76" s="593"/>
      <c r="HA76" s="593"/>
      <c r="HB76" s="594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77"/>
        <v>144</v>
      </c>
      <c r="HN76" s="281">
        <f t="shared" si="92"/>
        <v>144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1" t="e">
        <f t="shared" si="80"/>
        <v>#REF!</v>
      </c>
      <c r="HQ76" s="84"/>
      <c r="HR76" s="282">
        <f t="shared" si="81"/>
        <v>86</v>
      </c>
      <c r="HS76" s="282">
        <f t="shared" si="82"/>
        <v>19</v>
      </c>
      <c r="HT76" s="282">
        <f t="shared" si="83"/>
        <v>39</v>
      </c>
      <c r="HU76" s="282">
        <f t="shared" si="84"/>
        <v>0</v>
      </c>
      <c r="HV76" s="282">
        <f t="shared" si="85"/>
        <v>0</v>
      </c>
      <c r="HW76" s="282">
        <f t="shared" si="86"/>
        <v>0</v>
      </c>
      <c r="HX76" s="282">
        <f t="shared" si="87"/>
        <v>0</v>
      </c>
      <c r="HY76" s="282">
        <f t="shared" si="88"/>
        <v>0</v>
      </c>
      <c r="HZ76" s="282">
        <f t="shared" si="89"/>
        <v>0</v>
      </c>
      <c r="IA76" s="282">
        <f t="shared" si="90"/>
        <v>0</v>
      </c>
      <c r="IK76" s="98" t="e">
        <f t="shared" si="78"/>
        <v>#REF!</v>
      </c>
    </row>
    <row r="77" spans="1:245" s="32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792">
        <v>37</v>
      </c>
      <c r="L77" s="806">
        <v>3</v>
      </c>
      <c r="M77" s="806">
        <v>4</v>
      </c>
      <c r="N77" s="806">
        <v>0</v>
      </c>
      <c r="O77" s="806">
        <v>0</v>
      </c>
      <c r="P77" s="806">
        <v>0</v>
      </c>
      <c r="Q77" s="806">
        <v>0</v>
      </c>
      <c r="R77" s="806">
        <v>0</v>
      </c>
      <c r="S77" s="806">
        <v>0</v>
      </c>
      <c r="T77" s="793">
        <v>0</v>
      </c>
      <c r="U77" s="792">
        <v>31</v>
      </c>
      <c r="V77" s="806">
        <v>3</v>
      </c>
      <c r="W77" s="806">
        <v>2</v>
      </c>
      <c r="X77" s="806">
        <v>0</v>
      </c>
      <c r="Y77" s="806">
        <v>0</v>
      </c>
      <c r="Z77" s="806">
        <v>0</v>
      </c>
      <c r="AA77" s="806">
        <v>0</v>
      </c>
      <c r="AB77" s="806">
        <v>0</v>
      </c>
      <c r="AC77" s="806">
        <v>0</v>
      </c>
      <c r="AD77" s="793">
        <v>0</v>
      </c>
      <c r="AE77" s="792">
        <v>6</v>
      </c>
      <c r="AF77" s="806">
        <v>1</v>
      </c>
      <c r="AG77" s="806">
        <v>0</v>
      </c>
      <c r="AH77" s="806">
        <v>0</v>
      </c>
      <c r="AI77" s="806">
        <v>0</v>
      </c>
      <c r="AJ77" s="806">
        <v>0</v>
      </c>
      <c r="AK77" s="806">
        <v>0</v>
      </c>
      <c r="AL77" s="806">
        <v>0</v>
      </c>
      <c r="AM77" s="806">
        <v>0</v>
      </c>
      <c r="AN77" s="793">
        <v>0</v>
      </c>
      <c r="AO77" s="792">
        <v>8</v>
      </c>
      <c r="AP77" s="806">
        <v>2</v>
      </c>
      <c r="AQ77" s="806">
        <v>1</v>
      </c>
      <c r="AR77" s="806">
        <v>0</v>
      </c>
      <c r="AS77" s="806">
        <v>0</v>
      </c>
      <c r="AT77" s="806">
        <v>0</v>
      </c>
      <c r="AU77" s="806">
        <v>0</v>
      </c>
      <c r="AV77" s="806">
        <v>0</v>
      </c>
      <c r="AW77" s="806">
        <v>0</v>
      </c>
      <c r="AX77" s="793">
        <v>0</v>
      </c>
      <c r="AY77" s="792">
        <v>10</v>
      </c>
      <c r="AZ77" s="806">
        <v>3</v>
      </c>
      <c r="BA77" s="806">
        <v>2</v>
      </c>
      <c r="BB77" s="806">
        <v>0</v>
      </c>
      <c r="BC77" s="806">
        <v>0</v>
      </c>
      <c r="BD77" s="806">
        <v>0</v>
      </c>
      <c r="BE77" s="806">
        <v>0</v>
      </c>
      <c r="BF77" s="806">
        <v>0</v>
      </c>
      <c r="BG77" s="806">
        <v>0</v>
      </c>
      <c r="BH77" s="793">
        <v>0</v>
      </c>
      <c r="BI77" s="792">
        <v>11</v>
      </c>
      <c r="BJ77" s="806">
        <v>2</v>
      </c>
      <c r="BK77" s="806">
        <v>1</v>
      </c>
      <c r="BL77" s="806">
        <v>0</v>
      </c>
      <c r="BM77" s="806">
        <v>0</v>
      </c>
      <c r="BN77" s="806">
        <v>0</v>
      </c>
      <c r="BO77" s="806">
        <v>0</v>
      </c>
      <c r="BP77" s="806">
        <v>0</v>
      </c>
      <c r="BQ77" s="806">
        <v>0</v>
      </c>
      <c r="BR77" s="793">
        <v>0</v>
      </c>
      <c r="BS77" s="792">
        <v>8</v>
      </c>
      <c r="BT77" s="806">
        <v>2</v>
      </c>
      <c r="BU77" s="806">
        <v>11</v>
      </c>
      <c r="BV77" s="806">
        <v>0</v>
      </c>
      <c r="BW77" s="806">
        <v>0</v>
      </c>
      <c r="BX77" s="806">
        <v>0</v>
      </c>
      <c r="BY77" s="806">
        <v>0</v>
      </c>
      <c r="BZ77" s="806">
        <v>0</v>
      </c>
      <c r="CA77" s="806">
        <v>0</v>
      </c>
      <c r="CB77" s="793">
        <v>0</v>
      </c>
      <c r="CC77" s="792">
        <v>2</v>
      </c>
      <c r="CD77" s="806">
        <v>2</v>
      </c>
      <c r="CE77" s="806">
        <v>1</v>
      </c>
      <c r="CF77" s="806">
        <v>0</v>
      </c>
      <c r="CG77" s="806">
        <v>0</v>
      </c>
      <c r="CH77" s="806">
        <v>0</v>
      </c>
      <c r="CI77" s="806">
        <v>0</v>
      </c>
      <c r="CJ77" s="806">
        <v>0</v>
      </c>
      <c r="CK77" s="806">
        <v>0</v>
      </c>
      <c r="CL77" s="793">
        <v>0</v>
      </c>
      <c r="CM77" s="792">
        <v>9</v>
      </c>
      <c r="CN77" s="806">
        <v>1</v>
      </c>
      <c r="CO77" s="806">
        <v>0</v>
      </c>
      <c r="CP77" s="806">
        <v>0</v>
      </c>
      <c r="CQ77" s="806">
        <v>0</v>
      </c>
      <c r="CR77" s="806">
        <v>0</v>
      </c>
      <c r="CS77" s="806">
        <v>0</v>
      </c>
      <c r="CT77" s="806">
        <v>0</v>
      </c>
      <c r="CU77" s="806">
        <v>0</v>
      </c>
      <c r="CV77" s="793">
        <v>0</v>
      </c>
      <c r="CW77" s="792">
        <v>0</v>
      </c>
      <c r="CX77" s="806">
        <v>0</v>
      </c>
      <c r="CY77" s="806">
        <v>0</v>
      </c>
      <c r="CZ77" s="806">
        <v>0</v>
      </c>
      <c r="DA77" s="806">
        <v>0</v>
      </c>
      <c r="DB77" s="806">
        <v>0</v>
      </c>
      <c r="DC77" s="806">
        <v>0</v>
      </c>
      <c r="DD77" s="806">
        <v>0</v>
      </c>
      <c r="DE77" s="806">
        <v>0</v>
      </c>
      <c r="DF77" s="793">
        <v>0</v>
      </c>
      <c r="DG77" s="792">
        <v>0</v>
      </c>
      <c r="DH77" s="806">
        <v>0</v>
      </c>
      <c r="DI77" s="806">
        <v>0</v>
      </c>
      <c r="DJ77" s="596"/>
      <c r="DK77" s="596"/>
      <c r="DL77" s="596"/>
      <c r="DM77" s="596"/>
      <c r="DN77" s="596"/>
      <c r="DO77" s="596"/>
      <c r="DP77" s="597"/>
      <c r="DQ77" s="595"/>
      <c r="DR77" s="596"/>
      <c r="DS77" s="596"/>
      <c r="DT77" s="596"/>
      <c r="DU77" s="596"/>
      <c r="DV77" s="596"/>
      <c r="DW77" s="596"/>
      <c r="DX77" s="596"/>
      <c r="DY77" s="596"/>
      <c r="DZ77" s="597"/>
      <c r="EA77" s="595"/>
      <c r="EB77" s="596"/>
      <c r="EC77" s="596"/>
      <c r="ED77" s="596"/>
      <c r="EE77" s="596"/>
      <c r="EF77" s="596"/>
      <c r="EG77" s="596"/>
      <c r="EH77" s="596"/>
      <c r="EI77" s="596"/>
      <c r="EJ77" s="597"/>
      <c r="EK77" s="595"/>
      <c r="EL77" s="596"/>
      <c r="EM77" s="596"/>
      <c r="EN77" s="596"/>
      <c r="EO77" s="596"/>
      <c r="EP77" s="596"/>
      <c r="EQ77" s="596"/>
      <c r="ER77" s="596"/>
      <c r="ES77" s="596"/>
      <c r="ET77" s="597"/>
      <c r="EU77" s="595"/>
      <c r="EV77" s="596"/>
      <c r="EW77" s="596"/>
      <c r="EX77" s="596"/>
      <c r="EY77" s="596"/>
      <c r="EZ77" s="596"/>
      <c r="FA77" s="596"/>
      <c r="FB77" s="596"/>
      <c r="FC77" s="596"/>
      <c r="FD77" s="597"/>
      <c r="FE77" s="595"/>
      <c r="FF77" s="596"/>
      <c r="FG77" s="596"/>
      <c r="FH77" s="596"/>
      <c r="FI77" s="596"/>
      <c r="FJ77" s="596"/>
      <c r="FK77" s="596"/>
      <c r="FL77" s="596"/>
      <c r="FM77" s="596"/>
      <c r="FN77" s="597"/>
      <c r="FO77" s="595"/>
      <c r="FP77" s="596"/>
      <c r="FQ77" s="596"/>
      <c r="FR77" s="596"/>
      <c r="FS77" s="596"/>
      <c r="FT77" s="596"/>
      <c r="FU77" s="596"/>
      <c r="FV77" s="596"/>
      <c r="FW77" s="596"/>
      <c r="FX77" s="597"/>
      <c r="FY77" s="595"/>
      <c r="FZ77" s="596"/>
      <c r="GA77" s="596"/>
      <c r="GB77" s="596"/>
      <c r="GC77" s="596"/>
      <c r="GD77" s="596"/>
      <c r="GE77" s="596"/>
      <c r="GF77" s="596"/>
      <c r="GG77" s="596"/>
      <c r="GH77" s="597"/>
      <c r="GI77" s="595"/>
      <c r="GJ77" s="596"/>
      <c r="GK77" s="596"/>
      <c r="GL77" s="596"/>
      <c r="GM77" s="596"/>
      <c r="GN77" s="596"/>
      <c r="GO77" s="596"/>
      <c r="GP77" s="596"/>
      <c r="GQ77" s="596"/>
      <c r="GR77" s="597"/>
      <c r="GS77" s="595"/>
      <c r="GT77" s="596"/>
      <c r="GU77" s="596"/>
      <c r="GV77" s="596"/>
      <c r="GW77" s="596"/>
      <c r="GX77" s="596"/>
      <c r="GY77" s="596"/>
      <c r="GZ77" s="596"/>
      <c r="HA77" s="596"/>
      <c r="HB77" s="597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77"/>
        <v>163</v>
      </c>
      <c r="HN77" s="83">
        <f t="shared" si="92"/>
        <v>307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80"/>
        <v>#REF!</v>
      </c>
      <c r="HQ77" s="84"/>
      <c r="HR77" s="85">
        <f t="shared" si="81"/>
        <v>122</v>
      </c>
      <c r="HS77" s="85">
        <f t="shared" si="82"/>
        <v>19</v>
      </c>
      <c r="HT77" s="85">
        <f t="shared" si="83"/>
        <v>22</v>
      </c>
      <c r="HU77" s="85">
        <f t="shared" si="84"/>
        <v>0</v>
      </c>
      <c r="HV77" s="85">
        <f t="shared" si="85"/>
        <v>0</v>
      </c>
      <c r="HW77" s="85">
        <f t="shared" si="86"/>
        <v>0</v>
      </c>
      <c r="HX77" s="85">
        <f t="shared" si="87"/>
        <v>0</v>
      </c>
      <c r="HY77" s="85">
        <f t="shared" si="88"/>
        <v>0</v>
      </c>
      <c r="HZ77" s="85">
        <f t="shared" si="89"/>
        <v>0</v>
      </c>
      <c r="IA77" s="85">
        <f t="shared" si="90"/>
        <v>0</v>
      </c>
      <c r="IK77" s="98" t="e">
        <f t="shared" si="78"/>
        <v>#REF!</v>
      </c>
    </row>
    <row r="78" spans="1:245" s="32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792">
        <v>54</v>
      </c>
      <c r="L78" s="806">
        <v>9</v>
      </c>
      <c r="M78" s="806">
        <v>8</v>
      </c>
      <c r="N78" s="806">
        <v>0</v>
      </c>
      <c r="O78" s="806">
        <v>0</v>
      </c>
      <c r="P78" s="806">
        <v>0</v>
      </c>
      <c r="Q78" s="806">
        <v>0</v>
      </c>
      <c r="R78" s="806">
        <v>0</v>
      </c>
      <c r="S78" s="806">
        <v>0</v>
      </c>
      <c r="T78" s="793">
        <v>0</v>
      </c>
      <c r="U78" s="792">
        <v>36</v>
      </c>
      <c r="V78" s="806">
        <v>3</v>
      </c>
      <c r="W78" s="806">
        <v>2</v>
      </c>
      <c r="X78" s="806">
        <v>0</v>
      </c>
      <c r="Y78" s="806">
        <v>0</v>
      </c>
      <c r="Z78" s="806">
        <v>0</v>
      </c>
      <c r="AA78" s="806">
        <v>0</v>
      </c>
      <c r="AB78" s="806">
        <v>0</v>
      </c>
      <c r="AC78" s="806">
        <v>0</v>
      </c>
      <c r="AD78" s="793">
        <v>0</v>
      </c>
      <c r="AE78" s="792">
        <v>6</v>
      </c>
      <c r="AF78" s="806">
        <v>0</v>
      </c>
      <c r="AG78" s="806">
        <v>2</v>
      </c>
      <c r="AH78" s="806">
        <v>0</v>
      </c>
      <c r="AI78" s="806">
        <v>0</v>
      </c>
      <c r="AJ78" s="806">
        <v>0</v>
      </c>
      <c r="AK78" s="806">
        <v>0</v>
      </c>
      <c r="AL78" s="806">
        <v>0</v>
      </c>
      <c r="AM78" s="806">
        <v>0</v>
      </c>
      <c r="AN78" s="793">
        <v>0</v>
      </c>
      <c r="AO78" s="792">
        <v>10</v>
      </c>
      <c r="AP78" s="806">
        <v>1</v>
      </c>
      <c r="AQ78" s="806">
        <v>0</v>
      </c>
      <c r="AR78" s="806">
        <v>0</v>
      </c>
      <c r="AS78" s="806">
        <v>0</v>
      </c>
      <c r="AT78" s="806">
        <v>0</v>
      </c>
      <c r="AU78" s="806">
        <v>0</v>
      </c>
      <c r="AV78" s="806">
        <v>0</v>
      </c>
      <c r="AW78" s="806">
        <v>0</v>
      </c>
      <c r="AX78" s="793">
        <v>0</v>
      </c>
      <c r="AY78" s="792">
        <v>16</v>
      </c>
      <c r="AZ78" s="806">
        <v>2</v>
      </c>
      <c r="BA78" s="806">
        <v>4</v>
      </c>
      <c r="BB78" s="806">
        <v>0</v>
      </c>
      <c r="BC78" s="806">
        <v>0</v>
      </c>
      <c r="BD78" s="806">
        <v>0</v>
      </c>
      <c r="BE78" s="806">
        <v>0</v>
      </c>
      <c r="BF78" s="806">
        <v>0</v>
      </c>
      <c r="BG78" s="806">
        <v>0</v>
      </c>
      <c r="BH78" s="793">
        <v>0</v>
      </c>
      <c r="BI78" s="792">
        <v>9</v>
      </c>
      <c r="BJ78" s="806">
        <v>1</v>
      </c>
      <c r="BK78" s="806">
        <v>2</v>
      </c>
      <c r="BL78" s="806">
        <v>0</v>
      </c>
      <c r="BM78" s="806">
        <v>0</v>
      </c>
      <c r="BN78" s="806">
        <v>0</v>
      </c>
      <c r="BO78" s="806">
        <v>0</v>
      </c>
      <c r="BP78" s="806">
        <v>0</v>
      </c>
      <c r="BQ78" s="806">
        <v>0</v>
      </c>
      <c r="BR78" s="793">
        <v>0</v>
      </c>
      <c r="BS78" s="792">
        <v>11</v>
      </c>
      <c r="BT78" s="806">
        <v>3</v>
      </c>
      <c r="BU78" s="806">
        <v>16</v>
      </c>
      <c r="BV78" s="806">
        <v>0</v>
      </c>
      <c r="BW78" s="806">
        <v>0</v>
      </c>
      <c r="BX78" s="806">
        <v>0</v>
      </c>
      <c r="BY78" s="806">
        <v>0</v>
      </c>
      <c r="BZ78" s="806">
        <v>0</v>
      </c>
      <c r="CA78" s="806">
        <v>0</v>
      </c>
      <c r="CB78" s="793">
        <v>0</v>
      </c>
      <c r="CC78" s="792">
        <v>0</v>
      </c>
      <c r="CD78" s="806">
        <v>0</v>
      </c>
      <c r="CE78" s="806">
        <v>2</v>
      </c>
      <c r="CF78" s="806">
        <v>0</v>
      </c>
      <c r="CG78" s="806">
        <v>0</v>
      </c>
      <c r="CH78" s="806">
        <v>0</v>
      </c>
      <c r="CI78" s="806">
        <v>0</v>
      </c>
      <c r="CJ78" s="806">
        <v>0</v>
      </c>
      <c r="CK78" s="806">
        <v>0</v>
      </c>
      <c r="CL78" s="793">
        <v>0</v>
      </c>
      <c r="CM78" s="792">
        <v>10</v>
      </c>
      <c r="CN78" s="806">
        <v>0</v>
      </c>
      <c r="CO78" s="806">
        <v>2</v>
      </c>
      <c r="CP78" s="806">
        <v>0</v>
      </c>
      <c r="CQ78" s="806">
        <v>0</v>
      </c>
      <c r="CR78" s="806">
        <v>0</v>
      </c>
      <c r="CS78" s="806">
        <v>0</v>
      </c>
      <c r="CT78" s="806">
        <v>0</v>
      </c>
      <c r="CU78" s="806">
        <v>0</v>
      </c>
      <c r="CV78" s="793">
        <v>0</v>
      </c>
      <c r="CW78" s="792">
        <v>1</v>
      </c>
      <c r="CX78" s="806">
        <v>0</v>
      </c>
      <c r="CY78" s="806">
        <v>0</v>
      </c>
      <c r="CZ78" s="806">
        <v>0</v>
      </c>
      <c r="DA78" s="806">
        <v>0</v>
      </c>
      <c r="DB78" s="806">
        <v>0</v>
      </c>
      <c r="DC78" s="806">
        <v>0</v>
      </c>
      <c r="DD78" s="806">
        <v>0</v>
      </c>
      <c r="DE78" s="806">
        <v>0</v>
      </c>
      <c r="DF78" s="793">
        <v>0</v>
      </c>
      <c r="DG78" s="792">
        <v>2</v>
      </c>
      <c r="DH78" s="806">
        <v>0</v>
      </c>
      <c r="DI78" s="806">
        <v>0</v>
      </c>
      <c r="DJ78" s="596"/>
      <c r="DK78" s="596"/>
      <c r="DL78" s="596"/>
      <c r="DM78" s="596"/>
      <c r="DN78" s="596"/>
      <c r="DO78" s="596"/>
      <c r="DP78" s="597"/>
      <c r="DQ78" s="595"/>
      <c r="DR78" s="596"/>
      <c r="DS78" s="596"/>
      <c r="DT78" s="596"/>
      <c r="DU78" s="596"/>
      <c r="DV78" s="596"/>
      <c r="DW78" s="596"/>
      <c r="DX78" s="596"/>
      <c r="DY78" s="596"/>
      <c r="DZ78" s="597"/>
      <c r="EA78" s="595"/>
      <c r="EB78" s="596"/>
      <c r="EC78" s="596"/>
      <c r="ED78" s="596"/>
      <c r="EE78" s="596"/>
      <c r="EF78" s="596"/>
      <c r="EG78" s="596"/>
      <c r="EH78" s="596"/>
      <c r="EI78" s="596"/>
      <c r="EJ78" s="597"/>
      <c r="EK78" s="595"/>
      <c r="EL78" s="596"/>
      <c r="EM78" s="596"/>
      <c r="EN78" s="596"/>
      <c r="EO78" s="596"/>
      <c r="EP78" s="596"/>
      <c r="EQ78" s="596"/>
      <c r="ER78" s="596"/>
      <c r="ES78" s="596"/>
      <c r="ET78" s="597"/>
      <c r="EU78" s="595"/>
      <c r="EV78" s="596"/>
      <c r="EW78" s="596"/>
      <c r="EX78" s="596"/>
      <c r="EY78" s="596"/>
      <c r="EZ78" s="596"/>
      <c r="FA78" s="596"/>
      <c r="FB78" s="596"/>
      <c r="FC78" s="596"/>
      <c r="FD78" s="597"/>
      <c r="FE78" s="595"/>
      <c r="FF78" s="596"/>
      <c r="FG78" s="596"/>
      <c r="FH78" s="596"/>
      <c r="FI78" s="596"/>
      <c r="FJ78" s="596"/>
      <c r="FK78" s="596"/>
      <c r="FL78" s="596"/>
      <c r="FM78" s="596"/>
      <c r="FN78" s="597"/>
      <c r="FO78" s="595"/>
      <c r="FP78" s="596"/>
      <c r="FQ78" s="596"/>
      <c r="FR78" s="596"/>
      <c r="FS78" s="596"/>
      <c r="FT78" s="596"/>
      <c r="FU78" s="596"/>
      <c r="FV78" s="596"/>
      <c r="FW78" s="596"/>
      <c r="FX78" s="597"/>
      <c r="FY78" s="595"/>
      <c r="FZ78" s="596"/>
      <c r="GA78" s="596"/>
      <c r="GB78" s="596"/>
      <c r="GC78" s="596"/>
      <c r="GD78" s="596"/>
      <c r="GE78" s="596"/>
      <c r="GF78" s="596"/>
      <c r="GG78" s="596"/>
      <c r="GH78" s="597"/>
      <c r="GI78" s="595"/>
      <c r="GJ78" s="596"/>
      <c r="GK78" s="596"/>
      <c r="GL78" s="596"/>
      <c r="GM78" s="596"/>
      <c r="GN78" s="596"/>
      <c r="GO78" s="596"/>
      <c r="GP78" s="596"/>
      <c r="GQ78" s="596"/>
      <c r="GR78" s="597"/>
      <c r="GS78" s="595"/>
      <c r="GT78" s="596"/>
      <c r="GU78" s="596"/>
      <c r="GV78" s="596"/>
      <c r="GW78" s="596"/>
      <c r="GX78" s="596"/>
      <c r="GY78" s="596"/>
      <c r="GZ78" s="596"/>
      <c r="HA78" s="596"/>
      <c r="HB78" s="597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77"/>
        <v>212</v>
      </c>
      <c r="HN78" s="83">
        <f t="shared" si="92"/>
        <v>519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80"/>
        <v>#REF!</v>
      </c>
      <c r="HQ78" s="84"/>
      <c r="HR78" s="85">
        <f t="shared" si="81"/>
        <v>155</v>
      </c>
      <c r="HS78" s="85">
        <f t="shared" si="82"/>
        <v>19</v>
      </c>
      <c r="HT78" s="85">
        <f t="shared" si="83"/>
        <v>38</v>
      </c>
      <c r="HU78" s="85">
        <f t="shared" si="84"/>
        <v>0</v>
      </c>
      <c r="HV78" s="85">
        <f t="shared" si="85"/>
        <v>0</v>
      </c>
      <c r="HW78" s="85">
        <f t="shared" si="86"/>
        <v>0</v>
      </c>
      <c r="HX78" s="85">
        <f t="shared" si="87"/>
        <v>0</v>
      </c>
      <c r="HY78" s="85">
        <f t="shared" si="88"/>
        <v>0</v>
      </c>
      <c r="HZ78" s="85">
        <f t="shared" si="89"/>
        <v>0</v>
      </c>
      <c r="IA78" s="85">
        <f t="shared" si="90"/>
        <v>0</v>
      </c>
      <c r="IK78" s="98" t="e">
        <f t="shared" si="78"/>
        <v>#REF!</v>
      </c>
    </row>
    <row r="79" spans="1:245" s="32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6" t="s">
        <v>61</v>
      </c>
      <c r="K79" s="794">
        <v>45</v>
      </c>
      <c r="L79" s="795">
        <v>12</v>
      </c>
      <c r="M79" s="795">
        <v>7</v>
      </c>
      <c r="N79" s="795">
        <v>0</v>
      </c>
      <c r="O79" s="795">
        <v>0</v>
      </c>
      <c r="P79" s="795">
        <v>0</v>
      </c>
      <c r="Q79" s="795">
        <v>0</v>
      </c>
      <c r="R79" s="795">
        <v>0</v>
      </c>
      <c r="S79" s="795">
        <v>0</v>
      </c>
      <c r="T79" s="796">
        <v>0</v>
      </c>
      <c r="U79" s="794">
        <v>33</v>
      </c>
      <c r="V79" s="795">
        <v>3</v>
      </c>
      <c r="W79" s="795">
        <v>6</v>
      </c>
      <c r="X79" s="795">
        <v>0</v>
      </c>
      <c r="Y79" s="795">
        <v>0</v>
      </c>
      <c r="Z79" s="795">
        <v>0</v>
      </c>
      <c r="AA79" s="795">
        <v>0</v>
      </c>
      <c r="AB79" s="795">
        <v>0</v>
      </c>
      <c r="AC79" s="795">
        <v>0</v>
      </c>
      <c r="AD79" s="796">
        <v>0</v>
      </c>
      <c r="AE79" s="794">
        <v>7</v>
      </c>
      <c r="AF79" s="795">
        <v>1</v>
      </c>
      <c r="AG79" s="795">
        <v>1</v>
      </c>
      <c r="AH79" s="795">
        <v>0</v>
      </c>
      <c r="AI79" s="795">
        <v>0</v>
      </c>
      <c r="AJ79" s="795">
        <v>0</v>
      </c>
      <c r="AK79" s="795">
        <v>0</v>
      </c>
      <c r="AL79" s="795">
        <v>0</v>
      </c>
      <c r="AM79" s="795">
        <v>0</v>
      </c>
      <c r="AN79" s="796">
        <v>0</v>
      </c>
      <c r="AO79" s="794">
        <v>8</v>
      </c>
      <c r="AP79" s="795">
        <v>0</v>
      </c>
      <c r="AQ79" s="795">
        <v>0</v>
      </c>
      <c r="AR79" s="795">
        <v>0</v>
      </c>
      <c r="AS79" s="795">
        <v>0</v>
      </c>
      <c r="AT79" s="795">
        <v>0</v>
      </c>
      <c r="AU79" s="795">
        <v>0</v>
      </c>
      <c r="AV79" s="795">
        <v>0</v>
      </c>
      <c r="AW79" s="795">
        <v>0</v>
      </c>
      <c r="AX79" s="796">
        <v>0</v>
      </c>
      <c r="AY79" s="794">
        <v>18</v>
      </c>
      <c r="AZ79" s="795">
        <v>3</v>
      </c>
      <c r="BA79" s="795">
        <v>2</v>
      </c>
      <c r="BB79" s="795">
        <v>0</v>
      </c>
      <c r="BC79" s="795">
        <v>0</v>
      </c>
      <c r="BD79" s="795">
        <v>0</v>
      </c>
      <c r="BE79" s="795">
        <v>0</v>
      </c>
      <c r="BF79" s="795">
        <v>0</v>
      </c>
      <c r="BG79" s="795">
        <v>0</v>
      </c>
      <c r="BH79" s="796">
        <v>0</v>
      </c>
      <c r="BI79" s="794">
        <v>11</v>
      </c>
      <c r="BJ79" s="795">
        <v>1</v>
      </c>
      <c r="BK79" s="795">
        <v>0</v>
      </c>
      <c r="BL79" s="795">
        <v>0</v>
      </c>
      <c r="BM79" s="795">
        <v>0</v>
      </c>
      <c r="BN79" s="795">
        <v>0</v>
      </c>
      <c r="BO79" s="795">
        <v>0</v>
      </c>
      <c r="BP79" s="795">
        <v>0</v>
      </c>
      <c r="BQ79" s="795">
        <v>0</v>
      </c>
      <c r="BR79" s="796">
        <v>0</v>
      </c>
      <c r="BS79" s="794">
        <v>7</v>
      </c>
      <c r="BT79" s="795">
        <v>3</v>
      </c>
      <c r="BU79" s="795">
        <v>15</v>
      </c>
      <c r="BV79" s="795">
        <v>0</v>
      </c>
      <c r="BW79" s="795">
        <v>0</v>
      </c>
      <c r="BX79" s="795">
        <v>0</v>
      </c>
      <c r="BY79" s="795">
        <v>0</v>
      </c>
      <c r="BZ79" s="795">
        <v>0</v>
      </c>
      <c r="CA79" s="795">
        <v>0</v>
      </c>
      <c r="CB79" s="796">
        <v>0</v>
      </c>
      <c r="CC79" s="794">
        <v>2</v>
      </c>
      <c r="CD79" s="795">
        <v>2</v>
      </c>
      <c r="CE79" s="795">
        <v>0</v>
      </c>
      <c r="CF79" s="795">
        <v>0</v>
      </c>
      <c r="CG79" s="795">
        <v>0</v>
      </c>
      <c r="CH79" s="795">
        <v>0</v>
      </c>
      <c r="CI79" s="795">
        <v>0</v>
      </c>
      <c r="CJ79" s="795">
        <v>0</v>
      </c>
      <c r="CK79" s="795">
        <v>0</v>
      </c>
      <c r="CL79" s="796">
        <v>0</v>
      </c>
      <c r="CM79" s="794">
        <v>7</v>
      </c>
      <c r="CN79" s="795">
        <v>0</v>
      </c>
      <c r="CO79" s="795">
        <v>2</v>
      </c>
      <c r="CP79" s="795">
        <v>0</v>
      </c>
      <c r="CQ79" s="795">
        <v>0</v>
      </c>
      <c r="CR79" s="795">
        <v>0</v>
      </c>
      <c r="CS79" s="795">
        <v>0</v>
      </c>
      <c r="CT79" s="795">
        <v>0</v>
      </c>
      <c r="CU79" s="795">
        <v>0</v>
      </c>
      <c r="CV79" s="796">
        <v>0</v>
      </c>
      <c r="CW79" s="794">
        <v>1</v>
      </c>
      <c r="CX79" s="795">
        <v>0</v>
      </c>
      <c r="CY79" s="795">
        <v>0</v>
      </c>
      <c r="CZ79" s="795">
        <v>0</v>
      </c>
      <c r="DA79" s="795">
        <v>0</v>
      </c>
      <c r="DB79" s="795">
        <v>0</v>
      </c>
      <c r="DC79" s="795">
        <v>0</v>
      </c>
      <c r="DD79" s="795">
        <v>0</v>
      </c>
      <c r="DE79" s="795">
        <v>0</v>
      </c>
      <c r="DF79" s="796">
        <v>0</v>
      </c>
      <c r="DG79" s="794">
        <v>2</v>
      </c>
      <c r="DH79" s="795">
        <v>0</v>
      </c>
      <c r="DI79" s="795">
        <v>0</v>
      </c>
      <c r="DJ79" s="599"/>
      <c r="DK79" s="599"/>
      <c r="DL79" s="599"/>
      <c r="DM79" s="599"/>
      <c r="DN79" s="599"/>
      <c r="DO79" s="599"/>
      <c r="DP79" s="600"/>
      <c r="DQ79" s="598"/>
      <c r="DR79" s="599"/>
      <c r="DS79" s="599"/>
      <c r="DT79" s="599"/>
      <c r="DU79" s="599"/>
      <c r="DV79" s="599"/>
      <c r="DW79" s="599"/>
      <c r="DX79" s="599"/>
      <c r="DY79" s="599"/>
      <c r="DZ79" s="600"/>
      <c r="EA79" s="598"/>
      <c r="EB79" s="599"/>
      <c r="EC79" s="599"/>
      <c r="ED79" s="599"/>
      <c r="EE79" s="599"/>
      <c r="EF79" s="599"/>
      <c r="EG79" s="599"/>
      <c r="EH79" s="599"/>
      <c r="EI79" s="599"/>
      <c r="EJ79" s="600"/>
      <c r="EK79" s="598"/>
      <c r="EL79" s="599"/>
      <c r="EM79" s="599"/>
      <c r="EN79" s="599"/>
      <c r="EO79" s="599"/>
      <c r="EP79" s="599"/>
      <c r="EQ79" s="599"/>
      <c r="ER79" s="599"/>
      <c r="ES79" s="599"/>
      <c r="ET79" s="600"/>
      <c r="EU79" s="598"/>
      <c r="EV79" s="599"/>
      <c r="EW79" s="599"/>
      <c r="EX79" s="599"/>
      <c r="EY79" s="599"/>
      <c r="EZ79" s="599"/>
      <c r="FA79" s="599"/>
      <c r="FB79" s="599"/>
      <c r="FC79" s="599"/>
      <c r="FD79" s="600"/>
      <c r="FE79" s="598"/>
      <c r="FF79" s="599"/>
      <c r="FG79" s="599"/>
      <c r="FH79" s="599"/>
      <c r="FI79" s="599"/>
      <c r="FJ79" s="599"/>
      <c r="FK79" s="599"/>
      <c r="FL79" s="599"/>
      <c r="FM79" s="599"/>
      <c r="FN79" s="600"/>
      <c r="FO79" s="598"/>
      <c r="FP79" s="599"/>
      <c r="FQ79" s="599"/>
      <c r="FR79" s="599"/>
      <c r="FS79" s="599"/>
      <c r="FT79" s="599"/>
      <c r="FU79" s="599"/>
      <c r="FV79" s="599"/>
      <c r="FW79" s="599"/>
      <c r="FX79" s="600"/>
      <c r="FY79" s="598"/>
      <c r="FZ79" s="599"/>
      <c r="GA79" s="599"/>
      <c r="GB79" s="599"/>
      <c r="GC79" s="599"/>
      <c r="GD79" s="599"/>
      <c r="GE79" s="599"/>
      <c r="GF79" s="599"/>
      <c r="GG79" s="599"/>
      <c r="GH79" s="600"/>
      <c r="GI79" s="598"/>
      <c r="GJ79" s="599"/>
      <c r="GK79" s="599"/>
      <c r="GL79" s="599"/>
      <c r="GM79" s="599"/>
      <c r="GN79" s="599"/>
      <c r="GO79" s="599"/>
      <c r="GP79" s="599"/>
      <c r="GQ79" s="599"/>
      <c r="GR79" s="600"/>
      <c r="GS79" s="598"/>
      <c r="GT79" s="599"/>
      <c r="GU79" s="599"/>
      <c r="GV79" s="599"/>
      <c r="GW79" s="599"/>
      <c r="GX79" s="599"/>
      <c r="GY79" s="599"/>
      <c r="GZ79" s="599"/>
      <c r="HA79" s="599"/>
      <c r="HB79" s="600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77"/>
        <v>199</v>
      </c>
      <c r="HN79" s="283">
        <f t="shared" si="92"/>
        <v>718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3" t="e">
        <f t="shared" si="80"/>
        <v>#REF!</v>
      </c>
      <c r="HQ79" s="84"/>
      <c r="HR79" s="284">
        <f t="shared" si="81"/>
        <v>141</v>
      </c>
      <c r="HS79" s="284">
        <f t="shared" si="82"/>
        <v>25</v>
      </c>
      <c r="HT79" s="284">
        <f t="shared" si="83"/>
        <v>33</v>
      </c>
      <c r="HU79" s="284">
        <f t="shared" si="84"/>
        <v>0</v>
      </c>
      <c r="HV79" s="284">
        <f t="shared" si="85"/>
        <v>0</v>
      </c>
      <c r="HW79" s="284">
        <f t="shared" si="86"/>
        <v>0</v>
      </c>
      <c r="HX79" s="284">
        <f t="shared" si="87"/>
        <v>0</v>
      </c>
      <c r="HY79" s="284">
        <f t="shared" si="88"/>
        <v>0</v>
      </c>
      <c r="HZ79" s="284">
        <f t="shared" si="89"/>
        <v>0</v>
      </c>
      <c r="IA79" s="284">
        <f t="shared" si="90"/>
        <v>0</v>
      </c>
      <c r="IK79" s="98" t="e">
        <f t="shared" si="78"/>
        <v>#REF!</v>
      </c>
    </row>
    <row r="80" spans="1:245" s="32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5" t="s">
        <v>62</v>
      </c>
      <c r="K80" s="797">
        <v>54</v>
      </c>
      <c r="L80" s="798">
        <v>10</v>
      </c>
      <c r="M80" s="798">
        <v>8</v>
      </c>
      <c r="N80" s="798">
        <v>0</v>
      </c>
      <c r="O80" s="798">
        <v>0</v>
      </c>
      <c r="P80" s="798">
        <v>0</v>
      </c>
      <c r="Q80" s="798">
        <v>0</v>
      </c>
      <c r="R80" s="798">
        <v>0</v>
      </c>
      <c r="S80" s="798">
        <v>0</v>
      </c>
      <c r="T80" s="799">
        <v>0</v>
      </c>
      <c r="U80" s="797">
        <v>33</v>
      </c>
      <c r="V80" s="798">
        <v>4</v>
      </c>
      <c r="W80" s="798">
        <v>3</v>
      </c>
      <c r="X80" s="798">
        <v>0</v>
      </c>
      <c r="Y80" s="798">
        <v>0</v>
      </c>
      <c r="Z80" s="798">
        <v>0</v>
      </c>
      <c r="AA80" s="798">
        <v>0</v>
      </c>
      <c r="AB80" s="798">
        <v>0</v>
      </c>
      <c r="AC80" s="798">
        <v>0</v>
      </c>
      <c r="AD80" s="799">
        <v>0</v>
      </c>
      <c r="AE80" s="797">
        <v>6</v>
      </c>
      <c r="AF80" s="798">
        <v>2</v>
      </c>
      <c r="AG80" s="798">
        <v>0</v>
      </c>
      <c r="AH80" s="798">
        <v>0</v>
      </c>
      <c r="AI80" s="798">
        <v>0</v>
      </c>
      <c r="AJ80" s="798">
        <v>0</v>
      </c>
      <c r="AK80" s="798">
        <v>0</v>
      </c>
      <c r="AL80" s="798">
        <v>0</v>
      </c>
      <c r="AM80" s="798">
        <v>0</v>
      </c>
      <c r="AN80" s="799">
        <v>0</v>
      </c>
      <c r="AO80" s="797">
        <v>10</v>
      </c>
      <c r="AP80" s="798">
        <v>2</v>
      </c>
      <c r="AQ80" s="798">
        <v>1</v>
      </c>
      <c r="AR80" s="798">
        <v>0</v>
      </c>
      <c r="AS80" s="798">
        <v>0</v>
      </c>
      <c r="AT80" s="798">
        <v>0</v>
      </c>
      <c r="AU80" s="798">
        <v>0</v>
      </c>
      <c r="AV80" s="798">
        <v>0</v>
      </c>
      <c r="AW80" s="798">
        <v>0</v>
      </c>
      <c r="AX80" s="799">
        <v>0</v>
      </c>
      <c r="AY80" s="797">
        <v>17</v>
      </c>
      <c r="AZ80" s="798">
        <v>2</v>
      </c>
      <c r="BA80" s="798">
        <v>4</v>
      </c>
      <c r="BB80" s="798">
        <v>0</v>
      </c>
      <c r="BC80" s="798">
        <v>0</v>
      </c>
      <c r="BD80" s="798">
        <v>0</v>
      </c>
      <c r="BE80" s="798">
        <v>0</v>
      </c>
      <c r="BF80" s="798">
        <v>0</v>
      </c>
      <c r="BG80" s="798">
        <v>0</v>
      </c>
      <c r="BH80" s="799">
        <v>0</v>
      </c>
      <c r="BI80" s="797">
        <v>15</v>
      </c>
      <c r="BJ80" s="798">
        <v>3</v>
      </c>
      <c r="BK80" s="798">
        <v>1</v>
      </c>
      <c r="BL80" s="798">
        <v>0</v>
      </c>
      <c r="BM80" s="798">
        <v>0</v>
      </c>
      <c r="BN80" s="798">
        <v>0</v>
      </c>
      <c r="BO80" s="798">
        <v>0</v>
      </c>
      <c r="BP80" s="798">
        <v>0</v>
      </c>
      <c r="BQ80" s="798">
        <v>0</v>
      </c>
      <c r="BR80" s="799">
        <v>0</v>
      </c>
      <c r="BS80" s="797">
        <v>12</v>
      </c>
      <c r="BT80" s="798">
        <v>4</v>
      </c>
      <c r="BU80" s="798">
        <v>23</v>
      </c>
      <c r="BV80" s="798">
        <v>0</v>
      </c>
      <c r="BW80" s="798">
        <v>0</v>
      </c>
      <c r="BX80" s="798">
        <v>0</v>
      </c>
      <c r="BY80" s="798">
        <v>0</v>
      </c>
      <c r="BZ80" s="798">
        <v>0</v>
      </c>
      <c r="CA80" s="798">
        <v>0</v>
      </c>
      <c r="CB80" s="799">
        <v>0</v>
      </c>
      <c r="CC80" s="797">
        <v>2</v>
      </c>
      <c r="CD80" s="798">
        <v>1</v>
      </c>
      <c r="CE80" s="798">
        <v>2</v>
      </c>
      <c r="CF80" s="798">
        <v>0</v>
      </c>
      <c r="CG80" s="798">
        <v>0</v>
      </c>
      <c r="CH80" s="798">
        <v>0</v>
      </c>
      <c r="CI80" s="798">
        <v>0</v>
      </c>
      <c r="CJ80" s="798">
        <v>0</v>
      </c>
      <c r="CK80" s="798">
        <v>0</v>
      </c>
      <c r="CL80" s="799">
        <v>0</v>
      </c>
      <c r="CM80" s="797">
        <v>7</v>
      </c>
      <c r="CN80" s="798">
        <v>1</v>
      </c>
      <c r="CO80" s="798">
        <v>1</v>
      </c>
      <c r="CP80" s="798">
        <v>0</v>
      </c>
      <c r="CQ80" s="798">
        <v>0</v>
      </c>
      <c r="CR80" s="798">
        <v>0</v>
      </c>
      <c r="CS80" s="798">
        <v>0</v>
      </c>
      <c r="CT80" s="798">
        <v>0</v>
      </c>
      <c r="CU80" s="798">
        <v>0</v>
      </c>
      <c r="CV80" s="799">
        <v>0</v>
      </c>
      <c r="CW80" s="797">
        <v>0</v>
      </c>
      <c r="CX80" s="798">
        <v>0</v>
      </c>
      <c r="CY80" s="798">
        <v>0</v>
      </c>
      <c r="CZ80" s="798">
        <v>0</v>
      </c>
      <c r="DA80" s="798">
        <v>0</v>
      </c>
      <c r="DB80" s="798">
        <v>0</v>
      </c>
      <c r="DC80" s="798">
        <v>0</v>
      </c>
      <c r="DD80" s="798">
        <v>0</v>
      </c>
      <c r="DE80" s="798">
        <v>0</v>
      </c>
      <c r="DF80" s="799">
        <v>0</v>
      </c>
      <c r="DG80" s="797">
        <v>0</v>
      </c>
      <c r="DH80" s="798">
        <v>0</v>
      </c>
      <c r="DI80" s="798">
        <v>0</v>
      </c>
      <c r="DJ80" s="602"/>
      <c r="DK80" s="602"/>
      <c r="DL80" s="602"/>
      <c r="DM80" s="602"/>
      <c r="DN80" s="602"/>
      <c r="DO80" s="602"/>
      <c r="DP80" s="603"/>
      <c r="DQ80" s="601"/>
      <c r="DR80" s="602"/>
      <c r="DS80" s="602"/>
      <c r="DT80" s="602"/>
      <c r="DU80" s="602"/>
      <c r="DV80" s="602"/>
      <c r="DW80" s="602"/>
      <c r="DX80" s="602"/>
      <c r="DY80" s="602"/>
      <c r="DZ80" s="603"/>
      <c r="EA80" s="601"/>
      <c r="EB80" s="602"/>
      <c r="EC80" s="602"/>
      <c r="ED80" s="602"/>
      <c r="EE80" s="602"/>
      <c r="EF80" s="602"/>
      <c r="EG80" s="602"/>
      <c r="EH80" s="602"/>
      <c r="EI80" s="602"/>
      <c r="EJ80" s="603"/>
      <c r="EK80" s="601"/>
      <c r="EL80" s="602"/>
      <c r="EM80" s="602"/>
      <c r="EN80" s="602"/>
      <c r="EO80" s="602"/>
      <c r="EP80" s="602"/>
      <c r="EQ80" s="602"/>
      <c r="ER80" s="602"/>
      <c r="ES80" s="602"/>
      <c r="ET80" s="603"/>
      <c r="EU80" s="601"/>
      <c r="EV80" s="602"/>
      <c r="EW80" s="602"/>
      <c r="EX80" s="602"/>
      <c r="EY80" s="602"/>
      <c r="EZ80" s="602"/>
      <c r="FA80" s="602"/>
      <c r="FB80" s="602"/>
      <c r="FC80" s="602"/>
      <c r="FD80" s="603"/>
      <c r="FE80" s="601"/>
      <c r="FF80" s="602"/>
      <c r="FG80" s="602"/>
      <c r="FH80" s="602"/>
      <c r="FI80" s="602"/>
      <c r="FJ80" s="602"/>
      <c r="FK80" s="602"/>
      <c r="FL80" s="602"/>
      <c r="FM80" s="602"/>
      <c r="FN80" s="603"/>
      <c r="FO80" s="601"/>
      <c r="FP80" s="602"/>
      <c r="FQ80" s="602"/>
      <c r="FR80" s="602"/>
      <c r="FS80" s="602"/>
      <c r="FT80" s="602"/>
      <c r="FU80" s="602"/>
      <c r="FV80" s="602"/>
      <c r="FW80" s="602"/>
      <c r="FX80" s="603"/>
      <c r="FY80" s="601"/>
      <c r="FZ80" s="602"/>
      <c r="GA80" s="602"/>
      <c r="GB80" s="602"/>
      <c r="GC80" s="602"/>
      <c r="GD80" s="602"/>
      <c r="GE80" s="602"/>
      <c r="GF80" s="602"/>
      <c r="GG80" s="602"/>
      <c r="GH80" s="603"/>
      <c r="GI80" s="601"/>
      <c r="GJ80" s="602"/>
      <c r="GK80" s="602"/>
      <c r="GL80" s="602"/>
      <c r="GM80" s="602"/>
      <c r="GN80" s="602"/>
      <c r="GO80" s="602"/>
      <c r="GP80" s="602"/>
      <c r="GQ80" s="602"/>
      <c r="GR80" s="603"/>
      <c r="GS80" s="601"/>
      <c r="GT80" s="602"/>
      <c r="GU80" s="602"/>
      <c r="GV80" s="602"/>
      <c r="GW80" s="602"/>
      <c r="GX80" s="602"/>
      <c r="GY80" s="602"/>
      <c r="GZ80" s="602"/>
      <c r="HA80" s="602"/>
      <c r="HB80" s="603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77"/>
        <v>228</v>
      </c>
      <c r="HN80" s="281">
        <f t="shared" si="92"/>
        <v>802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1" t="e">
        <f t="shared" si="80"/>
        <v>#REF!</v>
      </c>
      <c r="HQ80" s="84"/>
      <c r="HR80" s="282">
        <f t="shared" si="81"/>
        <v>156</v>
      </c>
      <c r="HS80" s="282">
        <f t="shared" si="82"/>
        <v>29</v>
      </c>
      <c r="HT80" s="282">
        <f t="shared" si="83"/>
        <v>43</v>
      </c>
      <c r="HU80" s="282">
        <f t="shared" si="84"/>
        <v>0</v>
      </c>
      <c r="HV80" s="282">
        <f t="shared" si="85"/>
        <v>0</v>
      </c>
      <c r="HW80" s="282">
        <f t="shared" si="86"/>
        <v>0</v>
      </c>
      <c r="HX80" s="282">
        <f t="shared" si="87"/>
        <v>0</v>
      </c>
      <c r="HY80" s="282">
        <f t="shared" si="88"/>
        <v>0</v>
      </c>
      <c r="HZ80" s="282">
        <f t="shared" si="89"/>
        <v>0</v>
      </c>
      <c r="IA80" s="282">
        <f t="shared" si="90"/>
        <v>0</v>
      </c>
      <c r="IK80" s="98" t="e">
        <f t="shared" si="78"/>
        <v>#REF!</v>
      </c>
    </row>
    <row r="81" spans="1:245" s="32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800">
        <v>46</v>
      </c>
      <c r="L81" s="807">
        <v>6</v>
      </c>
      <c r="M81" s="807">
        <v>9</v>
      </c>
      <c r="N81" s="807">
        <v>0</v>
      </c>
      <c r="O81" s="807">
        <v>0</v>
      </c>
      <c r="P81" s="807">
        <v>0</v>
      </c>
      <c r="Q81" s="807">
        <v>0</v>
      </c>
      <c r="R81" s="807">
        <v>0</v>
      </c>
      <c r="S81" s="807">
        <v>0</v>
      </c>
      <c r="T81" s="801">
        <v>0</v>
      </c>
      <c r="U81" s="800">
        <v>29</v>
      </c>
      <c r="V81" s="807">
        <v>4</v>
      </c>
      <c r="W81" s="807">
        <v>1</v>
      </c>
      <c r="X81" s="807">
        <v>0</v>
      </c>
      <c r="Y81" s="807">
        <v>0</v>
      </c>
      <c r="Z81" s="807">
        <v>0</v>
      </c>
      <c r="AA81" s="807">
        <v>0</v>
      </c>
      <c r="AB81" s="807">
        <v>0</v>
      </c>
      <c r="AC81" s="807">
        <v>0</v>
      </c>
      <c r="AD81" s="801">
        <v>0</v>
      </c>
      <c r="AE81" s="800">
        <v>6</v>
      </c>
      <c r="AF81" s="807">
        <v>1</v>
      </c>
      <c r="AG81" s="807">
        <v>2</v>
      </c>
      <c r="AH81" s="807">
        <v>0</v>
      </c>
      <c r="AI81" s="807">
        <v>0</v>
      </c>
      <c r="AJ81" s="807">
        <v>0</v>
      </c>
      <c r="AK81" s="807">
        <v>0</v>
      </c>
      <c r="AL81" s="807">
        <v>0</v>
      </c>
      <c r="AM81" s="807">
        <v>0</v>
      </c>
      <c r="AN81" s="801">
        <v>0</v>
      </c>
      <c r="AO81" s="800">
        <v>9</v>
      </c>
      <c r="AP81" s="807">
        <v>1</v>
      </c>
      <c r="AQ81" s="807">
        <v>0</v>
      </c>
      <c r="AR81" s="807">
        <v>0</v>
      </c>
      <c r="AS81" s="807">
        <v>0</v>
      </c>
      <c r="AT81" s="807">
        <v>0</v>
      </c>
      <c r="AU81" s="807">
        <v>0</v>
      </c>
      <c r="AV81" s="807">
        <v>0</v>
      </c>
      <c r="AW81" s="807">
        <v>0</v>
      </c>
      <c r="AX81" s="801">
        <v>0</v>
      </c>
      <c r="AY81" s="800">
        <v>19</v>
      </c>
      <c r="AZ81" s="807">
        <v>3</v>
      </c>
      <c r="BA81" s="807">
        <v>5</v>
      </c>
      <c r="BB81" s="807">
        <v>0</v>
      </c>
      <c r="BC81" s="807">
        <v>0</v>
      </c>
      <c r="BD81" s="807">
        <v>0</v>
      </c>
      <c r="BE81" s="807">
        <v>0</v>
      </c>
      <c r="BF81" s="807">
        <v>0</v>
      </c>
      <c r="BG81" s="807">
        <v>0</v>
      </c>
      <c r="BH81" s="801">
        <v>0</v>
      </c>
      <c r="BI81" s="800">
        <v>12</v>
      </c>
      <c r="BJ81" s="807">
        <v>0</v>
      </c>
      <c r="BK81" s="807">
        <v>1</v>
      </c>
      <c r="BL81" s="807">
        <v>0</v>
      </c>
      <c r="BM81" s="807">
        <v>0</v>
      </c>
      <c r="BN81" s="807">
        <v>0</v>
      </c>
      <c r="BO81" s="807">
        <v>0</v>
      </c>
      <c r="BP81" s="807">
        <v>0</v>
      </c>
      <c r="BQ81" s="807">
        <v>0</v>
      </c>
      <c r="BR81" s="801">
        <v>0</v>
      </c>
      <c r="BS81" s="800">
        <v>7</v>
      </c>
      <c r="BT81" s="807">
        <v>6</v>
      </c>
      <c r="BU81" s="807">
        <v>14</v>
      </c>
      <c r="BV81" s="807">
        <v>0</v>
      </c>
      <c r="BW81" s="807">
        <v>0</v>
      </c>
      <c r="BX81" s="807">
        <v>0</v>
      </c>
      <c r="BY81" s="807">
        <v>0</v>
      </c>
      <c r="BZ81" s="807">
        <v>0</v>
      </c>
      <c r="CA81" s="807">
        <v>0</v>
      </c>
      <c r="CB81" s="801">
        <v>0</v>
      </c>
      <c r="CC81" s="800">
        <v>1</v>
      </c>
      <c r="CD81" s="807">
        <v>1</v>
      </c>
      <c r="CE81" s="807">
        <v>1</v>
      </c>
      <c r="CF81" s="807">
        <v>0</v>
      </c>
      <c r="CG81" s="807">
        <v>0</v>
      </c>
      <c r="CH81" s="807">
        <v>0</v>
      </c>
      <c r="CI81" s="807">
        <v>0</v>
      </c>
      <c r="CJ81" s="807">
        <v>0</v>
      </c>
      <c r="CK81" s="807">
        <v>0</v>
      </c>
      <c r="CL81" s="801">
        <v>0</v>
      </c>
      <c r="CM81" s="800">
        <v>7</v>
      </c>
      <c r="CN81" s="807">
        <v>2</v>
      </c>
      <c r="CO81" s="807">
        <v>2</v>
      </c>
      <c r="CP81" s="807">
        <v>0</v>
      </c>
      <c r="CQ81" s="807">
        <v>0</v>
      </c>
      <c r="CR81" s="807">
        <v>0</v>
      </c>
      <c r="CS81" s="807">
        <v>0</v>
      </c>
      <c r="CT81" s="807">
        <v>0</v>
      </c>
      <c r="CU81" s="807">
        <v>0</v>
      </c>
      <c r="CV81" s="801">
        <v>0</v>
      </c>
      <c r="CW81" s="800">
        <v>2</v>
      </c>
      <c r="CX81" s="807">
        <v>0</v>
      </c>
      <c r="CY81" s="807">
        <v>0</v>
      </c>
      <c r="CZ81" s="807">
        <v>0</v>
      </c>
      <c r="DA81" s="807">
        <v>0</v>
      </c>
      <c r="DB81" s="807">
        <v>0</v>
      </c>
      <c r="DC81" s="807">
        <v>0</v>
      </c>
      <c r="DD81" s="807">
        <v>0</v>
      </c>
      <c r="DE81" s="807">
        <v>0</v>
      </c>
      <c r="DF81" s="801">
        <v>0</v>
      </c>
      <c r="DG81" s="800">
        <v>1</v>
      </c>
      <c r="DH81" s="807">
        <v>0</v>
      </c>
      <c r="DI81" s="807">
        <v>0</v>
      </c>
      <c r="DJ81" s="605"/>
      <c r="DK81" s="605"/>
      <c r="DL81" s="605"/>
      <c r="DM81" s="605"/>
      <c r="DN81" s="605"/>
      <c r="DO81" s="605"/>
      <c r="DP81" s="606"/>
      <c r="DQ81" s="604"/>
      <c r="DR81" s="605"/>
      <c r="DS81" s="605"/>
      <c r="DT81" s="605"/>
      <c r="DU81" s="605"/>
      <c r="DV81" s="605"/>
      <c r="DW81" s="605"/>
      <c r="DX81" s="605"/>
      <c r="DY81" s="605"/>
      <c r="DZ81" s="606"/>
      <c r="EA81" s="604"/>
      <c r="EB81" s="605"/>
      <c r="EC81" s="605"/>
      <c r="ED81" s="605"/>
      <c r="EE81" s="605"/>
      <c r="EF81" s="605"/>
      <c r="EG81" s="605"/>
      <c r="EH81" s="605"/>
      <c r="EI81" s="605"/>
      <c r="EJ81" s="606"/>
      <c r="EK81" s="604"/>
      <c r="EL81" s="605"/>
      <c r="EM81" s="605"/>
      <c r="EN81" s="605"/>
      <c r="EO81" s="605"/>
      <c r="EP81" s="605"/>
      <c r="EQ81" s="605"/>
      <c r="ER81" s="605"/>
      <c r="ES81" s="605"/>
      <c r="ET81" s="606"/>
      <c r="EU81" s="604"/>
      <c r="EV81" s="605"/>
      <c r="EW81" s="605"/>
      <c r="EX81" s="605"/>
      <c r="EY81" s="605"/>
      <c r="EZ81" s="605"/>
      <c r="FA81" s="605"/>
      <c r="FB81" s="605"/>
      <c r="FC81" s="605"/>
      <c r="FD81" s="606"/>
      <c r="FE81" s="604"/>
      <c r="FF81" s="605"/>
      <c r="FG81" s="605"/>
      <c r="FH81" s="605"/>
      <c r="FI81" s="605"/>
      <c r="FJ81" s="605"/>
      <c r="FK81" s="605"/>
      <c r="FL81" s="605"/>
      <c r="FM81" s="605"/>
      <c r="FN81" s="606"/>
      <c r="FO81" s="604"/>
      <c r="FP81" s="605"/>
      <c r="FQ81" s="605"/>
      <c r="FR81" s="605"/>
      <c r="FS81" s="605"/>
      <c r="FT81" s="605"/>
      <c r="FU81" s="605"/>
      <c r="FV81" s="605"/>
      <c r="FW81" s="605"/>
      <c r="FX81" s="606"/>
      <c r="FY81" s="604"/>
      <c r="FZ81" s="605"/>
      <c r="GA81" s="605"/>
      <c r="GB81" s="605"/>
      <c r="GC81" s="605"/>
      <c r="GD81" s="605"/>
      <c r="GE81" s="605"/>
      <c r="GF81" s="605"/>
      <c r="GG81" s="605"/>
      <c r="GH81" s="606"/>
      <c r="GI81" s="604"/>
      <c r="GJ81" s="605"/>
      <c r="GK81" s="605"/>
      <c r="GL81" s="605"/>
      <c r="GM81" s="605"/>
      <c r="GN81" s="605"/>
      <c r="GO81" s="605"/>
      <c r="GP81" s="605"/>
      <c r="GQ81" s="605"/>
      <c r="GR81" s="606"/>
      <c r="GS81" s="604"/>
      <c r="GT81" s="605"/>
      <c r="GU81" s="605"/>
      <c r="GV81" s="605"/>
      <c r="GW81" s="605"/>
      <c r="GX81" s="605"/>
      <c r="GY81" s="605"/>
      <c r="GZ81" s="605"/>
      <c r="HA81" s="605"/>
      <c r="HB81" s="606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93">+SUMIF($K$11:$HB$11,1,K81:HB81)</f>
        <v>198</v>
      </c>
      <c r="HN81" s="83">
        <f t="shared" si="92"/>
        <v>837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80"/>
        <v>#REF!</v>
      </c>
      <c r="HQ81" s="84"/>
      <c r="HR81" s="85">
        <f t="shared" si="81"/>
        <v>139</v>
      </c>
      <c r="HS81" s="85">
        <f t="shared" si="82"/>
        <v>24</v>
      </c>
      <c r="HT81" s="85">
        <f t="shared" si="83"/>
        <v>35</v>
      </c>
      <c r="HU81" s="85">
        <f t="shared" si="84"/>
        <v>0</v>
      </c>
      <c r="HV81" s="85">
        <f t="shared" si="85"/>
        <v>0</v>
      </c>
      <c r="HW81" s="85">
        <f t="shared" si="86"/>
        <v>0</v>
      </c>
      <c r="HX81" s="85">
        <f t="shared" si="87"/>
        <v>0</v>
      </c>
      <c r="HY81" s="85">
        <f t="shared" si="88"/>
        <v>0</v>
      </c>
      <c r="HZ81" s="85">
        <f t="shared" si="89"/>
        <v>0</v>
      </c>
      <c r="IA81" s="85">
        <f t="shared" si="90"/>
        <v>0</v>
      </c>
      <c r="IK81" s="98" t="e">
        <f t="shared" ref="IK81:IK111" si="94">+IF(F81=1,1,IF(G81=1,1,IF(H81=1,1,IF(I81=1,1,0))))</f>
        <v>#REF!</v>
      </c>
    </row>
    <row r="82" spans="1:245" s="32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800">
        <v>40</v>
      </c>
      <c r="L82" s="807">
        <v>7</v>
      </c>
      <c r="M82" s="807">
        <v>4</v>
      </c>
      <c r="N82" s="807">
        <v>0</v>
      </c>
      <c r="O82" s="807">
        <v>0</v>
      </c>
      <c r="P82" s="807">
        <v>0</v>
      </c>
      <c r="Q82" s="807">
        <v>0</v>
      </c>
      <c r="R82" s="807">
        <v>0</v>
      </c>
      <c r="S82" s="807">
        <v>0</v>
      </c>
      <c r="T82" s="801">
        <v>0</v>
      </c>
      <c r="U82" s="800">
        <v>38</v>
      </c>
      <c r="V82" s="807">
        <v>1</v>
      </c>
      <c r="W82" s="807">
        <v>4</v>
      </c>
      <c r="X82" s="807">
        <v>0</v>
      </c>
      <c r="Y82" s="807">
        <v>0</v>
      </c>
      <c r="Z82" s="807">
        <v>0</v>
      </c>
      <c r="AA82" s="807">
        <v>0</v>
      </c>
      <c r="AB82" s="807">
        <v>0</v>
      </c>
      <c r="AC82" s="807">
        <v>0</v>
      </c>
      <c r="AD82" s="801">
        <v>0</v>
      </c>
      <c r="AE82" s="800">
        <v>5</v>
      </c>
      <c r="AF82" s="807">
        <v>3</v>
      </c>
      <c r="AG82" s="807">
        <v>3</v>
      </c>
      <c r="AH82" s="807">
        <v>0</v>
      </c>
      <c r="AI82" s="807">
        <v>0</v>
      </c>
      <c r="AJ82" s="807">
        <v>0</v>
      </c>
      <c r="AK82" s="807">
        <v>0</v>
      </c>
      <c r="AL82" s="807">
        <v>0</v>
      </c>
      <c r="AM82" s="807">
        <v>0</v>
      </c>
      <c r="AN82" s="801">
        <v>0</v>
      </c>
      <c r="AO82" s="800">
        <v>12</v>
      </c>
      <c r="AP82" s="807">
        <v>0</v>
      </c>
      <c r="AQ82" s="807">
        <v>2</v>
      </c>
      <c r="AR82" s="807">
        <v>0</v>
      </c>
      <c r="AS82" s="807">
        <v>0</v>
      </c>
      <c r="AT82" s="807">
        <v>0</v>
      </c>
      <c r="AU82" s="807">
        <v>0</v>
      </c>
      <c r="AV82" s="807">
        <v>0</v>
      </c>
      <c r="AW82" s="807">
        <v>0</v>
      </c>
      <c r="AX82" s="801">
        <v>0</v>
      </c>
      <c r="AY82" s="800">
        <v>9</v>
      </c>
      <c r="AZ82" s="807">
        <v>2</v>
      </c>
      <c r="BA82" s="807">
        <v>6</v>
      </c>
      <c r="BB82" s="807">
        <v>0</v>
      </c>
      <c r="BC82" s="807">
        <v>0</v>
      </c>
      <c r="BD82" s="807">
        <v>0</v>
      </c>
      <c r="BE82" s="807">
        <v>0</v>
      </c>
      <c r="BF82" s="807">
        <v>0</v>
      </c>
      <c r="BG82" s="807">
        <v>0</v>
      </c>
      <c r="BH82" s="801">
        <v>0</v>
      </c>
      <c r="BI82" s="800">
        <v>9</v>
      </c>
      <c r="BJ82" s="807">
        <v>1</v>
      </c>
      <c r="BK82" s="807">
        <v>2</v>
      </c>
      <c r="BL82" s="807">
        <v>0</v>
      </c>
      <c r="BM82" s="807">
        <v>0</v>
      </c>
      <c r="BN82" s="807">
        <v>0</v>
      </c>
      <c r="BO82" s="807">
        <v>0</v>
      </c>
      <c r="BP82" s="807">
        <v>0</v>
      </c>
      <c r="BQ82" s="807">
        <v>0</v>
      </c>
      <c r="BR82" s="801">
        <v>0</v>
      </c>
      <c r="BS82" s="800">
        <v>11</v>
      </c>
      <c r="BT82" s="807">
        <v>4</v>
      </c>
      <c r="BU82" s="807">
        <v>22</v>
      </c>
      <c r="BV82" s="807">
        <v>0</v>
      </c>
      <c r="BW82" s="807">
        <v>0</v>
      </c>
      <c r="BX82" s="807">
        <v>0</v>
      </c>
      <c r="BY82" s="807">
        <v>0</v>
      </c>
      <c r="BZ82" s="807">
        <v>0</v>
      </c>
      <c r="CA82" s="807">
        <v>0</v>
      </c>
      <c r="CB82" s="801">
        <v>0</v>
      </c>
      <c r="CC82" s="800">
        <v>1</v>
      </c>
      <c r="CD82" s="807">
        <v>2</v>
      </c>
      <c r="CE82" s="807">
        <v>0</v>
      </c>
      <c r="CF82" s="807">
        <v>0</v>
      </c>
      <c r="CG82" s="807">
        <v>0</v>
      </c>
      <c r="CH82" s="807">
        <v>0</v>
      </c>
      <c r="CI82" s="807">
        <v>0</v>
      </c>
      <c r="CJ82" s="807">
        <v>0</v>
      </c>
      <c r="CK82" s="807">
        <v>0</v>
      </c>
      <c r="CL82" s="801">
        <v>0</v>
      </c>
      <c r="CM82" s="800">
        <v>7</v>
      </c>
      <c r="CN82" s="807">
        <v>2</v>
      </c>
      <c r="CO82" s="807">
        <v>1</v>
      </c>
      <c r="CP82" s="807">
        <v>0</v>
      </c>
      <c r="CQ82" s="807">
        <v>0</v>
      </c>
      <c r="CR82" s="807">
        <v>0</v>
      </c>
      <c r="CS82" s="807">
        <v>0</v>
      </c>
      <c r="CT82" s="807">
        <v>0</v>
      </c>
      <c r="CU82" s="807">
        <v>0</v>
      </c>
      <c r="CV82" s="801">
        <v>0</v>
      </c>
      <c r="CW82" s="800">
        <v>1</v>
      </c>
      <c r="CX82" s="807">
        <v>0</v>
      </c>
      <c r="CY82" s="807">
        <v>0</v>
      </c>
      <c r="CZ82" s="807">
        <v>0</v>
      </c>
      <c r="DA82" s="807">
        <v>0</v>
      </c>
      <c r="DB82" s="807">
        <v>0</v>
      </c>
      <c r="DC82" s="807">
        <v>0</v>
      </c>
      <c r="DD82" s="807">
        <v>0</v>
      </c>
      <c r="DE82" s="807">
        <v>0</v>
      </c>
      <c r="DF82" s="801">
        <v>0</v>
      </c>
      <c r="DG82" s="800">
        <v>0</v>
      </c>
      <c r="DH82" s="807">
        <v>0</v>
      </c>
      <c r="DI82" s="807">
        <v>0</v>
      </c>
      <c r="DJ82" s="605"/>
      <c r="DK82" s="605"/>
      <c r="DL82" s="605"/>
      <c r="DM82" s="605"/>
      <c r="DN82" s="605"/>
      <c r="DO82" s="605"/>
      <c r="DP82" s="606"/>
      <c r="DQ82" s="604"/>
      <c r="DR82" s="605"/>
      <c r="DS82" s="605"/>
      <c r="DT82" s="605"/>
      <c r="DU82" s="605"/>
      <c r="DV82" s="605"/>
      <c r="DW82" s="605"/>
      <c r="DX82" s="605"/>
      <c r="DY82" s="605"/>
      <c r="DZ82" s="606"/>
      <c r="EA82" s="604"/>
      <c r="EB82" s="605"/>
      <c r="EC82" s="605"/>
      <c r="ED82" s="605"/>
      <c r="EE82" s="605"/>
      <c r="EF82" s="605"/>
      <c r="EG82" s="605"/>
      <c r="EH82" s="605"/>
      <c r="EI82" s="605"/>
      <c r="EJ82" s="606"/>
      <c r="EK82" s="604"/>
      <c r="EL82" s="605"/>
      <c r="EM82" s="605"/>
      <c r="EN82" s="605"/>
      <c r="EO82" s="605"/>
      <c r="EP82" s="605"/>
      <c r="EQ82" s="605"/>
      <c r="ER82" s="605"/>
      <c r="ES82" s="605"/>
      <c r="ET82" s="606"/>
      <c r="EU82" s="604"/>
      <c r="EV82" s="605"/>
      <c r="EW82" s="605"/>
      <c r="EX82" s="605"/>
      <c r="EY82" s="605"/>
      <c r="EZ82" s="605"/>
      <c r="FA82" s="605"/>
      <c r="FB82" s="605"/>
      <c r="FC82" s="605"/>
      <c r="FD82" s="606"/>
      <c r="FE82" s="604"/>
      <c r="FF82" s="605"/>
      <c r="FG82" s="605"/>
      <c r="FH82" s="605"/>
      <c r="FI82" s="605"/>
      <c r="FJ82" s="605"/>
      <c r="FK82" s="605"/>
      <c r="FL82" s="605"/>
      <c r="FM82" s="605"/>
      <c r="FN82" s="606"/>
      <c r="FO82" s="604"/>
      <c r="FP82" s="605"/>
      <c r="FQ82" s="605"/>
      <c r="FR82" s="605"/>
      <c r="FS82" s="605"/>
      <c r="FT82" s="605"/>
      <c r="FU82" s="605"/>
      <c r="FV82" s="605"/>
      <c r="FW82" s="605"/>
      <c r="FX82" s="606"/>
      <c r="FY82" s="604"/>
      <c r="FZ82" s="605"/>
      <c r="GA82" s="605"/>
      <c r="GB82" s="605"/>
      <c r="GC82" s="605"/>
      <c r="GD82" s="605"/>
      <c r="GE82" s="605"/>
      <c r="GF82" s="605"/>
      <c r="GG82" s="605"/>
      <c r="GH82" s="606"/>
      <c r="GI82" s="604"/>
      <c r="GJ82" s="605"/>
      <c r="GK82" s="605"/>
      <c r="GL82" s="605"/>
      <c r="GM82" s="605"/>
      <c r="GN82" s="605"/>
      <c r="GO82" s="605"/>
      <c r="GP82" s="605"/>
      <c r="GQ82" s="605"/>
      <c r="GR82" s="606"/>
      <c r="GS82" s="604"/>
      <c r="GT82" s="605"/>
      <c r="GU82" s="605"/>
      <c r="GV82" s="605"/>
      <c r="GW82" s="605"/>
      <c r="GX82" s="605"/>
      <c r="GY82" s="605"/>
      <c r="GZ82" s="605"/>
      <c r="HA82" s="605"/>
      <c r="HB82" s="606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93"/>
        <v>199</v>
      </c>
      <c r="HN82" s="83">
        <f t="shared" si="92"/>
        <v>824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80"/>
        <v>#REF!</v>
      </c>
      <c r="HQ82" s="84"/>
      <c r="HR82" s="85">
        <f t="shared" si="81"/>
        <v>133</v>
      </c>
      <c r="HS82" s="85">
        <f t="shared" si="82"/>
        <v>22</v>
      </c>
      <c r="HT82" s="85">
        <f t="shared" si="83"/>
        <v>44</v>
      </c>
      <c r="HU82" s="85">
        <f t="shared" si="84"/>
        <v>0</v>
      </c>
      <c r="HV82" s="85">
        <f t="shared" si="85"/>
        <v>0</v>
      </c>
      <c r="HW82" s="85">
        <f t="shared" si="86"/>
        <v>0</v>
      </c>
      <c r="HX82" s="85">
        <f t="shared" si="87"/>
        <v>0</v>
      </c>
      <c r="HY82" s="85">
        <f t="shared" si="88"/>
        <v>0</v>
      </c>
      <c r="HZ82" s="85">
        <f t="shared" si="89"/>
        <v>0</v>
      </c>
      <c r="IA82" s="85">
        <f t="shared" si="90"/>
        <v>0</v>
      </c>
      <c r="IK82" s="98" t="e">
        <f t="shared" si="94"/>
        <v>#REF!</v>
      </c>
    </row>
    <row r="83" spans="1:245" s="32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6" t="s">
        <v>65</v>
      </c>
      <c r="K83" s="802">
        <v>36</v>
      </c>
      <c r="L83" s="803">
        <v>4</v>
      </c>
      <c r="M83" s="803">
        <v>2</v>
      </c>
      <c r="N83" s="803">
        <v>0</v>
      </c>
      <c r="O83" s="803">
        <v>0</v>
      </c>
      <c r="P83" s="803">
        <v>0</v>
      </c>
      <c r="Q83" s="803">
        <v>0</v>
      </c>
      <c r="R83" s="803">
        <v>0</v>
      </c>
      <c r="S83" s="803">
        <v>0</v>
      </c>
      <c r="T83" s="804">
        <v>0</v>
      </c>
      <c r="U83" s="802">
        <v>28</v>
      </c>
      <c r="V83" s="803">
        <v>2</v>
      </c>
      <c r="W83" s="803">
        <v>2</v>
      </c>
      <c r="X83" s="803">
        <v>0</v>
      </c>
      <c r="Y83" s="803">
        <v>0</v>
      </c>
      <c r="Z83" s="803">
        <v>0</v>
      </c>
      <c r="AA83" s="803">
        <v>0</v>
      </c>
      <c r="AB83" s="803">
        <v>0</v>
      </c>
      <c r="AC83" s="803">
        <v>0</v>
      </c>
      <c r="AD83" s="804">
        <v>0</v>
      </c>
      <c r="AE83" s="802">
        <v>6</v>
      </c>
      <c r="AF83" s="803">
        <v>2</v>
      </c>
      <c r="AG83" s="803">
        <v>1</v>
      </c>
      <c r="AH83" s="803">
        <v>0</v>
      </c>
      <c r="AI83" s="803">
        <v>0</v>
      </c>
      <c r="AJ83" s="803">
        <v>0</v>
      </c>
      <c r="AK83" s="803">
        <v>0</v>
      </c>
      <c r="AL83" s="803">
        <v>0</v>
      </c>
      <c r="AM83" s="803">
        <v>0</v>
      </c>
      <c r="AN83" s="804">
        <v>0</v>
      </c>
      <c r="AO83" s="802">
        <v>9</v>
      </c>
      <c r="AP83" s="803">
        <v>2</v>
      </c>
      <c r="AQ83" s="803">
        <v>1</v>
      </c>
      <c r="AR83" s="803">
        <v>0</v>
      </c>
      <c r="AS83" s="803">
        <v>0</v>
      </c>
      <c r="AT83" s="803">
        <v>0</v>
      </c>
      <c r="AU83" s="803">
        <v>0</v>
      </c>
      <c r="AV83" s="803">
        <v>0</v>
      </c>
      <c r="AW83" s="803">
        <v>0</v>
      </c>
      <c r="AX83" s="804">
        <v>0</v>
      </c>
      <c r="AY83" s="802">
        <v>14</v>
      </c>
      <c r="AZ83" s="803">
        <v>3</v>
      </c>
      <c r="BA83" s="803">
        <v>9</v>
      </c>
      <c r="BB83" s="803">
        <v>0</v>
      </c>
      <c r="BC83" s="803">
        <v>0</v>
      </c>
      <c r="BD83" s="803">
        <v>0</v>
      </c>
      <c r="BE83" s="803">
        <v>0</v>
      </c>
      <c r="BF83" s="803">
        <v>0</v>
      </c>
      <c r="BG83" s="803">
        <v>0</v>
      </c>
      <c r="BH83" s="804">
        <v>0</v>
      </c>
      <c r="BI83" s="802">
        <v>13</v>
      </c>
      <c r="BJ83" s="803">
        <v>2</v>
      </c>
      <c r="BK83" s="803">
        <v>1</v>
      </c>
      <c r="BL83" s="803">
        <v>0</v>
      </c>
      <c r="BM83" s="803">
        <v>0</v>
      </c>
      <c r="BN83" s="803">
        <v>0</v>
      </c>
      <c r="BO83" s="803">
        <v>0</v>
      </c>
      <c r="BP83" s="803">
        <v>0</v>
      </c>
      <c r="BQ83" s="803">
        <v>0</v>
      </c>
      <c r="BR83" s="804">
        <v>0</v>
      </c>
      <c r="BS83" s="802">
        <v>9</v>
      </c>
      <c r="BT83" s="803">
        <v>3</v>
      </c>
      <c r="BU83" s="803">
        <v>17</v>
      </c>
      <c r="BV83" s="803">
        <v>0</v>
      </c>
      <c r="BW83" s="803">
        <v>0</v>
      </c>
      <c r="BX83" s="803">
        <v>0</v>
      </c>
      <c r="BY83" s="803">
        <v>0</v>
      </c>
      <c r="BZ83" s="803">
        <v>0</v>
      </c>
      <c r="CA83" s="803">
        <v>0</v>
      </c>
      <c r="CB83" s="804">
        <v>0</v>
      </c>
      <c r="CC83" s="802">
        <v>1</v>
      </c>
      <c r="CD83" s="803">
        <v>1</v>
      </c>
      <c r="CE83" s="803">
        <v>2</v>
      </c>
      <c r="CF83" s="803">
        <v>0</v>
      </c>
      <c r="CG83" s="803">
        <v>0</v>
      </c>
      <c r="CH83" s="803">
        <v>0</v>
      </c>
      <c r="CI83" s="803">
        <v>0</v>
      </c>
      <c r="CJ83" s="803">
        <v>0</v>
      </c>
      <c r="CK83" s="803">
        <v>0</v>
      </c>
      <c r="CL83" s="804">
        <v>0</v>
      </c>
      <c r="CM83" s="802">
        <v>4</v>
      </c>
      <c r="CN83" s="803">
        <v>1</v>
      </c>
      <c r="CO83" s="803">
        <v>2</v>
      </c>
      <c r="CP83" s="803">
        <v>0</v>
      </c>
      <c r="CQ83" s="803">
        <v>0</v>
      </c>
      <c r="CR83" s="803">
        <v>0</v>
      </c>
      <c r="CS83" s="803">
        <v>0</v>
      </c>
      <c r="CT83" s="803">
        <v>0</v>
      </c>
      <c r="CU83" s="803">
        <v>0</v>
      </c>
      <c r="CV83" s="804">
        <v>0</v>
      </c>
      <c r="CW83" s="802">
        <v>0</v>
      </c>
      <c r="CX83" s="803">
        <v>0</v>
      </c>
      <c r="CY83" s="803">
        <v>0</v>
      </c>
      <c r="CZ83" s="803">
        <v>0</v>
      </c>
      <c r="DA83" s="803">
        <v>0</v>
      </c>
      <c r="DB83" s="803">
        <v>0</v>
      </c>
      <c r="DC83" s="803">
        <v>0</v>
      </c>
      <c r="DD83" s="803">
        <v>0</v>
      </c>
      <c r="DE83" s="803">
        <v>0</v>
      </c>
      <c r="DF83" s="804">
        <v>0</v>
      </c>
      <c r="DG83" s="802">
        <v>1</v>
      </c>
      <c r="DH83" s="803">
        <v>0</v>
      </c>
      <c r="DI83" s="803">
        <v>0</v>
      </c>
      <c r="DJ83" s="608"/>
      <c r="DK83" s="608"/>
      <c r="DL83" s="608"/>
      <c r="DM83" s="608"/>
      <c r="DN83" s="608"/>
      <c r="DO83" s="608"/>
      <c r="DP83" s="609"/>
      <c r="DQ83" s="607"/>
      <c r="DR83" s="608"/>
      <c r="DS83" s="608"/>
      <c r="DT83" s="608"/>
      <c r="DU83" s="608"/>
      <c r="DV83" s="608"/>
      <c r="DW83" s="608"/>
      <c r="DX83" s="608"/>
      <c r="DY83" s="608"/>
      <c r="DZ83" s="609"/>
      <c r="EA83" s="607"/>
      <c r="EB83" s="608"/>
      <c r="EC83" s="608"/>
      <c r="ED83" s="608"/>
      <c r="EE83" s="608"/>
      <c r="EF83" s="608"/>
      <c r="EG83" s="608"/>
      <c r="EH83" s="608"/>
      <c r="EI83" s="608"/>
      <c r="EJ83" s="609"/>
      <c r="EK83" s="607"/>
      <c r="EL83" s="608"/>
      <c r="EM83" s="608"/>
      <c r="EN83" s="608"/>
      <c r="EO83" s="608"/>
      <c r="EP83" s="608"/>
      <c r="EQ83" s="608"/>
      <c r="ER83" s="608"/>
      <c r="ES83" s="608"/>
      <c r="ET83" s="609"/>
      <c r="EU83" s="607"/>
      <c r="EV83" s="608"/>
      <c r="EW83" s="608"/>
      <c r="EX83" s="608"/>
      <c r="EY83" s="608"/>
      <c r="EZ83" s="608"/>
      <c r="FA83" s="608"/>
      <c r="FB83" s="608"/>
      <c r="FC83" s="608"/>
      <c r="FD83" s="609"/>
      <c r="FE83" s="607"/>
      <c r="FF83" s="608"/>
      <c r="FG83" s="608"/>
      <c r="FH83" s="608"/>
      <c r="FI83" s="608"/>
      <c r="FJ83" s="608"/>
      <c r="FK83" s="608"/>
      <c r="FL83" s="608"/>
      <c r="FM83" s="608"/>
      <c r="FN83" s="609"/>
      <c r="FO83" s="607"/>
      <c r="FP83" s="608"/>
      <c r="FQ83" s="608"/>
      <c r="FR83" s="608"/>
      <c r="FS83" s="608"/>
      <c r="FT83" s="608"/>
      <c r="FU83" s="608"/>
      <c r="FV83" s="608"/>
      <c r="FW83" s="608"/>
      <c r="FX83" s="609"/>
      <c r="FY83" s="607"/>
      <c r="FZ83" s="608"/>
      <c r="GA83" s="608"/>
      <c r="GB83" s="608"/>
      <c r="GC83" s="608"/>
      <c r="GD83" s="608"/>
      <c r="GE83" s="608"/>
      <c r="GF83" s="608"/>
      <c r="GG83" s="608"/>
      <c r="GH83" s="609"/>
      <c r="GI83" s="607"/>
      <c r="GJ83" s="608"/>
      <c r="GK83" s="608"/>
      <c r="GL83" s="608"/>
      <c r="GM83" s="608"/>
      <c r="GN83" s="608"/>
      <c r="GO83" s="608"/>
      <c r="GP83" s="608"/>
      <c r="GQ83" s="608"/>
      <c r="GR83" s="609"/>
      <c r="GS83" s="607"/>
      <c r="GT83" s="608"/>
      <c r="GU83" s="608"/>
      <c r="GV83" s="608"/>
      <c r="GW83" s="608"/>
      <c r="GX83" s="608"/>
      <c r="GY83" s="608"/>
      <c r="GZ83" s="608"/>
      <c r="HA83" s="608"/>
      <c r="HB83" s="609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93"/>
        <v>178</v>
      </c>
      <c r="HN83" s="283">
        <f t="shared" ref="HN83:HN111" si="95">+SUM(HM80:HM83)</f>
        <v>803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3" t="e">
        <f t="shared" si="80"/>
        <v>#REF!</v>
      </c>
      <c r="HQ83" s="84"/>
      <c r="HR83" s="284">
        <f t="shared" si="81"/>
        <v>121</v>
      </c>
      <c r="HS83" s="284">
        <f t="shared" si="82"/>
        <v>20</v>
      </c>
      <c r="HT83" s="284">
        <f t="shared" si="83"/>
        <v>37</v>
      </c>
      <c r="HU83" s="284">
        <f t="shared" si="84"/>
        <v>0</v>
      </c>
      <c r="HV83" s="284">
        <f t="shared" si="85"/>
        <v>0</v>
      </c>
      <c r="HW83" s="284">
        <f t="shared" si="86"/>
        <v>0</v>
      </c>
      <c r="HX83" s="284">
        <f t="shared" si="87"/>
        <v>0</v>
      </c>
      <c r="HY83" s="284">
        <f t="shared" si="88"/>
        <v>0</v>
      </c>
      <c r="HZ83" s="284">
        <f t="shared" si="89"/>
        <v>0</v>
      </c>
      <c r="IA83" s="284">
        <f t="shared" si="90"/>
        <v>0</v>
      </c>
      <c r="IK83" s="98" t="e">
        <f t="shared" si="94"/>
        <v>#REF!</v>
      </c>
    </row>
    <row r="84" spans="1:245" s="32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5" t="s">
        <v>66</v>
      </c>
      <c r="K84" s="722">
        <v>41</v>
      </c>
      <c r="L84" s="723">
        <v>4</v>
      </c>
      <c r="M84" s="723">
        <v>4</v>
      </c>
      <c r="N84" s="723">
        <v>0</v>
      </c>
      <c r="O84" s="723">
        <v>0</v>
      </c>
      <c r="P84" s="723">
        <v>0</v>
      </c>
      <c r="Q84" s="723">
        <v>0</v>
      </c>
      <c r="R84" s="723">
        <v>0</v>
      </c>
      <c r="S84" s="723">
        <v>0</v>
      </c>
      <c r="T84" s="724">
        <v>0</v>
      </c>
      <c r="U84" s="722">
        <v>26</v>
      </c>
      <c r="V84" s="723">
        <v>4</v>
      </c>
      <c r="W84" s="723">
        <v>2</v>
      </c>
      <c r="X84" s="723">
        <v>0</v>
      </c>
      <c r="Y84" s="723">
        <v>0</v>
      </c>
      <c r="Z84" s="723">
        <v>0</v>
      </c>
      <c r="AA84" s="723">
        <v>0</v>
      </c>
      <c r="AB84" s="723">
        <v>0</v>
      </c>
      <c r="AC84" s="723">
        <v>0</v>
      </c>
      <c r="AD84" s="724">
        <v>0</v>
      </c>
      <c r="AE84" s="722">
        <v>7</v>
      </c>
      <c r="AF84" s="723">
        <v>3</v>
      </c>
      <c r="AG84" s="723">
        <v>2</v>
      </c>
      <c r="AH84" s="723">
        <v>0</v>
      </c>
      <c r="AI84" s="723">
        <v>0</v>
      </c>
      <c r="AJ84" s="723">
        <v>0</v>
      </c>
      <c r="AK84" s="723">
        <v>0</v>
      </c>
      <c r="AL84" s="723">
        <v>0</v>
      </c>
      <c r="AM84" s="723">
        <v>0</v>
      </c>
      <c r="AN84" s="724">
        <v>0</v>
      </c>
      <c r="AO84" s="722">
        <v>5</v>
      </c>
      <c r="AP84" s="723">
        <v>1</v>
      </c>
      <c r="AQ84" s="723">
        <v>2</v>
      </c>
      <c r="AR84" s="723">
        <v>0</v>
      </c>
      <c r="AS84" s="723">
        <v>0</v>
      </c>
      <c r="AT84" s="723">
        <v>0</v>
      </c>
      <c r="AU84" s="723">
        <v>0</v>
      </c>
      <c r="AV84" s="723">
        <v>0</v>
      </c>
      <c r="AW84" s="723">
        <v>0</v>
      </c>
      <c r="AX84" s="724">
        <v>0</v>
      </c>
      <c r="AY84" s="722">
        <v>13</v>
      </c>
      <c r="AZ84" s="723">
        <v>3</v>
      </c>
      <c r="BA84" s="723">
        <v>2</v>
      </c>
      <c r="BB84" s="723">
        <v>0</v>
      </c>
      <c r="BC84" s="723">
        <v>0</v>
      </c>
      <c r="BD84" s="723">
        <v>0</v>
      </c>
      <c r="BE84" s="723">
        <v>0</v>
      </c>
      <c r="BF84" s="723">
        <v>0</v>
      </c>
      <c r="BG84" s="723">
        <v>0</v>
      </c>
      <c r="BH84" s="724">
        <v>0</v>
      </c>
      <c r="BI84" s="722">
        <v>9</v>
      </c>
      <c r="BJ84" s="723">
        <v>1</v>
      </c>
      <c r="BK84" s="723">
        <v>2</v>
      </c>
      <c r="BL84" s="723">
        <v>0</v>
      </c>
      <c r="BM84" s="723">
        <v>0</v>
      </c>
      <c r="BN84" s="723">
        <v>0</v>
      </c>
      <c r="BO84" s="723">
        <v>0</v>
      </c>
      <c r="BP84" s="723">
        <v>0</v>
      </c>
      <c r="BQ84" s="723">
        <v>0</v>
      </c>
      <c r="BR84" s="724">
        <v>0</v>
      </c>
      <c r="BS84" s="722">
        <v>4</v>
      </c>
      <c r="BT84" s="723">
        <v>4</v>
      </c>
      <c r="BU84" s="723">
        <v>16</v>
      </c>
      <c r="BV84" s="723">
        <v>0</v>
      </c>
      <c r="BW84" s="723">
        <v>0</v>
      </c>
      <c r="BX84" s="723">
        <v>0</v>
      </c>
      <c r="BY84" s="723">
        <v>0</v>
      </c>
      <c r="BZ84" s="723">
        <v>0</v>
      </c>
      <c r="CA84" s="723">
        <v>0</v>
      </c>
      <c r="CB84" s="724">
        <v>0</v>
      </c>
      <c r="CC84" s="722">
        <v>1</v>
      </c>
      <c r="CD84" s="723">
        <v>2</v>
      </c>
      <c r="CE84" s="723">
        <v>0</v>
      </c>
      <c r="CF84" s="723">
        <v>0</v>
      </c>
      <c r="CG84" s="723">
        <v>0</v>
      </c>
      <c r="CH84" s="723">
        <v>0</v>
      </c>
      <c r="CI84" s="723">
        <v>0</v>
      </c>
      <c r="CJ84" s="723">
        <v>0</v>
      </c>
      <c r="CK84" s="723">
        <v>0</v>
      </c>
      <c r="CL84" s="724">
        <v>0</v>
      </c>
      <c r="CM84" s="722">
        <v>6</v>
      </c>
      <c r="CN84" s="723">
        <v>0</v>
      </c>
      <c r="CO84" s="723">
        <v>1</v>
      </c>
      <c r="CP84" s="723">
        <v>0</v>
      </c>
      <c r="CQ84" s="723">
        <v>0</v>
      </c>
      <c r="CR84" s="723">
        <v>0</v>
      </c>
      <c r="CS84" s="723">
        <v>0</v>
      </c>
      <c r="CT84" s="723">
        <v>0</v>
      </c>
      <c r="CU84" s="723">
        <v>0</v>
      </c>
      <c r="CV84" s="724">
        <v>0</v>
      </c>
      <c r="CW84" s="722">
        <v>0</v>
      </c>
      <c r="CX84" s="723">
        <v>0</v>
      </c>
      <c r="CY84" s="723">
        <v>0</v>
      </c>
      <c r="CZ84" s="723">
        <v>0</v>
      </c>
      <c r="DA84" s="723">
        <v>0</v>
      </c>
      <c r="DB84" s="723">
        <v>0</v>
      </c>
      <c r="DC84" s="723">
        <v>0</v>
      </c>
      <c r="DD84" s="723">
        <v>0</v>
      </c>
      <c r="DE84" s="723">
        <v>0</v>
      </c>
      <c r="DF84" s="724">
        <v>0</v>
      </c>
      <c r="DG84" s="722">
        <v>0</v>
      </c>
      <c r="DH84" s="723">
        <v>0</v>
      </c>
      <c r="DI84" s="723">
        <v>0</v>
      </c>
      <c r="DJ84" s="510"/>
      <c r="DK84" s="510"/>
      <c r="DL84" s="510"/>
      <c r="DM84" s="510"/>
      <c r="DN84" s="510"/>
      <c r="DO84" s="510"/>
      <c r="DP84" s="511"/>
      <c r="DQ84" s="509"/>
      <c r="DR84" s="510"/>
      <c r="DS84" s="510"/>
      <c r="DT84" s="510"/>
      <c r="DU84" s="510"/>
      <c r="DV84" s="510"/>
      <c r="DW84" s="510"/>
      <c r="DX84" s="510"/>
      <c r="DY84" s="510"/>
      <c r="DZ84" s="511"/>
      <c r="EA84" s="509"/>
      <c r="EB84" s="510"/>
      <c r="EC84" s="510"/>
      <c r="ED84" s="510"/>
      <c r="EE84" s="510"/>
      <c r="EF84" s="510"/>
      <c r="EG84" s="510"/>
      <c r="EH84" s="510"/>
      <c r="EI84" s="510"/>
      <c r="EJ84" s="511"/>
      <c r="EK84" s="509"/>
      <c r="EL84" s="510"/>
      <c r="EM84" s="510"/>
      <c r="EN84" s="510"/>
      <c r="EO84" s="510"/>
      <c r="EP84" s="510"/>
      <c r="EQ84" s="510"/>
      <c r="ER84" s="510"/>
      <c r="ES84" s="510"/>
      <c r="ET84" s="511"/>
      <c r="EU84" s="509"/>
      <c r="EV84" s="510"/>
      <c r="EW84" s="510"/>
      <c r="EX84" s="510"/>
      <c r="EY84" s="510"/>
      <c r="EZ84" s="510"/>
      <c r="FA84" s="510"/>
      <c r="FB84" s="510"/>
      <c r="FC84" s="510"/>
      <c r="FD84" s="511"/>
      <c r="FE84" s="509"/>
      <c r="FF84" s="510"/>
      <c r="FG84" s="510"/>
      <c r="FH84" s="510"/>
      <c r="FI84" s="510"/>
      <c r="FJ84" s="510"/>
      <c r="FK84" s="510"/>
      <c r="FL84" s="510"/>
      <c r="FM84" s="510"/>
      <c r="FN84" s="511"/>
      <c r="FO84" s="509"/>
      <c r="FP84" s="510"/>
      <c r="FQ84" s="510"/>
      <c r="FR84" s="510"/>
      <c r="FS84" s="510"/>
      <c r="FT84" s="510"/>
      <c r="FU84" s="510"/>
      <c r="FV84" s="510"/>
      <c r="FW84" s="510"/>
      <c r="FX84" s="511"/>
      <c r="FY84" s="509"/>
      <c r="FZ84" s="510"/>
      <c r="GA84" s="510"/>
      <c r="GB84" s="510"/>
      <c r="GC84" s="510"/>
      <c r="GD84" s="510"/>
      <c r="GE84" s="510"/>
      <c r="GF84" s="510"/>
      <c r="GG84" s="510"/>
      <c r="GH84" s="511"/>
      <c r="GI84" s="509"/>
      <c r="GJ84" s="510"/>
      <c r="GK84" s="510"/>
      <c r="GL84" s="510"/>
      <c r="GM84" s="510"/>
      <c r="GN84" s="510"/>
      <c r="GO84" s="510"/>
      <c r="GP84" s="510"/>
      <c r="GQ84" s="510"/>
      <c r="GR84" s="511"/>
      <c r="GS84" s="509"/>
      <c r="GT84" s="510"/>
      <c r="GU84" s="510"/>
      <c r="GV84" s="510"/>
      <c r="GW84" s="510"/>
      <c r="GX84" s="510"/>
      <c r="GY84" s="510"/>
      <c r="GZ84" s="510"/>
      <c r="HA84" s="510"/>
      <c r="HB84" s="511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93"/>
        <v>165</v>
      </c>
      <c r="HN84" s="281">
        <f t="shared" si="95"/>
        <v>740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1" t="e">
        <f t="shared" ref="HP84:HP111" si="96">+SUM(HO81:HO84)</f>
        <v>#REF!</v>
      </c>
      <c r="HQ84" s="84"/>
      <c r="HR84" s="282">
        <f t="shared" ref="HR84:HR111" si="97">+K84+U84+AE84+AO84+AY84+BI84+BS84+CC84+CM84+CW84+DG84+DQ84+EA84+EK84+EU84+FE84+FO84+FY84+GI84+GS84</f>
        <v>112</v>
      </c>
      <c r="HS84" s="282">
        <f t="shared" ref="HS84:HS111" si="98">+L84+V84+AF84+AP84+AZ84+BJ84+BT84+CD84+CN84+CX84+DH84+DR84+EB84+EL84+EV84+FF84+FP84+FZ84+GJ84+GT84</f>
        <v>22</v>
      </c>
      <c r="HT84" s="282">
        <f t="shared" ref="HT84:HT111" si="99">+M84+W84+AG84+AQ84+BA84+BK84+BU84+CE84+CO84+CY84+DI84+DS84+EC84+EM84+EW84+FG84+FQ84+GA84+GK84+GU84</f>
        <v>31</v>
      </c>
      <c r="HU84" s="282">
        <f t="shared" ref="HU84:HU111" si="100">+N84+X84+AH84+AR84+BB84+BL84+BV84+CF84+CP84+CZ84+DJ84+DT84+ED84+EN84+EX84+FH84+FR84+GB84+GL84+GV84</f>
        <v>0</v>
      </c>
      <c r="HV84" s="282">
        <f t="shared" ref="HV84:HV111" si="101">+O84+Y84+AI84+AS84+BC84+BM84+BW84+CG84+CQ84+DA84+DK84+DU84+EE84+EO84+EY84+FI84+FS84+GC84+GM84+GW84</f>
        <v>0</v>
      </c>
      <c r="HW84" s="282">
        <f t="shared" ref="HW84:HW111" si="102">+P84+Z84+AJ84+AT84+BD84+BN84+BX84+CH84+CR84+DB84+DL84+DV84+EF84+EP84+EZ84+FJ84+FT84+GD84+GN84+GX84</f>
        <v>0</v>
      </c>
      <c r="HX84" s="282">
        <f t="shared" ref="HX84:HX111" si="103">+Q84+AA84+AK84+AU84+BE84+BO84+BY84+CI84+CS84+DC84+DM84+DW84+EG84+EQ84+FA84+FK84+FU84+GE84+GO84+GY84</f>
        <v>0</v>
      </c>
      <c r="HY84" s="282">
        <f t="shared" ref="HY84:HY111" si="104">+R84+AB84+AL84+AV84+BF84+BP84+BZ84+CJ84+CT84+DD84+DN84+DX84+EH84+ER84+FB84+FL84+FV84+GF84+GP84+GZ84</f>
        <v>0</v>
      </c>
      <c r="HZ84" s="282">
        <f t="shared" ref="HZ84:HZ111" si="105">+S84+AC84+AM84+AW84+BG84+BQ84+CA84+CK84+CU84+DE84+DO84+DY84+EI84+ES84+FC84+FM84+FW84+GG84+GQ84+HA84</f>
        <v>0</v>
      </c>
      <c r="IA84" s="282">
        <f t="shared" ref="IA84:IA111" si="106">+T84+AD84+AN84+AX84+BH84+BR84+CB84+CL84+CV84+DF84+DP84+DZ84+EJ84+ET84+FD84+FN84+FX84+GH84+GR84+HB84</f>
        <v>0</v>
      </c>
      <c r="IK84" s="98" t="e">
        <f t="shared" si="94"/>
        <v>#REF!</v>
      </c>
    </row>
    <row r="85" spans="1:245" s="32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725">
        <v>34</v>
      </c>
      <c r="L85" s="710">
        <v>5</v>
      </c>
      <c r="M85" s="710">
        <v>4</v>
      </c>
      <c r="N85" s="710">
        <v>0</v>
      </c>
      <c r="O85" s="710">
        <v>0</v>
      </c>
      <c r="P85" s="710">
        <v>0</v>
      </c>
      <c r="Q85" s="710">
        <v>0</v>
      </c>
      <c r="R85" s="710">
        <v>0</v>
      </c>
      <c r="S85" s="710">
        <v>0</v>
      </c>
      <c r="T85" s="726">
        <v>0</v>
      </c>
      <c r="U85" s="725">
        <v>32</v>
      </c>
      <c r="V85" s="710">
        <v>3</v>
      </c>
      <c r="W85" s="710">
        <v>3</v>
      </c>
      <c r="X85" s="710">
        <v>0</v>
      </c>
      <c r="Y85" s="710">
        <v>0</v>
      </c>
      <c r="Z85" s="710">
        <v>0</v>
      </c>
      <c r="AA85" s="710">
        <v>0</v>
      </c>
      <c r="AB85" s="710">
        <v>0</v>
      </c>
      <c r="AC85" s="710">
        <v>0</v>
      </c>
      <c r="AD85" s="726">
        <v>0</v>
      </c>
      <c r="AE85" s="725">
        <v>4</v>
      </c>
      <c r="AF85" s="710">
        <v>3</v>
      </c>
      <c r="AG85" s="710">
        <v>0</v>
      </c>
      <c r="AH85" s="710">
        <v>0</v>
      </c>
      <c r="AI85" s="710">
        <v>0</v>
      </c>
      <c r="AJ85" s="710">
        <v>0</v>
      </c>
      <c r="AK85" s="710">
        <v>0</v>
      </c>
      <c r="AL85" s="710">
        <v>0</v>
      </c>
      <c r="AM85" s="710">
        <v>0</v>
      </c>
      <c r="AN85" s="726">
        <v>0</v>
      </c>
      <c r="AO85" s="725">
        <v>12</v>
      </c>
      <c r="AP85" s="710">
        <v>2</v>
      </c>
      <c r="AQ85" s="710">
        <v>1</v>
      </c>
      <c r="AR85" s="710">
        <v>0</v>
      </c>
      <c r="AS85" s="710">
        <v>0</v>
      </c>
      <c r="AT85" s="710">
        <v>0</v>
      </c>
      <c r="AU85" s="710">
        <v>0</v>
      </c>
      <c r="AV85" s="710">
        <v>0</v>
      </c>
      <c r="AW85" s="710">
        <v>0</v>
      </c>
      <c r="AX85" s="726">
        <v>0</v>
      </c>
      <c r="AY85" s="725">
        <v>13</v>
      </c>
      <c r="AZ85" s="710">
        <v>2</v>
      </c>
      <c r="BA85" s="710">
        <v>6</v>
      </c>
      <c r="BB85" s="710">
        <v>0</v>
      </c>
      <c r="BC85" s="710">
        <v>0</v>
      </c>
      <c r="BD85" s="710">
        <v>0</v>
      </c>
      <c r="BE85" s="710">
        <v>0</v>
      </c>
      <c r="BF85" s="710">
        <v>0</v>
      </c>
      <c r="BG85" s="710">
        <v>0</v>
      </c>
      <c r="BH85" s="726">
        <v>0</v>
      </c>
      <c r="BI85" s="725">
        <v>12</v>
      </c>
      <c r="BJ85" s="710">
        <v>0</v>
      </c>
      <c r="BK85" s="710">
        <v>2</v>
      </c>
      <c r="BL85" s="710">
        <v>0</v>
      </c>
      <c r="BM85" s="710">
        <v>0</v>
      </c>
      <c r="BN85" s="710">
        <v>0</v>
      </c>
      <c r="BO85" s="710">
        <v>0</v>
      </c>
      <c r="BP85" s="710">
        <v>0</v>
      </c>
      <c r="BQ85" s="710">
        <v>0</v>
      </c>
      <c r="BR85" s="726">
        <v>0</v>
      </c>
      <c r="BS85" s="725">
        <v>13</v>
      </c>
      <c r="BT85" s="710">
        <v>6</v>
      </c>
      <c r="BU85" s="710">
        <v>23</v>
      </c>
      <c r="BV85" s="710">
        <v>0</v>
      </c>
      <c r="BW85" s="710">
        <v>0</v>
      </c>
      <c r="BX85" s="710">
        <v>0</v>
      </c>
      <c r="BY85" s="710">
        <v>0</v>
      </c>
      <c r="BZ85" s="710">
        <v>0</v>
      </c>
      <c r="CA85" s="710">
        <v>0</v>
      </c>
      <c r="CB85" s="726">
        <v>0</v>
      </c>
      <c r="CC85" s="725">
        <v>0</v>
      </c>
      <c r="CD85" s="710">
        <v>1</v>
      </c>
      <c r="CE85" s="710">
        <v>0</v>
      </c>
      <c r="CF85" s="710">
        <v>0</v>
      </c>
      <c r="CG85" s="710">
        <v>0</v>
      </c>
      <c r="CH85" s="710">
        <v>0</v>
      </c>
      <c r="CI85" s="710">
        <v>0</v>
      </c>
      <c r="CJ85" s="710">
        <v>0</v>
      </c>
      <c r="CK85" s="710">
        <v>0</v>
      </c>
      <c r="CL85" s="726">
        <v>0</v>
      </c>
      <c r="CM85" s="725">
        <v>6</v>
      </c>
      <c r="CN85" s="710">
        <v>2</v>
      </c>
      <c r="CO85" s="710">
        <v>1</v>
      </c>
      <c r="CP85" s="710">
        <v>0</v>
      </c>
      <c r="CQ85" s="710">
        <v>0</v>
      </c>
      <c r="CR85" s="710">
        <v>0</v>
      </c>
      <c r="CS85" s="710">
        <v>0</v>
      </c>
      <c r="CT85" s="710">
        <v>0</v>
      </c>
      <c r="CU85" s="710">
        <v>0</v>
      </c>
      <c r="CV85" s="726">
        <v>0</v>
      </c>
      <c r="CW85" s="725">
        <v>1</v>
      </c>
      <c r="CX85" s="710">
        <v>0</v>
      </c>
      <c r="CY85" s="710">
        <v>0</v>
      </c>
      <c r="CZ85" s="710">
        <v>0</v>
      </c>
      <c r="DA85" s="710">
        <v>0</v>
      </c>
      <c r="DB85" s="710">
        <v>0</v>
      </c>
      <c r="DC85" s="710">
        <v>0</v>
      </c>
      <c r="DD85" s="710">
        <v>0</v>
      </c>
      <c r="DE85" s="710">
        <v>0</v>
      </c>
      <c r="DF85" s="726">
        <v>0</v>
      </c>
      <c r="DG85" s="725">
        <v>1</v>
      </c>
      <c r="DH85" s="710">
        <v>0</v>
      </c>
      <c r="DI85" s="710">
        <v>0</v>
      </c>
      <c r="DJ85" s="513"/>
      <c r="DK85" s="513"/>
      <c r="DL85" s="513"/>
      <c r="DM85" s="513"/>
      <c r="DN85" s="513"/>
      <c r="DO85" s="513"/>
      <c r="DP85" s="514"/>
      <c r="DQ85" s="512"/>
      <c r="DR85" s="513"/>
      <c r="DS85" s="513"/>
      <c r="DT85" s="513"/>
      <c r="DU85" s="513"/>
      <c r="DV85" s="513"/>
      <c r="DW85" s="513"/>
      <c r="DX85" s="513"/>
      <c r="DY85" s="513"/>
      <c r="DZ85" s="514"/>
      <c r="EA85" s="512"/>
      <c r="EB85" s="513"/>
      <c r="EC85" s="513"/>
      <c r="ED85" s="513"/>
      <c r="EE85" s="513"/>
      <c r="EF85" s="513"/>
      <c r="EG85" s="513"/>
      <c r="EH85" s="513"/>
      <c r="EI85" s="513"/>
      <c r="EJ85" s="514"/>
      <c r="EK85" s="512"/>
      <c r="EL85" s="513"/>
      <c r="EM85" s="513"/>
      <c r="EN85" s="513"/>
      <c r="EO85" s="513"/>
      <c r="EP85" s="513"/>
      <c r="EQ85" s="513"/>
      <c r="ER85" s="513"/>
      <c r="ES85" s="513"/>
      <c r="ET85" s="514"/>
      <c r="EU85" s="512"/>
      <c r="EV85" s="513"/>
      <c r="EW85" s="513"/>
      <c r="EX85" s="513"/>
      <c r="EY85" s="513"/>
      <c r="EZ85" s="513"/>
      <c r="FA85" s="513"/>
      <c r="FB85" s="513"/>
      <c r="FC85" s="513"/>
      <c r="FD85" s="514"/>
      <c r="FE85" s="512"/>
      <c r="FF85" s="513"/>
      <c r="FG85" s="513"/>
      <c r="FH85" s="513"/>
      <c r="FI85" s="513"/>
      <c r="FJ85" s="513"/>
      <c r="FK85" s="513"/>
      <c r="FL85" s="513"/>
      <c r="FM85" s="513"/>
      <c r="FN85" s="514"/>
      <c r="FO85" s="512"/>
      <c r="FP85" s="513"/>
      <c r="FQ85" s="513"/>
      <c r="FR85" s="513"/>
      <c r="FS85" s="513"/>
      <c r="FT85" s="513"/>
      <c r="FU85" s="513"/>
      <c r="FV85" s="513"/>
      <c r="FW85" s="513"/>
      <c r="FX85" s="514"/>
      <c r="FY85" s="512"/>
      <c r="FZ85" s="513"/>
      <c r="GA85" s="513"/>
      <c r="GB85" s="513"/>
      <c r="GC85" s="513"/>
      <c r="GD85" s="513"/>
      <c r="GE85" s="513"/>
      <c r="GF85" s="513"/>
      <c r="GG85" s="513"/>
      <c r="GH85" s="514"/>
      <c r="GI85" s="512"/>
      <c r="GJ85" s="513"/>
      <c r="GK85" s="513"/>
      <c r="GL85" s="513"/>
      <c r="GM85" s="513"/>
      <c r="GN85" s="513"/>
      <c r="GO85" s="513"/>
      <c r="GP85" s="513"/>
      <c r="GQ85" s="513"/>
      <c r="GR85" s="514"/>
      <c r="GS85" s="512"/>
      <c r="GT85" s="513"/>
      <c r="GU85" s="513"/>
      <c r="GV85" s="513"/>
      <c r="GW85" s="513"/>
      <c r="GX85" s="513"/>
      <c r="GY85" s="513"/>
      <c r="GZ85" s="513"/>
      <c r="HA85" s="513"/>
      <c r="HB85" s="514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93"/>
        <v>192</v>
      </c>
      <c r="HN85" s="83">
        <f t="shared" si="95"/>
        <v>734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96"/>
        <v>#REF!</v>
      </c>
      <c r="HQ85" s="84"/>
      <c r="HR85" s="85">
        <f t="shared" si="97"/>
        <v>128</v>
      </c>
      <c r="HS85" s="85">
        <f t="shared" si="98"/>
        <v>24</v>
      </c>
      <c r="HT85" s="85">
        <f t="shared" si="99"/>
        <v>40</v>
      </c>
      <c r="HU85" s="85">
        <f t="shared" si="100"/>
        <v>0</v>
      </c>
      <c r="HV85" s="85">
        <f t="shared" si="101"/>
        <v>0</v>
      </c>
      <c r="HW85" s="85">
        <f t="shared" si="102"/>
        <v>0</v>
      </c>
      <c r="HX85" s="85">
        <f t="shared" si="103"/>
        <v>0</v>
      </c>
      <c r="HY85" s="85">
        <f t="shared" si="104"/>
        <v>0</v>
      </c>
      <c r="HZ85" s="85">
        <f t="shared" si="105"/>
        <v>0</v>
      </c>
      <c r="IA85" s="85">
        <f t="shared" si="106"/>
        <v>0</v>
      </c>
      <c r="IK85" s="98" t="e">
        <f t="shared" si="94"/>
        <v>#REF!</v>
      </c>
    </row>
    <row r="86" spans="1:245" s="32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764">
        <v>34</v>
      </c>
      <c r="L86" s="709">
        <v>2</v>
      </c>
      <c r="M86" s="709">
        <v>6</v>
      </c>
      <c r="N86" s="710">
        <v>0</v>
      </c>
      <c r="O86" s="710">
        <v>0</v>
      </c>
      <c r="P86" s="710">
        <v>0</v>
      </c>
      <c r="Q86" s="710">
        <v>0</v>
      </c>
      <c r="R86" s="710">
        <v>0</v>
      </c>
      <c r="S86" s="710">
        <v>0</v>
      </c>
      <c r="T86" s="726">
        <v>0</v>
      </c>
      <c r="U86" s="764">
        <v>30</v>
      </c>
      <c r="V86" s="709">
        <v>2</v>
      </c>
      <c r="W86" s="709">
        <v>4</v>
      </c>
      <c r="X86" s="710">
        <v>0</v>
      </c>
      <c r="Y86" s="710">
        <v>0</v>
      </c>
      <c r="Z86" s="710">
        <v>0</v>
      </c>
      <c r="AA86" s="710">
        <v>0</v>
      </c>
      <c r="AB86" s="710">
        <v>0</v>
      </c>
      <c r="AC86" s="710">
        <v>0</v>
      </c>
      <c r="AD86" s="726">
        <v>0</v>
      </c>
      <c r="AE86" s="764">
        <v>7</v>
      </c>
      <c r="AF86" s="709">
        <v>1</v>
      </c>
      <c r="AG86" s="709">
        <v>1</v>
      </c>
      <c r="AH86" s="710">
        <v>0</v>
      </c>
      <c r="AI86" s="710">
        <v>0</v>
      </c>
      <c r="AJ86" s="710">
        <v>0</v>
      </c>
      <c r="AK86" s="710">
        <v>0</v>
      </c>
      <c r="AL86" s="710">
        <v>0</v>
      </c>
      <c r="AM86" s="710">
        <v>0</v>
      </c>
      <c r="AN86" s="726">
        <v>0</v>
      </c>
      <c r="AO86" s="764">
        <v>13</v>
      </c>
      <c r="AP86" s="709">
        <v>0</v>
      </c>
      <c r="AQ86" s="709">
        <v>0</v>
      </c>
      <c r="AR86" s="710">
        <v>0</v>
      </c>
      <c r="AS86" s="710">
        <v>0</v>
      </c>
      <c r="AT86" s="710">
        <v>0</v>
      </c>
      <c r="AU86" s="710">
        <v>0</v>
      </c>
      <c r="AV86" s="710">
        <v>0</v>
      </c>
      <c r="AW86" s="710">
        <v>0</v>
      </c>
      <c r="AX86" s="726">
        <v>0</v>
      </c>
      <c r="AY86" s="764">
        <v>13</v>
      </c>
      <c r="AZ86" s="709">
        <v>2</v>
      </c>
      <c r="BA86" s="709">
        <v>7</v>
      </c>
      <c r="BB86" s="710">
        <v>0</v>
      </c>
      <c r="BC86" s="710">
        <v>0</v>
      </c>
      <c r="BD86" s="710">
        <v>0</v>
      </c>
      <c r="BE86" s="710">
        <v>0</v>
      </c>
      <c r="BF86" s="710">
        <v>0</v>
      </c>
      <c r="BG86" s="710">
        <v>0</v>
      </c>
      <c r="BH86" s="726">
        <v>0</v>
      </c>
      <c r="BI86" s="764">
        <v>13</v>
      </c>
      <c r="BJ86" s="709">
        <v>0</v>
      </c>
      <c r="BK86" s="709">
        <v>0</v>
      </c>
      <c r="BL86" s="710">
        <v>0</v>
      </c>
      <c r="BM86" s="710">
        <v>0</v>
      </c>
      <c r="BN86" s="710">
        <v>0</v>
      </c>
      <c r="BO86" s="710">
        <v>0</v>
      </c>
      <c r="BP86" s="710">
        <v>0</v>
      </c>
      <c r="BQ86" s="710">
        <v>0</v>
      </c>
      <c r="BR86" s="726">
        <v>0</v>
      </c>
      <c r="BS86" s="764">
        <v>9</v>
      </c>
      <c r="BT86" s="709">
        <v>5</v>
      </c>
      <c r="BU86" s="709">
        <v>16</v>
      </c>
      <c r="BV86" s="710">
        <v>0</v>
      </c>
      <c r="BW86" s="710">
        <v>0</v>
      </c>
      <c r="BX86" s="710">
        <v>0</v>
      </c>
      <c r="BY86" s="710">
        <v>0</v>
      </c>
      <c r="BZ86" s="710">
        <v>0</v>
      </c>
      <c r="CA86" s="710">
        <v>0</v>
      </c>
      <c r="CB86" s="726">
        <v>0</v>
      </c>
      <c r="CC86" s="764">
        <v>0</v>
      </c>
      <c r="CD86" s="709">
        <v>1</v>
      </c>
      <c r="CE86" s="709">
        <v>0</v>
      </c>
      <c r="CF86" s="710">
        <v>0</v>
      </c>
      <c r="CG86" s="710">
        <v>0</v>
      </c>
      <c r="CH86" s="710">
        <v>0</v>
      </c>
      <c r="CI86" s="710">
        <v>0</v>
      </c>
      <c r="CJ86" s="710">
        <v>0</v>
      </c>
      <c r="CK86" s="710">
        <v>0</v>
      </c>
      <c r="CL86" s="726">
        <v>0</v>
      </c>
      <c r="CM86" s="764">
        <v>8</v>
      </c>
      <c r="CN86" s="709">
        <v>0</v>
      </c>
      <c r="CO86" s="709">
        <v>0</v>
      </c>
      <c r="CP86" s="710">
        <v>0</v>
      </c>
      <c r="CQ86" s="710">
        <v>0</v>
      </c>
      <c r="CR86" s="710">
        <v>0</v>
      </c>
      <c r="CS86" s="710">
        <v>0</v>
      </c>
      <c r="CT86" s="710">
        <v>0</v>
      </c>
      <c r="CU86" s="710">
        <v>0</v>
      </c>
      <c r="CV86" s="726">
        <v>0</v>
      </c>
      <c r="CW86" s="764">
        <v>2</v>
      </c>
      <c r="CX86" s="709">
        <v>0</v>
      </c>
      <c r="CY86" s="709">
        <v>0</v>
      </c>
      <c r="CZ86" s="710">
        <v>0</v>
      </c>
      <c r="DA86" s="710">
        <v>0</v>
      </c>
      <c r="DB86" s="710">
        <v>0</v>
      </c>
      <c r="DC86" s="710">
        <v>0</v>
      </c>
      <c r="DD86" s="710">
        <v>0</v>
      </c>
      <c r="DE86" s="710">
        <v>0</v>
      </c>
      <c r="DF86" s="726">
        <v>0</v>
      </c>
      <c r="DG86" s="764">
        <v>1</v>
      </c>
      <c r="DH86" s="709">
        <v>0</v>
      </c>
      <c r="DI86" s="709">
        <v>0</v>
      </c>
      <c r="DJ86" s="513"/>
      <c r="DK86" s="513"/>
      <c r="DL86" s="513"/>
      <c r="DM86" s="513"/>
      <c r="DN86" s="513"/>
      <c r="DO86" s="513"/>
      <c r="DP86" s="514"/>
      <c r="DQ86" s="560"/>
      <c r="DR86" s="561"/>
      <c r="DS86" s="561"/>
      <c r="DT86" s="513"/>
      <c r="DU86" s="513"/>
      <c r="DV86" s="513"/>
      <c r="DW86" s="513"/>
      <c r="DX86" s="513"/>
      <c r="DY86" s="513"/>
      <c r="DZ86" s="514"/>
      <c r="EA86" s="560"/>
      <c r="EB86" s="561"/>
      <c r="EC86" s="561"/>
      <c r="ED86" s="513"/>
      <c r="EE86" s="513"/>
      <c r="EF86" s="513"/>
      <c r="EG86" s="513"/>
      <c r="EH86" s="513"/>
      <c r="EI86" s="513"/>
      <c r="EJ86" s="514"/>
      <c r="EK86" s="560"/>
      <c r="EL86" s="561"/>
      <c r="EM86" s="561"/>
      <c r="EN86" s="513"/>
      <c r="EO86" s="513"/>
      <c r="EP86" s="513"/>
      <c r="EQ86" s="513"/>
      <c r="ER86" s="513"/>
      <c r="ES86" s="513"/>
      <c r="ET86" s="514"/>
      <c r="EU86" s="560"/>
      <c r="EV86" s="561"/>
      <c r="EW86" s="561"/>
      <c r="EX86" s="513"/>
      <c r="EY86" s="513"/>
      <c r="EZ86" s="513"/>
      <c r="FA86" s="513"/>
      <c r="FB86" s="513"/>
      <c r="FC86" s="513"/>
      <c r="FD86" s="514"/>
      <c r="FE86" s="560"/>
      <c r="FF86" s="561"/>
      <c r="FG86" s="561"/>
      <c r="FH86" s="513"/>
      <c r="FI86" s="513"/>
      <c r="FJ86" s="513"/>
      <c r="FK86" s="513"/>
      <c r="FL86" s="513"/>
      <c r="FM86" s="513"/>
      <c r="FN86" s="514"/>
      <c r="FO86" s="560"/>
      <c r="FP86" s="561"/>
      <c r="FQ86" s="561"/>
      <c r="FR86" s="513"/>
      <c r="FS86" s="513"/>
      <c r="FT86" s="513"/>
      <c r="FU86" s="513"/>
      <c r="FV86" s="513"/>
      <c r="FW86" s="513"/>
      <c r="FX86" s="514"/>
      <c r="FY86" s="560"/>
      <c r="FZ86" s="561"/>
      <c r="GA86" s="561"/>
      <c r="GB86" s="513"/>
      <c r="GC86" s="513"/>
      <c r="GD86" s="513"/>
      <c r="GE86" s="513"/>
      <c r="GF86" s="513"/>
      <c r="GG86" s="513"/>
      <c r="GH86" s="514"/>
      <c r="GI86" s="560"/>
      <c r="GJ86" s="561"/>
      <c r="GK86" s="561"/>
      <c r="GL86" s="513"/>
      <c r="GM86" s="513"/>
      <c r="GN86" s="513"/>
      <c r="GO86" s="513"/>
      <c r="GP86" s="513"/>
      <c r="GQ86" s="513"/>
      <c r="GR86" s="514"/>
      <c r="GS86" s="560"/>
      <c r="GT86" s="561"/>
      <c r="GU86" s="561"/>
      <c r="GV86" s="513"/>
      <c r="GW86" s="513"/>
      <c r="GX86" s="513"/>
      <c r="GY86" s="513"/>
      <c r="GZ86" s="513"/>
      <c r="HA86" s="513"/>
      <c r="HB86" s="514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93"/>
        <v>177</v>
      </c>
      <c r="HN86" s="83">
        <f t="shared" si="95"/>
        <v>712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96"/>
        <v>#REF!</v>
      </c>
      <c r="HQ86" s="84"/>
      <c r="HR86" s="85">
        <f t="shared" si="97"/>
        <v>130</v>
      </c>
      <c r="HS86" s="85">
        <f t="shared" si="98"/>
        <v>13</v>
      </c>
      <c r="HT86" s="85">
        <f t="shared" si="99"/>
        <v>34</v>
      </c>
      <c r="HU86" s="85">
        <f t="shared" si="100"/>
        <v>0</v>
      </c>
      <c r="HV86" s="85">
        <f t="shared" si="101"/>
        <v>0</v>
      </c>
      <c r="HW86" s="85">
        <f t="shared" si="102"/>
        <v>0</v>
      </c>
      <c r="HX86" s="85">
        <f t="shared" si="103"/>
        <v>0</v>
      </c>
      <c r="HY86" s="85">
        <f t="shared" si="104"/>
        <v>0</v>
      </c>
      <c r="HZ86" s="85">
        <f t="shared" si="105"/>
        <v>0</v>
      </c>
      <c r="IA86" s="85">
        <f t="shared" si="106"/>
        <v>0</v>
      </c>
      <c r="IK86" s="98" t="e">
        <f t="shared" si="94"/>
        <v>#REF!</v>
      </c>
    </row>
    <row r="87" spans="1:245" s="32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0" t="s">
        <v>69</v>
      </c>
      <c r="K87" s="765">
        <v>30</v>
      </c>
      <c r="L87" s="766">
        <v>6</v>
      </c>
      <c r="M87" s="766">
        <v>9</v>
      </c>
      <c r="N87" s="766">
        <v>0</v>
      </c>
      <c r="O87" s="766">
        <v>0</v>
      </c>
      <c r="P87" s="766">
        <v>0</v>
      </c>
      <c r="Q87" s="766">
        <v>0</v>
      </c>
      <c r="R87" s="766">
        <v>0</v>
      </c>
      <c r="S87" s="766">
        <v>0</v>
      </c>
      <c r="T87" s="729">
        <v>0</v>
      </c>
      <c r="U87" s="765">
        <v>24</v>
      </c>
      <c r="V87" s="766">
        <v>4</v>
      </c>
      <c r="W87" s="766">
        <v>3</v>
      </c>
      <c r="X87" s="728">
        <v>0</v>
      </c>
      <c r="Y87" s="728">
        <v>0</v>
      </c>
      <c r="Z87" s="728">
        <v>0</v>
      </c>
      <c r="AA87" s="728">
        <v>0</v>
      </c>
      <c r="AB87" s="728">
        <v>0</v>
      </c>
      <c r="AC87" s="728">
        <v>0</v>
      </c>
      <c r="AD87" s="729">
        <v>0</v>
      </c>
      <c r="AE87" s="765">
        <v>3</v>
      </c>
      <c r="AF87" s="766">
        <v>2</v>
      </c>
      <c r="AG87" s="766">
        <v>2</v>
      </c>
      <c r="AH87" s="728">
        <v>0</v>
      </c>
      <c r="AI87" s="728">
        <v>0</v>
      </c>
      <c r="AJ87" s="728">
        <v>0</v>
      </c>
      <c r="AK87" s="728">
        <v>0</v>
      </c>
      <c r="AL87" s="728">
        <v>0</v>
      </c>
      <c r="AM87" s="728">
        <v>0</v>
      </c>
      <c r="AN87" s="729">
        <v>0</v>
      </c>
      <c r="AO87" s="765">
        <v>6</v>
      </c>
      <c r="AP87" s="766">
        <v>0</v>
      </c>
      <c r="AQ87" s="766">
        <v>2</v>
      </c>
      <c r="AR87" s="728">
        <v>0</v>
      </c>
      <c r="AS87" s="728">
        <v>0</v>
      </c>
      <c r="AT87" s="728">
        <v>0</v>
      </c>
      <c r="AU87" s="728">
        <v>0</v>
      </c>
      <c r="AV87" s="728">
        <v>0</v>
      </c>
      <c r="AW87" s="728">
        <v>0</v>
      </c>
      <c r="AX87" s="729">
        <v>0</v>
      </c>
      <c r="AY87" s="765">
        <v>12</v>
      </c>
      <c r="AZ87" s="766">
        <v>1</v>
      </c>
      <c r="BA87" s="766">
        <v>8</v>
      </c>
      <c r="BB87" s="728">
        <v>0</v>
      </c>
      <c r="BC87" s="728">
        <v>0</v>
      </c>
      <c r="BD87" s="728">
        <v>0</v>
      </c>
      <c r="BE87" s="728">
        <v>0</v>
      </c>
      <c r="BF87" s="728">
        <v>0</v>
      </c>
      <c r="BG87" s="728">
        <v>0</v>
      </c>
      <c r="BH87" s="729">
        <v>0</v>
      </c>
      <c r="BI87" s="765">
        <v>8</v>
      </c>
      <c r="BJ87" s="766">
        <v>0</v>
      </c>
      <c r="BK87" s="766">
        <v>2</v>
      </c>
      <c r="BL87" s="728">
        <v>0</v>
      </c>
      <c r="BM87" s="728">
        <v>0</v>
      </c>
      <c r="BN87" s="728">
        <v>0</v>
      </c>
      <c r="BO87" s="728">
        <v>0</v>
      </c>
      <c r="BP87" s="728">
        <v>0</v>
      </c>
      <c r="BQ87" s="728">
        <v>0</v>
      </c>
      <c r="BR87" s="729">
        <v>0</v>
      </c>
      <c r="BS87" s="765">
        <v>6</v>
      </c>
      <c r="BT87" s="766">
        <v>2</v>
      </c>
      <c r="BU87" s="766">
        <v>23</v>
      </c>
      <c r="BV87" s="728">
        <v>0</v>
      </c>
      <c r="BW87" s="728">
        <v>0</v>
      </c>
      <c r="BX87" s="728">
        <v>0</v>
      </c>
      <c r="BY87" s="728">
        <v>0</v>
      </c>
      <c r="BZ87" s="728">
        <v>0</v>
      </c>
      <c r="CA87" s="728">
        <v>0</v>
      </c>
      <c r="CB87" s="729">
        <v>0</v>
      </c>
      <c r="CC87" s="765">
        <v>1</v>
      </c>
      <c r="CD87" s="766">
        <v>2</v>
      </c>
      <c r="CE87" s="766">
        <v>1</v>
      </c>
      <c r="CF87" s="728">
        <v>0</v>
      </c>
      <c r="CG87" s="728">
        <v>0</v>
      </c>
      <c r="CH87" s="728">
        <v>0</v>
      </c>
      <c r="CI87" s="728">
        <v>0</v>
      </c>
      <c r="CJ87" s="728">
        <v>0</v>
      </c>
      <c r="CK87" s="728">
        <v>0</v>
      </c>
      <c r="CL87" s="729">
        <v>0</v>
      </c>
      <c r="CM87" s="765">
        <v>3</v>
      </c>
      <c r="CN87" s="766">
        <v>0</v>
      </c>
      <c r="CO87" s="766">
        <v>0</v>
      </c>
      <c r="CP87" s="728">
        <v>0</v>
      </c>
      <c r="CQ87" s="728">
        <v>0</v>
      </c>
      <c r="CR87" s="728">
        <v>0</v>
      </c>
      <c r="CS87" s="728">
        <v>0</v>
      </c>
      <c r="CT87" s="728">
        <v>0</v>
      </c>
      <c r="CU87" s="728">
        <v>0</v>
      </c>
      <c r="CV87" s="729">
        <v>0</v>
      </c>
      <c r="CW87" s="765">
        <v>2</v>
      </c>
      <c r="CX87" s="766">
        <v>0</v>
      </c>
      <c r="CY87" s="766">
        <v>0</v>
      </c>
      <c r="CZ87" s="728">
        <v>0</v>
      </c>
      <c r="DA87" s="728">
        <v>0</v>
      </c>
      <c r="DB87" s="728">
        <v>0</v>
      </c>
      <c r="DC87" s="728">
        <v>0</v>
      </c>
      <c r="DD87" s="728">
        <v>0</v>
      </c>
      <c r="DE87" s="728">
        <v>0</v>
      </c>
      <c r="DF87" s="729">
        <v>0</v>
      </c>
      <c r="DG87" s="765">
        <v>2</v>
      </c>
      <c r="DH87" s="766">
        <v>0</v>
      </c>
      <c r="DI87" s="766">
        <v>0</v>
      </c>
      <c r="DJ87" s="516"/>
      <c r="DK87" s="516"/>
      <c r="DL87" s="516"/>
      <c r="DM87" s="516"/>
      <c r="DN87" s="516"/>
      <c r="DO87" s="516"/>
      <c r="DP87" s="517"/>
      <c r="DQ87" s="563"/>
      <c r="DR87" s="564"/>
      <c r="DS87" s="564"/>
      <c r="DT87" s="516"/>
      <c r="DU87" s="516"/>
      <c r="DV87" s="516"/>
      <c r="DW87" s="516"/>
      <c r="DX87" s="516"/>
      <c r="DY87" s="516"/>
      <c r="DZ87" s="517"/>
      <c r="EA87" s="563"/>
      <c r="EB87" s="564"/>
      <c r="EC87" s="564"/>
      <c r="ED87" s="516"/>
      <c r="EE87" s="516"/>
      <c r="EF87" s="516"/>
      <c r="EG87" s="516"/>
      <c r="EH87" s="516"/>
      <c r="EI87" s="516"/>
      <c r="EJ87" s="517"/>
      <c r="EK87" s="563"/>
      <c r="EL87" s="564"/>
      <c r="EM87" s="564"/>
      <c r="EN87" s="516"/>
      <c r="EO87" s="516"/>
      <c r="EP87" s="516"/>
      <c r="EQ87" s="516"/>
      <c r="ER87" s="516"/>
      <c r="ES87" s="516"/>
      <c r="ET87" s="517"/>
      <c r="EU87" s="563"/>
      <c r="EV87" s="564"/>
      <c r="EW87" s="564"/>
      <c r="EX87" s="516"/>
      <c r="EY87" s="516"/>
      <c r="EZ87" s="516"/>
      <c r="FA87" s="516"/>
      <c r="FB87" s="516"/>
      <c r="FC87" s="516"/>
      <c r="FD87" s="517"/>
      <c r="FE87" s="563"/>
      <c r="FF87" s="564"/>
      <c r="FG87" s="564"/>
      <c r="FH87" s="516"/>
      <c r="FI87" s="516"/>
      <c r="FJ87" s="516"/>
      <c r="FK87" s="516"/>
      <c r="FL87" s="516"/>
      <c r="FM87" s="516"/>
      <c r="FN87" s="517"/>
      <c r="FO87" s="563"/>
      <c r="FP87" s="564"/>
      <c r="FQ87" s="564"/>
      <c r="FR87" s="516"/>
      <c r="FS87" s="516"/>
      <c r="FT87" s="516"/>
      <c r="FU87" s="516"/>
      <c r="FV87" s="516"/>
      <c r="FW87" s="516"/>
      <c r="FX87" s="517"/>
      <c r="FY87" s="563"/>
      <c r="FZ87" s="564"/>
      <c r="GA87" s="564"/>
      <c r="GB87" s="516"/>
      <c r="GC87" s="516"/>
      <c r="GD87" s="516"/>
      <c r="GE87" s="516"/>
      <c r="GF87" s="516"/>
      <c r="GG87" s="516"/>
      <c r="GH87" s="517"/>
      <c r="GI87" s="563"/>
      <c r="GJ87" s="564"/>
      <c r="GK87" s="564"/>
      <c r="GL87" s="516"/>
      <c r="GM87" s="516"/>
      <c r="GN87" s="516"/>
      <c r="GO87" s="516"/>
      <c r="GP87" s="516"/>
      <c r="GQ87" s="516"/>
      <c r="GR87" s="517"/>
      <c r="GS87" s="563"/>
      <c r="GT87" s="564"/>
      <c r="GU87" s="564"/>
      <c r="GV87" s="516"/>
      <c r="GW87" s="516"/>
      <c r="GX87" s="516"/>
      <c r="GY87" s="516"/>
      <c r="GZ87" s="516"/>
      <c r="HA87" s="516"/>
      <c r="HB87" s="517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93"/>
        <v>164</v>
      </c>
      <c r="HN87" s="283">
        <f t="shared" si="95"/>
        <v>698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3" t="e">
        <f t="shared" si="96"/>
        <v>#REF!</v>
      </c>
      <c r="HQ87" s="84"/>
      <c r="HR87" s="284">
        <f t="shared" si="97"/>
        <v>97</v>
      </c>
      <c r="HS87" s="284">
        <f t="shared" si="98"/>
        <v>17</v>
      </c>
      <c r="HT87" s="284">
        <f t="shared" si="99"/>
        <v>50</v>
      </c>
      <c r="HU87" s="284">
        <f t="shared" si="100"/>
        <v>0</v>
      </c>
      <c r="HV87" s="284">
        <f t="shared" si="101"/>
        <v>0</v>
      </c>
      <c r="HW87" s="284">
        <f t="shared" si="102"/>
        <v>0</v>
      </c>
      <c r="HX87" s="284">
        <f t="shared" si="103"/>
        <v>0</v>
      </c>
      <c r="HY87" s="284">
        <f t="shared" si="104"/>
        <v>0</v>
      </c>
      <c r="HZ87" s="284">
        <f t="shared" si="105"/>
        <v>0</v>
      </c>
      <c r="IA87" s="284">
        <f t="shared" si="106"/>
        <v>0</v>
      </c>
      <c r="IK87" s="98" t="e">
        <f t="shared" si="94"/>
        <v>#REF!</v>
      </c>
    </row>
    <row r="88" spans="1:245" s="32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1" t="s">
        <v>70</v>
      </c>
      <c r="K88" s="610"/>
      <c r="L88" s="611"/>
      <c r="M88" s="611"/>
      <c r="N88" s="611"/>
      <c r="O88" s="611"/>
      <c r="P88" s="611"/>
      <c r="Q88" s="611"/>
      <c r="R88" s="611"/>
      <c r="S88" s="611"/>
      <c r="T88" s="520"/>
      <c r="U88" s="610"/>
      <c r="V88" s="611"/>
      <c r="W88" s="611"/>
      <c r="X88" s="519"/>
      <c r="Y88" s="519"/>
      <c r="Z88" s="519"/>
      <c r="AA88" s="519"/>
      <c r="AB88" s="519"/>
      <c r="AC88" s="519"/>
      <c r="AD88" s="520"/>
      <c r="AE88" s="610"/>
      <c r="AF88" s="611"/>
      <c r="AG88" s="612"/>
      <c r="AH88" s="611"/>
      <c r="AI88" s="519"/>
      <c r="AJ88" s="519"/>
      <c r="AK88" s="519"/>
      <c r="AL88" s="519"/>
      <c r="AM88" s="519"/>
      <c r="AN88" s="520"/>
      <c r="AO88" s="610"/>
      <c r="AP88" s="611"/>
      <c r="AQ88" s="611"/>
      <c r="AR88" s="519"/>
      <c r="AS88" s="519"/>
      <c r="AT88" s="519"/>
      <c r="AU88" s="519"/>
      <c r="AV88" s="519"/>
      <c r="AW88" s="519"/>
      <c r="AX88" s="520"/>
      <c r="AY88" s="610"/>
      <c r="AZ88" s="611"/>
      <c r="BA88" s="611"/>
      <c r="BB88" s="611"/>
      <c r="BC88" s="519"/>
      <c r="BD88" s="519"/>
      <c r="BE88" s="519"/>
      <c r="BF88" s="519"/>
      <c r="BG88" s="519"/>
      <c r="BH88" s="520"/>
      <c r="BI88" s="610"/>
      <c r="BJ88" s="611"/>
      <c r="BK88" s="611"/>
      <c r="BL88" s="519"/>
      <c r="BM88" s="519"/>
      <c r="BN88" s="519"/>
      <c r="BO88" s="519"/>
      <c r="BP88" s="519"/>
      <c r="BQ88" s="519"/>
      <c r="BR88" s="520"/>
      <c r="BS88" s="610"/>
      <c r="BT88" s="611"/>
      <c r="BU88" s="611"/>
      <c r="BV88" s="519"/>
      <c r="BW88" s="519"/>
      <c r="BX88" s="519"/>
      <c r="BY88" s="519"/>
      <c r="BZ88" s="519"/>
      <c r="CA88" s="519"/>
      <c r="CB88" s="520"/>
      <c r="CC88" s="610"/>
      <c r="CD88" s="611"/>
      <c r="CE88" s="611"/>
      <c r="CF88" s="519"/>
      <c r="CG88" s="519"/>
      <c r="CH88" s="519"/>
      <c r="CI88" s="519"/>
      <c r="CJ88" s="519"/>
      <c r="CK88" s="519"/>
      <c r="CL88" s="520"/>
      <c r="CM88" s="610"/>
      <c r="CN88" s="611"/>
      <c r="CO88" s="611"/>
      <c r="CP88" s="519"/>
      <c r="CQ88" s="519"/>
      <c r="CR88" s="519"/>
      <c r="CS88" s="519"/>
      <c r="CT88" s="519"/>
      <c r="CU88" s="519"/>
      <c r="CV88" s="520"/>
      <c r="CW88" s="610"/>
      <c r="CX88" s="611"/>
      <c r="CY88" s="611"/>
      <c r="CZ88" s="519"/>
      <c r="DA88" s="519"/>
      <c r="DB88" s="519"/>
      <c r="DC88" s="519"/>
      <c r="DD88" s="519"/>
      <c r="DE88" s="519"/>
      <c r="DF88" s="520"/>
      <c r="DG88" s="610"/>
      <c r="DH88" s="611"/>
      <c r="DI88" s="611"/>
      <c r="DJ88" s="519"/>
      <c r="DK88" s="519"/>
      <c r="DL88" s="519"/>
      <c r="DM88" s="519"/>
      <c r="DN88" s="519"/>
      <c r="DO88" s="519"/>
      <c r="DP88" s="520"/>
      <c r="DQ88" s="610"/>
      <c r="DR88" s="611"/>
      <c r="DS88" s="611"/>
      <c r="DT88" s="519"/>
      <c r="DU88" s="519"/>
      <c r="DV88" s="519"/>
      <c r="DW88" s="519"/>
      <c r="DX88" s="519"/>
      <c r="DY88" s="519"/>
      <c r="DZ88" s="520"/>
      <c r="EA88" s="610"/>
      <c r="EB88" s="611"/>
      <c r="EC88" s="611"/>
      <c r="ED88" s="519"/>
      <c r="EE88" s="519"/>
      <c r="EF88" s="519"/>
      <c r="EG88" s="519"/>
      <c r="EH88" s="519"/>
      <c r="EI88" s="519"/>
      <c r="EJ88" s="520"/>
      <c r="EK88" s="610"/>
      <c r="EL88" s="611"/>
      <c r="EM88" s="611"/>
      <c r="EN88" s="519"/>
      <c r="EO88" s="519"/>
      <c r="EP88" s="519"/>
      <c r="EQ88" s="519"/>
      <c r="ER88" s="519"/>
      <c r="ES88" s="519"/>
      <c r="ET88" s="520"/>
      <c r="EU88" s="610"/>
      <c r="EV88" s="611"/>
      <c r="EW88" s="611"/>
      <c r="EX88" s="519"/>
      <c r="EY88" s="519"/>
      <c r="EZ88" s="519"/>
      <c r="FA88" s="519"/>
      <c r="FB88" s="519"/>
      <c r="FC88" s="519"/>
      <c r="FD88" s="520"/>
      <c r="FE88" s="610"/>
      <c r="FF88" s="611"/>
      <c r="FG88" s="611"/>
      <c r="FH88" s="519"/>
      <c r="FI88" s="519"/>
      <c r="FJ88" s="519"/>
      <c r="FK88" s="519"/>
      <c r="FL88" s="519"/>
      <c r="FM88" s="519"/>
      <c r="FN88" s="520"/>
      <c r="FO88" s="610"/>
      <c r="FP88" s="611"/>
      <c r="FQ88" s="611"/>
      <c r="FR88" s="519"/>
      <c r="FS88" s="519"/>
      <c r="FT88" s="519"/>
      <c r="FU88" s="519"/>
      <c r="FV88" s="519"/>
      <c r="FW88" s="519"/>
      <c r="FX88" s="520"/>
      <c r="FY88" s="610"/>
      <c r="FZ88" s="611"/>
      <c r="GA88" s="611"/>
      <c r="GB88" s="519"/>
      <c r="GC88" s="519"/>
      <c r="GD88" s="519"/>
      <c r="GE88" s="519"/>
      <c r="GF88" s="519"/>
      <c r="GG88" s="519"/>
      <c r="GH88" s="520"/>
      <c r="GI88" s="610"/>
      <c r="GJ88" s="611"/>
      <c r="GK88" s="611"/>
      <c r="GL88" s="519"/>
      <c r="GM88" s="519"/>
      <c r="GN88" s="519"/>
      <c r="GO88" s="519"/>
      <c r="GP88" s="519"/>
      <c r="GQ88" s="519"/>
      <c r="GR88" s="520"/>
      <c r="GS88" s="610"/>
      <c r="GT88" s="611"/>
      <c r="GU88" s="611"/>
      <c r="GV88" s="519"/>
      <c r="GW88" s="519"/>
      <c r="GX88" s="519"/>
      <c r="GY88" s="519"/>
      <c r="GZ88" s="519"/>
      <c r="HA88" s="519"/>
      <c r="HB88" s="520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93"/>
        <v>0</v>
      </c>
      <c r="HN88" s="281">
        <f t="shared" si="95"/>
        <v>533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1" t="e">
        <f t="shared" si="96"/>
        <v>#REF!</v>
      </c>
      <c r="HQ88" s="84"/>
      <c r="HR88" s="282">
        <f t="shared" si="97"/>
        <v>0</v>
      </c>
      <c r="HS88" s="282">
        <f t="shared" si="98"/>
        <v>0</v>
      </c>
      <c r="HT88" s="282">
        <f t="shared" si="99"/>
        <v>0</v>
      </c>
      <c r="HU88" s="282">
        <f t="shared" si="100"/>
        <v>0</v>
      </c>
      <c r="HV88" s="282">
        <f t="shared" si="101"/>
        <v>0</v>
      </c>
      <c r="HW88" s="282">
        <f t="shared" si="102"/>
        <v>0</v>
      </c>
      <c r="HX88" s="282">
        <f t="shared" si="103"/>
        <v>0</v>
      </c>
      <c r="HY88" s="282">
        <f t="shared" si="104"/>
        <v>0</v>
      </c>
      <c r="HZ88" s="282">
        <f t="shared" si="105"/>
        <v>0</v>
      </c>
      <c r="IA88" s="282">
        <f t="shared" si="106"/>
        <v>0</v>
      </c>
      <c r="IK88" s="98" t="e">
        <f t="shared" si="94"/>
        <v>#REF!</v>
      </c>
    </row>
    <row r="89" spans="1:245" s="32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13"/>
      <c r="L89" s="614"/>
      <c r="M89" s="614"/>
      <c r="N89" s="614"/>
      <c r="O89" s="614"/>
      <c r="P89" s="614"/>
      <c r="Q89" s="614"/>
      <c r="R89" s="614"/>
      <c r="S89" s="614"/>
      <c r="T89" s="523"/>
      <c r="U89" s="613"/>
      <c r="V89" s="614"/>
      <c r="W89" s="614"/>
      <c r="X89" s="522"/>
      <c r="Y89" s="522"/>
      <c r="Z89" s="522"/>
      <c r="AA89" s="522"/>
      <c r="AB89" s="522"/>
      <c r="AC89" s="522"/>
      <c r="AD89" s="523"/>
      <c r="AE89" s="613"/>
      <c r="AF89" s="614"/>
      <c r="AG89" s="615"/>
      <c r="AH89" s="614"/>
      <c r="AI89" s="522"/>
      <c r="AJ89" s="522"/>
      <c r="AK89" s="522"/>
      <c r="AL89" s="522"/>
      <c r="AM89" s="522"/>
      <c r="AN89" s="523"/>
      <c r="AO89" s="613"/>
      <c r="AP89" s="614"/>
      <c r="AQ89" s="614"/>
      <c r="AR89" s="522"/>
      <c r="AS89" s="522"/>
      <c r="AT89" s="522"/>
      <c r="AU89" s="522"/>
      <c r="AV89" s="522"/>
      <c r="AW89" s="522"/>
      <c r="AX89" s="523"/>
      <c r="AY89" s="613"/>
      <c r="AZ89" s="614"/>
      <c r="BA89" s="614"/>
      <c r="BB89" s="614"/>
      <c r="BC89" s="522"/>
      <c r="BD89" s="522"/>
      <c r="BE89" s="522"/>
      <c r="BF89" s="522"/>
      <c r="BG89" s="522"/>
      <c r="BH89" s="523"/>
      <c r="BI89" s="613"/>
      <c r="BJ89" s="614"/>
      <c r="BK89" s="614"/>
      <c r="BL89" s="522"/>
      <c r="BM89" s="522"/>
      <c r="BN89" s="522"/>
      <c r="BO89" s="522"/>
      <c r="BP89" s="522"/>
      <c r="BQ89" s="522"/>
      <c r="BR89" s="523"/>
      <c r="BS89" s="613"/>
      <c r="BT89" s="614"/>
      <c r="BU89" s="614"/>
      <c r="BV89" s="522"/>
      <c r="BW89" s="522"/>
      <c r="BX89" s="522"/>
      <c r="BY89" s="522"/>
      <c r="BZ89" s="522"/>
      <c r="CA89" s="522"/>
      <c r="CB89" s="523"/>
      <c r="CC89" s="613"/>
      <c r="CD89" s="614"/>
      <c r="CE89" s="614"/>
      <c r="CF89" s="522"/>
      <c r="CG89" s="522"/>
      <c r="CH89" s="522"/>
      <c r="CI89" s="522"/>
      <c r="CJ89" s="522"/>
      <c r="CK89" s="522"/>
      <c r="CL89" s="523"/>
      <c r="CM89" s="613"/>
      <c r="CN89" s="614"/>
      <c r="CO89" s="614"/>
      <c r="CP89" s="522"/>
      <c r="CQ89" s="522"/>
      <c r="CR89" s="522"/>
      <c r="CS89" s="522"/>
      <c r="CT89" s="522"/>
      <c r="CU89" s="522"/>
      <c r="CV89" s="523"/>
      <c r="CW89" s="613"/>
      <c r="CX89" s="614"/>
      <c r="CY89" s="614"/>
      <c r="CZ89" s="522"/>
      <c r="DA89" s="522"/>
      <c r="DB89" s="522"/>
      <c r="DC89" s="522"/>
      <c r="DD89" s="522"/>
      <c r="DE89" s="522"/>
      <c r="DF89" s="523"/>
      <c r="DG89" s="613"/>
      <c r="DH89" s="614"/>
      <c r="DI89" s="614"/>
      <c r="DJ89" s="522"/>
      <c r="DK89" s="522"/>
      <c r="DL89" s="522"/>
      <c r="DM89" s="522"/>
      <c r="DN89" s="522"/>
      <c r="DO89" s="522"/>
      <c r="DP89" s="523"/>
      <c r="DQ89" s="613"/>
      <c r="DR89" s="614"/>
      <c r="DS89" s="614"/>
      <c r="DT89" s="522"/>
      <c r="DU89" s="522"/>
      <c r="DV89" s="522"/>
      <c r="DW89" s="522"/>
      <c r="DX89" s="522"/>
      <c r="DY89" s="522"/>
      <c r="DZ89" s="523"/>
      <c r="EA89" s="613"/>
      <c r="EB89" s="614"/>
      <c r="EC89" s="614"/>
      <c r="ED89" s="522"/>
      <c r="EE89" s="522"/>
      <c r="EF89" s="522"/>
      <c r="EG89" s="522"/>
      <c r="EH89" s="522"/>
      <c r="EI89" s="522"/>
      <c r="EJ89" s="523"/>
      <c r="EK89" s="613"/>
      <c r="EL89" s="614"/>
      <c r="EM89" s="614"/>
      <c r="EN89" s="522"/>
      <c r="EO89" s="522"/>
      <c r="EP89" s="522"/>
      <c r="EQ89" s="522"/>
      <c r="ER89" s="522"/>
      <c r="ES89" s="522"/>
      <c r="ET89" s="523"/>
      <c r="EU89" s="613"/>
      <c r="EV89" s="614"/>
      <c r="EW89" s="614"/>
      <c r="EX89" s="522"/>
      <c r="EY89" s="522"/>
      <c r="EZ89" s="522"/>
      <c r="FA89" s="522"/>
      <c r="FB89" s="522"/>
      <c r="FC89" s="522"/>
      <c r="FD89" s="523"/>
      <c r="FE89" s="613"/>
      <c r="FF89" s="614"/>
      <c r="FG89" s="614"/>
      <c r="FH89" s="522"/>
      <c r="FI89" s="522"/>
      <c r="FJ89" s="522"/>
      <c r="FK89" s="522"/>
      <c r="FL89" s="522"/>
      <c r="FM89" s="522"/>
      <c r="FN89" s="523"/>
      <c r="FO89" s="613"/>
      <c r="FP89" s="614"/>
      <c r="FQ89" s="614"/>
      <c r="FR89" s="522"/>
      <c r="FS89" s="522"/>
      <c r="FT89" s="522"/>
      <c r="FU89" s="522"/>
      <c r="FV89" s="522"/>
      <c r="FW89" s="522"/>
      <c r="FX89" s="523"/>
      <c r="FY89" s="613"/>
      <c r="FZ89" s="614"/>
      <c r="GA89" s="614"/>
      <c r="GB89" s="522"/>
      <c r="GC89" s="522"/>
      <c r="GD89" s="522"/>
      <c r="GE89" s="522"/>
      <c r="GF89" s="522"/>
      <c r="GG89" s="522"/>
      <c r="GH89" s="523"/>
      <c r="GI89" s="613"/>
      <c r="GJ89" s="614"/>
      <c r="GK89" s="614"/>
      <c r="GL89" s="522"/>
      <c r="GM89" s="522"/>
      <c r="GN89" s="522"/>
      <c r="GO89" s="522"/>
      <c r="GP89" s="522"/>
      <c r="GQ89" s="522"/>
      <c r="GR89" s="523"/>
      <c r="GS89" s="613"/>
      <c r="GT89" s="614"/>
      <c r="GU89" s="614"/>
      <c r="GV89" s="522"/>
      <c r="GW89" s="522"/>
      <c r="GX89" s="522"/>
      <c r="GY89" s="522"/>
      <c r="GZ89" s="522"/>
      <c r="HA89" s="522"/>
      <c r="HB89" s="523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93"/>
        <v>0</v>
      </c>
      <c r="HN89" s="83">
        <f t="shared" si="95"/>
        <v>341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96"/>
        <v>#REF!</v>
      </c>
      <c r="HQ89" s="84"/>
      <c r="HR89" s="85">
        <f t="shared" si="97"/>
        <v>0</v>
      </c>
      <c r="HS89" s="85">
        <f t="shared" si="98"/>
        <v>0</v>
      </c>
      <c r="HT89" s="85">
        <f t="shared" si="99"/>
        <v>0</v>
      </c>
      <c r="HU89" s="85">
        <f t="shared" si="100"/>
        <v>0</v>
      </c>
      <c r="HV89" s="85">
        <f t="shared" si="101"/>
        <v>0</v>
      </c>
      <c r="HW89" s="85">
        <f t="shared" si="102"/>
        <v>0</v>
      </c>
      <c r="HX89" s="85">
        <f t="shared" si="103"/>
        <v>0</v>
      </c>
      <c r="HY89" s="85">
        <f t="shared" si="104"/>
        <v>0</v>
      </c>
      <c r="HZ89" s="85">
        <f t="shared" si="105"/>
        <v>0</v>
      </c>
      <c r="IA89" s="85">
        <f t="shared" si="106"/>
        <v>0</v>
      </c>
      <c r="IK89" s="98" t="e">
        <f t="shared" si="94"/>
        <v>#REF!</v>
      </c>
    </row>
    <row r="90" spans="1:245" s="32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13"/>
      <c r="L90" s="614"/>
      <c r="M90" s="614"/>
      <c r="N90" s="614"/>
      <c r="O90" s="614"/>
      <c r="P90" s="614"/>
      <c r="Q90" s="614"/>
      <c r="R90" s="614"/>
      <c r="S90" s="614"/>
      <c r="T90" s="523"/>
      <c r="U90" s="613"/>
      <c r="V90" s="614"/>
      <c r="W90" s="614"/>
      <c r="X90" s="522"/>
      <c r="Y90" s="522"/>
      <c r="Z90" s="522"/>
      <c r="AA90" s="522"/>
      <c r="AB90" s="522"/>
      <c r="AC90" s="522"/>
      <c r="AD90" s="523"/>
      <c r="AE90" s="613"/>
      <c r="AF90" s="614"/>
      <c r="AG90" s="615"/>
      <c r="AH90" s="614"/>
      <c r="AI90" s="522"/>
      <c r="AJ90" s="522"/>
      <c r="AK90" s="522"/>
      <c r="AL90" s="522"/>
      <c r="AM90" s="522"/>
      <c r="AN90" s="523"/>
      <c r="AO90" s="613"/>
      <c r="AP90" s="614"/>
      <c r="AQ90" s="614"/>
      <c r="AR90" s="522"/>
      <c r="AS90" s="522"/>
      <c r="AT90" s="522"/>
      <c r="AU90" s="522"/>
      <c r="AV90" s="522"/>
      <c r="AW90" s="522"/>
      <c r="AX90" s="523"/>
      <c r="AY90" s="613"/>
      <c r="AZ90" s="614"/>
      <c r="BA90" s="614"/>
      <c r="BB90" s="614"/>
      <c r="BC90" s="522"/>
      <c r="BD90" s="522"/>
      <c r="BE90" s="522"/>
      <c r="BF90" s="522"/>
      <c r="BG90" s="522"/>
      <c r="BH90" s="523"/>
      <c r="BI90" s="613"/>
      <c r="BJ90" s="614"/>
      <c r="BK90" s="614"/>
      <c r="BL90" s="522"/>
      <c r="BM90" s="522"/>
      <c r="BN90" s="522"/>
      <c r="BO90" s="522"/>
      <c r="BP90" s="522"/>
      <c r="BQ90" s="522"/>
      <c r="BR90" s="523"/>
      <c r="BS90" s="613"/>
      <c r="BT90" s="614"/>
      <c r="BU90" s="614"/>
      <c r="BV90" s="522"/>
      <c r="BW90" s="522"/>
      <c r="BX90" s="522"/>
      <c r="BY90" s="522"/>
      <c r="BZ90" s="522"/>
      <c r="CA90" s="522"/>
      <c r="CB90" s="523"/>
      <c r="CC90" s="613"/>
      <c r="CD90" s="614"/>
      <c r="CE90" s="614"/>
      <c r="CF90" s="522"/>
      <c r="CG90" s="522"/>
      <c r="CH90" s="522"/>
      <c r="CI90" s="522"/>
      <c r="CJ90" s="522"/>
      <c r="CK90" s="522"/>
      <c r="CL90" s="523"/>
      <c r="CM90" s="613"/>
      <c r="CN90" s="614"/>
      <c r="CO90" s="614"/>
      <c r="CP90" s="522"/>
      <c r="CQ90" s="522"/>
      <c r="CR90" s="522"/>
      <c r="CS90" s="522"/>
      <c r="CT90" s="522"/>
      <c r="CU90" s="522"/>
      <c r="CV90" s="523"/>
      <c r="CW90" s="613"/>
      <c r="CX90" s="614"/>
      <c r="CY90" s="614"/>
      <c r="CZ90" s="522"/>
      <c r="DA90" s="522"/>
      <c r="DB90" s="522"/>
      <c r="DC90" s="522"/>
      <c r="DD90" s="522"/>
      <c r="DE90" s="522"/>
      <c r="DF90" s="523"/>
      <c r="DG90" s="613"/>
      <c r="DH90" s="614"/>
      <c r="DI90" s="614"/>
      <c r="DJ90" s="522"/>
      <c r="DK90" s="522"/>
      <c r="DL90" s="522"/>
      <c r="DM90" s="522"/>
      <c r="DN90" s="522"/>
      <c r="DO90" s="522"/>
      <c r="DP90" s="523"/>
      <c r="DQ90" s="613"/>
      <c r="DR90" s="614"/>
      <c r="DS90" s="614"/>
      <c r="DT90" s="522"/>
      <c r="DU90" s="522"/>
      <c r="DV90" s="522"/>
      <c r="DW90" s="522"/>
      <c r="DX90" s="522"/>
      <c r="DY90" s="522"/>
      <c r="DZ90" s="523"/>
      <c r="EA90" s="613"/>
      <c r="EB90" s="614"/>
      <c r="EC90" s="614"/>
      <c r="ED90" s="522"/>
      <c r="EE90" s="522"/>
      <c r="EF90" s="522"/>
      <c r="EG90" s="522"/>
      <c r="EH90" s="522"/>
      <c r="EI90" s="522"/>
      <c r="EJ90" s="523"/>
      <c r="EK90" s="613"/>
      <c r="EL90" s="614"/>
      <c r="EM90" s="614"/>
      <c r="EN90" s="522"/>
      <c r="EO90" s="522"/>
      <c r="EP90" s="522"/>
      <c r="EQ90" s="522"/>
      <c r="ER90" s="522"/>
      <c r="ES90" s="522"/>
      <c r="ET90" s="523"/>
      <c r="EU90" s="613"/>
      <c r="EV90" s="614"/>
      <c r="EW90" s="614"/>
      <c r="EX90" s="522"/>
      <c r="EY90" s="522"/>
      <c r="EZ90" s="522"/>
      <c r="FA90" s="522"/>
      <c r="FB90" s="522"/>
      <c r="FC90" s="522"/>
      <c r="FD90" s="523"/>
      <c r="FE90" s="613"/>
      <c r="FF90" s="614"/>
      <c r="FG90" s="614"/>
      <c r="FH90" s="522"/>
      <c r="FI90" s="522"/>
      <c r="FJ90" s="522"/>
      <c r="FK90" s="522"/>
      <c r="FL90" s="522"/>
      <c r="FM90" s="522"/>
      <c r="FN90" s="523"/>
      <c r="FO90" s="613"/>
      <c r="FP90" s="614"/>
      <c r="FQ90" s="614"/>
      <c r="FR90" s="522"/>
      <c r="FS90" s="522"/>
      <c r="FT90" s="522"/>
      <c r="FU90" s="522"/>
      <c r="FV90" s="522"/>
      <c r="FW90" s="522"/>
      <c r="FX90" s="523"/>
      <c r="FY90" s="613"/>
      <c r="FZ90" s="614"/>
      <c r="GA90" s="614"/>
      <c r="GB90" s="522"/>
      <c r="GC90" s="522"/>
      <c r="GD90" s="522"/>
      <c r="GE90" s="522"/>
      <c r="GF90" s="522"/>
      <c r="GG90" s="522"/>
      <c r="GH90" s="523"/>
      <c r="GI90" s="613"/>
      <c r="GJ90" s="614"/>
      <c r="GK90" s="614"/>
      <c r="GL90" s="522"/>
      <c r="GM90" s="522"/>
      <c r="GN90" s="522"/>
      <c r="GO90" s="522"/>
      <c r="GP90" s="522"/>
      <c r="GQ90" s="522"/>
      <c r="GR90" s="523"/>
      <c r="GS90" s="613"/>
      <c r="GT90" s="614"/>
      <c r="GU90" s="614"/>
      <c r="GV90" s="522"/>
      <c r="GW90" s="522"/>
      <c r="GX90" s="522"/>
      <c r="GY90" s="522"/>
      <c r="GZ90" s="522"/>
      <c r="HA90" s="522"/>
      <c r="HB90" s="523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93"/>
        <v>0</v>
      </c>
      <c r="HN90" s="83">
        <f t="shared" si="95"/>
        <v>164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96"/>
        <v>#REF!</v>
      </c>
      <c r="HQ90" s="84"/>
      <c r="HR90" s="85">
        <f t="shared" si="97"/>
        <v>0</v>
      </c>
      <c r="HS90" s="85">
        <f t="shared" si="98"/>
        <v>0</v>
      </c>
      <c r="HT90" s="85">
        <f t="shared" si="99"/>
        <v>0</v>
      </c>
      <c r="HU90" s="85">
        <f t="shared" si="100"/>
        <v>0</v>
      </c>
      <c r="HV90" s="85">
        <f t="shared" si="101"/>
        <v>0</v>
      </c>
      <c r="HW90" s="85">
        <f t="shared" si="102"/>
        <v>0</v>
      </c>
      <c r="HX90" s="85">
        <f t="shared" si="103"/>
        <v>0</v>
      </c>
      <c r="HY90" s="85">
        <f t="shared" si="104"/>
        <v>0</v>
      </c>
      <c r="HZ90" s="85">
        <f t="shared" si="105"/>
        <v>0</v>
      </c>
      <c r="IA90" s="85">
        <f t="shared" si="106"/>
        <v>0</v>
      </c>
      <c r="IK90" s="98" t="e">
        <f t="shared" si="94"/>
        <v>#REF!</v>
      </c>
    </row>
    <row r="91" spans="1:245" s="32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0" t="s">
        <v>73</v>
      </c>
      <c r="K91" s="616"/>
      <c r="L91" s="617"/>
      <c r="M91" s="617"/>
      <c r="N91" s="617"/>
      <c r="O91" s="617"/>
      <c r="P91" s="617"/>
      <c r="Q91" s="617"/>
      <c r="R91" s="617"/>
      <c r="S91" s="617"/>
      <c r="T91" s="526"/>
      <c r="U91" s="616"/>
      <c r="V91" s="617"/>
      <c r="W91" s="617"/>
      <c r="X91" s="525"/>
      <c r="Y91" s="525"/>
      <c r="Z91" s="525"/>
      <c r="AA91" s="525"/>
      <c r="AB91" s="525"/>
      <c r="AC91" s="525"/>
      <c r="AD91" s="526"/>
      <c r="AE91" s="616"/>
      <c r="AF91" s="617"/>
      <c r="AG91" s="618"/>
      <c r="AH91" s="617"/>
      <c r="AI91" s="525"/>
      <c r="AJ91" s="525"/>
      <c r="AK91" s="525"/>
      <c r="AL91" s="525"/>
      <c r="AM91" s="525"/>
      <c r="AN91" s="526"/>
      <c r="AO91" s="616"/>
      <c r="AP91" s="617"/>
      <c r="AQ91" s="617"/>
      <c r="AR91" s="525"/>
      <c r="AS91" s="525"/>
      <c r="AT91" s="525"/>
      <c r="AU91" s="525"/>
      <c r="AV91" s="525"/>
      <c r="AW91" s="525"/>
      <c r="AX91" s="526"/>
      <c r="AY91" s="616"/>
      <c r="AZ91" s="617"/>
      <c r="BA91" s="617"/>
      <c r="BB91" s="617"/>
      <c r="BC91" s="525"/>
      <c r="BD91" s="525"/>
      <c r="BE91" s="525"/>
      <c r="BF91" s="525"/>
      <c r="BG91" s="525"/>
      <c r="BH91" s="526"/>
      <c r="BI91" s="616"/>
      <c r="BJ91" s="617"/>
      <c r="BK91" s="617"/>
      <c r="BL91" s="525"/>
      <c r="BM91" s="525"/>
      <c r="BN91" s="525"/>
      <c r="BO91" s="525"/>
      <c r="BP91" s="525"/>
      <c r="BQ91" s="525"/>
      <c r="BR91" s="526"/>
      <c r="BS91" s="616"/>
      <c r="BT91" s="617"/>
      <c r="BU91" s="617"/>
      <c r="BV91" s="525"/>
      <c r="BW91" s="525"/>
      <c r="BX91" s="525"/>
      <c r="BY91" s="525"/>
      <c r="BZ91" s="525"/>
      <c r="CA91" s="525"/>
      <c r="CB91" s="526"/>
      <c r="CC91" s="616"/>
      <c r="CD91" s="617"/>
      <c r="CE91" s="617"/>
      <c r="CF91" s="525"/>
      <c r="CG91" s="525"/>
      <c r="CH91" s="525"/>
      <c r="CI91" s="525"/>
      <c r="CJ91" s="525"/>
      <c r="CK91" s="525"/>
      <c r="CL91" s="526"/>
      <c r="CM91" s="616"/>
      <c r="CN91" s="617"/>
      <c r="CO91" s="617"/>
      <c r="CP91" s="525"/>
      <c r="CQ91" s="525"/>
      <c r="CR91" s="525"/>
      <c r="CS91" s="525"/>
      <c r="CT91" s="525"/>
      <c r="CU91" s="525"/>
      <c r="CV91" s="526"/>
      <c r="CW91" s="616"/>
      <c r="CX91" s="617"/>
      <c r="CY91" s="617"/>
      <c r="CZ91" s="525"/>
      <c r="DA91" s="525"/>
      <c r="DB91" s="525"/>
      <c r="DC91" s="525"/>
      <c r="DD91" s="525"/>
      <c r="DE91" s="525"/>
      <c r="DF91" s="526"/>
      <c r="DG91" s="616"/>
      <c r="DH91" s="617"/>
      <c r="DI91" s="617"/>
      <c r="DJ91" s="525"/>
      <c r="DK91" s="525"/>
      <c r="DL91" s="525"/>
      <c r="DM91" s="525"/>
      <c r="DN91" s="525"/>
      <c r="DO91" s="525"/>
      <c r="DP91" s="526"/>
      <c r="DQ91" s="616"/>
      <c r="DR91" s="617"/>
      <c r="DS91" s="617"/>
      <c r="DT91" s="525"/>
      <c r="DU91" s="525"/>
      <c r="DV91" s="525"/>
      <c r="DW91" s="525"/>
      <c r="DX91" s="525"/>
      <c r="DY91" s="525"/>
      <c r="DZ91" s="526"/>
      <c r="EA91" s="616"/>
      <c r="EB91" s="617"/>
      <c r="EC91" s="617"/>
      <c r="ED91" s="525"/>
      <c r="EE91" s="525"/>
      <c r="EF91" s="525"/>
      <c r="EG91" s="525"/>
      <c r="EH91" s="525"/>
      <c r="EI91" s="525"/>
      <c r="EJ91" s="526"/>
      <c r="EK91" s="616"/>
      <c r="EL91" s="617"/>
      <c r="EM91" s="617"/>
      <c r="EN91" s="525"/>
      <c r="EO91" s="525"/>
      <c r="EP91" s="525"/>
      <c r="EQ91" s="525"/>
      <c r="ER91" s="525"/>
      <c r="ES91" s="525"/>
      <c r="ET91" s="526"/>
      <c r="EU91" s="616"/>
      <c r="EV91" s="617"/>
      <c r="EW91" s="617"/>
      <c r="EX91" s="525"/>
      <c r="EY91" s="525"/>
      <c r="EZ91" s="525"/>
      <c r="FA91" s="525"/>
      <c r="FB91" s="525"/>
      <c r="FC91" s="525"/>
      <c r="FD91" s="526"/>
      <c r="FE91" s="616"/>
      <c r="FF91" s="617"/>
      <c r="FG91" s="617"/>
      <c r="FH91" s="525"/>
      <c r="FI91" s="525"/>
      <c r="FJ91" s="525"/>
      <c r="FK91" s="525"/>
      <c r="FL91" s="525"/>
      <c r="FM91" s="525"/>
      <c r="FN91" s="526"/>
      <c r="FO91" s="616"/>
      <c r="FP91" s="617"/>
      <c r="FQ91" s="617"/>
      <c r="FR91" s="525"/>
      <c r="FS91" s="525"/>
      <c r="FT91" s="525"/>
      <c r="FU91" s="525"/>
      <c r="FV91" s="525"/>
      <c r="FW91" s="525"/>
      <c r="FX91" s="526"/>
      <c r="FY91" s="616"/>
      <c r="FZ91" s="617"/>
      <c r="GA91" s="617"/>
      <c r="GB91" s="525"/>
      <c r="GC91" s="525"/>
      <c r="GD91" s="525"/>
      <c r="GE91" s="525"/>
      <c r="GF91" s="525"/>
      <c r="GG91" s="525"/>
      <c r="GH91" s="526"/>
      <c r="GI91" s="616"/>
      <c r="GJ91" s="617"/>
      <c r="GK91" s="617"/>
      <c r="GL91" s="525"/>
      <c r="GM91" s="525"/>
      <c r="GN91" s="525"/>
      <c r="GO91" s="525"/>
      <c r="GP91" s="525"/>
      <c r="GQ91" s="525"/>
      <c r="GR91" s="526"/>
      <c r="GS91" s="616"/>
      <c r="GT91" s="617"/>
      <c r="GU91" s="617"/>
      <c r="GV91" s="525"/>
      <c r="GW91" s="525"/>
      <c r="GX91" s="525"/>
      <c r="GY91" s="525"/>
      <c r="GZ91" s="525"/>
      <c r="HA91" s="525"/>
      <c r="HB91" s="526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93"/>
        <v>0</v>
      </c>
      <c r="HN91" s="283">
        <f t="shared" si="95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3" t="e">
        <f t="shared" si="96"/>
        <v>#REF!</v>
      </c>
      <c r="HQ91" s="84"/>
      <c r="HR91" s="284">
        <f t="shared" si="97"/>
        <v>0</v>
      </c>
      <c r="HS91" s="284">
        <f t="shared" si="98"/>
        <v>0</v>
      </c>
      <c r="HT91" s="284">
        <f t="shared" si="99"/>
        <v>0</v>
      </c>
      <c r="HU91" s="284">
        <f t="shared" si="100"/>
        <v>0</v>
      </c>
      <c r="HV91" s="284">
        <f t="shared" si="101"/>
        <v>0</v>
      </c>
      <c r="HW91" s="284">
        <f t="shared" si="102"/>
        <v>0</v>
      </c>
      <c r="HX91" s="284">
        <f t="shared" si="103"/>
        <v>0</v>
      </c>
      <c r="HY91" s="284">
        <f t="shared" si="104"/>
        <v>0</v>
      </c>
      <c r="HZ91" s="284">
        <f t="shared" si="105"/>
        <v>0</v>
      </c>
      <c r="IA91" s="284">
        <f t="shared" si="106"/>
        <v>0</v>
      </c>
      <c r="IK91" s="98" t="e">
        <f t="shared" si="94"/>
        <v>#REF!</v>
      </c>
    </row>
    <row r="92" spans="1:245" s="32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1" t="s">
        <v>74</v>
      </c>
      <c r="K92" s="566"/>
      <c r="L92" s="567"/>
      <c r="M92" s="567"/>
      <c r="N92" s="567"/>
      <c r="O92" s="567"/>
      <c r="P92" s="567"/>
      <c r="Q92" s="567"/>
      <c r="R92" s="567"/>
      <c r="S92" s="567"/>
      <c r="T92" s="568"/>
      <c r="U92" s="566"/>
      <c r="V92" s="567"/>
      <c r="W92" s="567"/>
      <c r="X92" s="567"/>
      <c r="Y92" s="567"/>
      <c r="Z92" s="567"/>
      <c r="AA92" s="567"/>
      <c r="AB92" s="567"/>
      <c r="AC92" s="567"/>
      <c r="AD92" s="568"/>
      <c r="AE92" s="566"/>
      <c r="AF92" s="567"/>
      <c r="AG92" s="567"/>
      <c r="AH92" s="567"/>
      <c r="AI92" s="567"/>
      <c r="AJ92" s="567"/>
      <c r="AK92" s="567"/>
      <c r="AL92" s="567"/>
      <c r="AM92" s="567"/>
      <c r="AN92" s="568"/>
      <c r="AO92" s="566"/>
      <c r="AP92" s="567"/>
      <c r="AQ92" s="567"/>
      <c r="AR92" s="567"/>
      <c r="AS92" s="567"/>
      <c r="AT92" s="567"/>
      <c r="AU92" s="567"/>
      <c r="AV92" s="567"/>
      <c r="AW92" s="567"/>
      <c r="AX92" s="568"/>
      <c r="AY92" s="566"/>
      <c r="AZ92" s="567"/>
      <c r="BA92" s="567"/>
      <c r="BB92" s="567"/>
      <c r="BC92" s="567"/>
      <c r="BD92" s="567"/>
      <c r="BE92" s="567"/>
      <c r="BF92" s="567"/>
      <c r="BG92" s="567"/>
      <c r="BH92" s="568"/>
      <c r="BI92" s="566"/>
      <c r="BJ92" s="567"/>
      <c r="BK92" s="567"/>
      <c r="BL92" s="567"/>
      <c r="BM92" s="567"/>
      <c r="BN92" s="567"/>
      <c r="BO92" s="567"/>
      <c r="BP92" s="567"/>
      <c r="BQ92" s="567"/>
      <c r="BR92" s="568"/>
      <c r="BS92" s="566"/>
      <c r="BT92" s="567"/>
      <c r="BU92" s="567"/>
      <c r="BV92" s="567"/>
      <c r="BW92" s="567"/>
      <c r="BX92" s="567"/>
      <c r="BY92" s="567"/>
      <c r="BZ92" s="567"/>
      <c r="CA92" s="567"/>
      <c r="CB92" s="568"/>
      <c r="CC92" s="566"/>
      <c r="CD92" s="567"/>
      <c r="CE92" s="567"/>
      <c r="CF92" s="567"/>
      <c r="CG92" s="567"/>
      <c r="CH92" s="567"/>
      <c r="CI92" s="567"/>
      <c r="CJ92" s="567"/>
      <c r="CK92" s="567"/>
      <c r="CL92" s="568"/>
      <c r="CM92" s="566"/>
      <c r="CN92" s="567"/>
      <c r="CO92" s="567"/>
      <c r="CP92" s="567"/>
      <c r="CQ92" s="567"/>
      <c r="CR92" s="567"/>
      <c r="CS92" s="567"/>
      <c r="CT92" s="567"/>
      <c r="CU92" s="567"/>
      <c r="CV92" s="568"/>
      <c r="CW92" s="566"/>
      <c r="CX92" s="567"/>
      <c r="CY92" s="567"/>
      <c r="CZ92" s="567"/>
      <c r="DA92" s="567"/>
      <c r="DB92" s="567"/>
      <c r="DC92" s="567"/>
      <c r="DD92" s="567"/>
      <c r="DE92" s="567"/>
      <c r="DF92" s="568"/>
      <c r="DG92" s="566"/>
      <c r="DH92" s="567"/>
      <c r="DI92" s="567"/>
      <c r="DJ92" s="567"/>
      <c r="DK92" s="567"/>
      <c r="DL92" s="567"/>
      <c r="DM92" s="567"/>
      <c r="DN92" s="567"/>
      <c r="DO92" s="567"/>
      <c r="DP92" s="568"/>
      <c r="DQ92" s="566"/>
      <c r="DR92" s="567"/>
      <c r="DS92" s="567"/>
      <c r="DT92" s="567"/>
      <c r="DU92" s="567"/>
      <c r="DV92" s="567"/>
      <c r="DW92" s="567"/>
      <c r="DX92" s="567"/>
      <c r="DY92" s="567"/>
      <c r="DZ92" s="568"/>
      <c r="EA92" s="566"/>
      <c r="EB92" s="567"/>
      <c r="EC92" s="567"/>
      <c r="ED92" s="567"/>
      <c r="EE92" s="567"/>
      <c r="EF92" s="567"/>
      <c r="EG92" s="567"/>
      <c r="EH92" s="567"/>
      <c r="EI92" s="567"/>
      <c r="EJ92" s="568"/>
      <c r="EK92" s="566"/>
      <c r="EL92" s="567"/>
      <c r="EM92" s="567"/>
      <c r="EN92" s="567"/>
      <c r="EO92" s="567"/>
      <c r="EP92" s="567"/>
      <c r="EQ92" s="567"/>
      <c r="ER92" s="567"/>
      <c r="ES92" s="567"/>
      <c r="ET92" s="568"/>
      <c r="EU92" s="566"/>
      <c r="EV92" s="567"/>
      <c r="EW92" s="567"/>
      <c r="EX92" s="567"/>
      <c r="EY92" s="567"/>
      <c r="EZ92" s="567"/>
      <c r="FA92" s="567"/>
      <c r="FB92" s="567"/>
      <c r="FC92" s="567"/>
      <c r="FD92" s="568"/>
      <c r="FE92" s="566"/>
      <c r="FF92" s="567"/>
      <c r="FG92" s="567"/>
      <c r="FH92" s="567"/>
      <c r="FI92" s="567"/>
      <c r="FJ92" s="567"/>
      <c r="FK92" s="567"/>
      <c r="FL92" s="567"/>
      <c r="FM92" s="567"/>
      <c r="FN92" s="568"/>
      <c r="FO92" s="566"/>
      <c r="FP92" s="567"/>
      <c r="FQ92" s="567"/>
      <c r="FR92" s="567"/>
      <c r="FS92" s="567"/>
      <c r="FT92" s="567"/>
      <c r="FU92" s="567"/>
      <c r="FV92" s="567"/>
      <c r="FW92" s="567"/>
      <c r="FX92" s="568"/>
      <c r="FY92" s="566"/>
      <c r="FZ92" s="567"/>
      <c r="GA92" s="567"/>
      <c r="GB92" s="567"/>
      <c r="GC92" s="567"/>
      <c r="GD92" s="567"/>
      <c r="GE92" s="567"/>
      <c r="GF92" s="567"/>
      <c r="GG92" s="567"/>
      <c r="GH92" s="568"/>
      <c r="GI92" s="566"/>
      <c r="GJ92" s="567"/>
      <c r="GK92" s="567"/>
      <c r="GL92" s="567"/>
      <c r="GM92" s="567"/>
      <c r="GN92" s="567"/>
      <c r="GO92" s="567"/>
      <c r="GP92" s="567"/>
      <c r="GQ92" s="567"/>
      <c r="GR92" s="568"/>
      <c r="GS92" s="566"/>
      <c r="GT92" s="567"/>
      <c r="GU92" s="567"/>
      <c r="GV92" s="567"/>
      <c r="GW92" s="567"/>
      <c r="GX92" s="567"/>
      <c r="GY92" s="567"/>
      <c r="GZ92" s="567"/>
      <c r="HA92" s="567"/>
      <c r="HB92" s="568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93"/>
        <v>0</v>
      </c>
      <c r="HN92" s="281">
        <f t="shared" si="95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1" t="e">
        <f t="shared" si="96"/>
        <v>#REF!</v>
      </c>
      <c r="HQ92" s="84"/>
      <c r="HR92" s="282">
        <f t="shared" si="97"/>
        <v>0</v>
      </c>
      <c r="HS92" s="282">
        <f t="shared" si="98"/>
        <v>0</v>
      </c>
      <c r="HT92" s="282">
        <f t="shared" si="99"/>
        <v>0</v>
      </c>
      <c r="HU92" s="282">
        <f t="shared" si="100"/>
        <v>0</v>
      </c>
      <c r="HV92" s="282">
        <f t="shared" si="101"/>
        <v>0</v>
      </c>
      <c r="HW92" s="282">
        <f t="shared" si="102"/>
        <v>0</v>
      </c>
      <c r="HX92" s="282">
        <f t="shared" si="103"/>
        <v>0</v>
      </c>
      <c r="HY92" s="282">
        <f t="shared" si="104"/>
        <v>0</v>
      </c>
      <c r="HZ92" s="282">
        <f t="shared" si="105"/>
        <v>0</v>
      </c>
      <c r="IA92" s="282">
        <f t="shared" si="106"/>
        <v>0</v>
      </c>
      <c r="IK92" s="98" t="e">
        <f t="shared" si="94"/>
        <v>#REF!</v>
      </c>
    </row>
    <row r="93" spans="1:245" s="32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69"/>
      <c r="L93" s="570"/>
      <c r="M93" s="570"/>
      <c r="N93" s="570"/>
      <c r="O93" s="570"/>
      <c r="P93" s="570"/>
      <c r="Q93" s="570"/>
      <c r="R93" s="570"/>
      <c r="S93" s="570"/>
      <c r="T93" s="571"/>
      <c r="U93" s="569"/>
      <c r="V93" s="570"/>
      <c r="W93" s="570"/>
      <c r="X93" s="570"/>
      <c r="Y93" s="570"/>
      <c r="Z93" s="570"/>
      <c r="AA93" s="570"/>
      <c r="AB93" s="570"/>
      <c r="AC93" s="570"/>
      <c r="AD93" s="571"/>
      <c r="AE93" s="569"/>
      <c r="AF93" s="570"/>
      <c r="AG93" s="570"/>
      <c r="AH93" s="570"/>
      <c r="AI93" s="570"/>
      <c r="AJ93" s="570"/>
      <c r="AK93" s="570"/>
      <c r="AL93" s="570"/>
      <c r="AM93" s="570"/>
      <c r="AN93" s="571"/>
      <c r="AO93" s="569"/>
      <c r="AP93" s="570"/>
      <c r="AQ93" s="570"/>
      <c r="AR93" s="570"/>
      <c r="AS93" s="570"/>
      <c r="AT93" s="570"/>
      <c r="AU93" s="570"/>
      <c r="AV93" s="570"/>
      <c r="AW93" s="570"/>
      <c r="AX93" s="571"/>
      <c r="AY93" s="569"/>
      <c r="AZ93" s="570"/>
      <c r="BA93" s="570"/>
      <c r="BB93" s="570"/>
      <c r="BC93" s="570"/>
      <c r="BD93" s="570"/>
      <c r="BE93" s="570"/>
      <c r="BF93" s="570"/>
      <c r="BG93" s="570"/>
      <c r="BH93" s="571"/>
      <c r="BI93" s="569"/>
      <c r="BJ93" s="570"/>
      <c r="BK93" s="570"/>
      <c r="BL93" s="570"/>
      <c r="BM93" s="570"/>
      <c r="BN93" s="570"/>
      <c r="BO93" s="570"/>
      <c r="BP93" s="570"/>
      <c r="BQ93" s="570"/>
      <c r="BR93" s="571"/>
      <c r="BS93" s="569"/>
      <c r="BT93" s="570"/>
      <c r="BU93" s="570"/>
      <c r="BV93" s="570"/>
      <c r="BW93" s="570"/>
      <c r="BX93" s="570"/>
      <c r="BY93" s="570"/>
      <c r="BZ93" s="570"/>
      <c r="CA93" s="570"/>
      <c r="CB93" s="571"/>
      <c r="CC93" s="569"/>
      <c r="CD93" s="570"/>
      <c r="CE93" s="570"/>
      <c r="CF93" s="570"/>
      <c r="CG93" s="570"/>
      <c r="CH93" s="570"/>
      <c r="CI93" s="570"/>
      <c r="CJ93" s="570"/>
      <c r="CK93" s="570"/>
      <c r="CL93" s="571"/>
      <c r="CM93" s="569"/>
      <c r="CN93" s="570"/>
      <c r="CO93" s="570"/>
      <c r="CP93" s="570"/>
      <c r="CQ93" s="570"/>
      <c r="CR93" s="570"/>
      <c r="CS93" s="570"/>
      <c r="CT93" s="570"/>
      <c r="CU93" s="570"/>
      <c r="CV93" s="571"/>
      <c r="CW93" s="569"/>
      <c r="CX93" s="570"/>
      <c r="CY93" s="570"/>
      <c r="CZ93" s="570"/>
      <c r="DA93" s="570"/>
      <c r="DB93" s="570"/>
      <c r="DC93" s="570"/>
      <c r="DD93" s="570"/>
      <c r="DE93" s="570"/>
      <c r="DF93" s="571"/>
      <c r="DG93" s="569"/>
      <c r="DH93" s="570"/>
      <c r="DI93" s="570"/>
      <c r="DJ93" s="570"/>
      <c r="DK93" s="570"/>
      <c r="DL93" s="570"/>
      <c r="DM93" s="570"/>
      <c r="DN93" s="570"/>
      <c r="DO93" s="570"/>
      <c r="DP93" s="571"/>
      <c r="DQ93" s="569"/>
      <c r="DR93" s="570"/>
      <c r="DS93" s="570"/>
      <c r="DT93" s="570"/>
      <c r="DU93" s="570"/>
      <c r="DV93" s="570"/>
      <c r="DW93" s="570"/>
      <c r="DX93" s="570"/>
      <c r="DY93" s="570"/>
      <c r="DZ93" s="571"/>
      <c r="EA93" s="569"/>
      <c r="EB93" s="570"/>
      <c r="EC93" s="570"/>
      <c r="ED93" s="570"/>
      <c r="EE93" s="570"/>
      <c r="EF93" s="570"/>
      <c r="EG93" s="570"/>
      <c r="EH93" s="570"/>
      <c r="EI93" s="570"/>
      <c r="EJ93" s="571"/>
      <c r="EK93" s="569"/>
      <c r="EL93" s="570"/>
      <c r="EM93" s="570"/>
      <c r="EN93" s="570"/>
      <c r="EO93" s="570"/>
      <c r="EP93" s="570"/>
      <c r="EQ93" s="570"/>
      <c r="ER93" s="570"/>
      <c r="ES93" s="570"/>
      <c r="ET93" s="571"/>
      <c r="EU93" s="569"/>
      <c r="EV93" s="570"/>
      <c r="EW93" s="570"/>
      <c r="EX93" s="570"/>
      <c r="EY93" s="570"/>
      <c r="EZ93" s="570"/>
      <c r="FA93" s="570"/>
      <c r="FB93" s="570"/>
      <c r="FC93" s="570"/>
      <c r="FD93" s="571"/>
      <c r="FE93" s="569"/>
      <c r="FF93" s="570"/>
      <c r="FG93" s="570"/>
      <c r="FH93" s="570"/>
      <c r="FI93" s="570"/>
      <c r="FJ93" s="570"/>
      <c r="FK93" s="570"/>
      <c r="FL93" s="570"/>
      <c r="FM93" s="570"/>
      <c r="FN93" s="571"/>
      <c r="FO93" s="569"/>
      <c r="FP93" s="570"/>
      <c r="FQ93" s="570"/>
      <c r="FR93" s="570"/>
      <c r="FS93" s="570"/>
      <c r="FT93" s="570"/>
      <c r="FU93" s="570"/>
      <c r="FV93" s="570"/>
      <c r="FW93" s="570"/>
      <c r="FX93" s="571"/>
      <c r="FY93" s="569"/>
      <c r="FZ93" s="570"/>
      <c r="GA93" s="570"/>
      <c r="GB93" s="570"/>
      <c r="GC93" s="570"/>
      <c r="GD93" s="570"/>
      <c r="GE93" s="570"/>
      <c r="GF93" s="570"/>
      <c r="GG93" s="570"/>
      <c r="GH93" s="571"/>
      <c r="GI93" s="569"/>
      <c r="GJ93" s="570"/>
      <c r="GK93" s="570"/>
      <c r="GL93" s="570"/>
      <c r="GM93" s="570"/>
      <c r="GN93" s="570"/>
      <c r="GO93" s="570"/>
      <c r="GP93" s="570"/>
      <c r="GQ93" s="570"/>
      <c r="GR93" s="571"/>
      <c r="GS93" s="569"/>
      <c r="GT93" s="570"/>
      <c r="GU93" s="570"/>
      <c r="GV93" s="570"/>
      <c r="GW93" s="570"/>
      <c r="GX93" s="570"/>
      <c r="GY93" s="570"/>
      <c r="GZ93" s="570"/>
      <c r="HA93" s="570"/>
      <c r="HB93" s="571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93"/>
        <v>0</v>
      </c>
      <c r="HN93" s="83">
        <f t="shared" si="95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96"/>
        <v>#REF!</v>
      </c>
      <c r="HQ93" s="84"/>
      <c r="HR93" s="85">
        <f t="shared" si="97"/>
        <v>0</v>
      </c>
      <c r="HS93" s="85">
        <f t="shared" si="98"/>
        <v>0</v>
      </c>
      <c r="HT93" s="85">
        <f t="shared" si="99"/>
        <v>0</v>
      </c>
      <c r="HU93" s="85">
        <f t="shared" si="100"/>
        <v>0</v>
      </c>
      <c r="HV93" s="85">
        <f t="shared" si="101"/>
        <v>0</v>
      </c>
      <c r="HW93" s="85">
        <f t="shared" si="102"/>
        <v>0</v>
      </c>
      <c r="HX93" s="85">
        <f t="shared" si="103"/>
        <v>0</v>
      </c>
      <c r="HY93" s="85">
        <f t="shared" si="104"/>
        <v>0</v>
      </c>
      <c r="HZ93" s="85">
        <f t="shared" si="105"/>
        <v>0</v>
      </c>
      <c r="IA93" s="85">
        <f t="shared" si="106"/>
        <v>0</v>
      </c>
      <c r="IK93" s="98" t="e">
        <f t="shared" si="94"/>
        <v>#REF!</v>
      </c>
    </row>
    <row r="94" spans="1:245" s="32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72"/>
      <c r="L94" s="573"/>
      <c r="M94" s="573"/>
      <c r="N94" s="570"/>
      <c r="O94" s="570"/>
      <c r="P94" s="570"/>
      <c r="Q94" s="570"/>
      <c r="R94" s="570"/>
      <c r="S94" s="570"/>
      <c r="T94" s="571"/>
      <c r="U94" s="572"/>
      <c r="V94" s="573"/>
      <c r="W94" s="573"/>
      <c r="X94" s="570"/>
      <c r="Y94" s="570"/>
      <c r="Z94" s="570"/>
      <c r="AA94" s="570"/>
      <c r="AB94" s="570"/>
      <c r="AC94" s="570"/>
      <c r="AD94" s="571"/>
      <c r="AE94" s="572"/>
      <c r="AF94" s="573"/>
      <c r="AG94" s="573"/>
      <c r="AH94" s="570"/>
      <c r="AI94" s="570"/>
      <c r="AJ94" s="570"/>
      <c r="AK94" s="570"/>
      <c r="AL94" s="570"/>
      <c r="AM94" s="570"/>
      <c r="AN94" s="571"/>
      <c r="AO94" s="572"/>
      <c r="AP94" s="573"/>
      <c r="AQ94" s="573"/>
      <c r="AR94" s="570"/>
      <c r="AS94" s="570"/>
      <c r="AT94" s="570"/>
      <c r="AU94" s="570"/>
      <c r="AV94" s="570"/>
      <c r="AW94" s="570"/>
      <c r="AX94" s="571"/>
      <c r="AY94" s="572"/>
      <c r="AZ94" s="573"/>
      <c r="BA94" s="573"/>
      <c r="BB94" s="570"/>
      <c r="BC94" s="570"/>
      <c r="BD94" s="570"/>
      <c r="BE94" s="570"/>
      <c r="BF94" s="570"/>
      <c r="BG94" s="570"/>
      <c r="BH94" s="571"/>
      <c r="BI94" s="572"/>
      <c r="BJ94" s="573"/>
      <c r="BK94" s="573"/>
      <c r="BL94" s="570"/>
      <c r="BM94" s="570"/>
      <c r="BN94" s="570"/>
      <c r="BO94" s="570"/>
      <c r="BP94" s="570"/>
      <c r="BQ94" s="570"/>
      <c r="BR94" s="571"/>
      <c r="BS94" s="572"/>
      <c r="BT94" s="573"/>
      <c r="BU94" s="573"/>
      <c r="BV94" s="570"/>
      <c r="BW94" s="570"/>
      <c r="BX94" s="570"/>
      <c r="BY94" s="570"/>
      <c r="BZ94" s="570"/>
      <c r="CA94" s="570"/>
      <c r="CB94" s="571"/>
      <c r="CC94" s="572"/>
      <c r="CD94" s="573"/>
      <c r="CE94" s="573"/>
      <c r="CF94" s="570"/>
      <c r="CG94" s="570"/>
      <c r="CH94" s="570"/>
      <c r="CI94" s="570"/>
      <c r="CJ94" s="570"/>
      <c r="CK94" s="570"/>
      <c r="CL94" s="571"/>
      <c r="CM94" s="572"/>
      <c r="CN94" s="573"/>
      <c r="CO94" s="573"/>
      <c r="CP94" s="570"/>
      <c r="CQ94" s="570"/>
      <c r="CR94" s="570"/>
      <c r="CS94" s="570"/>
      <c r="CT94" s="570"/>
      <c r="CU94" s="570"/>
      <c r="CV94" s="571"/>
      <c r="CW94" s="572"/>
      <c r="CX94" s="573"/>
      <c r="CY94" s="573"/>
      <c r="CZ94" s="570"/>
      <c r="DA94" s="570"/>
      <c r="DB94" s="570"/>
      <c r="DC94" s="570"/>
      <c r="DD94" s="570"/>
      <c r="DE94" s="570"/>
      <c r="DF94" s="571"/>
      <c r="DG94" s="572"/>
      <c r="DH94" s="573"/>
      <c r="DI94" s="573"/>
      <c r="DJ94" s="570"/>
      <c r="DK94" s="570"/>
      <c r="DL94" s="570"/>
      <c r="DM94" s="570"/>
      <c r="DN94" s="570"/>
      <c r="DO94" s="570"/>
      <c r="DP94" s="571"/>
      <c r="DQ94" s="572"/>
      <c r="DR94" s="573"/>
      <c r="DS94" s="573"/>
      <c r="DT94" s="570"/>
      <c r="DU94" s="570"/>
      <c r="DV94" s="570"/>
      <c r="DW94" s="570"/>
      <c r="DX94" s="570"/>
      <c r="DY94" s="570"/>
      <c r="DZ94" s="571"/>
      <c r="EA94" s="572"/>
      <c r="EB94" s="573"/>
      <c r="EC94" s="573"/>
      <c r="ED94" s="570"/>
      <c r="EE94" s="570"/>
      <c r="EF94" s="570"/>
      <c r="EG94" s="570"/>
      <c r="EH94" s="570"/>
      <c r="EI94" s="570"/>
      <c r="EJ94" s="571"/>
      <c r="EK94" s="572"/>
      <c r="EL94" s="573"/>
      <c r="EM94" s="573"/>
      <c r="EN94" s="570"/>
      <c r="EO94" s="570"/>
      <c r="EP94" s="570"/>
      <c r="EQ94" s="570"/>
      <c r="ER94" s="570"/>
      <c r="ES94" s="570"/>
      <c r="ET94" s="571"/>
      <c r="EU94" s="572"/>
      <c r="EV94" s="573"/>
      <c r="EW94" s="573"/>
      <c r="EX94" s="570"/>
      <c r="EY94" s="570"/>
      <c r="EZ94" s="570"/>
      <c r="FA94" s="570"/>
      <c r="FB94" s="570"/>
      <c r="FC94" s="570"/>
      <c r="FD94" s="571"/>
      <c r="FE94" s="572"/>
      <c r="FF94" s="573"/>
      <c r="FG94" s="573"/>
      <c r="FH94" s="570"/>
      <c r="FI94" s="570"/>
      <c r="FJ94" s="570"/>
      <c r="FK94" s="570"/>
      <c r="FL94" s="570"/>
      <c r="FM94" s="570"/>
      <c r="FN94" s="571"/>
      <c r="FO94" s="572"/>
      <c r="FP94" s="573"/>
      <c r="FQ94" s="573"/>
      <c r="FR94" s="570"/>
      <c r="FS94" s="570"/>
      <c r="FT94" s="570"/>
      <c r="FU94" s="570"/>
      <c r="FV94" s="570"/>
      <c r="FW94" s="570"/>
      <c r="FX94" s="571"/>
      <c r="FY94" s="572"/>
      <c r="FZ94" s="573"/>
      <c r="GA94" s="573"/>
      <c r="GB94" s="570"/>
      <c r="GC94" s="570"/>
      <c r="GD94" s="570"/>
      <c r="GE94" s="570"/>
      <c r="GF94" s="570"/>
      <c r="GG94" s="570"/>
      <c r="GH94" s="571"/>
      <c r="GI94" s="572"/>
      <c r="GJ94" s="573"/>
      <c r="GK94" s="573"/>
      <c r="GL94" s="570"/>
      <c r="GM94" s="570"/>
      <c r="GN94" s="570"/>
      <c r="GO94" s="570"/>
      <c r="GP94" s="570"/>
      <c r="GQ94" s="570"/>
      <c r="GR94" s="571"/>
      <c r="GS94" s="572"/>
      <c r="GT94" s="573"/>
      <c r="GU94" s="573"/>
      <c r="GV94" s="570"/>
      <c r="GW94" s="570"/>
      <c r="GX94" s="570"/>
      <c r="GY94" s="570"/>
      <c r="GZ94" s="570"/>
      <c r="HA94" s="570"/>
      <c r="HB94" s="571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93"/>
        <v>0</v>
      </c>
      <c r="HN94" s="83">
        <f t="shared" si="95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96"/>
        <v>#REF!</v>
      </c>
      <c r="HQ94" s="84"/>
      <c r="HR94" s="85">
        <f t="shared" si="97"/>
        <v>0</v>
      </c>
      <c r="HS94" s="85">
        <f t="shared" si="98"/>
        <v>0</v>
      </c>
      <c r="HT94" s="85">
        <f t="shared" si="99"/>
        <v>0</v>
      </c>
      <c r="HU94" s="85">
        <f t="shared" si="100"/>
        <v>0</v>
      </c>
      <c r="HV94" s="85">
        <f t="shared" si="101"/>
        <v>0</v>
      </c>
      <c r="HW94" s="85">
        <f t="shared" si="102"/>
        <v>0</v>
      </c>
      <c r="HX94" s="85">
        <f t="shared" si="103"/>
        <v>0</v>
      </c>
      <c r="HY94" s="85">
        <f t="shared" si="104"/>
        <v>0</v>
      </c>
      <c r="HZ94" s="85">
        <f t="shared" si="105"/>
        <v>0</v>
      </c>
      <c r="IA94" s="85">
        <f t="shared" si="106"/>
        <v>0</v>
      </c>
      <c r="IK94" s="98" t="e">
        <f t="shared" si="94"/>
        <v>#REF!</v>
      </c>
    </row>
    <row r="95" spans="1:245" s="32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0" t="s">
        <v>77</v>
      </c>
      <c r="K95" s="574"/>
      <c r="L95" s="575"/>
      <c r="M95" s="575"/>
      <c r="N95" s="575"/>
      <c r="O95" s="575"/>
      <c r="P95" s="575"/>
      <c r="Q95" s="575"/>
      <c r="R95" s="575"/>
      <c r="S95" s="575"/>
      <c r="T95" s="576"/>
      <c r="U95" s="574"/>
      <c r="V95" s="575"/>
      <c r="W95" s="575"/>
      <c r="X95" s="577"/>
      <c r="Y95" s="577"/>
      <c r="Z95" s="577"/>
      <c r="AA95" s="577"/>
      <c r="AB95" s="577"/>
      <c r="AC95" s="577"/>
      <c r="AD95" s="576"/>
      <c r="AE95" s="574"/>
      <c r="AF95" s="575"/>
      <c r="AG95" s="575"/>
      <c r="AH95" s="577"/>
      <c r="AI95" s="577"/>
      <c r="AJ95" s="577"/>
      <c r="AK95" s="577"/>
      <c r="AL95" s="577"/>
      <c r="AM95" s="577"/>
      <c r="AN95" s="576"/>
      <c r="AO95" s="574"/>
      <c r="AP95" s="575"/>
      <c r="AQ95" s="575"/>
      <c r="AR95" s="577"/>
      <c r="AS95" s="577"/>
      <c r="AT95" s="577"/>
      <c r="AU95" s="577"/>
      <c r="AV95" s="577"/>
      <c r="AW95" s="577"/>
      <c r="AX95" s="576"/>
      <c r="AY95" s="574"/>
      <c r="AZ95" s="575"/>
      <c r="BA95" s="575"/>
      <c r="BB95" s="577"/>
      <c r="BC95" s="577"/>
      <c r="BD95" s="577"/>
      <c r="BE95" s="577"/>
      <c r="BF95" s="577"/>
      <c r="BG95" s="577"/>
      <c r="BH95" s="576"/>
      <c r="BI95" s="574"/>
      <c r="BJ95" s="575"/>
      <c r="BK95" s="575"/>
      <c r="BL95" s="577"/>
      <c r="BM95" s="577"/>
      <c r="BN95" s="577"/>
      <c r="BO95" s="577"/>
      <c r="BP95" s="577"/>
      <c r="BQ95" s="577"/>
      <c r="BR95" s="576"/>
      <c r="BS95" s="574"/>
      <c r="BT95" s="575"/>
      <c r="BU95" s="575"/>
      <c r="BV95" s="577"/>
      <c r="BW95" s="577"/>
      <c r="BX95" s="577"/>
      <c r="BY95" s="577"/>
      <c r="BZ95" s="577"/>
      <c r="CA95" s="577"/>
      <c r="CB95" s="576"/>
      <c r="CC95" s="574"/>
      <c r="CD95" s="575"/>
      <c r="CE95" s="575"/>
      <c r="CF95" s="577"/>
      <c r="CG95" s="577"/>
      <c r="CH95" s="577"/>
      <c r="CI95" s="577"/>
      <c r="CJ95" s="577"/>
      <c r="CK95" s="577"/>
      <c r="CL95" s="576"/>
      <c r="CM95" s="574"/>
      <c r="CN95" s="575"/>
      <c r="CO95" s="575"/>
      <c r="CP95" s="577"/>
      <c r="CQ95" s="577"/>
      <c r="CR95" s="577"/>
      <c r="CS95" s="577"/>
      <c r="CT95" s="577"/>
      <c r="CU95" s="577"/>
      <c r="CV95" s="576"/>
      <c r="CW95" s="574"/>
      <c r="CX95" s="575"/>
      <c r="CY95" s="575"/>
      <c r="CZ95" s="577"/>
      <c r="DA95" s="577"/>
      <c r="DB95" s="577"/>
      <c r="DC95" s="577"/>
      <c r="DD95" s="577"/>
      <c r="DE95" s="577"/>
      <c r="DF95" s="576"/>
      <c r="DG95" s="574"/>
      <c r="DH95" s="575"/>
      <c r="DI95" s="575"/>
      <c r="DJ95" s="577"/>
      <c r="DK95" s="577"/>
      <c r="DL95" s="577"/>
      <c r="DM95" s="577"/>
      <c r="DN95" s="577"/>
      <c r="DO95" s="577"/>
      <c r="DP95" s="576"/>
      <c r="DQ95" s="574"/>
      <c r="DR95" s="575"/>
      <c r="DS95" s="575"/>
      <c r="DT95" s="577"/>
      <c r="DU95" s="577"/>
      <c r="DV95" s="577"/>
      <c r="DW95" s="577"/>
      <c r="DX95" s="577"/>
      <c r="DY95" s="577"/>
      <c r="DZ95" s="576"/>
      <c r="EA95" s="574"/>
      <c r="EB95" s="575"/>
      <c r="EC95" s="575"/>
      <c r="ED95" s="577"/>
      <c r="EE95" s="577"/>
      <c r="EF95" s="577"/>
      <c r="EG95" s="577"/>
      <c r="EH95" s="577"/>
      <c r="EI95" s="577"/>
      <c r="EJ95" s="576"/>
      <c r="EK95" s="574"/>
      <c r="EL95" s="575"/>
      <c r="EM95" s="575"/>
      <c r="EN95" s="577"/>
      <c r="EO95" s="577"/>
      <c r="EP95" s="577"/>
      <c r="EQ95" s="577"/>
      <c r="ER95" s="577"/>
      <c r="ES95" s="577"/>
      <c r="ET95" s="576"/>
      <c r="EU95" s="574"/>
      <c r="EV95" s="575"/>
      <c r="EW95" s="575"/>
      <c r="EX95" s="577"/>
      <c r="EY95" s="577"/>
      <c r="EZ95" s="577"/>
      <c r="FA95" s="577"/>
      <c r="FB95" s="577"/>
      <c r="FC95" s="577"/>
      <c r="FD95" s="576"/>
      <c r="FE95" s="574"/>
      <c r="FF95" s="575"/>
      <c r="FG95" s="575"/>
      <c r="FH95" s="577"/>
      <c r="FI95" s="577"/>
      <c r="FJ95" s="577"/>
      <c r="FK95" s="577"/>
      <c r="FL95" s="577"/>
      <c r="FM95" s="577"/>
      <c r="FN95" s="576"/>
      <c r="FO95" s="574"/>
      <c r="FP95" s="575"/>
      <c r="FQ95" s="575"/>
      <c r="FR95" s="577"/>
      <c r="FS95" s="577"/>
      <c r="FT95" s="577"/>
      <c r="FU95" s="577"/>
      <c r="FV95" s="577"/>
      <c r="FW95" s="577"/>
      <c r="FX95" s="576"/>
      <c r="FY95" s="574"/>
      <c r="FZ95" s="575"/>
      <c r="GA95" s="575"/>
      <c r="GB95" s="577"/>
      <c r="GC95" s="577"/>
      <c r="GD95" s="577"/>
      <c r="GE95" s="577"/>
      <c r="GF95" s="577"/>
      <c r="GG95" s="577"/>
      <c r="GH95" s="576"/>
      <c r="GI95" s="574"/>
      <c r="GJ95" s="575"/>
      <c r="GK95" s="575"/>
      <c r="GL95" s="577"/>
      <c r="GM95" s="577"/>
      <c r="GN95" s="577"/>
      <c r="GO95" s="577"/>
      <c r="GP95" s="577"/>
      <c r="GQ95" s="577"/>
      <c r="GR95" s="576"/>
      <c r="GS95" s="574"/>
      <c r="GT95" s="575"/>
      <c r="GU95" s="575"/>
      <c r="GV95" s="577"/>
      <c r="GW95" s="577"/>
      <c r="GX95" s="577"/>
      <c r="GY95" s="577"/>
      <c r="GZ95" s="577"/>
      <c r="HA95" s="577"/>
      <c r="HB95" s="576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93"/>
        <v>0</v>
      </c>
      <c r="HN95" s="283">
        <f t="shared" si="95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3" t="e">
        <f t="shared" si="96"/>
        <v>#REF!</v>
      </c>
      <c r="HQ95" s="84"/>
      <c r="HR95" s="284">
        <f t="shared" si="97"/>
        <v>0</v>
      </c>
      <c r="HS95" s="284">
        <f t="shared" si="98"/>
        <v>0</v>
      </c>
      <c r="HT95" s="284">
        <f t="shared" si="99"/>
        <v>0</v>
      </c>
      <c r="HU95" s="284">
        <f t="shared" si="100"/>
        <v>0</v>
      </c>
      <c r="HV95" s="284">
        <f t="shared" si="101"/>
        <v>0</v>
      </c>
      <c r="HW95" s="284">
        <f t="shared" si="102"/>
        <v>0</v>
      </c>
      <c r="HX95" s="284">
        <f t="shared" si="103"/>
        <v>0</v>
      </c>
      <c r="HY95" s="284">
        <f t="shared" si="104"/>
        <v>0</v>
      </c>
      <c r="HZ95" s="284">
        <f t="shared" si="105"/>
        <v>0</v>
      </c>
      <c r="IA95" s="284">
        <f t="shared" si="106"/>
        <v>0</v>
      </c>
      <c r="IK95" s="98" t="e">
        <f t="shared" si="94"/>
        <v>#REF!</v>
      </c>
    </row>
    <row r="96" spans="1:245" s="32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1" t="s">
        <v>78</v>
      </c>
      <c r="K96" s="583"/>
      <c r="L96" s="584"/>
      <c r="M96" s="585"/>
      <c r="N96" s="537"/>
      <c r="O96" s="537"/>
      <c r="P96" s="537"/>
      <c r="Q96" s="537"/>
      <c r="R96" s="537"/>
      <c r="S96" s="537"/>
      <c r="T96" s="538"/>
      <c r="U96" s="583"/>
      <c r="V96" s="585"/>
      <c r="W96" s="585"/>
      <c r="X96" s="537"/>
      <c r="Y96" s="537"/>
      <c r="Z96" s="537"/>
      <c r="AA96" s="537"/>
      <c r="AB96" s="537"/>
      <c r="AC96" s="537"/>
      <c r="AD96" s="538"/>
      <c r="AE96" s="583"/>
      <c r="AF96" s="585"/>
      <c r="AG96" s="584"/>
      <c r="AH96" s="585"/>
      <c r="AI96" s="537"/>
      <c r="AJ96" s="537"/>
      <c r="AK96" s="537"/>
      <c r="AL96" s="537"/>
      <c r="AM96" s="537"/>
      <c r="AN96" s="538"/>
      <c r="AO96" s="583"/>
      <c r="AP96" s="585"/>
      <c r="AQ96" s="585"/>
      <c r="AR96" s="537"/>
      <c r="AS96" s="537"/>
      <c r="AT96" s="537"/>
      <c r="AU96" s="537"/>
      <c r="AV96" s="537"/>
      <c r="AW96" s="537"/>
      <c r="AX96" s="538"/>
      <c r="AY96" s="583"/>
      <c r="AZ96" s="585"/>
      <c r="BA96" s="585"/>
      <c r="BB96" s="585"/>
      <c r="BC96" s="537"/>
      <c r="BD96" s="537"/>
      <c r="BE96" s="537"/>
      <c r="BF96" s="537"/>
      <c r="BG96" s="537"/>
      <c r="BH96" s="538"/>
      <c r="BI96" s="583"/>
      <c r="BJ96" s="585"/>
      <c r="BK96" s="585"/>
      <c r="BL96" s="537"/>
      <c r="BM96" s="537"/>
      <c r="BN96" s="537"/>
      <c r="BO96" s="537"/>
      <c r="BP96" s="537"/>
      <c r="BQ96" s="537"/>
      <c r="BR96" s="538"/>
      <c r="BS96" s="583"/>
      <c r="BT96" s="585"/>
      <c r="BU96" s="585"/>
      <c r="BV96" s="537"/>
      <c r="BW96" s="537"/>
      <c r="BX96" s="537"/>
      <c r="BY96" s="537"/>
      <c r="BZ96" s="537"/>
      <c r="CA96" s="537"/>
      <c r="CB96" s="538"/>
      <c r="CC96" s="583"/>
      <c r="CD96" s="585"/>
      <c r="CE96" s="585"/>
      <c r="CF96" s="537"/>
      <c r="CG96" s="537"/>
      <c r="CH96" s="537"/>
      <c r="CI96" s="537"/>
      <c r="CJ96" s="537"/>
      <c r="CK96" s="537"/>
      <c r="CL96" s="538"/>
      <c r="CM96" s="583"/>
      <c r="CN96" s="585"/>
      <c r="CO96" s="585"/>
      <c r="CP96" s="537"/>
      <c r="CQ96" s="537"/>
      <c r="CR96" s="537"/>
      <c r="CS96" s="537"/>
      <c r="CT96" s="537"/>
      <c r="CU96" s="537"/>
      <c r="CV96" s="538"/>
      <c r="CW96" s="583"/>
      <c r="CX96" s="585"/>
      <c r="CY96" s="585"/>
      <c r="CZ96" s="537"/>
      <c r="DA96" s="537"/>
      <c r="DB96" s="537"/>
      <c r="DC96" s="537"/>
      <c r="DD96" s="537"/>
      <c r="DE96" s="537"/>
      <c r="DF96" s="538"/>
      <c r="DG96" s="583"/>
      <c r="DH96" s="585"/>
      <c r="DI96" s="585"/>
      <c r="DJ96" s="537"/>
      <c r="DK96" s="537"/>
      <c r="DL96" s="537"/>
      <c r="DM96" s="537"/>
      <c r="DN96" s="537"/>
      <c r="DO96" s="537"/>
      <c r="DP96" s="538"/>
      <c r="DQ96" s="583"/>
      <c r="DR96" s="585"/>
      <c r="DS96" s="585"/>
      <c r="DT96" s="537"/>
      <c r="DU96" s="537"/>
      <c r="DV96" s="537"/>
      <c r="DW96" s="537"/>
      <c r="DX96" s="537"/>
      <c r="DY96" s="537"/>
      <c r="DZ96" s="538"/>
      <c r="EA96" s="583"/>
      <c r="EB96" s="585"/>
      <c r="EC96" s="585"/>
      <c r="ED96" s="537"/>
      <c r="EE96" s="537"/>
      <c r="EF96" s="537"/>
      <c r="EG96" s="537"/>
      <c r="EH96" s="537"/>
      <c r="EI96" s="537"/>
      <c r="EJ96" s="538"/>
      <c r="EK96" s="583"/>
      <c r="EL96" s="585"/>
      <c r="EM96" s="585"/>
      <c r="EN96" s="537"/>
      <c r="EO96" s="537"/>
      <c r="EP96" s="537"/>
      <c r="EQ96" s="537"/>
      <c r="ER96" s="537"/>
      <c r="ES96" s="537"/>
      <c r="ET96" s="538"/>
      <c r="EU96" s="583"/>
      <c r="EV96" s="585"/>
      <c r="EW96" s="585"/>
      <c r="EX96" s="537"/>
      <c r="EY96" s="537"/>
      <c r="EZ96" s="537"/>
      <c r="FA96" s="537"/>
      <c r="FB96" s="537"/>
      <c r="FC96" s="537"/>
      <c r="FD96" s="538"/>
      <c r="FE96" s="583"/>
      <c r="FF96" s="585"/>
      <c r="FG96" s="585"/>
      <c r="FH96" s="537"/>
      <c r="FI96" s="537"/>
      <c r="FJ96" s="537"/>
      <c r="FK96" s="537"/>
      <c r="FL96" s="537"/>
      <c r="FM96" s="537"/>
      <c r="FN96" s="538"/>
      <c r="FO96" s="583"/>
      <c r="FP96" s="585"/>
      <c r="FQ96" s="585"/>
      <c r="FR96" s="537"/>
      <c r="FS96" s="537"/>
      <c r="FT96" s="537"/>
      <c r="FU96" s="537"/>
      <c r="FV96" s="537"/>
      <c r="FW96" s="537"/>
      <c r="FX96" s="538"/>
      <c r="FY96" s="583"/>
      <c r="FZ96" s="585"/>
      <c r="GA96" s="585"/>
      <c r="GB96" s="537"/>
      <c r="GC96" s="537"/>
      <c r="GD96" s="537"/>
      <c r="GE96" s="537"/>
      <c r="GF96" s="537"/>
      <c r="GG96" s="537"/>
      <c r="GH96" s="538"/>
      <c r="GI96" s="583"/>
      <c r="GJ96" s="585"/>
      <c r="GK96" s="585"/>
      <c r="GL96" s="537"/>
      <c r="GM96" s="537"/>
      <c r="GN96" s="537"/>
      <c r="GO96" s="537"/>
      <c r="GP96" s="537"/>
      <c r="GQ96" s="537"/>
      <c r="GR96" s="538"/>
      <c r="GS96" s="583"/>
      <c r="GT96" s="585"/>
      <c r="GU96" s="585"/>
      <c r="GV96" s="537"/>
      <c r="GW96" s="537"/>
      <c r="GX96" s="537"/>
      <c r="GY96" s="537"/>
      <c r="GZ96" s="537"/>
      <c r="HA96" s="537"/>
      <c r="HB96" s="538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93"/>
        <v>0</v>
      </c>
      <c r="HN96" s="281">
        <f>+SUM(HM93:HM96)</f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1" t="e">
        <f>+SUM(HO93:HO96)</f>
        <v>#REF!</v>
      </c>
      <c r="HQ96" s="84"/>
      <c r="HR96" s="282">
        <f t="shared" si="97"/>
        <v>0</v>
      </c>
      <c r="HS96" s="282">
        <f t="shared" si="98"/>
        <v>0</v>
      </c>
      <c r="HT96" s="282">
        <f t="shared" si="99"/>
        <v>0</v>
      </c>
      <c r="HU96" s="282">
        <f t="shared" si="100"/>
        <v>0</v>
      </c>
      <c r="HV96" s="282">
        <f t="shared" si="101"/>
        <v>0</v>
      </c>
      <c r="HW96" s="282">
        <f t="shared" si="102"/>
        <v>0</v>
      </c>
      <c r="HX96" s="282">
        <f t="shared" si="103"/>
        <v>0</v>
      </c>
      <c r="HY96" s="282">
        <f t="shared" si="104"/>
        <v>0</v>
      </c>
      <c r="HZ96" s="282">
        <f t="shared" si="105"/>
        <v>0</v>
      </c>
      <c r="IA96" s="282">
        <f t="shared" si="106"/>
        <v>0</v>
      </c>
      <c r="IK96" s="98" t="e">
        <f t="shared" si="94"/>
        <v>#REF!</v>
      </c>
    </row>
    <row r="97" spans="1:245" s="32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586"/>
      <c r="L97" s="587"/>
      <c r="M97" s="588"/>
      <c r="N97" s="540"/>
      <c r="O97" s="540"/>
      <c r="P97" s="540"/>
      <c r="Q97" s="540"/>
      <c r="R97" s="540"/>
      <c r="S97" s="540"/>
      <c r="T97" s="541"/>
      <c r="U97" s="586"/>
      <c r="V97" s="588"/>
      <c r="W97" s="588"/>
      <c r="X97" s="540"/>
      <c r="Y97" s="540"/>
      <c r="Z97" s="540"/>
      <c r="AA97" s="540"/>
      <c r="AB97" s="540"/>
      <c r="AC97" s="540"/>
      <c r="AD97" s="541"/>
      <c r="AE97" s="586"/>
      <c r="AF97" s="588"/>
      <c r="AG97" s="587"/>
      <c r="AH97" s="588"/>
      <c r="AI97" s="540"/>
      <c r="AJ97" s="540"/>
      <c r="AK97" s="540"/>
      <c r="AL97" s="540"/>
      <c r="AM97" s="540"/>
      <c r="AN97" s="541"/>
      <c r="AO97" s="586"/>
      <c r="AP97" s="588"/>
      <c r="AQ97" s="588"/>
      <c r="AR97" s="540"/>
      <c r="AS97" s="540"/>
      <c r="AT97" s="540"/>
      <c r="AU97" s="540"/>
      <c r="AV97" s="540"/>
      <c r="AW97" s="540"/>
      <c r="AX97" s="541"/>
      <c r="AY97" s="586"/>
      <c r="AZ97" s="588"/>
      <c r="BA97" s="588"/>
      <c r="BB97" s="588"/>
      <c r="BC97" s="540"/>
      <c r="BD97" s="540"/>
      <c r="BE97" s="540"/>
      <c r="BF97" s="540"/>
      <c r="BG97" s="540"/>
      <c r="BH97" s="541"/>
      <c r="BI97" s="586"/>
      <c r="BJ97" s="588"/>
      <c r="BK97" s="588"/>
      <c r="BL97" s="540"/>
      <c r="BM97" s="540"/>
      <c r="BN97" s="540"/>
      <c r="BO97" s="540"/>
      <c r="BP97" s="540"/>
      <c r="BQ97" s="540"/>
      <c r="BR97" s="541"/>
      <c r="BS97" s="586"/>
      <c r="BT97" s="588"/>
      <c r="BU97" s="588"/>
      <c r="BV97" s="540"/>
      <c r="BW97" s="540"/>
      <c r="BX97" s="540"/>
      <c r="BY97" s="540"/>
      <c r="BZ97" s="540"/>
      <c r="CA97" s="540"/>
      <c r="CB97" s="541"/>
      <c r="CC97" s="586"/>
      <c r="CD97" s="588"/>
      <c r="CE97" s="588"/>
      <c r="CF97" s="540"/>
      <c r="CG97" s="540"/>
      <c r="CH97" s="540"/>
      <c r="CI97" s="540"/>
      <c r="CJ97" s="540"/>
      <c r="CK97" s="540"/>
      <c r="CL97" s="541"/>
      <c r="CM97" s="586"/>
      <c r="CN97" s="588"/>
      <c r="CO97" s="588"/>
      <c r="CP97" s="540"/>
      <c r="CQ97" s="540"/>
      <c r="CR97" s="540"/>
      <c r="CS97" s="540"/>
      <c r="CT97" s="540"/>
      <c r="CU97" s="540"/>
      <c r="CV97" s="541"/>
      <c r="CW97" s="586"/>
      <c r="CX97" s="588"/>
      <c r="CY97" s="588"/>
      <c r="CZ97" s="540"/>
      <c r="DA97" s="540"/>
      <c r="DB97" s="540"/>
      <c r="DC97" s="540"/>
      <c r="DD97" s="540"/>
      <c r="DE97" s="540"/>
      <c r="DF97" s="541"/>
      <c r="DG97" s="586"/>
      <c r="DH97" s="588"/>
      <c r="DI97" s="588"/>
      <c r="DJ97" s="540"/>
      <c r="DK97" s="540"/>
      <c r="DL97" s="540"/>
      <c r="DM97" s="540"/>
      <c r="DN97" s="540"/>
      <c r="DO97" s="540"/>
      <c r="DP97" s="541"/>
      <c r="DQ97" s="586"/>
      <c r="DR97" s="588"/>
      <c r="DS97" s="588"/>
      <c r="DT97" s="540"/>
      <c r="DU97" s="540"/>
      <c r="DV97" s="540"/>
      <c r="DW97" s="540"/>
      <c r="DX97" s="540"/>
      <c r="DY97" s="540"/>
      <c r="DZ97" s="541"/>
      <c r="EA97" s="586"/>
      <c r="EB97" s="588"/>
      <c r="EC97" s="588"/>
      <c r="ED97" s="540"/>
      <c r="EE97" s="540"/>
      <c r="EF97" s="540"/>
      <c r="EG97" s="540"/>
      <c r="EH97" s="540"/>
      <c r="EI97" s="540"/>
      <c r="EJ97" s="541"/>
      <c r="EK97" s="586"/>
      <c r="EL97" s="588"/>
      <c r="EM97" s="588"/>
      <c r="EN97" s="540"/>
      <c r="EO97" s="540"/>
      <c r="EP97" s="540"/>
      <c r="EQ97" s="540"/>
      <c r="ER97" s="540"/>
      <c r="ES97" s="540"/>
      <c r="ET97" s="541"/>
      <c r="EU97" s="586"/>
      <c r="EV97" s="588"/>
      <c r="EW97" s="588"/>
      <c r="EX97" s="540"/>
      <c r="EY97" s="540"/>
      <c r="EZ97" s="540"/>
      <c r="FA97" s="540"/>
      <c r="FB97" s="540"/>
      <c r="FC97" s="540"/>
      <c r="FD97" s="541"/>
      <c r="FE97" s="586"/>
      <c r="FF97" s="588"/>
      <c r="FG97" s="588"/>
      <c r="FH97" s="540"/>
      <c r="FI97" s="540"/>
      <c r="FJ97" s="540"/>
      <c r="FK97" s="540"/>
      <c r="FL97" s="540"/>
      <c r="FM97" s="540"/>
      <c r="FN97" s="541"/>
      <c r="FO97" s="586"/>
      <c r="FP97" s="588"/>
      <c r="FQ97" s="588"/>
      <c r="FR97" s="540"/>
      <c r="FS97" s="540"/>
      <c r="FT97" s="540"/>
      <c r="FU97" s="540"/>
      <c r="FV97" s="540"/>
      <c r="FW97" s="540"/>
      <c r="FX97" s="541"/>
      <c r="FY97" s="586"/>
      <c r="FZ97" s="588"/>
      <c r="GA97" s="588"/>
      <c r="GB97" s="540"/>
      <c r="GC97" s="540"/>
      <c r="GD97" s="540"/>
      <c r="GE97" s="540"/>
      <c r="GF97" s="540"/>
      <c r="GG97" s="540"/>
      <c r="GH97" s="541"/>
      <c r="GI97" s="586"/>
      <c r="GJ97" s="588"/>
      <c r="GK97" s="588"/>
      <c r="GL97" s="540"/>
      <c r="GM97" s="540"/>
      <c r="GN97" s="540"/>
      <c r="GO97" s="540"/>
      <c r="GP97" s="540"/>
      <c r="GQ97" s="540"/>
      <c r="GR97" s="541"/>
      <c r="GS97" s="586"/>
      <c r="GT97" s="588"/>
      <c r="GU97" s="588"/>
      <c r="GV97" s="540"/>
      <c r="GW97" s="540"/>
      <c r="GX97" s="540"/>
      <c r="GY97" s="540"/>
      <c r="GZ97" s="540"/>
      <c r="HA97" s="540"/>
      <c r="HB97" s="541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93"/>
        <v>0</v>
      </c>
      <c r="HN97" s="83">
        <f>+SUM(HM94:HM97)</f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>+SUM(HO94:HO97)</f>
        <v>#REF!</v>
      </c>
      <c r="HQ97" s="84"/>
      <c r="HR97" s="85">
        <f t="shared" si="97"/>
        <v>0</v>
      </c>
      <c r="HS97" s="85">
        <f t="shared" si="98"/>
        <v>0</v>
      </c>
      <c r="HT97" s="85">
        <f t="shared" si="99"/>
        <v>0</v>
      </c>
      <c r="HU97" s="85">
        <f t="shared" si="100"/>
        <v>0</v>
      </c>
      <c r="HV97" s="85">
        <f t="shared" si="101"/>
        <v>0</v>
      </c>
      <c r="HW97" s="85">
        <f t="shared" si="102"/>
        <v>0</v>
      </c>
      <c r="HX97" s="85">
        <f t="shared" si="103"/>
        <v>0</v>
      </c>
      <c r="HY97" s="85">
        <f t="shared" si="104"/>
        <v>0</v>
      </c>
      <c r="HZ97" s="85">
        <f t="shared" si="105"/>
        <v>0</v>
      </c>
      <c r="IA97" s="85">
        <f t="shared" si="106"/>
        <v>0</v>
      </c>
      <c r="IK97" s="98" t="e">
        <f t="shared" si="94"/>
        <v>#REF!</v>
      </c>
    </row>
    <row r="98" spans="1:245" s="32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586"/>
      <c r="L98" s="587"/>
      <c r="M98" s="588"/>
      <c r="N98" s="540"/>
      <c r="O98" s="540"/>
      <c r="P98" s="540"/>
      <c r="Q98" s="540"/>
      <c r="R98" s="540"/>
      <c r="S98" s="540"/>
      <c r="T98" s="541"/>
      <c r="U98" s="586"/>
      <c r="V98" s="588"/>
      <c r="W98" s="588"/>
      <c r="X98" s="540"/>
      <c r="Y98" s="540"/>
      <c r="Z98" s="540"/>
      <c r="AA98" s="540"/>
      <c r="AB98" s="540"/>
      <c r="AC98" s="540"/>
      <c r="AD98" s="541"/>
      <c r="AE98" s="586"/>
      <c r="AF98" s="588"/>
      <c r="AG98" s="587"/>
      <c r="AH98" s="588"/>
      <c r="AI98" s="540"/>
      <c r="AJ98" s="540"/>
      <c r="AK98" s="540"/>
      <c r="AL98" s="540"/>
      <c r="AM98" s="540"/>
      <c r="AN98" s="541"/>
      <c r="AO98" s="586"/>
      <c r="AP98" s="588"/>
      <c r="AQ98" s="588"/>
      <c r="AR98" s="540"/>
      <c r="AS98" s="540"/>
      <c r="AT98" s="540"/>
      <c r="AU98" s="540"/>
      <c r="AV98" s="540"/>
      <c r="AW98" s="540"/>
      <c r="AX98" s="541"/>
      <c r="AY98" s="586"/>
      <c r="AZ98" s="588"/>
      <c r="BA98" s="588"/>
      <c r="BB98" s="588"/>
      <c r="BC98" s="540"/>
      <c r="BD98" s="540"/>
      <c r="BE98" s="540"/>
      <c r="BF98" s="540"/>
      <c r="BG98" s="540"/>
      <c r="BH98" s="541"/>
      <c r="BI98" s="586"/>
      <c r="BJ98" s="588"/>
      <c r="BK98" s="588"/>
      <c r="BL98" s="540"/>
      <c r="BM98" s="540"/>
      <c r="BN98" s="540"/>
      <c r="BO98" s="540"/>
      <c r="BP98" s="540"/>
      <c r="BQ98" s="540"/>
      <c r="BR98" s="541"/>
      <c r="BS98" s="586"/>
      <c r="BT98" s="588"/>
      <c r="BU98" s="588"/>
      <c r="BV98" s="540"/>
      <c r="BW98" s="540"/>
      <c r="BX98" s="540"/>
      <c r="BY98" s="540"/>
      <c r="BZ98" s="540"/>
      <c r="CA98" s="540"/>
      <c r="CB98" s="541"/>
      <c r="CC98" s="586"/>
      <c r="CD98" s="588"/>
      <c r="CE98" s="588"/>
      <c r="CF98" s="540"/>
      <c r="CG98" s="540"/>
      <c r="CH98" s="540"/>
      <c r="CI98" s="540"/>
      <c r="CJ98" s="540"/>
      <c r="CK98" s="540"/>
      <c r="CL98" s="541"/>
      <c r="CM98" s="586"/>
      <c r="CN98" s="588"/>
      <c r="CO98" s="588"/>
      <c r="CP98" s="540"/>
      <c r="CQ98" s="540"/>
      <c r="CR98" s="540"/>
      <c r="CS98" s="540"/>
      <c r="CT98" s="540"/>
      <c r="CU98" s="540"/>
      <c r="CV98" s="541"/>
      <c r="CW98" s="586"/>
      <c r="CX98" s="588"/>
      <c r="CY98" s="588"/>
      <c r="CZ98" s="540"/>
      <c r="DA98" s="540"/>
      <c r="DB98" s="540"/>
      <c r="DC98" s="540"/>
      <c r="DD98" s="540"/>
      <c r="DE98" s="540"/>
      <c r="DF98" s="541"/>
      <c r="DG98" s="586"/>
      <c r="DH98" s="588"/>
      <c r="DI98" s="588"/>
      <c r="DJ98" s="540"/>
      <c r="DK98" s="540"/>
      <c r="DL98" s="540"/>
      <c r="DM98" s="540"/>
      <c r="DN98" s="540"/>
      <c r="DO98" s="540"/>
      <c r="DP98" s="541"/>
      <c r="DQ98" s="586"/>
      <c r="DR98" s="588"/>
      <c r="DS98" s="588"/>
      <c r="DT98" s="540"/>
      <c r="DU98" s="540"/>
      <c r="DV98" s="540"/>
      <c r="DW98" s="540"/>
      <c r="DX98" s="540"/>
      <c r="DY98" s="540"/>
      <c r="DZ98" s="541"/>
      <c r="EA98" s="586"/>
      <c r="EB98" s="588"/>
      <c r="EC98" s="588"/>
      <c r="ED98" s="540"/>
      <c r="EE98" s="540"/>
      <c r="EF98" s="540"/>
      <c r="EG98" s="540"/>
      <c r="EH98" s="540"/>
      <c r="EI98" s="540"/>
      <c r="EJ98" s="541"/>
      <c r="EK98" s="586"/>
      <c r="EL98" s="588"/>
      <c r="EM98" s="588"/>
      <c r="EN98" s="540"/>
      <c r="EO98" s="540"/>
      <c r="EP98" s="540"/>
      <c r="EQ98" s="540"/>
      <c r="ER98" s="540"/>
      <c r="ES98" s="540"/>
      <c r="ET98" s="541"/>
      <c r="EU98" s="586"/>
      <c r="EV98" s="588"/>
      <c r="EW98" s="588"/>
      <c r="EX98" s="540"/>
      <c r="EY98" s="540"/>
      <c r="EZ98" s="540"/>
      <c r="FA98" s="540"/>
      <c r="FB98" s="540"/>
      <c r="FC98" s="540"/>
      <c r="FD98" s="541"/>
      <c r="FE98" s="586"/>
      <c r="FF98" s="588"/>
      <c r="FG98" s="588"/>
      <c r="FH98" s="540"/>
      <c r="FI98" s="540"/>
      <c r="FJ98" s="540"/>
      <c r="FK98" s="540"/>
      <c r="FL98" s="540"/>
      <c r="FM98" s="540"/>
      <c r="FN98" s="541"/>
      <c r="FO98" s="586"/>
      <c r="FP98" s="588"/>
      <c r="FQ98" s="588"/>
      <c r="FR98" s="540"/>
      <c r="FS98" s="540"/>
      <c r="FT98" s="540"/>
      <c r="FU98" s="540"/>
      <c r="FV98" s="540"/>
      <c r="FW98" s="540"/>
      <c r="FX98" s="541"/>
      <c r="FY98" s="586"/>
      <c r="FZ98" s="588"/>
      <c r="GA98" s="588"/>
      <c r="GB98" s="540"/>
      <c r="GC98" s="540"/>
      <c r="GD98" s="540"/>
      <c r="GE98" s="540"/>
      <c r="GF98" s="540"/>
      <c r="GG98" s="540"/>
      <c r="GH98" s="541"/>
      <c r="GI98" s="586"/>
      <c r="GJ98" s="588"/>
      <c r="GK98" s="588"/>
      <c r="GL98" s="540"/>
      <c r="GM98" s="540"/>
      <c r="GN98" s="540"/>
      <c r="GO98" s="540"/>
      <c r="GP98" s="540"/>
      <c r="GQ98" s="540"/>
      <c r="GR98" s="541"/>
      <c r="GS98" s="586"/>
      <c r="GT98" s="588"/>
      <c r="GU98" s="588"/>
      <c r="GV98" s="540"/>
      <c r="GW98" s="540"/>
      <c r="GX98" s="540"/>
      <c r="GY98" s="540"/>
      <c r="GZ98" s="540"/>
      <c r="HA98" s="540"/>
      <c r="HB98" s="541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93"/>
        <v>0</v>
      </c>
      <c r="HN98" s="83">
        <f>+SUM(HM95:HM98)</f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>+SUM(HO95:HO98)</f>
        <v>#REF!</v>
      </c>
      <c r="HQ98" s="84"/>
      <c r="HR98" s="85">
        <f t="shared" si="97"/>
        <v>0</v>
      </c>
      <c r="HS98" s="85">
        <f t="shared" si="98"/>
        <v>0</v>
      </c>
      <c r="HT98" s="85">
        <f t="shared" si="99"/>
        <v>0</v>
      </c>
      <c r="HU98" s="85">
        <f t="shared" si="100"/>
        <v>0</v>
      </c>
      <c r="HV98" s="85">
        <f t="shared" si="101"/>
        <v>0</v>
      </c>
      <c r="HW98" s="85">
        <f t="shared" si="102"/>
        <v>0</v>
      </c>
      <c r="HX98" s="85">
        <f t="shared" si="103"/>
        <v>0</v>
      </c>
      <c r="HY98" s="85">
        <f t="shared" si="104"/>
        <v>0</v>
      </c>
      <c r="HZ98" s="85">
        <f t="shared" si="105"/>
        <v>0</v>
      </c>
      <c r="IA98" s="85">
        <f t="shared" si="106"/>
        <v>0</v>
      </c>
      <c r="IK98" s="98" t="e">
        <f t="shared" si="94"/>
        <v>#REF!</v>
      </c>
    </row>
    <row r="99" spans="1:245" s="32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0" t="s">
        <v>81</v>
      </c>
      <c r="K99" s="589"/>
      <c r="L99" s="590"/>
      <c r="M99" s="591"/>
      <c r="N99" s="543"/>
      <c r="O99" s="543"/>
      <c r="P99" s="543"/>
      <c r="Q99" s="543"/>
      <c r="R99" s="543"/>
      <c r="S99" s="543"/>
      <c r="T99" s="544"/>
      <c r="U99" s="589"/>
      <c r="V99" s="591"/>
      <c r="W99" s="591"/>
      <c r="X99" s="543"/>
      <c r="Y99" s="543"/>
      <c r="Z99" s="543"/>
      <c r="AA99" s="543"/>
      <c r="AB99" s="543"/>
      <c r="AC99" s="543"/>
      <c r="AD99" s="544"/>
      <c r="AE99" s="589"/>
      <c r="AF99" s="591"/>
      <c r="AG99" s="590"/>
      <c r="AH99" s="591"/>
      <c r="AI99" s="543"/>
      <c r="AJ99" s="543"/>
      <c r="AK99" s="543"/>
      <c r="AL99" s="543"/>
      <c r="AM99" s="543"/>
      <c r="AN99" s="544"/>
      <c r="AO99" s="589"/>
      <c r="AP99" s="591"/>
      <c r="AQ99" s="591"/>
      <c r="AR99" s="543"/>
      <c r="AS99" s="543"/>
      <c r="AT99" s="543"/>
      <c r="AU99" s="543"/>
      <c r="AV99" s="543"/>
      <c r="AW99" s="543"/>
      <c r="AX99" s="544"/>
      <c r="AY99" s="589"/>
      <c r="AZ99" s="591"/>
      <c r="BA99" s="591"/>
      <c r="BB99" s="591"/>
      <c r="BC99" s="543"/>
      <c r="BD99" s="543"/>
      <c r="BE99" s="543"/>
      <c r="BF99" s="543"/>
      <c r="BG99" s="543"/>
      <c r="BH99" s="544"/>
      <c r="BI99" s="589"/>
      <c r="BJ99" s="591"/>
      <c r="BK99" s="591"/>
      <c r="BL99" s="543"/>
      <c r="BM99" s="543"/>
      <c r="BN99" s="543"/>
      <c r="BO99" s="543"/>
      <c r="BP99" s="543"/>
      <c r="BQ99" s="543"/>
      <c r="BR99" s="544"/>
      <c r="BS99" s="589"/>
      <c r="BT99" s="591"/>
      <c r="BU99" s="591"/>
      <c r="BV99" s="543"/>
      <c r="BW99" s="543"/>
      <c r="BX99" s="543"/>
      <c r="BY99" s="543"/>
      <c r="BZ99" s="543"/>
      <c r="CA99" s="543"/>
      <c r="CB99" s="544"/>
      <c r="CC99" s="589"/>
      <c r="CD99" s="591"/>
      <c r="CE99" s="591"/>
      <c r="CF99" s="543"/>
      <c r="CG99" s="543"/>
      <c r="CH99" s="543"/>
      <c r="CI99" s="543"/>
      <c r="CJ99" s="543"/>
      <c r="CK99" s="543"/>
      <c r="CL99" s="544"/>
      <c r="CM99" s="589"/>
      <c r="CN99" s="591"/>
      <c r="CO99" s="591"/>
      <c r="CP99" s="543"/>
      <c r="CQ99" s="543"/>
      <c r="CR99" s="543"/>
      <c r="CS99" s="543"/>
      <c r="CT99" s="543"/>
      <c r="CU99" s="543"/>
      <c r="CV99" s="544"/>
      <c r="CW99" s="589"/>
      <c r="CX99" s="591"/>
      <c r="CY99" s="591"/>
      <c r="CZ99" s="543"/>
      <c r="DA99" s="543"/>
      <c r="DB99" s="543"/>
      <c r="DC99" s="543"/>
      <c r="DD99" s="543"/>
      <c r="DE99" s="543"/>
      <c r="DF99" s="544"/>
      <c r="DG99" s="589"/>
      <c r="DH99" s="591"/>
      <c r="DI99" s="591"/>
      <c r="DJ99" s="543"/>
      <c r="DK99" s="543"/>
      <c r="DL99" s="543"/>
      <c r="DM99" s="543"/>
      <c r="DN99" s="543"/>
      <c r="DO99" s="543"/>
      <c r="DP99" s="544"/>
      <c r="DQ99" s="589"/>
      <c r="DR99" s="591"/>
      <c r="DS99" s="591"/>
      <c r="DT99" s="543"/>
      <c r="DU99" s="543"/>
      <c r="DV99" s="543"/>
      <c r="DW99" s="543"/>
      <c r="DX99" s="543"/>
      <c r="DY99" s="543"/>
      <c r="DZ99" s="544"/>
      <c r="EA99" s="589"/>
      <c r="EB99" s="591"/>
      <c r="EC99" s="591"/>
      <c r="ED99" s="543"/>
      <c r="EE99" s="543"/>
      <c r="EF99" s="543"/>
      <c r="EG99" s="543"/>
      <c r="EH99" s="543"/>
      <c r="EI99" s="543"/>
      <c r="EJ99" s="544"/>
      <c r="EK99" s="589"/>
      <c r="EL99" s="591"/>
      <c r="EM99" s="591"/>
      <c r="EN99" s="543"/>
      <c r="EO99" s="543"/>
      <c r="EP99" s="543"/>
      <c r="EQ99" s="543"/>
      <c r="ER99" s="543"/>
      <c r="ES99" s="543"/>
      <c r="ET99" s="544"/>
      <c r="EU99" s="589"/>
      <c r="EV99" s="591"/>
      <c r="EW99" s="591"/>
      <c r="EX99" s="543"/>
      <c r="EY99" s="543"/>
      <c r="EZ99" s="543"/>
      <c r="FA99" s="543"/>
      <c r="FB99" s="543"/>
      <c r="FC99" s="543"/>
      <c r="FD99" s="544"/>
      <c r="FE99" s="589"/>
      <c r="FF99" s="591"/>
      <c r="FG99" s="591"/>
      <c r="FH99" s="543"/>
      <c r="FI99" s="543"/>
      <c r="FJ99" s="543"/>
      <c r="FK99" s="543"/>
      <c r="FL99" s="543"/>
      <c r="FM99" s="543"/>
      <c r="FN99" s="544"/>
      <c r="FO99" s="589"/>
      <c r="FP99" s="591"/>
      <c r="FQ99" s="591"/>
      <c r="FR99" s="543"/>
      <c r="FS99" s="543"/>
      <c r="FT99" s="543"/>
      <c r="FU99" s="543"/>
      <c r="FV99" s="543"/>
      <c r="FW99" s="543"/>
      <c r="FX99" s="544"/>
      <c r="FY99" s="589"/>
      <c r="FZ99" s="591"/>
      <c r="GA99" s="591"/>
      <c r="GB99" s="543"/>
      <c r="GC99" s="543"/>
      <c r="GD99" s="543"/>
      <c r="GE99" s="543"/>
      <c r="GF99" s="543"/>
      <c r="GG99" s="543"/>
      <c r="GH99" s="544"/>
      <c r="GI99" s="589"/>
      <c r="GJ99" s="591"/>
      <c r="GK99" s="591"/>
      <c r="GL99" s="543"/>
      <c r="GM99" s="543"/>
      <c r="GN99" s="543"/>
      <c r="GO99" s="543"/>
      <c r="GP99" s="543"/>
      <c r="GQ99" s="543"/>
      <c r="GR99" s="544"/>
      <c r="GS99" s="589"/>
      <c r="GT99" s="591"/>
      <c r="GU99" s="591"/>
      <c r="GV99" s="543"/>
      <c r="GW99" s="543"/>
      <c r="GX99" s="543"/>
      <c r="GY99" s="543"/>
      <c r="GZ99" s="543"/>
      <c r="HA99" s="543"/>
      <c r="HB99" s="544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93"/>
        <v>0</v>
      </c>
      <c r="HN99" s="283">
        <f t="shared" si="95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3" t="e">
        <f t="shared" si="96"/>
        <v>#REF!</v>
      </c>
      <c r="HQ99" s="84"/>
      <c r="HR99" s="284">
        <f t="shared" si="97"/>
        <v>0</v>
      </c>
      <c r="HS99" s="284">
        <f t="shared" si="98"/>
        <v>0</v>
      </c>
      <c r="HT99" s="284">
        <f t="shared" si="99"/>
        <v>0</v>
      </c>
      <c r="HU99" s="284">
        <f t="shared" si="100"/>
        <v>0</v>
      </c>
      <c r="HV99" s="284">
        <f t="shared" si="101"/>
        <v>0</v>
      </c>
      <c r="HW99" s="284">
        <f t="shared" si="102"/>
        <v>0</v>
      </c>
      <c r="HX99" s="284">
        <f t="shared" si="103"/>
        <v>0</v>
      </c>
      <c r="HY99" s="284">
        <f t="shared" si="104"/>
        <v>0</v>
      </c>
      <c r="HZ99" s="284">
        <f t="shared" si="105"/>
        <v>0</v>
      </c>
      <c r="IA99" s="284">
        <f t="shared" si="106"/>
        <v>0</v>
      </c>
      <c r="IK99" s="98" t="e">
        <f t="shared" si="94"/>
        <v>#REF!</v>
      </c>
    </row>
    <row r="100" spans="1:245" s="32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1" t="s">
        <v>92</v>
      </c>
      <c r="K100" s="500"/>
      <c r="L100" s="501"/>
      <c r="M100" s="501"/>
      <c r="N100" s="501"/>
      <c r="O100" s="501"/>
      <c r="P100" s="501"/>
      <c r="Q100" s="501"/>
      <c r="R100" s="501"/>
      <c r="S100" s="501"/>
      <c r="T100" s="502"/>
      <c r="U100" s="500"/>
      <c r="V100" s="501"/>
      <c r="W100" s="501"/>
      <c r="X100" s="501"/>
      <c r="Y100" s="501"/>
      <c r="Z100" s="501"/>
      <c r="AA100" s="501"/>
      <c r="AB100" s="501"/>
      <c r="AC100" s="501"/>
      <c r="AD100" s="502"/>
      <c r="AE100" s="500"/>
      <c r="AF100" s="501"/>
      <c r="AG100" s="501"/>
      <c r="AH100" s="501"/>
      <c r="AI100" s="501"/>
      <c r="AJ100" s="501"/>
      <c r="AK100" s="501"/>
      <c r="AL100" s="501"/>
      <c r="AM100" s="501"/>
      <c r="AN100" s="502"/>
      <c r="AO100" s="500"/>
      <c r="AP100" s="501"/>
      <c r="AQ100" s="501"/>
      <c r="AR100" s="501"/>
      <c r="AS100" s="501"/>
      <c r="AT100" s="501"/>
      <c r="AU100" s="501"/>
      <c r="AV100" s="501"/>
      <c r="AW100" s="501"/>
      <c r="AX100" s="502"/>
      <c r="AY100" s="500"/>
      <c r="AZ100" s="501"/>
      <c r="BA100" s="501"/>
      <c r="BB100" s="501"/>
      <c r="BC100" s="501"/>
      <c r="BD100" s="501"/>
      <c r="BE100" s="501"/>
      <c r="BF100" s="501"/>
      <c r="BG100" s="501"/>
      <c r="BH100" s="502"/>
      <c r="BI100" s="500"/>
      <c r="BJ100" s="501"/>
      <c r="BK100" s="501"/>
      <c r="BL100" s="501"/>
      <c r="BM100" s="501"/>
      <c r="BN100" s="501"/>
      <c r="BO100" s="501"/>
      <c r="BP100" s="501"/>
      <c r="BQ100" s="501"/>
      <c r="BR100" s="502"/>
      <c r="BS100" s="500"/>
      <c r="BT100" s="501"/>
      <c r="BU100" s="501"/>
      <c r="BV100" s="501"/>
      <c r="BW100" s="501"/>
      <c r="BX100" s="501"/>
      <c r="BY100" s="501"/>
      <c r="BZ100" s="501"/>
      <c r="CA100" s="501"/>
      <c r="CB100" s="502"/>
      <c r="CC100" s="500"/>
      <c r="CD100" s="501"/>
      <c r="CE100" s="501"/>
      <c r="CF100" s="501"/>
      <c r="CG100" s="501"/>
      <c r="CH100" s="501"/>
      <c r="CI100" s="501"/>
      <c r="CJ100" s="501"/>
      <c r="CK100" s="501"/>
      <c r="CL100" s="502"/>
      <c r="CM100" s="500"/>
      <c r="CN100" s="501"/>
      <c r="CO100" s="501"/>
      <c r="CP100" s="501"/>
      <c r="CQ100" s="501"/>
      <c r="CR100" s="501"/>
      <c r="CS100" s="501"/>
      <c r="CT100" s="501"/>
      <c r="CU100" s="501"/>
      <c r="CV100" s="502"/>
      <c r="CW100" s="500"/>
      <c r="CX100" s="501"/>
      <c r="CY100" s="501"/>
      <c r="CZ100" s="501"/>
      <c r="DA100" s="501"/>
      <c r="DB100" s="501"/>
      <c r="DC100" s="501"/>
      <c r="DD100" s="501"/>
      <c r="DE100" s="501"/>
      <c r="DF100" s="502"/>
      <c r="DG100" s="500"/>
      <c r="DH100" s="501"/>
      <c r="DI100" s="501"/>
      <c r="DJ100" s="501"/>
      <c r="DK100" s="501"/>
      <c r="DL100" s="501"/>
      <c r="DM100" s="501"/>
      <c r="DN100" s="501"/>
      <c r="DO100" s="501"/>
      <c r="DP100" s="502"/>
      <c r="DQ100" s="500"/>
      <c r="DR100" s="501"/>
      <c r="DS100" s="501"/>
      <c r="DT100" s="501"/>
      <c r="DU100" s="501"/>
      <c r="DV100" s="501"/>
      <c r="DW100" s="501"/>
      <c r="DX100" s="501"/>
      <c r="DY100" s="501"/>
      <c r="DZ100" s="502"/>
      <c r="EA100" s="500"/>
      <c r="EB100" s="501"/>
      <c r="EC100" s="501"/>
      <c r="ED100" s="501"/>
      <c r="EE100" s="501"/>
      <c r="EF100" s="501"/>
      <c r="EG100" s="501"/>
      <c r="EH100" s="501"/>
      <c r="EI100" s="501"/>
      <c r="EJ100" s="502"/>
      <c r="EK100" s="500"/>
      <c r="EL100" s="501"/>
      <c r="EM100" s="501"/>
      <c r="EN100" s="501"/>
      <c r="EO100" s="501"/>
      <c r="EP100" s="501"/>
      <c r="EQ100" s="501"/>
      <c r="ER100" s="501"/>
      <c r="ES100" s="501"/>
      <c r="ET100" s="502"/>
      <c r="EU100" s="500"/>
      <c r="EV100" s="501"/>
      <c r="EW100" s="501"/>
      <c r="EX100" s="501"/>
      <c r="EY100" s="501"/>
      <c r="EZ100" s="501"/>
      <c r="FA100" s="501"/>
      <c r="FB100" s="501"/>
      <c r="FC100" s="501"/>
      <c r="FD100" s="502"/>
      <c r="FE100" s="500"/>
      <c r="FF100" s="501"/>
      <c r="FG100" s="501"/>
      <c r="FH100" s="501"/>
      <c r="FI100" s="501"/>
      <c r="FJ100" s="501"/>
      <c r="FK100" s="501"/>
      <c r="FL100" s="501"/>
      <c r="FM100" s="501"/>
      <c r="FN100" s="502"/>
      <c r="FO100" s="500"/>
      <c r="FP100" s="501"/>
      <c r="FQ100" s="501"/>
      <c r="FR100" s="501"/>
      <c r="FS100" s="501"/>
      <c r="FT100" s="501"/>
      <c r="FU100" s="501"/>
      <c r="FV100" s="501"/>
      <c r="FW100" s="501"/>
      <c r="FX100" s="502"/>
      <c r="FY100" s="500"/>
      <c r="FZ100" s="501"/>
      <c r="GA100" s="501"/>
      <c r="GB100" s="501"/>
      <c r="GC100" s="501"/>
      <c r="GD100" s="501"/>
      <c r="GE100" s="501"/>
      <c r="GF100" s="501"/>
      <c r="GG100" s="501"/>
      <c r="GH100" s="502"/>
      <c r="GI100" s="500"/>
      <c r="GJ100" s="501"/>
      <c r="GK100" s="501"/>
      <c r="GL100" s="501"/>
      <c r="GM100" s="501"/>
      <c r="GN100" s="501"/>
      <c r="GO100" s="501"/>
      <c r="GP100" s="501"/>
      <c r="GQ100" s="501"/>
      <c r="GR100" s="502"/>
      <c r="GS100" s="500"/>
      <c r="GT100" s="501"/>
      <c r="GU100" s="501"/>
      <c r="GV100" s="501"/>
      <c r="GW100" s="501"/>
      <c r="GX100" s="501"/>
      <c r="GY100" s="501"/>
      <c r="GZ100" s="501"/>
      <c r="HA100" s="501"/>
      <c r="HB100" s="502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93"/>
        <v>0</v>
      </c>
      <c r="HN100" s="281">
        <f t="shared" si="95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1" t="e">
        <f t="shared" si="96"/>
        <v>#REF!</v>
      </c>
      <c r="HQ100" s="84"/>
      <c r="HR100" s="282">
        <f t="shared" si="97"/>
        <v>0</v>
      </c>
      <c r="HS100" s="282">
        <f t="shared" si="98"/>
        <v>0</v>
      </c>
      <c r="HT100" s="282">
        <f t="shared" si="99"/>
        <v>0</v>
      </c>
      <c r="HU100" s="282">
        <f t="shared" si="100"/>
        <v>0</v>
      </c>
      <c r="HV100" s="282">
        <f t="shared" si="101"/>
        <v>0</v>
      </c>
      <c r="HW100" s="282">
        <f t="shared" si="102"/>
        <v>0</v>
      </c>
      <c r="HX100" s="282">
        <f t="shared" si="103"/>
        <v>0</v>
      </c>
      <c r="HY100" s="282">
        <f t="shared" si="104"/>
        <v>0</v>
      </c>
      <c r="HZ100" s="282">
        <f t="shared" si="105"/>
        <v>0</v>
      </c>
      <c r="IA100" s="282">
        <f t="shared" si="106"/>
        <v>0</v>
      </c>
      <c r="IK100" s="98" t="e">
        <f t="shared" si="94"/>
        <v>#REF!</v>
      </c>
    </row>
    <row r="101" spans="1:245" s="32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03"/>
      <c r="L101" s="504"/>
      <c r="M101" s="504"/>
      <c r="N101" s="504"/>
      <c r="O101" s="504"/>
      <c r="P101" s="504"/>
      <c r="Q101" s="504"/>
      <c r="R101" s="504"/>
      <c r="S101" s="504"/>
      <c r="T101" s="505"/>
      <c r="U101" s="503"/>
      <c r="V101" s="504"/>
      <c r="W101" s="504"/>
      <c r="X101" s="504"/>
      <c r="Y101" s="504"/>
      <c r="Z101" s="504"/>
      <c r="AA101" s="504"/>
      <c r="AB101" s="504"/>
      <c r="AC101" s="504"/>
      <c r="AD101" s="505"/>
      <c r="AE101" s="503"/>
      <c r="AF101" s="504"/>
      <c r="AG101" s="504"/>
      <c r="AH101" s="504"/>
      <c r="AI101" s="504"/>
      <c r="AJ101" s="504"/>
      <c r="AK101" s="504"/>
      <c r="AL101" s="504"/>
      <c r="AM101" s="504"/>
      <c r="AN101" s="505"/>
      <c r="AO101" s="503"/>
      <c r="AP101" s="504"/>
      <c r="AQ101" s="504"/>
      <c r="AR101" s="504"/>
      <c r="AS101" s="504"/>
      <c r="AT101" s="504"/>
      <c r="AU101" s="504"/>
      <c r="AV101" s="504"/>
      <c r="AW101" s="504"/>
      <c r="AX101" s="505"/>
      <c r="AY101" s="503"/>
      <c r="AZ101" s="504"/>
      <c r="BA101" s="504"/>
      <c r="BB101" s="504"/>
      <c r="BC101" s="504"/>
      <c r="BD101" s="504"/>
      <c r="BE101" s="504"/>
      <c r="BF101" s="504"/>
      <c r="BG101" s="504"/>
      <c r="BH101" s="505"/>
      <c r="BI101" s="503"/>
      <c r="BJ101" s="504"/>
      <c r="BK101" s="504"/>
      <c r="BL101" s="504"/>
      <c r="BM101" s="504"/>
      <c r="BN101" s="504"/>
      <c r="BO101" s="504"/>
      <c r="BP101" s="504"/>
      <c r="BQ101" s="504"/>
      <c r="BR101" s="505"/>
      <c r="BS101" s="503"/>
      <c r="BT101" s="504"/>
      <c r="BU101" s="504"/>
      <c r="BV101" s="504"/>
      <c r="BW101" s="504"/>
      <c r="BX101" s="504"/>
      <c r="BY101" s="504"/>
      <c r="BZ101" s="504"/>
      <c r="CA101" s="504"/>
      <c r="CB101" s="505"/>
      <c r="CC101" s="503"/>
      <c r="CD101" s="504"/>
      <c r="CE101" s="504"/>
      <c r="CF101" s="504"/>
      <c r="CG101" s="504"/>
      <c r="CH101" s="504"/>
      <c r="CI101" s="504"/>
      <c r="CJ101" s="504"/>
      <c r="CK101" s="504"/>
      <c r="CL101" s="505"/>
      <c r="CM101" s="503"/>
      <c r="CN101" s="504"/>
      <c r="CO101" s="504"/>
      <c r="CP101" s="504"/>
      <c r="CQ101" s="504"/>
      <c r="CR101" s="504"/>
      <c r="CS101" s="504"/>
      <c r="CT101" s="504"/>
      <c r="CU101" s="504"/>
      <c r="CV101" s="505"/>
      <c r="CW101" s="503"/>
      <c r="CX101" s="504"/>
      <c r="CY101" s="504"/>
      <c r="CZ101" s="504"/>
      <c r="DA101" s="504"/>
      <c r="DB101" s="504"/>
      <c r="DC101" s="504"/>
      <c r="DD101" s="504"/>
      <c r="DE101" s="504"/>
      <c r="DF101" s="505"/>
      <c r="DG101" s="503"/>
      <c r="DH101" s="504"/>
      <c r="DI101" s="504"/>
      <c r="DJ101" s="504"/>
      <c r="DK101" s="504"/>
      <c r="DL101" s="504"/>
      <c r="DM101" s="504"/>
      <c r="DN101" s="504"/>
      <c r="DO101" s="504"/>
      <c r="DP101" s="505"/>
      <c r="DQ101" s="503"/>
      <c r="DR101" s="504"/>
      <c r="DS101" s="504"/>
      <c r="DT101" s="504"/>
      <c r="DU101" s="504"/>
      <c r="DV101" s="504"/>
      <c r="DW101" s="504"/>
      <c r="DX101" s="504"/>
      <c r="DY101" s="504"/>
      <c r="DZ101" s="505"/>
      <c r="EA101" s="503"/>
      <c r="EB101" s="504"/>
      <c r="EC101" s="504"/>
      <c r="ED101" s="504"/>
      <c r="EE101" s="504"/>
      <c r="EF101" s="504"/>
      <c r="EG101" s="504"/>
      <c r="EH101" s="504"/>
      <c r="EI101" s="504"/>
      <c r="EJ101" s="505"/>
      <c r="EK101" s="503"/>
      <c r="EL101" s="504"/>
      <c r="EM101" s="504"/>
      <c r="EN101" s="504"/>
      <c r="EO101" s="504"/>
      <c r="EP101" s="504"/>
      <c r="EQ101" s="504"/>
      <c r="ER101" s="504"/>
      <c r="ES101" s="504"/>
      <c r="ET101" s="505"/>
      <c r="EU101" s="503"/>
      <c r="EV101" s="504"/>
      <c r="EW101" s="504"/>
      <c r="EX101" s="504"/>
      <c r="EY101" s="504"/>
      <c r="EZ101" s="504"/>
      <c r="FA101" s="504"/>
      <c r="FB101" s="504"/>
      <c r="FC101" s="504"/>
      <c r="FD101" s="505"/>
      <c r="FE101" s="503"/>
      <c r="FF101" s="504"/>
      <c r="FG101" s="504"/>
      <c r="FH101" s="504"/>
      <c r="FI101" s="504"/>
      <c r="FJ101" s="504"/>
      <c r="FK101" s="504"/>
      <c r="FL101" s="504"/>
      <c r="FM101" s="504"/>
      <c r="FN101" s="505"/>
      <c r="FO101" s="503"/>
      <c r="FP101" s="504"/>
      <c r="FQ101" s="504"/>
      <c r="FR101" s="504"/>
      <c r="FS101" s="504"/>
      <c r="FT101" s="504"/>
      <c r="FU101" s="504"/>
      <c r="FV101" s="504"/>
      <c r="FW101" s="504"/>
      <c r="FX101" s="505"/>
      <c r="FY101" s="503"/>
      <c r="FZ101" s="504"/>
      <c r="GA101" s="504"/>
      <c r="GB101" s="504"/>
      <c r="GC101" s="504"/>
      <c r="GD101" s="504"/>
      <c r="GE101" s="504"/>
      <c r="GF101" s="504"/>
      <c r="GG101" s="504"/>
      <c r="GH101" s="505"/>
      <c r="GI101" s="503"/>
      <c r="GJ101" s="504"/>
      <c r="GK101" s="504"/>
      <c r="GL101" s="504"/>
      <c r="GM101" s="504"/>
      <c r="GN101" s="504"/>
      <c r="GO101" s="504"/>
      <c r="GP101" s="504"/>
      <c r="GQ101" s="504"/>
      <c r="GR101" s="505"/>
      <c r="GS101" s="503"/>
      <c r="GT101" s="504"/>
      <c r="GU101" s="504"/>
      <c r="GV101" s="504"/>
      <c r="GW101" s="504"/>
      <c r="GX101" s="504"/>
      <c r="GY101" s="504"/>
      <c r="GZ101" s="504"/>
      <c r="HA101" s="504"/>
      <c r="HB101" s="505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93"/>
        <v>0</v>
      </c>
      <c r="HN101" s="83">
        <f t="shared" si="95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96"/>
        <v>#REF!</v>
      </c>
      <c r="HQ101" s="84"/>
      <c r="HR101" s="85">
        <f t="shared" si="97"/>
        <v>0</v>
      </c>
      <c r="HS101" s="85">
        <f t="shared" si="98"/>
        <v>0</v>
      </c>
      <c r="HT101" s="85">
        <f t="shared" si="99"/>
        <v>0</v>
      </c>
      <c r="HU101" s="85">
        <f t="shared" si="100"/>
        <v>0</v>
      </c>
      <c r="HV101" s="85">
        <f t="shared" si="101"/>
        <v>0</v>
      </c>
      <c r="HW101" s="85">
        <f t="shared" si="102"/>
        <v>0</v>
      </c>
      <c r="HX101" s="85">
        <f t="shared" si="103"/>
        <v>0</v>
      </c>
      <c r="HY101" s="85">
        <f t="shared" si="104"/>
        <v>0</v>
      </c>
      <c r="HZ101" s="85">
        <f t="shared" si="105"/>
        <v>0</v>
      </c>
      <c r="IA101" s="85">
        <f t="shared" si="106"/>
        <v>0</v>
      </c>
      <c r="IK101" s="98" t="e">
        <f t="shared" si="94"/>
        <v>#REF!</v>
      </c>
    </row>
    <row r="102" spans="1:245" s="32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03"/>
      <c r="L102" s="504"/>
      <c r="M102" s="504"/>
      <c r="N102" s="504"/>
      <c r="O102" s="504"/>
      <c r="P102" s="504"/>
      <c r="Q102" s="504"/>
      <c r="R102" s="504"/>
      <c r="S102" s="504"/>
      <c r="T102" s="505"/>
      <c r="U102" s="503"/>
      <c r="V102" s="504"/>
      <c r="W102" s="504"/>
      <c r="X102" s="504"/>
      <c r="Y102" s="504"/>
      <c r="Z102" s="504"/>
      <c r="AA102" s="504"/>
      <c r="AB102" s="504"/>
      <c r="AC102" s="504"/>
      <c r="AD102" s="505"/>
      <c r="AE102" s="503"/>
      <c r="AF102" s="504"/>
      <c r="AG102" s="504"/>
      <c r="AH102" s="504"/>
      <c r="AI102" s="504"/>
      <c r="AJ102" s="504"/>
      <c r="AK102" s="504"/>
      <c r="AL102" s="504"/>
      <c r="AM102" s="504"/>
      <c r="AN102" s="505"/>
      <c r="AO102" s="503"/>
      <c r="AP102" s="504"/>
      <c r="AQ102" s="504"/>
      <c r="AR102" s="504"/>
      <c r="AS102" s="504"/>
      <c r="AT102" s="504"/>
      <c r="AU102" s="504"/>
      <c r="AV102" s="504"/>
      <c r="AW102" s="504"/>
      <c r="AX102" s="505"/>
      <c r="AY102" s="503"/>
      <c r="AZ102" s="504"/>
      <c r="BA102" s="504"/>
      <c r="BB102" s="504"/>
      <c r="BC102" s="504"/>
      <c r="BD102" s="504"/>
      <c r="BE102" s="504"/>
      <c r="BF102" s="504"/>
      <c r="BG102" s="504"/>
      <c r="BH102" s="505"/>
      <c r="BI102" s="503"/>
      <c r="BJ102" s="504"/>
      <c r="BK102" s="504"/>
      <c r="BL102" s="504"/>
      <c r="BM102" s="504"/>
      <c r="BN102" s="504"/>
      <c r="BO102" s="504"/>
      <c r="BP102" s="504"/>
      <c r="BQ102" s="504"/>
      <c r="BR102" s="505"/>
      <c r="BS102" s="503"/>
      <c r="BT102" s="504"/>
      <c r="BU102" s="504"/>
      <c r="BV102" s="504"/>
      <c r="BW102" s="504"/>
      <c r="BX102" s="504"/>
      <c r="BY102" s="504"/>
      <c r="BZ102" s="504"/>
      <c r="CA102" s="504"/>
      <c r="CB102" s="505"/>
      <c r="CC102" s="503"/>
      <c r="CD102" s="504"/>
      <c r="CE102" s="504"/>
      <c r="CF102" s="504"/>
      <c r="CG102" s="504"/>
      <c r="CH102" s="504"/>
      <c r="CI102" s="504"/>
      <c r="CJ102" s="504"/>
      <c r="CK102" s="504"/>
      <c r="CL102" s="505"/>
      <c r="CM102" s="503"/>
      <c r="CN102" s="504"/>
      <c r="CO102" s="504"/>
      <c r="CP102" s="504"/>
      <c r="CQ102" s="504"/>
      <c r="CR102" s="504"/>
      <c r="CS102" s="504"/>
      <c r="CT102" s="504"/>
      <c r="CU102" s="504"/>
      <c r="CV102" s="505"/>
      <c r="CW102" s="503"/>
      <c r="CX102" s="504"/>
      <c r="CY102" s="504"/>
      <c r="CZ102" s="504"/>
      <c r="DA102" s="504"/>
      <c r="DB102" s="504"/>
      <c r="DC102" s="504"/>
      <c r="DD102" s="504"/>
      <c r="DE102" s="504"/>
      <c r="DF102" s="505"/>
      <c r="DG102" s="503"/>
      <c r="DH102" s="504"/>
      <c r="DI102" s="504"/>
      <c r="DJ102" s="504"/>
      <c r="DK102" s="504"/>
      <c r="DL102" s="504"/>
      <c r="DM102" s="504"/>
      <c r="DN102" s="504"/>
      <c r="DO102" s="504"/>
      <c r="DP102" s="505"/>
      <c r="DQ102" s="503"/>
      <c r="DR102" s="504"/>
      <c r="DS102" s="504"/>
      <c r="DT102" s="504"/>
      <c r="DU102" s="504"/>
      <c r="DV102" s="504"/>
      <c r="DW102" s="504"/>
      <c r="DX102" s="504"/>
      <c r="DY102" s="504"/>
      <c r="DZ102" s="505"/>
      <c r="EA102" s="503"/>
      <c r="EB102" s="504"/>
      <c r="EC102" s="504"/>
      <c r="ED102" s="504"/>
      <c r="EE102" s="504"/>
      <c r="EF102" s="504"/>
      <c r="EG102" s="504"/>
      <c r="EH102" s="504"/>
      <c r="EI102" s="504"/>
      <c r="EJ102" s="505"/>
      <c r="EK102" s="503"/>
      <c r="EL102" s="504"/>
      <c r="EM102" s="504"/>
      <c r="EN102" s="504"/>
      <c r="EO102" s="504"/>
      <c r="EP102" s="504"/>
      <c r="EQ102" s="504"/>
      <c r="ER102" s="504"/>
      <c r="ES102" s="504"/>
      <c r="ET102" s="505"/>
      <c r="EU102" s="503"/>
      <c r="EV102" s="504"/>
      <c r="EW102" s="504"/>
      <c r="EX102" s="504"/>
      <c r="EY102" s="504"/>
      <c r="EZ102" s="504"/>
      <c r="FA102" s="504"/>
      <c r="FB102" s="504"/>
      <c r="FC102" s="504"/>
      <c r="FD102" s="505"/>
      <c r="FE102" s="503"/>
      <c r="FF102" s="504"/>
      <c r="FG102" s="504"/>
      <c r="FH102" s="504"/>
      <c r="FI102" s="504"/>
      <c r="FJ102" s="504"/>
      <c r="FK102" s="504"/>
      <c r="FL102" s="504"/>
      <c r="FM102" s="504"/>
      <c r="FN102" s="505"/>
      <c r="FO102" s="503"/>
      <c r="FP102" s="504"/>
      <c r="FQ102" s="504"/>
      <c r="FR102" s="504"/>
      <c r="FS102" s="504"/>
      <c r="FT102" s="504"/>
      <c r="FU102" s="504"/>
      <c r="FV102" s="504"/>
      <c r="FW102" s="504"/>
      <c r="FX102" s="505"/>
      <c r="FY102" s="503"/>
      <c r="FZ102" s="504"/>
      <c r="GA102" s="504"/>
      <c r="GB102" s="504"/>
      <c r="GC102" s="504"/>
      <c r="GD102" s="504"/>
      <c r="GE102" s="504"/>
      <c r="GF102" s="504"/>
      <c r="GG102" s="504"/>
      <c r="GH102" s="505"/>
      <c r="GI102" s="503"/>
      <c r="GJ102" s="504"/>
      <c r="GK102" s="504"/>
      <c r="GL102" s="504"/>
      <c r="GM102" s="504"/>
      <c r="GN102" s="504"/>
      <c r="GO102" s="504"/>
      <c r="GP102" s="504"/>
      <c r="GQ102" s="504"/>
      <c r="GR102" s="505"/>
      <c r="GS102" s="503"/>
      <c r="GT102" s="504"/>
      <c r="GU102" s="504"/>
      <c r="GV102" s="504"/>
      <c r="GW102" s="504"/>
      <c r="GX102" s="504"/>
      <c r="GY102" s="504"/>
      <c r="GZ102" s="504"/>
      <c r="HA102" s="504"/>
      <c r="HB102" s="505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93"/>
        <v>0</v>
      </c>
      <c r="HN102" s="83">
        <f t="shared" si="95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96"/>
        <v>#REF!</v>
      </c>
      <c r="HQ102" s="84"/>
      <c r="HR102" s="85">
        <f t="shared" si="97"/>
        <v>0</v>
      </c>
      <c r="HS102" s="85">
        <f t="shared" si="98"/>
        <v>0</v>
      </c>
      <c r="HT102" s="85">
        <f t="shared" si="99"/>
        <v>0</v>
      </c>
      <c r="HU102" s="85">
        <f t="shared" si="100"/>
        <v>0</v>
      </c>
      <c r="HV102" s="85">
        <f t="shared" si="101"/>
        <v>0</v>
      </c>
      <c r="HW102" s="85">
        <f t="shared" si="102"/>
        <v>0</v>
      </c>
      <c r="HX102" s="85">
        <f t="shared" si="103"/>
        <v>0</v>
      </c>
      <c r="HY102" s="85">
        <f t="shared" si="104"/>
        <v>0</v>
      </c>
      <c r="HZ102" s="85">
        <f t="shared" si="105"/>
        <v>0</v>
      </c>
      <c r="IA102" s="85">
        <f t="shared" si="106"/>
        <v>0</v>
      </c>
      <c r="IK102" s="98" t="e">
        <f t="shared" si="94"/>
        <v>#REF!</v>
      </c>
    </row>
    <row r="103" spans="1:245" s="32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0" t="s">
        <v>95</v>
      </c>
      <c r="K103" s="506"/>
      <c r="L103" s="507"/>
      <c r="M103" s="507"/>
      <c r="N103" s="507"/>
      <c r="O103" s="507"/>
      <c r="P103" s="507"/>
      <c r="Q103" s="507"/>
      <c r="R103" s="507"/>
      <c r="S103" s="507"/>
      <c r="T103" s="508"/>
      <c r="U103" s="506"/>
      <c r="V103" s="507"/>
      <c r="W103" s="507"/>
      <c r="X103" s="507"/>
      <c r="Y103" s="507"/>
      <c r="Z103" s="507"/>
      <c r="AA103" s="507"/>
      <c r="AB103" s="507"/>
      <c r="AC103" s="507"/>
      <c r="AD103" s="508"/>
      <c r="AE103" s="506"/>
      <c r="AF103" s="507"/>
      <c r="AG103" s="507"/>
      <c r="AH103" s="507"/>
      <c r="AI103" s="507"/>
      <c r="AJ103" s="507"/>
      <c r="AK103" s="507"/>
      <c r="AL103" s="507"/>
      <c r="AM103" s="507"/>
      <c r="AN103" s="508"/>
      <c r="AO103" s="506"/>
      <c r="AP103" s="507"/>
      <c r="AQ103" s="507"/>
      <c r="AR103" s="507"/>
      <c r="AS103" s="507"/>
      <c r="AT103" s="507"/>
      <c r="AU103" s="507"/>
      <c r="AV103" s="507"/>
      <c r="AW103" s="507"/>
      <c r="AX103" s="508"/>
      <c r="AY103" s="506"/>
      <c r="AZ103" s="507"/>
      <c r="BA103" s="507"/>
      <c r="BB103" s="507"/>
      <c r="BC103" s="507"/>
      <c r="BD103" s="507"/>
      <c r="BE103" s="507"/>
      <c r="BF103" s="507"/>
      <c r="BG103" s="507"/>
      <c r="BH103" s="508"/>
      <c r="BI103" s="506"/>
      <c r="BJ103" s="507"/>
      <c r="BK103" s="507"/>
      <c r="BL103" s="507"/>
      <c r="BM103" s="507"/>
      <c r="BN103" s="507"/>
      <c r="BO103" s="507"/>
      <c r="BP103" s="507"/>
      <c r="BQ103" s="507"/>
      <c r="BR103" s="508"/>
      <c r="BS103" s="506"/>
      <c r="BT103" s="507"/>
      <c r="BU103" s="507"/>
      <c r="BV103" s="507"/>
      <c r="BW103" s="507"/>
      <c r="BX103" s="507"/>
      <c r="BY103" s="507"/>
      <c r="BZ103" s="507"/>
      <c r="CA103" s="507"/>
      <c r="CB103" s="508"/>
      <c r="CC103" s="506"/>
      <c r="CD103" s="507"/>
      <c r="CE103" s="507"/>
      <c r="CF103" s="507"/>
      <c r="CG103" s="507"/>
      <c r="CH103" s="507"/>
      <c r="CI103" s="507"/>
      <c r="CJ103" s="507"/>
      <c r="CK103" s="507"/>
      <c r="CL103" s="508"/>
      <c r="CM103" s="506"/>
      <c r="CN103" s="507"/>
      <c r="CO103" s="507"/>
      <c r="CP103" s="507"/>
      <c r="CQ103" s="507"/>
      <c r="CR103" s="507"/>
      <c r="CS103" s="507"/>
      <c r="CT103" s="507"/>
      <c r="CU103" s="507"/>
      <c r="CV103" s="508"/>
      <c r="CW103" s="506"/>
      <c r="CX103" s="507"/>
      <c r="CY103" s="507"/>
      <c r="CZ103" s="507"/>
      <c r="DA103" s="507"/>
      <c r="DB103" s="507"/>
      <c r="DC103" s="507"/>
      <c r="DD103" s="507"/>
      <c r="DE103" s="507"/>
      <c r="DF103" s="508"/>
      <c r="DG103" s="506"/>
      <c r="DH103" s="507"/>
      <c r="DI103" s="507"/>
      <c r="DJ103" s="507"/>
      <c r="DK103" s="507"/>
      <c r="DL103" s="507"/>
      <c r="DM103" s="507"/>
      <c r="DN103" s="507"/>
      <c r="DO103" s="507"/>
      <c r="DP103" s="508"/>
      <c r="DQ103" s="506"/>
      <c r="DR103" s="507"/>
      <c r="DS103" s="507"/>
      <c r="DT103" s="507"/>
      <c r="DU103" s="507"/>
      <c r="DV103" s="507"/>
      <c r="DW103" s="507"/>
      <c r="DX103" s="507"/>
      <c r="DY103" s="507"/>
      <c r="DZ103" s="508"/>
      <c r="EA103" s="506"/>
      <c r="EB103" s="507"/>
      <c r="EC103" s="507"/>
      <c r="ED103" s="507"/>
      <c r="EE103" s="507"/>
      <c r="EF103" s="507"/>
      <c r="EG103" s="507"/>
      <c r="EH103" s="507"/>
      <c r="EI103" s="507"/>
      <c r="EJ103" s="508"/>
      <c r="EK103" s="506"/>
      <c r="EL103" s="507"/>
      <c r="EM103" s="507"/>
      <c r="EN103" s="507"/>
      <c r="EO103" s="507"/>
      <c r="EP103" s="507"/>
      <c r="EQ103" s="507"/>
      <c r="ER103" s="507"/>
      <c r="ES103" s="507"/>
      <c r="ET103" s="508"/>
      <c r="EU103" s="506"/>
      <c r="EV103" s="507"/>
      <c r="EW103" s="507"/>
      <c r="EX103" s="507"/>
      <c r="EY103" s="507"/>
      <c r="EZ103" s="507"/>
      <c r="FA103" s="507"/>
      <c r="FB103" s="507"/>
      <c r="FC103" s="507"/>
      <c r="FD103" s="508"/>
      <c r="FE103" s="506"/>
      <c r="FF103" s="507"/>
      <c r="FG103" s="507"/>
      <c r="FH103" s="507"/>
      <c r="FI103" s="507"/>
      <c r="FJ103" s="507"/>
      <c r="FK103" s="507"/>
      <c r="FL103" s="507"/>
      <c r="FM103" s="507"/>
      <c r="FN103" s="508"/>
      <c r="FO103" s="506"/>
      <c r="FP103" s="507"/>
      <c r="FQ103" s="507"/>
      <c r="FR103" s="507"/>
      <c r="FS103" s="507"/>
      <c r="FT103" s="507"/>
      <c r="FU103" s="507"/>
      <c r="FV103" s="507"/>
      <c r="FW103" s="507"/>
      <c r="FX103" s="508"/>
      <c r="FY103" s="506"/>
      <c r="FZ103" s="507"/>
      <c r="GA103" s="507"/>
      <c r="GB103" s="507"/>
      <c r="GC103" s="507"/>
      <c r="GD103" s="507"/>
      <c r="GE103" s="507"/>
      <c r="GF103" s="507"/>
      <c r="GG103" s="507"/>
      <c r="GH103" s="508"/>
      <c r="GI103" s="506"/>
      <c r="GJ103" s="507"/>
      <c r="GK103" s="507"/>
      <c r="GL103" s="507"/>
      <c r="GM103" s="507"/>
      <c r="GN103" s="507"/>
      <c r="GO103" s="507"/>
      <c r="GP103" s="507"/>
      <c r="GQ103" s="507"/>
      <c r="GR103" s="508"/>
      <c r="GS103" s="506"/>
      <c r="GT103" s="507"/>
      <c r="GU103" s="507"/>
      <c r="GV103" s="507"/>
      <c r="GW103" s="507"/>
      <c r="GX103" s="507"/>
      <c r="GY103" s="507"/>
      <c r="GZ103" s="507"/>
      <c r="HA103" s="507"/>
      <c r="HB103" s="508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93"/>
        <v>0</v>
      </c>
      <c r="HN103" s="283">
        <f t="shared" si="95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3" t="e">
        <f t="shared" si="96"/>
        <v>#REF!</v>
      </c>
      <c r="HQ103" s="84"/>
      <c r="HR103" s="284">
        <f t="shared" si="97"/>
        <v>0</v>
      </c>
      <c r="HS103" s="284">
        <f t="shared" si="98"/>
        <v>0</v>
      </c>
      <c r="HT103" s="284">
        <f t="shared" si="99"/>
        <v>0</v>
      </c>
      <c r="HU103" s="284">
        <f t="shared" si="100"/>
        <v>0</v>
      </c>
      <c r="HV103" s="284">
        <f t="shared" si="101"/>
        <v>0</v>
      </c>
      <c r="HW103" s="284">
        <f t="shared" si="102"/>
        <v>0</v>
      </c>
      <c r="HX103" s="284">
        <f t="shared" si="103"/>
        <v>0</v>
      </c>
      <c r="HY103" s="284">
        <f t="shared" si="104"/>
        <v>0</v>
      </c>
      <c r="HZ103" s="284">
        <f t="shared" si="105"/>
        <v>0</v>
      </c>
      <c r="IA103" s="284">
        <f t="shared" si="106"/>
        <v>0</v>
      </c>
      <c r="IK103" s="98" t="e">
        <f t="shared" si="94"/>
        <v>#REF!</v>
      </c>
    </row>
    <row r="104" spans="1:245" s="32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1" t="s">
        <v>97</v>
      </c>
      <c r="K104" s="509"/>
      <c r="L104" s="510"/>
      <c r="M104" s="510"/>
      <c r="N104" s="510"/>
      <c r="O104" s="510"/>
      <c r="P104" s="510"/>
      <c r="Q104" s="510"/>
      <c r="R104" s="510"/>
      <c r="S104" s="510"/>
      <c r="T104" s="511"/>
      <c r="U104" s="509"/>
      <c r="V104" s="510"/>
      <c r="W104" s="510"/>
      <c r="X104" s="510"/>
      <c r="Y104" s="510"/>
      <c r="Z104" s="510"/>
      <c r="AA104" s="510"/>
      <c r="AB104" s="510"/>
      <c r="AC104" s="510"/>
      <c r="AD104" s="511"/>
      <c r="AE104" s="509"/>
      <c r="AF104" s="510"/>
      <c r="AG104" s="510"/>
      <c r="AH104" s="510"/>
      <c r="AI104" s="510"/>
      <c r="AJ104" s="510"/>
      <c r="AK104" s="510"/>
      <c r="AL104" s="510"/>
      <c r="AM104" s="510"/>
      <c r="AN104" s="511"/>
      <c r="AO104" s="509"/>
      <c r="AP104" s="510"/>
      <c r="AQ104" s="510"/>
      <c r="AR104" s="510"/>
      <c r="AS104" s="510"/>
      <c r="AT104" s="510"/>
      <c r="AU104" s="510"/>
      <c r="AV104" s="510"/>
      <c r="AW104" s="510"/>
      <c r="AX104" s="511"/>
      <c r="AY104" s="509"/>
      <c r="AZ104" s="510"/>
      <c r="BA104" s="510"/>
      <c r="BB104" s="510"/>
      <c r="BC104" s="510"/>
      <c r="BD104" s="510"/>
      <c r="BE104" s="510"/>
      <c r="BF104" s="510"/>
      <c r="BG104" s="510"/>
      <c r="BH104" s="511"/>
      <c r="BI104" s="509"/>
      <c r="BJ104" s="510"/>
      <c r="BK104" s="510"/>
      <c r="BL104" s="510"/>
      <c r="BM104" s="510"/>
      <c r="BN104" s="510"/>
      <c r="BO104" s="510"/>
      <c r="BP104" s="510"/>
      <c r="BQ104" s="510"/>
      <c r="BR104" s="511"/>
      <c r="BS104" s="509"/>
      <c r="BT104" s="510"/>
      <c r="BU104" s="510"/>
      <c r="BV104" s="510"/>
      <c r="BW104" s="510"/>
      <c r="BX104" s="510"/>
      <c r="BY104" s="510"/>
      <c r="BZ104" s="510"/>
      <c r="CA104" s="510"/>
      <c r="CB104" s="511"/>
      <c r="CC104" s="509"/>
      <c r="CD104" s="510"/>
      <c r="CE104" s="510"/>
      <c r="CF104" s="510"/>
      <c r="CG104" s="510"/>
      <c r="CH104" s="510"/>
      <c r="CI104" s="510"/>
      <c r="CJ104" s="510"/>
      <c r="CK104" s="510"/>
      <c r="CL104" s="511"/>
      <c r="CM104" s="509"/>
      <c r="CN104" s="510"/>
      <c r="CO104" s="510"/>
      <c r="CP104" s="510"/>
      <c r="CQ104" s="510"/>
      <c r="CR104" s="510"/>
      <c r="CS104" s="510"/>
      <c r="CT104" s="510"/>
      <c r="CU104" s="510"/>
      <c r="CV104" s="511"/>
      <c r="CW104" s="509"/>
      <c r="CX104" s="510"/>
      <c r="CY104" s="510"/>
      <c r="CZ104" s="510"/>
      <c r="DA104" s="510"/>
      <c r="DB104" s="510"/>
      <c r="DC104" s="510"/>
      <c r="DD104" s="510"/>
      <c r="DE104" s="510"/>
      <c r="DF104" s="511"/>
      <c r="DG104" s="509"/>
      <c r="DH104" s="510"/>
      <c r="DI104" s="510"/>
      <c r="DJ104" s="510"/>
      <c r="DK104" s="510"/>
      <c r="DL104" s="510"/>
      <c r="DM104" s="510"/>
      <c r="DN104" s="510"/>
      <c r="DO104" s="510"/>
      <c r="DP104" s="511"/>
      <c r="DQ104" s="509"/>
      <c r="DR104" s="510"/>
      <c r="DS104" s="510"/>
      <c r="DT104" s="510"/>
      <c r="DU104" s="510"/>
      <c r="DV104" s="510"/>
      <c r="DW104" s="510"/>
      <c r="DX104" s="510"/>
      <c r="DY104" s="510"/>
      <c r="DZ104" s="511"/>
      <c r="EA104" s="509"/>
      <c r="EB104" s="510"/>
      <c r="EC104" s="510"/>
      <c r="ED104" s="510"/>
      <c r="EE104" s="510"/>
      <c r="EF104" s="510"/>
      <c r="EG104" s="510"/>
      <c r="EH104" s="510"/>
      <c r="EI104" s="510"/>
      <c r="EJ104" s="511"/>
      <c r="EK104" s="509"/>
      <c r="EL104" s="510"/>
      <c r="EM104" s="510"/>
      <c r="EN104" s="510"/>
      <c r="EO104" s="510"/>
      <c r="EP104" s="510"/>
      <c r="EQ104" s="510"/>
      <c r="ER104" s="510"/>
      <c r="ES104" s="510"/>
      <c r="ET104" s="511"/>
      <c r="EU104" s="509"/>
      <c r="EV104" s="510"/>
      <c r="EW104" s="510"/>
      <c r="EX104" s="510"/>
      <c r="EY104" s="510"/>
      <c r="EZ104" s="510"/>
      <c r="FA104" s="510"/>
      <c r="FB104" s="510"/>
      <c r="FC104" s="510"/>
      <c r="FD104" s="511"/>
      <c r="FE104" s="509"/>
      <c r="FF104" s="510"/>
      <c r="FG104" s="510"/>
      <c r="FH104" s="510"/>
      <c r="FI104" s="510"/>
      <c r="FJ104" s="510"/>
      <c r="FK104" s="510"/>
      <c r="FL104" s="510"/>
      <c r="FM104" s="510"/>
      <c r="FN104" s="511"/>
      <c r="FO104" s="509"/>
      <c r="FP104" s="510"/>
      <c r="FQ104" s="510"/>
      <c r="FR104" s="510"/>
      <c r="FS104" s="510"/>
      <c r="FT104" s="510"/>
      <c r="FU104" s="510"/>
      <c r="FV104" s="510"/>
      <c r="FW104" s="510"/>
      <c r="FX104" s="511"/>
      <c r="FY104" s="509"/>
      <c r="FZ104" s="510"/>
      <c r="GA104" s="510"/>
      <c r="GB104" s="510"/>
      <c r="GC104" s="510"/>
      <c r="GD104" s="510"/>
      <c r="GE104" s="510"/>
      <c r="GF104" s="510"/>
      <c r="GG104" s="510"/>
      <c r="GH104" s="511"/>
      <c r="GI104" s="509"/>
      <c r="GJ104" s="510"/>
      <c r="GK104" s="510"/>
      <c r="GL104" s="510"/>
      <c r="GM104" s="510"/>
      <c r="GN104" s="510"/>
      <c r="GO104" s="510"/>
      <c r="GP104" s="510"/>
      <c r="GQ104" s="510"/>
      <c r="GR104" s="511"/>
      <c r="GS104" s="509"/>
      <c r="GT104" s="510"/>
      <c r="GU104" s="510"/>
      <c r="GV104" s="510"/>
      <c r="GW104" s="510"/>
      <c r="GX104" s="510"/>
      <c r="GY104" s="510"/>
      <c r="GZ104" s="510"/>
      <c r="HA104" s="510"/>
      <c r="HB104" s="511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93"/>
        <v>0</v>
      </c>
      <c r="HN104" s="281">
        <f t="shared" si="95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1" t="e">
        <f t="shared" si="96"/>
        <v>#REF!</v>
      </c>
      <c r="HQ104" s="84"/>
      <c r="HR104" s="282">
        <f t="shared" si="97"/>
        <v>0</v>
      </c>
      <c r="HS104" s="282">
        <f t="shared" si="98"/>
        <v>0</v>
      </c>
      <c r="HT104" s="282">
        <f t="shared" si="99"/>
        <v>0</v>
      </c>
      <c r="HU104" s="282">
        <f t="shared" si="100"/>
        <v>0</v>
      </c>
      <c r="HV104" s="282">
        <f t="shared" si="101"/>
        <v>0</v>
      </c>
      <c r="HW104" s="282">
        <f t="shared" si="102"/>
        <v>0</v>
      </c>
      <c r="HX104" s="282">
        <f t="shared" si="103"/>
        <v>0</v>
      </c>
      <c r="HY104" s="282">
        <f t="shared" si="104"/>
        <v>0</v>
      </c>
      <c r="HZ104" s="282">
        <f t="shared" si="105"/>
        <v>0</v>
      </c>
      <c r="IA104" s="282">
        <f t="shared" si="106"/>
        <v>0</v>
      </c>
      <c r="IK104" s="98" t="e">
        <f t="shared" si="94"/>
        <v>#REF!</v>
      </c>
    </row>
    <row r="105" spans="1:245" s="32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12"/>
      <c r="L105" s="513"/>
      <c r="M105" s="513"/>
      <c r="N105" s="513"/>
      <c r="O105" s="513"/>
      <c r="P105" s="513"/>
      <c r="Q105" s="513"/>
      <c r="R105" s="513"/>
      <c r="S105" s="513"/>
      <c r="T105" s="514"/>
      <c r="U105" s="512"/>
      <c r="V105" s="513"/>
      <c r="W105" s="513"/>
      <c r="X105" s="513"/>
      <c r="Y105" s="513"/>
      <c r="Z105" s="513"/>
      <c r="AA105" s="513"/>
      <c r="AB105" s="513"/>
      <c r="AC105" s="513"/>
      <c r="AD105" s="514"/>
      <c r="AE105" s="512"/>
      <c r="AF105" s="513"/>
      <c r="AG105" s="513"/>
      <c r="AH105" s="513"/>
      <c r="AI105" s="513"/>
      <c r="AJ105" s="513"/>
      <c r="AK105" s="513"/>
      <c r="AL105" s="513"/>
      <c r="AM105" s="513"/>
      <c r="AN105" s="514"/>
      <c r="AO105" s="512"/>
      <c r="AP105" s="513"/>
      <c r="AQ105" s="513"/>
      <c r="AR105" s="513"/>
      <c r="AS105" s="513"/>
      <c r="AT105" s="513"/>
      <c r="AU105" s="513"/>
      <c r="AV105" s="513"/>
      <c r="AW105" s="513"/>
      <c r="AX105" s="514"/>
      <c r="AY105" s="512"/>
      <c r="AZ105" s="513"/>
      <c r="BA105" s="513"/>
      <c r="BB105" s="513"/>
      <c r="BC105" s="513"/>
      <c r="BD105" s="513"/>
      <c r="BE105" s="513"/>
      <c r="BF105" s="513"/>
      <c r="BG105" s="513"/>
      <c r="BH105" s="514"/>
      <c r="BI105" s="512"/>
      <c r="BJ105" s="513"/>
      <c r="BK105" s="513"/>
      <c r="BL105" s="513"/>
      <c r="BM105" s="513"/>
      <c r="BN105" s="513"/>
      <c r="BO105" s="513"/>
      <c r="BP105" s="513"/>
      <c r="BQ105" s="513"/>
      <c r="BR105" s="514"/>
      <c r="BS105" s="512"/>
      <c r="BT105" s="513"/>
      <c r="BU105" s="513"/>
      <c r="BV105" s="513"/>
      <c r="BW105" s="513"/>
      <c r="BX105" s="513"/>
      <c r="BY105" s="513"/>
      <c r="BZ105" s="513"/>
      <c r="CA105" s="513"/>
      <c r="CB105" s="514"/>
      <c r="CC105" s="512"/>
      <c r="CD105" s="513"/>
      <c r="CE105" s="513"/>
      <c r="CF105" s="513"/>
      <c r="CG105" s="513"/>
      <c r="CH105" s="513"/>
      <c r="CI105" s="513"/>
      <c r="CJ105" s="513"/>
      <c r="CK105" s="513"/>
      <c r="CL105" s="514"/>
      <c r="CM105" s="512"/>
      <c r="CN105" s="513"/>
      <c r="CO105" s="513"/>
      <c r="CP105" s="513"/>
      <c r="CQ105" s="513"/>
      <c r="CR105" s="513"/>
      <c r="CS105" s="513"/>
      <c r="CT105" s="513"/>
      <c r="CU105" s="513"/>
      <c r="CV105" s="514"/>
      <c r="CW105" s="512"/>
      <c r="CX105" s="513"/>
      <c r="CY105" s="513"/>
      <c r="CZ105" s="513"/>
      <c r="DA105" s="513"/>
      <c r="DB105" s="513"/>
      <c r="DC105" s="513"/>
      <c r="DD105" s="513"/>
      <c r="DE105" s="513"/>
      <c r="DF105" s="514"/>
      <c r="DG105" s="512"/>
      <c r="DH105" s="513"/>
      <c r="DI105" s="513"/>
      <c r="DJ105" s="513"/>
      <c r="DK105" s="513"/>
      <c r="DL105" s="513"/>
      <c r="DM105" s="513"/>
      <c r="DN105" s="513"/>
      <c r="DO105" s="513"/>
      <c r="DP105" s="514"/>
      <c r="DQ105" s="512"/>
      <c r="DR105" s="513"/>
      <c r="DS105" s="513"/>
      <c r="DT105" s="513"/>
      <c r="DU105" s="513"/>
      <c r="DV105" s="513"/>
      <c r="DW105" s="513"/>
      <c r="DX105" s="513"/>
      <c r="DY105" s="513"/>
      <c r="DZ105" s="514"/>
      <c r="EA105" s="512"/>
      <c r="EB105" s="513"/>
      <c r="EC105" s="513"/>
      <c r="ED105" s="513"/>
      <c r="EE105" s="513"/>
      <c r="EF105" s="513"/>
      <c r="EG105" s="513"/>
      <c r="EH105" s="513"/>
      <c r="EI105" s="513"/>
      <c r="EJ105" s="514"/>
      <c r="EK105" s="512"/>
      <c r="EL105" s="513"/>
      <c r="EM105" s="513"/>
      <c r="EN105" s="513"/>
      <c r="EO105" s="513"/>
      <c r="EP105" s="513"/>
      <c r="EQ105" s="513"/>
      <c r="ER105" s="513"/>
      <c r="ES105" s="513"/>
      <c r="ET105" s="514"/>
      <c r="EU105" s="512"/>
      <c r="EV105" s="513"/>
      <c r="EW105" s="513"/>
      <c r="EX105" s="513"/>
      <c r="EY105" s="513"/>
      <c r="EZ105" s="513"/>
      <c r="FA105" s="513"/>
      <c r="FB105" s="513"/>
      <c r="FC105" s="513"/>
      <c r="FD105" s="514"/>
      <c r="FE105" s="512"/>
      <c r="FF105" s="513"/>
      <c r="FG105" s="513"/>
      <c r="FH105" s="513"/>
      <c r="FI105" s="513"/>
      <c r="FJ105" s="513"/>
      <c r="FK105" s="513"/>
      <c r="FL105" s="513"/>
      <c r="FM105" s="513"/>
      <c r="FN105" s="514"/>
      <c r="FO105" s="512"/>
      <c r="FP105" s="513"/>
      <c r="FQ105" s="513"/>
      <c r="FR105" s="513"/>
      <c r="FS105" s="513"/>
      <c r="FT105" s="513"/>
      <c r="FU105" s="513"/>
      <c r="FV105" s="513"/>
      <c r="FW105" s="513"/>
      <c r="FX105" s="514"/>
      <c r="FY105" s="512"/>
      <c r="FZ105" s="513"/>
      <c r="GA105" s="513"/>
      <c r="GB105" s="513"/>
      <c r="GC105" s="513"/>
      <c r="GD105" s="513"/>
      <c r="GE105" s="513"/>
      <c r="GF105" s="513"/>
      <c r="GG105" s="513"/>
      <c r="GH105" s="514"/>
      <c r="GI105" s="512"/>
      <c r="GJ105" s="513"/>
      <c r="GK105" s="513"/>
      <c r="GL105" s="513"/>
      <c r="GM105" s="513"/>
      <c r="GN105" s="513"/>
      <c r="GO105" s="513"/>
      <c r="GP105" s="513"/>
      <c r="GQ105" s="513"/>
      <c r="GR105" s="514"/>
      <c r="GS105" s="512"/>
      <c r="GT105" s="513"/>
      <c r="GU105" s="513"/>
      <c r="GV105" s="513"/>
      <c r="GW105" s="513"/>
      <c r="GX105" s="513"/>
      <c r="GY105" s="513"/>
      <c r="GZ105" s="513"/>
      <c r="HA105" s="513"/>
      <c r="HB105" s="514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93"/>
        <v>0</v>
      </c>
      <c r="HN105" s="83">
        <f t="shared" si="95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96"/>
        <v>#REF!</v>
      </c>
      <c r="HQ105" s="84"/>
      <c r="HR105" s="85">
        <f t="shared" si="97"/>
        <v>0</v>
      </c>
      <c r="HS105" s="85">
        <f t="shared" si="98"/>
        <v>0</v>
      </c>
      <c r="HT105" s="85">
        <f t="shared" si="99"/>
        <v>0</v>
      </c>
      <c r="HU105" s="85">
        <f t="shared" si="100"/>
        <v>0</v>
      </c>
      <c r="HV105" s="85">
        <f t="shared" si="101"/>
        <v>0</v>
      </c>
      <c r="HW105" s="85">
        <f t="shared" si="102"/>
        <v>0</v>
      </c>
      <c r="HX105" s="85">
        <f t="shared" si="103"/>
        <v>0</v>
      </c>
      <c r="HY105" s="85">
        <f t="shared" si="104"/>
        <v>0</v>
      </c>
      <c r="HZ105" s="85">
        <f t="shared" si="105"/>
        <v>0</v>
      </c>
      <c r="IA105" s="85">
        <f t="shared" si="106"/>
        <v>0</v>
      </c>
      <c r="IK105" s="98" t="e">
        <f t="shared" si="94"/>
        <v>#REF!</v>
      </c>
    </row>
    <row r="106" spans="1:245" s="32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12"/>
      <c r="L106" s="513"/>
      <c r="M106" s="513"/>
      <c r="N106" s="513"/>
      <c r="O106" s="513"/>
      <c r="P106" s="513"/>
      <c r="Q106" s="513"/>
      <c r="R106" s="513"/>
      <c r="S106" s="513"/>
      <c r="T106" s="514"/>
      <c r="U106" s="512"/>
      <c r="V106" s="513"/>
      <c r="W106" s="513"/>
      <c r="X106" s="513"/>
      <c r="Y106" s="513"/>
      <c r="Z106" s="513"/>
      <c r="AA106" s="513"/>
      <c r="AB106" s="513"/>
      <c r="AC106" s="513"/>
      <c r="AD106" s="514"/>
      <c r="AE106" s="512"/>
      <c r="AF106" s="513"/>
      <c r="AG106" s="513"/>
      <c r="AH106" s="513"/>
      <c r="AI106" s="513"/>
      <c r="AJ106" s="513"/>
      <c r="AK106" s="513"/>
      <c r="AL106" s="513"/>
      <c r="AM106" s="513"/>
      <c r="AN106" s="514"/>
      <c r="AO106" s="512"/>
      <c r="AP106" s="513"/>
      <c r="AQ106" s="513"/>
      <c r="AR106" s="513"/>
      <c r="AS106" s="513"/>
      <c r="AT106" s="513"/>
      <c r="AU106" s="513"/>
      <c r="AV106" s="513"/>
      <c r="AW106" s="513"/>
      <c r="AX106" s="514"/>
      <c r="AY106" s="512"/>
      <c r="AZ106" s="513"/>
      <c r="BA106" s="513"/>
      <c r="BB106" s="513"/>
      <c r="BC106" s="513"/>
      <c r="BD106" s="513"/>
      <c r="BE106" s="513"/>
      <c r="BF106" s="513"/>
      <c r="BG106" s="513"/>
      <c r="BH106" s="514"/>
      <c r="BI106" s="512"/>
      <c r="BJ106" s="513"/>
      <c r="BK106" s="513"/>
      <c r="BL106" s="513"/>
      <c r="BM106" s="513"/>
      <c r="BN106" s="513"/>
      <c r="BO106" s="513"/>
      <c r="BP106" s="513"/>
      <c r="BQ106" s="513"/>
      <c r="BR106" s="514"/>
      <c r="BS106" s="512"/>
      <c r="BT106" s="513"/>
      <c r="BU106" s="513"/>
      <c r="BV106" s="513"/>
      <c r="BW106" s="513"/>
      <c r="BX106" s="513"/>
      <c r="BY106" s="513"/>
      <c r="BZ106" s="513"/>
      <c r="CA106" s="513"/>
      <c r="CB106" s="514"/>
      <c r="CC106" s="512"/>
      <c r="CD106" s="513"/>
      <c r="CE106" s="513"/>
      <c r="CF106" s="513"/>
      <c r="CG106" s="513"/>
      <c r="CH106" s="513"/>
      <c r="CI106" s="513"/>
      <c r="CJ106" s="513"/>
      <c r="CK106" s="513"/>
      <c r="CL106" s="514"/>
      <c r="CM106" s="512"/>
      <c r="CN106" s="513"/>
      <c r="CO106" s="513"/>
      <c r="CP106" s="513"/>
      <c r="CQ106" s="513"/>
      <c r="CR106" s="513"/>
      <c r="CS106" s="513"/>
      <c r="CT106" s="513"/>
      <c r="CU106" s="513"/>
      <c r="CV106" s="514"/>
      <c r="CW106" s="512"/>
      <c r="CX106" s="513"/>
      <c r="CY106" s="513"/>
      <c r="CZ106" s="513"/>
      <c r="DA106" s="513"/>
      <c r="DB106" s="513"/>
      <c r="DC106" s="513"/>
      <c r="DD106" s="513"/>
      <c r="DE106" s="513"/>
      <c r="DF106" s="514"/>
      <c r="DG106" s="512"/>
      <c r="DH106" s="513"/>
      <c r="DI106" s="513"/>
      <c r="DJ106" s="513"/>
      <c r="DK106" s="513"/>
      <c r="DL106" s="513"/>
      <c r="DM106" s="513"/>
      <c r="DN106" s="513"/>
      <c r="DO106" s="513"/>
      <c r="DP106" s="514"/>
      <c r="DQ106" s="512"/>
      <c r="DR106" s="513"/>
      <c r="DS106" s="513"/>
      <c r="DT106" s="513"/>
      <c r="DU106" s="513"/>
      <c r="DV106" s="513"/>
      <c r="DW106" s="513"/>
      <c r="DX106" s="513"/>
      <c r="DY106" s="513"/>
      <c r="DZ106" s="514"/>
      <c r="EA106" s="512"/>
      <c r="EB106" s="513"/>
      <c r="EC106" s="513"/>
      <c r="ED106" s="513"/>
      <c r="EE106" s="513"/>
      <c r="EF106" s="513"/>
      <c r="EG106" s="513"/>
      <c r="EH106" s="513"/>
      <c r="EI106" s="513"/>
      <c r="EJ106" s="514"/>
      <c r="EK106" s="512"/>
      <c r="EL106" s="513"/>
      <c r="EM106" s="513"/>
      <c r="EN106" s="513"/>
      <c r="EO106" s="513"/>
      <c r="EP106" s="513"/>
      <c r="EQ106" s="513"/>
      <c r="ER106" s="513"/>
      <c r="ES106" s="513"/>
      <c r="ET106" s="514"/>
      <c r="EU106" s="512"/>
      <c r="EV106" s="513"/>
      <c r="EW106" s="513"/>
      <c r="EX106" s="513"/>
      <c r="EY106" s="513"/>
      <c r="EZ106" s="513"/>
      <c r="FA106" s="513"/>
      <c r="FB106" s="513"/>
      <c r="FC106" s="513"/>
      <c r="FD106" s="514"/>
      <c r="FE106" s="512"/>
      <c r="FF106" s="513"/>
      <c r="FG106" s="513"/>
      <c r="FH106" s="513"/>
      <c r="FI106" s="513"/>
      <c r="FJ106" s="513"/>
      <c r="FK106" s="513"/>
      <c r="FL106" s="513"/>
      <c r="FM106" s="513"/>
      <c r="FN106" s="514"/>
      <c r="FO106" s="512"/>
      <c r="FP106" s="513"/>
      <c r="FQ106" s="513"/>
      <c r="FR106" s="513"/>
      <c r="FS106" s="513"/>
      <c r="FT106" s="513"/>
      <c r="FU106" s="513"/>
      <c r="FV106" s="513"/>
      <c r="FW106" s="513"/>
      <c r="FX106" s="514"/>
      <c r="FY106" s="512"/>
      <c r="FZ106" s="513"/>
      <c r="GA106" s="513"/>
      <c r="GB106" s="513"/>
      <c r="GC106" s="513"/>
      <c r="GD106" s="513"/>
      <c r="GE106" s="513"/>
      <c r="GF106" s="513"/>
      <c r="GG106" s="513"/>
      <c r="GH106" s="514"/>
      <c r="GI106" s="512"/>
      <c r="GJ106" s="513"/>
      <c r="GK106" s="513"/>
      <c r="GL106" s="513"/>
      <c r="GM106" s="513"/>
      <c r="GN106" s="513"/>
      <c r="GO106" s="513"/>
      <c r="GP106" s="513"/>
      <c r="GQ106" s="513"/>
      <c r="GR106" s="514"/>
      <c r="GS106" s="512"/>
      <c r="GT106" s="513"/>
      <c r="GU106" s="513"/>
      <c r="GV106" s="513"/>
      <c r="GW106" s="513"/>
      <c r="GX106" s="513"/>
      <c r="GY106" s="513"/>
      <c r="GZ106" s="513"/>
      <c r="HA106" s="513"/>
      <c r="HB106" s="514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93"/>
        <v>0</v>
      </c>
      <c r="HN106" s="83">
        <f t="shared" si="95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96"/>
        <v>#REF!</v>
      </c>
      <c r="HQ106" s="84"/>
      <c r="HR106" s="85">
        <f t="shared" si="97"/>
        <v>0</v>
      </c>
      <c r="HS106" s="85">
        <f t="shared" si="98"/>
        <v>0</v>
      </c>
      <c r="HT106" s="85">
        <f t="shared" si="99"/>
        <v>0</v>
      </c>
      <c r="HU106" s="85">
        <f t="shared" si="100"/>
        <v>0</v>
      </c>
      <c r="HV106" s="85">
        <f t="shared" si="101"/>
        <v>0</v>
      </c>
      <c r="HW106" s="85">
        <f t="shared" si="102"/>
        <v>0</v>
      </c>
      <c r="HX106" s="85">
        <f t="shared" si="103"/>
        <v>0</v>
      </c>
      <c r="HY106" s="85">
        <f t="shared" si="104"/>
        <v>0</v>
      </c>
      <c r="HZ106" s="85">
        <f t="shared" si="105"/>
        <v>0</v>
      </c>
      <c r="IA106" s="85">
        <f t="shared" si="106"/>
        <v>0</v>
      </c>
      <c r="IK106" s="98" t="e">
        <f t="shared" si="94"/>
        <v>#REF!</v>
      </c>
    </row>
    <row r="107" spans="1:245" s="32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0" t="s">
        <v>100</v>
      </c>
      <c r="K107" s="515"/>
      <c r="L107" s="516"/>
      <c r="M107" s="516"/>
      <c r="N107" s="516"/>
      <c r="O107" s="516"/>
      <c r="P107" s="516"/>
      <c r="Q107" s="516"/>
      <c r="R107" s="516"/>
      <c r="S107" s="516"/>
      <c r="T107" s="517"/>
      <c r="U107" s="515"/>
      <c r="V107" s="516"/>
      <c r="W107" s="516"/>
      <c r="X107" s="516"/>
      <c r="Y107" s="516"/>
      <c r="Z107" s="516"/>
      <c r="AA107" s="516"/>
      <c r="AB107" s="516"/>
      <c r="AC107" s="516"/>
      <c r="AD107" s="517"/>
      <c r="AE107" s="515"/>
      <c r="AF107" s="516"/>
      <c r="AG107" s="516"/>
      <c r="AH107" s="516"/>
      <c r="AI107" s="516"/>
      <c r="AJ107" s="516"/>
      <c r="AK107" s="516"/>
      <c r="AL107" s="516"/>
      <c r="AM107" s="516"/>
      <c r="AN107" s="517"/>
      <c r="AO107" s="515"/>
      <c r="AP107" s="516"/>
      <c r="AQ107" s="516"/>
      <c r="AR107" s="516"/>
      <c r="AS107" s="516"/>
      <c r="AT107" s="516"/>
      <c r="AU107" s="516"/>
      <c r="AV107" s="516"/>
      <c r="AW107" s="516"/>
      <c r="AX107" s="517"/>
      <c r="AY107" s="515"/>
      <c r="AZ107" s="516"/>
      <c r="BA107" s="516"/>
      <c r="BB107" s="516"/>
      <c r="BC107" s="516"/>
      <c r="BD107" s="516"/>
      <c r="BE107" s="516"/>
      <c r="BF107" s="516"/>
      <c r="BG107" s="516"/>
      <c r="BH107" s="517"/>
      <c r="BI107" s="515"/>
      <c r="BJ107" s="516"/>
      <c r="BK107" s="516"/>
      <c r="BL107" s="516"/>
      <c r="BM107" s="516"/>
      <c r="BN107" s="516"/>
      <c r="BO107" s="516"/>
      <c r="BP107" s="516"/>
      <c r="BQ107" s="516"/>
      <c r="BR107" s="517"/>
      <c r="BS107" s="515"/>
      <c r="BT107" s="516"/>
      <c r="BU107" s="516"/>
      <c r="BV107" s="516"/>
      <c r="BW107" s="516"/>
      <c r="BX107" s="516"/>
      <c r="BY107" s="516"/>
      <c r="BZ107" s="516"/>
      <c r="CA107" s="516"/>
      <c r="CB107" s="517"/>
      <c r="CC107" s="515"/>
      <c r="CD107" s="516"/>
      <c r="CE107" s="516"/>
      <c r="CF107" s="516"/>
      <c r="CG107" s="516"/>
      <c r="CH107" s="516"/>
      <c r="CI107" s="516"/>
      <c r="CJ107" s="516"/>
      <c r="CK107" s="516"/>
      <c r="CL107" s="517"/>
      <c r="CM107" s="515"/>
      <c r="CN107" s="516"/>
      <c r="CO107" s="516"/>
      <c r="CP107" s="516"/>
      <c r="CQ107" s="516"/>
      <c r="CR107" s="516"/>
      <c r="CS107" s="516"/>
      <c r="CT107" s="516"/>
      <c r="CU107" s="516"/>
      <c r="CV107" s="517"/>
      <c r="CW107" s="515"/>
      <c r="CX107" s="516"/>
      <c r="CY107" s="516"/>
      <c r="CZ107" s="516"/>
      <c r="DA107" s="516"/>
      <c r="DB107" s="516"/>
      <c r="DC107" s="516"/>
      <c r="DD107" s="516"/>
      <c r="DE107" s="516"/>
      <c r="DF107" s="517"/>
      <c r="DG107" s="515"/>
      <c r="DH107" s="516"/>
      <c r="DI107" s="516"/>
      <c r="DJ107" s="516"/>
      <c r="DK107" s="516"/>
      <c r="DL107" s="516"/>
      <c r="DM107" s="516"/>
      <c r="DN107" s="516"/>
      <c r="DO107" s="516"/>
      <c r="DP107" s="517"/>
      <c r="DQ107" s="515"/>
      <c r="DR107" s="516"/>
      <c r="DS107" s="516"/>
      <c r="DT107" s="516"/>
      <c r="DU107" s="516"/>
      <c r="DV107" s="516"/>
      <c r="DW107" s="516"/>
      <c r="DX107" s="516"/>
      <c r="DY107" s="516"/>
      <c r="DZ107" s="517"/>
      <c r="EA107" s="515"/>
      <c r="EB107" s="516"/>
      <c r="EC107" s="516"/>
      <c r="ED107" s="516"/>
      <c r="EE107" s="516"/>
      <c r="EF107" s="516"/>
      <c r="EG107" s="516"/>
      <c r="EH107" s="516"/>
      <c r="EI107" s="516"/>
      <c r="EJ107" s="517"/>
      <c r="EK107" s="515"/>
      <c r="EL107" s="516"/>
      <c r="EM107" s="516"/>
      <c r="EN107" s="516"/>
      <c r="EO107" s="516"/>
      <c r="EP107" s="516"/>
      <c r="EQ107" s="516"/>
      <c r="ER107" s="516"/>
      <c r="ES107" s="516"/>
      <c r="ET107" s="517"/>
      <c r="EU107" s="515"/>
      <c r="EV107" s="516"/>
      <c r="EW107" s="516"/>
      <c r="EX107" s="516"/>
      <c r="EY107" s="516"/>
      <c r="EZ107" s="516"/>
      <c r="FA107" s="516"/>
      <c r="FB107" s="516"/>
      <c r="FC107" s="516"/>
      <c r="FD107" s="517"/>
      <c r="FE107" s="515"/>
      <c r="FF107" s="516"/>
      <c r="FG107" s="516"/>
      <c r="FH107" s="516"/>
      <c r="FI107" s="516"/>
      <c r="FJ107" s="516"/>
      <c r="FK107" s="516"/>
      <c r="FL107" s="516"/>
      <c r="FM107" s="516"/>
      <c r="FN107" s="517"/>
      <c r="FO107" s="515"/>
      <c r="FP107" s="516"/>
      <c r="FQ107" s="516"/>
      <c r="FR107" s="516"/>
      <c r="FS107" s="516"/>
      <c r="FT107" s="516"/>
      <c r="FU107" s="516"/>
      <c r="FV107" s="516"/>
      <c r="FW107" s="516"/>
      <c r="FX107" s="517"/>
      <c r="FY107" s="515"/>
      <c r="FZ107" s="516"/>
      <c r="GA107" s="516"/>
      <c r="GB107" s="516"/>
      <c r="GC107" s="516"/>
      <c r="GD107" s="516"/>
      <c r="GE107" s="516"/>
      <c r="GF107" s="516"/>
      <c r="GG107" s="516"/>
      <c r="GH107" s="517"/>
      <c r="GI107" s="515"/>
      <c r="GJ107" s="516"/>
      <c r="GK107" s="516"/>
      <c r="GL107" s="516"/>
      <c r="GM107" s="516"/>
      <c r="GN107" s="516"/>
      <c r="GO107" s="516"/>
      <c r="GP107" s="516"/>
      <c r="GQ107" s="516"/>
      <c r="GR107" s="517"/>
      <c r="GS107" s="515"/>
      <c r="GT107" s="516"/>
      <c r="GU107" s="516"/>
      <c r="GV107" s="516"/>
      <c r="GW107" s="516"/>
      <c r="GX107" s="516"/>
      <c r="GY107" s="516"/>
      <c r="GZ107" s="516"/>
      <c r="HA107" s="516"/>
      <c r="HB107" s="517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93"/>
        <v>0</v>
      </c>
      <c r="HN107" s="283">
        <f t="shared" si="95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3" t="e">
        <f t="shared" si="96"/>
        <v>#REF!</v>
      </c>
      <c r="HQ107" s="84"/>
      <c r="HR107" s="284">
        <f t="shared" si="97"/>
        <v>0</v>
      </c>
      <c r="HS107" s="284">
        <f t="shared" si="98"/>
        <v>0</v>
      </c>
      <c r="HT107" s="284">
        <f t="shared" si="99"/>
        <v>0</v>
      </c>
      <c r="HU107" s="284">
        <f t="shared" si="100"/>
        <v>0</v>
      </c>
      <c r="HV107" s="284">
        <f t="shared" si="101"/>
        <v>0</v>
      </c>
      <c r="HW107" s="284">
        <f t="shared" si="102"/>
        <v>0</v>
      </c>
      <c r="HX107" s="284">
        <f t="shared" si="103"/>
        <v>0</v>
      </c>
      <c r="HY107" s="284">
        <f t="shared" si="104"/>
        <v>0</v>
      </c>
      <c r="HZ107" s="284">
        <f t="shared" si="105"/>
        <v>0</v>
      </c>
      <c r="IA107" s="284">
        <f t="shared" si="106"/>
        <v>0</v>
      </c>
      <c r="IK107" s="98" t="e">
        <f t="shared" si="94"/>
        <v>#REF!</v>
      </c>
    </row>
    <row r="108" spans="1:245" s="32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19"/>
      <c r="L108" s="620"/>
      <c r="M108" s="620"/>
      <c r="N108" s="620"/>
      <c r="O108" s="620"/>
      <c r="P108" s="620"/>
      <c r="Q108" s="620"/>
      <c r="R108" s="620"/>
      <c r="S108" s="620"/>
      <c r="T108" s="621"/>
      <c r="U108" s="619"/>
      <c r="V108" s="620"/>
      <c r="W108" s="620"/>
      <c r="X108" s="620"/>
      <c r="Y108" s="620"/>
      <c r="Z108" s="620"/>
      <c r="AA108" s="620"/>
      <c r="AB108" s="620"/>
      <c r="AC108" s="620"/>
      <c r="AD108" s="621"/>
      <c r="AE108" s="619"/>
      <c r="AF108" s="620"/>
      <c r="AG108" s="620"/>
      <c r="AH108" s="620"/>
      <c r="AI108" s="620"/>
      <c r="AJ108" s="620"/>
      <c r="AK108" s="620"/>
      <c r="AL108" s="620"/>
      <c r="AM108" s="620"/>
      <c r="AN108" s="621"/>
      <c r="AO108" s="619"/>
      <c r="AP108" s="620"/>
      <c r="AQ108" s="620"/>
      <c r="AR108" s="620"/>
      <c r="AS108" s="620"/>
      <c r="AT108" s="620"/>
      <c r="AU108" s="620"/>
      <c r="AV108" s="620"/>
      <c r="AW108" s="620"/>
      <c r="AX108" s="621"/>
      <c r="AY108" s="619"/>
      <c r="AZ108" s="620"/>
      <c r="BA108" s="620"/>
      <c r="BB108" s="620"/>
      <c r="BC108" s="620"/>
      <c r="BD108" s="620"/>
      <c r="BE108" s="620"/>
      <c r="BF108" s="620"/>
      <c r="BG108" s="620"/>
      <c r="BH108" s="621"/>
      <c r="BI108" s="619"/>
      <c r="BJ108" s="620"/>
      <c r="BK108" s="620"/>
      <c r="BL108" s="620"/>
      <c r="BM108" s="620"/>
      <c r="BN108" s="620"/>
      <c r="BO108" s="620"/>
      <c r="BP108" s="620"/>
      <c r="BQ108" s="620"/>
      <c r="BR108" s="621"/>
      <c r="BS108" s="619"/>
      <c r="BT108" s="620"/>
      <c r="BU108" s="620"/>
      <c r="BV108" s="620"/>
      <c r="BW108" s="620"/>
      <c r="BX108" s="620"/>
      <c r="BY108" s="620"/>
      <c r="BZ108" s="620"/>
      <c r="CA108" s="620"/>
      <c r="CB108" s="621"/>
      <c r="CC108" s="619"/>
      <c r="CD108" s="620"/>
      <c r="CE108" s="620"/>
      <c r="CF108" s="620"/>
      <c r="CG108" s="620"/>
      <c r="CH108" s="620"/>
      <c r="CI108" s="620"/>
      <c r="CJ108" s="620"/>
      <c r="CK108" s="620"/>
      <c r="CL108" s="621"/>
      <c r="CM108" s="619"/>
      <c r="CN108" s="620"/>
      <c r="CO108" s="620"/>
      <c r="CP108" s="620"/>
      <c r="CQ108" s="620"/>
      <c r="CR108" s="620"/>
      <c r="CS108" s="620"/>
      <c r="CT108" s="620"/>
      <c r="CU108" s="620"/>
      <c r="CV108" s="621"/>
      <c r="CW108" s="619"/>
      <c r="CX108" s="620"/>
      <c r="CY108" s="620"/>
      <c r="CZ108" s="620"/>
      <c r="DA108" s="620"/>
      <c r="DB108" s="620"/>
      <c r="DC108" s="620"/>
      <c r="DD108" s="620"/>
      <c r="DE108" s="620"/>
      <c r="DF108" s="621"/>
      <c r="DG108" s="619"/>
      <c r="DH108" s="620"/>
      <c r="DI108" s="620"/>
      <c r="DJ108" s="620"/>
      <c r="DK108" s="620"/>
      <c r="DL108" s="620"/>
      <c r="DM108" s="620"/>
      <c r="DN108" s="620"/>
      <c r="DO108" s="620"/>
      <c r="DP108" s="621"/>
      <c r="DQ108" s="619"/>
      <c r="DR108" s="620"/>
      <c r="DS108" s="620"/>
      <c r="DT108" s="620"/>
      <c r="DU108" s="620"/>
      <c r="DV108" s="620"/>
      <c r="DW108" s="620"/>
      <c r="DX108" s="620"/>
      <c r="DY108" s="620"/>
      <c r="DZ108" s="621"/>
      <c r="EA108" s="619"/>
      <c r="EB108" s="620"/>
      <c r="EC108" s="620"/>
      <c r="ED108" s="620"/>
      <c r="EE108" s="620"/>
      <c r="EF108" s="620"/>
      <c r="EG108" s="620"/>
      <c r="EH108" s="620"/>
      <c r="EI108" s="620"/>
      <c r="EJ108" s="621"/>
      <c r="EK108" s="619"/>
      <c r="EL108" s="620"/>
      <c r="EM108" s="620"/>
      <c r="EN108" s="620"/>
      <c r="EO108" s="620"/>
      <c r="EP108" s="620"/>
      <c r="EQ108" s="620"/>
      <c r="ER108" s="620"/>
      <c r="ES108" s="620"/>
      <c r="ET108" s="621"/>
      <c r="EU108" s="619"/>
      <c r="EV108" s="620"/>
      <c r="EW108" s="620"/>
      <c r="EX108" s="620"/>
      <c r="EY108" s="620"/>
      <c r="EZ108" s="620"/>
      <c r="FA108" s="620"/>
      <c r="FB108" s="620"/>
      <c r="FC108" s="620"/>
      <c r="FD108" s="621"/>
      <c r="FE108" s="619"/>
      <c r="FF108" s="620"/>
      <c r="FG108" s="620"/>
      <c r="FH108" s="620"/>
      <c r="FI108" s="620"/>
      <c r="FJ108" s="620"/>
      <c r="FK108" s="620"/>
      <c r="FL108" s="620"/>
      <c r="FM108" s="620"/>
      <c r="FN108" s="621"/>
      <c r="FO108" s="619"/>
      <c r="FP108" s="620"/>
      <c r="FQ108" s="620"/>
      <c r="FR108" s="620"/>
      <c r="FS108" s="620"/>
      <c r="FT108" s="620"/>
      <c r="FU108" s="620"/>
      <c r="FV108" s="620"/>
      <c r="FW108" s="620"/>
      <c r="FX108" s="621"/>
      <c r="FY108" s="619"/>
      <c r="FZ108" s="620"/>
      <c r="GA108" s="620"/>
      <c r="GB108" s="620"/>
      <c r="GC108" s="620"/>
      <c r="GD108" s="620"/>
      <c r="GE108" s="620"/>
      <c r="GF108" s="620"/>
      <c r="GG108" s="620"/>
      <c r="GH108" s="621"/>
      <c r="GI108" s="619"/>
      <c r="GJ108" s="620"/>
      <c r="GK108" s="620"/>
      <c r="GL108" s="620"/>
      <c r="GM108" s="620"/>
      <c r="GN108" s="620"/>
      <c r="GO108" s="620"/>
      <c r="GP108" s="620"/>
      <c r="GQ108" s="620"/>
      <c r="GR108" s="621"/>
      <c r="GS108" s="619"/>
      <c r="GT108" s="620"/>
      <c r="GU108" s="620"/>
      <c r="GV108" s="620"/>
      <c r="GW108" s="620"/>
      <c r="GX108" s="620"/>
      <c r="GY108" s="620"/>
      <c r="GZ108" s="620"/>
      <c r="HA108" s="620"/>
      <c r="HB108" s="621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93"/>
        <v>0</v>
      </c>
      <c r="HN108" s="281">
        <f t="shared" si="95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1" t="e">
        <f t="shared" si="96"/>
        <v>#REF!</v>
      </c>
      <c r="HQ108" s="84"/>
      <c r="HR108" s="282">
        <f t="shared" si="97"/>
        <v>0</v>
      </c>
      <c r="HS108" s="282">
        <f t="shared" si="98"/>
        <v>0</v>
      </c>
      <c r="HT108" s="282">
        <f t="shared" si="99"/>
        <v>0</v>
      </c>
      <c r="HU108" s="282">
        <f t="shared" si="100"/>
        <v>0</v>
      </c>
      <c r="HV108" s="282">
        <f t="shared" si="101"/>
        <v>0</v>
      </c>
      <c r="HW108" s="282">
        <f t="shared" si="102"/>
        <v>0</v>
      </c>
      <c r="HX108" s="282">
        <f t="shared" si="103"/>
        <v>0</v>
      </c>
      <c r="HY108" s="282">
        <f t="shared" si="104"/>
        <v>0</v>
      </c>
      <c r="HZ108" s="282">
        <f t="shared" si="105"/>
        <v>0</v>
      </c>
      <c r="IA108" s="282">
        <f t="shared" si="106"/>
        <v>0</v>
      </c>
      <c r="IK108" s="98" t="e">
        <f t="shared" si="94"/>
        <v>#REF!</v>
      </c>
    </row>
    <row r="109" spans="1:245" s="32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19"/>
      <c r="L109" s="620"/>
      <c r="M109" s="620"/>
      <c r="N109" s="620"/>
      <c r="O109" s="620"/>
      <c r="P109" s="620"/>
      <c r="Q109" s="620"/>
      <c r="R109" s="620"/>
      <c r="S109" s="620"/>
      <c r="T109" s="621"/>
      <c r="U109" s="619"/>
      <c r="V109" s="620"/>
      <c r="W109" s="620"/>
      <c r="X109" s="620"/>
      <c r="Y109" s="620"/>
      <c r="Z109" s="620"/>
      <c r="AA109" s="620"/>
      <c r="AB109" s="620"/>
      <c r="AC109" s="620"/>
      <c r="AD109" s="621"/>
      <c r="AE109" s="619"/>
      <c r="AF109" s="620"/>
      <c r="AG109" s="620"/>
      <c r="AH109" s="620"/>
      <c r="AI109" s="620"/>
      <c r="AJ109" s="620"/>
      <c r="AK109" s="620"/>
      <c r="AL109" s="620"/>
      <c r="AM109" s="620"/>
      <c r="AN109" s="621"/>
      <c r="AO109" s="619"/>
      <c r="AP109" s="620"/>
      <c r="AQ109" s="620"/>
      <c r="AR109" s="620"/>
      <c r="AS109" s="620"/>
      <c r="AT109" s="620"/>
      <c r="AU109" s="620"/>
      <c r="AV109" s="620"/>
      <c r="AW109" s="620"/>
      <c r="AX109" s="621"/>
      <c r="AY109" s="619"/>
      <c r="AZ109" s="620"/>
      <c r="BA109" s="620"/>
      <c r="BB109" s="620"/>
      <c r="BC109" s="620"/>
      <c r="BD109" s="620"/>
      <c r="BE109" s="620"/>
      <c r="BF109" s="620"/>
      <c r="BG109" s="620"/>
      <c r="BH109" s="621"/>
      <c r="BI109" s="619"/>
      <c r="BJ109" s="620"/>
      <c r="BK109" s="620"/>
      <c r="BL109" s="620"/>
      <c r="BM109" s="620"/>
      <c r="BN109" s="620"/>
      <c r="BO109" s="620"/>
      <c r="BP109" s="620"/>
      <c r="BQ109" s="620"/>
      <c r="BR109" s="621"/>
      <c r="BS109" s="619"/>
      <c r="BT109" s="620"/>
      <c r="BU109" s="620"/>
      <c r="BV109" s="620"/>
      <c r="BW109" s="620"/>
      <c r="BX109" s="620"/>
      <c r="BY109" s="620"/>
      <c r="BZ109" s="620"/>
      <c r="CA109" s="620"/>
      <c r="CB109" s="621"/>
      <c r="CC109" s="619"/>
      <c r="CD109" s="620"/>
      <c r="CE109" s="620"/>
      <c r="CF109" s="620"/>
      <c r="CG109" s="620"/>
      <c r="CH109" s="620"/>
      <c r="CI109" s="620"/>
      <c r="CJ109" s="620"/>
      <c r="CK109" s="620"/>
      <c r="CL109" s="621"/>
      <c r="CM109" s="619"/>
      <c r="CN109" s="620"/>
      <c r="CO109" s="620"/>
      <c r="CP109" s="620"/>
      <c r="CQ109" s="620"/>
      <c r="CR109" s="620"/>
      <c r="CS109" s="620"/>
      <c r="CT109" s="620"/>
      <c r="CU109" s="620"/>
      <c r="CV109" s="621"/>
      <c r="CW109" s="619"/>
      <c r="CX109" s="620"/>
      <c r="CY109" s="620"/>
      <c r="CZ109" s="620"/>
      <c r="DA109" s="620"/>
      <c r="DB109" s="620"/>
      <c r="DC109" s="620"/>
      <c r="DD109" s="620"/>
      <c r="DE109" s="620"/>
      <c r="DF109" s="621"/>
      <c r="DG109" s="619"/>
      <c r="DH109" s="620"/>
      <c r="DI109" s="620"/>
      <c r="DJ109" s="620"/>
      <c r="DK109" s="620"/>
      <c r="DL109" s="620"/>
      <c r="DM109" s="620"/>
      <c r="DN109" s="620"/>
      <c r="DO109" s="620"/>
      <c r="DP109" s="621"/>
      <c r="DQ109" s="619"/>
      <c r="DR109" s="620"/>
      <c r="DS109" s="620"/>
      <c r="DT109" s="620"/>
      <c r="DU109" s="620"/>
      <c r="DV109" s="620"/>
      <c r="DW109" s="620"/>
      <c r="DX109" s="620"/>
      <c r="DY109" s="620"/>
      <c r="DZ109" s="621"/>
      <c r="EA109" s="619"/>
      <c r="EB109" s="620"/>
      <c r="EC109" s="620"/>
      <c r="ED109" s="620"/>
      <c r="EE109" s="620"/>
      <c r="EF109" s="620"/>
      <c r="EG109" s="620"/>
      <c r="EH109" s="620"/>
      <c r="EI109" s="620"/>
      <c r="EJ109" s="621"/>
      <c r="EK109" s="619"/>
      <c r="EL109" s="620"/>
      <c r="EM109" s="620"/>
      <c r="EN109" s="620"/>
      <c r="EO109" s="620"/>
      <c r="EP109" s="620"/>
      <c r="EQ109" s="620"/>
      <c r="ER109" s="620"/>
      <c r="ES109" s="620"/>
      <c r="ET109" s="621"/>
      <c r="EU109" s="619"/>
      <c r="EV109" s="620"/>
      <c r="EW109" s="620"/>
      <c r="EX109" s="620"/>
      <c r="EY109" s="620"/>
      <c r="EZ109" s="620"/>
      <c r="FA109" s="620"/>
      <c r="FB109" s="620"/>
      <c r="FC109" s="620"/>
      <c r="FD109" s="621"/>
      <c r="FE109" s="619"/>
      <c r="FF109" s="620"/>
      <c r="FG109" s="620"/>
      <c r="FH109" s="620"/>
      <c r="FI109" s="620"/>
      <c r="FJ109" s="620"/>
      <c r="FK109" s="620"/>
      <c r="FL109" s="620"/>
      <c r="FM109" s="620"/>
      <c r="FN109" s="621"/>
      <c r="FO109" s="619"/>
      <c r="FP109" s="620"/>
      <c r="FQ109" s="620"/>
      <c r="FR109" s="620"/>
      <c r="FS109" s="620"/>
      <c r="FT109" s="620"/>
      <c r="FU109" s="620"/>
      <c r="FV109" s="620"/>
      <c r="FW109" s="620"/>
      <c r="FX109" s="621"/>
      <c r="FY109" s="619"/>
      <c r="FZ109" s="620"/>
      <c r="GA109" s="620"/>
      <c r="GB109" s="620"/>
      <c r="GC109" s="620"/>
      <c r="GD109" s="620"/>
      <c r="GE109" s="620"/>
      <c r="GF109" s="620"/>
      <c r="GG109" s="620"/>
      <c r="GH109" s="621"/>
      <c r="GI109" s="619"/>
      <c r="GJ109" s="620"/>
      <c r="GK109" s="620"/>
      <c r="GL109" s="620"/>
      <c r="GM109" s="620"/>
      <c r="GN109" s="620"/>
      <c r="GO109" s="620"/>
      <c r="GP109" s="620"/>
      <c r="GQ109" s="620"/>
      <c r="GR109" s="621"/>
      <c r="GS109" s="619"/>
      <c r="GT109" s="620"/>
      <c r="GU109" s="620"/>
      <c r="GV109" s="620"/>
      <c r="GW109" s="620"/>
      <c r="GX109" s="620"/>
      <c r="GY109" s="620"/>
      <c r="GZ109" s="620"/>
      <c r="HA109" s="620"/>
      <c r="HB109" s="621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93"/>
        <v>0</v>
      </c>
      <c r="HN109" s="83">
        <f t="shared" si="95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96"/>
        <v>#REF!</v>
      </c>
      <c r="HQ109" s="84"/>
      <c r="HR109" s="85">
        <f t="shared" si="97"/>
        <v>0</v>
      </c>
      <c r="HS109" s="85">
        <f t="shared" si="98"/>
        <v>0</v>
      </c>
      <c r="HT109" s="85">
        <f t="shared" si="99"/>
        <v>0</v>
      </c>
      <c r="HU109" s="85">
        <f t="shared" si="100"/>
        <v>0</v>
      </c>
      <c r="HV109" s="85">
        <f t="shared" si="101"/>
        <v>0</v>
      </c>
      <c r="HW109" s="85">
        <f t="shared" si="102"/>
        <v>0</v>
      </c>
      <c r="HX109" s="85">
        <f t="shared" si="103"/>
        <v>0</v>
      </c>
      <c r="HY109" s="85">
        <f t="shared" si="104"/>
        <v>0</v>
      </c>
      <c r="HZ109" s="85">
        <f t="shared" si="105"/>
        <v>0</v>
      </c>
      <c r="IA109" s="85">
        <f t="shared" si="106"/>
        <v>0</v>
      </c>
      <c r="IK109" s="98" t="e">
        <f t="shared" si="94"/>
        <v>#REF!</v>
      </c>
    </row>
    <row r="110" spans="1:245" s="32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19"/>
      <c r="L110" s="620"/>
      <c r="M110" s="620"/>
      <c r="N110" s="620"/>
      <c r="O110" s="620"/>
      <c r="P110" s="620"/>
      <c r="Q110" s="620"/>
      <c r="R110" s="620"/>
      <c r="S110" s="620"/>
      <c r="T110" s="621"/>
      <c r="U110" s="619"/>
      <c r="V110" s="620"/>
      <c r="W110" s="620"/>
      <c r="X110" s="620"/>
      <c r="Y110" s="620"/>
      <c r="Z110" s="620"/>
      <c r="AA110" s="620"/>
      <c r="AB110" s="620"/>
      <c r="AC110" s="620"/>
      <c r="AD110" s="621"/>
      <c r="AE110" s="619"/>
      <c r="AF110" s="620"/>
      <c r="AG110" s="620"/>
      <c r="AH110" s="620"/>
      <c r="AI110" s="620"/>
      <c r="AJ110" s="620"/>
      <c r="AK110" s="620"/>
      <c r="AL110" s="620"/>
      <c r="AM110" s="620"/>
      <c r="AN110" s="621"/>
      <c r="AO110" s="619"/>
      <c r="AP110" s="620"/>
      <c r="AQ110" s="620"/>
      <c r="AR110" s="620"/>
      <c r="AS110" s="620"/>
      <c r="AT110" s="620"/>
      <c r="AU110" s="620"/>
      <c r="AV110" s="620"/>
      <c r="AW110" s="620"/>
      <c r="AX110" s="621"/>
      <c r="AY110" s="619"/>
      <c r="AZ110" s="620"/>
      <c r="BA110" s="620"/>
      <c r="BB110" s="620"/>
      <c r="BC110" s="620"/>
      <c r="BD110" s="620"/>
      <c r="BE110" s="620"/>
      <c r="BF110" s="620"/>
      <c r="BG110" s="620"/>
      <c r="BH110" s="621"/>
      <c r="BI110" s="619"/>
      <c r="BJ110" s="620"/>
      <c r="BK110" s="620"/>
      <c r="BL110" s="620"/>
      <c r="BM110" s="620"/>
      <c r="BN110" s="620"/>
      <c r="BO110" s="620"/>
      <c r="BP110" s="620"/>
      <c r="BQ110" s="620"/>
      <c r="BR110" s="621"/>
      <c r="BS110" s="619"/>
      <c r="BT110" s="620"/>
      <c r="BU110" s="620"/>
      <c r="BV110" s="620"/>
      <c r="BW110" s="620"/>
      <c r="BX110" s="620"/>
      <c r="BY110" s="620"/>
      <c r="BZ110" s="620"/>
      <c r="CA110" s="620"/>
      <c r="CB110" s="621"/>
      <c r="CC110" s="619"/>
      <c r="CD110" s="620"/>
      <c r="CE110" s="620"/>
      <c r="CF110" s="620"/>
      <c r="CG110" s="620"/>
      <c r="CH110" s="620"/>
      <c r="CI110" s="620"/>
      <c r="CJ110" s="620"/>
      <c r="CK110" s="620"/>
      <c r="CL110" s="621"/>
      <c r="CM110" s="619"/>
      <c r="CN110" s="620"/>
      <c r="CO110" s="620"/>
      <c r="CP110" s="620"/>
      <c r="CQ110" s="620"/>
      <c r="CR110" s="620"/>
      <c r="CS110" s="620"/>
      <c r="CT110" s="620"/>
      <c r="CU110" s="620"/>
      <c r="CV110" s="621"/>
      <c r="CW110" s="619"/>
      <c r="CX110" s="620"/>
      <c r="CY110" s="620"/>
      <c r="CZ110" s="620"/>
      <c r="DA110" s="620"/>
      <c r="DB110" s="620"/>
      <c r="DC110" s="620"/>
      <c r="DD110" s="620"/>
      <c r="DE110" s="620"/>
      <c r="DF110" s="621"/>
      <c r="DG110" s="619"/>
      <c r="DH110" s="620"/>
      <c r="DI110" s="620"/>
      <c r="DJ110" s="620"/>
      <c r="DK110" s="620"/>
      <c r="DL110" s="620"/>
      <c r="DM110" s="620"/>
      <c r="DN110" s="620"/>
      <c r="DO110" s="620"/>
      <c r="DP110" s="621"/>
      <c r="DQ110" s="619"/>
      <c r="DR110" s="620"/>
      <c r="DS110" s="620"/>
      <c r="DT110" s="620"/>
      <c r="DU110" s="620"/>
      <c r="DV110" s="620"/>
      <c r="DW110" s="620"/>
      <c r="DX110" s="620"/>
      <c r="DY110" s="620"/>
      <c r="DZ110" s="621"/>
      <c r="EA110" s="619"/>
      <c r="EB110" s="620"/>
      <c r="EC110" s="620"/>
      <c r="ED110" s="620"/>
      <c r="EE110" s="620"/>
      <c r="EF110" s="620"/>
      <c r="EG110" s="620"/>
      <c r="EH110" s="620"/>
      <c r="EI110" s="620"/>
      <c r="EJ110" s="621"/>
      <c r="EK110" s="619"/>
      <c r="EL110" s="620"/>
      <c r="EM110" s="620"/>
      <c r="EN110" s="620"/>
      <c r="EO110" s="620"/>
      <c r="EP110" s="620"/>
      <c r="EQ110" s="620"/>
      <c r="ER110" s="620"/>
      <c r="ES110" s="620"/>
      <c r="ET110" s="621"/>
      <c r="EU110" s="619"/>
      <c r="EV110" s="620"/>
      <c r="EW110" s="620"/>
      <c r="EX110" s="620"/>
      <c r="EY110" s="620"/>
      <c r="EZ110" s="620"/>
      <c r="FA110" s="620"/>
      <c r="FB110" s="620"/>
      <c r="FC110" s="620"/>
      <c r="FD110" s="621"/>
      <c r="FE110" s="619"/>
      <c r="FF110" s="620"/>
      <c r="FG110" s="620"/>
      <c r="FH110" s="620"/>
      <c r="FI110" s="620"/>
      <c r="FJ110" s="620"/>
      <c r="FK110" s="620"/>
      <c r="FL110" s="620"/>
      <c r="FM110" s="620"/>
      <c r="FN110" s="621"/>
      <c r="FO110" s="619"/>
      <c r="FP110" s="620"/>
      <c r="FQ110" s="620"/>
      <c r="FR110" s="620"/>
      <c r="FS110" s="620"/>
      <c r="FT110" s="620"/>
      <c r="FU110" s="620"/>
      <c r="FV110" s="620"/>
      <c r="FW110" s="620"/>
      <c r="FX110" s="621"/>
      <c r="FY110" s="619"/>
      <c r="FZ110" s="620"/>
      <c r="GA110" s="620"/>
      <c r="GB110" s="620"/>
      <c r="GC110" s="620"/>
      <c r="GD110" s="620"/>
      <c r="GE110" s="620"/>
      <c r="GF110" s="620"/>
      <c r="GG110" s="620"/>
      <c r="GH110" s="621"/>
      <c r="GI110" s="619"/>
      <c r="GJ110" s="620"/>
      <c r="GK110" s="620"/>
      <c r="GL110" s="620"/>
      <c r="GM110" s="620"/>
      <c r="GN110" s="620"/>
      <c r="GO110" s="620"/>
      <c r="GP110" s="620"/>
      <c r="GQ110" s="620"/>
      <c r="GR110" s="621"/>
      <c r="GS110" s="619"/>
      <c r="GT110" s="620"/>
      <c r="GU110" s="620"/>
      <c r="GV110" s="620"/>
      <c r="GW110" s="620"/>
      <c r="GX110" s="620"/>
      <c r="GY110" s="620"/>
      <c r="GZ110" s="620"/>
      <c r="HA110" s="620"/>
      <c r="HB110" s="621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93"/>
        <v>0</v>
      </c>
      <c r="HN110" s="83">
        <f t="shared" si="95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96"/>
        <v>#REF!</v>
      </c>
      <c r="HQ110" s="84"/>
      <c r="HR110" s="85">
        <f t="shared" si="97"/>
        <v>0</v>
      </c>
      <c r="HS110" s="85">
        <f t="shared" si="98"/>
        <v>0</v>
      </c>
      <c r="HT110" s="85">
        <f t="shared" si="99"/>
        <v>0</v>
      </c>
      <c r="HU110" s="85">
        <f t="shared" si="100"/>
        <v>0</v>
      </c>
      <c r="HV110" s="85">
        <f t="shared" si="101"/>
        <v>0</v>
      </c>
      <c r="HW110" s="85">
        <f t="shared" si="102"/>
        <v>0</v>
      </c>
      <c r="HX110" s="85">
        <f t="shared" si="103"/>
        <v>0</v>
      </c>
      <c r="HY110" s="85">
        <f t="shared" si="104"/>
        <v>0</v>
      </c>
      <c r="HZ110" s="85">
        <f t="shared" si="105"/>
        <v>0</v>
      </c>
      <c r="IA110" s="85">
        <f t="shared" si="106"/>
        <v>0</v>
      </c>
      <c r="IK110" s="98" t="e">
        <f t="shared" si="94"/>
        <v>#REF!</v>
      </c>
    </row>
    <row r="111" spans="1:245" s="32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22"/>
      <c r="L111" s="623"/>
      <c r="M111" s="623"/>
      <c r="N111" s="623"/>
      <c r="O111" s="623"/>
      <c r="P111" s="623"/>
      <c r="Q111" s="623"/>
      <c r="R111" s="623"/>
      <c r="S111" s="623"/>
      <c r="T111" s="624"/>
      <c r="U111" s="622"/>
      <c r="V111" s="623"/>
      <c r="W111" s="623"/>
      <c r="X111" s="623"/>
      <c r="Y111" s="623"/>
      <c r="Z111" s="623"/>
      <c r="AA111" s="623"/>
      <c r="AB111" s="623"/>
      <c r="AC111" s="623"/>
      <c r="AD111" s="624"/>
      <c r="AE111" s="622"/>
      <c r="AF111" s="623"/>
      <c r="AG111" s="623"/>
      <c r="AH111" s="623"/>
      <c r="AI111" s="623"/>
      <c r="AJ111" s="623"/>
      <c r="AK111" s="623"/>
      <c r="AL111" s="623"/>
      <c r="AM111" s="623"/>
      <c r="AN111" s="624"/>
      <c r="AO111" s="622"/>
      <c r="AP111" s="623"/>
      <c r="AQ111" s="623"/>
      <c r="AR111" s="623"/>
      <c r="AS111" s="623"/>
      <c r="AT111" s="623"/>
      <c r="AU111" s="623"/>
      <c r="AV111" s="623"/>
      <c r="AW111" s="623"/>
      <c r="AX111" s="624"/>
      <c r="AY111" s="622"/>
      <c r="AZ111" s="623"/>
      <c r="BA111" s="623"/>
      <c r="BB111" s="623"/>
      <c r="BC111" s="623"/>
      <c r="BD111" s="623"/>
      <c r="BE111" s="623"/>
      <c r="BF111" s="623"/>
      <c r="BG111" s="623"/>
      <c r="BH111" s="624"/>
      <c r="BI111" s="622"/>
      <c r="BJ111" s="623"/>
      <c r="BK111" s="623"/>
      <c r="BL111" s="623"/>
      <c r="BM111" s="623"/>
      <c r="BN111" s="623"/>
      <c r="BO111" s="623"/>
      <c r="BP111" s="623"/>
      <c r="BQ111" s="623"/>
      <c r="BR111" s="624"/>
      <c r="BS111" s="622"/>
      <c r="BT111" s="623"/>
      <c r="BU111" s="623"/>
      <c r="BV111" s="623"/>
      <c r="BW111" s="623"/>
      <c r="BX111" s="623"/>
      <c r="BY111" s="623"/>
      <c r="BZ111" s="623"/>
      <c r="CA111" s="623"/>
      <c r="CB111" s="624"/>
      <c r="CC111" s="622"/>
      <c r="CD111" s="623"/>
      <c r="CE111" s="623"/>
      <c r="CF111" s="623"/>
      <c r="CG111" s="623"/>
      <c r="CH111" s="623"/>
      <c r="CI111" s="623"/>
      <c r="CJ111" s="623"/>
      <c r="CK111" s="623"/>
      <c r="CL111" s="624"/>
      <c r="CM111" s="622"/>
      <c r="CN111" s="623"/>
      <c r="CO111" s="623"/>
      <c r="CP111" s="623"/>
      <c r="CQ111" s="623"/>
      <c r="CR111" s="623"/>
      <c r="CS111" s="623"/>
      <c r="CT111" s="623"/>
      <c r="CU111" s="623"/>
      <c r="CV111" s="624"/>
      <c r="CW111" s="622"/>
      <c r="CX111" s="623"/>
      <c r="CY111" s="623"/>
      <c r="CZ111" s="623"/>
      <c r="DA111" s="623"/>
      <c r="DB111" s="623"/>
      <c r="DC111" s="623"/>
      <c r="DD111" s="623"/>
      <c r="DE111" s="623"/>
      <c r="DF111" s="624"/>
      <c r="DG111" s="622"/>
      <c r="DH111" s="623"/>
      <c r="DI111" s="623"/>
      <c r="DJ111" s="623"/>
      <c r="DK111" s="623"/>
      <c r="DL111" s="623"/>
      <c r="DM111" s="623"/>
      <c r="DN111" s="623"/>
      <c r="DO111" s="623"/>
      <c r="DP111" s="624"/>
      <c r="DQ111" s="622"/>
      <c r="DR111" s="623"/>
      <c r="DS111" s="623"/>
      <c r="DT111" s="623"/>
      <c r="DU111" s="623"/>
      <c r="DV111" s="623"/>
      <c r="DW111" s="623"/>
      <c r="DX111" s="623"/>
      <c r="DY111" s="623"/>
      <c r="DZ111" s="624"/>
      <c r="EA111" s="622"/>
      <c r="EB111" s="623"/>
      <c r="EC111" s="623"/>
      <c r="ED111" s="623"/>
      <c r="EE111" s="623"/>
      <c r="EF111" s="623"/>
      <c r="EG111" s="623"/>
      <c r="EH111" s="623"/>
      <c r="EI111" s="623"/>
      <c r="EJ111" s="624"/>
      <c r="EK111" s="622"/>
      <c r="EL111" s="623"/>
      <c r="EM111" s="623"/>
      <c r="EN111" s="623"/>
      <c r="EO111" s="623"/>
      <c r="EP111" s="623"/>
      <c r="EQ111" s="623"/>
      <c r="ER111" s="623"/>
      <c r="ES111" s="623"/>
      <c r="ET111" s="624"/>
      <c r="EU111" s="622"/>
      <c r="EV111" s="623"/>
      <c r="EW111" s="623"/>
      <c r="EX111" s="623"/>
      <c r="EY111" s="623"/>
      <c r="EZ111" s="623"/>
      <c r="FA111" s="623"/>
      <c r="FB111" s="623"/>
      <c r="FC111" s="623"/>
      <c r="FD111" s="624"/>
      <c r="FE111" s="622"/>
      <c r="FF111" s="623"/>
      <c r="FG111" s="623"/>
      <c r="FH111" s="623"/>
      <c r="FI111" s="623"/>
      <c r="FJ111" s="623"/>
      <c r="FK111" s="623"/>
      <c r="FL111" s="623"/>
      <c r="FM111" s="623"/>
      <c r="FN111" s="624"/>
      <c r="FO111" s="622"/>
      <c r="FP111" s="623"/>
      <c r="FQ111" s="623"/>
      <c r="FR111" s="623"/>
      <c r="FS111" s="623"/>
      <c r="FT111" s="623"/>
      <c r="FU111" s="623"/>
      <c r="FV111" s="623"/>
      <c r="FW111" s="623"/>
      <c r="FX111" s="624"/>
      <c r="FY111" s="622"/>
      <c r="FZ111" s="623"/>
      <c r="GA111" s="623"/>
      <c r="GB111" s="623"/>
      <c r="GC111" s="623"/>
      <c r="GD111" s="623"/>
      <c r="GE111" s="623"/>
      <c r="GF111" s="623"/>
      <c r="GG111" s="623"/>
      <c r="GH111" s="624"/>
      <c r="GI111" s="622"/>
      <c r="GJ111" s="623"/>
      <c r="GK111" s="623"/>
      <c r="GL111" s="623"/>
      <c r="GM111" s="623"/>
      <c r="GN111" s="623"/>
      <c r="GO111" s="623"/>
      <c r="GP111" s="623"/>
      <c r="GQ111" s="623"/>
      <c r="GR111" s="624"/>
      <c r="GS111" s="622"/>
      <c r="GT111" s="623"/>
      <c r="GU111" s="623"/>
      <c r="GV111" s="623"/>
      <c r="GW111" s="623"/>
      <c r="GX111" s="623"/>
      <c r="GY111" s="623"/>
      <c r="GZ111" s="623"/>
      <c r="HA111" s="623"/>
      <c r="HB111" s="624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93"/>
        <v>0</v>
      </c>
      <c r="HN111" s="283">
        <f t="shared" si="95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3" t="e">
        <f t="shared" si="96"/>
        <v>#REF!</v>
      </c>
      <c r="HQ111" s="276"/>
      <c r="HR111" s="284">
        <f t="shared" si="97"/>
        <v>0</v>
      </c>
      <c r="HS111" s="284">
        <f t="shared" si="98"/>
        <v>0</v>
      </c>
      <c r="HT111" s="284">
        <f t="shared" si="99"/>
        <v>0</v>
      </c>
      <c r="HU111" s="284">
        <f t="shared" si="100"/>
        <v>0</v>
      </c>
      <c r="HV111" s="284">
        <f t="shared" si="101"/>
        <v>0</v>
      </c>
      <c r="HW111" s="284">
        <f t="shared" si="102"/>
        <v>0</v>
      </c>
      <c r="HX111" s="284">
        <f t="shared" si="103"/>
        <v>0</v>
      </c>
      <c r="HY111" s="284">
        <f t="shared" si="104"/>
        <v>0</v>
      </c>
      <c r="HZ111" s="284">
        <f t="shared" si="105"/>
        <v>0</v>
      </c>
      <c r="IA111" s="284">
        <f t="shared" si="106"/>
        <v>0</v>
      </c>
      <c r="IK111" s="99" t="e">
        <f t="shared" si="94"/>
        <v>#REF!</v>
      </c>
    </row>
    <row r="112" spans="1:245" s="11" customFormat="1" ht="28.15" customHeight="1">
      <c r="B112" s="832" t="s">
        <v>901</v>
      </c>
      <c r="C112" s="832"/>
      <c r="D112" s="832"/>
      <c r="E112" s="832"/>
      <c r="F112" s="832"/>
      <c r="G112" s="832"/>
      <c r="H112" s="832"/>
      <c r="I112" s="832"/>
      <c r="J112" s="101" t="s">
        <v>108</v>
      </c>
      <c r="K112" s="93">
        <f t="shared" ref="K112:AP112" si="107">+SUMIF($B$16:$B$111,1,K16:K111)</f>
        <v>0</v>
      </c>
      <c r="L112" s="93">
        <f t="shared" si="107"/>
        <v>0</v>
      </c>
      <c r="M112" s="93">
        <f t="shared" si="107"/>
        <v>0</v>
      </c>
      <c r="N112" s="93">
        <f t="shared" si="107"/>
        <v>0</v>
      </c>
      <c r="O112" s="93">
        <f t="shared" si="107"/>
        <v>0</v>
      </c>
      <c r="P112" s="93">
        <f t="shared" si="107"/>
        <v>0</v>
      </c>
      <c r="Q112" s="93">
        <f t="shared" si="107"/>
        <v>0</v>
      </c>
      <c r="R112" s="93">
        <f t="shared" si="107"/>
        <v>0</v>
      </c>
      <c r="S112" s="93">
        <f t="shared" si="107"/>
        <v>0</v>
      </c>
      <c r="T112" s="93">
        <f t="shared" si="107"/>
        <v>0</v>
      </c>
      <c r="U112" s="93">
        <f t="shared" si="107"/>
        <v>0</v>
      </c>
      <c r="V112" s="93">
        <f t="shared" si="107"/>
        <v>0</v>
      </c>
      <c r="W112" s="93">
        <f t="shared" si="107"/>
        <v>0</v>
      </c>
      <c r="X112" s="93">
        <f t="shared" si="107"/>
        <v>0</v>
      </c>
      <c r="Y112" s="93">
        <f t="shared" si="107"/>
        <v>0</v>
      </c>
      <c r="Z112" s="93">
        <f t="shared" si="107"/>
        <v>0</v>
      </c>
      <c r="AA112" s="93">
        <f t="shared" si="107"/>
        <v>0</v>
      </c>
      <c r="AB112" s="93">
        <f t="shared" si="107"/>
        <v>0</v>
      </c>
      <c r="AC112" s="93">
        <f t="shared" si="107"/>
        <v>0</v>
      </c>
      <c r="AD112" s="93">
        <f t="shared" si="107"/>
        <v>0</v>
      </c>
      <c r="AE112" s="93">
        <f t="shared" si="107"/>
        <v>0</v>
      </c>
      <c r="AF112" s="93">
        <f t="shared" si="107"/>
        <v>0</v>
      </c>
      <c r="AG112" s="93">
        <f t="shared" si="107"/>
        <v>0</v>
      </c>
      <c r="AH112" s="93">
        <f t="shared" si="107"/>
        <v>0</v>
      </c>
      <c r="AI112" s="93">
        <f t="shared" si="107"/>
        <v>0</v>
      </c>
      <c r="AJ112" s="93">
        <f t="shared" si="107"/>
        <v>0</v>
      </c>
      <c r="AK112" s="93">
        <f t="shared" si="107"/>
        <v>0</v>
      </c>
      <c r="AL112" s="93">
        <f t="shared" si="107"/>
        <v>0</v>
      </c>
      <c r="AM112" s="93">
        <f t="shared" si="107"/>
        <v>0</v>
      </c>
      <c r="AN112" s="93">
        <f t="shared" si="107"/>
        <v>0</v>
      </c>
      <c r="AO112" s="93">
        <f t="shared" si="107"/>
        <v>0</v>
      </c>
      <c r="AP112" s="93">
        <f t="shared" si="107"/>
        <v>0</v>
      </c>
      <c r="AQ112" s="93">
        <f t="shared" ref="AQ112:BV112" si="108">+SUMIF($B$16:$B$111,1,AQ16:AQ111)</f>
        <v>0</v>
      </c>
      <c r="AR112" s="93">
        <f t="shared" si="108"/>
        <v>0</v>
      </c>
      <c r="AS112" s="93">
        <f t="shared" si="108"/>
        <v>0</v>
      </c>
      <c r="AT112" s="93">
        <f t="shared" si="108"/>
        <v>0</v>
      </c>
      <c r="AU112" s="93">
        <f t="shared" si="108"/>
        <v>0</v>
      </c>
      <c r="AV112" s="93">
        <f t="shared" si="108"/>
        <v>0</v>
      </c>
      <c r="AW112" s="93">
        <f t="shared" si="108"/>
        <v>0</v>
      </c>
      <c r="AX112" s="93">
        <f t="shared" si="108"/>
        <v>0</v>
      </c>
      <c r="AY112" s="93">
        <f t="shared" si="108"/>
        <v>0</v>
      </c>
      <c r="AZ112" s="93">
        <f t="shared" si="108"/>
        <v>0</v>
      </c>
      <c r="BA112" s="93">
        <f t="shared" si="108"/>
        <v>0</v>
      </c>
      <c r="BB112" s="93">
        <f t="shared" si="108"/>
        <v>0</v>
      </c>
      <c r="BC112" s="93">
        <f t="shared" si="108"/>
        <v>0</v>
      </c>
      <c r="BD112" s="93">
        <f t="shared" si="108"/>
        <v>0</v>
      </c>
      <c r="BE112" s="93">
        <f t="shared" si="108"/>
        <v>0</v>
      </c>
      <c r="BF112" s="93">
        <f t="shared" si="108"/>
        <v>0</v>
      </c>
      <c r="BG112" s="93">
        <f t="shared" si="108"/>
        <v>0</v>
      </c>
      <c r="BH112" s="93">
        <f t="shared" si="108"/>
        <v>0</v>
      </c>
      <c r="BI112" s="93">
        <f t="shared" si="108"/>
        <v>0</v>
      </c>
      <c r="BJ112" s="93">
        <f t="shared" si="108"/>
        <v>0</v>
      </c>
      <c r="BK112" s="93">
        <f t="shared" si="108"/>
        <v>0</v>
      </c>
      <c r="BL112" s="93">
        <f t="shared" si="108"/>
        <v>0</v>
      </c>
      <c r="BM112" s="93">
        <f t="shared" si="108"/>
        <v>0</v>
      </c>
      <c r="BN112" s="93">
        <f t="shared" si="108"/>
        <v>0</v>
      </c>
      <c r="BO112" s="93">
        <f t="shared" si="108"/>
        <v>0</v>
      </c>
      <c r="BP112" s="93">
        <f t="shared" si="108"/>
        <v>0</v>
      </c>
      <c r="BQ112" s="93">
        <f t="shared" si="108"/>
        <v>0</v>
      </c>
      <c r="BR112" s="93">
        <f t="shared" si="108"/>
        <v>0</v>
      </c>
      <c r="BS112" s="93">
        <f t="shared" si="108"/>
        <v>0</v>
      </c>
      <c r="BT112" s="93">
        <f t="shared" si="108"/>
        <v>0</v>
      </c>
      <c r="BU112" s="93">
        <f t="shared" si="108"/>
        <v>0</v>
      </c>
      <c r="BV112" s="93">
        <f t="shared" si="108"/>
        <v>0</v>
      </c>
      <c r="BW112" s="93">
        <f t="shared" ref="BW112:DB112" si="109">+SUMIF($B$16:$B$111,1,BW16:BW111)</f>
        <v>0</v>
      </c>
      <c r="BX112" s="93">
        <f t="shared" si="109"/>
        <v>0</v>
      </c>
      <c r="BY112" s="93">
        <f t="shared" si="109"/>
        <v>0</v>
      </c>
      <c r="BZ112" s="93">
        <f t="shared" si="109"/>
        <v>0</v>
      </c>
      <c r="CA112" s="93">
        <f t="shared" si="109"/>
        <v>0</v>
      </c>
      <c r="CB112" s="93">
        <f t="shared" si="109"/>
        <v>0</v>
      </c>
      <c r="CC112" s="93">
        <f t="shared" si="109"/>
        <v>0</v>
      </c>
      <c r="CD112" s="93">
        <f t="shared" si="109"/>
        <v>0</v>
      </c>
      <c r="CE112" s="93">
        <f t="shared" si="109"/>
        <v>0</v>
      </c>
      <c r="CF112" s="93">
        <f t="shared" si="109"/>
        <v>0</v>
      </c>
      <c r="CG112" s="93">
        <f t="shared" si="109"/>
        <v>0</v>
      </c>
      <c r="CH112" s="93">
        <f t="shared" si="109"/>
        <v>0</v>
      </c>
      <c r="CI112" s="93">
        <f t="shared" si="109"/>
        <v>0</v>
      </c>
      <c r="CJ112" s="93">
        <f t="shared" si="109"/>
        <v>0</v>
      </c>
      <c r="CK112" s="93">
        <f t="shared" si="109"/>
        <v>0</v>
      </c>
      <c r="CL112" s="93">
        <f t="shared" si="109"/>
        <v>0</v>
      </c>
      <c r="CM112" s="93">
        <f t="shared" si="109"/>
        <v>0</v>
      </c>
      <c r="CN112" s="93">
        <f t="shared" si="109"/>
        <v>0</v>
      </c>
      <c r="CO112" s="93">
        <f t="shared" si="109"/>
        <v>0</v>
      </c>
      <c r="CP112" s="93">
        <f t="shared" si="109"/>
        <v>0</v>
      </c>
      <c r="CQ112" s="93">
        <f t="shared" si="109"/>
        <v>0</v>
      </c>
      <c r="CR112" s="93">
        <f t="shared" si="109"/>
        <v>0</v>
      </c>
      <c r="CS112" s="93">
        <f t="shared" si="109"/>
        <v>0</v>
      </c>
      <c r="CT112" s="93">
        <f t="shared" si="109"/>
        <v>0</v>
      </c>
      <c r="CU112" s="93">
        <f t="shared" si="109"/>
        <v>0</v>
      </c>
      <c r="CV112" s="93">
        <f t="shared" si="109"/>
        <v>0</v>
      </c>
      <c r="CW112" s="93">
        <f t="shared" si="109"/>
        <v>0</v>
      </c>
      <c r="CX112" s="93">
        <f t="shared" si="109"/>
        <v>0</v>
      </c>
      <c r="CY112" s="93">
        <f t="shared" si="109"/>
        <v>0</v>
      </c>
      <c r="CZ112" s="93">
        <f t="shared" si="109"/>
        <v>0</v>
      </c>
      <c r="DA112" s="93">
        <f t="shared" si="109"/>
        <v>0</v>
      </c>
      <c r="DB112" s="93">
        <f t="shared" si="109"/>
        <v>0</v>
      </c>
      <c r="DC112" s="93">
        <f t="shared" ref="DC112:EH112" si="110">+SUMIF($B$16:$B$111,1,DC16:DC111)</f>
        <v>0</v>
      </c>
      <c r="DD112" s="93">
        <f t="shared" si="110"/>
        <v>0</v>
      </c>
      <c r="DE112" s="93">
        <f t="shared" si="110"/>
        <v>0</v>
      </c>
      <c r="DF112" s="93">
        <f t="shared" si="110"/>
        <v>0</v>
      </c>
      <c r="DG112" s="93">
        <f t="shared" si="110"/>
        <v>0</v>
      </c>
      <c r="DH112" s="93">
        <f t="shared" si="110"/>
        <v>0</v>
      </c>
      <c r="DI112" s="93">
        <f t="shared" si="110"/>
        <v>0</v>
      </c>
      <c r="DJ112" s="93">
        <f t="shared" si="110"/>
        <v>0</v>
      </c>
      <c r="DK112" s="93">
        <f t="shared" si="110"/>
        <v>0</v>
      </c>
      <c r="DL112" s="93">
        <f t="shared" si="110"/>
        <v>0</v>
      </c>
      <c r="DM112" s="93">
        <f t="shared" si="110"/>
        <v>0</v>
      </c>
      <c r="DN112" s="93">
        <f t="shared" si="110"/>
        <v>0</v>
      </c>
      <c r="DO112" s="93">
        <f t="shared" si="110"/>
        <v>0</v>
      </c>
      <c r="DP112" s="93">
        <f t="shared" si="110"/>
        <v>0</v>
      </c>
      <c r="DQ112" s="93">
        <f t="shared" si="110"/>
        <v>0</v>
      </c>
      <c r="DR112" s="93">
        <f t="shared" si="110"/>
        <v>0</v>
      </c>
      <c r="DS112" s="93">
        <f t="shared" si="110"/>
        <v>0</v>
      </c>
      <c r="DT112" s="93">
        <f t="shared" si="110"/>
        <v>0</v>
      </c>
      <c r="DU112" s="93">
        <f t="shared" si="110"/>
        <v>0</v>
      </c>
      <c r="DV112" s="93">
        <f t="shared" si="110"/>
        <v>0</v>
      </c>
      <c r="DW112" s="93">
        <f t="shared" si="110"/>
        <v>0</v>
      </c>
      <c r="DX112" s="93">
        <f t="shared" si="110"/>
        <v>0</v>
      </c>
      <c r="DY112" s="93">
        <f t="shared" si="110"/>
        <v>0</v>
      </c>
      <c r="DZ112" s="93">
        <f t="shared" si="110"/>
        <v>0</v>
      </c>
      <c r="EA112" s="93">
        <f t="shared" si="110"/>
        <v>0</v>
      </c>
      <c r="EB112" s="93">
        <f t="shared" si="110"/>
        <v>0</v>
      </c>
      <c r="EC112" s="93">
        <f t="shared" si="110"/>
        <v>0</v>
      </c>
      <c r="ED112" s="93">
        <f t="shared" si="110"/>
        <v>0</v>
      </c>
      <c r="EE112" s="93">
        <f t="shared" si="110"/>
        <v>0</v>
      </c>
      <c r="EF112" s="93">
        <f t="shared" si="110"/>
        <v>0</v>
      </c>
      <c r="EG112" s="93">
        <f t="shared" si="110"/>
        <v>0</v>
      </c>
      <c r="EH112" s="93">
        <f t="shared" si="110"/>
        <v>0</v>
      </c>
      <c r="EI112" s="93">
        <f t="shared" ref="EI112:FN112" si="111">+SUMIF($B$16:$B$111,1,EI16:EI111)</f>
        <v>0</v>
      </c>
      <c r="EJ112" s="93">
        <f t="shared" si="111"/>
        <v>0</v>
      </c>
      <c r="EK112" s="93">
        <f t="shared" si="111"/>
        <v>0</v>
      </c>
      <c r="EL112" s="93">
        <f t="shared" si="111"/>
        <v>0</v>
      </c>
      <c r="EM112" s="93">
        <f t="shared" si="111"/>
        <v>0</v>
      </c>
      <c r="EN112" s="93">
        <f t="shared" si="111"/>
        <v>0</v>
      </c>
      <c r="EO112" s="93">
        <f t="shared" si="111"/>
        <v>0</v>
      </c>
      <c r="EP112" s="93">
        <f t="shared" si="111"/>
        <v>0</v>
      </c>
      <c r="EQ112" s="93">
        <f t="shared" si="111"/>
        <v>0</v>
      </c>
      <c r="ER112" s="93">
        <f t="shared" si="111"/>
        <v>0</v>
      </c>
      <c r="ES112" s="93">
        <f t="shared" si="111"/>
        <v>0</v>
      </c>
      <c r="ET112" s="93">
        <f t="shared" si="111"/>
        <v>0</v>
      </c>
      <c r="EU112" s="93">
        <f t="shared" si="111"/>
        <v>0</v>
      </c>
      <c r="EV112" s="93">
        <f t="shared" si="111"/>
        <v>0</v>
      </c>
      <c r="EW112" s="93">
        <f t="shared" si="111"/>
        <v>0</v>
      </c>
      <c r="EX112" s="93">
        <f t="shared" si="111"/>
        <v>0</v>
      </c>
      <c r="EY112" s="93">
        <f t="shared" si="111"/>
        <v>0</v>
      </c>
      <c r="EZ112" s="93">
        <f t="shared" si="111"/>
        <v>0</v>
      </c>
      <c r="FA112" s="93">
        <f t="shared" si="111"/>
        <v>0</v>
      </c>
      <c r="FB112" s="93">
        <f t="shared" si="111"/>
        <v>0</v>
      </c>
      <c r="FC112" s="93">
        <f t="shared" si="111"/>
        <v>0</v>
      </c>
      <c r="FD112" s="93">
        <f t="shared" si="111"/>
        <v>0</v>
      </c>
      <c r="FE112" s="93">
        <f t="shared" si="111"/>
        <v>0</v>
      </c>
      <c r="FF112" s="93">
        <f t="shared" si="111"/>
        <v>0</v>
      </c>
      <c r="FG112" s="93">
        <f t="shared" si="111"/>
        <v>0</v>
      </c>
      <c r="FH112" s="93">
        <f t="shared" si="111"/>
        <v>0</v>
      </c>
      <c r="FI112" s="93">
        <f t="shared" si="111"/>
        <v>0</v>
      </c>
      <c r="FJ112" s="93">
        <f t="shared" si="111"/>
        <v>0</v>
      </c>
      <c r="FK112" s="93">
        <f t="shared" si="111"/>
        <v>0</v>
      </c>
      <c r="FL112" s="93">
        <f t="shared" si="111"/>
        <v>0</v>
      </c>
      <c r="FM112" s="93">
        <f t="shared" si="111"/>
        <v>0</v>
      </c>
      <c r="FN112" s="93">
        <f t="shared" si="111"/>
        <v>0</v>
      </c>
      <c r="FO112" s="93">
        <f t="shared" ref="FO112:GT112" si="112">+SUMIF($B$16:$B$111,1,FO16:FO111)</f>
        <v>0</v>
      </c>
      <c r="FP112" s="93">
        <f t="shared" si="112"/>
        <v>0</v>
      </c>
      <c r="FQ112" s="93">
        <f t="shared" si="112"/>
        <v>0</v>
      </c>
      <c r="FR112" s="93">
        <f t="shared" si="112"/>
        <v>0</v>
      </c>
      <c r="FS112" s="93">
        <f t="shared" si="112"/>
        <v>0</v>
      </c>
      <c r="FT112" s="93">
        <f t="shared" si="112"/>
        <v>0</v>
      </c>
      <c r="FU112" s="93">
        <f t="shared" si="112"/>
        <v>0</v>
      </c>
      <c r="FV112" s="93">
        <f t="shared" si="112"/>
        <v>0</v>
      </c>
      <c r="FW112" s="93">
        <f t="shared" si="112"/>
        <v>0</v>
      </c>
      <c r="FX112" s="93">
        <f t="shared" si="112"/>
        <v>0</v>
      </c>
      <c r="FY112" s="93">
        <f t="shared" si="112"/>
        <v>0</v>
      </c>
      <c r="FZ112" s="93">
        <f t="shared" si="112"/>
        <v>0</v>
      </c>
      <c r="GA112" s="93">
        <f t="shared" si="112"/>
        <v>0</v>
      </c>
      <c r="GB112" s="93">
        <f t="shared" si="112"/>
        <v>0</v>
      </c>
      <c r="GC112" s="93">
        <f t="shared" si="112"/>
        <v>0</v>
      </c>
      <c r="GD112" s="93">
        <f t="shared" si="112"/>
        <v>0</v>
      </c>
      <c r="GE112" s="93">
        <f t="shared" si="112"/>
        <v>0</v>
      </c>
      <c r="GF112" s="93">
        <f t="shared" si="112"/>
        <v>0</v>
      </c>
      <c r="GG112" s="93">
        <f t="shared" si="112"/>
        <v>0</v>
      </c>
      <c r="GH112" s="93">
        <f t="shared" si="112"/>
        <v>0</v>
      </c>
      <c r="GI112" s="93">
        <f t="shared" si="112"/>
        <v>0</v>
      </c>
      <c r="GJ112" s="93">
        <f t="shared" si="112"/>
        <v>0</v>
      </c>
      <c r="GK112" s="93">
        <f t="shared" si="112"/>
        <v>0</v>
      </c>
      <c r="GL112" s="93">
        <f t="shared" si="112"/>
        <v>0</v>
      </c>
      <c r="GM112" s="93">
        <f t="shared" si="112"/>
        <v>0</v>
      </c>
      <c r="GN112" s="93">
        <f t="shared" si="112"/>
        <v>0</v>
      </c>
      <c r="GO112" s="93">
        <f t="shared" si="112"/>
        <v>0</v>
      </c>
      <c r="GP112" s="93">
        <f t="shared" si="112"/>
        <v>0</v>
      </c>
      <c r="GQ112" s="93">
        <f t="shared" si="112"/>
        <v>0</v>
      </c>
      <c r="GR112" s="93">
        <f t="shared" si="112"/>
        <v>0</v>
      </c>
      <c r="GS112" s="93">
        <f t="shared" si="112"/>
        <v>0</v>
      </c>
      <c r="GT112" s="93">
        <f t="shared" si="112"/>
        <v>0</v>
      </c>
      <c r="GU112" s="93">
        <f t="shared" ref="GU112:HB112" si="113">+SUMIF($B$16:$B$111,1,GU16:GU111)</f>
        <v>0</v>
      </c>
      <c r="GV112" s="93">
        <f t="shared" si="113"/>
        <v>0</v>
      </c>
      <c r="GW112" s="93">
        <f t="shared" si="113"/>
        <v>0</v>
      </c>
      <c r="GX112" s="93">
        <f t="shared" si="113"/>
        <v>0</v>
      </c>
      <c r="GY112" s="93">
        <f t="shared" si="113"/>
        <v>0</v>
      </c>
      <c r="GZ112" s="93">
        <f t="shared" si="113"/>
        <v>0</v>
      </c>
      <c r="HA112" s="93">
        <f t="shared" si="113"/>
        <v>0</v>
      </c>
      <c r="HB112" s="93">
        <f t="shared" si="113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114">+SUM(K112:HB112)</f>
        <v>0</v>
      </c>
      <c r="HQ112" s="324"/>
      <c r="HR112" s="103">
        <f t="array" ref="HR112">+IFERROR(SUMIF($B$16:$B$111,1,HR$16:HR$111)/(COUNTIF($B$16:$B$111,1)*MAX(IF($B$16:$B$111=1,HR$16:HR$111))),0)</f>
        <v>0</v>
      </c>
      <c r="HS112" s="103">
        <f t="array" ref="HS112">+IFERROR(SUMIF($B$16:$B$111,1,HS$16:HS$111)/(COUNTIF($B$16:$B$111,1)*MAX(IF($B$16:$B$111=1,HS$16:HS$111))),0)</f>
        <v>0</v>
      </c>
      <c r="HT112" s="103">
        <f t="array" ref="HT112">+IFERROR(SUMIF($B$16:$B$111,1,HT$16:HT$111)/(COUNTIF($B$16:$B$111,1)*MAX(IF($B$16:$B$111=1,HT$16:HT$111))),0)</f>
        <v>0</v>
      </c>
      <c r="HU112" s="103">
        <f t="array" ref="HU112">+IFERROR(SUMIF($B$16:$B$111,1,HU$16:HU$111)/(COUNTIF($B$16:$B$111,1)*MAX(IF($B$16:$B$111=1,HU$16:HU$111))),0)</f>
        <v>0</v>
      </c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325"/>
      <c r="IC112" s="314"/>
      <c r="ID112" s="314"/>
      <c r="IE112" s="314"/>
      <c r="IF112" s="13"/>
    </row>
    <row r="113" spans="2:240" s="11" customFormat="1" ht="28.15" customHeight="1">
      <c r="B113" s="832" t="s">
        <v>901</v>
      </c>
      <c r="C113" s="832"/>
      <c r="D113" s="832"/>
      <c r="E113" s="832"/>
      <c r="F113" s="832"/>
      <c r="G113" s="832"/>
      <c r="H113" s="832"/>
      <c r="I113" s="832"/>
      <c r="J113" s="101" t="s">
        <v>9</v>
      </c>
      <c r="K113" s="93">
        <f t="shared" ref="K113:AP113" si="115">+SUMIF($C$16:$C$111,1,K16:K111)</f>
        <v>0</v>
      </c>
      <c r="L113" s="93">
        <f t="shared" si="115"/>
        <v>0</v>
      </c>
      <c r="M113" s="93">
        <f t="shared" si="115"/>
        <v>0</v>
      </c>
      <c r="N113" s="93">
        <f t="shared" si="115"/>
        <v>0</v>
      </c>
      <c r="O113" s="93">
        <f t="shared" si="115"/>
        <v>0</v>
      </c>
      <c r="P113" s="93">
        <f t="shared" si="115"/>
        <v>0</v>
      </c>
      <c r="Q113" s="93">
        <f t="shared" si="115"/>
        <v>0</v>
      </c>
      <c r="R113" s="93">
        <f t="shared" si="115"/>
        <v>0</v>
      </c>
      <c r="S113" s="93">
        <f t="shared" si="115"/>
        <v>0</v>
      </c>
      <c r="T113" s="93">
        <f t="shared" si="115"/>
        <v>0</v>
      </c>
      <c r="U113" s="93">
        <f t="shared" si="115"/>
        <v>0</v>
      </c>
      <c r="V113" s="93">
        <f t="shared" si="115"/>
        <v>0</v>
      </c>
      <c r="W113" s="93">
        <f t="shared" si="115"/>
        <v>0</v>
      </c>
      <c r="X113" s="93">
        <f t="shared" si="115"/>
        <v>0</v>
      </c>
      <c r="Y113" s="93">
        <f t="shared" si="115"/>
        <v>0</v>
      </c>
      <c r="Z113" s="93">
        <f t="shared" si="115"/>
        <v>0</v>
      </c>
      <c r="AA113" s="93">
        <f t="shared" si="115"/>
        <v>0</v>
      </c>
      <c r="AB113" s="93">
        <f t="shared" si="115"/>
        <v>0</v>
      </c>
      <c r="AC113" s="93">
        <f t="shared" si="115"/>
        <v>0</v>
      </c>
      <c r="AD113" s="93">
        <f t="shared" si="115"/>
        <v>0</v>
      </c>
      <c r="AE113" s="93">
        <f t="shared" si="115"/>
        <v>0</v>
      </c>
      <c r="AF113" s="93">
        <f t="shared" si="115"/>
        <v>0</v>
      </c>
      <c r="AG113" s="93">
        <f t="shared" si="115"/>
        <v>0</v>
      </c>
      <c r="AH113" s="93">
        <f t="shared" si="115"/>
        <v>0</v>
      </c>
      <c r="AI113" s="93">
        <f t="shared" si="115"/>
        <v>0</v>
      </c>
      <c r="AJ113" s="93">
        <f t="shared" si="115"/>
        <v>0</v>
      </c>
      <c r="AK113" s="93">
        <f t="shared" si="115"/>
        <v>0</v>
      </c>
      <c r="AL113" s="93">
        <f t="shared" si="115"/>
        <v>0</v>
      </c>
      <c r="AM113" s="93">
        <f t="shared" si="115"/>
        <v>0</v>
      </c>
      <c r="AN113" s="93">
        <f t="shared" si="115"/>
        <v>0</v>
      </c>
      <c r="AO113" s="93">
        <f t="shared" si="115"/>
        <v>0</v>
      </c>
      <c r="AP113" s="93">
        <f t="shared" si="115"/>
        <v>0</v>
      </c>
      <c r="AQ113" s="93">
        <f t="shared" ref="AQ113:BV113" si="116">+SUMIF($C$16:$C$111,1,AQ16:AQ111)</f>
        <v>0</v>
      </c>
      <c r="AR113" s="93">
        <f t="shared" si="116"/>
        <v>0</v>
      </c>
      <c r="AS113" s="93">
        <f t="shared" si="116"/>
        <v>0</v>
      </c>
      <c r="AT113" s="93">
        <f t="shared" si="116"/>
        <v>0</v>
      </c>
      <c r="AU113" s="93">
        <f t="shared" si="116"/>
        <v>0</v>
      </c>
      <c r="AV113" s="93">
        <f t="shared" si="116"/>
        <v>0</v>
      </c>
      <c r="AW113" s="93">
        <f t="shared" si="116"/>
        <v>0</v>
      </c>
      <c r="AX113" s="93">
        <f t="shared" si="116"/>
        <v>0</v>
      </c>
      <c r="AY113" s="93">
        <f t="shared" si="116"/>
        <v>0</v>
      </c>
      <c r="AZ113" s="93">
        <f t="shared" si="116"/>
        <v>0</v>
      </c>
      <c r="BA113" s="93">
        <f t="shared" si="116"/>
        <v>0</v>
      </c>
      <c r="BB113" s="93">
        <f t="shared" si="116"/>
        <v>0</v>
      </c>
      <c r="BC113" s="93">
        <f t="shared" si="116"/>
        <v>0</v>
      </c>
      <c r="BD113" s="93">
        <f t="shared" si="116"/>
        <v>0</v>
      </c>
      <c r="BE113" s="93">
        <f t="shared" si="116"/>
        <v>0</v>
      </c>
      <c r="BF113" s="93">
        <f t="shared" si="116"/>
        <v>0</v>
      </c>
      <c r="BG113" s="93">
        <f t="shared" si="116"/>
        <v>0</v>
      </c>
      <c r="BH113" s="93">
        <f t="shared" si="116"/>
        <v>0</v>
      </c>
      <c r="BI113" s="93">
        <f t="shared" si="116"/>
        <v>0</v>
      </c>
      <c r="BJ113" s="93">
        <f t="shared" si="116"/>
        <v>0</v>
      </c>
      <c r="BK113" s="93">
        <f t="shared" si="116"/>
        <v>0</v>
      </c>
      <c r="BL113" s="93">
        <f t="shared" si="116"/>
        <v>0</v>
      </c>
      <c r="BM113" s="93">
        <f t="shared" si="116"/>
        <v>0</v>
      </c>
      <c r="BN113" s="93">
        <f t="shared" si="116"/>
        <v>0</v>
      </c>
      <c r="BO113" s="93">
        <f t="shared" si="116"/>
        <v>0</v>
      </c>
      <c r="BP113" s="93">
        <f t="shared" si="116"/>
        <v>0</v>
      </c>
      <c r="BQ113" s="93">
        <f t="shared" si="116"/>
        <v>0</v>
      </c>
      <c r="BR113" s="93">
        <f t="shared" si="116"/>
        <v>0</v>
      </c>
      <c r="BS113" s="93">
        <f t="shared" si="116"/>
        <v>0</v>
      </c>
      <c r="BT113" s="93">
        <f t="shared" si="116"/>
        <v>0</v>
      </c>
      <c r="BU113" s="93">
        <f t="shared" si="116"/>
        <v>0</v>
      </c>
      <c r="BV113" s="93">
        <f t="shared" si="116"/>
        <v>0</v>
      </c>
      <c r="BW113" s="93">
        <f t="shared" ref="BW113:DB113" si="117">+SUMIF($C$16:$C$111,1,BW16:BW111)</f>
        <v>0</v>
      </c>
      <c r="BX113" s="93">
        <f t="shared" si="117"/>
        <v>0</v>
      </c>
      <c r="BY113" s="93">
        <f t="shared" si="117"/>
        <v>0</v>
      </c>
      <c r="BZ113" s="93">
        <f t="shared" si="117"/>
        <v>0</v>
      </c>
      <c r="CA113" s="93">
        <f t="shared" si="117"/>
        <v>0</v>
      </c>
      <c r="CB113" s="93">
        <f t="shared" si="117"/>
        <v>0</v>
      </c>
      <c r="CC113" s="93">
        <f t="shared" si="117"/>
        <v>0</v>
      </c>
      <c r="CD113" s="93">
        <f t="shared" si="117"/>
        <v>0</v>
      </c>
      <c r="CE113" s="93">
        <f t="shared" si="117"/>
        <v>0</v>
      </c>
      <c r="CF113" s="93">
        <f t="shared" si="117"/>
        <v>0</v>
      </c>
      <c r="CG113" s="93">
        <f t="shared" si="117"/>
        <v>0</v>
      </c>
      <c r="CH113" s="93">
        <f t="shared" si="117"/>
        <v>0</v>
      </c>
      <c r="CI113" s="93">
        <f t="shared" si="117"/>
        <v>0</v>
      </c>
      <c r="CJ113" s="93">
        <f t="shared" si="117"/>
        <v>0</v>
      </c>
      <c r="CK113" s="93">
        <f t="shared" si="117"/>
        <v>0</v>
      </c>
      <c r="CL113" s="93">
        <f t="shared" si="117"/>
        <v>0</v>
      </c>
      <c r="CM113" s="93">
        <f t="shared" si="117"/>
        <v>0</v>
      </c>
      <c r="CN113" s="93">
        <f t="shared" si="117"/>
        <v>0</v>
      </c>
      <c r="CO113" s="93">
        <f t="shared" si="117"/>
        <v>0</v>
      </c>
      <c r="CP113" s="93">
        <f t="shared" si="117"/>
        <v>0</v>
      </c>
      <c r="CQ113" s="93">
        <f t="shared" si="117"/>
        <v>0</v>
      </c>
      <c r="CR113" s="93">
        <f t="shared" si="117"/>
        <v>0</v>
      </c>
      <c r="CS113" s="93">
        <f t="shared" si="117"/>
        <v>0</v>
      </c>
      <c r="CT113" s="93">
        <f t="shared" si="117"/>
        <v>0</v>
      </c>
      <c r="CU113" s="93">
        <f t="shared" si="117"/>
        <v>0</v>
      </c>
      <c r="CV113" s="93">
        <f t="shared" si="117"/>
        <v>0</v>
      </c>
      <c r="CW113" s="93">
        <f t="shared" si="117"/>
        <v>0</v>
      </c>
      <c r="CX113" s="93">
        <f t="shared" si="117"/>
        <v>0</v>
      </c>
      <c r="CY113" s="93">
        <f t="shared" si="117"/>
        <v>0</v>
      </c>
      <c r="CZ113" s="93">
        <f t="shared" si="117"/>
        <v>0</v>
      </c>
      <c r="DA113" s="93">
        <f t="shared" si="117"/>
        <v>0</v>
      </c>
      <c r="DB113" s="93">
        <f t="shared" si="117"/>
        <v>0</v>
      </c>
      <c r="DC113" s="93">
        <f t="shared" ref="DC113:EH113" si="118">+SUMIF($C$16:$C$111,1,DC16:DC111)</f>
        <v>0</v>
      </c>
      <c r="DD113" s="93">
        <f t="shared" si="118"/>
        <v>0</v>
      </c>
      <c r="DE113" s="93">
        <f t="shared" si="118"/>
        <v>0</v>
      </c>
      <c r="DF113" s="93">
        <f t="shared" si="118"/>
        <v>0</v>
      </c>
      <c r="DG113" s="93">
        <f t="shared" si="118"/>
        <v>0</v>
      </c>
      <c r="DH113" s="93">
        <f t="shared" si="118"/>
        <v>0</v>
      </c>
      <c r="DI113" s="93">
        <f t="shared" si="118"/>
        <v>0</v>
      </c>
      <c r="DJ113" s="93">
        <f t="shared" si="118"/>
        <v>0</v>
      </c>
      <c r="DK113" s="93">
        <f t="shared" si="118"/>
        <v>0</v>
      </c>
      <c r="DL113" s="93">
        <f t="shared" si="118"/>
        <v>0</v>
      </c>
      <c r="DM113" s="93">
        <f t="shared" si="118"/>
        <v>0</v>
      </c>
      <c r="DN113" s="93">
        <f t="shared" si="118"/>
        <v>0</v>
      </c>
      <c r="DO113" s="93">
        <f t="shared" si="118"/>
        <v>0</v>
      </c>
      <c r="DP113" s="93">
        <f t="shared" si="118"/>
        <v>0</v>
      </c>
      <c r="DQ113" s="93">
        <f t="shared" si="118"/>
        <v>0</v>
      </c>
      <c r="DR113" s="93">
        <f t="shared" si="118"/>
        <v>0</v>
      </c>
      <c r="DS113" s="93">
        <f t="shared" si="118"/>
        <v>0</v>
      </c>
      <c r="DT113" s="93">
        <f t="shared" si="118"/>
        <v>0</v>
      </c>
      <c r="DU113" s="93">
        <f t="shared" si="118"/>
        <v>0</v>
      </c>
      <c r="DV113" s="93">
        <f t="shared" si="118"/>
        <v>0</v>
      </c>
      <c r="DW113" s="93">
        <f t="shared" si="118"/>
        <v>0</v>
      </c>
      <c r="DX113" s="93">
        <f t="shared" si="118"/>
        <v>0</v>
      </c>
      <c r="DY113" s="93">
        <f t="shared" si="118"/>
        <v>0</v>
      </c>
      <c r="DZ113" s="93">
        <f t="shared" si="118"/>
        <v>0</v>
      </c>
      <c r="EA113" s="93">
        <f t="shared" si="118"/>
        <v>0</v>
      </c>
      <c r="EB113" s="93">
        <f t="shared" si="118"/>
        <v>0</v>
      </c>
      <c r="EC113" s="93">
        <f t="shared" si="118"/>
        <v>0</v>
      </c>
      <c r="ED113" s="93">
        <f t="shared" si="118"/>
        <v>0</v>
      </c>
      <c r="EE113" s="93">
        <f t="shared" si="118"/>
        <v>0</v>
      </c>
      <c r="EF113" s="93">
        <f t="shared" si="118"/>
        <v>0</v>
      </c>
      <c r="EG113" s="93">
        <f t="shared" si="118"/>
        <v>0</v>
      </c>
      <c r="EH113" s="93">
        <f t="shared" si="118"/>
        <v>0</v>
      </c>
      <c r="EI113" s="93">
        <f t="shared" ref="EI113:FN113" si="119">+SUMIF($C$16:$C$111,1,EI16:EI111)</f>
        <v>0</v>
      </c>
      <c r="EJ113" s="93">
        <f t="shared" si="119"/>
        <v>0</v>
      </c>
      <c r="EK113" s="93">
        <f t="shared" si="119"/>
        <v>0</v>
      </c>
      <c r="EL113" s="93">
        <f t="shared" si="119"/>
        <v>0</v>
      </c>
      <c r="EM113" s="93">
        <f t="shared" si="119"/>
        <v>0</v>
      </c>
      <c r="EN113" s="93">
        <f t="shared" si="119"/>
        <v>0</v>
      </c>
      <c r="EO113" s="93">
        <f t="shared" si="119"/>
        <v>0</v>
      </c>
      <c r="EP113" s="93">
        <f t="shared" si="119"/>
        <v>0</v>
      </c>
      <c r="EQ113" s="93">
        <f t="shared" si="119"/>
        <v>0</v>
      </c>
      <c r="ER113" s="93">
        <f t="shared" si="119"/>
        <v>0</v>
      </c>
      <c r="ES113" s="93">
        <f t="shared" si="119"/>
        <v>0</v>
      </c>
      <c r="ET113" s="93">
        <f t="shared" si="119"/>
        <v>0</v>
      </c>
      <c r="EU113" s="93">
        <f t="shared" si="119"/>
        <v>0</v>
      </c>
      <c r="EV113" s="93">
        <f t="shared" si="119"/>
        <v>0</v>
      </c>
      <c r="EW113" s="93">
        <f t="shared" si="119"/>
        <v>0</v>
      </c>
      <c r="EX113" s="93">
        <f t="shared" si="119"/>
        <v>0</v>
      </c>
      <c r="EY113" s="93">
        <f t="shared" si="119"/>
        <v>0</v>
      </c>
      <c r="EZ113" s="93">
        <f t="shared" si="119"/>
        <v>0</v>
      </c>
      <c r="FA113" s="93">
        <f t="shared" si="119"/>
        <v>0</v>
      </c>
      <c r="FB113" s="93">
        <f t="shared" si="119"/>
        <v>0</v>
      </c>
      <c r="FC113" s="93">
        <f t="shared" si="119"/>
        <v>0</v>
      </c>
      <c r="FD113" s="93">
        <f t="shared" si="119"/>
        <v>0</v>
      </c>
      <c r="FE113" s="93">
        <f t="shared" si="119"/>
        <v>0</v>
      </c>
      <c r="FF113" s="93">
        <f t="shared" si="119"/>
        <v>0</v>
      </c>
      <c r="FG113" s="93">
        <f t="shared" si="119"/>
        <v>0</v>
      </c>
      <c r="FH113" s="93">
        <f t="shared" si="119"/>
        <v>0</v>
      </c>
      <c r="FI113" s="93">
        <f t="shared" si="119"/>
        <v>0</v>
      </c>
      <c r="FJ113" s="93">
        <f t="shared" si="119"/>
        <v>0</v>
      </c>
      <c r="FK113" s="93">
        <f t="shared" si="119"/>
        <v>0</v>
      </c>
      <c r="FL113" s="93">
        <f t="shared" si="119"/>
        <v>0</v>
      </c>
      <c r="FM113" s="93">
        <f t="shared" si="119"/>
        <v>0</v>
      </c>
      <c r="FN113" s="93">
        <f t="shared" si="119"/>
        <v>0</v>
      </c>
      <c r="FO113" s="93">
        <f t="shared" ref="FO113:GT113" si="120">+SUMIF($C$16:$C$111,1,FO16:FO111)</f>
        <v>0</v>
      </c>
      <c r="FP113" s="93">
        <f t="shared" si="120"/>
        <v>0</v>
      </c>
      <c r="FQ113" s="93">
        <f t="shared" si="120"/>
        <v>0</v>
      </c>
      <c r="FR113" s="93">
        <f t="shared" si="120"/>
        <v>0</v>
      </c>
      <c r="FS113" s="93">
        <f t="shared" si="120"/>
        <v>0</v>
      </c>
      <c r="FT113" s="93">
        <f t="shared" si="120"/>
        <v>0</v>
      </c>
      <c r="FU113" s="93">
        <f t="shared" si="120"/>
        <v>0</v>
      </c>
      <c r="FV113" s="93">
        <f t="shared" si="120"/>
        <v>0</v>
      </c>
      <c r="FW113" s="93">
        <f t="shared" si="120"/>
        <v>0</v>
      </c>
      <c r="FX113" s="93">
        <f t="shared" si="120"/>
        <v>0</v>
      </c>
      <c r="FY113" s="93">
        <f t="shared" si="120"/>
        <v>0</v>
      </c>
      <c r="FZ113" s="93">
        <f t="shared" si="120"/>
        <v>0</v>
      </c>
      <c r="GA113" s="93">
        <f t="shared" si="120"/>
        <v>0</v>
      </c>
      <c r="GB113" s="93">
        <f t="shared" si="120"/>
        <v>0</v>
      </c>
      <c r="GC113" s="93">
        <f t="shared" si="120"/>
        <v>0</v>
      </c>
      <c r="GD113" s="93">
        <f t="shared" si="120"/>
        <v>0</v>
      </c>
      <c r="GE113" s="93">
        <f t="shared" si="120"/>
        <v>0</v>
      </c>
      <c r="GF113" s="93">
        <f t="shared" si="120"/>
        <v>0</v>
      </c>
      <c r="GG113" s="93">
        <f t="shared" si="120"/>
        <v>0</v>
      </c>
      <c r="GH113" s="93">
        <f t="shared" si="120"/>
        <v>0</v>
      </c>
      <c r="GI113" s="93">
        <f t="shared" si="120"/>
        <v>0</v>
      </c>
      <c r="GJ113" s="93">
        <f t="shared" si="120"/>
        <v>0</v>
      </c>
      <c r="GK113" s="93">
        <f t="shared" si="120"/>
        <v>0</v>
      </c>
      <c r="GL113" s="93">
        <f t="shared" si="120"/>
        <v>0</v>
      </c>
      <c r="GM113" s="93">
        <f t="shared" si="120"/>
        <v>0</v>
      </c>
      <c r="GN113" s="93">
        <f t="shared" si="120"/>
        <v>0</v>
      </c>
      <c r="GO113" s="93">
        <f t="shared" si="120"/>
        <v>0</v>
      </c>
      <c r="GP113" s="93">
        <f t="shared" si="120"/>
        <v>0</v>
      </c>
      <c r="GQ113" s="93">
        <f t="shared" si="120"/>
        <v>0</v>
      </c>
      <c r="GR113" s="93">
        <f t="shared" si="120"/>
        <v>0</v>
      </c>
      <c r="GS113" s="93">
        <f t="shared" si="120"/>
        <v>0</v>
      </c>
      <c r="GT113" s="93">
        <f t="shared" si="120"/>
        <v>0</v>
      </c>
      <c r="GU113" s="93">
        <f t="shared" ref="GU113:HB113" si="121">+SUMIF($C$16:$C$111,1,GU16:GU111)</f>
        <v>0</v>
      </c>
      <c r="GV113" s="93">
        <f t="shared" si="121"/>
        <v>0</v>
      </c>
      <c r="GW113" s="93">
        <f t="shared" si="121"/>
        <v>0</v>
      </c>
      <c r="GX113" s="93">
        <f t="shared" si="121"/>
        <v>0</v>
      </c>
      <c r="GY113" s="93">
        <f t="shared" si="121"/>
        <v>0</v>
      </c>
      <c r="GZ113" s="93">
        <f t="shared" si="121"/>
        <v>0</v>
      </c>
      <c r="HA113" s="93">
        <f t="shared" si="121"/>
        <v>0</v>
      </c>
      <c r="HB113" s="93">
        <f t="shared" si="121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114"/>
        <v>0</v>
      </c>
      <c r="HQ113" s="324"/>
      <c r="HR113" s="104">
        <f t="array" ref="HR113">+IFERROR(SUMIF($C$16:$C$111,1,HR$16:HR$111)/(COUNTIF($C$16:$C$111,1)*MAX(IF($C$16:$C$111=1,HR$16:HR$111))),0)</f>
        <v>0</v>
      </c>
      <c r="HS113" s="104">
        <f t="array" ref="HS113">+IFERROR(SUMIF($C$16:$C$111,1,HS$16:HS$111)/(COUNTIF($C$16:$C$111,1)*MAX(IF($C$16:$C$111=1,HS$16:HS$111))),0)</f>
        <v>0</v>
      </c>
      <c r="HT113" s="104">
        <f t="array" ref="HT113">+IFERROR(SUMIF($C$16:$C$111,1,HT$16:HT$111)/(COUNTIF($C$16:$C$111,1)*MAX(IF($C$16:$C$111=1,HT$16:HT$111))),0)</f>
        <v>0</v>
      </c>
      <c r="HU113" s="104">
        <f t="array" ref="HU113">+IFERROR(SUMIF($C$16:$C$111,1,HU$16:HU$111)/(COUNTIF($C$16:$C$111,1)*MAX(IF($C$16:$C$111=1,HU$16:HU$111))),0)</f>
        <v>0</v>
      </c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325"/>
      <c r="IC113" s="314"/>
      <c r="ID113" s="314"/>
      <c r="IE113" s="314"/>
      <c r="IF113" s="13"/>
    </row>
    <row r="114" spans="2:240" s="11" customFormat="1" ht="28.15" customHeight="1">
      <c r="B114" s="832" t="s">
        <v>901</v>
      </c>
      <c r="C114" s="832"/>
      <c r="D114" s="832"/>
      <c r="E114" s="832"/>
      <c r="F114" s="832"/>
      <c r="G114" s="832"/>
      <c r="H114" s="832"/>
      <c r="I114" s="832"/>
      <c r="J114" s="101" t="s">
        <v>10</v>
      </c>
      <c r="K114" s="93">
        <f t="shared" ref="K114:AP114" si="122">+SUMIF($D$16:$D$111,1,K16:K111)</f>
        <v>0</v>
      </c>
      <c r="L114" s="93">
        <f t="shared" si="122"/>
        <v>0</v>
      </c>
      <c r="M114" s="93">
        <f t="shared" si="122"/>
        <v>0</v>
      </c>
      <c r="N114" s="93">
        <f t="shared" si="122"/>
        <v>0</v>
      </c>
      <c r="O114" s="93">
        <f t="shared" si="122"/>
        <v>0</v>
      </c>
      <c r="P114" s="93">
        <f t="shared" si="122"/>
        <v>0</v>
      </c>
      <c r="Q114" s="93">
        <f t="shared" si="122"/>
        <v>0</v>
      </c>
      <c r="R114" s="93">
        <f t="shared" si="122"/>
        <v>0</v>
      </c>
      <c r="S114" s="93">
        <f t="shared" si="122"/>
        <v>0</v>
      </c>
      <c r="T114" s="93">
        <f t="shared" si="122"/>
        <v>0</v>
      </c>
      <c r="U114" s="93">
        <f t="shared" si="122"/>
        <v>0</v>
      </c>
      <c r="V114" s="93">
        <f t="shared" si="122"/>
        <v>0</v>
      </c>
      <c r="W114" s="93">
        <f t="shared" si="122"/>
        <v>0</v>
      </c>
      <c r="X114" s="93">
        <f t="shared" si="122"/>
        <v>0</v>
      </c>
      <c r="Y114" s="93">
        <f t="shared" si="122"/>
        <v>0</v>
      </c>
      <c r="Z114" s="93">
        <f t="shared" si="122"/>
        <v>0</v>
      </c>
      <c r="AA114" s="93">
        <f t="shared" si="122"/>
        <v>0</v>
      </c>
      <c r="AB114" s="93">
        <f t="shared" si="122"/>
        <v>0</v>
      </c>
      <c r="AC114" s="93">
        <f t="shared" si="122"/>
        <v>0</v>
      </c>
      <c r="AD114" s="93">
        <f t="shared" si="122"/>
        <v>0</v>
      </c>
      <c r="AE114" s="93">
        <f t="shared" si="122"/>
        <v>0</v>
      </c>
      <c r="AF114" s="93">
        <f t="shared" si="122"/>
        <v>0</v>
      </c>
      <c r="AG114" s="93">
        <f t="shared" si="122"/>
        <v>0</v>
      </c>
      <c r="AH114" s="93">
        <f t="shared" si="122"/>
        <v>0</v>
      </c>
      <c r="AI114" s="93">
        <f t="shared" si="122"/>
        <v>0</v>
      </c>
      <c r="AJ114" s="93">
        <f t="shared" si="122"/>
        <v>0</v>
      </c>
      <c r="AK114" s="93">
        <f t="shared" si="122"/>
        <v>0</v>
      </c>
      <c r="AL114" s="93">
        <f t="shared" si="122"/>
        <v>0</v>
      </c>
      <c r="AM114" s="93">
        <f t="shared" si="122"/>
        <v>0</v>
      </c>
      <c r="AN114" s="93">
        <f t="shared" si="122"/>
        <v>0</v>
      </c>
      <c r="AO114" s="93">
        <f t="shared" si="122"/>
        <v>0</v>
      </c>
      <c r="AP114" s="93">
        <f t="shared" si="122"/>
        <v>0</v>
      </c>
      <c r="AQ114" s="93">
        <f t="shared" ref="AQ114:BV114" si="123">+SUMIF($D$16:$D$111,1,AQ16:AQ111)</f>
        <v>0</v>
      </c>
      <c r="AR114" s="93">
        <f t="shared" si="123"/>
        <v>0</v>
      </c>
      <c r="AS114" s="93">
        <f t="shared" si="123"/>
        <v>0</v>
      </c>
      <c r="AT114" s="93">
        <f t="shared" si="123"/>
        <v>0</v>
      </c>
      <c r="AU114" s="93">
        <f t="shared" si="123"/>
        <v>0</v>
      </c>
      <c r="AV114" s="93">
        <f t="shared" si="123"/>
        <v>0</v>
      </c>
      <c r="AW114" s="93">
        <f t="shared" si="123"/>
        <v>0</v>
      </c>
      <c r="AX114" s="93">
        <f t="shared" si="123"/>
        <v>0</v>
      </c>
      <c r="AY114" s="93">
        <f t="shared" si="123"/>
        <v>0</v>
      </c>
      <c r="AZ114" s="93">
        <f t="shared" si="123"/>
        <v>0</v>
      </c>
      <c r="BA114" s="93">
        <f t="shared" si="123"/>
        <v>0</v>
      </c>
      <c r="BB114" s="93">
        <f t="shared" si="123"/>
        <v>0</v>
      </c>
      <c r="BC114" s="93">
        <f t="shared" si="123"/>
        <v>0</v>
      </c>
      <c r="BD114" s="93">
        <f t="shared" si="123"/>
        <v>0</v>
      </c>
      <c r="BE114" s="93">
        <f t="shared" si="123"/>
        <v>0</v>
      </c>
      <c r="BF114" s="93">
        <f t="shared" si="123"/>
        <v>0</v>
      </c>
      <c r="BG114" s="93">
        <f t="shared" si="123"/>
        <v>0</v>
      </c>
      <c r="BH114" s="93">
        <f t="shared" si="123"/>
        <v>0</v>
      </c>
      <c r="BI114" s="93">
        <f t="shared" si="123"/>
        <v>0</v>
      </c>
      <c r="BJ114" s="93">
        <f t="shared" si="123"/>
        <v>0</v>
      </c>
      <c r="BK114" s="93">
        <f t="shared" si="123"/>
        <v>0</v>
      </c>
      <c r="BL114" s="93">
        <f t="shared" si="123"/>
        <v>0</v>
      </c>
      <c r="BM114" s="93">
        <f t="shared" si="123"/>
        <v>0</v>
      </c>
      <c r="BN114" s="93">
        <f t="shared" si="123"/>
        <v>0</v>
      </c>
      <c r="BO114" s="93">
        <f t="shared" si="123"/>
        <v>0</v>
      </c>
      <c r="BP114" s="93">
        <f t="shared" si="123"/>
        <v>0</v>
      </c>
      <c r="BQ114" s="93">
        <f t="shared" si="123"/>
        <v>0</v>
      </c>
      <c r="BR114" s="93">
        <f t="shared" si="123"/>
        <v>0</v>
      </c>
      <c r="BS114" s="93">
        <f t="shared" si="123"/>
        <v>0</v>
      </c>
      <c r="BT114" s="93">
        <f t="shared" si="123"/>
        <v>0</v>
      </c>
      <c r="BU114" s="93">
        <f t="shared" si="123"/>
        <v>0</v>
      </c>
      <c r="BV114" s="93">
        <f t="shared" si="123"/>
        <v>0</v>
      </c>
      <c r="BW114" s="93">
        <f t="shared" ref="BW114:DB114" si="124">+SUMIF($D$16:$D$111,1,BW16:BW111)</f>
        <v>0</v>
      </c>
      <c r="BX114" s="93">
        <f t="shared" si="124"/>
        <v>0</v>
      </c>
      <c r="BY114" s="93">
        <f t="shared" si="124"/>
        <v>0</v>
      </c>
      <c r="BZ114" s="93">
        <f t="shared" si="124"/>
        <v>0</v>
      </c>
      <c r="CA114" s="93">
        <f t="shared" si="124"/>
        <v>0</v>
      </c>
      <c r="CB114" s="93">
        <f t="shared" si="124"/>
        <v>0</v>
      </c>
      <c r="CC114" s="93">
        <f t="shared" si="124"/>
        <v>0</v>
      </c>
      <c r="CD114" s="93">
        <f t="shared" si="124"/>
        <v>0</v>
      </c>
      <c r="CE114" s="93">
        <f t="shared" si="124"/>
        <v>0</v>
      </c>
      <c r="CF114" s="93">
        <f t="shared" si="124"/>
        <v>0</v>
      </c>
      <c r="CG114" s="93">
        <f t="shared" si="124"/>
        <v>0</v>
      </c>
      <c r="CH114" s="93">
        <f t="shared" si="124"/>
        <v>0</v>
      </c>
      <c r="CI114" s="93">
        <f t="shared" si="124"/>
        <v>0</v>
      </c>
      <c r="CJ114" s="93">
        <f t="shared" si="124"/>
        <v>0</v>
      </c>
      <c r="CK114" s="93">
        <f t="shared" si="124"/>
        <v>0</v>
      </c>
      <c r="CL114" s="93">
        <f t="shared" si="124"/>
        <v>0</v>
      </c>
      <c r="CM114" s="93">
        <f t="shared" si="124"/>
        <v>0</v>
      </c>
      <c r="CN114" s="93">
        <f t="shared" si="124"/>
        <v>0</v>
      </c>
      <c r="CO114" s="93">
        <f t="shared" si="124"/>
        <v>0</v>
      </c>
      <c r="CP114" s="93">
        <f t="shared" si="124"/>
        <v>0</v>
      </c>
      <c r="CQ114" s="93">
        <f t="shared" si="124"/>
        <v>0</v>
      </c>
      <c r="CR114" s="93">
        <f t="shared" si="124"/>
        <v>0</v>
      </c>
      <c r="CS114" s="93">
        <f t="shared" si="124"/>
        <v>0</v>
      </c>
      <c r="CT114" s="93">
        <f t="shared" si="124"/>
        <v>0</v>
      </c>
      <c r="CU114" s="93">
        <f t="shared" si="124"/>
        <v>0</v>
      </c>
      <c r="CV114" s="93">
        <f t="shared" si="124"/>
        <v>0</v>
      </c>
      <c r="CW114" s="93">
        <f t="shared" si="124"/>
        <v>0</v>
      </c>
      <c r="CX114" s="93">
        <f t="shared" si="124"/>
        <v>0</v>
      </c>
      <c r="CY114" s="93">
        <f t="shared" si="124"/>
        <v>0</v>
      </c>
      <c r="CZ114" s="93">
        <f t="shared" si="124"/>
        <v>0</v>
      </c>
      <c r="DA114" s="93">
        <f t="shared" si="124"/>
        <v>0</v>
      </c>
      <c r="DB114" s="93">
        <f t="shared" si="124"/>
        <v>0</v>
      </c>
      <c r="DC114" s="93">
        <f t="shared" ref="DC114:EH114" si="125">+SUMIF($D$16:$D$111,1,DC16:DC111)</f>
        <v>0</v>
      </c>
      <c r="DD114" s="93">
        <f t="shared" si="125"/>
        <v>0</v>
      </c>
      <c r="DE114" s="93">
        <f t="shared" si="125"/>
        <v>0</v>
      </c>
      <c r="DF114" s="93">
        <f t="shared" si="125"/>
        <v>0</v>
      </c>
      <c r="DG114" s="93">
        <f t="shared" si="125"/>
        <v>0</v>
      </c>
      <c r="DH114" s="93">
        <f t="shared" si="125"/>
        <v>0</v>
      </c>
      <c r="DI114" s="93">
        <f t="shared" si="125"/>
        <v>0</v>
      </c>
      <c r="DJ114" s="93">
        <f t="shared" si="125"/>
        <v>0</v>
      </c>
      <c r="DK114" s="93">
        <f t="shared" si="125"/>
        <v>0</v>
      </c>
      <c r="DL114" s="93">
        <f t="shared" si="125"/>
        <v>0</v>
      </c>
      <c r="DM114" s="93">
        <f t="shared" si="125"/>
        <v>0</v>
      </c>
      <c r="DN114" s="93">
        <f t="shared" si="125"/>
        <v>0</v>
      </c>
      <c r="DO114" s="93">
        <f t="shared" si="125"/>
        <v>0</v>
      </c>
      <c r="DP114" s="93">
        <f t="shared" si="125"/>
        <v>0</v>
      </c>
      <c r="DQ114" s="93">
        <f t="shared" si="125"/>
        <v>0</v>
      </c>
      <c r="DR114" s="93">
        <f t="shared" si="125"/>
        <v>0</v>
      </c>
      <c r="DS114" s="93">
        <f t="shared" si="125"/>
        <v>0</v>
      </c>
      <c r="DT114" s="93">
        <f t="shared" si="125"/>
        <v>0</v>
      </c>
      <c r="DU114" s="93">
        <f t="shared" si="125"/>
        <v>0</v>
      </c>
      <c r="DV114" s="93">
        <f t="shared" si="125"/>
        <v>0</v>
      </c>
      <c r="DW114" s="93">
        <f t="shared" si="125"/>
        <v>0</v>
      </c>
      <c r="DX114" s="93">
        <f t="shared" si="125"/>
        <v>0</v>
      </c>
      <c r="DY114" s="93">
        <f t="shared" si="125"/>
        <v>0</v>
      </c>
      <c r="DZ114" s="93">
        <f t="shared" si="125"/>
        <v>0</v>
      </c>
      <c r="EA114" s="93">
        <f t="shared" si="125"/>
        <v>0</v>
      </c>
      <c r="EB114" s="93">
        <f t="shared" si="125"/>
        <v>0</v>
      </c>
      <c r="EC114" s="93">
        <f t="shared" si="125"/>
        <v>0</v>
      </c>
      <c r="ED114" s="93">
        <f t="shared" si="125"/>
        <v>0</v>
      </c>
      <c r="EE114" s="93">
        <f t="shared" si="125"/>
        <v>0</v>
      </c>
      <c r="EF114" s="93">
        <f t="shared" si="125"/>
        <v>0</v>
      </c>
      <c r="EG114" s="93">
        <f t="shared" si="125"/>
        <v>0</v>
      </c>
      <c r="EH114" s="93">
        <f t="shared" si="125"/>
        <v>0</v>
      </c>
      <c r="EI114" s="93">
        <f t="shared" ref="EI114:FN114" si="126">+SUMIF($D$16:$D$111,1,EI16:EI111)</f>
        <v>0</v>
      </c>
      <c r="EJ114" s="93">
        <f t="shared" si="126"/>
        <v>0</v>
      </c>
      <c r="EK114" s="93">
        <f t="shared" si="126"/>
        <v>0</v>
      </c>
      <c r="EL114" s="93">
        <f t="shared" si="126"/>
        <v>0</v>
      </c>
      <c r="EM114" s="93">
        <f t="shared" si="126"/>
        <v>0</v>
      </c>
      <c r="EN114" s="93">
        <f t="shared" si="126"/>
        <v>0</v>
      </c>
      <c r="EO114" s="93">
        <f t="shared" si="126"/>
        <v>0</v>
      </c>
      <c r="EP114" s="93">
        <f t="shared" si="126"/>
        <v>0</v>
      </c>
      <c r="EQ114" s="93">
        <f t="shared" si="126"/>
        <v>0</v>
      </c>
      <c r="ER114" s="93">
        <f t="shared" si="126"/>
        <v>0</v>
      </c>
      <c r="ES114" s="93">
        <f t="shared" si="126"/>
        <v>0</v>
      </c>
      <c r="ET114" s="93">
        <f t="shared" si="126"/>
        <v>0</v>
      </c>
      <c r="EU114" s="93">
        <f t="shared" si="126"/>
        <v>0</v>
      </c>
      <c r="EV114" s="93">
        <f t="shared" si="126"/>
        <v>0</v>
      </c>
      <c r="EW114" s="93">
        <f t="shared" si="126"/>
        <v>0</v>
      </c>
      <c r="EX114" s="93">
        <f t="shared" si="126"/>
        <v>0</v>
      </c>
      <c r="EY114" s="93">
        <f t="shared" si="126"/>
        <v>0</v>
      </c>
      <c r="EZ114" s="93">
        <f t="shared" si="126"/>
        <v>0</v>
      </c>
      <c r="FA114" s="93">
        <f t="shared" si="126"/>
        <v>0</v>
      </c>
      <c r="FB114" s="93">
        <f t="shared" si="126"/>
        <v>0</v>
      </c>
      <c r="FC114" s="93">
        <f t="shared" si="126"/>
        <v>0</v>
      </c>
      <c r="FD114" s="93">
        <f t="shared" si="126"/>
        <v>0</v>
      </c>
      <c r="FE114" s="93">
        <f t="shared" si="126"/>
        <v>0</v>
      </c>
      <c r="FF114" s="93">
        <f t="shared" si="126"/>
        <v>0</v>
      </c>
      <c r="FG114" s="93">
        <f t="shared" si="126"/>
        <v>0</v>
      </c>
      <c r="FH114" s="93">
        <f t="shared" si="126"/>
        <v>0</v>
      </c>
      <c r="FI114" s="93">
        <f t="shared" si="126"/>
        <v>0</v>
      </c>
      <c r="FJ114" s="93">
        <f t="shared" si="126"/>
        <v>0</v>
      </c>
      <c r="FK114" s="93">
        <f t="shared" si="126"/>
        <v>0</v>
      </c>
      <c r="FL114" s="93">
        <f t="shared" si="126"/>
        <v>0</v>
      </c>
      <c r="FM114" s="93">
        <f t="shared" si="126"/>
        <v>0</v>
      </c>
      <c r="FN114" s="93">
        <f t="shared" si="126"/>
        <v>0</v>
      </c>
      <c r="FO114" s="93">
        <f t="shared" ref="FO114:GT114" si="127">+SUMIF($D$16:$D$111,1,FO16:FO111)</f>
        <v>0</v>
      </c>
      <c r="FP114" s="93">
        <f t="shared" si="127"/>
        <v>0</v>
      </c>
      <c r="FQ114" s="93">
        <f t="shared" si="127"/>
        <v>0</v>
      </c>
      <c r="FR114" s="93">
        <f t="shared" si="127"/>
        <v>0</v>
      </c>
      <c r="FS114" s="93">
        <f t="shared" si="127"/>
        <v>0</v>
      </c>
      <c r="FT114" s="93">
        <f t="shared" si="127"/>
        <v>0</v>
      </c>
      <c r="FU114" s="93">
        <f t="shared" si="127"/>
        <v>0</v>
      </c>
      <c r="FV114" s="93">
        <f t="shared" si="127"/>
        <v>0</v>
      </c>
      <c r="FW114" s="93">
        <f t="shared" si="127"/>
        <v>0</v>
      </c>
      <c r="FX114" s="93">
        <f t="shared" si="127"/>
        <v>0</v>
      </c>
      <c r="FY114" s="93">
        <f t="shared" si="127"/>
        <v>0</v>
      </c>
      <c r="FZ114" s="93">
        <f t="shared" si="127"/>
        <v>0</v>
      </c>
      <c r="GA114" s="93">
        <f t="shared" si="127"/>
        <v>0</v>
      </c>
      <c r="GB114" s="93">
        <f t="shared" si="127"/>
        <v>0</v>
      </c>
      <c r="GC114" s="93">
        <f t="shared" si="127"/>
        <v>0</v>
      </c>
      <c r="GD114" s="93">
        <f t="shared" si="127"/>
        <v>0</v>
      </c>
      <c r="GE114" s="93">
        <f t="shared" si="127"/>
        <v>0</v>
      </c>
      <c r="GF114" s="93">
        <f t="shared" si="127"/>
        <v>0</v>
      </c>
      <c r="GG114" s="93">
        <f t="shared" si="127"/>
        <v>0</v>
      </c>
      <c r="GH114" s="93">
        <f t="shared" si="127"/>
        <v>0</v>
      </c>
      <c r="GI114" s="93">
        <f t="shared" si="127"/>
        <v>0</v>
      </c>
      <c r="GJ114" s="93">
        <f t="shared" si="127"/>
        <v>0</v>
      </c>
      <c r="GK114" s="93">
        <f t="shared" si="127"/>
        <v>0</v>
      </c>
      <c r="GL114" s="93">
        <f t="shared" si="127"/>
        <v>0</v>
      </c>
      <c r="GM114" s="93">
        <f t="shared" si="127"/>
        <v>0</v>
      </c>
      <c r="GN114" s="93">
        <f t="shared" si="127"/>
        <v>0</v>
      </c>
      <c r="GO114" s="93">
        <f t="shared" si="127"/>
        <v>0</v>
      </c>
      <c r="GP114" s="93">
        <f t="shared" si="127"/>
        <v>0</v>
      </c>
      <c r="GQ114" s="93">
        <f t="shared" si="127"/>
        <v>0</v>
      </c>
      <c r="GR114" s="93">
        <f t="shared" si="127"/>
        <v>0</v>
      </c>
      <c r="GS114" s="93">
        <f t="shared" si="127"/>
        <v>0</v>
      </c>
      <c r="GT114" s="93">
        <f t="shared" si="127"/>
        <v>0</v>
      </c>
      <c r="GU114" s="93">
        <f t="shared" ref="GU114:HB114" si="128">+SUMIF($D$16:$D$111,1,GU16:GU111)</f>
        <v>0</v>
      </c>
      <c r="GV114" s="93">
        <f t="shared" si="128"/>
        <v>0</v>
      </c>
      <c r="GW114" s="93">
        <f t="shared" si="128"/>
        <v>0</v>
      </c>
      <c r="GX114" s="93">
        <f t="shared" si="128"/>
        <v>0</v>
      </c>
      <c r="GY114" s="93">
        <f t="shared" si="128"/>
        <v>0</v>
      </c>
      <c r="GZ114" s="93">
        <f t="shared" si="128"/>
        <v>0</v>
      </c>
      <c r="HA114" s="93">
        <f t="shared" si="128"/>
        <v>0</v>
      </c>
      <c r="HB114" s="93">
        <f t="shared" si="128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114"/>
        <v>0</v>
      </c>
      <c r="HQ114" s="324"/>
      <c r="HR114" s="104">
        <f t="array" ref="HR114">+IFERROR(SUMIF($D$16:$D$111,1,HR$16:HR$111)/(COUNTIF($D$16:$D$111,1)*MAX(IF($D$16:$D$111=1,HR$16:HR$111))),0)</f>
        <v>0</v>
      </c>
      <c r="HS114" s="104">
        <f t="array" ref="HS114">+IFERROR(SUMIF($D$16:$D$111,1,HS$16:HS$111)/(COUNTIF($D$16:$D$111,1)*MAX(IF($D$16:$D$111=1,HS$16:HS$111))),0)</f>
        <v>0</v>
      </c>
      <c r="HT114" s="104">
        <f t="array" ref="HT114">+IFERROR(SUMIF($D$16:$D$111,1,HT$16:HT$111)/(COUNTIF($D$16:$D$111,1)*MAX(IF($D$16:$D$111=1,HT$16:HT$111))),0)</f>
        <v>0</v>
      </c>
      <c r="HU114" s="104">
        <f t="array" ref="HU114">+IFERROR(SUMIF($D$16:$D$111,1,HU$16:HU$111)/(COUNTIF($D$16:$D$111,1)*MAX(IF($D$16:$D$111=1,HU$16:HU$111))),0)</f>
        <v>0</v>
      </c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325"/>
      <c r="IC114" s="314"/>
      <c r="ID114" s="314"/>
      <c r="IE114" s="314"/>
      <c r="IF114" s="13"/>
    </row>
    <row r="115" spans="2:240" s="11" customFormat="1" ht="28.15" customHeight="1">
      <c r="B115" s="832" t="s">
        <v>901</v>
      </c>
      <c r="C115" s="832"/>
      <c r="D115" s="832"/>
      <c r="E115" s="832"/>
      <c r="F115" s="832"/>
      <c r="G115" s="832"/>
      <c r="H115" s="832"/>
      <c r="I115" s="832"/>
      <c r="J115" s="101" t="s">
        <v>11</v>
      </c>
      <c r="K115" s="93">
        <f t="shared" ref="K115:AP115" si="129">+SUMIF($E$16:$E$111,1,K16:K111)</f>
        <v>0</v>
      </c>
      <c r="L115" s="93">
        <f t="shared" si="129"/>
        <v>0</v>
      </c>
      <c r="M115" s="93">
        <f t="shared" si="129"/>
        <v>0</v>
      </c>
      <c r="N115" s="93">
        <f t="shared" si="129"/>
        <v>0</v>
      </c>
      <c r="O115" s="93">
        <f t="shared" si="129"/>
        <v>0</v>
      </c>
      <c r="P115" s="93">
        <f t="shared" si="129"/>
        <v>0</v>
      </c>
      <c r="Q115" s="93">
        <f t="shared" si="129"/>
        <v>0</v>
      </c>
      <c r="R115" s="93">
        <f t="shared" si="129"/>
        <v>0</v>
      </c>
      <c r="S115" s="93">
        <f t="shared" si="129"/>
        <v>0</v>
      </c>
      <c r="T115" s="93">
        <f t="shared" si="129"/>
        <v>0</v>
      </c>
      <c r="U115" s="93">
        <f t="shared" si="129"/>
        <v>0</v>
      </c>
      <c r="V115" s="93">
        <f t="shared" si="129"/>
        <v>0</v>
      </c>
      <c r="W115" s="93">
        <f t="shared" si="129"/>
        <v>0</v>
      </c>
      <c r="X115" s="93">
        <f t="shared" si="129"/>
        <v>0</v>
      </c>
      <c r="Y115" s="93">
        <f t="shared" si="129"/>
        <v>0</v>
      </c>
      <c r="Z115" s="93">
        <f t="shared" si="129"/>
        <v>0</v>
      </c>
      <c r="AA115" s="93">
        <f t="shared" si="129"/>
        <v>0</v>
      </c>
      <c r="AB115" s="93">
        <f t="shared" si="129"/>
        <v>0</v>
      </c>
      <c r="AC115" s="93">
        <f t="shared" si="129"/>
        <v>0</v>
      </c>
      <c r="AD115" s="93">
        <f t="shared" si="129"/>
        <v>0</v>
      </c>
      <c r="AE115" s="93">
        <f t="shared" si="129"/>
        <v>0</v>
      </c>
      <c r="AF115" s="93">
        <f t="shared" si="129"/>
        <v>0</v>
      </c>
      <c r="AG115" s="93">
        <f t="shared" si="129"/>
        <v>0</v>
      </c>
      <c r="AH115" s="93">
        <f t="shared" si="129"/>
        <v>0</v>
      </c>
      <c r="AI115" s="93">
        <f t="shared" si="129"/>
        <v>0</v>
      </c>
      <c r="AJ115" s="93">
        <f t="shared" si="129"/>
        <v>0</v>
      </c>
      <c r="AK115" s="93">
        <f t="shared" si="129"/>
        <v>0</v>
      </c>
      <c r="AL115" s="93">
        <f t="shared" si="129"/>
        <v>0</v>
      </c>
      <c r="AM115" s="93">
        <f t="shared" si="129"/>
        <v>0</v>
      </c>
      <c r="AN115" s="93">
        <f t="shared" si="129"/>
        <v>0</v>
      </c>
      <c r="AO115" s="93">
        <f t="shared" si="129"/>
        <v>0</v>
      </c>
      <c r="AP115" s="93">
        <f t="shared" si="129"/>
        <v>0</v>
      </c>
      <c r="AQ115" s="93">
        <f t="shared" ref="AQ115:BV115" si="130">+SUMIF($E$16:$E$111,1,AQ16:AQ111)</f>
        <v>0</v>
      </c>
      <c r="AR115" s="93">
        <f t="shared" si="130"/>
        <v>0</v>
      </c>
      <c r="AS115" s="93">
        <f t="shared" si="130"/>
        <v>0</v>
      </c>
      <c r="AT115" s="93">
        <f t="shared" si="130"/>
        <v>0</v>
      </c>
      <c r="AU115" s="93">
        <f t="shared" si="130"/>
        <v>0</v>
      </c>
      <c r="AV115" s="93">
        <f t="shared" si="130"/>
        <v>0</v>
      </c>
      <c r="AW115" s="93">
        <f t="shared" si="130"/>
        <v>0</v>
      </c>
      <c r="AX115" s="93">
        <f t="shared" si="130"/>
        <v>0</v>
      </c>
      <c r="AY115" s="93">
        <f t="shared" si="130"/>
        <v>0</v>
      </c>
      <c r="AZ115" s="93">
        <f t="shared" si="130"/>
        <v>0</v>
      </c>
      <c r="BA115" s="93">
        <f t="shared" si="130"/>
        <v>0</v>
      </c>
      <c r="BB115" s="93">
        <f t="shared" si="130"/>
        <v>0</v>
      </c>
      <c r="BC115" s="93">
        <f t="shared" si="130"/>
        <v>0</v>
      </c>
      <c r="BD115" s="93">
        <f t="shared" si="130"/>
        <v>0</v>
      </c>
      <c r="BE115" s="93">
        <f t="shared" si="130"/>
        <v>0</v>
      </c>
      <c r="BF115" s="93">
        <f t="shared" si="130"/>
        <v>0</v>
      </c>
      <c r="BG115" s="93">
        <f t="shared" si="130"/>
        <v>0</v>
      </c>
      <c r="BH115" s="93">
        <f t="shared" si="130"/>
        <v>0</v>
      </c>
      <c r="BI115" s="93">
        <f t="shared" si="130"/>
        <v>0</v>
      </c>
      <c r="BJ115" s="93">
        <f t="shared" si="130"/>
        <v>0</v>
      </c>
      <c r="BK115" s="93">
        <f t="shared" si="130"/>
        <v>0</v>
      </c>
      <c r="BL115" s="93">
        <f t="shared" si="130"/>
        <v>0</v>
      </c>
      <c r="BM115" s="93">
        <f t="shared" si="130"/>
        <v>0</v>
      </c>
      <c r="BN115" s="93">
        <f t="shared" si="130"/>
        <v>0</v>
      </c>
      <c r="BO115" s="93">
        <f t="shared" si="130"/>
        <v>0</v>
      </c>
      <c r="BP115" s="93">
        <f t="shared" si="130"/>
        <v>0</v>
      </c>
      <c r="BQ115" s="93">
        <f t="shared" si="130"/>
        <v>0</v>
      </c>
      <c r="BR115" s="93">
        <f t="shared" si="130"/>
        <v>0</v>
      </c>
      <c r="BS115" s="93">
        <f t="shared" si="130"/>
        <v>0</v>
      </c>
      <c r="BT115" s="93">
        <f t="shared" si="130"/>
        <v>0</v>
      </c>
      <c r="BU115" s="93">
        <f t="shared" si="130"/>
        <v>0</v>
      </c>
      <c r="BV115" s="93">
        <f t="shared" si="130"/>
        <v>0</v>
      </c>
      <c r="BW115" s="93">
        <f t="shared" ref="BW115:DB115" si="131">+SUMIF($E$16:$E$111,1,BW16:BW111)</f>
        <v>0</v>
      </c>
      <c r="BX115" s="93">
        <f t="shared" si="131"/>
        <v>0</v>
      </c>
      <c r="BY115" s="93">
        <f t="shared" si="131"/>
        <v>0</v>
      </c>
      <c r="BZ115" s="93">
        <f t="shared" si="131"/>
        <v>0</v>
      </c>
      <c r="CA115" s="93">
        <f t="shared" si="131"/>
        <v>0</v>
      </c>
      <c r="CB115" s="93">
        <f t="shared" si="131"/>
        <v>0</v>
      </c>
      <c r="CC115" s="93">
        <f t="shared" si="131"/>
        <v>0</v>
      </c>
      <c r="CD115" s="93">
        <f t="shared" si="131"/>
        <v>0</v>
      </c>
      <c r="CE115" s="93">
        <f t="shared" si="131"/>
        <v>0</v>
      </c>
      <c r="CF115" s="93">
        <f t="shared" si="131"/>
        <v>0</v>
      </c>
      <c r="CG115" s="93">
        <f t="shared" si="131"/>
        <v>0</v>
      </c>
      <c r="CH115" s="93">
        <f t="shared" si="131"/>
        <v>0</v>
      </c>
      <c r="CI115" s="93">
        <f t="shared" si="131"/>
        <v>0</v>
      </c>
      <c r="CJ115" s="93">
        <f t="shared" si="131"/>
        <v>0</v>
      </c>
      <c r="CK115" s="93">
        <f t="shared" si="131"/>
        <v>0</v>
      </c>
      <c r="CL115" s="93">
        <f t="shared" si="131"/>
        <v>0</v>
      </c>
      <c r="CM115" s="93">
        <f t="shared" si="131"/>
        <v>0</v>
      </c>
      <c r="CN115" s="93">
        <f t="shared" si="131"/>
        <v>0</v>
      </c>
      <c r="CO115" s="93">
        <f t="shared" si="131"/>
        <v>0</v>
      </c>
      <c r="CP115" s="93">
        <f t="shared" si="131"/>
        <v>0</v>
      </c>
      <c r="CQ115" s="93">
        <f t="shared" si="131"/>
        <v>0</v>
      </c>
      <c r="CR115" s="93">
        <f t="shared" si="131"/>
        <v>0</v>
      </c>
      <c r="CS115" s="93">
        <f t="shared" si="131"/>
        <v>0</v>
      </c>
      <c r="CT115" s="93">
        <f t="shared" si="131"/>
        <v>0</v>
      </c>
      <c r="CU115" s="93">
        <f t="shared" si="131"/>
        <v>0</v>
      </c>
      <c r="CV115" s="93">
        <f t="shared" si="131"/>
        <v>0</v>
      </c>
      <c r="CW115" s="93">
        <f t="shared" si="131"/>
        <v>0</v>
      </c>
      <c r="CX115" s="93">
        <f t="shared" si="131"/>
        <v>0</v>
      </c>
      <c r="CY115" s="93">
        <f t="shared" si="131"/>
        <v>0</v>
      </c>
      <c r="CZ115" s="93">
        <f t="shared" si="131"/>
        <v>0</v>
      </c>
      <c r="DA115" s="93">
        <f t="shared" si="131"/>
        <v>0</v>
      </c>
      <c r="DB115" s="93">
        <f t="shared" si="131"/>
        <v>0</v>
      </c>
      <c r="DC115" s="93">
        <f t="shared" ref="DC115:EH115" si="132">+SUMIF($E$16:$E$111,1,DC16:DC111)</f>
        <v>0</v>
      </c>
      <c r="DD115" s="93">
        <f t="shared" si="132"/>
        <v>0</v>
      </c>
      <c r="DE115" s="93">
        <f t="shared" si="132"/>
        <v>0</v>
      </c>
      <c r="DF115" s="93">
        <f t="shared" si="132"/>
        <v>0</v>
      </c>
      <c r="DG115" s="93">
        <f t="shared" si="132"/>
        <v>0</v>
      </c>
      <c r="DH115" s="93">
        <f t="shared" si="132"/>
        <v>0</v>
      </c>
      <c r="DI115" s="93">
        <f t="shared" si="132"/>
        <v>0</v>
      </c>
      <c r="DJ115" s="93">
        <f t="shared" si="132"/>
        <v>0</v>
      </c>
      <c r="DK115" s="93">
        <f t="shared" si="132"/>
        <v>0</v>
      </c>
      <c r="DL115" s="93">
        <f t="shared" si="132"/>
        <v>0</v>
      </c>
      <c r="DM115" s="93">
        <f t="shared" si="132"/>
        <v>0</v>
      </c>
      <c r="DN115" s="93">
        <f t="shared" si="132"/>
        <v>0</v>
      </c>
      <c r="DO115" s="93">
        <f t="shared" si="132"/>
        <v>0</v>
      </c>
      <c r="DP115" s="93">
        <f t="shared" si="132"/>
        <v>0</v>
      </c>
      <c r="DQ115" s="93">
        <f t="shared" si="132"/>
        <v>0</v>
      </c>
      <c r="DR115" s="93">
        <f t="shared" si="132"/>
        <v>0</v>
      </c>
      <c r="DS115" s="93">
        <f t="shared" si="132"/>
        <v>0</v>
      </c>
      <c r="DT115" s="93">
        <f t="shared" si="132"/>
        <v>0</v>
      </c>
      <c r="DU115" s="93">
        <f t="shared" si="132"/>
        <v>0</v>
      </c>
      <c r="DV115" s="93">
        <f t="shared" si="132"/>
        <v>0</v>
      </c>
      <c r="DW115" s="93">
        <f t="shared" si="132"/>
        <v>0</v>
      </c>
      <c r="DX115" s="93">
        <f t="shared" si="132"/>
        <v>0</v>
      </c>
      <c r="DY115" s="93">
        <f t="shared" si="132"/>
        <v>0</v>
      </c>
      <c r="DZ115" s="93">
        <f t="shared" si="132"/>
        <v>0</v>
      </c>
      <c r="EA115" s="93">
        <f t="shared" si="132"/>
        <v>0</v>
      </c>
      <c r="EB115" s="93">
        <f t="shared" si="132"/>
        <v>0</v>
      </c>
      <c r="EC115" s="93">
        <f t="shared" si="132"/>
        <v>0</v>
      </c>
      <c r="ED115" s="93">
        <f t="shared" si="132"/>
        <v>0</v>
      </c>
      <c r="EE115" s="93">
        <f t="shared" si="132"/>
        <v>0</v>
      </c>
      <c r="EF115" s="93">
        <f t="shared" si="132"/>
        <v>0</v>
      </c>
      <c r="EG115" s="93">
        <f t="shared" si="132"/>
        <v>0</v>
      </c>
      <c r="EH115" s="93">
        <f t="shared" si="132"/>
        <v>0</v>
      </c>
      <c r="EI115" s="93">
        <f t="shared" ref="EI115:FN115" si="133">+SUMIF($E$16:$E$111,1,EI16:EI111)</f>
        <v>0</v>
      </c>
      <c r="EJ115" s="93">
        <f t="shared" si="133"/>
        <v>0</v>
      </c>
      <c r="EK115" s="93">
        <f t="shared" si="133"/>
        <v>0</v>
      </c>
      <c r="EL115" s="93">
        <f t="shared" si="133"/>
        <v>0</v>
      </c>
      <c r="EM115" s="93">
        <f t="shared" si="133"/>
        <v>0</v>
      </c>
      <c r="EN115" s="93">
        <f t="shared" si="133"/>
        <v>0</v>
      </c>
      <c r="EO115" s="93">
        <f t="shared" si="133"/>
        <v>0</v>
      </c>
      <c r="EP115" s="93">
        <f t="shared" si="133"/>
        <v>0</v>
      </c>
      <c r="EQ115" s="93">
        <f t="shared" si="133"/>
        <v>0</v>
      </c>
      <c r="ER115" s="93">
        <f t="shared" si="133"/>
        <v>0</v>
      </c>
      <c r="ES115" s="93">
        <f t="shared" si="133"/>
        <v>0</v>
      </c>
      <c r="ET115" s="93">
        <f t="shared" si="133"/>
        <v>0</v>
      </c>
      <c r="EU115" s="93">
        <f t="shared" si="133"/>
        <v>0</v>
      </c>
      <c r="EV115" s="93">
        <f t="shared" si="133"/>
        <v>0</v>
      </c>
      <c r="EW115" s="93">
        <f t="shared" si="133"/>
        <v>0</v>
      </c>
      <c r="EX115" s="93">
        <f t="shared" si="133"/>
        <v>0</v>
      </c>
      <c r="EY115" s="93">
        <f t="shared" si="133"/>
        <v>0</v>
      </c>
      <c r="EZ115" s="93">
        <f t="shared" si="133"/>
        <v>0</v>
      </c>
      <c r="FA115" s="93">
        <f t="shared" si="133"/>
        <v>0</v>
      </c>
      <c r="FB115" s="93">
        <f t="shared" si="133"/>
        <v>0</v>
      </c>
      <c r="FC115" s="93">
        <f t="shared" si="133"/>
        <v>0</v>
      </c>
      <c r="FD115" s="93">
        <f t="shared" si="133"/>
        <v>0</v>
      </c>
      <c r="FE115" s="93">
        <f t="shared" si="133"/>
        <v>0</v>
      </c>
      <c r="FF115" s="93">
        <f t="shared" si="133"/>
        <v>0</v>
      </c>
      <c r="FG115" s="93">
        <f t="shared" si="133"/>
        <v>0</v>
      </c>
      <c r="FH115" s="93">
        <f t="shared" si="133"/>
        <v>0</v>
      </c>
      <c r="FI115" s="93">
        <f t="shared" si="133"/>
        <v>0</v>
      </c>
      <c r="FJ115" s="93">
        <f t="shared" si="133"/>
        <v>0</v>
      </c>
      <c r="FK115" s="93">
        <f t="shared" si="133"/>
        <v>0</v>
      </c>
      <c r="FL115" s="93">
        <f t="shared" si="133"/>
        <v>0</v>
      </c>
      <c r="FM115" s="93">
        <f t="shared" si="133"/>
        <v>0</v>
      </c>
      <c r="FN115" s="93">
        <f t="shared" si="133"/>
        <v>0</v>
      </c>
      <c r="FO115" s="93">
        <f t="shared" ref="FO115:GT115" si="134">+SUMIF($E$16:$E$111,1,FO16:FO111)</f>
        <v>0</v>
      </c>
      <c r="FP115" s="93">
        <f t="shared" si="134"/>
        <v>0</v>
      </c>
      <c r="FQ115" s="93">
        <f t="shared" si="134"/>
        <v>0</v>
      </c>
      <c r="FR115" s="93">
        <f t="shared" si="134"/>
        <v>0</v>
      </c>
      <c r="FS115" s="93">
        <f t="shared" si="134"/>
        <v>0</v>
      </c>
      <c r="FT115" s="93">
        <f t="shared" si="134"/>
        <v>0</v>
      </c>
      <c r="FU115" s="93">
        <f t="shared" si="134"/>
        <v>0</v>
      </c>
      <c r="FV115" s="93">
        <f t="shared" si="134"/>
        <v>0</v>
      </c>
      <c r="FW115" s="93">
        <f t="shared" si="134"/>
        <v>0</v>
      </c>
      <c r="FX115" s="93">
        <f t="shared" si="134"/>
        <v>0</v>
      </c>
      <c r="FY115" s="93">
        <f t="shared" si="134"/>
        <v>0</v>
      </c>
      <c r="FZ115" s="93">
        <f t="shared" si="134"/>
        <v>0</v>
      </c>
      <c r="GA115" s="93">
        <f t="shared" si="134"/>
        <v>0</v>
      </c>
      <c r="GB115" s="93">
        <f t="shared" si="134"/>
        <v>0</v>
      </c>
      <c r="GC115" s="93">
        <f t="shared" si="134"/>
        <v>0</v>
      </c>
      <c r="GD115" s="93">
        <f t="shared" si="134"/>
        <v>0</v>
      </c>
      <c r="GE115" s="93">
        <f t="shared" si="134"/>
        <v>0</v>
      </c>
      <c r="GF115" s="93">
        <f t="shared" si="134"/>
        <v>0</v>
      </c>
      <c r="GG115" s="93">
        <f t="shared" si="134"/>
        <v>0</v>
      </c>
      <c r="GH115" s="93">
        <f t="shared" si="134"/>
        <v>0</v>
      </c>
      <c r="GI115" s="93">
        <f t="shared" si="134"/>
        <v>0</v>
      </c>
      <c r="GJ115" s="93">
        <f t="shared" si="134"/>
        <v>0</v>
      </c>
      <c r="GK115" s="93">
        <f t="shared" si="134"/>
        <v>0</v>
      </c>
      <c r="GL115" s="93">
        <f t="shared" si="134"/>
        <v>0</v>
      </c>
      <c r="GM115" s="93">
        <f t="shared" si="134"/>
        <v>0</v>
      </c>
      <c r="GN115" s="93">
        <f t="shared" si="134"/>
        <v>0</v>
      </c>
      <c r="GO115" s="93">
        <f t="shared" si="134"/>
        <v>0</v>
      </c>
      <c r="GP115" s="93">
        <f t="shared" si="134"/>
        <v>0</v>
      </c>
      <c r="GQ115" s="93">
        <f t="shared" si="134"/>
        <v>0</v>
      </c>
      <c r="GR115" s="93">
        <f t="shared" si="134"/>
        <v>0</v>
      </c>
      <c r="GS115" s="93">
        <f t="shared" si="134"/>
        <v>0</v>
      </c>
      <c r="GT115" s="93">
        <f t="shared" si="134"/>
        <v>0</v>
      </c>
      <c r="GU115" s="93">
        <f t="shared" ref="GU115:HB115" si="135">+SUMIF($E$16:$E$111,1,GU16:GU111)</f>
        <v>0</v>
      </c>
      <c r="GV115" s="93">
        <f t="shared" si="135"/>
        <v>0</v>
      </c>
      <c r="GW115" s="93">
        <f t="shared" si="135"/>
        <v>0</v>
      </c>
      <c r="GX115" s="93">
        <f t="shared" si="135"/>
        <v>0</v>
      </c>
      <c r="GY115" s="93">
        <f t="shared" si="135"/>
        <v>0</v>
      </c>
      <c r="GZ115" s="93">
        <f t="shared" si="135"/>
        <v>0</v>
      </c>
      <c r="HA115" s="93">
        <f t="shared" si="135"/>
        <v>0</v>
      </c>
      <c r="HB115" s="93">
        <f t="shared" si="135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114"/>
        <v>0</v>
      </c>
      <c r="HQ115" s="324"/>
      <c r="HR115" s="105">
        <f t="array" ref="HR115">+IFERROR(SUMIF($E$16:$E$111,1,HR$16:HR$111)/(COUNTIF($E$16:$E$111,1)*MAX(IF($E$16:$E$111=1,HR$16:HR$111))),0)</f>
        <v>0</v>
      </c>
      <c r="HS115" s="105">
        <f t="array" ref="HS115">+IFERROR(SUMIF($E$16:$E$111,1,HS$16:HS$111)/(COUNTIF($E$16:$E$111,1)*MAX(IF($E$16:$E$111=1,HS$16:HS$111))),0)</f>
        <v>0</v>
      </c>
      <c r="HT115" s="105">
        <f t="array" ref="HT115">+IFERROR(SUMIF($E$16:$E$111,1,HT$16:HT$111)/(COUNTIF($E$16:$E$111,1)*MAX(IF($E$16:$E$111=1,HT$16:HT$111))),0)</f>
        <v>0</v>
      </c>
      <c r="HU115" s="105">
        <f t="array" ref="HU115">+IFERROR(SUMIF($E$16:$E$111,1,HU$16:HU$111)/(COUNTIF($E$16:$E$111,1)*MAX(IF($E$16:$E$111=1,HU$16:HU$111))),0)</f>
        <v>0</v>
      </c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325"/>
      <c r="IC115" s="314"/>
      <c r="ID115" s="314"/>
      <c r="IE115" s="314"/>
      <c r="IF115" s="13"/>
    </row>
    <row r="116" spans="2:240" s="11" customFormat="1" ht="27.75" hidden="1" customHeight="1">
      <c r="B116" s="833" t="s">
        <v>902</v>
      </c>
      <c r="C116" s="834"/>
      <c r="D116" s="834"/>
      <c r="E116" s="834"/>
      <c r="F116" s="834"/>
      <c r="G116" s="834"/>
      <c r="H116" s="834"/>
      <c r="I116" s="835"/>
      <c r="J116" s="312" t="s">
        <v>108</v>
      </c>
      <c r="K116" s="313" t="e">
        <f>+K112*VLOOKUP($K$12,#REF!,2,0)</f>
        <v>#REF!</v>
      </c>
      <c r="L116" s="313" t="e">
        <f>+L112*VLOOKUP($K$12,#REF!,2,0)</f>
        <v>#REF!</v>
      </c>
      <c r="M116" s="313" t="e">
        <f>+M112*VLOOKUP($K$12,#REF!,2,0)</f>
        <v>#REF!</v>
      </c>
      <c r="N116" s="313" t="e">
        <f>+N112*VLOOKUP($K$12,#REF!,2,0)</f>
        <v>#REF!</v>
      </c>
      <c r="O116" s="313" t="e">
        <f>+O112*VLOOKUP($K$12,#REF!,2,0)</f>
        <v>#REF!</v>
      </c>
      <c r="P116" s="313" t="e">
        <f>+P112*VLOOKUP($K$12,#REF!,2,0)</f>
        <v>#REF!</v>
      </c>
      <c r="Q116" s="313" t="e">
        <f>+Q112*VLOOKUP($K$12,#REF!,2,0)</f>
        <v>#REF!</v>
      </c>
      <c r="R116" s="313" t="e">
        <f>+R112*VLOOKUP($K$12,#REF!,2,0)</f>
        <v>#REF!</v>
      </c>
      <c r="S116" s="313" t="e">
        <f>+S112*VLOOKUP($K$12,#REF!,2,0)</f>
        <v>#REF!</v>
      </c>
      <c r="T116" s="313" t="e">
        <f>+T112*VLOOKUP($K$12,#REF!,2,0)</f>
        <v>#REF!</v>
      </c>
      <c r="U116" s="313" t="e">
        <f>+U112*VLOOKUP($U$12,#REF!,2,0)</f>
        <v>#REF!</v>
      </c>
      <c r="V116" s="313" t="e">
        <f>+V112*VLOOKUP($U$12,#REF!,2,0)</f>
        <v>#REF!</v>
      </c>
      <c r="W116" s="313" t="e">
        <f>+W112*VLOOKUP($U$12,#REF!,2,0)</f>
        <v>#REF!</v>
      </c>
      <c r="X116" s="313" t="e">
        <f>+X112*VLOOKUP($U$12,#REF!,2,0)</f>
        <v>#REF!</v>
      </c>
      <c r="Y116" s="313" t="e">
        <f>+Y112*VLOOKUP($U$12,#REF!,2,0)</f>
        <v>#REF!</v>
      </c>
      <c r="Z116" s="313" t="e">
        <f>+Z112*VLOOKUP($U$12,#REF!,2,0)</f>
        <v>#REF!</v>
      </c>
      <c r="AA116" s="313" t="e">
        <f>+AA112*VLOOKUP($U$12,#REF!,2,0)</f>
        <v>#REF!</v>
      </c>
      <c r="AB116" s="313" t="e">
        <f>+AB112*VLOOKUP($U$12,#REF!,2,0)</f>
        <v>#REF!</v>
      </c>
      <c r="AC116" s="313" t="e">
        <f>+AC112*VLOOKUP($U$12,#REF!,2,0)</f>
        <v>#REF!</v>
      </c>
      <c r="AD116" s="313" t="e">
        <f>+AD112*VLOOKUP($U$12,#REF!,2,0)</f>
        <v>#REF!</v>
      </c>
      <c r="AE116" s="313" t="e">
        <f>+AE112*VLOOKUP($AE$12,#REF!,2,0)</f>
        <v>#REF!</v>
      </c>
      <c r="AF116" s="313" t="e">
        <f>+AF112*VLOOKUP($AE$12,#REF!,2,0)</f>
        <v>#REF!</v>
      </c>
      <c r="AG116" s="313" t="e">
        <f>+AG112*VLOOKUP($AE$12,#REF!,2,0)</f>
        <v>#REF!</v>
      </c>
      <c r="AH116" s="313" t="e">
        <f>+AH112*VLOOKUP($AE$12,#REF!,2,0)</f>
        <v>#REF!</v>
      </c>
      <c r="AI116" s="313" t="e">
        <f>+AI112*VLOOKUP($AE$12,#REF!,2,0)</f>
        <v>#REF!</v>
      </c>
      <c r="AJ116" s="313" t="e">
        <f>+AJ112*VLOOKUP($AE$12,#REF!,2,0)</f>
        <v>#REF!</v>
      </c>
      <c r="AK116" s="313" t="e">
        <f>+AK112*VLOOKUP($AE$12,#REF!,2,0)</f>
        <v>#REF!</v>
      </c>
      <c r="AL116" s="313" t="e">
        <f>+AL112*VLOOKUP($AE$12,#REF!,2,0)</f>
        <v>#REF!</v>
      </c>
      <c r="AM116" s="313" t="e">
        <f>+AM112*VLOOKUP($AE$12,#REF!,2,0)</f>
        <v>#REF!</v>
      </c>
      <c r="AN116" s="313" t="e">
        <f>+AN112*VLOOKUP($AE$12,#REF!,2,0)</f>
        <v>#REF!</v>
      </c>
      <c r="AO116" s="313" t="e">
        <f>+AO112*VLOOKUP($AO$12,#REF!,2,0)</f>
        <v>#REF!</v>
      </c>
      <c r="AP116" s="313" t="e">
        <f>+AP112*VLOOKUP($AO$12,#REF!,2,0)</f>
        <v>#REF!</v>
      </c>
      <c r="AQ116" s="313" t="e">
        <f>+AQ112*VLOOKUP($AO$12,#REF!,2,0)</f>
        <v>#REF!</v>
      </c>
      <c r="AR116" s="313" t="e">
        <f>+AR112*VLOOKUP($AO$12,#REF!,2,0)</f>
        <v>#REF!</v>
      </c>
      <c r="AS116" s="313" t="e">
        <f>+AS112*VLOOKUP($AO$12,#REF!,2,0)</f>
        <v>#REF!</v>
      </c>
      <c r="AT116" s="313" t="e">
        <f>+AT112*VLOOKUP($AO$12,#REF!,2,0)</f>
        <v>#REF!</v>
      </c>
      <c r="AU116" s="313" t="e">
        <f>+AU112*VLOOKUP($AO$12,#REF!,2,0)</f>
        <v>#REF!</v>
      </c>
      <c r="AV116" s="313" t="e">
        <f>+AV112*VLOOKUP($AO$12,#REF!,2,0)</f>
        <v>#REF!</v>
      </c>
      <c r="AW116" s="313" t="e">
        <f>+AW112*VLOOKUP($AO$12,#REF!,2,0)</f>
        <v>#REF!</v>
      </c>
      <c r="AX116" s="313" t="e">
        <f>+AX112*VLOOKUP($AO$12,#REF!,2,0)</f>
        <v>#REF!</v>
      </c>
      <c r="AY116" s="313" t="e">
        <f>+AY112*VLOOKUP($AY$12,#REF!,2,0)</f>
        <v>#REF!</v>
      </c>
      <c r="AZ116" s="313" t="e">
        <f>+AZ112*VLOOKUP($AY$12,#REF!,2,0)</f>
        <v>#REF!</v>
      </c>
      <c r="BA116" s="313" t="e">
        <f>+BA112*VLOOKUP($AY$12,#REF!,2,0)</f>
        <v>#REF!</v>
      </c>
      <c r="BB116" s="313" t="e">
        <f>+BB112*VLOOKUP($AY$12,#REF!,2,0)</f>
        <v>#REF!</v>
      </c>
      <c r="BC116" s="313" t="e">
        <f>+BC112*VLOOKUP($AY$12,#REF!,2,0)</f>
        <v>#REF!</v>
      </c>
      <c r="BD116" s="313" t="e">
        <f>+BD112*VLOOKUP($AY$12,#REF!,2,0)</f>
        <v>#REF!</v>
      </c>
      <c r="BE116" s="313" t="e">
        <f>+BE112*VLOOKUP($AY$12,#REF!,2,0)</f>
        <v>#REF!</v>
      </c>
      <c r="BF116" s="313" t="e">
        <f>+BF112*VLOOKUP($AY$12,#REF!,2,0)</f>
        <v>#REF!</v>
      </c>
      <c r="BG116" s="313" t="e">
        <f>+BG112*VLOOKUP($AY$12,#REF!,2,0)</f>
        <v>#REF!</v>
      </c>
      <c r="BH116" s="313" t="e">
        <f>+BH112*VLOOKUP($AY$12,#REF!,2,0)</f>
        <v>#REF!</v>
      </c>
      <c r="BI116" s="313" t="e">
        <f>+BI112*VLOOKUP($BI$12,#REF!,2,0)</f>
        <v>#REF!</v>
      </c>
      <c r="BJ116" s="313" t="e">
        <f>+BJ112*VLOOKUP($BI$12,#REF!,2,0)</f>
        <v>#REF!</v>
      </c>
      <c r="BK116" s="313" t="e">
        <f>+BK112*VLOOKUP($BI$12,#REF!,2,0)</f>
        <v>#REF!</v>
      </c>
      <c r="BL116" s="313" t="e">
        <f>+BL112*VLOOKUP($BI$12,#REF!,2,0)</f>
        <v>#REF!</v>
      </c>
      <c r="BM116" s="313" t="e">
        <f>+BM112*VLOOKUP($BI$12,#REF!,2,0)</f>
        <v>#REF!</v>
      </c>
      <c r="BN116" s="313" t="e">
        <f>+BN112*VLOOKUP($BI$12,#REF!,2,0)</f>
        <v>#REF!</v>
      </c>
      <c r="BO116" s="313" t="e">
        <f>+BO112*VLOOKUP($BI$12,#REF!,2,0)</f>
        <v>#REF!</v>
      </c>
      <c r="BP116" s="313" t="e">
        <f>+BP112*VLOOKUP($BI$12,#REF!,2,0)</f>
        <v>#REF!</v>
      </c>
      <c r="BQ116" s="313" t="e">
        <f>+BQ112*VLOOKUP($BI$12,#REF!,2,0)</f>
        <v>#REF!</v>
      </c>
      <c r="BR116" s="313" t="e">
        <f>+BR112*VLOOKUP($BI$12,#REF!,2,0)</f>
        <v>#REF!</v>
      </c>
      <c r="BS116" s="313" t="e">
        <f>+BS112*VLOOKUP($BS$12,#REF!,2,0)</f>
        <v>#REF!</v>
      </c>
      <c r="BT116" s="313" t="e">
        <f>+BT112*VLOOKUP($BS$12,#REF!,2,0)</f>
        <v>#REF!</v>
      </c>
      <c r="BU116" s="313" t="e">
        <f>+BU112*VLOOKUP($BS$12,#REF!,2,0)</f>
        <v>#REF!</v>
      </c>
      <c r="BV116" s="313" t="e">
        <f>+BV112*VLOOKUP($BS$12,#REF!,2,0)</f>
        <v>#REF!</v>
      </c>
      <c r="BW116" s="313" t="e">
        <f>+BW112*VLOOKUP($BS$12,#REF!,2,0)</f>
        <v>#REF!</v>
      </c>
      <c r="BX116" s="313" t="e">
        <f>+BX112*VLOOKUP($BS$12,#REF!,2,0)</f>
        <v>#REF!</v>
      </c>
      <c r="BY116" s="313" t="e">
        <f>+BY112*VLOOKUP($BS$12,#REF!,2,0)</f>
        <v>#REF!</v>
      </c>
      <c r="BZ116" s="313" t="e">
        <f>+BZ112*VLOOKUP($BS$12,#REF!,2,0)</f>
        <v>#REF!</v>
      </c>
      <c r="CA116" s="313" t="e">
        <f>+CA112*VLOOKUP($BS$12,#REF!,2,0)</f>
        <v>#REF!</v>
      </c>
      <c r="CB116" s="313" t="e">
        <f>+CB112*VLOOKUP($BS$12,#REF!,2,0)</f>
        <v>#REF!</v>
      </c>
      <c r="CC116" s="313" t="e">
        <f>+CC112*VLOOKUP($CC$12,#REF!,2,0)</f>
        <v>#REF!</v>
      </c>
      <c r="CD116" s="313" t="e">
        <f>+CD112*VLOOKUP($CC$12,#REF!,2,0)</f>
        <v>#REF!</v>
      </c>
      <c r="CE116" s="313" t="e">
        <f>+CE112*VLOOKUP($CC$12,#REF!,2,0)</f>
        <v>#REF!</v>
      </c>
      <c r="CF116" s="313" t="e">
        <f>+CF112*VLOOKUP($CC$12,#REF!,2,0)</f>
        <v>#REF!</v>
      </c>
      <c r="CG116" s="313" t="e">
        <f>+CG112*VLOOKUP($CC$12,#REF!,2,0)</f>
        <v>#REF!</v>
      </c>
      <c r="CH116" s="313" t="e">
        <f>+CH112*VLOOKUP($CC$12,#REF!,2,0)</f>
        <v>#REF!</v>
      </c>
      <c r="CI116" s="313" t="e">
        <f>+CI112*VLOOKUP($CC$12,#REF!,2,0)</f>
        <v>#REF!</v>
      </c>
      <c r="CJ116" s="313" t="e">
        <f>+CJ112*VLOOKUP($CC$12,#REF!,2,0)</f>
        <v>#REF!</v>
      </c>
      <c r="CK116" s="313" t="e">
        <f>+CK112*VLOOKUP($CC$12,#REF!,2,0)</f>
        <v>#REF!</v>
      </c>
      <c r="CL116" s="313" t="e">
        <f>+CL112*VLOOKUP($CC$12,#REF!,2,0)</f>
        <v>#REF!</v>
      </c>
      <c r="CM116" s="313" t="e">
        <f>+CM112*VLOOKUP($CM$12,#REF!,2,0)</f>
        <v>#REF!</v>
      </c>
      <c r="CN116" s="313" t="e">
        <f>+CN112*VLOOKUP($CM$12,#REF!,2,0)</f>
        <v>#REF!</v>
      </c>
      <c r="CO116" s="313" t="e">
        <f>+CO112*VLOOKUP($CM$12,#REF!,2,0)</f>
        <v>#REF!</v>
      </c>
      <c r="CP116" s="313" t="e">
        <f>+CP112*VLOOKUP($CM$12,#REF!,2,0)</f>
        <v>#REF!</v>
      </c>
      <c r="CQ116" s="313" t="e">
        <f>+CQ112*VLOOKUP($CM$12,#REF!,2,0)</f>
        <v>#REF!</v>
      </c>
      <c r="CR116" s="313" t="e">
        <f>+CR112*VLOOKUP($CM$12,#REF!,2,0)</f>
        <v>#REF!</v>
      </c>
      <c r="CS116" s="313" t="e">
        <f>+CS112*VLOOKUP($CM$12,#REF!,2,0)</f>
        <v>#REF!</v>
      </c>
      <c r="CT116" s="313" t="e">
        <f>+CT112*VLOOKUP($CM$12,#REF!,2,0)</f>
        <v>#REF!</v>
      </c>
      <c r="CU116" s="313" t="e">
        <f>+CU112*VLOOKUP($CM$12,#REF!,2,0)</f>
        <v>#REF!</v>
      </c>
      <c r="CV116" s="313" t="e">
        <f>+CV112*VLOOKUP($CM$12,#REF!,2,0)</f>
        <v>#REF!</v>
      </c>
      <c r="CW116" s="313" t="e">
        <f>+CW112*VLOOKUP($CW$12,#REF!,2,0)</f>
        <v>#REF!</v>
      </c>
      <c r="CX116" s="313" t="e">
        <f>+CX112*VLOOKUP($CW$12,#REF!,2,0)</f>
        <v>#REF!</v>
      </c>
      <c r="CY116" s="313" t="e">
        <f>+CY112*VLOOKUP($CW$12,#REF!,2,0)</f>
        <v>#REF!</v>
      </c>
      <c r="CZ116" s="313" t="e">
        <f>+CZ112*VLOOKUP($CW$12,#REF!,2,0)</f>
        <v>#REF!</v>
      </c>
      <c r="DA116" s="313" t="e">
        <f>+DA112*VLOOKUP($CW$12,#REF!,2,0)</f>
        <v>#REF!</v>
      </c>
      <c r="DB116" s="313" t="e">
        <f>+DB112*VLOOKUP($CW$12,#REF!,2,0)</f>
        <v>#REF!</v>
      </c>
      <c r="DC116" s="313" t="e">
        <f>+DC112*VLOOKUP($CW$12,#REF!,2,0)</f>
        <v>#REF!</v>
      </c>
      <c r="DD116" s="313" t="e">
        <f>+DD112*VLOOKUP($CW$12,#REF!,2,0)</f>
        <v>#REF!</v>
      </c>
      <c r="DE116" s="313" t="e">
        <f>+DE112*VLOOKUP($CW$12,#REF!,2,0)</f>
        <v>#REF!</v>
      </c>
      <c r="DF116" s="313" t="e">
        <f>+DF112*VLOOKUP($CW$12,#REF!,2,0)</f>
        <v>#REF!</v>
      </c>
      <c r="DG116" s="313" t="e">
        <f>+DG112*VLOOKUP($DG$12,#REF!,2,0)</f>
        <v>#REF!</v>
      </c>
      <c r="DH116" s="313" t="e">
        <f>+DH112*VLOOKUP($DG$12,#REF!,2,0)</f>
        <v>#REF!</v>
      </c>
      <c r="DI116" s="313" t="e">
        <f>+DI112*VLOOKUP($DG$12,#REF!,2,0)</f>
        <v>#REF!</v>
      </c>
      <c r="DJ116" s="313" t="e">
        <f>+DJ112*VLOOKUP($DG$12,#REF!,2,0)</f>
        <v>#REF!</v>
      </c>
      <c r="DK116" s="313" t="e">
        <f>+DK112*VLOOKUP($DG$12,#REF!,2,0)</f>
        <v>#REF!</v>
      </c>
      <c r="DL116" s="313" t="e">
        <f>+DL112*VLOOKUP($DG$12,#REF!,2,0)</f>
        <v>#REF!</v>
      </c>
      <c r="DM116" s="313" t="e">
        <f>+DM112*VLOOKUP($DG$12,#REF!,2,0)</f>
        <v>#REF!</v>
      </c>
      <c r="DN116" s="313" t="e">
        <f>+DN112*VLOOKUP($DG$12,#REF!,2,0)</f>
        <v>#REF!</v>
      </c>
      <c r="DO116" s="313" t="e">
        <f>+DO112*VLOOKUP($DG$12,#REF!,2,0)</f>
        <v>#REF!</v>
      </c>
      <c r="DP116" s="313" t="e">
        <f>+DP112*VLOOKUP($DG$12,#REF!,2,0)</f>
        <v>#REF!</v>
      </c>
      <c r="DQ116" s="313" t="e">
        <f>+DQ112*VLOOKUP($DQ$12,#REF!,2,0)</f>
        <v>#REF!</v>
      </c>
      <c r="DR116" s="313" t="e">
        <f>+DR112*VLOOKUP($DQ$12,#REF!,2,0)</f>
        <v>#REF!</v>
      </c>
      <c r="DS116" s="313" t="e">
        <f>+DS112*VLOOKUP($DQ$12,#REF!,2,0)</f>
        <v>#REF!</v>
      </c>
      <c r="DT116" s="313" t="e">
        <f>+DT112*VLOOKUP($DQ$12,#REF!,2,0)</f>
        <v>#REF!</v>
      </c>
      <c r="DU116" s="313" t="e">
        <f>+DU112*VLOOKUP($DQ$12,#REF!,2,0)</f>
        <v>#REF!</v>
      </c>
      <c r="DV116" s="313" t="e">
        <f>+DV112*VLOOKUP($DQ$12,#REF!,2,0)</f>
        <v>#REF!</v>
      </c>
      <c r="DW116" s="313" t="e">
        <f>+DW112*VLOOKUP($DQ$12,#REF!,2,0)</f>
        <v>#REF!</v>
      </c>
      <c r="DX116" s="313" t="e">
        <f>+DX112*VLOOKUP($DQ$12,#REF!,2,0)</f>
        <v>#REF!</v>
      </c>
      <c r="DY116" s="313" t="e">
        <f>+DY112*VLOOKUP($DQ$12,#REF!,2,0)</f>
        <v>#REF!</v>
      </c>
      <c r="DZ116" s="313" t="e">
        <f>+DZ112*VLOOKUP($DQ$12,#REF!,2,0)</f>
        <v>#REF!</v>
      </c>
      <c r="EA116" s="313" t="e">
        <f>+EA112*VLOOKUP($EA$12,#REF!,2,0)</f>
        <v>#REF!</v>
      </c>
      <c r="EB116" s="313" t="e">
        <f>+EB112*VLOOKUP($EA$12,#REF!,2,0)</f>
        <v>#REF!</v>
      </c>
      <c r="EC116" s="313" t="e">
        <f>+EC112*VLOOKUP($EA$12,#REF!,2,0)</f>
        <v>#REF!</v>
      </c>
      <c r="ED116" s="313" t="e">
        <f>+ED112*VLOOKUP($EA$12,#REF!,2,0)</f>
        <v>#REF!</v>
      </c>
      <c r="EE116" s="313" t="e">
        <f>+EE112*VLOOKUP($EA$12,#REF!,2,0)</f>
        <v>#REF!</v>
      </c>
      <c r="EF116" s="313" t="e">
        <f>+EF112*VLOOKUP($EA$12,#REF!,2,0)</f>
        <v>#REF!</v>
      </c>
      <c r="EG116" s="313" t="e">
        <f>+EG112*VLOOKUP($EA$12,#REF!,2,0)</f>
        <v>#REF!</v>
      </c>
      <c r="EH116" s="313" t="e">
        <f>+EH112*VLOOKUP($EA$12,#REF!,2,0)</f>
        <v>#REF!</v>
      </c>
      <c r="EI116" s="313" t="e">
        <f>+EI112*VLOOKUP($EA$12,#REF!,2,0)</f>
        <v>#REF!</v>
      </c>
      <c r="EJ116" s="313" t="e">
        <f>+EJ112*VLOOKUP($EA$12,#REF!,2,0)</f>
        <v>#REF!</v>
      </c>
      <c r="EK116" s="313" t="e">
        <f>+EK112*VLOOKUP($EK$12,#REF!,2,0)</f>
        <v>#REF!</v>
      </c>
      <c r="EL116" s="313" t="e">
        <f>+EL112*VLOOKUP($EK$12,#REF!,2,0)</f>
        <v>#REF!</v>
      </c>
      <c r="EM116" s="313" t="e">
        <f>+EM112*VLOOKUP($EK$12,#REF!,2,0)</f>
        <v>#REF!</v>
      </c>
      <c r="EN116" s="313" t="e">
        <f>+EN112*VLOOKUP($EK$12,#REF!,2,0)</f>
        <v>#REF!</v>
      </c>
      <c r="EO116" s="313" t="e">
        <f>+EO112*VLOOKUP($EK$12,#REF!,2,0)</f>
        <v>#REF!</v>
      </c>
      <c r="EP116" s="313" t="e">
        <f>+EP112*VLOOKUP($EK$12,#REF!,2,0)</f>
        <v>#REF!</v>
      </c>
      <c r="EQ116" s="313" t="e">
        <f>+EQ112*VLOOKUP($EK$12,#REF!,2,0)</f>
        <v>#REF!</v>
      </c>
      <c r="ER116" s="313" t="e">
        <f>+ER112*VLOOKUP($EK$12,#REF!,2,0)</f>
        <v>#REF!</v>
      </c>
      <c r="ES116" s="313" t="e">
        <f>+ES112*VLOOKUP($EK$12,#REF!,2,0)</f>
        <v>#REF!</v>
      </c>
      <c r="ET116" s="313" t="e">
        <f>+ET112*VLOOKUP($EK$12,#REF!,2,0)</f>
        <v>#REF!</v>
      </c>
      <c r="EU116" s="313" t="e">
        <f>+EU112*VLOOKUP($EU$12,#REF!,2,0)</f>
        <v>#REF!</v>
      </c>
      <c r="EV116" s="313" t="e">
        <f>+EV112*VLOOKUP($EU$12,#REF!,2,0)</f>
        <v>#REF!</v>
      </c>
      <c r="EW116" s="313" t="e">
        <f>+EW112*VLOOKUP($EU$12,#REF!,2,0)</f>
        <v>#REF!</v>
      </c>
      <c r="EX116" s="313" t="e">
        <f>+EX112*VLOOKUP($EU$12,#REF!,2,0)</f>
        <v>#REF!</v>
      </c>
      <c r="EY116" s="313" t="e">
        <f>+EY112*VLOOKUP($EU$12,#REF!,2,0)</f>
        <v>#REF!</v>
      </c>
      <c r="EZ116" s="313" t="e">
        <f>+EZ112*VLOOKUP($EU$12,#REF!,2,0)</f>
        <v>#REF!</v>
      </c>
      <c r="FA116" s="313" t="e">
        <f>+FA112*VLOOKUP($EU$12,#REF!,2,0)</f>
        <v>#REF!</v>
      </c>
      <c r="FB116" s="313" t="e">
        <f>+FB112*VLOOKUP($EU$12,#REF!,2,0)</f>
        <v>#REF!</v>
      </c>
      <c r="FC116" s="313" t="e">
        <f>+FC112*VLOOKUP($EU$12,#REF!,2,0)</f>
        <v>#REF!</v>
      </c>
      <c r="FD116" s="313" t="e">
        <f>+FD112*VLOOKUP($EU$12,#REF!,2,0)</f>
        <v>#REF!</v>
      </c>
      <c r="FE116" s="313" t="e">
        <f>+FE112*VLOOKUP($FE$12,#REF!,2,0)</f>
        <v>#REF!</v>
      </c>
      <c r="FF116" s="313" t="e">
        <f>+FF112*VLOOKUP($FE$12,#REF!,2,0)</f>
        <v>#REF!</v>
      </c>
      <c r="FG116" s="313" t="e">
        <f>+FG112*VLOOKUP($FE$12,#REF!,2,0)</f>
        <v>#REF!</v>
      </c>
      <c r="FH116" s="313" t="e">
        <f>+FH112*VLOOKUP($FE$12,#REF!,2,0)</f>
        <v>#REF!</v>
      </c>
      <c r="FI116" s="313" t="e">
        <f>+FI112*VLOOKUP($FE$12,#REF!,2,0)</f>
        <v>#REF!</v>
      </c>
      <c r="FJ116" s="313" t="e">
        <f>+FJ112*VLOOKUP($FE$12,#REF!,2,0)</f>
        <v>#REF!</v>
      </c>
      <c r="FK116" s="313" t="e">
        <f>+FK112*VLOOKUP($FE$12,#REF!,2,0)</f>
        <v>#REF!</v>
      </c>
      <c r="FL116" s="313" t="e">
        <f>+FL112*VLOOKUP($FE$12,#REF!,2,0)</f>
        <v>#REF!</v>
      </c>
      <c r="FM116" s="313" t="e">
        <f>+FM112*VLOOKUP($FE$12,#REF!,2,0)</f>
        <v>#REF!</v>
      </c>
      <c r="FN116" s="313" t="e">
        <f>+FN112*VLOOKUP($FE$12,#REF!,2,0)</f>
        <v>#REF!</v>
      </c>
      <c r="FO116" s="313" t="e">
        <f>+FO112*VLOOKUP($FO$12,#REF!,2,0)</f>
        <v>#REF!</v>
      </c>
      <c r="FP116" s="313" t="e">
        <f>+FP112*VLOOKUP($FO$12,#REF!,2,0)</f>
        <v>#REF!</v>
      </c>
      <c r="FQ116" s="313" t="e">
        <f>+FQ112*VLOOKUP($FO$12,#REF!,2,0)</f>
        <v>#REF!</v>
      </c>
      <c r="FR116" s="313" t="e">
        <f>+FR112*VLOOKUP($FO$12,#REF!,2,0)</f>
        <v>#REF!</v>
      </c>
      <c r="FS116" s="313" t="e">
        <f>+FS112*VLOOKUP($FO$12,#REF!,2,0)</f>
        <v>#REF!</v>
      </c>
      <c r="FT116" s="313" t="e">
        <f>+FT112*VLOOKUP($FO$12,#REF!,2,0)</f>
        <v>#REF!</v>
      </c>
      <c r="FU116" s="313" t="e">
        <f>+FU112*VLOOKUP($FO$12,#REF!,2,0)</f>
        <v>#REF!</v>
      </c>
      <c r="FV116" s="313" t="e">
        <f>+FV112*VLOOKUP($FO$12,#REF!,2,0)</f>
        <v>#REF!</v>
      </c>
      <c r="FW116" s="313" t="e">
        <f>+FW112*VLOOKUP($FO$12,#REF!,2,0)</f>
        <v>#REF!</v>
      </c>
      <c r="FX116" s="313" t="e">
        <f>+FX112*VLOOKUP($FO$12,#REF!,2,0)</f>
        <v>#REF!</v>
      </c>
      <c r="FY116" s="313" t="e">
        <f>+FY112*VLOOKUP($FY$12,#REF!,2,0)</f>
        <v>#REF!</v>
      </c>
      <c r="FZ116" s="313" t="e">
        <f>+FZ112*VLOOKUP($FY$12,#REF!,2,0)</f>
        <v>#REF!</v>
      </c>
      <c r="GA116" s="313" t="e">
        <f>+GA112*VLOOKUP($FY$12,#REF!,2,0)</f>
        <v>#REF!</v>
      </c>
      <c r="GB116" s="313" t="e">
        <f>+GB112*VLOOKUP($FY$12,#REF!,2,0)</f>
        <v>#REF!</v>
      </c>
      <c r="GC116" s="313" t="e">
        <f>+GC112*VLOOKUP($FY$12,#REF!,2,0)</f>
        <v>#REF!</v>
      </c>
      <c r="GD116" s="313" t="e">
        <f>+GD112*VLOOKUP($FY$12,#REF!,2,0)</f>
        <v>#REF!</v>
      </c>
      <c r="GE116" s="313" t="e">
        <f>+GE112*VLOOKUP($FY$12,#REF!,2,0)</f>
        <v>#REF!</v>
      </c>
      <c r="GF116" s="313" t="e">
        <f>+GF112*VLOOKUP($FY$12,#REF!,2,0)</f>
        <v>#REF!</v>
      </c>
      <c r="GG116" s="313" t="e">
        <f>+GG112*VLOOKUP($FY$12,#REF!,2,0)</f>
        <v>#REF!</v>
      </c>
      <c r="GH116" s="313" t="e">
        <f>+GH112*VLOOKUP($FY$12,#REF!,2,0)</f>
        <v>#REF!</v>
      </c>
      <c r="GI116" s="313" t="e">
        <f>+GI112*VLOOKUP($GI$12,#REF!,2,0)</f>
        <v>#REF!</v>
      </c>
      <c r="GJ116" s="313" t="e">
        <f>+GJ112*VLOOKUP($GI$12,#REF!,2,0)</f>
        <v>#REF!</v>
      </c>
      <c r="GK116" s="313" t="e">
        <f>+GK112*VLOOKUP($GI$12,#REF!,2,0)</f>
        <v>#REF!</v>
      </c>
      <c r="GL116" s="313" t="e">
        <f>+GL112*VLOOKUP($GI$12,#REF!,2,0)</f>
        <v>#REF!</v>
      </c>
      <c r="GM116" s="313" t="e">
        <f>+GM112*VLOOKUP($GI$12,#REF!,2,0)</f>
        <v>#REF!</v>
      </c>
      <c r="GN116" s="313" t="e">
        <f>+GN112*VLOOKUP($GI$12,#REF!,2,0)</f>
        <v>#REF!</v>
      </c>
      <c r="GO116" s="313" t="e">
        <f>+GO112*VLOOKUP($GI$12,#REF!,2,0)</f>
        <v>#REF!</v>
      </c>
      <c r="GP116" s="313" t="e">
        <f>+GP112*VLOOKUP($GI$12,#REF!,2,0)</f>
        <v>#REF!</v>
      </c>
      <c r="GQ116" s="313" t="e">
        <f>+GQ112*VLOOKUP($GI$12,#REF!,2,0)</f>
        <v>#REF!</v>
      </c>
      <c r="GR116" s="313" t="e">
        <f>+GR112*VLOOKUP($GI$12,#REF!,2,0)</f>
        <v>#REF!</v>
      </c>
      <c r="GS116" s="313" t="e">
        <f>+GS112*VLOOKUP($GS$12,#REF!,2,0)</f>
        <v>#REF!</v>
      </c>
      <c r="GT116" s="313" t="e">
        <f>+GT112*VLOOKUP($GS$12,#REF!,2,0)</f>
        <v>#REF!</v>
      </c>
      <c r="GU116" s="313" t="e">
        <f>+GU112*VLOOKUP($GS$12,#REF!,2,0)</f>
        <v>#REF!</v>
      </c>
      <c r="GV116" s="313" t="e">
        <f>+GV112*VLOOKUP($GS$12,#REF!,2,0)</f>
        <v>#REF!</v>
      </c>
      <c r="GW116" s="313" t="e">
        <f>+GW112*VLOOKUP($GS$12,#REF!,2,0)</f>
        <v>#REF!</v>
      </c>
      <c r="GX116" s="313" t="e">
        <f>+GX112*VLOOKUP($GS$12,#REF!,2,0)</f>
        <v>#REF!</v>
      </c>
      <c r="GY116" s="313" t="e">
        <f>+GY112*VLOOKUP($GS$12,#REF!,2,0)</f>
        <v>#REF!</v>
      </c>
      <c r="GZ116" s="313" t="e">
        <f>+GZ112*VLOOKUP($GS$12,#REF!,2,0)</f>
        <v>#REF!</v>
      </c>
      <c r="HA116" s="313" t="e">
        <f>+HA112*VLOOKUP($GS$12,#REF!,2,0)</f>
        <v>#REF!</v>
      </c>
      <c r="HB116" s="313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3" t="e">
        <f t="shared" si="114"/>
        <v>#REF!</v>
      </c>
      <c r="HQ116" s="326"/>
      <c r="HR116" s="327"/>
      <c r="HS116" s="102"/>
      <c r="HT116" s="33"/>
      <c r="HV116" s="314"/>
      <c r="HW116" s="314"/>
      <c r="HX116" s="314"/>
      <c r="HY116" s="314"/>
      <c r="HZ116" s="314"/>
      <c r="IA116" s="314"/>
      <c r="IB116" s="314"/>
      <c r="IC116" s="314"/>
      <c r="ID116" s="314"/>
      <c r="IE116" s="314"/>
      <c r="IF116" s="13"/>
    </row>
    <row r="117" spans="2:240" s="11" customFormat="1" ht="28.15" hidden="1" customHeight="1">
      <c r="B117" s="833" t="s">
        <v>902</v>
      </c>
      <c r="C117" s="834"/>
      <c r="D117" s="834"/>
      <c r="E117" s="834"/>
      <c r="F117" s="834"/>
      <c r="G117" s="834"/>
      <c r="H117" s="834"/>
      <c r="I117" s="835"/>
      <c r="J117" s="312" t="s">
        <v>9</v>
      </c>
      <c r="K117" s="313" t="e">
        <f>+K113*VLOOKUP($K$12,#REF!,2,0)</f>
        <v>#REF!</v>
      </c>
      <c r="L117" s="313" t="e">
        <f>+L113*VLOOKUP($K$12,#REF!,2,0)</f>
        <v>#REF!</v>
      </c>
      <c r="M117" s="313" t="e">
        <f>+M113*VLOOKUP($K$12,#REF!,2,0)</f>
        <v>#REF!</v>
      </c>
      <c r="N117" s="313" t="e">
        <f>+N113*VLOOKUP($K$12,#REF!,2,0)</f>
        <v>#REF!</v>
      </c>
      <c r="O117" s="313" t="e">
        <f>+O113*VLOOKUP($K$12,#REF!,2,0)</f>
        <v>#REF!</v>
      </c>
      <c r="P117" s="313" t="e">
        <f>+P113*VLOOKUP($K$12,#REF!,2,0)</f>
        <v>#REF!</v>
      </c>
      <c r="Q117" s="313" t="e">
        <f>+Q113*VLOOKUP($K$12,#REF!,2,0)</f>
        <v>#REF!</v>
      </c>
      <c r="R117" s="313" t="e">
        <f>+R113*VLOOKUP($K$12,#REF!,2,0)</f>
        <v>#REF!</v>
      </c>
      <c r="S117" s="313" t="e">
        <f>+S113*VLOOKUP($K$12,#REF!,2,0)</f>
        <v>#REF!</v>
      </c>
      <c r="T117" s="313" t="e">
        <f>+T113*VLOOKUP($K$12,#REF!,2,0)</f>
        <v>#REF!</v>
      </c>
      <c r="U117" s="313" t="e">
        <f>+U113*VLOOKUP($U$12,#REF!,2,0)</f>
        <v>#REF!</v>
      </c>
      <c r="V117" s="313" t="e">
        <f>+V113*VLOOKUP($U$12,#REF!,2,0)</f>
        <v>#REF!</v>
      </c>
      <c r="W117" s="313" t="e">
        <f>+W113*VLOOKUP($U$12,#REF!,2,0)</f>
        <v>#REF!</v>
      </c>
      <c r="X117" s="313" t="e">
        <f>+X113*VLOOKUP($U$12,#REF!,2,0)</f>
        <v>#REF!</v>
      </c>
      <c r="Y117" s="313" t="e">
        <f>+Y113*VLOOKUP($U$12,#REF!,2,0)</f>
        <v>#REF!</v>
      </c>
      <c r="Z117" s="313" t="e">
        <f>+Z113*VLOOKUP($U$12,#REF!,2,0)</f>
        <v>#REF!</v>
      </c>
      <c r="AA117" s="313" t="e">
        <f>+AA113*VLOOKUP($U$12,#REF!,2,0)</f>
        <v>#REF!</v>
      </c>
      <c r="AB117" s="313" t="e">
        <f>+AB113*VLOOKUP($U$12,#REF!,2,0)</f>
        <v>#REF!</v>
      </c>
      <c r="AC117" s="313" t="e">
        <f>+AC113*VLOOKUP($U$12,#REF!,2,0)</f>
        <v>#REF!</v>
      </c>
      <c r="AD117" s="313" t="e">
        <f>+AD113*VLOOKUP($U$12,#REF!,2,0)</f>
        <v>#REF!</v>
      </c>
      <c r="AE117" s="313" t="e">
        <f>+AE113*VLOOKUP($AE$12,#REF!,2,0)</f>
        <v>#REF!</v>
      </c>
      <c r="AF117" s="313" t="e">
        <f>+AF113*VLOOKUP($AE$12,#REF!,2,0)</f>
        <v>#REF!</v>
      </c>
      <c r="AG117" s="313" t="e">
        <f>+AG113*VLOOKUP($AE$12,#REF!,2,0)</f>
        <v>#REF!</v>
      </c>
      <c r="AH117" s="313" t="e">
        <f>+AH113*VLOOKUP($AE$12,#REF!,2,0)</f>
        <v>#REF!</v>
      </c>
      <c r="AI117" s="313" t="e">
        <f>+AI113*VLOOKUP($AE$12,#REF!,2,0)</f>
        <v>#REF!</v>
      </c>
      <c r="AJ117" s="313" t="e">
        <f>+AJ113*VLOOKUP($AE$12,#REF!,2,0)</f>
        <v>#REF!</v>
      </c>
      <c r="AK117" s="313" t="e">
        <f>+AK113*VLOOKUP($AE$12,#REF!,2,0)</f>
        <v>#REF!</v>
      </c>
      <c r="AL117" s="313" t="e">
        <f>+AL113*VLOOKUP($AE$12,#REF!,2,0)</f>
        <v>#REF!</v>
      </c>
      <c r="AM117" s="313" t="e">
        <f>+AM113*VLOOKUP($AE$12,#REF!,2,0)</f>
        <v>#REF!</v>
      </c>
      <c r="AN117" s="313" t="e">
        <f>+AN113*VLOOKUP($AE$12,#REF!,2,0)</f>
        <v>#REF!</v>
      </c>
      <c r="AO117" s="313" t="e">
        <f>+AO113*VLOOKUP($AO$12,#REF!,2,0)</f>
        <v>#REF!</v>
      </c>
      <c r="AP117" s="313" t="e">
        <f>+AP113*VLOOKUP($AO$12,#REF!,2,0)</f>
        <v>#REF!</v>
      </c>
      <c r="AQ117" s="313" t="e">
        <f>+AQ113*VLOOKUP($AO$12,#REF!,2,0)</f>
        <v>#REF!</v>
      </c>
      <c r="AR117" s="313" t="e">
        <f>+AR113*VLOOKUP($AO$12,#REF!,2,0)</f>
        <v>#REF!</v>
      </c>
      <c r="AS117" s="313" t="e">
        <f>+AS113*VLOOKUP($AO$12,#REF!,2,0)</f>
        <v>#REF!</v>
      </c>
      <c r="AT117" s="313" t="e">
        <f>+AT113*VLOOKUP($AO$12,#REF!,2,0)</f>
        <v>#REF!</v>
      </c>
      <c r="AU117" s="313" t="e">
        <f>+AU113*VLOOKUP($AO$12,#REF!,2,0)</f>
        <v>#REF!</v>
      </c>
      <c r="AV117" s="313" t="e">
        <f>+AV113*VLOOKUP($AO$12,#REF!,2,0)</f>
        <v>#REF!</v>
      </c>
      <c r="AW117" s="313" t="e">
        <f>+AW113*VLOOKUP($AO$12,#REF!,2,0)</f>
        <v>#REF!</v>
      </c>
      <c r="AX117" s="313" t="e">
        <f>+AX113*VLOOKUP($AO$12,#REF!,2,0)</f>
        <v>#REF!</v>
      </c>
      <c r="AY117" s="313" t="e">
        <f>+AY113*VLOOKUP($AY$12,#REF!,2,0)</f>
        <v>#REF!</v>
      </c>
      <c r="AZ117" s="313" t="e">
        <f>+AZ113*VLOOKUP($AY$12,#REF!,2,0)</f>
        <v>#REF!</v>
      </c>
      <c r="BA117" s="313" t="e">
        <f>+BA113*VLOOKUP($AY$12,#REF!,2,0)</f>
        <v>#REF!</v>
      </c>
      <c r="BB117" s="313" t="e">
        <f>+BB113*VLOOKUP($AY$12,#REF!,2,0)</f>
        <v>#REF!</v>
      </c>
      <c r="BC117" s="313" t="e">
        <f>+BC113*VLOOKUP($AY$12,#REF!,2,0)</f>
        <v>#REF!</v>
      </c>
      <c r="BD117" s="313" t="e">
        <f>+BD113*VLOOKUP($AY$12,#REF!,2,0)</f>
        <v>#REF!</v>
      </c>
      <c r="BE117" s="313" t="e">
        <f>+BE113*VLOOKUP($AY$12,#REF!,2,0)</f>
        <v>#REF!</v>
      </c>
      <c r="BF117" s="313" t="e">
        <f>+BF113*VLOOKUP($AY$12,#REF!,2,0)</f>
        <v>#REF!</v>
      </c>
      <c r="BG117" s="313" t="e">
        <f>+BG113*VLOOKUP($AY$12,#REF!,2,0)</f>
        <v>#REF!</v>
      </c>
      <c r="BH117" s="313" t="e">
        <f>+BH113*VLOOKUP($AY$12,#REF!,2,0)</f>
        <v>#REF!</v>
      </c>
      <c r="BI117" s="313" t="e">
        <f>+BI113*VLOOKUP($BI$12,#REF!,2,0)</f>
        <v>#REF!</v>
      </c>
      <c r="BJ117" s="313" t="e">
        <f>+BJ113*VLOOKUP($BI$12,#REF!,2,0)</f>
        <v>#REF!</v>
      </c>
      <c r="BK117" s="313" t="e">
        <f>+BK113*VLOOKUP($BI$12,#REF!,2,0)</f>
        <v>#REF!</v>
      </c>
      <c r="BL117" s="313" t="e">
        <f>+BL113*VLOOKUP($BI$12,#REF!,2,0)</f>
        <v>#REF!</v>
      </c>
      <c r="BM117" s="313" t="e">
        <f>+BM113*VLOOKUP($BI$12,#REF!,2,0)</f>
        <v>#REF!</v>
      </c>
      <c r="BN117" s="313" t="e">
        <f>+BN113*VLOOKUP($BI$12,#REF!,2,0)</f>
        <v>#REF!</v>
      </c>
      <c r="BO117" s="313" t="e">
        <f>+BO113*VLOOKUP($BI$12,#REF!,2,0)</f>
        <v>#REF!</v>
      </c>
      <c r="BP117" s="313" t="e">
        <f>+BP113*VLOOKUP($BI$12,#REF!,2,0)</f>
        <v>#REF!</v>
      </c>
      <c r="BQ117" s="313" t="e">
        <f>+BQ113*VLOOKUP($BI$12,#REF!,2,0)</f>
        <v>#REF!</v>
      </c>
      <c r="BR117" s="313" t="e">
        <f>+BR113*VLOOKUP($BI$12,#REF!,2,0)</f>
        <v>#REF!</v>
      </c>
      <c r="BS117" s="313" t="e">
        <f>+BS113*VLOOKUP($BS$12,#REF!,2,0)</f>
        <v>#REF!</v>
      </c>
      <c r="BT117" s="313" t="e">
        <f>+BT113*VLOOKUP($BS$12,#REF!,2,0)</f>
        <v>#REF!</v>
      </c>
      <c r="BU117" s="313" t="e">
        <f>+BU113*VLOOKUP($BS$12,#REF!,2,0)</f>
        <v>#REF!</v>
      </c>
      <c r="BV117" s="313" t="e">
        <f>+BV113*VLOOKUP($BS$12,#REF!,2,0)</f>
        <v>#REF!</v>
      </c>
      <c r="BW117" s="313" t="e">
        <f>+BW113*VLOOKUP($BS$12,#REF!,2,0)</f>
        <v>#REF!</v>
      </c>
      <c r="BX117" s="313" t="e">
        <f>+BX113*VLOOKUP($BS$12,#REF!,2,0)</f>
        <v>#REF!</v>
      </c>
      <c r="BY117" s="313" t="e">
        <f>+BY113*VLOOKUP($BS$12,#REF!,2,0)</f>
        <v>#REF!</v>
      </c>
      <c r="BZ117" s="313" t="e">
        <f>+BZ113*VLOOKUP($BS$12,#REF!,2,0)</f>
        <v>#REF!</v>
      </c>
      <c r="CA117" s="313" t="e">
        <f>+CA113*VLOOKUP($BS$12,#REF!,2,0)</f>
        <v>#REF!</v>
      </c>
      <c r="CB117" s="313" t="e">
        <f>+CB113*VLOOKUP($BS$12,#REF!,2,0)</f>
        <v>#REF!</v>
      </c>
      <c r="CC117" s="313" t="e">
        <f>+CC113*VLOOKUP($CC$12,#REF!,2,0)</f>
        <v>#REF!</v>
      </c>
      <c r="CD117" s="313" t="e">
        <f>+CD113*VLOOKUP($CC$12,#REF!,2,0)</f>
        <v>#REF!</v>
      </c>
      <c r="CE117" s="313" t="e">
        <f>+CE113*VLOOKUP($CC$12,#REF!,2,0)</f>
        <v>#REF!</v>
      </c>
      <c r="CF117" s="313" t="e">
        <f>+CF113*VLOOKUP($CC$12,#REF!,2,0)</f>
        <v>#REF!</v>
      </c>
      <c r="CG117" s="313" t="e">
        <f>+CG113*VLOOKUP($CC$12,#REF!,2,0)</f>
        <v>#REF!</v>
      </c>
      <c r="CH117" s="313" t="e">
        <f>+CH113*VLOOKUP($CC$12,#REF!,2,0)</f>
        <v>#REF!</v>
      </c>
      <c r="CI117" s="313" t="e">
        <f>+CI113*VLOOKUP($CC$12,#REF!,2,0)</f>
        <v>#REF!</v>
      </c>
      <c r="CJ117" s="313" t="e">
        <f>+CJ113*VLOOKUP($CC$12,#REF!,2,0)</f>
        <v>#REF!</v>
      </c>
      <c r="CK117" s="313" t="e">
        <f>+CK113*VLOOKUP($CC$12,#REF!,2,0)</f>
        <v>#REF!</v>
      </c>
      <c r="CL117" s="313" t="e">
        <f>+CL113*VLOOKUP($CC$12,#REF!,2,0)</f>
        <v>#REF!</v>
      </c>
      <c r="CM117" s="313" t="e">
        <f>+CM113*VLOOKUP($CM$12,#REF!,2,0)</f>
        <v>#REF!</v>
      </c>
      <c r="CN117" s="313" t="e">
        <f>+CN113*VLOOKUP($CM$12,#REF!,2,0)</f>
        <v>#REF!</v>
      </c>
      <c r="CO117" s="313" t="e">
        <f>+CO113*VLOOKUP($CM$12,#REF!,2,0)</f>
        <v>#REF!</v>
      </c>
      <c r="CP117" s="313" t="e">
        <f>+CP113*VLOOKUP($CM$12,#REF!,2,0)</f>
        <v>#REF!</v>
      </c>
      <c r="CQ117" s="313" t="e">
        <f>+CQ113*VLOOKUP($CM$12,#REF!,2,0)</f>
        <v>#REF!</v>
      </c>
      <c r="CR117" s="313" t="e">
        <f>+CR113*VLOOKUP($CM$12,#REF!,2,0)</f>
        <v>#REF!</v>
      </c>
      <c r="CS117" s="313" t="e">
        <f>+CS113*VLOOKUP($CM$12,#REF!,2,0)</f>
        <v>#REF!</v>
      </c>
      <c r="CT117" s="313" t="e">
        <f>+CT113*VLOOKUP($CM$12,#REF!,2,0)</f>
        <v>#REF!</v>
      </c>
      <c r="CU117" s="313" t="e">
        <f>+CU113*VLOOKUP($CM$12,#REF!,2,0)</f>
        <v>#REF!</v>
      </c>
      <c r="CV117" s="313" t="e">
        <f>+CV113*VLOOKUP($CM$12,#REF!,2,0)</f>
        <v>#REF!</v>
      </c>
      <c r="CW117" s="313" t="e">
        <f>+CW113*VLOOKUP($CW$12,#REF!,2,0)</f>
        <v>#REF!</v>
      </c>
      <c r="CX117" s="313" t="e">
        <f>+CX113*VLOOKUP($CW$12,#REF!,2,0)</f>
        <v>#REF!</v>
      </c>
      <c r="CY117" s="313" t="e">
        <f>+CY113*VLOOKUP($CW$12,#REF!,2,0)</f>
        <v>#REF!</v>
      </c>
      <c r="CZ117" s="313" t="e">
        <f>+CZ113*VLOOKUP($CW$12,#REF!,2,0)</f>
        <v>#REF!</v>
      </c>
      <c r="DA117" s="313" t="e">
        <f>+DA113*VLOOKUP($CW$12,#REF!,2,0)</f>
        <v>#REF!</v>
      </c>
      <c r="DB117" s="313" t="e">
        <f>+DB113*VLOOKUP($CW$12,#REF!,2,0)</f>
        <v>#REF!</v>
      </c>
      <c r="DC117" s="313" t="e">
        <f>+DC113*VLOOKUP($CW$12,#REF!,2,0)</f>
        <v>#REF!</v>
      </c>
      <c r="DD117" s="313" t="e">
        <f>+DD113*VLOOKUP($CW$12,#REF!,2,0)</f>
        <v>#REF!</v>
      </c>
      <c r="DE117" s="313" t="e">
        <f>+DE113*VLOOKUP($CW$12,#REF!,2,0)</f>
        <v>#REF!</v>
      </c>
      <c r="DF117" s="313" t="e">
        <f>+DF113*VLOOKUP($CW$12,#REF!,2,0)</f>
        <v>#REF!</v>
      </c>
      <c r="DG117" s="313" t="e">
        <f>+DG113*VLOOKUP($DG$12,#REF!,2,0)</f>
        <v>#REF!</v>
      </c>
      <c r="DH117" s="313" t="e">
        <f>+DH113*VLOOKUP($DG$12,#REF!,2,0)</f>
        <v>#REF!</v>
      </c>
      <c r="DI117" s="313" t="e">
        <f>+DI113*VLOOKUP($DG$12,#REF!,2,0)</f>
        <v>#REF!</v>
      </c>
      <c r="DJ117" s="313" t="e">
        <f>+DJ113*VLOOKUP($DG$12,#REF!,2,0)</f>
        <v>#REF!</v>
      </c>
      <c r="DK117" s="313" t="e">
        <f>+DK113*VLOOKUP($DG$12,#REF!,2,0)</f>
        <v>#REF!</v>
      </c>
      <c r="DL117" s="313" t="e">
        <f>+DL113*VLOOKUP($DG$12,#REF!,2,0)</f>
        <v>#REF!</v>
      </c>
      <c r="DM117" s="313" t="e">
        <f>+DM113*VLOOKUP($DG$12,#REF!,2,0)</f>
        <v>#REF!</v>
      </c>
      <c r="DN117" s="313" t="e">
        <f>+DN113*VLOOKUP($DG$12,#REF!,2,0)</f>
        <v>#REF!</v>
      </c>
      <c r="DO117" s="313" t="e">
        <f>+DO113*VLOOKUP($DG$12,#REF!,2,0)</f>
        <v>#REF!</v>
      </c>
      <c r="DP117" s="313" t="e">
        <f>+DP113*VLOOKUP($DG$12,#REF!,2,0)</f>
        <v>#REF!</v>
      </c>
      <c r="DQ117" s="313" t="e">
        <f>+DQ113*VLOOKUP($DQ$12,#REF!,2,0)</f>
        <v>#REF!</v>
      </c>
      <c r="DR117" s="313" t="e">
        <f>+DR113*VLOOKUP($DQ$12,#REF!,2,0)</f>
        <v>#REF!</v>
      </c>
      <c r="DS117" s="313" t="e">
        <f>+DS113*VLOOKUP($DQ$12,#REF!,2,0)</f>
        <v>#REF!</v>
      </c>
      <c r="DT117" s="313" t="e">
        <f>+DT113*VLOOKUP($DQ$12,#REF!,2,0)</f>
        <v>#REF!</v>
      </c>
      <c r="DU117" s="313" t="e">
        <f>+DU113*VLOOKUP($DQ$12,#REF!,2,0)</f>
        <v>#REF!</v>
      </c>
      <c r="DV117" s="313" t="e">
        <f>+DV113*VLOOKUP($DQ$12,#REF!,2,0)</f>
        <v>#REF!</v>
      </c>
      <c r="DW117" s="313" t="e">
        <f>+DW113*VLOOKUP($DQ$12,#REF!,2,0)</f>
        <v>#REF!</v>
      </c>
      <c r="DX117" s="313" t="e">
        <f>+DX113*VLOOKUP($DQ$12,#REF!,2,0)</f>
        <v>#REF!</v>
      </c>
      <c r="DY117" s="313" t="e">
        <f>+DY113*VLOOKUP($DQ$12,#REF!,2,0)</f>
        <v>#REF!</v>
      </c>
      <c r="DZ117" s="313" t="e">
        <f>+DZ113*VLOOKUP($DQ$12,#REF!,2,0)</f>
        <v>#REF!</v>
      </c>
      <c r="EA117" s="313" t="e">
        <f>+EA113*VLOOKUP($EA$12,#REF!,2,0)</f>
        <v>#REF!</v>
      </c>
      <c r="EB117" s="313" t="e">
        <f>+EB113*VLOOKUP($EA$12,#REF!,2,0)</f>
        <v>#REF!</v>
      </c>
      <c r="EC117" s="313" t="e">
        <f>+EC113*VLOOKUP($EA$12,#REF!,2,0)</f>
        <v>#REF!</v>
      </c>
      <c r="ED117" s="313" t="e">
        <f>+ED113*VLOOKUP($EA$12,#REF!,2,0)</f>
        <v>#REF!</v>
      </c>
      <c r="EE117" s="313" t="e">
        <f>+EE113*VLOOKUP($EA$12,#REF!,2,0)</f>
        <v>#REF!</v>
      </c>
      <c r="EF117" s="313" t="e">
        <f>+EF113*VLOOKUP($EA$12,#REF!,2,0)</f>
        <v>#REF!</v>
      </c>
      <c r="EG117" s="313" t="e">
        <f>+EG113*VLOOKUP($EA$12,#REF!,2,0)</f>
        <v>#REF!</v>
      </c>
      <c r="EH117" s="313" t="e">
        <f>+EH113*VLOOKUP($EA$12,#REF!,2,0)</f>
        <v>#REF!</v>
      </c>
      <c r="EI117" s="313" t="e">
        <f>+EI113*VLOOKUP($EA$12,#REF!,2,0)</f>
        <v>#REF!</v>
      </c>
      <c r="EJ117" s="313" t="e">
        <f>+EJ113*VLOOKUP($EA$12,#REF!,2,0)</f>
        <v>#REF!</v>
      </c>
      <c r="EK117" s="313" t="e">
        <f>+EK113*VLOOKUP($EK$12,#REF!,2,0)</f>
        <v>#REF!</v>
      </c>
      <c r="EL117" s="313" t="e">
        <f>+EL113*VLOOKUP($EK$12,#REF!,2,0)</f>
        <v>#REF!</v>
      </c>
      <c r="EM117" s="313" t="e">
        <f>+EM113*VLOOKUP($EK$12,#REF!,2,0)</f>
        <v>#REF!</v>
      </c>
      <c r="EN117" s="313" t="e">
        <f>+EN113*VLOOKUP($EK$12,#REF!,2,0)</f>
        <v>#REF!</v>
      </c>
      <c r="EO117" s="313" t="e">
        <f>+EO113*VLOOKUP($EK$12,#REF!,2,0)</f>
        <v>#REF!</v>
      </c>
      <c r="EP117" s="313" t="e">
        <f>+EP113*VLOOKUP($EK$12,#REF!,2,0)</f>
        <v>#REF!</v>
      </c>
      <c r="EQ117" s="313" t="e">
        <f>+EQ113*VLOOKUP($EK$12,#REF!,2,0)</f>
        <v>#REF!</v>
      </c>
      <c r="ER117" s="313" t="e">
        <f>+ER113*VLOOKUP($EK$12,#REF!,2,0)</f>
        <v>#REF!</v>
      </c>
      <c r="ES117" s="313" t="e">
        <f>+ES113*VLOOKUP($EK$12,#REF!,2,0)</f>
        <v>#REF!</v>
      </c>
      <c r="ET117" s="313" t="e">
        <f>+ET113*VLOOKUP($EK$12,#REF!,2,0)</f>
        <v>#REF!</v>
      </c>
      <c r="EU117" s="313" t="e">
        <f>+EU113*VLOOKUP($EU$12,#REF!,2,0)</f>
        <v>#REF!</v>
      </c>
      <c r="EV117" s="313" t="e">
        <f>+EV113*VLOOKUP($EU$12,#REF!,2,0)</f>
        <v>#REF!</v>
      </c>
      <c r="EW117" s="313" t="e">
        <f>+EW113*VLOOKUP($EU$12,#REF!,2,0)</f>
        <v>#REF!</v>
      </c>
      <c r="EX117" s="313" t="e">
        <f>+EX113*VLOOKUP($EU$12,#REF!,2,0)</f>
        <v>#REF!</v>
      </c>
      <c r="EY117" s="313" t="e">
        <f>+EY113*VLOOKUP($EU$12,#REF!,2,0)</f>
        <v>#REF!</v>
      </c>
      <c r="EZ117" s="313" t="e">
        <f>+EZ113*VLOOKUP($EU$12,#REF!,2,0)</f>
        <v>#REF!</v>
      </c>
      <c r="FA117" s="313" t="e">
        <f>+FA113*VLOOKUP($EU$12,#REF!,2,0)</f>
        <v>#REF!</v>
      </c>
      <c r="FB117" s="313" t="e">
        <f>+FB113*VLOOKUP($EU$12,#REF!,2,0)</f>
        <v>#REF!</v>
      </c>
      <c r="FC117" s="313" t="e">
        <f>+FC113*VLOOKUP($EU$12,#REF!,2,0)</f>
        <v>#REF!</v>
      </c>
      <c r="FD117" s="313" t="e">
        <f>+FD113*VLOOKUP($EU$12,#REF!,2,0)</f>
        <v>#REF!</v>
      </c>
      <c r="FE117" s="313" t="e">
        <f>+FE113*VLOOKUP($FE$12,#REF!,2,0)</f>
        <v>#REF!</v>
      </c>
      <c r="FF117" s="313" t="e">
        <f>+FF113*VLOOKUP($FE$12,#REF!,2,0)</f>
        <v>#REF!</v>
      </c>
      <c r="FG117" s="313" t="e">
        <f>+FG113*VLOOKUP($FE$12,#REF!,2,0)</f>
        <v>#REF!</v>
      </c>
      <c r="FH117" s="313" t="e">
        <f>+FH113*VLOOKUP($FE$12,#REF!,2,0)</f>
        <v>#REF!</v>
      </c>
      <c r="FI117" s="313" t="e">
        <f>+FI113*VLOOKUP($FE$12,#REF!,2,0)</f>
        <v>#REF!</v>
      </c>
      <c r="FJ117" s="313" t="e">
        <f>+FJ113*VLOOKUP($FE$12,#REF!,2,0)</f>
        <v>#REF!</v>
      </c>
      <c r="FK117" s="313" t="e">
        <f>+FK113*VLOOKUP($FE$12,#REF!,2,0)</f>
        <v>#REF!</v>
      </c>
      <c r="FL117" s="313" t="e">
        <f>+FL113*VLOOKUP($FE$12,#REF!,2,0)</f>
        <v>#REF!</v>
      </c>
      <c r="FM117" s="313" t="e">
        <f>+FM113*VLOOKUP($FE$12,#REF!,2,0)</f>
        <v>#REF!</v>
      </c>
      <c r="FN117" s="313" t="e">
        <f>+FN113*VLOOKUP($FE$12,#REF!,2,0)</f>
        <v>#REF!</v>
      </c>
      <c r="FO117" s="313" t="e">
        <f>+FO113*VLOOKUP($FO$12,#REF!,2,0)</f>
        <v>#REF!</v>
      </c>
      <c r="FP117" s="313" t="e">
        <f>+FP113*VLOOKUP($FO$12,#REF!,2,0)</f>
        <v>#REF!</v>
      </c>
      <c r="FQ117" s="313" t="e">
        <f>+FQ113*VLOOKUP($FO$12,#REF!,2,0)</f>
        <v>#REF!</v>
      </c>
      <c r="FR117" s="313" t="e">
        <f>+FR113*VLOOKUP($FO$12,#REF!,2,0)</f>
        <v>#REF!</v>
      </c>
      <c r="FS117" s="313" t="e">
        <f>+FS113*VLOOKUP($FO$12,#REF!,2,0)</f>
        <v>#REF!</v>
      </c>
      <c r="FT117" s="313" t="e">
        <f>+FT113*VLOOKUP($FO$12,#REF!,2,0)</f>
        <v>#REF!</v>
      </c>
      <c r="FU117" s="313" t="e">
        <f>+FU113*VLOOKUP($FO$12,#REF!,2,0)</f>
        <v>#REF!</v>
      </c>
      <c r="FV117" s="313" t="e">
        <f>+FV113*VLOOKUP($FO$12,#REF!,2,0)</f>
        <v>#REF!</v>
      </c>
      <c r="FW117" s="313" t="e">
        <f>+FW113*VLOOKUP($FO$12,#REF!,2,0)</f>
        <v>#REF!</v>
      </c>
      <c r="FX117" s="313" t="e">
        <f>+FX113*VLOOKUP($FO$12,#REF!,2,0)</f>
        <v>#REF!</v>
      </c>
      <c r="FY117" s="313" t="e">
        <f>+FY113*VLOOKUP($FY$12,#REF!,2,0)</f>
        <v>#REF!</v>
      </c>
      <c r="FZ117" s="313" t="e">
        <f>+FZ113*VLOOKUP($FY$12,#REF!,2,0)</f>
        <v>#REF!</v>
      </c>
      <c r="GA117" s="313" t="e">
        <f>+GA113*VLOOKUP($FY$12,#REF!,2,0)</f>
        <v>#REF!</v>
      </c>
      <c r="GB117" s="313" t="e">
        <f>+GB113*VLOOKUP($FY$12,#REF!,2,0)</f>
        <v>#REF!</v>
      </c>
      <c r="GC117" s="313" t="e">
        <f>+GC113*VLOOKUP($FY$12,#REF!,2,0)</f>
        <v>#REF!</v>
      </c>
      <c r="GD117" s="313" t="e">
        <f>+GD113*VLOOKUP($FY$12,#REF!,2,0)</f>
        <v>#REF!</v>
      </c>
      <c r="GE117" s="313" t="e">
        <f>+GE113*VLOOKUP($FY$12,#REF!,2,0)</f>
        <v>#REF!</v>
      </c>
      <c r="GF117" s="313" t="e">
        <f>+GF113*VLOOKUP($FY$12,#REF!,2,0)</f>
        <v>#REF!</v>
      </c>
      <c r="GG117" s="313" t="e">
        <f>+GG113*VLOOKUP($FY$12,#REF!,2,0)</f>
        <v>#REF!</v>
      </c>
      <c r="GH117" s="313" t="e">
        <f>+GH113*VLOOKUP($FY$12,#REF!,2,0)</f>
        <v>#REF!</v>
      </c>
      <c r="GI117" s="313" t="e">
        <f>+GI113*VLOOKUP($GI$12,#REF!,2,0)</f>
        <v>#REF!</v>
      </c>
      <c r="GJ117" s="313" t="e">
        <f>+GJ113*VLOOKUP($GI$12,#REF!,2,0)</f>
        <v>#REF!</v>
      </c>
      <c r="GK117" s="313" t="e">
        <f>+GK113*VLOOKUP($GI$12,#REF!,2,0)</f>
        <v>#REF!</v>
      </c>
      <c r="GL117" s="313" t="e">
        <f>+GL113*VLOOKUP($GI$12,#REF!,2,0)</f>
        <v>#REF!</v>
      </c>
      <c r="GM117" s="313" t="e">
        <f>+GM113*VLOOKUP($GI$12,#REF!,2,0)</f>
        <v>#REF!</v>
      </c>
      <c r="GN117" s="313" t="e">
        <f>+GN113*VLOOKUP($GI$12,#REF!,2,0)</f>
        <v>#REF!</v>
      </c>
      <c r="GO117" s="313" t="e">
        <f>+GO113*VLOOKUP($GI$12,#REF!,2,0)</f>
        <v>#REF!</v>
      </c>
      <c r="GP117" s="313" t="e">
        <f>+GP113*VLOOKUP($GI$12,#REF!,2,0)</f>
        <v>#REF!</v>
      </c>
      <c r="GQ117" s="313" t="e">
        <f>+GQ113*VLOOKUP($GI$12,#REF!,2,0)</f>
        <v>#REF!</v>
      </c>
      <c r="GR117" s="313" t="e">
        <f>+GR113*VLOOKUP($GI$12,#REF!,2,0)</f>
        <v>#REF!</v>
      </c>
      <c r="GS117" s="313" t="e">
        <f>+GS113*VLOOKUP($GS$12,#REF!,2,0)</f>
        <v>#REF!</v>
      </c>
      <c r="GT117" s="313" t="e">
        <f>+GT113*VLOOKUP($GS$12,#REF!,2,0)</f>
        <v>#REF!</v>
      </c>
      <c r="GU117" s="313" t="e">
        <f>+GU113*VLOOKUP($GS$12,#REF!,2,0)</f>
        <v>#REF!</v>
      </c>
      <c r="GV117" s="313" t="e">
        <f>+GV113*VLOOKUP($GS$12,#REF!,2,0)</f>
        <v>#REF!</v>
      </c>
      <c r="GW117" s="313" t="e">
        <f>+GW113*VLOOKUP($GS$12,#REF!,2,0)</f>
        <v>#REF!</v>
      </c>
      <c r="GX117" s="313" t="e">
        <f>+GX113*VLOOKUP($GS$12,#REF!,2,0)</f>
        <v>#REF!</v>
      </c>
      <c r="GY117" s="313" t="e">
        <f>+GY113*VLOOKUP($GS$12,#REF!,2,0)</f>
        <v>#REF!</v>
      </c>
      <c r="GZ117" s="313" t="e">
        <f>+GZ113*VLOOKUP($GS$12,#REF!,2,0)</f>
        <v>#REF!</v>
      </c>
      <c r="HA117" s="313" t="e">
        <f>+HA113*VLOOKUP($GS$12,#REF!,2,0)</f>
        <v>#REF!</v>
      </c>
      <c r="HB117" s="313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3" t="e">
        <f t="shared" si="114"/>
        <v>#REF!</v>
      </c>
      <c r="HQ117" s="326"/>
      <c r="HR117" s="33"/>
      <c r="HS117" s="102"/>
      <c r="HT117" s="33"/>
      <c r="HV117" s="314"/>
      <c r="HW117" s="314"/>
      <c r="HX117" s="314"/>
      <c r="HY117" s="314"/>
      <c r="HZ117" s="314"/>
      <c r="IA117" s="314"/>
      <c r="IB117" s="314"/>
      <c r="IC117" s="314"/>
      <c r="ID117" s="314"/>
      <c r="IE117" s="314"/>
    </row>
    <row r="118" spans="2:240" s="11" customFormat="1" ht="28.15" hidden="1" customHeight="1">
      <c r="B118" s="833" t="s">
        <v>902</v>
      </c>
      <c r="C118" s="834"/>
      <c r="D118" s="834"/>
      <c r="E118" s="834"/>
      <c r="F118" s="834"/>
      <c r="G118" s="834"/>
      <c r="H118" s="834"/>
      <c r="I118" s="835"/>
      <c r="J118" s="312" t="s">
        <v>10</v>
      </c>
      <c r="K118" s="313" t="e">
        <f>+K114*VLOOKUP($K$12,#REF!,2,0)</f>
        <v>#REF!</v>
      </c>
      <c r="L118" s="313" t="e">
        <f>+L114*VLOOKUP($K$12,#REF!,2,0)</f>
        <v>#REF!</v>
      </c>
      <c r="M118" s="313" t="e">
        <f>+M114*VLOOKUP($K$12,#REF!,2,0)</f>
        <v>#REF!</v>
      </c>
      <c r="N118" s="313" t="e">
        <f>+N114*VLOOKUP($K$12,#REF!,2,0)</f>
        <v>#REF!</v>
      </c>
      <c r="O118" s="313" t="e">
        <f>+O114*VLOOKUP($K$12,#REF!,2,0)</f>
        <v>#REF!</v>
      </c>
      <c r="P118" s="313" t="e">
        <f>+P114*VLOOKUP($K$12,#REF!,2,0)</f>
        <v>#REF!</v>
      </c>
      <c r="Q118" s="313" t="e">
        <f>+Q114*VLOOKUP($K$12,#REF!,2,0)</f>
        <v>#REF!</v>
      </c>
      <c r="R118" s="313" t="e">
        <f>+R114*VLOOKUP($K$12,#REF!,2,0)</f>
        <v>#REF!</v>
      </c>
      <c r="S118" s="313" t="e">
        <f>+S114*VLOOKUP($K$12,#REF!,2,0)</f>
        <v>#REF!</v>
      </c>
      <c r="T118" s="313" t="e">
        <f>+T114*VLOOKUP($K$12,#REF!,2,0)</f>
        <v>#REF!</v>
      </c>
      <c r="U118" s="313" t="e">
        <f>+U114*VLOOKUP($U$12,#REF!,2,0)</f>
        <v>#REF!</v>
      </c>
      <c r="V118" s="313" t="e">
        <f>+V114*VLOOKUP($U$12,#REF!,2,0)</f>
        <v>#REF!</v>
      </c>
      <c r="W118" s="313" t="e">
        <f>+W114*VLOOKUP($U$12,#REF!,2,0)</f>
        <v>#REF!</v>
      </c>
      <c r="X118" s="313" t="e">
        <f>+X114*VLOOKUP($U$12,#REF!,2,0)</f>
        <v>#REF!</v>
      </c>
      <c r="Y118" s="313" t="e">
        <f>+Y114*VLOOKUP($U$12,#REF!,2,0)</f>
        <v>#REF!</v>
      </c>
      <c r="Z118" s="313" t="e">
        <f>+Z114*VLOOKUP($U$12,#REF!,2,0)</f>
        <v>#REF!</v>
      </c>
      <c r="AA118" s="313" t="e">
        <f>+AA114*VLOOKUP($U$12,#REF!,2,0)</f>
        <v>#REF!</v>
      </c>
      <c r="AB118" s="313" t="e">
        <f>+AB114*VLOOKUP($U$12,#REF!,2,0)</f>
        <v>#REF!</v>
      </c>
      <c r="AC118" s="313" t="e">
        <f>+AC114*VLOOKUP($U$12,#REF!,2,0)</f>
        <v>#REF!</v>
      </c>
      <c r="AD118" s="313" t="e">
        <f>+AD114*VLOOKUP($U$12,#REF!,2,0)</f>
        <v>#REF!</v>
      </c>
      <c r="AE118" s="313" t="e">
        <f>+AE114*VLOOKUP($AE$12,#REF!,2,0)</f>
        <v>#REF!</v>
      </c>
      <c r="AF118" s="313" t="e">
        <f>+AF114*VLOOKUP($AE$12,#REF!,2,0)</f>
        <v>#REF!</v>
      </c>
      <c r="AG118" s="313" t="e">
        <f>+AG114*VLOOKUP($AE$12,#REF!,2,0)</f>
        <v>#REF!</v>
      </c>
      <c r="AH118" s="313" t="e">
        <f>+AH114*VLOOKUP($AE$12,#REF!,2,0)</f>
        <v>#REF!</v>
      </c>
      <c r="AI118" s="313" t="e">
        <f>+AI114*VLOOKUP($AE$12,#REF!,2,0)</f>
        <v>#REF!</v>
      </c>
      <c r="AJ118" s="313" t="e">
        <f>+AJ114*VLOOKUP($AE$12,#REF!,2,0)</f>
        <v>#REF!</v>
      </c>
      <c r="AK118" s="313" t="e">
        <f>+AK114*VLOOKUP($AE$12,#REF!,2,0)</f>
        <v>#REF!</v>
      </c>
      <c r="AL118" s="313" t="e">
        <f>+AL114*VLOOKUP($AE$12,#REF!,2,0)</f>
        <v>#REF!</v>
      </c>
      <c r="AM118" s="313" t="e">
        <f>+AM114*VLOOKUP($AE$12,#REF!,2,0)</f>
        <v>#REF!</v>
      </c>
      <c r="AN118" s="313" t="e">
        <f>+AN114*VLOOKUP($AE$12,#REF!,2,0)</f>
        <v>#REF!</v>
      </c>
      <c r="AO118" s="313" t="e">
        <f>+AO114*VLOOKUP($AO$12,#REF!,2,0)</f>
        <v>#REF!</v>
      </c>
      <c r="AP118" s="313" t="e">
        <f>+AP114*VLOOKUP($AO$12,#REF!,2,0)</f>
        <v>#REF!</v>
      </c>
      <c r="AQ118" s="313" t="e">
        <f>+AQ114*VLOOKUP($AO$12,#REF!,2,0)</f>
        <v>#REF!</v>
      </c>
      <c r="AR118" s="313" t="e">
        <f>+AR114*VLOOKUP($AO$12,#REF!,2,0)</f>
        <v>#REF!</v>
      </c>
      <c r="AS118" s="313" t="e">
        <f>+AS114*VLOOKUP($AO$12,#REF!,2,0)</f>
        <v>#REF!</v>
      </c>
      <c r="AT118" s="313" t="e">
        <f>+AT114*VLOOKUP($AO$12,#REF!,2,0)</f>
        <v>#REF!</v>
      </c>
      <c r="AU118" s="313" t="e">
        <f>+AU114*VLOOKUP($AO$12,#REF!,2,0)</f>
        <v>#REF!</v>
      </c>
      <c r="AV118" s="313" t="e">
        <f>+AV114*VLOOKUP($AO$12,#REF!,2,0)</f>
        <v>#REF!</v>
      </c>
      <c r="AW118" s="313" t="e">
        <f>+AW114*VLOOKUP($AO$12,#REF!,2,0)</f>
        <v>#REF!</v>
      </c>
      <c r="AX118" s="313" t="e">
        <f>+AX114*VLOOKUP($AO$12,#REF!,2,0)</f>
        <v>#REF!</v>
      </c>
      <c r="AY118" s="313" t="e">
        <f>+AY114*VLOOKUP($AY$12,#REF!,2,0)</f>
        <v>#REF!</v>
      </c>
      <c r="AZ118" s="313" t="e">
        <f>+AZ114*VLOOKUP($AY$12,#REF!,2,0)</f>
        <v>#REF!</v>
      </c>
      <c r="BA118" s="313" t="e">
        <f>+BA114*VLOOKUP($AY$12,#REF!,2,0)</f>
        <v>#REF!</v>
      </c>
      <c r="BB118" s="313" t="e">
        <f>+BB114*VLOOKUP($AY$12,#REF!,2,0)</f>
        <v>#REF!</v>
      </c>
      <c r="BC118" s="313" t="e">
        <f>+BC114*VLOOKUP($AY$12,#REF!,2,0)</f>
        <v>#REF!</v>
      </c>
      <c r="BD118" s="313" t="e">
        <f>+BD114*VLOOKUP($AY$12,#REF!,2,0)</f>
        <v>#REF!</v>
      </c>
      <c r="BE118" s="313" t="e">
        <f>+BE114*VLOOKUP($AY$12,#REF!,2,0)</f>
        <v>#REF!</v>
      </c>
      <c r="BF118" s="313" t="e">
        <f>+BF114*VLOOKUP($AY$12,#REF!,2,0)</f>
        <v>#REF!</v>
      </c>
      <c r="BG118" s="313" t="e">
        <f>+BG114*VLOOKUP($AY$12,#REF!,2,0)</f>
        <v>#REF!</v>
      </c>
      <c r="BH118" s="313" t="e">
        <f>+BH114*VLOOKUP($AY$12,#REF!,2,0)</f>
        <v>#REF!</v>
      </c>
      <c r="BI118" s="313" t="e">
        <f>+BI114*VLOOKUP($BI$12,#REF!,2,0)</f>
        <v>#REF!</v>
      </c>
      <c r="BJ118" s="313" t="e">
        <f>+BJ114*VLOOKUP($BI$12,#REF!,2,0)</f>
        <v>#REF!</v>
      </c>
      <c r="BK118" s="313" t="e">
        <f>+BK114*VLOOKUP($BI$12,#REF!,2,0)</f>
        <v>#REF!</v>
      </c>
      <c r="BL118" s="313" t="e">
        <f>+BL114*VLOOKUP($BI$12,#REF!,2,0)</f>
        <v>#REF!</v>
      </c>
      <c r="BM118" s="313" t="e">
        <f>+BM114*VLOOKUP($BI$12,#REF!,2,0)</f>
        <v>#REF!</v>
      </c>
      <c r="BN118" s="313" t="e">
        <f>+BN114*VLOOKUP($BI$12,#REF!,2,0)</f>
        <v>#REF!</v>
      </c>
      <c r="BO118" s="313" t="e">
        <f>+BO114*VLOOKUP($BI$12,#REF!,2,0)</f>
        <v>#REF!</v>
      </c>
      <c r="BP118" s="313" t="e">
        <f>+BP114*VLOOKUP($BI$12,#REF!,2,0)</f>
        <v>#REF!</v>
      </c>
      <c r="BQ118" s="313" t="e">
        <f>+BQ114*VLOOKUP($BI$12,#REF!,2,0)</f>
        <v>#REF!</v>
      </c>
      <c r="BR118" s="313" t="e">
        <f>+BR114*VLOOKUP($BI$12,#REF!,2,0)</f>
        <v>#REF!</v>
      </c>
      <c r="BS118" s="313" t="e">
        <f>+BS114*VLOOKUP($BS$12,#REF!,2,0)</f>
        <v>#REF!</v>
      </c>
      <c r="BT118" s="313" t="e">
        <f>+BT114*VLOOKUP($BS$12,#REF!,2,0)</f>
        <v>#REF!</v>
      </c>
      <c r="BU118" s="313" t="e">
        <f>+BU114*VLOOKUP($BS$12,#REF!,2,0)</f>
        <v>#REF!</v>
      </c>
      <c r="BV118" s="313" t="e">
        <f>+BV114*VLOOKUP($BS$12,#REF!,2,0)</f>
        <v>#REF!</v>
      </c>
      <c r="BW118" s="313" t="e">
        <f>+BW114*VLOOKUP($BS$12,#REF!,2,0)</f>
        <v>#REF!</v>
      </c>
      <c r="BX118" s="313" t="e">
        <f>+BX114*VLOOKUP($BS$12,#REF!,2,0)</f>
        <v>#REF!</v>
      </c>
      <c r="BY118" s="313" t="e">
        <f>+BY114*VLOOKUP($BS$12,#REF!,2,0)</f>
        <v>#REF!</v>
      </c>
      <c r="BZ118" s="313" t="e">
        <f>+BZ114*VLOOKUP($BS$12,#REF!,2,0)</f>
        <v>#REF!</v>
      </c>
      <c r="CA118" s="313" t="e">
        <f>+CA114*VLOOKUP($BS$12,#REF!,2,0)</f>
        <v>#REF!</v>
      </c>
      <c r="CB118" s="313" t="e">
        <f>+CB114*VLOOKUP($BS$12,#REF!,2,0)</f>
        <v>#REF!</v>
      </c>
      <c r="CC118" s="313" t="e">
        <f>+CC114*VLOOKUP($CC$12,#REF!,2,0)</f>
        <v>#REF!</v>
      </c>
      <c r="CD118" s="313" t="e">
        <f>+CD114*VLOOKUP($CC$12,#REF!,2,0)</f>
        <v>#REF!</v>
      </c>
      <c r="CE118" s="313" t="e">
        <f>+CE114*VLOOKUP($CC$12,#REF!,2,0)</f>
        <v>#REF!</v>
      </c>
      <c r="CF118" s="313" t="e">
        <f>+CF114*VLOOKUP($CC$12,#REF!,2,0)</f>
        <v>#REF!</v>
      </c>
      <c r="CG118" s="313" t="e">
        <f>+CG114*VLOOKUP($CC$12,#REF!,2,0)</f>
        <v>#REF!</v>
      </c>
      <c r="CH118" s="313" t="e">
        <f>+CH114*VLOOKUP($CC$12,#REF!,2,0)</f>
        <v>#REF!</v>
      </c>
      <c r="CI118" s="313" t="e">
        <f>+CI114*VLOOKUP($CC$12,#REF!,2,0)</f>
        <v>#REF!</v>
      </c>
      <c r="CJ118" s="313" t="e">
        <f>+CJ114*VLOOKUP($CC$12,#REF!,2,0)</f>
        <v>#REF!</v>
      </c>
      <c r="CK118" s="313" t="e">
        <f>+CK114*VLOOKUP($CC$12,#REF!,2,0)</f>
        <v>#REF!</v>
      </c>
      <c r="CL118" s="313" t="e">
        <f>+CL114*VLOOKUP($CC$12,#REF!,2,0)</f>
        <v>#REF!</v>
      </c>
      <c r="CM118" s="313" t="e">
        <f>+CM114*VLOOKUP($CM$12,#REF!,2,0)</f>
        <v>#REF!</v>
      </c>
      <c r="CN118" s="313" t="e">
        <f>+CN114*VLOOKUP($CM$12,#REF!,2,0)</f>
        <v>#REF!</v>
      </c>
      <c r="CO118" s="313" t="e">
        <f>+CO114*VLOOKUP($CM$12,#REF!,2,0)</f>
        <v>#REF!</v>
      </c>
      <c r="CP118" s="313" t="e">
        <f>+CP114*VLOOKUP($CM$12,#REF!,2,0)</f>
        <v>#REF!</v>
      </c>
      <c r="CQ118" s="313" t="e">
        <f>+CQ114*VLOOKUP($CM$12,#REF!,2,0)</f>
        <v>#REF!</v>
      </c>
      <c r="CR118" s="313" t="e">
        <f>+CR114*VLOOKUP($CM$12,#REF!,2,0)</f>
        <v>#REF!</v>
      </c>
      <c r="CS118" s="313" t="e">
        <f>+CS114*VLOOKUP($CM$12,#REF!,2,0)</f>
        <v>#REF!</v>
      </c>
      <c r="CT118" s="313" t="e">
        <f>+CT114*VLOOKUP($CM$12,#REF!,2,0)</f>
        <v>#REF!</v>
      </c>
      <c r="CU118" s="313" t="e">
        <f>+CU114*VLOOKUP($CM$12,#REF!,2,0)</f>
        <v>#REF!</v>
      </c>
      <c r="CV118" s="313" t="e">
        <f>+CV114*VLOOKUP($CM$12,#REF!,2,0)</f>
        <v>#REF!</v>
      </c>
      <c r="CW118" s="313" t="e">
        <f>+CW114*VLOOKUP($CW$12,#REF!,2,0)</f>
        <v>#REF!</v>
      </c>
      <c r="CX118" s="313" t="e">
        <f>+CX114*VLOOKUP($CW$12,#REF!,2,0)</f>
        <v>#REF!</v>
      </c>
      <c r="CY118" s="313" t="e">
        <f>+CY114*VLOOKUP($CW$12,#REF!,2,0)</f>
        <v>#REF!</v>
      </c>
      <c r="CZ118" s="313" t="e">
        <f>+CZ114*VLOOKUP($CW$12,#REF!,2,0)</f>
        <v>#REF!</v>
      </c>
      <c r="DA118" s="313" t="e">
        <f>+DA114*VLOOKUP($CW$12,#REF!,2,0)</f>
        <v>#REF!</v>
      </c>
      <c r="DB118" s="313" t="e">
        <f>+DB114*VLOOKUP($CW$12,#REF!,2,0)</f>
        <v>#REF!</v>
      </c>
      <c r="DC118" s="313" t="e">
        <f>+DC114*VLOOKUP($CW$12,#REF!,2,0)</f>
        <v>#REF!</v>
      </c>
      <c r="DD118" s="313" t="e">
        <f>+DD114*VLOOKUP($CW$12,#REF!,2,0)</f>
        <v>#REF!</v>
      </c>
      <c r="DE118" s="313" t="e">
        <f>+DE114*VLOOKUP($CW$12,#REF!,2,0)</f>
        <v>#REF!</v>
      </c>
      <c r="DF118" s="313" t="e">
        <f>+DF114*VLOOKUP($CW$12,#REF!,2,0)</f>
        <v>#REF!</v>
      </c>
      <c r="DG118" s="313" t="e">
        <f>+DG114*VLOOKUP($DG$12,#REF!,2,0)</f>
        <v>#REF!</v>
      </c>
      <c r="DH118" s="313" t="e">
        <f>+DH114*VLOOKUP($DG$12,#REF!,2,0)</f>
        <v>#REF!</v>
      </c>
      <c r="DI118" s="313" t="e">
        <f>+DI114*VLOOKUP($DG$12,#REF!,2,0)</f>
        <v>#REF!</v>
      </c>
      <c r="DJ118" s="313" t="e">
        <f>+DJ114*VLOOKUP($DG$12,#REF!,2,0)</f>
        <v>#REF!</v>
      </c>
      <c r="DK118" s="313" t="e">
        <f>+DK114*VLOOKUP($DG$12,#REF!,2,0)</f>
        <v>#REF!</v>
      </c>
      <c r="DL118" s="313" t="e">
        <f>+DL114*VLOOKUP($DG$12,#REF!,2,0)</f>
        <v>#REF!</v>
      </c>
      <c r="DM118" s="313" t="e">
        <f>+DM114*VLOOKUP($DG$12,#REF!,2,0)</f>
        <v>#REF!</v>
      </c>
      <c r="DN118" s="313" t="e">
        <f>+DN114*VLOOKUP($DG$12,#REF!,2,0)</f>
        <v>#REF!</v>
      </c>
      <c r="DO118" s="313" t="e">
        <f>+DO114*VLOOKUP($DG$12,#REF!,2,0)</f>
        <v>#REF!</v>
      </c>
      <c r="DP118" s="313" t="e">
        <f>+DP114*VLOOKUP($DG$12,#REF!,2,0)</f>
        <v>#REF!</v>
      </c>
      <c r="DQ118" s="313" t="e">
        <f>+DQ114*VLOOKUP($DQ$12,#REF!,2,0)</f>
        <v>#REF!</v>
      </c>
      <c r="DR118" s="313" t="e">
        <f>+DR114*VLOOKUP($DQ$12,#REF!,2,0)</f>
        <v>#REF!</v>
      </c>
      <c r="DS118" s="313" t="e">
        <f>+DS114*VLOOKUP($DQ$12,#REF!,2,0)</f>
        <v>#REF!</v>
      </c>
      <c r="DT118" s="313" t="e">
        <f>+DT114*VLOOKUP($DQ$12,#REF!,2,0)</f>
        <v>#REF!</v>
      </c>
      <c r="DU118" s="313" t="e">
        <f>+DU114*VLOOKUP($DQ$12,#REF!,2,0)</f>
        <v>#REF!</v>
      </c>
      <c r="DV118" s="313" t="e">
        <f>+DV114*VLOOKUP($DQ$12,#REF!,2,0)</f>
        <v>#REF!</v>
      </c>
      <c r="DW118" s="313" t="e">
        <f>+DW114*VLOOKUP($DQ$12,#REF!,2,0)</f>
        <v>#REF!</v>
      </c>
      <c r="DX118" s="313" t="e">
        <f>+DX114*VLOOKUP($DQ$12,#REF!,2,0)</f>
        <v>#REF!</v>
      </c>
      <c r="DY118" s="313" t="e">
        <f>+DY114*VLOOKUP($DQ$12,#REF!,2,0)</f>
        <v>#REF!</v>
      </c>
      <c r="DZ118" s="313" t="e">
        <f>+DZ114*VLOOKUP($DQ$12,#REF!,2,0)</f>
        <v>#REF!</v>
      </c>
      <c r="EA118" s="313" t="e">
        <f>+EA114*VLOOKUP($EA$12,#REF!,2,0)</f>
        <v>#REF!</v>
      </c>
      <c r="EB118" s="313" t="e">
        <f>+EB114*VLOOKUP($EA$12,#REF!,2,0)</f>
        <v>#REF!</v>
      </c>
      <c r="EC118" s="313" t="e">
        <f>+EC114*VLOOKUP($EA$12,#REF!,2,0)</f>
        <v>#REF!</v>
      </c>
      <c r="ED118" s="313" t="e">
        <f>+ED114*VLOOKUP($EA$12,#REF!,2,0)</f>
        <v>#REF!</v>
      </c>
      <c r="EE118" s="313" t="e">
        <f>+EE114*VLOOKUP($EA$12,#REF!,2,0)</f>
        <v>#REF!</v>
      </c>
      <c r="EF118" s="313" t="e">
        <f>+EF114*VLOOKUP($EA$12,#REF!,2,0)</f>
        <v>#REF!</v>
      </c>
      <c r="EG118" s="313" t="e">
        <f>+EG114*VLOOKUP($EA$12,#REF!,2,0)</f>
        <v>#REF!</v>
      </c>
      <c r="EH118" s="313" t="e">
        <f>+EH114*VLOOKUP($EA$12,#REF!,2,0)</f>
        <v>#REF!</v>
      </c>
      <c r="EI118" s="313" t="e">
        <f>+EI114*VLOOKUP($EA$12,#REF!,2,0)</f>
        <v>#REF!</v>
      </c>
      <c r="EJ118" s="313" t="e">
        <f>+EJ114*VLOOKUP($EA$12,#REF!,2,0)</f>
        <v>#REF!</v>
      </c>
      <c r="EK118" s="313" t="e">
        <f>+EK114*VLOOKUP($EK$12,#REF!,2,0)</f>
        <v>#REF!</v>
      </c>
      <c r="EL118" s="313" t="e">
        <f>+EL114*VLOOKUP($EK$12,#REF!,2,0)</f>
        <v>#REF!</v>
      </c>
      <c r="EM118" s="313" t="e">
        <f>+EM114*VLOOKUP($EK$12,#REF!,2,0)</f>
        <v>#REF!</v>
      </c>
      <c r="EN118" s="313" t="e">
        <f>+EN114*VLOOKUP($EK$12,#REF!,2,0)</f>
        <v>#REF!</v>
      </c>
      <c r="EO118" s="313" t="e">
        <f>+EO114*VLOOKUP($EK$12,#REF!,2,0)</f>
        <v>#REF!</v>
      </c>
      <c r="EP118" s="313" t="e">
        <f>+EP114*VLOOKUP($EK$12,#REF!,2,0)</f>
        <v>#REF!</v>
      </c>
      <c r="EQ118" s="313" t="e">
        <f>+EQ114*VLOOKUP($EK$12,#REF!,2,0)</f>
        <v>#REF!</v>
      </c>
      <c r="ER118" s="313" t="e">
        <f>+ER114*VLOOKUP($EK$12,#REF!,2,0)</f>
        <v>#REF!</v>
      </c>
      <c r="ES118" s="313" t="e">
        <f>+ES114*VLOOKUP($EK$12,#REF!,2,0)</f>
        <v>#REF!</v>
      </c>
      <c r="ET118" s="313" t="e">
        <f>+ET114*VLOOKUP($EK$12,#REF!,2,0)</f>
        <v>#REF!</v>
      </c>
      <c r="EU118" s="313" t="e">
        <f>+EU114*VLOOKUP($EU$12,#REF!,2,0)</f>
        <v>#REF!</v>
      </c>
      <c r="EV118" s="313" t="e">
        <f>+EV114*VLOOKUP($EU$12,#REF!,2,0)</f>
        <v>#REF!</v>
      </c>
      <c r="EW118" s="313" t="e">
        <f>+EW114*VLOOKUP($EU$12,#REF!,2,0)</f>
        <v>#REF!</v>
      </c>
      <c r="EX118" s="313" t="e">
        <f>+EX114*VLOOKUP($EU$12,#REF!,2,0)</f>
        <v>#REF!</v>
      </c>
      <c r="EY118" s="313" t="e">
        <f>+EY114*VLOOKUP($EU$12,#REF!,2,0)</f>
        <v>#REF!</v>
      </c>
      <c r="EZ118" s="313" t="e">
        <f>+EZ114*VLOOKUP($EU$12,#REF!,2,0)</f>
        <v>#REF!</v>
      </c>
      <c r="FA118" s="313" t="e">
        <f>+FA114*VLOOKUP($EU$12,#REF!,2,0)</f>
        <v>#REF!</v>
      </c>
      <c r="FB118" s="313" t="e">
        <f>+FB114*VLOOKUP($EU$12,#REF!,2,0)</f>
        <v>#REF!</v>
      </c>
      <c r="FC118" s="313" t="e">
        <f>+FC114*VLOOKUP($EU$12,#REF!,2,0)</f>
        <v>#REF!</v>
      </c>
      <c r="FD118" s="313" t="e">
        <f>+FD114*VLOOKUP($EU$12,#REF!,2,0)</f>
        <v>#REF!</v>
      </c>
      <c r="FE118" s="313" t="e">
        <f>+FE114*VLOOKUP($FE$12,#REF!,2,0)</f>
        <v>#REF!</v>
      </c>
      <c r="FF118" s="313" t="e">
        <f>+FF114*VLOOKUP($FE$12,#REF!,2,0)</f>
        <v>#REF!</v>
      </c>
      <c r="FG118" s="313" t="e">
        <f>+FG114*VLOOKUP($FE$12,#REF!,2,0)</f>
        <v>#REF!</v>
      </c>
      <c r="FH118" s="313" t="e">
        <f>+FH114*VLOOKUP($FE$12,#REF!,2,0)</f>
        <v>#REF!</v>
      </c>
      <c r="FI118" s="313" t="e">
        <f>+FI114*VLOOKUP($FE$12,#REF!,2,0)</f>
        <v>#REF!</v>
      </c>
      <c r="FJ118" s="313" t="e">
        <f>+FJ114*VLOOKUP($FE$12,#REF!,2,0)</f>
        <v>#REF!</v>
      </c>
      <c r="FK118" s="313" t="e">
        <f>+FK114*VLOOKUP($FE$12,#REF!,2,0)</f>
        <v>#REF!</v>
      </c>
      <c r="FL118" s="313" t="e">
        <f>+FL114*VLOOKUP($FE$12,#REF!,2,0)</f>
        <v>#REF!</v>
      </c>
      <c r="FM118" s="313" t="e">
        <f>+FM114*VLOOKUP($FE$12,#REF!,2,0)</f>
        <v>#REF!</v>
      </c>
      <c r="FN118" s="313" t="e">
        <f>+FN114*VLOOKUP($FE$12,#REF!,2,0)</f>
        <v>#REF!</v>
      </c>
      <c r="FO118" s="313" t="e">
        <f>+FO114*VLOOKUP($FO$12,#REF!,2,0)</f>
        <v>#REF!</v>
      </c>
      <c r="FP118" s="313" t="e">
        <f>+FP114*VLOOKUP($FO$12,#REF!,2,0)</f>
        <v>#REF!</v>
      </c>
      <c r="FQ118" s="313" t="e">
        <f>+FQ114*VLOOKUP($FO$12,#REF!,2,0)</f>
        <v>#REF!</v>
      </c>
      <c r="FR118" s="313" t="e">
        <f>+FR114*VLOOKUP($FO$12,#REF!,2,0)</f>
        <v>#REF!</v>
      </c>
      <c r="FS118" s="313" t="e">
        <f>+FS114*VLOOKUP($FO$12,#REF!,2,0)</f>
        <v>#REF!</v>
      </c>
      <c r="FT118" s="313" t="e">
        <f>+FT114*VLOOKUP($FO$12,#REF!,2,0)</f>
        <v>#REF!</v>
      </c>
      <c r="FU118" s="313" t="e">
        <f>+FU114*VLOOKUP($FO$12,#REF!,2,0)</f>
        <v>#REF!</v>
      </c>
      <c r="FV118" s="313" t="e">
        <f>+FV114*VLOOKUP($FO$12,#REF!,2,0)</f>
        <v>#REF!</v>
      </c>
      <c r="FW118" s="313" t="e">
        <f>+FW114*VLOOKUP($FO$12,#REF!,2,0)</f>
        <v>#REF!</v>
      </c>
      <c r="FX118" s="313" t="e">
        <f>+FX114*VLOOKUP($FO$12,#REF!,2,0)</f>
        <v>#REF!</v>
      </c>
      <c r="FY118" s="313" t="e">
        <f>+FY114*VLOOKUP($FY$12,#REF!,2,0)</f>
        <v>#REF!</v>
      </c>
      <c r="FZ118" s="313" t="e">
        <f>+FZ114*VLOOKUP($FY$12,#REF!,2,0)</f>
        <v>#REF!</v>
      </c>
      <c r="GA118" s="313" t="e">
        <f>+GA114*VLOOKUP($FY$12,#REF!,2,0)</f>
        <v>#REF!</v>
      </c>
      <c r="GB118" s="313" t="e">
        <f>+GB114*VLOOKUP($FY$12,#REF!,2,0)</f>
        <v>#REF!</v>
      </c>
      <c r="GC118" s="313" t="e">
        <f>+GC114*VLOOKUP($FY$12,#REF!,2,0)</f>
        <v>#REF!</v>
      </c>
      <c r="GD118" s="313" t="e">
        <f>+GD114*VLOOKUP($FY$12,#REF!,2,0)</f>
        <v>#REF!</v>
      </c>
      <c r="GE118" s="313" t="e">
        <f>+GE114*VLOOKUP($FY$12,#REF!,2,0)</f>
        <v>#REF!</v>
      </c>
      <c r="GF118" s="313" t="e">
        <f>+GF114*VLOOKUP($FY$12,#REF!,2,0)</f>
        <v>#REF!</v>
      </c>
      <c r="GG118" s="313" t="e">
        <f>+GG114*VLOOKUP($FY$12,#REF!,2,0)</f>
        <v>#REF!</v>
      </c>
      <c r="GH118" s="313" t="e">
        <f>+GH114*VLOOKUP($FY$12,#REF!,2,0)</f>
        <v>#REF!</v>
      </c>
      <c r="GI118" s="313" t="e">
        <f>+GI114*VLOOKUP($GI$12,#REF!,2,0)</f>
        <v>#REF!</v>
      </c>
      <c r="GJ118" s="313" t="e">
        <f>+GJ114*VLOOKUP($GI$12,#REF!,2,0)</f>
        <v>#REF!</v>
      </c>
      <c r="GK118" s="313" t="e">
        <f>+GK114*VLOOKUP($GI$12,#REF!,2,0)</f>
        <v>#REF!</v>
      </c>
      <c r="GL118" s="313" t="e">
        <f>+GL114*VLOOKUP($GI$12,#REF!,2,0)</f>
        <v>#REF!</v>
      </c>
      <c r="GM118" s="313" t="e">
        <f>+GM114*VLOOKUP($GI$12,#REF!,2,0)</f>
        <v>#REF!</v>
      </c>
      <c r="GN118" s="313" t="e">
        <f>+GN114*VLOOKUP($GI$12,#REF!,2,0)</f>
        <v>#REF!</v>
      </c>
      <c r="GO118" s="313" t="e">
        <f>+GO114*VLOOKUP($GI$12,#REF!,2,0)</f>
        <v>#REF!</v>
      </c>
      <c r="GP118" s="313" t="e">
        <f>+GP114*VLOOKUP($GI$12,#REF!,2,0)</f>
        <v>#REF!</v>
      </c>
      <c r="GQ118" s="313" t="e">
        <f>+GQ114*VLOOKUP($GI$12,#REF!,2,0)</f>
        <v>#REF!</v>
      </c>
      <c r="GR118" s="313" t="e">
        <f>+GR114*VLOOKUP($GI$12,#REF!,2,0)</f>
        <v>#REF!</v>
      </c>
      <c r="GS118" s="313" t="e">
        <f>+GS114*VLOOKUP($GS$12,#REF!,2,0)</f>
        <v>#REF!</v>
      </c>
      <c r="GT118" s="313" t="e">
        <f>+GT114*VLOOKUP($GS$12,#REF!,2,0)</f>
        <v>#REF!</v>
      </c>
      <c r="GU118" s="313" t="e">
        <f>+GU114*VLOOKUP($GS$12,#REF!,2,0)</f>
        <v>#REF!</v>
      </c>
      <c r="GV118" s="313" t="e">
        <f>+GV114*VLOOKUP($GS$12,#REF!,2,0)</f>
        <v>#REF!</v>
      </c>
      <c r="GW118" s="313" t="e">
        <f>+GW114*VLOOKUP($GS$12,#REF!,2,0)</f>
        <v>#REF!</v>
      </c>
      <c r="GX118" s="313" t="e">
        <f>+GX114*VLOOKUP($GS$12,#REF!,2,0)</f>
        <v>#REF!</v>
      </c>
      <c r="GY118" s="313" t="e">
        <f>+GY114*VLOOKUP($GS$12,#REF!,2,0)</f>
        <v>#REF!</v>
      </c>
      <c r="GZ118" s="313" t="e">
        <f>+GZ114*VLOOKUP($GS$12,#REF!,2,0)</f>
        <v>#REF!</v>
      </c>
      <c r="HA118" s="313" t="e">
        <f>+HA114*VLOOKUP($GS$12,#REF!,2,0)</f>
        <v>#REF!</v>
      </c>
      <c r="HB118" s="313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3" t="e">
        <f t="shared" si="114"/>
        <v>#REF!</v>
      </c>
      <c r="HQ118" s="326"/>
      <c r="HR118" s="33"/>
      <c r="HS118" s="102"/>
      <c r="HT118" s="33"/>
      <c r="HV118" s="314"/>
      <c r="HW118" s="314"/>
      <c r="HX118" s="314"/>
      <c r="HY118" s="314"/>
      <c r="HZ118" s="314"/>
      <c r="IA118" s="314"/>
      <c r="IB118" s="314"/>
      <c r="IC118" s="314"/>
      <c r="ID118" s="314"/>
      <c r="IE118" s="314"/>
    </row>
    <row r="119" spans="2:240" s="11" customFormat="1" ht="28.15" hidden="1" customHeight="1">
      <c r="B119" s="833" t="s">
        <v>902</v>
      </c>
      <c r="C119" s="834"/>
      <c r="D119" s="834"/>
      <c r="E119" s="834"/>
      <c r="F119" s="834"/>
      <c r="G119" s="834"/>
      <c r="H119" s="834"/>
      <c r="I119" s="835"/>
      <c r="J119" s="312" t="s">
        <v>11</v>
      </c>
      <c r="K119" s="313" t="e">
        <f>+K115*VLOOKUP($K$12,#REF!,2,0)</f>
        <v>#REF!</v>
      </c>
      <c r="L119" s="313" t="e">
        <f>+L115*VLOOKUP($K$12,#REF!,2,0)</f>
        <v>#REF!</v>
      </c>
      <c r="M119" s="313" t="e">
        <f>+M115*VLOOKUP($K$12,#REF!,2,0)</f>
        <v>#REF!</v>
      </c>
      <c r="N119" s="313" t="e">
        <f>+N115*VLOOKUP($K$12,#REF!,2,0)</f>
        <v>#REF!</v>
      </c>
      <c r="O119" s="313" t="e">
        <f>+O115*VLOOKUP($K$12,#REF!,2,0)</f>
        <v>#REF!</v>
      </c>
      <c r="P119" s="313" t="e">
        <f>+P115*VLOOKUP($K$12,#REF!,2,0)</f>
        <v>#REF!</v>
      </c>
      <c r="Q119" s="313" t="e">
        <f>+Q115*VLOOKUP($K$12,#REF!,2,0)</f>
        <v>#REF!</v>
      </c>
      <c r="R119" s="313" t="e">
        <f>+R115*VLOOKUP($K$12,#REF!,2,0)</f>
        <v>#REF!</v>
      </c>
      <c r="S119" s="313" t="e">
        <f>+S115*VLOOKUP($K$12,#REF!,2,0)</f>
        <v>#REF!</v>
      </c>
      <c r="T119" s="313" t="e">
        <f>+T115*VLOOKUP($K$12,#REF!,2,0)</f>
        <v>#REF!</v>
      </c>
      <c r="U119" s="313" t="e">
        <f>+U115*VLOOKUP($U$12,#REF!,2,0)</f>
        <v>#REF!</v>
      </c>
      <c r="V119" s="313" t="e">
        <f>+V115*VLOOKUP($U$12,#REF!,2,0)</f>
        <v>#REF!</v>
      </c>
      <c r="W119" s="313" t="e">
        <f>+W115*VLOOKUP($U$12,#REF!,2,0)</f>
        <v>#REF!</v>
      </c>
      <c r="X119" s="313" t="e">
        <f>+X115*VLOOKUP($U$12,#REF!,2,0)</f>
        <v>#REF!</v>
      </c>
      <c r="Y119" s="313" t="e">
        <f>+Y115*VLOOKUP($U$12,#REF!,2,0)</f>
        <v>#REF!</v>
      </c>
      <c r="Z119" s="313" t="e">
        <f>+Z115*VLOOKUP($U$12,#REF!,2,0)</f>
        <v>#REF!</v>
      </c>
      <c r="AA119" s="313" t="e">
        <f>+AA115*VLOOKUP($U$12,#REF!,2,0)</f>
        <v>#REF!</v>
      </c>
      <c r="AB119" s="313" t="e">
        <f>+AB115*VLOOKUP($U$12,#REF!,2,0)</f>
        <v>#REF!</v>
      </c>
      <c r="AC119" s="313" t="e">
        <f>+AC115*VLOOKUP($U$12,#REF!,2,0)</f>
        <v>#REF!</v>
      </c>
      <c r="AD119" s="313" t="e">
        <f>+AD115*VLOOKUP($U$12,#REF!,2,0)</f>
        <v>#REF!</v>
      </c>
      <c r="AE119" s="313" t="e">
        <f>+AE115*VLOOKUP($AE$12,#REF!,2,0)</f>
        <v>#REF!</v>
      </c>
      <c r="AF119" s="313" t="e">
        <f>+AF115*VLOOKUP($AE$12,#REF!,2,0)</f>
        <v>#REF!</v>
      </c>
      <c r="AG119" s="313" t="e">
        <f>+AG115*VLOOKUP($AE$12,#REF!,2,0)</f>
        <v>#REF!</v>
      </c>
      <c r="AH119" s="313" t="e">
        <f>+AH115*VLOOKUP($AE$12,#REF!,2,0)</f>
        <v>#REF!</v>
      </c>
      <c r="AI119" s="313" t="e">
        <f>+AI115*VLOOKUP($AE$12,#REF!,2,0)</f>
        <v>#REF!</v>
      </c>
      <c r="AJ119" s="313" t="e">
        <f>+AJ115*VLOOKUP($AE$12,#REF!,2,0)</f>
        <v>#REF!</v>
      </c>
      <c r="AK119" s="313" t="e">
        <f>+AK115*VLOOKUP($AE$12,#REF!,2,0)</f>
        <v>#REF!</v>
      </c>
      <c r="AL119" s="313" t="e">
        <f>+AL115*VLOOKUP($AE$12,#REF!,2,0)</f>
        <v>#REF!</v>
      </c>
      <c r="AM119" s="313" t="e">
        <f>+AM115*VLOOKUP($AE$12,#REF!,2,0)</f>
        <v>#REF!</v>
      </c>
      <c r="AN119" s="313" t="e">
        <f>+AN115*VLOOKUP($AE$12,#REF!,2,0)</f>
        <v>#REF!</v>
      </c>
      <c r="AO119" s="313" t="e">
        <f>+AO115*VLOOKUP($AO$12,#REF!,2,0)</f>
        <v>#REF!</v>
      </c>
      <c r="AP119" s="313" t="e">
        <f>+AP115*VLOOKUP($AO$12,#REF!,2,0)</f>
        <v>#REF!</v>
      </c>
      <c r="AQ119" s="313" t="e">
        <f>+AQ115*VLOOKUP($AO$12,#REF!,2,0)</f>
        <v>#REF!</v>
      </c>
      <c r="AR119" s="313" t="e">
        <f>+AR115*VLOOKUP($AO$12,#REF!,2,0)</f>
        <v>#REF!</v>
      </c>
      <c r="AS119" s="313" t="e">
        <f>+AS115*VLOOKUP($AO$12,#REF!,2,0)</f>
        <v>#REF!</v>
      </c>
      <c r="AT119" s="313" t="e">
        <f>+AT115*VLOOKUP($AO$12,#REF!,2,0)</f>
        <v>#REF!</v>
      </c>
      <c r="AU119" s="313" t="e">
        <f>+AU115*VLOOKUP($AO$12,#REF!,2,0)</f>
        <v>#REF!</v>
      </c>
      <c r="AV119" s="313" t="e">
        <f>+AV115*VLOOKUP($AO$12,#REF!,2,0)</f>
        <v>#REF!</v>
      </c>
      <c r="AW119" s="313" t="e">
        <f>+AW115*VLOOKUP($AO$12,#REF!,2,0)</f>
        <v>#REF!</v>
      </c>
      <c r="AX119" s="313" t="e">
        <f>+AX115*VLOOKUP($AO$12,#REF!,2,0)</f>
        <v>#REF!</v>
      </c>
      <c r="AY119" s="313" t="e">
        <f>+AY115*VLOOKUP($AY$12,#REF!,2,0)</f>
        <v>#REF!</v>
      </c>
      <c r="AZ119" s="313" t="e">
        <f>+AZ115*VLOOKUP($AY$12,#REF!,2,0)</f>
        <v>#REF!</v>
      </c>
      <c r="BA119" s="313" t="e">
        <f>+BA115*VLOOKUP($AY$12,#REF!,2,0)</f>
        <v>#REF!</v>
      </c>
      <c r="BB119" s="313" t="e">
        <f>+BB115*VLOOKUP($AY$12,#REF!,2,0)</f>
        <v>#REF!</v>
      </c>
      <c r="BC119" s="313" t="e">
        <f>+BC115*VLOOKUP($AY$12,#REF!,2,0)</f>
        <v>#REF!</v>
      </c>
      <c r="BD119" s="313" t="e">
        <f>+BD115*VLOOKUP($AY$12,#REF!,2,0)</f>
        <v>#REF!</v>
      </c>
      <c r="BE119" s="313" t="e">
        <f>+BE115*VLOOKUP($AY$12,#REF!,2,0)</f>
        <v>#REF!</v>
      </c>
      <c r="BF119" s="313" t="e">
        <f>+BF115*VLOOKUP($AY$12,#REF!,2,0)</f>
        <v>#REF!</v>
      </c>
      <c r="BG119" s="313" t="e">
        <f>+BG115*VLOOKUP($AY$12,#REF!,2,0)</f>
        <v>#REF!</v>
      </c>
      <c r="BH119" s="313" t="e">
        <f>+BH115*VLOOKUP($AY$12,#REF!,2,0)</f>
        <v>#REF!</v>
      </c>
      <c r="BI119" s="313" t="e">
        <f>+BI115*VLOOKUP($BI$12,#REF!,2,0)</f>
        <v>#REF!</v>
      </c>
      <c r="BJ119" s="313" t="e">
        <f>+BJ115*VLOOKUP($BI$12,#REF!,2,0)</f>
        <v>#REF!</v>
      </c>
      <c r="BK119" s="313" t="e">
        <f>+BK115*VLOOKUP($BI$12,#REF!,2,0)</f>
        <v>#REF!</v>
      </c>
      <c r="BL119" s="313" t="e">
        <f>+BL115*VLOOKUP($BI$12,#REF!,2,0)</f>
        <v>#REF!</v>
      </c>
      <c r="BM119" s="313" t="e">
        <f>+BM115*VLOOKUP($BI$12,#REF!,2,0)</f>
        <v>#REF!</v>
      </c>
      <c r="BN119" s="313" t="e">
        <f>+BN115*VLOOKUP($BI$12,#REF!,2,0)</f>
        <v>#REF!</v>
      </c>
      <c r="BO119" s="313" t="e">
        <f>+BO115*VLOOKUP($BI$12,#REF!,2,0)</f>
        <v>#REF!</v>
      </c>
      <c r="BP119" s="313" t="e">
        <f>+BP115*VLOOKUP($BI$12,#REF!,2,0)</f>
        <v>#REF!</v>
      </c>
      <c r="BQ119" s="313" t="e">
        <f>+BQ115*VLOOKUP($BI$12,#REF!,2,0)</f>
        <v>#REF!</v>
      </c>
      <c r="BR119" s="313" t="e">
        <f>+BR115*VLOOKUP($BI$12,#REF!,2,0)</f>
        <v>#REF!</v>
      </c>
      <c r="BS119" s="313" t="e">
        <f>+BS115*VLOOKUP($BS$12,#REF!,2,0)</f>
        <v>#REF!</v>
      </c>
      <c r="BT119" s="313" t="e">
        <f>+BT115*VLOOKUP($BS$12,#REF!,2,0)</f>
        <v>#REF!</v>
      </c>
      <c r="BU119" s="313" t="e">
        <f>+BU115*VLOOKUP($BS$12,#REF!,2,0)</f>
        <v>#REF!</v>
      </c>
      <c r="BV119" s="313" t="e">
        <f>+BV115*VLOOKUP($BS$12,#REF!,2,0)</f>
        <v>#REF!</v>
      </c>
      <c r="BW119" s="313" t="e">
        <f>+BW115*VLOOKUP($BS$12,#REF!,2,0)</f>
        <v>#REF!</v>
      </c>
      <c r="BX119" s="313" t="e">
        <f>+BX115*VLOOKUP($BS$12,#REF!,2,0)</f>
        <v>#REF!</v>
      </c>
      <c r="BY119" s="313" t="e">
        <f>+BY115*VLOOKUP($BS$12,#REF!,2,0)</f>
        <v>#REF!</v>
      </c>
      <c r="BZ119" s="313" t="e">
        <f>+BZ115*VLOOKUP($BS$12,#REF!,2,0)</f>
        <v>#REF!</v>
      </c>
      <c r="CA119" s="313" t="e">
        <f>+CA115*VLOOKUP($BS$12,#REF!,2,0)</f>
        <v>#REF!</v>
      </c>
      <c r="CB119" s="313" t="e">
        <f>+CB115*VLOOKUP($BS$12,#REF!,2,0)</f>
        <v>#REF!</v>
      </c>
      <c r="CC119" s="313" t="e">
        <f>+CC115*VLOOKUP($CC$12,#REF!,2,0)</f>
        <v>#REF!</v>
      </c>
      <c r="CD119" s="313" t="e">
        <f>+CD115*VLOOKUP($CC$12,#REF!,2,0)</f>
        <v>#REF!</v>
      </c>
      <c r="CE119" s="313" t="e">
        <f>+CE115*VLOOKUP($CC$12,#REF!,2,0)</f>
        <v>#REF!</v>
      </c>
      <c r="CF119" s="313" t="e">
        <f>+CF115*VLOOKUP($CC$12,#REF!,2,0)</f>
        <v>#REF!</v>
      </c>
      <c r="CG119" s="313" t="e">
        <f>+CG115*VLOOKUP($CC$12,#REF!,2,0)</f>
        <v>#REF!</v>
      </c>
      <c r="CH119" s="313" t="e">
        <f>+CH115*VLOOKUP($CC$12,#REF!,2,0)</f>
        <v>#REF!</v>
      </c>
      <c r="CI119" s="313" t="e">
        <f>+CI115*VLOOKUP($CC$12,#REF!,2,0)</f>
        <v>#REF!</v>
      </c>
      <c r="CJ119" s="313" t="e">
        <f>+CJ115*VLOOKUP($CC$12,#REF!,2,0)</f>
        <v>#REF!</v>
      </c>
      <c r="CK119" s="313" t="e">
        <f>+CK115*VLOOKUP($CC$12,#REF!,2,0)</f>
        <v>#REF!</v>
      </c>
      <c r="CL119" s="313" t="e">
        <f>+CL115*VLOOKUP($CC$12,#REF!,2,0)</f>
        <v>#REF!</v>
      </c>
      <c r="CM119" s="313" t="e">
        <f>+CM115*VLOOKUP($CM$12,#REF!,2,0)</f>
        <v>#REF!</v>
      </c>
      <c r="CN119" s="313" t="e">
        <f>+CN115*VLOOKUP($CM$12,#REF!,2,0)</f>
        <v>#REF!</v>
      </c>
      <c r="CO119" s="313" t="e">
        <f>+CO115*VLOOKUP($CM$12,#REF!,2,0)</f>
        <v>#REF!</v>
      </c>
      <c r="CP119" s="313" t="e">
        <f>+CP115*VLOOKUP($CM$12,#REF!,2,0)</f>
        <v>#REF!</v>
      </c>
      <c r="CQ119" s="313" t="e">
        <f>+CQ115*VLOOKUP($CM$12,#REF!,2,0)</f>
        <v>#REF!</v>
      </c>
      <c r="CR119" s="313" t="e">
        <f>+CR115*VLOOKUP($CM$12,#REF!,2,0)</f>
        <v>#REF!</v>
      </c>
      <c r="CS119" s="313" t="e">
        <f>+CS115*VLOOKUP($CM$12,#REF!,2,0)</f>
        <v>#REF!</v>
      </c>
      <c r="CT119" s="313" t="e">
        <f>+CT115*VLOOKUP($CM$12,#REF!,2,0)</f>
        <v>#REF!</v>
      </c>
      <c r="CU119" s="313" t="e">
        <f>+CU115*VLOOKUP($CM$12,#REF!,2,0)</f>
        <v>#REF!</v>
      </c>
      <c r="CV119" s="313" t="e">
        <f>+CV115*VLOOKUP($CM$12,#REF!,2,0)</f>
        <v>#REF!</v>
      </c>
      <c r="CW119" s="313" t="e">
        <f>+CW115*VLOOKUP($CW$12,#REF!,2,0)</f>
        <v>#REF!</v>
      </c>
      <c r="CX119" s="313" t="e">
        <f>+CX115*VLOOKUP($CW$12,#REF!,2,0)</f>
        <v>#REF!</v>
      </c>
      <c r="CY119" s="313" t="e">
        <f>+CY115*VLOOKUP($CW$12,#REF!,2,0)</f>
        <v>#REF!</v>
      </c>
      <c r="CZ119" s="313" t="e">
        <f>+CZ115*VLOOKUP($CW$12,#REF!,2,0)</f>
        <v>#REF!</v>
      </c>
      <c r="DA119" s="313" t="e">
        <f>+DA115*VLOOKUP($CW$12,#REF!,2,0)</f>
        <v>#REF!</v>
      </c>
      <c r="DB119" s="313" t="e">
        <f>+DB115*VLOOKUP($CW$12,#REF!,2,0)</f>
        <v>#REF!</v>
      </c>
      <c r="DC119" s="313" t="e">
        <f>+DC115*VLOOKUP($CW$12,#REF!,2,0)</f>
        <v>#REF!</v>
      </c>
      <c r="DD119" s="313" t="e">
        <f>+DD115*VLOOKUP($CW$12,#REF!,2,0)</f>
        <v>#REF!</v>
      </c>
      <c r="DE119" s="313" t="e">
        <f>+DE115*VLOOKUP($CW$12,#REF!,2,0)</f>
        <v>#REF!</v>
      </c>
      <c r="DF119" s="313" t="e">
        <f>+DF115*VLOOKUP($CW$12,#REF!,2,0)</f>
        <v>#REF!</v>
      </c>
      <c r="DG119" s="313" t="e">
        <f>+DG115*VLOOKUP($DG$12,#REF!,2,0)</f>
        <v>#REF!</v>
      </c>
      <c r="DH119" s="313" t="e">
        <f>+DH115*VLOOKUP($DG$12,#REF!,2,0)</f>
        <v>#REF!</v>
      </c>
      <c r="DI119" s="313" t="e">
        <f>+DI115*VLOOKUP($DG$12,#REF!,2,0)</f>
        <v>#REF!</v>
      </c>
      <c r="DJ119" s="313" t="e">
        <f>+DJ115*VLOOKUP($DG$12,#REF!,2,0)</f>
        <v>#REF!</v>
      </c>
      <c r="DK119" s="313" t="e">
        <f>+DK115*VLOOKUP($DG$12,#REF!,2,0)</f>
        <v>#REF!</v>
      </c>
      <c r="DL119" s="313" t="e">
        <f>+DL115*VLOOKUP($DG$12,#REF!,2,0)</f>
        <v>#REF!</v>
      </c>
      <c r="DM119" s="313" t="e">
        <f>+DM115*VLOOKUP($DG$12,#REF!,2,0)</f>
        <v>#REF!</v>
      </c>
      <c r="DN119" s="313" t="e">
        <f>+DN115*VLOOKUP($DG$12,#REF!,2,0)</f>
        <v>#REF!</v>
      </c>
      <c r="DO119" s="313" t="e">
        <f>+DO115*VLOOKUP($DG$12,#REF!,2,0)</f>
        <v>#REF!</v>
      </c>
      <c r="DP119" s="313" t="e">
        <f>+DP115*VLOOKUP($DG$12,#REF!,2,0)</f>
        <v>#REF!</v>
      </c>
      <c r="DQ119" s="313" t="e">
        <f>+DQ115*VLOOKUP($DQ$12,#REF!,2,0)</f>
        <v>#REF!</v>
      </c>
      <c r="DR119" s="313" t="e">
        <f>+DR115*VLOOKUP($DQ$12,#REF!,2,0)</f>
        <v>#REF!</v>
      </c>
      <c r="DS119" s="313" t="e">
        <f>+DS115*VLOOKUP($DQ$12,#REF!,2,0)</f>
        <v>#REF!</v>
      </c>
      <c r="DT119" s="313" t="e">
        <f>+DT115*VLOOKUP($DQ$12,#REF!,2,0)</f>
        <v>#REF!</v>
      </c>
      <c r="DU119" s="313" t="e">
        <f>+DU115*VLOOKUP($DQ$12,#REF!,2,0)</f>
        <v>#REF!</v>
      </c>
      <c r="DV119" s="313" t="e">
        <f>+DV115*VLOOKUP($DQ$12,#REF!,2,0)</f>
        <v>#REF!</v>
      </c>
      <c r="DW119" s="313" t="e">
        <f>+DW115*VLOOKUP($DQ$12,#REF!,2,0)</f>
        <v>#REF!</v>
      </c>
      <c r="DX119" s="313" t="e">
        <f>+DX115*VLOOKUP($DQ$12,#REF!,2,0)</f>
        <v>#REF!</v>
      </c>
      <c r="DY119" s="313" t="e">
        <f>+DY115*VLOOKUP($DQ$12,#REF!,2,0)</f>
        <v>#REF!</v>
      </c>
      <c r="DZ119" s="313" t="e">
        <f>+DZ115*VLOOKUP($DQ$12,#REF!,2,0)</f>
        <v>#REF!</v>
      </c>
      <c r="EA119" s="313" t="e">
        <f>+EA115*VLOOKUP($EA$12,#REF!,2,0)</f>
        <v>#REF!</v>
      </c>
      <c r="EB119" s="313" t="e">
        <f>+EB115*VLOOKUP($EA$12,#REF!,2,0)</f>
        <v>#REF!</v>
      </c>
      <c r="EC119" s="313" t="e">
        <f>+EC115*VLOOKUP($EA$12,#REF!,2,0)</f>
        <v>#REF!</v>
      </c>
      <c r="ED119" s="313" t="e">
        <f>+ED115*VLOOKUP($EA$12,#REF!,2,0)</f>
        <v>#REF!</v>
      </c>
      <c r="EE119" s="313" t="e">
        <f>+EE115*VLOOKUP($EA$12,#REF!,2,0)</f>
        <v>#REF!</v>
      </c>
      <c r="EF119" s="313" t="e">
        <f>+EF115*VLOOKUP($EA$12,#REF!,2,0)</f>
        <v>#REF!</v>
      </c>
      <c r="EG119" s="313" t="e">
        <f>+EG115*VLOOKUP($EA$12,#REF!,2,0)</f>
        <v>#REF!</v>
      </c>
      <c r="EH119" s="313" t="e">
        <f>+EH115*VLOOKUP($EA$12,#REF!,2,0)</f>
        <v>#REF!</v>
      </c>
      <c r="EI119" s="313" t="e">
        <f>+EI115*VLOOKUP($EA$12,#REF!,2,0)</f>
        <v>#REF!</v>
      </c>
      <c r="EJ119" s="313" t="e">
        <f>+EJ115*VLOOKUP($EA$12,#REF!,2,0)</f>
        <v>#REF!</v>
      </c>
      <c r="EK119" s="313" t="e">
        <f>+EK115*VLOOKUP($EK$12,#REF!,2,0)</f>
        <v>#REF!</v>
      </c>
      <c r="EL119" s="313" t="e">
        <f>+EL115*VLOOKUP($EK$12,#REF!,2,0)</f>
        <v>#REF!</v>
      </c>
      <c r="EM119" s="313" t="e">
        <f>+EM115*VLOOKUP($EK$12,#REF!,2,0)</f>
        <v>#REF!</v>
      </c>
      <c r="EN119" s="313" t="e">
        <f>+EN115*VLOOKUP($EK$12,#REF!,2,0)</f>
        <v>#REF!</v>
      </c>
      <c r="EO119" s="313" t="e">
        <f>+EO115*VLOOKUP($EK$12,#REF!,2,0)</f>
        <v>#REF!</v>
      </c>
      <c r="EP119" s="313" t="e">
        <f>+EP115*VLOOKUP($EK$12,#REF!,2,0)</f>
        <v>#REF!</v>
      </c>
      <c r="EQ119" s="313" t="e">
        <f>+EQ115*VLOOKUP($EK$12,#REF!,2,0)</f>
        <v>#REF!</v>
      </c>
      <c r="ER119" s="313" t="e">
        <f>+ER115*VLOOKUP($EK$12,#REF!,2,0)</f>
        <v>#REF!</v>
      </c>
      <c r="ES119" s="313" t="e">
        <f>+ES115*VLOOKUP($EK$12,#REF!,2,0)</f>
        <v>#REF!</v>
      </c>
      <c r="ET119" s="313" t="e">
        <f>+ET115*VLOOKUP($EK$12,#REF!,2,0)</f>
        <v>#REF!</v>
      </c>
      <c r="EU119" s="313" t="e">
        <f>+EU115*VLOOKUP($EU$12,#REF!,2,0)</f>
        <v>#REF!</v>
      </c>
      <c r="EV119" s="313" t="e">
        <f>+EV115*VLOOKUP($EU$12,#REF!,2,0)</f>
        <v>#REF!</v>
      </c>
      <c r="EW119" s="313" t="e">
        <f>+EW115*VLOOKUP($EU$12,#REF!,2,0)</f>
        <v>#REF!</v>
      </c>
      <c r="EX119" s="313" t="e">
        <f>+EX115*VLOOKUP($EU$12,#REF!,2,0)</f>
        <v>#REF!</v>
      </c>
      <c r="EY119" s="313" t="e">
        <f>+EY115*VLOOKUP($EU$12,#REF!,2,0)</f>
        <v>#REF!</v>
      </c>
      <c r="EZ119" s="313" t="e">
        <f>+EZ115*VLOOKUP($EU$12,#REF!,2,0)</f>
        <v>#REF!</v>
      </c>
      <c r="FA119" s="313" t="e">
        <f>+FA115*VLOOKUP($EU$12,#REF!,2,0)</f>
        <v>#REF!</v>
      </c>
      <c r="FB119" s="313" t="e">
        <f>+FB115*VLOOKUP($EU$12,#REF!,2,0)</f>
        <v>#REF!</v>
      </c>
      <c r="FC119" s="313" t="e">
        <f>+FC115*VLOOKUP($EU$12,#REF!,2,0)</f>
        <v>#REF!</v>
      </c>
      <c r="FD119" s="313" t="e">
        <f>+FD115*VLOOKUP($EU$12,#REF!,2,0)</f>
        <v>#REF!</v>
      </c>
      <c r="FE119" s="313" t="e">
        <f>+FE115*VLOOKUP($FE$12,#REF!,2,0)</f>
        <v>#REF!</v>
      </c>
      <c r="FF119" s="313" t="e">
        <f>+FF115*VLOOKUP($FE$12,#REF!,2,0)</f>
        <v>#REF!</v>
      </c>
      <c r="FG119" s="313" t="e">
        <f>+FG115*VLOOKUP($FE$12,#REF!,2,0)</f>
        <v>#REF!</v>
      </c>
      <c r="FH119" s="313" t="e">
        <f>+FH115*VLOOKUP($FE$12,#REF!,2,0)</f>
        <v>#REF!</v>
      </c>
      <c r="FI119" s="313" t="e">
        <f>+FI115*VLOOKUP($FE$12,#REF!,2,0)</f>
        <v>#REF!</v>
      </c>
      <c r="FJ119" s="313" t="e">
        <f>+FJ115*VLOOKUP($FE$12,#REF!,2,0)</f>
        <v>#REF!</v>
      </c>
      <c r="FK119" s="313" t="e">
        <f>+FK115*VLOOKUP($FE$12,#REF!,2,0)</f>
        <v>#REF!</v>
      </c>
      <c r="FL119" s="313" t="e">
        <f>+FL115*VLOOKUP($FE$12,#REF!,2,0)</f>
        <v>#REF!</v>
      </c>
      <c r="FM119" s="313" t="e">
        <f>+FM115*VLOOKUP($FE$12,#REF!,2,0)</f>
        <v>#REF!</v>
      </c>
      <c r="FN119" s="313" t="e">
        <f>+FN115*VLOOKUP($FE$12,#REF!,2,0)</f>
        <v>#REF!</v>
      </c>
      <c r="FO119" s="313" t="e">
        <f>+FO115*VLOOKUP($FO$12,#REF!,2,0)</f>
        <v>#REF!</v>
      </c>
      <c r="FP119" s="313" t="e">
        <f>+FP115*VLOOKUP($FO$12,#REF!,2,0)</f>
        <v>#REF!</v>
      </c>
      <c r="FQ119" s="313" t="e">
        <f>+FQ115*VLOOKUP($FO$12,#REF!,2,0)</f>
        <v>#REF!</v>
      </c>
      <c r="FR119" s="313" t="e">
        <f>+FR115*VLOOKUP($FO$12,#REF!,2,0)</f>
        <v>#REF!</v>
      </c>
      <c r="FS119" s="313" t="e">
        <f>+FS115*VLOOKUP($FO$12,#REF!,2,0)</f>
        <v>#REF!</v>
      </c>
      <c r="FT119" s="313" t="e">
        <f>+FT115*VLOOKUP($FO$12,#REF!,2,0)</f>
        <v>#REF!</v>
      </c>
      <c r="FU119" s="313" t="e">
        <f>+FU115*VLOOKUP($FO$12,#REF!,2,0)</f>
        <v>#REF!</v>
      </c>
      <c r="FV119" s="313" t="e">
        <f>+FV115*VLOOKUP($FO$12,#REF!,2,0)</f>
        <v>#REF!</v>
      </c>
      <c r="FW119" s="313" t="e">
        <f>+FW115*VLOOKUP($FO$12,#REF!,2,0)</f>
        <v>#REF!</v>
      </c>
      <c r="FX119" s="313" t="e">
        <f>+FX115*VLOOKUP($FO$12,#REF!,2,0)</f>
        <v>#REF!</v>
      </c>
      <c r="FY119" s="313" t="e">
        <f>+FY115*VLOOKUP($FY$12,#REF!,2,0)</f>
        <v>#REF!</v>
      </c>
      <c r="FZ119" s="313" t="e">
        <f>+FZ115*VLOOKUP($FY$12,#REF!,2,0)</f>
        <v>#REF!</v>
      </c>
      <c r="GA119" s="313" t="e">
        <f>+GA115*VLOOKUP($FY$12,#REF!,2,0)</f>
        <v>#REF!</v>
      </c>
      <c r="GB119" s="313" t="e">
        <f>+GB115*VLOOKUP($FY$12,#REF!,2,0)</f>
        <v>#REF!</v>
      </c>
      <c r="GC119" s="313" t="e">
        <f>+GC115*VLOOKUP($FY$12,#REF!,2,0)</f>
        <v>#REF!</v>
      </c>
      <c r="GD119" s="313" t="e">
        <f>+GD115*VLOOKUP($FY$12,#REF!,2,0)</f>
        <v>#REF!</v>
      </c>
      <c r="GE119" s="313" t="e">
        <f>+GE115*VLOOKUP($FY$12,#REF!,2,0)</f>
        <v>#REF!</v>
      </c>
      <c r="GF119" s="313" t="e">
        <f>+GF115*VLOOKUP($FY$12,#REF!,2,0)</f>
        <v>#REF!</v>
      </c>
      <c r="GG119" s="313" t="e">
        <f>+GG115*VLOOKUP($FY$12,#REF!,2,0)</f>
        <v>#REF!</v>
      </c>
      <c r="GH119" s="313" t="e">
        <f>+GH115*VLOOKUP($FY$12,#REF!,2,0)</f>
        <v>#REF!</v>
      </c>
      <c r="GI119" s="313" t="e">
        <f>+GI115*VLOOKUP($GI$12,#REF!,2,0)</f>
        <v>#REF!</v>
      </c>
      <c r="GJ119" s="313" t="e">
        <f>+GJ115*VLOOKUP($GI$12,#REF!,2,0)</f>
        <v>#REF!</v>
      </c>
      <c r="GK119" s="313" t="e">
        <f>+GK115*VLOOKUP($GI$12,#REF!,2,0)</f>
        <v>#REF!</v>
      </c>
      <c r="GL119" s="313" t="e">
        <f>+GL115*VLOOKUP($GI$12,#REF!,2,0)</f>
        <v>#REF!</v>
      </c>
      <c r="GM119" s="313" t="e">
        <f>+GM115*VLOOKUP($GI$12,#REF!,2,0)</f>
        <v>#REF!</v>
      </c>
      <c r="GN119" s="313" t="e">
        <f>+GN115*VLOOKUP($GI$12,#REF!,2,0)</f>
        <v>#REF!</v>
      </c>
      <c r="GO119" s="313" t="e">
        <f>+GO115*VLOOKUP($GI$12,#REF!,2,0)</f>
        <v>#REF!</v>
      </c>
      <c r="GP119" s="313" t="e">
        <f>+GP115*VLOOKUP($GI$12,#REF!,2,0)</f>
        <v>#REF!</v>
      </c>
      <c r="GQ119" s="313" t="e">
        <f>+GQ115*VLOOKUP($GI$12,#REF!,2,0)</f>
        <v>#REF!</v>
      </c>
      <c r="GR119" s="313" t="e">
        <f>+GR115*VLOOKUP($GI$12,#REF!,2,0)</f>
        <v>#REF!</v>
      </c>
      <c r="GS119" s="313" t="e">
        <f>+GS115*VLOOKUP($GS$12,#REF!,2,0)</f>
        <v>#REF!</v>
      </c>
      <c r="GT119" s="313" t="e">
        <f>+GT115*VLOOKUP($GS$12,#REF!,2,0)</f>
        <v>#REF!</v>
      </c>
      <c r="GU119" s="313" t="e">
        <f>+GU115*VLOOKUP($GS$12,#REF!,2,0)</f>
        <v>#REF!</v>
      </c>
      <c r="GV119" s="313" t="e">
        <f>+GV115*VLOOKUP($GS$12,#REF!,2,0)</f>
        <v>#REF!</v>
      </c>
      <c r="GW119" s="313" t="e">
        <f>+GW115*VLOOKUP($GS$12,#REF!,2,0)</f>
        <v>#REF!</v>
      </c>
      <c r="GX119" s="313" t="e">
        <f>+GX115*VLOOKUP($GS$12,#REF!,2,0)</f>
        <v>#REF!</v>
      </c>
      <c r="GY119" s="313" t="e">
        <f>+GY115*VLOOKUP($GS$12,#REF!,2,0)</f>
        <v>#REF!</v>
      </c>
      <c r="GZ119" s="313" t="e">
        <f>+GZ115*VLOOKUP($GS$12,#REF!,2,0)</f>
        <v>#REF!</v>
      </c>
      <c r="HA119" s="313" t="e">
        <f>+HA115*VLOOKUP($GS$12,#REF!,2,0)</f>
        <v>#REF!</v>
      </c>
      <c r="HB119" s="313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3" t="e">
        <f t="shared" si="114"/>
        <v>#REF!</v>
      </c>
      <c r="HQ119" s="326"/>
      <c r="HR119" s="33"/>
      <c r="HS119" s="102"/>
      <c r="HT119" s="33"/>
      <c r="HV119" s="314"/>
      <c r="HW119" s="314"/>
      <c r="HX119" s="314"/>
      <c r="HY119" s="314"/>
      <c r="HZ119" s="314"/>
      <c r="IA119" s="314"/>
      <c r="IB119" s="314"/>
      <c r="IC119" s="314"/>
      <c r="ID119" s="314"/>
      <c r="IE119" s="314"/>
    </row>
    <row r="120" spans="2:240" s="319" customFormat="1" ht="20.100000000000001" hidden="1" customHeight="1">
      <c r="B120" s="836" t="s">
        <v>903</v>
      </c>
      <c r="C120" s="837"/>
      <c r="D120" s="837"/>
      <c r="E120" s="837"/>
      <c r="F120" s="837"/>
      <c r="G120" s="837"/>
      <c r="H120" s="837"/>
      <c r="I120" s="838"/>
      <c r="J120" s="315" t="s">
        <v>108</v>
      </c>
      <c r="K120" s="316">
        <f t="shared" ref="K120:AP120" si="136">+SUMIF($F$16:$F$111,1,K16:K111)</f>
        <v>0</v>
      </c>
      <c r="L120" s="316">
        <f t="shared" si="136"/>
        <v>0</v>
      </c>
      <c r="M120" s="316">
        <f t="shared" si="136"/>
        <v>0</v>
      </c>
      <c r="N120" s="316">
        <f t="shared" si="136"/>
        <v>0</v>
      </c>
      <c r="O120" s="316">
        <f t="shared" si="136"/>
        <v>0</v>
      </c>
      <c r="P120" s="316">
        <f t="shared" si="136"/>
        <v>0</v>
      </c>
      <c r="Q120" s="316">
        <f t="shared" si="136"/>
        <v>0</v>
      </c>
      <c r="R120" s="316">
        <f t="shared" si="136"/>
        <v>0</v>
      </c>
      <c r="S120" s="316">
        <f t="shared" si="136"/>
        <v>0</v>
      </c>
      <c r="T120" s="316">
        <f t="shared" si="136"/>
        <v>0</v>
      </c>
      <c r="U120" s="316">
        <f t="shared" si="136"/>
        <v>0</v>
      </c>
      <c r="V120" s="316">
        <f t="shared" si="136"/>
        <v>0</v>
      </c>
      <c r="W120" s="316">
        <f t="shared" si="136"/>
        <v>0</v>
      </c>
      <c r="X120" s="316">
        <f t="shared" si="136"/>
        <v>0</v>
      </c>
      <c r="Y120" s="316">
        <f t="shared" si="136"/>
        <v>0</v>
      </c>
      <c r="Z120" s="316">
        <f t="shared" si="136"/>
        <v>0</v>
      </c>
      <c r="AA120" s="316">
        <f t="shared" si="136"/>
        <v>0</v>
      </c>
      <c r="AB120" s="316">
        <f t="shared" si="136"/>
        <v>0</v>
      </c>
      <c r="AC120" s="316">
        <f t="shared" si="136"/>
        <v>0</v>
      </c>
      <c r="AD120" s="316">
        <f t="shared" si="136"/>
        <v>0</v>
      </c>
      <c r="AE120" s="316">
        <f t="shared" si="136"/>
        <v>0</v>
      </c>
      <c r="AF120" s="316">
        <f t="shared" si="136"/>
        <v>0</v>
      </c>
      <c r="AG120" s="316">
        <f t="shared" si="136"/>
        <v>0</v>
      </c>
      <c r="AH120" s="316">
        <f t="shared" si="136"/>
        <v>0</v>
      </c>
      <c r="AI120" s="316">
        <f t="shared" si="136"/>
        <v>0</v>
      </c>
      <c r="AJ120" s="316">
        <f t="shared" si="136"/>
        <v>0</v>
      </c>
      <c r="AK120" s="316">
        <f t="shared" si="136"/>
        <v>0</v>
      </c>
      <c r="AL120" s="316">
        <f t="shared" si="136"/>
        <v>0</v>
      </c>
      <c r="AM120" s="316">
        <f t="shared" si="136"/>
        <v>0</v>
      </c>
      <c r="AN120" s="316">
        <f t="shared" si="136"/>
        <v>0</v>
      </c>
      <c r="AO120" s="316">
        <f t="shared" si="136"/>
        <v>0</v>
      </c>
      <c r="AP120" s="316">
        <f t="shared" si="136"/>
        <v>0</v>
      </c>
      <c r="AQ120" s="316">
        <f t="shared" ref="AQ120:BV120" si="137">+SUMIF($F$16:$F$111,1,AQ16:AQ111)</f>
        <v>0</v>
      </c>
      <c r="AR120" s="316">
        <f t="shared" si="137"/>
        <v>0</v>
      </c>
      <c r="AS120" s="316">
        <f t="shared" si="137"/>
        <v>0</v>
      </c>
      <c r="AT120" s="316">
        <f t="shared" si="137"/>
        <v>0</v>
      </c>
      <c r="AU120" s="316">
        <f t="shared" si="137"/>
        <v>0</v>
      </c>
      <c r="AV120" s="316">
        <f t="shared" si="137"/>
        <v>0</v>
      </c>
      <c r="AW120" s="316">
        <f t="shared" si="137"/>
        <v>0</v>
      </c>
      <c r="AX120" s="316">
        <f t="shared" si="137"/>
        <v>0</v>
      </c>
      <c r="AY120" s="316">
        <f t="shared" si="137"/>
        <v>0</v>
      </c>
      <c r="AZ120" s="316">
        <f t="shared" si="137"/>
        <v>0</v>
      </c>
      <c r="BA120" s="316">
        <f t="shared" si="137"/>
        <v>0</v>
      </c>
      <c r="BB120" s="316">
        <f t="shared" si="137"/>
        <v>0</v>
      </c>
      <c r="BC120" s="316">
        <f t="shared" si="137"/>
        <v>0</v>
      </c>
      <c r="BD120" s="316">
        <f t="shared" si="137"/>
        <v>0</v>
      </c>
      <c r="BE120" s="316">
        <f t="shared" si="137"/>
        <v>0</v>
      </c>
      <c r="BF120" s="316">
        <f t="shared" si="137"/>
        <v>0</v>
      </c>
      <c r="BG120" s="316">
        <f t="shared" si="137"/>
        <v>0</v>
      </c>
      <c r="BH120" s="316">
        <f t="shared" si="137"/>
        <v>0</v>
      </c>
      <c r="BI120" s="316">
        <f t="shared" si="137"/>
        <v>0</v>
      </c>
      <c r="BJ120" s="316">
        <f t="shared" si="137"/>
        <v>0</v>
      </c>
      <c r="BK120" s="316">
        <f t="shared" si="137"/>
        <v>0</v>
      </c>
      <c r="BL120" s="316">
        <f t="shared" si="137"/>
        <v>0</v>
      </c>
      <c r="BM120" s="316">
        <f t="shared" si="137"/>
        <v>0</v>
      </c>
      <c r="BN120" s="316">
        <f t="shared" si="137"/>
        <v>0</v>
      </c>
      <c r="BO120" s="316">
        <f t="shared" si="137"/>
        <v>0</v>
      </c>
      <c r="BP120" s="316">
        <f t="shared" si="137"/>
        <v>0</v>
      </c>
      <c r="BQ120" s="316">
        <f t="shared" si="137"/>
        <v>0</v>
      </c>
      <c r="BR120" s="316">
        <f t="shared" si="137"/>
        <v>0</v>
      </c>
      <c r="BS120" s="316">
        <f t="shared" si="137"/>
        <v>0</v>
      </c>
      <c r="BT120" s="316">
        <f t="shared" si="137"/>
        <v>0</v>
      </c>
      <c r="BU120" s="316">
        <f t="shared" si="137"/>
        <v>0</v>
      </c>
      <c r="BV120" s="316">
        <f t="shared" si="137"/>
        <v>0</v>
      </c>
      <c r="BW120" s="316">
        <f t="shared" ref="BW120:DB120" si="138">+SUMIF($F$16:$F$111,1,BW16:BW111)</f>
        <v>0</v>
      </c>
      <c r="BX120" s="316">
        <f t="shared" si="138"/>
        <v>0</v>
      </c>
      <c r="BY120" s="316">
        <f t="shared" si="138"/>
        <v>0</v>
      </c>
      <c r="BZ120" s="316">
        <f t="shared" si="138"/>
        <v>0</v>
      </c>
      <c r="CA120" s="316">
        <f t="shared" si="138"/>
        <v>0</v>
      </c>
      <c r="CB120" s="316">
        <f t="shared" si="138"/>
        <v>0</v>
      </c>
      <c r="CC120" s="316">
        <f t="shared" si="138"/>
        <v>0</v>
      </c>
      <c r="CD120" s="316">
        <f t="shared" si="138"/>
        <v>0</v>
      </c>
      <c r="CE120" s="316">
        <f t="shared" si="138"/>
        <v>0</v>
      </c>
      <c r="CF120" s="316">
        <f t="shared" si="138"/>
        <v>0</v>
      </c>
      <c r="CG120" s="316">
        <f t="shared" si="138"/>
        <v>0</v>
      </c>
      <c r="CH120" s="316">
        <f t="shared" si="138"/>
        <v>0</v>
      </c>
      <c r="CI120" s="316">
        <f t="shared" si="138"/>
        <v>0</v>
      </c>
      <c r="CJ120" s="316">
        <f t="shared" si="138"/>
        <v>0</v>
      </c>
      <c r="CK120" s="316">
        <f t="shared" si="138"/>
        <v>0</v>
      </c>
      <c r="CL120" s="316">
        <f t="shared" si="138"/>
        <v>0</v>
      </c>
      <c r="CM120" s="316">
        <f t="shared" si="138"/>
        <v>0</v>
      </c>
      <c r="CN120" s="316">
        <f t="shared" si="138"/>
        <v>0</v>
      </c>
      <c r="CO120" s="316">
        <f t="shared" si="138"/>
        <v>0</v>
      </c>
      <c r="CP120" s="316">
        <f t="shared" si="138"/>
        <v>0</v>
      </c>
      <c r="CQ120" s="316">
        <f t="shared" si="138"/>
        <v>0</v>
      </c>
      <c r="CR120" s="316">
        <f t="shared" si="138"/>
        <v>0</v>
      </c>
      <c r="CS120" s="316">
        <f t="shared" si="138"/>
        <v>0</v>
      </c>
      <c r="CT120" s="316">
        <f t="shared" si="138"/>
        <v>0</v>
      </c>
      <c r="CU120" s="316">
        <f t="shared" si="138"/>
        <v>0</v>
      </c>
      <c r="CV120" s="316">
        <f t="shared" si="138"/>
        <v>0</v>
      </c>
      <c r="CW120" s="316">
        <f t="shared" si="138"/>
        <v>0</v>
      </c>
      <c r="CX120" s="316">
        <f t="shared" si="138"/>
        <v>0</v>
      </c>
      <c r="CY120" s="316">
        <f t="shared" si="138"/>
        <v>0</v>
      </c>
      <c r="CZ120" s="316">
        <f t="shared" si="138"/>
        <v>0</v>
      </c>
      <c r="DA120" s="316">
        <f t="shared" si="138"/>
        <v>0</v>
      </c>
      <c r="DB120" s="316">
        <f t="shared" si="138"/>
        <v>0</v>
      </c>
      <c r="DC120" s="316">
        <f t="shared" ref="DC120:EH120" si="139">+SUMIF($F$16:$F$111,1,DC16:DC111)</f>
        <v>0</v>
      </c>
      <c r="DD120" s="316">
        <f t="shared" si="139"/>
        <v>0</v>
      </c>
      <c r="DE120" s="316">
        <f t="shared" si="139"/>
        <v>0</v>
      </c>
      <c r="DF120" s="316">
        <f t="shared" si="139"/>
        <v>0</v>
      </c>
      <c r="DG120" s="316">
        <f t="shared" si="139"/>
        <v>0</v>
      </c>
      <c r="DH120" s="316">
        <f t="shared" si="139"/>
        <v>0</v>
      </c>
      <c r="DI120" s="316">
        <f t="shared" si="139"/>
        <v>0</v>
      </c>
      <c r="DJ120" s="316">
        <f t="shared" si="139"/>
        <v>0</v>
      </c>
      <c r="DK120" s="316">
        <f t="shared" si="139"/>
        <v>0</v>
      </c>
      <c r="DL120" s="316">
        <f t="shared" si="139"/>
        <v>0</v>
      </c>
      <c r="DM120" s="316">
        <f t="shared" si="139"/>
        <v>0</v>
      </c>
      <c r="DN120" s="316">
        <f t="shared" si="139"/>
        <v>0</v>
      </c>
      <c r="DO120" s="316">
        <f t="shared" si="139"/>
        <v>0</v>
      </c>
      <c r="DP120" s="316">
        <f t="shared" si="139"/>
        <v>0</v>
      </c>
      <c r="DQ120" s="316">
        <f t="shared" si="139"/>
        <v>0</v>
      </c>
      <c r="DR120" s="316">
        <f t="shared" si="139"/>
        <v>0</v>
      </c>
      <c r="DS120" s="316">
        <f t="shared" si="139"/>
        <v>0</v>
      </c>
      <c r="DT120" s="316">
        <f t="shared" si="139"/>
        <v>0</v>
      </c>
      <c r="DU120" s="316">
        <f t="shared" si="139"/>
        <v>0</v>
      </c>
      <c r="DV120" s="316">
        <f t="shared" si="139"/>
        <v>0</v>
      </c>
      <c r="DW120" s="316">
        <f t="shared" si="139"/>
        <v>0</v>
      </c>
      <c r="DX120" s="316">
        <f t="shared" si="139"/>
        <v>0</v>
      </c>
      <c r="DY120" s="316">
        <f t="shared" si="139"/>
        <v>0</v>
      </c>
      <c r="DZ120" s="316">
        <f t="shared" si="139"/>
        <v>0</v>
      </c>
      <c r="EA120" s="316">
        <f t="shared" si="139"/>
        <v>0</v>
      </c>
      <c r="EB120" s="316">
        <f t="shared" si="139"/>
        <v>0</v>
      </c>
      <c r="EC120" s="316">
        <f t="shared" si="139"/>
        <v>0</v>
      </c>
      <c r="ED120" s="316">
        <f t="shared" si="139"/>
        <v>0</v>
      </c>
      <c r="EE120" s="316">
        <f t="shared" si="139"/>
        <v>0</v>
      </c>
      <c r="EF120" s="316">
        <f t="shared" si="139"/>
        <v>0</v>
      </c>
      <c r="EG120" s="316">
        <f t="shared" si="139"/>
        <v>0</v>
      </c>
      <c r="EH120" s="316">
        <f t="shared" si="139"/>
        <v>0</v>
      </c>
      <c r="EI120" s="316">
        <f t="shared" ref="EI120:FN120" si="140">+SUMIF($F$16:$F$111,1,EI16:EI111)</f>
        <v>0</v>
      </c>
      <c r="EJ120" s="316">
        <f t="shared" si="140"/>
        <v>0</v>
      </c>
      <c r="EK120" s="316">
        <f t="shared" si="140"/>
        <v>0</v>
      </c>
      <c r="EL120" s="316">
        <f t="shared" si="140"/>
        <v>0</v>
      </c>
      <c r="EM120" s="316">
        <f t="shared" si="140"/>
        <v>0</v>
      </c>
      <c r="EN120" s="316">
        <f t="shared" si="140"/>
        <v>0</v>
      </c>
      <c r="EO120" s="316">
        <f t="shared" si="140"/>
        <v>0</v>
      </c>
      <c r="EP120" s="316">
        <f t="shared" si="140"/>
        <v>0</v>
      </c>
      <c r="EQ120" s="316">
        <f t="shared" si="140"/>
        <v>0</v>
      </c>
      <c r="ER120" s="316">
        <f t="shared" si="140"/>
        <v>0</v>
      </c>
      <c r="ES120" s="316">
        <f t="shared" si="140"/>
        <v>0</v>
      </c>
      <c r="ET120" s="316">
        <f t="shared" si="140"/>
        <v>0</v>
      </c>
      <c r="EU120" s="316">
        <f t="shared" si="140"/>
        <v>0</v>
      </c>
      <c r="EV120" s="316">
        <f t="shared" si="140"/>
        <v>0</v>
      </c>
      <c r="EW120" s="316">
        <f t="shared" si="140"/>
        <v>0</v>
      </c>
      <c r="EX120" s="316">
        <f t="shared" si="140"/>
        <v>0</v>
      </c>
      <c r="EY120" s="316">
        <f t="shared" si="140"/>
        <v>0</v>
      </c>
      <c r="EZ120" s="316">
        <f t="shared" si="140"/>
        <v>0</v>
      </c>
      <c r="FA120" s="316">
        <f t="shared" si="140"/>
        <v>0</v>
      </c>
      <c r="FB120" s="316">
        <f t="shared" si="140"/>
        <v>0</v>
      </c>
      <c r="FC120" s="316">
        <f t="shared" si="140"/>
        <v>0</v>
      </c>
      <c r="FD120" s="316">
        <f t="shared" si="140"/>
        <v>0</v>
      </c>
      <c r="FE120" s="316">
        <f t="shared" si="140"/>
        <v>0</v>
      </c>
      <c r="FF120" s="316">
        <f t="shared" si="140"/>
        <v>0</v>
      </c>
      <c r="FG120" s="316">
        <f t="shared" si="140"/>
        <v>0</v>
      </c>
      <c r="FH120" s="316">
        <f t="shared" si="140"/>
        <v>0</v>
      </c>
      <c r="FI120" s="316">
        <f t="shared" si="140"/>
        <v>0</v>
      </c>
      <c r="FJ120" s="316">
        <f t="shared" si="140"/>
        <v>0</v>
      </c>
      <c r="FK120" s="316">
        <f t="shared" si="140"/>
        <v>0</v>
      </c>
      <c r="FL120" s="316">
        <f t="shared" si="140"/>
        <v>0</v>
      </c>
      <c r="FM120" s="316">
        <f t="shared" si="140"/>
        <v>0</v>
      </c>
      <c r="FN120" s="316">
        <f t="shared" si="140"/>
        <v>0</v>
      </c>
      <c r="FO120" s="316">
        <f t="shared" ref="FO120:GT120" si="141">+SUMIF($F$16:$F$111,1,FO16:FO111)</f>
        <v>0</v>
      </c>
      <c r="FP120" s="316">
        <f t="shared" si="141"/>
        <v>0</v>
      </c>
      <c r="FQ120" s="316">
        <f t="shared" si="141"/>
        <v>0</v>
      </c>
      <c r="FR120" s="316">
        <f t="shared" si="141"/>
        <v>0</v>
      </c>
      <c r="FS120" s="316">
        <f t="shared" si="141"/>
        <v>0</v>
      </c>
      <c r="FT120" s="316">
        <f t="shared" si="141"/>
        <v>0</v>
      </c>
      <c r="FU120" s="316">
        <f t="shared" si="141"/>
        <v>0</v>
      </c>
      <c r="FV120" s="316">
        <f t="shared" si="141"/>
        <v>0</v>
      </c>
      <c r="FW120" s="316">
        <f t="shared" si="141"/>
        <v>0</v>
      </c>
      <c r="FX120" s="316">
        <f t="shared" si="141"/>
        <v>0</v>
      </c>
      <c r="FY120" s="316">
        <f t="shared" si="141"/>
        <v>0</v>
      </c>
      <c r="FZ120" s="316">
        <f t="shared" si="141"/>
        <v>0</v>
      </c>
      <c r="GA120" s="316">
        <f t="shared" si="141"/>
        <v>0</v>
      </c>
      <c r="GB120" s="316">
        <f t="shared" si="141"/>
        <v>0</v>
      </c>
      <c r="GC120" s="316">
        <f t="shared" si="141"/>
        <v>0</v>
      </c>
      <c r="GD120" s="316">
        <f t="shared" si="141"/>
        <v>0</v>
      </c>
      <c r="GE120" s="316">
        <f t="shared" si="141"/>
        <v>0</v>
      </c>
      <c r="GF120" s="316">
        <f t="shared" si="141"/>
        <v>0</v>
      </c>
      <c r="GG120" s="316">
        <f t="shared" si="141"/>
        <v>0</v>
      </c>
      <c r="GH120" s="316">
        <f t="shared" si="141"/>
        <v>0</v>
      </c>
      <c r="GI120" s="316">
        <f t="shared" si="141"/>
        <v>0</v>
      </c>
      <c r="GJ120" s="316">
        <f t="shared" si="141"/>
        <v>0</v>
      </c>
      <c r="GK120" s="316">
        <f t="shared" si="141"/>
        <v>0</v>
      </c>
      <c r="GL120" s="316">
        <f t="shared" si="141"/>
        <v>0</v>
      </c>
      <c r="GM120" s="316">
        <f t="shared" si="141"/>
        <v>0</v>
      </c>
      <c r="GN120" s="316">
        <f t="shared" si="141"/>
        <v>0</v>
      </c>
      <c r="GO120" s="316">
        <f t="shared" si="141"/>
        <v>0</v>
      </c>
      <c r="GP120" s="316">
        <f t="shared" si="141"/>
        <v>0</v>
      </c>
      <c r="GQ120" s="316">
        <f t="shared" si="141"/>
        <v>0</v>
      </c>
      <c r="GR120" s="316">
        <f t="shared" si="141"/>
        <v>0</v>
      </c>
      <c r="GS120" s="316">
        <f t="shared" si="141"/>
        <v>0</v>
      </c>
      <c r="GT120" s="316">
        <f t="shared" si="141"/>
        <v>0</v>
      </c>
      <c r="GU120" s="316">
        <f t="shared" ref="GU120:HB120" si="142">+SUMIF($F$16:$F$111,1,GU16:GU111)</f>
        <v>0</v>
      </c>
      <c r="GV120" s="316">
        <f t="shared" si="142"/>
        <v>0</v>
      </c>
      <c r="GW120" s="316">
        <f t="shared" si="142"/>
        <v>0</v>
      </c>
      <c r="GX120" s="316">
        <f t="shared" si="142"/>
        <v>0</v>
      </c>
      <c r="GY120" s="316">
        <f t="shared" si="142"/>
        <v>0</v>
      </c>
      <c r="GZ120" s="316">
        <f t="shared" si="142"/>
        <v>0</v>
      </c>
      <c r="HA120" s="316">
        <f t="shared" si="142"/>
        <v>0</v>
      </c>
      <c r="HB120" s="316">
        <f t="shared" si="142"/>
        <v>0</v>
      </c>
      <c r="HC120" s="317"/>
      <c r="HD120" s="317"/>
      <c r="HE120" s="317"/>
      <c r="HF120" s="317"/>
      <c r="HG120" s="317"/>
      <c r="HH120" s="317"/>
      <c r="HI120" s="317"/>
      <c r="HJ120" s="317"/>
      <c r="HK120" s="317"/>
      <c r="HL120" s="317"/>
      <c r="HM120" s="318"/>
      <c r="HN120" s="318"/>
      <c r="HO120" s="318"/>
      <c r="HP120" s="316">
        <f t="shared" si="114"/>
        <v>0</v>
      </c>
      <c r="HQ120" s="326"/>
      <c r="HR120" s="318"/>
      <c r="HS120" s="320"/>
      <c r="HT120" s="318"/>
      <c r="HV120" s="321"/>
      <c r="HW120" s="321"/>
      <c r="HX120" s="321"/>
      <c r="HY120" s="321"/>
      <c r="HZ120" s="321"/>
      <c r="IA120" s="321"/>
      <c r="IB120" s="321"/>
      <c r="IC120" s="321"/>
      <c r="ID120" s="321"/>
      <c r="IE120" s="321"/>
    </row>
    <row r="121" spans="2:240" s="319" customFormat="1" ht="20.100000000000001" hidden="1" customHeight="1">
      <c r="B121" s="836" t="s">
        <v>903</v>
      </c>
      <c r="C121" s="837"/>
      <c r="D121" s="837"/>
      <c r="E121" s="837"/>
      <c r="F121" s="837"/>
      <c r="G121" s="837"/>
      <c r="H121" s="837"/>
      <c r="I121" s="838"/>
      <c r="J121" s="315" t="s">
        <v>9</v>
      </c>
      <c r="K121" s="316">
        <f t="shared" ref="K121:AP121" si="143">+SUMIF($G$16:$G$111,1,K16:K111)</f>
        <v>0</v>
      </c>
      <c r="L121" s="316">
        <f t="shared" si="143"/>
        <v>0</v>
      </c>
      <c r="M121" s="316">
        <f t="shared" si="143"/>
        <v>0</v>
      </c>
      <c r="N121" s="316">
        <f t="shared" si="143"/>
        <v>0</v>
      </c>
      <c r="O121" s="316">
        <f t="shared" si="143"/>
        <v>0</v>
      </c>
      <c r="P121" s="316">
        <f t="shared" si="143"/>
        <v>0</v>
      </c>
      <c r="Q121" s="316">
        <f t="shared" si="143"/>
        <v>0</v>
      </c>
      <c r="R121" s="316">
        <f t="shared" si="143"/>
        <v>0</v>
      </c>
      <c r="S121" s="316">
        <f t="shared" si="143"/>
        <v>0</v>
      </c>
      <c r="T121" s="316">
        <f t="shared" si="143"/>
        <v>0</v>
      </c>
      <c r="U121" s="316">
        <f t="shared" si="143"/>
        <v>0</v>
      </c>
      <c r="V121" s="316">
        <f t="shared" si="143"/>
        <v>0</v>
      </c>
      <c r="W121" s="316">
        <f t="shared" si="143"/>
        <v>0</v>
      </c>
      <c r="X121" s="316">
        <f t="shared" si="143"/>
        <v>0</v>
      </c>
      <c r="Y121" s="316">
        <f t="shared" si="143"/>
        <v>0</v>
      </c>
      <c r="Z121" s="316">
        <f t="shared" si="143"/>
        <v>0</v>
      </c>
      <c r="AA121" s="316">
        <f t="shared" si="143"/>
        <v>0</v>
      </c>
      <c r="AB121" s="316">
        <f t="shared" si="143"/>
        <v>0</v>
      </c>
      <c r="AC121" s="316">
        <f t="shared" si="143"/>
        <v>0</v>
      </c>
      <c r="AD121" s="316">
        <f t="shared" si="143"/>
        <v>0</v>
      </c>
      <c r="AE121" s="316">
        <f t="shared" si="143"/>
        <v>0</v>
      </c>
      <c r="AF121" s="316">
        <f t="shared" si="143"/>
        <v>0</v>
      </c>
      <c r="AG121" s="316">
        <f t="shared" si="143"/>
        <v>0</v>
      </c>
      <c r="AH121" s="316">
        <f t="shared" si="143"/>
        <v>0</v>
      </c>
      <c r="AI121" s="316">
        <f t="shared" si="143"/>
        <v>0</v>
      </c>
      <c r="AJ121" s="316">
        <f t="shared" si="143"/>
        <v>0</v>
      </c>
      <c r="AK121" s="316">
        <f t="shared" si="143"/>
        <v>0</v>
      </c>
      <c r="AL121" s="316">
        <f t="shared" si="143"/>
        <v>0</v>
      </c>
      <c r="AM121" s="316">
        <f t="shared" si="143"/>
        <v>0</v>
      </c>
      <c r="AN121" s="316">
        <f t="shared" si="143"/>
        <v>0</v>
      </c>
      <c r="AO121" s="316">
        <f t="shared" si="143"/>
        <v>0</v>
      </c>
      <c r="AP121" s="316">
        <f t="shared" si="143"/>
        <v>0</v>
      </c>
      <c r="AQ121" s="316">
        <f t="shared" ref="AQ121:BV121" si="144">+SUMIF($G$16:$G$111,1,AQ16:AQ111)</f>
        <v>0</v>
      </c>
      <c r="AR121" s="316">
        <f t="shared" si="144"/>
        <v>0</v>
      </c>
      <c r="AS121" s="316">
        <f t="shared" si="144"/>
        <v>0</v>
      </c>
      <c r="AT121" s="316">
        <f t="shared" si="144"/>
        <v>0</v>
      </c>
      <c r="AU121" s="316">
        <f t="shared" si="144"/>
        <v>0</v>
      </c>
      <c r="AV121" s="316">
        <f t="shared" si="144"/>
        <v>0</v>
      </c>
      <c r="AW121" s="316">
        <f t="shared" si="144"/>
        <v>0</v>
      </c>
      <c r="AX121" s="316">
        <f t="shared" si="144"/>
        <v>0</v>
      </c>
      <c r="AY121" s="316">
        <f t="shared" si="144"/>
        <v>0</v>
      </c>
      <c r="AZ121" s="316">
        <f t="shared" si="144"/>
        <v>0</v>
      </c>
      <c r="BA121" s="316">
        <f t="shared" si="144"/>
        <v>0</v>
      </c>
      <c r="BB121" s="316">
        <f t="shared" si="144"/>
        <v>0</v>
      </c>
      <c r="BC121" s="316">
        <f t="shared" si="144"/>
        <v>0</v>
      </c>
      <c r="BD121" s="316">
        <f t="shared" si="144"/>
        <v>0</v>
      </c>
      <c r="BE121" s="316">
        <f t="shared" si="144"/>
        <v>0</v>
      </c>
      <c r="BF121" s="316">
        <f t="shared" si="144"/>
        <v>0</v>
      </c>
      <c r="BG121" s="316">
        <f t="shared" si="144"/>
        <v>0</v>
      </c>
      <c r="BH121" s="316">
        <f t="shared" si="144"/>
        <v>0</v>
      </c>
      <c r="BI121" s="316">
        <f t="shared" si="144"/>
        <v>0</v>
      </c>
      <c r="BJ121" s="316">
        <f t="shared" si="144"/>
        <v>0</v>
      </c>
      <c r="BK121" s="316">
        <f t="shared" si="144"/>
        <v>0</v>
      </c>
      <c r="BL121" s="316">
        <f t="shared" si="144"/>
        <v>0</v>
      </c>
      <c r="BM121" s="316">
        <f t="shared" si="144"/>
        <v>0</v>
      </c>
      <c r="BN121" s="316">
        <f t="shared" si="144"/>
        <v>0</v>
      </c>
      <c r="BO121" s="316">
        <f t="shared" si="144"/>
        <v>0</v>
      </c>
      <c r="BP121" s="316">
        <f t="shared" si="144"/>
        <v>0</v>
      </c>
      <c r="BQ121" s="316">
        <f t="shared" si="144"/>
        <v>0</v>
      </c>
      <c r="BR121" s="316">
        <f t="shared" si="144"/>
        <v>0</v>
      </c>
      <c r="BS121" s="316">
        <f t="shared" si="144"/>
        <v>0</v>
      </c>
      <c r="BT121" s="316">
        <f t="shared" si="144"/>
        <v>0</v>
      </c>
      <c r="BU121" s="316">
        <f t="shared" si="144"/>
        <v>0</v>
      </c>
      <c r="BV121" s="316">
        <f t="shared" si="144"/>
        <v>0</v>
      </c>
      <c r="BW121" s="316">
        <f t="shared" ref="BW121:DB121" si="145">+SUMIF($G$16:$G$111,1,BW16:BW111)</f>
        <v>0</v>
      </c>
      <c r="BX121" s="316">
        <f t="shared" si="145"/>
        <v>0</v>
      </c>
      <c r="BY121" s="316">
        <f t="shared" si="145"/>
        <v>0</v>
      </c>
      <c r="BZ121" s="316">
        <f t="shared" si="145"/>
        <v>0</v>
      </c>
      <c r="CA121" s="316">
        <f t="shared" si="145"/>
        <v>0</v>
      </c>
      <c r="CB121" s="316">
        <f t="shared" si="145"/>
        <v>0</v>
      </c>
      <c r="CC121" s="316">
        <f t="shared" si="145"/>
        <v>0</v>
      </c>
      <c r="CD121" s="316">
        <f t="shared" si="145"/>
        <v>0</v>
      </c>
      <c r="CE121" s="316">
        <f t="shared" si="145"/>
        <v>0</v>
      </c>
      <c r="CF121" s="316">
        <f t="shared" si="145"/>
        <v>0</v>
      </c>
      <c r="CG121" s="316">
        <f t="shared" si="145"/>
        <v>0</v>
      </c>
      <c r="CH121" s="316">
        <f t="shared" si="145"/>
        <v>0</v>
      </c>
      <c r="CI121" s="316">
        <f t="shared" si="145"/>
        <v>0</v>
      </c>
      <c r="CJ121" s="316">
        <f t="shared" si="145"/>
        <v>0</v>
      </c>
      <c r="CK121" s="316">
        <f t="shared" si="145"/>
        <v>0</v>
      </c>
      <c r="CL121" s="316">
        <f t="shared" si="145"/>
        <v>0</v>
      </c>
      <c r="CM121" s="316">
        <f t="shared" si="145"/>
        <v>0</v>
      </c>
      <c r="CN121" s="316">
        <f t="shared" si="145"/>
        <v>0</v>
      </c>
      <c r="CO121" s="316">
        <f t="shared" si="145"/>
        <v>0</v>
      </c>
      <c r="CP121" s="316">
        <f t="shared" si="145"/>
        <v>0</v>
      </c>
      <c r="CQ121" s="316">
        <f t="shared" si="145"/>
        <v>0</v>
      </c>
      <c r="CR121" s="316">
        <f t="shared" si="145"/>
        <v>0</v>
      </c>
      <c r="CS121" s="316">
        <f t="shared" si="145"/>
        <v>0</v>
      </c>
      <c r="CT121" s="316">
        <f t="shared" si="145"/>
        <v>0</v>
      </c>
      <c r="CU121" s="316">
        <f t="shared" si="145"/>
        <v>0</v>
      </c>
      <c r="CV121" s="316">
        <f t="shared" si="145"/>
        <v>0</v>
      </c>
      <c r="CW121" s="316">
        <f t="shared" si="145"/>
        <v>0</v>
      </c>
      <c r="CX121" s="316">
        <f t="shared" si="145"/>
        <v>0</v>
      </c>
      <c r="CY121" s="316">
        <f t="shared" si="145"/>
        <v>0</v>
      </c>
      <c r="CZ121" s="316">
        <f t="shared" si="145"/>
        <v>0</v>
      </c>
      <c r="DA121" s="316">
        <f t="shared" si="145"/>
        <v>0</v>
      </c>
      <c r="DB121" s="316">
        <f t="shared" si="145"/>
        <v>0</v>
      </c>
      <c r="DC121" s="316">
        <f t="shared" ref="DC121:EH121" si="146">+SUMIF($G$16:$G$111,1,DC16:DC111)</f>
        <v>0</v>
      </c>
      <c r="DD121" s="316">
        <f t="shared" si="146"/>
        <v>0</v>
      </c>
      <c r="DE121" s="316">
        <f t="shared" si="146"/>
        <v>0</v>
      </c>
      <c r="DF121" s="316">
        <f t="shared" si="146"/>
        <v>0</v>
      </c>
      <c r="DG121" s="316">
        <f t="shared" si="146"/>
        <v>0</v>
      </c>
      <c r="DH121" s="316">
        <f t="shared" si="146"/>
        <v>0</v>
      </c>
      <c r="DI121" s="316">
        <f t="shared" si="146"/>
        <v>0</v>
      </c>
      <c r="DJ121" s="316">
        <f t="shared" si="146"/>
        <v>0</v>
      </c>
      <c r="DK121" s="316">
        <f t="shared" si="146"/>
        <v>0</v>
      </c>
      <c r="DL121" s="316">
        <f t="shared" si="146"/>
        <v>0</v>
      </c>
      <c r="DM121" s="316">
        <f t="shared" si="146"/>
        <v>0</v>
      </c>
      <c r="DN121" s="316">
        <f t="shared" si="146"/>
        <v>0</v>
      </c>
      <c r="DO121" s="316">
        <f t="shared" si="146"/>
        <v>0</v>
      </c>
      <c r="DP121" s="316">
        <f t="shared" si="146"/>
        <v>0</v>
      </c>
      <c r="DQ121" s="316">
        <f t="shared" si="146"/>
        <v>0</v>
      </c>
      <c r="DR121" s="316">
        <f t="shared" si="146"/>
        <v>0</v>
      </c>
      <c r="DS121" s="316">
        <f t="shared" si="146"/>
        <v>0</v>
      </c>
      <c r="DT121" s="316">
        <f t="shared" si="146"/>
        <v>0</v>
      </c>
      <c r="DU121" s="316">
        <f t="shared" si="146"/>
        <v>0</v>
      </c>
      <c r="DV121" s="316">
        <f t="shared" si="146"/>
        <v>0</v>
      </c>
      <c r="DW121" s="316">
        <f t="shared" si="146"/>
        <v>0</v>
      </c>
      <c r="DX121" s="316">
        <f t="shared" si="146"/>
        <v>0</v>
      </c>
      <c r="DY121" s="316">
        <f t="shared" si="146"/>
        <v>0</v>
      </c>
      <c r="DZ121" s="316">
        <f t="shared" si="146"/>
        <v>0</v>
      </c>
      <c r="EA121" s="316">
        <f t="shared" si="146"/>
        <v>0</v>
      </c>
      <c r="EB121" s="316">
        <f t="shared" si="146"/>
        <v>0</v>
      </c>
      <c r="EC121" s="316">
        <f t="shared" si="146"/>
        <v>0</v>
      </c>
      <c r="ED121" s="316">
        <f t="shared" si="146"/>
        <v>0</v>
      </c>
      <c r="EE121" s="316">
        <f t="shared" si="146"/>
        <v>0</v>
      </c>
      <c r="EF121" s="316">
        <f t="shared" si="146"/>
        <v>0</v>
      </c>
      <c r="EG121" s="316">
        <f t="shared" si="146"/>
        <v>0</v>
      </c>
      <c r="EH121" s="316">
        <f t="shared" si="146"/>
        <v>0</v>
      </c>
      <c r="EI121" s="316">
        <f t="shared" ref="EI121:FN121" si="147">+SUMIF($G$16:$G$111,1,EI16:EI111)</f>
        <v>0</v>
      </c>
      <c r="EJ121" s="316">
        <f t="shared" si="147"/>
        <v>0</v>
      </c>
      <c r="EK121" s="316">
        <f t="shared" si="147"/>
        <v>0</v>
      </c>
      <c r="EL121" s="316">
        <f t="shared" si="147"/>
        <v>0</v>
      </c>
      <c r="EM121" s="316">
        <f t="shared" si="147"/>
        <v>0</v>
      </c>
      <c r="EN121" s="316">
        <f t="shared" si="147"/>
        <v>0</v>
      </c>
      <c r="EO121" s="316">
        <f t="shared" si="147"/>
        <v>0</v>
      </c>
      <c r="EP121" s="316">
        <f t="shared" si="147"/>
        <v>0</v>
      </c>
      <c r="EQ121" s="316">
        <f t="shared" si="147"/>
        <v>0</v>
      </c>
      <c r="ER121" s="316">
        <f t="shared" si="147"/>
        <v>0</v>
      </c>
      <c r="ES121" s="316">
        <f t="shared" si="147"/>
        <v>0</v>
      </c>
      <c r="ET121" s="316">
        <f t="shared" si="147"/>
        <v>0</v>
      </c>
      <c r="EU121" s="316">
        <f t="shared" si="147"/>
        <v>0</v>
      </c>
      <c r="EV121" s="316">
        <f t="shared" si="147"/>
        <v>0</v>
      </c>
      <c r="EW121" s="316">
        <f t="shared" si="147"/>
        <v>0</v>
      </c>
      <c r="EX121" s="316">
        <f t="shared" si="147"/>
        <v>0</v>
      </c>
      <c r="EY121" s="316">
        <f t="shared" si="147"/>
        <v>0</v>
      </c>
      <c r="EZ121" s="316">
        <f t="shared" si="147"/>
        <v>0</v>
      </c>
      <c r="FA121" s="316">
        <f t="shared" si="147"/>
        <v>0</v>
      </c>
      <c r="FB121" s="316">
        <f t="shared" si="147"/>
        <v>0</v>
      </c>
      <c r="FC121" s="316">
        <f t="shared" si="147"/>
        <v>0</v>
      </c>
      <c r="FD121" s="316">
        <f t="shared" si="147"/>
        <v>0</v>
      </c>
      <c r="FE121" s="316">
        <f t="shared" si="147"/>
        <v>0</v>
      </c>
      <c r="FF121" s="316">
        <f t="shared" si="147"/>
        <v>0</v>
      </c>
      <c r="FG121" s="316">
        <f t="shared" si="147"/>
        <v>0</v>
      </c>
      <c r="FH121" s="316">
        <f t="shared" si="147"/>
        <v>0</v>
      </c>
      <c r="FI121" s="316">
        <f t="shared" si="147"/>
        <v>0</v>
      </c>
      <c r="FJ121" s="316">
        <f t="shared" si="147"/>
        <v>0</v>
      </c>
      <c r="FK121" s="316">
        <f t="shared" si="147"/>
        <v>0</v>
      </c>
      <c r="FL121" s="316">
        <f t="shared" si="147"/>
        <v>0</v>
      </c>
      <c r="FM121" s="316">
        <f t="shared" si="147"/>
        <v>0</v>
      </c>
      <c r="FN121" s="316">
        <f t="shared" si="147"/>
        <v>0</v>
      </c>
      <c r="FO121" s="316">
        <f t="shared" ref="FO121:GT121" si="148">+SUMIF($G$16:$G$111,1,FO16:FO111)</f>
        <v>0</v>
      </c>
      <c r="FP121" s="316">
        <f t="shared" si="148"/>
        <v>0</v>
      </c>
      <c r="FQ121" s="316">
        <f t="shared" si="148"/>
        <v>0</v>
      </c>
      <c r="FR121" s="316">
        <f t="shared" si="148"/>
        <v>0</v>
      </c>
      <c r="FS121" s="316">
        <f t="shared" si="148"/>
        <v>0</v>
      </c>
      <c r="FT121" s="316">
        <f t="shared" si="148"/>
        <v>0</v>
      </c>
      <c r="FU121" s="316">
        <f t="shared" si="148"/>
        <v>0</v>
      </c>
      <c r="FV121" s="316">
        <f t="shared" si="148"/>
        <v>0</v>
      </c>
      <c r="FW121" s="316">
        <f t="shared" si="148"/>
        <v>0</v>
      </c>
      <c r="FX121" s="316">
        <f t="shared" si="148"/>
        <v>0</v>
      </c>
      <c r="FY121" s="316">
        <f t="shared" si="148"/>
        <v>0</v>
      </c>
      <c r="FZ121" s="316">
        <f t="shared" si="148"/>
        <v>0</v>
      </c>
      <c r="GA121" s="316">
        <f t="shared" si="148"/>
        <v>0</v>
      </c>
      <c r="GB121" s="316">
        <f t="shared" si="148"/>
        <v>0</v>
      </c>
      <c r="GC121" s="316">
        <f t="shared" si="148"/>
        <v>0</v>
      </c>
      <c r="GD121" s="316">
        <f t="shared" si="148"/>
        <v>0</v>
      </c>
      <c r="GE121" s="316">
        <f t="shared" si="148"/>
        <v>0</v>
      </c>
      <c r="GF121" s="316">
        <f t="shared" si="148"/>
        <v>0</v>
      </c>
      <c r="GG121" s="316">
        <f t="shared" si="148"/>
        <v>0</v>
      </c>
      <c r="GH121" s="316">
        <f t="shared" si="148"/>
        <v>0</v>
      </c>
      <c r="GI121" s="316">
        <f t="shared" si="148"/>
        <v>0</v>
      </c>
      <c r="GJ121" s="316">
        <f t="shared" si="148"/>
        <v>0</v>
      </c>
      <c r="GK121" s="316">
        <f t="shared" si="148"/>
        <v>0</v>
      </c>
      <c r="GL121" s="316">
        <f t="shared" si="148"/>
        <v>0</v>
      </c>
      <c r="GM121" s="316">
        <f t="shared" si="148"/>
        <v>0</v>
      </c>
      <c r="GN121" s="316">
        <f t="shared" si="148"/>
        <v>0</v>
      </c>
      <c r="GO121" s="316">
        <f t="shared" si="148"/>
        <v>0</v>
      </c>
      <c r="GP121" s="316">
        <f t="shared" si="148"/>
        <v>0</v>
      </c>
      <c r="GQ121" s="316">
        <f t="shared" si="148"/>
        <v>0</v>
      </c>
      <c r="GR121" s="316">
        <f t="shared" si="148"/>
        <v>0</v>
      </c>
      <c r="GS121" s="316">
        <f t="shared" si="148"/>
        <v>0</v>
      </c>
      <c r="GT121" s="316">
        <f t="shared" si="148"/>
        <v>0</v>
      </c>
      <c r="GU121" s="316">
        <f t="shared" ref="GU121:HB121" si="149">+SUMIF($G$16:$G$111,1,GU16:GU111)</f>
        <v>0</v>
      </c>
      <c r="GV121" s="316">
        <f t="shared" si="149"/>
        <v>0</v>
      </c>
      <c r="GW121" s="316">
        <f t="shared" si="149"/>
        <v>0</v>
      </c>
      <c r="GX121" s="316">
        <f t="shared" si="149"/>
        <v>0</v>
      </c>
      <c r="GY121" s="316">
        <f t="shared" si="149"/>
        <v>0</v>
      </c>
      <c r="GZ121" s="316">
        <f t="shared" si="149"/>
        <v>0</v>
      </c>
      <c r="HA121" s="316">
        <f t="shared" si="149"/>
        <v>0</v>
      </c>
      <c r="HB121" s="316">
        <f t="shared" si="149"/>
        <v>0</v>
      </c>
      <c r="HC121" s="317"/>
      <c r="HD121" s="317"/>
      <c r="HE121" s="317"/>
      <c r="HF121" s="317"/>
      <c r="HG121" s="317"/>
      <c r="HH121" s="317"/>
      <c r="HI121" s="317"/>
      <c r="HJ121" s="317"/>
      <c r="HK121" s="317"/>
      <c r="HL121" s="317"/>
      <c r="HM121" s="318"/>
      <c r="HN121" s="318"/>
      <c r="HO121" s="318"/>
      <c r="HP121" s="316">
        <f t="shared" si="114"/>
        <v>0</v>
      </c>
      <c r="HQ121" s="326"/>
      <c r="HR121" s="318"/>
      <c r="HS121" s="320"/>
      <c r="HT121" s="318"/>
      <c r="HV121" s="321"/>
      <c r="HW121" s="321"/>
      <c r="HX121" s="321"/>
      <c r="HY121" s="321"/>
      <c r="HZ121" s="321"/>
      <c r="IA121" s="321"/>
      <c r="IB121" s="321"/>
      <c r="IC121" s="321"/>
      <c r="ID121" s="321"/>
      <c r="IE121" s="321"/>
    </row>
    <row r="122" spans="2:240" s="319" customFormat="1" ht="20.100000000000001" hidden="1" customHeight="1">
      <c r="B122" s="836" t="s">
        <v>903</v>
      </c>
      <c r="C122" s="837"/>
      <c r="D122" s="837"/>
      <c r="E122" s="837"/>
      <c r="F122" s="837"/>
      <c r="G122" s="837"/>
      <c r="H122" s="837"/>
      <c r="I122" s="838"/>
      <c r="J122" s="315" t="s">
        <v>10</v>
      </c>
      <c r="K122" s="316">
        <f t="shared" ref="K122:AP122" si="150">+SUMIF($H$16:$H$111,1,K16:K111)</f>
        <v>0</v>
      </c>
      <c r="L122" s="316">
        <f t="shared" si="150"/>
        <v>0</v>
      </c>
      <c r="M122" s="316">
        <f t="shared" si="150"/>
        <v>0</v>
      </c>
      <c r="N122" s="316">
        <f t="shared" si="150"/>
        <v>0</v>
      </c>
      <c r="O122" s="316">
        <f t="shared" si="150"/>
        <v>0</v>
      </c>
      <c r="P122" s="316">
        <f t="shared" si="150"/>
        <v>0</v>
      </c>
      <c r="Q122" s="316">
        <f t="shared" si="150"/>
        <v>0</v>
      </c>
      <c r="R122" s="316">
        <f t="shared" si="150"/>
        <v>0</v>
      </c>
      <c r="S122" s="316">
        <f t="shared" si="150"/>
        <v>0</v>
      </c>
      <c r="T122" s="316">
        <f t="shared" si="150"/>
        <v>0</v>
      </c>
      <c r="U122" s="316">
        <f t="shared" si="150"/>
        <v>0</v>
      </c>
      <c r="V122" s="316">
        <f t="shared" si="150"/>
        <v>0</v>
      </c>
      <c r="W122" s="316">
        <f t="shared" si="150"/>
        <v>0</v>
      </c>
      <c r="X122" s="316">
        <f t="shared" si="150"/>
        <v>0</v>
      </c>
      <c r="Y122" s="316">
        <f t="shared" si="150"/>
        <v>0</v>
      </c>
      <c r="Z122" s="316">
        <f t="shared" si="150"/>
        <v>0</v>
      </c>
      <c r="AA122" s="316">
        <f t="shared" si="150"/>
        <v>0</v>
      </c>
      <c r="AB122" s="316">
        <f t="shared" si="150"/>
        <v>0</v>
      </c>
      <c r="AC122" s="316">
        <f t="shared" si="150"/>
        <v>0</v>
      </c>
      <c r="AD122" s="316">
        <f t="shared" si="150"/>
        <v>0</v>
      </c>
      <c r="AE122" s="316">
        <f t="shared" si="150"/>
        <v>0</v>
      </c>
      <c r="AF122" s="316">
        <f t="shared" si="150"/>
        <v>0</v>
      </c>
      <c r="AG122" s="316">
        <f t="shared" si="150"/>
        <v>0</v>
      </c>
      <c r="AH122" s="316">
        <f t="shared" si="150"/>
        <v>0</v>
      </c>
      <c r="AI122" s="316">
        <f t="shared" si="150"/>
        <v>0</v>
      </c>
      <c r="AJ122" s="316">
        <f t="shared" si="150"/>
        <v>0</v>
      </c>
      <c r="AK122" s="316">
        <f t="shared" si="150"/>
        <v>0</v>
      </c>
      <c r="AL122" s="316">
        <f t="shared" si="150"/>
        <v>0</v>
      </c>
      <c r="AM122" s="316">
        <f t="shared" si="150"/>
        <v>0</v>
      </c>
      <c r="AN122" s="316">
        <f t="shared" si="150"/>
        <v>0</v>
      </c>
      <c r="AO122" s="316">
        <f t="shared" si="150"/>
        <v>0</v>
      </c>
      <c r="AP122" s="316">
        <f t="shared" si="150"/>
        <v>0</v>
      </c>
      <c r="AQ122" s="316">
        <f t="shared" ref="AQ122:BV122" si="151">+SUMIF($H$16:$H$111,1,AQ16:AQ111)</f>
        <v>0</v>
      </c>
      <c r="AR122" s="316">
        <f t="shared" si="151"/>
        <v>0</v>
      </c>
      <c r="AS122" s="316">
        <f t="shared" si="151"/>
        <v>0</v>
      </c>
      <c r="AT122" s="316">
        <f t="shared" si="151"/>
        <v>0</v>
      </c>
      <c r="AU122" s="316">
        <f t="shared" si="151"/>
        <v>0</v>
      </c>
      <c r="AV122" s="316">
        <f t="shared" si="151"/>
        <v>0</v>
      </c>
      <c r="AW122" s="316">
        <f t="shared" si="151"/>
        <v>0</v>
      </c>
      <c r="AX122" s="316">
        <f t="shared" si="151"/>
        <v>0</v>
      </c>
      <c r="AY122" s="316">
        <f t="shared" si="151"/>
        <v>0</v>
      </c>
      <c r="AZ122" s="316">
        <f t="shared" si="151"/>
        <v>0</v>
      </c>
      <c r="BA122" s="316">
        <f t="shared" si="151"/>
        <v>0</v>
      </c>
      <c r="BB122" s="316">
        <f t="shared" si="151"/>
        <v>0</v>
      </c>
      <c r="BC122" s="316">
        <f t="shared" si="151"/>
        <v>0</v>
      </c>
      <c r="BD122" s="316">
        <f t="shared" si="151"/>
        <v>0</v>
      </c>
      <c r="BE122" s="316">
        <f t="shared" si="151"/>
        <v>0</v>
      </c>
      <c r="BF122" s="316">
        <f t="shared" si="151"/>
        <v>0</v>
      </c>
      <c r="BG122" s="316">
        <f t="shared" si="151"/>
        <v>0</v>
      </c>
      <c r="BH122" s="316">
        <f t="shared" si="151"/>
        <v>0</v>
      </c>
      <c r="BI122" s="316">
        <f t="shared" si="151"/>
        <v>0</v>
      </c>
      <c r="BJ122" s="316">
        <f t="shared" si="151"/>
        <v>0</v>
      </c>
      <c r="BK122" s="316">
        <f t="shared" si="151"/>
        <v>0</v>
      </c>
      <c r="BL122" s="316">
        <f t="shared" si="151"/>
        <v>0</v>
      </c>
      <c r="BM122" s="316">
        <f t="shared" si="151"/>
        <v>0</v>
      </c>
      <c r="BN122" s="316">
        <f t="shared" si="151"/>
        <v>0</v>
      </c>
      <c r="BO122" s="316">
        <f t="shared" si="151"/>
        <v>0</v>
      </c>
      <c r="BP122" s="316">
        <f t="shared" si="151"/>
        <v>0</v>
      </c>
      <c r="BQ122" s="316">
        <f t="shared" si="151"/>
        <v>0</v>
      </c>
      <c r="BR122" s="316">
        <f t="shared" si="151"/>
        <v>0</v>
      </c>
      <c r="BS122" s="316">
        <f t="shared" si="151"/>
        <v>0</v>
      </c>
      <c r="BT122" s="316">
        <f t="shared" si="151"/>
        <v>0</v>
      </c>
      <c r="BU122" s="316">
        <f t="shared" si="151"/>
        <v>0</v>
      </c>
      <c r="BV122" s="316">
        <f t="shared" si="151"/>
        <v>0</v>
      </c>
      <c r="BW122" s="316">
        <f t="shared" ref="BW122:DB122" si="152">+SUMIF($H$16:$H$111,1,BW16:BW111)</f>
        <v>0</v>
      </c>
      <c r="BX122" s="316">
        <f t="shared" si="152"/>
        <v>0</v>
      </c>
      <c r="BY122" s="316">
        <f t="shared" si="152"/>
        <v>0</v>
      </c>
      <c r="BZ122" s="316">
        <f t="shared" si="152"/>
        <v>0</v>
      </c>
      <c r="CA122" s="316">
        <f t="shared" si="152"/>
        <v>0</v>
      </c>
      <c r="CB122" s="316">
        <f t="shared" si="152"/>
        <v>0</v>
      </c>
      <c r="CC122" s="316">
        <f t="shared" si="152"/>
        <v>0</v>
      </c>
      <c r="CD122" s="316">
        <f t="shared" si="152"/>
        <v>0</v>
      </c>
      <c r="CE122" s="316">
        <f t="shared" si="152"/>
        <v>0</v>
      </c>
      <c r="CF122" s="316">
        <f t="shared" si="152"/>
        <v>0</v>
      </c>
      <c r="CG122" s="316">
        <f t="shared" si="152"/>
        <v>0</v>
      </c>
      <c r="CH122" s="316">
        <f t="shared" si="152"/>
        <v>0</v>
      </c>
      <c r="CI122" s="316">
        <f t="shared" si="152"/>
        <v>0</v>
      </c>
      <c r="CJ122" s="316">
        <f t="shared" si="152"/>
        <v>0</v>
      </c>
      <c r="CK122" s="316">
        <f t="shared" si="152"/>
        <v>0</v>
      </c>
      <c r="CL122" s="316">
        <f t="shared" si="152"/>
        <v>0</v>
      </c>
      <c r="CM122" s="316">
        <f t="shared" si="152"/>
        <v>0</v>
      </c>
      <c r="CN122" s="316">
        <f t="shared" si="152"/>
        <v>0</v>
      </c>
      <c r="CO122" s="316">
        <f t="shared" si="152"/>
        <v>0</v>
      </c>
      <c r="CP122" s="316">
        <f t="shared" si="152"/>
        <v>0</v>
      </c>
      <c r="CQ122" s="316">
        <f t="shared" si="152"/>
        <v>0</v>
      </c>
      <c r="CR122" s="316">
        <f t="shared" si="152"/>
        <v>0</v>
      </c>
      <c r="CS122" s="316">
        <f t="shared" si="152"/>
        <v>0</v>
      </c>
      <c r="CT122" s="316">
        <f t="shared" si="152"/>
        <v>0</v>
      </c>
      <c r="CU122" s="316">
        <f t="shared" si="152"/>
        <v>0</v>
      </c>
      <c r="CV122" s="316">
        <f t="shared" si="152"/>
        <v>0</v>
      </c>
      <c r="CW122" s="316">
        <f t="shared" si="152"/>
        <v>0</v>
      </c>
      <c r="CX122" s="316">
        <f t="shared" si="152"/>
        <v>0</v>
      </c>
      <c r="CY122" s="316">
        <f t="shared" si="152"/>
        <v>0</v>
      </c>
      <c r="CZ122" s="316">
        <f t="shared" si="152"/>
        <v>0</v>
      </c>
      <c r="DA122" s="316">
        <f t="shared" si="152"/>
        <v>0</v>
      </c>
      <c r="DB122" s="316">
        <f t="shared" si="152"/>
        <v>0</v>
      </c>
      <c r="DC122" s="316">
        <f t="shared" ref="DC122:EH122" si="153">+SUMIF($H$16:$H$111,1,DC16:DC111)</f>
        <v>0</v>
      </c>
      <c r="DD122" s="316">
        <f t="shared" si="153"/>
        <v>0</v>
      </c>
      <c r="DE122" s="316">
        <f t="shared" si="153"/>
        <v>0</v>
      </c>
      <c r="DF122" s="316">
        <f t="shared" si="153"/>
        <v>0</v>
      </c>
      <c r="DG122" s="316">
        <f t="shared" si="153"/>
        <v>0</v>
      </c>
      <c r="DH122" s="316">
        <f t="shared" si="153"/>
        <v>0</v>
      </c>
      <c r="DI122" s="316">
        <f t="shared" si="153"/>
        <v>0</v>
      </c>
      <c r="DJ122" s="316">
        <f t="shared" si="153"/>
        <v>0</v>
      </c>
      <c r="DK122" s="316">
        <f t="shared" si="153"/>
        <v>0</v>
      </c>
      <c r="DL122" s="316">
        <f t="shared" si="153"/>
        <v>0</v>
      </c>
      <c r="DM122" s="316">
        <f t="shared" si="153"/>
        <v>0</v>
      </c>
      <c r="DN122" s="316">
        <f t="shared" si="153"/>
        <v>0</v>
      </c>
      <c r="DO122" s="316">
        <f t="shared" si="153"/>
        <v>0</v>
      </c>
      <c r="DP122" s="316">
        <f t="shared" si="153"/>
        <v>0</v>
      </c>
      <c r="DQ122" s="316">
        <f t="shared" si="153"/>
        <v>0</v>
      </c>
      <c r="DR122" s="316">
        <f t="shared" si="153"/>
        <v>0</v>
      </c>
      <c r="DS122" s="316">
        <f t="shared" si="153"/>
        <v>0</v>
      </c>
      <c r="DT122" s="316">
        <f t="shared" si="153"/>
        <v>0</v>
      </c>
      <c r="DU122" s="316">
        <f t="shared" si="153"/>
        <v>0</v>
      </c>
      <c r="DV122" s="316">
        <f t="shared" si="153"/>
        <v>0</v>
      </c>
      <c r="DW122" s="316">
        <f t="shared" si="153"/>
        <v>0</v>
      </c>
      <c r="DX122" s="316">
        <f t="shared" si="153"/>
        <v>0</v>
      </c>
      <c r="DY122" s="316">
        <f t="shared" si="153"/>
        <v>0</v>
      </c>
      <c r="DZ122" s="316">
        <f t="shared" si="153"/>
        <v>0</v>
      </c>
      <c r="EA122" s="316">
        <f t="shared" si="153"/>
        <v>0</v>
      </c>
      <c r="EB122" s="316">
        <f t="shared" si="153"/>
        <v>0</v>
      </c>
      <c r="EC122" s="316">
        <f t="shared" si="153"/>
        <v>0</v>
      </c>
      <c r="ED122" s="316">
        <f t="shared" si="153"/>
        <v>0</v>
      </c>
      <c r="EE122" s="316">
        <f t="shared" si="153"/>
        <v>0</v>
      </c>
      <c r="EF122" s="316">
        <f t="shared" si="153"/>
        <v>0</v>
      </c>
      <c r="EG122" s="316">
        <f t="shared" si="153"/>
        <v>0</v>
      </c>
      <c r="EH122" s="316">
        <f t="shared" si="153"/>
        <v>0</v>
      </c>
      <c r="EI122" s="316">
        <f t="shared" ref="EI122:FN122" si="154">+SUMIF($H$16:$H$111,1,EI16:EI111)</f>
        <v>0</v>
      </c>
      <c r="EJ122" s="316">
        <f t="shared" si="154"/>
        <v>0</v>
      </c>
      <c r="EK122" s="316">
        <f t="shared" si="154"/>
        <v>0</v>
      </c>
      <c r="EL122" s="316">
        <f t="shared" si="154"/>
        <v>0</v>
      </c>
      <c r="EM122" s="316">
        <f t="shared" si="154"/>
        <v>0</v>
      </c>
      <c r="EN122" s="316">
        <f t="shared" si="154"/>
        <v>0</v>
      </c>
      <c r="EO122" s="316">
        <f t="shared" si="154"/>
        <v>0</v>
      </c>
      <c r="EP122" s="316">
        <f t="shared" si="154"/>
        <v>0</v>
      </c>
      <c r="EQ122" s="316">
        <f t="shared" si="154"/>
        <v>0</v>
      </c>
      <c r="ER122" s="316">
        <f t="shared" si="154"/>
        <v>0</v>
      </c>
      <c r="ES122" s="316">
        <f t="shared" si="154"/>
        <v>0</v>
      </c>
      <c r="ET122" s="316">
        <f t="shared" si="154"/>
        <v>0</v>
      </c>
      <c r="EU122" s="316">
        <f t="shared" si="154"/>
        <v>0</v>
      </c>
      <c r="EV122" s="316">
        <f t="shared" si="154"/>
        <v>0</v>
      </c>
      <c r="EW122" s="316">
        <f t="shared" si="154"/>
        <v>0</v>
      </c>
      <c r="EX122" s="316">
        <f t="shared" si="154"/>
        <v>0</v>
      </c>
      <c r="EY122" s="316">
        <f t="shared" si="154"/>
        <v>0</v>
      </c>
      <c r="EZ122" s="316">
        <f t="shared" si="154"/>
        <v>0</v>
      </c>
      <c r="FA122" s="316">
        <f t="shared" si="154"/>
        <v>0</v>
      </c>
      <c r="FB122" s="316">
        <f t="shared" si="154"/>
        <v>0</v>
      </c>
      <c r="FC122" s="316">
        <f t="shared" si="154"/>
        <v>0</v>
      </c>
      <c r="FD122" s="316">
        <f t="shared" si="154"/>
        <v>0</v>
      </c>
      <c r="FE122" s="316">
        <f t="shared" si="154"/>
        <v>0</v>
      </c>
      <c r="FF122" s="316">
        <f t="shared" si="154"/>
        <v>0</v>
      </c>
      <c r="FG122" s="316">
        <f t="shared" si="154"/>
        <v>0</v>
      </c>
      <c r="FH122" s="316">
        <f t="shared" si="154"/>
        <v>0</v>
      </c>
      <c r="FI122" s="316">
        <f t="shared" si="154"/>
        <v>0</v>
      </c>
      <c r="FJ122" s="316">
        <f t="shared" si="154"/>
        <v>0</v>
      </c>
      <c r="FK122" s="316">
        <f t="shared" si="154"/>
        <v>0</v>
      </c>
      <c r="FL122" s="316">
        <f t="shared" si="154"/>
        <v>0</v>
      </c>
      <c r="FM122" s="316">
        <f t="shared" si="154"/>
        <v>0</v>
      </c>
      <c r="FN122" s="316">
        <f t="shared" si="154"/>
        <v>0</v>
      </c>
      <c r="FO122" s="316">
        <f t="shared" ref="FO122:GT122" si="155">+SUMIF($H$16:$H$111,1,FO16:FO111)</f>
        <v>0</v>
      </c>
      <c r="FP122" s="316">
        <f t="shared" si="155"/>
        <v>0</v>
      </c>
      <c r="FQ122" s="316">
        <f t="shared" si="155"/>
        <v>0</v>
      </c>
      <c r="FR122" s="316">
        <f t="shared" si="155"/>
        <v>0</v>
      </c>
      <c r="FS122" s="316">
        <f t="shared" si="155"/>
        <v>0</v>
      </c>
      <c r="FT122" s="316">
        <f t="shared" si="155"/>
        <v>0</v>
      </c>
      <c r="FU122" s="316">
        <f t="shared" si="155"/>
        <v>0</v>
      </c>
      <c r="FV122" s="316">
        <f t="shared" si="155"/>
        <v>0</v>
      </c>
      <c r="FW122" s="316">
        <f t="shared" si="155"/>
        <v>0</v>
      </c>
      <c r="FX122" s="316">
        <f t="shared" si="155"/>
        <v>0</v>
      </c>
      <c r="FY122" s="316">
        <f t="shared" si="155"/>
        <v>0</v>
      </c>
      <c r="FZ122" s="316">
        <f t="shared" si="155"/>
        <v>0</v>
      </c>
      <c r="GA122" s="316">
        <f t="shared" si="155"/>
        <v>0</v>
      </c>
      <c r="GB122" s="316">
        <f t="shared" si="155"/>
        <v>0</v>
      </c>
      <c r="GC122" s="316">
        <f t="shared" si="155"/>
        <v>0</v>
      </c>
      <c r="GD122" s="316">
        <f t="shared" si="155"/>
        <v>0</v>
      </c>
      <c r="GE122" s="316">
        <f t="shared" si="155"/>
        <v>0</v>
      </c>
      <c r="GF122" s="316">
        <f t="shared" si="155"/>
        <v>0</v>
      </c>
      <c r="GG122" s="316">
        <f t="shared" si="155"/>
        <v>0</v>
      </c>
      <c r="GH122" s="316">
        <f t="shared" si="155"/>
        <v>0</v>
      </c>
      <c r="GI122" s="316">
        <f t="shared" si="155"/>
        <v>0</v>
      </c>
      <c r="GJ122" s="316">
        <f t="shared" si="155"/>
        <v>0</v>
      </c>
      <c r="GK122" s="316">
        <f t="shared" si="155"/>
        <v>0</v>
      </c>
      <c r="GL122" s="316">
        <f t="shared" si="155"/>
        <v>0</v>
      </c>
      <c r="GM122" s="316">
        <f t="shared" si="155"/>
        <v>0</v>
      </c>
      <c r="GN122" s="316">
        <f t="shared" si="155"/>
        <v>0</v>
      </c>
      <c r="GO122" s="316">
        <f t="shared" si="155"/>
        <v>0</v>
      </c>
      <c r="GP122" s="316">
        <f t="shared" si="155"/>
        <v>0</v>
      </c>
      <c r="GQ122" s="316">
        <f t="shared" si="155"/>
        <v>0</v>
      </c>
      <c r="GR122" s="316">
        <f t="shared" si="155"/>
        <v>0</v>
      </c>
      <c r="GS122" s="316">
        <f t="shared" si="155"/>
        <v>0</v>
      </c>
      <c r="GT122" s="316">
        <f t="shared" si="155"/>
        <v>0</v>
      </c>
      <c r="GU122" s="316">
        <f t="shared" ref="GU122:HB122" si="156">+SUMIF($H$16:$H$111,1,GU16:GU111)</f>
        <v>0</v>
      </c>
      <c r="GV122" s="316">
        <f t="shared" si="156"/>
        <v>0</v>
      </c>
      <c r="GW122" s="316">
        <f t="shared" si="156"/>
        <v>0</v>
      </c>
      <c r="GX122" s="316">
        <f t="shared" si="156"/>
        <v>0</v>
      </c>
      <c r="GY122" s="316">
        <f t="shared" si="156"/>
        <v>0</v>
      </c>
      <c r="GZ122" s="316">
        <f t="shared" si="156"/>
        <v>0</v>
      </c>
      <c r="HA122" s="316">
        <f t="shared" si="156"/>
        <v>0</v>
      </c>
      <c r="HB122" s="316">
        <f t="shared" si="156"/>
        <v>0</v>
      </c>
      <c r="HC122" s="317"/>
      <c r="HD122" s="317"/>
      <c r="HE122" s="317"/>
      <c r="HF122" s="317"/>
      <c r="HG122" s="317"/>
      <c r="HH122" s="317"/>
      <c r="HI122" s="317"/>
      <c r="HJ122" s="317"/>
      <c r="HK122" s="317"/>
      <c r="HL122" s="317"/>
      <c r="HM122" s="318"/>
      <c r="HN122" s="318"/>
      <c r="HO122" s="318"/>
      <c r="HP122" s="316">
        <f t="shared" si="114"/>
        <v>0</v>
      </c>
      <c r="HQ122" s="326"/>
      <c r="HR122" s="318"/>
      <c r="HS122" s="320"/>
      <c r="HT122" s="318"/>
      <c r="HV122" s="321"/>
      <c r="HW122" s="321"/>
      <c r="HX122" s="321"/>
      <c r="HY122" s="321"/>
      <c r="HZ122" s="321"/>
      <c r="IA122" s="321"/>
      <c r="IB122" s="321"/>
      <c r="IC122" s="321"/>
      <c r="ID122" s="321"/>
      <c r="IE122" s="321"/>
    </row>
    <row r="123" spans="2:240" s="319" customFormat="1" ht="20.100000000000001" hidden="1" customHeight="1">
      <c r="B123" s="836" t="s">
        <v>903</v>
      </c>
      <c r="C123" s="837"/>
      <c r="D123" s="837"/>
      <c r="E123" s="837"/>
      <c r="F123" s="837"/>
      <c r="G123" s="837"/>
      <c r="H123" s="837"/>
      <c r="I123" s="838"/>
      <c r="J123" s="315" t="s">
        <v>11</v>
      </c>
      <c r="K123" s="316">
        <f t="shared" ref="K123:AP123" si="157">+SUMIF($I$16:$I$111,1,K16:K111)</f>
        <v>0</v>
      </c>
      <c r="L123" s="316">
        <f t="shared" si="157"/>
        <v>0</v>
      </c>
      <c r="M123" s="316">
        <f t="shared" si="157"/>
        <v>0</v>
      </c>
      <c r="N123" s="316">
        <f t="shared" si="157"/>
        <v>0</v>
      </c>
      <c r="O123" s="316">
        <f t="shared" si="157"/>
        <v>0</v>
      </c>
      <c r="P123" s="316">
        <f t="shared" si="157"/>
        <v>0</v>
      </c>
      <c r="Q123" s="316">
        <f t="shared" si="157"/>
        <v>0</v>
      </c>
      <c r="R123" s="316">
        <f t="shared" si="157"/>
        <v>0</v>
      </c>
      <c r="S123" s="316">
        <f t="shared" si="157"/>
        <v>0</v>
      </c>
      <c r="T123" s="316">
        <f t="shared" si="157"/>
        <v>0</v>
      </c>
      <c r="U123" s="316">
        <f t="shared" si="157"/>
        <v>0</v>
      </c>
      <c r="V123" s="316">
        <f t="shared" si="157"/>
        <v>0</v>
      </c>
      <c r="W123" s="316">
        <f t="shared" si="157"/>
        <v>0</v>
      </c>
      <c r="X123" s="316">
        <f t="shared" si="157"/>
        <v>0</v>
      </c>
      <c r="Y123" s="316">
        <f t="shared" si="157"/>
        <v>0</v>
      </c>
      <c r="Z123" s="316">
        <f t="shared" si="157"/>
        <v>0</v>
      </c>
      <c r="AA123" s="316">
        <f t="shared" si="157"/>
        <v>0</v>
      </c>
      <c r="AB123" s="316">
        <f t="shared" si="157"/>
        <v>0</v>
      </c>
      <c r="AC123" s="316">
        <f t="shared" si="157"/>
        <v>0</v>
      </c>
      <c r="AD123" s="316">
        <f t="shared" si="157"/>
        <v>0</v>
      </c>
      <c r="AE123" s="316">
        <f t="shared" si="157"/>
        <v>0</v>
      </c>
      <c r="AF123" s="316">
        <f t="shared" si="157"/>
        <v>0</v>
      </c>
      <c r="AG123" s="316">
        <f t="shared" si="157"/>
        <v>0</v>
      </c>
      <c r="AH123" s="316">
        <f t="shared" si="157"/>
        <v>0</v>
      </c>
      <c r="AI123" s="316">
        <f t="shared" si="157"/>
        <v>0</v>
      </c>
      <c r="AJ123" s="316">
        <f t="shared" si="157"/>
        <v>0</v>
      </c>
      <c r="AK123" s="316">
        <f t="shared" si="157"/>
        <v>0</v>
      </c>
      <c r="AL123" s="316">
        <f t="shared" si="157"/>
        <v>0</v>
      </c>
      <c r="AM123" s="316">
        <f t="shared" si="157"/>
        <v>0</v>
      </c>
      <c r="AN123" s="316">
        <f t="shared" si="157"/>
        <v>0</v>
      </c>
      <c r="AO123" s="316">
        <f t="shared" si="157"/>
        <v>0</v>
      </c>
      <c r="AP123" s="316">
        <f t="shared" si="157"/>
        <v>0</v>
      </c>
      <c r="AQ123" s="316">
        <f t="shared" ref="AQ123:BV123" si="158">+SUMIF($I$16:$I$111,1,AQ16:AQ111)</f>
        <v>0</v>
      </c>
      <c r="AR123" s="316">
        <f t="shared" si="158"/>
        <v>0</v>
      </c>
      <c r="AS123" s="316">
        <f t="shared" si="158"/>
        <v>0</v>
      </c>
      <c r="AT123" s="316">
        <f t="shared" si="158"/>
        <v>0</v>
      </c>
      <c r="AU123" s="316">
        <f t="shared" si="158"/>
        <v>0</v>
      </c>
      <c r="AV123" s="316">
        <f t="shared" si="158"/>
        <v>0</v>
      </c>
      <c r="AW123" s="316">
        <f t="shared" si="158"/>
        <v>0</v>
      </c>
      <c r="AX123" s="316">
        <f t="shared" si="158"/>
        <v>0</v>
      </c>
      <c r="AY123" s="316">
        <f t="shared" si="158"/>
        <v>0</v>
      </c>
      <c r="AZ123" s="316">
        <f t="shared" si="158"/>
        <v>0</v>
      </c>
      <c r="BA123" s="316">
        <f t="shared" si="158"/>
        <v>0</v>
      </c>
      <c r="BB123" s="316">
        <f t="shared" si="158"/>
        <v>0</v>
      </c>
      <c r="BC123" s="316">
        <f t="shared" si="158"/>
        <v>0</v>
      </c>
      <c r="BD123" s="316">
        <f t="shared" si="158"/>
        <v>0</v>
      </c>
      <c r="BE123" s="316">
        <f t="shared" si="158"/>
        <v>0</v>
      </c>
      <c r="BF123" s="316">
        <f t="shared" si="158"/>
        <v>0</v>
      </c>
      <c r="BG123" s="316">
        <f t="shared" si="158"/>
        <v>0</v>
      </c>
      <c r="BH123" s="316">
        <f t="shared" si="158"/>
        <v>0</v>
      </c>
      <c r="BI123" s="316">
        <f t="shared" si="158"/>
        <v>0</v>
      </c>
      <c r="BJ123" s="316">
        <f t="shared" si="158"/>
        <v>0</v>
      </c>
      <c r="BK123" s="316">
        <f t="shared" si="158"/>
        <v>0</v>
      </c>
      <c r="BL123" s="316">
        <f t="shared" si="158"/>
        <v>0</v>
      </c>
      <c r="BM123" s="316">
        <f t="shared" si="158"/>
        <v>0</v>
      </c>
      <c r="BN123" s="316">
        <f t="shared" si="158"/>
        <v>0</v>
      </c>
      <c r="BO123" s="316">
        <f t="shared" si="158"/>
        <v>0</v>
      </c>
      <c r="BP123" s="316">
        <f t="shared" si="158"/>
        <v>0</v>
      </c>
      <c r="BQ123" s="316">
        <f t="shared" si="158"/>
        <v>0</v>
      </c>
      <c r="BR123" s="316">
        <f t="shared" si="158"/>
        <v>0</v>
      </c>
      <c r="BS123" s="316">
        <f t="shared" si="158"/>
        <v>0</v>
      </c>
      <c r="BT123" s="316">
        <f t="shared" si="158"/>
        <v>0</v>
      </c>
      <c r="BU123" s="316">
        <f t="shared" si="158"/>
        <v>0</v>
      </c>
      <c r="BV123" s="316">
        <f t="shared" si="158"/>
        <v>0</v>
      </c>
      <c r="BW123" s="316">
        <f t="shared" ref="BW123:DB123" si="159">+SUMIF($I$16:$I$111,1,BW16:BW111)</f>
        <v>0</v>
      </c>
      <c r="BX123" s="316">
        <f t="shared" si="159"/>
        <v>0</v>
      </c>
      <c r="BY123" s="316">
        <f t="shared" si="159"/>
        <v>0</v>
      </c>
      <c r="BZ123" s="316">
        <f t="shared" si="159"/>
        <v>0</v>
      </c>
      <c r="CA123" s="316">
        <f t="shared" si="159"/>
        <v>0</v>
      </c>
      <c r="CB123" s="316">
        <f t="shared" si="159"/>
        <v>0</v>
      </c>
      <c r="CC123" s="316">
        <f t="shared" si="159"/>
        <v>0</v>
      </c>
      <c r="CD123" s="316">
        <f t="shared" si="159"/>
        <v>0</v>
      </c>
      <c r="CE123" s="316">
        <f t="shared" si="159"/>
        <v>0</v>
      </c>
      <c r="CF123" s="316">
        <f t="shared" si="159"/>
        <v>0</v>
      </c>
      <c r="CG123" s="316">
        <f t="shared" si="159"/>
        <v>0</v>
      </c>
      <c r="CH123" s="316">
        <f t="shared" si="159"/>
        <v>0</v>
      </c>
      <c r="CI123" s="316">
        <f t="shared" si="159"/>
        <v>0</v>
      </c>
      <c r="CJ123" s="316">
        <f t="shared" si="159"/>
        <v>0</v>
      </c>
      <c r="CK123" s="316">
        <f t="shared" si="159"/>
        <v>0</v>
      </c>
      <c r="CL123" s="316">
        <f t="shared" si="159"/>
        <v>0</v>
      </c>
      <c r="CM123" s="316">
        <f t="shared" si="159"/>
        <v>0</v>
      </c>
      <c r="CN123" s="316">
        <f t="shared" si="159"/>
        <v>0</v>
      </c>
      <c r="CO123" s="316">
        <f t="shared" si="159"/>
        <v>0</v>
      </c>
      <c r="CP123" s="316">
        <f t="shared" si="159"/>
        <v>0</v>
      </c>
      <c r="CQ123" s="316">
        <f t="shared" si="159"/>
        <v>0</v>
      </c>
      <c r="CR123" s="316">
        <f t="shared" si="159"/>
        <v>0</v>
      </c>
      <c r="CS123" s="316">
        <f t="shared" si="159"/>
        <v>0</v>
      </c>
      <c r="CT123" s="316">
        <f t="shared" si="159"/>
        <v>0</v>
      </c>
      <c r="CU123" s="316">
        <f t="shared" si="159"/>
        <v>0</v>
      </c>
      <c r="CV123" s="316">
        <f t="shared" si="159"/>
        <v>0</v>
      </c>
      <c r="CW123" s="316">
        <f t="shared" si="159"/>
        <v>0</v>
      </c>
      <c r="CX123" s="316">
        <f t="shared" si="159"/>
        <v>0</v>
      </c>
      <c r="CY123" s="316">
        <f t="shared" si="159"/>
        <v>0</v>
      </c>
      <c r="CZ123" s="316">
        <f t="shared" si="159"/>
        <v>0</v>
      </c>
      <c r="DA123" s="316">
        <f t="shared" si="159"/>
        <v>0</v>
      </c>
      <c r="DB123" s="316">
        <f t="shared" si="159"/>
        <v>0</v>
      </c>
      <c r="DC123" s="316">
        <f t="shared" ref="DC123:EH123" si="160">+SUMIF($I$16:$I$111,1,DC16:DC111)</f>
        <v>0</v>
      </c>
      <c r="DD123" s="316">
        <f t="shared" si="160"/>
        <v>0</v>
      </c>
      <c r="DE123" s="316">
        <f t="shared" si="160"/>
        <v>0</v>
      </c>
      <c r="DF123" s="316">
        <f t="shared" si="160"/>
        <v>0</v>
      </c>
      <c r="DG123" s="316">
        <f t="shared" si="160"/>
        <v>0</v>
      </c>
      <c r="DH123" s="316">
        <f t="shared" si="160"/>
        <v>0</v>
      </c>
      <c r="DI123" s="316">
        <f t="shared" si="160"/>
        <v>0</v>
      </c>
      <c r="DJ123" s="316">
        <f t="shared" si="160"/>
        <v>0</v>
      </c>
      <c r="DK123" s="316">
        <f t="shared" si="160"/>
        <v>0</v>
      </c>
      <c r="DL123" s="316">
        <f t="shared" si="160"/>
        <v>0</v>
      </c>
      <c r="DM123" s="316">
        <f t="shared" si="160"/>
        <v>0</v>
      </c>
      <c r="DN123" s="316">
        <f t="shared" si="160"/>
        <v>0</v>
      </c>
      <c r="DO123" s="316">
        <f t="shared" si="160"/>
        <v>0</v>
      </c>
      <c r="DP123" s="316">
        <f t="shared" si="160"/>
        <v>0</v>
      </c>
      <c r="DQ123" s="316">
        <f t="shared" si="160"/>
        <v>0</v>
      </c>
      <c r="DR123" s="316">
        <f t="shared" si="160"/>
        <v>0</v>
      </c>
      <c r="DS123" s="316">
        <f t="shared" si="160"/>
        <v>0</v>
      </c>
      <c r="DT123" s="316">
        <f t="shared" si="160"/>
        <v>0</v>
      </c>
      <c r="DU123" s="316">
        <f t="shared" si="160"/>
        <v>0</v>
      </c>
      <c r="DV123" s="316">
        <f t="shared" si="160"/>
        <v>0</v>
      </c>
      <c r="DW123" s="316">
        <f t="shared" si="160"/>
        <v>0</v>
      </c>
      <c r="DX123" s="316">
        <f t="shared" si="160"/>
        <v>0</v>
      </c>
      <c r="DY123" s="316">
        <f t="shared" si="160"/>
        <v>0</v>
      </c>
      <c r="DZ123" s="316">
        <f t="shared" si="160"/>
        <v>0</v>
      </c>
      <c r="EA123" s="316">
        <f t="shared" si="160"/>
        <v>0</v>
      </c>
      <c r="EB123" s="316">
        <f t="shared" si="160"/>
        <v>0</v>
      </c>
      <c r="EC123" s="316">
        <f t="shared" si="160"/>
        <v>0</v>
      </c>
      <c r="ED123" s="316">
        <f t="shared" si="160"/>
        <v>0</v>
      </c>
      <c r="EE123" s="316">
        <f t="shared" si="160"/>
        <v>0</v>
      </c>
      <c r="EF123" s="316">
        <f t="shared" si="160"/>
        <v>0</v>
      </c>
      <c r="EG123" s="316">
        <f t="shared" si="160"/>
        <v>0</v>
      </c>
      <c r="EH123" s="316">
        <f t="shared" si="160"/>
        <v>0</v>
      </c>
      <c r="EI123" s="316">
        <f t="shared" ref="EI123:FN123" si="161">+SUMIF($I$16:$I$111,1,EI16:EI111)</f>
        <v>0</v>
      </c>
      <c r="EJ123" s="316">
        <f t="shared" si="161"/>
        <v>0</v>
      </c>
      <c r="EK123" s="316">
        <f t="shared" si="161"/>
        <v>0</v>
      </c>
      <c r="EL123" s="316">
        <f t="shared" si="161"/>
        <v>0</v>
      </c>
      <c r="EM123" s="316">
        <f t="shared" si="161"/>
        <v>0</v>
      </c>
      <c r="EN123" s="316">
        <f t="shared" si="161"/>
        <v>0</v>
      </c>
      <c r="EO123" s="316">
        <f t="shared" si="161"/>
        <v>0</v>
      </c>
      <c r="EP123" s="316">
        <f t="shared" si="161"/>
        <v>0</v>
      </c>
      <c r="EQ123" s="316">
        <f t="shared" si="161"/>
        <v>0</v>
      </c>
      <c r="ER123" s="316">
        <f t="shared" si="161"/>
        <v>0</v>
      </c>
      <c r="ES123" s="316">
        <f t="shared" si="161"/>
        <v>0</v>
      </c>
      <c r="ET123" s="316">
        <f t="shared" si="161"/>
        <v>0</v>
      </c>
      <c r="EU123" s="316">
        <f t="shared" si="161"/>
        <v>0</v>
      </c>
      <c r="EV123" s="316">
        <f t="shared" si="161"/>
        <v>0</v>
      </c>
      <c r="EW123" s="316">
        <f t="shared" si="161"/>
        <v>0</v>
      </c>
      <c r="EX123" s="316">
        <f t="shared" si="161"/>
        <v>0</v>
      </c>
      <c r="EY123" s="316">
        <f t="shared" si="161"/>
        <v>0</v>
      </c>
      <c r="EZ123" s="316">
        <f t="shared" si="161"/>
        <v>0</v>
      </c>
      <c r="FA123" s="316">
        <f t="shared" si="161"/>
        <v>0</v>
      </c>
      <c r="FB123" s="316">
        <f t="shared" si="161"/>
        <v>0</v>
      </c>
      <c r="FC123" s="316">
        <f t="shared" si="161"/>
        <v>0</v>
      </c>
      <c r="FD123" s="316">
        <f t="shared" si="161"/>
        <v>0</v>
      </c>
      <c r="FE123" s="316">
        <f t="shared" si="161"/>
        <v>0</v>
      </c>
      <c r="FF123" s="316">
        <f t="shared" si="161"/>
        <v>0</v>
      </c>
      <c r="FG123" s="316">
        <f t="shared" si="161"/>
        <v>0</v>
      </c>
      <c r="FH123" s="316">
        <f t="shared" si="161"/>
        <v>0</v>
      </c>
      <c r="FI123" s="316">
        <f t="shared" si="161"/>
        <v>0</v>
      </c>
      <c r="FJ123" s="316">
        <f t="shared" si="161"/>
        <v>0</v>
      </c>
      <c r="FK123" s="316">
        <f t="shared" si="161"/>
        <v>0</v>
      </c>
      <c r="FL123" s="316">
        <f t="shared" si="161"/>
        <v>0</v>
      </c>
      <c r="FM123" s="316">
        <f t="shared" si="161"/>
        <v>0</v>
      </c>
      <c r="FN123" s="316">
        <f t="shared" si="161"/>
        <v>0</v>
      </c>
      <c r="FO123" s="316">
        <f t="shared" ref="FO123:GT123" si="162">+SUMIF($I$16:$I$111,1,FO16:FO111)</f>
        <v>0</v>
      </c>
      <c r="FP123" s="316">
        <f t="shared" si="162"/>
        <v>0</v>
      </c>
      <c r="FQ123" s="316">
        <f t="shared" si="162"/>
        <v>0</v>
      </c>
      <c r="FR123" s="316">
        <f t="shared" si="162"/>
        <v>0</v>
      </c>
      <c r="FS123" s="316">
        <f t="shared" si="162"/>
        <v>0</v>
      </c>
      <c r="FT123" s="316">
        <f t="shared" si="162"/>
        <v>0</v>
      </c>
      <c r="FU123" s="316">
        <f t="shared" si="162"/>
        <v>0</v>
      </c>
      <c r="FV123" s="316">
        <f t="shared" si="162"/>
        <v>0</v>
      </c>
      <c r="FW123" s="316">
        <f t="shared" si="162"/>
        <v>0</v>
      </c>
      <c r="FX123" s="316">
        <f t="shared" si="162"/>
        <v>0</v>
      </c>
      <c r="FY123" s="316">
        <f t="shared" si="162"/>
        <v>0</v>
      </c>
      <c r="FZ123" s="316">
        <f t="shared" si="162"/>
        <v>0</v>
      </c>
      <c r="GA123" s="316">
        <f t="shared" si="162"/>
        <v>0</v>
      </c>
      <c r="GB123" s="316">
        <f t="shared" si="162"/>
        <v>0</v>
      </c>
      <c r="GC123" s="316">
        <f t="shared" si="162"/>
        <v>0</v>
      </c>
      <c r="GD123" s="316">
        <f t="shared" si="162"/>
        <v>0</v>
      </c>
      <c r="GE123" s="316">
        <f t="shared" si="162"/>
        <v>0</v>
      </c>
      <c r="GF123" s="316">
        <f t="shared" si="162"/>
        <v>0</v>
      </c>
      <c r="GG123" s="316">
        <f t="shared" si="162"/>
        <v>0</v>
      </c>
      <c r="GH123" s="316">
        <f t="shared" si="162"/>
        <v>0</v>
      </c>
      <c r="GI123" s="316">
        <f t="shared" si="162"/>
        <v>0</v>
      </c>
      <c r="GJ123" s="316">
        <f t="shared" si="162"/>
        <v>0</v>
      </c>
      <c r="GK123" s="316">
        <f t="shared" si="162"/>
        <v>0</v>
      </c>
      <c r="GL123" s="316">
        <f t="shared" si="162"/>
        <v>0</v>
      </c>
      <c r="GM123" s="316">
        <f t="shared" si="162"/>
        <v>0</v>
      </c>
      <c r="GN123" s="316">
        <f t="shared" si="162"/>
        <v>0</v>
      </c>
      <c r="GO123" s="316">
        <f t="shared" si="162"/>
        <v>0</v>
      </c>
      <c r="GP123" s="316">
        <f t="shared" si="162"/>
        <v>0</v>
      </c>
      <c r="GQ123" s="316">
        <f t="shared" si="162"/>
        <v>0</v>
      </c>
      <c r="GR123" s="316">
        <f t="shared" si="162"/>
        <v>0</v>
      </c>
      <c r="GS123" s="316">
        <f t="shared" si="162"/>
        <v>0</v>
      </c>
      <c r="GT123" s="316">
        <f t="shared" si="162"/>
        <v>0</v>
      </c>
      <c r="GU123" s="316">
        <f t="shared" ref="GU123:HB123" si="163">+SUMIF($I$16:$I$111,1,GU16:GU111)</f>
        <v>0</v>
      </c>
      <c r="GV123" s="316">
        <f t="shared" si="163"/>
        <v>0</v>
      </c>
      <c r="GW123" s="316">
        <f t="shared" si="163"/>
        <v>0</v>
      </c>
      <c r="GX123" s="316">
        <f t="shared" si="163"/>
        <v>0</v>
      </c>
      <c r="GY123" s="316">
        <f t="shared" si="163"/>
        <v>0</v>
      </c>
      <c r="GZ123" s="316">
        <f t="shared" si="163"/>
        <v>0</v>
      </c>
      <c r="HA123" s="316">
        <f t="shared" si="163"/>
        <v>0</v>
      </c>
      <c r="HB123" s="316">
        <f t="shared" si="163"/>
        <v>0</v>
      </c>
      <c r="HC123" s="317"/>
      <c r="HD123" s="317"/>
      <c r="HE123" s="317"/>
      <c r="HF123" s="317"/>
      <c r="HG123" s="317"/>
      <c r="HH123" s="317"/>
      <c r="HI123" s="317"/>
      <c r="HJ123" s="317"/>
      <c r="HK123" s="317"/>
      <c r="HL123" s="317"/>
      <c r="HM123" s="318"/>
      <c r="HN123" s="318"/>
      <c r="HO123" s="318"/>
      <c r="HP123" s="316">
        <f t="shared" si="114"/>
        <v>0</v>
      </c>
      <c r="HQ123" s="326"/>
      <c r="HR123" s="318"/>
      <c r="HS123" s="320"/>
      <c r="HT123" s="318"/>
      <c r="HV123" s="321"/>
      <c r="HW123" s="321"/>
      <c r="HX123" s="321"/>
      <c r="HY123" s="321"/>
      <c r="HZ123" s="321"/>
      <c r="IA123" s="321"/>
      <c r="IB123" s="321"/>
      <c r="IC123" s="321"/>
      <c r="ID123" s="321"/>
      <c r="IE123" s="321"/>
    </row>
    <row r="124" spans="2:240" s="319" customFormat="1" ht="20.100000000000001" hidden="1" customHeight="1">
      <c r="B124" s="839" t="s">
        <v>904</v>
      </c>
      <c r="C124" s="840"/>
      <c r="D124" s="840"/>
      <c r="E124" s="840"/>
      <c r="F124" s="840"/>
      <c r="G124" s="840"/>
      <c r="H124" s="840"/>
      <c r="I124" s="841"/>
      <c r="J124" s="322" t="s">
        <v>108</v>
      </c>
      <c r="K124" s="323" t="e">
        <f>+K120*VLOOKUP($K$12,#REF!,2,0)</f>
        <v>#REF!</v>
      </c>
      <c r="L124" s="323" t="e">
        <f>+L120*VLOOKUP($K$12,#REF!,2,0)</f>
        <v>#REF!</v>
      </c>
      <c r="M124" s="323" t="e">
        <f>+M120*VLOOKUP($K$12,#REF!,2,0)</f>
        <v>#REF!</v>
      </c>
      <c r="N124" s="323" t="e">
        <f>+N120*VLOOKUP($K$12,#REF!,2,0)</f>
        <v>#REF!</v>
      </c>
      <c r="O124" s="323" t="e">
        <f>+O120*VLOOKUP($K$12,#REF!,2,0)</f>
        <v>#REF!</v>
      </c>
      <c r="P124" s="323" t="e">
        <f>+P120*VLOOKUP($K$12,#REF!,2,0)</f>
        <v>#REF!</v>
      </c>
      <c r="Q124" s="323" t="e">
        <f>+Q120*VLOOKUP($K$12,#REF!,2,0)</f>
        <v>#REF!</v>
      </c>
      <c r="R124" s="323" t="e">
        <f>+R120*VLOOKUP($K$12,#REF!,2,0)</f>
        <v>#REF!</v>
      </c>
      <c r="S124" s="323" t="e">
        <f>+S120*VLOOKUP($K$12,#REF!,2,0)</f>
        <v>#REF!</v>
      </c>
      <c r="T124" s="323" t="e">
        <f>+T120*VLOOKUP($K$12,#REF!,2,0)</f>
        <v>#REF!</v>
      </c>
      <c r="U124" s="323" t="e">
        <f>+U120*VLOOKUP($U$12,#REF!,2,0)</f>
        <v>#REF!</v>
      </c>
      <c r="V124" s="323" t="e">
        <f>+V120*VLOOKUP($U$12,#REF!,2,0)</f>
        <v>#REF!</v>
      </c>
      <c r="W124" s="323" t="e">
        <f>+W120*VLOOKUP($U$12,#REF!,2,0)</f>
        <v>#REF!</v>
      </c>
      <c r="X124" s="323" t="e">
        <f>+X120*VLOOKUP($U$12,#REF!,2,0)</f>
        <v>#REF!</v>
      </c>
      <c r="Y124" s="323" t="e">
        <f>+Y120*VLOOKUP($U$12,#REF!,2,0)</f>
        <v>#REF!</v>
      </c>
      <c r="Z124" s="323" t="e">
        <f>+Z120*VLOOKUP($U$12,#REF!,2,0)</f>
        <v>#REF!</v>
      </c>
      <c r="AA124" s="323" t="e">
        <f>+AA120*VLOOKUP($U$12,#REF!,2,0)</f>
        <v>#REF!</v>
      </c>
      <c r="AB124" s="323" t="e">
        <f>+AB120*VLOOKUP($U$12,#REF!,2,0)</f>
        <v>#REF!</v>
      </c>
      <c r="AC124" s="323" t="e">
        <f>+AC120*VLOOKUP($U$12,#REF!,2,0)</f>
        <v>#REF!</v>
      </c>
      <c r="AD124" s="323" t="e">
        <f>+AD120*VLOOKUP($U$12,#REF!,2,0)</f>
        <v>#REF!</v>
      </c>
      <c r="AE124" s="323" t="e">
        <f>+AE120*VLOOKUP($AE$12,#REF!,2,0)</f>
        <v>#REF!</v>
      </c>
      <c r="AF124" s="323" t="e">
        <f>+AF120*VLOOKUP($AE$12,#REF!,2,0)</f>
        <v>#REF!</v>
      </c>
      <c r="AG124" s="323" t="e">
        <f>+AG120*VLOOKUP($AE$12,#REF!,2,0)</f>
        <v>#REF!</v>
      </c>
      <c r="AH124" s="323" t="e">
        <f>+AH120*VLOOKUP($AE$12,#REF!,2,0)</f>
        <v>#REF!</v>
      </c>
      <c r="AI124" s="323" t="e">
        <f>+AI120*VLOOKUP($AE$12,#REF!,2,0)</f>
        <v>#REF!</v>
      </c>
      <c r="AJ124" s="323" t="e">
        <f>+AJ120*VLOOKUP($AE$12,#REF!,2,0)</f>
        <v>#REF!</v>
      </c>
      <c r="AK124" s="323" t="e">
        <f>+AK120*VLOOKUP($AE$12,#REF!,2,0)</f>
        <v>#REF!</v>
      </c>
      <c r="AL124" s="323" t="e">
        <f>+AL120*VLOOKUP($AE$12,#REF!,2,0)</f>
        <v>#REF!</v>
      </c>
      <c r="AM124" s="323" t="e">
        <f>+AM120*VLOOKUP($AE$12,#REF!,2,0)</f>
        <v>#REF!</v>
      </c>
      <c r="AN124" s="323" t="e">
        <f>+AN120*VLOOKUP($AE$12,#REF!,2,0)</f>
        <v>#REF!</v>
      </c>
      <c r="AO124" s="323" t="e">
        <f>+AO120*VLOOKUP($AO$12,#REF!,2,0)</f>
        <v>#REF!</v>
      </c>
      <c r="AP124" s="323" t="e">
        <f>+AP120*VLOOKUP($AO$12,#REF!,2,0)</f>
        <v>#REF!</v>
      </c>
      <c r="AQ124" s="323" t="e">
        <f>+AQ120*VLOOKUP($AO$12,#REF!,2,0)</f>
        <v>#REF!</v>
      </c>
      <c r="AR124" s="323" t="e">
        <f>+AR120*VLOOKUP($AO$12,#REF!,2,0)</f>
        <v>#REF!</v>
      </c>
      <c r="AS124" s="323" t="e">
        <f>+AS120*VLOOKUP($AO$12,#REF!,2,0)</f>
        <v>#REF!</v>
      </c>
      <c r="AT124" s="323" t="e">
        <f>+AT120*VLOOKUP($AO$12,#REF!,2,0)</f>
        <v>#REF!</v>
      </c>
      <c r="AU124" s="323" t="e">
        <f>+AU120*VLOOKUP($AO$12,#REF!,2,0)</f>
        <v>#REF!</v>
      </c>
      <c r="AV124" s="323" t="e">
        <f>+AV120*VLOOKUP($AO$12,#REF!,2,0)</f>
        <v>#REF!</v>
      </c>
      <c r="AW124" s="323" t="e">
        <f>+AW120*VLOOKUP($AO$12,#REF!,2,0)</f>
        <v>#REF!</v>
      </c>
      <c r="AX124" s="323" t="e">
        <f>+AX120*VLOOKUP($AO$12,#REF!,2,0)</f>
        <v>#REF!</v>
      </c>
      <c r="AY124" s="323" t="e">
        <f>+AY120*VLOOKUP($AY$12,#REF!,2,0)</f>
        <v>#REF!</v>
      </c>
      <c r="AZ124" s="323" t="e">
        <f>+AZ120*VLOOKUP($AY$12,#REF!,2,0)</f>
        <v>#REF!</v>
      </c>
      <c r="BA124" s="323" t="e">
        <f>+BA120*VLOOKUP($AY$12,#REF!,2,0)</f>
        <v>#REF!</v>
      </c>
      <c r="BB124" s="323" t="e">
        <f>+BB120*VLOOKUP($AY$12,#REF!,2,0)</f>
        <v>#REF!</v>
      </c>
      <c r="BC124" s="323" t="e">
        <f>+BC120*VLOOKUP($AY$12,#REF!,2,0)</f>
        <v>#REF!</v>
      </c>
      <c r="BD124" s="323" t="e">
        <f>+BD120*VLOOKUP($AY$12,#REF!,2,0)</f>
        <v>#REF!</v>
      </c>
      <c r="BE124" s="323" t="e">
        <f>+BE120*VLOOKUP($AY$12,#REF!,2,0)</f>
        <v>#REF!</v>
      </c>
      <c r="BF124" s="323" t="e">
        <f>+BF120*VLOOKUP($AY$12,#REF!,2,0)</f>
        <v>#REF!</v>
      </c>
      <c r="BG124" s="323" t="e">
        <f>+BG120*VLOOKUP($AY$12,#REF!,2,0)</f>
        <v>#REF!</v>
      </c>
      <c r="BH124" s="323" t="e">
        <f>+BH120*VLOOKUP($AY$12,#REF!,2,0)</f>
        <v>#REF!</v>
      </c>
      <c r="BI124" s="323" t="e">
        <f>+BI120*VLOOKUP($BI$12,#REF!,2,0)</f>
        <v>#REF!</v>
      </c>
      <c r="BJ124" s="323" t="e">
        <f>+BJ120*VLOOKUP($BI$12,#REF!,2,0)</f>
        <v>#REF!</v>
      </c>
      <c r="BK124" s="323" t="e">
        <f>+BK120*VLOOKUP($BI$12,#REF!,2,0)</f>
        <v>#REF!</v>
      </c>
      <c r="BL124" s="323" t="e">
        <f>+BL120*VLOOKUP($BI$12,#REF!,2,0)</f>
        <v>#REF!</v>
      </c>
      <c r="BM124" s="323" t="e">
        <f>+BM120*VLOOKUP($BI$12,#REF!,2,0)</f>
        <v>#REF!</v>
      </c>
      <c r="BN124" s="323" t="e">
        <f>+BN120*VLOOKUP($BI$12,#REF!,2,0)</f>
        <v>#REF!</v>
      </c>
      <c r="BO124" s="323" t="e">
        <f>+BO120*VLOOKUP($BI$12,#REF!,2,0)</f>
        <v>#REF!</v>
      </c>
      <c r="BP124" s="323" t="e">
        <f>+BP120*VLOOKUP($BI$12,#REF!,2,0)</f>
        <v>#REF!</v>
      </c>
      <c r="BQ124" s="323" t="e">
        <f>+BQ120*VLOOKUP($BI$12,#REF!,2,0)</f>
        <v>#REF!</v>
      </c>
      <c r="BR124" s="323" t="e">
        <f>+BR120*VLOOKUP($BI$12,#REF!,2,0)</f>
        <v>#REF!</v>
      </c>
      <c r="BS124" s="323" t="e">
        <f>+BS120*VLOOKUP($BS$12,#REF!,2,0)</f>
        <v>#REF!</v>
      </c>
      <c r="BT124" s="323" t="e">
        <f>+BT120*VLOOKUP($BS$12,#REF!,2,0)</f>
        <v>#REF!</v>
      </c>
      <c r="BU124" s="323" t="e">
        <f>+BU120*VLOOKUP($BS$12,#REF!,2,0)</f>
        <v>#REF!</v>
      </c>
      <c r="BV124" s="323" t="e">
        <f>+BV120*VLOOKUP($BS$12,#REF!,2,0)</f>
        <v>#REF!</v>
      </c>
      <c r="BW124" s="323" t="e">
        <f>+BW120*VLOOKUP($BS$12,#REF!,2,0)</f>
        <v>#REF!</v>
      </c>
      <c r="BX124" s="323" t="e">
        <f>+BX120*VLOOKUP($BS$12,#REF!,2,0)</f>
        <v>#REF!</v>
      </c>
      <c r="BY124" s="323" t="e">
        <f>+BY120*VLOOKUP($BS$12,#REF!,2,0)</f>
        <v>#REF!</v>
      </c>
      <c r="BZ124" s="323" t="e">
        <f>+BZ120*VLOOKUP($BS$12,#REF!,2,0)</f>
        <v>#REF!</v>
      </c>
      <c r="CA124" s="323" t="e">
        <f>+CA120*VLOOKUP($BS$12,#REF!,2,0)</f>
        <v>#REF!</v>
      </c>
      <c r="CB124" s="323" t="e">
        <f>+CB120*VLOOKUP($BS$12,#REF!,2,0)</f>
        <v>#REF!</v>
      </c>
      <c r="CC124" s="323" t="e">
        <f>+CC120*VLOOKUP($CC$12,#REF!,2,0)</f>
        <v>#REF!</v>
      </c>
      <c r="CD124" s="323" t="e">
        <f>+CD120*VLOOKUP($CC$12,#REF!,2,0)</f>
        <v>#REF!</v>
      </c>
      <c r="CE124" s="323" t="e">
        <f>+CE120*VLOOKUP($CC$12,#REF!,2,0)</f>
        <v>#REF!</v>
      </c>
      <c r="CF124" s="323" t="e">
        <f>+CF120*VLOOKUP($CC$12,#REF!,2,0)</f>
        <v>#REF!</v>
      </c>
      <c r="CG124" s="323" t="e">
        <f>+CG120*VLOOKUP($CC$12,#REF!,2,0)</f>
        <v>#REF!</v>
      </c>
      <c r="CH124" s="323" t="e">
        <f>+CH120*VLOOKUP($CC$12,#REF!,2,0)</f>
        <v>#REF!</v>
      </c>
      <c r="CI124" s="323" t="e">
        <f>+CI120*VLOOKUP($CC$12,#REF!,2,0)</f>
        <v>#REF!</v>
      </c>
      <c r="CJ124" s="323" t="e">
        <f>+CJ120*VLOOKUP($CC$12,#REF!,2,0)</f>
        <v>#REF!</v>
      </c>
      <c r="CK124" s="323" t="e">
        <f>+CK120*VLOOKUP($CC$12,#REF!,2,0)</f>
        <v>#REF!</v>
      </c>
      <c r="CL124" s="323" t="e">
        <f>+CL120*VLOOKUP($CC$12,#REF!,2,0)</f>
        <v>#REF!</v>
      </c>
      <c r="CM124" s="323" t="e">
        <f>+CM120*VLOOKUP($CM$12,#REF!,2,0)</f>
        <v>#REF!</v>
      </c>
      <c r="CN124" s="323" t="e">
        <f>+CN120*VLOOKUP($CM$12,#REF!,2,0)</f>
        <v>#REF!</v>
      </c>
      <c r="CO124" s="323" t="e">
        <f>+CO120*VLOOKUP($CM$12,#REF!,2,0)</f>
        <v>#REF!</v>
      </c>
      <c r="CP124" s="323" t="e">
        <f>+CP120*VLOOKUP($CM$12,#REF!,2,0)</f>
        <v>#REF!</v>
      </c>
      <c r="CQ124" s="323" t="e">
        <f>+CQ120*VLOOKUP($CM$12,#REF!,2,0)</f>
        <v>#REF!</v>
      </c>
      <c r="CR124" s="323" t="e">
        <f>+CR120*VLOOKUP($CM$12,#REF!,2,0)</f>
        <v>#REF!</v>
      </c>
      <c r="CS124" s="323" t="e">
        <f>+CS120*VLOOKUP($CM$12,#REF!,2,0)</f>
        <v>#REF!</v>
      </c>
      <c r="CT124" s="323" t="e">
        <f>+CT120*VLOOKUP($CM$12,#REF!,2,0)</f>
        <v>#REF!</v>
      </c>
      <c r="CU124" s="323" t="e">
        <f>+CU120*VLOOKUP($CM$12,#REF!,2,0)</f>
        <v>#REF!</v>
      </c>
      <c r="CV124" s="323" t="e">
        <f>+CV120*VLOOKUP($CM$12,#REF!,2,0)</f>
        <v>#REF!</v>
      </c>
      <c r="CW124" s="323" t="e">
        <f>+CW120*VLOOKUP($CW$12,#REF!,2,0)</f>
        <v>#REF!</v>
      </c>
      <c r="CX124" s="323" t="e">
        <f>+CX120*VLOOKUP($CW$12,#REF!,2,0)</f>
        <v>#REF!</v>
      </c>
      <c r="CY124" s="323" t="e">
        <f>+CY120*VLOOKUP($CW$12,#REF!,2,0)</f>
        <v>#REF!</v>
      </c>
      <c r="CZ124" s="323" t="e">
        <f>+CZ120*VLOOKUP($CW$12,#REF!,2,0)</f>
        <v>#REF!</v>
      </c>
      <c r="DA124" s="323" t="e">
        <f>+DA120*VLOOKUP($CW$12,#REF!,2,0)</f>
        <v>#REF!</v>
      </c>
      <c r="DB124" s="323" t="e">
        <f>+DB120*VLOOKUP($CW$12,#REF!,2,0)</f>
        <v>#REF!</v>
      </c>
      <c r="DC124" s="323" t="e">
        <f>+DC120*VLOOKUP($CW$12,#REF!,2,0)</f>
        <v>#REF!</v>
      </c>
      <c r="DD124" s="323" t="e">
        <f>+DD120*VLOOKUP($CW$12,#REF!,2,0)</f>
        <v>#REF!</v>
      </c>
      <c r="DE124" s="323" t="e">
        <f>+DE120*VLOOKUP($CW$12,#REF!,2,0)</f>
        <v>#REF!</v>
      </c>
      <c r="DF124" s="323" t="e">
        <f>+DF120*VLOOKUP($CW$12,#REF!,2,0)</f>
        <v>#REF!</v>
      </c>
      <c r="DG124" s="323" t="e">
        <f>+DG120*VLOOKUP($DG$12,#REF!,2,0)</f>
        <v>#REF!</v>
      </c>
      <c r="DH124" s="323" t="e">
        <f>+DH120*VLOOKUP($DG$12,#REF!,2,0)</f>
        <v>#REF!</v>
      </c>
      <c r="DI124" s="323" t="e">
        <f>+DI120*VLOOKUP($DG$12,#REF!,2,0)</f>
        <v>#REF!</v>
      </c>
      <c r="DJ124" s="323" t="e">
        <f>+DJ120*VLOOKUP($DG$12,#REF!,2,0)</f>
        <v>#REF!</v>
      </c>
      <c r="DK124" s="323" t="e">
        <f>+DK120*VLOOKUP($DG$12,#REF!,2,0)</f>
        <v>#REF!</v>
      </c>
      <c r="DL124" s="323" t="e">
        <f>+DL120*VLOOKUP($DG$12,#REF!,2,0)</f>
        <v>#REF!</v>
      </c>
      <c r="DM124" s="323" t="e">
        <f>+DM120*VLOOKUP($DG$12,#REF!,2,0)</f>
        <v>#REF!</v>
      </c>
      <c r="DN124" s="323" t="e">
        <f>+DN120*VLOOKUP($DG$12,#REF!,2,0)</f>
        <v>#REF!</v>
      </c>
      <c r="DO124" s="323" t="e">
        <f>+DO120*VLOOKUP($DG$12,#REF!,2,0)</f>
        <v>#REF!</v>
      </c>
      <c r="DP124" s="323" t="e">
        <f>+DP120*VLOOKUP($DG$12,#REF!,2,0)</f>
        <v>#REF!</v>
      </c>
      <c r="DQ124" s="323" t="e">
        <f>+DQ120*VLOOKUP($DQ$12,#REF!,2,0)</f>
        <v>#REF!</v>
      </c>
      <c r="DR124" s="323" t="e">
        <f>+DR120*VLOOKUP($DQ$12,#REF!,2,0)</f>
        <v>#REF!</v>
      </c>
      <c r="DS124" s="323" t="e">
        <f>+DS120*VLOOKUP($DQ$12,#REF!,2,0)</f>
        <v>#REF!</v>
      </c>
      <c r="DT124" s="323" t="e">
        <f>+DT120*VLOOKUP($DQ$12,#REF!,2,0)</f>
        <v>#REF!</v>
      </c>
      <c r="DU124" s="323" t="e">
        <f>+DU120*VLOOKUP($DQ$12,#REF!,2,0)</f>
        <v>#REF!</v>
      </c>
      <c r="DV124" s="323" t="e">
        <f>+DV120*VLOOKUP($DQ$12,#REF!,2,0)</f>
        <v>#REF!</v>
      </c>
      <c r="DW124" s="323" t="e">
        <f>+DW120*VLOOKUP($DQ$12,#REF!,2,0)</f>
        <v>#REF!</v>
      </c>
      <c r="DX124" s="323" t="e">
        <f>+DX120*VLOOKUP($DQ$12,#REF!,2,0)</f>
        <v>#REF!</v>
      </c>
      <c r="DY124" s="323" t="e">
        <f>+DY120*VLOOKUP($DQ$12,#REF!,2,0)</f>
        <v>#REF!</v>
      </c>
      <c r="DZ124" s="323" t="e">
        <f>+DZ120*VLOOKUP($DQ$12,#REF!,2,0)</f>
        <v>#REF!</v>
      </c>
      <c r="EA124" s="323" t="e">
        <f>+EA120*VLOOKUP($EA$12,#REF!,2,0)</f>
        <v>#REF!</v>
      </c>
      <c r="EB124" s="323" t="e">
        <f>+EB120*VLOOKUP($EA$12,#REF!,2,0)</f>
        <v>#REF!</v>
      </c>
      <c r="EC124" s="323" t="e">
        <f>+EC120*VLOOKUP($EA$12,#REF!,2,0)</f>
        <v>#REF!</v>
      </c>
      <c r="ED124" s="323" t="e">
        <f>+ED120*VLOOKUP($EA$12,#REF!,2,0)</f>
        <v>#REF!</v>
      </c>
      <c r="EE124" s="323" t="e">
        <f>+EE120*VLOOKUP($EA$12,#REF!,2,0)</f>
        <v>#REF!</v>
      </c>
      <c r="EF124" s="323" t="e">
        <f>+EF120*VLOOKUP($EA$12,#REF!,2,0)</f>
        <v>#REF!</v>
      </c>
      <c r="EG124" s="323" t="e">
        <f>+EG120*VLOOKUP($EA$12,#REF!,2,0)</f>
        <v>#REF!</v>
      </c>
      <c r="EH124" s="323" t="e">
        <f>+EH120*VLOOKUP($EA$12,#REF!,2,0)</f>
        <v>#REF!</v>
      </c>
      <c r="EI124" s="323" t="e">
        <f>+EI120*VLOOKUP($EA$12,#REF!,2,0)</f>
        <v>#REF!</v>
      </c>
      <c r="EJ124" s="323" t="e">
        <f>+EJ120*VLOOKUP($EA$12,#REF!,2,0)</f>
        <v>#REF!</v>
      </c>
      <c r="EK124" s="323" t="e">
        <f>+EK120*VLOOKUP($EK$12,#REF!,2,0)</f>
        <v>#REF!</v>
      </c>
      <c r="EL124" s="323" t="e">
        <f>+EL120*VLOOKUP($EK$12,#REF!,2,0)</f>
        <v>#REF!</v>
      </c>
      <c r="EM124" s="323" t="e">
        <f>+EM120*VLOOKUP($EK$12,#REF!,2,0)</f>
        <v>#REF!</v>
      </c>
      <c r="EN124" s="323" t="e">
        <f>+EN120*VLOOKUP($EK$12,#REF!,2,0)</f>
        <v>#REF!</v>
      </c>
      <c r="EO124" s="323" t="e">
        <f>+EO120*VLOOKUP($EK$12,#REF!,2,0)</f>
        <v>#REF!</v>
      </c>
      <c r="EP124" s="323" t="e">
        <f>+EP120*VLOOKUP($EK$12,#REF!,2,0)</f>
        <v>#REF!</v>
      </c>
      <c r="EQ124" s="323" t="e">
        <f>+EQ120*VLOOKUP($EK$12,#REF!,2,0)</f>
        <v>#REF!</v>
      </c>
      <c r="ER124" s="323" t="e">
        <f>+ER120*VLOOKUP($EK$12,#REF!,2,0)</f>
        <v>#REF!</v>
      </c>
      <c r="ES124" s="323" t="e">
        <f>+ES120*VLOOKUP($EK$12,#REF!,2,0)</f>
        <v>#REF!</v>
      </c>
      <c r="ET124" s="323" t="e">
        <f>+ET120*VLOOKUP($EK$12,#REF!,2,0)</f>
        <v>#REF!</v>
      </c>
      <c r="EU124" s="323" t="e">
        <f>+EU120*VLOOKUP($EU$12,#REF!,2,0)</f>
        <v>#REF!</v>
      </c>
      <c r="EV124" s="323" t="e">
        <f>+EV120*VLOOKUP($EU$12,#REF!,2,0)</f>
        <v>#REF!</v>
      </c>
      <c r="EW124" s="323" t="e">
        <f>+EW120*VLOOKUP($EU$12,#REF!,2,0)</f>
        <v>#REF!</v>
      </c>
      <c r="EX124" s="323" t="e">
        <f>+EX120*VLOOKUP($EU$12,#REF!,2,0)</f>
        <v>#REF!</v>
      </c>
      <c r="EY124" s="323" t="e">
        <f>+EY120*VLOOKUP($EU$12,#REF!,2,0)</f>
        <v>#REF!</v>
      </c>
      <c r="EZ124" s="323" t="e">
        <f>+EZ120*VLOOKUP($EU$12,#REF!,2,0)</f>
        <v>#REF!</v>
      </c>
      <c r="FA124" s="323" t="e">
        <f>+FA120*VLOOKUP($EU$12,#REF!,2,0)</f>
        <v>#REF!</v>
      </c>
      <c r="FB124" s="323" t="e">
        <f>+FB120*VLOOKUP($EU$12,#REF!,2,0)</f>
        <v>#REF!</v>
      </c>
      <c r="FC124" s="323" t="e">
        <f>+FC120*VLOOKUP($EU$12,#REF!,2,0)</f>
        <v>#REF!</v>
      </c>
      <c r="FD124" s="323" t="e">
        <f>+FD120*VLOOKUP($EU$12,#REF!,2,0)</f>
        <v>#REF!</v>
      </c>
      <c r="FE124" s="323" t="e">
        <f>+FE120*VLOOKUP($FE$12,#REF!,2,0)</f>
        <v>#REF!</v>
      </c>
      <c r="FF124" s="323" t="e">
        <f>+FF120*VLOOKUP($FE$12,#REF!,2,0)</f>
        <v>#REF!</v>
      </c>
      <c r="FG124" s="323" t="e">
        <f>+FG120*VLOOKUP($FE$12,#REF!,2,0)</f>
        <v>#REF!</v>
      </c>
      <c r="FH124" s="323" t="e">
        <f>+FH120*VLOOKUP($FE$12,#REF!,2,0)</f>
        <v>#REF!</v>
      </c>
      <c r="FI124" s="323" t="e">
        <f>+FI120*VLOOKUP($FE$12,#REF!,2,0)</f>
        <v>#REF!</v>
      </c>
      <c r="FJ124" s="323" t="e">
        <f>+FJ120*VLOOKUP($FE$12,#REF!,2,0)</f>
        <v>#REF!</v>
      </c>
      <c r="FK124" s="323" t="e">
        <f>+FK120*VLOOKUP($FE$12,#REF!,2,0)</f>
        <v>#REF!</v>
      </c>
      <c r="FL124" s="323" t="e">
        <f>+FL120*VLOOKUP($FE$12,#REF!,2,0)</f>
        <v>#REF!</v>
      </c>
      <c r="FM124" s="323" t="e">
        <f>+FM120*VLOOKUP($FE$12,#REF!,2,0)</f>
        <v>#REF!</v>
      </c>
      <c r="FN124" s="323" t="e">
        <f>+FN120*VLOOKUP($FE$12,#REF!,2,0)</f>
        <v>#REF!</v>
      </c>
      <c r="FO124" s="323" t="e">
        <f>+FO120*VLOOKUP($FO$12,#REF!,2,0)</f>
        <v>#REF!</v>
      </c>
      <c r="FP124" s="323" t="e">
        <f>+FP120*VLOOKUP($FO$12,#REF!,2,0)</f>
        <v>#REF!</v>
      </c>
      <c r="FQ124" s="323" t="e">
        <f>+FQ120*VLOOKUP($FO$12,#REF!,2,0)</f>
        <v>#REF!</v>
      </c>
      <c r="FR124" s="323" t="e">
        <f>+FR120*VLOOKUP($FO$12,#REF!,2,0)</f>
        <v>#REF!</v>
      </c>
      <c r="FS124" s="323" t="e">
        <f>+FS120*VLOOKUP($FO$12,#REF!,2,0)</f>
        <v>#REF!</v>
      </c>
      <c r="FT124" s="323" t="e">
        <f>+FT120*VLOOKUP($FO$12,#REF!,2,0)</f>
        <v>#REF!</v>
      </c>
      <c r="FU124" s="323" t="e">
        <f>+FU120*VLOOKUP($FO$12,#REF!,2,0)</f>
        <v>#REF!</v>
      </c>
      <c r="FV124" s="323" t="e">
        <f>+FV120*VLOOKUP($FO$12,#REF!,2,0)</f>
        <v>#REF!</v>
      </c>
      <c r="FW124" s="323" t="e">
        <f>+FW120*VLOOKUP($FO$12,#REF!,2,0)</f>
        <v>#REF!</v>
      </c>
      <c r="FX124" s="323" t="e">
        <f>+FX120*VLOOKUP($FO$12,#REF!,2,0)</f>
        <v>#REF!</v>
      </c>
      <c r="FY124" s="323" t="e">
        <f>+FY120*VLOOKUP($FY$12,#REF!,2,0)</f>
        <v>#REF!</v>
      </c>
      <c r="FZ124" s="323" t="e">
        <f>+FZ120*VLOOKUP($FY$12,#REF!,2,0)</f>
        <v>#REF!</v>
      </c>
      <c r="GA124" s="323" t="e">
        <f>+GA120*VLOOKUP($FY$12,#REF!,2,0)</f>
        <v>#REF!</v>
      </c>
      <c r="GB124" s="323" t="e">
        <f>+GB120*VLOOKUP($FY$12,#REF!,2,0)</f>
        <v>#REF!</v>
      </c>
      <c r="GC124" s="323" t="e">
        <f>+GC120*VLOOKUP($FY$12,#REF!,2,0)</f>
        <v>#REF!</v>
      </c>
      <c r="GD124" s="323" t="e">
        <f>+GD120*VLOOKUP($FY$12,#REF!,2,0)</f>
        <v>#REF!</v>
      </c>
      <c r="GE124" s="323" t="e">
        <f>+GE120*VLOOKUP($FY$12,#REF!,2,0)</f>
        <v>#REF!</v>
      </c>
      <c r="GF124" s="323" t="e">
        <f>+GF120*VLOOKUP($FY$12,#REF!,2,0)</f>
        <v>#REF!</v>
      </c>
      <c r="GG124" s="323" t="e">
        <f>+GG120*VLOOKUP($FY$12,#REF!,2,0)</f>
        <v>#REF!</v>
      </c>
      <c r="GH124" s="323" t="e">
        <f>+GH120*VLOOKUP($FY$12,#REF!,2,0)</f>
        <v>#REF!</v>
      </c>
      <c r="GI124" s="323" t="e">
        <f>+GI120*VLOOKUP($GI$12,#REF!,2,0)</f>
        <v>#REF!</v>
      </c>
      <c r="GJ124" s="323" t="e">
        <f>+GJ120*VLOOKUP($GI$12,#REF!,2,0)</f>
        <v>#REF!</v>
      </c>
      <c r="GK124" s="323" t="e">
        <f>+GK120*VLOOKUP($GI$12,#REF!,2,0)</f>
        <v>#REF!</v>
      </c>
      <c r="GL124" s="323" t="e">
        <f>+GL120*VLOOKUP($GI$12,#REF!,2,0)</f>
        <v>#REF!</v>
      </c>
      <c r="GM124" s="323" t="e">
        <f>+GM120*VLOOKUP($GI$12,#REF!,2,0)</f>
        <v>#REF!</v>
      </c>
      <c r="GN124" s="323" t="e">
        <f>+GN120*VLOOKUP($GI$12,#REF!,2,0)</f>
        <v>#REF!</v>
      </c>
      <c r="GO124" s="323" t="e">
        <f>+GO120*VLOOKUP($GI$12,#REF!,2,0)</f>
        <v>#REF!</v>
      </c>
      <c r="GP124" s="323" t="e">
        <f>+GP120*VLOOKUP($GI$12,#REF!,2,0)</f>
        <v>#REF!</v>
      </c>
      <c r="GQ124" s="323" t="e">
        <f>+GQ120*VLOOKUP($GI$12,#REF!,2,0)</f>
        <v>#REF!</v>
      </c>
      <c r="GR124" s="323" t="e">
        <f>+GR120*VLOOKUP($GI$12,#REF!,2,0)</f>
        <v>#REF!</v>
      </c>
      <c r="GS124" s="323" t="e">
        <f>+GS120*VLOOKUP($GS$12,#REF!,2,0)</f>
        <v>#REF!</v>
      </c>
      <c r="GT124" s="323" t="e">
        <f>+GT120*VLOOKUP($GS$12,#REF!,2,0)</f>
        <v>#REF!</v>
      </c>
      <c r="GU124" s="323" t="e">
        <f>+GU120*VLOOKUP($GS$12,#REF!,2,0)</f>
        <v>#REF!</v>
      </c>
      <c r="GV124" s="323" t="e">
        <f>+GV120*VLOOKUP($GS$12,#REF!,2,0)</f>
        <v>#REF!</v>
      </c>
      <c r="GW124" s="323" t="e">
        <f>+GW120*VLOOKUP($GS$12,#REF!,2,0)</f>
        <v>#REF!</v>
      </c>
      <c r="GX124" s="323" t="e">
        <f>+GX120*VLOOKUP($GS$12,#REF!,2,0)</f>
        <v>#REF!</v>
      </c>
      <c r="GY124" s="323" t="e">
        <f>+GY120*VLOOKUP($GS$12,#REF!,2,0)</f>
        <v>#REF!</v>
      </c>
      <c r="GZ124" s="323" t="e">
        <f>+GZ120*VLOOKUP($GS$12,#REF!,2,0)</f>
        <v>#REF!</v>
      </c>
      <c r="HA124" s="323" t="e">
        <f>+HA120*VLOOKUP($GS$12,#REF!,2,0)</f>
        <v>#REF!</v>
      </c>
      <c r="HB124" s="323" t="e">
        <f>+HB120*VLOOKUP($GS$12,#REF!,2,0)</f>
        <v>#REF!</v>
      </c>
      <c r="HC124" s="317"/>
      <c r="HD124" s="317"/>
      <c r="HE124" s="317"/>
      <c r="HF124" s="317"/>
      <c r="HG124" s="317"/>
      <c r="HH124" s="317"/>
      <c r="HI124" s="317"/>
      <c r="HJ124" s="317"/>
      <c r="HK124" s="317"/>
      <c r="HL124" s="317"/>
      <c r="HM124" s="318"/>
      <c r="HN124" s="318"/>
      <c r="HO124" s="318"/>
      <c r="HP124" s="323" t="e">
        <f t="shared" si="114"/>
        <v>#REF!</v>
      </c>
      <c r="HQ124" s="326"/>
      <c r="HR124" s="318"/>
      <c r="HS124" s="320"/>
      <c r="HT124" s="318"/>
      <c r="HV124" s="321"/>
      <c r="HW124" s="321"/>
      <c r="HX124" s="321"/>
      <c r="HY124" s="321"/>
      <c r="HZ124" s="321"/>
      <c r="IA124" s="321"/>
      <c r="IB124" s="321"/>
      <c r="IC124" s="321"/>
      <c r="ID124" s="321"/>
      <c r="IE124" s="321"/>
    </row>
    <row r="125" spans="2:240" s="319" customFormat="1" ht="20.100000000000001" hidden="1" customHeight="1">
      <c r="B125" s="839" t="s">
        <v>904</v>
      </c>
      <c r="C125" s="840"/>
      <c r="D125" s="840"/>
      <c r="E125" s="840"/>
      <c r="F125" s="840"/>
      <c r="G125" s="840"/>
      <c r="H125" s="840"/>
      <c r="I125" s="841"/>
      <c r="J125" s="322" t="s">
        <v>9</v>
      </c>
      <c r="K125" s="323" t="e">
        <f>+K121*VLOOKUP($K$12,#REF!,2,0)</f>
        <v>#REF!</v>
      </c>
      <c r="L125" s="323" t="e">
        <f>+L121*VLOOKUP($K$12,#REF!,2,0)</f>
        <v>#REF!</v>
      </c>
      <c r="M125" s="323" t="e">
        <f>+M121*VLOOKUP($K$12,#REF!,2,0)</f>
        <v>#REF!</v>
      </c>
      <c r="N125" s="323" t="e">
        <f>+N121*VLOOKUP($K$12,#REF!,2,0)</f>
        <v>#REF!</v>
      </c>
      <c r="O125" s="323" t="e">
        <f>+O121*VLOOKUP($K$12,#REF!,2,0)</f>
        <v>#REF!</v>
      </c>
      <c r="P125" s="323" t="e">
        <f>+P121*VLOOKUP($K$12,#REF!,2,0)</f>
        <v>#REF!</v>
      </c>
      <c r="Q125" s="323" t="e">
        <f>+Q121*VLOOKUP($K$12,#REF!,2,0)</f>
        <v>#REF!</v>
      </c>
      <c r="R125" s="323" t="e">
        <f>+R121*VLOOKUP($K$12,#REF!,2,0)</f>
        <v>#REF!</v>
      </c>
      <c r="S125" s="323" t="e">
        <f>+S121*VLOOKUP($K$12,#REF!,2,0)</f>
        <v>#REF!</v>
      </c>
      <c r="T125" s="323" t="e">
        <f>+T121*VLOOKUP($K$12,#REF!,2,0)</f>
        <v>#REF!</v>
      </c>
      <c r="U125" s="323" t="e">
        <f>+U121*VLOOKUP($U$12,#REF!,2,0)</f>
        <v>#REF!</v>
      </c>
      <c r="V125" s="323" t="e">
        <f>+V121*VLOOKUP($U$12,#REF!,2,0)</f>
        <v>#REF!</v>
      </c>
      <c r="W125" s="323" t="e">
        <f>+W121*VLOOKUP($U$12,#REF!,2,0)</f>
        <v>#REF!</v>
      </c>
      <c r="X125" s="323" t="e">
        <f>+X121*VLOOKUP($U$12,#REF!,2,0)</f>
        <v>#REF!</v>
      </c>
      <c r="Y125" s="323" t="e">
        <f>+Y121*VLOOKUP($U$12,#REF!,2,0)</f>
        <v>#REF!</v>
      </c>
      <c r="Z125" s="323" t="e">
        <f>+Z121*VLOOKUP($U$12,#REF!,2,0)</f>
        <v>#REF!</v>
      </c>
      <c r="AA125" s="323" t="e">
        <f>+AA121*VLOOKUP($U$12,#REF!,2,0)</f>
        <v>#REF!</v>
      </c>
      <c r="AB125" s="323" t="e">
        <f>+AB121*VLOOKUP($U$12,#REF!,2,0)</f>
        <v>#REF!</v>
      </c>
      <c r="AC125" s="323" t="e">
        <f>+AC121*VLOOKUP($U$12,#REF!,2,0)</f>
        <v>#REF!</v>
      </c>
      <c r="AD125" s="323" t="e">
        <f>+AD121*VLOOKUP($U$12,#REF!,2,0)</f>
        <v>#REF!</v>
      </c>
      <c r="AE125" s="323" t="e">
        <f>+AE121*VLOOKUP($AE$12,#REF!,2,0)</f>
        <v>#REF!</v>
      </c>
      <c r="AF125" s="323" t="e">
        <f>+AF121*VLOOKUP($AE$12,#REF!,2,0)</f>
        <v>#REF!</v>
      </c>
      <c r="AG125" s="323" t="e">
        <f>+AG121*VLOOKUP($AE$12,#REF!,2,0)</f>
        <v>#REF!</v>
      </c>
      <c r="AH125" s="323" t="e">
        <f>+AH121*VLOOKUP($AE$12,#REF!,2,0)</f>
        <v>#REF!</v>
      </c>
      <c r="AI125" s="323" t="e">
        <f>+AI121*VLOOKUP($AE$12,#REF!,2,0)</f>
        <v>#REF!</v>
      </c>
      <c r="AJ125" s="323" t="e">
        <f>+AJ121*VLOOKUP($AE$12,#REF!,2,0)</f>
        <v>#REF!</v>
      </c>
      <c r="AK125" s="323" t="e">
        <f>+AK121*VLOOKUP($AE$12,#REF!,2,0)</f>
        <v>#REF!</v>
      </c>
      <c r="AL125" s="323" t="e">
        <f>+AL121*VLOOKUP($AE$12,#REF!,2,0)</f>
        <v>#REF!</v>
      </c>
      <c r="AM125" s="323" t="e">
        <f>+AM121*VLOOKUP($AE$12,#REF!,2,0)</f>
        <v>#REF!</v>
      </c>
      <c r="AN125" s="323" t="e">
        <f>+AN121*VLOOKUP($AE$12,#REF!,2,0)</f>
        <v>#REF!</v>
      </c>
      <c r="AO125" s="323" t="e">
        <f>+AO121*VLOOKUP($AO$12,#REF!,2,0)</f>
        <v>#REF!</v>
      </c>
      <c r="AP125" s="323" t="e">
        <f>+AP121*VLOOKUP($AO$12,#REF!,2,0)</f>
        <v>#REF!</v>
      </c>
      <c r="AQ125" s="323" t="e">
        <f>+AQ121*VLOOKUP($AO$12,#REF!,2,0)</f>
        <v>#REF!</v>
      </c>
      <c r="AR125" s="323" t="e">
        <f>+AR121*VLOOKUP($AO$12,#REF!,2,0)</f>
        <v>#REF!</v>
      </c>
      <c r="AS125" s="323" t="e">
        <f>+AS121*VLOOKUP($AO$12,#REF!,2,0)</f>
        <v>#REF!</v>
      </c>
      <c r="AT125" s="323" t="e">
        <f>+AT121*VLOOKUP($AO$12,#REF!,2,0)</f>
        <v>#REF!</v>
      </c>
      <c r="AU125" s="323" t="e">
        <f>+AU121*VLOOKUP($AO$12,#REF!,2,0)</f>
        <v>#REF!</v>
      </c>
      <c r="AV125" s="323" t="e">
        <f>+AV121*VLOOKUP($AO$12,#REF!,2,0)</f>
        <v>#REF!</v>
      </c>
      <c r="AW125" s="323" t="e">
        <f>+AW121*VLOOKUP($AO$12,#REF!,2,0)</f>
        <v>#REF!</v>
      </c>
      <c r="AX125" s="323" t="e">
        <f>+AX121*VLOOKUP($AO$12,#REF!,2,0)</f>
        <v>#REF!</v>
      </c>
      <c r="AY125" s="323" t="e">
        <f>+AY121*VLOOKUP($AY$12,#REF!,2,0)</f>
        <v>#REF!</v>
      </c>
      <c r="AZ125" s="323" t="e">
        <f>+AZ121*VLOOKUP($AY$12,#REF!,2,0)</f>
        <v>#REF!</v>
      </c>
      <c r="BA125" s="323" t="e">
        <f>+BA121*VLOOKUP($AY$12,#REF!,2,0)</f>
        <v>#REF!</v>
      </c>
      <c r="BB125" s="323" t="e">
        <f>+BB121*VLOOKUP($AY$12,#REF!,2,0)</f>
        <v>#REF!</v>
      </c>
      <c r="BC125" s="323" t="e">
        <f>+BC121*VLOOKUP($AY$12,#REF!,2,0)</f>
        <v>#REF!</v>
      </c>
      <c r="BD125" s="323" t="e">
        <f>+BD121*VLOOKUP($AY$12,#REF!,2,0)</f>
        <v>#REF!</v>
      </c>
      <c r="BE125" s="323" t="e">
        <f>+BE121*VLOOKUP($AY$12,#REF!,2,0)</f>
        <v>#REF!</v>
      </c>
      <c r="BF125" s="323" t="e">
        <f>+BF121*VLOOKUP($AY$12,#REF!,2,0)</f>
        <v>#REF!</v>
      </c>
      <c r="BG125" s="323" t="e">
        <f>+BG121*VLOOKUP($AY$12,#REF!,2,0)</f>
        <v>#REF!</v>
      </c>
      <c r="BH125" s="323" t="e">
        <f>+BH121*VLOOKUP($AY$12,#REF!,2,0)</f>
        <v>#REF!</v>
      </c>
      <c r="BI125" s="323" t="e">
        <f>+BI121*VLOOKUP($BI$12,#REF!,2,0)</f>
        <v>#REF!</v>
      </c>
      <c r="BJ125" s="323" t="e">
        <f>+BJ121*VLOOKUP($BI$12,#REF!,2,0)</f>
        <v>#REF!</v>
      </c>
      <c r="BK125" s="323" t="e">
        <f>+BK121*VLOOKUP($BI$12,#REF!,2,0)</f>
        <v>#REF!</v>
      </c>
      <c r="BL125" s="323" t="e">
        <f>+BL121*VLOOKUP($BI$12,#REF!,2,0)</f>
        <v>#REF!</v>
      </c>
      <c r="BM125" s="323" t="e">
        <f>+BM121*VLOOKUP($BI$12,#REF!,2,0)</f>
        <v>#REF!</v>
      </c>
      <c r="BN125" s="323" t="e">
        <f>+BN121*VLOOKUP($BI$12,#REF!,2,0)</f>
        <v>#REF!</v>
      </c>
      <c r="BO125" s="323" t="e">
        <f>+BO121*VLOOKUP($BI$12,#REF!,2,0)</f>
        <v>#REF!</v>
      </c>
      <c r="BP125" s="323" t="e">
        <f>+BP121*VLOOKUP($BI$12,#REF!,2,0)</f>
        <v>#REF!</v>
      </c>
      <c r="BQ125" s="323" t="e">
        <f>+BQ121*VLOOKUP($BI$12,#REF!,2,0)</f>
        <v>#REF!</v>
      </c>
      <c r="BR125" s="323" t="e">
        <f>+BR121*VLOOKUP($BI$12,#REF!,2,0)</f>
        <v>#REF!</v>
      </c>
      <c r="BS125" s="323" t="e">
        <f>+BS121*VLOOKUP($BS$12,#REF!,2,0)</f>
        <v>#REF!</v>
      </c>
      <c r="BT125" s="323" t="e">
        <f>+BT121*VLOOKUP($BS$12,#REF!,2,0)</f>
        <v>#REF!</v>
      </c>
      <c r="BU125" s="323" t="e">
        <f>+BU121*VLOOKUP($BS$12,#REF!,2,0)</f>
        <v>#REF!</v>
      </c>
      <c r="BV125" s="323" t="e">
        <f>+BV121*VLOOKUP($BS$12,#REF!,2,0)</f>
        <v>#REF!</v>
      </c>
      <c r="BW125" s="323" t="e">
        <f>+BW121*VLOOKUP($BS$12,#REF!,2,0)</f>
        <v>#REF!</v>
      </c>
      <c r="BX125" s="323" t="e">
        <f>+BX121*VLOOKUP($BS$12,#REF!,2,0)</f>
        <v>#REF!</v>
      </c>
      <c r="BY125" s="323" t="e">
        <f>+BY121*VLOOKUP($BS$12,#REF!,2,0)</f>
        <v>#REF!</v>
      </c>
      <c r="BZ125" s="323" t="e">
        <f>+BZ121*VLOOKUP($BS$12,#REF!,2,0)</f>
        <v>#REF!</v>
      </c>
      <c r="CA125" s="323" t="e">
        <f>+CA121*VLOOKUP($BS$12,#REF!,2,0)</f>
        <v>#REF!</v>
      </c>
      <c r="CB125" s="323" t="e">
        <f>+CB121*VLOOKUP($BS$12,#REF!,2,0)</f>
        <v>#REF!</v>
      </c>
      <c r="CC125" s="323" t="e">
        <f>+CC121*VLOOKUP($CC$12,#REF!,2,0)</f>
        <v>#REF!</v>
      </c>
      <c r="CD125" s="323" t="e">
        <f>+CD121*VLOOKUP($CC$12,#REF!,2,0)</f>
        <v>#REF!</v>
      </c>
      <c r="CE125" s="323" t="e">
        <f>+CE121*VLOOKUP($CC$12,#REF!,2,0)</f>
        <v>#REF!</v>
      </c>
      <c r="CF125" s="323" t="e">
        <f>+CF121*VLOOKUP($CC$12,#REF!,2,0)</f>
        <v>#REF!</v>
      </c>
      <c r="CG125" s="323" t="e">
        <f>+CG121*VLOOKUP($CC$12,#REF!,2,0)</f>
        <v>#REF!</v>
      </c>
      <c r="CH125" s="323" t="e">
        <f>+CH121*VLOOKUP($CC$12,#REF!,2,0)</f>
        <v>#REF!</v>
      </c>
      <c r="CI125" s="323" t="e">
        <f>+CI121*VLOOKUP($CC$12,#REF!,2,0)</f>
        <v>#REF!</v>
      </c>
      <c r="CJ125" s="323" t="e">
        <f>+CJ121*VLOOKUP($CC$12,#REF!,2,0)</f>
        <v>#REF!</v>
      </c>
      <c r="CK125" s="323" t="e">
        <f>+CK121*VLOOKUP($CC$12,#REF!,2,0)</f>
        <v>#REF!</v>
      </c>
      <c r="CL125" s="323" t="e">
        <f>+CL121*VLOOKUP($CC$12,#REF!,2,0)</f>
        <v>#REF!</v>
      </c>
      <c r="CM125" s="323" t="e">
        <f>+CM121*VLOOKUP($CM$12,#REF!,2,0)</f>
        <v>#REF!</v>
      </c>
      <c r="CN125" s="323" t="e">
        <f>+CN121*VLOOKUP($CM$12,#REF!,2,0)</f>
        <v>#REF!</v>
      </c>
      <c r="CO125" s="323" t="e">
        <f>+CO121*VLOOKUP($CM$12,#REF!,2,0)</f>
        <v>#REF!</v>
      </c>
      <c r="CP125" s="323" t="e">
        <f>+CP121*VLOOKUP($CM$12,#REF!,2,0)</f>
        <v>#REF!</v>
      </c>
      <c r="CQ125" s="323" t="e">
        <f>+CQ121*VLOOKUP($CM$12,#REF!,2,0)</f>
        <v>#REF!</v>
      </c>
      <c r="CR125" s="323" t="e">
        <f>+CR121*VLOOKUP($CM$12,#REF!,2,0)</f>
        <v>#REF!</v>
      </c>
      <c r="CS125" s="323" t="e">
        <f>+CS121*VLOOKUP($CM$12,#REF!,2,0)</f>
        <v>#REF!</v>
      </c>
      <c r="CT125" s="323" t="e">
        <f>+CT121*VLOOKUP($CM$12,#REF!,2,0)</f>
        <v>#REF!</v>
      </c>
      <c r="CU125" s="323" t="e">
        <f>+CU121*VLOOKUP($CM$12,#REF!,2,0)</f>
        <v>#REF!</v>
      </c>
      <c r="CV125" s="323" t="e">
        <f>+CV121*VLOOKUP($CM$12,#REF!,2,0)</f>
        <v>#REF!</v>
      </c>
      <c r="CW125" s="323" t="e">
        <f>+CW121*VLOOKUP($CW$12,#REF!,2,0)</f>
        <v>#REF!</v>
      </c>
      <c r="CX125" s="323" t="e">
        <f>+CX121*VLOOKUP($CW$12,#REF!,2,0)</f>
        <v>#REF!</v>
      </c>
      <c r="CY125" s="323" t="e">
        <f>+CY121*VLOOKUP($CW$12,#REF!,2,0)</f>
        <v>#REF!</v>
      </c>
      <c r="CZ125" s="323" t="e">
        <f>+CZ121*VLOOKUP($CW$12,#REF!,2,0)</f>
        <v>#REF!</v>
      </c>
      <c r="DA125" s="323" t="e">
        <f>+DA121*VLOOKUP($CW$12,#REF!,2,0)</f>
        <v>#REF!</v>
      </c>
      <c r="DB125" s="323" t="e">
        <f>+DB121*VLOOKUP($CW$12,#REF!,2,0)</f>
        <v>#REF!</v>
      </c>
      <c r="DC125" s="323" t="e">
        <f>+DC121*VLOOKUP($CW$12,#REF!,2,0)</f>
        <v>#REF!</v>
      </c>
      <c r="DD125" s="323" t="e">
        <f>+DD121*VLOOKUP($CW$12,#REF!,2,0)</f>
        <v>#REF!</v>
      </c>
      <c r="DE125" s="323" t="e">
        <f>+DE121*VLOOKUP($CW$12,#REF!,2,0)</f>
        <v>#REF!</v>
      </c>
      <c r="DF125" s="323" t="e">
        <f>+DF121*VLOOKUP($CW$12,#REF!,2,0)</f>
        <v>#REF!</v>
      </c>
      <c r="DG125" s="323" t="e">
        <f>+DG121*VLOOKUP($DG$12,#REF!,2,0)</f>
        <v>#REF!</v>
      </c>
      <c r="DH125" s="323" t="e">
        <f>+DH121*VLOOKUP($DG$12,#REF!,2,0)</f>
        <v>#REF!</v>
      </c>
      <c r="DI125" s="323" t="e">
        <f>+DI121*VLOOKUP($DG$12,#REF!,2,0)</f>
        <v>#REF!</v>
      </c>
      <c r="DJ125" s="323" t="e">
        <f>+DJ121*VLOOKUP($DG$12,#REF!,2,0)</f>
        <v>#REF!</v>
      </c>
      <c r="DK125" s="323" t="e">
        <f>+DK121*VLOOKUP($DG$12,#REF!,2,0)</f>
        <v>#REF!</v>
      </c>
      <c r="DL125" s="323" t="e">
        <f>+DL121*VLOOKUP($DG$12,#REF!,2,0)</f>
        <v>#REF!</v>
      </c>
      <c r="DM125" s="323" t="e">
        <f>+DM121*VLOOKUP($DG$12,#REF!,2,0)</f>
        <v>#REF!</v>
      </c>
      <c r="DN125" s="323" t="e">
        <f>+DN121*VLOOKUP($DG$12,#REF!,2,0)</f>
        <v>#REF!</v>
      </c>
      <c r="DO125" s="323" t="e">
        <f>+DO121*VLOOKUP($DG$12,#REF!,2,0)</f>
        <v>#REF!</v>
      </c>
      <c r="DP125" s="323" t="e">
        <f>+DP121*VLOOKUP($DG$12,#REF!,2,0)</f>
        <v>#REF!</v>
      </c>
      <c r="DQ125" s="323" t="e">
        <f>+DQ121*VLOOKUP($DQ$12,#REF!,2,0)</f>
        <v>#REF!</v>
      </c>
      <c r="DR125" s="323" t="e">
        <f>+DR121*VLOOKUP($DQ$12,#REF!,2,0)</f>
        <v>#REF!</v>
      </c>
      <c r="DS125" s="323" t="e">
        <f>+DS121*VLOOKUP($DQ$12,#REF!,2,0)</f>
        <v>#REF!</v>
      </c>
      <c r="DT125" s="323" t="e">
        <f>+DT121*VLOOKUP($DQ$12,#REF!,2,0)</f>
        <v>#REF!</v>
      </c>
      <c r="DU125" s="323" t="e">
        <f>+DU121*VLOOKUP($DQ$12,#REF!,2,0)</f>
        <v>#REF!</v>
      </c>
      <c r="DV125" s="323" t="e">
        <f>+DV121*VLOOKUP($DQ$12,#REF!,2,0)</f>
        <v>#REF!</v>
      </c>
      <c r="DW125" s="323" t="e">
        <f>+DW121*VLOOKUP($DQ$12,#REF!,2,0)</f>
        <v>#REF!</v>
      </c>
      <c r="DX125" s="323" t="e">
        <f>+DX121*VLOOKUP($DQ$12,#REF!,2,0)</f>
        <v>#REF!</v>
      </c>
      <c r="DY125" s="323" t="e">
        <f>+DY121*VLOOKUP($DQ$12,#REF!,2,0)</f>
        <v>#REF!</v>
      </c>
      <c r="DZ125" s="323" t="e">
        <f>+DZ121*VLOOKUP($DQ$12,#REF!,2,0)</f>
        <v>#REF!</v>
      </c>
      <c r="EA125" s="323" t="e">
        <f>+EA121*VLOOKUP($EA$12,#REF!,2,0)</f>
        <v>#REF!</v>
      </c>
      <c r="EB125" s="323" t="e">
        <f>+EB121*VLOOKUP($EA$12,#REF!,2,0)</f>
        <v>#REF!</v>
      </c>
      <c r="EC125" s="323" t="e">
        <f>+EC121*VLOOKUP($EA$12,#REF!,2,0)</f>
        <v>#REF!</v>
      </c>
      <c r="ED125" s="323" t="e">
        <f>+ED121*VLOOKUP($EA$12,#REF!,2,0)</f>
        <v>#REF!</v>
      </c>
      <c r="EE125" s="323" t="e">
        <f>+EE121*VLOOKUP($EA$12,#REF!,2,0)</f>
        <v>#REF!</v>
      </c>
      <c r="EF125" s="323" t="e">
        <f>+EF121*VLOOKUP($EA$12,#REF!,2,0)</f>
        <v>#REF!</v>
      </c>
      <c r="EG125" s="323" t="e">
        <f>+EG121*VLOOKUP($EA$12,#REF!,2,0)</f>
        <v>#REF!</v>
      </c>
      <c r="EH125" s="323" t="e">
        <f>+EH121*VLOOKUP($EA$12,#REF!,2,0)</f>
        <v>#REF!</v>
      </c>
      <c r="EI125" s="323" t="e">
        <f>+EI121*VLOOKUP($EA$12,#REF!,2,0)</f>
        <v>#REF!</v>
      </c>
      <c r="EJ125" s="323" t="e">
        <f>+EJ121*VLOOKUP($EA$12,#REF!,2,0)</f>
        <v>#REF!</v>
      </c>
      <c r="EK125" s="323" t="e">
        <f>+EK121*VLOOKUP($EK$12,#REF!,2,0)</f>
        <v>#REF!</v>
      </c>
      <c r="EL125" s="323" t="e">
        <f>+EL121*VLOOKUP($EK$12,#REF!,2,0)</f>
        <v>#REF!</v>
      </c>
      <c r="EM125" s="323" t="e">
        <f>+EM121*VLOOKUP($EK$12,#REF!,2,0)</f>
        <v>#REF!</v>
      </c>
      <c r="EN125" s="323" t="e">
        <f>+EN121*VLOOKUP($EK$12,#REF!,2,0)</f>
        <v>#REF!</v>
      </c>
      <c r="EO125" s="323" t="e">
        <f>+EO121*VLOOKUP($EK$12,#REF!,2,0)</f>
        <v>#REF!</v>
      </c>
      <c r="EP125" s="323" t="e">
        <f>+EP121*VLOOKUP($EK$12,#REF!,2,0)</f>
        <v>#REF!</v>
      </c>
      <c r="EQ125" s="323" t="e">
        <f>+EQ121*VLOOKUP($EK$12,#REF!,2,0)</f>
        <v>#REF!</v>
      </c>
      <c r="ER125" s="323" t="e">
        <f>+ER121*VLOOKUP($EK$12,#REF!,2,0)</f>
        <v>#REF!</v>
      </c>
      <c r="ES125" s="323" t="e">
        <f>+ES121*VLOOKUP($EK$12,#REF!,2,0)</f>
        <v>#REF!</v>
      </c>
      <c r="ET125" s="323" t="e">
        <f>+ET121*VLOOKUP($EK$12,#REF!,2,0)</f>
        <v>#REF!</v>
      </c>
      <c r="EU125" s="323" t="e">
        <f>+EU121*VLOOKUP($EU$12,#REF!,2,0)</f>
        <v>#REF!</v>
      </c>
      <c r="EV125" s="323" t="e">
        <f>+EV121*VLOOKUP($EU$12,#REF!,2,0)</f>
        <v>#REF!</v>
      </c>
      <c r="EW125" s="323" t="e">
        <f>+EW121*VLOOKUP($EU$12,#REF!,2,0)</f>
        <v>#REF!</v>
      </c>
      <c r="EX125" s="323" t="e">
        <f>+EX121*VLOOKUP($EU$12,#REF!,2,0)</f>
        <v>#REF!</v>
      </c>
      <c r="EY125" s="323" t="e">
        <f>+EY121*VLOOKUP($EU$12,#REF!,2,0)</f>
        <v>#REF!</v>
      </c>
      <c r="EZ125" s="323" t="e">
        <f>+EZ121*VLOOKUP($EU$12,#REF!,2,0)</f>
        <v>#REF!</v>
      </c>
      <c r="FA125" s="323" t="e">
        <f>+FA121*VLOOKUP($EU$12,#REF!,2,0)</f>
        <v>#REF!</v>
      </c>
      <c r="FB125" s="323" t="e">
        <f>+FB121*VLOOKUP($EU$12,#REF!,2,0)</f>
        <v>#REF!</v>
      </c>
      <c r="FC125" s="323" t="e">
        <f>+FC121*VLOOKUP($EU$12,#REF!,2,0)</f>
        <v>#REF!</v>
      </c>
      <c r="FD125" s="323" t="e">
        <f>+FD121*VLOOKUP($EU$12,#REF!,2,0)</f>
        <v>#REF!</v>
      </c>
      <c r="FE125" s="323" t="e">
        <f>+FE121*VLOOKUP($FE$12,#REF!,2,0)</f>
        <v>#REF!</v>
      </c>
      <c r="FF125" s="323" t="e">
        <f>+FF121*VLOOKUP($FE$12,#REF!,2,0)</f>
        <v>#REF!</v>
      </c>
      <c r="FG125" s="323" t="e">
        <f>+FG121*VLOOKUP($FE$12,#REF!,2,0)</f>
        <v>#REF!</v>
      </c>
      <c r="FH125" s="323" t="e">
        <f>+FH121*VLOOKUP($FE$12,#REF!,2,0)</f>
        <v>#REF!</v>
      </c>
      <c r="FI125" s="323" t="e">
        <f>+FI121*VLOOKUP($FE$12,#REF!,2,0)</f>
        <v>#REF!</v>
      </c>
      <c r="FJ125" s="323" t="e">
        <f>+FJ121*VLOOKUP($FE$12,#REF!,2,0)</f>
        <v>#REF!</v>
      </c>
      <c r="FK125" s="323" t="e">
        <f>+FK121*VLOOKUP($FE$12,#REF!,2,0)</f>
        <v>#REF!</v>
      </c>
      <c r="FL125" s="323" t="e">
        <f>+FL121*VLOOKUP($FE$12,#REF!,2,0)</f>
        <v>#REF!</v>
      </c>
      <c r="FM125" s="323" t="e">
        <f>+FM121*VLOOKUP($FE$12,#REF!,2,0)</f>
        <v>#REF!</v>
      </c>
      <c r="FN125" s="323" t="e">
        <f>+FN121*VLOOKUP($FE$12,#REF!,2,0)</f>
        <v>#REF!</v>
      </c>
      <c r="FO125" s="323" t="e">
        <f>+FO121*VLOOKUP($FO$12,#REF!,2,0)</f>
        <v>#REF!</v>
      </c>
      <c r="FP125" s="323" t="e">
        <f>+FP121*VLOOKUP($FO$12,#REF!,2,0)</f>
        <v>#REF!</v>
      </c>
      <c r="FQ125" s="323" t="e">
        <f>+FQ121*VLOOKUP($FO$12,#REF!,2,0)</f>
        <v>#REF!</v>
      </c>
      <c r="FR125" s="323" t="e">
        <f>+FR121*VLOOKUP($FO$12,#REF!,2,0)</f>
        <v>#REF!</v>
      </c>
      <c r="FS125" s="323" t="e">
        <f>+FS121*VLOOKUP($FO$12,#REF!,2,0)</f>
        <v>#REF!</v>
      </c>
      <c r="FT125" s="323" t="e">
        <f>+FT121*VLOOKUP($FO$12,#REF!,2,0)</f>
        <v>#REF!</v>
      </c>
      <c r="FU125" s="323" t="e">
        <f>+FU121*VLOOKUP($FO$12,#REF!,2,0)</f>
        <v>#REF!</v>
      </c>
      <c r="FV125" s="323" t="e">
        <f>+FV121*VLOOKUP($FO$12,#REF!,2,0)</f>
        <v>#REF!</v>
      </c>
      <c r="FW125" s="323" t="e">
        <f>+FW121*VLOOKUP($FO$12,#REF!,2,0)</f>
        <v>#REF!</v>
      </c>
      <c r="FX125" s="323" t="e">
        <f>+FX121*VLOOKUP($FO$12,#REF!,2,0)</f>
        <v>#REF!</v>
      </c>
      <c r="FY125" s="323" t="e">
        <f>+FY121*VLOOKUP($FY$12,#REF!,2,0)</f>
        <v>#REF!</v>
      </c>
      <c r="FZ125" s="323" t="e">
        <f>+FZ121*VLOOKUP($FY$12,#REF!,2,0)</f>
        <v>#REF!</v>
      </c>
      <c r="GA125" s="323" t="e">
        <f>+GA121*VLOOKUP($FY$12,#REF!,2,0)</f>
        <v>#REF!</v>
      </c>
      <c r="GB125" s="323" t="e">
        <f>+GB121*VLOOKUP($FY$12,#REF!,2,0)</f>
        <v>#REF!</v>
      </c>
      <c r="GC125" s="323" t="e">
        <f>+GC121*VLOOKUP($FY$12,#REF!,2,0)</f>
        <v>#REF!</v>
      </c>
      <c r="GD125" s="323" t="e">
        <f>+GD121*VLOOKUP($FY$12,#REF!,2,0)</f>
        <v>#REF!</v>
      </c>
      <c r="GE125" s="323" t="e">
        <f>+GE121*VLOOKUP($FY$12,#REF!,2,0)</f>
        <v>#REF!</v>
      </c>
      <c r="GF125" s="323" t="e">
        <f>+GF121*VLOOKUP($FY$12,#REF!,2,0)</f>
        <v>#REF!</v>
      </c>
      <c r="GG125" s="323" t="e">
        <f>+GG121*VLOOKUP($FY$12,#REF!,2,0)</f>
        <v>#REF!</v>
      </c>
      <c r="GH125" s="323" t="e">
        <f>+GH121*VLOOKUP($FY$12,#REF!,2,0)</f>
        <v>#REF!</v>
      </c>
      <c r="GI125" s="323" t="e">
        <f>+GI121*VLOOKUP($GI$12,#REF!,2,0)</f>
        <v>#REF!</v>
      </c>
      <c r="GJ125" s="323" t="e">
        <f>+GJ121*VLOOKUP($GI$12,#REF!,2,0)</f>
        <v>#REF!</v>
      </c>
      <c r="GK125" s="323" t="e">
        <f>+GK121*VLOOKUP($GI$12,#REF!,2,0)</f>
        <v>#REF!</v>
      </c>
      <c r="GL125" s="323" t="e">
        <f>+GL121*VLOOKUP($GI$12,#REF!,2,0)</f>
        <v>#REF!</v>
      </c>
      <c r="GM125" s="323" t="e">
        <f>+GM121*VLOOKUP($GI$12,#REF!,2,0)</f>
        <v>#REF!</v>
      </c>
      <c r="GN125" s="323" t="e">
        <f>+GN121*VLOOKUP($GI$12,#REF!,2,0)</f>
        <v>#REF!</v>
      </c>
      <c r="GO125" s="323" t="e">
        <f>+GO121*VLOOKUP($GI$12,#REF!,2,0)</f>
        <v>#REF!</v>
      </c>
      <c r="GP125" s="323" t="e">
        <f>+GP121*VLOOKUP($GI$12,#REF!,2,0)</f>
        <v>#REF!</v>
      </c>
      <c r="GQ125" s="323" t="e">
        <f>+GQ121*VLOOKUP($GI$12,#REF!,2,0)</f>
        <v>#REF!</v>
      </c>
      <c r="GR125" s="323" t="e">
        <f>+GR121*VLOOKUP($GI$12,#REF!,2,0)</f>
        <v>#REF!</v>
      </c>
      <c r="GS125" s="323" t="e">
        <f>+GS121*VLOOKUP($GS$12,#REF!,2,0)</f>
        <v>#REF!</v>
      </c>
      <c r="GT125" s="323" t="e">
        <f>+GT121*VLOOKUP($GS$12,#REF!,2,0)</f>
        <v>#REF!</v>
      </c>
      <c r="GU125" s="323" t="e">
        <f>+GU121*VLOOKUP($GS$12,#REF!,2,0)</f>
        <v>#REF!</v>
      </c>
      <c r="GV125" s="323" t="e">
        <f>+GV121*VLOOKUP($GS$12,#REF!,2,0)</f>
        <v>#REF!</v>
      </c>
      <c r="GW125" s="323" t="e">
        <f>+GW121*VLOOKUP($GS$12,#REF!,2,0)</f>
        <v>#REF!</v>
      </c>
      <c r="GX125" s="323" t="e">
        <f>+GX121*VLOOKUP($GS$12,#REF!,2,0)</f>
        <v>#REF!</v>
      </c>
      <c r="GY125" s="323" t="e">
        <f>+GY121*VLOOKUP($GS$12,#REF!,2,0)</f>
        <v>#REF!</v>
      </c>
      <c r="GZ125" s="323" t="e">
        <f>+GZ121*VLOOKUP($GS$12,#REF!,2,0)</f>
        <v>#REF!</v>
      </c>
      <c r="HA125" s="323" t="e">
        <f>+HA121*VLOOKUP($GS$12,#REF!,2,0)</f>
        <v>#REF!</v>
      </c>
      <c r="HB125" s="323" t="e">
        <f>+HB121*VLOOKUP($GS$12,#REF!,2,0)</f>
        <v>#REF!</v>
      </c>
      <c r="HC125" s="317"/>
      <c r="HD125" s="317"/>
      <c r="HE125" s="317"/>
      <c r="HF125" s="317"/>
      <c r="HG125" s="317"/>
      <c r="HH125" s="317"/>
      <c r="HI125" s="317"/>
      <c r="HJ125" s="317"/>
      <c r="HK125" s="317"/>
      <c r="HL125" s="317"/>
      <c r="HM125" s="318"/>
      <c r="HN125" s="318"/>
      <c r="HO125" s="318"/>
      <c r="HP125" s="323" t="e">
        <f t="shared" si="114"/>
        <v>#REF!</v>
      </c>
      <c r="HQ125" s="326"/>
      <c r="HR125" s="318"/>
      <c r="HS125" s="320"/>
      <c r="HT125" s="318"/>
      <c r="HV125" s="321"/>
      <c r="HW125" s="321"/>
      <c r="HX125" s="321"/>
      <c r="HY125" s="321"/>
      <c r="HZ125" s="321"/>
      <c r="IA125" s="321"/>
      <c r="IB125" s="321"/>
      <c r="IC125" s="321"/>
      <c r="ID125" s="321"/>
      <c r="IE125" s="321"/>
    </row>
    <row r="126" spans="2:240" s="319" customFormat="1" ht="20.100000000000001" hidden="1" customHeight="1">
      <c r="B126" s="839" t="s">
        <v>904</v>
      </c>
      <c r="C126" s="840"/>
      <c r="D126" s="840"/>
      <c r="E126" s="840"/>
      <c r="F126" s="840"/>
      <c r="G126" s="840"/>
      <c r="H126" s="840"/>
      <c r="I126" s="841"/>
      <c r="J126" s="322" t="s">
        <v>10</v>
      </c>
      <c r="K126" s="323" t="e">
        <f>+K122*VLOOKUP($K$12,#REF!,2,0)</f>
        <v>#REF!</v>
      </c>
      <c r="L126" s="323" t="e">
        <f>+L122*VLOOKUP($K$12,#REF!,2,0)</f>
        <v>#REF!</v>
      </c>
      <c r="M126" s="323" t="e">
        <f>+M122*VLOOKUP($K$12,#REF!,2,0)</f>
        <v>#REF!</v>
      </c>
      <c r="N126" s="323" t="e">
        <f>+N122*VLOOKUP($K$12,#REF!,2,0)</f>
        <v>#REF!</v>
      </c>
      <c r="O126" s="323" t="e">
        <f>+O122*VLOOKUP($K$12,#REF!,2,0)</f>
        <v>#REF!</v>
      </c>
      <c r="P126" s="323" t="e">
        <f>+P122*VLOOKUP($K$12,#REF!,2,0)</f>
        <v>#REF!</v>
      </c>
      <c r="Q126" s="323" t="e">
        <f>+Q122*VLOOKUP($K$12,#REF!,2,0)</f>
        <v>#REF!</v>
      </c>
      <c r="R126" s="323" t="e">
        <f>+R122*VLOOKUP($K$12,#REF!,2,0)</f>
        <v>#REF!</v>
      </c>
      <c r="S126" s="323" t="e">
        <f>+S122*VLOOKUP($K$12,#REF!,2,0)</f>
        <v>#REF!</v>
      </c>
      <c r="T126" s="323" t="e">
        <f>+T122*VLOOKUP($K$12,#REF!,2,0)</f>
        <v>#REF!</v>
      </c>
      <c r="U126" s="323" t="e">
        <f>+U122*VLOOKUP($U$12,#REF!,2,0)</f>
        <v>#REF!</v>
      </c>
      <c r="V126" s="323" t="e">
        <f>+V122*VLOOKUP($U$12,#REF!,2,0)</f>
        <v>#REF!</v>
      </c>
      <c r="W126" s="323" t="e">
        <f>+W122*VLOOKUP($U$12,#REF!,2,0)</f>
        <v>#REF!</v>
      </c>
      <c r="X126" s="323" t="e">
        <f>+X122*VLOOKUP($U$12,#REF!,2,0)</f>
        <v>#REF!</v>
      </c>
      <c r="Y126" s="323" t="e">
        <f>+Y122*VLOOKUP($U$12,#REF!,2,0)</f>
        <v>#REF!</v>
      </c>
      <c r="Z126" s="323" t="e">
        <f>+Z122*VLOOKUP($U$12,#REF!,2,0)</f>
        <v>#REF!</v>
      </c>
      <c r="AA126" s="323" t="e">
        <f>+AA122*VLOOKUP($U$12,#REF!,2,0)</f>
        <v>#REF!</v>
      </c>
      <c r="AB126" s="323" t="e">
        <f>+AB122*VLOOKUP($U$12,#REF!,2,0)</f>
        <v>#REF!</v>
      </c>
      <c r="AC126" s="323" t="e">
        <f>+AC122*VLOOKUP($U$12,#REF!,2,0)</f>
        <v>#REF!</v>
      </c>
      <c r="AD126" s="323" t="e">
        <f>+AD122*VLOOKUP($U$12,#REF!,2,0)</f>
        <v>#REF!</v>
      </c>
      <c r="AE126" s="323" t="e">
        <f>+AE122*VLOOKUP($AE$12,#REF!,2,0)</f>
        <v>#REF!</v>
      </c>
      <c r="AF126" s="323" t="e">
        <f>+AF122*VLOOKUP($AE$12,#REF!,2,0)</f>
        <v>#REF!</v>
      </c>
      <c r="AG126" s="323" t="e">
        <f>+AG122*VLOOKUP($AE$12,#REF!,2,0)</f>
        <v>#REF!</v>
      </c>
      <c r="AH126" s="323" t="e">
        <f>+AH122*VLOOKUP($AE$12,#REF!,2,0)</f>
        <v>#REF!</v>
      </c>
      <c r="AI126" s="323" t="e">
        <f>+AI122*VLOOKUP($AE$12,#REF!,2,0)</f>
        <v>#REF!</v>
      </c>
      <c r="AJ126" s="323" t="e">
        <f>+AJ122*VLOOKUP($AE$12,#REF!,2,0)</f>
        <v>#REF!</v>
      </c>
      <c r="AK126" s="323" t="e">
        <f>+AK122*VLOOKUP($AE$12,#REF!,2,0)</f>
        <v>#REF!</v>
      </c>
      <c r="AL126" s="323" t="e">
        <f>+AL122*VLOOKUP($AE$12,#REF!,2,0)</f>
        <v>#REF!</v>
      </c>
      <c r="AM126" s="323" t="e">
        <f>+AM122*VLOOKUP($AE$12,#REF!,2,0)</f>
        <v>#REF!</v>
      </c>
      <c r="AN126" s="323" t="e">
        <f>+AN122*VLOOKUP($AE$12,#REF!,2,0)</f>
        <v>#REF!</v>
      </c>
      <c r="AO126" s="323" t="e">
        <f>+AO122*VLOOKUP($AO$12,#REF!,2,0)</f>
        <v>#REF!</v>
      </c>
      <c r="AP126" s="323" t="e">
        <f>+AP122*VLOOKUP($AO$12,#REF!,2,0)</f>
        <v>#REF!</v>
      </c>
      <c r="AQ126" s="323" t="e">
        <f>+AQ122*VLOOKUP($AO$12,#REF!,2,0)</f>
        <v>#REF!</v>
      </c>
      <c r="AR126" s="323" t="e">
        <f>+AR122*VLOOKUP($AO$12,#REF!,2,0)</f>
        <v>#REF!</v>
      </c>
      <c r="AS126" s="323" t="e">
        <f>+AS122*VLOOKUP($AO$12,#REF!,2,0)</f>
        <v>#REF!</v>
      </c>
      <c r="AT126" s="323" t="e">
        <f>+AT122*VLOOKUP($AO$12,#REF!,2,0)</f>
        <v>#REF!</v>
      </c>
      <c r="AU126" s="323" t="e">
        <f>+AU122*VLOOKUP($AO$12,#REF!,2,0)</f>
        <v>#REF!</v>
      </c>
      <c r="AV126" s="323" t="e">
        <f>+AV122*VLOOKUP($AO$12,#REF!,2,0)</f>
        <v>#REF!</v>
      </c>
      <c r="AW126" s="323" t="e">
        <f>+AW122*VLOOKUP($AO$12,#REF!,2,0)</f>
        <v>#REF!</v>
      </c>
      <c r="AX126" s="323" t="e">
        <f>+AX122*VLOOKUP($AO$12,#REF!,2,0)</f>
        <v>#REF!</v>
      </c>
      <c r="AY126" s="323" t="e">
        <f>+AY122*VLOOKUP($AY$12,#REF!,2,0)</f>
        <v>#REF!</v>
      </c>
      <c r="AZ126" s="323" t="e">
        <f>+AZ122*VLOOKUP($AY$12,#REF!,2,0)</f>
        <v>#REF!</v>
      </c>
      <c r="BA126" s="323" t="e">
        <f>+BA122*VLOOKUP($AY$12,#REF!,2,0)</f>
        <v>#REF!</v>
      </c>
      <c r="BB126" s="323" t="e">
        <f>+BB122*VLOOKUP($AY$12,#REF!,2,0)</f>
        <v>#REF!</v>
      </c>
      <c r="BC126" s="323" t="e">
        <f>+BC122*VLOOKUP($AY$12,#REF!,2,0)</f>
        <v>#REF!</v>
      </c>
      <c r="BD126" s="323" t="e">
        <f>+BD122*VLOOKUP($AY$12,#REF!,2,0)</f>
        <v>#REF!</v>
      </c>
      <c r="BE126" s="323" t="e">
        <f>+BE122*VLOOKUP($AY$12,#REF!,2,0)</f>
        <v>#REF!</v>
      </c>
      <c r="BF126" s="323" t="e">
        <f>+BF122*VLOOKUP($AY$12,#REF!,2,0)</f>
        <v>#REF!</v>
      </c>
      <c r="BG126" s="323" t="e">
        <f>+BG122*VLOOKUP($AY$12,#REF!,2,0)</f>
        <v>#REF!</v>
      </c>
      <c r="BH126" s="323" t="e">
        <f>+BH122*VLOOKUP($AY$12,#REF!,2,0)</f>
        <v>#REF!</v>
      </c>
      <c r="BI126" s="323" t="e">
        <f>+BI122*VLOOKUP($BI$12,#REF!,2,0)</f>
        <v>#REF!</v>
      </c>
      <c r="BJ126" s="323" t="e">
        <f>+BJ122*VLOOKUP($BI$12,#REF!,2,0)</f>
        <v>#REF!</v>
      </c>
      <c r="BK126" s="323" t="e">
        <f>+BK122*VLOOKUP($BI$12,#REF!,2,0)</f>
        <v>#REF!</v>
      </c>
      <c r="BL126" s="323" t="e">
        <f>+BL122*VLOOKUP($BI$12,#REF!,2,0)</f>
        <v>#REF!</v>
      </c>
      <c r="BM126" s="323" t="e">
        <f>+BM122*VLOOKUP($BI$12,#REF!,2,0)</f>
        <v>#REF!</v>
      </c>
      <c r="BN126" s="323" t="e">
        <f>+BN122*VLOOKUP($BI$12,#REF!,2,0)</f>
        <v>#REF!</v>
      </c>
      <c r="BO126" s="323" t="e">
        <f>+BO122*VLOOKUP($BI$12,#REF!,2,0)</f>
        <v>#REF!</v>
      </c>
      <c r="BP126" s="323" t="e">
        <f>+BP122*VLOOKUP($BI$12,#REF!,2,0)</f>
        <v>#REF!</v>
      </c>
      <c r="BQ126" s="323" t="e">
        <f>+BQ122*VLOOKUP($BI$12,#REF!,2,0)</f>
        <v>#REF!</v>
      </c>
      <c r="BR126" s="323" t="e">
        <f>+BR122*VLOOKUP($BI$12,#REF!,2,0)</f>
        <v>#REF!</v>
      </c>
      <c r="BS126" s="323" t="e">
        <f>+BS122*VLOOKUP($BS$12,#REF!,2,0)</f>
        <v>#REF!</v>
      </c>
      <c r="BT126" s="323" t="e">
        <f>+BT122*VLOOKUP($BS$12,#REF!,2,0)</f>
        <v>#REF!</v>
      </c>
      <c r="BU126" s="323" t="e">
        <f>+BU122*VLOOKUP($BS$12,#REF!,2,0)</f>
        <v>#REF!</v>
      </c>
      <c r="BV126" s="323" t="e">
        <f>+BV122*VLOOKUP($BS$12,#REF!,2,0)</f>
        <v>#REF!</v>
      </c>
      <c r="BW126" s="323" t="e">
        <f>+BW122*VLOOKUP($BS$12,#REF!,2,0)</f>
        <v>#REF!</v>
      </c>
      <c r="BX126" s="323" t="e">
        <f>+BX122*VLOOKUP($BS$12,#REF!,2,0)</f>
        <v>#REF!</v>
      </c>
      <c r="BY126" s="323" t="e">
        <f>+BY122*VLOOKUP($BS$12,#REF!,2,0)</f>
        <v>#REF!</v>
      </c>
      <c r="BZ126" s="323" t="e">
        <f>+BZ122*VLOOKUP($BS$12,#REF!,2,0)</f>
        <v>#REF!</v>
      </c>
      <c r="CA126" s="323" t="e">
        <f>+CA122*VLOOKUP($BS$12,#REF!,2,0)</f>
        <v>#REF!</v>
      </c>
      <c r="CB126" s="323" t="e">
        <f>+CB122*VLOOKUP($BS$12,#REF!,2,0)</f>
        <v>#REF!</v>
      </c>
      <c r="CC126" s="323" t="e">
        <f>+CC122*VLOOKUP($CC$12,#REF!,2,0)</f>
        <v>#REF!</v>
      </c>
      <c r="CD126" s="323" t="e">
        <f>+CD122*VLOOKUP($CC$12,#REF!,2,0)</f>
        <v>#REF!</v>
      </c>
      <c r="CE126" s="323" t="e">
        <f>+CE122*VLOOKUP($CC$12,#REF!,2,0)</f>
        <v>#REF!</v>
      </c>
      <c r="CF126" s="323" t="e">
        <f>+CF122*VLOOKUP($CC$12,#REF!,2,0)</f>
        <v>#REF!</v>
      </c>
      <c r="CG126" s="323" t="e">
        <f>+CG122*VLOOKUP($CC$12,#REF!,2,0)</f>
        <v>#REF!</v>
      </c>
      <c r="CH126" s="323" t="e">
        <f>+CH122*VLOOKUP($CC$12,#REF!,2,0)</f>
        <v>#REF!</v>
      </c>
      <c r="CI126" s="323" t="e">
        <f>+CI122*VLOOKUP($CC$12,#REF!,2,0)</f>
        <v>#REF!</v>
      </c>
      <c r="CJ126" s="323" t="e">
        <f>+CJ122*VLOOKUP($CC$12,#REF!,2,0)</f>
        <v>#REF!</v>
      </c>
      <c r="CK126" s="323" t="e">
        <f>+CK122*VLOOKUP($CC$12,#REF!,2,0)</f>
        <v>#REF!</v>
      </c>
      <c r="CL126" s="323" t="e">
        <f>+CL122*VLOOKUP($CC$12,#REF!,2,0)</f>
        <v>#REF!</v>
      </c>
      <c r="CM126" s="323" t="e">
        <f>+CM122*VLOOKUP($CM$12,#REF!,2,0)</f>
        <v>#REF!</v>
      </c>
      <c r="CN126" s="323" t="e">
        <f>+CN122*VLOOKUP($CM$12,#REF!,2,0)</f>
        <v>#REF!</v>
      </c>
      <c r="CO126" s="323" t="e">
        <f>+CO122*VLOOKUP($CM$12,#REF!,2,0)</f>
        <v>#REF!</v>
      </c>
      <c r="CP126" s="323" t="e">
        <f>+CP122*VLOOKUP($CM$12,#REF!,2,0)</f>
        <v>#REF!</v>
      </c>
      <c r="CQ126" s="323" t="e">
        <f>+CQ122*VLOOKUP($CM$12,#REF!,2,0)</f>
        <v>#REF!</v>
      </c>
      <c r="CR126" s="323" t="e">
        <f>+CR122*VLOOKUP($CM$12,#REF!,2,0)</f>
        <v>#REF!</v>
      </c>
      <c r="CS126" s="323" t="e">
        <f>+CS122*VLOOKUP($CM$12,#REF!,2,0)</f>
        <v>#REF!</v>
      </c>
      <c r="CT126" s="323" t="e">
        <f>+CT122*VLOOKUP($CM$12,#REF!,2,0)</f>
        <v>#REF!</v>
      </c>
      <c r="CU126" s="323" t="e">
        <f>+CU122*VLOOKUP($CM$12,#REF!,2,0)</f>
        <v>#REF!</v>
      </c>
      <c r="CV126" s="323" t="e">
        <f>+CV122*VLOOKUP($CM$12,#REF!,2,0)</f>
        <v>#REF!</v>
      </c>
      <c r="CW126" s="323" t="e">
        <f>+CW122*VLOOKUP($CW$12,#REF!,2,0)</f>
        <v>#REF!</v>
      </c>
      <c r="CX126" s="323" t="e">
        <f>+CX122*VLOOKUP($CW$12,#REF!,2,0)</f>
        <v>#REF!</v>
      </c>
      <c r="CY126" s="323" t="e">
        <f>+CY122*VLOOKUP($CW$12,#REF!,2,0)</f>
        <v>#REF!</v>
      </c>
      <c r="CZ126" s="323" t="e">
        <f>+CZ122*VLOOKUP($CW$12,#REF!,2,0)</f>
        <v>#REF!</v>
      </c>
      <c r="DA126" s="323" t="e">
        <f>+DA122*VLOOKUP($CW$12,#REF!,2,0)</f>
        <v>#REF!</v>
      </c>
      <c r="DB126" s="323" t="e">
        <f>+DB122*VLOOKUP($CW$12,#REF!,2,0)</f>
        <v>#REF!</v>
      </c>
      <c r="DC126" s="323" t="e">
        <f>+DC122*VLOOKUP($CW$12,#REF!,2,0)</f>
        <v>#REF!</v>
      </c>
      <c r="DD126" s="323" t="e">
        <f>+DD122*VLOOKUP($CW$12,#REF!,2,0)</f>
        <v>#REF!</v>
      </c>
      <c r="DE126" s="323" t="e">
        <f>+DE122*VLOOKUP($CW$12,#REF!,2,0)</f>
        <v>#REF!</v>
      </c>
      <c r="DF126" s="323" t="e">
        <f>+DF122*VLOOKUP($CW$12,#REF!,2,0)</f>
        <v>#REF!</v>
      </c>
      <c r="DG126" s="323" t="e">
        <f>+DG122*VLOOKUP($DG$12,#REF!,2,0)</f>
        <v>#REF!</v>
      </c>
      <c r="DH126" s="323" t="e">
        <f>+DH122*VLOOKUP($DG$12,#REF!,2,0)</f>
        <v>#REF!</v>
      </c>
      <c r="DI126" s="323" t="e">
        <f>+DI122*VLOOKUP($DG$12,#REF!,2,0)</f>
        <v>#REF!</v>
      </c>
      <c r="DJ126" s="323" t="e">
        <f>+DJ122*VLOOKUP($DG$12,#REF!,2,0)</f>
        <v>#REF!</v>
      </c>
      <c r="DK126" s="323" t="e">
        <f>+DK122*VLOOKUP($DG$12,#REF!,2,0)</f>
        <v>#REF!</v>
      </c>
      <c r="DL126" s="323" t="e">
        <f>+DL122*VLOOKUP($DG$12,#REF!,2,0)</f>
        <v>#REF!</v>
      </c>
      <c r="DM126" s="323" t="e">
        <f>+DM122*VLOOKUP($DG$12,#REF!,2,0)</f>
        <v>#REF!</v>
      </c>
      <c r="DN126" s="323" t="e">
        <f>+DN122*VLOOKUP($DG$12,#REF!,2,0)</f>
        <v>#REF!</v>
      </c>
      <c r="DO126" s="323" t="e">
        <f>+DO122*VLOOKUP($DG$12,#REF!,2,0)</f>
        <v>#REF!</v>
      </c>
      <c r="DP126" s="323" t="e">
        <f>+DP122*VLOOKUP($DG$12,#REF!,2,0)</f>
        <v>#REF!</v>
      </c>
      <c r="DQ126" s="323" t="e">
        <f>+DQ122*VLOOKUP($DQ$12,#REF!,2,0)</f>
        <v>#REF!</v>
      </c>
      <c r="DR126" s="323" t="e">
        <f>+DR122*VLOOKUP($DQ$12,#REF!,2,0)</f>
        <v>#REF!</v>
      </c>
      <c r="DS126" s="323" t="e">
        <f>+DS122*VLOOKUP($DQ$12,#REF!,2,0)</f>
        <v>#REF!</v>
      </c>
      <c r="DT126" s="323" t="e">
        <f>+DT122*VLOOKUP($DQ$12,#REF!,2,0)</f>
        <v>#REF!</v>
      </c>
      <c r="DU126" s="323" t="e">
        <f>+DU122*VLOOKUP($DQ$12,#REF!,2,0)</f>
        <v>#REF!</v>
      </c>
      <c r="DV126" s="323" t="e">
        <f>+DV122*VLOOKUP($DQ$12,#REF!,2,0)</f>
        <v>#REF!</v>
      </c>
      <c r="DW126" s="323" t="e">
        <f>+DW122*VLOOKUP($DQ$12,#REF!,2,0)</f>
        <v>#REF!</v>
      </c>
      <c r="DX126" s="323" t="e">
        <f>+DX122*VLOOKUP($DQ$12,#REF!,2,0)</f>
        <v>#REF!</v>
      </c>
      <c r="DY126" s="323" t="e">
        <f>+DY122*VLOOKUP($DQ$12,#REF!,2,0)</f>
        <v>#REF!</v>
      </c>
      <c r="DZ126" s="323" t="e">
        <f>+DZ122*VLOOKUP($DQ$12,#REF!,2,0)</f>
        <v>#REF!</v>
      </c>
      <c r="EA126" s="323" t="e">
        <f>+EA122*VLOOKUP($EA$12,#REF!,2,0)</f>
        <v>#REF!</v>
      </c>
      <c r="EB126" s="323" t="e">
        <f>+EB122*VLOOKUP($EA$12,#REF!,2,0)</f>
        <v>#REF!</v>
      </c>
      <c r="EC126" s="323" t="e">
        <f>+EC122*VLOOKUP($EA$12,#REF!,2,0)</f>
        <v>#REF!</v>
      </c>
      <c r="ED126" s="323" t="e">
        <f>+ED122*VLOOKUP($EA$12,#REF!,2,0)</f>
        <v>#REF!</v>
      </c>
      <c r="EE126" s="323" t="e">
        <f>+EE122*VLOOKUP($EA$12,#REF!,2,0)</f>
        <v>#REF!</v>
      </c>
      <c r="EF126" s="323" t="e">
        <f>+EF122*VLOOKUP($EA$12,#REF!,2,0)</f>
        <v>#REF!</v>
      </c>
      <c r="EG126" s="323" t="e">
        <f>+EG122*VLOOKUP($EA$12,#REF!,2,0)</f>
        <v>#REF!</v>
      </c>
      <c r="EH126" s="323" t="e">
        <f>+EH122*VLOOKUP($EA$12,#REF!,2,0)</f>
        <v>#REF!</v>
      </c>
      <c r="EI126" s="323" t="e">
        <f>+EI122*VLOOKUP($EA$12,#REF!,2,0)</f>
        <v>#REF!</v>
      </c>
      <c r="EJ126" s="323" t="e">
        <f>+EJ122*VLOOKUP($EA$12,#REF!,2,0)</f>
        <v>#REF!</v>
      </c>
      <c r="EK126" s="323" t="e">
        <f>+EK122*VLOOKUP($EK$12,#REF!,2,0)</f>
        <v>#REF!</v>
      </c>
      <c r="EL126" s="323" t="e">
        <f>+EL122*VLOOKUP($EK$12,#REF!,2,0)</f>
        <v>#REF!</v>
      </c>
      <c r="EM126" s="323" t="e">
        <f>+EM122*VLOOKUP($EK$12,#REF!,2,0)</f>
        <v>#REF!</v>
      </c>
      <c r="EN126" s="323" t="e">
        <f>+EN122*VLOOKUP($EK$12,#REF!,2,0)</f>
        <v>#REF!</v>
      </c>
      <c r="EO126" s="323" t="e">
        <f>+EO122*VLOOKUP($EK$12,#REF!,2,0)</f>
        <v>#REF!</v>
      </c>
      <c r="EP126" s="323" t="e">
        <f>+EP122*VLOOKUP($EK$12,#REF!,2,0)</f>
        <v>#REF!</v>
      </c>
      <c r="EQ126" s="323" t="e">
        <f>+EQ122*VLOOKUP($EK$12,#REF!,2,0)</f>
        <v>#REF!</v>
      </c>
      <c r="ER126" s="323" t="e">
        <f>+ER122*VLOOKUP($EK$12,#REF!,2,0)</f>
        <v>#REF!</v>
      </c>
      <c r="ES126" s="323" t="e">
        <f>+ES122*VLOOKUP($EK$12,#REF!,2,0)</f>
        <v>#REF!</v>
      </c>
      <c r="ET126" s="323" t="e">
        <f>+ET122*VLOOKUP($EK$12,#REF!,2,0)</f>
        <v>#REF!</v>
      </c>
      <c r="EU126" s="323" t="e">
        <f>+EU122*VLOOKUP($EU$12,#REF!,2,0)</f>
        <v>#REF!</v>
      </c>
      <c r="EV126" s="323" t="e">
        <f>+EV122*VLOOKUP($EU$12,#REF!,2,0)</f>
        <v>#REF!</v>
      </c>
      <c r="EW126" s="323" t="e">
        <f>+EW122*VLOOKUP($EU$12,#REF!,2,0)</f>
        <v>#REF!</v>
      </c>
      <c r="EX126" s="323" t="e">
        <f>+EX122*VLOOKUP($EU$12,#REF!,2,0)</f>
        <v>#REF!</v>
      </c>
      <c r="EY126" s="323" t="e">
        <f>+EY122*VLOOKUP($EU$12,#REF!,2,0)</f>
        <v>#REF!</v>
      </c>
      <c r="EZ126" s="323" t="e">
        <f>+EZ122*VLOOKUP($EU$12,#REF!,2,0)</f>
        <v>#REF!</v>
      </c>
      <c r="FA126" s="323" t="e">
        <f>+FA122*VLOOKUP($EU$12,#REF!,2,0)</f>
        <v>#REF!</v>
      </c>
      <c r="FB126" s="323" t="e">
        <f>+FB122*VLOOKUP($EU$12,#REF!,2,0)</f>
        <v>#REF!</v>
      </c>
      <c r="FC126" s="323" t="e">
        <f>+FC122*VLOOKUP($EU$12,#REF!,2,0)</f>
        <v>#REF!</v>
      </c>
      <c r="FD126" s="323" t="e">
        <f>+FD122*VLOOKUP($EU$12,#REF!,2,0)</f>
        <v>#REF!</v>
      </c>
      <c r="FE126" s="323" t="e">
        <f>+FE122*VLOOKUP($FE$12,#REF!,2,0)</f>
        <v>#REF!</v>
      </c>
      <c r="FF126" s="323" t="e">
        <f>+FF122*VLOOKUP($FE$12,#REF!,2,0)</f>
        <v>#REF!</v>
      </c>
      <c r="FG126" s="323" t="e">
        <f>+FG122*VLOOKUP($FE$12,#REF!,2,0)</f>
        <v>#REF!</v>
      </c>
      <c r="FH126" s="323" t="e">
        <f>+FH122*VLOOKUP($FE$12,#REF!,2,0)</f>
        <v>#REF!</v>
      </c>
      <c r="FI126" s="323" t="e">
        <f>+FI122*VLOOKUP($FE$12,#REF!,2,0)</f>
        <v>#REF!</v>
      </c>
      <c r="FJ126" s="323" t="e">
        <f>+FJ122*VLOOKUP($FE$12,#REF!,2,0)</f>
        <v>#REF!</v>
      </c>
      <c r="FK126" s="323" t="e">
        <f>+FK122*VLOOKUP($FE$12,#REF!,2,0)</f>
        <v>#REF!</v>
      </c>
      <c r="FL126" s="323" t="e">
        <f>+FL122*VLOOKUP($FE$12,#REF!,2,0)</f>
        <v>#REF!</v>
      </c>
      <c r="FM126" s="323" t="e">
        <f>+FM122*VLOOKUP($FE$12,#REF!,2,0)</f>
        <v>#REF!</v>
      </c>
      <c r="FN126" s="323" t="e">
        <f>+FN122*VLOOKUP($FE$12,#REF!,2,0)</f>
        <v>#REF!</v>
      </c>
      <c r="FO126" s="323" t="e">
        <f>+FO122*VLOOKUP($FO$12,#REF!,2,0)</f>
        <v>#REF!</v>
      </c>
      <c r="FP126" s="323" t="e">
        <f>+FP122*VLOOKUP($FO$12,#REF!,2,0)</f>
        <v>#REF!</v>
      </c>
      <c r="FQ126" s="323" t="e">
        <f>+FQ122*VLOOKUP($FO$12,#REF!,2,0)</f>
        <v>#REF!</v>
      </c>
      <c r="FR126" s="323" t="e">
        <f>+FR122*VLOOKUP($FO$12,#REF!,2,0)</f>
        <v>#REF!</v>
      </c>
      <c r="FS126" s="323" t="e">
        <f>+FS122*VLOOKUP($FO$12,#REF!,2,0)</f>
        <v>#REF!</v>
      </c>
      <c r="FT126" s="323" t="e">
        <f>+FT122*VLOOKUP($FO$12,#REF!,2,0)</f>
        <v>#REF!</v>
      </c>
      <c r="FU126" s="323" t="e">
        <f>+FU122*VLOOKUP($FO$12,#REF!,2,0)</f>
        <v>#REF!</v>
      </c>
      <c r="FV126" s="323" t="e">
        <f>+FV122*VLOOKUP($FO$12,#REF!,2,0)</f>
        <v>#REF!</v>
      </c>
      <c r="FW126" s="323" t="e">
        <f>+FW122*VLOOKUP($FO$12,#REF!,2,0)</f>
        <v>#REF!</v>
      </c>
      <c r="FX126" s="323" t="e">
        <f>+FX122*VLOOKUP($FO$12,#REF!,2,0)</f>
        <v>#REF!</v>
      </c>
      <c r="FY126" s="323" t="e">
        <f>+FY122*VLOOKUP($FY$12,#REF!,2,0)</f>
        <v>#REF!</v>
      </c>
      <c r="FZ126" s="323" t="e">
        <f>+FZ122*VLOOKUP($FY$12,#REF!,2,0)</f>
        <v>#REF!</v>
      </c>
      <c r="GA126" s="323" t="e">
        <f>+GA122*VLOOKUP($FY$12,#REF!,2,0)</f>
        <v>#REF!</v>
      </c>
      <c r="GB126" s="323" t="e">
        <f>+GB122*VLOOKUP($FY$12,#REF!,2,0)</f>
        <v>#REF!</v>
      </c>
      <c r="GC126" s="323" t="e">
        <f>+GC122*VLOOKUP($FY$12,#REF!,2,0)</f>
        <v>#REF!</v>
      </c>
      <c r="GD126" s="323" t="e">
        <f>+GD122*VLOOKUP($FY$12,#REF!,2,0)</f>
        <v>#REF!</v>
      </c>
      <c r="GE126" s="323" t="e">
        <f>+GE122*VLOOKUP($FY$12,#REF!,2,0)</f>
        <v>#REF!</v>
      </c>
      <c r="GF126" s="323" t="e">
        <f>+GF122*VLOOKUP($FY$12,#REF!,2,0)</f>
        <v>#REF!</v>
      </c>
      <c r="GG126" s="323" t="e">
        <f>+GG122*VLOOKUP($FY$12,#REF!,2,0)</f>
        <v>#REF!</v>
      </c>
      <c r="GH126" s="323" t="e">
        <f>+GH122*VLOOKUP($FY$12,#REF!,2,0)</f>
        <v>#REF!</v>
      </c>
      <c r="GI126" s="323" t="e">
        <f>+GI122*VLOOKUP($GI$12,#REF!,2,0)</f>
        <v>#REF!</v>
      </c>
      <c r="GJ126" s="323" t="e">
        <f>+GJ122*VLOOKUP($GI$12,#REF!,2,0)</f>
        <v>#REF!</v>
      </c>
      <c r="GK126" s="323" t="e">
        <f>+GK122*VLOOKUP($GI$12,#REF!,2,0)</f>
        <v>#REF!</v>
      </c>
      <c r="GL126" s="323" t="e">
        <f>+GL122*VLOOKUP($GI$12,#REF!,2,0)</f>
        <v>#REF!</v>
      </c>
      <c r="GM126" s="323" t="e">
        <f>+GM122*VLOOKUP($GI$12,#REF!,2,0)</f>
        <v>#REF!</v>
      </c>
      <c r="GN126" s="323" t="e">
        <f>+GN122*VLOOKUP($GI$12,#REF!,2,0)</f>
        <v>#REF!</v>
      </c>
      <c r="GO126" s="323" t="e">
        <f>+GO122*VLOOKUP($GI$12,#REF!,2,0)</f>
        <v>#REF!</v>
      </c>
      <c r="GP126" s="323" t="e">
        <f>+GP122*VLOOKUP($GI$12,#REF!,2,0)</f>
        <v>#REF!</v>
      </c>
      <c r="GQ126" s="323" t="e">
        <f>+GQ122*VLOOKUP($GI$12,#REF!,2,0)</f>
        <v>#REF!</v>
      </c>
      <c r="GR126" s="323" t="e">
        <f>+GR122*VLOOKUP($GI$12,#REF!,2,0)</f>
        <v>#REF!</v>
      </c>
      <c r="GS126" s="323" t="e">
        <f>+GS122*VLOOKUP($GS$12,#REF!,2,0)</f>
        <v>#REF!</v>
      </c>
      <c r="GT126" s="323" t="e">
        <f>+GT122*VLOOKUP($GS$12,#REF!,2,0)</f>
        <v>#REF!</v>
      </c>
      <c r="GU126" s="323" t="e">
        <f>+GU122*VLOOKUP($GS$12,#REF!,2,0)</f>
        <v>#REF!</v>
      </c>
      <c r="GV126" s="323" t="e">
        <f>+GV122*VLOOKUP($GS$12,#REF!,2,0)</f>
        <v>#REF!</v>
      </c>
      <c r="GW126" s="323" t="e">
        <f>+GW122*VLOOKUP($GS$12,#REF!,2,0)</f>
        <v>#REF!</v>
      </c>
      <c r="GX126" s="323" t="e">
        <f>+GX122*VLOOKUP($GS$12,#REF!,2,0)</f>
        <v>#REF!</v>
      </c>
      <c r="GY126" s="323" t="e">
        <f>+GY122*VLOOKUP($GS$12,#REF!,2,0)</f>
        <v>#REF!</v>
      </c>
      <c r="GZ126" s="323" t="e">
        <f>+GZ122*VLOOKUP($GS$12,#REF!,2,0)</f>
        <v>#REF!</v>
      </c>
      <c r="HA126" s="323" t="e">
        <f>+HA122*VLOOKUP($GS$12,#REF!,2,0)</f>
        <v>#REF!</v>
      </c>
      <c r="HB126" s="323" t="e">
        <f>+HB122*VLOOKUP($GS$12,#REF!,2,0)</f>
        <v>#REF!</v>
      </c>
      <c r="HC126" s="317"/>
      <c r="HD126" s="317"/>
      <c r="HE126" s="317"/>
      <c r="HF126" s="317"/>
      <c r="HG126" s="317"/>
      <c r="HH126" s="317"/>
      <c r="HI126" s="317"/>
      <c r="HJ126" s="317"/>
      <c r="HK126" s="317"/>
      <c r="HL126" s="317"/>
      <c r="HM126" s="318"/>
      <c r="HN126" s="318"/>
      <c r="HO126" s="318"/>
      <c r="HP126" s="323" t="e">
        <f t="shared" si="114"/>
        <v>#REF!</v>
      </c>
      <c r="HQ126" s="326"/>
      <c r="HR126" s="318"/>
      <c r="HS126" s="320"/>
      <c r="HT126" s="318"/>
      <c r="HV126" s="321"/>
      <c r="HW126" s="321"/>
      <c r="HX126" s="321"/>
      <c r="HY126" s="321"/>
      <c r="HZ126" s="321"/>
      <c r="IA126" s="321"/>
      <c r="IB126" s="321"/>
      <c r="IC126" s="321"/>
      <c r="ID126" s="321"/>
      <c r="IE126" s="321"/>
    </row>
    <row r="127" spans="2:240" s="319" customFormat="1" ht="20.100000000000001" hidden="1" customHeight="1">
      <c r="B127" s="839" t="s">
        <v>904</v>
      </c>
      <c r="C127" s="840"/>
      <c r="D127" s="840"/>
      <c r="E127" s="840"/>
      <c r="F127" s="840"/>
      <c r="G127" s="840"/>
      <c r="H127" s="840"/>
      <c r="I127" s="841"/>
      <c r="J127" s="322" t="s">
        <v>11</v>
      </c>
      <c r="K127" s="323" t="e">
        <f>+K123*VLOOKUP($K$12,#REF!,2,0)</f>
        <v>#REF!</v>
      </c>
      <c r="L127" s="323" t="e">
        <f>+L123*VLOOKUP($K$12,#REF!,2,0)</f>
        <v>#REF!</v>
      </c>
      <c r="M127" s="323" t="e">
        <f>+M123*VLOOKUP($K$12,#REF!,2,0)</f>
        <v>#REF!</v>
      </c>
      <c r="N127" s="323" t="e">
        <f>+N123*VLOOKUP($K$12,#REF!,2,0)</f>
        <v>#REF!</v>
      </c>
      <c r="O127" s="323" t="e">
        <f>+O123*VLOOKUP($K$12,#REF!,2,0)</f>
        <v>#REF!</v>
      </c>
      <c r="P127" s="323" t="e">
        <f>+P123*VLOOKUP($K$12,#REF!,2,0)</f>
        <v>#REF!</v>
      </c>
      <c r="Q127" s="323" t="e">
        <f>+Q123*VLOOKUP($K$12,#REF!,2,0)</f>
        <v>#REF!</v>
      </c>
      <c r="R127" s="323" t="e">
        <f>+R123*VLOOKUP($K$12,#REF!,2,0)</f>
        <v>#REF!</v>
      </c>
      <c r="S127" s="323" t="e">
        <f>+S123*VLOOKUP($K$12,#REF!,2,0)</f>
        <v>#REF!</v>
      </c>
      <c r="T127" s="323" t="e">
        <f>+T123*VLOOKUP($K$12,#REF!,2,0)</f>
        <v>#REF!</v>
      </c>
      <c r="U127" s="323" t="e">
        <f>+U123*VLOOKUP($U$12,#REF!,2,0)</f>
        <v>#REF!</v>
      </c>
      <c r="V127" s="323" t="e">
        <f>+V123*VLOOKUP($U$12,#REF!,2,0)</f>
        <v>#REF!</v>
      </c>
      <c r="W127" s="323" t="e">
        <f>+W123*VLOOKUP($U$12,#REF!,2,0)</f>
        <v>#REF!</v>
      </c>
      <c r="X127" s="323" t="e">
        <f>+X123*VLOOKUP($U$12,#REF!,2,0)</f>
        <v>#REF!</v>
      </c>
      <c r="Y127" s="323" t="e">
        <f>+Y123*VLOOKUP($U$12,#REF!,2,0)</f>
        <v>#REF!</v>
      </c>
      <c r="Z127" s="323" t="e">
        <f>+Z123*VLOOKUP($U$12,#REF!,2,0)</f>
        <v>#REF!</v>
      </c>
      <c r="AA127" s="323" t="e">
        <f>+AA123*VLOOKUP($U$12,#REF!,2,0)</f>
        <v>#REF!</v>
      </c>
      <c r="AB127" s="323" t="e">
        <f>+AB123*VLOOKUP($U$12,#REF!,2,0)</f>
        <v>#REF!</v>
      </c>
      <c r="AC127" s="323" t="e">
        <f>+AC123*VLOOKUP($U$12,#REF!,2,0)</f>
        <v>#REF!</v>
      </c>
      <c r="AD127" s="323" t="e">
        <f>+AD123*VLOOKUP($U$12,#REF!,2,0)</f>
        <v>#REF!</v>
      </c>
      <c r="AE127" s="323" t="e">
        <f>+AE123*VLOOKUP($AE$12,#REF!,2,0)</f>
        <v>#REF!</v>
      </c>
      <c r="AF127" s="323" t="e">
        <f>+AF123*VLOOKUP($AE$12,#REF!,2,0)</f>
        <v>#REF!</v>
      </c>
      <c r="AG127" s="323" t="e">
        <f>+AG123*VLOOKUP($AE$12,#REF!,2,0)</f>
        <v>#REF!</v>
      </c>
      <c r="AH127" s="323" t="e">
        <f>+AH123*VLOOKUP($AE$12,#REF!,2,0)</f>
        <v>#REF!</v>
      </c>
      <c r="AI127" s="323" t="e">
        <f>+AI123*VLOOKUP($AE$12,#REF!,2,0)</f>
        <v>#REF!</v>
      </c>
      <c r="AJ127" s="323" t="e">
        <f>+AJ123*VLOOKUP($AE$12,#REF!,2,0)</f>
        <v>#REF!</v>
      </c>
      <c r="AK127" s="323" t="e">
        <f>+AK123*VLOOKUP($AE$12,#REF!,2,0)</f>
        <v>#REF!</v>
      </c>
      <c r="AL127" s="323" t="e">
        <f>+AL123*VLOOKUP($AE$12,#REF!,2,0)</f>
        <v>#REF!</v>
      </c>
      <c r="AM127" s="323" t="e">
        <f>+AM123*VLOOKUP($AE$12,#REF!,2,0)</f>
        <v>#REF!</v>
      </c>
      <c r="AN127" s="323" t="e">
        <f>+AN123*VLOOKUP($AE$12,#REF!,2,0)</f>
        <v>#REF!</v>
      </c>
      <c r="AO127" s="323" t="e">
        <f>+AO123*VLOOKUP($AO$12,#REF!,2,0)</f>
        <v>#REF!</v>
      </c>
      <c r="AP127" s="323" t="e">
        <f>+AP123*VLOOKUP($AO$12,#REF!,2,0)</f>
        <v>#REF!</v>
      </c>
      <c r="AQ127" s="323" t="e">
        <f>+AQ123*VLOOKUP($AO$12,#REF!,2,0)</f>
        <v>#REF!</v>
      </c>
      <c r="AR127" s="323" t="e">
        <f>+AR123*VLOOKUP($AO$12,#REF!,2,0)</f>
        <v>#REF!</v>
      </c>
      <c r="AS127" s="323" t="e">
        <f>+AS123*VLOOKUP($AO$12,#REF!,2,0)</f>
        <v>#REF!</v>
      </c>
      <c r="AT127" s="323" t="e">
        <f>+AT123*VLOOKUP($AO$12,#REF!,2,0)</f>
        <v>#REF!</v>
      </c>
      <c r="AU127" s="323" t="e">
        <f>+AU123*VLOOKUP($AO$12,#REF!,2,0)</f>
        <v>#REF!</v>
      </c>
      <c r="AV127" s="323" t="e">
        <f>+AV123*VLOOKUP($AO$12,#REF!,2,0)</f>
        <v>#REF!</v>
      </c>
      <c r="AW127" s="323" t="e">
        <f>+AW123*VLOOKUP($AO$12,#REF!,2,0)</f>
        <v>#REF!</v>
      </c>
      <c r="AX127" s="323" t="e">
        <f>+AX123*VLOOKUP($AO$12,#REF!,2,0)</f>
        <v>#REF!</v>
      </c>
      <c r="AY127" s="323" t="e">
        <f>+AY123*VLOOKUP($AY$12,#REF!,2,0)</f>
        <v>#REF!</v>
      </c>
      <c r="AZ127" s="323" t="e">
        <f>+AZ123*VLOOKUP($AY$12,#REF!,2,0)</f>
        <v>#REF!</v>
      </c>
      <c r="BA127" s="323" t="e">
        <f>+BA123*VLOOKUP($AY$12,#REF!,2,0)</f>
        <v>#REF!</v>
      </c>
      <c r="BB127" s="323" t="e">
        <f>+BB123*VLOOKUP($AY$12,#REF!,2,0)</f>
        <v>#REF!</v>
      </c>
      <c r="BC127" s="323" t="e">
        <f>+BC123*VLOOKUP($AY$12,#REF!,2,0)</f>
        <v>#REF!</v>
      </c>
      <c r="BD127" s="323" t="e">
        <f>+BD123*VLOOKUP($AY$12,#REF!,2,0)</f>
        <v>#REF!</v>
      </c>
      <c r="BE127" s="323" t="e">
        <f>+BE123*VLOOKUP($AY$12,#REF!,2,0)</f>
        <v>#REF!</v>
      </c>
      <c r="BF127" s="323" t="e">
        <f>+BF123*VLOOKUP($AY$12,#REF!,2,0)</f>
        <v>#REF!</v>
      </c>
      <c r="BG127" s="323" t="e">
        <f>+BG123*VLOOKUP($AY$12,#REF!,2,0)</f>
        <v>#REF!</v>
      </c>
      <c r="BH127" s="323" t="e">
        <f>+BH123*VLOOKUP($AY$12,#REF!,2,0)</f>
        <v>#REF!</v>
      </c>
      <c r="BI127" s="323" t="e">
        <f>+BI123*VLOOKUP($BI$12,#REF!,2,0)</f>
        <v>#REF!</v>
      </c>
      <c r="BJ127" s="323" t="e">
        <f>+BJ123*VLOOKUP($BI$12,#REF!,2,0)</f>
        <v>#REF!</v>
      </c>
      <c r="BK127" s="323" t="e">
        <f>+BK123*VLOOKUP($BI$12,#REF!,2,0)</f>
        <v>#REF!</v>
      </c>
      <c r="BL127" s="323" t="e">
        <f>+BL123*VLOOKUP($BI$12,#REF!,2,0)</f>
        <v>#REF!</v>
      </c>
      <c r="BM127" s="323" t="e">
        <f>+BM123*VLOOKUP($BI$12,#REF!,2,0)</f>
        <v>#REF!</v>
      </c>
      <c r="BN127" s="323" t="e">
        <f>+BN123*VLOOKUP($BI$12,#REF!,2,0)</f>
        <v>#REF!</v>
      </c>
      <c r="BO127" s="323" t="e">
        <f>+BO123*VLOOKUP($BI$12,#REF!,2,0)</f>
        <v>#REF!</v>
      </c>
      <c r="BP127" s="323" t="e">
        <f>+BP123*VLOOKUP($BI$12,#REF!,2,0)</f>
        <v>#REF!</v>
      </c>
      <c r="BQ127" s="323" t="e">
        <f>+BQ123*VLOOKUP($BI$12,#REF!,2,0)</f>
        <v>#REF!</v>
      </c>
      <c r="BR127" s="323" t="e">
        <f>+BR123*VLOOKUP($BI$12,#REF!,2,0)</f>
        <v>#REF!</v>
      </c>
      <c r="BS127" s="323" t="e">
        <f>+BS123*VLOOKUP($BS$12,#REF!,2,0)</f>
        <v>#REF!</v>
      </c>
      <c r="BT127" s="323" t="e">
        <f>+BT123*VLOOKUP($BS$12,#REF!,2,0)</f>
        <v>#REF!</v>
      </c>
      <c r="BU127" s="323" t="e">
        <f>+BU123*VLOOKUP($BS$12,#REF!,2,0)</f>
        <v>#REF!</v>
      </c>
      <c r="BV127" s="323" t="e">
        <f>+BV123*VLOOKUP($BS$12,#REF!,2,0)</f>
        <v>#REF!</v>
      </c>
      <c r="BW127" s="323" t="e">
        <f>+BW123*VLOOKUP($BS$12,#REF!,2,0)</f>
        <v>#REF!</v>
      </c>
      <c r="BX127" s="323" t="e">
        <f>+BX123*VLOOKUP($BS$12,#REF!,2,0)</f>
        <v>#REF!</v>
      </c>
      <c r="BY127" s="323" t="e">
        <f>+BY123*VLOOKUP($BS$12,#REF!,2,0)</f>
        <v>#REF!</v>
      </c>
      <c r="BZ127" s="323" t="e">
        <f>+BZ123*VLOOKUP($BS$12,#REF!,2,0)</f>
        <v>#REF!</v>
      </c>
      <c r="CA127" s="323" t="e">
        <f>+CA123*VLOOKUP($BS$12,#REF!,2,0)</f>
        <v>#REF!</v>
      </c>
      <c r="CB127" s="323" t="e">
        <f>+CB123*VLOOKUP($BS$12,#REF!,2,0)</f>
        <v>#REF!</v>
      </c>
      <c r="CC127" s="323" t="e">
        <f>+CC123*VLOOKUP($CC$12,#REF!,2,0)</f>
        <v>#REF!</v>
      </c>
      <c r="CD127" s="323" t="e">
        <f>+CD123*VLOOKUP($CC$12,#REF!,2,0)</f>
        <v>#REF!</v>
      </c>
      <c r="CE127" s="323" t="e">
        <f>+CE123*VLOOKUP($CC$12,#REF!,2,0)</f>
        <v>#REF!</v>
      </c>
      <c r="CF127" s="323" t="e">
        <f>+CF123*VLOOKUP($CC$12,#REF!,2,0)</f>
        <v>#REF!</v>
      </c>
      <c r="CG127" s="323" t="e">
        <f>+CG123*VLOOKUP($CC$12,#REF!,2,0)</f>
        <v>#REF!</v>
      </c>
      <c r="CH127" s="323" t="e">
        <f>+CH123*VLOOKUP($CC$12,#REF!,2,0)</f>
        <v>#REF!</v>
      </c>
      <c r="CI127" s="323" t="e">
        <f>+CI123*VLOOKUP($CC$12,#REF!,2,0)</f>
        <v>#REF!</v>
      </c>
      <c r="CJ127" s="323" t="e">
        <f>+CJ123*VLOOKUP($CC$12,#REF!,2,0)</f>
        <v>#REF!</v>
      </c>
      <c r="CK127" s="323" t="e">
        <f>+CK123*VLOOKUP($CC$12,#REF!,2,0)</f>
        <v>#REF!</v>
      </c>
      <c r="CL127" s="323" t="e">
        <f>+CL123*VLOOKUP($CC$12,#REF!,2,0)</f>
        <v>#REF!</v>
      </c>
      <c r="CM127" s="323" t="e">
        <f>+CM123*VLOOKUP($CM$12,#REF!,2,0)</f>
        <v>#REF!</v>
      </c>
      <c r="CN127" s="323" t="e">
        <f>+CN123*VLOOKUP($CM$12,#REF!,2,0)</f>
        <v>#REF!</v>
      </c>
      <c r="CO127" s="323" t="e">
        <f>+CO123*VLOOKUP($CM$12,#REF!,2,0)</f>
        <v>#REF!</v>
      </c>
      <c r="CP127" s="323" t="e">
        <f>+CP123*VLOOKUP($CM$12,#REF!,2,0)</f>
        <v>#REF!</v>
      </c>
      <c r="CQ127" s="323" t="e">
        <f>+CQ123*VLOOKUP($CM$12,#REF!,2,0)</f>
        <v>#REF!</v>
      </c>
      <c r="CR127" s="323" t="e">
        <f>+CR123*VLOOKUP($CM$12,#REF!,2,0)</f>
        <v>#REF!</v>
      </c>
      <c r="CS127" s="323" t="e">
        <f>+CS123*VLOOKUP($CM$12,#REF!,2,0)</f>
        <v>#REF!</v>
      </c>
      <c r="CT127" s="323" t="e">
        <f>+CT123*VLOOKUP($CM$12,#REF!,2,0)</f>
        <v>#REF!</v>
      </c>
      <c r="CU127" s="323" t="e">
        <f>+CU123*VLOOKUP($CM$12,#REF!,2,0)</f>
        <v>#REF!</v>
      </c>
      <c r="CV127" s="323" t="e">
        <f>+CV123*VLOOKUP($CM$12,#REF!,2,0)</f>
        <v>#REF!</v>
      </c>
      <c r="CW127" s="323" t="e">
        <f>+CW123*VLOOKUP($CW$12,#REF!,2,0)</f>
        <v>#REF!</v>
      </c>
      <c r="CX127" s="323" t="e">
        <f>+CX123*VLOOKUP($CW$12,#REF!,2,0)</f>
        <v>#REF!</v>
      </c>
      <c r="CY127" s="323" t="e">
        <f>+CY123*VLOOKUP($CW$12,#REF!,2,0)</f>
        <v>#REF!</v>
      </c>
      <c r="CZ127" s="323" t="e">
        <f>+CZ123*VLOOKUP($CW$12,#REF!,2,0)</f>
        <v>#REF!</v>
      </c>
      <c r="DA127" s="323" t="e">
        <f>+DA123*VLOOKUP($CW$12,#REF!,2,0)</f>
        <v>#REF!</v>
      </c>
      <c r="DB127" s="323" t="e">
        <f>+DB123*VLOOKUP($CW$12,#REF!,2,0)</f>
        <v>#REF!</v>
      </c>
      <c r="DC127" s="323" t="e">
        <f>+DC123*VLOOKUP($CW$12,#REF!,2,0)</f>
        <v>#REF!</v>
      </c>
      <c r="DD127" s="323" t="e">
        <f>+DD123*VLOOKUP($CW$12,#REF!,2,0)</f>
        <v>#REF!</v>
      </c>
      <c r="DE127" s="323" t="e">
        <f>+DE123*VLOOKUP($CW$12,#REF!,2,0)</f>
        <v>#REF!</v>
      </c>
      <c r="DF127" s="323" t="e">
        <f>+DF123*VLOOKUP($CW$12,#REF!,2,0)</f>
        <v>#REF!</v>
      </c>
      <c r="DG127" s="323" t="e">
        <f>+DG123*VLOOKUP($DG$12,#REF!,2,0)</f>
        <v>#REF!</v>
      </c>
      <c r="DH127" s="323" t="e">
        <f>+DH123*VLOOKUP($DG$12,#REF!,2,0)</f>
        <v>#REF!</v>
      </c>
      <c r="DI127" s="323" t="e">
        <f>+DI123*VLOOKUP($DG$12,#REF!,2,0)</f>
        <v>#REF!</v>
      </c>
      <c r="DJ127" s="323" t="e">
        <f>+DJ123*VLOOKUP($DG$12,#REF!,2,0)</f>
        <v>#REF!</v>
      </c>
      <c r="DK127" s="323" t="e">
        <f>+DK123*VLOOKUP($DG$12,#REF!,2,0)</f>
        <v>#REF!</v>
      </c>
      <c r="DL127" s="323" t="e">
        <f>+DL123*VLOOKUP($DG$12,#REF!,2,0)</f>
        <v>#REF!</v>
      </c>
      <c r="DM127" s="323" t="e">
        <f>+DM123*VLOOKUP($DG$12,#REF!,2,0)</f>
        <v>#REF!</v>
      </c>
      <c r="DN127" s="323" t="e">
        <f>+DN123*VLOOKUP($DG$12,#REF!,2,0)</f>
        <v>#REF!</v>
      </c>
      <c r="DO127" s="323" t="e">
        <f>+DO123*VLOOKUP($DG$12,#REF!,2,0)</f>
        <v>#REF!</v>
      </c>
      <c r="DP127" s="323" t="e">
        <f>+DP123*VLOOKUP($DG$12,#REF!,2,0)</f>
        <v>#REF!</v>
      </c>
      <c r="DQ127" s="323" t="e">
        <f>+DQ123*VLOOKUP($DQ$12,#REF!,2,0)</f>
        <v>#REF!</v>
      </c>
      <c r="DR127" s="323" t="e">
        <f>+DR123*VLOOKUP($DQ$12,#REF!,2,0)</f>
        <v>#REF!</v>
      </c>
      <c r="DS127" s="323" t="e">
        <f>+DS123*VLOOKUP($DQ$12,#REF!,2,0)</f>
        <v>#REF!</v>
      </c>
      <c r="DT127" s="323" t="e">
        <f>+DT123*VLOOKUP($DQ$12,#REF!,2,0)</f>
        <v>#REF!</v>
      </c>
      <c r="DU127" s="323" t="e">
        <f>+DU123*VLOOKUP($DQ$12,#REF!,2,0)</f>
        <v>#REF!</v>
      </c>
      <c r="DV127" s="323" t="e">
        <f>+DV123*VLOOKUP($DQ$12,#REF!,2,0)</f>
        <v>#REF!</v>
      </c>
      <c r="DW127" s="323" t="e">
        <f>+DW123*VLOOKUP($DQ$12,#REF!,2,0)</f>
        <v>#REF!</v>
      </c>
      <c r="DX127" s="323" t="e">
        <f>+DX123*VLOOKUP($DQ$12,#REF!,2,0)</f>
        <v>#REF!</v>
      </c>
      <c r="DY127" s="323" t="e">
        <f>+DY123*VLOOKUP($DQ$12,#REF!,2,0)</f>
        <v>#REF!</v>
      </c>
      <c r="DZ127" s="323" t="e">
        <f>+DZ123*VLOOKUP($DQ$12,#REF!,2,0)</f>
        <v>#REF!</v>
      </c>
      <c r="EA127" s="323" t="e">
        <f>+EA123*VLOOKUP($EA$12,#REF!,2,0)</f>
        <v>#REF!</v>
      </c>
      <c r="EB127" s="323" t="e">
        <f>+EB123*VLOOKUP($EA$12,#REF!,2,0)</f>
        <v>#REF!</v>
      </c>
      <c r="EC127" s="323" t="e">
        <f>+EC123*VLOOKUP($EA$12,#REF!,2,0)</f>
        <v>#REF!</v>
      </c>
      <c r="ED127" s="323" t="e">
        <f>+ED123*VLOOKUP($EA$12,#REF!,2,0)</f>
        <v>#REF!</v>
      </c>
      <c r="EE127" s="323" t="e">
        <f>+EE123*VLOOKUP($EA$12,#REF!,2,0)</f>
        <v>#REF!</v>
      </c>
      <c r="EF127" s="323" t="e">
        <f>+EF123*VLOOKUP($EA$12,#REF!,2,0)</f>
        <v>#REF!</v>
      </c>
      <c r="EG127" s="323" t="e">
        <f>+EG123*VLOOKUP($EA$12,#REF!,2,0)</f>
        <v>#REF!</v>
      </c>
      <c r="EH127" s="323" t="e">
        <f>+EH123*VLOOKUP($EA$12,#REF!,2,0)</f>
        <v>#REF!</v>
      </c>
      <c r="EI127" s="323" t="e">
        <f>+EI123*VLOOKUP($EA$12,#REF!,2,0)</f>
        <v>#REF!</v>
      </c>
      <c r="EJ127" s="323" t="e">
        <f>+EJ123*VLOOKUP($EA$12,#REF!,2,0)</f>
        <v>#REF!</v>
      </c>
      <c r="EK127" s="323" t="e">
        <f>+EK123*VLOOKUP($EK$12,#REF!,2,0)</f>
        <v>#REF!</v>
      </c>
      <c r="EL127" s="323" t="e">
        <f>+EL123*VLOOKUP($EK$12,#REF!,2,0)</f>
        <v>#REF!</v>
      </c>
      <c r="EM127" s="323" t="e">
        <f>+EM123*VLOOKUP($EK$12,#REF!,2,0)</f>
        <v>#REF!</v>
      </c>
      <c r="EN127" s="323" t="e">
        <f>+EN123*VLOOKUP($EK$12,#REF!,2,0)</f>
        <v>#REF!</v>
      </c>
      <c r="EO127" s="323" t="e">
        <f>+EO123*VLOOKUP($EK$12,#REF!,2,0)</f>
        <v>#REF!</v>
      </c>
      <c r="EP127" s="323" t="e">
        <f>+EP123*VLOOKUP($EK$12,#REF!,2,0)</f>
        <v>#REF!</v>
      </c>
      <c r="EQ127" s="323" t="e">
        <f>+EQ123*VLOOKUP($EK$12,#REF!,2,0)</f>
        <v>#REF!</v>
      </c>
      <c r="ER127" s="323" t="e">
        <f>+ER123*VLOOKUP($EK$12,#REF!,2,0)</f>
        <v>#REF!</v>
      </c>
      <c r="ES127" s="323" t="e">
        <f>+ES123*VLOOKUP($EK$12,#REF!,2,0)</f>
        <v>#REF!</v>
      </c>
      <c r="ET127" s="323" t="e">
        <f>+ET123*VLOOKUP($EK$12,#REF!,2,0)</f>
        <v>#REF!</v>
      </c>
      <c r="EU127" s="323" t="e">
        <f>+EU123*VLOOKUP($EU$12,#REF!,2,0)</f>
        <v>#REF!</v>
      </c>
      <c r="EV127" s="323" t="e">
        <f>+EV123*VLOOKUP($EU$12,#REF!,2,0)</f>
        <v>#REF!</v>
      </c>
      <c r="EW127" s="323" t="e">
        <f>+EW123*VLOOKUP($EU$12,#REF!,2,0)</f>
        <v>#REF!</v>
      </c>
      <c r="EX127" s="323" t="e">
        <f>+EX123*VLOOKUP($EU$12,#REF!,2,0)</f>
        <v>#REF!</v>
      </c>
      <c r="EY127" s="323" t="e">
        <f>+EY123*VLOOKUP($EU$12,#REF!,2,0)</f>
        <v>#REF!</v>
      </c>
      <c r="EZ127" s="323" t="e">
        <f>+EZ123*VLOOKUP($EU$12,#REF!,2,0)</f>
        <v>#REF!</v>
      </c>
      <c r="FA127" s="323" t="e">
        <f>+FA123*VLOOKUP($EU$12,#REF!,2,0)</f>
        <v>#REF!</v>
      </c>
      <c r="FB127" s="323" t="e">
        <f>+FB123*VLOOKUP($EU$12,#REF!,2,0)</f>
        <v>#REF!</v>
      </c>
      <c r="FC127" s="323" t="e">
        <f>+FC123*VLOOKUP($EU$12,#REF!,2,0)</f>
        <v>#REF!</v>
      </c>
      <c r="FD127" s="323" t="e">
        <f>+FD123*VLOOKUP($EU$12,#REF!,2,0)</f>
        <v>#REF!</v>
      </c>
      <c r="FE127" s="323" t="e">
        <f>+FE123*VLOOKUP($FE$12,#REF!,2,0)</f>
        <v>#REF!</v>
      </c>
      <c r="FF127" s="323" t="e">
        <f>+FF123*VLOOKUP($FE$12,#REF!,2,0)</f>
        <v>#REF!</v>
      </c>
      <c r="FG127" s="323" t="e">
        <f>+FG123*VLOOKUP($FE$12,#REF!,2,0)</f>
        <v>#REF!</v>
      </c>
      <c r="FH127" s="323" t="e">
        <f>+FH123*VLOOKUP($FE$12,#REF!,2,0)</f>
        <v>#REF!</v>
      </c>
      <c r="FI127" s="323" t="e">
        <f>+FI123*VLOOKUP($FE$12,#REF!,2,0)</f>
        <v>#REF!</v>
      </c>
      <c r="FJ127" s="323" t="e">
        <f>+FJ123*VLOOKUP($FE$12,#REF!,2,0)</f>
        <v>#REF!</v>
      </c>
      <c r="FK127" s="323" t="e">
        <f>+FK123*VLOOKUP($FE$12,#REF!,2,0)</f>
        <v>#REF!</v>
      </c>
      <c r="FL127" s="323" t="e">
        <f>+FL123*VLOOKUP($FE$12,#REF!,2,0)</f>
        <v>#REF!</v>
      </c>
      <c r="FM127" s="323" t="e">
        <f>+FM123*VLOOKUP($FE$12,#REF!,2,0)</f>
        <v>#REF!</v>
      </c>
      <c r="FN127" s="323" t="e">
        <f>+FN123*VLOOKUP($FE$12,#REF!,2,0)</f>
        <v>#REF!</v>
      </c>
      <c r="FO127" s="323" t="e">
        <f>+FO123*VLOOKUP($FO$12,#REF!,2,0)</f>
        <v>#REF!</v>
      </c>
      <c r="FP127" s="323" t="e">
        <f>+FP123*VLOOKUP($FO$12,#REF!,2,0)</f>
        <v>#REF!</v>
      </c>
      <c r="FQ127" s="323" t="e">
        <f>+FQ123*VLOOKUP($FO$12,#REF!,2,0)</f>
        <v>#REF!</v>
      </c>
      <c r="FR127" s="323" t="e">
        <f>+FR123*VLOOKUP($FO$12,#REF!,2,0)</f>
        <v>#REF!</v>
      </c>
      <c r="FS127" s="323" t="e">
        <f>+FS123*VLOOKUP($FO$12,#REF!,2,0)</f>
        <v>#REF!</v>
      </c>
      <c r="FT127" s="323" t="e">
        <f>+FT123*VLOOKUP($FO$12,#REF!,2,0)</f>
        <v>#REF!</v>
      </c>
      <c r="FU127" s="323" t="e">
        <f>+FU123*VLOOKUP($FO$12,#REF!,2,0)</f>
        <v>#REF!</v>
      </c>
      <c r="FV127" s="323" t="e">
        <f>+FV123*VLOOKUP($FO$12,#REF!,2,0)</f>
        <v>#REF!</v>
      </c>
      <c r="FW127" s="323" t="e">
        <f>+FW123*VLOOKUP($FO$12,#REF!,2,0)</f>
        <v>#REF!</v>
      </c>
      <c r="FX127" s="323" t="e">
        <f>+FX123*VLOOKUP($FO$12,#REF!,2,0)</f>
        <v>#REF!</v>
      </c>
      <c r="FY127" s="323" t="e">
        <f>+FY123*VLOOKUP($FY$12,#REF!,2,0)</f>
        <v>#REF!</v>
      </c>
      <c r="FZ127" s="323" t="e">
        <f>+FZ123*VLOOKUP($FY$12,#REF!,2,0)</f>
        <v>#REF!</v>
      </c>
      <c r="GA127" s="323" t="e">
        <f>+GA123*VLOOKUP($FY$12,#REF!,2,0)</f>
        <v>#REF!</v>
      </c>
      <c r="GB127" s="323" t="e">
        <f>+GB123*VLOOKUP($FY$12,#REF!,2,0)</f>
        <v>#REF!</v>
      </c>
      <c r="GC127" s="323" t="e">
        <f>+GC123*VLOOKUP($FY$12,#REF!,2,0)</f>
        <v>#REF!</v>
      </c>
      <c r="GD127" s="323" t="e">
        <f>+GD123*VLOOKUP($FY$12,#REF!,2,0)</f>
        <v>#REF!</v>
      </c>
      <c r="GE127" s="323" t="e">
        <f>+GE123*VLOOKUP($FY$12,#REF!,2,0)</f>
        <v>#REF!</v>
      </c>
      <c r="GF127" s="323" t="e">
        <f>+GF123*VLOOKUP($FY$12,#REF!,2,0)</f>
        <v>#REF!</v>
      </c>
      <c r="GG127" s="323" t="e">
        <f>+GG123*VLOOKUP($FY$12,#REF!,2,0)</f>
        <v>#REF!</v>
      </c>
      <c r="GH127" s="323" t="e">
        <f>+GH123*VLOOKUP($FY$12,#REF!,2,0)</f>
        <v>#REF!</v>
      </c>
      <c r="GI127" s="323" t="e">
        <f>+GI123*VLOOKUP($GI$12,#REF!,2,0)</f>
        <v>#REF!</v>
      </c>
      <c r="GJ127" s="323" t="e">
        <f>+GJ123*VLOOKUP($GI$12,#REF!,2,0)</f>
        <v>#REF!</v>
      </c>
      <c r="GK127" s="323" t="e">
        <f>+GK123*VLOOKUP($GI$12,#REF!,2,0)</f>
        <v>#REF!</v>
      </c>
      <c r="GL127" s="323" t="e">
        <f>+GL123*VLOOKUP($GI$12,#REF!,2,0)</f>
        <v>#REF!</v>
      </c>
      <c r="GM127" s="323" t="e">
        <f>+GM123*VLOOKUP($GI$12,#REF!,2,0)</f>
        <v>#REF!</v>
      </c>
      <c r="GN127" s="323" t="e">
        <f>+GN123*VLOOKUP($GI$12,#REF!,2,0)</f>
        <v>#REF!</v>
      </c>
      <c r="GO127" s="323" t="e">
        <f>+GO123*VLOOKUP($GI$12,#REF!,2,0)</f>
        <v>#REF!</v>
      </c>
      <c r="GP127" s="323" t="e">
        <f>+GP123*VLOOKUP($GI$12,#REF!,2,0)</f>
        <v>#REF!</v>
      </c>
      <c r="GQ127" s="323" t="e">
        <f>+GQ123*VLOOKUP($GI$12,#REF!,2,0)</f>
        <v>#REF!</v>
      </c>
      <c r="GR127" s="323" t="e">
        <f>+GR123*VLOOKUP($GI$12,#REF!,2,0)</f>
        <v>#REF!</v>
      </c>
      <c r="GS127" s="323" t="e">
        <f>+GS123*VLOOKUP($GS$12,#REF!,2,0)</f>
        <v>#REF!</v>
      </c>
      <c r="GT127" s="323" t="e">
        <f>+GT123*VLOOKUP($GS$12,#REF!,2,0)</f>
        <v>#REF!</v>
      </c>
      <c r="GU127" s="323" t="e">
        <f>+GU123*VLOOKUP($GS$12,#REF!,2,0)</f>
        <v>#REF!</v>
      </c>
      <c r="GV127" s="323" t="e">
        <f>+GV123*VLOOKUP($GS$12,#REF!,2,0)</f>
        <v>#REF!</v>
      </c>
      <c r="GW127" s="323" t="e">
        <f>+GW123*VLOOKUP($GS$12,#REF!,2,0)</f>
        <v>#REF!</v>
      </c>
      <c r="GX127" s="323" t="e">
        <f>+GX123*VLOOKUP($GS$12,#REF!,2,0)</f>
        <v>#REF!</v>
      </c>
      <c r="GY127" s="323" t="e">
        <f>+GY123*VLOOKUP($GS$12,#REF!,2,0)</f>
        <v>#REF!</v>
      </c>
      <c r="GZ127" s="323" t="e">
        <f>+GZ123*VLOOKUP($GS$12,#REF!,2,0)</f>
        <v>#REF!</v>
      </c>
      <c r="HA127" s="323" t="e">
        <f>+HA123*VLOOKUP($GS$12,#REF!,2,0)</f>
        <v>#REF!</v>
      </c>
      <c r="HB127" s="323" t="e">
        <f>+HB123*VLOOKUP($GS$12,#REF!,2,0)</f>
        <v>#REF!</v>
      </c>
      <c r="HC127" s="317"/>
      <c r="HD127" s="317"/>
      <c r="HE127" s="317"/>
      <c r="HF127" s="317"/>
      <c r="HG127" s="317"/>
      <c r="HH127" s="317"/>
      <c r="HI127" s="317"/>
      <c r="HJ127" s="317"/>
      <c r="HK127" s="317"/>
      <c r="HL127" s="317"/>
      <c r="HM127" s="318"/>
      <c r="HN127" s="318"/>
      <c r="HO127" s="318"/>
      <c r="HP127" s="323" t="e">
        <f t="shared" si="114"/>
        <v>#REF!</v>
      </c>
      <c r="HQ127" s="326"/>
      <c r="HR127" s="318"/>
      <c r="HS127" s="320"/>
      <c r="HT127" s="318"/>
      <c r="HV127" s="321"/>
      <c r="HW127" s="321"/>
      <c r="HX127" s="321"/>
      <c r="HY127" s="321"/>
      <c r="HZ127" s="321"/>
      <c r="IA127" s="321"/>
      <c r="IB127" s="321"/>
      <c r="IC127" s="321"/>
      <c r="ID127" s="321"/>
      <c r="IE127" s="321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27:I127"/>
    <mergeCell ref="J9:J15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HO9:HO15"/>
    <mergeCell ref="HP9:HP15"/>
    <mergeCell ref="B124:I124"/>
    <mergeCell ref="B125:I125"/>
    <mergeCell ref="B126:I126"/>
    <mergeCell ref="B122:I122"/>
    <mergeCell ref="B123:I123"/>
    <mergeCell ref="B121:I121"/>
    <mergeCell ref="HM9:HM15"/>
    <mergeCell ref="HN9:HN15"/>
  </mergeCells>
  <conditionalFormatting sqref="HN17:HN19">
    <cfRule type="expression" dxfId="315" priority="45" stopIfTrue="1">
      <formula>HN17=0</formula>
    </cfRule>
  </conditionalFormatting>
  <conditionalFormatting sqref="HN16">
    <cfRule type="expression" dxfId="314" priority="46" stopIfTrue="1">
      <formula>HN16=0</formula>
    </cfRule>
  </conditionalFormatting>
  <conditionalFormatting sqref="HP17:HP19">
    <cfRule type="expression" dxfId="313" priority="42" stopIfTrue="1">
      <formula>HP17=0</formula>
    </cfRule>
  </conditionalFormatting>
  <conditionalFormatting sqref="HP16">
    <cfRule type="expression" dxfId="312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311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310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309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308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307" priority="7" stopIfTrue="1">
      <formula>HM17=0</formula>
    </cfRule>
  </conditionalFormatting>
  <conditionalFormatting sqref="HM40:HM111">
    <cfRule type="expression" dxfId="306" priority="6" stopIfTrue="1">
      <formula>HM40=0</formula>
    </cfRule>
  </conditionalFormatting>
  <conditionalFormatting sqref="HM16">
    <cfRule type="expression" dxfId="305" priority="5" stopIfTrue="1">
      <formula>HM16=0</formula>
    </cfRule>
  </conditionalFormatting>
  <conditionalFormatting sqref="HO16">
    <cfRule type="expression" dxfId="304" priority="2" stopIfTrue="1">
      <formula>HO16=0</formula>
    </cfRule>
  </conditionalFormatting>
  <conditionalFormatting sqref="HO16:HO111">
    <cfRule type="expression" dxfId="303" priority="4" stopIfTrue="1">
      <formula>HO16=0</formula>
    </cfRule>
  </conditionalFormatting>
  <conditionalFormatting sqref="HO17:HO111">
    <cfRule type="expression" dxfId="302" priority="3" stopIfTrue="1">
      <formula>HO17=0</formula>
    </cfRule>
  </conditionalFormatting>
  <conditionalFormatting sqref="HO16">
    <cfRule type="expression" dxfId="301" priority="1" stopIfTrue="1">
      <formula>HO16=0</formula>
    </cfRule>
  </conditionalFormatting>
  <pageMargins left="0.23622047244094491" right="0.15748031496062992" top="0.74803149606299213" bottom="0.74803149606299213" header="0.31496062992125984" footer="0.31496062992125984"/>
  <pageSetup paperSize="9" scale="2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CC00"/>
  </sheetPr>
  <dimension ref="A1:IK128"/>
  <sheetViews>
    <sheetView showGridLines="0" zoomScale="50" zoomScaleNormal="50" zoomScaleSheetLayoutView="55" workbookViewId="0">
      <pane xSplit="10" ySplit="15" topLeftCell="K16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CC46" sqref="CC46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1" width="9.85546875" style="4" customWidth="1"/>
    <col min="12" max="19" width="9.85546875" style="4" hidden="1" customWidth="1"/>
    <col min="20" max="20" width="12.140625" style="4" hidden="1" customWidth="1"/>
    <col min="21" max="21" width="10.7109375" style="4" customWidth="1"/>
    <col min="22" max="22" width="10.7109375" style="4" hidden="1" customWidth="1"/>
    <col min="23" max="29" width="9.85546875" style="4" hidden="1" customWidth="1"/>
    <col min="30" max="30" width="12.140625" style="4" hidden="1" customWidth="1"/>
    <col min="31" max="31" width="9.85546875" style="4" customWidth="1"/>
    <col min="32" max="39" width="9.85546875" style="4" hidden="1" customWidth="1"/>
    <col min="40" max="40" width="12.140625" style="4" hidden="1" customWidth="1"/>
    <col min="41" max="41" width="9.85546875" style="4" customWidth="1"/>
    <col min="42" max="49" width="9.85546875" style="4" hidden="1" customWidth="1"/>
    <col min="50" max="50" width="12.140625" style="4" hidden="1" customWidth="1"/>
    <col min="51" max="51" width="10.7109375" style="4" customWidth="1"/>
    <col min="52" max="52" width="10.7109375" style="4" hidden="1" customWidth="1"/>
    <col min="53" max="59" width="9.85546875" style="4" hidden="1" customWidth="1"/>
    <col min="60" max="60" width="12.140625" style="4" hidden="1" customWidth="1"/>
    <col min="61" max="61" width="9.85546875" style="4" customWidth="1"/>
    <col min="62" max="69" width="9.85546875" style="4" hidden="1" customWidth="1"/>
    <col min="70" max="70" width="12.140625" style="4" hidden="1" customWidth="1"/>
    <col min="71" max="71" width="9.85546875" style="4" customWidth="1"/>
    <col min="72" max="79" width="9.85546875" style="4" hidden="1" customWidth="1"/>
    <col min="80" max="80" width="12.140625" style="4" hidden="1" customWidth="1"/>
    <col min="81" max="81" width="9.85546875" style="4" customWidth="1"/>
    <col min="82" max="89" width="9.85546875" style="4" hidden="1" customWidth="1"/>
    <col min="90" max="90" width="12.140625" style="4" hidden="1" customWidth="1"/>
    <col min="91" max="91" width="9.85546875" style="4" customWidth="1"/>
    <col min="92" max="99" width="9.85546875" style="4" hidden="1" customWidth="1"/>
    <col min="100" max="100" width="12.140625" style="4" hidden="1" customWidth="1"/>
    <col min="101" max="101" width="11.7109375" style="4" customWidth="1"/>
    <col min="102" max="102" width="11.7109375" style="4" hidden="1" customWidth="1"/>
    <col min="103" max="109" width="9.85546875" style="4" hidden="1" customWidth="1"/>
    <col min="110" max="110" width="12.140625" style="4" hidden="1" customWidth="1"/>
    <col min="111" max="111" width="12.7109375" style="4" customWidth="1"/>
    <col min="112" max="112" width="12.7109375" style="4" hidden="1" customWidth="1"/>
    <col min="113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20" width="6.7109375" style="4" customWidth="1"/>
    <col min="221" max="224" width="8.7109375" style="4" customWidth="1"/>
    <col min="225" max="225" width="1.7109375" style="22" customWidth="1"/>
    <col min="226" max="226" width="9.7109375" style="4" customWidth="1"/>
    <col min="227" max="231" width="9.7109375" style="4" hidden="1" customWidth="1"/>
    <col min="232" max="235" width="9.7109375" style="22" hidden="1" customWidth="1"/>
    <col min="236" max="236" width="1.7109375" style="22" customWidth="1"/>
    <col min="237" max="239" width="4.7109375" style="22" customWidth="1"/>
    <col min="240" max="245" width="4.7109375" style="22" hidden="1" customWidth="1"/>
    <col min="246" max="261" width="4.7109375" style="22" customWidth="1"/>
    <col min="262" max="16384" width="4.7109375" style="22"/>
  </cols>
  <sheetData>
    <row r="1" spans="1:245" ht="4.9000000000000004" customHeight="1"/>
    <row r="2" spans="1:245" s="155" customFormat="1" ht="25.15" customHeight="1">
      <c r="A2" s="154"/>
      <c r="B2" s="153"/>
      <c r="C2" s="153"/>
      <c r="D2" s="153"/>
      <c r="E2" s="153"/>
      <c r="F2" s="153"/>
      <c r="G2" s="153"/>
      <c r="H2" s="153"/>
      <c r="I2" s="153"/>
      <c r="J2" s="197" t="str">
        <f>+S!J2</f>
        <v>CONTROL DE FLUJO VEHICULAR CLASIFICADO</v>
      </c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8"/>
    </row>
    <row r="3" spans="1:245" s="32" customFormat="1" ht="18" customHeight="1">
      <c r="A3" s="28"/>
      <c r="B3" s="152"/>
      <c r="C3" s="152"/>
      <c r="D3" s="152"/>
      <c r="E3" s="152"/>
      <c r="F3" s="152"/>
      <c r="G3" s="152"/>
      <c r="H3" s="152"/>
      <c r="I3" s="152"/>
      <c r="J3" s="198" t="str">
        <f>+S!J3</f>
        <v xml:space="preserve">          Intersección     :     Av. Pachacutec - Jr. Humachuco</v>
      </c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199"/>
      <c r="FX3" s="199"/>
      <c r="FY3" s="199"/>
      <c r="FZ3" s="199"/>
      <c r="GA3" s="199"/>
      <c r="GB3" s="199"/>
      <c r="GC3" s="199"/>
      <c r="GD3" s="199"/>
      <c r="GE3" s="199"/>
      <c r="GF3" s="199"/>
      <c r="GG3" s="199"/>
      <c r="GH3" s="199"/>
      <c r="GI3" s="199"/>
      <c r="GJ3" s="199"/>
      <c r="GK3" s="199"/>
      <c r="GL3" s="199"/>
      <c r="GM3" s="199"/>
      <c r="GN3" s="199"/>
      <c r="GO3" s="199"/>
      <c r="GP3" s="199"/>
      <c r="GQ3" s="199"/>
      <c r="GR3" s="199"/>
      <c r="GS3" s="199"/>
      <c r="GT3" s="199"/>
      <c r="GU3" s="199"/>
      <c r="GV3" s="199"/>
      <c r="GW3" s="199"/>
      <c r="GX3" s="199"/>
      <c r="GY3" s="199"/>
      <c r="GZ3" s="199"/>
      <c r="HA3" s="199"/>
      <c r="HB3" s="199"/>
      <c r="HC3" s="199"/>
      <c r="HD3" s="199"/>
      <c r="HE3" s="199"/>
      <c r="HF3" s="199"/>
      <c r="HG3" s="199"/>
      <c r="HH3" s="199"/>
      <c r="HI3" s="199"/>
      <c r="HJ3" s="199"/>
      <c r="HK3" s="199"/>
      <c r="HL3" s="199"/>
      <c r="HM3" s="199" t="str">
        <f>+S!HM3</f>
        <v xml:space="preserve">          Distrito                  :     Villa María del Triunfo</v>
      </c>
      <c r="HN3" s="209"/>
      <c r="HO3" s="199"/>
      <c r="HP3" s="199"/>
      <c r="HQ3" s="199"/>
      <c r="HR3" s="200"/>
      <c r="HS3" s="199"/>
      <c r="HT3" s="201"/>
      <c r="HU3" s="201"/>
      <c r="HV3" s="201"/>
      <c r="HW3" s="201"/>
      <c r="HX3" s="201"/>
      <c r="HY3" s="201"/>
      <c r="HZ3" s="201"/>
      <c r="IA3" s="201"/>
      <c r="IB3" s="202"/>
    </row>
    <row r="4" spans="1:245" s="32" customFormat="1" ht="18" customHeight="1">
      <c r="A4" s="28"/>
      <c r="B4" s="152"/>
      <c r="C4" s="152"/>
      <c r="D4" s="152"/>
      <c r="E4" s="152"/>
      <c r="F4" s="152"/>
      <c r="G4" s="152"/>
      <c r="H4" s="152"/>
      <c r="I4" s="152"/>
      <c r="J4" s="198" t="str">
        <f>+S!J4</f>
        <v xml:space="preserve">          Fecha              :     0  de  Enero  del  1900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199"/>
      <c r="EX4" s="199"/>
      <c r="EY4" s="199"/>
      <c r="EZ4" s="199"/>
      <c r="FA4" s="199"/>
      <c r="FB4" s="199"/>
      <c r="FC4" s="199"/>
      <c r="FD4" s="199"/>
      <c r="FE4" s="199"/>
      <c r="FF4" s="199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99"/>
      <c r="FR4" s="199"/>
      <c r="FS4" s="199"/>
      <c r="FT4" s="199"/>
      <c r="FU4" s="199"/>
      <c r="FV4" s="199"/>
      <c r="FW4" s="199"/>
      <c r="FX4" s="199"/>
      <c r="FY4" s="199"/>
      <c r="FZ4" s="199"/>
      <c r="GA4" s="199"/>
      <c r="GB4" s="199"/>
      <c r="GC4" s="199"/>
      <c r="GD4" s="199"/>
      <c r="GE4" s="199"/>
      <c r="GF4" s="199"/>
      <c r="GG4" s="199"/>
      <c r="GH4" s="199"/>
      <c r="GI4" s="199"/>
      <c r="GJ4" s="199"/>
      <c r="GK4" s="199"/>
      <c r="GL4" s="199"/>
      <c r="GM4" s="199"/>
      <c r="GN4" s="199"/>
      <c r="GO4" s="199"/>
      <c r="GP4" s="199"/>
      <c r="GQ4" s="199"/>
      <c r="GR4" s="199"/>
      <c r="GS4" s="199"/>
      <c r="GT4" s="199"/>
      <c r="GU4" s="199"/>
      <c r="GV4" s="199"/>
      <c r="GW4" s="199"/>
      <c r="GX4" s="199"/>
      <c r="GY4" s="199"/>
      <c r="GZ4" s="199"/>
      <c r="HA4" s="199"/>
      <c r="HB4" s="199"/>
      <c r="HC4" s="199"/>
      <c r="HD4" s="199"/>
      <c r="HE4" s="199"/>
      <c r="HF4" s="199"/>
      <c r="HG4" s="199"/>
      <c r="HH4" s="199"/>
      <c r="HI4" s="199"/>
      <c r="HJ4" s="199"/>
      <c r="HK4" s="199"/>
      <c r="HL4" s="199"/>
      <c r="HM4" s="199"/>
      <c r="HN4" s="199"/>
      <c r="HO4" s="199"/>
      <c r="HP4" s="199"/>
      <c r="HQ4" s="199"/>
      <c r="HR4" s="199"/>
      <c r="HS4" s="199"/>
      <c r="HT4" s="201"/>
      <c r="HU4" s="201"/>
      <c r="HV4" s="201"/>
      <c r="HW4" s="201"/>
      <c r="HX4" s="201"/>
      <c r="HY4" s="201"/>
      <c r="HZ4" s="201"/>
      <c r="IA4" s="201"/>
      <c r="IB4" s="202"/>
    </row>
    <row r="5" spans="1:245" s="32" customFormat="1" ht="18" customHeight="1">
      <c r="A5" s="28"/>
      <c r="B5" s="152"/>
      <c r="C5" s="152"/>
      <c r="D5" s="152"/>
      <c r="E5" s="152"/>
      <c r="F5" s="152"/>
      <c r="G5" s="152"/>
      <c r="H5" s="152"/>
      <c r="I5" s="152"/>
      <c r="J5" s="198" t="str">
        <f>+S!J5</f>
        <v xml:space="preserve">          Día                  :     sábado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  <c r="FZ5" s="199"/>
      <c r="GA5" s="199"/>
      <c r="GB5" s="199"/>
      <c r="GC5" s="199"/>
      <c r="GD5" s="199"/>
      <c r="GE5" s="199"/>
      <c r="GF5" s="199"/>
      <c r="GG5" s="199"/>
      <c r="GH5" s="199"/>
      <c r="GI5" s="199"/>
      <c r="GJ5" s="199"/>
      <c r="GK5" s="199"/>
      <c r="GL5" s="199"/>
      <c r="GM5" s="199"/>
      <c r="GN5" s="199"/>
      <c r="GO5" s="199"/>
      <c r="GP5" s="199"/>
      <c r="GQ5" s="199"/>
      <c r="GR5" s="199"/>
      <c r="GS5" s="199"/>
      <c r="GT5" s="199"/>
      <c r="GU5" s="199"/>
      <c r="GV5" s="199"/>
      <c r="GW5" s="199"/>
      <c r="GX5" s="199"/>
      <c r="GY5" s="199"/>
      <c r="GZ5" s="199"/>
      <c r="HA5" s="199"/>
      <c r="HB5" s="199"/>
      <c r="HC5" s="199"/>
      <c r="HD5" s="199"/>
      <c r="HE5" s="199"/>
      <c r="HF5" s="199"/>
      <c r="HG5" s="199"/>
      <c r="HH5" s="199"/>
      <c r="HI5" s="199"/>
      <c r="HJ5" s="199"/>
      <c r="HK5" s="199"/>
      <c r="HL5" s="199"/>
      <c r="HM5" s="199"/>
      <c r="HN5" s="199"/>
      <c r="HO5" s="199"/>
      <c r="HP5" s="199"/>
      <c r="HQ5" s="199"/>
      <c r="HR5" s="199"/>
      <c r="HS5" s="199"/>
      <c r="HT5" s="201"/>
      <c r="HU5" s="201"/>
      <c r="HV5" s="201"/>
      <c r="HW5" s="201"/>
      <c r="HX5" s="201"/>
      <c r="HY5" s="201"/>
      <c r="HZ5" s="201"/>
      <c r="IA5" s="201"/>
      <c r="IB5" s="202"/>
    </row>
    <row r="6" spans="1:245" ht="9.9499999999999993" customHeight="1">
      <c r="J6" s="203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4"/>
      <c r="EB6" s="204"/>
      <c r="EC6" s="204"/>
      <c r="ED6" s="204"/>
      <c r="EE6" s="204"/>
      <c r="EF6" s="204"/>
      <c r="EG6" s="204"/>
      <c r="EH6" s="204"/>
      <c r="EI6" s="204"/>
      <c r="EJ6" s="204"/>
      <c r="EK6" s="204"/>
      <c r="EL6" s="204"/>
      <c r="EM6" s="204"/>
      <c r="EN6" s="204"/>
      <c r="EO6" s="204"/>
      <c r="EP6" s="204"/>
      <c r="EQ6" s="204"/>
      <c r="ER6" s="204"/>
      <c r="ES6" s="204"/>
      <c r="ET6" s="204"/>
      <c r="EU6" s="204"/>
      <c r="EV6" s="204"/>
      <c r="EW6" s="204"/>
      <c r="EX6" s="204"/>
      <c r="EY6" s="204"/>
      <c r="EZ6" s="204"/>
      <c r="FA6" s="204"/>
      <c r="FB6" s="204"/>
      <c r="FC6" s="204"/>
      <c r="FD6" s="204"/>
      <c r="FE6" s="204"/>
      <c r="FF6" s="204"/>
      <c r="FG6" s="204"/>
      <c r="FH6" s="204"/>
      <c r="FI6" s="204"/>
      <c r="FJ6" s="204"/>
      <c r="FK6" s="204"/>
      <c r="FL6" s="204"/>
      <c r="FM6" s="204"/>
      <c r="FN6" s="204"/>
      <c r="FO6" s="204"/>
      <c r="FP6" s="204"/>
      <c r="FQ6" s="204"/>
      <c r="FR6" s="204"/>
      <c r="FS6" s="204"/>
      <c r="FT6" s="204"/>
      <c r="FU6" s="204"/>
      <c r="FV6" s="204"/>
      <c r="FW6" s="204"/>
      <c r="FX6" s="204"/>
      <c r="FY6" s="204"/>
      <c r="FZ6" s="204"/>
      <c r="GA6" s="204"/>
      <c r="GB6" s="204"/>
      <c r="GC6" s="204"/>
      <c r="GD6" s="204"/>
      <c r="GE6" s="204"/>
      <c r="GF6" s="204"/>
      <c r="GG6" s="204"/>
      <c r="GH6" s="204"/>
      <c r="GI6" s="204"/>
      <c r="GJ6" s="204"/>
      <c r="GK6" s="204"/>
      <c r="GL6" s="204"/>
      <c r="GM6" s="204"/>
      <c r="GN6" s="204"/>
      <c r="GO6" s="204"/>
      <c r="GP6" s="204"/>
      <c r="GQ6" s="204"/>
      <c r="GR6" s="204"/>
      <c r="GS6" s="204"/>
      <c r="GT6" s="204"/>
      <c r="GU6" s="204"/>
      <c r="GV6" s="204"/>
      <c r="GW6" s="204"/>
      <c r="GX6" s="204"/>
      <c r="GY6" s="204"/>
      <c r="GZ6" s="204"/>
      <c r="HA6" s="204"/>
      <c r="HB6" s="204"/>
      <c r="HC6" s="204"/>
      <c r="HD6" s="204"/>
      <c r="HE6" s="204"/>
      <c r="HF6" s="204"/>
      <c r="HG6" s="204"/>
      <c r="HH6" s="204"/>
      <c r="HI6" s="204"/>
      <c r="HJ6" s="204"/>
      <c r="HK6" s="204"/>
      <c r="HL6" s="204"/>
      <c r="HM6" s="204"/>
      <c r="HN6" s="204"/>
      <c r="HO6" s="204"/>
      <c r="HP6" s="204"/>
      <c r="HQ6" s="205"/>
      <c r="HR6" s="205"/>
      <c r="HS6" s="205"/>
      <c r="HT6" s="205"/>
      <c r="HU6" s="205"/>
      <c r="HV6" s="205"/>
      <c r="HW6" s="205"/>
      <c r="HX6" s="205"/>
      <c r="HY6" s="205"/>
      <c r="HZ6" s="205"/>
      <c r="IA6" s="205"/>
      <c r="IB6" s="206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2">
        <f t="shared" ref="K8:T8" si="0">+IF(LEN($K$12)&gt;1,999,1)+IF(K15="m",1,2)</f>
        <v>1000</v>
      </c>
      <c r="L8" s="62">
        <f t="shared" si="0"/>
        <v>1000</v>
      </c>
      <c r="M8" s="62">
        <f t="shared" si="0"/>
        <v>1000</v>
      </c>
      <c r="N8" s="62">
        <f t="shared" si="0"/>
        <v>1000</v>
      </c>
      <c r="O8" s="62">
        <f t="shared" si="0"/>
        <v>1000</v>
      </c>
      <c r="P8" s="62">
        <f t="shared" si="0"/>
        <v>1000</v>
      </c>
      <c r="Q8" s="62">
        <f t="shared" si="0"/>
        <v>1000</v>
      </c>
      <c r="R8" s="62">
        <f t="shared" si="0"/>
        <v>1000</v>
      </c>
      <c r="S8" s="62">
        <f t="shared" si="0"/>
        <v>1000</v>
      </c>
      <c r="T8" s="62">
        <f t="shared" si="0"/>
        <v>1000</v>
      </c>
      <c r="U8" s="62">
        <f t="shared" ref="U8:AD8" si="1">+IF(LEN($U$12)&gt;1,999,1)+IF(U15="m",1,2)</f>
        <v>1000</v>
      </c>
      <c r="V8" s="62">
        <f t="shared" si="1"/>
        <v>1000</v>
      </c>
      <c r="W8" s="62">
        <f t="shared" si="1"/>
        <v>1000</v>
      </c>
      <c r="X8" s="62">
        <f t="shared" si="1"/>
        <v>1000</v>
      </c>
      <c r="Y8" s="62">
        <f t="shared" si="1"/>
        <v>1000</v>
      </c>
      <c r="Z8" s="62">
        <f t="shared" si="1"/>
        <v>1000</v>
      </c>
      <c r="AA8" s="62">
        <f t="shared" si="1"/>
        <v>1000</v>
      </c>
      <c r="AB8" s="62">
        <f t="shared" si="1"/>
        <v>1000</v>
      </c>
      <c r="AC8" s="62">
        <f t="shared" si="1"/>
        <v>1000</v>
      </c>
      <c r="AD8" s="62">
        <f t="shared" si="1"/>
        <v>1000</v>
      </c>
      <c r="AE8" s="62">
        <f t="shared" ref="AE8:AN8" si="2">+IF(LEN($AE$12)&gt;1,999,1)+IF(AE15="m",1,2)</f>
        <v>1000</v>
      </c>
      <c r="AF8" s="62">
        <f t="shared" si="2"/>
        <v>1000</v>
      </c>
      <c r="AG8" s="62">
        <f t="shared" si="2"/>
        <v>1000</v>
      </c>
      <c r="AH8" s="62">
        <f t="shared" si="2"/>
        <v>1000</v>
      </c>
      <c r="AI8" s="62">
        <f t="shared" si="2"/>
        <v>1000</v>
      </c>
      <c r="AJ8" s="62">
        <f t="shared" si="2"/>
        <v>1000</v>
      </c>
      <c r="AK8" s="62">
        <f t="shared" si="2"/>
        <v>1000</v>
      </c>
      <c r="AL8" s="62">
        <f t="shared" si="2"/>
        <v>1000</v>
      </c>
      <c r="AM8" s="62">
        <f t="shared" si="2"/>
        <v>1000</v>
      </c>
      <c r="AN8" s="62">
        <f t="shared" si="2"/>
        <v>1000</v>
      </c>
      <c r="AO8" s="62">
        <f t="shared" ref="AO8:AX8" si="3">+IF(LEN($AO$12)&gt;1,999,1)+IF(AO15="m",1,2)</f>
        <v>1000</v>
      </c>
      <c r="AP8" s="62">
        <f t="shared" si="3"/>
        <v>1000</v>
      </c>
      <c r="AQ8" s="62">
        <f t="shared" si="3"/>
        <v>1000</v>
      </c>
      <c r="AR8" s="62">
        <f t="shared" si="3"/>
        <v>1000</v>
      </c>
      <c r="AS8" s="62">
        <f t="shared" si="3"/>
        <v>1000</v>
      </c>
      <c r="AT8" s="62">
        <f t="shared" si="3"/>
        <v>1000</v>
      </c>
      <c r="AU8" s="62">
        <f t="shared" si="3"/>
        <v>1000</v>
      </c>
      <c r="AV8" s="62">
        <f t="shared" si="3"/>
        <v>1000</v>
      </c>
      <c r="AW8" s="62">
        <f t="shared" si="3"/>
        <v>1000</v>
      </c>
      <c r="AX8" s="62">
        <f t="shared" si="3"/>
        <v>1000</v>
      </c>
      <c r="AY8" s="62">
        <f t="shared" ref="AY8:BH8" si="4">+IF(LEN($AY$12)&gt;1,999,1)+IF(AY15="m",1,2)</f>
        <v>1000</v>
      </c>
      <c r="AZ8" s="62">
        <f t="shared" si="4"/>
        <v>1000</v>
      </c>
      <c r="BA8" s="62">
        <f t="shared" si="4"/>
        <v>1000</v>
      </c>
      <c r="BB8" s="62">
        <f t="shared" si="4"/>
        <v>1000</v>
      </c>
      <c r="BC8" s="62">
        <f t="shared" si="4"/>
        <v>1000</v>
      </c>
      <c r="BD8" s="62">
        <f t="shared" si="4"/>
        <v>1000</v>
      </c>
      <c r="BE8" s="62">
        <f t="shared" si="4"/>
        <v>1000</v>
      </c>
      <c r="BF8" s="62">
        <f t="shared" si="4"/>
        <v>1000</v>
      </c>
      <c r="BG8" s="62">
        <f t="shared" si="4"/>
        <v>1000</v>
      </c>
      <c r="BH8" s="62">
        <f t="shared" si="4"/>
        <v>1000</v>
      </c>
      <c r="BI8" s="62">
        <f t="shared" ref="BI8:BR8" si="5">+IF(LEN($BI$12)&gt;1,999,1)+IF(BI15="m",1,2)</f>
        <v>1000</v>
      </c>
      <c r="BJ8" s="62">
        <f t="shared" si="5"/>
        <v>1000</v>
      </c>
      <c r="BK8" s="62">
        <f t="shared" si="5"/>
        <v>1000</v>
      </c>
      <c r="BL8" s="62">
        <f t="shared" si="5"/>
        <v>1000</v>
      </c>
      <c r="BM8" s="62">
        <f t="shared" si="5"/>
        <v>1000</v>
      </c>
      <c r="BN8" s="62">
        <f t="shared" si="5"/>
        <v>1000</v>
      </c>
      <c r="BO8" s="62">
        <f t="shared" si="5"/>
        <v>1000</v>
      </c>
      <c r="BP8" s="62">
        <f t="shared" si="5"/>
        <v>1000</v>
      </c>
      <c r="BQ8" s="62">
        <f t="shared" si="5"/>
        <v>1000</v>
      </c>
      <c r="BR8" s="62">
        <f t="shared" si="5"/>
        <v>1000</v>
      </c>
      <c r="BS8" s="62">
        <f t="shared" ref="BS8:CB8" si="6">+IF(LEN($BS$12)&gt;1,999,1)+IF(BS15="m",1,2)</f>
        <v>1000</v>
      </c>
      <c r="BT8" s="62">
        <f t="shared" si="6"/>
        <v>1000</v>
      </c>
      <c r="BU8" s="62">
        <f t="shared" si="6"/>
        <v>1000</v>
      </c>
      <c r="BV8" s="62">
        <f t="shared" si="6"/>
        <v>1000</v>
      </c>
      <c r="BW8" s="62">
        <f t="shared" si="6"/>
        <v>1000</v>
      </c>
      <c r="BX8" s="62">
        <f t="shared" si="6"/>
        <v>1000</v>
      </c>
      <c r="BY8" s="62">
        <f t="shared" si="6"/>
        <v>1000</v>
      </c>
      <c r="BZ8" s="62">
        <f t="shared" si="6"/>
        <v>1000</v>
      </c>
      <c r="CA8" s="62">
        <f t="shared" si="6"/>
        <v>1000</v>
      </c>
      <c r="CB8" s="62">
        <f t="shared" si="6"/>
        <v>1000</v>
      </c>
      <c r="CC8" s="62">
        <f t="shared" ref="CC8:CL8" si="7">+IF(LEN($CC$12)&gt;1,999,1)+IF(CC15="m",1,2)</f>
        <v>1000</v>
      </c>
      <c r="CD8" s="62">
        <f t="shared" si="7"/>
        <v>1000</v>
      </c>
      <c r="CE8" s="62">
        <f t="shared" si="7"/>
        <v>1000</v>
      </c>
      <c r="CF8" s="62">
        <f t="shared" si="7"/>
        <v>1000</v>
      </c>
      <c r="CG8" s="62">
        <f t="shared" si="7"/>
        <v>1000</v>
      </c>
      <c r="CH8" s="62">
        <f t="shared" si="7"/>
        <v>1000</v>
      </c>
      <c r="CI8" s="62">
        <f t="shared" si="7"/>
        <v>1000</v>
      </c>
      <c r="CJ8" s="62">
        <f t="shared" si="7"/>
        <v>1000</v>
      </c>
      <c r="CK8" s="62">
        <f t="shared" si="7"/>
        <v>1000</v>
      </c>
      <c r="CL8" s="62">
        <f t="shared" si="7"/>
        <v>1000</v>
      </c>
      <c r="CM8" s="62">
        <f t="shared" ref="CM8:CV8" si="8">+IF(LEN($CM$12)&gt;1,999,1)+IF(CM15="m",1,2)</f>
        <v>1000</v>
      </c>
      <c r="CN8" s="62">
        <f t="shared" si="8"/>
        <v>1000</v>
      </c>
      <c r="CO8" s="62">
        <f t="shared" si="8"/>
        <v>1000</v>
      </c>
      <c r="CP8" s="62">
        <f t="shared" si="8"/>
        <v>1000</v>
      </c>
      <c r="CQ8" s="62">
        <f t="shared" si="8"/>
        <v>1000</v>
      </c>
      <c r="CR8" s="62">
        <f t="shared" si="8"/>
        <v>1000</v>
      </c>
      <c r="CS8" s="62">
        <f t="shared" si="8"/>
        <v>1000</v>
      </c>
      <c r="CT8" s="62">
        <f t="shared" si="8"/>
        <v>1000</v>
      </c>
      <c r="CU8" s="62">
        <f t="shared" si="8"/>
        <v>1000</v>
      </c>
      <c r="CV8" s="62">
        <f t="shared" si="8"/>
        <v>1000</v>
      </c>
      <c r="CW8" s="62">
        <f t="shared" ref="CW8:DF8" si="9">+IF(LEN($CW$12)&gt;1,999,1)+IF(CW15="m",1,2)</f>
        <v>1000</v>
      </c>
      <c r="CX8" s="62">
        <f t="shared" si="9"/>
        <v>1000</v>
      </c>
      <c r="CY8" s="62">
        <f t="shared" si="9"/>
        <v>1000</v>
      </c>
      <c r="CZ8" s="62">
        <f t="shared" si="9"/>
        <v>1000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+IF(LEN($DG$12)&gt;1,999,1)+IF(DG15="m",1,2)</f>
        <v>1000</v>
      </c>
      <c r="DH8" s="62">
        <f t="shared" si="10"/>
        <v>1000</v>
      </c>
      <c r="DI8" s="62">
        <f t="shared" si="10"/>
        <v>1000</v>
      </c>
      <c r="DJ8" s="62">
        <f t="shared" si="10"/>
        <v>1000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+IF(LEN($DQ$12)&gt;1,999,1)+IF(DQ15="m",1,2)</f>
        <v>2</v>
      </c>
      <c r="DR8" s="62">
        <f t="shared" si="11"/>
        <v>2</v>
      </c>
      <c r="DS8" s="62">
        <f t="shared" si="11"/>
        <v>2</v>
      </c>
      <c r="DT8" s="62">
        <f t="shared" si="11"/>
        <v>2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+IF(LEN($EA$12)&gt;1,999,1)+IF(EA15="m",1,2)</f>
        <v>2</v>
      </c>
      <c r="EB8" s="62">
        <f t="shared" si="12"/>
        <v>2</v>
      </c>
      <c r="EC8" s="62">
        <f t="shared" si="12"/>
        <v>2</v>
      </c>
      <c r="ED8" s="62">
        <f t="shared" si="12"/>
        <v>2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+IF(LEN($EK$12)&gt;1,999,1)+IF(EK15="m",1,2)</f>
        <v>2</v>
      </c>
      <c r="EL8" s="62">
        <f t="shared" si="13"/>
        <v>2</v>
      </c>
      <c r="EM8" s="62">
        <f t="shared" si="13"/>
        <v>2</v>
      </c>
      <c r="EN8" s="62">
        <f t="shared" si="13"/>
        <v>2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2</v>
      </c>
      <c r="EV8" s="62">
        <f t="shared" si="13"/>
        <v>2</v>
      </c>
      <c r="EW8" s="62">
        <f t="shared" si="13"/>
        <v>2</v>
      </c>
      <c r="EX8" s="62">
        <f t="shared" si="13"/>
        <v>2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+IF(LEN($FE$12)&gt;1,999,1)+IF(FE15="m",1,2)</f>
        <v>2</v>
      </c>
      <c r="FF8" s="62">
        <f t="shared" si="14"/>
        <v>2</v>
      </c>
      <c r="FG8" s="62">
        <f t="shared" si="14"/>
        <v>2</v>
      </c>
      <c r="FH8" s="62">
        <f t="shared" si="14"/>
        <v>2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+IF(LEN($FO$12)&gt;1,999,1)+IF(FO15="m",1,2)</f>
        <v>2</v>
      </c>
      <c r="FP8" s="62">
        <f t="shared" si="15"/>
        <v>2</v>
      </c>
      <c r="FQ8" s="62">
        <f t="shared" si="15"/>
        <v>2</v>
      </c>
      <c r="FR8" s="62">
        <f t="shared" si="15"/>
        <v>2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+IF(LEN($FY$12)&gt;1,999,1)+IF(FY15="m",1,2)</f>
        <v>2</v>
      </c>
      <c r="FZ8" s="62">
        <f t="shared" si="16"/>
        <v>2</v>
      </c>
      <c r="GA8" s="62">
        <f t="shared" si="16"/>
        <v>2</v>
      </c>
      <c r="GB8" s="62">
        <f t="shared" si="16"/>
        <v>2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+IF(LEN($GI$12)&gt;1,999,1)+IF(GI15="m",1,2)</f>
        <v>2</v>
      </c>
      <c r="GJ8" s="62">
        <f t="shared" si="17"/>
        <v>2</v>
      </c>
      <c r="GK8" s="62">
        <f t="shared" si="17"/>
        <v>2</v>
      </c>
      <c r="GL8" s="62">
        <f t="shared" si="17"/>
        <v>2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+IF(LEN($GS$12)&gt;1,999,1)+IF(GS15="m",1,2)</f>
        <v>2</v>
      </c>
      <c r="GT8" s="62">
        <f t="shared" si="18"/>
        <v>2</v>
      </c>
      <c r="GU8" s="62">
        <f t="shared" si="18"/>
        <v>2</v>
      </c>
      <c r="GV8" s="62">
        <f t="shared" si="18"/>
        <v>2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 t="shared" ref="HC8:HL8" si="19">+IF(HC15="m",1,1001)</f>
        <v>1</v>
      </c>
      <c r="HD8" s="186">
        <f t="shared" si="19"/>
        <v>1</v>
      </c>
      <c r="HE8" s="186">
        <f t="shared" si="19"/>
        <v>1</v>
      </c>
      <c r="HF8" s="186">
        <f t="shared" si="19"/>
        <v>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f t="shared" ref="HR8:IA8" si="20">+IF(HR15="m",1,1001)</f>
        <v>1</v>
      </c>
      <c r="HS8" s="186">
        <f t="shared" si="20"/>
        <v>1</v>
      </c>
      <c r="HT8" s="186">
        <f t="shared" si="20"/>
        <v>1</v>
      </c>
      <c r="HU8" s="186">
        <f t="shared" si="20"/>
        <v>1</v>
      </c>
      <c r="HV8" s="186">
        <f t="shared" si="20"/>
        <v>1</v>
      </c>
      <c r="HW8" s="186">
        <f t="shared" si="20"/>
        <v>1</v>
      </c>
      <c r="HX8" s="186">
        <f t="shared" si="20"/>
        <v>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/>
      <c r="IC8" s="62"/>
      <c r="ID8" s="62"/>
      <c r="IE8" s="62"/>
      <c r="IF8" s="62"/>
    </row>
    <row r="9" spans="1:245" ht="24.4" customHeight="1">
      <c r="J9" s="830" t="s">
        <v>1</v>
      </c>
      <c r="K9" s="158" t="s">
        <v>171</v>
      </c>
      <c r="L9" s="179"/>
      <c r="M9" s="179"/>
      <c r="N9" s="179"/>
      <c r="O9" s="179"/>
      <c r="P9" s="179"/>
      <c r="Q9" s="179"/>
      <c r="R9" s="179"/>
      <c r="S9" s="179"/>
      <c r="T9" s="180"/>
      <c r="U9" s="179"/>
      <c r="V9" s="179"/>
      <c r="W9" s="179"/>
      <c r="X9" s="179"/>
      <c r="Y9" s="179"/>
      <c r="Z9" s="179"/>
      <c r="AA9" s="179"/>
      <c r="AB9" s="179"/>
      <c r="AC9" s="179"/>
      <c r="AD9" s="180"/>
      <c r="AE9" s="179"/>
      <c r="AF9" s="179"/>
      <c r="AG9" s="179"/>
      <c r="AH9" s="179"/>
      <c r="AI9" s="179"/>
      <c r="AJ9" s="179"/>
      <c r="AK9" s="179"/>
      <c r="AL9" s="179"/>
      <c r="AM9" s="179"/>
      <c r="AN9" s="180"/>
      <c r="AO9" s="179"/>
      <c r="AP9" s="179"/>
      <c r="AQ9" s="179"/>
      <c r="AR9" s="179"/>
      <c r="AS9" s="179"/>
      <c r="AT9" s="179"/>
      <c r="AU9" s="179"/>
      <c r="AV9" s="179"/>
      <c r="AW9" s="179"/>
      <c r="AX9" s="180"/>
      <c r="AY9" s="179"/>
      <c r="AZ9" s="179"/>
      <c r="BA9" s="179"/>
      <c r="BB9" s="179"/>
      <c r="BC9" s="179"/>
      <c r="BD9" s="179"/>
      <c r="BE9" s="179"/>
      <c r="BF9" s="179"/>
      <c r="BG9" s="179"/>
      <c r="BH9" s="180"/>
      <c r="BI9" s="179"/>
      <c r="BJ9" s="179"/>
      <c r="BK9" s="179"/>
      <c r="BL9" s="179"/>
      <c r="BM9" s="179"/>
      <c r="BN9" s="179"/>
      <c r="BO9" s="179"/>
      <c r="BP9" s="179"/>
      <c r="BQ9" s="179"/>
      <c r="BR9" s="180"/>
      <c r="BS9" s="179"/>
      <c r="BT9" s="179"/>
      <c r="BU9" s="179"/>
      <c r="BV9" s="179"/>
      <c r="BW9" s="179"/>
      <c r="BX9" s="179"/>
      <c r="BY9" s="179"/>
      <c r="BZ9" s="179"/>
      <c r="CA9" s="179"/>
      <c r="CB9" s="180"/>
      <c r="CC9" s="179"/>
      <c r="CD9" s="179"/>
      <c r="CE9" s="179"/>
      <c r="CF9" s="179"/>
      <c r="CG9" s="179"/>
      <c r="CH9" s="179"/>
      <c r="CI9" s="179"/>
      <c r="CJ9" s="179"/>
      <c r="CK9" s="179"/>
      <c r="CL9" s="180"/>
      <c r="CM9" s="179"/>
      <c r="CN9" s="179"/>
      <c r="CO9" s="179"/>
      <c r="CP9" s="179"/>
      <c r="CQ9" s="179"/>
      <c r="CR9" s="179"/>
      <c r="CS9" s="179"/>
      <c r="CT9" s="179"/>
      <c r="CU9" s="179"/>
      <c r="CV9" s="180"/>
      <c r="CW9" s="179"/>
      <c r="CX9" s="179"/>
      <c r="CY9" s="179"/>
      <c r="CZ9" s="179"/>
      <c r="DA9" s="179"/>
      <c r="DB9" s="179"/>
      <c r="DC9" s="179"/>
      <c r="DD9" s="179"/>
      <c r="DE9" s="179"/>
      <c r="DF9" s="180"/>
      <c r="DG9" s="179"/>
      <c r="DH9" s="179"/>
      <c r="DI9" s="179"/>
      <c r="DJ9" s="179"/>
      <c r="DK9" s="179"/>
      <c r="DL9" s="179"/>
      <c r="DM9" s="179"/>
      <c r="DN9" s="179"/>
      <c r="DO9" s="179"/>
      <c r="DP9" s="180"/>
      <c r="DQ9" s="179"/>
      <c r="DR9" s="179"/>
      <c r="DS9" s="179"/>
      <c r="DT9" s="179"/>
      <c r="DU9" s="179"/>
      <c r="DV9" s="179"/>
      <c r="DW9" s="179"/>
      <c r="DX9" s="179"/>
      <c r="DY9" s="179"/>
      <c r="DZ9" s="180"/>
      <c r="EA9" s="179"/>
      <c r="EB9" s="179"/>
      <c r="EC9" s="179"/>
      <c r="ED9" s="179"/>
      <c r="EE9" s="179"/>
      <c r="EF9" s="179"/>
      <c r="EG9" s="179"/>
      <c r="EH9" s="179"/>
      <c r="EI9" s="179"/>
      <c r="EJ9" s="180"/>
      <c r="EK9" s="179"/>
      <c r="EL9" s="179"/>
      <c r="EM9" s="179"/>
      <c r="EN9" s="179"/>
      <c r="EO9" s="179"/>
      <c r="EP9" s="179"/>
      <c r="EQ9" s="179"/>
      <c r="ER9" s="179"/>
      <c r="ES9" s="179"/>
      <c r="ET9" s="180"/>
      <c r="EU9" s="179"/>
      <c r="EV9" s="179"/>
      <c r="EW9" s="179"/>
      <c r="EX9" s="179"/>
      <c r="EY9" s="179"/>
      <c r="EZ9" s="179"/>
      <c r="FA9" s="179"/>
      <c r="FB9" s="179"/>
      <c r="FC9" s="179"/>
      <c r="FD9" s="180"/>
      <c r="FE9" s="179"/>
      <c r="FF9" s="179"/>
      <c r="FG9" s="179"/>
      <c r="FH9" s="179"/>
      <c r="FI9" s="179"/>
      <c r="FJ9" s="179"/>
      <c r="FK9" s="179"/>
      <c r="FL9" s="179"/>
      <c r="FM9" s="179"/>
      <c r="FN9" s="180"/>
      <c r="FO9" s="179"/>
      <c r="FP9" s="179"/>
      <c r="FQ9" s="179"/>
      <c r="FR9" s="179"/>
      <c r="FS9" s="179"/>
      <c r="FT9" s="179"/>
      <c r="FU9" s="179"/>
      <c r="FV9" s="179"/>
      <c r="FW9" s="179"/>
      <c r="FX9" s="180"/>
      <c r="FY9" s="179"/>
      <c r="FZ9" s="179"/>
      <c r="GA9" s="179"/>
      <c r="GB9" s="179"/>
      <c r="GC9" s="179"/>
      <c r="GD9" s="179"/>
      <c r="GE9" s="179"/>
      <c r="GF9" s="179"/>
      <c r="GG9" s="179"/>
      <c r="GH9" s="180"/>
      <c r="GI9" s="179"/>
      <c r="GJ9" s="179"/>
      <c r="GK9" s="179"/>
      <c r="GL9" s="179"/>
      <c r="GM9" s="179"/>
      <c r="GN9" s="179"/>
      <c r="GO9" s="179"/>
      <c r="GP9" s="179"/>
      <c r="GQ9" s="179"/>
      <c r="GR9" s="180"/>
      <c r="GS9" s="179"/>
      <c r="GT9" s="179"/>
      <c r="GU9" s="179"/>
      <c r="GV9" s="179"/>
      <c r="GW9" s="179"/>
      <c r="GX9" s="179"/>
      <c r="GY9" s="179"/>
      <c r="GZ9" s="179"/>
      <c r="HA9" s="179"/>
      <c r="HB9" s="180"/>
      <c r="HC9" s="188" t="s">
        <v>292</v>
      </c>
      <c r="HD9" s="189"/>
      <c r="HE9" s="189"/>
      <c r="HF9" s="189"/>
      <c r="HG9" s="189"/>
      <c r="HH9" s="189"/>
      <c r="HI9" s="189"/>
      <c r="HJ9" s="189"/>
      <c r="HK9" s="189"/>
      <c r="HL9" s="190"/>
      <c r="HM9" s="842" t="s">
        <v>2</v>
      </c>
      <c r="HN9" s="842" t="s">
        <v>3</v>
      </c>
      <c r="HO9" s="842" t="s">
        <v>4</v>
      </c>
      <c r="HP9" s="842" t="s">
        <v>5</v>
      </c>
      <c r="HQ9" s="32"/>
      <c r="HR9" s="187" t="s">
        <v>140</v>
      </c>
      <c r="HS9" s="187"/>
      <c r="HT9" s="187"/>
      <c r="HU9" s="187"/>
      <c r="HV9" s="187"/>
      <c r="HW9" s="187"/>
      <c r="HX9" s="187"/>
      <c r="HY9" s="187"/>
      <c r="HZ9" s="187"/>
      <c r="IA9" s="187"/>
    </row>
    <row r="10" spans="1:245" ht="15.95" customHeight="1">
      <c r="J10" s="830"/>
      <c r="K10" s="4" t="str">
        <f>+CONCATENATE(K13,K11)</f>
        <v>Auto0</v>
      </c>
      <c r="L10" s="4" t="str">
        <f t="shared" ref="L10:BW10" si="21">+CONCATENATE(L13,L11)</f>
        <v>Auto0</v>
      </c>
      <c r="M10" s="4" t="str">
        <f t="shared" si="21"/>
        <v>Auto0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Taxi0</v>
      </c>
      <c r="V10" s="4" t="str">
        <f t="shared" si="21"/>
        <v>Taxi0</v>
      </c>
      <c r="W10" s="4" t="str">
        <f t="shared" si="21"/>
        <v>Taxi0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Omnibus0</v>
      </c>
      <c r="AF10" s="4" t="str">
        <f t="shared" si="21"/>
        <v>Omnibus0</v>
      </c>
      <c r="AG10" s="4" t="str">
        <f t="shared" si="21"/>
        <v>Omnibus0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Microbús0</v>
      </c>
      <c r="AP10" s="4" t="str">
        <f t="shared" si="21"/>
        <v>Microbús0</v>
      </c>
      <c r="AQ10" s="4" t="str">
        <f t="shared" si="21"/>
        <v>Microbús0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Rural0</v>
      </c>
      <c r="AZ10" s="4" t="str">
        <f t="shared" si="21"/>
        <v>Camioneta Rural0</v>
      </c>
      <c r="BA10" s="4" t="str">
        <f t="shared" si="21"/>
        <v>Camioneta Rural0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lineal0</v>
      </c>
      <c r="BJ10" s="4" t="str">
        <f t="shared" si="21"/>
        <v>Moto lineal0</v>
      </c>
      <c r="BK10" s="4" t="str">
        <f t="shared" si="21"/>
        <v>Moto lineal0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Mototaxi0</v>
      </c>
      <c r="BT10" s="4" t="str">
        <f t="shared" si="21"/>
        <v>Mototaxi0</v>
      </c>
      <c r="BU10" s="4" t="str">
        <f t="shared" si="21"/>
        <v>Mototaxi0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Bicicleta0</v>
      </c>
      <c r="CD10" s="4" t="str">
        <f t="shared" si="22"/>
        <v>Bicicleta0</v>
      </c>
      <c r="CE10" s="4" t="str">
        <f t="shared" si="22"/>
        <v>Bicicleta0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Camión0</v>
      </c>
      <c r="CN10" s="4" t="str">
        <f t="shared" si="22"/>
        <v>Camión0</v>
      </c>
      <c r="CO10" s="4" t="str">
        <f t="shared" si="22"/>
        <v>Camión0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Tráiler0</v>
      </c>
      <c r="CX10" s="4" t="str">
        <f t="shared" si="22"/>
        <v>Tráiler0</v>
      </c>
      <c r="CY10" s="4" t="str">
        <f t="shared" si="22"/>
        <v>Tráiler0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Interprovincial0</v>
      </c>
      <c r="DH10" s="4" t="str">
        <f t="shared" si="22"/>
        <v>Bus Interprovincial0</v>
      </c>
      <c r="DI10" s="4" t="str">
        <f t="shared" si="22"/>
        <v>Bus Interprovincial0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N0</v>
      </c>
      <c r="DR10" s="4" t="str">
        <f t="shared" si="22"/>
        <v>N0</v>
      </c>
      <c r="DS10" s="4" t="str">
        <f t="shared" si="22"/>
        <v>N0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N0</v>
      </c>
      <c r="EB10" s="4" t="str">
        <f t="shared" si="22"/>
        <v>N0</v>
      </c>
      <c r="EC10" s="4" t="str">
        <f t="shared" si="22"/>
        <v>N0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N0</v>
      </c>
      <c r="EL10" s="4" t="str">
        <f t="shared" si="23"/>
        <v>N0</v>
      </c>
      <c r="EM10" s="4" t="str">
        <f t="shared" si="23"/>
        <v>N0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N0</v>
      </c>
      <c r="EV10" s="4" t="str">
        <f t="shared" si="23"/>
        <v>N0</v>
      </c>
      <c r="EW10" s="4" t="str">
        <f t="shared" si="23"/>
        <v>N0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N0</v>
      </c>
      <c r="FF10" s="4" t="str">
        <f t="shared" si="23"/>
        <v>N0</v>
      </c>
      <c r="FG10" s="4" t="str">
        <f t="shared" si="23"/>
        <v>N0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N0</v>
      </c>
      <c r="FP10" s="4" t="str">
        <f t="shared" si="23"/>
        <v>N0</v>
      </c>
      <c r="FQ10" s="4" t="str">
        <f t="shared" si="23"/>
        <v>N0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N0</v>
      </c>
      <c r="FZ10" s="4" t="str">
        <f t="shared" si="23"/>
        <v>N0</v>
      </c>
      <c r="GA10" s="4" t="str">
        <f t="shared" si="23"/>
        <v>N0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N0</v>
      </c>
      <c r="GJ10" s="4" t="str">
        <f t="shared" si="23"/>
        <v>N0</v>
      </c>
      <c r="GK10" s="4" t="str">
        <f t="shared" si="23"/>
        <v>N0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N0</v>
      </c>
      <c r="GT10" s="4" t="str">
        <f t="shared" si="23"/>
        <v>N0</v>
      </c>
      <c r="GU10" s="4" t="str">
        <f t="shared" si="23"/>
        <v>N0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1"/>
      <c r="HD10" s="192"/>
      <c r="HE10" s="192"/>
      <c r="HF10" s="192"/>
      <c r="HG10" s="192"/>
      <c r="HH10" s="192"/>
      <c r="HI10" s="192"/>
      <c r="HJ10" s="192"/>
      <c r="HK10" s="192"/>
      <c r="HL10" s="193"/>
      <c r="HM10" s="843"/>
      <c r="HN10" s="843"/>
      <c r="HO10" s="843"/>
      <c r="HP10" s="843"/>
      <c r="HQ10" s="32"/>
      <c r="HR10" s="187"/>
      <c r="HS10" s="187"/>
      <c r="HT10" s="187"/>
      <c r="HU10" s="187"/>
      <c r="HV10" s="187"/>
      <c r="HW10" s="187"/>
      <c r="HX10" s="187"/>
      <c r="HY10" s="187"/>
      <c r="HZ10" s="187"/>
      <c r="IA10" s="187"/>
    </row>
    <row r="11" spans="1:245" ht="15.95" customHeight="1">
      <c r="J11" s="830"/>
      <c r="K11" s="677">
        <f>+Inicio!D33</f>
        <v>0</v>
      </c>
      <c r="L11" s="677">
        <f>+Inicio!D34</f>
        <v>0</v>
      </c>
      <c r="M11" s="677">
        <f>+Inicio!D35</f>
        <v>0</v>
      </c>
      <c r="N11" s="677">
        <f>+Inicio!D36</f>
        <v>0</v>
      </c>
      <c r="O11" s="677">
        <f>+Inicio!D37</f>
        <v>0</v>
      </c>
      <c r="P11" s="677">
        <f>+Inicio!D38</f>
        <v>0</v>
      </c>
      <c r="Q11" s="677">
        <f>+Inicio!D39</f>
        <v>0</v>
      </c>
      <c r="R11" s="677">
        <f>+Inicio!D40</f>
        <v>0</v>
      </c>
      <c r="S11" s="677">
        <f>+Inicio!D41</f>
        <v>0</v>
      </c>
      <c r="T11" s="677">
        <f>+Inicio!D42</f>
        <v>0</v>
      </c>
      <c r="U11" s="677">
        <f>+K11</f>
        <v>0</v>
      </c>
      <c r="V11" s="677">
        <f t="shared" ref="V11:AD11" si="25">+L11</f>
        <v>0</v>
      </c>
      <c r="W11" s="677">
        <f t="shared" si="25"/>
        <v>0</v>
      </c>
      <c r="X11" s="677">
        <f t="shared" si="25"/>
        <v>0</v>
      </c>
      <c r="Y11" s="677">
        <f t="shared" si="25"/>
        <v>0</v>
      </c>
      <c r="Z11" s="677">
        <f t="shared" si="25"/>
        <v>0</v>
      </c>
      <c r="AA11" s="677">
        <f t="shared" si="25"/>
        <v>0</v>
      </c>
      <c r="AB11" s="677">
        <f t="shared" si="25"/>
        <v>0</v>
      </c>
      <c r="AC11" s="677">
        <f t="shared" si="25"/>
        <v>0</v>
      </c>
      <c r="AD11" s="677">
        <f t="shared" si="25"/>
        <v>0</v>
      </c>
      <c r="AE11" s="677">
        <f>+U11</f>
        <v>0</v>
      </c>
      <c r="AF11" s="677">
        <f t="shared" ref="AF11:AN11" si="26">+V11</f>
        <v>0</v>
      </c>
      <c r="AG11" s="677">
        <f t="shared" si="26"/>
        <v>0</v>
      </c>
      <c r="AH11" s="677">
        <f t="shared" si="26"/>
        <v>0</v>
      </c>
      <c r="AI11" s="677">
        <f t="shared" si="26"/>
        <v>0</v>
      </c>
      <c r="AJ11" s="677">
        <f t="shared" si="26"/>
        <v>0</v>
      </c>
      <c r="AK11" s="677">
        <f t="shared" si="26"/>
        <v>0</v>
      </c>
      <c r="AL11" s="677">
        <f t="shared" si="26"/>
        <v>0</v>
      </c>
      <c r="AM11" s="677">
        <f t="shared" si="26"/>
        <v>0</v>
      </c>
      <c r="AN11" s="677">
        <f t="shared" si="26"/>
        <v>0</v>
      </c>
      <c r="AO11" s="677">
        <f>+AE11</f>
        <v>0</v>
      </c>
      <c r="AP11" s="677">
        <f t="shared" ref="AP11:AX11" si="27">+AF11</f>
        <v>0</v>
      </c>
      <c r="AQ11" s="677">
        <f t="shared" si="27"/>
        <v>0</v>
      </c>
      <c r="AR11" s="677">
        <f t="shared" si="27"/>
        <v>0</v>
      </c>
      <c r="AS11" s="677">
        <f t="shared" si="27"/>
        <v>0</v>
      </c>
      <c r="AT11" s="677">
        <f t="shared" si="27"/>
        <v>0</v>
      </c>
      <c r="AU11" s="677">
        <f t="shared" si="27"/>
        <v>0</v>
      </c>
      <c r="AV11" s="677">
        <f t="shared" si="27"/>
        <v>0</v>
      </c>
      <c r="AW11" s="677">
        <f t="shared" si="27"/>
        <v>0</v>
      </c>
      <c r="AX11" s="677">
        <f t="shared" si="27"/>
        <v>0</v>
      </c>
      <c r="AY11" s="677">
        <f>+AO11</f>
        <v>0</v>
      </c>
      <c r="AZ11" s="677">
        <f t="shared" ref="AZ11:BH11" si="28">+AP11</f>
        <v>0</v>
      </c>
      <c r="BA11" s="677">
        <f t="shared" si="28"/>
        <v>0</v>
      </c>
      <c r="BB11" s="677">
        <f t="shared" si="28"/>
        <v>0</v>
      </c>
      <c r="BC11" s="677">
        <f t="shared" si="28"/>
        <v>0</v>
      </c>
      <c r="BD11" s="677">
        <f t="shared" si="28"/>
        <v>0</v>
      </c>
      <c r="BE11" s="677">
        <f t="shared" si="28"/>
        <v>0</v>
      </c>
      <c r="BF11" s="677">
        <f t="shared" si="28"/>
        <v>0</v>
      </c>
      <c r="BG11" s="677">
        <f t="shared" si="28"/>
        <v>0</v>
      </c>
      <c r="BH11" s="677">
        <f t="shared" si="28"/>
        <v>0</v>
      </c>
      <c r="BI11" s="677">
        <f>+AY11</f>
        <v>0</v>
      </c>
      <c r="BJ11" s="677">
        <f t="shared" ref="BJ11:BR11" si="29">+AZ11</f>
        <v>0</v>
      </c>
      <c r="BK11" s="677">
        <f t="shared" si="29"/>
        <v>0</v>
      </c>
      <c r="BL11" s="677">
        <f t="shared" si="29"/>
        <v>0</v>
      </c>
      <c r="BM11" s="677">
        <f t="shared" si="29"/>
        <v>0</v>
      </c>
      <c r="BN11" s="677">
        <f t="shared" si="29"/>
        <v>0</v>
      </c>
      <c r="BO11" s="677">
        <f t="shared" si="29"/>
        <v>0</v>
      </c>
      <c r="BP11" s="677">
        <f t="shared" si="29"/>
        <v>0</v>
      </c>
      <c r="BQ11" s="677">
        <f t="shared" si="29"/>
        <v>0</v>
      </c>
      <c r="BR11" s="677">
        <f t="shared" si="29"/>
        <v>0</v>
      </c>
      <c r="BS11" s="677">
        <f>+BI11</f>
        <v>0</v>
      </c>
      <c r="BT11" s="677">
        <f t="shared" ref="BT11:CB11" si="30">+BJ11</f>
        <v>0</v>
      </c>
      <c r="BU11" s="677">
        <f t="shared" si="30"/>
        <v>0</v>
      </c>
      <c r="BV11" s="677">
        <f t="shared" si="30"/>
        <v>0</v>
      </c>
      <c r="BW11" s="677">
        <f t="shared" si="30"/>
        <v>0</v>
      </c>
      <c r="BX11" s="677">
        <f t="shared" si="30"/>
        <v>0</v>
      </c>
      <c r="BY11" s="677">
        <f t="shared" si="30"/>
        <v>0</v>
      </c>
      <c r="BZ11" s="677">
        <f t="shared" si="30"/>
        <v>0</v>
      </c>
      <c r="CA11" s="677">
        <f t="shared" si="30"/>
        <v>0</v>
      </c>
      <c r="CB11" s="677">
        <f t="shared" si="30"/>
        <v>0</v>
      </c>
      <c r="CC11" s="677">
        <f>+BS11</f>
        <v>0</v>
      </c>
      <c r="CD11" s="677">
        <f t="shared" ref="CD11:CL11" si="31">+BT11</f>
        <v>0</v>
      </c>
      <c r="CE11" s="677">
        <f t="shared" si="31"/>
        <v>0</v>
      </c>
      <c r="CF11" s="677">
        <f t="shared" si="31"/>
        <v>0</v>
      </c>
      <c r="CG11" s="677">
        <f t="shared" si="31"/>
        <v>0</v>
      </c>
      <c r="CH11" s="677">
        <f t="shared" si="31"/>
        <v>0</v>
      </c>
      <c r="CI11" s="677">
        <f t="shared" si="31"/>
        <v>0</v>
      </c>
      <c r="CJ11" s="677">
        <f t="shared" si="31"/>
        <v>0</v>
      </c>
      <c r="CK11" s="677">
        <f t="shared" si="31"/>
        <v>0</v>
      </c>
      <c r="CL11" s="677">
        <f t="shared" si="31"/>
        <v>0</v>
      </c>
      <c r="CM11" s="677">
        <f>+CC11</f>
        <v>0</v>
      </c>
      <c r="CN11" s="677">
        <f t="shared" ref="CN11:CV11" si="32">+CD11</f>
        <v>0</v>
      </c>
      <c r="CO11" s="677">
        <f t="shared" si="32"/>
        <v>0</v>
      </c>
      <c r="CP11" s="677">
        <f t="shared" si="32"/>
        <v>0</v>
      </c>
      <c r="CQ11" s="677">
        <f t="shared" si="32"/>
        <v>0</v>
      </c>
      <c r="CR11" s="677">
        <f t="shared" si="32"/>
        <v>0</v>
      </c>
      <c r="CS11" s="677">
        <f t="shared" si="32"/>
        <v>0</v>
      </c>
      <c r="CT11" s="677">
        <f t="shared" si="32"/>
        <v>0</v>
      </c>
      <c r="CU11" s="677">
        <f t="shared" si="32"/>
        <v>0</v>
      </c>
      <c r="CV11" s="677">
        <f t="shared" si="32"/>
        <v>0</v>
      </c>
      <c r="CW11" s="677">
        <f>+CM11</f>
        <v>0</v>
      </c>
      <c r="CX11" s="677">
        <f t="shared" ref="CX11:DF11" si="33">+CN11</f>
        <v>0</v>
      </c>
      <c r="CY11" s="677">
        <f t="shared" si="33"/>
        <v>0</v>
      </c>
      <c r="CZ11" s="677">
        <f t="shared" si="33"/>
        <v>0</v>
      </c>
      <c r="DA11" s="677">
        <f t="shared" si="33"/>
        <v>0</v>
      </c>
      <c r="DB11" s="677">
        <f t="shared" si="33"/>
        <v>0</v>
      </c>
      <c r="DC11" s="677">
        <f t="shared" si="33"/>
        <v>0</v>
      </c>
      <c r="DD11" s="677">
        <f t="shared" si="33"/>
        <v>0</v>
      </c>
      <c r="DE11" s="677">
        <f t="shared" si="33"/>
        <v>0</v>
      </c>
      <c r="DF11" s="677">
        <f t="shared" si="33"/>
        <v>0</v>
      </c>
      <c r="DG11" s="677">
        <f>+CW11</f>
        <v>0</v>
      </c>
      <c r="DH11" s="677">
        <f t="shared" ref="DH11:DP11" si="34">+CX11</f>
        <v>0</v>
      </c>
      <c r="DI11" s="677">
        <f t="shared" si="34"/>
        <v>0</v>
      </c>
      <c r="DJ11" s="677">
        <f t="shared" si="34"/>
        <v>0</v>
      </c>
      <c r="DK11" s="677">
        <f t="shared" si="34"/>
        <v>0</v>
      </c>
      <c r="DL11" s="677">
        <f t="shared" si="34"/>
        <v>0</v>
      </c>
      <c r="DM11" s="677">
        <f t="shared" si="34"/>
        <v>0</v>
      </c>
      <c r="DN11" s="677">
        <f t="shared" si="34"/>
        <v>0</v>
      </c>
      <c r="DO11" s="677">
        <f t="shared" si="34"/>
        <v>0</v>
      </c>
      <c r="DP11" s="677">
        <f t="shared" si="34"/>
        <v>0</v>
      </c>
      <c r="DQ11" s="677">
        <f>+DG11</f>
        <v>0</v>
      </c>
      <c r="DR11" s="677">
        <f t="shared" ref="DR11:DZ11" si="35">+DH11</f>
        <v>0</v>
      </c>
      <c r="DS11" s="677">
        <f t="shared" si="35"/>
        <v>0</v>
      </c>
      <c r="DT11" s="677">
        <f t="shared" si="35"/>
        <v>0</v>
      </c>
      <c r="DU11" s="677">
        <f t="shared" si="35"/>
        <v>0</v>
      </c>
      <c r="DV11" s="677">
        <f t="shared" si="35"/>
        <v>0</v>
      </c>
      <c r="DW11" s="677">
        <f t="shared" si="35"/>
        <v>0</v>
      </c>
      <c r="DX11" s="677">
        <f t="shared" si="35"/>
        <v>0</v>
      </c>
      <c r="DY11" s="677">
        <f t="shared" si="35"/>
        <v>0</v>
      </c>
      <c r="DZ11" s="677">
        <f t="shared" si="35"/>
        <v>0</v>
      </c>
      <c r="EA11" s="677">
        <f>+DQ11</f>
        <v>0</v>
      </c>
      <c r="EB11" s="677">
        <f t="shared" ref="EB11:EJ11" si="36">+DR11</f>
        <v>0</v>
      </c>
      <c r="EC11" s="677">
        <f t="shared" si="36"/>
        <v>0</v>
      </c>
      <c r="ED11" s="677">
        <f t="shared" si="36"/>
        <v>0</v>
      </c>
      <c r="EE11" s="677">
        <f t="shared" si="36"/>
        <v>0</v>
      </c>
      <c r="EF11" s="677">
        <f t="shared" si="36"/>
        <v>0</v>
      </c>
      <c r="EG11" s="677">
        <f t="shared" si="36"/>
        <v>0</v>
      </c>
      <c r="EH11" s="677">
        <f t="shared" si="36"/>
        <v>0</v>
      </c>
      <c r="EI11" s="677">
        <f t="shared" si="36"/>
        <v>0</v>
      </c>
      <c r="EJ11" s="677">
        <f t="shared" si="36"/>
        <v>0</v>
      </c>
      <c r="EK11" s="677">
        <f>+EA11</f>
        <v>0</v>
      </c>
      <c r="EL11" s="677">
        <f t="shared" ref="EL11:ET11" si="37">+EB11</f>
        <v>0</v>
      </c>
      <c r="EM11" s="677">
        <f t="shared" si="37"/>
        <v>0</v>
      </c>
      <c r="EN11" s="677">
        <f t="shared" si="37"/>
        <v>0</v>
      </c>
      <c r="EO11" s="677">
        <f t="shared" si="37"/>
        <v>0</v>
      </c>
      <c r="EP11" s="677">
        <f t="shared" si="37"/>
        <v>0</v>
      </c>
      <c r="EQ11" s="677">
        <f t="shared" si="37"/>
        <v>0</v>
      </c>
      <c r="ER11" s="677">
        <f t="shared" si="37"/>
        <v>0</v>
      </c>
      <c r="ES11" s="677">
        <f t="shared" si="37"/>
        <v>0</v>
      </c>
      <c r="ET11" s="677">
        <f t="shared" si="37"/>
        <v>0</v>
      </c>
      <c r="EU11" s="677">
        <f>+EK11</f>
        <v>0</v>
      </c>
      <c r="EV11" s="677">
        <f t="shared" ref="EV11:FD11" si="38">+EL11</f>
        <v>0</v>
      </c>
      <c r="EW11" s="677">
        <f t="shared" si="38"/>
        <v>0</v>
      </c>
      <c r="EX11" s="677">
        <f t="shared" si="38"/>
        <v>0</v>
      </c>
      <c r="EY11" s="677">
        <f t="shared" si="38"/>
        <v>0</v>
      </c>
      <c r="EZ11" s="677">
        <f t="shared" si="38"/>
        <v>0</v>
      </c>
      <c r="FA11" s="677">
        <f t="shared" si="38"/>
        <v>0</v>
      </c>
      <c r="FB11" s="677">
        <f t="shared" si="38"/>
        <v>0</v>
      </c>
      <c r="FC11" s="677">
        <f t="shared" si="38"/>
        <v>0</v>
      </c>
      <c r="FD11" s="677">
        <f t="shared" si="38"/>
        <v>0</v>
      </c>
      <c r="FE11" s="677">
        <f>+EU11</f>
        <v>0</v>
      </c>
      <c r="FF11" s="677">
        <f t="shared" ref="FF11:FN11" si="39">+EV11</f>
        <v>0</v>
      </c>
      <c r="FG11" s="677">
        <f t="shared" si="39"/>
        <v>0</v>
      </c>
      <c r="FH11" s="677">
        <f t="shared" si="39"/>
        <v>0</v>
      </c>
      <c r="FI11" s="677">
        <f t="shared" si="39"/>
        <v>0</v>
      </c>
      <c r="FJ11" s="677">
        <f t="shared" si="39"/>
        <v>0</v>
      </c>
      <c r="FK11" s="677">
        <f t="shared" si="39"/>
        <v>0</v>
      </c>
      <c r="FL11" s="677">
        <f t="shared" si="39"/>
        <v>0</v>
      </c>
      <c r="FM11" s="677">
        <f t="shared" si="39"/>
        <v>0</v>
      </c>
      <c r="FN11" s="677">
        <f t="shared" si="39"/>
        <v>0</v>
      </c>
      <c r="FO11" s="677">
        <f>+FE11</f>
        <v>0</v>
      </c>
      <c r="FP11" s="677">
        <f t="shared" ref="FP11:FX11" si="40">+FF11</f>
        <v>0</v>
      </c>
      <c r="FQ11" s="677">
        <f t="shared" si="40"/>
        <v>0</v>
      </c>
      <c r="FR11" s="677">
        <f t="shared" si="40"/>
        <v>0</v>
      </c>
      <c r="FS11" s="677">
        <f t="shared" si="40"/>
        <v>0</v>
      </c>
      <c r="FT11" s="677">
        <f t="shared" si="40"/>
        <v>0</v>
      </c>
      <c r="FU11" s="677">
        <f t="shared" si="40"/>
        <v>0</v>
      </c>
      <c r="FV11" s="677">
        <f t="shared" si="40"/>
        <v>0</v>
      </c>
      <c r="FW11" s="677">
        <f t="shared" si="40"/>
        <v>0</v>
      </c>
      <c r="FX11" s="677">
        <f t="shared" si="40"/>
        <v>0</v>
      </c>
      <c r="FY11" s="677">
        <f>+FO11</f>
        <v>0</v>
      </c>
      <c r="FZ11" s="677">
        <f t="shared" ref="FZ11:GH11" si="41">+FP11</f>
        <v>0</v>
      </c>
      <c r="GA11" s="677">
        <f t="shared" si="41"/>
        <v>0</v>
      </c>
      <c r="GB11" s="677">
        <f t="shared" si="41"/>
        <v>0</v>
      </c>
      <c r="GC11" s="677">
        <f t="shared" si="41"/>
        <v>0</v>
      </c>
      <c r="GD11" s="677">
        <f t="shared" si="41"/>
        <v>0</v>
      </c>
      <c r="GE11" s="677">
        <f t="shared" si="41"/>
        <v>0</v>
      </c>
      <c r="GF11" s="677">
        <f t="shared" si="41"/>
        <v>0</v>
      </c>
      <c r="GG11" s="677">
        <f t="shared" si="41"/>
        <v>0</v>
      </c>
      <c r="GH11" s="677">
        <f t="shared" si="41"/>
        <v>0</v>
      </c>
      <c r="GI11" s="677">
        <f>+FY11</f>
        <v>0</v>
      </c>
      <c r="GJ11" s="677">
        <f t="shared" ref="GJ11:GR11" si="42">+FZ11</f>
        <v>0</v>
      </c>
      <c r="GK11" s="677">
        <f t="shared" si="42"/>
        <v>0</v>
      </c>
      <c r="GL11" s="677">
        <f t="shared" si="42"/>
        <v>0</v>
      </c>
      <c r="GM11" s="677">
        <f t="shared" si="42"/>
        <v>0</v>
      </c>
      <c r="GN11" s="677">
        <f t="shared" si="42"/>
        <v>0</v>
      </c>
      <c r="GO11" s="677">
        <f t="shared" si="42"/>
        <v>0</v>
      </c>
      <c r="GP11" s="677">
        <f t="shared" si="42"/>
        <v>0</v>
      </c>
      <c r="GQ11" s="677">
        <f t="shared" si="42"/>
        <v>0</v>
      </c>
      <c r="GR11" s="677">
        <f t="shared" si="42"/>
        <v>0</v>
      </c>
      <c r="GS11" s="677">
        <f>+GI11</f>
        <v>0</v>
      </c>
      <c r="GT11" s="677">
        <f t="shared" ref="GT11:HB11" si="43">+GJ11</f>
        <v>0</v>
      </c>
      <c r="GU11" s="677">
        <f t="shared" si="43"/>
        <v>0</v>
      </c>
      <c r="GV11" s="677">
        <f t="shared" si="43"/>
        <v>0</v>
      </c>
      <c r="GW11" s="677">
        <f t="shared" si="43"/>
        <v>0</v>
      </c>
      <c r="GX11" s="677">
        <f t="shared" si="43"/>
        <v>0</v>
      </c>
      <c r="GY11" s="677">
        <f t="shared" si="43"/>
        <v>0</v>
      </c>
      <c r="GZ11" s="677">
        <f t="shared" si="43"/>
        <v>0</v>
      </c>
      <c r="HA11" s="677">
        <f t="shared" si="43"/>
        <v>0</v>
      </c>
      <c r="HB11" s="677">
        <f t="shared" si="43"/>
        <v>0</v>
      </c>
      <c r="HC11" s="191"/>
      <c r="HD11" s="192"/>
      <c r="HE11" s="192"/>
      <c r="HF11" s="192"/>
      <c r="HG11" s="192"/>
      <c r="HH11" s="192"/>
      <c r="HI11" s="192"/>
      <c r="HJ11" s="192"/>
      <c r="HK11" s="192"/>
      <c r="HL11" s="193"/>
      <c r="HM11" s="843"/>
      <c r="HN11" s="843"/>
      <c r="HO11" s="843"/>
      <c r="HP11" s="843"/>
      <c r="HQ11" s="32"/>
      <c r="HR11" s="187"/>
      <c r="HS11" s="187"/>
      <c r="HT11" s="187"/>
      <c r="HU11" s="187"/>
      <c r="HV11" s="187"/>
      <c r="HW11" s="187"/>
      <c r="HX11" s="187"/>
      <c r="HY11" s="187"/>
      <c r="HZ11" s="187"/>
      <c r="IA11" s="187"/>
    </row>
    <row r="12" spans="1:245" s="23" customFormat="1" ht="34.9" customHeight="1">
      <c r="A12" s="156"/>
      <c r="B12" s="156"/>
      <c r="C12" s="156"/>
      <c r="D12" s="156"/>
      <c r="E12" s="156"/>
      <c r="F12" s="156"/>
      <c r="G12" s="156"/>
      <c r="H12" s="156"/>
      <c r="I12" s="156"/>
      <c r="J12" s="830"/>
      <c r="K12" s="157" t="str">
        <f>+S!K12</f>
        <v>Auto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 t="str">
        <f>+S!U12</f>
        <v>Taxi</v>
      </c>
      <c r="V12" s="157"/>
      <c r="W12" s="157"/>
      <c r="X12" s="157"/>
      <c r="Y12" s="157"/>
      <c r="Z12" s="157"/>
      <c r="AA12" s="157"/>
      <c r="AB12" s="157"/>
      <c r="AC12" s="157"/>
      <c r="AD12" s="157"/>
      <c r="AE12" s="157" t="str">
        <f>+S!AE12</f>
        <v>Omnibus</v>
      </c>
      <c r="AF12" s="157"/>
      <c r="AG12" s="157"/>
      <c r="AH12" s="157"/>
      <c r="AI12" s="157"/>
      <c r="AJ12" s="157"/>
      <c r="AK12" s="157"/>
      <c r="AL12" s="157"/>
      <c r="AM12" s="157"/>
      <c r="AN12" s="157"/>
      <c r="AO12" s="157" t="str">
        <f>+S!AO12</f>
        <v>Microbús</v>
      </c>
      <c r="AP12" s="157"/>
      <c r="AQ12" s="157"/>
      <c r="AR12" s="157"/>
      <c r="AS12" s="157"/>
      <c r="AT12" s="157"/>
      <c r="AU12" s="157"/>
      <c r="AV12" s="157"/>
      <c r="AW12" s="157"/>
      <c r="AX12" s="157"/>
      <c r="AY12" s="157" t="str">
        <f>+S!AY12</f>
        <v>Camioneta Rural</v>
      </c>
      <c r="AZ12" s="157"/>
      <c r="BA12" s="157"/>
      <c r="BB12" s="157"/>
      <c r="BC12" s="157"/>
      <c r="BD12" s="157"/>
      <c r="BE12" s="157"/>
      <c r="BF12" s="157"/>
      <c r="BG12" s="157"/>
      <c r="BH12" s="157"/>
      <c r="BI12" s="157" t="str">
        <f>+S!BI12</f>
        <v>Moto lineal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 t="str">
        <f>+S!BS12</f>
        <v>Mototaxi</v>
      </c>
      <c r="BT12" s="157"/>
      <c r="BU12" s="157"/>
      <c r="BV12" s="157"/>
      <c r="BW12" s="157"/>
      <c r="BX12" s="157"/>
      <c r="BY12" s="157"/>
      <c r="BZ12" s="157"/>
      <c r="CA12" s="157"/>
      <c r="CB12" s="157"/>
      <c r="CC12" s="157" t="str">
        <f>+S!CC12</f>
        <v>Bicicleta</v>
      </c>
      <c r="CD12" s="157"/>
      <c r="CE12" s="157"/>
      <c r="CF12" s="157"/>
      <c r="CG12" s="157"/>
      <c r="CH12" s="157"/>
      <c r="CI12" s="157"/>
      <c r="CJ12" s="157"/>
      <c r="CK12" s="157"/>
      <c r="CL12" s="157"/>
      <c r="CM12" s="157" t="str">
        <f>+S!CM12</f>
        <v>Camión</v>
      </c>
      <c r="CN12" s="157"/>
      <c r="CO12" s="157"/>
      <c r="CP12" s="157"/>
      <c r="CQ12" s="157"/>
      <c r="CR12" s="157"/>
      <c r="CS12" s="157"/>
      <c r="CT12" s="157"/>
      <c r="CU12" s="157"/>
      <c r="CV12" s="157"/>
      <c r="CW12" s="157" t="str">
        <f>+S!CW12</f>
        <v>Tráiler</v>
      </c>
      <c r="CX12" s="157"/>
      <c r="CY12" s="157"/>
      <c r="CZ12" s="157"/>
      <c r="DA12" s="157"/>
      <c r="DB12" s="157"/>
      <c r="DC12" s="157"/>
      <c r="DD12" s="157"/>
      <c r="DE12" s="157"/>
      <c r="DF12" s="157"/>
      <c r="DG12" s="157" t="str">
        <f>+V_Ma!O69</f>
        <v>Bus Interprovincial</v>
      </c>
      <c r="DH12" s="157"/>
      <c r="DI12" s="157"/>
      <c r="DJ12" s="157"/>
      <c r="DK12" s="157"/>
      <c r="DL12" s="157"/>
      <c r="DM12" s="157"/>
      <c r="DN12" s="157"/>
      <c r="DO12" s="157"/>
      <c r="DP12" s="157"/>
      <c r="DQ12" s="157" t="str">
        <f>+V_Ma!O70</f>
        <v>N</v>
      </c>
      <c r="DR12" s="157"/>
      <c r="DS12" s="157"/>
      <c r="DT12" s="157"/>
      <c r="DU12" s="157"/>
      <c r="DV12" s="157"/>
      <c r="DW12" s="157"/>
      <c r="DX12" s="157"/>
      <c r="DY12" s="157"/>
      <c r="DZ12" s="157"/>
      <c r="EA12" s="157" t="str">
        <f>+V_Ma!O71</f>
        <v>N</v>
      </c>
      <c r="EB12" s="157"/>
      <c r="EC12" s="157"/>
      <c r="ED12" s="157"/>
      <c r="EE12" s="157"/>
      <c r="EF12" s="157"/>
      <c r="EG12" s="157"/>
      <c r="EH12" s="157"/>
      <c r="EI12" s="157"/>
      <c r="EJ12" s="157"/>
      <c r="EK12" s="157" t="str">
        <f>+V_Ma!O72</f>
        <v>N</v>
      </c>
      <c r="EL12" s="157"/>
      <c r="EM12" s="157"/>
      <c r="EN12" s="157"/>
      <c r="EO12" s="157"/>
      <c r="EP12" s="157"/>
      <c r="EQ12" s="157"/>
      <c r="ER12" s="157"/>
      <c r="ES12" s="157"/>
      <c r="ET12" s="157"/>
      <c r="EU12" s="157" t="str">
        <f>+V_Ma!O73</f>
        <v>N</v>
      </c>
      <c r="EV12" s="157"/>
      <c r="EW12" s="157"/>
      <c r="EX12" s="157"/>
      <c r="EY12" s="157"/>
      <c r="EZ12" s="157"/>
      <c r="FA12" s="157"/>
      <c r="FB12" s="157"/>
      <c r="FC12" s="157"/>
      <c r="FD12" s="157"/>
      <c r="FE12" s="157" t="str">
        <f>+V_Ma!O74</f>
        <v>N</v>
      </c>
      <c r="FF12" s="157"/>
      <c r="FG12" s="157"/>
      <c r="FH12" s="157"/>
      <c r="FI12" s="157"/>
      <c r="FJ12" s="157"/>
      <c r="FK12" s="157"/>
      <c r="FL12" s="157"/>
      <c r="FM12" s="157"/>
      <c r="FN12" s="157"/>
      <c r="FO12" s="157" t="str">
        <f>+V_Ma!O75</f>
        <v>N</v>
      </c>
      <c r="FP12" s="157"/>
      <c r="FQ12" s="157"/>
      <c r="FR12" s="157"/>
      <c r="FS12" s="157"/>
      <c r="FT12" s="157"/>
      <c r="FU12" s="157"/>
      <c r="FV12" s="157"/>
      <c r="FW12" s="157"/>
      <c r="FX12" s="157"/>
      <c r="FY12" s="157" t="str">
        <f>+V_Ma!O76</f>
        <v>N</v>
      </c>
      <c r="FZ12" s="157"/>
      <c r="GA12" s="157"/>
      <c r="GB12" s="157"/>
      <c r="GC12" s="157"/>
      <c r="GD12" s="157"/>
      <c r="GE12" s="157"/>
      <c r="GF12" s="157"/>
      <c r="GG12" s="157"/>
      <c r="GH12" s="157"/>
      <c r="GI12" s="157" t="str">
        <f>+V_Ma!O77</f>
        <v>N</v>
      </c>
      <c r="GJ12" s="157"/>
      <c r="GK12" s="157"/>
      <c r="GL12" s="157"/>
      <c r="GM12" s="157"/>
      <c r="GN12" s="157"/>
      <c r="GO12" s="157"/>
      <c r="GP12" s="157"/>
      <c r="GQ12" s="157"/>
      <c r="GR12" s="157"/>
      <c r="GS12" s="157" t="str">
        <f>+V_Ma!O78</f>
        <v>N</v>
      </c>
      <c r="GT12" s="157"/>
      <c r="GU12" s="157"/>
      <c r="GV12" s="157"/>
      <c r="GW12" s="157"/>
      <c r="GX12" s="157"/>
      <c r="GY12" s="157"/>
      <c r="GZ12" s="157"/>
      <c r="HA12" s="157"/>
      <c r="HB12" s="157"/>
      <c r="HC12" s="194"/>
      <c r="HD12" s="195"/>
      <c r="HE12" s="195"/>
      <c r="HF12" s="195"/>
      <c r="HG12" s="195"/>
      <c r="HH12" s="195"/>
      <c r="HI12" s="195"/>
      <c r="HJ12" s="195"/>
      <c r="HK12" s="195"/>
      <c r="HL12" s="196"/>
      <c r="HM12" s="843"/>
      <c r="HN12" s="843"/>
      <c r="HO12" s="843"/>
      <c r="HP12" s="843"/>
      <c r="HQ12" s="88"/>
      <c r="HR12" s="187"/>
      <c r="HS12" s="187"/>
      <c r="HT12" s="187"/>
      <c r="HU12" s="187"/>
      <c r="HV12" s="187"/>
      <c r="HW12" s="187"/>
      <c r="HX12" s="187"/>
      <c r="HY12" s="187"/>
      <c r="HZ12" s="187"/>
      <c r="IA12" s="187"/>
    </row>
    <row r="13" spans="1:245" s="23" customFormat="1" ht="34.9" hidden="1" customHeight="1">
      <c r="A13" s="11"/>
      <c r="B13" s="300"/>
      <c r="C13" s="300"/>
      <c r="D13" s="300"/>
      <c r="E13" s="300"/>
      <c r="F13" s="300"/>
      <c r="G13" s="300"/>
      <c r="H13" s="300"/>
      <c r="I13" s="300"/>
      <c r="J13" s="830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843"/>
      <c r="HN13" s="843"/>
      <c r="HO13" s="843"/>
      <c r="HP13" s="843"/>
      <c r="HQ13" s="88"/>
      <c r="HR13" s="302"/>
      <c r="HS13" s="302"/>
      <c r="HT13" s="302"/>
      <c r="HU13" s="302"/>
      <c r="HV13" s="302"/>
      <c r="HW13" s="302"/>
      <c r="HX13" s="302"/>
      <c r="HY13" s="302"/>
      <c r="HZ13" s="302"/>
      <c r="IA13" s="302"/>
    </row>
    <row r="14" spans="1:245" s="23" customFormat="1" ht="34.9" hidden="1" customHeight="1">
      <c r="A14" s="11"/>
      <c r="B14" s="827" t="s">
        <v>180</v>
      </c>
      <c r="C14" s="827"/>
      <c r="D14" s="827"/>
      <c r="E14" s="827"/>
      <c r="F14" s="827" t="s">
        <v>179</v>
      </c>
      <c r="G14" s="827"/>
      <c r="H14" s="827"/>
      <c r="I14" s="828"/>
      <c r="J14" s="830"/>
      <c r="K14" s="25" t="str">
        <f>+CONCATENATE(Inicio!F33,K11,Inicio!G33)</f>
        <v>Jr. Huamachuco0Este</v>
      </c>
      <c r="L14" s="24" t="str">
        <f>+CONCATENATE(Inicio!F34,L11,Inicio!G34)</f>
        <v>Jr. Huamachuco0Este</v>
      </c>
      <c r="M14" s="24" t="str">
        <f>+CONCATENATE(Inicio!F35,M11,Inicio!G35)</f>
        <v>Jr. Huamachuco0Este</v>
      </c>
      <c r="N14" s="24" t="str">
        <f>+CONCATENATE(Inicio!F36,N11,Inicio!G36)</f>
        <v>Jr. Huamachuco0Este</v>
      </c>
      <c r="O14" s="24" t="str">
        <f>+CONCATENATE(Inicio!F37,O11,Inicio!G37)</f>
        <v>Jr. Huamachuco0Este</v>
      </c>
      <c r="P14" s="24" t="str">
        <f>+CONCATENATE(Inicio!F38,P11,Inicio!G38)</f>
        <v>Jr. Huamachuco0Este</v>
      </c>
      <c r="Q14" s="24" t="str">
        <f>+CONCATENATE(Inicio!F39,Q11,Inicio!G39)</f>
        <v>Jr. Huamachuco0Este</v>
      </c>
      <c r="R14" s="24" t="str">
        <f>+CONCATENATE(Inicio!F40,R11,Inicio!G40)</f>
        <v>Jr. Huamachuco0Este</v>
      </c>
      <c r="S14" s="24" t="str">
        <f>+CONCATENATE(Inicio!F41,S11,Inicio!G41)</f>
        <v>Jr. Huamachuco0Este</v>
      </c>
      <c r="T14" s="24" t="str">
        <f>+CONCATENATE(Inicio!F42,T11,Inicio!G42)</f>
        <v>Jr. Huamachuco0Este</v>
      </c>
      <c r="U14" s="25" t="str">
        <f>+K14</f>
        <v>Jr. Huamachuco0Este</v>
      </c>
      <c r="V14" s="24" t="str">
        <f t="shared" ref="V14:CG14" si="65">+L14</f>
        <v>Jr. Huamachuco0Este</v>
      </c>
      <c r="W14" s="24" t="str">
        <f t="shared" si="65"/>
        <v>Jr. Huamachuco0Este</v>
      </c>
      <c r="X14" s="24" t="str">
        <f t="shared" si="65"/>
        <v>Jr. Huamachuco0Este</v>
      </c>
      <c r="Y14" s="24" t="str">
        <f t="shared" si="65"/>
        <v>Jr. Huamachuco0Este</v>
      </c>
      <c r="Z14" s="24" t="str">
        <f t="shared" si="65"/>
        <v>Jr. Huamachuco0Este</v>
      </c>
      <c r="AA14" s="24" t="str">
        <f t="shared" si="65"/>
        <v>Jr. Huamachuco0Este</v>
      </c>
      <c r="AB14" s="24" t="str">
        <f t="shared" si="65"/>
        <v>Jr. Huamachuco0Este</v>
      </c>
      <c r="AC14" s="24" t="str">
        <f t="shared" si="65"/>
        <v>Jr. Huamachuco0Este</v>
      </c>
      <c r="AD14" s="24" t="str">
        <f t="shared" si="65"/>
        <v>Jr. Huamachuco0Este</v>
      </c>
      <c r="AE14" s="25" t="str">
        <f t="shared" si="65"/>
        <v>Jr. Huamachuco0Este</v>
      </c>
      <c r="AF14" s="24" t="str">
        <f t="shared" si="65"/>
        <v>Jr. Huamachuco0Este</v>
      </c>
      <c r="AG14" s="24" t="str">
        <f t="shared" si="65"/>
        <v>Jr. Huamachuco0Este</v>
      </c>
      <c r="AH14" s="24" t="str">
        <f t="shared" si="65"/>
        <v>Jr. Huamachuco0Este</v>
      </c>
      <c r="AI14" s="24" t="str">
        <f t="shared" si="65"/>
        <v>Jr. Huamachuco0Este</v>
      </c>
      <c r="AJ14" s="24" t="str">
        <f t="shared" si="65"/>
        <v>Jr. Huamachuco0Este</v>
      </c>
      <c r="AK14" s="24" t="str">
        <f t="shared" si="65"/>
        <v>Jr. Huamachuco0Este</v>
      </c>
      <c r="AL14" s="24" t="str">
        <f t="shared" si="65"/>
        <v>Jr. Huamachuco0Este</v>
      </c>
      <c r="AM14" s="24" t="str">
        <f t="shared" si="65"/>
        <v>Jr. Huamachuco0Este</v>
      </c>
      <c r="AN14" s="24" t="str">
        <f t="shared" si="65"/>
        <v>Jr. Huamachuco0Este</v>
      </c>
      <c r="AO14" s="25" t="str">
        <f t="shared" si="65"/>
        <v>Jr. Huamachuco0Este</v>
      </c>
      <c r="AP14" s="24" t="str">
        <f t="shared" si="65"/>
        <v>Jr. Huamachuco0Este</v>
      </c>
      <c r="AQ14" s="24" t="str">
        <f t="shared" si="65"/>
        <v>Jr. Huamachuco0Este</v>
      </c>
      <c r="AR14" s="24" t="str">
        <f t="shared" si="65"/>
        <v>Jr. Huamachuco0Este</v>
      </c>
      <c r="AS14" s="24" t="str">
        <f t="shared" si="65"/>
        <v>Jr. Huamachuco0Este</v>
      </c>
      <c r="AT14" s="24" t="str">
        <f t="shared" si="65"/>
        <v>Jr. Huamachuco0Este</v>
      </c>
      <c r="AU14" s="24" t="str">
        <f t="shared" si="65"/>
        <v>Jr. Huamachuco0Este</v>
      </c>
      <c r="AV14" s="24" t="str">
        <f t="shared" si="65"/>
        <v>Jr. Huamachuco0Este</v>
      </c>
      <c r="AW14" s="24" t="str">
        <f t="shared" si="65"/>
        <v>Jr. Huamachuco0Este</v>
      </c>
      <c r="AX14" s="24" t="str">
        <f t="shared" si="65"/>
        <v>Jr. Huamachuco0Este</v>
      </c>
      <c r="AY14" s="25" t="str">
        <f t="shared" si="65"/>
        <v>Jr. Huamachuco0Este</v>
      </c>
      <c r="AZ14" s="24" t="str">
        <f t="shared" si="65"/>
        <v>Jr. Huamachuco0Este</v>
      </c>
      <c r="BA14" s="24" t="str">
        <f t="shared" si="65"/>
        <v>Jr. Huamachuco0Este</v>
      </c>
      <c r="BB14" s="24" t="str">
        <f t="shared" si="65"/>
        <v>Jr. Huamachuco0Este</v>
      </c>
      <c r="BC14" s="24" t="str">
        <f t="shared" si="65"/>
        <v>Jr. Huamachuco0Este</v>
      </c>
      <c r="BD14" s="24" t="str">
        <f t="shared" si="65"/>
        <v>Jr. Huamachuco0Este</v>
      </c>
      <c r="BE14" s="24" t="str">
        <f t="shared" si="65"/>
        <v>Jr. Huamachuco0Este</v>
      </c>
      <c r="BF14" s="24" t="str">
        <f t="shared" si="65"/>
        <v>Jr. Huamachuco0Este</v>
      </c>
      <c r="BG14" s="24" t="str">
        <f t="shared" si="65"/>
        <v>Jr. Huamachuco0Este</v>
      </c>
      <c r="BH14" s="24" t="str">
        <f t="shared" si="65"/>
        <v>Jr. Huamachuco0Este</v>
      </c>
      <c r="BI14" s="25" t="str">
        <f t="shared" si="65"/>
        <v>Jr. Huamachuco0Este</v>
      </c>
      <c r="BJ14" s="24" t="str">
        <f t="shared" si="65"/>
        <v>Jr. Huamachuco0Este</v>
      </c>
      <c r="BK14" s="24" t="str">
        <f t="shared" si="65"/>
        <v>Jr. Huamachuco0Este</v>
      </c>
      <c r="BL14" s="24" t="str">
        <f t="shared" si="65"/>
        <v>Jr. Huamachuco0Este</v>
      </c>
      <c r="BM14" s="24" t="str">
        <f t="shared" si="65"/>
        <v>Jr. Huamachuco0Este</v>
      </c>
      <c r="BN14" s="24" t="str">
        <f t="shared" si="65"/>
        <v>Jr. Huamachuco0Este</v>
      </c>
      <c r="BO14" s="24" t="str">
        <f t="shared" si="65"/>
        <v>Jr. Huamachuco0Este</v>
      </c>
      <c r="BP14" s="24" t="str">
        <f t="shared" si="65"/>
        <v>Jr. Huamachuco0Este</v>
      </c>
      <c r="BQ14" s="24" t="str">
        <f t="shared" si="65"/>
        <v>Jr. Huamachuco0Este</v>
      </c>
      <c r="BR14" s="24" t="str">
        <f t="shared" si="65"/>
        <v>Jr. Huamachuco0Este</v>
      </c>
      <c r="BS14" s="25" t="str">
        <f t="shared" si="65"/>
        <v>Jr. Huamachuco0Este</v>
      </c>
      <c r="BT14" s="24" t="str">
        <f t="shared" si="65"/>
        <v>Jr. Huamachuco0Este</v>
      </c>
      <c r="BU14" s="24" t="str">
        <f t="shared" si="65"/>
        <v>Jr. Huamachuco0Este</v>
      </c>
      <c r="BV14" s="24" t="str">
        <f t="shared" si="65"/>
        <v>Jr. Huamachuco0Este</v>
      </c>
      <c r="BW14" s="24" t="str">
        <f t="shared" si="65"/>
        <v>Jr. Huamachuco0Este</v>
      </c>
      <c r="BX14" s="24" t="str">
        <f t="shared" si="65"/>
        <v>Jr. Huamachuco0Este</v>
      </c>
      <c r="BY14" s="24" t="str">
        <f t="shared" si="65"/>
        <v>Jr. Huamachuco0Este</v>
      </c>
      <c r="BZ14" s="24" t="str">
        <f t="shared" si="65"/>
        <v>Jr. Huamachuco0Este</v>
      </c>
      <c r="CA14" s="24" t="str">
        <f t="shared" si="65"/>
        <v>Jr. Huamachuco0Este</v>
      </c>
      <c r="CB14" s="24" t="str">
        <f t="shared" si="65"/>
        <v>Jr. Huamachuco0Este</v>
      </c>
      <c r="CC14" s="25" t="str">
        <f t="shared" si="65"/>
        <v>Jr. Huamachuco0Este</v>
      </c>
      <c r="CD14" s="24" t="str">
        <f t="shared" si="65"/>
        <v>Jr. Huamachuco0Este</v>
      </c>
      <c r="CE14" s="24" t="str">
        <f t="shared" si="65"/>
        <v>Jr. Huamachuco0Este</v>
      </c>
      <c r="CF14" s="24" t="str">
        <f t="shared" si="65"/>
        <v>Jr. Huamachuco0Este</v>
      </c>
      <c r="CG14" s="24" t="str">
        <f t="shared" si="65"/>
        <v>Jr. Huamachuco0Este</v>
      </c>
      <c r="CH14" s="24" t="str">
        <f t="shared" ref="CH14:ES14" si="66">+BX14</f>
        <v>Jr. Huamachuco0Este</v>
      </c>
      <c r="CI14" s="24" t="str">
        <f t="shared" si="66"/>
        <v>Jr. Huamachuco0Este</v>
      </c>
      <c r="CJ14" s="24" t="str">
        <f t="shared" si="66"/>
        <v>Jr. Huamachuco0Este</v>
      </c>
      <c r="CK14" s="24" t="str">
        <f t="shared" si="66"/>
        <v>Jr. Huamachuco0Este</v>
      </c>
      <c r="CL14" s="24" t="str">
        <f t="shared" si="66"/>
        <v>Jr. Huamachuco0Este</v>
      </c>
      <c r="CM14" s="25" t="str">
        <f t="shared" si="66"/>
        <v>Jr. Huamachuco0Este</v>
      </c>
      <c r="CN14" s="24" t="str">
        <f t="shared" si="66"/>
        <v>Jr. Huamachuco0Este</v>
      </c>
      <c r="CO14" s="24" t="str">
        <f t="shared" si="66"/>
        <v>Jr. Huamachuco0Este</v>
      </c>
      <c r="CP14" s="24" t="str">
        <f t="shared" si="66"/>
        <v>Jr. Huamachuco0Este</v>
      </c>
      <c r="CQ14" s="24" t="str">
        <f t="shared" si="66"/>
        <v>Jr. Huamachuco0Este</v>
      </c>
      <c r="CR14" s="24" t="str">
        <f t="shared" si="66"/>
        <v>Jr. Huamachuco0Este</v>
      </c>
      <c r="CS14" s="24" t="str">
        <f t="shared" si="66"/>
        <v>Jr. Huamachuco0Este</v>
      </c>
      <c r="CT14" s="24" t="str">
        <f t="shared" si="66"/>
        <v>Jr. Huamachuco0Este</v>
      </c>
      <c r="CU14" s="24" t="str">
        <f t="shared" si="66"/>
        <v>Jr. Huamachuco0Este</v>
      </c>
      <c r="CV14" s="24" t="str">
        <f t="shared" si="66"/>
        <v>Jr. Huamachuco0Este</v>
      </c>
      <c r="CW14" s="25" t="str">
        <f t="shared" si="66"/>
        <v>Jr. Huamachuco0Este</v>
      </c>
      <c r="CX14" s="24" t="str">
        <f t="shared" si="66"/>
        <v>Jr. Huamachuco0Este</v>
      </c>
      <c r="CY14" s="24" t="str">
        <f t="shared" si="66"/>
        <v>Jr. Huamachuco0Este</v>
      </c>
      <c r="CZ14" s="24" t="str">
        <f t="shared" si="66"/>
        <v>Jr. Huamachuco0Este</v>
      </c>
      <c r="DA14" s="24" t="str">
        <f t="shared" si="66"/>
        <v>Jr. Huamachuco0Este</v>
      </c>
      <c r="DB14" s="24" t="str">
        <f t="shared" si="66"/>
        <v>Jr. Huamachuco0Este</v>
      </c>
      <c r="DC14" s="24" t="str">
        <f t="shared" si="66"/>
        <v>Jr. Huamachuco0Este</v>
      </c>
      <c r="DD14" s="24" t="str">
        <f t="shared" si="66"/>
        <v>Jr. Huamachuco0Este</v>
      </c>
      <c r="DE14" s="24" t="str">
        <f t="shared" si="66"/>
        <v>Jr. Huamachuco0Este</v>
      </c>
      <c r="DF14" s="24" t="str">
        <f t="shared" si="66"/>
        <v>Jr. Huamachuco0Este</v>
      </c>
      <c r="DG14" s="25" t="str">
        <f t="shared" si="66"/>
        <v>Jr. Huamachuco0Este</v>
      </c>
      <c r="DH14" s="24" t="str">
        <f t="shared" si="66"/>
        <v>Jr. Huamachuco0Este</v>
      </c>
      <c r="DI14" s="24" t="str">
        <f t="shared" si="66"/>
        <v>Jr. Huamachuco0Este</v>
      </c>
      <c r="DJ14" s="24" t="str">
        <f t="shared" si="66"/>
        <v>Jr. Huamachuco0Este</v>
      </c>
      <c r="DK14" s="24" t="str">
        <f t="shared" si="66"/>
        <v>Jr. Huamachuco0Este</v>
      </c>
      <c r="DL14" s="24" t="str">
        <f t="shared" si="66"/>
        <v>Jr. Huamachuco0Este</v>
      </c>
      <c r="DM14" s="24" t="str">
        <f t="shared" si="66"/>
        <v>Jr. Huamachuco0Este</v>
      </c>
      <c r="DN14" s="24" t="str">
        <f t="shared" si="66"/>
        <v>Jr. Huamachuco0Este</v>
      </c>
      <c r="DO14" s="24" t="str">
        <f t="shared" si="66"/>
        <v>Jr. Huamachuco0Este</v>
      </c>
      <c r="DP14" s="24" t="str">
        <f t="shared" si="66"/>
        <v>Jr. Huamachuco0Este</v>
      </c>
      <c r="DQ14" s="25" t="str">
        <f t="shared" si="66"/>
        <v>Jr. Huamachuco0Este</v>
      </c>
      <c r="DR14" s="24" t="str">
        <f t="shared" si="66"/>
        <v>Jr. Huamachuco0Este</v>
      </c>
      <c r="DS14" s="24" t="str">
        <f t="shared" si="66"/>
        <v>Jr. Huamachuco0Este</v>
      </c>
      <c r="DT14" s="24" t="str">
        <f t="shared" si="66"/>
        <v>Jr. Huamachuco0Este</v>
      </c>
      <c r="DU14" s="24" t="str">
        <f t="shared" si="66"/>
        <v>Jr. Huamachuco0Este</v>
      </c>
      <c r="DV14" s="24" t="str">
        <f t="shared" si="66"/>
        <v>Jr. Huamachuco0Este</v>
      </c>
      <c r="DW14" s="24" t="str">
        <f t="shared" si="66"/>
        <v>Jr. Huamachuco0Este</v>
      </c>
      <c r="DX14" s="24" t="str">
        <f t="shared" si="66"/>
        <v>Jr. Huamachuco0Este</v>
      </c>
      <c r="DY14" s="24" t="str">
        <f t="shared" si="66"/>
        <v>Jr. Huamachuco0Este</v>
      </c>
      <c r="DZ14" s="24" t="str">
        <f t="shared" si="66"/>
        <v>Jr. Huamachuco0Este</v>
      </c>
      <c r="EA14" s="25" t="str">
        <f t="shared" si="66"/>
        <v>Jr. Huamachuco0Este</v>
      </c>
      <c r="EB14" s="24" t="str">
        <f t="shared" si="66"/>
        <v>Jr. Huamachuco0Este</v>
      </c>
      <c r="EC14" s="24" t="str">
        <f t="shared" si="66"/>
        <v>Jr. Huamachuco0Este</v>
      </c>
      <c r="ED14" s="24" t="str">
        <f t="shared" si="66"/>
        <v>Jr. Huamachuco0Este</v>
      </c>
      <c r="EE14" s="24" t="str">
        <f t="shared" si="66"/>
        <v>Jr. Huamachuco0Este</v>
      </c>
      <c r="EF14" s="24" t="str">
        <f t="shared" si="66"/>
        <v>Jr. Huamachuco0Este</v>
      </c>
      <c r="EG14" s="24" t="str">
        <f t="shared" si="66"/>
        <v>Jr. Huamachuco0Este</v>
      </c>
      <c r="EH14" s="24" t="str">
        <f t="shared" si="66"/>
        <v>Jr. Huamachuco0Este</v>
      </c>
      <c r="EI14" s="24" t="str">
        <f t="shared" si="66"/>
        <v>Jr. Huamachuco0Este</v>
      </c>
      <c r="EJ14" s="24" t="str">
        <f t="shared" si="66"/>
        <v>Jr. Huamachuco0Este</v>
      </c>
      <c r="EK14" s="25" t="str">
        <f t="shared" si="66"/>
        <v>Jr. Huamachuco0Este</v>
      </c>
      <c r="EL14" s="24" t="str">
        <f t="shared" si="66"/>
        <v>Jr. Huamachuco0Este</v>
      </c>
      <c r="EM14" s="24" t="str">
        <f t="shared" si="66"/>
        <v>Jr. Huamachuco0Este</v>
      </c>
      <c r="EN14" s="24" t="str">
        <f t="shared" si="66"/>
        <v>Jr. Huamachuco0Este</v>
      </c>
      <c r="EO14" s="24" t="str">
        <f t="shared" si="66"/>
        <v>Jr. Huamachuco0Este</v>
      </c>
      <c r="EP14" s="24" t="str">
        <f t="shared" si="66"/>
        <v>Jr. Huamachuco0Este</v>
      </c>
      <c r="EQ14" s="24" t="str">
        <f t="shared" si="66"/>
        <v>Jr. Huamachuco0Este</v>
      </c>
      <c r="ER14" s="24" t="str">
        <f t="shared" si="66"/>
        <v>Jr. Huamachuco0Este</v>
      </c>
      <c r="ES14" s="24" t="str">
        <f t="shared" si="66"/>
        <v>Jr. Huamachuco0Este</v>
      </c>
      <c r="ET14" s="24" t="str">
        <f t="shared" ref="ET14:HB14" si="67">+EJ14</f>
        <v>Jr. Huamachuco0Este</v>
      </c>
      <c r="EU14" s="25" t="str">
        <f t="shared" si="67"/>
        <v>Jr. Huamachuco0Este</v>
      </c>
      <c r="EV14" s="24" t="str">
        <f t="shared" si="67"/>
        <v>Jr. Huamachuco0Este</v>
      </c>
      <c r="EW14" s="24" t="str">
        <f t="shared" si="67"/>
        <v>Jr. Huamachuco0Este</v>
      </c>
      <c r="EX14" s="24" t="str">
        <f t="shared" si="67"/>
        <v>Jr. Huamachuco0Este</v>
      </c>
      <c r="EY14" s="24" t="str">
        <f t="shared" si="67"/>
        <v>Jr. Huamachuco0Este</v>
      </c>
      <c r="EZ14" s="24" t="str">
        <f t="shared" si="67"/>
        <v>Jr. Huamachuco0Este</v>
      </c>
      <c r="FA14" s="24" t="str">
        <f t="shared" si="67"/>
        <v>Jr. Huamachuco0Este</v>
      </c>
      <c r="FB14" s="24" t="str">
        <f t="shared" si="67"/>
        <v>Jr. Huamachuco0Este</v>
      </c>
      <c r="FC14" s="24" t="str">
        <f t="shared" si="67"/>
        <v>Jr. Huamachuco0Este</v>
      </c>
      <c r="FD14" s="24" t="str">
        <f t="shared" si="67"/>
        <v>Jr. Huamachuco0Este</v>
      </c>
      <c r="FE14" s="25" t="str">
        <f t="shared" si="67"/>
        <v>Jr. Huamachuco0Este</v>
      </c>
      <c r="FF14" s="24" t="str">
        <f t="shared" si="67"/>
        <v>Jr. Huamachuco0Este</v>
      </c>
      <c r="FG14" s="24" t="str">
        <f t="shared" si="67"/>
        <v>Jr. Huamachuco0Este</v>
      </c>
      <c r="FH14" s="24" t="str">
        <f t="shared" si="67"/>
        <v>Jr. Huamachuco0Este</v>
      </c>
      <c r="FI14" s="24" t="str">
        <f t="shared" si="67"/>
        <v>Jr. Huamachuco0Este</v>
      </c>
      <c r="FJ14" s="24" t="str">
        <f t="shared" si="67"/>
        <v>Jr. Huamachuco0Este</v>
      </c>
      <c r="FK14" s="24" t="str">
        <f t="shared" si="67"/>
        <v>Jr. Huamachuco0Este</v>
      </c>
      <c r="FL14" s="24" t="str">
        <f t="shared" si="67"/>
        <v>Jr. Huamachuco0Este</v>
      </c>
      <c r="FM14" s="24" t="str">
        <f t="shared" si="67"/>
        <v>Jr. Huamachuco0Este</v>
      </c>
      <c r="FN14" s="24" t="str">
        <f t="shared" si="67"/>
        <v>Jr. Huamachuco0Este</v>
      </c>
      <c r="FO14" s="25" t="str">
        <f t="shared" si="67"/>
        <v>Jr. Huamachuco0Este</v>
      </c>
      <c r="FP14" s="24" t="str">
        <f t="shared" si="67"/>
        <v>Jr. Huamachuco0Este</v>
      </c>
      <c r="FQ14" s="24" t="str">
        <f t="shared" si="67"/>
        <v>Jr. Huamachuco0Este</v>
      </c>
      <c r="FR14" s="24" t="str">
        <f t="shared" si="67"/>
        <v>Jr. Huamachuco0Este</v>
      </c>
      <c r="FS14" s="24" t="str">
        <f t="shared" si="67"/>
        <v>Jr. Huamachuco0Este</v>
      </c>
      <c r="FT14" s="24" t="str">
        <f t="shared" si="67"/>
        <v>Jr. Huamachuco0Este</v>
      </c>
      <c r="FU14" s="24" t="str">
        <f t="shared" si="67"/>
        <v>Jr. Huamachuco0Este</v>
      </c>
      <c r="FV14" s="24" t="str">
        <f t="shared" si="67"/>
        <v>Jr. Huamachuco0Este</v>
      </c>
      <c r="FW14" s="24" t="str">
        <f t="shared" si="67"/>
        <v>Jr. Huamachuco0Este</v>
      </c>
      <c r="FX14" s="24" t="str">
        <f t="shared" si="67"/>
        <v>Jr. Huamachuco0Este</v>
      </c>
      <c r="FY14" s="25" t="str">
        <f t="shared" si="67"/>
        <v>Jr. Huamachuco0Este</v>
      </c>
      <c r="FZ14" s="24" t="str">
        <f t="shared" si="67"/>
        <v>Jr. Huamachuco0Este</v>
      </c>
      <c r="GA14" s="24" t="str">
        <f t="shared" si="67"/>
        <v>Jr. Huamachuco0Este</v>
      </c>
      <c r="GB14" s="24" t="str">
        <f t="shared" si="67"/>
        <v>Jr. Huamachuco0Este</v>
      </c>
      <c r="GC14" s="24" t="str">
        <f t="shared" si="67"/>
        <v>Jr. Huamachuco0Este</v>
      </c>
      <c r="GD14" s="24" t="str">
        <f t="shared" si="67"/>
        <v>Jr. Huamachuco0Este</v>
      </c>
      <c r="GE14" s="24" t="str">
        <f t="shared" si="67"/>
        <v>Jr. Huamachuco0Este</v>
      </c>
      <c r="GF14" s="24" t="str">
        <f t="shared" si="67"/>
        <v>Jr. Huamachuco0Este</v>
      </c>
      <c r="GG14" s="24" t="str">
        <f t="shared" si="67"/>
        <v>Jr. Huamachuco0Este</v>
      </c>
      <c r="GH14" s="24" t="str">
        <f t="shared" si="67"/>
        <v>Jr. Huamachuco0Este</v>
      </c>
      <c r="GI14" s="25" t="str">
        <f t="shared" si="67"/>
        <v>Jr. Huamachuco0Este</v>
      </c>
      <c r="GJ14" s="24" t="str">
        <f t="shared" si="67"/>
        <v>Jr. Huamachuco0Este</v>
      </c>
      <c r="GK14" s="24" t="str">
        <f t="shared" si="67"/>
        <v>Jr. Huamachuco0Este</v>
      </c>
      <c r="GL14" s="24" t="str">
        <f t="shared" si="67"/>
        <v>Jr. Huamachuco0Este</v>
      </c>
      <c r="GM14" s="24" t="str">
        <f t="shared" si="67"/>
        <v>Jr. Huamachuco0Este</v>
      </c>
      <c r="GN14" s="24" t="str">
        <f t="shared" si="67"/>
        <v>Jr. Huamachuco0Este</v>
      </c>
      <c r="GO14" s="24" t="str">
        <f t="shared" si="67"/>
        <v>Jr. Huamachuco0Este</v>
      </c>
      <c r="GP14" s="24" t="str">
        <f t="shared" si="67"/>
        <v>Jr. Huamachuco0Este</v>
      </c>
      <c r="GQ14" s="24" t="str">
        <f t="shared" si="67"/>
        <v>Jr. Huamachuco0Este</v>
      </c>
      <c r="GR14" s="24" t="str">
        <f t="shared" si="67"/>
        <v>Jr. Huamachuco0Este</v>
      </c>
      <c r="GS14" s="25" t="str">
        <f t="shared" si="67"/>
        <v>Jr. Huamachuco0Este</v>
      </c>
      <c r="GT14" s="24" t="str">
        <f t="shared" si="67"/>
        <v>Jr. Huamachuco0Este</v>
      </c>
      <c r="GU14" s="24" t="str">
        <f t="shared" si="67"/>
        <v>Jr. Huamachuco0Este</v>
      </c>
      <c r="GV14" s="24" t="str">
        <f t="shared" si="67"/>
        <v>Jr. Huamachuco0Este</v>
      </c>
      <c r="GW14" s="24" t="str">
        <f t="shared" si="67"/>
        <v>Jr. Huamachuco0Este</v>
      </c>
      <c r="GX14" s="24" t="str">
        <f t="shared" si="67"/>
        <v>Jr. Huamachuco0Este</v>
      </c>
      <c r="GY14" s="24" t="str">
        <f t="shared" si="67"/>
        <v>Jr. Huamachuco0Este</v>
      </c>
      <c r="GZ14" s="24" t="str">
        <f t="shared" si="67"/>
        <v>Jr. Huamachuco0Este</v>
      </c>
      <c r="HA14" s="24" t="str">
        <f t="shared" si="67"/>
        <v>Jr. Huamachuco0Este</v>
      </c>
      <c r="HB14" s="24" t="str">
        <f t="shared" si="67"/>
        <v>Jr. Huamachuco0Este</v>
      </c>
      <c r="HC14" s="16" t="str">
        <f t="shared" si="64"/>
        <v>Jr. Huamachuco0Este</v>
      </c>
      <c r="HD14" s="16" t="str">
        <f t="shared" si="64"/>
        <v>Jr. Huamachuco0Este</v>
      </c>
      <c r="HE14" s="16" t="str">
        <f t="shared" si="64"/>
        <v>Jr. Huamachuco0Este</v>
      </c>
      <c r="HF14" s="16" t="str">
        <f t="shared" si="64"/>
        <v>Jr. Huamachuco0Este</v>
      </c>
      <c r="HG14" s="16" t="str">
        <f t="shared" si="64"/>
        <v>Jr. Huamachuco0Este</v>
      </c>
      <c r="HH14" s="16" t="str">
        <f t="shared" si="64"/>
        <v>Jr. Huamachuco0Este</v>
      </c>
      <c r="HI14" s="16" t="str">
        <f t="shared" si="64"/>
        <v>Jr. Huamachuco0Este</v>
      </c>
      <c r="HJ14" s="16" t="str">
        <f t="shared" si="64"/>
        <v>Jr. Huamachuco0Este</v>
      </c>
      <c r="HK14" s="16" t="str">
        <f t="shared" si="64"/>
        <v>Jr. Huamachuco0Este</v>
      </c>
      <c r="HL14" s="16" t="str">
        <f t="shared" si="64"/>
        <v>Jr. Huamachuco0Este</v>
      </c>
      <c r="HM14" s="843"/>
      <c r="HN14" s="843"/>
      <c r="HO14" s="843"/>
      <c r="HP14" s="843"/>
      <c r="HQ14" s="88"/>
      <c r="HR14" s="302"/>
      <c r="HS14" s="302"/>
      <c r="HT14" s="302"/>
      <c r="HU14" s="302"/>
      <c r="HV14" s="302"/>
      <c r="HW14" s="302"/>
      <c r="HX14" s="302"/>
      <c r="HY14" s="302"/>
      <c r="HZ14" s="302"/>
      <c r="IA14" s="302"/>
    </row>
    <row r="15" spans="1:245" s="23" customFormat="1" ht="34.9" customHeight="1">
      <c r="A15" s="17"/>
      <c r="B15" s="303" t="s">
        <v>143</v>
      </c>
      <c r="C15" s="303" t="s">
        <v>144</v>
      </c>
      <c r="D15" s="303" t="s">
        <v>145</v>
      </c>
      <c r="E15" s="303" t="s">
        <v>141</v>
      </c>
      <c r="F15" s="303" t="s">
        <v>143</v>
      </c>
      <c r="G15" s="303" t="s">
        <v>144</v>
      </c>
      <c r="H15" s="303" t="s">
        <v>145</v>
      </c>
      <c r="I15" s="304" t="s">
        <v>141</v>
      </c>
      <c r="J15" s="830"/>
      <c r="K15" s="21" t="str">
        <f>+IF(Inicio!E33="","M",Inicio!E33)</f>
        <v>M</v>
      </c>
      <c r="L15" s="21" t="str">
        <f>IF(Inicio!E34="","M",Inicio!E34)</f>
        <v>M</v>
      </c>
      <c r="M15" s="21" t="str">
        <f>IF(Inicio!E35="","M",Inicio!E35)</f>
        <v>M</v>
      </c>
      <c r="N15" s="21" t="str">
        <f>+IF(Inicio!E36="","M",Inicio!E36)</f>
        <v>M</v>
      </c>
      <c r="O15" s="21" t="str">
        <f>IF(Inicio!E37="","M",Inicio!E37)</f>
        <v>M</v>
      </c>
      <c r="P15" s="21" t="str">
        <f>+IF(Inicio!E38="","M",Inicio!E38)</f>
        <v>M</v>
      </c>
      <c r="Q15" s="21" t="str">
        <f>IF(Inicio!E39="","M",Inicio!E39)</f>
        <v>M</v>
      </c>
      <c r="R15" s="21" t="str">
        <f>IF(Inicio!E40="","M",Inicio!E40)</f>
        <v>M</v>
      </c>
      <c r="S15" s="21" t="str">
        <f>+IF(Inicio!E41="","M",Inicio!E41)</f>
        <v>M</v>
      </c>
      <c r="T15" s="21" t="str">
        <f>+IF(Inicio!E42="","M",Inicio!E42)</f>
        <v>M</v>
      </c>
      <c r="U15" s="21" t="str">
        <f>+K15</f>
        <v>M</v>
      </c>
      <c r="V15" s="21" t="str">
        <f t="shared" ref="V15:CG15" si="68">+L15</f>
        <v>M</v>
      </c>
      <c r="W15" s="21" t="str">
        <f t="shared" si="68"/>
        <v>M</v>
      </c>
      <c r="X15" s="21" t="str">
        <f t="shared" si="68"/>
        <v>M</v>
      </c>
      <c r="Y15" s="21" t="str">
        <f t="shared" si="68"/>
        <v>M</v>
      </c>
      <c r="Z15" s="21" t="str">
        <f t="shared" si="68"/>
        <v>M</v>
      </c>
      <c r="AA15" s="21" t="str">
        <f t="shared" si="68"/>
        <v>M</v>
      </c>
      <c r="AB15" s="21" t="str">
        <f t="shared" si="68"/>
        <v>M</v>
      </c>
      <c r="AC15" s="21" t="str">
        <f t="shared" si="68"/>
        <v>M</v>
      </c>
      <c r="AD15" s="21" t="str">
        <f t="shared" si="68"/>
        <v>M</v>
      </c>
      <c r="AE15" s="21" t="str">
        <f t="shared" si="68"/>
        <v>M</v>
      </c>
      <c r="AF15" s="21" t="str">
        <f t="shared" si="68"/>
        <v>M</v>
      </c>
      <c r="AG15" s="21" t="str">
        <f t="shared" si="68"/>
        <v>M</v>
      </c>
      <c r="AH15" s="21" t="str">
        <f t="shared" si="68"/>
        <v>M</v>
      </c>
      <c r="AI15" s="21" t="str">
        <f t="shared" si="68"/>
        <v>M</v>
      </c>
      <c r="AJ15" s="21" t="str">
        <f t="shared" si="68"/>
        <v>M</v>
      </c>
      <c r="AK15" s="21" t="str">
        <f t="shared" si="68"/>
        <v>M</v>
      </c>
      <c r="AL15" s="21" t="str">
        <f t="shared" si="68"/>
        <v>M</v>
      </c>
      <c r="AM15" s="21" t="str">
        <f t="shared" si="68"/>
        <v>M</v>
      </c>
      <c r="AN15" s="21" t="str">
        <f t="shared" si="68"/>
        <v>M</v>
      </c>
      <c r="AO15" s="21" t="str">
        <f t="shared" si="68"/>
        <v>M</v>
      </c>
      <c r="AP15" s="21" t="str">
        <f t="shared" si="68"/>
        <v>M</v>
      </c>
      <c r="AQ15" s="21" t="str">
        <f t="shared" si="68"/>
        <v>M</v>
      </c>
      <c r="AR15" s="21" t="str">
        <f t="shared" si="68"/>
        <v>M</v>
      </c>
      <c r="AS15" s="21" t="str">
        <f t="shared" si="68"/>
        <v>M</v>
      </c>
      <c r="AT15" s="21" t="str">
        <f t="shared" si="68"/>
        <v>M</v>
      </c>
      <c r="AU15" s="21" t="str">
        <f t="shared" si="68"/>
        <v>M</v>
      </c>
      <c r="AV15" s="21" t="str">
        <f t="shared" si="68"/>
        <v>M</v>
      </c>
      <c r="AW15" s="21" t="str">
        <f t="shared" si="68"/>
        <v>M</v>
      </c>
      <c r="AX15" s="21" t="str">
        <f t="shared" si="68"/>
        <v>M</v>
      </c>
      <c r="AY15" s="21" t="str">
        <f t="shared" si="68"/>
        <v>M</v>
      </c>
      <c r="AZ15" s="21" t="str">
        <f t="shared" si="68"/>
        <v>M</v>
      </c>
      <c r="BA15" s="21" t="str">
        <f t="shared" si="68"/>
        <v>M</v>
      </c>
      <c r="BB15" s="21" t="str">
        <f t="shared" si="68"/>
        <v>M</v>
      </c>
      <c r="BC15" s="21" t="str">
        <f t="shared" si="68"/>
        <v>M</v>
      </c>
      <c r="BD15" s="21" t="str">
        <f t="shared" si="68"/>
        <v>M</v>
      </c>
      <c r="BE15" s="21" t="str">
        <f t="shared" si="68"/>
        <v>M</v>
      </c>
      <c r="BF15" s="21" t="str">
        <f t="shared" si="68"/>
        <v>M</v>
      </c>
      <c r="BG15" s="21" t="str">
        <f t="shared" si="68"/>
        <v>M</v>
      </c>
      <c r="BH15" s="21" t="str">
        <f t="shared" si="68"/>
        <v>M</v>
      </c>
      <c r="BI15" s="21" t="str">
        <f t="shared" si="68"/>
        <v>M</v>
      </c>
      <c r="BJ15" s="21" t="str">
        <f t="shared" si="68"/>
        <v>M</v>
      </c>
      <c r="BK15" s="21" t="str">
        <f t="shared" si="68"/>
        <v>M</v>
      </c>
      <c r="BL15" s="21" t="str">
        <f t="shared" si="68"/>
        <v>M</v>
      </c>
      <c r="BM15" s="21" t="str">
        <f t="shared" si="68"/>
        <v>M</v>
      </c>
      <c r="BN15" s="21" t="str">
        <f t="shared" si="68"/>
        <v>M</v>
      </c>
      <c r="BO15" s="21" t="str">
        <f t="shared" si="68"/>
        <v>M</v>
      </c>
      <c r="BP15" s="21" t="str">
        <f t="shared" si="68"/>
        <v>M</v>
      </c>
      <c r="BQ15" s="21" t="str">
        <f t="shared" si="68"/>
        <v>M</v>
      </c>
      <c r="BR15" s="21" t="str">
        <f t="shared" si="68"/>
        <v>M</v>
      </c>
      <c r="BS15" s="21" t="str">
        <f t="shared" si="68"/>
        <v>M</v>
      </c>
      <c r="BT15" s="21" t="str">
        <f t="shared" si="68"/>
        <v>M</v>
      </c>
      <c r="BU15" s="21" t="str">
        <f t="shared" si="68"/>
        <v>M</v>
      </c>
      <c r="BV15" s="21" t="str">
        <f t="shared" si="68"/>
        <v>M</v>
      </c>
      <c r="BW15" s="21" t="str">
        <f t="shared" si="68"/>
        <v>M</v>
      </c>
      <c r="BX15" s="21" t="str">
        <f t="shared" si="68"/>
        <v>M</v>
      </c>
      <c r="BY15" s="21" t="str">
        <f t="shared" si="68"/>
        <v>M</v>
      </c>
      <c r="BZ15" s="21" t="str">
        <f t="shared" si="68"/>
        <v>M</v>
      </c>
      <c r="CA15" s="21" t="str">
        <f t="shared" si="68"/>
        <v>M</v>
      </c>
      <c r="CB15" s="21" t="str">
        <f t="shared" si="68"/>
        <v>M</v>
      </c>
      <c r="CC15" s="21" t="str">
        <f t="shared" si="68"/>
        <v>M</v>
      </c>
      <c r="CD15" s="21" t="str">
        <f t="shared" si="68"/>
        <v>M</v>
      </c>
      <c r="CE15" s="21" t="str">
        <f t="shared" si="68"/>
        <v>M</v>
      </c>
      <c r="CF15" s="21" t="str">
        <f t="shared" si="68"/>
        <v>M</v>
      </c>
      <c r="CG15" s="21" t="str">
        <f t="shared" si="68"/>
        <v>M</v>
      </c>
      <c r="CH15" s="21" t="str">
        <f t="shared" ref="CH15:ES15" si="69">+BX15</f>
        <v>M</v>
      </c>
      <c r="CI15" s="21" t="str">
        <f t="shared" si="69"/>
        <v>M</v>
      </c>
      <c r="CJ15" s="21" t="str">
        <f t="shared" si="69"/>
        <v>M</v>
      </c>
      <c r="CK15" s="21" t="str">
        <f t="shared" si="69"/>
        <v>M</v>
      </c>
      <c r="CL15" s="21" t="str">
        <f t="shared" si="69"/>
        <v>M</v>
      </c>
      <c r="CM15" s="21" t="str">
        <f t="shared" si="69"/>
        <v>M</v>
      </c>
      <c r="CN15" s="21" t="str">
        <f t="shared" si="69"/>
        <v>M</v>
      </c>
      <c r="CO15" s="21" t="str">
        <f t="shared" si="69"/>
        <v>M</v>
      </c>
      <c r="CP15" s="21" t="str">
        <f t="shared" si="69"/>
        <v>M</v>
      </c>
      <c r="CQ15" s="21" t="str">
        <f t="shared" si="69"/>
        <v>M</v>
      </c>
      <c r="CR15" s="21" t="str">
        <f t="shared" si="69"/>
        <v>M</v>
      </c>
      <c r="CS15" s="21" t="str">
        <f t="shared" si="69"/>
        <v>M</v>
      </c>
      <c r="CT15" s="21" t="str">
        <f t="shared" si="69"/>
        <v>M</v>
      </c>
      <c r="CU15" s="21" t="str">
        <f t="shared" si="69"/>
        <v>M</v>
      </c>
      <c r="CV15" s="21" t="str">
        <f t="shared" si="69"/>
        <v>M</v>
      </c>
      <c r="CW15" s="21" t="str">
        <f t="shared" si="69"/>
        <v>M</v>
      </c>
      <c r="CX15" s="21" t="str">
        <f t="shared" si="69"/>
        <v>M</v>
      </c>
      <c r="CY15" s="21" t="str">
        <f t="shared" si="69"/>
        <v>M</v>
      </c>
      <c r="CZ15" s="21" t="str">
        <f t="shared" si="69"/>
        <v>M</v>
      </c>
      <c r="DA15" s="21" t="str">
        <f t="shared" si="69"/>
        <v>M</v>
      </c>
      <c r="DB15" s="21" t="str">
        <f t="shared" si="69"/>
        <v>M</v>
      </c>
      <c r="DC15" s="21" t="str">
        <f t="shared" si="69"/>
        <v>M</v>
      </c>
      <c r="DD15" s="21" t="str">
        <f t="shared" si="69"/>
        <v>M</v>
      </c>
      <c r="DE15" s="21" t="str">
        <f t="shared" si="69"/>
        <v>M</v>
      </c>
      <c r="DF15" s="21" t="str">
        <f t="shared" si="69"/>
        <v>M</v>
      </c>
      <c r="DG15" s="21" t="str">
        <f t="shared" si="69"/>
        <v>M</v>
      </c>
      <c r="DH15" s="21" t="str">
        <f t="shared" si="69"/>
        <v>M</v>
      </c>
      <c r="DI15" s="21" t="str">
        <f t="shared" si="69"/>
        <v>M</v>
      </c>
      <c r="DJ15" s="21" t="str">
        <f t="shared" si="69"/>
        <v>M</v>
      </c>
      <c r="DK15" s="21" t="str">
        <f t="shared" si="69"/>
        <v>M</v>
      </c>
      <c r="DL15" s="21" t="str">
        <f t="shared" si="69"/>
        <v>M</v>
      </c>
      <c r="DM15" s="21" t="str">
        <f t="shared" si="69"/>
        <v>M</v>
      </c>
      <c r="DN15" s="21" t="str">
        <f t="shared" si="69"/>
        <v>M</v>
      </c>
      <c r="DO15" s="21" t="str">
        <f t="shared" si="69"/>
        <v>M</v>
      </c>
      <c r="DP15" s="21" t="str">
        <f t="shared" si="69"/>
        <v>M</v>
      </c>
      <c r="DQ15" s="21" t="str">
        <f t="shared" si="69"/>
        <v>M</v>
      </c>
      <c r="DR15" s="21" t="str">
        <f t="shared" si="69"/>
        <v>M</v>
      </c>
      <c r="DS15" s="21" t="str">
        <f t="shared" si="69"/>
        <v>M</v>
      </c>
      <c r="DT15" s="21" t="str">
        <f t="shared" si="69"/>
        <v>M</v>
      </c>
      <c r="DU15" s="21" t="str">
        <f t="shared" si="69"/>
        <v>M</v>
      </c>
      <c r="DV15" s="21" t="str">
        <f t="shared" si="69"/>
        <v>M</v>
      </c>
      <c r="DW15" s="21" t="str">
        <f t="shared" si="69"/>
        <v>M</v>
      </c>
      <c r="DX15" s="21" t="str">
        <f t="shared" si="69"/>
        <v>M</v>
      </c>
      <c r="DY15" s="21" t="str">
        <f t="shared" si="69"/>
        <v>M</v>
      </c>
      <c r="DZ15" s="21" t="str">
        <f t="shared" si="69"/>
        <v>M</v>
      </c>
      <c r="EA15" s="21" t="str">
        <f t="shared" si="69"/>
        <v>M</v>
      </c>
      <c r="EB15" s="21" t="str">
        <f t="shared" si="69"/>
        <v>M</v>
      </c>
      <c r="EC15" s="21" t="str">
        <f t="shared" si="69"/>
        <v>M</v>
      </c>
      <c r="ED15" s="21" t="str">
        <f t="shared" si="69"/>
        <v>M</v>
      </c>
      <c r="EE15" s="21" t="str">
        <f t="shared" si="69"/>
        <v>M</v>
      </c>
      <c r="EF15" s="21" t="str">
        <f t="shared" si="69"/>
        <v>M</v>
      </c>
      <c r="EG15" s="21" t="str">
        <f t="shared" si="69"/>
        <v>M</v>
      </c>
      <c r="EH15" s="21" t="str">
        <f t="shared" si="69"/>
        <v>M</v>
      </c>
      <c r="EI15" s="21" t="str">
        <f t="shared" si="69"/>
        <v>M</v>
      </c>
      <c r="EJ15" s="21" t="str">
        <f t="shared" si="69"/>
        <v>M</v>
      </c>
      <c r="EK15" s="21" t="str">
        <f t="shared" si="69"/>
        <v>M</v>
      </c>
      <c r="EL15" s="21" t="str">
        <f t="shared" si="69"/>
        <v>M</v>
      </c>
      <c r="EM15" s="21" t="str">
        <f t="shared" si="69"/>
        <v>M</v>
      </c>
      <c r="EN15" s="21" t="str">
        <f t="shared" si="69"/>
        <v>M</v>
      </c>
      <c r="EO15" s="21" t="str">
        <f t="shared" si="69"/>
        <v>M</v>
      </c>
      <c r="EP15" s="21" t="str">
        <f t="shared" si="69"/>
        <v>M</v>
      </c>
      <c r="EQ15" s="21" t="str">
        <f t="shared" si="69"/>
        <v>M</v>
      </c>
      <c r="ER15" s="21" t="str">
        <f t="shared" si="69"/>
        <v>M</v>
      </c>
      <c r="ES15" s="21" t="str">
        <f t="shared" si="69"/>
        <v>M</v>
      </c>
      <c r="ET15" s="21" t="str">
        <f t="shared" ref="ET15:HB15" si="70">+EJ15</f>
        <v>M</v>
      </c>
      <c r="EU15" s="21" t="str">
        <f t="shared" si="70"/>
        <v>M</v>
      </c>
      <c r="EV15" s="21" t="str">
        <f t="shared" si="70"/>
        <v>M</v>
      </c>
      <c r="EW15" s="21" t="str">
        <f t="shared" si="70"/>
        <v>M</v>
      </c>
      <c r="EX15" s="21" t="str">
        <f t="shared" si="70"/>
        <v>M</v>
      </c>
      <c r="EY15" s="21" t="str">
        <f t="shared" si="70"/>
        <v>M</v>
      </c>
      <c r="EZ15" s="21" t="str">
        <f t="shared" si="70"/>
        <v>M</v>
      </c>
      <c r="FA15" s="21" t="str">
        <f t="shared" si="70"/>
        <v>M</v>
      </c>
      <c r="FB15" s="21" t="str">
        <f t="shared" si="70"/>
        <v>M</v>
      </c>
      <c r="FC15" s="21" t="str">
        <f t="shared" si="70"/>
        <v>M</v>
      </c>
      <c r="FD15" s="21" t="str">
        <f t="shared" si="70"/>
        <v>M</v>
      </c>
      <c r="FE15" s="21" t="str">
        <f t="shared" si="70"/>
        <v>M</v>
      </c>
      <c r="FF15" s="21" t="str">
        <f t="shared" si="70"/>
        <v>M</v>
      </c>
      <c r="FG15" s="21" t="str">
        <f t="shared" si="70"/>
        <v>M</v>
      </c>
      <c r="FH15" s="21" t="str">
        <f t="shared" si="70"/>
        <v>M</v>
      </c>
      <c r="FI15" s="21" t="str">
        <f t="shared" si="70"/>
        <v>M</v>
      </c>
      <c r="FJ15" s="21" t="str">
        <f t="shared" si="70"/>
        <v>M</v>
      </c>
      <c r="FK15" s="21" t="str">
        <f t="shared" si="70"/>
        <v>M</v>
      </c>
      <c r="FL15" s="21" t="str">
        <f t="shared" si="70"/>
        <v>M</v>
      </c>
      <c r="FM15" s="21" t="str">
        <f t="shared" si="70"/>
        <v>M</v>
      </c>
      <c r="FN15" s="21" t="str">
        <f t="shared" si="70"/>
        <v>M</v>
      </c>
      <c r="FO15" s="21" t="str">
        <f t="shared" si="70"/>
        <v>M</v>
      </c>
      <c r="FP15" s="21" t="str">
        <f t="shared" si="70"/>
        <v>M</v>
      </c>
      <c r="FQ15" s="21" t="str">
        <f t="shared" si="70"/>
        <v>M</v>
      </c>
      <c r="FR15" s="21" t="str">
        <f t="shared" si="70"/>
        <v>M</v>
      </c>
      <c r="FS15" s="21" t="str">
        <f t="shared" si="70"/>
        <v>M</v>
      </c>
      <c r="FT15" s="21" t="str">
        <f t="shared" si="70"/>
        <v>M</v>
      </c>
      <c r="FU15" s="21" t="str">
        <f t="shared" si="70"/>
        <v>M</v>
      </c>
      <c r="FV15" s="21" t="str">
        <f t="shared" si="70"/>
        <v>M</v>
      </c>
      <c r="FW15" s="21" t="str">
        <f t="shared" si="70"/>
        <v>M</v>
      </c>
      <c r="FX15" s="21" t="str">
        <f t="shared" si="70"/>
        <v>M</v>
      </c>
      <c r="FY15" s="21" t="str">
        <f t="shared" si="70"/>
        <v>M</v>
      </c>
      <c r="FZ15" s="21" t="str">
        <f t="shared" si="70"/>
        <v>M</v>
      </c>
      <c r="GA15" s="21" t="str">
        <f t="shared" si="70"/>
        <v>M</v>
      </c>
      <c r="GB15" s="21" t="str">
        <f t="shared" si="70"/>
        <v>M</v>
      </c>
      <c r="GC15" s="21" t="str">
        <f t="shared" si="70"/>
        <v>M</v>
      </c>
      <c r="GD15" s="21" t="str">
        <f t="shared" si="70"/>
        <v>M</v>
      </c>
      <c r="GE15" s="21" t="str">
        <f t="shared" si="70"/>
        <v>M</v>
      </c>
      <c r="GF15" s="21" t="str">
        <f t="shared" si="70"/>
        <v>M</v>
      </c>
      <c r="GG15" s="21" t="str">
        <f t="shared" si="70"/>
        <v>M</v>
      </c>
      <c r="GH15" s="21" t="str">
        <f t="shared" si="70"/>
        <v>M</v>
      </c>
      <c r="GI15" s="21" t="str">
        <f t="shared" si="70"/>
        <v>M</v>
      </c>
      <c r="GJ15" s="21" t="str">
        <f t="shared" si="70"/>
        <v>M</v>
      </c>
      <c r="GK15" s="21" t="str">
        <f t="shared" si="70"/>
        <v>M</v>
      </c>
      <c r="GL15" s="21" t="str">
        <f t="shared" si="70"/>
        <v>M</v>
      </c>
      <c r="GM15" s="21" t="str">
        <f t="shared" si="70"/>
        <v>M</v>
      </c>
      <c r="GN15" s="21" t="str">
        <f t="shared" si="70"/>
        <v>M</v>
      </c>
      <c r="GO15" s="21" t="str">
        <f t="shared" si="70"/>
        <v>M</v>
      </c>
      <c r="GP15" s="21" t="str">
        <f t="shared" si="70"/>
        <v>M</v>
      </c>
      <c r="GQ15" s="21" t="str">
        <f t="shared" si="70"/>
        <v>M</v>
      </c>
      <c r="GR15" s="21" t="str">
        <f t="shared" si="70"/>
        <v>M</v>
      </c>
      <c r="GS15" s="21" t="str">
        <f t="shared" si="70"/>
        <v>M</v>
      </c>
      <c r="GT15" s="21" t="str">
        <f t="shared" si="70"/>
        <v>M</v>
      </c>
      <c r="GU15" s="21" t="str">
        <f t="shared" si="70"/>
        <v>M</v>
      </c>
      <c r="GV15" s="21" t="str">
        <f t="shared" si="70"/>
        <v>M</v>
      </c>
      <c r="GW15" s="21" t="str">
        <f t="shared" si="70"/>
        <v>M</v>
      </c>
      <c r="GX15" s="21" t="str">
        <f t="shared" si="70"/>
        <v>M</v>
      </c>
      <c r="GY15" s="21" t="str">
        <f t="shared" si="70"/>
        <v>M</v>
      </c>
      <c r="GZ15" s="21" t="str">
        <f t="shared" si="70"/>
        <v>M</v>
      </c>
      <c r="HA15" s="21" t="str">
        <f t="shared" si="70"/>
        <v>M</v>
      </c>
      <c r="HB15" s="21" t="str">
        <f t="shared" si="70"/>
        <v>M</v>
      </c>
      <c r="HC15" s="82" t="str">
        <f>+GS15</f>
        <v>M</v>
      </c>
      <c r="HD15" s="82" t="str">
        <f t="shared" si="64"/>
        <v>M</v>
      </c>
      <c r="HE15" s="82" t="str">
        <f t="shared" si="64"/>
        <v>M</v>
      </c>
      <c r="HF15" s="82" t="str">
        <f t="shared" si="64"/>
        <v>M</v>
      </c>
      <c r="HG15" s="82" t="str">
        <f t="shared" si="64"/>
        <v>M</v>
      </c>
      <c r="HH15" s="82" t="str">
        <f t="shared" si="64"/>
        <v>M</v>
      </c>
      <c r="HI15" s="82" t="str">
        <f t="shared" si="64"/>
        <v>M</v>
      </c>
      <c r="HJ15" s="82" t="str">
        <f t="shared" si="64"/>
        <v>M</v>
      </c>
      <c r="HK15" s="82" t="str">
        <f t="shared" si="64"/>
        <v>M</v>
      </c>
      <c r="HL15" s="82" t="str">
        <f t="shared" si="64"/>
        <v>M</v>
      </c>
      <c r="HM15" s="844"/>
      <c r="HN15" s="844"/>
      <c r="HO15" s="844"/>
      <c r="HP15" s="844"/>
      <c r="HQ15" s="88"/>
      <c r="HR15" s="87" t="str">
        <f t="shared" ref="HR15:IA15" si="71">+K15</f>
        <v>M</v>
      </c>
      <c r="HS15" s="87" t="str">
        <f t="shared" si="71"/>
        <v>M</v>
      </c>
      <c r="HT15" s="87" t="str">
        <f t="shared" si="71"/>
        <v>M</v>
      </c>
      <c r="HU15" s="87" t="str">
        <f t="shared" si="71"/>
        <v>M</v>
      </c>
      <c r="HV15" s="87" t="str">
        <f t="shared" si="71"/>
        <v>M</v>
      </c>
      <c r="HW15" s="87" t="str">
        <f t="shared" si="71"/>
        <v>M</v>
      </c>
      <c r="HX15" s="87" t="str">
        <f t="shared" si="71"/>
        <v>M</v>
      </c>
      <c r="HY15" s="87" t="str">
        <f t="shared" si="71"/>
        <v>M</v>
      </c>
      <c r="HZ15" s="87" t="str">
        <f t="shared" si="71"/>
        <v>M</v>
      </c>
      <c r="IA15" s="87" t="str">
        <f t="shared" si="71"/>
        <v>M</v>
      </c>
      <c r="IB15" s="26"/>
    </row>
    <row r="16" spans="1:245" s="32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5" t="s">
        <v>107</v>
      </c>
      <c r="K16" s="491"/>
      <c r="L16" s="492"/>
      <c r="M16" s="492"/>
      <c r="N16" s="492"/>
      <c r="O16" s="492"/>
      <c r="P16" s="492"/>
      <c r="Q16" s="492"/>
      <c r="R16" s="492"/>
      <c r="S16" s="492"/>
      <c r="T16" s="493"/>
      <c r="U16" s="491"/>
      <c r="V16" s="492"/>
      <c r="W16" s="492"/>
      <c r="X16" s="492"/>
      <c r="Y16" s="492"/>
      <c r="Z16" s="492"/>
      <c r="AA16" s="492"/>
      <c r="AB16" s="492"/>
      <c r="AC16" s="492"/>
      <c r="AD16" s="493"/>
      <c r="AE16" s="491"/>
      <c r="AF16" s="492"/>
      <c r="AG16" s="492"/>
      <c r="AH16" s="492"/>
      <c r="AI16" s="492"/>
      <c r="AJ16" s="492"/>
      <c r="AK16" s="492"/>
      <c r="AL16" s="492"/>
      <c r="AM16" s="492"/>
      <c r="AN16" s="493"/>
      <c r="AO16" s="491"/>
      <c r="AP16" s="492"/>
      <c r="AQ16" s="492"/>
      <c r="AR16" s="492"/>
      <c r="AS16" s="492"/>
      <c r="AT16" s="492"/>
      <c r="AU16" s="492"/>
      <c r="AV16" s="492"/>
      <c r="AW16" s="492"/>
      <c r="AX16" s="493"/>
      <c r="AY16" s="491"/>
      <c r="AZ16" s="492"/>
      <c r="BA16" s="492"/>
      <c r="BB16" s="492"/>
      <c r="BC16" s="492"/>
      <c r="BD16" s="492"/>
      <c r="BE16" s="492"/>
      <c r="BF16" s="492"/>
      <c r="BG16" s="492"/>
      <c r="BH16" s="493"/>
      <c r="BI16" s="491"/>
      <c r="BJ16" s="492"/>
      <c r="BK16" s="492"/>
      <c r="BL16" s="492"/>
      <c r="BM16" s="492"/>
      <c r="BN16" s="492"/>
      <c r="BO16" s="492"/>
      <c r="BP16" s="492"/>
      <c r="BQ16" s="492"/>
      <c r="BR16" s="493"/>
      <c r="BS16" s="491"/>
      <c r="BT16" s="492"/>
      <c r="BU16" s="492"/>
      <c r="BV16" s="492"/>
      <c r="BW16" s="492"/>
      <c r="BX16" s="492"/>
      <c r="BY16" s="492"/>
      <c r="BZ16" s="492"/>
      <c r="CA16" s="492"/>
      <c r="CB16" s="493"/>
      <c r="CC16" s="491"/>
      <c r="CD16" s="492"/>
      <c r="CE16" s="492"/>
      <c r="CF16" s="492"/>
      <c r="CG16" s="492"/>
      <c r="CH16" s="492"/>
      <c r="CI16" s="492"/>
      <c r="CJ16" s="492"/>
      <c r="CK16" s="492"/>
      <c r="CL16" s="493"/>
      <c r="CM16" s="491"/>
      <c r="CN16" s="492"/>
      <c r="CO16" s="492"/>
      <c r="CP16" s="492"/>
      <c r="CQ16" s="492"/>
      <c r="CR16" s="492"/>
      <c r="CS16" s="492"/>
      <c r="CT16" s="492"/>
      <c r="CU16" s="492"/>
      <c r="CV16" s="493"/>
      <c r="CW16" s="491"/>
      <c r="CX16" s="492"/>
      <c r="CY16" s="492"/>
      <c r="CZ16" s="492"/>
      <c r="DA16" s="492"/>
      <c r="DB16" s="492"/>
      <c r="DC16" s="492"/>
      <c r="DD16" s="492"/>
      <c r="DE16" s="492"/>
      <c r="DF16" s="493"/>
      <c r="DG16" s="491"/>
      <c r="DH16" s="492"/>
      <c r="DI16" s="492"/>
      <c r="DJ16" s="492"/>
      <c r="DK16" s="492"/>
      <c r="DL16" s="492"/>
      <c r="DM16" s="492"/>
      <c r="DN16" s="492"/>
      <c r="DO16" s="492"/>
      <c r="DP16" s="493"/>
      <c r="DQ16" s="491"/>
      <c r="DR16" s="492"/>
      <c r="DS16" s="492"/>
      <c r="DT16" s="492"/>
      <c r="DU16" s="492"/>
      <c r="DV16" s="492"/>
      <c r="DW16" s="492"/>
      <c r="DX16" s="492"/>
      <c r="DY16" s="492"/>
      <c r="DZ16" s="493"/>
      <c r="EA16" s="491"/>
      <c r="EB16" s="492"/>
      <c r="EC16" s="492"/>
      <c r="ED16" s="492"/>
      <c r="EE16" s="492"/>
      <c r="EF16" s="492"/>
      <c r="EG16" s="492"/>
      <c r="EH16" s="492"/>
      <c r="EI16" s="492"/>
      <c r="EJ16" s="493"/>
      <c r="EK16" s="491"/>
      <c r="EL16" s="492"/>
      <c r="EM16" s="492"/>
      <c r="EN16" s="492"/>
      <c r="EO16" s="492"/>
      <c r="EP16" s="492"/>
      <c r="EQ16" s="492"/>
      <c r="ER16" s="492"/>
      <c r="ES16" s="492"/>
      <c r="ET16" s="493"/>
      <c r="EU16" s="491"/>
      <c r="EV16" s="492"/>
      <c r="EW16" s="492"/>
      <c r="EX16" s="492"/>
      <c r="EY16" s="492"/>
      <c r="EZ16" s="492"/>
      <c r="FA16" s="492"/>
      <c r="FB16" s="492"/>
      <c r="FC16" s="492"/>
      <c r="FD16" s="493"/>
      <c r="FE16" s="491"/>
      <c r="FF16" s="492"/>
      <c r="FG16" s="492"/>
      <c r="FH16" s="492"/>
      <c r="FI16" s="492"/>
      <c r="FJ16" s="492"/>
      <c r="FK16" s="492"/>
      <c r="FL16" s="492"/>
      <c r="FM16" s="492"/>
      <c r="FN16" s="493"/>
      <c r="FO16" s="491"/>
      <c r="FP16" s="492"/>
      <c r="FQ16" s="492"/>
      <c r="FR16" s="492"/>
      <c r="FS16" s="492"/>
      <c r="FT16" s="492"/>
      <c r="FU16" s="492"/>
      <c r="FV16" s="492"/>
      <c r="FW16" s="492"/>
      <c r="FX16" s="493"/>
      <c r="FY16" s="491"/>
      <c r="FZ16" s="492"/>
      <c r="GA16" s="492"/>
      <c r="GB16" s="492"/>
      <c r="GC16" s="492"/>
      <c r="GD16" s="492"/>
      <c r="GE16" s="492"/>
      <c r="GF16" s="492"/>
      <c r="GG16" s="492"/>
      <c r="GH16" s="493"/>
      <c r="GI16" s="491"/>
      <c r="GJ16" s="492"/>
      <c r="GK16" s="492"/>
      <c r="GL16" s="492"/>
      <c r="GM16" s="492"/>
      <c r="GN16" s="492"/>
      <c r="GO16" s="492"/>
      <c r="GP16" s="492"/>
      <c r="GQ16" s="492"/>
      <c r="GR16" s="493"/>
      <c r="GS16" s="491"/>
      <c r="GT16" s="492"/>
      <c r="GU16" s="492"/>
      <c r="GV16" s="492"/>
      <c r="GW16" s="492"/>
      <c r="GX16" s="492"/>
      <c r="GY16" s="492"/>
      <c r="GZ16" s="492"/>
      <c r="HA16" s="492"/>
      <c r="HB16" s="493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81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1" t="e">
        <f>+HO16+SUM(HO109:HO111)</f>
        <v>#REF!</v>
      </c>
      <c r="HQ16" s="279"/>
      <c r="HR16" s="282">
        <f t="shared" ref="HR16:IA16" si="72">+K16+U16+AE16+AO16+AY16+BI16+BS16+CC16+CM16+CW16+DG16+DQ16+EA16+EK16+EU16+FE16+FO16+FY16+GI16+GS16</f>
        <v>0</v>
      </c>
      <c r="HS16" s="282">
        <f t="shared" si="72"/>
        <v>0</v>
      </c>
      <c r="HT16" s="282">
        <f t="shared" si="72"/>
        <v>0</v>
      </c>
      <c r="HU16" s="282">
        <f t="shared" si="72"/>
        <v>0</v>
      </c>
      <c r="HV16" s="282">
        <f t="shared" si="72"/>
        <v>0</v>
      </c>
      <c r="HW16" s="282">
        <f t="shared" si="72"/>
        <v>0</v>
      </c>
      <c r="HX16" s="282">
        <f t="shared" si="72"/>
        <v>0</v>
      </c>
      <c r="HY16" s="282">
        <f t="shared" si="72"/>
        <v>0</v>
      </c>
      <c r="HZ16" s="282">
        <f t="shared" si="72"/>
        <v>0</v>
      </c>
      <c r="IA16" s="282">
        <f t="shared" si="72"/>
        <v>0</v>
      </c>
      <c r="IB16" s="96"/>
      <c r="IK16" s="98" t="e">
        <f>+IF(F16=1,1,IF(G16=1,1,IF(H16=1,1,IF(I16=1,1,0))))</f>
        <v>#REF!</v>
      </c>
    </row>
    <row r="17" spans="1:245" s="32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494"/>
      <c r="L17" s="495"/>
      <c r="M17" s="495"/>
      <c r="N17" s="495"/>
      <c r="O17" s="495"/>
      <c r="P17" s="495"/>
      <c r="Q17" s="495"/>
      <c r="R17" s="495"/>
      <c r="S17" s="495"/>
      <c r="T17" s="496"/>
      <c r="U17" s="494"/>
      <c r="V17" s="495"/>
      <c r="W17" s="495"/>
      <c r="X17" s="495"/>
      <c r="Y17" s="495"/>
      <c r="Z17" s="495"/>
      <c r="AA17" s="495"/>
      <c r="AB17" s="495"/>
      <c r="AC17" s="495"/>
      <c r="AD17" s="496"/>
      <c r="AE17" s="494"/>
      <c r="AF17" s="495"/>
      <c r="AG17" s="495"/>
      <c r="AH17" s="495"/>
      <c r="AI17" s="495"/>
      <c r="AJ17" s="495"/>
      <c r="AK17" s="495"/>
      <c r="AL17" s="495"/>
      <c r="AM17" s="495"/>
      <c r="AN17" s="496"/>
      <c r="AO17" s="494"/>
      <c r="AP17" s="495"/>
      <c r="AQ17" s="495"/>
      <c r="AR17" s="495"/>
      <c r="AS17" s="495"/>
      <c r="AT17" s="495"/>
      <c r="AU17" s="495"/>
      <c r="AV17" s="495"/>
      <c r="AW17" s="495"/>
      <c r="AX17" s="496"/>
      <c r="AY17" s="494"/>
      <c r="AZ17" s="495"/>
      <c r="BA17" s="495"/>
      <c r="BB17" s="495"/>
      <c r="BC17" s="495"/>
      <c r="BD17" s="495"/>
      <c r="BE17" s="495"/>
      <c r="BF17" s="495"/>
      <c r="BG17" s="495"/>
      <c r="BH17" s="496"/>
      <c r="BI17" s="494"/>
      <c r="BJ17" s="495"/>
      <c r="BK17" s="495"/>
      <c r="BL17" s="495"/>
      <c r="BM17" s="495"/>
      <c r="BN17" s="495"/>
      <c r="BO17" s="495"/>
      <c r="BP17" s="495"/>
      <c r="BQ17" s="495"/>
      <c r="BR17" s="496"/>
      <c r="BS17" s="494"/>
      <c r="BT17" s="495"/>
      <c r="BU17" s="495"/>
      <c r="BV17" s="495"/>
      <c r="BW17" s="495"/>
      <c r="BX17" s="495"/>
      <c r="BY17" s="495"/>
      <c r="BZ17" s="495"/>
      <c r="CA17" s="495"/>
      <c r="CB17" s="496"/>
      <c r="CC17" s="494"/>
      <c r="CD17" s="495"/>
      <c r="CE17" s="495"/>
      <c r="CF17" s="495"/>
      <c r="CG17" s="495"/>
      <c r="CH17" s="495"/>
      <c r="CI17" s="495"/>
      <c r="CJ17" s="495"/>
      <c r="CK17" s="495"/>
      <c r="CL17" s="496"/>
      <c r="CM17" s="494"/>
      <c r="CN17" s="495"/>
      <c r="CO17" s="495"/>
      <c r="CP17" s="495"/>
      <c r="CQ17" s="495"/>
      <c r="CR17" s="495"/>
      <c r="CS17" s="495"/>
      <c r="CT17" s="495"/>
      <c r="CU17" s="495"/>
      <c r="CV17" s="496"/>
      <c r="CW17" s="494"/>
      <c r="CX17" s="495"/>
      <c r="CY17" s="495"/>
      <c r="CZ17" s="495"/>
      <c r="DA17" s="495"/>
      <c r="DB17" s="495"/>
      <c r="DC17" s="495"/>
      <c r="DD17" s="495"/>
      <c r="DE17" s="495"/>
      <c r="DF17" s="496"/>
      <c r="DG17" s="494"/>
      <c r="DH17" s="495"/>
      <c r="DI17" s="495"/>
      <c r="DJ17" s="495"/>
      <c r="DK17" s="495"/>
      <c r="DL17" s="495"/>
      <c r="DM17" s="495"/>
      <c r="DN17" s="495"/>
      <c r="DO17" s="495"/>
      <c r="DP17" s="496"/>
      <c r="DQ17" s="494"/>
      <c r="DR17" s="495"/>
      <c r="DS17" s="495"/>
      <c r="DT17" s="495"/>
      <c r="DU17" s="495"/>
      <c r="DV17" s="495"/>
      <c r="DW17" s="495"/>
      <c r="DX17" s="495"/>
      <c r="DY17" s="495"/>
      <c r="DZ17" s="496"/>
      <c r="EA17" s="494"/>
      <c r="EB17" s="495"/>
      <c r="EC17" s="495"/>
      <c r="ED17" s="495"/>
      <c r="EE17" s="495"/>
      <c r="EF17" s="495"/>
      <c r="EG17" s="495"/>
      <c r="EH17" s="495"/>
      <c r="EI17" s="495"/>
      <c r="EJ17" s="496"/>
      <c r="EK17" s="494"/>
      <c r="EL17" s="495"/>
      <c r="EM17" s="495"/>
      <c r="EN17" s="495"/>
      <c r="EO17" s="495"/>
      <c r="EP17" s="495"/>
      <c r="EQ17" s="495"/>
      <c r="ER17" s="495"/>
      <c r="ES17" s="495"/>
      <c r="ET17" s="496"/>
      <c r="EU17" s="494"/>
      <c r="EV17" s="495"/>
      <c r="EW17" s="495"/>
      <c r="EX17" s="495"/>
      <c r="EY17" s="495"/>
      <c r="EZ17" s="495"/>
      <c r="FA17" s="495"/>
      <c r="FB17" s="495"/>
      <c r="FC17" s="495"/>
      <c r="FD17" s="496"/>
      <c r="FE17" s="494"/>
      <c r="FF17" s="495"/>
      <c r="FG17" s="495"/>
      <c r="FH17" s="495"/>
      <c r="FI17" s="495"/>
      <c r="FJ17" s="495"/>
      <c r="FK17" s="495"/>
      <c r="FL17" s="495"/>
      <c r="FM17" s="495"/>
      <c r="FN17" s="496"/>
      <c r="FO17" s="494"/>
      <c r="FP17" s="495"/>
      <c r="FQ17" s="495"/>
      <c r="FR17" s="495"/>
      <c r="FS17" s="495"/>
      <c r="FT17" s="495"/>
      <c r="FU17" s="495"/>
      <c r="FV17" s="495"/>
      <c r="FW17" s="495"/>
      <c r="FX17" s="496"/>
      <c r="FY17" s="494"/>
      <c r="FZ17" s="495"/>
      <c r="GA17" s="495"/>
      <c r="GB17" s="495"/>
      <c r="GC17" s="495"/>
      <c r="GD17" s="495"/>
      <c r="GE17" s="495"/>
      <c r="GF17" s="495"/>
      <c r="GG17" s="495"/>
      <c r="GH17" s="496"/>
      <c r="GI17" s="494"/>
      <c r="GJ17" s="495"/>
      <c r="GK17" s="495"/>
      <c r="GL17" s="495"/>
      <c r="GM17" s="495"/>
      <c r="GN17" s="495"/>
      <c r="GO17" s="495"/>
      <c r="GP17" s="495"/>
      <c r="GQ17" s="495"/>
      <c r="GR17" s="496"/>
      <c r="GS17" s="494"/>
      <c r="GT17" s="495"/>
      <c r="GU17" s="495"/>
      <c r="GV17" s="495"/>
      <c r="GW17" s="495"/>
      <c r="GX17" s="495"/>
      <c r="GY17" s="495"/>
      <c r="GZ17" s="495"/>
      <c r="HA17" s="495"/>
      <c r="HB17" s="496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73">+SUMIF($K$11:$HB$11,1,K17:HB17)</f>
        <v>0</v>
      </c>
      <c r="HN17" s="83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4"/>
      <c r="HR17" s="85">
        <f t="shared" ref="HR17:HR80" si="74">+K17+U17+AE17+AO17+AY17+BI17+BS17+CC17+CM17+CW17+DG17+DQ17+EA17+EK17+EU17+FE17+FO17+FY17+GI17+GS17</f>
        <v>0</v>
      </c>
      <c r="HS17" s="85">
        <f t="shared" ref="HS17:HS80" si="75">+L17+V17+AF17+AP17+AZ17+BJ17+BT17+CD17+CN17+CX17+DH17+DR17+EB17+EL17+EV17+FF17+FP17+FZ17+GJ17+GT17</f>
        <v>0</v>
      </c>
      <c r="HT17" s="85">
        <f t="shared" ref="HT17:HT80" si="76">+M17+W17+AG17+AQ17+BA17+BK17+BU17+CE17+CO17+CY17+DI17+DS17+EC17+EM17+EW17+FG17+FQ17+GA17+GK17+GU17</f>
        <v>0</v>
      </c>
      <c r="HU17" s="85">
        <f t="shared" ref="HU17:HU80" si="77">+N17+X17+AH17+AR17+BB17+BL17+BV17+CF17+CP17+CZ17+DJ17+DT17+ED17+EN17+EX17+FH17+FR17+GB17+GL17+GV17</f>
        <v>0</v>
      </c>
      <c r="HV17" s="85">
        <f t="shared" ref="HV17:HV80" si="78">+O17+Y17+AI17+AS17+BC17+BM17+BW17+CG17+CQ17+DA17+DK17+DU17+EE17+EO17+EY17+FI17+FS17+GC17+GM17+GW17</f>
        <v>0</v>
      </c>
      <c r="HW17" s="85">
        <f t="shared" ref="HW17:HW80" si="79">+P17+Z17+AJ17+AT17+BD17+BN17+BX17+CH17+CR17+DB17+DL17+DV17+EF17+EP17+EZ17+FJ17+FT17+GD17+GN17+GX17</f>
        <v>0</v>
      </c>
      <c r="HX17" s="85">
        <f t="shared" ref="HX17:HX80" si="80">+Q17+AA17+AK17+AU17+BE17+BO17+BY17+CI17+CS17+DC17+DM17+DW17+EG17+EQ17+FA17+FK17+FU17+GE17+GO17+GY17</f>
        <v>0</v>
      </c>
      <c r="HY17" s="85">
        <f t="shared" ref="HY17:HY80" si="81">+R17+AB17+AL17+AV17+BF17+BP17+BZ17+CJ17+CT17+DD17+DN17+DX17+EH17+ER17+FB17+FL17+FV17+GF17+GP17+GZ17</f>
        <v>0</v>
      </c>
      <c r="HZ17" s="85">
        <f t="shared" ref="HZ17:HZ80" si="82">+S17+AC17+AM17+AW17+BG17+BQ17+CA17+CK17+CU17+DE17+DO17+DY17+EI17+ES17+FC17+FM17+FW17+GG17+GQ17+HA17</f>
        <v>0</v>
      </c>
      <c r="IA17" s="85">
        <f t="shared" ref="IA17:IA80" si="83">+T17+AD17+AN17+AX17+BH17+BR17+CB17+CL17+CV17+DF17+DP17+DZ17+EJ17+ET17+FD17+FN17+FX17+GH17+GR17+HB17</f>
        <v>0</v>
      </c>
      <c r="IK17" s="98" t="e">
        <f t="shared" ref="IK17:IK80" si="84">+IF(F17=1,1,IF(G17=1,1,IF(H17=1,1,IF(I17=1,1,0))))</f>
        <v>#REF!</v>
      </c>
    </row>
    <row r="18" spans="1:245" s="32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494"/>
      <c r="L18" s="495"/>
      <c r="M18" s="495"/>
      <c r="N18" s="495"/>
      <c r="O18" s="495"/>
      <c r="P18" s="495"/>
      <c r="Q18" s="495"/>
      <c r="R18" s="495"/>
      <c r="S18" s="495"/>
      <c r="T18" s="496"/>
      <c r="U18" s="494"/>
      <c r="V18" s="495"/>
      <c r="W18" s="495"/>
      <c r="X18" s="495"/>
      <c r="Y18" s="495"/>
      <c r="Z18" s="495"/>
      <c r="AA18" s="495"/>
      <c r="AB18" s="495"/>
      <c r="AC18" s="495"/>
      <c r="AD18" s="496"/>
      <c r="AE18" s="494"/>
      <c r="AF18" s="495"/>
      <c r="AG18" s="495"/>
      <c r="AH18" s="495"/>
      <c r="AI18" s="495"/>
      <c r="AJ18" s="495"/>
      <c r="AK18" s="495"/>
      <c r="AL18" s="495"/>
      <c r="AM18" s="495"/>
      <c r="AN18" s="496"/>
      <c r="AO18" s="494"/>
      <c r="AP18" s="495"/>
      <c r="AQ18" s="495"/>
      <c r="AR18" s="495"/>
      <c r="AS18" s="495"/>
      <c r="AT18" s="495"/>
      <c r="AU18" s="495"/>
      <c r="AV18" s="495"/>
      <c r="AW18" s="495"/>
      <c r="AX18" s="496"/>
      <c r="AY18" s="494"/>
      <c r="AZ18" s="495"/>
      <c r="BA18" s="495"/>
      <c r="BB18" s="495"/>
      <c r="BC18" s="495"/>
      <c r="BD18" s="495"/>
      <c r="BE18" s="495"/>
      <c r="BF18" s="495"/>
      <c r="BG18" s="495"/>
      <c r="BH18" s="496"/>
      <c r="BI18" s="494"/>
      <c r="BJ18" s="495"/>
      <c r="BK18" s="495"/>
      <c r="BL18" s="495"/>
      <c r="BM18" s="495"/>
      <c r="BN18" s="495"/>
      <c r="BO18" s="495"/>
      <c r="BP18" s="495"/>
      <c r="BQ18" s="495"/>
      <c r="BR18" s="496"/>
      <c r="BS18" s="494"/>
      <c r="BT18" s="495"/>
      <c r="BU18" s="495"/>
      <c r="BV18" s="495"/>
      <c r="BW18" s="495"/>
      <c r="BX18" s="495"/>
      <c r="BY18" s="495"/>
      <c r="BZ18" s="495"/>
      <c r="CA18" s="495"/>
      <c r="CB18" s="496"/>
      <c r="CC18" s="494"/>
      <c r="CD18" s="495"/>
      <c r="CE18" s="495"/>
      <c r="CF18" s="495"/>
      <c r="CG18" s="495"/>
      <c r="CH18" s="495"/>
      <c r="CI18" s="495"/>
      <c r="CJ18" s="495"/>
      <c r="CK18" s="495"/>
      <c r="CL18" s="496"/>
      <c r="CM18" s="494"/>
      <c r="CN18" s="495"/>
      <c r="CO18" s="495"/>
      <c r="CP18" s="495"/>
      <c r="CQ18" s="495"/>
      <c r="CR18" s="495"/>
      <c r="CS18" s="495"/>
      <c r="CT18" s="495"/>
      <c r="CU18" s="495"/>
      <c r="CV18" s="496"/>
      <c r="CW18" s="494"/>
      <c r="CX18" s="495"/>
      <c r="CY18" s="495"/>
      <c r="CZ18" s="495"/>
      <c r="DA18" s="495"/>
      <c r="DB18" s="495"/>
      <c r="DC18" s="495"/>
      <c r="DD18" s="495"/>
      <c r="DE18" s="495"/>
      <c r="DF18" s="496"/>
      <c r="DG18" s="494"/>
      <c r="DH18" s="495"/>
      <c r="DI18" s="495"/>
      <c r="DJ18" s="495"/>
      <c r="DK18" s="495"/>
      <c r="DL18" s="495"/>
      <c r="DM18" s="495"/>
      <c r="DN18" s="495"/>
      <c r="DO18" s="495"/>
      <c r="DP18" s="496"/>
      <c r="DQ18" s="494"/>
      <c r="DR18" s="495"/>
      <c r="DS18" s="495"/>
      <c r="DT18" s="495"/>
      <c r="DU18" s="495"/>
      <c r="DV18" s="495"/>
      <c r="DW18" s="495"/>
      <c r="DX18" s="495"/>
      <c r="DY18" s="495"/>
      <c r="DZ18" s="496"/>
      <c r="EA18" s="494"/>
      <c r="EB18" s="495"/>
      <c r="EC18" s="495"/>
      <c r="ED18" s="495"/>
      <c r="EE18" s="495"/>
      <c r="EF18" s="495"/>
      <c r="EG18" s="495"/>
      <c r="EH18" s="495"/>
      <c r="EI18" s="495"/>
      <c r="EJ18" s="496"/>
      <c r="EK18" s="494"/>
      <c r="EL18" s="495"/>
      <c r="EM18" s="495"/>
      <c r="EN18" s="495"/>
      <c r="EO18" s="495"/>
      <c r="EP18" s="495"/>
      <c r="EQ18" s="495"/>
      <c r="ER18" s="495"/>
      <c r="ES18" s="495"/>
      <c r="ET18" s="496"/>
      <c r="EU18" s="494"/>
      <c r="EV18" s="495"/>
      <c r="EW18" s="495"/>
      <c r="EX18" s="495"/>
      <c r="EY18" s="495"/>
      <c r="EZ18" s="495"/>
      <c r="FA18" s="495"/>
      <c r="FB18" s="495"/>
      <c r="FC18" s="495"/>
      <c r="FD18" s="496"/>
      <c r="FE18" s="494"/>
      <c r="FF18" s="495"/>
      <c r="FG18" s="495"/>
      <c r="FH18" s="495"/>
      <c r="FI18" s="495"/>
      <c r="FJ18" s="495"/>
      <c r="FK18" s="495"/>
      <c r="FL18" s="495"/>
      <c r="FM18" s="495"/>
      <c r="FN18" s="496"/>
      <c r="FO18" s="494"/>
      <c r="FP18" s="495"/>
      <c r="FQ18" s="495"/>
      <c r="FR18" s="495"/>
      <c r="FS18" s="495"/>
      <c r="FT18" s="495"/>
      <c r="FU18" s="495"/>
      <c r="FV18" s="495"/>
      <c r="FW18" s="495"/>
      <c r="FX18" s="496"/>
      <c r="FY18" s="494"/>
      <c r="FZ18" s="495"/>
      <c r="GA18" s="495"/>
      <c r="GB18" s="495"/>
      <c r="GC18" s="495"/>
      <c r="GD18" s="495"/>
      <c r="GE18" s="495"/>
      <c r="GF18" s="495"/>
      <c r="GG18" s="495"/>
      <c r="GH18" s="496"/>
      <c r="GI18" s="494"/>
      <c r="GJ18" s="495"/>
      <c r="GK18" s="495"/>
      <c r="GL18" s="495"/>
      <c r="GM18" s="495"/>
      <c r="GN18" s="495"/>
      <c r="GO18" s="495"/>
      <c r="GP18" s="495"/>
      <c r="GQ18" s="495"/>
      <c r="GR18" s="496"/>
      <c r="GS18" s="494"/>
      <c r="GT18" s="495"/>
      <c r="GU18" s="495"/>
      <c r="GV18" s="495"/>
      <c r="GW18" s="495"/>
      <c r="GX18" s="495"/>
      <c r="GY18" s="495"/>
      <c r="GZ18" s="495"/>
      <c r="HA18" s="495"/>
      <c r="HB18" s="496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73"/>
        <v>0</v>
      </c>
      <c r="HN18" s="83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4"/>
      <c r="HR18" s="85">
        <f t="shared" si="74"/>
        <v>0</v>
      </c>
      <c r="HS18" s="85">
        <f t="shared" si="75"/>
        <v>0</v>
      </c>
      <c r="HT18" s="85">
        <f t="shared" si="76"/>
        <v>0</v>
      </c>
      <c r="HU18" s="85">
        <f t="shared" si="77"/>
        <v>0</v>
      </c>
      <c r="HV18" s="85">
        <f t="shared" si="78"/>
        <v>0</v>
      </c>
      <c r="HW18" s="85">
        <f t="shared" si="79"/>
        <v>0</v>
      </c>
      <c r="HX18" s="85">
        <f t="shared" si="80"/>
        <v>0</v>
      </c>
      <c r="HY18" s="85">
        <f t="shared" si="81"/>
        <v>0</v>
      </c>
      <c r="HZ18" s="85">
        <f t="shared" si="82"/>
        <v>0</v>
      </c>
      <c r="IA18" s="85">
        <f t="shared" si="83"/>
        <v>0</v>
      </c>
      <c r="IK18" s="98" t="e">
        <f t="shared" si="84"/>
        <v>#REF!</v>
      </c>
    </row>
    <row r="19" spans="1:245" s="32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6" t="s">
        <v>106</v>
      </c>
      <c r="K19" s="497"/>
      <c r="L19" s="498"/>
      <c r="M19" s="498"/>
      <c r="N19" s="498"/>
      <c r="O19" s="498"/>
      <c r="P19" s="498"/>
      <c r="Q19" s="498"/>
      <c r="R19" s="498"/>
      <c r="S19" s="498"/>
      <c r="T19" s="499"/>
      <c r="U19" s="497"/>
      <c r="V19" s="498"/>
      <c r="W19" s="498"/>
      <c r="X19" s="498"/>
      <c r="Y19" s="498"/>
      <c r="Z19" s="498"/>
      <c r="AA19" s="498"/>
      <c r="AB19" s="498"/>
      <c r="AC19" s="498"/>
      <c r="AD19" s="499"/>
      <c r="AE19" s="497"/>
      <c r="AF19" s="498"/>
      <c r="AG19" s="498"/>
      <c r="AH19" s="498"/>
      <c r="AI19" s="498"/>
      <c r="AJ19" s="498"/>
      <c r="AK19" s="498"/>
      <c r="AL19" s="498"/>
      <c r="AM19" s="498"/>
      <c r="AN19" s="499"/>
      <c r="AO19" s="497"/>
      <c r="AP19" s="498"/>
      <c r="AQ19" s="498"/>
      <c r="AR19" s="498"/>
      <c r="AS19" s="498"/>
      <c r="AT19" s="498"/>
      <c r="AU19" s="498"/>
      <c r="AV19" s="498"/>
      <c r="AW19" s="498"/>
      <c r="AX19" s="499"/>
      <c r="AY19" s="497"/>
      <c r="AZ19" s="498"/>
      <c r="BA19" s="498"/>
      <c r="BB19" s="498"/>
      <c r="BC19" s="498"/>
      <c r="BD19" s="498"/>
      <c r="BE19" s="498"/>
      <c r="BF19" s="498"/>
      <c r="BG19" s="498"/>
      <c r="BH19" s="499"/>
      <c r="BI19" s="497"/>
      <c r="BJ19" s="498"/>
      <c r="BK19" s="498"/>
      <c r="BL19" s="498"/>
      <c r="BM19" s="498"/>
      <c r="BN19" s="498"/>
      <c r="BO19" s="498"/>
      <c r="BP19" s="498"/>
      <c r="BQ19" s="498"/>
      <c r="BR19" s="499"/>
      <c r="BS19" s="497"/>
      <c r="BT19" s="498"/>
      <c r="BU19" s="498"/>
      <c r="BV19" s="498"/>
      <c r="BW19" s="498"/>
      <c r="BX19" s="498"/>
      <c r="BY19" s="498"/>
      <c r="BZ19" s="498"/>
      <c r="CA19" s="498"/>
      <c r="CB19" s="499"/>
      <c r="CC19" s="497"/>
      <c r="CD19" s="498"/>
      <c r="CE19" s="498"/>
      <c r="CF19" s="498"/>
      <c r="CG19" s="498"/>
      <c r="CH19" s="498"/>
      <c r="CI19" s="498"/>
      <c r="CJ19" s="498"/>
      <c r="CK19" s="498"/>
      <c r="CL19" s="499"/>
      <c r="CM19" s="497"/>
      <c r="CN19" s="498"/>
      <c r="CO19" s="498"/>
      <c r="CP19" s="498"/>
      <c r="CQ19" s="498"/>
      <c r="CR19" s="498"/>
      <c r="CS19" s="498"/>
      <c r="CT19" s="498"/>
      <c r="CU19" s="498"/>
      <c r="CV19" s="499"/>
      <c r="CW19" s="497"/>
      <c r="CX19" s="498"/>
      <c r="CY19" s="498"/>
      <c r="CZ19" s="498"/>
      <c r="DA19" s="498"/>
      <c r="DB19" s="498"/>
      <c r="DC19" s="498"/>
      <c r="DD19" s="498"/>
      <c r="DE19" s="498"/>
      <c r="DF19" s="499"/>
      <c r="DG19" s="497"/>
      <c r="DH19" s="498"/>
      <c r="DI19" s="498"/>
      <c r="DJ19" s="498"/>
      <c r="DK19" s="498"/>
      <c r="DL19" s="498"/>
      <c r="DM19" s="498"/>
      <c r="DN19" s="498"/>
      <c r="DO19" s="498"/>
      <c r="DP19" s="499"/>
      <c r="DQ19" s="497"/>
      <c r="DR19" s="498"/>
      <c r="DS19" s="498"/>
      <c r="DT19" s="498"/>
      <c r="DU19" s="498"/>
      <c r="DV19" s="498"/>
      <c r="DW19" s="498"/>
      <c r="DX19" s="498"/>
      <c r="DY19" s="498"/>
      <c r="DZ19" s="499"/>
      <c r="EA19" s="497"/>
      <c r="EB19" s="498"/>
      <c r="EC19" s="498"/>
      <c r="ED19" s="498"/>
      <c r="EE19" s="498"/>
      <c r="EF19" s="498"/>
      <c r="EG19" s="498"/>
      <c r="EH19" s="498"/>
      <c r="EI19" s="498"/>
      <c r="EJ19" s="499"/>
      <c r="EK19" s="497"/>
      <c r="EL19" s="498"/>
      <c r="EM19" s="498"/>
      <c r="EN19" s="498"/>
      <c r="EO19" s="498"/>
      <c r="EP19" s="498"/>
      <c r="EQ19" s="498"/>
      <c r="ER19" s="498"/>
      <c r="ES19" s="498"/>
      <c r="ET19" s="499"/>
      <c r="EU19" s="497"/>
      <c r="EV19" s="498"/>
      <c r="EW19" s="498"/>
      <c r="EX19" s="498"/>
      <c r="EY19" s="498"/>
      <c r="EZ19" s="498"/>
      <c r="FA19" s="498"/>
      <c r="FB19" s="498"/>
      <c r="FC19" s="498"/>
      <c r="FD19" s="499"/>
      <c r="FE19" s="497"/>
      <c r="FF19" s="498"/>
      <c r="FG19" s="498"/>
      <c r="FH19" s="498"/>
      <c r="FI19" s="498"/>
      <c r="FJ19" s="498"/>
      <c r="FK19" s="498"/>
      <c r="FL19" s="498"/>
      <c r="FM19" s="498"/>
      <c r="FN19" s="499"/>
      <c r="FO19" s="497"/>
      <c r="FP19" s="498"/>
      <c r="FQ19" s="498"/>
      <c r="FR19" s="498"/>
      <c r="FS19" s="498"/>
      <c r="FT19" s="498"/>
      <c r="FU19" s="498"/>
      <c r="FV19" s="498"/>
      <c r="FW19" s="498"/>
      <c r="FX19" s="499"/>
      <c r="FY19" s="497"/>
      <c r="FZ19" s="498"/>
      <c r="GA19" s="498"/>
      <c r="GB19" s="498"/>
      <c r="GC19" s="498"/>
      <c r="GD19" s="498"/>
      <c r="GE19" s="498"/>
      <c r="GF19" s="498"/>
      <c r="GG19" s="498"/>
      <c r="GH19" s="499"/>
      <c r="GI19" s="497"/>
      <c r="GJ19" s="498"/>
      <c r="GK19" s="498"/>
      <c r="GL19" s="498"/>
      <c r="GM19" s="498"/>
      <c r="GN19" s="498"/>
      <c r="GO19" s="498"/>
      <c r="GP19" s="498"/>
      <c r="GQ19" s="498"/>
      <c r="GR19" s="499"/>
      <c r="GS19" s="497"/>
      <c r="GT19" s="498"/>
      <c r="GU19" s="498"/>
      <c r="GV19" s="498"/>
      <c r="GW19" s="498"/>
      <c r="GX19" s="498"/>
      <c r="GY19" s="498"/>
      <c r="GZ19" s="498"/>
      <c r="HA19" s="498"/>
      <c r="HB19" s="499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7">
        <f t="shared" si="73"/>
        <v>0</v>
      </c>
      <c r="HN19" s="283">
        <f t="shared" ref="HN19:HN50" si="85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3" t="e">
        <f>+SUM(HO16:HO19)</f>
        <v>#REF!</v>
      </c>
      <c r="HQ19" s="84"/>
      <c r="HR19" s="284">
        <f t="shared" si="74"/>
        <v>0</v>
      </c>
      <c r="HS19" s="284">
        <f t="shared" si="75"/>
        <v>0</v>
      </c>
      <c r="HT19" s="284">
        <f t="shared" si="76"/>
        <v>0</v>
      </c>
      <c r="HU19" s="284">
        <f t="shared" si="77"/>
        <v>0</v>
      </c>
      <c r="HV19" s="284">
        <f t="shared" si="78"/>
        <v>0</v>
      </c>
      <c r="HW19" s="284">
        <f t="shared" si="79"/>
        <v>0</v>
      </c>
      <c r="HX19" s="284">
        <f t="shared" si="80"/>
        <v>0</v>
      </c>
      <c r="HY19" s="284">
        <f t="shared" si="81"/>
        <v>0</v>
      </c>
      <c r="HZ19" s="284">
        <f t="shared" si="82"/>
        <v>0</v>
      </c>
      <c r="IA19" s="284">
        <f t="shared" si="83"/>
        <v>0</v>
      </c>
      <c r="IK19" s="98" t="e">
        <f t="shared" si="84"/>
        <v>#REF!</v>
      </c>
    </row>
    <row r="20" spans="1:245" s="32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5" t="s">
        <v>112</v>
      </c>
      <c r="K20" s="500"/>
      <c r="L20" s="501"/>
      <c r="M20" s="501"/>
      <c r="N20" s="501"/>
      <c r="O20" s="501"/>
      <c r="P20" s="501"/>
      <c r="Q20" s="501"/>
      <c r="R20" s="501"/>
      <c r="S20" s="501"/>
      <c r="T20" s="502"/>
      <c r="U20" s="500"/>
      <c r="V20" s="501"/>
      <c r="W20" s="501"/>
      <c r="X20" s="501"/>
      <c r="Y20" s="501"/>
      <c r="Z20" s="501"/>
      <c r="AA20" s="501"/>
      <c r="AB20" s="501"/>
      <c r="AC20" s="501"/>
      <c r="AD20" s="502"/>
      <c r="AE20" s="500"/>
      <c r="AF20" s="501"/>
      <c r="AG20" s="501"/>
      <c r="AH20" s="501"/>
      <c r="AI20" s="501"/>
      <c r="AJ20" s="501"/>
      <c r="AK20" s="501"/>
      <c r="AL20" s="501"/>
      <c r="AM20" s="501"/>
      <c r="AN20" s="502"/>
      <c r="AO20" s="500"/>
      <c r="AP20" s="501"/>
      <c r="AQ20" s="501"/>
      <c r="AR20" s="501"/>
      <c r="AS20" s="501"/>
      <c r="AT20" s="501"/>
      <c r="AU20" s="501"/>
      <c r="AV20" s="501"/>
      <c r="AW20" s="501"/>
      <c r="AX20" s="502"/>
      <c r="AY20" s="500"/>
      <c r="AZ20" s="501"/>
      <c r="BA20" s="501"/>
      <c r="BB20" s="501"/>
      <c r="BC20" s="501"/>
      <c r="BD20" s="501"/>
      <c r="BE20" s="501"/>
      <c r="BF20" s="501"/>
      <c r="BG20" s="501"/>
      <c r="BH20" s="502"/>
      <c r="BI20" s="500"/>
      <c r="BJ20" s="501"/>
      <c r="BK20" s="501"/>
      <c r="BL20" s="501"/>
      <c r="BM20" s="501"/>
      <c r="BN20" s="501"/>
      <c r="BO20" s="501"/>
      <c r="BP20" s="501"/>
      <c r="BQ20" s="501"/>
      <c r="BR20" s="502"/>
      <c r="BS20" s="500"/>
      <c r="BT20" s="501"/>
      <c r="BU20" s="501"/>
      <c r="BV20" s="501"/>
      <c r="BW20" s="501"/>
      <c r="BX20" s="501"/>
      <c r="BY20" s="501"/>
      <c r="BZ20" s="501"/>
      <c r="CA20" s="501"/>
      <c r="CB20" s="502"/>
      <c r="CC20" s="500"/>
      <c r="CD20" s="501"/>
      <c r="CE20" s="501"/>
      <c r="CF20" s="501"/>
      <c r="CG20" s="501"/>
      <c r="CH20" s="501"/>
      <c r="CI20" s="501"/>
      <c r="CJ20" s="501"/>
      <c r="CK20" s="501"/>
      <c r="CL20" s="502"/>
      <c r="CM20" s="500"/>
      <c r="CN20" s="501"/>
      <c r="CO20" s="501"/>
      <c r="CP20" s="501"/>
      <c r="CQ20" s="501"/>
      <c r="CR20" s="501"/>
      <c r="CS20" s="501"/>
      <c r="CT20" s="501"/>
      <c r="CU20" s="501"/>
      <c r="CV20" s="502"/>
      <c r="CW20" s="500"/>
      <c r="CX20" s="501"/>
      <c r="CY20" s="501"/>
      <c r="CZ20" s="501"/>
      <c r="DA20" s="501"/>
      <c r="DB20" s="501"/>
      <c r="DC20" s="501"/>
      <c r="DD20" s="501"/>
      <c r="DE20" s="501"/>
      <c r="DF20" s="502"/>
      <c r="DG20" s="500"/>
      <c r="DH20" s="501"/>
      <c r="DI20" s="501"/>
      <c r="DJ20" s="501"/>
      <c r="DK20" s="501"/>
      <c r="DL20" s="501"/>
      <c r="DM20" s="501"/>
      <c r="DN20" s="501"/>
      <c r="DO20" s="501"/>
      <c r="DP20" s="502"/>
      <c r="DQ20" s="500"/>
      <c r="DR20" s="501"/>
      <c r="DS20" s="501"/>
      <c r="DT20" s="501"/>
      <c r="DU20" s="501"/>
      <c r="DV20" s="501"/>
      <c r="DW20" s="501"/>
      <c r="DX20" s="501"/>
      <c r="DY20" s="501"/>
      <c r="DZ20" s="502"/>
      <c r="EA20" s="500"/>
      <c r="EB20" s="501"/>
      <c r="EC20" s="501"/>
      <c r="ED20" s="501"/>
      <c r="EE20" s="501"/>
      <c r="EF20" s="501"/>
      <c r="EG20" s="501"/>
      <c r="EH20" s="501"/>
      <c r="EI20" s="501"/>
      <c r="EJ20" s="502"/>
      <c r="EK20" s="500"/>
      <c r="EL20" s="501"/>
      <c r="EM20" s="501"/>
      <c r="EN20" s="501"/>
      <c r="EO20" s="501"/>
      <c r="EP20" s="501"/>
      <c r="EQ20" s="501"/>
      <c r="ER20" s="501"/>
      <c r="ES20" s="501"/>
      <c r="ET20" s="502"/>
      <c r="EU20" s="500"/>
      <c r="EV20" s="501"/>
      <c r="EW20" s="501"/>
      <c r="EX20" s="501"/>
      <c r="EY20" s="501"/>
      <c r="EZ20" s="501"/>
      <c r="FA20" s="501"/>
      <c r="FB20" s="501"/>
      <c r="FC20" s="501"/>
      <c r="FD20" s="502"/>
      <c r="FE20" s="500"/>
      <c r="FF20" s="501"/>
      <c r="FG20" s="501"/>
      <c r="FH20" s="501"/>
      <c r="FI20" s="501"/>
      <c r="FJ20" s="501"/>
      <c r="FK20" s="501"/>
      <c r="FL20" s="501"/>
      <c r="FM20" s="501"/>
      <c r="FN20" s="502"/>
      <c r="FO20" s="500"/>
      <c r="FP20" s="501"/>
      <c r="FQ20" s="501"/>
      <c r="FR20" s="501"/>
      <c r="FS20" s="501"/>
      <c r="FT20" s="501"/>
      <c r="FU20" s="501"/>
      <c r="FV20" s="501"/>
      <c r="FW20" s="501"/>
      <c r="FX20" s="502"/>
      <c r="FY20" s="500"/>
      <c r="FZ20" s="501"/>
      <c r="GA20" s="501"/>
      <c r="GB20" s="501"/>
      <c r="GC20" s="501"/>
      <c r="GD20" s="501"/>
      <c r="GE20" s="501"/>
      <c r="GF20" s="501"/>
      <c r="GG20" s="501"/>
      <c r="GH20" s="502"/>
      <c r="GI20" s="500"/>
      <c r="GJ20" s="501"/>
      <c r="GK20" s="501"/>
      <c r="GL20" s="501"/>
      <c r="GM20" s="501"/>
      <c r="GN20" s="501"/>
      <c r="GO20" s="501"/>
      <c r="GP20" s="501"/>
      <c r="GQ20" s="501"/>
      <c r="GR20" s="502"/>
      <c r="GS20" s="500"/>
      <c r="GT20" s="501"/>
      <c r="GU20" s="501"/>
      <c r="GV20" s="501"/>
      <c r="GW20" s="501"/>
      <c r="GX20" s="501"/>
      <c r="GY20" s="501"/>
      <c r="GZ20" s="501"/>
      <c r="HA20" s="501"/>
      <c r="HB20" s="502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73"/>
        <v>0</v>
      </c>
      <c r="HN20" s="281">
        <f t="shared" si="85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1" t="e">
        <f t="shared" ref="HP20:HP83" si="86">+SUM(HO17:HO20)</f>
        <v>#REF!</v>
      </c>
      <c r="HQ20" s="84"/>
      <c r="HR20" s="282">
        <f t="shared" si="74"/>
        <v>0</v>
      </c>
      <c r="HS20" s="282">
        <f t="shared" si="75"/>
        <v>0</v>
      </c>
      <c r="HT20" s="282">
        <f t="shared" si="76"/>
        <v>0</v>
      </c>
      <c r="HU20" s="282">
        <f t="shared" si="77"/>
        <v>0</v>
      </c>
      <c r="HV20" s="282">
        <f t="shared" si="78"/>
        <v>0</v>
      </c>
      <c r="HW20" s="282">
        <f t="shared" si="79"/>
        <v>0</v>
      </c>
      <c r="HX20" s="282">
        <f t="shared" si="80"/>
        <v>0</v>
      </c>
      <c r="HY20" s="282">
        <f t="shared" si="81"/>
        <v>0</v>
      </c>
      <c r="HZ20" s="282">
        <f t="shared" si="82"/>
        <v>0</v>
      </c>
      <c r="IA20" s="282">
        <f t="shared" si="83"/>
        <v>0</v>
      </c>
      <c r="IK20" s="98" t="e">
        <f t="shared" si="84"/>
        <v>#REF!</v>
      </c>
    </row>
    <row r="21" spans="1:245" s="32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03"/>
      <c r="L21" s="504"/>
      <c r="M21" s="504"/>
      <c r="N21" s="504"/>
      <c r="O21" s="504"/>
      <c r="P21" s="504"/>
      <c r="Q21" s="504"/>
      <c r="R21" s="504"/>
      <c r="S21" s="504"/>
      <c r="T21" s="505"/>
      <c r="U21" s="503"/>
      <c r="V21" s="504"/>
      <c r="W21" s="504"/>
      <c r="X21" s="504"/>
      <c r="Y21" s="504"/>
      <c r="Z21" s="504"/>
      <c r="AA21" s="504"/>
      <c r="AB21" s="504"/>
      <c r="AC21" s="504"/>
      <c r="AD21" s="505"/>
      <c r="AE21" s="503"/>
      <c r="AF21" s="504"/>
      <c r="AG21" s="504"/>
      <c r="AH21" s="504"/>
      <c r="AI21" s="504"/>
      <c r="AJ21" s="504"/>
      <c r="AK21" s="504"/>
      <c r="AL21" s="504"/>
      <c r="AM21" s="504"/>
      <c r="AN21" s="505"/>
      <c r="AO21" s="503"/>
      <c r="AP21" s="504"/>
      <c r="AQ21" s="504"/>
      <c r="AR21" s="504"/>
      <c r="AS21" s="504"/>
      <c r="AT21" s="504"/>
      <c r="AU21" s="504"/>
      <c r="AV21" s="504"/>
      <c r="AW21" s="504"/>
      <c r="AX21" s="505"/>
      <c r="AY21" s="503"/>
      <c r="AZ21" s="504"/>
      <c r="BA21" s="504"/>
      <c r="BB21" s="504"/>
      <c r="BC21" s="504"/>
      <c r="BD21" s="504"/>
      <c r="BE21" s="504"/>
      <c r="BF21" s="504"/>
      <c r="BG21" s="504"/>
      <c r="BH21" s="505"/>
      <c r="BI21" s="503"/>
      <c r="BJ21" s="504"/>
      <c r="BK21" s="504"/>
      <c r="BL21" s="504"/>
      <c r="BM21" s="504"/>
      <c r="BN21" s="504"/>
      <c r="BO21" s="504"/>
      <c r="BP21" s="504"/>
      <c r="BQ21" s="504"/>
      <c r="BR21" s="505"/>
      <c r="BS21" s="503"/>
      <c r="BT21" s="504"/>
      <c r="BU21" s="504"/>
      <c r="BV21" s="504"/>
      <c r="BW21" s="504"/>
      <c r="BX21" s="504"/>
      <c r="BY21" s="504"/>
      <c r="BZ21" s="504"/>
      <c r="CA21" s="504"/>
      <c r="CB21" s="505"/>
      <c r="CC21" s="503"/>
      <c r="CD21" s="504"/>
      <c r="CE21" s="504"/>
      <c r="CF21" s="504"/>
      <c r="CG21" s="504"/>
      <c r="CH21" s="504"/>
      <c r="CI21" s="504"/>
      <c r="CJ21" s="504"/>
      <c r="CK21" s="504"/>
      <c r="CL21" s="505"/>
      <c r="CM21" s="503"/>
      <c r="CN21" s="504"/>
      <c r="CO21" s="504"/>
      <c r="CP21" s="504"/>
      <c r="CQ21" s="504"/>
      <c r="CR21" s="504"/>
      <c r="CS21" s="504"/>
      <c r="CT21" s="504"/>
      <c r="CU21" s="504"/>
      <c r="CV21" s="505"/>
      <c r="CW21" s="503"/>
      <c r="CX21" s="504"/>
      <c r="CY21" s="504"/>
      <c r="CZ21" s="504"/>
      <c r="DA21" s="504"/>
      <c r="DB21" s="504"/>
      <c r="DC21" s="504"/>
      <c r="DD21" s="504"/>
      <c r="DE21" s="504"/>
      <c r="DF21" s="505"/>
      <c r="DG21" s="503"/>
      <c r="DH21" s="504"/>
      <c r="DI21" s="504"/>
      <c r="DJ21" s="504"/>
      <c r="DK21" s="504"/>
      <c r="DL21" s="504"/>
      <c r="DM21" s="504"/>
      <c r="DN21" s="504"/>
      <c r="DO21" s="504"/>
      <c r="DP21" s="505"/>
      <c r="DQ21" s="503"/>
      <c r="DR21" s="504"/>
      <c r="DS21" s="504"/>
      <c r="DT21" s="504"/>
      <c r="DU21" s="504"/>
      <c r="DV21" s="504"/>
      <c r="DW21" s="504"/>
      <c r="DX21" s="504"/>
      <c r="DY21" s="504"/>
      <c r="DZ21" s="505"/>
      <c r="EA21" s="503"/>
      <c r="EB21" s="504"/>
      <c r="EC21" s="504"/>
      <c r="ED21" s="504"/>
      <c r="EE21" s="504"/>
      <c r="EF21" s="504"/>
      <c r="EG21" s="504"/>
      <c r="EH21" s="504"/>
      <c r="EI21" s="504"/>
      <c r="EJ21" s="505"/>
      <c r="EK21" s="503"/>
      <c r="EL21" s="504"/>
      <c r="EM21" s="504"/>
      <c r="EN21" s="504"/>
      <c r="EO21" s="504"/>
      <c r="EP21" s="504"/>
      <c r="EQ21" s="504"/>
      <c r="ER21" s="504"/>
      <c r="ES21" s="504"/>
      <c r="ET21" s="505"/>
      <c r="EU21" s="503"/>
      <c r="EV21" s="504"/>
      <c r="EW21" s="504"/>
      <c r="EX21" s="504"/>
      <c r="EY21" s="504"/>
      <c r="EZ21" s="504"/>
      <c r="FA21" s="504"/>
      <c r="FB21" s="504"/>
      <c r="FC21" s="504"/>
      <c r="FD21" s="505"/>
      <c r="FE21" s="503"/>
      <c r="FF21" s="504"/>
      <c r="FG21" s="504"/>
      <c r="FH21" s="504"/>
      <c r="FI21" s="504"/>
      <c r="FJ21" s="504"/>
      <c r="FK21" s="504"/>
      <c r="FL21" s="504"/>
      <c r="FM21" s="504"/>
      <c r="FN21" s="505"/>
      <c r="FO21" s="503"/>
      <c r="FP21" s="504"/>
      <c r="FQ21" s="504"/>
      <c r="FR21" s="504"/>
      <c r="FS21" s="504"/>
      <c r="FT21" s="504"/>
      <c r="FU21" s="504"/>
      <c r="FV21" s="504"/>
      <c r="FW21" s="504"/>
      <c r="FX21" s="505"/>
      <c r="FY21" s="503"/>
      <c r="FZ21" s="504"/>
      <c r="GA21" s="504"/>
      <c r="GB21" s="504"/>
      <c r="GC21" s="504"/>
      <c r="GD21" s="504"/>
      <c r="GE21" s="504"/>
      <c r="GF21" s="504"/>
      <c r="GG21" s="504"/>
      <c r="GH21" s="505"/>
      <c r="GI21" s="503"/>
      <c r="GJ21" s="504"/>
      <c r="GK21" s="504"/>
      <c r="GL21" s="504"/>
      <c r="GM21" s="504"/>
      <c r="GN21" s="504"/>
      <c r="GO21" s="504"/>
      <c r="GP21" s="504"/>
      <c r="GQ21" s="504"/>
      <c r="GR21" s="505"/>
      <c r="GS21" s="503"/>
      <c r="GT21" s="504"/>
      <c r="GU21" s="504"/>
      <c r="GV21" s="504"/>
      <c r="GW21" s="504"/>
      <c r="GX21" s="504"/>
      <c r="GY21" s="504"/>
      <c r="GZ21" s="504"/>
      <c r="HA21" s="504"/>
      <c r="HB21" s="505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73"/>
        <v>0</v>
      </c>
      <c r="HN21" s="83">
        <f t="shared" si="85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86"/>
        <v>#REF!</v>
      </c>
      <c r="HQ21" s="84"/>
      <c r="HR21" s="85">
        <f t="shared" si="74"/>
        <v>0</v>
      </c>
      <c r="HS21" s="85">
        <f t="shared" si="75"/>
        <v>0</v>
      </c>
      <c r="HT21" s="85">
        <f t="shared" si="76"/>
        <v>0</v>
      </c>
      <c r="HU21" s="85">
        <f t="shared" si="77"/>
        <v>0</v>
      </c>
      <c r="HV21" s="85">
        <f t="shared" si="78"/>
        <v>0</v>
      </c>
      <c r="HW21" s="85">
        <f t="shared" si="79"/>
        <v>0</v>
      </c>
      <c r="HX21" s="85">
        <f t="shared" si="80"/>
        <v>0</v>
      </c>
      <c r="HY21" s="85">
        <f t="shared" si="81"/>
        <v>0</v>
      </c>
      <c r="HZ21" s="85">
        <f t="shared" si="82"/>
        <v>0</v>
      </c>
      <c r="IA21" s="85">
        <f t="shared" si="83"/>
        <v>0</v>
      </c>
      <c r="IK21" s="98" t="e">
        <f t="shared" si="84"/>
        <v>#REF!</v>
      </c>
    </row>
    <row r="22" spans="1:245" s="32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03"/>
      <c r="L22" s="504"/>
      <c r="M22" s="504"/>
      <c r="N22" s="504"/>
      <c r="O22" s="504"/>
      <c r="P22" s="504"/>
      <c r="Q22" s="504"/>
      <c r="R22" s="504"/>
      <c r="S22" s="504"/>
      <c r="T22" s="505"/>
      <c r="U22" s="503"/>
      <c r="V22" s="504"/>
      <c r="W22" s="504"/>
      <c r="X22" s="504"/>
      <c r="Y22" s="504"/>
      <c r="Z22" s="504"/>
      <c r="AA22" s="504"/>
      <c r="AB22" s="504"/>
      <c r="AC22" s="504"/>
      <c r="AD22" s="505"/>
      <c r="AE22" s="503"/>
      <c r="AF22" s="504"/>
      <c r="AG22" s="504"/>
      <c r="AH22" s="504"/>
      <c r="AI22" s="504"/>
      <c r="AJ22" s="504"/>
      <c r="AK22" s="504"/>
      <c r="AL22" s="504"/>
      <c r="AM22" s="504"/>
      <c r="AN22" s="505"/>
      <c r="AO22" s="503"/>
      <c r="AP22" s="504"/>
      <c r="AQ22" s="504"/>
      <c r="AR22" s="504"/>
      <c r="AS22" s="504"/>
      <c r="AT22" s="504"/>
      <c r="AU22" s="504"/>
      <c r="AV22" s="504"/>
      <c r="AW22" s="504"/>
      <c r="AX22" s="505"/>
      <c r="AY22" s="503"/>
      <c r="AZ22" s="504"/>
      <c r="BA22" s="504"/>
      <c r="BB22" s="504"/>
      <c r="BC22" s="504"/>
      <c r="BD22" s="504"/>
      <c r="BE22" s="504"/>
      <c r="BF22" s="504"/>
      <c r="BG22" s="504"/>
      <c r="BH22" s="505"/>
      <c r="BI22" s="503"/>
      <c r="BJ22" s="504"/>
      <c r="BK22" s="504"/>
      <c r="BL22" s="504"/>
      <c r="BM22" s="504"/>
      <c r="BN22" s="504"/>
      <c r="BO22" s="504"/>
      <c r="BP22" s="504"/>
      <c r="BQ22" s="504"/>
      <c r="BR22" s="505"/>
      <c r="BS22" s="503"/>
      <c r="BT22" s="504"/>
      <c r="BU22" s="504"/>
      <c r="BV22" s="504"/>
      <c r="BW22" s="504"/>
      <c r="BX22" s="504"/>
      <c r="BY22" s="504"/>
      <c r="BZ22" s="504"/>
      <c r="CA22" s="504"/>
      <c r="CB22" s="505"/>
      <c r="CC22" s="503"/>
      <c r="CD22" s="504"/>
      <c r="CE22" s="504"/>
      <c r="CF22" s="504"/>
      <c r="CG22" s="504"/>
      <c r="CH22" s="504"/>
      <c r="CI22" s="504"/>
      <c r="CJ22" s="504"/>
      <c r="CK22" s="504"/>
      <c r="CL22" s="505"/>
      <c r="CM22" s="503"/>
      <c r="CN22" s="504"/>
      <c r="CO22" s="504"/>
      <c r="CP22" s="504"/>
      <c r="CQ22" s="504"/>
      <c r="CR22" s="504"/>
      <c r="CS22" s="504"/>
      <c r="CT22" s="504"/>
      <c r="CU22" s="504"/>
      <c r="CV22" s="505"/>
      <c r="CW22" s="503"/>
      <c r="CX22" s="504"/>
      <c r="CY22" s="504"/>
      <c r="CZ22" s="504"/>
      <c r="DA22" s="504"/>
      <c r="DB22" s="504"/>
      <c r="DC22" s="504"/>
      <c r="DD22" s="504"/>
      <c r="DE22" s="504"/>
      <c r="DF22" s="505"/>
      <c r="DG22" s="503"/>
      <c r="DH22" s="504"/>
      <c r="DI22" s="504"/>
      <c r="DJ22" s="504"/>
      <c r="DK22" s="504"/>
      <c r="DL22" s="504"/>
      <c r="DM22" s="504"/>
      <c r="DN22" s="504"/>
      <c r="DO22" s="504"/>
      <c r="DP22" s="505"/>
      <c r="DQ22" s="503"/>
      <c r="DR22" s="504"/>
      <c r="DS22" s="504"/>
      <c r="DT22" s="504"/>
      <c r="DU22" s="504"/>
      <c r="DV22" s="504"/>
      <c r="DW22" s="504"/>
      <c r="DX22" s="504"/>
      <c r="DY22" s="504"/>
      <c r="DZ22" s="505"/>
      <c r="EA22" s="503"/>
      <c r="EB22" s="504"/>
      <c r="EC22" s="504"/>
      <c r="ED22" s="504"/>
      <c r="EE22" s="504"/>
      <c r="EF22" s="504"/>
      <c r="EG22" s="504"/>
      <c r="EH22" s="504"/>
      <c r="EI22" s="504"/>
      <c r="EJ22" s="505"/>
      <c r="EK22" s="503"/>
      <c r="EL22" s="504"/>
      <c r="EM22" s="504"/>
      <c r="EN22" s="504"/>
      <c r="EO22" s="504"/>
      <c r="EP22" s="504"/>
      <c r="EQ22" s="504"/>
      <c r="ER22" s="504"/>
      <c r="ES22" s="504"/>
      <c r="ET22" s="505"/>
      <c r="EU22" s="503"/>
      <c r="EV22" s="504"/>
      <c r="EW22" s="504"/>
      <c r="EX22" s="504"/>
      <c r="EY22" s="504"/>
      <c r="EZ22" s="504"/>
      <c r="FA22" s="504"/>
      <c r="FB22" s="504"/>
      <c r="FC22" s="504"/>
      <c r="FD22" s="505"/>
      <c r="FE22" s="503"/>
      <c r="FF22" s="504"/>
      <c r="FG22" s="504"/>
      <c r="FH22" s="504"/>
      <c r="FI22" s="504"/>
      <c r="FJ22" s="504"/>
      <c r="FK22" s="504"/>
      <c r="FL22" s="504"/>
      <c r="FM22" s="504"/>
      <c r="FN22" s="505"/>
      <c r="FO22" s="503"/>
      <c r="FP22" s="504"/>
      <c r="FQ22" s="504"/>
      <c r="FR22" s="504"/>
      <c r="FS22" s="504"/>
      <c r="FT22" s="504"/>
      <c r="FU22" s="504"/>
      <c r="FV22" s="504"/>
      <c r="FW22" s="504"/>
      <c r="FX22" s="505"/>
      <c r="FY22" s="503"/>
      <c r="FZ22" s="504"/>
      <c r="GA22" s="504"/>
      <c r="GB22" s="504"/>
      <c r="GC22" s="504"/>
      <c r="GD22" s="504"/>
      <c r="GE22" s="504"/>
      <c r="GF22" s="504"/>
      <c r="GG22" s="504"/>
      <c r="GH22" s="505"/>
      <c r="GI22" s="503"/>
      <c r="GJ22" s="504"/>
      <c r="GK22" s="504"/>
      <c r="GL22" s="504"/>
      <c r="GM22" s="504"/>
      <c r="GN22" s="504"/>
      <c r="GO22" s="504"/>
      <c r="GP22" s="504"/>
      <c r="GQ22" s="504"/>
      <c r="GR22" s="505"/>
      <c r="GS22" s="503"/>
      <c r="GT22" s="504"/>
      <c r="GU22" s="504"/>
      <c r="GV22" s="504"/>
      <c r="GW22" s="504"/>
      <c r="GX22" s="504"/>
      <c r="GY22" s="504"/>
      <c r="GZ22" s="504"/>
      <c r="HA22" s="504"/>
      <c r="HB22" s="505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73"/>
        <v>0</v>
      </c>
      <c r="HN22" s="83">
        <f t="shared" si="85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86"/>
        <v>#REF!</v>
      </c>
      <c r="HQ22" s="84"/>
      <c r="HR22" s="85">
        <f t="shared" si="74"/>
        <v>0</v>
      </c>
      <c r="HS22" s="85">
        <f t="shared" si="75"/>
        <v>0</v>
      </c>
      <c r="HT22" s="85">
        <f t="shared" si="76"/>
        <v>0</v>
      </c>
      <c r="HU22" s="85">
        <f t="shared" si="77"/>
        <v>0</v>
      </c>
      <c r="HV22" s="85">
        <f t="shared" si="78"/>
        <v>0</v>
      </c>
      <c r="HW22" s="85">
        <f t="shared" si="79"/>
        <v>0</v>
      </c>
      <c r="HX22" s="85">
        <f t="shared" si="80"/>
        <v>0</v>
      </c>
      <c r="HY22" s="85">
        <f t="shared" si="81"/>
        <v>0</v>
      </c>
      <c r="HZ22" s="85">
        <f t="shared" si="82"/>
        <v>0</v>
      </c>
      <c r="IA22" s="85">
        <f t="shared" si="83"/>
        <v>0</v>
      </c>
      <c r="IK22" s="98" t="e">
        <f t="shared" si="84"/>
        <v>#REF!</v>
      </c>
    </row>
    <row r="23" spans="1:245" s="32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6" t="s">
        <v>115</v>
      </c>
      <c r="K23" s="506"/>
      <c r="L23" s="507"/>
      <c r="M23" s="507"/>
      <c r="N23" s="507"/>
      <c r="O23" s="507"/>
      <c r="P23" s="507"/>
      <c r="Q23" s="507"/>
      <c r="R23" s="507"/>
      <c r="S23" s="507"/>
      <c r="T23" s="508"/>
      <c r="U23" s="506"/>
      <c r="V23" s="507"/>
      <c r="W23" s="507"/>
      <c r="X23" s="507"/>
      <c r="Y23" s="507"/>
      <c r="Z23" s="507"/>
      <c r="AA23" s="507"/>
      <c r="AB23" s="507"/>
      <c r="AC23" s="507"/>
      <c r="AD23" s="508"/>
      <c r="AE23" s="506"/>
      <c r="AF23" s="507"/>
      <c r="AG23" s="507"/>
      <c r="AH23" s="507"/>
      <c r="AI23" s="507"/>
      <c r="AJ23" s="507"/>
      <c r="AK23" s="507"/>
      <c r="AL23" s="507"/>
      <c r="AM23" s="507"/>
      <c r="AN23" s="508"/>
      <c r="AO23" s="506"/>
      <c r="AP23" s="507"/>
      <c r="AQ23" s="507"/>
      <c r="AR23" s="507"/>
      <c r="AS23" s="507"/>
      <c r="AT23" s="507"/>
      <c r="AU23" s="507"/>
      <c r="AV23" s="507"/>
      <c r="AW23" s="507"/>
      <c r="AX23" s="508"/>
      <c r="AY23" s="506"/>
      <c r="AZ23" s="507"/>
      <c r="BA23" s="507"/>
      <c r="BB23" s="507"/>
      <c r="BC23" s="507"/>
      <c r="BD23" s="507"/>
      <c r="BE23" s="507"/>
      <c r="BF23" s="507"/>
      <c r="BG23" s="507"/>
      <c r="BH23" s="508"/>
      <c r="BI23" s="506"/>
      <c r="BJ23" s="507"/>
      <c r="BK23" s="507"/>
      <c r="BL23" s="507"/>
      <c r="BM23" s="507"/>
      <c r="BN23" s="507"/>
      <c r="BO23" s="507"/>
      <c r="BP23" s="507"/>
      <c r="BQ23" s="507"/>
      <c r="BR23" s="508"/>
      <c r="BS23" s="506"/>
      <c r="BT23" s="507"/>
      <c r="BU23" s="507"/>
      <c r="BV23" s="507"/>
      <c r="BW23" s="507"/>
      <c r="BX23" s="507"/>
      <c r="BY23" s="507"/>
      <c r="BZ23" s="507"/>
      <c r="CA23" s="507"/>
      <c r="CB23" s="508"/>
      <c r="CC23" s="506"/>
      <c r="CD23" s="507"/>
      <c r="CE23" s="507"/>
      <c r="CF23" s="507"/>
      <c r="CG23" s="507"/>
      <c r="CH23" s="507"/>
      <c r="CI23" s="507"/>
      <c r="CJ23" s="507"/>
      <c r="CK23" s="507"/>
      <c r="CL23" s="508"/>
      <c r="CM23" s="506"/>
      <c r="CN23" s="507"/>
      <c r="CO23" s="507"/>
      <c r="CP23" s="507"/>
      <c r="CQ23" s="507"/>
      <c r="CR23" s="507"/>
      <c r="CS23" s="507"/>
      <c r="CT23" s="507"/>
      <c r="CU23" s="507"/>
      <c r="CV23" s="508"/>
      <c r="CW23" s="506"/>
      <c r="CX23" s="507"/>
      <c r="CY23" s="507"/>
      <c r="CZ23" s="507"/>
      <c r="DA23" s="507"/>
      <c r="DB23" s="507"/>
      <c r="DC23" s="507"/>
      <c r="DD23" s="507"/>
      <c r="DE23" s="507"/>
      <c r="DF23" s="508"/>
      <c r="DG23" s="506"/>
      <c r="DH23" s="507"/>
      <c r="DI23" s="507"/>
      <c r="DJ23" s="507"/>
      <c r="DK23" s="507"/>
      <c r="DL23" s="507"/>
      <c r="DM23" s="507"/>
      <c r="DN23" s="507"/>
      <c r="DO23" s="507"/>
      <c r="DP23" s="508"/>
      <c r="DQ23" s="506"/>
      <c r="DR23" s="507"/>
      <c r="DS23" s="507"/>
      <c r="DT23" s="507"/>
      <c r="DU23" s="507"/>
      <c r="DV23" s="507"/>
      <c r="DW23" s="507"/>
      <c r="DX23" s="507"/>
      <c r="DY23" s="507"/>
      <c r="DZ23" s="508"/>
      <c r="EA23" s="506"/>
      <c r="EB23" s="507"/>
      <c r="EC23" s="507"/>
      <c r="ED23" s="507"/>
      <c r="EE23" s="507"/>
      <c r="EF23" s="507"/>
      <c r="EG23" s="507"/>
      <c r="EH23" s="507"/>
      <c r="EI23" s="507"/>
      <c r="EJ23" s="508"/>
      <c r="EK23" s="506"/>
      <c r="EL23" s="507"/>
      <c r="EM23" s="507"/>
      <c r="EN23" s="507"/>
      <c r="EO23" s="507"/>
      <c r="EP23" s="507"/>
      <c r="EQ23" s="507"/>
      <c r="ER23" s="507"/>
      <c r="ES23" s="507"/>
      <c r="ET23" s="508"/>
      <c r="EU23" s="506"/>
      <c r="EV23" s="507"/>
      <c r="EW23" s="507"/>
      <c r="EX23" s="507"/>
      <c r="EY23" s="507"/>
      <c r="EZ23" s="507"/>
      <c r="FA23" s="507"/>
      <c r="FB23" s="507"/>
      <c r="FC23" s="507"/>
      <c r="FD23" s="508"/>
      <c r="FE23" s="506"/>
      <c r="FF23" s="507"/>
      <c r="FG23" s="507"/>
      <c r="FH23" s="507"/>
      <c r="FI23" s="507"/>
      <c r="FJ23" s="507"/>
      <c r="FK23" s="507"/>
      <c r="FL23" s="507"/>
      <c r="FM23" s="507"/>
      <c r="FN23" s="508"/>
      <c r="FO23" s="506"/>
      <c r="FP23" s="507"/>
      <c r="FQ23" s="507"/>
      <c r="FR23" s="507"/>
      <c r="FS23" s="507"/>
      <c r="FT23" s="507"/>
      <c r="FU23" s="507"/>
      <c r="FV23" s="507"/>
      <c r="FW23" s="507"/>
      <c r="FX23" s="508"/>
      <c r="FY23" s="506"/>
      <c r="FZ23" s="507"/>
      <c r="GA23" s="507"/>
      <c r="GB23" s="507"/>
      <c r="GC23" s="507"/>
      <c r="GD23" s="507"/>
      <c r="GE23" s="507"/>
      <c r="GF23" s="507"/>
      <c r="GG23" s="507"/>
      <c r="GH23" s="508"/>
      <c r="GI23" s="506"/>
      <c r="GJ23" s="507"/>
      <c r="GK23" s="507"/>
      <c r="GL23" s="507"/>
      <c r="GM23" s="507"/>
      <c r="GN23" s="507"/>
      <c r="GO23" s="507"/>
      <c r="GP23" s="507"/>
      <c r="GQ23" s="507"/>
      <c r="GR23" s="508"/>
      <c r="GS23" s="506"/>
      <c r="GT23" s="507"/>
      <c r="GU23" s="507"/>
      <c r="GV23" s="507"/>
      <c r="GW23" s="507"/>
      <c r="GX23" s="507"/>
      <c r="GY23" s="507"/>
      <c r="GZ23" s="507"/>
      <c r="HA23" s="507"/>
      <c r="HB23" s="508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73"/>
        <v>0</v>
      </c>
      <c r="HN23" s="283">
        <f t="shared" si="85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3" t="e">
        <f t="shared" si="86"/>
        <v>#REF!</v>
      </c>
      <c r="HQ23" s="84"/>
      <c r="HR23" s="284">
        <f t="shared" si="74"/>
        <v>0</v>
      </c>
      <c r="HS23" s="284">
        <f t="shared" si="75"/>
        <v>0</v>
      </c>
      <c r="HT23" s="284">
        <f t="shared" si="76"/>
        <v>0</v>
      </c>
      <c r="HU23" s="284">
        <f t="shared" si="77"/>
        <v>0</v>
      </c>
      <c r="HV23" s="284">
        <f t="shared" si="78"/>
        <v>0</v>
      </c>
      <c r="HW23" s="284">
        <f t="shared" si="79"/>
        <v>0</v>
      </c>
      <c r="HX23" s="284">
        <f t="shared" si="80"/>
        <v>0</v>
      </c>
      <c r="HY23" s="284">
        <f t="shared" si="81"/>
        <v>0</v>
      </c>
      <c r="HZ23" s="284">
        <f t="shared" si="82"/>
        <v>0</v>
      </c>
      <c r="IA23" s="284">
        <f t="shared" si="83"/>
        <v>0</v>
      </c>
      <c r="IK23" s="98" t="e">
        <f t="shared" si="84"/>
        <v>#REF!</v>
      </c>
    </row>
    <row r="24" spans="1:245" s="32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5" t="s">
        <v>116</v>
      </c>
      <c r="K24" s="509"/>
      <c r="L24" s="510"/>
      <c r="M24" s="510"/>
      <c r="N24" s="510"/>
      <c r="O24" s="510"/>
      <c r="P24" s="510"/>
      <c r="Q24" s="510"/>
      <c r="R24" s="510"/>
      <c r="S24" s="510"/>
      <c r="T24" s="511"/>
      <c r="U24" s="509"/>
      <c r="V24" s="510"/>
      <c r="W24" s="510"/>
      <c r="X24" s="510"/>
      <c r="Y24" s="510"/>
      <c r="Z24" s="510"/>
      <c r="AA24" s="510"/>
      <c r="AB24" s="510"/>
      <c r="AC24" s="510"/>
      <c r="AD24" s="511"/>
      <c r="AE24" s="509"/>
      <c r="AF24" s="510"/>
      <c r="AG24" s="510"/>
      <c r="AH24" s="510"/>
      <c r="AI24" s="510"/>
      <c r="AJ24" s="510"/>
      <c r="AK24" s="510"/>
      <c r="AL24" s="510"/>
      <c r="AM24" s="510"/>
      <c r="AN24" s="511"/>
      <c r="AO24" s="509"/>
      <c r="AP24" s="510"/>
      <c r="AQ24" s="510"/>
      <c r="AR24" s="510"/>
      <c r="AS24" s="510"/>
      <c r="AT24" s="510"/>
      <c r="AU24" s="510"/>
      <c r="AV24" s="510"/>
      <c r="AW24" s="510"/>
      <c r="AX24" s="511"/>
      <c r="AY24" s="509"/>
      <c r="AZ24" s="510"/>
      <c r="BA24" s="510"/>
      <c r="BB24" s="510"/>
      <c r="BC24" s="510"/>
      <c r="BD24" s="510"/>
      <c r="BE24" s="510"/>
      <c r="BF24" s="510"/>
      <c r="BG24" s="510"/>
      <c r="BH24" s="511"/>
      <c r="BI24" s="509"/>
      <c r="BJ24" s="510"/>
      <c r="BK24" s="510"/>
      <c r="BL24" s="510"/>
      <c r="BM24" s="510"/>
      <c r="BN24" s="510"/>
      <c r="BO24" s="510"/>
      <c r="BP24" s="510"/>
      <c r="BQ24" s="510"/>
      <c r="BR24" s="511"/>
      <c r="BS24" s="509"/>
      <c r="BT24" s="510"/>
      <c r="BU24" s="510"/>
      <c r="BV24" s="510"/>
      <c r="BW24" s="510"/>
      <c r="BX24" s="510"/>
      <c r="BY24" s="510"/>
      <c r="BZ24" s="510"/>
      <c r="CA24" s="510"/>
      <c r="CB24" s="511"/>
      <c r="CC24" s="509"/>
      <c r="CD24" s="510"/>
      <c r="CE24" s="510"/>
      <c r="CF24" s="510"/>
      <c r="CG24" s="510"/>
      <c r="CH24" s="510"/>
      <c r="CI24" s="510"/>
      <c r="CJ24" s="510"/>
      <c r="CK24" s="510"/>
      <c r="CL24" s="511"/>
      <c r="CM24" s="509"/>
      <c r="CN24" s="510"/>
      <c r="CO24" s="510"/>
      <c r="CP24" s="510"/>
      <c r="CQ24" s="510"/>
      <c r="CR24" s="510"/>
      <c r="CS24" s="510"/>
      <c r="CT24" s="510"/>
      <c r="CU24" s="510"/>
      <c r="CV24" s="511"/>
      <c r="CW24" s="509"/>
      <c r="CX24" s="510"/>
      <c r="CY24" s="510"/>
      <c r="CZ24" s="510"/>
      <c r="DA24" s="510"/>
      <c r="DB24" s="510"/>
      <c r="DC24" s="510"/>
      <c r="DD24" s="510"/>
      <c r="DE24" s="510"/>
      <c r="DF24" s="511"/>
      <c r="DG24" s="509"/>
      <c r="DH24" s="510"/>
      <c r="DI24" s="510"/>
      <c r="DJ24" s="510"/>
      <c r="DK24" s="510"/>
      <c r="DL24" s="510"/>
      <c r="DM24" s="510"/>
      <c r="DN24" s="510"/>
      <c r="DO24" s="510"/>
      <c r="DP24" s="511"/>
      <c r="DQ24" s="509"/>
      <c r="DR24" s="510"/>
      <c r="DS24" s="510"/>
      <c r="DT24" s="510"/>
      <c r="DU24" s="510"/>
      <c r="DV24" s="510"/>
      <c r="DW24" s="510"/>
      <c r="DX24" s="510"/>
      <c r="DY24" s="510"/>
      <c r="DZ24" s="511"/>
      <c r="EA24" s="509"/>
      <c r="EB24" s="510"/>
      <c r="EC24" s="510"/>
      <c r="ED24" s="510"/>
      <c r="EE24" s="510"/>
      <c r="EF24" s="510"/>
      <c r="EG24" s="510"/>
      <c r="EH24" s="510"/>
      <c r="EI24" s="510"/>
      <c r="EJ24" s="511"/>
      <c r="EK24" s="509"/>
      <c r="EL24" s="510"/>
      <c r="EM24" s="510"/>
      <c r="EN24" s="510"/>
      <c r="EO24" s="510"/>
      <c r="EP24" s="510"/>
      <c r="EQ24" s="510"/>
      <c r="ER24" s="510"/>
      <c r="ES24" s="510"/>
      <c r="ET24" s="511"/>
      <c r="EU24" s="509"/>
      <c r="EV24" s="510"/>
      <c r="EW24" s="510"/>
      <c r="EX24" s="510"/>
      <c r="EY24" s="510"/>
      <c r="EZ24" s="510"/>
      <c r="FA24" s="510"/>
      <c r="FB24" s="510"/>
      <c r="FC24" s="510"/>
      <c r="FD24" s="511"/>
      <c r="FE24" s="509"/>
      <c r="FF24" s="510"/>
      <c r="FG24" s="510"/>
      <c r="FH24" s="510"/>
      <c r="FI24" s="510"/>
      <c r="FJ24" s="510"/>
      <c r="FK24" s="510"/>
      <c r="FL24" s="510"/>
      <c r="FM24" s="510"/>
      <c r="FN24" s="511"/>
      <c r="FO24" s="509"/>
      <c r="FP24" s="510"/>
      <c r="FQ24" s="510"/>
      <c r="FR24" s="510"/>
      <c r="FS24" s="510"/>
      <c r="FT24" s="510"/>
      <c r="FU24" s="510"/>
      <c r="FV24" s="510"/>
      <c r="FW24" s="510"/>
      <c r="FX24" s="511"/>
      <c r="FY24" s="509"/>
      <c r="FZ24" s="510"/>
      <c r="GA24" s="510"/>
      <c r="GB24" s="510"/>
      <c r="GC24" s="510"/>
      <c r="GD24" s="510"/>
      <c r="GE24" s="510"/>
      <c r="GF24" s="510"/>
      <c r="GG24" s="510"/>
      <c r="GH24" s="511"/>
      <c r="GI24" s="509"/>
      <c r="GJ24" s="510"/>
      <c r="GK24" s="510"/>
      <c r="GL24" s="510"/>
      <c r="GM24" s="510"/>
      <c r="GN24" s="510"/>
      <c r="GO24" s="510"/>
      <c r="GP24" s="510"/>
      <c r="GQ24" s="510"/>
      <c r="GR24" s="511"/>
      <c r="GS24" s="509"/>
      <c r="GT24" s="510"/>
      <c r="GU24" s="510"/>
      <c r="GV24" s="510"/>
      <c r="GW24" s="510"/>
      <c r="GX24" s="510"/>
      <c r="GY24" s="510"/>
      <c r="GZ24" s="510"/>
      <c r="HA24" s="510"/>
      <c r="HB24" s="511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73"/>
        <v>0</v>
      </c>
      <c r="HN24" s="281">
        <f t="shared" si="85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1" t="e">
        <f t="shared" si="86"/>
        <v>#REF!</v>
      </c>
      <c r="HQ24" s="84"/>
      <c r="HR24" s="282">
        <f t="shared" si="74"/>
        <v>0</v>
      </c>
      <c r="HS24" s="282">
        <f t="shared" si="75"/>
        <v>0</v>
      </c>
      <c r="HT24" s="282">
        <f t="shared" si="76"/>
        <v>0</v>
      </c>
      <c r="HU24" s="282">
        <f t="shared" si="77"/>
        <v>0</v>
      </c>
      <c r="HV24" s="282">
        <f t="shared" si="78"/>
        <v>0</v>
      </c>
      <c r="HW24" s="282">
        <f t="shared" si="79"/>
        <v>0</v>
      </c>
      <c r="HX24" s="282">
        <f t="shared" si="80"/>
        <v>0</v>
      </c>
      <c r="HY24" s="282">
        <f t="shared" si="81"/>
        <v>0</v>
      </c>
      <c r="HZ24" s="282">
        <f t="shared" si="82"/>
        <v>0</v>
      </c>
      <c r="IA24" s="282">
        <f t="shared" si="83"/>
        <v>0</v>
      </c>
      <c r="IK24" s="98" t="e">
        <f t="shared" si="84"/>
        <v>#REF!</v>
      </c>
    </row>
    <row r="25" spans="1:245" s="32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12"/>
      <c r="L25" s="513"/>
      <c r="M25" s="513"/>
      <c r="N25" s="513"/>
      <c r="O25" s="513"/>
      <c r="P25" s="513"/>
      <c r="Q25" s="513"/>
      <c r="R25" s="513"/>
      <c r="S25" s="513"/>
      <c r="T25" s="514"/>
      <c r="U25" s="512"/>
      <c r="V25" s="513"/>
      <c r="W25" s="513"/>
      <c r="X25" s="513"/>
      <c r="Y25" s="513"/>
      <c r="Z25" s="513"/>
      <c r="AA25" s="513"/>
      <c r="AB25" s="513"/>
      <c r="AC25" s="513"/>
      <c r="AD25" s="514"/>
      <c r="AE25" s="512"/>
      <c r="AF25" s="513"/>
      <c r="AG25" s="513"/>
      <c r="AH25" s="513"/>
      <c r="AI25" s="513"/>
      <c r="AJ25" s="513"/>
      <c r="AK25" s="513"/>
      <c r="AL25" s="513"/>
      <c r="AM25" s="513"/>
      <c r="AN25" s="514"/>
      <c r="AO25" s="512"/>
      <c r="AP25" s="513"/>
      <c r="AQ25" s="513"/>
      <c r="AR25" s="513"/>
      <c r="AS25" s="513"/>
      <c r="AT25" s="513"/>
      <c r="AU25" s="513"/>
      <c r="AV25" s="513"/>
      <c r="AW25" s="513"/>
      <c r="AX25" s="514"/>
      <c r="AY25" s="512"/>
      <c r="AZ25" s="513"/>
      <c r="BA25" s="513"/>
      <c r="BB25" s="513"/>
      <c r="BC25" s="513"/>
      <c r="BD25" s="513"/>
      <c r="BE25" s="513"/>
      <c r="BF25" s="513"/>
      <c r="BG25" s="513"/>
      <c r="BH25" s="514"/>
      <c r="BI25" s="512"/>
      <c r="BJ25" s="513"/>
      <c r="BK25" s="513"/>
      <c r="BL25" s="513"/>
      <c r="BM25" s="513"/>
      <c r="BN25" s="513"/>
      <c r="BO25" s="513"/>
      <c r="BP25" s="513"/>
      <c r="BQ25" s="513"/>
      <c r="BR25" s="514"/>
      <c r="BS25" s="512"/>
      <c r="BT25" s="513"/>
      <c r="BU25" s="513"/>
      <c r="BV25" s="513"/>
      <c r="BW25" s="513"/>
      <c r="BX25" s="513"/>
      <c r="BY25" s="513"/>
      <c r="BZ25" s="513"/>
      <c r="CA25" s="513"/>
      <c r="CB25" s="514"/>
      <c r="CC25" s="512"/>
      <c r="CD25" s="513"/>
      <c r="CE25" s="513"/>
      <c r="CF25" s="513"/>
      <c r="CG25" s="513"/>
      <c r="CH25" s="513"/>
      <c r="CI25" s="513"/>
      <c r="CJ25" s="513"/>
      <c r="CK25" s="513"/>
      <c r="CL25" s="514"/>
      <c r="CM25" s="512"/>
      <c r="CN25" s="513"/>
      <c r="CO25" s="513"/>
      <c r="CP25" s="513"/>
      <c r="CQ25" s="513"/>
      <c r="CR25" s="513"/>
      <c r="CS25" s="513"/>
      <c r="CT25" s="513"/>
      <c r="CU25" s="513"/>
      <c r="CV25" s="514"/>
      <c r="CW25" s="512"/>
      <c r="CX25" s="513"/>
      <c r="CY25" s="513"/>
      <c r="CZ25" s="513"/>
      <c r="DA25" s="513"/>
      <c r="DB25" s="513"/>
      <c r="DC25" s="513"/>
      <c r="DD25" s="513"/>
      <c r="DE25" s="513"/>
      <c r="DF25" s="514"/>
      <c r="DG25" s="512"/>
      <c r="DH25" s="513"/>
      <c r="DI25" s="513"/>
      <c r="DJ25" s="513"/>
      <c r="DK25" s="513"/>
      <c r="DL25" s="513"/>
      <c r="DM25" s="513"/>
      <c r="DN25" s="513"/>
      <c r="DO25" s="513"/>
      <c r="DP25" s="514"/>
      <c r="DQ25" s="512"/>
      <c r="DR25" s="513"/>
      <c r="DS25" s="513"/>
      <c r="DT25" s="513"/>
      <c r="DU25" s="513"/>
      <c r="DV25" s="513"/>
      <c r="DW25" s="513"/>
      <c r="DX25" s="513"/>
      <c r="DY25" s="513"/>
      <c r="DZ25" s="514"/>
      <c r="EA25" s="512"/>
      <c r="EB25" s="513"/>
      <c r="EC25" s="513"/>
      <c r="ED25" s="513"/>
      <c r="EE25" s="513"/>
      <c r="EF25" s="513"/>
      <c r="EG25" s="513"/>
      <c r="EH25" s="513"/>
      <c r="EI25" s="513"/>
      <c r="EJ25" s="514"/>
      <c r="EK25" s="512"/>
      <c r="EL25" s="513"/>
      <c r="EM25" s="513"/>
      <c r="EN25" s="513"/>
      <c r="EO25" s="513"/>
      <c r="EP25" s="513"/>
      <c r="EQ25" s="513"/>
      <c r="ER25" s="513"/>
      <c r="ES25" s="513"/>
      <c r="ET25" s="514"/>
      <c r="EU25" s="512"/>
      <c r="EV25" s="513"/>
      <c r="EW25" s="513"/>
      <c r="EX25" s="513"/>
      <c r="EY25" s="513"/>
      <c r="EZ25" s="513"/>
      <c r="FA25" s="513"/>
      <c r="FB25" s="513"/>
      <c r="FC25" s="513"/>
      <c r="FD25" s="514"/>
      <c r="FE25" s="512"/>
      <c r="FF25" s="513"/>
      <c r="FG25" s="513"/>
      <c r="FH25" s="513"/>
      <c r="FI25" s="513"/>
      <c r="FJ25" s="513"/>
      <c r="FK25" s="513"/>
      <c r="FL25" s="513"/>
      <c r="FM25" s="513"/>
      <c r="FN25" s="514"/>
      <c r="FO25" s="512"/>
      <c r="FP25" s="513"/>
      <c r="FQ25" s="513"/>
      <c r="FR25" s="513"/>
      <c r="FS25" s="513"/>
      <c r="FT25" s="513"/>
      <c r="FU25" s="513"/>
      <c r="FV25" s="513"/>
      <c r="FW25" s="513"/>
      <c r="FX25" s="514"/>
      <c r="FY25" s="512"/>
      <c r="FZ25" s="513"/>
      <c r="GA25" s="513"/>
      <c r="GB25" s="513"/>
      <c r="GC25" s="513"/>
      <c r="GD25" s="513"/>
      <c r="GE25" s="513"/>
      <c r="GF25" s="513"/>
      <c r="GG25" s="513"/>
      <c r="GH25" s="514"/>
      <c r="GI25" s="512"/>
      <c r="GJ25" s="513"/>
      <c r="GK25" s="513"/>
      <c r="GL25" s="513"/>
      <c r="GM25" s="513"/>
      <c r="GN25" s="513"/>
      <c r="GO25" s="513"/>
      <c r="GP25" s="513"/>
      <c r="GQ25" s="513"/>
      <c r="GR25" s="514"/>
      <c r="GS25" s="512"/>
      <c r="GT25" s="513"/>
      <c r="GU25" s="513"/>
      <c r="GV25" s="513"/>
      <c r="GW25" s="513"/>
      <c r="GX25" s="513"/>
      <c r="GY25" s="513"/>
      <c r="GZ25" s="513"/>
      <c r="HA25" s="513"/>
      <c r="HB25" s="514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73"/>
        <v>0</v>
      </c>
      <c r="HN25" s="83">
        <f t="shared" si="85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86"/>
        <v>#REF!</v>
      </c>
      <c r="HQ25" s="84"/>
      <c r="HR25" s="85">
        <f t="shared" si="74"/>
        <v>0</v>
      </c>
      <c r="HS25" s="85">
        <f t="shared" si="75"/>
        <v>0</v>
      </c>
      <c r="HT25" s="85">
        <f t="shared" si="76"/>
        <v>0</v>
      </c>
      <c r="HU25" s="85">
        <f t="shared" si="77"/>
        <v>0</v>
      </c>
      <c r="HV25" s="85">
        <f t="shared" si="78"/>
        <v>0</v>
      </c>
      <c r="HW25" s="85">
        <f t="shared" si="79"/>
        <v>0</v>
      </c>
      <c r="HX25" s="85">
        <f t="shared" si="80"/>
        <v>0</v>
      </c>
      <c r="HY25" s="85">
        <f t="shared" si="81"/>
        <v>0</v>
      </c>
      <c r="HZ25" s="85">
        <f t="shared" si="82"/>
        <v>0</v>
      </c>
      <c r="IA25" s="85">
        <f t="shared" si="83"/>
        <v>0</v>
      </c>
      <c r="IK25" s="98" t="e">
        <f t="shared" si="84"/>
        <v>#REF!</v>
      </c>
    </row>
    <row r="26" spans="1:245" s="32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12"/>
      <c r="L26" s="513"/>
      <c r="M26" s="513"/>
      <c r="N26" s="513"/>
      <c r="O26" s="513"/>
      <c r="P26" s="513"/>
      <c r="Q26" s="513"/>
      <c r="R26" s="513"/>
      <c r="S26" s="513"/>
      <c r="T26" s="514"/>
      <c r="U26" s="512"/>
      <c r="V26" s="513"/>
      <c r="W26" s="513"/>
      <c r="X26" s="513"/>
      <c r="Y26" s="513"/>
      <c r="Z26" s="513"/>
      <c r="AA26" s="513"/>
      <c r="AB26" s="513"/>
      <c r="AC26" s="513"/>
      <c r="AD26" s="514"/>
      <c r="AE26" s="512"/>
      <c r="AF26" s="513"/>
      <c r="AG26" s="513"/>
      <c r="AH26" s="513"/>
      <c r="AI26" s="513"/>
      <c r="AJ26" s="513"/>
      <c r="AK26" s="513"/>
      <c r="AL26" s="513"/>
      <c r="AM26" s="513"/>
      <c r="AN26" s="514"/>
      <c r="AO26" s="512"/>
      <c r="AP26" s="513"/>
      <c r="AQ26" s="513"/>
      <c r="AR26" s="513"/>
      <c r="AS26" s="513"/>
      <c r="AT26" s="513"/>
      <c r="AU26" s="513"/>
      <c r="AV26" s="513"/>
      <c r="AW26" s="513"/>
      <c r="AX26" s="514"/>
      <c r="AY26" s="512"/>
      <c r="AZ26" s="513"/>
      <c r="BA26" s="513"/>
      <c r="BB26" s="513"/>
      <c r="BC26" s="513"/>
      <c r="BD26" s="513"/>
      <c r="BE26" s="513"/>
      <c r="BF26" s="513"/>
      <c r="BG26" s="513"/>
      <c r="BH26" s="514"/>
      <c r="BI26" s="512"/>
      <c r="BJ26" s="513"/>
      <c r="BK26" s="513"/>
      <c r="BL26" s="513"/>
      <c r="BM26" s="513"/>
      <c r="BN26" s="513"/>
      <c r="BO26" s="513"/>
      <c r="BP26" s="513"/>
      <c r="BQ26" s="513"/>
      <c r="BR26" s="514"/>
      <c r="BS26" s="512"/>
      <c r="BT26" s="513"/>
      <c r="BU26" s="513"/>
      <c r="BV26" s="513"/>
      <c r="BW26" s="513"/>
      <c r="BX26" s="513"/>
      <c r="BY26" s="513"/>
      <c r="BZ26" s="513"/>
      <c r="CA26" s="513"/>
      <c r="CB26" s="514"/>
      <c r="CC26" s="512"/>
      <c r="CD26" s="513"/>
      <c r="CE26" s="513"/>
      <c r="CF26" s="513"/>
      <c r="CG26" s="513"/>
      <c r="CH26" s="513"/>
      <c r="CI26" s="513"/>
      <c r="CJ26" s="513"/>
      <c r="CK26" s="513"/>
      <c r="CL26" s="514"/>
      <c r="CM26" s="512"/>
      <c r="CN26" s="513"/>
      <c r="CO26" s="513"/>
      <c r="CP26" s="513"/>
      <c r="CQ26" s="513"/>
      <c r="CR26" s="513"/>
      <c r="CS26" s="513"/>
      <c r="CT26" s="513"/>
      <c r="CU26" s="513"/>
      <c r="CV26" s="514"/>
      <c r="CW26" s="512"/>
      <c r="CX26" s="513"/>
      <c r="CY26" s="513"/>
      <c r="CZ26" s="513"/>
      <c r="DA26" s="513"/>
      <c r="DB26" s="513"/>
      <c r="DC26" s="513"/>
      <c r="DD26" s="513"/>
      <c r="DE26" s="513"/>
      <c r="DF26" s="514"/>
      <c r="DG26" s="512"/>
      <c r="DH26" s="513"/>
      <c r="DI26" s="513"/>
      <c r="DJ26" s="513"/>
      <c r="DK26" s="513"/>
      <c r="DL26" s="513"/>
      <c r="DM26" s="513"/>
      <c r="DN26" s="513"/>
      <c r="DO26" s="513"/>
      <c r="DP26" s="514"/>
      <c r="DQ26" s="512"/>
      <c r="DR26" s="513"/>
      <c r="DS26" s="513"/>
      <c r="DT26" s="513"/>
      <c r="DU26" s="513"/>
      <c r="DV26" s="513"/>
      <c r="DW26" s="513"/>
      <c r="DX26" s="513"/>
      <c r="DY26" s="513"/>
      <c r="DZ26" s="514"/>
      <c r="EA26" s="512"/>
      <c r="EB26" s="513"/>
      <c r="EC26" s="513"/>
      <c r="ED26" s="513"/>
      <c r="EE26" s="513"/>
      <c r="EF26" s="513"/>
      <c r="EG26" s="513"/>
      <c r="EH26" s="513"/>
      <c r="EI26" s="513"/>
      <c r="EJ26" s="514"/>
      <c r="EK26" s="512"/>
      <c r="EL26" s="513"/>
      <c r="EM26" s="513"/>
      <c r="EN26" s="513"/>
      <c r="EO26" s="513"/>
      <c r="EP26" s="513"/>
      <c r="EQ26" s="513"/>
      <c r="ER26" s="513"/>
      <c r="ES26" s="513"/>
      <c r="ET26" s="514"/>
      <c r="EU26" s="512"/>
      <c r="EV26" s="513"/>
      <c r="EW26" s="513"/>
      <c r="EX26" s="513"/>
      <c r="EY26" s="513"/>
      <c r="EZ26" s="513"/>
      <c r="FA26" s="513"/>
      <c r="FB26" s="513"/>
      <c r="FC26" s="513"/>
      <c r="FD26" s="514"/>
      <c r="FE26" s="512"/>
      <c r="FF26" s="513"/>
      <c r="FG26" s="513"/>
      <c r="FH26" s="513"/>
      <c r="FI26" s="513"/>
      <c r="FJ26" s="513"/>
      <c r="FK26" s="513"/>
      <c r="FL26" s="513"/>
      <c r="FM26" s="513"/>
      <c r="FN26" s="514"/>
      <c r="FO26" s="512"/>
      <c r="FP26" s="513"/>
      <c r="FQ26" s="513"/>
      <c r="FR26" s="513"/>
      <c r="FS26" s="513"/>
      <c r="FT26" s="513"/>
      <c r="FU26" s="513"/>
      <c r="FV26" s="513"/>
      <c r="FW26" s="513"/>
      <c r="FX26" s="514"/>
      <c r="FY26" s="512"/>
      <c r="FZ26" s="513"/>
      <c r="GA26" s="513"/>
      <c r="GB26" s="513"/>
      <c r="GC26" s="513"/>
      <c r="GD26" s="513"/>
      <c r="GE26" s="513"/>
      <c r="GF26" s="513"/>
      <c r="GG26" s="513"/>
      <c r="GH26" s="514"/>
      <c r="GI26" s="512"/>
      <c r="GJ26" s="513"/>
      <c r="GK26" s="513"/>
      <c r="GL26" s="513"/>
      <c r="GM26" s="513"/>
      <c r="GN26" s="513"/>
      <c r="GO26" s="513"/>
      <c r="GP26" s="513"/>
      <c r="GQ26" s="513"/>
      <c r="GR26" s="514"/>
      <c r="GS26" s="512"/>
      <c r="GT26" s="513"/>
      <c r="GU26" s="513"/>
      <c r="GV26" s="513"/>
      <c r="GW26" s="513"/>
      <c r="GX26" s="513"/>
      <c r="GY26" s="513"/>
      <c r="GZ26" s="513"/>
      <c r="HA26" s="513"/>
      <c r="HB26" s="514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73"/>
        <v>0</v>
      </c>
      <c r="HN26" s="83">
        <f t="shared" si="85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86"/>
        <v>#REF!</v>
      </c>
      <c r="HQ26" s="84"/>
      <c r="HR26" s="85">
        <f t="shared" si="74"/>
        <v>0</v>
      </c>
      <c r="HS26" s="85">
        <f t="shared" si="75"/>
        <v>0</v>
      </c>
      <c r="HT26" s="85">
        <f t="shared" si="76"/>
        <v>0</v>
      </c>
      <c r="HU26" s="85">
        <f t="shared" si="77"/>
        <v>0</v>
      </c>
      <c r="HV26" s="85">
        <f t="shared" si="78"/>
        <v>0</v>
      </c>
      <c r="HW26" s="85">
        <f t="shared" si="79"/>
        <v>0</v>
      </c>
      <c r="HX26" s="85">
        <f t="shared" si="80"/>
        <v>0</v>
      </c>
      <c r="HY26" s="85">
        <f t="shared" si="81"/>
        <v>0</v>
      </c>
      <c r="HZ26" s="85">
        <f t="shared" si="82"/>
        <v>0</v>
      </c>
      <c r="IA26" s="85">
        <f t="shared" si="83"/>
        <v>0</v>
      </c>
      <c r="IK26" s="98" t="e">
        <f t="shared" si="84"/>
        <v>#REF!</v>
      </c>
    </row>
    <row r="27" spans="1:245" s="32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6" t="s">
        <v>119</v>
      </c>
      <c r="K27" s="515"/>
      <c r="L27" s="516"/>
      <c r="M27" s="516"/>
      <c r="N27" s="516"/>
      <c r="O27" s="516"/>
      <c r="P27" s="516"/>
      <c r="Q27" s="516"/>
      <c r="R27" s="516"/>
      <c r="S27" s="516"/>
      <c r="T27" s="517"/>
      <c r="U27" s="515"/>
      <c r="V27" s="516"/>
      <c r="W27" s="516"/>
      <c r="X27" s="516"/>
      <c r="Y27" s="516"/>
      <c r="Z27" s="516"/>
      <c r="AA27" s="516"/>
      <c r="AB27" s="516"/>
      <c r="AC27" s="516"/>
      <c r="AD27" s="517"/>
      <c r="AE27" s="515"/>
      <c r="AF27" s="516"/>
      <c r="AG27" s="516"/>
      <c r="AH27" s="516"/>
      <c r="AI27" s="516"/>
      <c r="AJ27" s="516"/>
      <c r="AK27" s="516"/>
      <c r="AL27" s="516"/>
      <c r="AM27" s="516"/>
      <c r="AN27" s="517"/>
      <c r="AO27" s="515"/>
      <c r="AP27" s="516"/>
      <c r="AQ27" s="516"/>
      <c r="AR27" s="516"/>
      <c r="AS27" s="516"/>
      <c r="AT27" s="516"/>
      <c r="AU27" s="516"/>
      <c r="AV27" s="516"/>
      <c r="AW27" s="516"/>
      <c r="AX27" s="517"/>
      <c r="AY27" s="515"/>
      <c r="AZ27" s="516"/>
      <c r="BA27" s="516"/>
      <c r="BB27" s="516"/>
      <c r="BC27" s="516"/>
      <c r="BD27" s="516"/>
      <c r="BE27" s="516"/>
      <c r="BF27" s="516"/>
      <c r="BG27" s="516"/>
      <c r="BH27" s="517"/>
      <c r="BI27" s="515"/>
      <c r="BJ27" s="516"/>
      <c r="BK27" s="516"/>
      <c r="BL27" s="516"/>
      <c r="BM27" s="516"/>
      <c r="BN27" s="516"/>
      <c r="BO27" s="516"/>
      <c r="BP27" s="516"/>
      <c r="BQ27" s="516"/>
      <c r="BR27" s="517"/>
      <c r="BS27" s="515"/>
      <c r="BT27" s="516"/>
      <c r="BU27" s="516"/>
      <c r="BV27" s="516"/>
      <c r="BW27" s="516"/>
      <c r="BX27" s="516"/>
      <c r="BY27" s="516"/>
      <c r="BZ27" s="516"/>
      <c r="CA27" s="516"/>
      <c r="CB27" s="517"/>
      <c r="CC27" s="515"/>
      <c r="CD27" s="516"/>
      <c r="CE27" s="516"/>
      <c r="CF27" s="516"/>
      <c r="CG27" s="516"/>
      <c r="CH27" s="516"/>
      <c r="CI27" s="516"/>
      <c r="CJ27" s="516"/>
      <c r="CK27" s="516"/>
      <c r="CL27" s="517"/>
      <c r="CM27" s="515"/>
      <c r="CN27" s="516"/>
      <c r="CO27" s="516"/>
      <c r="CP27" s="516"/>
      <c r="CQ27" s="516"/>
      <c r="CR27" s="516"/>
      <c r="CS27" s="516"/>
      <c r="CT27" s="516"/>
      <c r="CU27" s="516"/>
      <c r="CV27" s="517"/>
      <c r="CW27" s="515"/>
      <c r="CX27" s="516"/>
      <c r="CY27" s="516"/>
      <c r="CZ27" s="516"/>
      <c r="DA27" s="516"/>
      <c r="DB27" s="516"/>
      <c r="DC27" s="516"/>
      <c r="DD27" s="516"/>
      <c r="DE27" s="516"/>
      <c r="DF27" s="517"/>
      <c r="DG27" s="515"/>
      <c r="DH27" s="516"/>
      <c r="DI27" s="516"/>
      <c r="DJ27" s="516"/>
      <c r="DK27" s="516"/>
      <c r="DL27" s="516"/>
      <c r="DM27" s="516"/>
      <c r="DN27" s="516"/>
      <c r="DO27" s="516"/>
      <c r="DP27" s="517"/>
      <c r="DQ27" s="515"/>
      <c r="DR27" s="516"/>
      <c r="DS27" s="516"/>
      <c r="DT27" s="516"/>
      <c r="DU27" s="516"/>
      <c r="DV27" s="516"/>
      <c r="DW27" s="516"/>
      <c r="DX27" s="516"/>
      <c r="DY27" s="516"/>
      <c r="DZ27" s="517"/>
      <c r="EA27" s="515"/>
      <c r="EB27" s="516"/>
      <c r="EC27" s="516"/>
      <c r="ED27" s="516"/>
      <c r="EE27" s="516"/>
      <c r="EF27" s="516"/>
      <c r="EG27" s="516"/>
      <c r="EH27" s="516"/>
      <c r="EI27" s="516"/>
      <c r="EJ27" s="517"/>
      <c r="EK27" s="515"/>
      <c r="EL27" s="516"/>
      <c r="EM27" s="516"/>
      <c r="EN27" s="516"/>
      <c r="EO27" s="516"/>
      <c r="EP27" s="516"/>
      <c r="EQ27" s="516"/>
      <c r="ER27" s="516"/>
      <c r="ES27" s="516"/>
      <c r="ET27" s="517"/>
      <c r="EU27" s="515"/>
      <c r="EV27" s="516"/>
      <c r="EW27" s="516"/>
      <c r="EX27" s="516"/>
      <c r="EY27" s="516"/>
      <c r="EZ27" s="516"/>
      <c r="FA27" s="516"/>
      <c r="FB27" s="516"/>
      <c r="FC27" s="516"/>
      <c r="FD27" s="517"/>
      <c r="FE27" s="515"/>
      <c r="FF27" s="516"/>
      <c r="FG27" s="516"/>
      <c r="FH27" s="516"/>
      <c r="FI27" s="516"/>
      <c r="FJ27" s="516"/>
      <c r="FK27" s="516"/>
      <c r="FL27" s="516"/>
      <c r="FM27" s="516"/>
      <c r="FN27" s="517"/>
      <c r="FO27" s="515"/>
      <c r="FP27" s="516"/>
      <c r="FQ27" s="516"/>
      <c r="FR27" s="516"/>
      <c r="FS27" s="516"/>
      <c r="FT27" s="516"/>
      <c r="FU27" s="516"/>
      <c r="FV27" s="516"/>
      <c r="FW27" s="516"/>
      <c r="FX27" s="517"/>
      <c r="FY27" s="515"/>
      <c r="FZ27" s="516"/>
      <c r="GA27" s="516"/>
      <c r="GB27" s="516"/>
      <c r="GC27" s="516"/>
      <c r="GD27" s="516"/>
      <c r="GE27" s="516"/>
      <c r="GF27" s="516"/>
      <c r="GG27" s="516"/>
      <c r="GH27" s="517"/>
      <c r="GI27" s="515"/>
      <c r="GJ27" s="516"/>
      <c r="GK27" s="516"/>
      <c r="GL27" s="516"/>
      <c r="GM27" s="516"/>
      <c r="GN27" s="516"/>
      <c r="GO27" s="516"/>
      <c r="GP27" s="516"/>
      <c r="GQ27" s="516"/>
      <c r="GR27" s="517"/>
      <c r="GS27" s="515"/>
      <c r="GT27" s="516"/>
      <c r="GU27" s="516"/>
      <c r="GV27" s="516"/>
      <c r="GW27" s="516"/>
      <c r="GX27" s="516"/>
      <c r="GY27" s="516"/>
      <c r="GZ27" s="516"/>
      <c r="HA27" s="516"/>
      <c r="HB27" s="517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73"/>
        <v>0</v>
      </c>
      <c r="HN27" s="283">
        <f t="shared" si="85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3" t="e">
        <f t="shared" si="86"/>
        <v>#REF!</v>
      </c>
      <c r="HQ27" s="84"/>
      <c r="HR27" s="284">
        <f t="shared" si="74"/>
        <v>0</v>
      </c>
      <c r="HS27" s="284">
        <f t="shared" si="75"/>
        <v>0</v>
      </c>
      <c r="HT27" s="284">
        <f t="shared" si="76"/>
        <v>0</v>
      </c>
      <c r="HU27" s="284">
        <f t="shared" si="77"/>
        <v>0</v>
      </c>
      <c r="HV27" s="284">
        <f t="shared" si="78"/>
        <v>0</v>
      </c>
      <c r="HW27" s="284">
        <f t="shared" si="79"/>
        <v>0</v>
      </c>
      <c r="HX27" s="284">
        <f t="shared" si="80"/>
        <v>0</v>
      </c>
      <c r="HY27" s="284">
        <f t="shared" si="81"/>
        <v>0</v>
      </c>
      <c r="HZ27" s="284">
        <f t="shared" si="82"/>
        <v>0</v>
      </c>
      <c r="IA27" s="284">
        <f t="shared" si="83"/>
        <v>0</v>
      </c>
      <c r="IK27" s="98" t="e">
        <f t="shared" si="84"/>
        <v>#REF!</v>
      </c>
    </row>
    <row r="28" spans="1:245" s="32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5" t="s">
        <v>120</v>
      </c>
      <c r="K28" s="518"/>
      <c r="L28" s="519"/>
      <c r="M28" s="519"/>
      <c r="N28" s="519"/>
      <c r="O28" s="519"/>
      <c r="P28" s="519"/>
      <c r="Q28" s="519"/>
      <c r="R28" s="519"/>
      <c r="S28" s="519"/>
      <c r="T28" s="520"/>
      <c r="U28" s="518"/>
      <c r="V28" s="519"/>
      <c r="W28" s="519"/>
      <c r="X28" s="519"/>
      <c r="Y28" s="519"/>
      <c r="Z28" s="519"/>
      <c r="AA28" s="519"/>
      <c r="AB28" s="519"/>
      <c r="AC28" s="519"/>
      <c r="AD28" s="520"/>
      <c r="AE28" s="518"/>
      <c r="AF28" s="519"/>
      <c r="AG28" s="519"/>
      <c r="AH28" s="519"/>
      <c r="AI28" s="519"/>
      <c r="AJ28" s="519"/>
      <c r="AK28" s="519"/>
      <c r="AL28" s="519"/>
      <c r="AM28" s="519"/>
      <c r="AN28" s="520"/>
      <c r="AO28" s="518"/>
      <c r="AP28" s="519"/>
      <c r="AQ28" s="519"/>
      <c r="AR28" s="519"/>
      <c r="AS28" s="519"/>
      <c r="AT28" s="519"/>
      <c r="AU28" s="519"/>
      <c r="AV28" s="519"/>
      <c r="AW28" s="519"/>
      <c r="AX28" s="520"/>
      <c r="AY28" s="518"/>
      <c r="AZ28" s="519"/>
      <c r="BA28" s="519"/>
      <c r="BB28" s="519"/>
      <c r="BC28" s="519"/>
      <c r="BD28" s="519"/>
      <c r="BE28" s="519"/>
      <c r="BF28" s="519"/>
      <c r="BG28" s="519"/>
      <c r="BH28" s="520"/>
      <c r="BI28" s="518"/>
      <c r="BJ28" s="519"/>
      <c r="BK28" s="519"/>
      <c r="BL28" s="519"/>
      <c r="BM28" s="519"/>
      <c r="BN28" s="519"/>
      <c r="BO28" s="519"/>
      <c r="BP28" s="519"/>
      <c r="BQ28" s="519"/>
      <c r="BR28" s="520"/>
      <c r="BS28" s="518"/>
      <c r="BT28" s="519"/>
      <c r="BU28" s="519"/>
      <c r="BV28" s="519"/>
      <c r="BW28" s="519"/>
      <c r="BX28" s="519"/>
      <c r="BY28" s="519"/>
      <c r="BZ28" s="519"/>
      <c r="CA28" s="519"/>
      <c r="CB28" s="520"/>
      <c r="CC28" s="518"/>
      <c r="CD28" s="519"/>
      <c r="CE28" s="519"/>
      <c r="CF28" s="519"/>
      <c r="CG28" s="519"/>
      <c r="CH28" s="519"/>
      <c r="CI28" s="519"/>
      <c r="CJ28" s="519"/>
      <c r="CK28" s="519"/>
      <c r="CL28" s="520"/>
      <c r="CM28" s="518"/>
      <c r="CN28" s="519"/>
      <c r="CO28" s="519"/>
      <c r="CP28" s="519"/>
      <c r="CQ28" s="519"/>
      <c r="CR28" s="519"/>
      <c r="CS28" s="519"/>
      <c r="CT28" s="519"/>
      <c r="CU28" s="519"/>
      <c r="CV28" s="520"/>
      <c r="CW28" s="518"/>
      <c r="CX28" s="519"/>
      <c r="CY28" s="519"/>
      <c r="CZ28" s="519"/>
      <c r="DA28" s="519"/>
      <c r="DB28" s="519"/>
      <c r="DC28" s="519"/>
      <c r="DD28" s="519"/>
      <c r="DE28" s="519"/>
      <c r="DF28" s="520"/>
      <c r="DG28" s="518"/>
      <c r="DH28" s="519"/>
      <c r="DI28" s="519"/>
      <c r="DJ28" s="519"/>
      <c r="DK28" s="519"/>
      <c r="DL28" s="519"/>
      <c r="DM28" s="519"/>
      <c r="DN28" s="519"/>
      <c r="DO28" s="519"/>
      <c r="DP28" s="520"/>
      <c r="DQ28" s="518"/>
      <c r="DR28" s="519"/>
      <c r="DS28" s="519"/>
      <c r="DT28" s="519"/>
      <c r="DU28" s="519"/>
      <c r="DV28" s="519"/>
      <c r="DW28" s="519"/>
      <c r="DX28" s="519"/>
      <c r="DY28" s="519"/>
      <c r="DZ28" s="520"/>
      <c r="EA28" s="518"/>
      <c r="EB28" s="519"/>
      <c r="EC28" s="519"/>
      <c r="ED28" s="519"/>
      <c r="EE28" s="519"/>
      <c r="EF28" s="519"/>
      <c r="EG28" s="519"/>
      <c r="EH28" s="519"/>
      <c r="EI28" s="519"/>
      <c r="EJ28" s="520"/>
      <c r="EK28" s="518"/>
      <c r="EL28" s="519"/>
      <c r="EM28" s="519"/>
      <c r="EN28" s="519"/>
      <c r="EO28" s="519"/>
      <c r="EP28" s="519"/>
      <c r="EQ28" s="519"/>
      <c r="ER28" s="519"/>
      <c r="ES28" s="519"/>
      <c r="ET28" s="520"/>
      <c r="EU28" s="518"/>
      <c r="EV28" s="519"/>
      <c r="EW28" s="519"/>
      <c r="EX28" s="519"/>
      <c r="EY28" s="519"/>
      <c r="EZ28" s="519"/>
      <c r="FA28" s="519"/>
      <c r="FB28" s="519"/>
      <c r="FC28" s="519"/>
      <c r="FD28" s="520"/>
      <c r="FE28" s="518"/>
      <c r="FF28" s="519"/>
      <c r="FG28" s="519"/>
      <c r="FH28" s="519"/>
      <c r="FI28" s="519"/>
      <c r="FJ28" s="519"/>
      <c r="FK28" s="519"/>
      <c r="FL28" s="519"/>
      <c r="FM28" s="519"/>
      <c r="FN28" s="520"/>
      <c r="FO28" s="518"/>
      <c r="FP28" s="519"/>
      <c r="FQ28" s="519"/>
      <c r="FR28" s="519"/>
      <c r="FS28" s="519"/>
      <c r="FT28" s="519"/>
      <c r="FU28" s="519"/>
      <c r="FV28" s="519"/>
      <c r="FW28" s="519"/>
      <c r="FX28" s="520"/>
      <c r="FY28" s="518"/>
      <c r="FZ28" s="519"/>
      <c r="GA28" s="519"/>
      <c r="GB28" s="519"/>
      <c r="GC28" s="519"/>
      <c r="GD28" s="519"/>
      <c r="GE28" s="519"/>
      <c r="GF28" s="519"/>
      <c r="GG28" s="519"/>
      <c r="GH28" s="520"/>
      <c r="GI28" s="518"/>
      <c r="GJ28" s="519"/>
      <c r="GK28" s="519"/>
      <c r="GL28" s="519"/>
      <c r="GM28" s="519"/>
      <c r="GN28" s="519"/>
      <c r="GO28" s="519"/>
      <c r="GP28" s="519"/>
      <c r="GQ28" s="519"/>
      <c r="GR28" s="520"/>
      <c r="GS28" s="518"/>
      <c r="GT28" s="519"/>
      <c r="GU28" s="519"/>
      <c r="GV28" s="519"/>
      <c r="GW28" s="519"/>
      <c r="GX28" s="519"/>
      <c r="GY28" s="519"/>
      <c r="GZ28" s="519"/>
      <c r="HA28" s="519"/>
      <c r="HB28" s="520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73"/>
        <v>0</v>
      </c>
      <c r="HN28" s="281">
        <f t="shared" si="85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1" t="e">
        <f t="shared" si="86"/>
        <v>#REF!</v>
      </c>
      <c r="HQ28" s="84"/>
      <c r="HR28" s="282">
        <f t="shared" si="74"/>
        <v>0</v>
      </c>
      <c r="HS28" s="282">
        <f t="shared" si="75"/>
        <v>0</v>
      </c>
      <c r="HT28" s="282">
        <f t="shared" si="76"/>
        <v>0</v>
      </c>
      <c r="HU28" s="282">
        <f t="shared" si="77"/>
        <v>0</v>
      </c>
      <c r="HV28" s="282">
        <f t="shared" si="78"/>
        <v>0</v>
      </c>
      <c r="HW28" s="282">
        <f t="shared" si="79"/>
        <v>0</v>
      </c>
      <c r="HX28" s="282">
        <f t="shared" si="80"/>
        <v>0</v>
      </c>
      <c r="HY28" s="282">
        <f t="shared" si="81"/>
        <v>0</v>
      </c>
      <c r="HZ28" s="282">
        <f t="shared" si="82"/>
        <v>0</v>
      </c>
      <c r="IA28" s="282">
        <f t="shared" si="83"/>
        <v>0</v>
      </c>
      <c r="IK28" s="98" t="e">
        <f t="shared" si="84"/>
        <v>#REF!</v>
      </c>
    </row>
    <row r="29" spans="1:245" s="32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21"/>
      <c r="L29" s="522"/>
      <c r="M29" s="522"/>
      <c r="N29" s="522"/>
      <c r="O29" s="522"/>
      <c r="P29" s="522"/>
      <c r="Q29" s="522"/>
      <c r="R29" s="522"/>
      <c r="S29" s="522"/>
      <c r="T29" s="523"/>
      <c r="U29" s="521"/>
      <c r="V29" s="522"/>
      <c r="W29" s="522"/>
      <c r="X29" s="522"/>
      <c r="Y29" s="522"/>
      <c r="Z29" s="522"/>
      <c r="AA29" s="522"/>
      <c r="AB29" s="522"/>
      <c r="AC29" s="522"/>
      <c r="AD29" s="523"/>
      <c r="AE29" s="521"/>
      <c r="AF29" s="522"/>
      <c r="AG29" s="522"/>
      <c r="AH29" s="522"/>
      <c r="AI29" s="522"/>
      <c r="AJ29" s="522"/>
      <c r="AK29" s="522"/>
      <c r="AL29" s="522"/>
      <c r="AM29" s="522"/>
      <c r="AN29" s="523"/>
      <c r="AO29" s="521"/>
      <c r="AP29" s="522"/>
      <c r="AQ29" s="522"/>
      <c r="AR29" s="522"/>
      <c r="AS29" s="522"/>
      <c r="AT29" s="522"/>
      <c r="AU29" s="522"/>
      <c r="AV29" s="522"/>
      <c r="AW29" s="522"/>
      <c r="AX29" s="523"/>
      <c r="AY29" s="521"/>
      <c r="AZ29" s="522"/>
      <c r="BA29" s="522"/>
      <c r="BB29" s="522"/>
      <c r="BC29" s="522"/>
      <c r="BD29" s="522"/>
      <c r="BE29" s="522"/>
      <c r="BF29" s="522"/>
      <c r="BG29" s="522"/>
      <c r="BH29" s="523"/>
      <c r="BI29" s="521"/>
      <c r="BJ29" s="522"/>
      <c r="BK29" s="522"/>
      <c r="BL29" s="522"/>
      <c r="BM29" s="522"/>
      <c r="BN29" s="522"/>
      <c r="BO29" s="522"/>
      <c r="BP29" s="522"/>
      <c r="BQ29" s="522"/>
      <c r="BR29" s="523"/>
      <c r="BS29" s="521"/>
      <c r="BT29" s="522"/>
      <c r="BU29" s="522"/>
      <c r="BV29" s="522"/>
      <c r="BW29" s="522"/>
      <c r="BX29" s="522"/>
      <c r="BY29" s="522"/>
      <c r="BZ29" s="522"/>
      <c r="CA29" s="522"/>
      <c r="CB29" s="523"/>
      <c r="CC29" s="521"/>
      <c r="CD29" s="522"/>
      <c r="CE29" s="522"/>
      <c r="CF29" s="522"/>
      <c r="CG29" s="522"/>
      <c r="CH29" s="522"/>
      <c r="CI29" s="522"/>
      <c r="CJ29" s="522"/>
      <c r="CK29" s="522"/>
      <c r="CL29" s="523"/>
      <c r="CM29" s="521"/>
      <c r="CN29" s="522"/>
      <c r="CO29" s="522"/>
      <c r="CP29" s="522"/>
      <c r="CQ29" s="522"/>
      <c r="CR29" s="522"/>
      <c r="CS29" s="522"/>
      <c r="CT29" s="522"/>
      <c r="CU29" s="522"/>
      <c r="CV29" s="523"/>
      <c r="CW29" s="521"/>
      <c r="CX29" s="522"/>
      <c r="CY29" s="522"/>
      <c r="CZ29" s="522"/>
      <c r="DA29" s="522"/>
      <c r="DB29" s="522"/>
      <c r="DC29" s="522"/>
      <c r="DD29" s="522"/>
      <c r="DE29" s="522"/>
      <c r="DF29" s="523"/>
      <c r="DG29" s="521"/>
      <c r="DH29" s="522"/>
      <c r="DI29" s="522"/>
      <c r="DJ29" s="522"/>
      <c r="DK29" s="522"/>
      <c r="DL29" s="522"/>
      <c r="DM29" s="522"/>
      <c r="DN29" s="522"/>
      <c r="DO29" s="522"/>
      <c r="DP29" s="523"/>
      <c r="DQ29" s="521"/>
      <c r="DR29" s="522"/>
      <c r="DS29" s="522"/>
      <c r="DT29" s="522"/>
      <c r="DU29" s="522"/>
      <c r="DV29" s="522"/>
      <c r="DW29" s="522"/>
      <c r="DX29" s="522"/>
      <c r="DY29" s="522"/>
      <c r="DZ29" s="523"/>
      <c r="EA29" s="521"/>
      <c r="EB29" s="522"/>
      <c r="EC29" s="522"/>
      <c r="ED29" s="522"/>
      <c r="EE29" s="522"/>
      <c r="EF29" s="522"/>
      <c r="EG29" s="522"/>
      <c r="EH29" s="522"/>
      <c r="EI29" s="522"/>
      <c r="EJ29" s="523"/>
      <c r="EK29" s="521"/>
      <c r="EL29" s="522"/>
      <c r="EM29" s="522"/>
      <c r="EN29" s="522"/>
      <c r="EO29" s="522"/>
      <c r="EP29" s="522"/>
      <c r="EQ29" s="522"/>
      <c r="ER29" s="522"/>
      <c r="ES29" s="522"/>
      <c r="ET29" s="523"/>
      <c r="EU29" s="521"/>
      <c r="EV29" s="522"/>
      <c r="EW29" s="522"/>
      <c r="EX29" s="522"/>
      <c r="EY29" s="522"/>
      <c r="EZ29" s="522"/>
      <c r="FA29" s="522"/>
      <c r="FB29" s="522"/>
      <c r="FC29" s="522"/>
      <c r="FD29" s="523"/>
      <c r="FE29" s="521"/>
      <c r="FF29" s="522"/>
      <c r="FG29" s="522"/>
      <c r="FH29" s="522"/>
      <c r="FI29" s="522"/>
      <c r="FJ29" s="522"/>
      <c r="FK29" s="522"/>
      <c r="FL29" s="522"/>
      <c r="FM29" s="522"/>
      <c r="FN29" s="523"/>
      <c r="FO29" s="521"/>
      <c r="FP29" s="522"/>
      <c r="FQ29" s="522"/>
      <c r="FR29" s="522"/>
      <c r="FS29" s="522"/>
      <c r="FT29" s="522"/>
      <c r="FU29" s="522"/>
      <c r="FV29" s="522"/>
      <c r="FW29" s="522"/>
      <c r="FX29" s="523"/>
      <c r="FY29" s="521"/>
      <c r="FZ29" s="522"/>
      <c r="GA29" s="522"/>
      <c r="GB29" s="522"/>
      <c r="GC29" s="522"/>
      <c r="GD29" s="522"/>
      <c r="GE29" s="522"/>
      <c r="GF29" s="522"/>
      <c r="GG29" s="522"/>
      <c r="GH29" s="523"/>
      <c r="GI29" s="521"/>
      <c r="GJ29" s="522"/>
      <c r="GK29" s="522"/>
      <c r="GL29" s="522"/>
      <c r="GM29" s="522"/>
      <c r="GN29" s="522"/>
      <c r="GO29" s="522"/>
      <c r="GP29" s="522"/>
      <c r="GQ29" s="522"/>
      <c r="GR29" s="523"/>
      <c r="GS29" s="521"/>
      <c r="GT29" s="522"/>
      <c r="GU29" s="522"/>
      <c r="GV29" s="522"/>
      <c r="GW29" s="522"/>
      <c r="GX29" s="522"/>
      <c r="GY29" s="522"/>
      <c r="GZ29" s="522"/>
      <c r="HA29" s="522"/>
      <c r="HB29" s="523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73"/>
        <v>0</v>
      </c>
      <c r="HN29" s="83">
        <f t="shared" si="85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86"/>
        <v>#REF!</v>
      </c>
      <c r="HQ29" s="84"/>
      <c r="HR29" s="85">
        <f t="shared" si="74"/>
        <v>0</v>
      </c>
      <c r="HS29" s="85">
        <f t="shared" si="75"/>
        <v>0</v>
      </c>
      <c r="HT29" s="85">
        <f t="shared" si="76"/>
        <v>0</v>
      </c>
      <c r="HU29" s="85">
        <f t="shared" si="77"/>
        <v>0</v>
      </c>
      <c r="HV29" s="85">
        <f t="shared" si="78"/>
        <v>0</v>
      </c>
      <c r="HW29" s="85">
        <f t="shared" si="79"/>
        <v>0</v>
      </c>
      <c r="HX29" s="85">
        <f t="shared" si="80"/>
        <v>0</v>
      </c>
      <c r="HY29" s="85">
        <f t="shared" si="81"/>
        <v>0</v>
      </c>
      <c r="HZ29" s="85">
        <f t="shared" si="82"/>
        <v>0</v>
      </c>
      <c r="IA29" s="85">
        <f t="shared" si="83"/>
        <v>0</v>
      </c>
      <c r="IK29" s="98" t="e">
        <f t="shared" si="84"/>
        <v>#REF!</v>
      </c>
    </row>
    <row r="30" spans="1:245" s="32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21"/>
      <c r="L30" s="522"/>
      <c r="M30" s="522"/>
      <c r="N30" s="522"/>
      <c r="O30" s="522"/>
      <c r="P30" s="522"/>
      <c r="Q30" s="522"/>
      <c r="R30" s="522"/>
      <c r="S30" s="522"/>
      <c r="T30" s="523"/>
      <c r="U30" s="521"/>
      <c r="V30" s="522"/>
      <c r="W30" s="522"/>
      <c r="X30" s="522"/>
      <c r="Y30" s="522"/>
      <c r="Z30" s="522"/>
      <c r="AA30" s="522"/>
      <c r="AB30" s="522"/>
      <c r="AC30" s="522"/>
      <c r="AD30" s="523"/>
      <c r="AE30" s="521"/>
      <c r="AF30" s="522"/>
      <c r="AG30" s="522"/>
      <c r="AH30" s="522"/>
      <c r="AI30" s="522"/>
      <c r="AJ30" s="522"/>
      <c r="AK30" s="522"/>
      <c r="AL30" s="522"/>
      <c r="AM30" s="522"/>
      <c r="AN30" s="523"/>
      <c r="AO30" s="521"/>
      <c r="AP30" s="522"/>
      <c r="AQ30" s="522"/>
      <c r="AR30" s="522"/>
      <c r="AS30" s="522"/>
      <c r="AT30" s="522"/>
      <c r="AU30" s="522"/>
      <c r="AV30" s="522"/>
      <c r="AW30" s="522"/>
      <c r="AX30" s="523"/>
      <c r="AY30" s="521"/>
      <c r="AZ30" s="522"/>
      <c r="BA30" s="522"/>
      <c r="BB30" s="522"/>
      <c r="BC30" s="522"/>
      <c r="BD30" s="522"/>
      <c r="BE30" s="522"/>
      <c r="BF30" s="522"/>
      <c r="BG30" s="522"/>
      <c r="BH30" s="523"/>
      <c r="BI30" s="521"/>
      <c r="BJ30" s="522"/>
      <c r="BK30" s="522"/>
      <c r="BL30" s="522"/>
      <c r="BM30" s="522"/>
      <c r="BN30" s="522"/>
      <c r="BO30" s="522"/>
      <c r="BP30" s="522"/>
      <c r="BQ30" s="522"/>
      <c r="BR30" s="523"/>
      <c r="BS30" s="521"/>
      <c r="BT30" s="522"/>
      <c r="BU30" s="522"/>
      <c r="BV30" s="522"/>
      <c r="BW30" s="522"/>
      <c r="BX30" s="522"/>
      <c r="BY30" s="522"/>
      <c r="BZ30" s="522"/>
      <c r="CA30" s="522"/>
      <c r="CB30" s="523"/>
      <c r="CC30" s="521"/>
      <c r="CD30" s="522"/>
      <c r="CE30" s="522"/>
      <c r="CF30" s="522"/>
      <c r="CG30" s="522"/>
      <c r="CH30" s="522"/>
      <c r="CI30" s="522"/>
      <c r="CJ30" s="522"/>
      <c r="CK30" s="522"/>
      <c r="CL30" s="523"/>
      <c r="CM30" s="521"/>
      <c r="CN30" s="522"/>
      <c r="CO30" s="522"/>
      <c r="CP30" s="522"/>
      <c r="CQ30" s="522"/>
      <c r="CR30" s="522"/>
      <c r="CS30" s="522"/>
      <c r="CT30" s="522"/>
      <c r="CU30" s="522"/>
      <c r="CV30" s="523"/>
      <c r="CW30" s="521"/>
      <c r="CX30" s="522"/>
      <c r="CY30" s="522"/>
      <c r="CZ30" s="522"/>
      <c r="DA30" s="522"/>
      <c r="DB30" s="522"/>
      <c r="DC30" s="522"/>
      <c r="DD30" s="522"/>
      <c r="DE30" s="522"/>
      <c r="DF30" s="523"/>
      <c r="DG30" s="521"/>
      <c r="DH30" s="522"/>
      <c r="DI30" s="522"/>
      <c r="DJ30" s="522"/>
      <c r="DK30" s="522"/>
      <c r="DL30" s="522"/>
      <c r="DM30" s="522"/>
      <c r="DN30" s="522"/>
      <c r="DO30" s="522"/>
      <c r="DP30" s="523"/>
      <c r="DQ30" s="521"/>
      <c r="DR30" s="522"/>
      <c r="DS30" s="522"/>
      <c r="DT30" s="522"/>
      <c r="DU30" s="522"/>
      <c r="DV30" s="522"/>
      <c r="DW30" s="522"/>
      <c r="DX30" s="522"/>
      <c r="DY30" s="522"/>
      <c r="DZ30" s="523"/>
      <c r="EA30" s="521"/>
      <c r="EB30" s="522"/>
      <c r="EC30" s="522"/>
      <c r="ED30" s="522"/>
      <c r="EE30" s="522"/>
      <c r="EF30" s="522"/>
      <c r="EG30" s="522"/>
      <c r="EH30" s="522"/>
      <c r="EI30" s="522"/>
      <c r="EJ30" s="523"/>
      <c r="EK30" s="521"/>
      <c r="EL30" s="522"/>
      <c r="EM30" s="522"/>
      <c r="EN30" s="522"/>
      <c r="EO30" s="522"/>
      <c r="EP30" s="522"/>
      <c r="EQ30" s="522"/>
      <c r="ER30" s="522"/>
      <c r="ES30" s="522"/>
      <c r="ET30" s="523"/>
      <c r="EU30" s="521"/>
      <c r="EV30" s="522"/>
      <c r="EW30" s="522"/>
      <c r="EX30" s="522"/>
      <c r="EY30" s="522"/>
      <c r="EZ30" s="522"/>
      <c r="FA30" s="522"/>
      <c r="FB30" s="522"/>
      <c r="FC30" s="522"/>
      <c r="FD30" s="523"/>
      <c r="FE30" s="521"/>
      <c r="FF30" s="522"/>
      <c r="FG30" s="522"/>
      <c r="FH30" s="522"/>
      <c r="FI30" s="522"/>
      <c r="FJ30" s="522"/>
      <c r="FK30" s="522"/>
      <c r="FL30" s="522"/>
      <c r="FM30" s="522"/>
      <c r="FN30" s="523"/>
      <c r="FO30" s="521"/>
      <c r="FP30" s="522"/>
      <c r="FQ30" s="522"/>
      <c r="FR30" s="522"/>
      <c r="FS30" s="522"/>
      <c r="FT30" s="522"/>
      <c r="FU30" s="522"/>
      <c r="FV30" s="522"/>
      <c r="FW30" s="522"/>
      <c r="FX30" s="523"/>
      <c r="FY30" s="521"/>
      <c r="FZ30" s="522"/>
      <c r="GA30" s="522"/>
      <c r="GB30" s="522"/>
      <c r="GC30" s="522"/>
      <c r="GD30" s="522"/>
      <c r="GE30" s="522"/>
      <c r="GF30" s="522"/>
      <c r="GG30" s="522"/>
      <c r="GH30" s="523"/>
      <c r="GI30" s="521"/>
      <c r="GJ30" s="522"/>
      <c r="GK30" s="522"/>
      <c r="GL30" s="522"/>
      <c r="GM30" s="522"/>
      <c r="GN30" s="522"/>
      <c r="GO30" s="522"/>
      <c r="GP30" s="522"/>
      <c r="GQ30" s="522"/>
      <c r="GR30" s="523"/>
      <c r="GS30" s="521"/>
      <c r="GT30" s="522"/>
      <c r="GU30" s="522"/>
      <c r="GV30" s="522"/>
      <c r="GW30" s="522"/>
      <c r="GX30" s="522"/>
      <c r="GY30" s="522"/>
      <c r="GZ30" s="522"/>
      <c r="HA30" s="522"/>
      <c r="HB30" s="523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73"/>
        <v>0</v>
      </c>
      <c r="HN30" s="83">
        <f t="shared" si="85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86"/>
        <v>#REF!</v>
      </c>
      <c r="HQ30" s="84"/>
      <c r="HR30" s="85">
        <f t="shared" si="74"/>
        <v>0</v>
      </c>
      <c r="HS30" s="85">
        <f t="shared" si="75"/>
        <v>0</v>
      </c>
      <c r="HT30" s="85">
        <f t="shared" si="76"/>
        <v>0</v>
      </c>
      <c r="HU30" s="85">
        <f t="shared" si="77"/>
        <v>0</v>
      </c>
      <c r="HV30" s="85">
        <f t="shared" si="78"/>
        <v>0</v>
      </c>
      <c r="HW30" s="85">
        <f t="shared" si="79"/>
        <v>0</v>
      </c>
      <c r="HX30" s="85">
        <f t="shared" si="80"/>
        <v>0</v>
      </c>
      <c r="HY30" s="85">
        <f t="shared" si="81"/>
        <v>0</v>
      </c>
      <c r="HZ30" s="85">
        <f t="shared" si="82"/>
        <v>0</v>
      </c>
      <c r="IA30" s="85">
        <f t="shared" si="83"/>
        <v>0</v>
      </c>
      <c r="IK30" s="98" t="e">
        <f t="shared" si="84"/>
        <v>#REF!</v>
      </c>
    </row>
    <row r="31" spans="1:245" s="32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6" t="s">
        <v>123</v>
      </c>
      <c r="K31" s="524"/>
      <c r="L31" s="525"/>
      <c r="M31" s="525"/>
      <c r="N31" s="525"/>
      <c r="O31" s="525"/>
      <c r="P31" s="525"/>
      <c r="Q31" s="525"/>
      <c r="R31" s="525"/>
      <c r="S31" s="525"/>
      <c r="T31" s="526"/>
      <c r="U31" s="524"/>
      <c r="V31" s="525"/>
      <c r="W31" s="525"/>
      <c r="X31" s="525"/>
      <c r="Y31" s="525"/>
      <c r="Z31" s="525"/>
      <c r="AA31" s="525"/>
      <c r="AB31" s="525"/>
      <c r="AC31" s="525"/>
      <c r="AD31" s="526"/>
      <c r="AE31" s="524"/>
      <c r="AF31" s="525"/>
      <c r="AG31" s="525"/>
      <c r="AH31" s="525"/>
      <c r="AI31" s="525"/>
      <c r="AJ31" s="525"/>
      <c r="AK31" s="525"/>
      <c r="AL31" s="525"/>
      <c r="AM31" s="525"/>
      <c r="AN31" s="526"/>
      <c r="AO31" s="524"/>
      <c r="AP31" s="525"/>
      <c r="AQ31" s="525"/>
      <c r="AR31" s="525"/>
      <c r="AS31" s="525"/>
      <c r="AT31" s="525"/>
      <c r="AU31" s="525"/>
      <c r="AV31" s="525"/>
      <c r="AW31" s="525"/>
      <c r="AX31" s="526"/>
      <c r="AY31" s="524"/>
      <c r="AZ31" s="525"/>
      <c r="BA31" s="525"/>
      <c r="BB31" s="525"/>
      <c r="BC31" s="525"/>
      <c r="BD31" s="525"/>
      <c r="BE31" s="525"/>
      <c r="BF31" s="525"/>
      <c r="BG31" s="525"/>
      <c r="BH31" s="526"/>
      <c r="BI31" s="524"/>
      <c r="BJ31" s="525"/>
      <c r="BK31" s="525"/>
      <c r="BL31" s="525"/>
      <c r="BM31" s="525"/>
      <c r="BN31" s="525"/>
      <c r="BO31" s="525"/>
      <c r="BP31" s="525"/>
      <c r="BQ31" s="525"/>
      <c r="BR31" s="526"/>
      <c r="BS31" s="524"/>
      <c r="BT31" s="525"/>
      <c r="BU31" s="525"/>
      <c r="BV31" s="525"/>
      <c r="BW31" s="525"/>
      <c r="BX31" s="525"/>
      <c r="BY31" s="525"/>
      <c r="BZ31" s="525"/>
      <c r="CA31" s="525"/>
      <c r="CB31" s="526"/>
      <c r="CC31" s="524"/>
      <c r="CD31" s="525"/>
      <c r="CE31" s="525"/>
      <c r="CF31" s="525"/>
      <c r="CG31" s="525"/>
      <c r="CH31" s="525"/>
      <c r="CI31" s="525"/>
      <c r="CJ31" s="525"/>
      <c r="CK31" s="525"/>
      <c r="CL31" s="526"/>
      <c r="CM31" s="524"/>
      <c r="CN31" s="525"/>
      <c r="CO31" s="525"/>
      <c r="CP31" s="525"/>
      <c r="CQ31" s="525"/>
      <c r="CR31" s="525"/>
      <c r="CS31" s="525"/>
      <c r="CT31" s="525"/>
      <c r="CU31" s="525"/>
      <c r="CV31" s="526"/>
      <c r="CW31" s="524"/>
      <c r="CX31" s="525"/>
      <c r="CY31" s="525"/>
      <c r="CZ31" s="525"/>
      <c r="DA31" s="525"/>
      <c r="DB31" s="525"/>
      <c r="DC31" s="525"/>
      <c r="DD31" s="525"/>
      <c r="DE31" s="525"/>
      <c r="DF31" s="526"/>
      <c r="DG31" s="524"/>
      <c r="DH31" s="525"/>
      <c r="DI31" s="525"/>
      <c r="DJ31" s="525"/>
      <c r="DK31" s="525"/>
      <c r="DL31" s="525"/>
      <c r="DM31" s="525"/>
      <c r="DN31" s="525"/>
      <c r="DO31" s="525"/>
      <c r="DP31" s="526"/>
      <c r="DQ31" s="524"/>
      <c r="DR31" s="525"/>
      <c r="DS31" s="525"/>
      <c r="DT31" s="525"/>
      <c r="DU31" s="525"/>
      <c r="DV31" s="525"/>
      <c r="DW31" s="525"/>
      <c r="DX31" s="525"/>
      <c r="DY31" s="525"/>
      <c r="DZ31" s="526"/>
      <c r="EA31" s="524"/>
      <c r="EB31" s="525"/>
      <c r="EC31" s="525"/>
      <c r="ED31" s="525"/>
      <c r="EE31" s="525"/>
      <c r="EF31" s="525"/>
      <c r="EG31" s="525"/>
      <c r="EH31" s="525"/>
      <c r="EI31" s="525"/>
      <c r="EJ31" s="526"/>
      <c r="EK31" s="524"/>
      <c r="EL31" s="525"/>
      <c r="EM31" s="525"/>
      <c r="EN31" s="525"/>
      <c r="EO31" s="525"/>
      <c r="EP31" s="525"/>
      <c r="EQ31" s="525"/>
      <c r="ER31" s="525"/>
      <c r="ES31" s="525"/>
      <c r="ET31" s="526"/>
      <c r="EU31" s="524"/>
      <c r="EV31" s="525"/>
      <c r="EW31" s="525"/>
      <c r="EX31" s="525"/>
      <c r="EY31" s="525"/>
      <c r="EZ31" s="525"/>
      <c r="FA31" s="525"/>
      <c r="FB31" s="525"/>
      <c r="FC31" s="525"/>
      <c r="FD31" s="526"/>
      <c r="FE31" s="524"/>
      <c r="FF31" s="525"/>
      <c r="FG31" s="525"/>
      <c r="FH31" s="525"/>
      <c r="FI31" s="525"/>
      <c r="FJ31" s="525"/>
      <c r="FK31" s="525"/>
      <c r="FL31" s="525"/>
      <c r="FM31" s="525"/>
      <c r="FN31" s="526"/>
      <c r="FO31" s="524"/>
      <c r="FP31" s="525"/>
      <c r="FQ31" s="525"/>
      <c r="FR31" s="525"/>
      <c r="FS31" s="525"/>
      <c r="FT31" s="525"/>
      <c r="FU31" s="525"/>
      <c r="FV31" s="525"/>
      <c r="FW31" s="525"/>
      <c r="FX31" s="526"/>
      <c r="FY31" s="524"/>
      <c r="FZ31" s="525"/>
      <c r="GA31" s="525"/>
      <c r="GB31" s="525"/>
      <c r="GC31" s="525"/>
      <c r="GD31" s="525"/>
      <c r="GE31" s="525"/>
      <c r="GF31" s="525"/>
      <c r="GG31" s="525"/>
      <c r="GH31" s="526"/>
      <c r="GI31" s="524"/>
      <c r="GJ31" s="525"/>
      <c r="GK31" s="525"/>
      <c r="GL31" s="525"/>
      <c r="GM31" s="525"/>
      <c r="GN31" s="525"/>
      <c r="GO31" s="525"/>
      <c r="GP31" s="525"/>
      <c r="GQ31" s="525"/>
      <c r="GR31" s="526"/>
      <c r="GS31" s="524"/>
      <c r="GT31" s="525"/>
      <c r="GU31" s="525"/>
      <c r="GV31" s="525"/>
      <c r="GW31" s="525"/>
      <c r="GX31" s="525"/>
      <c r="GY31" s="525"/>
      <c r="GZ31" s="525"/>
      <c r="HA31" s="525"/>
      <c r="HB31" s="526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73"/>
        <v>0</v>
      </c>
      <c r="HN31" s="283">
        <f t="shared" si="85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3" t="e">
        <f t="shared" si="86"/>
        <v>#REF!</v>
      </c>
      <c r="HQ31" s="84"/>
      <c r="HR31" s="284">
        <f t="shared" si="74"/>
        <v>0</v>
      </c>
      <c r="HS31" s="284">
        <f t="shared" si="75"/>
        <v>0</v>
      </c>
      <c r="HT31" s="284">
        <f t="shared" si="76"/>
        <v>0</v>
      </c>
      <c r="HU31" s="284">
        <f t="shared" si="77"/>
        <v>0</v>
      </c>
      <c r="HV31" s="284">
        <f t="shared" si="78"/>
        <v>0</v>
      </c>
      <c r="HW31" s="284">
        <f t="shared" si="79"/>
        <v>0</v>
      </c>
      <c r="HX31" s="284">
        <f t="shared" si="80"/>
        <v>0</v>
      </c>
      <c r="HY31" s="284">
        <f t="shared" si="81"/>
        <v>0</v>
      </c>
      <c r="HZ31" s="284">
        <f t="shared" si="82"/>
        <v>0</v>
      </c>
      <c r="IA31" s="284">
        <f t="shared" si="83"/>
        <v>0</v>
      </c>
      <c r="IK31" s="98" t="e">
        <f t="shared" si="84"/>
        <v>#REF!</v>
      </c>
    </row>
    <row r="32" spans="1:245" s="32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5" t="s">
        <v>124</v>
      </c>
      <c r="K32" s="527"/>
      <c r="L32" s="528"/>
      <c r="M32" s="528"/>
      <c r="N32" s="528"/>
      <c r="O32" s="528"/>
      <c r="P32" s="528"/>
      <c r="Q32" s="528"/>
      <c r="R32" s="528"/>
      <c r="S32" s="528"/>
      <c r="T32" s="529"/>
      <c r="U32" s="527"/>
      <c r="V32" s="528"/>
      <c r="W32" s="528"/>
      <c r="X32" s="528"/>
      <c r="Y32" s="528"/>
      <c r="Z32" s="528"/>
      <c r="AA32" s="528"/>
      <c r="AB32" s="528"/>
      <c r="AC32" s="528"/>
      <c r="AD32" s="529"/>
      <c r="AE32" s="527"/>
      <c r="AF32" s="528"/>
      <c r="AG32" s="528"/>
      <c r="AH32" s="528"/>
      <c r="AI32" s="528"/>
      <c r="AJ32" s="528"/>
      <c r="AK32" s="528"/>
      <c r="AL32" s="528"/>
      <c r="AM32" s="528"/>
      <c r="AN32" s="529"/>
      <c r="AO32" s="527"/>
      <c r="AP32" s="528"/>
      <c r="AQ32" s="528"/>
      <c r="AR32" s="528"/>
      <c r="AS32" s="528"/>
      <c r="AT32" s="528"/>
      <c r="AU32" s="528"/>
      <c r="AV32" s="528"/>
      <c r="AW32" s="528"/>
      <c r="AX32" s="529"/>
      <c r="AY32" s="527"/>
      <c r="AZ32" s="528"/>
      <c r="BA32" s="528"/>
      <c r="BB32" s="528"/>
      <c r="BC32" s="528"/>
      <c r="BD32" s="528"/>
      <c r="BE32" s="528"/>
      <c r="BF32" s="528"/>
      <c r="BG32" s="528"/>
      <c r="BH32" s="529"/>
      <c r="BI32" s="527"/>
      <c r="BJ32" s="528"/>
      <c r="BK32" s="528"/>
      <c r="BL32" s="528"/>
      <c r="BM32" s="528"/>
      <c r="BN32" s="528"/>
      <c r="BO32" s="528"/>
      <c r="BP32" s="528"/>
      <c r="BQ32" s="528"/>
      <c r="BR32" s="529"/>
      <c r="BS32" s="527"/>
      <c r="BT32" s="528"/>
      <c r="BU32" s="528"/>
      <c r="BV32" s="528"/>
      <c r="BW32" s="528"/>
      <c r="BX32" s="528"/>
      <c r="BY32" s="528"/>
      <c r="BZ32" s="528"/>
      <c r="CA32" s="528"/>
      <c r="CB32" s="529"/>
      <c r="CC32" s="527"/>
      <c r="CD32" s="528"/>
      <c r="CE32" s="528"/>
      <c r="CF32" s="528"/>
      <c r="CG32" s="528"/>
      <c r="CH32" s="528"/>
      <c r="CI32" s="528"/>
      <c r="CJ32" s="528"/>
      <c r="CK32" s="528"/>
      <c r="CL32" s="529"/>
      <c r="CM32" s="527"/>
      <c r="CN32" s="528"/>
      <c r="CO32" s="528"/>
      <c r="CP32" s="528"/>
      <c r="CQ32" s="528"/>
      <c r="CR32" s="528"/>
      <c r="CS32" s="528"/>
      <c r="CT32" s="528"/>
      <c r="CU32" s="528"/>
      <c r="CV32" s="529"/>
      <c r="CW32" s="527"/>
      <c r="CX32" s="528"/>
      <c r="CY32" s="528"/>
      <c r="CZ32" s="528"/>
      <c r="DA32" s="528"/>
      <c r="DB32" s="528"/>
      <c r="DC32" s="528"/>
      <c r="DD32" s="528"/>
      <c r="DE32" s="528"/>
      <c r="DF32" s="529"/>
      <c r="DG32" s="527"/>
      <c r="DH32" s="528"/>
      <c r="DI32" s="528"/>
      <c r="DJ32" s="528"/>
      <c r="DK32" s="528"/>
      <c r="DL32" s="528"/>
      <c r="DM32" s="528"/>
      <c r="DN32" s="528"/>
      <c r="DO32" s="528"/>
      <c r="DP32" s="529"/>
      <c r="DQ32" s="527"/>
      <c r="DR32" s="528"/>
      <c r="DS32" s="528"/>
      <c r="DT32" s="528"/>
      <c r="DU32" s="528"/>
      <c r="DV32" s="528"/>
      <c r="DW32" s="528"/>
      <c r="DX32" s="528"/>
      <c r="DY32" s="528"/>
      <c r="DZ32" s="529"/>
      <c r="EA32" s="527"/>
      <c r="EB32" s="528"/>
      <c r="EC32" s="528"/>
      <c r="ED32" s="528"/>
      <c r="EE32" s="528"/>
      <c r="EF32" s="528"/>
      <c r="EG32" s="528"/>
      <c r="EH32" s="528"/>
      <c r="EI32" s="528"/>
      <c r="EJ32" s="529"/>
      <c r="EK32" s="527"/>
      <c r="EL32" s="528"/>
      <c r="EM32" s="528"/>
      <c r="EN32" s="528"/>
      <c r="EO32" s="528"/>
      <c r="EP32" s="528"/>
      <c r="EQ32" s="528"/>
      <c r="ER32" s="528"/>
      <c r="ES32" s="528"/>
      <c r="ET32" s="529"/>
      <c r="EU32" s="527"/>
      <c r="EV32" s="528"/>
      <c r="EW32" s="528"/>
      <c r="EX32" s="528"/>
      <c r="EY32" s="528"/>
      <c r="EZ32" s="528"/>
      <c r="FA32" s="528"/>
      <c r="FB32" s="528"/>
      <c r="FC32" s="528"/>
      <c r="FD32" s="529"/>
      <c r="FE32" s="527"/>
      <c r="FF32" s="528"/>
      <c r="FG32" s="528"/>
      <c r="FH32" s="528"/>
      <c r="FI32" s="528"/>
      <c r="FJ32" s="528"/>
      <c r="FK32" s="528"/>
      <c r="FL32" s="528"/>
      <c r="FM32" s="528"/>
      <c r="FN32" s="529"/>
      <c r="FO32" s="527"/>
      <c r="FP32" s="528"/>
      <c r="FQ32" s="528"/>
      <c r="FR32" s="528"/>
      <c r="FS32" s="528"/>
      <c r="FT32" s="528"/>
      <c r="FU32" s="528"/>
      <c r="FV32" s="528"/>
      <c r="FW32" s="528"/>
      <c r="FX32" s="529"/>
      <c r="FY32" s="527"/>
      <c r="FZ32" s="528"/>
      <c r="GA32" s="528"/>
      <c r="GB32" s="528"/>
      <c r="GC32" s="528"/>
      <c r="GD32" s="528"/>
      <c r="GE32" s="528"/>
      <c r="GF32" s="528"/>
      <c r="GG32" s="528"/>
      <c r="GH32" s="529"/>
      <c r="GI32" s="527"/>
      <c r="GJ32" s="528"/>
      <c r="GK32" s="528"/>
      <c r="GL32" s="528"/>
      <c r="GM32" s="528"/>
      <c r="GN32" s="528"/>
      <c r="GO32" s="528"/>
      <c r="GP32" s="528"/>
      <c r="GQ32" s="528"/>
      <c r="GR32" s="529"/>
      <c r="GS32" s="527"/>
      <c r="GT32" s="528"/>
      <c r="GU32" s="528"/>
      <c r="GV32" s="528"/>
      <c r="GW32" s="528"/>
      <c r="GX32" s="528"/>
      <c r="GY32" s="528"/>
      <c r="GZ32" s="528"/>
      <c r="HA32" s="528"/>
      <c r="HB32" s="529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73"/>
        <v>0</v>
      </c>
      <c r="HN32" s="281">
        <f t="shared" si="85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1" t="e">
        <f t="shared" si="86"/>
        <v>#REF!</v>
      </c>
      <c r="HQ32" s="84"/>
      <c r="HR32" s="282">
        <f t="shared" si="74"/>
        <v>0</v>
      </c>
      <c r="HS32" s="282">
        <f t="shared" si="75"/>
        <v>0</v>
      </c>
      <c r="HT32" s="282">
        <f t="shared" si="76"/>
        <v>0</v>
      </c>
      <c r="HU32" s="282">
        <f t="shared" si="77"/>
        <v>0</v>
      </c>
      <c r="HV32" s="282">
        <f t="shared" si="78"/>
        <v>0</v>
      </c>
      <c r="HW32" s="282">
        <f t="shared" si="79"/>
        <v>0</v>
      </c>
      <c r="HX32" s="282">
        <f t="shared" si="80"/>
        <v>0</v>
      </c>
      <c r="HY32" s="282">
        <f t="shared" si="81"/>
        <v>0</v>
      </c>
      <c r="HZ32" s="282">
        <f t="shared" si="82"/>
        <v>0</v>
      </c>
      <c r="IA32" s="282">
        <f t="shared" si="83"/>
        <v>0</v>
      </c>
      <c r="IK32" s="98" t="e">
        <f t="shared" si="84"/>
        <v>#REF!</v>
      </c>
    </row>
    <row r="33" spans="1:245" s="32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30"/>
      <c r="L33" s="531"/>
      <c r="M33" s="531"/>
      <c r="N33" s="531"/>
      <c r="O33" s="531"/>
      <c r="P33" s="531"/>
      <c r="Q33" s="531"/>
      <c r="R33" s="531"/>
      <c r="S33" s="531"/>
      <c r="T33" s="532"/>
      <c r="U33" s="530"/>
      <c r="V33" s="531"/>
      <c r="W33" s="531"/>
      <c r="X33" s="531"/>
      <c r="Y33" s="531"/>
      <c r="Z33" s="531"/>
      <c r="AA33" s="531"/>
      <c r="AB33" s="531"/>
      <c r="AC33" s="531"/>
      <c r="AD33" s="532"/>
      <c r="AE33" s="530"/>
      <c r="AF33" s="531"/>
      <c r="AG33" s="531"/>
      <c r="AH33" s="531"/>
      <c r="AI33" s="531"/>
      <c r="AJ33" s="531"/>
      <c r="AK33" s="531"/>
      <c r="AL33" s="531"/>
      <c r="AM33" s="531"/>
      <c r="AN33" s="532"/>
      <c r="AO33" s="530"/>
      <c r="AP33" s="531"/>
      <c r="AQ33" s="531"/>
      <c r="AR33" s="531"/>
      <c r="AS33" s="531"/>
      <c r="AT33" s="531"/>
      <c r="AU33" s="531"/>
      <c r="AV33" s="531"/>
      <c r="AW33" s="531"/>
      <c r="AX33" s="532"/>
      <c r="AY33" s="530"/>
      <c r="AZ33" s="531"/>
      <c r="BA33" s="531"/>
      <c r="BB33" s="531"/>
      <c r="BC33" s="531"/>
      <c r="BD33" s="531"/>
      <c r="BE33" s="531"/>
      <c r="BF33" s="531"/>
      <c r="BG33" s="531"/>
      <c r="BH33" s="532"/>
      <c r="BI33" s="530"/>
      <c r="BJ33" s="531"/>
      <c r="BK33" s="531"/>
      <c r="BL33" s="531"/>
      <c r="BM33" s="531"/>
      <c r="BN33" s="531"/>
      <c r="BO33" s="531"/>
      <c r="BP33" s="531"/>
      <c r="BQ33" s="531"/>
      <c r="BR33" s="532"/>
      <c r="BS33" s="530"/>
      <c r="BT33" s="531"/>
      <c r="BU33" s="531"/>
      <c r="BV33" s="531"/>
      <c r="BW33" s="531"/>
      <c r="BX33" s="531"/>
      <c r="BY33" s="531"/>
      <c r="BZ33" s="531"/>
      <c r="CA33" s="531"/>
      <c r="CB33" s="532"/>
      <c r="CC33" s="530"/>
      <c r="CD33" s="531"/>
      <c r="CE33" s="531"/>
      <c r="CF33" s="531"/>
      <c r="CG33" s="531"/>
      <c r="CH33" s="531"/>
      <c r="CI33" s="531"/>
      <c r="CJ33" s="531"/>
      <c r="CK33" s="531"/>
      <c r="CL33" s="532"/>
      <c r="CM33" s="530"/>
      <c r="CN33" s="531"/>
      <c r="CO33" s="531"/>
      <c r="CP33" s="531"/>
      <c r="CQ33" s="531"/>
      <c r="CR33" s="531"/>
      <c r="CS33" s="531"/>
      <c r="CT33" s="531"/>
      <c r="CU33" s="531"/>
      <c r="CV33" s="532"/>
      <c r="CW33" s="530"/>
      <c r="CX33" s="531"/>
      <c r="CY33" s="531"/>
      <c r="CZ33" s="531"/>
      <c r="DA33" s="531"/>
      <c r="DB33" s="531"/>
      <c r="DC33" s="531"/>
      <c r="DD33" s="531"/>
      <c r="DE33" s="531"/>
      <c r="DF33" s="532"/>
      <c r="DG33" s="530"/>
      <c r="DH33" s="531"/>
      <c r="DI33" s="531"/>
      <c r="DJ33" s="531"/>
      <c r="DK33" s="531"/>
      <c r="DL33" s="531"/>
      <c r="DM33" s="531"/>
      <c r="DN33" s="531"/>
      <c r="DO33" s="531"/>
      <c r="DP33" s="532"/>
      <c r="DQ33" s="530"/>
      <c r="DR33" s="531"/>
      <c r="DS33" s="531"/>
      <c r="DT33" s="531"/>
      <c r="DU33" s="531"/>
      <c r="DV33" s="531"/>
      <c r="DW33" s="531"/>
      <c r="DX33" s="531"/>
      <c r="DY33" s="531"/>
      <c r="DZ33" s="532"/>
      <c r="EA33" s="530"/>
      <c r="EB33" s="531"/>
      <c r="EC33" s="531"/>
      <c r="ED33" s="531"/>
      <c r="EE33" s="531"/>
      <c r="EF33" s="531"/>
      <c r="EG33" s="531"/>
      <c r="EH33" s="531"/>
      <c r="EI33" s="531"/>
      <c r="EJ33" s="532"/>
      <c r="EK33" s="530"/>
      <c r="EL33" s="531"/>
      <c r="EM33" s="531"/>
      <c r="EN33" s="531"/>
      <c r="EO33" s="531"/>
      <c r="EP33" s="531"/>
      <c r="EQ33" s="531"/>
      <c r="ER33" s="531"/>
      <c r="ES33" s="531"/>
      <c r="ET33" s="532"/>
      <c r="EU33" s="530"/>
      <c r="EV33" s="531"/>
      <c r="EW33" s="531"/>
      <c r="EX33" s="531"/>
      <c r="EY33" s="531"/>
      <c r="EZ33" s="531"/>
      <c r="FA33" s="531"/>
      <c r="FB33" s="531"/>
      <c r="FC33" s="531"/>
      <c r="FD33" s="532"/>
      <c r="FE33" s="530"/>
      <c r="FF33" s="531"/>
      <c r="FG33" s="531"/>
      <c r="FH33" s="531"/>
      <c r="FI33" s="531"/>
      <c r="FJ33" s="531"/>
      <c r="FK33" s="531"/>
      <c r="FL33" s="531"/>
      <c r="FM33" s="531"/>
      <c r="FN33" s="532"/>
      <c r="FO33" s="530"/>
      <c r="FP33" s="531"/>
      <c r="FQ33" s="531"/>
      <c r="FR33" s="531"/>
      <c r="FS33" s="531"/>
      <c r="FT33" s="531"/>
      <c r="FU33" s="531"/>
      <c r="FV33" s="531"/>
      <c r="FW33" s="531"/>
      <c r="FX33" s="532"/>
      <c r="FY33" s="530"/>
      <c r="FZ33" s="531"/>
      <c r="GA33" s="531"/>
      <c r="GB33" s="531"/>
      <c r="GC33" s="531"/>
      <c r="GD33" s="531"/>
      <c r="GE33" s="531"/>
      <c r="GF33" s="531"/>
      <c r="GG33" s="531"/>
      <c r="GH33" s="532"/>
      <c r="GI33" s="530"/>
      <c r="GJ33" s="531"/>
      <c r="GK33" s="531"/>
      <c r="GL33" s="531"/>
      <c r="GM33" s="531"/>
      <c r="GN33" s="531"/>
      <c r="GO33" s="531"/>
      <c r="GP33" s="531"/>
      <c r="GQ33" s="531"/>
      <c r="GR33" s="532"/>
      <c r="GS33" s="530"/>
      <c r="GT33" s="531"/>
      <c r="GU33" s="531"/>
      <c r="GV33" s="531"/>
      <c r="GW33" s="531"/>
      <c r="GX33" s="531"/>
      <c r="GY33" s="531"/>
      <c r="GZ33" s="531"/>
      <c r="HA33" s="531"/>
      <c r="HB33" s="532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73"/>
        <v>0</v>
      </c>
      <c r="HN33" s="83">
        <f t="shared" si="85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86"/>
        <v>#REF!</v>
      </c>
      <c r="HQ33" s="84"/>
      <c r="HR33" s="85">
        <f t="shared" si="74"/>
        <v>0</v>
      </c>
      <c r="HS33" s="85">
        <f t="shared" si="75"/>
        <v>0</v>
      </c>
      <c r="HT33" s="85">
        <f t="shared" si="76"/>
        <v>0</v>
      </c>
      <c r="HU33" s="85">
        <f t="shared" si="77"/>
        <v>0</v>
      </c>
      <c r="HV33" s="85">
        <f t="shared" si="78"/>
        <v>0</v>
      </c>
      <c r="HW33" s="85">
        <f t="shared" si="79"/>
        <v>0</v>
      </c>
      <c r="HX33" s="85">
        <f t="shared" si="80"/>
        <v>0</v>
      </c>
      <c r="HY33" s="85">
        <f t="shared" si="81"/>
        <v>0</v>
      </c>
      <c r="HZ33" s="85">
        <f t="shared" si="82"/>
        <v>0</v>
      </c>
      <c r="IA33" s="85">
        <f t="shared" si="83"/>
        <v>0</v>
      </c>
      <c r="IK33" s="98" t="e">
        <f t="shared" si="84"/>
        <v>#REF!</v>
      </c>
    </row>
    <row r="34" spans="1:245" s="32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30"/>
      <c r="L34" s="531"/>
      <c r="M34" s="531"/>
      <c r="N34" s="531"/>
      <c r="O34" s="531"/>
      <c r="P34" s="531"/>
      <c r="Q34" s="531"/>
      <c r="R34" s="531"/>
      <c r="S34" s="531"/>
      <c r="T34" s="532"/>
      <c r="U34" s="530"/>
      <c r="V34" s="531"/>
      <c r="W34" s="531"/>
      <c r="X34" s="531"/>
      <c r="Y34" s="531"/>
      <c r="Z34" s="531"/>
      <c r="AA34" s="531"/>
      <c r="AB34" s="531"/>
      <c r="AC34" s="531"/>
      <c r="AD34" s="532"/>
      <c r="AE34" s="530"/>
      <c r="AF34" s="531"/>
      <c r="AG34" s="531"/>
      <c r="AH34" s="531"/>
      <c r="AI34" s="531"/>
      <c r="AJ34" s="531"/>
      <c r="AK34" s="531"/>
      <c r="AL34" s="531"/>
      <c r="AM34" s="531"/>
      <c r="AN34" s="532"/>
      <c r="AO34" s="530"/>
      <c r="AP34" s="531"/>
      <c r="AQ34" s="531"/>
      <c r="AR34" s="531"/>
      <c r="AS34" s="531"/>
      <c r="AT34" s="531"/>
      <c r="AU34" s="531"/>
      <c r="AV34" s="531"/>
      <c r="AW34" s="531"/>
      <c r="AX34" s="532"/>
      <c r="AY34" s="530"/>
      <c r="AZ34" s="531"/>
      <c r="BA34" s="531"/>
      <c r="BB34" s="531"/>
      <c r="BC34" s="531"/>
      <c r="BD34" s="531"/>
      <c r="BE34" s="531"/>
      <c r="BF34" s="531"/>
      <c r="BG34" s="531"/>
      <c r="BH34" s="532"/>
      <c r="BI34" s="530"/>
      <c r="BJ34" s="531"/>
      <c r="BK34" s="531"/>
      <c r="BL34" s="531"/>
      <c r="BM34" s="531"/>
      <c r="BN34" s="531"/>
      <c r="BO34" s="531"/>
      <c r="BP34" s="531"/>
      <c r="BQ34" s="531"/>
      <c r="BR34" s="532"/>
      <c r="BS34" s="530"/>
      <c r="BT34" s="531"/>
      <c r="BU34" s="531"/>
      <c r="BV34" s="531"/>
      <c r="BW34" s="531"/>
      <c r="BX34" s="531"/>
      <c r="BY34" s="531"/>
      <c r="BZ34" s="531"/>
      <c r="CA34" s="531"/>
      <c r="CB34" s="532"/>
      <c r="CC34" s="530"/>
      <c r="CD34" s="531"/>
      <c r="CE34" s="531"/>
      <c r="CF34" s="531"/>
      <c r="CG34" s="531"/>
      <c r="CH34" s="531"/>
      <c r="CI34" s="531"/>
      <c r="CJ34" s="531"/>
      <c r="CK34" s="531"/>
      <c r="CL34" s="532"/>
      <c r="CM34" s="530"/>
      <c r="CN34" s="531"/>
      <c r="CO34" s="531"/>
      <c r="CP34" s="531"/>
      <c r="CQ34" s="531"/>
      <c r="CR34" s="531"/>
      <c r="CS34" s="531"/>
      <c r="CT34" s="531"/>
      <c r="CU34" s="531"/>
      <c r="CV34" s="532"/>
      <c r="CW34" s="530"/>
      <c r="CX34" s="531"/>
      <c r="CY34" s="531"/>
      <c r="CZ34" s="531"/>
      <c r="DA34" s="531"/>
      <c r="DB34" s="531"/>
      <c r="DC34" s="531"/>
      <c r="DD34" s="531"/>
      <c r="DE34" s="531"/>
      <c r="DF34" s="532"/>
      <c r="DG34" s="530"/>
      <c r="DH34" s="531"/>
      <c r="DI34" s="531"/>
      <c r="DJ34" s="531"/>
      <c r="DK34" s="531"/>
      <c r="DL34" s="531"/>
      <c r="DM34" s="531"/>
      <c r="DN34" s="531"/>
      <c r="DO34" s="531"/>
      <c r="DP34" s="532"/>
      <c r="DQ34" s="530"/>
      <c r="DR34" s="531"/>
      <c r="DS34" s="531"/>
      <c r="DT34" s="531"/>
      <c r="DU34" s="531"/>
      <c r="DV34" s="531"/>
      <c r="DW34" s="531"/>
      <c r="DX34" s="531"/>
      <c r="DY34" s="531"/>
      <c r="DZ34" s="532"/>
      <c r="EA34" s="530"/>
      <c r="EB34" s="531"/>
      <c r="EC34" s="531"/>
      <c r="ED34" s="531"/>
      <c r="EE34" s="531"/>
      <c r="EF34" s="531"/>
      <c r="EG34" s="531"/>
      <c r="EH34" s="531"/>
      <c r="EI34" s="531"/>
      <c r="EJ34" s="532"/>
      <c r="EK34" s="530"/>
      <c r="EL34" s="531"/>
      <c r="EM34" s="531"/>
      <c r="EN34" s="531"/>
      <c r="EO34" s="531"/>
      <c r="EP34" s="531"/>
      <c r="EQ34" s="531"/>
      <c r="ER34" s="531"/>
      <c r="ES34" s="531"/>
      <c r="ET34" s="532"/>
      <c r="EU34" s="530"/>
      <c r="EV34" s="531"/>
      <c r="EW34" s="531"/>
      <c r="EX34" s="531"/>
      <c r="EY34" s="531"/>
      <c r="EZ34" s="531"/>
      <c r="FA34" s="531"/>
      <c r="FB34" s="531"/>
      <c r="FC34" s="531"/>
      <c r="FD34" s="532"/>
      <c r="FE34" s="530"/>
      <c r="FF34" s="531"/>
      <c r="FG34" s="531"/>
      <c r="FH34" s="531"/>
      <c r="FI34" s="531"/>
      <c r="FJ34" s="531"/>
      <c r="FK34" s="531"/>
      <c r="FL34" s="531"/>
      <c r="FM34" s="531"/>
      <c r="FN34" s="532"/>
      <c r="FO34" s="530"/>
      <c r="FP34" s="531"/>
      <c r="FQ34" s="531"/>
      <c r="FR34" s="531"/>
      <c r="FS34" s="531"/>
      <c r="FT34" s="531"/>
      <c r="FU34" s="531"/>
      <c r="FV34" s="531"/>
      <c r="FW34" s="531"/>
      <c r="FX34" s="532"/>
      <c r="FY34" s="530"/>
      <c r="FZ34" s="531"/>
      <c r="GA34" s="531"/>
      <c r="GB34" s="531"/>
      <c r="GC34" s="531"/>
      <c r="GD34" s="531"/>
      <c r="GE34" s="531"/>
      <c r="GF34" s="531"/>
      <c r="GG34" s="531"/>
      <c r="GH34" s="532"/>
      <c r="GI34" s="530"/>
      <c r="GJ34" s="531"/>
      <c r="GK34" s="531"/>
      <c r="GL34" s="531"/>
      <c r="GM34" s="531"/>
      <c r="GN34" s="531"/>
      <c r="GO34" s="531"/>
      <c r="GP34" s="531"/>
      <c r="GQ34" s="531"/>
      <c r="GR34" s="532"/>
      <c r="GS34" s="530"/>
      <c r="GT34" s="531"/>
      <c r="GU34" s="531"/>
      <c r="GV34" s="531"/>
      <c r="GW34" s="531"/>
      <c r="GX34" s="531"/>
      <c r="GY34" s="531"/>
      <c r="GZ34" s="531"/>
      <c r="HA34" s="531"/>
      <c r="HB34" s="532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73"/>
        <v>0</v>
      </c>
      <c r="HN34" s="83">
        <f t="shared" si="85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86"/>
        <v>#REF!</v>
      </c>
      <c r="HQ34" s="84"/>
      <c r="HR34" s="85">
        <f t="shared" si="74"/>
        <v>0</v>
      </c>
      <c r="HS34" s="85">
        <f t="shared" si="75"/>
        <v>0</v>
      </c>
      <c r="HT34" s="85">
        <f t="shared" si="76"/>
        <v>0</v>
      </c>
      <c r="HU34" s="85">
        <f t="shared" si="77"/>
        <v>0</v>
      </c>
      <c r="HV34" s="85">
        <f t="shared" si="78"/>
        <v>0</v>
      </c>
      <c r="HW34" s="85">
        <f t="shared" si="79"/>
        <v>0</v>
      </c>
      <c r="HX34" s="85">
        <f t="shared" si="80"/>
        <v>0</v>
      </c>
      <c r="HY34" s="85">
        <f t="shared" si="81"/>
        <v>0</v>
      </c>
      <c r="HZ34" s="85">
        <f t="shared" si="82"/>
        <v>0</v>
      </c>
      <c r="IA34" s="85">
        <f t="shared" si="83"/>
        <v>0</v>
      </c>
      <c r="IK34" s="98" t="e">
        <f t="shared" si="84"/>
        <v>#REF!</v>
      </c>
    </row>
    <row r="35" spans="1:245" s="32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6" t="s">
        <v>127</v>
      </c>
      <c r="K35" s="533"/>
      <c r="L35" s="534"/>
      <c r="M35" s="534"/>
      <c r="N35" s="534"/>
      <c r="O35" s="534"/>
      <c r="P35" s="534"/>
      <c r="Q35" s="534"/>
      <c r="R35" s="534"/>
      <c r="S35" s="534"/>
      <c r="T35" s="535"/>
      <c r="U35" s="533"/>
      <c r="V35" s="534"/>
      <c r="W35" s="534"/>
      <c r="X35" s="534"/>
      <c r="Y35" s="534"/>
      <c r="Z35" s="534"/>
      <c r="AA35" s="534"/>
      <c r="AB35" s="534"/>
      <c r="AC35" s="534"/>
      <c r="AD35" s="535"/>
      <c r="AE35" s="533"/>
      <c r="AF35" s="534"/>
      <c r="AG35" s="534"/>
      <c r="AH35" s="534"/>
      <c r="AI35" s="534"/>
      <c r="AJ35" s="534"/>
      <c r="AK35" s="534"/>
      <c r="AL35" s="534"/>
      <c r="AM35" s="534"/>
      <c r="AN35" s="535"/>
      <c r="AO35" s="533"/>
      <c r="AP35" s="534"/>
      <c r="AQ35" s="534"/>
      <c r="AR35" s="534"/>
      <c r="AS35" s="534"/>
      <c r="AT35" s="534"/>
      <c r="AU35" s="534"/>
      <c r="AV35" s="534"/>
      <c r="AW35" s="534"/>
      <c r="AX35" s="535"/>
      <c r="AY35" s="533"/>
      <c r="AZ35" s="534"/>
      <c r="BA35" s="534"/>
      <c r="BB35" s="534"/>
      <c r="BC35" s="534"/>
      <c r="BD35" s="534"/>
      <c r="BE35" s="534"/>
      <c r="BF35" s="534"/>
      <c r="BG35" s="534"/>
      <c r="BH35" s="535"/>
      <c r="BI35" s="533"/>
      <c r="BJ35" s="534"/>
      <c r="BK35" s="534"/>
      <c r="BL35" s="534"/>
      <c r="BM35" s="534"/>
      <c r="BN35" s="534"/>
      <c r="BO35" s="534"/>
      <c r="BP35" s="534"/>
      <c r="BQ35" s="534"/>
      <c r="BR35" s="535"/>
      <c r="BS35" s="533"/>
      <c r="BT35" s="534"/>
      <c r="BU35" s="534"/>
      <c r="BV35" s="534"/>
      <c r="BW35" s="534"/>
      <c r="BX35" s="534"/>
      <c r="BY35" s="534"/>
      <c r="BZ35" s="534"/>
      <c r="CA35" s="534"/>
      <c r="CB35" s="535"/>
      <c r="CC35" s="533"/>
      <c r="CD35" s="534"/>
      <c r="CE35" s="534"/>
      <c r="CF35" s="534"/>
      <c r="CG35" s="534"/>
      <c r="CH35" s="534"/>
      <c r="CI35" s="534"/>
      <c r="CJ35" s="534"/>
      <c r="CK35" s="534"/>
      <c r="CL35" s="535"/>
      <c r="CM35" s="533"/>
      <c r="CN35" s="534"/>
      <c r="CO35" s="534"/>
      <c r="CP35" s="534"/>
      <c r="CQ35" s="534"/>
      <c r="CR35" s="534"/>
      <c r="CS35" s="534"/>
      <c r="CT35" s="534"/>
      <c r="CU35" s="534"/>
      <c r="CV35" s="535"/>
      <c r="CW35" s="533"/>
      <c r="CX35" s="534"/>
      <c r="CY35" s="534"/>
      <c r="CZ35" s="534"/>
      <c r="DA35" s="534"/>
      <c r="DB35" s="534"/>
      <c r="DC35" s="534"/>
      <c r="DD35" s="534"/>
      <c r="DE35" s="534"/>
      <c r="DF35" s="535"/>
      <c r="DG35" s="533"/>
      <c r="DH35" s="534"/>
      <c r="DI35" s="534"/>
      <c r="DJ35" s="534"/>
      <c r="DK35" s="534"/>
      <c r="DL35" s="534"/>
      <c r="DM35" s="534"/>
      <c r="DN35" s="534"/>
      <c r="DO35" s="534"/>
      <c r="DP35" s="535"/>
      <c r="DQ35" s="533"/>
      <c r="DR35" s="534"/>
      <c r="DS35" s="534"/>
      <c r="DT35" s="534"/>
      <c r="DU35" s="534"/>
      <c r="DV35" s="534"/>
      <c r="DW35" s="534"/>
      <c r="DX35" s="534"/>
      <c r="DY35" s="534"/>
      <c r="DZ35" s="535"/>
      <c r="EA35" s="533"/>
      <c r="EB35" s="534"/>
      <c r="EC35" s="534"/>
      <c r="ED35" s="534"/>
      <c r="EE35" s="534"/>
      <c r="EF35" s="534"/>
      <c r="EG35" s="534"/>
      <c r="EH35" s="534"/>
      <c r="EI35" s="534"/>
      <c r="EJ35" s="535"/>
      <c r="EK35" s="533"/>
      <c r="EL35" s="534"/>
      <c r="EM35" s="534"/>
      <c r="EN35" s="534"/>
      <c r="EO35" s="534"/>
      <c r="EP35" s="534"/>
      <c r="EQ35" s="534"/>
      <c r="ER35" s="534"/>
      <c r="ES35" s="534"/>
      <c r="ET35" s="535"/>
      <c r="EU35" s="533"/>
      <c r="EV35" s="534"/>
      <c r="EW35" s="534"/>
      <c r="EX35" s="534"/>
      <c r="EY35" s="534"/>
      <c r="EZ35" s="534"/>
      <c r="FA35" s="534"/>
      <c r="FB35" s="534"/>
      <c r="FC35" s="534"/>
      <c r="FD35" s="535"/>
      <c r="FE35" s="533"/>
      <c r="FF35" s="534"/>
      <c r="FG35" s="534"/>
      <c r="FH35" s="534"/>
      <c r="FI35" s="534"/>
      <c r="FJ35" s="534"/>
      <c r="FK35" s="534"/>
      <c r="FL35" s="534"/>
      <c r="FM35" s="534"/>
      <c r="FN35" s="535"/>
      <c r="FO35" s="533"/>
      <c r="FP35" s="534"/>
      <c r="FQ35" s="534"/>
      <c r="FR35" s="534"/>
      <c r="FS35" s="534"/>
      <c r="FT35" s="534"/>
      <c r="FU35" s="534"/>
      <c r="FV35" s="534"/>
      <c r="FW35" s="534"/>
      <c r="FX35" s="535"/>
      <c r="FY35" s="533"/>
      <c r="FZ35" s="534"/>
      <c r="GA35" s="534"/>
      <c r="GB35" s="534"/>
      <c r="GC35" s="534"/>
      <c r="GD35" s="534"/>
      <c r="GE35" s="534"/>
      <c r="GF35" s="534"/>
      <c r="GG35" s="534"/>
      <c r="GH35" s="535"/>
      <c r="GI35" s="533"/>
      <c r="GJ35" s="534"/>
      <c r="GK35" s="534"/>
      <c r="GL35" s="534"/>
      <c r="GM35" s="534"/>
      <c r="GN35" s="534"/>
      <c r="GO35" s="534"/>
      <c r="GP35" s="534"/>
      <c r="GQ35" s="534"/>
      <c r="GR35" s="535"/>
      <c r="GS35" s="533"/>
      <c r="GT35" s="534"/>
      <c r="GU35" s="534"/>
      <c r="GV35" s="534"/>
      <c r="GW35" s="534"/>
      <c r="GX35" s="534"/>
      <c r="GY35" s="534"/>
      <c r="GZ35" s="534"/>
      <c r="HA35" s="534"/>
      <c r="HB35" s="535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73"/>
        <v>0</v>
      </c>
      <c r="HN35" s="283">
        <f t="shared" si="85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3" t="e">
        <f t="shared" si="86"/>
        <v>#REF!</v>
      </c>
      <c r="HQ35" s="84"/>
      <c r="HR35" s="284">
        <f t="shared" si="74"/>
        <v>0</v>
      </c>
      <c r="HS35" s="284">
        <f t="shared" si="75"/>
        <v>0</v>
      </c>
      <c r="HT35" s="284">
        <f t="shared" si="76"/>
        <v>0</v>
      </c>
      <c r="HU35" s="284">
        <f t="shared" si="77"/>
        <v>0</v>
      </c>
      <c r="HV35" s="284">
        <f t="shared" si="78"/>
        <v>0</v>
      </c>
      <c r="HW35" s="284">
        <f t="shared" si="79"/>
        <v>0</v>
      </c>
      <c r="HX35" s="284">
        <f t="shared" si="80"/>
        <v>0</v>
      </c>
      <c r="HY35" s="284">
        <f t="shared" si="81"/>
        <v>0</v>
      </c>
      <c r="HZ35" s="284">
        <f t="shared" si="82"/>
        <v>0</v>
      </c>
      <c r="IA35" s="284">
        <f t="shared" si="83"/>
        <v>0</v>
      </c>
      <c r="IK35" s="98" t="e">
        <f t="shared" si="84"/>
        <v>#REF!</v>
      </c>
    </row>
    <row r="36" spans="1:245" s="32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5" t="s">
        <v>128</v>
      </c>
      <c r="K36" s="536"/>
      <c r="L36" s="537"/>
      <c r="M36" s="537"/>
      <c r="N36" s="537"/>
      <c r="O36" s="537"/>
      <c r="P36" s="537"/>
      <c r="Q36" s="537"/>
      <c r="R36" s="537"/>
      <c r="S36" s="537"/>
      <c r="T36" s="538"/>
      <c r="U36" s="536"/>
      <c r="V36" s="537"/>
      <c r="W36" s="537"/>
      <c r="X36" s="537"/>
      <c r="Y36" s="537"/>
      <c r="Z36" s="537"/>
      <c r="AA36" s="537"/>
      <c r="AB36" s="537"/>
      <c r="AC36" s="537"/>
      <c r="AD36" s="538"/>
      <c r="AE36" s="536"/>
      <c r="AF36" s="537"/>
      <c r="AG36" s="537"/>
      <c r="AH36" s="537"/>
      <c r="AI36" s="537"/>
      <c r="AJ36" s="537"/>
      <c r="AK36" s="537"/>
      <c r="AL36" s="537"/>
      <c r="AM36" s="537"/>
      <c r="AN36" s="538"/>
      <c r="AO36" s="536"/>
      <c r="AP36" s="537"/>
      <c r="AQ36" s="537"/>
      <c r="AR36" s="537"/>
      <c r="AS36" s="537"/>
      <c r="AT36" s="537"/>
      <c r="AU36" s="537"/>
      <c r="AV36" s="537"/>
      <c r="AW36" s="537"/>
      <c r="AX36" s="538"/>
      <c r="AY36" s="536"/>
      <c r="AZ36" s="537"/>
      <c r="BA36" s="537"/>
      <c r="BB36" s="537"/>
      <c r="BC36" s="537"/>
      <c r="BD36" s="537"/>
      <c r="BE36" s="537"/>
      <c r="BF36" s="537"/>
      <c r="BG36" s="537"/>
      <c r="BH36" s="538"/>
      <c r="BI36" s="536"/>
      <c r="BJ36" s="537"/>
      <c r="BK36" s="537"/>
      <c r="BL36" s="537"/>
      <c r="BM36" s="537"/>
      <c r="BN36" s="537"/>
      <c r="BO36" s="537"/>
      <c r="BP36" s="537"/>
      <c r="BQ36" s="537"/>
      <c r="BR36" s="538"/>
      <c r="BS36" s="536"/>
      <c r="BT36" s="537"/>
      <c r="BU36" s="537"/>
      <c r="BV36" s="537"/>
      <c r="BW36" s="537"/>
      <c r="BX36" s="537"/>
      <c r="BY36" s="537"/>
      <c r="BZ36" s="537"/>
      <c r="CA36" s="537"/>
      <c r="CB36" s="538"/>
      <c r="CC36" s="536"/>
      <c r="CD36" s="537"/>
      <c r="CE36" s="537"/>
      <c r="CF36" s="537"/>
      <c r="CG36" s="537"/>
      <c r="CH36" s="537"/>
      <c r="CI36" s="537"/>
      <c r="CJ36" s="537"/>
      <c r="CK36" s="537"/>
      <c r="CL36" s="538"/>
      <c r="CM36" s="536"/>
      <c r="CN36" s="537"/>
      <c r="CO36" s="537"/>
      <c r="CP36" s="537"/>
      <c r="CQ36" s="537"/>
      <c r="CR36" s="537"/>
      <c r="CS36" s="537"/>
      <c r="CT36" s="537"/>
      <c r="CU36" s="537"/>
      <c r="CV36" s="538"/>
      <c r="CW36" s="536"/>
      <c r="CX36" s="537"/>
      <c r="CY36" s="537"/>
      <c r="CZ36" s="537"/>
      <c r="DA36" s="537"/>
      <c r="DB36" s="537"/>
      <c r="DC36" s="537"/>
      <c r="DD36" s="537"/>
      <c r="DE36" s="537"/>
      <c r="DF36" s="538"/>
      <c r="DG36" s="536"/>
      <c r="DH36" s="537"/>
      <c r="DI36" s="537"/>
      <c r="DJ36" s="537"/>
      <c r="DK36" s="537"/>
      <c r="DL36" s="537"/>
      <c r="DM36" s="537"/>
      <c r="DN36" s="537"/>
      <c r="DO36" s="537"/>
      <c r="DP36" s="538"/>
      <c r="DQ36" s="536"/>
      <c r="DR36" s="537"/>
      <c r="DS36" s="537"/>
      <c r="DT36" s="537"/>
      <c r="DU36" s="537"/>
      <c r="DV36" s="537"/>
      <c r="DW36" s="537"/>
      <c r="DX36" s="537"/>
      <c r="DY36" s="537"/>
      <c r="DZ36" s="538"/>
      <c r="EA36" s="536"/>
      <c r="EB36" s="537"/>
      <c r="EC36" s="537"/>
      <c r="ED36" s="537"/>
      <c r="EE36" s="537"/>
      <c r="EF36" s="537"/>
      <c r="EG36" s="537"/>
      <c r="EH36" s="537"/>
      <c r="EI36" s="537"/>
      <c r="EJ36" s="538"/>
      <c r="EK36" s="536"/>
      <c r="EL36" s="537"/>
      <c r="EM36" s="537"/>
      <c r="EN36" s="537"/>
      <c r="EO36" s="537"/>
      <c r="EP36" s="537"/>
      <c r="EQ36" s="537"/>
      <c r="ER36" s="537"/>
      <c r="ES36" s="537"/>
      <c r="ET36" s="538"/>
      <c r="EU36" s="536"/>
      <c r="EV36" s="537"/>
      <c r="EW36" s="537"/>
      <c r="EX36" s="537"/>
      <c r="EY36" s="537"/>
      <c r="EZ36" s="537"/>
      <c r="FA36" s="537"/>
      <c r="FB36" s="537"/>
      <c r="FC36" s="537"/>
      <c r="FD36" s="538"/>
      <c r="FE36" s="536"/>
      <c r="FF36" s="537"/>
      <c r="FG36" s="537"/>
      <c r="FH36" s="537"/>
      <c r="FI36" s="537"/>
      <c r="FJ36" s="537"/>
      <c r="FK36" s="537"/>
      <c r="FL36" s="537"/>
      <c r="FM36" s="537"/>
      <c r="FN36" s="538"/>
      <c r="FO36" s="536"/>
      <c r="FP36" s="537"/>
      <c r="FQ36" s="537"/>
      <c r="FR36" s="537"/>
      <c r="FS36" s="537"/>
      <c r="FT36" s="537"/>
      <c r="FU36" s="537"/>
      <c r="FV36" s="537"/>
      <c r="FW36" s="537"/>
      <c r="FX36" s="538"/>
      <c r="FY36" s="536"/>
      <c r="FZ36" s="537"/>
      <c r="GA36" s="537"/>
      <c r="GB36" s="537"/>
      <c r="GC36" s="537"/>
      <c r="GD36" s="537"/>
      <c r="GE36" s="537"/>
      <c r="GF36" s="537"/>
      <c r="GG36" s="537"/>
      <c r="GH36" s="538"/>
      <c r="GI36" s="536"/>
      <c r="GJ36" s="537"/>
      <c r="GK36" s="537"/>
      <c r="GL36" s="537"/>
      <c r="GM36" s="537"/>
      <c r="GN36" s="537"/>
      <c r="GO36" s="537"/>
      <c r="GP36" s="537"/>
      <c r="GQ36" s="537"/>
      <c r="GR36" s="538"/>
      <c r="GS36" s="536"/>
      <c r="GT36" s="537"/>
      <c r="GU36" s="537"/>
      <c r="GV36" s="537"/>
      <c r="GW36" s="537"/>
      <c r="GX36" s="537"/>
      <c r="GY36" s="537"/>
      <c r="GZ36" s="537"/>
      <c r="HA36" s="537"/>
      <c r="HB36" s="538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73"/>
        <v>0</v>
      </c>
      <c r="HN36" s="281">
        <f t="shared" si="85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1" t="e">
        <f t="shared" si="86"/>
        <v>#REF!</v>
      </c>
      <c r="HQ36" s="84"/>
      <c r="HR36" s="282">
        <f t="shared" si="74"/>
        <v>0</v>
      </c>
      <c r="HS36" s="282">
        <f t="shared" si="75"/>
        <v>0</v>
      </c>
      <c r="HT36" s="282">
        <f t="shared" si="76"/>
        <v>0</v>
      </c>
      <c r="HU36" s="282">
        <f t="shared" si="77"/>
        <v>0</v>
      </c>
      <c r="HV36" s="282">
        <f t="shared" si="78"/>
        <v>0</v>
      </c>
      <c r="HW36" s="282">
        <f t="shared" si="79"/>
        <v>0</v>
      </c>
      <c r="HX36" s="282">
        <f t="shared" si="80"/>
        <v>0</v>
      </c>
      <c r="HY36" s="282">
        <f t="shared" si="81"/>
        <v>0</v>
      </c>
      <c r="HZ36" s="282">
        <f t="shared" si="82"/>
        <v>0</v>
      </c>
      <c r="IA36" s="282">
        <f t="shared" si="83"/>
        <v>0</v>
      </c>
      <c r="IK36" s="98" t="e">
        <f t="shared" si="84"/>
        <v>#REF!</v>
      </c>
    </row>
    <row r="37" spans="1:245" s="32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39"/>
      <c r="L37" s="540"/>
      <c r="M37" s="540"/>
      <c r="N37" s="540"/>
      <c r="O37" s="540"/>
      <c r="P37" s="540"/>
      <c r="Q37" s="540"/>
      <c r="R37" s="540"/>
      <c r="S37" s="540"/>
      <c r="T37" s="541"/>
      <c r="U37" s="539"/>
      <c r="V37" s="540"/>
      <c r="W37" s="540"/>
      <c r="X37" s="540"/>
      <c r="Y37" s="540"/>
      <c r="Z37" s="540"/>
      <c r="AA37" s="540"/>
      <c r="AB37" s="540"/>
      <c r="AC37" s="540"/>
      <c r="AD37" s="541"/>
      <c r="AE37" s="539"/>
      <c r="AF37" s="540"/>
      <c r="AG37" s="540"/>
      <c r="AH37" s="540"/>
      <c r="AI37" s="540"/>
      <c r="AJ37" s="540"/>
      <c r="AK37" s="540"/>
      <c r="AL37" s="540"/>
      <c r="AM37" s="540"/>
      <c r="AN37" s="541"/>
      <c r="AO37" s="539"/>
      <c r="AP37" s="540"/>
      <c r="AQ37" s="540"/>
      <c r="AR37" s="540"/>
      <c r="AS37" s="540"/>
      <c r="AT37" s="540"/>
      <c r="AU37" s="540"/>
      <c r="AV37" s="540"/>
      <c r="AW37" s="540"/>
      <c r="AX37" s="541"/>
      <c r="AY37" s="539"/>
      <c r="AZ37" s="540"/>
      <c r="BA37" s="540"/>
      <c r="BB37" s="540"/>
      <c r="BC37" s="540"/>
      <c r="BD37" s="540"/>
      <c r="BE37" s="540"/>
      <c r="BF37" s="540"/>
      <c r="BG37" s="540"/>
      <c r="BH37" s="541"/>
      <c r="BI37" s="539"/>
      <c r="BJ37" s="540"/>
      <c r="BK37" s="540"/>
      <c r="BL37" s="540"/>
      <c r="BM37" s="540"/>
      <c r="BN37" s="540"/>
      <c r="BO37" s="540"/>
      <c r="BP37" s="540"/>
      <c r="BQ37" s="540"/>
      <c r="BR37" s="541"/>
      <c r="BS37" s="539"/>
      <c r="BT37" s="540"/>
      <c r="BU37" s="540"/>
      <c r="BV37" s="540"/>
      <c r="BW37" s="540"/>
      <c r="BX37" s="540"/>
      <c r="BY37" s="540"/>
      <c r="BZ37" s="540"/>
      <c r="CA37" s="540"/>
      <c r="CB37" s="541"/>
      <c r="CC37" s="539"/>
      <c r="CD37" s="540"/>
      <c r="CE37" s="540"/>
      <c r="CF37" s="540"/>
      <c r="CG37" s="540"/>
      <c r="CH37" s="540"/>
      <c r="CI37" s="540"/>
      <c r="CJ37" s="540"/>
      <c r="CK37" s="540"/>
      <c r="CL37" s="541"/>
      <c r="CM37" s="539"/>
      <c r="CN37" s="540"/>
      <c r="CO37" s="540"/>
      <c r="CP37" s="540"/>
      <c r="CQ37" s="540"/>
      <c r="CR37" s="540"/>
      <c r="CS37" s="540"/>
      <c r="CT37" s="540"/>
      <c r="CU37" s="540"/>
      <c r="CV37" s="541"/>
      <c r="CW37" s="539"/>
      <c r="CX37" s="540"/>
      <c r="CY37" s="540"/>
      <c r="CZ37" s="540"/>
      <c r="DA37" s="540"/>
      <c r="DB37" s="540"/>
      <c r="DC37" s="540"/>
      <c r="DD37" s="540"/>
      <c r="DE37" s="540"/>
      <c r="DF37" s="541"/>
      <c r="DG37" s="539"/>
      <c r="DH37" s="540"/>
      <c r="DI37" s="540"/>
      <c r="DJ37" s="540"/>
      <c r="DK37" s="540"/>
      <c r="DL37" s="540"/>
      <c r="DM37" s="540"/>
      <c r="DN37" s="540"/>
      <c r="DO37" s="540"/>
      <c r="DP37" s="541"/>
      <c r="DQ37" s="539"/>
      <c r="DR37" s="540"/>
      <c r="DS37" s="540"/>
      <c r="DT37" s="540"/>
      <c r="DU37" s="540"/>
      <c r="DV37" s="540"/>
      <c r="DW37" s="540"/>
      <c r="DX37" s="540"/>
      <c r="DY37" s="540"/>
      <c r="DZ37" s="541"/>
      <c r="EA37" s="539"/>
      <c r="EB37" s="540"/>
      <c r="EC37" s="540"/>
      <c r="ED37" s="540"/>
      <c r="EE37" s="540"/>
      <c r="EF37" s="540"/>
      <c r="EG37" s="540"/>
      <c r="EH37" s="540"/>
      <c r="EI37" s="540"/>
      <c r="EJ37" s="541"/>
      <c r="EK37" s="539"/>
      <c r="EL37" s="540"/>
      <c r="EM37" s="540"/>
      <c r="EN37" s="540"/>
      <c r="EO37" s="540"/>
      <c r="EP37" s="540"/>
      <c r="EQ37" s="540"/>
      <c r="ER37" s="540"/>
      <c r="ES37" s="540"/>
      <c r="ET37" s="541"/>
      <c r="EU37" s="539"/>
      <c r="EV37" s="540"/>
      <c r="EW37" s="540"/>
      <c r="EX37" s="540"/>
      <c r="EY37" s="540"/>
      <c r="EZ37" s="540"/>
      <c r="FA37" s="540"/>
      <c r="FB37" s="540"/>
      <c r="FC37" s="540"/>
      <c r="FD37" s="541"/>
      <c r="FE37" s="539"/>
      <c r="FF37" s="540"/>
      <c r="FG37" s="540"/>
      <c r="FH37" s="540"/>
      <c r="FI37" s="540"/>
      <c r="FJ37" s="540"/>
      <c r="FK37" s="540"/>
      <c r="FL37" s="540"/>
      <c r="FM37" s="540"/>
      <c r="FN37" s="541"/>
      <c r="FO37" s="539"/>
      <c r="FP37" s="540"/>
      <c r="FQ37" s="540"/>
      <c r="FR37" s="540"/>
      <c r="FS37" s="540"/>
      <c r="FT37" s="540"/>
      <c r="FU37" s="540"/>
      <c r="FV37" s="540"/>
      <c r="FW37" s="540"/>
      <c r="FX37" s="541"/>
      <c r="FY37" s="539"/>
      <c r="FZ37" s="540"/>
      <c r="GA37" s="540"/>
      <c r="GB37" s="540"/>
      <c r="GC37" s="540"/>
      <c r="GD37" s="540"/>
      <c r="GE37" s="540"/>
      <c r="GF37" s="540"/>
      <c r="GG37" s="540"/>
      <c r="GH37" s="541"/>
      <c r="GI37" s="539"/>
      <c r="GJ37" s="540"/>
      <c r="GK37" s="540"/>
      <c r="GL37" s="540"/>
      <c r="GM37" s="540"/>
      <c r="GN37" s="540"/>
      <c r="GO37" s="540"/>
      <c r="GP37" s="540"/>
      <c r="GQ37" s="540"/>
      <c r="GR37" s="541"/>
      <c r="GS37" s="539"/>
      <c r="GT37" s="540"/>
      <c r="GU37" s="540"/>
      <c r="GV37" s="540"/>
      <c r="GW37" s="540"/>
      <c r="GX37" s="540"/>
      <c r="GY37" s="540"/>
      <c r="GZ37" s="540"/>
      <c r="HA37" s="540"/>
      <c r="HB37" s="541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73"/>
        <v>0</v>
      </c>
      <c r="HN37" s="83">
        <f t="shared" si="85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86"/>
        <v>#REF!</v>
      </c>
      <c r="HQ37" s="84"/>
      <c r="HR37" s="85">
        <f t="shared" si="74"/>
        <v>0</v>
      </c>
      <c r="HS37" s="85">
        <f t="shared" si="75"/>
        <v>0</v>
      </c>
      <c r="HT37" s="85">
        <f t="shared" si="76"/>
        <v>0</v>
      </c>
      <c r="HU37" s="85">
        <f t="shared" si="77"/>
        <v>0</v>
      </c>
      <c r="HV37" s="85">
        <f t="shared" si="78"/>
        <v>0</v>
      </c>
      <c r="HW37" s="85">
        <f t="shared" si="79"/>
        <v>0</v>
      </c>
      <c r="HX37" s="85">
        <f t="shared" si="80"/>
        <v>0</v>
      </c>
      <c r="HY37" s="85">
        <f t="shared" si="81"/>
        <v>0</v>
      </c>
      <c r="HZ37" s="85">
        <f t="shared" si="82"/>
        <v>0</v>
      </c>
      <c r="IA37" s="85">
        <f t="shared" si="83"/>
        <v>0</v>
      </c>
      <c r="IK37" s="98" t="e">
        <f t="shared" si="84"/>
        <v>#REF!</v>
      </c>
    </row>
    <row r="38" spans="1:245" s="32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39"/>
      <c r="L38" s="540"/>
      <c r="M38" s="540"/>
      <c r="N38" s="540"/>
      <c r="O38" s="540"/>
      <c r="P38" s="540"/>
      <c r="Q38" s="540"/>
      <c r="R38" s="540"/>
      <c r="S38" s="540"/>
      <c r="T38" s="541"/>
      <c r="U38" s="539"/>
      <c r="V38" s="540"/>
      <c r="W38" s="540"/>
      <c r="X38" s="540"/>
      <c r="Y38" s="540"/>
      <c r="Z38" s="540"/>
      <c r="AA38" s="540"/>
      <c r="AB38" s="540"/>
      <c r="AC38" s="540"/>
      <c r="AD38" s="541"/>
      <c r="AE38" s="539"/>
      <c r="AF38" s="540"/>
      <c r="AG38" s="540"/>
      <c r="AH38" s="540"/>
      <c r="AI38" s="540"/>
      <c r="AJ38" s="540"/>
      <c r="AK38" s="540"/>
      <c r="AL38" s="540"/>
      <c r="AM38" s="540"/>
      <c r="AN38" s="541"/>
      <c r="AO38" s="539"/>
      <c r="AP38" s="540"/>
      <c r="AQ38" s="540"/>
      <c r="AR38" s="540"/>
      <c r="AS38" s="540"/>
      <c r="AT38" s="540"/>
      <c r="AU38" s="540"/>
      <c r="AV38" s="540"/>
      <c r="AW38" s="540"/>
      <c r="AX38" s="541"/>
      <c r="AY38" s="539"/>
      <c r="AZ38" s="540"/>
      <c r="BA38" s="540"/>
      <c r="BB38" s="540"/>
      <c r="BC38" s="540"/>
      <c r="BD38" s="540"/>
      <c r="BE38" s="540"/>
      <c r="BF38" s="540"/>
      <c r="BG38" s="540"/>
      <c r="BH38" s="541"/>
      <c r="BI38" s="539"/>
      <c r="BJ38" s="540"/>
      <c r="BK38" s="540"/>
      <c r="BL38" s="540"/>
      <c r="BM38" s="540"/>
      <c r="BN38" s="540"/>
      <c r="BO38" s="540"/>
      <c r="BP38" s="540"/>
      <c r="BQ38" s="540"/>
      <c r="BR38" s="541"/>
      <c r="BS38" s="539"/>
      <c r="BT38" s="540"/>
      <c r="BU38" s="540"/>
      <c r="BV38" s="540"/>
      <c r="BW38" s="540"/>
      <c r="BX38" s="540"/>
      <c r="BY38" s="540"/>
      <c r="BZ38" s="540"/>
      <c r="CA38" s="540"/>
      <c r="CB38" s="541"/>
      <c r="CC38" s="539"/>
      <c r="CD38" s="540"/>
      <c r="CE38" s="540"/>
      <c r="CF38" s="540"/>
      <c r="CG38" s="540"/>
      <c r="CH38" s="540"/>
      <c r="CI38" s="540"/>
      <c r="CJ38" s="540"/>
      <c r="CK38" s="540"/>
      <c r="CL38" s="541"/>
      <c r="CM38" s="539"/>
      <c r="CN38" s="540"/>
      <c r="CO38" s="540"/>
      <c r="CP38" s="540"/>
      <c r="CQ38" s="540"/>
      <c r="CR38" s="540"/>
      <c r="CS38" s="540"/>
      <c r="CT38" s="540"/>
      <c r="CU38" s="540"/>
      <c r="CV38" s="541"/>
      <c r="CW38" s="539"/>
      <c r="CX38" s="540"/>
      <c r="CY38" s="540"/>
      <c r="CZ38" s="540"/>
      <c r="DA38" s="540"/>
      <c r="DB38" s="540"/>
      <c r="DC38" s="540"/>
      <c r="DD38" s="540"/>
      <c r="DE38" s="540"/>
      <c r="DF38" s="541"/>
      <c r="DG38" s="539"/>
      <c r="DH38" s="540"/>
      <c r="DI38" s="540"/>
      <c r="DJ38" s="540"/>
      <c r="DK38" s="540"/>
      <c r="DL38" s="540"/>
      <c r="DM38" s="540"/>
      <c r="DN38" s="540"/>
      <c r="DO38" s="540"/>
      <c r="DP38" s="541"/>
      <c r="DQ38" s="539"/>
      <c r="DR38" s="540"/>
      <c r="DS38" s="540"/>
      <c r="DT38" s="540"/>
      <c r="DU38" s="540"/>
      <c r="DV38" s="540"/>
      <c r="DW38" s="540"/>
      <c r="DX38" s="540"/>
      <c r="DY38" s="540"/>
      <c r="DZ38" s="541"/>
      <c r="EA38" s="539"/>
      <c r="EB38" s="540"/>
      <c r="EC38" s="540"/>
      <c r="ED38" s="540"/>
      <c r="EE38" s="540"/>
      <c r="EF38" s="540"/>
      <c r="EG38" s="540"/>
      <c r="EH38" s="540"/>
      <c r="EI38" s="540"/>
      <c r="EJ38" s="541"/>
      <c r="EK38" s="539"/>
      <c r="EL38" s="540"/>
      <c r="EM38" s="540"/>
      <c r="EN38" s="540"/>
      <c r="EO38" s="540"/>
      <c r="EP38" s="540"/>
      <c r="EQ38" s="540"/>
      <c r="ER38" s="540"/>
      <c r="ES38" s="540"/>
      <c r="ET38" s="541"/>
      <c r="EU38" s="539"/>
      <c r="EV38" s="540"/>
      <c r="EW38" s="540"/>
      <c r="EX38" s="540"/>
      <c r="EY38" s="540"/>
      <c r="EZ38" s="540"/>
      <c r="FA38" s="540"/>
      <c r="FB38" s="540"/>
      <c r="FC38" s="540"/>
      <c r="FD38" s="541"/>
      <c r="FE38" s="539"/>
      <c r="FF38" s="540"/>
      <c r="FG38" s="540"/>
      <c r="FH38" s="540"/>
      <c r="FI38" s="540"/>
      <c r="FJ38" s="540"/>
      <c r="FK38" s="540"/>
      <c r="FL38" s="540"/>
      <c r="FM38" s="540"/>
      <c r="FN38" s="541"/>
      <c r="FO38" s="539"/>
      <c r="FP38" s="540"/>
      <c r="FQ38" s="540"/>
      <c r="FR38" s="540"/>
      <c r="FS38" s="540"/>
      <c r="FT38" s="540"/>
      <c r="FU38" s="540"/>
      <c r="FV38" s="540"/>
      <c r="FW38" s="540"/>
      <c r="FX38" s="541"/>
      <c r="FY38" s="539"/>
      <c r="FZ38" s="540"/>
      <c r="GA38" s="540"/>
      <c r="GB38" s="540"/>
      <c r="GC38" s="540"/>
      <c r="GD38" s="540"/>
      <c r="GE38" s="540"/>
      <c r="GF38" s="540"/>
      <c r="GG38" s="540"/>
      <c r="GH38" s="541"/>
      <c r="GI38" s="539"/>
      <c r="GJ38" s="540"/>
      <c r="GK38" s="540"/>
      <c r="GL38" s="540"/>
      <c r="GM38" s="540"/>
      <c r="GN38" s="540"/>
      <c r="GO38" s="540"/>
      <c r="GP38" s="540"/>
      <c r="GQ38" s="540"/>
      <c r="GR38" s="541"/>
      <c r="GS38" s="539"/>
      <c r="GT38" s="540"/>
      <c r="GU38" s="540"/>
      <c r="GV38" s="540"/>
      <c r="GW38" s="540"/>
      <c r="GX38" s="540"/>
      <c r="GY38" s="540"/>
      <c r="GZ38" s="540"/>
      <c r="HA38" s="540"/>
      <c r="HB38" s="541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73"/>
        <v>0</v>
      </c>
      <c r="HN38" s="83">
        <f t="shared" si="85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86"/>
        <v>#REF!</v>
      </c>
      <c r="HQ38" s="84"/>
      <c r="HR38" s="85">
        <f t="shared" si="74"/>
        <v>0</v>
      </c>
      <c r="HS38" s="85">
        <f t="shared" si="75"/>
        <v>0</v>
      </c>
      <c r="HT38" s="85">
        <f t="shared" si="76"/>
        <v>0</v>
      </c>
      <c r="HU38" s="85">
        <f t="shared" si="77"/>
        <v>0</v>
      </c>
      <c r="HV38" s="85">
        <f t="shared" si="78"/>
        <v>0</v>
      </c>
      <c r="HW38" s="85">
        <f t="shared" si="79"/>
        <v>0</v>
      </c>
      <c r="HX38" s="85">
        <f t="shared" si="80"/>
        <v>0</v>
      </c>
      <c r="HY38" s="85">
        <f t="shared" si="81"/>
        <v>0</v>
      </c>
      <c r="HZ38" s="85">
        <f t="shared" si="82"/>
        <v>0</v>
      </c>
      <c r="IA38" s="85">
        <f t="shared" si="83"/>
        <v>0</v>
      </c>
      <c r="IK38" s="98" t="e">
        <f t="shared" si="84"/>
        <v>#REF!</v>
      </c>
    </row>
    <row r="39" spans="1:245" s="32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6" t="s">
        <v>131</v>
      </c>
      <c r="K39" s="542"/>
      <c r="L39" s="543"/>
      <c r="M39" s="543"/>
      <c r="N39" s="543"/>
      <c r="O39" s="543"/>
      <c r="P39" s="543"/>
      <c r="Q39" s="543"/>
      <c r="R39" s="543"/>
      <c r="S39" s="543"/>
      <c r="T39" s="544"/>
      <c r="U39" s="542"/>
      <c r="V39" s="543"/>
      <c r="W39" s="543"/>
      <c r="X39" s="543"/>
      <c r="Y39" s="543"/>
      <c r="Z39" s="543"/>
      <c r="AA39" s="543"/>
      <c r="AB39" s="543"/>
      <c r="AC39" s="543"/>
      <c r="AD39" s="544"/>
      <c r="AE39" s="542"/>
      <c r="AF39" s="543"/>
      <c r="AG39" s="543"/>
      <c r="AH39" s="543"/>
      <c r="AI39" s="543"/>
      <c r="AJ39" s="543"/>
      <c r="AK39" s="543"/>
      <c r="AL39" s="543"/>
      <c r="AM39" s="543"/>
      <c r="AN39" s="544"/>
      <c r="AO39" s="542"/>
      <c r="AP39" s="543"/>
      <c r="AQ39" s="543"/>
      <c r="AR39" s="543"/>
      <c r="AS39" s="543"/>
      <c r="AT39" s="543"/>
      <c r="AU39" s="543"/>
      <c r="AV39" s="543"/>
      <c r="AW39" s="543"/>
      <c r="AX39" s="544"/>
      <c r="AY39" s="542"/>
      <c r="AZ39" s="543"/>
      <c r="BA39" s="543"/>
      <c r="BB39" s="543"/>
      <c r="BC39" s="543"/>
      <c r="BD39" s="543"/>
      <c r="BE39" s="543"/>
      <c r="BF39" s="543"/>
      <c r="BG39" s="543"/>
      <c r="BH39" s="544"/>
      <c r="BI39" s="542"/>
      <c r="BJ39" s="543"/>
      <c r="BK39" s="543"/>
      <c r="BL39" s="543"/>
      <c r="BM39" s="543"/>
      <c r="BN39" s="543"/>
      <c r="BO39" s="543"/>
      <c r="BP39" s="543"/>
      <c r="BQ39" s="543"/>
      <c r="BR39" s="544"/>
      <c r="BS39" s="542"/>
      <c r="BT39" s="543"/>
      <c r="BU39" s="543"/>
      <c r="BV39" s="543"/>
      <c r="BW39" s="543"/>
      <c r="BX39" s="543"/>
      <c r="BY39" s="543"/>
      <c r="BZ39" s="543"/>
      <c r="CA39" s="543"/>
      <c r="CB39" s="544"/>
      <c r="CC39" s="542"/>
      <c r="CD39" s="543"/>
      <c r="CE39" s="543"/>
      <c r="CF39" s="543"/>
      <c r="CG39" s="543"/>
      <c r="CH39" s="543"/>
      <c r="CI39" s="543"/>
      <c r="CJ39" s="543"/>
      <c r="CK39" s="543"/>
      <c r="CL39" s="544"/>
      <c r="CM39" s="542"/>
      <c r="CN39" s="543"/>
      <c r="CO39" s="543"/>
      <c r="CP39" s="543"/>
      <c r="CQ39" s="543"/>
      <c r="CR39" s="543"/>
      <c r="CS39" s="543"/>
      <c r="CT39" s="543"/>
      <c r="CU39" s="543"/>
      <c r="CV39" s="544"/>
      <c r="CW39" s="542"/>
      <c r="CX39" s="543"/>
      <c r="CY39" s="543"/>
      <c r="CZ39" s="543"/>
      <c r="DA39" s="543"/>
      <c r="DB39" s="543"/>
      <c r="DC39" s="543"/>
      <c r="DD39" s="543"/>
      <c r="DE39" s="543"/>
      <c r="DF39" s="544"/>
      <c r="DG39" s="542"/>
      <c r="DH39" s="543"/>
      <c r="DI39" s="543"/>
      <c r="DJ39" s="543"/>
      <c r="DK39" s="543"/>
      <c r="DL39" s="543"/>
      <c r="DM39" s="543"/>
      <c r="DN39" s="543"/>
      <c r="DO39" s="543"/>
      <c r="DP39" s="544"/>
      <c r="DQ39" s="542"/>
      <c r="DR39" s="543"/>
      <c r="DS39" s="543"/>
      <c r="DT39" s="543"/>
      <c r="DU39" s="543"/>
      <c r="DV39" s="543"/>
      <c r="DW39" s="543"/>
      <c r="DX39" s="543"/>
      <c r="DY39" s="543"/>
      <c r="DZ39" s="544"/>
      <c r="EA39" s="542"/>
      <c r="EB39" s="543"/>
      <c r="EC39" s="543"/>
      <c r="ED39" s="543"/>
      <c r="EE39" s="543"/>
      <c r="EF39" s="543"/>
      <c r="EG39" s="543"/>
      <c r="EH39" s="543"/>
      <c r="EI39" s="543"/>
      <c r="EJ39" s="544"/>
      <c r="EK39" s="542"/>
      <c r="EL39" s="543"/>
      <c r="EM39" s="543"/>
      <c r="EN39" s="543"/>
      <c r="EO39" s="543"/>
      <c r="EP39" s="543"/>
      <c r="EQ39" s="543"/>
      <c r="ER39" s="543"/>
      <c r="ES39" s="543"/>
      <c r="ET39" s="544"/>
      <c r="EU39" s="542"/>
      <c r="EV39" s="543"/>
      <c r="EW39" s="543"/>
      <c r="EX39" s="543"/>
      <c r="EY39" s="543"/>
      <c r="EZ39" s="543"/>
      <c r="FA39" s="543"/>
      <c r="FB39" s="543"/>
      <c r="FC39" s="543"/>
      <c r="FD39" s="544"/>
      <c r="FE39" s="542"/>
      <c r="FF39" s="543"/>
      <c r="FG39" s="543"/>
      <c r="FH39" s="543"/>
      <c r="FI39" s="543"/>
      <c r="FJ39" s="543"/>
      <c r="FK39" s="543"/>
      <c r="FL39" s="543"/>
      <c r="FM39" s="543"/>
      <c r="FN39" s="544"/>
      <c r="FO39" s="542"/>
      <c r="FP39" s="543"/>
      <c r="FQ39" s="543"/>
      <c r="FR39" s="543"/>
      <c r="FS39" s="543"/>
      <c r="FT39" s="543"/>
      <c r="FU39" s="543"/>
      <c r="FV39" s="543"/>
      <c r="FW39" s="543"/>
      <c r="FX39" s="544"/>
      <c r="FY39" s="542"/>
      <c r="FZ39" s="543"/>
      <c r="GA39" s="543"/>
      <c r="GB39" s="543"/>
      <c r="GC39" s="543"/>
      <c r="GD39" s="543"/>
      <c r="GE39" s="543"/>
      <c r="GF39" s="543"/>
      <c r="GG39" s="543"/>
      <c r="GH39" s="544"/>
      <c r="GI39" s="542"/>
      <c r="GJ39" s="543"/>
      <c r="GK39" s="543"/>
      <c r="GL39" s="543"/>
      <c r="GM39" s="543"/>
      <c r="GN39" s="543"/>
      <c r="GO39" s="543"/>
      <c r="GP39" s="543"/>
      <c r="GQ39" s="543"/>
      <c r="GR39" s="544"/>
      <c r="GS39" s="542"/>
      <c r="GT39" s="543"/>
      <c r="GU39" s="543"/>
      <c r="GV39" s="543"/>
      <c r="GW39" s="543"/>
      <c r="GX39" s="543"/>
      <c r="GY39" s="543"/>
      <c r="GZ39" s="543"/>
      <c r="HA39" s="543"/>
      <c r="HB39" s="544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73"/>
        <v>0</v>
      </c>
      <c r="HN39" s="283">
        <f t="shared" si="85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3" t="e">
        <f t="shared" si="86"/>
        <v>#REF!</v>
      </c>
      <c r="HQ39" s="84"/>
      <c r="HR39" s="284">
        <f t="shared" si="74"/>
        <v>0</v>
      </c>
      <c r="HS39" s="284">
        <f t="shared" si="75"/>
        <v>0</v>
      </c>
      <c r="HT39" s="284">
        <f t="shared" si="76"/>
        <v>0</v>
      </c>
      <c r="HU39" s="284">
        <f t="shared" si="77"/>
        <v>0</v>
      </c>
      <c r="HV39" s="284">
        <f t="shared" si="78"/>
        <v>0</v>
      </c>
      <c r="HW39" s="284">
        <f t="shared" si="79"/>
        <v>0</v>
      </c>
      <c r="HX39" s="284">
        <f t="shared" si="80"/>
        <v>0</v>
      </c>
      <c r="HY39" s="284">
        <f t="shared" si="81"/>
        <v>0</v>
      </c>
      <c r="HZ39" s="284">
        <f t="shared" si="82"/>
        <v>0</v>
      </c>
      <c r="IA39" s="284">
        <f t="shared" si="83"/>
        <v>0</v>
      </c>
      <c r="IK39" s="98" t="e">
        <f t="shared" si="84"/>
        <v>#REF!</v>
      </c>
    </row>
    <row r="40" spans="1:245" s="32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5" t="s">
        <v>82</v>
      </c>
      <c r="K40" s="545"/>
      <c r="L40" s="546"/>
      <c r="M40" s="546"/>
      <c r="N40" s="546"/>
      <c r="O40" s="546"/>
      <c r="P40" s="546"/>
      <c r="Q40" s="546"/>
      <c r="R40" s="546"/>
      <c r="S40" s="546"/>
      <c r="T40" s="547"/>
      <c r="U40" s="545"/>
      <c r="V40" s="546"/>
      <c r="W40" s="546"/>
      <c r="X40" s="546"/>
      <c r="Y40" s="546"/>
      <c r="Z40" s="546"/>
      <c r="AA40" s="546"/>
      <c r="AB40" s="546"/>
      <c r="AC40" s="546"/>
      <c r="AD40" s="547"/>
      <c r="AE40" s="545"/>
      <c r="AF40" s="546"/>
      <c r="AG40" s="546"/>
      <c r="AH40" s="546"/>
      <c r="AI40" s="546"/>
      <c r="AJ40" s="546"/>
      <c r="AK40" s="546"/>
      <c r="AL40" s="546"/>
      <c r="AM40" s="546"/>
      <c r="AN40" s="547"/>
      <c r="AO40" s="545"/>
      <c r="AP40" s="546"/>
      <c r="AQ40" s="546"/>
      <c r="AR40" s="546"/>
      <c r="AS40" s="546"/>
      <c r="AT40" s="546"/>
      <c r="AU40" s="546"/>
      <c r="AV40" s="546"/>
      <c r="AW40" s="546"/>
      <c r="AX40" s="547"/>
      <c r="AY40" s="545"/>
      <c r="AZ40" s="546"/>
      <c r="BA40" s="546"/>
      <c r="BB40" s="546"/>
      <c r="BC40" s="546"/>
      <c r="BD40" s="546"/>
      <c r="BE40" s="546"/>
      <c r="BF40" s="546"/>
      <c r="BG40" s="546"/>
      <c r="BH40" s="547"/>
      <c r="BI40" s="545"/>
      <c r="BJ40" s="546"/>
      <c r="BK40" s="546"/>
      <c r="BL40" s="546"/>
      <c r="BM40" s="546"/>
      <c r="BN40" s="546"/>
      <c r="BO40" s="546"/>
      <c r="BP40" s="546"/>
      <c r="BQ40" s="546"/>
      <c r="BR40" s="547"/>
      <c r="BS40" s="545"/>
      <c r="BT40" s="546"/>
      <c r="BU40" s="546"/>
      <c r="BV40" s="546"/>
      <c r="BW40" s="546"/>
      <c r="BX40" s="546"/>
      <c r="BY40" s="546"/>
      <c r="BZ40" s="546"/>
      <c r="CA40" s="546"/>
      <c r="CB40" s="547"/>
      <c r="CC40" s="545"/>
      <c r="CD40" s="546"/>
      <c r="CE40" s="546"/>
      <c r="CF40" s="546"/>
      <c r="CG40" s="546"/>
      <c r="CH40" s="546"/>
      <c r="CI40" s="546"/>
      <c r="CJ40" s="546"/>
      <c r="CK40" s="546"/>
      <c r="CL40" s="547"/>
      <c r="CM40" s="545"/>
      <c r="CN40" s="546"/>
      <c r="CO40" s="546"/>
      <c r="CP40" s="546"/>
      <c r="CQ40" s="546"/>
      <c r="CR40" s="546"/>
      <c r="CS40" s="546"/>
      <c r="CT40" s="546"/>
      <c r="CU40" s="546"/>
      <c r="CV40" s="547"/>
      <c r="CW40" s="545"/>
      <c r="CX40" s="546"/>
      <c r="CY40" s="546"/>
      <c r="CZ40" s="546"/>
      <c r="DA40" s="546"/>
      <c r="DB40" s="546"/>
      <c r="DC40" s="546"/>
      <c r="DD40" s="546"/>
      <c r="DE40" s="546"/>
      <c r="DF40" s="547"/>
      <c r="DG40" s="545"/>
      <c r="DH40" s="546"/>
      <c r="DI40" s="546"/>
      <c r="DJ40" s="546"/>
      <c r="DK40" s="546"/>
      <c r="DL40" s="546"/>
      <c r="DM40" s="546"/>
      <c r="DN40" s="546"/>
      <c r="DO40" s="546"/>
      <c r="DP40" s="547"/>
      <c r="DQ40" s="545"/>
      <c r="DR40" s="546"/>
      <c r="DS40" s="546"/>
      <c r="DT40" s="546"/>
      <c r="DU40" s="546"/>
      <c r="DV40" s="546"/>
      <c r="DW40" s="546"/>
      <c r="DX40" s="546"/>
      <c r="DY40" s="546"/>
      <c r="DZ40" s="547"/>
      <c r="EA40" s="545"/>
      <c r="EB40" s="546"/>
      <c r="EC40" s="546"/>
      <c r="ED40" s="546"/>
      <c r="EE40" s="546"/>
      <c r="EF40" s="546"/>
      <c r="EG40" s="546"/>
      <c r="EH40" s="546"/>
      <c r="EI40" s="546"/>
      <c r="EJ40" s="547"/>
      <c r="EK40" s="545"/>
      <c r="EL40" s="546"/>
      <c r="EM40" s="546"/>
      <c r="EN40" s="546"/>
      <c r="EO40" s="546"/>
      <c r="EP40" s="546"/>
      <c r="EQ40" s="546"/>
      <c r="ER40" s="546"/>
      <c r="ES40" s="546"/>
      <c r="ET40" s="547"/>
      <c r="EU40" s="545"/>
      <c r="EV40" s="546"/>
      <c r="EW40" s="546"/>
      <c r="EX40" s="546"/>
      <c r="EY40" s="546"/>
      <c r="EZ40" s="546"/>
      <c r="FA40" s="546"/>
      <c r="FB40" s="546"/>
      <c r="FC40" s="546"/>
      <c r="FD40" s="547"/>
      <c r="FE40" s="545"/>
      <c r="FF40" s="546"/>
      <c r="FG40" s="546"/>
      <c r="FH40" s="546"/>
      <c r="FI40" s="546"/>
      <c r="FJ40" s="546"/>
      <c r="FK40" s="546"/>
      <c r="FL40" s="546"/>
      <c r="FM40" s="546"/>
      <c r="FN40" s="547"/>
      <c r="FO40" s="545"/>
      <c r="FP40" s="546"/>
      <c r="FQ40" s="546"/>
      <c r="FR40" s="546"/>
      <c r="FS40" s="546"/>
      <c r="FT40" s="546"/>
      <c r="FU40" s="546"/>
      <c r="FV40" s="546"/>
      <c r="FW40" s="546"/>
      <c r="FX40" s="547"/>
      <c r="FY40" s="545"/>
      <c r="FZ40" s="546"/>
      <c r="GA40" s="546"/>
      <c r="GB40" s="546"/>
      <c r="GC40" s="546"/>
      <c r="GD40" s="546"/>
      <c r="GE40" s="546"/>
      <c r="GF40" s="546"/>
      <c r="GG40" s="546"/>
      <c r="GH40" s="547"/>
      <c r="GI40" s="545"/>
      <c r="GJ40" s="546"/>
      <c r="GK40" s="546"/>
      <c r="GL40" s="546"/>
      <c r="GM40" s="546"/>
      <c r="GN40" s="546"/>
      <c r="GO40" s="546"/>
      <c r="GP40" s="546"/>
      <c r="GQ40" s="546"/>
      <c r="GR40" s="547"/>
      <c r="GS40" s="545"/>
      <c r="GT40" s="546"/>
      <c r="GU40" s="546"/>
      <c r="GV40" s="546"/>
      <c r="GW40" s="546"/>
      <c r="GX40" s="546"/>
      <c r="GY40" s="546"/>
      <c r="GZ40" s="546"/>
      <c r="HA40" s="546"/>
      <c r="HB40" s="547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 t="shared" si="73"/>
        <v>0</v>
      </c>
      <c r="HN40" s="281">
        <f t="shared" si="85"/>
        <v>0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1" t="e">
        <f t="shared" si="86"/>
        <v>#REF!</v>
      </c>
      <c r="HQ40" s="84"/>
      <c r="HR40" s="282">
        <f t="shared" si="74"/>
        <v>0</v>
      </c>
      <c r="HS40" s="282">
        <f t="shared" si="75"/>
        <v>0</v>
      </c>
      <c r="HT40" s="282">
        <f t="shared" si="76"/>
        <v>0</v>
      </c>
      <c r="HU40" s="282">
        <f t="shared" si="77"/>
        <v>0</v>
      </c>
      <c r="HV40" s="282">
        <f t="shared" si="78"/>
        <v>0</v>
      </c>
      <c r="HW40" s="282">
        <f t="shared" si="79"/>
        <v>0</v>
      </c>
      <c r="HX40" s="282">
        <f t="shared" si="80"/>
        <v>0</v>
      </c>
      <c r="HY40" s="282">
        <f t="shared" si="81"/>
        <v>0</v>
      </c>
      <c r="HZ40" s="282">
        <f t="shared" si="82"/>
        <v>0</v>
      </c>
      <c r="IA40" s="282">
        <f t="shared" si="83"/>
        <v>0</v>
      </c>
      <c r="IK40" s="98" t="e">
        <f t="shared" si="84"/>
        <v>#REF!</v>
      </c>
    </row>
    <row r="41" spans="1:245" s="32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548"/>
      <c r="L41" s="549"/>
      <c r="M41" s="549"/>
      <c r="N41" s="549"/>
      <c r="O41" s="549"/>
      <c r="P41" s="549"/>
      <c r="Q41" s="549"/>
      <c r="R41" s="549"/>
      <c r="S41" s="549"/>
      <c r="T41" s="550"/>
      <c r="U41" s="548"/>
      <c r="V41" s="549"/>
      <c r="W41" s="549"/>
      <c r="X41" s="549"/>
      <c r="Y41" s="549"/>
      <c r="Z41" s="549"/>
      <c r="AA41" s="549"/>
      <c r="AB41" s="549"/>
      <c r="AC41" s="549"/>
      <c r="AD41" s="550"/>
      <c r="AE41" s="548"/>
      <c r="AF41" s="549"/>
      <c r="AG41" s="549"/>
      <c r="AH41" s="549"/>
      <c r="AI41" s="549"/>
      <c r="AJ41" s="549"/>
      <c r="AK41" s="549"/>
      <c r="AL41" s="549"/>
      <c r="AM41" s="549"/>
      <c r="AN41" s="550"/>
      <c r="AO41" s="548"/>
      <c r="AP41" s="549"/>
      <c r="AQ41" s="549"/>
      <c r="AR41" s="549"/>
      <c r="AS41" s="549"/>
      <c r="AT41" s="549"/>
      <c r="AU41" s="549"/>
      <c r="AV41" s="549"/>
      <c r="AW41" s="549"/>
      <c r="AX41" s="550"/>
      <c r="AY41" s="548"/>
      <c r="AZ41" s="549"/>
      <c r="BA41" s="549"/>
      <c r="BB41" s="549"/>
      <c r="BC41" s="549"/>
      <c r="BD41" s="549"/>
      <c r="BE41" s="549"/>
      <c r="BF41" s="549"/>
      <c r="BG41" s="549"/>
      <c r="BH41" s="550"/>
      <c r="BI41" s="548"/>
      <c r="BJ41" s="549"/>
      <c r="BK41" s="549"/>
      <c r="BL41" s="549"/>
      <c r="BM41" s="549"/>
      <c r="BN41" s="549"/>
      <c r="BO41" s="549"/>
      <c r="BP41" s="549"/>
      <c r="BQ41" s="549"/>
      <c r="BR41" s="550"/>
      <c r="BS41" s="548"/>
      <c r="BT41" s="549"/>
      <c r="BU41" s="549"/>
      <c r="BV41" s="549"/>
      <c r="BW41" s="549"/>
      <c r="BX41" s="549"/>
      <c r="BY41" s="549"/>
      <c r="BZ41" s="549"/>
      <c r="CA41" s="549"/>
      <c r="CB41" s="550"/>
      <c r="CC41" s="548"/>
      <c r="CD41" s="549"/>
      <c r="CE41" s="549"/>
      <c r="CF41" s="549"/>
      <c r="CG41" s="549"/>
      <c r="CH41" s="549"/>
      <c r="CI41" s="549"/>
      <c r="CJ41" s="549"/>
      <c r="CK41" s="549"/>
      <c r="CL41" s="550"/>
      <c r="CM41" s="548"/>
      <c r="CN41" s="549"/>
      <c r="CO41" s="549"/>
      <c r="CP41" s="549"/>
      <c r="CQ41" s="549"/>
      <c r="CR41" s="549"/>
      <c r="CS41" s="549"/>
      <c r="CT41" s="549"/>
      <c r="CU41" s="549"/>
      <c r="CV41" s="550"/>
      <c r="CW41" s="548"/>
      <c r="CX41" s="549"/>
      <c r="CY41" s="549"/>
      <c r="CZ41" s="549"/>
      <c r="DA41" s="549"/>
      <c r="DB41" s="549"/>
      <c r="DC41" s="549"/>
      <c r="DD41" s="549"/>
      <c r="DE41" s="549"/>
      <c r="DF41" s="550"/>
      <c r="DG41" s="548"/>
      <c r="DH41" s="549"/>
      <c r="DI41" s="549"/>
      <c r="DJ41" s="549"/>
      <c r="DK41" s="549"/>
      <c r="DL41" s="549"/>
      <c r="DM41" s="549"/>
      <c r="DN41" s="549"/>
      <c r="DO41" s="549"/>
      <c r="DP41" s="550"/>
      <c r="DQ41" s="548"/>
      <c r="DR41" s="549"/>
      <c r="DS41" s="549"/>
      <c r="DT41" s="549"/>
      <c r="DU41" s="549"/>
      <c r="DV41" s="549"/>
      <c r="DW41" s="549"/>
      <c r="DX41" s="549"/>
      <c r="DY41" s="549"/>
      <c r="DZ41" s="550"/>
      <c r="EA41" s="548"/>
      <c r="EB41" s="549"/>
      <c r="EC41" s="549"/>
      <c r="ED41" s="549"/>
      <c r="EE41" s="549"/>
      <c r="EF41" s="549"/>
      <c r="EG41" s="549"/>
      <c r="EH41" s="549"/>
      <c r="EI41" s="549"/>
      <c r="EJ41" s="550"/>
      <c r="EK41" s="548"/>
      <c r="EL41" s="549"/>
      <c r="EM41" s="549"/>
      <c r="EN41" s="549"/>
      <c r="EO41" s="549"/>
      <c r="EP41" s="549"/>
      <c r="EQ41" s="549"/>
      <c r="ER41" s="549"/>
      <c r="ES41" s="549"/>
      <c r="ET41" s="550"/>
      <c r="EU41" s="548"/>
      <c r="EV41" s="549"/>
      <c r="EW41" s="549"/>
      <c r="EX41" s="549"/>
      <c r="EY41" s="549"/>
      <c r="EZ41" s="549"/>
      <c r="FA41" s="549"/>
      <c r="FB41" s="549"/>
      <c r="FC41" s="549"/>
      <c r="FD41" s="550"/>
      <c r="FE41" s="548"/>
      <c r="FF41" s="549"/>
      <c r="FG41" s="549"/>
      <c r="FH41" s="549"/>
      <c r="FI41" s="549"/>
      <c r="FJ41" s="549"/>
      <c r="FK41" s="549"/>
      <c r="FL41" s="549"/>
      <c r="FM41" s="549"/>
      <c r="FN41" s="550"/>
      <c r="FO41" s="548"/>
      <c r="FP41" s="549"/>
      <c r="FQ41" s="549"/>
      <c r="FR41" s="549"/>
      <c r="FS41" s="549"/>
      <c r="FT41" s="549"/>
      <c r="FU41" s="549"/>
      <c r="FV41" s="549"/>
      <c r="FW41" s="549"/>
      <c r="FX41" s="550"/>
      <c r="FY41" s="548"/>
      <c r="FZ41" s="549"/>
      <c r="GA41" s="549"/>
      <c r="GB41" s="549"/>
      <c r="GC41" s="549"/>
      <c r="GD41" s="549"/>
      <c r="GE41" s="549"/>
      <c r="GF41" s="549"/>
      <c r="GG41" s="549"/>
      <c r="GH41" s="550"/>
      <c r="GI41" s="548"/>
      <c r="GJ41" s="549"/>
      <c r="GK41" s="549"/>
      <c r="GL41" s="549"/>
      <c r="GM41" s="549"/>
      <c r="GN41" s="549"/>
      <c r="GO41" s="549"/>
      <c r="GP41" s="549"/>
      <c r="GQ41" s="549"/>
      <c r="GR41" s="550"/>
      <c r="GS41" s="548"/>
      <c r="GT41" s="549"/>
      <c r="GU41" s="549"/>
      <c r="GV41" s="549"/>
      <c r="GW41" s="549"/>
      <c r="GX41" s="549"/>
      <c r="GY41" s="549"/>
      <c r="GZ41" s="549"/>
      <c r="HA41" s="549"/>
      <c r="HB41" s="550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73"/>
        <v>0</v>
      </c>
      <c r="HN41" s="83">
        <f t="shared" si="85"/>
        <v>0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86"/>
        <v>#REF!</v>
      </c>
      <c r="HQ41" s="84"/>
      <c r="HR41" s="85">
        <f t="shared" si="74"/>
        <v>0</v>
      </c>
      <c r="HS41" s="85">
        <f t="shared" si="75"/>
        <v>0</v>
      </c>
      <c r="HT41" s="85">
        <f t="shared" si="76"/>
        <v>0</v>
      </c>
      <c r="HU41" s="85">
        <f t="shared" si="77"/>
        <v>0</v>
      </c>
      <c r="HV41" s="85">
        <f t="shared" si="78"/>
        <v>0</v>
      </c>
      <c r="HW41" s="85">
        <f t="shared" si="79"/>
        <v>0</v>
      </c>
      <c r="HX41" s="85">
        <f t="shared" si="80"/>
        <v>0</v>
      </c>
      <c r="HY41" s="85">
        <f t="shared" si="81"/>
        <v>0</v>
      </c>
      <c r="HZ41" s="85">
        <f t="shared" si="82"/>
        <v>0</v>
      </c>
      <c r="IA41" s="85">
        <f t="shared" si="83"/>
        <v>0</v>
      </c>
      <c r="IK41" s="98" t="e">
        <f t="shared" si="84"/>
        <v>#REF!</v>
      </c>
    </row>
    <row r="42" spans="1:245" s="32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551"/>
      <c r="L42" s="552"/>
      <c r="M42" s="552"/>
      <c r="N42" s="549"/>
      <c r="O42" s="549"/>
      <c r="P42" s="549"/>
      <c r="Q42" s="549"/>
      <c r="R42" s="549"/>
      <c r="S42" s="549"/>
      <c r="T42" s="550"/>
      <c r="U42" s="551"/>
      <c r="V42" s="552"/>
      <c r="W42" s="552"/>
      <c r="X42" s="549"/>
      <c r="Y42" s="549"/>
      <c r="Z42" s="549"/>
      <c r="AA42" s="549"/>
      <c r="AB42" s="549"/>
      <c r="AC42" s="549"/>
      <c r="AD42" s="550"/>
      <c r="AE42" s="551"/>
      <c r="AF42" s="552"/>
      <c r="AG42" s="552"/>
      <c r="AH42" s="549"/>
      <c r="AI42" s="549"/>
      <c r="AJ42" s="549"/>
      <c r="AK42" s="549"/>
      <c r="AL42" s="549"/>
      <c r="AM42" s="549"/>
      <c r="AN42" s="550"/>
      <c r="AO42" s="551"/>
      <c r="AP42" s="552"/>
      <c r="AQ42" s="552"/>
      <c r="AR42" s="549"/>
      <c r="AS42" s="549"/>
      <c r="AT42" s="549"/>
      <c r="AU42" s="549"/>
      <c r="AV42" s="549"/>
      <c r="AW42" s="549"/>
      <c r="AX42" s="550"/>
      <c r="AY42" s="551"/>
      <c r="AZ42" s="552"/>
      <c r="BA42" s="552"/>
      <c r="BB42" s="549"/>
      <c r="BC42" s="549"/>
      <c r="BD42" s="549"/>
      <c r="BE42" s="549"/>
      <c r="BF42" s="549"/>
      <c r="BG42" s="549"/>
      <c r="BH42" s="550"/>
      <c r="BI42" s="551"/>
      <c r="BJ42" s="552"/>
      <c r="BK42" s="552"/>
      <c r="BL42" s="549"/>
      <c r="BM42" s="549"/>
      <c r="BN42" s="549"/>
      <c r="BO42" s="549"/>
      <c r="BP42" s="549"/>
      <c r="BQ42" s="549"/>
      <c r="BR42" s="550"/>
      <c r="BS42" s="551"/>
      <c r="BT42" s="552"/>
      <c r="BU42" s="552"/>
      <c r="BV42" s="549"/>
      <c r="BW42" s="549"/>
      <c r="BX42" s="549"/>
      <c r="BY42" s="549"/>
      <c r="BZ42" s="549"/>
      <c r="CA42" s="549"/>
      <c r="CB42" s="550"/>
      <c r="CC42" s="551"/>
      <c r="CD42" s="552"/>
      <c r="CE42" s="552"/>
      <c r="CF42" s="549"/>
      <c r="CG42" s="549"/>
      <c r="CH42" s="549"/>
      <c r="CI42" s="549"/>
      <c r="CJ42" s="549"/>
      <c r="CK42" s="549"/>
      <c r="CL42" s="550"/>
      <c r="CM42" s="551"/>
      <c r="CN42" s="552"/>
      <c r="CO42" s="552"/>
      <c r="CP42" s="549"/>
      <c r="CQ42" s="549"/>
      <c r="CR42" s="549"/>
      <c r="CS42" s="549"/>
      <c r="CT42" s="549"/>
      <c r="CU42" s="549"/>
      <c r="CV42" s="550"/>
      <c r="CW42" s="551"/>
      <c r="CX42" s="552"/>
      <c r="CY42" s="552"/>
      <c r="CZ42" s="549"/>
      <c r="DA42" s="549"/>
      <c r="DB42" s="549"/>
      <c r="DC42" s="549"/>
      <c r="DD42" s="549"/>
      <c r="DE42" s="549"/>
      <c r="DF42" s="550"/>
      <c r="DG42" s="551"/>
      <c r="DH42" s="552"/>
      <c r="DI42" s="552"/>
      <c r="DJ42" s="549"/>
      <c r="DK42" s="549"/>
      <c r="DL42" s="549"/>
      <c r="DM42" s="549"/>
      <c r="DN42" s="549"/>
      <c r="DO42" s="549"/>
      <c r="DP42" s="550"/>
      <c r="DQ42" s="551"/>
      <c r="DR42" s="552"/>
      <c r="DS42" s="552"/>
      <c r="DT42" s="549"/>
      <c r="DU42" s="549"/>
      <c r="DV42" s="549"/>
      <c r="DW42" s="549"/>
      <c r="DX42" s="549"/>
      <c r="DY42" s="549"/>
      <c r="DZ42" s="550"/>
      <c r="EA42" s="551"/>
      <c r="EB42" s="552"/>
      <c r="EC42" s="552"/>
      <c r="ED42" s="549"/>
      <c r="EE42" s="549"/>
      <c r="EF42" s="549"/>
      <c r="EG42" s="549"/>
      <c r="EH42" s="549"/>
      <c r="EI42" s="549"/>
      <c r="EJ42" s="550"/>
      <c r="EK42" s="551"/>
      <c r="EL42" s="552"/>
      <c r="EM42" s="552"/>
      <c r="EN42" s="549"/>
      <c r="EO42" s="549"/>
      <c r="EP42" s="549"/>
      <c r="EQ42" s="549"/>
      <c r="ER42" s="549"/>
      <c r="ES42" s="549"/>
      <c r="ET42" s="550"/>
      <c r="EU42" s="551"/>
      <c r="EV42" s="552"/>
      <c r="EW42" s="552"/>
      <c r="EX42" s="549"/>
      <c r="EY42" s="549"/>
      <c r="EZ42" s="549"/>
      <c r="FA42" s="549"/>
      <c r="FB42" s="549"/>
      <c r="FC42" s="549"/>
      <c r="FD42" s="550"/>
      <c r="FE42" s="551"/>
      <c r="FF42" s="552"/>
      <c r="FG42" s="552"/>
      <c r="FH42" s="549"/>
      <c r="FI42" s="549"/>
      <c r="FJ42" s="549"/>
      <c r="FK42" s="549"/>
      <c r="FL42" s="549"/>
      <c r="FM42" s="549"/>
      <c r="FN42" s="550"/>
      <c r="FO42" s="551"/>
      <c r="FP42" s="552"/>
      <c r="FQ42" s="552"/>
      <c r="FR42" s="549"/>
      <c r="FS42" s="549"/>
      <c r="FT42" s="549"/>
      <c r="FU42" s="549"/>
      <c r="FV42" s="549"/>
      <c r="FW42" s="549"/>
      <c r="FX42" s="550"/>
      <c r="FY42" s="551"/>
      <c r="FZ42" s="552"/>
      <c r="GA42" s="552"/>
      <c r="GB42" s="549"/>
      <c r="GC42" s="549"/>
      <c r="GD42" s="549"/>
      <c r="GE42" s="549"/>
      <c r="GF42" s="549"/>
      <c r="GG42" s="549"/>
      <c r="GH42" s="550"/>
      <c r="GI42" s="551"/>
      <c r="GJ42" s="552"/>
      <c r="GK42" s="552"/>
      <c r="GL42" s="549"/>
      <c r="GM42" s="549"/>
      <c r="GN42" s="549"/>
      <c r="GO42" s="549"/>
      <c r="GP42" s="549"/>
      <c r="GQ42" s="549"/>
      <c r="GR42" s="550"/>
      <c r="GS42" s="551"/>
      <c r="GT42" s="552"/>
      <c r="GU42" s="552"/>
      <c r="GV42" s="549"/>
      <c r="GW42" s="549"/>
      <c r="GX42" s="549"/>
      <c r="GY42" s="549"/>
      <c r="GZ42" s="549"/>
      <c r="HA42" s="549"/>
      <c r="HB42" s="550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73"/>
        <v>0</v>
      </c>
      <c r="HN42" s="83">
        <f t="shared" si="85"/>
        <v>0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86"/>
        <v>#REF!</v>
      </c>
      <c r="HQ42" s="84"/>
      <c r="HR42" s="85">
        <f t="shared" si="74"/>
        <v>0</v>
      </c>
      <c r="HS42" s="85">
        <f t="shared" si="75"/>
        <v>0</v>
      </c>
      <c r="HT42" s="85">
        <f t="shared" si="76"/>
        <v>0</v>
      </c>
      <c r="HU42" s="85">
        <f t="shared" si="77"/>
        <v>0</v>
      </c>
      <c r="HV42" s="85">
        <f t="shared" si="78"/>
        <v>0</v>
      </c>
      <c r="HW42" s="85">
        <f t="shared" si="79"/>
        <v>0</v>
      </c>
      <c r="HX42" s="85">
        <f t="shared" si="80"/>
        <v>0</v>
      </c>
      <c r="HY42" s="85">
        <f t="shared" si="81"/>
        <v>0</v>
      </c>
      <c r="HZ42" s="85">
        <f t="shared" si="82"/>
        <v>0</v>
      </c>
      <c r="IA42" s="85">
        <f t="shared" si="83"/>
        <v>0</v>
      </c>
      <c r="IK42" s="98" t="e">
        <f t="shared" si="84"/>
        <v>#REF!</v>
      </c>
    </row>
    <row r="43" spans="1:245" s="32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6" t="s">
        <v>85</v>
      </c>
      <c r="K43" s="553"/>
      <c r="L43" s="554"/>
      <c r="M43" s="554"/>
      <c r="N43" s="554"/>
      <c r="O43" s="554"/>
      <c r="P43" s="554"/>
      <c r="Q43" s="554"/>
      <c r="R43" s="554"/>
      <c r="S43" s="554"/>
      <c r="T43" s="555"/>
      <c r="U43" s="553"/>
      <c r="V43" s="554"/>
      <c r="W43" s="554"/>
      <c r="X43" s="556"/>
      <c r="Y43" s="556"/>
      <c r="Z43" s="556"/>
      <c r="AA43" s="556"/>
      <c r="AB43" s="556"/>
      <c r="AC43" s="556"/>
      <c r="AD43" s="555"/>
      <c r="AE43" s="553"/>
      <c r="AF43" s="554"/>
      <c r="AG43" s="554"/>
      <c r="AH43" s="556"/>
      <c r="AI43" s="556"/>
      <c r="AJ43" s="556"/>
      <c r="AK43" s="556"/>
      <c r="AL43" s="556"/>
      <c r="AM43" s="556"/>
      <c r="AN43" s="555"/>
      <c r="AO43" s="553"/>
      <c r="AP43" s="554"/>
      <c r="AQ43" s="554"/>
      <c r="AR43" s="556"/>
      <c r="AS43" s="556"/>
      <c r="AT43" s="556"/>
      <c r="AU43" s="556"/>
      <c r="AV43" s="556"/>
      <c r="AW43" s="556"/>
      <c r="AX43" s="555"/>
      <c r="AY43" s="553"/>
      <c r="AZ43" s="554"/>
      <c r="BA43" s="554"/>
      <c r="BB43" s="556"/>
      <c r="BC43" s="556"/>
      <c r="BD43" s="556"/>
      <c r="BE43" s="556"/>
      <c r="BF43" s="556"/>
      <c r="BG43" s="556"/>
      <c r="BH43" s="555"/>
      <c r="BI43" s="553"/>
      <c r="BJ43" s="554"/>
      <c r="BK43" s="554"/>
      <c r="BL43" s="556"/>
      <c r="BM43" s="556"/>
      <c r="BN43" s="556"/>
      <c r="BO43" s="556"/>
      <c r="BP43" s="556"/>
      <c r="BQ43" s="556"/>
      <c r="BR43" s="555"/>
      <c r="BS43" s="553"/>
      <c r="BT43" s="554"/>
      <c r="BU43" s="554"/>
      <c r="BV43" s="556"/>
      <c r="BW43" s="556"/>
      <c r="BX43" s="556"/>
      <c r="BY43" s="556"/>
      <c r="BZ43" s="556"/>
      <c r="CA43" s="556"/>
      <c r="CB43" s="555"/>
      <c r="CC43" s="553"/>
      <c r="CD43" s="554"/>
      <c r="CE43" s="554"/>
      <c r="CF43" s="556"/>
      <c r="CG43" s="556"/>
      <c r="CH43" s="556"/>
      <c r="CI43" s="556"/>
      <c r="CJ43" s="556"/>
      <c r="CK43" s="556"/>
      <c r="CL43" s="555"/>
      <c r="CM43" s="553"/>
      <c r="CN43" s="554"/>
      <c r="CO43" s="554"/>
      <c r="CP43" s="556"/>
      <c r="CQ43" s="556"/>
      <c r="CR43" s="556"/>
      <c r="CS43" s="556"/>
      <c r="CT43" s="556"/>
      <c r="CU43" s="556"/>
      <c r="CV43" s="555"/>
      <c r="CW43" s="553"/>
      <c r="CX43" s="554"/>
      <c r="CY43" s="554"/>
      <c r="CZ43" s="556"/>
      <c r="DA43" s="556"/>
      <c r="DB43" s="556"/>
      <c r="DC43" s="556"/>
      <c r="DD43" s="556"/>
      <c r="DE43" s="556"/>
      <c r="DF43" s="555"/>
      <c r="DG43" s="553"/>
      <c r="DH43" s="554"/>
      <c r="DI43" s="554"/>
      <c r="DJ43" s="556"/>
      <c r="DK43" s="556"/>
      <c r="DL43" s="556"/>
      <c r="DM43" s="556"/>
      <c r="DN43" s="556"/>
      <c r="DO43" s="556"/>
      <c r="DP43" s="555"/>
      <c r="DQ43" s="553"/>
      <c r="DR43" s="554"/>
      <c r="DS43" s="554"/>
      <c r="DT43" s="556"/>
      <c r="DU43" s="556"/>
      <c r="DV43" s="556"/>
      <c r="DW43" s="556"/>
      <c r="DX43" s="556"/>
      <c r="DY43" s="556"/>
      <c r="DZ43" s="555"/>
      <c r="EA43" s="553"/>
      <c r="EB43" s="554"/>
      <c r="EC43" s="554"/>
      <c r="ED43" s="556"/>
      <c r="EE43" s="556"/>
      <c r="EF43" s="556"/>
      <c r="EG43" s="556"/>
      <c r="EH43" s="556"/>
      <c r="EI43" s="556"/>
      <c r="EJ43" s="555"/>
      <c r="EK43" s="553"/>
      <c r="EL43" s="554"/>
      <c r="EM43" s="554"/>
      <c r="EN43" s="556"/>
      <c r="EO43" s="556"/>
      <c r="EP43" s="556"/>
      <c r="EQ43" s="556"/>
      <c r="ER43" s="556"/>
      <c r="ES43" s="556"/>
      <c r="ET43" s="555"/>
      <c r="EU43" s="553"/>
      <c r="EV43" s="554"/>
      <c r="EW43" s="554"/>
      <c r="EX43" s="556"/>
      <c r="EY43" s="556"/>
      <c r="EZ43" s="556"/>
      <c r="FA43" s="556"/>
      <c r="FB43" s="556"/>
      <c r="FC43" s="556"/>
      <c r="FD43" s="555"/>
      <c r="FE43" s="553"/>
      <c r="FF43" s="554"/>
      <c r="FG43" s="554"/>
      <c r="FH43" s="556"/>
      <c r="FI43" s="556"/>
      <c r="FJ43" s="556"/>
      <c r="FK43" s="556"/>
      <c r="FL43" s="556"/>
      <c r="FM43" s="556"/>
      <c r="FN43" s="555"/>
      <c r="FO43" s="553"/>
      <c r="FP43" s="554"/>
      <c r="FQ43" s="554"/>
      <c r="FR43" s="556"/>
      <c r="FS43" s="556"/>
      <c r="FT43" s="556"/>
      <c r="FU43" s="556"/>
      <c r="FV43" s="556"/>
      <c r="FW43" s="556"/>
      <c r="FX43" s="555"/>
      <c r="FY43" s="553"/>
      <c r="FZ43" s="554"/>
      <c r="GA43" s="554"/>
      <c r="GB43" s="556"/>
      <c r="GC43" s="556"/>
      <c r="GD43" s="556"/>
      <c r="GE43" s="556"/>
      <c r="GF43" s="556"/>
      <c r="GG43" s="556"/>
      <c r="GH43" s="555"/>
      <c r="GI43" s="553"/>
      <c r="GJ43" s="554"/>
      <c r="GK43" s="554"/>
      <c r="GL43" s="556"/>
      <c r="GM43" s="556"/>
      <c r="GN43" s="556"/>
      <c r="GO43" s="556"/>
      <c r="GP43" s="556"/>
      <c r="GQ43" s="556"/>
      <c r="GR43" s="555"/>
      <c r="GS43" s="553"/>
      <c r="GT43" s="554"/>
      <c r="GU43" s="554"/>
      <c r="GV43" s="556"/>
      <c r="GW43" s="556"/>
      <c r="GX43" s="556"/>
      <c r="GY43" s="556"/>
      <c r="GZ43" s="556"/>
      <c r="HA43" s="556"/>
      <c r="HB43" s="555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73"/>
        <v>0</v>
      </c>
      <c r="HN43" s="283">
        <f t="shared" si="85"/>
        <v>0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3" t="e">
        <f t="shared" si="86"/>
        <v>#REF!</v>
      </c>
      <c r="HQ43" s="84"/>
      <c r="HR43" s="284">
        <f t="shared" si="74"/>
        <v>0</v>
      </c>
      <c r="HS43" s="284">
        <f t="shared" si="75"/>
        <v>0</v>
      </c>
      <c r="HT43" s="284">
        <f t="shared" si="76"/>
        <v>0</v>
      </c>
      <c r="HU43" s="284">
        <f t="shared" si="77"/>
        <v>0</v>
      </c>
      <c r="HV43" s="284">
        <f t="shared" si="78"/>
        <v>0</v>
      </c>
      <c r="HW43" s="284">
        <f t="shared" si="79"/>
        <v>0</v>
      </c>
      <c r="HX43" s="284">
        <f t="shared" si="80"/>
        <v>0</v>
      </c>
      <c r="HY43" s="284">
        <f t="shared" si="81"/>
        <v>0</v>
      </c>
      <c r="HZ43" s="284">
        <f t="shared" si="82"/>
        <v>0</v>
      </c>
      <c r="IA43" s="284">
        <f t="shared" si="83"/>
        <v>0</v>
      </c>
      <c r="IK43" s="98" t="e">
        <f t="shared" si="84"/>
        <v>#REF!</v>
      </c>
    </row>
    <row r="44" spans="1:245" s="32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5" t="s">
        <v>26</v>
      </c>
      <c r="K44" s="557"/>
      <c r="L44" s="558"/>
      <c r="M44" s="558"/>
      <c r="N44" s="558"/>
      <c r="O44" s="558"/>
      <c r="P44" s="558"/>
      <c r="Q44" s="558"/>
      <c r="R44" s="558"/>
      <c r="S44" s="558"/>
      <c r="T44" s="511"/>
      <c r="U44" s="557"/>
      <c r="V44" s="558"/>
      <c r="W44" s="558"/>
      <c r="X44" s="510"/>
      <c r="Y44" s="510"/>
      <c r="Z44" s="510"/>
      <c r="AA44" s="510"/>
      <c r="AB44" s="510"/>
      <c r="AC44" s="510"/>
      <c r="AD44" s="511"/>
      <c r="AE44" s="557"/>
      <c r="AF44" s="558"/>
      <c r="AG44" s="559"/>
      <c r="AH44" s="558"/>
      <c r="AI44" s="510"/>
      <c r="AJ44" s="510"/>
      <c r="AK44" s="510"/>
      <c r="AL44" s="510"/>
      <c r="AM44" s="510"/>
      <c r="AN44" s="511"/>
      <c r="AO44" s="557"/>
      <c r="AP44" s="558"/>
      <c r="AQ44" s="558"/>
      <c r="AR44" s="510"/>
      <c r="AS44" s="510"/>
      <c r="AT44" s="510"/>
      <c r="AU44" s="510"/>
      <c r="AV44" s="510"/>
      <c r="AW44" s="510"/>
      <c r="AX44" s="511"/>
      <c r="AY44" s="557"/>
      <c r="AZ44" s="558"/>
      <c r="BA44" s="558"/>
      <c r="BB44" s="558"/>
      <c r="BC44" s="510"/>
      <c r="BD44" s="510"/>
      <c r="BE44" s="510"/>
      <c r="BF44" s="510"/>
      <c r="BG44" s="510"/>
      <c r="BH44" s="511"/>
      <c r="BI44" s="557"/>
      <c r="BJ44" s="558"/>
      <c r="BK44" s="558"/>
      <c r="BL44" s="510"/>
      <c r="BM44" s="510"/>
      <c r="BN44" s="510"/>
      <c r="BO44" s="510"/>
      <c r="BP44" s="510"/>
      <c r="BQ44" s="510"/>
      <c r="BR44" s="511"/>
      <c r="BS44" s="557"/>
      <c r="BT44" s="558"/>
      <c r="BU44" s="558"/>
      <c r="BV44" s="510"/>
      <c r="BW44" s="510"/>
      <c r="BX44" s="510"/>
      <c r="BY44" s="510"/>
      <c r="BZ44" s="510"/>
      <c r="CA44" s="510"/>
      <c r="CB44" s="511"/>
      <c r="CC44" s="557"/>
      <c r="CD44" s="558"/>
      <c r="CE44" s="558"/>
      <c r="CF44" s="510"/>
      <c r="CG44" s="510"/>
      <c r="CH44" s="510"/>
      <c r="CI44" s="510"/>
      <c r="CJ44" s="510"/>
      <c r="CK44" s="510"/>
      <c r="CL44" s="511"/>
      <c r="CM44" s="557"/>
      <c r="CN44" s="558"/>
      <c r="CO44" s="558"/>
      <c r="CP44" s="510"/>
      <c r="CQ44" s="510"/>
      <c r="CR44" s="510"/>
      <c r="CS44" s="510"/>
      <c r="CT44" s="510"/>
      <c r="CU44" s="510"/>
      <c r="CV44" s="511"/>
      <c r="CW44" s="557"/>
      <c r="CX44" s="558"/>
      <c r="CY44" s="558"/>
      <c r="CZ44" s="510"/>
      <c r="DA44" s="510"/>
      <c r="DB44" s="510"/>
      <c r="DC44" s="510"/>
      <c r="DD44" s="510"/>
      <c r="DE44" s="510"/>
      <c r="DF44" s="511"/>
      <c r="DG44" s="557"/>
      <c r="DH44" s="558"/>
      <c r="DI44" s="558"/>
      <c r="DJ44" s="510"/>
      <c r="DK44" s="510"/>
      <c r="DL44" s="510"/>
      <c r="DM44" s="510"/>
      <c r="DN44" s="510"/>
      <c r="DO44" s="510"/>
      <c r="DP44" s="511"/>
      <c r="DQ44" s="557"/>
      <c r="DR44" s="558"/>
      <c r="DS44" s="558"/>
      <c r="DT44" s="510"/>
      <c r="DU44" s="510"/>
      <c r="DV44" s="510"/>
      <c r="DW44" s="510"/>
      <c r="DX44" s="510"/>
      <c r="DY44" s="510"/>
      <c r="DZ44" s="511"/>
      <c r="EA44" s="557"/>
      <c r="EB44" s="558"/>
      <c r="EC44" s="558"/>
      <c r="ED44" s="510"/>
      <c r="EE44" s="510"/>
      <c r="EF44" s="510"/>
      <c r="EG44" s="510"/>
      <c r="EH44" s="510"/>
      <c r="EI44" s="510"/>
      <c r="EJ44" s="511"/>
      <c r="EK44" s="557"/>
      <c r="EL44" s="558"/>
      <c r="EM44" s="558"/>
      <c r="EN44" s="510"/>
      <c r="EO44" s="510"/>
      <c r="EP44" s="510"/>
      <c r="EQ44" s="510"/>
      <c r="ER44" s="510"/>
      <c r="ES44" s="510"/>
      <c r="ET44" s="511"/>
      <c r="EU44" s="557"/>
      <c r="EV44" s="558"/>
      <c r="EW44" s="558"/>
      <c r="EX44" s="510"/>
      <c r="EY44" s="510"/>
      <c r="EZ44" s="510"/>
      <c r="FA44" s="510"/>
      <c r="FB44" s="510"/>
      <c r="FC44" s="510"/>
      <c r="FD44" s="511"/>
      <c r="FE44" s="557"/>
      <c r="FF44" s="558"/>
      <c r="FG44" s="558"/>
      <c r="FH44" s="510"/>
      <c r="FI44" s="510"/>
      <c r="FJ44" s="510"/>
      <c r="FK44" s="510"/>
      <c r="FL44" s="510"/>
      <c r="FM44" s="510"/>
      <c r="FN44" s="511"/>
      <c r="FO44" s="557"/>
      <c r="FP44" s="558"/>
      <c r="FQ44" s="558"/>
      <c r="FR44" s="510"/>
      <c r="FS44" s="510"/>
      <c r="FT44" s="510"/>
      <c r="FU44" s="510"/>
      <c r="FV44" s="510"/>
      <c r="FW44" s="510"/>
      <c r="FX44" s="511"/>
      <c r="FY44" s="557"/>
      <c r="FZ44" s="558"/>
      <c r="GA44" s="558"/>
      <c r="GB44" s="510"/>
      <c r="GC44" s="510"/>
      <c r="GD44" s="510"/>
      <c r="GE44" s="510"/>
      <c r="GF44" s="510"/>
      <c r="GG44" s="510"/>
      <c r="GH44" s="511"/>
      <c r="GI44" s="557"/>
      <c r="GJ44" s="558"/>
      <c r="GK44" s="558"/>
      <c r="GL44" s="510"/>
      <c r="GM44" s="510"/>
      <c r="GN44" s="510"/>
      <c r="GO44" s="510"/>
      <c r="GP44" s="510"/>
      <c r="GQ44" s="510"/>
      <c r="GR44" s="511"/>
      <c r="GS44" s="557"/>
      <c r="GT44" s="558"/>
      <c r="GU44" s="558"/>
      <c r="GV44" s="510"/>
      <c r="GW44" s="510"/>
      <c r="GX44" s="510"/>
      <c r="GY44" s="510"/>
      <c r="GZ44" s="510"/>
      <c r="HA44" s="510"/>
      <c r="HB44" s="511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73"/>
        <v>0</v>
      </c>
      <c r="HN44" s="281">
        <f t="shared" si="85"/>
        <v>0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1" t="e">
        <f t="shared" si="86"/>
        <v>#REF!</v>
      </c>
      <c r="HQ44" s="84"/>
      <c r="HR44" s="282">
        <f t="shared" si="74"/>
        <v>0</v>
      </c>
      <c r="HS44" s="282">
        <f t="shared" si="75"/>
        <v>0</v>
      </c>
      <c r="HT44" s="282">
        <f t="shared" si="76"/>
        <v>0</v>
      </c>
      <c r="HU44" s="282">
        <f t="shared" si="77"/>
        <v>0</v>
      </c>
      <c r="HV44" s="282">
        <f t="shared" si="78"/>
        <v>0</v>
      </c>
      <c r="HW44" s="282">
        <f t="shared" si="79"/>
        <v>0</v>
      </c>
      <c r="HX44" s="282">
        <f t="shared" si="80"/>
        <v>0</v>
      </c>
      <c r="HY44" s="282">
        <f t="shared" si="81"/>
        <v>0</v>
      </c>
      <c r="HZ44" s="282">
        <f t="shared" si="82"/>
        <v>0</v>
      </c>
      <c r="IA44" s="282">
        <f t="shared" si="83"/>
        <v>0</v>
      </c>
      <c r="IK44" s="98" t="e">
        <f t="shared" si="84"/>
        <v>#REF!</v>
      </c>
    </row>
    <row r="45" spans="1:245" s="32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560"/>
      <c r="L45" s="561"/>
      <c r="M45" s="561"/>
      <c r="N45" s="561"/>
      <c r="O45" s="561"/>
      <c r="P45" s="561"/>
      <c r="Q45" s="561"/>
      <c r="R45" s="561"/>
      <c r="S45" s="561"/>
      <c r="T45" s="514"/>
      <c r="U45" s="560"/>
      <c r="V45" s="561"/>
      <c r="W45" s="561"/>
      <c r="X45" s="513"/>
      <c r="Y45" s="513"/>
      <c r="Z45" s="513"/>
      <c r="AA45" s="513"/>
      <c r="AB45" s="513"/>
      <c r="AC45" s="513"/>
      <c r="AD45" s="514"/>
      <c r="AE45" s="560"/>
      <c r="AF45" s="561"/>
      <c r="AG45" s="562"/>
      <c r="AH45" s="561"/>
      <c r="AI45" s="513"/>
      <c r="AJ45" s="513"/>
      <c r="AK45" s="513"/>
      <c r="AL45" s="513"/>
      <c r="AM45" s="513"/>
      <c r="AN45" s="514"/>
      <c r="AO45" s="560"/>
      <c r="AP45" s="561"/>
      <c r="AQ45" s="561"/>
      <c r="AR45" s="513"/>
      <c r="AS45" s="513"/>
      <c r="AT45" s="513"/>
      <c r="AU45" s="513"/>
      <c r="AV45" s="513"/>
      <c r="AW45" s="513"/>
      <c r="AX45" s="514"/>
      <c r="AY45" s="560"/>
      <c r="AZ45" s="561"/>
      <c r="BA45" s="561"/>
      <c r="BB45" s="561"/>
      <c r="BC45" s="513"/>
      <c r="BD45" s="513"/>
      <c r="BE45" s="513"/>
      <c r="BF45" s="513"/>
      <c r="BG45" s="513"/>
      <c r="BH45" s="514"/>
      <c r="BI45" s="560"/>
      <c r="BJ45" s="561"/>
      <c r="BK45" s="561"/>
      <c r="BL45" s="513"/>
      <c r="BM45" s="513"/>
      <c r="BN45" s="513"/>
      <c r="BO45" s="513"/>
      <c r="BP45" s="513"/>
      <c r="BQ45" s="513"/>
      <c r="BR45" s="514"/>
      <c r="BS45" s="560"/>
      <c r="BT45" s="561"/>
      <c r="BU45" s="561"/>
      <c r="BV45" s="513"/>
      <c r="BW45" s="513"/>
      <c r="BX45" s="513"/>
      <c r="BY45" s="513"/>
      <c r="BZ45" s="513"/>
      <c r="CA45" s="513"/>
      <c r="CB45" s="514"/>
      <c r="CC45" s="560"/>
      <c r="CD45" s="561"/>
      <c r="CE45" s="561"/>
      <c r="CF45" s="513"/>
      <c r="CG45" s="513"/>
      <c r="CH45" s="513"/>
      <c r="CI45" s="513"/>
      <c r="CJ45" s="513"/>
      <c r="CK45" s="513"/>
      <c r="CL45" s="514"/>
      <c r="CM45" s="560"/>
      <c r="CN45" s="561"/>
      <c r="CO45" s="561"/>
      <c r="CP45" s="513"/>
      <c r="CQ45" s="513"/>
      <c r="CR45" s="513"/>
      <c r="CS45" s="513"/>
      <c r="CT45" s="513"/>
      <c r="CU45" s="513"/>
      <c r="CV45" s="514"/>
      <c r="CW45" s="560"/>
      <c r="CX45" s="561"/>
      <c r="CY45" s="561"/>
      <c r="CZ45" s="513"/>
      <c r="DA45" s="513"/>
      <c r="DB45" s="513"/>
      <c r="DC45" s="513"/>
      <c r="DD45" s="513"/>
      <c r="DE45" s="513"/>
      <c r="DF45" s="514"/>
      <c r="DG45" s="560"/>
      <c r="DH45" s="561"/>
      <c r="DI45" s="561"/>
      <c r="DJ45" s="513"/>
      <c r="DK45" s="513"/>
      <c r="DL45" s="513"/>
      <c r="DM45" s="513"/>
      <c r="DN45" s="513"/>
      <c r="DO45" s="513"/>
      <c r="DP45" s="514"/>
      <c r="DQ45" s="560"/>
      <c r="DR45" s="561"/>
      <c r="DS45" s="561"/>
      <c r="DT45" s="513"/>
      <c r="DU45" s="513"/>
      <c r="DV45" s="513"/>
      <c r="DW45" s="513"/>
      <c r="DX45" s="513"/>
      <c r="DY45" s="513"/>
      <c r="DZ45" s="514"/>
      <c r="EA45" s="560"/>
      <c r="EB45" s="561"/>
      <c r="EC45" s="561"/>
      <c r="ED45" s="513"/>
      <c r="EE45" s="513"/>
      <c r="EF45" s="513"/>
      <c r="EG45" s="513"/>
      <c r="EH45" s="513"/>
      <c r="EI45" s="513"/>
      <c r="EJ45" s="514"/>
      <c r="EK45" s="560"/>
      <c r="EL45" s="561"/>
      <c r="EM45" s="561"/>
      <c r="EN45" s="513"/>
      <c r="EO45" s="513"/>
      <c r="EP45" s="513"/>
      <c r="EQ45" s="513"/>
      <c r="ER45" s="513"/>
      <c r="ES45" s="513"/>
      <c r="ET45" s="514"/>
      <c r="EU45" s="560"/>
      <c r="EV45" s="561"/>
      <c r="EW45" s="561"/>
      <c r="EX45" s="513"/>
      <c r="EY45" s="513"/>
      <c r="EZ45" s="513"/>
      <c r="FA45" s="513"/>
      <c r="FB45" s="513"/>
      <c r="FC45" s="513"/>
      <c r="FD45" s="514"/>
      <c r="FE45" s="560"/>
      <c r="FF45" s="561"/>
      <c r="FG45" s="561"/>
      <c r="FH45" s="513"/>
      <c r="FI45" s="513"/>
      <c r="FJ45" s="513"/>
      <c r="FK45" s="513"/>
      <c r="FL45" s="513"/>
      <c r="FM45" s="513"/>
      <c r="FN45" s="514"/>
      <c r="FO45" s="560"/>
      <c r="FP45" s="561"/>
      <c r="FQ45" s="561"/>
      <c r="FR45" s="513"/>
      <c r="FS45" s="513"/>
      <c r="FT45" s="513"/>
      <c r="FU45" s="513"/>
      <c r="FV45" s="513"/>
      <c r="FW45" s="513"/>
      <c r="FX45" s="514"/>
      <c r="FY45" s="560"/>
      <c r="FZ45" s="561"/>
      <c r="GA45" s="561"/>
      <c r="GB45" s="513"/>
      <c r="GC45" s="513"/>
      <c r="GD45" s="513"/>
      <c r="GE45" s="513"/>
      <c r="GF45" s="513"/>
      <c r="GG45" s="513"/>
      <c r="GH45" s="514"/>
      <c r="GI45" s="560"/>
      <c r="GJ45" s="561"/>
      <c r="GK45" s="561"/>
      <c r="GL45" s="513"/>
      <c r="GM45" s="513"/>
      <c r="GN45" s="513"/>
      <c r="GO45" s="513"/>
      <c r="GP45" s="513"/>
      <c r="GQ45" s="513"/>
      <c r="GR45" s="514"/>
      <c r="GS45" s="560"/>
      <c r="GT45" s="561"/>
      <c r="GU45" s="561"/>
      <c r="GV45" s="513"/>
      <c r="GW45" s="513"/>
      <c r="GX45" s="513"/>
      <c r="GY45" s="513"/>
      <c r="GZ45" s="513"/>
      <c r="HA45" s="513"/>
      <c r="HB45" s="514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73"/>
        <v>0</v>
      </c>
      <c r="HN45" s="83">
        <f t="shared" si="85"/>
        <v>0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86"/>
        <v>#REF!</v>
      </c>
      <c r="HQ45" s="84"/>
      <c r="HR45" s="85">
        <f t="shared" si="74"/>
        <v>0</v>
      </c>
      <c r="HS45" s="85">
        <f t="shared" si="75"/>
        <v>0</v>
      </c>
      <c r="HT45" s="85">
        <f t="shared" si="76"/>
        <v>0</v>
      </c>
      <c r="HU45" s="85">
        <f t="shared" si="77"/>
        <v>0</v>
      </c>
      <c r="HV45" s="85">
        <f t="shared" si="78"/>
        <v>0</v>
      </c>
      <c r="HW45" s="85">
        <f t="shared" si="79"/>
        <v>0</v>
      </c>
      <c r="HX45" s="85">
        <f t="shared" si="80"/>
        <v>0</v>
      </c>
      <c r="HY45" s="85">
        <f t="shared" si="81"/>
        <v>0</v>
      </c>
      <c r="HZ45" s="85">
        <f t="shared" si="82"/>
        <v>0</v>
      </c>
      <c r="IA45" s="85">
        <f t="shared" si="83"/>
        <v>0</v>
      </c>
      <c r="IK45" s="98" t="e">
        <f t="shared" si="84"/>
        <v>#REF!</v>
      </c>
    </row>
    <row r="46" spans="1:245" s="32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560"/>
      <c r="L46" s="561"/>
      <c r="M46" s="561"/>
      <c r="N46" s="561"/>
      <c r="O46" s="561"/>
      <c r="P46" s="561"/>
      <c r="Q46" s="561"/>
      <c r="R46" s="561"/>
      <c r="S46" s="561"/>
      <c r="T46" s="514"/>
      <c r="U46" s="560"/>
      <c r="V46" s="561"/>
      <c r="W46" s="561"/>
      <c r="X46" s="513"/>
      <c r="Y46" s="513"/>
      <c r="Z46" s="513"/>
      <c r="AA46" s="513"/>
      <c r="AB46" s="513"/>
      <c r="AC46" s="513"/>
      <c r="AD46" s="514"/>
      <c r="AE46" s="560"/>
      <c r="AF46" s="561"/>
      <c r="AG46" s="562"/>
      <c r="AH46" s="561"/>
      <c r="AI46" s="513"/>
      <c r="AJ46" s="513"/>
      <c r="AK46" s="513"/>
      <c r="AL46" s="513"/>
      <c r="AM46" s="513"/>
      <c r="AN46" s="514"/>
      <c r="AO46" s="560"/>
      <c r="AP46" s="561"/>
      <c r="AQ46" s="561"/>
      <c r="AR46" s="513"/>
      <c r="AS46" s="513"/>
      <c r="AT46" s="513"/>
      <c r="AU46" s="513"/>
      <c r="AV46" s="513"/>
      <c r="AW46" s="513"/>
      <c r="AX46" s="514"/>
      <c r="AY46" s="560"/>
      <c r="AZ46" s="561"/>
      <c r="BA46" s="561"/>
      <c r="BB46" s="561"/>
      <c r="BC46" s="513"/>
      <c r="BD46" s="513"/>
      <c r="BE46" s="513"/>
      <c r="BF46" s="513"/>
      <c r="BG46" s="513"/>
      <c r="BH46" s="514"/>
      <c r="BI46" s="560"/>
      <c r="BJ46" s="561"/>
      <c r="BK46" s="561"/>
      <c r="BL46" s="513"/>
      <c r="BM46" s="513"/>
      <c r="BN46" s="513"/>
      <c r="BO46" s="513"/>
      <c r="BP46" s="513"/>
      <c r="BQ46" s="513"/>
      <c r="BR46" s="514"/>
      <c r="BS46" s="560"/>
      <c r="BT46" s="561"/>
      <c r="BU46" s="561"/>
      <c r="BV46" s="513"/>
      <c r="BW46" s="513"/>
      <c r="BX46" s="513"/>
      <c r="BY46" s="513"/>
      <c r="BZ46" s="513"/>
      <c r="CA46" s="513"/>
      <c r="CB46" s="514"/>
      <c r="CC46" s="560"/>
      <c r="CD46" s="561"/>
      <c r="CE46" s="561"/>
      <c r="CF46" s="513"/>
      <c r="CG46" s="513"/>
      <c r="CH46" s="513"/>
      <c r="CI46" s="513"/>
      <c r="CJ46" s="513"/>
      <c r="CK46" s="513"/>
      <c r="CL46" s="514"/>
      <c r="CM46" s="560"/>
      <c r="CN46" s="561"/>
      <c r="CO46" s="561"/>
      <c r="CP46" s="513"/>
      <c r="CQ46" s="513"/>
      <c r="CR46" s="513"/>
      <c r="CS46" s="513"/>
      <c r="CT46" s="513"/>
      <c r="CU46" s="513"/>
      <c r="CV46" s="514"/>
      <c r="CW46" s="560"/>
      <c r="CX46" s="561"/>
      <c r="CY46" s="561"/>
      <c r="CZ46" s="513"/>
      <c r="DA46" s="513"/>
      <c r="DB46" s="513"/>
      <c r="DC46" s="513"/>
      <c r="DD46" s="513"/>
      <c r="DE46" s="513"/>
      <c r="DF46" s="514"/>
      <c r="DG46" s="560"/>
      <c r="DH46" s="561"/>
      <c r="DI46" s="561"/>
      <c r="DJ46" s="513"/>
      <c r="DK46" s="513"/>
      <c r="DL46" s="513"/>
      <c r="DM46" s="513"/>
      <c r="DN46" s="513"/>
      <c r="DO46" s="513"/>
      <c r="DP46" s="514"/>
      <c r="DQ46" s="560"/>
      <c r="DR46" s="561"/>
      <c r="DS46" s="561"/>
      <c r="DT46" s="513"/>
      <c r="DU46" s="513"/>
      <c r="DV46" s="513"/>
      <c r="DW46" s="513"/>
      <c r="DX46" s="513"/>
      <c r="DY46" s="513"/>
      <c r="DZ46" s="514"/>
      <c r="EA46" s="560"/>
      <c r="EB46" s="561"/>
      <c r="EC46" s="561"/>
      <c r="ED46" s="513"/>
      <c r="EE46" s="513"/>
      <c r="EF46" s="513"/>
      <c r="EG46" s="513"/>
      <c r="EH46" s="513"/>
      <c r="EI46" s="513"/>
      <c r="EJ46" s="514"/>
      <c r="EK46" s="560"/>
      <c r="EL46" s="561"/>
      <c r="EM46" s="561"/>
      <c r="EN46" s="513"/>
      <c r="EO46" s="513"/>
      <c r="EP46" s="513"/>
      <c r="EQ46" s="513"/>
      <c r="ER46" s="513"/>
      <c r="ES46" s="513"/>
      <c r="ET46" s="514"/>
      <c r="EU46" s="560"/>
      <c r="EV46" s="561"/>
      <c r="EW46" s="561"/>
      <c r="EX46" s="513"/>
      <c r="EY46" s="513"/>
      <c r="EZ46" s="513"/>
      <c r="FA46" s="513"/>
      <c r="FB46" s="513"/>
      <c r="FC46" s="513"/>
      <c r="FD46" s="514"/>
      <c r="FE46" s="560"/>
      <c r="FF46" s="561"/>
      <c r="FG46" s="561"/>
      <c r="FH46" s="513"/>
      <c r="FI46" s="513"/>
      <c r="FJ46" s="513"/>
      <c r="FK46" s="513"/>
      <c r="FL46" s="513"/>
      <c r="FM46" s="513"/>
      <c r="FN46" s="514"/>
      <c r="FO46" s="560"/>
      <c r="FP46" s="561"/>
      <c r="FQ46" s="561"/>
      <c r="FR46" s="513"/>
      <c r="FS46" s="513"/>
      <c r="FT46" s="513"/>
      <c r="FU46" s="513"/>
      <c r="FV46" s="513"/>
      <c r="FW46" s="513"/>
      <c r="FX46" s="514"/>
      <c r="FY46" s="560"/>
      <c r="FZ46" s="561"/>
      <c r="GA46" s="561"/>
      <c r="GB46" s="513"/>
      <c r="GC46" s="513"/>
      <c r="GD46" s="513"/>
      <c r="GE46" s="513"/>
      <c r="GF46" s="513"/>
      <c r="GG46" s="513"/>
      <c r="GH46" s="514"/>
      <c r="GI46" s="560"/>
      <c r="GJ46" s="561"/>
      <c r="GK46" s="561"/>
      <c r="GL46" s="513"/>
      <c r="GM46" s="513"/>
      <c r="GN46" s="513"/>
      <c r="GO46" s="513"/>
      <c r="GP46" s="513"/>
      <c r="GQ46" s="513"/>
      <c r="GR46" s="514"/>
      <c r="GS46" s="560"/>
      <c r="GT46" s="561"/>
      <c r="GU46" s="561"/>
      <c r="GV46" s="513"/>
      <c r="GW46" s="513"/>
      <c r="GX46" s="513"/>
      <c r="GY46" s="513"/>
      <c r="GZ46" s="513"/>
      <c r="HA46" s="513"/>
      <c r="HB46" s="514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 t="shared" si="73"/>
        <v>0</v>
      </c>
      <c r="HN46" s="83">
        <f t="shared" si="85"/>
        <v>0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86"/>
        <v>#REF!</v>
      </c>
      <c r="HQ46" s="84"/>
      <c r="HR46" s="85">
        <f t="shared" ref="HR46:HR63" si="87">+K46+U46+AE46+AO46+AY46+BI46+BS46+CC46+CM46+CW46+DG46+DQ46+EA46+EK46+EU46+FE46+FO46+FY46+GI46+GS46</f>
        <v>0</v>
      </c>
      <c r="HS46" s="85">
        <f t="shared" ref="HS46:HS63" si="88">+L46+V46+AF46+AP46+AZ46+BJ46+BT46+CD46+CN46+CX46+DH46+DR46+EB46+EL46+EV46+FF46+FP46+FZ46+GJ46+GT46</f>
        <v>0</v>
      </c>
      <c r="HT46" s="85">
        <f t="shared" ref="HT46:HT63" si="89">+M46+W46+AG46+AQ46+BA46+BK46+BU46+CE46+CO46+CY46+DI46+DS46+EC46+EM46+EW46+FG46+FQ46+GA46+GK46+GU46</f>
        <v>0</v>
      </c>
      <c r="HU46" s="85">
        <f t="shared" si="77"/>
        <v>0</v>
      </c>
      <c r="HV46" s="85">
        <f t="shared" si="78"/>
        <v>0</v>
      </c>
      <c r="HW46" s="85">
        <f t="shared" si="79"/>
        <v>0</v>
      </c>
      <c r="HX46" s="85">
        <f t="shared" si="80"/>
        <v>0</v>
      </c>
      <c r="HY46" s="85">
        <f t="shared" si="81"/>
        <v>0</v>
      </c>
      <c r="HZ46" s="85">
        <f t="shared" si="82"/>
        <v>0</v>
      </c>
      <c r="IA46" s="85">
        <f t="shared" si="83"/>
        <v>0</v>
      </c>
      <c r="IK46" s="98" t="e">
        <f t="shared" si="84"/>
        <v>#REF!</v>
      </c>
    </row>
    <row r="47" spans="1:245" s="32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6" t="s">
        <v>29</v>
      </c>
      <c r="K47" s="563"/>
      <c r="L47" s="564"/>
      <c r="M47" s="564"/>
      <c r="N47" s="564"/>
      <c r="O47" s="564"/>
      <c r="P47" s="564"/>
      <c r="Q47" s="564"/>
      <c r="R47" s="564"/>
      <c r="S47" s="564"/>
      <c r="T47" s="517"/>
      <c r="U47" s="563"/>
      <c r="V47" s="564"/>
      <c r="W47" s="564"/>
      <c r="X47" s="516"/>
      <c r="Y47" s="516"/>
      <c r="Z47" s="516"/>
      <c r="AA47" s="516"/>
      <c r="AB47" s="516"/>
      <c r="AC47" s="516"/>
      <c r="AD47" s="517"/>
      <c r="AE47" s="563"/>
      <c r="AF47" s="564"/>
      <c r="AG47" s="565"/>
      <c r="AH47" s="564"/>
      <c r="AI47" s="516"/>
      <c r="AJ47" s="516"/>
      <c r="AK47" s="516"/>
      <c r="AL47" s="516"/>
      <c r="AM47" s="516"/>
      <c r="AN47" s="517"/>
      <c r="AO47" s="563"/>
      <c r="AP47" s="564"/>
      <c r="AQ47" s="564"/>
      <c r="AR47" s="516"/>
      <c r="AS47" s="516"/>
      <c r="AT47" s="516"/>
      <c r="AU47" s="516"/>
      <c r="AV47" s="516"/>
      <c r="AW47" s="516"/>
      <c r="AX47" s="517"/>
      <c r="AY47" s="563"/>
      <c r="AZ47" s="564"/>
      <c r="BA47" s="564"/>
      <c r="BB47" s="564"/>
      <c r="BC47" s="516"/>
      <c r="BD47" s="516"/>
      <c r="BE47" s="516"/>
      <c r="BF47" s="516"/>
      <c r="BG47" s="516"/>
      <c r="BH47" s="517"/>
      <c r="BI47" s="563"/>
      <c r="BJ47" s="564"/>
      <c r="BK47" s="564"/>
      <c r="BL47" s="516"/>
      <c r="BM47" s="516"/>
      <c r="BN47" s="516"/>
      <c r="BO47" s="516"/>
      <c r="BP47" s="516"/>
      <c r="BQ47" s="516"/>
      <c r="BR47" s="517"/>
      <c r="BS47" s="563"/>
      <c r="BT47" s="564"/>
      <c r="BU47" s="564"/>
      <c r="BV47" s="516"/>
      <c r="BW47" s="516"/>
      <c r="BX47" s="516"/>
      <c r="BY47" s="516"/>
      <c r="BZ47" s="516"/>
      <c r="CA47" s="516"/>
      <c r="CB47" s="517"/>
      <c r="CC47" s="563"/>
      <c r="CD47" s="564"/>
      <c r="CE47" s="564"/>
      <c r="CF47" s="516"/>
      <c r="CG47" s="516"/>
      <c r="CH47" s="516"/>
      <c r="CI47" s="516"/>
      <c r="CJ47" s="516"/>
      <c r="CK47" s="516"/>
      <c r="CL47" s="517"/>
      <c r="CM47" s="563"/>
      <c r="CN47" s="564"/>
      <c r="CO47" s="564"/>
      <c r="CP47" s="516"/>
      <c r="CQ47" s="516"/>
      <c r="CR47" s="516"/>
      <c r="CS47" s="516"/>
      <c r="CT47" s="516"/>
      <c r="CU47" s="516"/>
      <c r="CV47" s="517"/>
      <c r="CW47" s="563"/>
      <c r="CX47" s="564"/>
      <c r="CY47" s="564"/>
      <c r="CZ47" s="516"/>
      <c r="DA47" s="516"/>
      <c r="DB47" s="516"/>
      <c r="DC47" s="516"/>
      <c r="DD47" s="516"/>
      <c r="DE47" s="516"/>
      <c r="DF47" s="517"/>
      <c r="DG47" s="563"/>
      <c r="DH47" s="564"/>
      <c r="DI47" s="564"/>
      <c r="DJ47" s="516"/>
      <c r="DK47" s="516"/>
      <c r="DL47" s="516"/>
      <c r="DM47" s="516"/>
      <c r="DN47" s="516"/>
      <c r="DO47" s="516"/>
      <c r="DP47" s="517"/>
      <c r="DQ47" s="563"/>
      <c r="DR47" s="564"/>
      <c r="DS47" s="564"/>
      <c r="DT47" s="516"/>
      <c r="DU47" s="516"/>
      <c r="DV47" s="516"/>
      <c r="DW47" s="516"/>
      <c r="DX47" s="516"/>
      <c r="DY47" s="516"/>
      <c r="DZ47" s="517"/>
      <c r="EA47" s="563"/>
      <c r="EB47" s="564"/>
      <c r="EC47" s="564"/>
      <c r="ED47" s="516"/>
      <c r="EE47" s="516"/>
      <c r="EF47" s="516"/>
      <c r="EG47" s="516"/>
      <c r="EH47" s="516"/>
      <c r="EI47" s="516"/>
      <c r="EJ47" s="517"/>
      <c r="EK47" s="563"/>
      <c r="EL47" s="564"/>
      <c r="EM47" s="564"/>
      <c r="EN47" s="516"/>
      <c r="EO47" s="516"/>
      <c r="EP47" s="516"/>
      <c r="EQ47" s="516"/>
      <c r="ER47" s="516"/>
      <c r="ES47" s="516"/>
      <c r="ET47" s="517"/>
      <c r="EU47" s="563"/>
      <c r="EV47" s="564"/>
      <c r="EW47" s="564"/>
      <c r="EX47" s="516"/>
      <c r="EY47" s="516"/>
      <c r="EZ47" s="516"/>
      <c r="FA47" s="516"/>
      <c r="FB47" s="516"/>
      <c r="FC47" s="516"/>
      <c r="FD47" s="517"/>
      <c r="FE47" s="563"/>
      <c r="FF47" s="564"/>
      <c r="FG47" s="564"/>
      <c r="FH47" s="516"/>
      <c r="FI47" s="516"/>
      <c r="FJ47" s="516"/>
      <c r="FK47" s="516"/>
      <c r="FL47" s="516"/>
      <c r="FM47" s="516"/>
      <c r="FN47" s="517"/>
      <c r="FO47" s="563"/>
      <c r="FP47" s="564"/>
      <c r="FQ47" s="564"/>
      <c r="FR47" s="516"/>
      <c r="FS47" s="516"/>
      <c r="FT47" s="516"/>
      <c r="FU47" s="516"/>
      <c r="FV47" s="516"/>
      <c r="FW47" s="516"/>
      <c r="FX47" s="517"/>
      <c r="FY47" s="563"/>
      <c r="FZ47" s="564"/>
      <c r="GA47" s="564"/>
      <c r="GB47" s="516"/>
      <c r="GC47" s="516"/>
      <c r="GD47" s="516"/>
      <c r="GE47" s="516"/>
      <c r="GF47" s="516"/>
      <c r="GG47" s="516"/>
      <c r="GH47" s="517"/>
      <c r="GI47" s="563"/>
      <c r="GJ47" s="564"/>
      <c r="GK47" s="564"/>
      <c r="GL47" s="516"/>
      <c r="GM47" s="516"/>
      <c r="GN47" s="516"/>
      <c r="GO47" s="516"/>
      <c r="GP47" s="516"/>
      <c r="GQ47" s="516"/>
      <c r="GR47" s="517"/>
      <c r="GS47" s="563"/>
      <c r="GT47" s="564"/>
      <c r="GU47" s="564"/>
      <c r="GV47" s="516"/>
      <c r="GW47" s="516"/>
      <c r="GX47" s="516"/>
      <c r="GY47" s="516"/>
      <c r="GZ47" s="516"/>
      <c r="HA47" s="516"/>
      <c r="HB47" s="517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73"/>
        <v>0</v>
      </c>
      <c r="HN47" s="283">
        <f t="shared" si="85"/>
        <v>0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3" t="e">
        <f t="shared" si="86"/>
        <v>#REF!</v>
      </c>
      <c r="HQ47" s="84"/>
      <c r="HR47" s="284">
        <f t="shared" si="87"/>
        <v>0</v>
      </c>
      <c r="HS47" s="284">
        <f t="shared" si="88"/>
        <v>0</v>
      </c>
      <c r="HT47" s="284">
        <f t="shared" si="89"/>
        <v>0</v>
      </c>
      <c r="HU47" s="284">
        <f t="shared" si="77"/>
        <v>0</v>
      </c>
      <c r="HV47" s="284">
        <f t="shared" si="78"/>
        <v>0</v>
      </c>
      <c r="HW47" s="284">
        <f t="shared" si="79"/>
        <v>0</v>
      </c>
      <c r="HX47" s="284">
        <f t="shared" si="80"/>
        <v>0</v>
      </c>
      <c r="HY47" s="284">
        <f t="shared" si="81"/>
        <v>0</v>
      </c>
      <c r="HZ47" s="284">
        <f t="shared" si="82"/>
        <v>0</v>
      </c>
      <c r="IA47" s="284">
        <f t="shared" si="83"/>
        <v>0</v>
      </c>
      <c r="IK47" s="98" t="e">
        <f t="shared" si="84"/>
        <v>#REF!</v>
      </c>
    </row>
    <row r="48" spans="1:245" s="32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5" t="s">
        <v>30</v>
      </c>
      <c r="K48" s="566"/>
      <c r="L48" s="567"/>
      <c r="M48" s="567"/>
      <c r="N48" s="567"/>
      <c r="O48" s="567"/>
      <c r="P48" s="567"/>
      <c r="Q48" s="567"/>
      <c r="R48" s="567"/>
      <c r="S48" s="567"/>
      <c r="T48" s="568"/>
      <c r="U48" s="566"/>
      <c r="V48" s="567"/>
      <c r="W48" s="567"/>
      <c r="X48" s="567"/>
      <c r="Y48" s="567"/>
      <c r="Z48" s="567"/>
      <c r="AA48" s="567"/>
      <c r="AB48" s="567"/>
      <c r="AC48" s="567"/>
      <c r="AD48" s="568"/>
      <c r="AE48" s="566"/>
      <c r="AF48" s="567"/>
      <c r="AG48" s="567"/>
      <c r="AH48" s="567"/>
      <c r="AI48" s="567"/>
      <c r="AJ48" s="567"/>
      <c r="AK48" s="567"/>
      <c r="AL48" s="567"/>
      <c r="AM48" s="567"/>
      <c r="AN48" s="568"/>
      <c r="AO48" s="566"/>
      <c r="AP48" s="567"/>
      <c r="AQ48" s="567"/>
      <c r="AR48" s="567"/>
      <c r="AS48" s="567"/>
      <c r="AT48" s="567"/>
      <c r="AU48" s="567"/>
      <c r="AV48" s="567"/>
      <c r="AW48" s="567"/>
      <c r="AX48" s="568"/>
      <c r="AY48" s="566"/>
      <c r="AZ48" s="567"/>
      <c r="BA48" s="567"/>
      <c r="BB48" s="567"/>
      <c r="BC48" s="567"/>
      <c r="BD48" s="567"/>
      <c r="BE48" s="567"/>
      <c r="BF48" s="567"/>
      <c r="BG48" s="567"/>
      <c r="BH48" s="568"/>
      <c r="BI48" s="566"/>
      <c r="BJ48" s="567"/>
      <c r="BK48" s="567"/>
      <c r="BL48" s="567"/>
      <c r="BM48" s="567"/>
      <c r="BN48" s="567"/>
      <c r="BO48" s="567"/>
      <c r="BP48" s="567"/>
      <c r="BQ48" s="567"/>
      <c r="BR48" s="568"/>
      <c r="BS48" s="566"/>
      <c r="BT48" s="567"/>
      <c r="BU48" s="567"/>
      <c r="BV48" s="567"/>
      <c r="BW48" s="567"/>
      <c r="BX48" s="567"/>
      <c r="BY48" s="567"/>
      <c r="BZ48" s="567"/>
      <c r="CA48" s="567"/>
      <c r="CB48" s="568"/>
      <c r="CC48" s="566"/>
      <c r="CD48" s="567"/>
      <c r="CE48" s="567"/>
      <c r="CF48" s="567"/>
      <c r="CG48" s="567"/>
      <c r="CH48" s="567"/>
      <c r="CI48" s="567"/>
      <c r="CJ48" s="567"/>
      <c r="CK48" s="567"/>
      <c r="CL48" s="568"/>
      <c r="CM48" s="566"/>
      <c r="CN48" s="567"/>
      <c r="CO48" s="567"/>
      <c r="CP48" s="567"/>
      <c r="CQ48" s="567"/>
      <c r="CR48" s="567"/>
      <c r="CS48" s="567"/>
      <c r="CT48" s="567"/>
      <c r="CU48" s="567"/>
      <c r="CV48" s="568"/>
      <c r="CW48" s="566"/>
      <c r="CX48" s="567"/>
      <c r="CY48" s="567"/>
      <c r="CZ48" s="567"/>
      <c r="DA48" s="567"/>
      <c r="DB48" s="567"/>
      <c r="DC48" s="567"/>
      <c r="DD48" s="567"/>
      <c r="DE48" s="567"/>
      <c r="DF48" s="568"/>
      <c r="DG48" s="566"/>
      <c r="DH48" s="567"/>
      <c r="DI48" s="567"/>
      <c r="DJ48" s="567"/>
      <c r="DK48" s="567"/>
      <c r="DL48" s="567"/>
      <c r="DM48" s="567"/>
      <c r="DN48" s="567"/>
      <c r="DO48" s="567"/>
      <c r="DP48" s="568"/>
      <c r="DQ48" s="566"/>
      <c r="DR48" s="567"/>
      <c r="DS48" s="567"/>
      <c r="DT48" s="567"/>
      <c r="DU48" s="567"/>
      <c r="DV48" s="567"/>
      <c r="DW48" s="567"/>
      <c r="DX48" s="567"/>
      <c r="DY48" s="567"/>
      <c r="DZ48" s="568"/>
      <c r="EA48" s="566"/>
      <c r="EB48" s="567"/>
      <c r="EC48" s="567"/>
      <c r="ED48" s="567"/>
      <c r="EE48" s="567"/>
      <c r="EF48" s="567"/>
      <c r="EG48" s="567"/>
      <c r="EH48" s="567"/>
      <c r="EI48" s="567"/>
      <c r="EJ48" s="568"/>
      <c r="EK48" s="566"/>
      <c r="EL48" s="567"/>
      <c r="EM48" s="567"/>
      <c r="EN48" s="567"/>
      <c r="EO48" s="567"/>
      <c r="EP48" s="567"/>
      <c r="EQ48" s="567"/>
      <c r="ER48" s="567"/>
      <c r="ES48" s="567"/>
      <c r="ET48" s="568"/>
      <c r="EU48" s="566"/>
      <c r="EV48" s="567"/>
      <c r="EW48" s="567"/>
      <c r="EX48" s="567"/>
      <c r="EY48" s="567"/>
      <c r="EZ48" s="567"/>
      <c r="FA48" s="567"/>
      <c r="FB48" s="567"/>
      <c r="FC48" s="567"/>
      <c r="FD48" s="568"/>
      <c r="FE48" s="566"/>
      <c r="FF48" s="567"/>
      <c r="FG48" s="567"/>
      <c r="FH48" s="567"/>
      <c r="FI48" s="567"/>
      <c r="FJ48" s="567"/>
      <c r="FK48" s="567"/>
      <c r="FL48" s="567"/>
      <c r="FM48" s="567"/>
      <c r="FN48" s="568"/>
      <c r="FO48" s="566"/>
      <c r="FP48" s="567"/>
      <c r="FQ48" s="567"/>
      <c r="FR48" s="567"/>
      <c r="FS48" s="567"/>
      <c r="FT48" s="567"/>
      <c r="FU48" s="567"/>
      <c r="FV48" s="567"/>
      <c r="FW48" s="567"/>
      <c r="FX48" s="568"/>
      <c r="FY48" s="566"/>
      <c r="FZ48" s="567"/>
      <c r="GA48" s="567"/>
      <c r="GB48" s="567"/>
      <c r="GC48" s="567"/>
      <c r="GD48" s="567"/>
      <c r="GE48" s="567"/>
      <c r="GF48" s="567"/>
      <c r="GG48" s="567"/>
      <c r="GH48" s="568"/>
      <c r="GI48" s="566"/>
      <c r="GJ48" s="567"/>
      <c r="GK48" s="567"/>
      <c r="GL48" s="567"/>
      <c r="GM48" s="567"/>
      <c r="GN48" s="567"/>
      <c r="GO48" s="567"/>
      <c r="GP48" s="567"/>
      <c r="GQ48" s="567"/>
      <c r="GR48" s="568"/>
      <c r="GS48" s="566"/>
      <c r="GT48" s="567"/>
      <c r="GU48" s="567"/>
      <c r="GV48" s="567"/>
      <c r="GW48" s="567"/>
      <c r="GX48" s="567"/>
      <c r="GY48" s="567"/>
      <c r="GZ48" s="567"/>
      <c r="HA48" s="567"/>
      <c r="HB48" s="568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73"/>
        <v>0</v>
      </c>
      <c r="HN48" s="281">
        <f t="shared" si="85"/>
        <v>0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1" t="e">
        <f t="shared" si="86"/>
        <v>#REF!</v>
      </c>
      <c r="HQ48" s="84"/>
      <c r="HR48" s="282">
        <f t="shared" si="87"/>
        <v>0</v>
      </c>
      <c r="HS48" s="282">
        <f t="shared" si="88"/>
        <v>0</v>
      </c>
      <c r="HT48" s="282">
        <f t="shared" si="89"/>
        <v>0</v>
      </c>
      <c r="HU48" s="282">
        <f t="shared" ref="HU48:HU70" si="90">+N48+X48+AH48+AR48+BB48+BL48+BV48+CF48+CP48+CZ48+DJ48+DT48+ED48+EN48+EX48+FH48+FR48+GB48+GL48+GV48</f>
        <v>0</v>
      </c>
      <c r="HV48" s="282">
        <f t="shared" ref="HV48:HV70" si="91">+O48+Y48+AI48+AS48+BC48+BM48+BW48+CG48+CQ48+DA48+DK48+DU48+EE48+EO48+EY48+FI48+FS48+GC48+GM48+GW48</f>
        <v>0</v>
      </c>
      <c r="HW48" s="282">
        <f t="shared" ref="HW48:HW70" si="92">+P48+Z48+AJ48+AT48+BD48+BN48+BX48+CH48+CR48+DB48+DL48+DV48+EF48+EP48+EZ48+FJ48+FT48+GD48+GN48+GX48</f>
        <v>0</v>
      </c>
      <c r="HX48" s="282">
        <f t="shared" si="80"/>
        <v>0</v>
      </c>
      <c r="HY48" s="282">
        <f t="shared" si="81"/>
        <v>0</v>
      </c>
      <c r="HZ48" s="282">
        <f t="shared" si="82"/>
        <v>0</v>
      </c>
      <c r="IA48" s="282">
        <f t="shared" si="83"/>
        <v>0</v>
      </c>
      <c r="IK48" s="98" t="e">
        <f t="shared" si="84"/>
        <v>#REF!</v>
      </c>
    </row>
    <row r="49" spans="1:245" s="32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569"/>
      <c r="L49" s="570"/>
      <c r="M49" s="570"/>
      <c r="N49" s="570"/>
      <c r="O49" s="570"/>
      <c r="P49" s="570"/>
      <c r="Q49" s="570"/>
      <c r="R49" s="570"/>
      <c r="S49" s="570"/>
      <c r="T49" s="571"/>
      <c r="U49" s="569"/>
      <c r="V49" s="570"/>
      <c r="W49" s="570"/>
      <c r="X49" s="570"/>
      <c r="Y49" s="570"/>
      <c r="Z49" s="570"/>
      <c r="AA49" s="570"/>
      <c r="AB49" s="570"/>
      <c r="AC49" s="570"/>
      <c r="AD49" s="571"/>
      <c r="AE49" s="569"/>
      <c r="AF49" s="570"/>
      <c r="AG49" s="570"/>
      <c r="AH49" s="570"/>
      <c r="AI49" s="570"/>
      <c r="AJ49" s="570"/>
      <c r="AK49" s="570"/>
      <c r="AL49" s="570"/>
      <c r="AM49" s="570"/>
      <c r="AN49" s="571"/>
      <c r="AO49" s="569"/>
      <c r="AP49" s="570"/>
      <c r="AQ49" s="570"/>
      <c r="AR49" s="570"/>
      <c r="AS49" s="570"/>
      <c r="AT49" s="570"/>
      <c r="AU49" s="570"/>
      <c r="AV49" s="570"/>
      <c r="AW49" s="570"/>
      <c r="AX49" s="571"/>
      <c r="AY49" s="569"/>
      <c r="AZ49" s="570"/>
      <c r="BA49" s="570"/>
      <c r="BB49" s="570"/>
      <c r="BC49" s="570"/>
      <c r="BD49" s="570"/>
      <c r="BE49" s="570"/>
      <c r="BF49" s="570"/>
      <c r="BG49" s="570"/>
      <c r="BH49" s="571"/>
      <c r="BI49" s="569"/>
      <c r="BJ49" s="570"/>
      <c r="BK49" s="570"/>
      <c r="BL49" s="570"/>
      <c r="BM49" s="570"/>
      <c r="BN49" s="570"/>
      <c r="BO49" s="570"/>
      <c r="BP49" s="570"/>
      <c r="BQ49" s="570"/>
      <c r="BR49" s="571"/>
      <c r="BS49" s="569"/>
      <c r="BT49" s="570"/>
      <c r="BU49" s="570"/>
      <c r="BV49" s="570"/>
      <c r="BW49" s="570"/>
      <c r="BX49" s="570"/>
      <c r="BY49" s="570"/>
      <c r="BZ49" s="570"/>
      <c r="CA49" s="570"/>
      <c r="CB49" s="571"/>
      <c r="CC49" s="569"/>
      <c r="CD49" s="570"/>
      <c r="CE49" s="570"/>
      <c r="CF49" s="570"/>
      <c r="CG49" s="570"/>
      <c r="CH49" s="570"/>
      <c r="CI49" s="570"/>
      <c r="CJ49" s="570"/>
      <c r="CK49" s="570"/>
      <c r="CL49" s="571"/>
      <c r="CM49" s="569"/>
      <c r="CN49" s="570"/>
      <c r="CO49" s="570"/>
      <c r="CP49" s="570"/>
      <c r="CQ49" s="570"/>
      <c r="CR49" s="570"/>
      <c r="CS49" s="570"/>
      <c r="CT49" s="570"/>
      <c r="CU49" s="570"/>
      <c r="CV49" s="571"/>
      <c r="CW49" s="569"/>
      <c r="CX49" s="570"/>
      <c r="CY49" s="570"/>
      <c r="CZ49" s="570"/>
      <c r="DA49" s="570"/>
      <c r="DB49" s="570"/>
      <c r="DC49" s="570"/>
      <c r="DD49" s="570"/>
      <c r="DE49" s="570"/>
      <c r="DF49" s="571"/>
      <c r="DG49" s="569"/>
      <c r="DH49" s="570"/>
      <c r="DI49" s="570"/>
      <c r="DJ49" s="570"/>
      <c r="DK49" s="570"/>
      <c r="DL49" s="570"/>
      <c r="DM49" s="570"/>
      <c r="DN49" s="570"/>
      <c r="DO49" s="570"/>
      <c r="DP49" s="571"/>
      <c r="DQ49" s="569"/>
      <c r="DR49" s="570"/>
      <c r="DS49" s="570"/>
      <c r="DT49" s="570"/>
      <c r="DU49" s="570"/>
      <c r="DV49" s="570"/>
      <c r="DW49" s="570"/>
      <c r="DX49" s="570"/>
      <c r="DY49" s="570"/>
      <c r="DZ49" s="571"/>
      <c r="EA49" s="569"/>
      <c r="EB49" s="570"/>
      <c r="EC49" s="570"/>
      <c r="ED49" s="570"/>
      <c r="EE49" s="570"/>
      <c r="EF49" s="570"/>
      <c r="EG49" s="570"/>
      <c r="EH49" s="570"/>
      <c r="EI49" s="570"/>
      <c r="EJ49" s="571"/>
      <c r="EK49" s="569"/>
      <c r="EL49" s="570"/>
      <c r="EM49" s="570"/>
      <c r="EN49" s="570"/>
      <c r="EO49" s="570"/>
      <c r="EP49" s="570"/>
      <c r="EQ49" s="570"/>
      <c r="ER49" s="570"/>
      <c r="ES49" s="570"/>
      <c r="ET49" s="571"/>
      <c r="EU49" s="569"/>
      <c r="EV49" s="570"/>
      <c r="EW49" s="570"/>
      <c r="EX49" s="570"/>
      <c r="EY49" s="570"/>
      <c r="EZ49" s="570"/>
      <c r="FA49" s="570"/>
      <c r="FB49" s="570"/>
      <c r="FC49" s="570"/>
      <c r="FD49" s="571"/>
      <c r="FE49" s="569"/>
      <c r="FF49" s="570"/>
      <c r="FG49" s="570"/>
      <c r="FH49" s="570"/>
      <c r="FI49" s="570"/>
      <c r="FJ49" s="570"/>
      <c r="FK49" s="570"/>
      <c r="FL49" s="570"/>
      <c r="FM49" s="570"/>
      <c r="FN49" s="571"/>
      <c r="FO49" s="569"/>
      <c r="FP49" s="570"/>
      <c r="FQ49" s="570"/>
      <c r="FR49" s="570"/>
      <c r="FS49" s="570"/>
      <c r="FT49" s="570"/>
      <c r="FU49" s="570"/>
      <c r="FV49" s="570"/>
      <c r="FW49" s="570"/>
      <c r="FX49" s="571"/>
      <c r="FY49" s="569"/>
      <c r="FZ49" s="570"/>
      <c r="GA49" s="570"/>
      <c r="GB49" s="570"/>
      <c r="GC49" s="570"/>
      <c r="GD49" s="570"/>
      <c r="GE49" s="570"/>
      <c r="GF49" s="570"/>
      <c r="GG49" s="570"/>
      <c r="GH49" s="571"/>
      <c r="GI49" s="569"/>
      <c r="GJ49" s="570"/>
      <c r="GK49" s="570"/>
      <c r="GL49" s="570"/>
      <c r="GM49" s="570"/>
      <c r="GN49" s="570"/>
      <c r="GO49" s="570"/>
      <c r="GP49" s="570"/>
      <c r="GQ49" s="570"/>
      <c r="GR49" s="571"/>
      <c r="GS49" s="569"/>
      <c r="GT49" s="570"/>
      <c r="GU49" s="570"/>
      <c r="GV49" s="570"/>
      <c r="GW49" s="570"/>
      <c r="GX49" s="570"/>
      <c r="GY49" s="570"/>
      <c r="GZ49" s="570"/>
      <c r="HA49" s="570"/>
      <c r="HB49" s="571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73"/>
        <v>0</v>
      </c>
      <c r="HN49" s="83">
        <f t="shared" si="85"/>
        <v>0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86"/>
        <v>#REF!</v>
      </c>
      <c r="HQ49" s="84"/>
      <c r="HR49" s="85">
        <f t="shared" si="87"/>
        <v>0</v>
      </c>
      <c r="HS49" s="85">
        <f t="shared" si="88"/>
        <v>0</v>
      </c>
      <c r="HT49" s="85">
        <f t="shared" si="89"/>
        <v>0</v>
      </c>
      <c r="HU49" s="85">
        <f t="shared" si="90"/>
        <v>0</v>
      </c>
      <c r="HV49" s="85">
        <f t="shared" si="91"/>
        <v>0</v>
      </c>
      <c r="HW49" s="85">
        <f t="shared" si="92"/>
        <v>0</v>
      </c>
      <c r="HX49" s="85">
        <f t="shared" si="80"/>
        <v>0</v>
      </c>
      <c r="HY49" s="85">
        <f t="shared" si="81"/>
        <v>0</v>
      </c>
      <c r="HZ49" s="85">
        <f t="shared" si="82"/>
        <v>0</v>
      </c>
      <c r="IA49" s="85">
        <f t="shared" si="83"/>
        <v>0</v>
      </c>
      <c r="IK49" s="98" t="e">
        <f t="shared" si="84"/>
        <v>#REF!</v>
      </c>
    </row>
    <row r="50" spans="1:245" s="32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572"/>
      <c r="L50" s="573"/>
      <c r="M50" s="573"/>
      <c r="N50" s="570"/>
      <c r="O50" s="570"/>
      <c r="P50" s="570"/>
      <c r="Q50" s="570"/>
      <c r="R50" s="570"/>
      <c r="S50" s="570"/>
      <c r="T50" s="571"/>
      <c r="U50" s="572"/>
      <c r="V50" s="573"/>
      <c r="W50" s="573"/>
      <c r="X50" s="570"/>
      <c r="Y50" s="570"/>
      <c r="Z50" s="570"/>
      <c r="AA50" s="570"/>
      <c r="AB50" s="570"/>
      <c r="AC50" s="570"/>
      <c r="AD50" s="571"/>
      <c r="AE50" s="572"/>
      <c r="AF50" s="573"/>
      <c r="AG50" s="573"/>
      <c r="AH50" s="570"/>
      <c r="AI50" s="570"/>
      <c r="AJ50" s="570"/>
      <c r="AK50" s="570"/>
      <c r="AL50" s="570"/>
      <c r="AM50" s="570"/>
      <c r="AN50" s="571"/>
      <c r="AO50" s="572"/>
      <c r="AP50" s="573"/>
      <c r="AQ50" s="573"/>
      <c r="AR50" s="570"/>
      <c r="AS50" s="570"/>
      <c r="AT50" s="570"/>
      <c r="AU50" s="570"/>
      <c r="AV50" s="570"/>
      <c r="AW50" s="570"/>
      <c r="AX50" s="571"/>
      <c r="AY50" s="572"/>
      <c r="AZ50" s="573"/>
      <c r="BA50" s="573"/>
      <c r="BB50" s="570"/>
      <c r="BC50" s="570"/>
      <c r="BD50" s="570"/>
      <c r="BE50" s="570"/>
      <c r="BF50" s="570"/>
      <c r="BG50" s="570"/>
      <c r="BH50" s="571"/>
      <c r="BI50" s="572"/>
      <c r="BJ50" s="573"/>
      <c r="BK50" s="573"/>
      <c r="BL50" s="570"/>
      <c r="BM50" s="570"/>
      <c r="BN50" s="570"/>
      <c r="BO50" s="570"/>
      <c r="BP50" s="570"/>
      <c r="BQ50" s="570"/>
      <c r="BR50" s="571"/>
      <c r="BS50" s="572"/>
      <c r="BT50" s="573"/>
      <c r="BU50" s="573"/>
      <c r="BV50" s="570"/>
      <c r="BW50" s="570"/>
      <c r="BX50" s="570"/>
      <c r="BY50" s="570"/>
      <c r="BZ50" s="570"/>
      <c r="CA50" s="570"/>
      <c r="CB50" s="571"/>
      <c r="CC50" s="572"/>
      <c r="CD50" s="573"/>
      <c r="CE50" s="573"/>
      <c r="CF50" s="570"/>
      <c r="CG50" s="570"/>
      <c r="CH50" s="570"/>
      <c r="CI50" s="570"/>
      <c r="CJ50" s="570"/>
      <c r="CK50" s="570"/>
      <c r="CL50" s="571"/>
      <c r="CM50" s="572"/>
      <c r="CN50" s="573"/>
      <c r="CO50" s="573"/>
      <c r="CP50" s="570"/>
      <c r="CQ50" s="570"/>
      <c r="CR50" s="570"/>
      <c r="CS50" s="570"/>
      <c r="CT50" s="570"/>
      <c r="CU50" s="570"/>
      <c r="CV50" s="571"/>
      <c r="CW50" s="572"/>
      <c r="CX50" s="573"/>
      <c r="CY50" s="573"/>
      <c r="CZ50" s="570"/>
      <c r="DA50" s="570"/>
      <c r="DB50" s="570"/>
      <c r="DC50" s="570"/>
      <c r="DD50" s="570"/>
      <c r="DE50" s="570"/>
      <c r="DF50" s="571"/>
      <c r="DG50" s="572"/>
      <c r="DH50" s="573"/>
      <c r="DI50" s="573"/>
      <c r="DJ50" s="570"/>
      <c r="DK50" s="570"/>
      <c r="DL50" s="570"/>
      <c r="DM50" s="570"/>
      <c r="DN50" s="570"/>
      <c r="DO50" s="570"/>
      <c r="DP50" s="571"/>
      <c r="DQ50" s="572"/>
      <c r="DR50" s="573"/>
      <c r="DS50" s="573"/>
      <c r="DT50" s="570"/>
      <c r="DU50" s="570"/>
      <c r="DV50" s="570"/>
      <c r="DW50" s="570"/>
      <c r="DX50" s="570"/>
      <c r="DY50" s="570"/>
      <c r="DZ50" s="571"/>
      <c r="EA50" s="572"/>
      <c r="EB50" s="573"/>
      <c r="EC50" s="573"/>
      <c r="ED50" s="570"/>
      <c r="EE50" s="570"/>
      <c r="EF50" s="570"/>
      <c r="EG50" s="570"/>
      <c r="EH50" s="570"/>
      <c r="EI50" s="570"/>
      <c r="EJ50" s="571"/>
      <c r="EK50" s="572"/>
      <c r="EL50" s="573"/>
      <c r="EM50" s="573"/>
      <c r="EN50" s="570"/>
      <c r="EO50" s="570"/>
      <c r="EP50" s="570"/>
      <c r="EQ50" s="570"/>
      <c r="ER50" s="570"/>
      <c r="ES50" s="570"/>
      <c r="ET50" s="571"/>
      <c r="EU50" s="572"/>
      <c r="EV50" s="573"/>
      <c r="EW50" s="573"/>
      <c r="EX50" s="570"/>
      <c r="EY50" s="570"/>
      <c r="EZ50" s="570"/>
      <c r="FA50" s="570"/>
      <c r="FB50" s="570"/>
      <c r="FC50" s="570"/>
      <c r="FD50" s="571"/>
      <c r="FE50" s="572"/>
      <c r="FF50" s="573"/>
      <c r="FG50" s="573"/>
      <c r="FH50" s="570"/>
      <c r="FI50" s="570"/>
      <c r="FJ50" s="570"/>
      <c r="FK50" s="570"/>
      <c r="FL50" s="570"/>
      <c r="FM50" s="570"/>
      <c r="FN50" s="571"/>
      <c r="FO50" s="572"/>
      <c r="FP50" s="573"/>
      <c r="FQ50" s="573"/>
      <c r="FR50" s="570"/>
      <c r="FS50" s="570"/>
      <c r="FT50" s="570"/>
      <c r="FU50" s="570"/>
      <c r="FV50" s="570"/>
      <c r="FW50" s="570"/>
      <c r="FX50" s="571"/>
      <c r="FY50" s="572"/>
      <c r="FZ50" s="573"/>
      <c r="GA50" s="573"/>
      <c r="GB50" s="570"/>
      <c r="GC50" s="570"/>
      <c r="GD50" s="570"/>
      <c r="GE50" s="570"/>
      <c r="GF50" s="570"/>
      <c r="GG50" s="570"/>
      <c r="GH50" s="571"/>
      <c r="GI50" s="572"/>
      <c r="GJ50" s="573"/>
      <c r="GK50" s="573"/>
      <c r="GL50" s="570"/>
      <c r="GM50" s="570"/>
      <c r="GN50" s="570"/>
      <c r="GO50" s="570"/>
      <c r="GP50" s="570"/>
      <c r="GQ50" s="570"/>
      <c r="GR50" s="571"/>
      <c r="GS50" s="572"/>
      <c r="GT50" s="573"/>
      <c r="GU50" s="573"/>
      <c r="GV50" s="570"/>
      <c r="GW50" s="570"/>
      <c r="GX50" s="570"/>
      <c r="GY50" s="570"/>
      <c r="GZ50" s="570"/>
      <c r="HA50" s="570"/>
      <c r="HB50" s="571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73"/>
        <v>0</v>
      </c>
      <c r="HN50" s="83">
        <f t="shared" si="85"/>
        <v>0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86"/>
        <v>#REF!</v>
      </c>
      <c r="HQ50" s="84"/>
      <c r="HR50" s="85">
        <f t="shared" si="87"/>
        <v>0</v>
      </c>
      <c r="HS50" s="85">
        <f t="shared" si="88"/>
        <v>0</v>
      </c>
      <c r="HT50" s="85">
        <f t="shared" si="89"/>
        <v>0</v>
      </c>
      <c r="HU50" s="85">
        <f t="shared" si="90"/>
        <v>0</v>
      </c>
      <c r="HV50" s="85">
        <f t="shared" si="91"/>
        <v>0</v>
      </c>
      <c r="HW50" s="85">
        <f t="shared" si="92"/>
        <v>0</v>
      </c>
      <c r="HX50" s="85">
        <f t="shared" si="80"/>
        <v>0</v>
      </c>
      <c r="HY50" s="85">
        <f t="shared" si="81"/>
        <v>0</v>
      </c>
      <c r="HZ50" s="85">
        <f t="shared" si="82"/>
        <v>0</v>
      </c>
      <c r="IA50" s="85">
        <f t="shared" si="83"/>
        <v>0</v>
      </c>
      <c r="IK50" s="98" t="e">
        <f t="shared" si="84"/>
        <v>#REF!</v>
      </c>
    </row>
    <row r="51" spans="1:245" s="32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6" t="s">
        <v>33</v>
      </c>
      <c r="K51" s="574"/>
      <c r="L51" s="575"/>
      <c r="M51" s="575"/>
      <c r="N51" s="575"/>
      <c r="O51" s="575"/>
      <c r="P51" s="575"/>
      <c r="Q51" s="575"/>
      <c r="R51" s="575"/>
      <c r="S51" s="575"/>
      <c r="T51" s="576"/>
      <c r="U51" s="574"/>
      <c r="V51" s="575"/>
      <c r="W51" s="575"/>
      <c r="X51" s="577"/>
      <c r="Y51" s="577"/>
      <c r="Z51" s="577"/>
      <c r="AA51" s="577"/>
      <c r="AB51" s="577"/>
      <c r="AC51" s="577"/>
      <c r="AD51" s="576"/>
      <c r="AE51" s="574"/>
      <c r="AF51" s="575"/>
      <c r="AG51" s="575"/>
      <c r="AH51" s="577"/>
      <c r="AI51" s="577"/>
      <c r="AJ51" s="577"/>
      <c r="AK51" s="577"/>
      <c r="AL51" s="577"/>
      <c r="AM51" s="577"/>
      <c r="AN51" s="576"/>
      <c r="AO51" s="574"/>
      <c r="AP51" s="575"/>
      <c r="AQ51" s="575"/>
      <c r="AR51" s="577"/>
      <c r="AS51" s="577"/>
      <c r="AT51" s="577"/>
      <c r="AU51" s="577"/>
      <c r="AV51" s="577"/>
      <c r="AW51" s="577"/>
      <c r="AX51" s="576"/>
      <c r="AY51" s="574"/>
      <c r="AZ51" s="575"/>
      <c r="BA51" s="575"/>
      <c r="BB51" s="577"/>
      <c r="BC51" s="577"/>
      <c r="BD51" s="577"/>
      <c r="BE51" s="577"/>
      <c r="BF51" s="577"/>
      <c r="BG51" s="577"/>
      <c r="BH51" s="576"/>
      <c r="BI51" s="574"/>
      <c r="BJ51" s="575"/>
      <c r="BK51" s="575"/>
      <c r="BL51" s="577"/>
      <c r="BM51" s="577"/>
      <c r="BN51" s="577"/>
      <c r="BO51" s="577"/>
      <c r="BP51" s="577"/>
      <c r="BQ51" s="577"/>
      <c r="BR51" s="576"/>
      <c r="BS51" s="574"/>
      <c r="BT51" s="575"/>
      <c r="BU51" s="575"/>
      <c r="BV51" s="577"/>
      <c r="BW51" s="577"/>
      <c r="BX51" s="577"/>
      <c r="BY51" s="577"/>
      <c r="BZ51" s="577"/>
      <c r="CA51" s="577"/>
      <c r="CB51" s="576"/>
      <c r="CC51" s="574"/>
      <c r="CD51" s="575"/>
      <c r="CE51" s="575"/>
      <c r="CF51" s="577"/>
      <c r="CG51" s="577"/>
      <c r="CH51" s="577"/>
      <c r="CI51" s="577"/>
      <c r="CJ51" s="577"/>
      <c r="CK51" s="577"/>
      <c r="CL51" s="576"/>
      <c r="CM51" s="574"/>
      <c r="CN51" s="575"/>
      <c r="CO51" s="575"/>
      <c r="CP51" s="577"/>
      <c r="CQ51" s="577"/>
      <c r="CR51" s="577"/>
      <c r="CS51" s="577"/>
      <c r="CT51" s="577"/>
      <c r="CU51" s="577"/>
      <c r="CV51" s="576"/>
      <c r="CW51" s="574"/>
      <c r="CX51" s="575"/>
      <c r="CY51" s="575"/>
      <c r="CZ51" s="577"/>
      <c r="DA51" s="577"/>
      <c r="DB51" s="577"/>
      <c r="DC51" s="577"/>
      <c r="DD51" s="577"/>
      <c r="DE51" s="577"/>
      <c r="DF51" s="576"/>
      <c r="DG51" s="574"/>
      <c r="DH51" s="575"/>
      <c r="DI51" s="575"/>
      <c r="DJ51" s="577"/>
      <c r="DK51" s="577"/>
      <c r="DL51" s="577"/>
      <c r="DM51" s="577"/>
      <c r="DN51" s="577"/>
      <c r="DO51" s="577"/>
      <c r="DP51" s="576"/>
      <c r="DQ51" s="574"/>
      <c r="DR51" s="575"/>
      <c r="DS51" s="575"/>
      <c r="DT51" s="577"/>
      <c r="DU51" s="577"/>
      <c r="DV51" s="577"/>
      <c r="DW51" s="577"/>
      <c r="DX51" s="577"/>
      <c r="DY51" s="577"/>
      <c r="DZ51" s="576"/>
      <c r="EA51" s="574"/>
      <c r="EB51" s="575"/>
      <c r="EC51" s="575"/>
      <c r="ED51" s="577"/>
      <c r="EE51" s="577"/>
      <c r="EF51" s="577"/>
      <c r="EG51" s="577"/>
      <c r="EH51" s="577"/>
      <c r="EI51" s="577"/>
      <c r="EJ51" s="576"/>
      <c r="EK51" s="574"/>
      <c r="EL51" s="575"/>
      <c r="EM51" s="575"/>
      <c r="EN51" s="577"/>
      <c r="EO51" s="577"/>
      <c r="EP51" s="577"/>
      <c r="EQ51" s="577"/>
      <c r="ER51" s="577"/>
      <c r="ES51" s="577"/>
      <c r="ET51" s="576"/>
      <c r="EU51" s="574"/>
      <c r="EV51" s="575"/>
      <c r="EW51" s="575"/>
      <c r="EX51" s="577"/>
      <c r="EY51" s="577"/>
      <c r="EZ51" s="577"/>
      <c r="FA51" s="577"/>
      <c r="FB51" s="577"/>
      <c r="FC51" s="577"/>
      <c r="FD51" s="576"/>
      <c r="FE51" s="574"/>
      <c r="FF51" s="575"/>
      <c r="FG51" s="575"/>
      <c r="FH51" s="577"/>
      <c r="FI51" s="577"/>
      <c r="FJ51" s="577"/>
      <c r="FK51" s="577"/>
      <c r="FL51" s="577"/>
      <c r="FM51" s="577"/>
      <c r="FN51" s="576"/>
      <c r="FO51" s="574"/>
      <c r="FP51" s="575"/>
      <c r="FQ51" s="575"/>
      <c r="FR51" s="577"/>
      <c r="FS51" s="577"/>
      <c r="FT51" s="577"/>
      <c r="FU51" s="577"/>
      <c r="FV51" s="577"/>
      <c r="FW51" s="577"/>
      <c r="FX51" s="576"/>
      <c r="FY51" s="574"/>
      <c r="FZ51" s="575"/>
      <c r="GA51" s="575"/>
      <c r="GB51" s="577"/>
      <c r="GC51" s="577"/>
      <c r="GD51" s="577"/>
      <c r="GE51" s="577"/>
      <c r="GF51" s="577"/>
      <c r="GG51" s="577"/>
      <c r="GH51" s="576"/>
      <c r="GI51" s="574"/>
      <c r="GJ51" s="575"/>
      <c r="GK51" s="575"/>
      <c r="GL51" s="577"/>
      <c r="GM51" s="577"/>
      <c r="GN51" s="577"/>
      <c r="GO51" s="577"/>
      <c r="GP51" s="577"/>
      <c r="GQ51" s="577"/>
      <c r="GR51" s="576"/>
      <c r="GS51" s="574"/>
      <c r="GT51" s="575"/>
      <c r="GU51" s="575"/>
      <c r="GV51" s="577"/>
      <c r="GW51" s="577"/>
      <c r="GX51" s="577"/>
      <c r="GY51" s="577"/>
      <c r="GZ51" s="577"/>
      <c r="HA51" s="577"/>
      <c r="HB51" s="576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73"/>
        <v>0</v>
      </c>
      <c r="HN51" s="283">
        <f t="shared" ref="HN51:HN82" si="93">+SUM(HM48:HM51)</f>
        <v>0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3" t="e">
        <f>+SUM(HO48:HO51)</f>
        <v>#REF!</v>
      </c>
      <c r="HQ51" s="84"/>
      <c r="HR51" s="284">
        <f t="shared" si="87"/>
        <v>0</v>
      </c>
      <c r="HS51" s="284">
        <f t="shared" si="88"/>
        <v>0</v>
      </c>
      <c r="HT51" s="284">
        <f t="shared" si="89"/>
        <v>0</v>
      </c>
      <c r="HU51" s="284">
        <f t="shared" si="90"/>
        <v>0</v>
      </c>
      <c r="HV51" s="284">
        <f t="shared" si="91"/>
        <v>0</v>
      </c>
      <c r="HW51" s="284">
        <f t="shared" si="92"/>
        <v>0</v>
      </c>
      <c r="HX51" s="284">
        <f t="shared" si="80"/>
        <v>0</v>
      </c>
      <c r="HY51" s="284">
        <f t="shared" si="81"/>
        <v>0</v>
      </c>
      <c r="HZ51" s="284">
        <f t="shared" si="82"/>
        <v>0</v>
      </c>
      <c r="IA51" s="284">
        <f t="shared" si="83"/>
        <v>0</v>
      </c>
      <c r="IK51" s="98" t="e">
        <f t="shared" si="84"/>
        <v>#REF!</v>
      </c>
    </row>
    <row r="52" spans="1:245" s="32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5" t="s">
        <v>34</v>
      </c>
      <c r="K52" s="578"/>
      <c r="L52" s="579"/>
      <c r="M52" s="579"/>
      <c r="N52" s="546"/>
      <c r="O52" s="546"/>
      <c r="P52" s="546"/>
      <c r="Q52" s="546"/>
      <c r="R52" s="546"/>
      <c r="S52" s="546"/>
      <c r="T52" s="547"/>
      <c r="U52" s="578"/>
      <c r="V52" s="579"/>
      <c r="W52" s="579"/>
      <c r="X52" s="546"/>
      <c r="Y52" s="546"/>
      <c r="Z52" s="546"/>
      <c r="AA52" s="546"/>
      <c r="AB52" s="546"/>
      <c r="AC52" s="546"/>
      <c r="AD52" s="547"/>
      <c r="AE52" s="578"/>
      <c r="AF52" s="579"/>
      <c r="AG52" s="580"/>
      <c r="AH52" s="579"/>
      <c r="AI52" s="546"/>
      <c r="AJ52" s="546"/>
      <c r="AK52" s="546"/>
      <c r="AL52" s="546"/>
      <c r="AM52" s="546"/>
      <c r="AN52" s="547"/>
      <c r="AO52" s="578"/>
      <c r="AP52" s="579"/>
      <c r="AQ52" s="579"/>
      <c r="AR52" s="546"/>
      <c r="AS52" s="546"/>
      <c r="AT52" s="546"/>
      <c r="AU52" s="546"/>
      <c r="AV52" s="546"/>
      <c r="AW52" s="546"/>
      <c r="AX52" s="547"/>
      <c r="AY52" s="578"/>
      <c r="AZ52" s="579"/>
      <c r="BA52" s="579"/>
      <c r="BB52" s="579"/>
      <c r="BC52" s="546"/>
      <c r="BD52" s="546"/>
      <c r="BE52" s="546"/>
      <c r="BF52" s="546"/>
      <c r="BG52" s="546"/>
      <c r="BH52" s="547"/>
      <c r="BI52" s="578"/>
      <c r="BJ52" s="579"/>
      <c r="BK52" s="579"/>
      <c r="BL52" s="546"/>
      <c r="BM52" s="546"/>
      <c r="BN52" s="546"/>
      <c r="BO52" s="546"/>
      <c r="BP52" s="546"/>
      <c r="BQ52" s="546"/>
      <c r="BR52" s="547"/>
      <c r="BS52" s="578"/>
      <c r="BT52" s="579"/>
      <c r="BU52" s="579"/>
      <c r="BV52" s="546"/>
      <c r="BW52" s="546"/>
      <c r="BX52" s="546"/>
      <c r="BY52" s="546"/>
      <c r="BZ52" s="546"/>
      <c r="CA52" s="546"/>
      <c r="CB52" s="547"/>
      <c r="CC52" s="578"/>
      <c r="CD52" s="579"/>
      <c r="CE52" s="579"/>
      <c r="CF52" s="546"/>
      <c r="CG52" s="546"/>
      <c r="CH52" s="546"/>
      <c r="CI52" s="546"/>
      <c r="CJ52" s="546"/>
      <c r="CK52" s="546"/>
      <c r="CL52" s="547"/>
      <c r="CM52" s="578"/>
      <c r="CN52" s="579"/>
      <c r="CO52" s="579"/>
      <c r="CP52" s="546"/>
      <c r="CQ52" s="546"/>
      <c r="CR52" s="546"/>
      <c r="CS52" s="546"/>
      <c r="CT52" s="546"/>
      <c r="CU52" s="546"/>
      <c r="CV52" s="547"/>
      <c r="CW52" s="578"/>
      <c r="CX52" s="579"/>
      <c r="CY52" s="579"/>
      <c r="CZ52" s="546"/>
      <c r="DA52" s="546"/>
      <c r="DB52" s="546"/>
      <c r="DC52" s="546"/>
      <c r="DD52" s="546"/>
      <c r="DE52" s="546"/>
      <c r="DF52" s="547"/>
      <c r="DG52" s="578"/>
      <c r="DH52" s="579"/>
      <c r="DI52" s="579"/>
      <c r="DJ52" s="546"/>
      <c r="DK52" s="546"/>
      <c r="DL52" s="546"/>
      <c r="DM52" s="546"/>
      <c r="DN52" s="546"/>
      <c r="DO52" s="546"/>
      <c r="DP52" s="547"/>
      <c r="DQ52" s="578"/>
      <c r="DR52" s="579"/>
      <c r="DS52" s="579"/>
      <c r="DT52" s="546"/>
      <c r="DU52" s="546"/>
      <c r="DV52" s="546"/>
      <c r="DW52" s="546"/>
      <c r="DX52" s="546"/>
      <c r="DY52" s="546"/>
      <c r="DZ52" s="547"/>
      <c r="EA52" s="578"/>
      <c r="EB52" s="579"/>
      <c r="EC52" s="579"/>
      <c r="ED52" s="546"/>
      <c r="EE52" s="546"/>
      <c r="EF52" s="546"/>
      <c r="EG52" s="546"/>
      <c r="EH52" s="546"/>
      <c r="EI52" s="546"/>
      <c r="EJ52" s="547"/>
      <c r="EK52" s="578"/>
      <c r="EL52" s="579"/>
      <c r="EM52" s="579"/>
      <c r="EN52" s="546"/>
      <c r="EO52" s="546"/>
      <c r="EP52" s="546"/>
      <c r="EQ52" s="546"/>
      <c r="ER52" s="546"/>
      <c r="ES52" s="546"/>
      <c r="ET52" s="547"/>
      <c r="EU52" s="578"/>
      <c r="EV52" s="579"/>
      <c r="EW52" s="579"/>
      <c r="EX52" s="546"/>
      <c r="EY52" s="546"/>
      <c r="EZ52" s="546"/>
      <c r="FA52" s="546"/>
      <c r="FB52" s="546"/>
      <c r="FC52" s="546"/>
      <c r="FD52" s="547"/>
      <c r="FE52" s="578"/>
      <c r="FF52" s="579"/>
      <c r="FG52" s="579"/>
      <c r="FH52" s="546"/>
      <c r="FI52" s="546"/>
      <c r="FJ52" s="546"/>
      <c r="FK52" s="546"/>
      <c r="FL52" s="546"/>
      <c r="FM52" s="546"/>
      <c r="FN52" s="547"/>
      <c r="FO52" s="578"/>
      <c r="FP52" s="579"/>
      <c r="FQ52" s="579"/>
      <c r="FR52" s="546"/>
      <c r="FS52" s="546"/>
      <c r="FT52" s="546"/>
      <c r="FU52" s="546"/>
      <c r="FV52" s="546"/>
      <c r="FW52" s="546"/>
      <c r="FX52" s="547"/>
      <c r="FY52" s="578"/>
      <c r="FZ52" s="579"/>
      <c r="GA52" s="579"/>
      <c r="GB52" s="546"/>
      <c r="GC52" s="546"/>
      <c r="GD52" s="546"/>
      <c r="GE52" s="546"/>
      <c r="GF52" s="546"/>
      <c r="GG52" s="546"/>
      <c r="GH52" s="547"/>
      <c r="GI52" s="578"/>
      <c r="GJ52" s="579"/>
      <c r="GK52" s="579"/>
      <c r="GL52" s="546"/>
      <c r="GM52" s="546"/>
      <c r="GN52" s="546"/>
      <c r="GO52" s="546"/>
      <c r="GP52" s="546"/>
      <c r="GQ52" s="546"/>
      <c r="GR52" s="547"/>
      <c r="GS52" s="578"/>
      <c r="GT52" s="579"/>
      <c r="GU52" s="579"/>
      <c r="GV52" s="546"/>
      <c r="GW52" s="546"/>
      <c r="GX52" s="546"/>
      <c r="GY52" s="546"/>
      <c r="GZ52" s="546"/>
      <c r="HA52" s="546"/>
      <c r="HB52" s="547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73"/>
        <v>0</v>
      </c>
      <c r="HN52" s="281">
        <f t="shared" si="93"/>
        <v>0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1" t="e">
        <f t="shared" si="86"/>
        <v>#REF!</v>
      </c>
      <c r="HQ52" s="84"/>
      <c r="HR52" s="282">
        <f t="shared" si="87"/>
        <v>0</v>
      </c>
      <c r="HS52" s="282">
        <f t="shared" si="88"/>
        <v>0</v>
      </c>
      <c r="HT52" s="282">
        <f t="shared" si="89"/>
        <v>0</v>
      </c>
      <c r="HU52" s="282">
        <f t="shared" si="90"/>
        <v>0</v>
      </c>
      <c r="HV52" s="282">
        <f t="shared" si="91"/>
        <v>0</v>
      </c>
      <c r="HW52" s="282">
        <f t="shared" si="92"/>
        <v>0</v>
      </c>
      <c r="HX52" s="282">
        <f t="shared" si="80"/>
        <v>0</v>
      </c>
      <c r="HY52" s="282">
        <f t="shared" si="81"/>
        <v>0</v>
      </c>
      <c r="HZ52" s="282">
        <f t="shared" si="82"/>
        <v>0</v>
      </c>
      <c r="IA52" s="282">
        <f t="shared" si="83"/>
        <v>0</v>
      </c>
      <c r="IK52" s="98" t="e">
        <f t="shared" si="84"/>
        <v>#REF!</v>
      </c>
    </row>
    <row r="53" spans="1:245" s="32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551"/>
      <c r="L53" s="552"/>
      <c r="M53" s="552"/>
      <c r="N53" s="549"/>
      <c r="O53" s="549"/>
      <c r="P53" s="549"/>
      <c r="Q53" s="549"/>
      <c r="R53" s="549"/>
      <c r="S53" s="549"/>
      <c r="T53" s="550"/>
      <c r="U53" s="551"/>
      <c r="V53" s="552"/>
      <c r="W53" s="552"/>
      <c r="X53" s="549"/>
      <c r="Y53" s="549"/>
      <c r="Z53" s="549"/>
      <c r="AA53" s="549"/>
      <c r="AB53" s="549"/>
      <c r="AC53" s="549"/>
      <c r="AD53" s="550"/>
      <c r="AE53" s="551"/>
      <c r="AF53" s="552"/>
      <c r="AG53" s="581"/>
      <c r="AH53" s="552"/>
      <c r="AI53" s="549"/>
      <c r="AJ53" s="549"/>
      <c r="AK53" s="549"/>
      <c r="AL53" s="549"/>
      <c r="AM53" s="549"/>
      <c r="AN53" s="550"/>
      <c r="AO53" s="551"/>
      <c r="AP53" s="552"/>
      <c r="AQ53" s="552"/>
      <c r="AR53" s="549"/>
      <c r="AS53" s="549"/>
      <c r="AT53" s="549"/>
      <c r="AU53" s="549"/>
      <c r="AV53" s="549"/>
      <c r="AW53" s="549"/>
      <c r="AX53" s="550"/>
      <c r="AY53" s="551"/>
      <c r="AZ53" s="552"/>
      <c r="BA53" s="552"/>
      <c r="BB53" s="552"/>
      <c r="BC53" s="549"/>
      <c r="BD53" s="549"/>
      <c r="BE53" s="549"/>
      <c r="BF53" s="549"/>
      <c r="BG53" s="549"/>
      <c r="BH53" s="550"/>
      <c r="BI53" s="551"/>
      <c r="BJ53" s="552"/>
      <c r="BK53" s="552"/>
      <c r="BL53" s="549"/>
      <c r="BM53" s="549"/>
      <c r="BN53" s="549"/>
      <c r="BO53" s="549"/>
      <c r="BP53" s="549"/>
      <c r="BQ53" s="549"/>
      <c r="BR53" s="550"/>
      <c r="BS53" s="551"/>
      <c r="BT53" s="552"/>
      <c r="BU53" s="552"/>
      <c r="BV53" s="549"/>
      <c r="BW53" s="549"/>
      <c r="BX53" s="549"/>
      <c r="BY53" s="549"/>
      <c r="BZ53" s="549"/>
      <c r="CA53" s="549"/>
      <c r="CB53" s="550"/>
      <c r="CC53" s="551"/>
      <c r="CD53" s="552"/>
      <c r="CE53" s="552"/>
      <c r="CF53" s="549"/>
      <c r="CG53" s="549"/>
      <c r="CH53" s="549"/>
      <c r="CI53" s="549"/>
      <c r="CJ53" s="549"/>
      <c r="CK53" s="549"/>
      <c r="CL53" s="550"/>
      <c r="CM53" s="551"/>
      <c r="CN53" s="552"/>
      <c r="CO53" s="552"/>
      <c r="CP53" s="549"/>
      <c r="CQ53" s="549"/>
      <c r="CR53" s="549"/>
      <c r="CS53" s="549"/>
      <c r="CT53" s="549"/>
      <c r="CU53" s="549"/>
      <c r="CV53" s="550"/>
      <c r="CW53" s="551"/>
      <c r="CX53" s="552"/>
      <c r="CY53" s="552"/>
      <c r="CZ53" s="549"/>
      <c r="DA53" s="549"/>
      <c r="DB53" s="549"/>
      <c r="DC53" s="549"/>
      <c r="DD53" s="549"/>
      <c r="DE53" s="549"/>
      <c r="DF53" s="550"/>
      <c r="DG53" s="551"/>
      <c r="DH53" s="552"/>
      <c r="DI53" s="552"/>
      <c r="DJ53" s="549"/>
      <c r="DK53" s="549"/>
      <c r="DL53" s="549"/>
      <c r="DM53" s="549"/>
      <c r="DN53" s="549"/>
      <c r="DO53" s="549"/>
      <c r="DP53" s="550"/>
      <c r="DQ53" s="551"/>
      <c r="DR53" s="552"/>
      <c r="DS53" s="552"/>
      <c r="DT53" s="549"/>
      <c r="DU53" s="549"/>
      <c r="DV53" s="549"/>
      <c r="DW53" s="549"/>
      <c r="DX53" s="549"/>
      <c r="DY53" s="549"/>
      <c r="DZ53" s="550"/>
      <c r="EA53" s="551"/>
      <c r="EB53" s="552"/>
      <c r="EC53" s="552"/>
      <c r="ED53" s="549"/>
      <c r="EE53" s="549"/>
      <c r="EF53" s="549"/>
      <c r="EG53" s="549"/>
      <c r="EH53" s="549"/>
      <c r="EI53" s="549"/>
      <c r="EJ53" s="550"/>
      <c r="EK53" s="551"/>
      <c r="EL53" s="552"/>
      <c r="EM53" s="552"/>
      <c r="EN53" s="549"/>
      <c r="EO53" s="549"/>
      <c r="EP53" s="549"/>
      <c r="EQ53" s="549"/>
      <c r="ER53" s="549"/>
      <c r="ES53" s="549"/>
      <c r="ET53" s="550"/>
      <c r="EU53" s="551"/>
      <c r="EV53" s="552"/>
      <c r="EW53" s="552"/>
      <c r="EX53" s="549"/>
      <c r="EY53" s="549"/>
      <c r="EZ53" s="549"/>
      <c r="FA53" s="549"/>
      <c r="FB53" s="549"/>
      <c r="FC53" s="549"/>
      <c r="FD53" s="550"/>
      <c r="FE53" s="551"/>
      <c r="FF53" s="552"/>
      <c r="FG53" s="552"/>
      <c r="FH53" s="549"/>
      <c r="FI53" s="549"/>
      <c r="FJ53" s="549"/>
      <c r="FK53" s="549"/>
      <c r="FL53" s="549"/>
      <c r="FM53" s="549"/>
      <c r="FN53" s="550"/>
      <c r="FO53" s="551"/>
      <c r="FP53" s="552"/>
      <c r="FQ53" s="552"/>
      <c r="FR53" s="549"/>
      <c r="FS53" s="549"/>
      <c r="FT53" s="549"/>
      <c r="FU53" s="549"/>
      <c r="FV53" s="549"/>
      <c r="FW53" s="549"/>
      <c r="FX53" s="550"/>
      <c r="FY53" s="551"/>
      <c r="FZ53" s="552"/>
      <c r="GA53" s="552"/>
      <c r="GB53" s="549"/>
      <c r="GC53" s="549"/>
      <c r="GD53" s="549"/>
      <c r="GE53" s="549"/>
      <c r="GF53" s="549"/>
      <c r="GG53" s="549"/>
      <c r="GH53" s="550"/>
      <c r="GI53" s="551"/>
      <c r="GJ53" s="552"/>
      <c r="GK53" s="552"/>
      <c r="GL53" s="549"/>
      <c r="GM53" s="549"/>
      <c r="GN53" s="549"/>
      <c r="GO53" s="549"/>
      <c r="GP53" s="549"/>
      <c r="GQ53" s="549"/>
      <c r="GR53" s="550"/>
      <c r="GS53" s="551"/>
      <c r="GT53" s="552"/>
      <c r="GU53" s="552"/>
      <c r="GV53" s="549"/>
      <c r="GW53" s="549"/>
      <c r="GX53" s="549"/>
      <c r="GY53" s="549"/>
      <c r="GZ53" s="549"/>
      <c r="HA53" s="549"/>
      <c r="HB53" s="550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73"/>
        <v>0</v>
      </c>
      <c r="HN53" s="83">
        <f t="shared" si="93"/>
        <v>0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86"/>
        <v>#REF!</v>
      </c>
      <c r="HQ53" s="84"/>
      <c r="HR53" s="85">
        <f t="shared" si="87"/>
        <v>0</v>
      </c>
      <c r="HS53" s="85">
        <f t="shared" si="88"/>
        <v>0</v>
      </c>
      <c r="HT53" s="85">
        <f t="shared" si="89"/>
        <v>0</v>
      </c>
      <c r="HU53" s="85">
        <f t="shared" si="90"/>
        <v>0</v>
      </c>
      <c r="HV53" s="85">
        <f t="shared" si="91"/>
        <v>0</v>
      </c>
      <c r="HW53" s="85">
        <f t="shared" si="92"/>
        <v>0</v>
      </c>
      <c r="HX53" s="85">
        <f t="shared" si="80"/>
        <v>0</v>
      </c>
      <c r="HY53" s="85">
        <f t="shared" si="81"/>
        <v>0</v>
      </c>
      <c r="HZ53" s="85">
        <f t="shared" si="82"/>
        <v>0</v>
      </c>
      <c r="IA53" s="85">
        <f t="shared" si="83"/>
        <v>0</v>
      </c>
      <c r="IK53" s="98" t="e">
        <f t="shared" si="84"/>
        <v>#REF!</v>
      </c>
    </row>
    <row r="54" spans="1:245" s="32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551"/>
      <c r="L54" s="552"/>
      <c r="M54" s="552"/>
      <c r="N54" s="549"/>
      <c r="O54" s="549"/>
      <c r="P54" s="549"/>
      <c r="Q54" s="549"/>
      <c r="R54" s="549"/>
      <c r="S54" s="549"/>
      <c r="T54" s="550"/>
      <c r="U54" s="551"/>
      <c r="V54" s="552"/>
      <c r="W54" s="552"/>
      <c r="X54" s="549"/>
      <c r="Y54" s="549"/>
      <c r="Z54" s="549"/>
      <c r="AA54" s="549"/>
      <c r="AB54" s="549"/>
      <c r="AC54" s="549"/>
      <c r="AD54" s="550"/>
      <c r="AE54" s="551"/>
      <c r="AF54" s="552"/>
      <c r="AG54" s="581"/>
      <c r="AH54" s="552"/>
      <c r="AI54" s="549"/>
      <c r="AJ54" s="549"/>
      <c r="AK54" s="549"/>
      <c r="AL54" s="549"/>
      <c r="AM54" s="549"/>
      <c r="AN54" s="550"/>
      <c r="AO54" s="551"/>
      <c r="AP54" s="552"/>
      <c r="AQ54" s="552"/>
      <c r="AR54" s="549"/>
      <c r="AS54" s="549"/>
      <c r="AT54" s="549"/>
      <c r="AU54" s="549"/>
      <c r="AV54" s="549"/>
      <c r="AW54" s="549"/>
      <c r="AX54" s="550"/>
      <c r="AY54" s="551"/>
      <c r="AZ54" s="552"/>
      <c r="BA54" s="552"/>
      <c r="BB54" s="552"/>
      <c r="BC54" s="549"/>
      <c r="BD54" s="549"/>
      <c r="BE54" s="549"/>
      <c r="BF54" s="549"/>
      <c r="BG54" s="549"/>
      <c r="BH54" s="550"/>
      <c r="BI54" s="551"/>
      <c r="BJ54" s="552"/>
      <c r="BK54" s="552"/>
      <c r="BL54" s="549"/>
      <c r="BM54" s="549"/>
      <c r="BN54" s="549"/>
      <c r="BO54" s="549"/>
      <c r="BP54" s="549"/>
      <c r="BQ54" s="549"/>
      <c r="BR54" s="550"/>
      <c r="BS54" s="551"/>
      <c r="BT54" s="552"/>
      <c r="BU54" s="552"/>
      <c r="BV54" s="549"/>
      <c r="BW54" s="549"/>
      <c r="BX54" s="549"/>
      <c r="BY54" s="549"/>
      <c r="BZ54" s="549"/>
      <c r="CA54" s="549"/>
      <c r="CB54" s="550"/>
      <c r="CC54" s="551"/>
      <c r="CD54" s="552"/>
      <c r="CE54" s="552"/>
      <c r="CF54" s="549"/>
      <c r="CG54" s="549"/>
      <c r="CH54" s="549"/>
      <c r="CI54" s="549"/>
      <c r="CJ54" s="549"/>
      <c r="CK54" s="549"/>
      <c r="CL54" s="550"/>
      <c r="CM54" s="551"/>
      <c r="CN54" s="552"/>
      <c r="CO54" s="552"/>
      <c r="CP54" s="549"/>
      <c r="CQ54" s="549"/>
      <c r="CR54" s="549"/>
      <c r="CS54" s="549"/>
      <c r="CT54" s="549"/>
      <c r="CU54" s="549"/>
      <c r="CV54" s="550"/>
      <c r="CW54" s="551"/>
      <c r="CX54" s="552"/>
      <c r="CY54" s="552"/>
      <c r="CZ54" s="549"/>
      <c r="DA54" s="549"/>
      <c r="DB54" s="549"/>
      <c r="DC54" s="549"/>
      <c r="DD54" s="549"/>
      <c r="DE54" s="549"/>
      <c r="DF54" s="550"/>
      <c r="DG54" s="551"/>
      <c r="DH54" s="552"/>
      <c r="DI54" s="552"/>
      <c r="DJ54" s="549"/>
      <c r="DK54" s="549"/>
      <c r="DL54" s="549"/>
      <c r="DM54" s="549"/>
      <c r="DN54" s="549"/>
      <c r="DO54" s="549"/>
      <c r="DP54" s="550"/>
      <c r="DQ54" s="551"/>
      <c r="DR54" s="552"/>
      <c r="DS54" s="552"/>
      <c r="DT54" s="549"/>
      <c r="DU54" s="549"/>
      <c r="DV54" s="549"/>
      <c r="DW54" s="549"/>
      <c r="DX54" s="549"/>
      <c r="DY54" s="549"/>
      <c r="DZ54" s="550"/>
      <c r="EA54" s="551"/>
      <c r="EB54" s="552"/>
      <c r="EC54" s="552"/>
      <c r="ED54" s="549"/>
      <c r="EE54" s="549"/>
      <c r="EF54" s="549"/>
      <c r="EG54" s="549"/>
      <c r="EH54" s="549"/>
      <c r="EI54" s="549"/>
      <c r="EJ54" s="550"/>
      <c r="EK54" s="551"/>
      <c r="EL54" s="552"/>
      <c r="EM54" s="552"/>
      <c r="EN54" s="549"/>
      <c r="EO54" s="549"/>
      <c r="EP54" s="549"/>
      <c r="EQ54" s="549"/>
      <c r="ER54" s="549"/>
      <c r="ES54" s="549"/>
      <c r="ET54" s="550"/>
      <c r="EU54" s="551"/>
      <c r="EV54" s="552"/>
      <c r="EW54" s="552"/>
      <c r="EX54" s="549"/>
      <c r="EY54" s="549"/>
      <c r="EZ54" s="549"/>
      <c r="FA54" s="549"/>
      <c r="FB54" s="549"/>
      <c r="FC54" s="549"/>
      <c r="FD54" s="550"/>
      <c r="FE54" s="551"/>
      <c r="FF54" s="552"/>
      <c r="FG54" s="552"/>
      <c r="FH54" s="549"/>
      <c r="FI54" s="549"/>
      <c r="FJ54" s="549"/>
      <c r="FK54" s="549"/>
      <c r="FL54" s="549"/>
      <c r="FM54" s="549"/>
      <c r="FN54" s="550"/>
      <c r="FO54" s="551"/>
      <c r="FP54" s="552"/>
      <c r="FQ54" s="552"/>
      <c r="FR54" s="549"/>
      <c r="FS54" s="549"/>
      <c r="FT54" s="549"/>
      <c r="FU54" s="549"/>
      <c r="FV54" s="549"/>
      <c r="FW54" s="549"/>
      <c r="FX54" s="550"/>
      <c r="FY54" s="551"/>
      <c r="FZ54" s="552"/>
      <c r="GA54" s="552"/>
      <c r="GB54" s="549"/>
      <c r="GC54" s="549"/>
      <c r="GD54" s="549"/>
      <c r="GE54" s="549"/>
      <c r="GF54" s="549"/>
      <c r="GG54" s="549"/>
      <c r="GH54" s="550"/>
      <c r="GI54" s="551"/>
      <c r="GJ54" s="552"/>
      <c r="GK54" s="552"/>
      <c r="GL54" s="549"/>
      <c r="GM54" s="549"/>
      <c r="GN54" s="549"/>
      <c r="GO54" s="549"/>
      <c r="GP54" s="549"/>
      <c r="GQ54" s="549"/>
      <c r="GR54" s="550"/>
      <c r="GS54" s="551"/>
      <c r="GT54" s="552"/>
      <c r="GU54" s="552"/>
      <c r="GV54" s="549"/>
      <c r="GW54" s="549"/>
      <c r="GX54" s="549"/>
      <c r="GY54" s="549"/>
      <c r="GZ54" s="549"/>
      <c r="HA54" s="549"/>
      <c r="HB54" s="550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73"/>
        <v>0</v>
      </c>
      <c r="HN54" s="83">
        <f t="shared" si="93"/>
        <v>0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86"/>
        <v>#REF!</v>
      </c>
      <c r="HQ54" s="84"/>
      <c r="HR54" s="85">
        <f t="shared" si="87"/>
        <v>0</v>
      </c>
      <c r="HS54" s="85">
        <f t="shared" si="88"/>
        <v>0</v>
      </c>
      <c r="HT54" s="85">
        <f t="shared" si="89"/>
        <v>0</v>
      </c>
      <c r="HU54" s="85">
        <f t="shared" si="90"/>
        <v>0</v>
      </c>
      <c r="HV54" s="85">
        <f t="shared" si="91"/>
        <v>0</v>
      </c>
      <c r="HW54" s="85">
        <f t="shared" si="92"/>
        <v>0</v>
      </c>
      <c r="HX54" s="85">
        <f t="shared" si="80"/>
        <v>0</v>
      </c>
      <c r="HY54" s="85">
        <f t="shared" si="81"/>
        <v>0</v>
      </c>
      <c r="HZ54" s="85">
        <f t="shared" si="82"/>
        <v>0</v>
      </c>
      <c r="IA54" s="85">
        <f t="shared" si="83"/>
        <v>0</v>
      </c>
      <c r="IK54" s="98" t="e">
        <f t="shared" si="84"/>
        <v>#REF!</v>
      </c>
    </row>
    <row r="55" spans="1:245" s="32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6" t="s">
        <v>37</v>
      </c>
      <c r="K55" s="553"/>
      <c r="L55" s="554"/>
      <c r="M55" s="554"/>
      <c r="N55" s="556"/>
      <c r="O55" s="556"/>
      <c r="P55" s="556"/>
      <c r="Q55" s="556"/>
      <c r="R55" s="556"/>
      <c r="S55" s="556"/>
      <c r="T55" s="555"/>
      <c r="U55" s="553"/>
      <c r="V55" s="554"/>
      <c r="W55" s="554"/>
      <c r="X55" s="556"/>
      <c r="Y55" s="556"/>
      <c r="Z55" s="556"/>
      <c r="AA55" s="556"/>
      <c r="AB55" s="556"/>
      <c r="AC55" s="556"/>
      <c r="AD55" s="555"/>
      <c r="AE55" s="553"/>
      <c r="AF55" s="554"/>
      <c r="AG55" s="582"/>
      <c r="AH55" s="554"/>
      <c r="AI55" s="556"/>
      <c r="AJ55" s="556"/>
      <c r="AK55" s="556"/>
      <c r="AL55" s="556"/>
      <c r="AM55" s="556"/>
      <c r="AN55" s="555"/>
      <c r="AO55" s="553"/>
      <c r="AP55" s="554"/>
      <c r="AQ55" s="554"/>
      <c r="AR55" s="556"/>
      <c r="AS55" s="556"/>
      <c r="AT55" s="556"/>
      <c r="AU55" s="556"/>
      <c r="AV55" s="556"/>
      <c r="AW55" s="556"/>
      <c r="AX55" s="555"/>
      <c r="AY55" s="553"/>
      <c r="AZ55" s="554"/>
      <c r="BA55" s="554"/>
      <c r="BB55" s="554"/>
      <c r="BC55" s="556"/>
      <c r="BD55" s="556"/>
      <c r="BE55" s="556"/>
      <c r="BF55" s="556"/>
      <c r="BG55" s="556"/>
      <c r="BH55" s="555"/>
      <c r="BI55" s="553"/>
      <c r="BJ55" s="554"/>
      <c r="BK55" s="554"/>
      <c r="BL55" s="556"/>
      <c r="BM55" s="556"/>
      <c r="BN55" s="556"/>
      <c r="BO55" s="556"/>
      <c r="BP55" s="556"/>
      <c r="BQ55" s="556"/>
      <c r="BR55" s="555"/>
      <c r="BS55" s="553"/>
      <c r="BT55" s="554"/>
      <c r="BU55" s="554"/>
      <c r="BV55" s="556"/>
      <c r="BW55" s="556"/>
      <c r="BX55" s="556"/>
      <c r="BY55" s="556"/>
      <c r="BZ55" s="556"/>
      <c r="CA55" s="556"/>
      <c r="CB55" s="555"/>
      <c r="CC55" s="553"/>
      <c r="CD55" s="554"/>
      <c r="CE55" s="554"/>
      <c r="CF55" s="556"/>
      <c r="CG55" s="556"/>
      <c r="CH55" s="556"/>
      <c r="CI55" s="556"/>
      <c r="CJ55" s="556"/>
      <c r="CK55" s="556"/>
      <c r="CL55" s="555"/>
      <c r="CM55" s="553"/>
      <c r="CN55" s="554"/>
      <c r="CO55" s="554"/>
      <c r="CP55" s="556"/>
      <c r="CQ55" s="556"/>
      <c r="CR55" s="556"/>
      <c r="CS55" s="556"/>
      <c r="CT55" s="556"/>
      <c r="CU55" s="556"/>
      <c r="CV55" s="555"/>
      <c r="CW55" s="553"/>
      <c r="CX55" s="554"/>
      <c r="CY55" s="554"/>
      <c r="CZ55" s="556"/>
      <c r="DA55" s="556"/>
      <c r="DB55" s="556"/>
      <c r="DC55" s="556"/>
      <c r="DD55" s="556"/>
      <c r="DE55" s="556"/>
      <c r="DF55" s="555"/>
      <c r="DG55" s="553"/>
      <c r="DH55" s="554"/>
      <c r="DI55" s="554"/>
      <c r="DJ55" s="556"/>
      <c r="DK55" s="556"/>
      <c r="DL55" s="556"/>
      <c r="DM55" s="556"/>
      <c r="DN55" s="556"/>
      <c r="DO55" s="556"/>
      <c r="DP55" s="555"/>
      <c r="DQ55" s="553"/>
      <c r="DR55" s="554"/>
      <c r="DS55" s="554"/>
      <c r="DT55" s="556"/>
      <c r="DU55" s="556"/>
      <c r="DV55" s="556"/>
      <c r="DW55" s="556"/>
      <c r="DX55" s="556"/>
      <c r="DY55" s="556"/>
      <c r="DZ55" s="555"/>
      <c r="EA55" s="553"/>
      <c r="EB55" s="554"/>
      <c r="EC55" s="554"/>
      <c r="ED55" s="556"/>
      <c r="EE55" s="556"/>
      <c r="EF55" s="556"/>
      <c r="EG55" s="556"/>
      <c r="EH55" s="556"/>
      <c r="EI55" s="556"/>
      <c r="EJ55" s="555"/>
      <c r="EK55" s="553"/>
      <c r="EL55" s="554"/>
      <c r="EM55" s="554"/>
      <c r="EN55" s="556"/>
      <c r="EO55" s="556"/>
      <c r="EP55" s="556"/>
      <c r="EQ55" s="556"/>
      <c r="ER55" s="556"/>
      <c r="ES55" s="556"/>
      <c r="ET55" s="555"/>
      <c r="EU55" s="553"/>
      <c r="EV55" s="554"/>
      <c r="EW55" s="554"/>
      <c r="EX55" s="556"/>
      <c r="EY55" s="556"/>
      <c r="EZ55" s="556"/>
      <c r="FA55" s="556"/>
      <c r="FB55" s="556"/>
      <c r="FC55" s="556"/>
      <c r="FD55" s="555"/>
      <c r="FE55" s="553"/>
      <c r="FF55" s="554"/>
      <c r="FG55" s="554"/>
      <c r="FH55" s="556"/>
      <c r="FI55" s="556"/>
      <c r="FJ55" s="556"/>
      <c r="FK55" s="556"/>
      <c r="FL55" s="556"/>
      <c r="FM55" s="556"/>
      <c r="FN55" s="555"/>
      <c r="FO55" s="553"/>
      <c r="FP55" s="554"/>
      <c r="FQ55" s="554"/>
      <c r="FR55" s="556"/>
      <c r="FS55" s="556"/>
      <c r="FT55" s="556"/>
      <c r="FU55" s="556"/>
      <c r="FV55" s="556"/>
      <c r="FW55" s="556"/>
      <c r="FX55" s="555"/>
      <c r="FY55" s="553"/>
      <c r="FZ55" s="554"/>
      <c r="GA55" s="554"/>
      <c r="GB55" s="556"/>
      <c r="GC55" s="556"/>
      <c r="GD55" s="556"/>
      <c r="GE55" s="556"/>
      <c r="GF55" s="556"/>
      <c r="GG55" s="556"/>
      <c r="GH55" s="555"/>
      <c r="GI55" s="553"/>
      <c r="GJ55" s="554"/>
      <c r="GK55" s="554"/>
      <c r="GL55" s="556"/>
      <c r="GM55" s="556"/>
      <c r="GN55" s="556"/>
      <c r="GO55" s="556"/>
      <c r="GP55" s="556"/>
      <c r="GQ55" s="556"/>
      <c r="GR55" s="555"/>
      <c r="GS55" s="553"/>
      <c r="GT55" s="554"/>
      <c r="GU55" s="554"/>
      <c r="GV55" s="556"/>
      <c r="GW55" s="556"/>
      <c r="GX55" s="556"/>
      <c r="GY55" s="556"/>
      <c r="GZ55" s="556"/>
      <c r="HA55" s="556"/>
      <c r="HB55" s="555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73"/>
        <v>0</v>
      </c>
      <c r="HN55" s="283">
        <f t="shared" si="93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3" t="e">
        <f t="shared" si="86"/>
        <v>#REF!</v>
      </c>
      <c r="HQ55" s="84"/>
      <c r="HR55" s="284">
        <f t="shared" si="87"/>
        <v>0</v>
      </c>
      <c r="HS55" s="284">
        <f t="shared" si="88"/>
        <v>0</v>
      </c>
      <c r="HT55" s="284">
        <f t="shared" si="89"/>
        <v>0</v>
      </c>
      <c r="HU55" s="284">
        <f t="shared" si="90"/>
        <v>0</v>
      </c>
      <c r="HV55" s="284">
        <f t="shared" si="91"/>
        <v>0</v>
      </c>
      <c r="HW55" s="284">
        <f t="shared" si="92"/>
        <v>0</v>
      </c>
      <c r="HX55" s="284">
        <f t="shared" si="80"/>
        <v>0</v>
      </c>
      <c r="HY55" s="284">
        <f t="shared" si="81"/>
        <v>0</v>
      </c>
      <c r="HZ55" s="284">
        <f t="shared" si="82"/>
        <v>0</v>
      </c>
      <c r="IA55" s="284">
        <f t="shared" si="83"/>
        <v>0</v>
      </c>
      <c r="IK55" s="98" t="e">
        <f t="shared" si="84"/>
        <v>#REF!</v>
      </c>
    </row>
    <row r="56" spans="1:245" s="32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5" t="s">
        <v>38</v>
      </c>
      <c r="K56" s="583"/>
      <c r="L56" s="584"/>
      <c r="M56" s="585"/>
      <c r="N56" s="537"/>
      <c r="O56" s="537"/>
      <c r="P56" s="537"/>
      <c r="Q56" s="537"/>
      <c r="R56" s="537"/>
      <c r="S56" s="537"/>
      <c r="T56" s="538"/>
      <c r="U56" s="583"/>
      <c r="V56" s="585"/>
      <c r="W56" s="585"/>
      <c r="X56" s="537"/>
      <c r="Y56" s="537"/>
      <c r="Z56" s="537"/>
      <c r="AA56" s="537"/>
      <c r="AB56" s="537"/>
      <c r="AC56" s="537"/>
      <c r="AD56" s="538"/>
      <c r="AE56" s="583"/>
      <c r="AF56" s="585"/>
      <c r="AG56" s="584"/>
      <c r="AH56" s="585"/>
      <c r="AI56" s="537"/>
      <c r="AJ56" s="537"/>
      <c r="AK56" s="537"/>
      <c r="AL56" s="537"/>
      <c r="AM56" s="537"/>
      <c r="AN56" s="538"/>
      <c r="AO56" s="583"/>
      <c r="AP56" s="585"/>
      <c r="AQ56" s="585"/>
      <c r="AR56" s="537"/>
      <c r="AS56" s="537"/>
      <c r="AT56" s="537"/>
      <c r="AU56" s="537"/>
      <c r="AV56" s="537"/>
      <c r="AW56" s="537"/>
      <c r="AX56" s="538"/>
      <c r="AY56" s="583"/>
      <c r="AZ56" s="585"/>
      <c r="BA56" s="585"/>
      <c r="BB56" s="585"/>
      <c r="BC56" s="537"/>
      <c r="BD56" s="537"/>
      <c r="BE56" s="537"/>
      <c r="BF56" s="537"/>
      <c r="BG56" s="537"/>
      <c r="BH56" s="538"/>
      <c r="BI56" s="583"/>
      <c r="BJ56" s="585"/>
      <c r="BK56" s="585"/>
      <c r="BL56" s="537"/>
      <c r="BM56" s="537"/>
      <c r="BN56" s="537"/>
      <c r="BO56" s="537"/>
      <c r="BP56" s="537"/>
      <c r="BQ56" s="537"/>
      <c r="BR56" s="538"/>
      <c r="BS56" s="583"/>
      <c r="BT56" s="585"/>
      <c r="BU56" s="585"/>
      <c r="BV56" s="537"/>
      <c r="BW56" s="537"/>
      <c r="BX56" s="537"/>
      <c r="BY56" s="537"/>
      <c r="BZ56" s="537"/>
      <c r="CA56" s="537"/>
      <c r="CB56" s="538"/>
      <c r="CC56" s="583"/>
      <c r="CD56" s="585"/>
      <c r="CE56" s="585"/>
      <c r="CF56" s="537"/>
      <c r="CG56" s="537"/>
      <c r="CH56" s="537"/>
      <c r="CI56" s="537"/>
      <c r="CJ56" s="537"/>
      <c r="CK56" s="537"/>
      <c r="CL56" s="538"/>
      <c r="CM56" s="583"/>
      <c r="CN56" s="585"/>
      <c r="CO56" s="585"/>
      <c r="CP56" s="537"/>
      <c r="CQ56" s="537"/>
      <c r="CR56" s="537"/>
      <c r="CS56" s="537"/>
      <c r="CT56" s="537"/>
      <c r="CU56" s="537"/>
      <c r="CV56" s="538"/>
      <c r="CW56" s="583"/>
      <c r="CX56" s="585"/>
      <c r="CY56" s="585"/>
      <c r="CZ56" s="537"/>
      <c r="DA56" s="537"/>
      <c r="DB56" s="537"/>
      <c r="DC56" s="537"/>
      <c r="DD56" s="537"/>
      <c r="DE56" s="537"/>
      <c r="DF56" s="538"/>
      <c r="DG56" s="583"/>
      <c r="DH56" s="585"/>
      <c r="DI56" s="585"/>
      <c r="DJ56" s="537"/>
      <c r="DK56" s="537"/>
      <c r="DL56" s="537"/>
      <c r="DM56" s="537"/>
      <c r="DN56" s="537"/>
      <c r="DO56" s="537"/>
      <c r="DP56" s="538"/>
      <c r="DQ56" s="583"/>
      <c r="DR56" s="585"/>
      <c r="DS56" s="585"/>
      <c r="DT56" s="537"/>
      <c r="DU56" s="537"/>
      <c r="DV56" s="537"/>
      <c r="DW56" s="537"/>
      <c r="DX56" s="537"/>
      <c r="DY56" s="537"/>
      <c r="DZ56" s="538"/>
      <c r="EA56" s="583"/>
      <c r="EB56" s="585"/>
      <c r="EC56" s="585"/>
      <c r="ED56" s="537"/>
      <c r="EE56" s="537"/>
      <c r="EF56" s="537"/>
      <c r="EG56" s="537"/>
      <c r="EH56" s="537"/>
      <c r="EI56" s="537"/>
      <c r="EJ56" s="538"/>
      <c r="EK56" s="583"/>
      <c r="EL56" s="585"/>
      <c r="EM56" s="585"/>
      <c r="EN56" s="537"/>
      <c r="EO56" s="537"/>
      <c r="EP56" s="537"/>
      <c r="EQ56" s="537"/>
      <c r="ER56" s="537"/>
      <c r="ES56" s="537"/>
      <c r="ET56" s="538"/>
      <c r="EU56" s="583"/>
      <c r="EV56" s="585"/>
      <c r="EW56" s="585"/>
      <c r="EX56" s="537"/>
      <c r="EY56" s="537"/>
      <c r="EZ56" s="537"/>
      <c r="FA56" s="537"/>
      <c r="FB56" s="537"/>
      <c r="FC56" s="537"/>
      <c r="FD56" s="538"/>
      <c r="FE56" s="583"/>
      <c r="FF56" s="585"/>
      <c r="FG56" s="585"/>
      <c r="FH56" s="537"/>
      <c r="FI56" s="537"/>
      <c r="FJ56" s="537"/>
      <c r="FK56" s="537"/>
      <c r="FL56" s="537"/>
      <c r="FM56" s="537"/>
      <c r="FN56" s="538"/>
      <c r="FO56" s="583"/>
      <c r="FP56" s="585"/>
      <c r="FQ56" s="585"/>
      <c r="FR56" s="537"/>
      <c r="FS56" s="537"/>
      <c r="FT56" s="537"/>
      <c r="FU56" s="537"/>
      <c r="FV56" s="537"/>
      <c r="FW56" s="537"/>
      <c r="FX56" s="538"/>
      <c r="FY56" s="583"/>
      <c r="FZ56" s="585"/>
      <c r="GA56" s="585"/>
      <c r="GB56" s="537"/>
      <c r="GC56" s="537"/>
      <c r="GD56" s="537"/>
      <c r="GE56" s="537"/>
      <c r="GF56" s="537"/>
      <c r="GG56" s="537"/>
      <c r="GH56" s="538"/>
      <c r="GI56" s="583"/>
      <c r="GJ56" s="585"/>
      <c r="GK56" s="585"/>
      <c r="GL56" s="537"/>
      <c r="GM56" s="537"/>
      <c r="GN56" s="537"/>
      <c r="GO56" s="537"/>
      <c r="GP56" s="537"/>
      <c r="GQ56" s="537"/>
      <c r="GR56" s="538"/>
      <c r="GS56" s="583"/>
      <c r="GT56" s="585"/>
      <c r="GU56" s="585"/>
      <c r="GV56" s="537"/>
      <c r="GW56" s="537"/>
      <c r="GX56" s="537"/>
      <c r="GY56" s="537"/>
      <c r="GZ56" s="537"/>
      <c r="HA56" s="537"/>
      <c r="HB56" s="538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73"/>
        <v>0</v>
      </c>
      <c r="HN56" s="281">
        <f t="shared" si="93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1" t="e">
        <f t="shared" si="86"/>
        <v>#REF!</v>
      </c>
      <c r="HQ56" s="84"/>
      <c r="HR56" s="282">
        <f t="shared" si="87"/>
        <v>0</v>
      </c>
      <c r="HS56" s="282">
        <f t="shared" si="88"/>
        <v>0</v>
      </c>
      <c r="HT56" s="282">
        <f t="shared" si="89"/>
        <v>0</v>
      </c>
      <c r="HU56" s="282">
        <f t="shared" si="90"/>
        <v>0</v>
      </c>
      <c r="HV56" s="282">
        <f t="shared" si="91"/>
        <v>0</v>
      </c>
      <c r="HW56" s="282">
        <f t="shared" si="92"/>
        <v>0</v>
      </c>
      <c r="HX56" s="282">
        <f t="shared" si="80"/>
        <v>0</v>
      </c>
      <c r="HY56" s="282">
        <f t="shared" si="81"/>
        <v>0</v>
      </c>
      <c r="HZ56" s="282">
        <f t="shared" si="82"/>
        <v>0</v>
      </c>
      <c r="IA56" s="282">
        <f t="shared" si="83"/>
        <v>0</v>
      </c>
      <c r="IK56" s="98" t="e">
        <f t="shared" si="84"/>
        <v>#REF!</v>
      </c>
    </row>
    <row r="57" spans="1:245" s="32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586"/>
      <c r="L57" s="587"/>
      <c r="M57" s="588"/>
      <c r="N57" s="540"/>
      <c r="O57" s="540"/>
      <c r="P57" s="540"/>
      <c r="Q57" s="540"/>
      <c r="R57" s="540"/>
      <c r="S57" s="540"/>
      <c r="T57" s="541"/>
      <c r="U57" s="586"/>
      <c r="V57" s="588"/>
      <c r="W57" s="588"/>
      <c r="X57" s="540"/>
      <c r="Y57" s="540"/>
      <c r="Z57" s="540"/>
      <c r="AA57" s="540"/>
      <c r="AB57" s="540"/>
      <c r="AC57" s="540"/>
      <c r="AD57" s="541"/>
      <c r="AE57" s="586"/>
      <c r="AF57" s="588"/>
      <c r="AG57" s="587"/>
      <c r="AH57" s="588"/>
      <c r="AI57" s="540"/>
      <c r="AJ57" s="540"/>
      <c r="AK57" s="540"/>
      <c r="AL57" s="540"/>
      <c r="AM57" s="540"/>
      <c r="AN57" s="541"/>
      <c r="AO57" s="586"/>
      <c r="AP57" s="588"/>
      <c r="AQ57" s="588"/>
      <c r="AR57" s="540"/>
      <c r="AS57" s="540"/>
      <c r="AT57" s="540"/>
      <c r="AU57" s="540"/>
      <c r="AV57" s="540"/>
      <c r="AW57" s="540"/>
      <c r="AX57" s="541"/>
      <c r="AY57" s="586"/>
      <c r="AZ57" s="588"/>
      <c r="BA57" s="588"/>
      <c r="BB57" s="588"/>
      <c r="BC57" s="540"/>
      <c r="BD57" s="540"/>
      <c r="BE57" s="540"/>
      <c r="BF57" s="540"/>
      <c r="BG57" s="540"/>
      <c r="BH57" s="541"/>
      <c r="BI57" s="586"/>
      <c r="BJ57" s="588"/>
      <c r="BK57" s="588"/>
      <c r="BL57" s="540"/>
      <c r="BM57" s="540"/>
      <c r="BN57" s="540"/>
      <c r="BO57" s="540"/>
      <c r="BP57" s="540"/>
      <c r="BQ57" s="540"/>
      <c r="BR57" s="541"/>
      <c r="BS57" s="586"/>
      <c r="BT57" s="588"/>
      <c r="BU57" s="588"/>
      <c r="BV57" s="540"/>
      <c r="BW57" s="540"/>
      <c r="BX57" s="540"/>
      <c r="BY57" s="540"/>
      <c r="BZ57" s="540"/>
      <c r="CA57" s="540"/>
      <c r="CB57" s="541"/>
      <c r="CC57" s="586"/>
      <c r="CD57" s="588"/>
      <c r="CE57" s="588"/>
      <c r="CF57" s="540"/>
      <c r="CG57" s="540"/>
      <c r="CH57" s="540"/>
      <c r="CI57" s="540"/>
      <c r="CJ57" s="540"/>
      <c r="CK57" s="540"/>
      <c r="CL57" s="541"/>
      <c r="CM57" s="586"/>
      <c r="CN57" s="588"/>
      <c r="CO57" s="588"/>
      <c r="CP57" s="540"/>
      <c r="CQ57" s="540"/>
      <c r="CR57" s="540"/>
      <c r="CS57" s="540"/>
      <c r="CT57" s="540"/>
      <c r="CU57" s="540"/>
      <c r="CV57" s="541"/>
      <c r="CW57" s="586"/>
      <c r="CX57" s="588"/>
      <c r="CY57" s="588"/>
      <c r="CZ57" s="540"/>
      <c r="DA57" s="540"/>
      <c r="DB57" s="540"/>
      <c r="DC57" s="540"/>
      <c r="DD57" s="540"/>
      <c r="DE57" s="540"/>
      <c r="DF57" s="541"/>
      <c r="DG57" s="586"/>
      <c r="DH57" s="588"/>
      <c r="DI57" s="588"/>
      <c r="DJ57" s="540"/>
      <c r="DK57" s="540"/>
      <c r="DL57" s="540"/>
      <c r="DM57" s="540"/>
      <c r="DN57" s="540"/>
      <c r="DO57" s="540"/>
      <c r="DP57" s="541"/>
      <c r="DQ57" s="586"/>
      <c r="DR57" s="588"/>
      <c r="DS57" s="588"/>
      <c r="DT57" s="540"/>
      <c r="DU57" s="540"/>
      <c r="DV57" s="540"/>
      <c r="DW57" s="540"/>
      <c r="DX57" s="540"/>
      <c r="DY57" s="540"/>
      <c r="DZ57" s="541"/>
      <c r="EA57" s="586"/>
      <c r="EB57" s="588"/>
      <c r="EC57" s="588"/>
      <c r="ED57" s="540"/>
      <c r="EE57" s="540"/>
      <c r="EF57" s="540"/>
      <c r="EG57" s="540"/>
      <c r="EH57" s="540"/>
      <c r="EI57" s="540"/>
      <c r="EJ57" s="541"/>
      <c r="EK57" s="586"/>
      <c r="EL57" s="588"/>
      <c r="EM57" s="588"/>
      <c r="EN57" s="540"/>
      <c r="EO57" s="540"/>
      <c r="EP57" s="540"/>
      <c r="EQ57" s="540"/>
      <c r="ER57" s="540"/>
      <c r="ES57" s="540"/>
      <c r="ET57" s="541"/>
      <c r="EU57" s="586"/>
      <c r="EV57" s="588"/>
      <c r="EW57" s="588"/>
      <c r="EX57" s="540"/>
      <c r="EY57" s="540"/>
      <c r="EZ57" s="540"/>
      <c r="FA57" s="540"/>
      <c r="FB57" s="540"/>
      <c r="FC57" s="540"/>
      <c r="FD57" s="541"/>
      <c r="FE57" s="586"/>
      <c r="FF57" s="588"/>
      <c r="FG57" s="588"/>
      <c r="FH57" s="540"/>
      <c r="FI57" s="540"/>
      <c r="FJ57" s="540"/>
      <c r="FK57" s="540"/>
      <c r="FL57" s="540"/>
      <c r="FM57" s="540"/>
      <c r="FN57" s="541"/>
      <c r="FO57" s="586"/>
      <c r="FP57" s="588"/>
      <c r="FQ57" s="588"/>
      <c r="FR57" s="540"/>
      <c r="FS57" s="540"/>
      <c r="FT57" s="540"/>
      <c r="FU57" s="540"/>
      <c r="FV57" s="540"/>
      <c r="FW57" s="540"/>
      <c r="FX57" s="541"/>
      <c r="FY57" s="586"/>
      <c r="FZ57" s="588"/>
      <c r="GA57" s="588"/>
      <c r="GB57" s="540"/>
      <c r="GC57" s="540"/>
      <c r="GD57" s="540"/>
      <c r="GE57" s="540"/>
      <c r="GF57" s="540"/>
      <c r="GG57" s="540"/>
      <c r="GH57" s="541"/>
      <c r="GI57" s="586"/>
      <c r="GJ57" s="588"/>
      <c r="GK57" s="588"/>
      <c r="GL57" s="540"/>
      <c r="GM57" s="540"/>
      <c r="GN57" s="540"/>
      <c r="GO57" s="540"/>
      <c r="GP57" s="540"/>
      <c r="GQ57" s="540"/>
      <c r="GR57" s="541"/>
      <c r="GS57" s="586"/>
      <c r="GT57" s="588"/>
      <c r="GU57" s="588"/>
      <c r="GV57" s="540"/>
      <c r="GW57" s="540"/>
      <c r="GX57" s="540"/>
      <c r="GY57" s="540"/>
      <c r="GZ57" s="540"/>
      <c r="HA57" s="540"/>
      <c r="HB57" s="541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73"/>
        <v>0</v>
      </c>
      <c r="HN57" s="83">
        <f t="shared" si="93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86"/>
        <v>#REF!</v>
      </c>
      <c r="HQ57" s="84"/>
      <c r="HR57" s="85">
        <f t="shared" si="87"/>
        <v>0</v>
      </c>
      <c r="HS57" s="85">
        <f t="shared" si="88"/>
        <v>0</v>
      </c>
      <c r="HT57" s="85">
        <f t="shared" si="89"/>
        <v>0</v>
      </c>
      <c r="HU57" s="85">
        <f t="shared" si="90"/>
        <v>0</v>
      </c>
      <c r="HV57" s="85">
        <f t="shared" si="91"/>
        <v>0</v>
      </c>
      <c r="HW57" s="85">
        <f t="shared" si="92"/>
        <v>0</v>
      </c>
      <c r="HX57" s="85">
        <f t="shared" si="80"/>
        <v>0</v>
      </c>
      <c r="HY57" s="85">
        <f t="shared" si="81"/>
        <v>0</v>
      </c>
      <c r="HZ57" s="85">
        <f t="shared" si="82"/>
        <v>0</v>
      </c>
      <c r="IA57" s="85">
        <f t="shared" si="83"/>
        <v>0</v>
      </c>
      <c r="IK57" s="98" t="e">
        <f t="shared" si="84"/>
        <v>#REF!</v>
      </c>
    </row>
    <row r="58" spans="1:245" s="32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586"/>
      <c r="L58" s="587"/>
      <c r="M58" s="588"/>
      <c r="N58" s="540"/>
      <c r="O58" s="540"/>
      <c r="P58" s="540"/>
      <c r="Q58" s="540"/>
      <c r="R58" s="540"/>
      <c r="S58" s="540"/>
      <c r="T58" s="541"/>
      <c r="U58" s="586"/>
      <c r="V58" s="588"/>
      <c r="W58" s="588"/>
      <c r="X58" s="540"/>
      <c r="Y58" s="540"/>
      <c r="Z58" s="540"/>
      <c r="AA58" s="540"/>
      <c r="AB58" s="540"/>
      <c r="AC58" s="540"/>
      <c r="AD58" s="541"/>
      <c r="AE58" s="586"/>
      <c r="AF58" s="588"/>
      <c r="AG58" s="587"/>
      <c r="AH58" s="588"/>
      <c r="AI58" s="540"/>
      <c r="AJ58" s="540"/>
      <c r="AK58" s="540"/>
      <c r="AL58" s="540"/>
      <c r="AM58" s="540"/>
      <c r="AN58" s="541"/>
      <c r="AO58" s="586"/>
      <c r="AP58" s="588"/>
      <c r="AQ58" s="588"/>
      <c r="AR58" s="540"/>
      <c r="AS58" s="540"/>
      <c r="AT58" s="540"/>
      <c r="AU58" s="540"/>
      <c r="AV58" s="540"/>
      <c r="AW58" s="540"/>
      <c r="AX58" s="541"/>
      <c r="AY58" s="586"/>
      <c r="AZ58" s="588"/>
      <c r="BA58" s="588"/>
      <c r="BB58" s="588"/>
      <c r="BC58" s="540"/>
      <c r="BD58" s="540"/>
      <c r="BE58" s="540"/>
      <c r="BF58" s="540"/>
      <c r="BG58" s="540"/>
      <c r="BH58" s="541"/>
      <c r="BI58" s="586"/>
      <c r="BJ58" s="588"/>
      <c r="BK58" s="588"/>
      <c r="BL58" s="540"/>
      <c r="BM58" s="540"/>
      <c r="BN58" s="540"/>
      <c r="BO58" s="540"/>
      <c r="BP58" s="540"/>
      <c r="BQ58" s="540"/>
      <c r="BR58" s="541"/>
      <c r="BS58" s="586"/>
      <c r="BT58" s="588"/>
      <c r="BU58" s="588"/>
      <c r="BV58" s="540"/>
      <c r="BW58" s="540"/>
      <c r="BX58" s="540"/>
      <c r="BY58" s="540"/>
      <c r="BZ58" s="540"/>
      <c r="CA58" s="540"/>
      <c r="CB58" s="541"/>
      <c r="CC58" s="586"/>
      <c r="CD58" s="588"/>
      <c r="CE58" s="588"/>
      <c r="CF58" s="540"/>
      <c r="CG58" s="540"/>
      <c r="CH58" s="540"/>
      <c r="CI58" s="540"/>
      <c r="CJ58" s="540"/>
      <c r="CK58" s="540"/>
      <c r="CL58" s="541"/>
      <c r="CM58" s="586"/>
      <c r="CN58" s="588"/>
      <c r="CO58" s="588"/>
      <c r="CP58" s="540"/>
      <c r="CQ58" s="540"/>
      <c r="CR58" s="540"/>
      <c r="CS58" s="540"/>
      <c r="CT58" s="540"/>
      <c r="CU58" s="540"/>
      <c r="CV58" s="541"/>
      <c r="CW58" s="586"/>
      <c r="CX58" s="588"/>
      <c r="CY58" s="588"/>
      <c r="CZ58" s="540"/>
      <c r="DA58" s="540"/>
      <c r="DB58" s="540"/>
      <c r="DC58" s="540"/>
      <c r="DD58" s="540"/>
      <c r="DE58" s="540"/>
      <c r="DF58" s="541"/>
      <c r="DG58" s="586"/>
      <c r="DH58" s="588"/>
      <c r="DI58" s="588"/>
      <c r="DJ58" s="540"/>
      <c r="DK58" s="540"/>
      <c r="DL58" s="540"/>
      <c r="DM58" s="540"/>
      <c r="DN58" s="540"/>
      <c r="DO58" s="540"/>
      <c r="DP58" s="541"/>
      <c r="DQ58" s="586"/>
      <c r="DR58" s="588"/>
      <c r="DS58" s="588"/>
      <c r="DT58" s="540"/>
      <c r="DU58" s="540"/>
      <c r="DV58" s="540"/>
      <c r="DW58" s="540"/>
      <c r="DX58" s="540"/>
      <c r="DY58" s="540"/>
      <c r="DZ58" s="541"/>
      <c r="EA58" s="586"/>
      <c r="EB58" s="588"/>
      <c r="EC58" s="588"/>
      <c r="ED58" s="540"/>
      <c r="EE58" s="540"/>
      <c r="EF58" s="540"/>
      <c r="EG58" s="540"/>
      <c r="EH58" s="540"/>
      <c r="EI58" s="540"/>
      <c r="EJ58" s="541"/>
      <c r="EK58" s="586"/>
      <c r="EL58" s="588"/>
      <c r="EM58" s="588"/>
      <c r="EN58" s="540"/>
      <c r="EO58" s="540"/>
      <c r="EP58" s="540"/>
      <c r="EQ58" s="540"/>
      <c r="ER58" s="540"/>
      <c r="ES58" s="540"/>
      <c r="ET58" s="541"/>
      <c r="EU58" s="586"/>
      <c r="EV58" s="588"/>
      <c r="EW58" s="588"/>
      <c r="EX58" s="540"/>
      <c r="EY58" s="540"/>
      <c r="EZ58" s="540"/>
      <c r="FA58" s="540"/>
      <c r="FB58" s="540"/>
      <c r="FC58" s="540"/>
      <c r="FD58" s="541"/>
      <c r="FE58" s="586"/>
      <c r="FF58" s="588"/>
      <c r="FG58" s="588"/>
      <c r="FH58" s="540"/>
      <c r="FI58" s="540"/>
      <c r="FJ58" s="540"/>
      <c r="FK58" s="540"/>
      <c r="FL58" s="540"/>
      <c r="FM58" s="540"/>
      <c r="FN58" s="541"/>
      <c r="FO58" s="586"/>
      <c r="FP58" s="588"/>
      <c r="FQ58" s="588"/>
      <c r="FR58" s="540"/>
      <c r="FS58" s="540"/>
      <c r="FT58" s="540"/>
      <c r="FU58" s="540"/>
      <c r="FV58" s="540"/>
      <c r="FW58" s="540"/>
      <c r="FX58" s="541"/>
      <c r="FY58" s="586"/>
      <c r="FZ58" s="588"/>
      <c r="GA58" s="588"/>
      <c r="GB58" s="540"/>
      <c r="GC58" s="540"/>
      <c r="GD58" s="540"/>
      <c r="GE58" s="540"/>
      <c r="GF58" s="540"/>
      <c r="GG58" s="540"/>
      <c r="GH58" s="541"/>
      <c r="GI58" s="586"/>
      <c r="GJ58" s="588"/>
      <c r="GK58" s="588"/>
      <c r="GL58" s="540"/>
      <c r="GM58" s="540"/>
      <c r="GN58" s="540"/>
      <c r="GO58" s="540"/>
      <c r="GP58" s="540"/>
      <c r="GQ58" s="540"/>
      <c r="GR58" s="541"/>
      <c r="GS58" s="586"/>
      <c r="GT58" s="588"/>
      <c r="GU58" s="588"/>
      <c r="GV58" s="540"/>
      <c r="GW58" s="540"/>
      <c r="GX58" s="540"/>
      <c r="GY58" s="540"/>
      <c r="GZ58" s="540"/>
      <c r="HA58" s="540"/>
      <c r="HB58" s="541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73"/>
        <v>0</v>
      </c>
      <c r="HN58" s="83">
        <f t="shared" si="93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86"/>
        <v>#REF!</v>
      </c>
      <c r="HQ58" s="84"/>
      <c r="HR58" s="85">
        <f t="shared" si="87"/>
        <v>0</v>
      </c>
      <c r="HS58" s="85">
        <f t="shared" si="88"/>
        <v>0</v>
      </c>
      <c r="HT58" s="85">
        <f t="shared" si="89"/>
        <v>0</v>
      </c>
      <c r="HU58" s="85">
        <f t="shared" si="90"/>
        <v>0</v>
      </c>
      <c r="HV58" s="85">
        <f t="shared" si="91"/>
        <v>0</v>
      </c>
      <c r="HW58" s="85">
        <f t="shared" si="92"/>
        <v>0</v>
      </c>
      <c r="HX58" s="85">
        <f t="shared" si="80"/>
        <v>0</v>
      </c>
      <c r="HY58" s="85">
        <f t="shared" si="81"/>
        <v>0</v>
      </c>
      <c r="HZ58" s="85">
        <f t="shared" si="82"/>
        <v>0</v>
      </c>
      <c r="IA58" s="85">
        <f t="shared" si="83"/>
        <v>0</v>
      </c>
      <c r="IK58" s="98" t="e">
        <f t="shared" si="84"/>
        <v>#REF!</v>
      </c>
    </row>
    <row r="59" spans="1:245" s="32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6" t="s">
        <v>41</v>
      </c>
      <c r="K59" s="589"/>
      <c r="L59" s="590"/>
      <c r="M59" s="591"/>
      <c r="N59" s="543"/>
      <c r="O59" s="543"/>
      <c r="P59" s="543"/>
      <c r="Q59" s="543"/>
      <c r="R59" s="543"/>
      <c r="S59" s="543"/>
      <c r="T59" s="544"/>
      <c r="U59" s="589"/>
      <c r="V59" s="591"/>
      <c r="W59" s="591"/>
      <c r="X59" s="543"/>
      <c r="Y59" s="543"/>
      <c r="Z59" s="543"/>
      <c r="AA59" s="543"/>
      <c r="AB59" s="543"/>
      <c r="AC59" s="543"/>
      <c r="AD59" s="544"/>
      <c r="AE59" s="589"/>
      <c r="AF59" s="591"/>
      <c r="AG59" s="590"/>
      <c r="AH59" s="591"/>
      <c r="AI59" s="543"/>
      <c r="AJ59" s="543"/>
      <c r="AK59" s="543"/>
      <c r="AL59" s="543"/>
      <c r="AM59" s="543"/>
      <c r="AN59" s="544"/>
      <c r="AO59" s="589"/>
      <c r="AP59" s="591"/>
      <c r="AQ59" s="591"/>
      <c r="AR59" s="543"/>
      <c r="AS59" s="543"/>
      <c r="AT59" s="543"/>
      <c r="AU59" s="543"/>
      <c r="AV59" s="543"/>
      <c r="AW59" s="543"/>
      <c r="AX59" s="544"/>
      <c r="AY59" s="589"/>
      <c r="AZ59" s="591"/>
      <c r="BA59" s="591"/>
      <c r="BB59" s="591"/>
      <c r="BC59" s="543"/>
      <c r="BD59" s="543"/>
      <c r="BE59" s="543"/>
      <c r="BF59" s="543"/>
      <c r="BG59" s="543"/>
      <c r="BH59" s="544"/>
      <c r="BI59" s="589"/>
      <c r="BJ59" s="591"/>
      <c r="BK59" s="591"/>
      <c r="BL59" s="543"/>
      <c r="BM59" s="543"/>
      <c r="BN59" s="543"/>
      <c r="BO59" s="543"/>
      <c r="BP59" s="543"/>
      <c r="BQ59" s="543"/>
      <c r="BR59" s="544"/>
      <c r="BS59" s="589"/>
      <c r="BT59" s="591"/>
      <c r="BU59" s="591"/>
      <c r="BV59" s="543"/>
      <c r="BW59" s="543"/>
      <c r="BX59" s="543"/>
      <c r="BY59" s="543"/>
      <c r="BZ59" s="543"/>
      <c r="CA59" s="543"/>
      <c r="CB59" s="544"/>
      <c r="CC59" s="589"/>
      <c r="CD59" s="591"/>
      <c r="CE59" s="591"/>
      <c r="CF59" s="543"/>
      <c r="CG59" s="543"/>
      <c r="CH59" s="543"/>
      <c r="CI59" s="543"/>
      <c r="CJ59" s="543"/>
      <c r="CK59" s="543"/>
      <c r="CL59" s="544"/>
      <c r="CM59" s="589"/>
      <c r="CN59" s="591"/>
      <c r="CO59" s="591"/>
      <c r="CP59" s="543"/>
      <c r="CQ59" s="543"/>
      <c r="CR59" s="543"/>
      <c r="CS59" s="543"/>
      <c r="CT59" s="543"/>
      <c r="CU59" s="543"/>
      <c r="CV59" s="544"/>
      <c r="CW59" s="589"/>
      <c r="CX59" s="591"/>
      <c r="CY59" s="591"/>
      <c r="CZ59" s="543"/>
      <c r="DA59" s="543"/>
      <c r="DB59" s="543"/>
      <c r="DC59" s="543"/>
      <c r="DD59" s="543"/>
      <c r="DE59" s="543"/>
      <c r="DF59" s="544"/>
      <c r="DG59" s="589"/>
      <c r="DH59" s="591"/>
      <c r="DI59" s="591"/>
      <c r="DJ59" s="543"/>
      <c r="DK59" s="543"/>
      <c r="DL59" s="543"/>
      <c r="DM59" s="543"/>
      <c r="DN59" s="543"/>
      <c r="DO59" s="543"/>
      <c r="DP59" s="544"/>
      <c r="DQ59" s="589"/>
      <c r="DR59" s="591"/>
      <c r="DS59" s="591"/>
      <c r="DT59" s="543"/>
      <c r="DU59" s="543"/>
      <c r="DV59" s="543"/>
      <c r="DW59" s="543"/>
      <c r="DX59" s="543"/>
      <c r="DY59" s="543"/>
      <c r="DZ59" s="544"/>
      <c r="EA59" s="589"/>
      <c r="EB59" s="591"/>
      <c r="EC59" s="591"/>
      <c r="ED59" s="543"/>
      <c r="EE59" s="543"/>
      <c r="EF59" s="543"/>
      <c r="EG59" s="543"/>
      <c r="EH59" s="543"/>
      <c r="EI59" s="543"/>
      <c r="EJ59" s="544"/>
      <c r="EK59" s="589"/>
      <c r="EL59" s="591"/>
      <c r="EM59" s="591"/>
      <c r="EN59" s="543"/>
      <c r="EO59" s="543"/>
      <c r="EP59" s="543"/>
      <c r="EQ59" s="543"/>
      <c r="ER59" s="543"/>
      <c r="ES59" s="543"/>
      <c r="ET59" s="544"/>
      <c r="EU59" s="589"/>
      <c r="EV59" s="591"/>
      <c r="EW59" s="591"/>
      <c r="EX59" s="543"/>
      <c r="EY59" s="543"/>
      <c r="EZ59" s="543"/>
      <c r="FA59" s="543"/>
      <c r="FB59" s="543"/>
      <c r="FC59" s="543"/>
      <c r="FD59" s="544"/>
      <c r="FE59" s="589"/>
      <c r="FF59" s="591"/>
      <c r="FG59" s="591"/>
      <c r="FH59" s="543"/>
      <c r="FI59" s="543"/>
      <c r="FJ59" s="543"/>
      <c r="FK59" s="543"/>
      <c r="FL59" s="543"/>
      <c r="FM59" s="543"/>
      <c r="FN59" s="544"/>
      <c r="FO59" s="589"/>
      <c r="FP59" s="591"/>
      <c r="FQ59" s="591"/>
      <c r="FR59" s="543"/>
      <c r="FS59" s="543"/>
      <c r="FT59" s="543"/>
      <c r="FU59" s="543"/>
      <c r="FV59" s="543"/>
      <c r="FW59" s="543"/>
      <c r="FX59" s="544"/>
      <c r="FY59" s="589"/>
      <c r="FZ59" s="591"/>
      <c r="GA59" s="591"/>
      <c r="GB59" s="543"/>
      <c r="GC59" s="543"/>
      <c r="GD59" s="543"/>
      <c r="GE59" s="543"/>
      <c r="GF59" s="543"/>
      <c r="GG59" s="543"/>
      <c r="GH59" s="544"/>
      <c r="GI59" s="589"/>
      <c r="GJ59" s="591"/>
      <c r="GK59" s="591"/>
      <c r="GL59" s="543"/>
      <c r="GM59" s="543"/>
      <c r="GN59" s="543"/>
      <c r="GO59" s="543"/>
      <c r="GP59" s="543"/>
      <c r="GQ59" s="543"/>
      <c r="GR59" s="544"/>
      <c r="GS59" s="589"/>
      <c r="GT59" s="591"/>
      <c r="GU59" s="591"/>
      <c r="GV59" s="543"/>
      <c r="GW59" s="543"/>
      <c r="GX59" s="543"/>
      <c r="GY59" s="543"/>
      <c r="GZ59" s="543"/>
      <c r="HA59" s="543"/>
      <c r="HB59" s="544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73"/>
        <v>0</v>
      </c>
      <c r="HN59" s="283">
        <f t="shared" si="93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3" t="e">
        <f t="shared" si="86"/>
        <v>#REF!</v>
      </c>
      <c r="HQ59" s="84"/>
      <c r="HR59" s="284">
        <f t="shared" si="87"/>
        <v>0</v>
      </c>
      <c r="HS59" s="284">
        <f t="shared" si="88"/>
        <v>0</v>
      </c>
      <c r="HT59" s="284">
        <f t="shared" si="89"/>
        <v>0</v>
      </c>
      <c r="HU59" s="284">
        <f t="shared" si="90"/>
        <v>0</v>
      </c>
      <c r="HV59" s="284">
        <f t="shared" si="91"/>
        <v>0</v>
      </c>
      <c r="HW59" s="284">
        <f t="shared" si="92"/>
        <v>0</v>
      </c>
      <c r="HX59" s="284">
        <f t="shared" si="80"/>
        <v>0</v>
      </c>
      <c r="HY59" s="284">
        <f t="shared" si="81"/>
        <v>0</v>
      </c>
      <c r="HZ59" s="284">
        <f t="shared" si="82"/>
        <v>0</v>
      </c>
      <c r="IA59" s="284">
        <f t="shared" si="83"/>
        <v>0</v>
      </c>
      <c r="IK59" s="98" t="e">
        <f t="shared" si="84"/>
        <v>#REF!</v>
      </c>
    </row>
    <row r="60" spans="1:245" s="32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42</v>
      </c>
      <c r="K60" s="503"/>
      <c r="L60" s="504"/>
      <c r="M60" s="504"/>
      <c r="N60" s="504"/>
      <c r="O60" s="504"/>
      <c r="P60" s="504"/>
      <c r="Q60" s="504"/>
      <c r="R60" s="504"/>
      <c r="S60" s="504"/>
      <c r="T60" s="505"/>
      <c r="U60" s="503"/>
      <c r="V60" s="504"/>
      <c r="W60" s="504"/>
      <c r="X60" s="504"/>
      <c r="Y60" s="504"/>
      <c r="Z60" s="504"/>
      <c r="AA60" s="504"/>
      <c r="AB60" s="504"/>
      <c r="AC60" s="504"/>
      <c r="AD60" s="505"/>
      <c r="AE60" s="503"/>
      <c r="AF60" s="504"/>
      <c r="AG60" s="504"/>
      <c r="AH60" s="504"/>
      <c r="AI60" s="504"/>
      <c r="AJ60" s="504"/>
      <c r="AK60" s="504"/>
      <c r="AL60" s="504"/>
      <c r="AM60" s="504"/>
      <c r="AN60" s="505"/>
      <c r="AO60" s="503"/>
      <c r="AP60" s="504"/>
      <c r="AQ60" s="504"/>
      <c r="AR60" s="504"/>
      <c r="AS60" s="504"/>
      <c r="AT60" s="504"/>
      <c r="AU60" s="504"/>
      <c r="AV60" s="504"/>
      <c r="AW60" s="504"/>
      <c r="AX60" s="505"/>
      <c r="AY60" s="503"/>
      <c r="AZ60" s="504"/>
      <c r="BA60" s="504"/>
      <c r="BB60" s="504"/>
      <c r="BC60" s="504"/>
      <c r="BD60" s="504"/>
      <c r="BE60" s="504"/>
      <c r="BF60" s="504"/>
      <c r="BG60" s="504"/>
      <c r="BH60" s="505"/>
      <c r="BI60" s="503"/>
      <c r="BJ60" s="504"/>
      <c r="BK60" s="504"/>
      <c r="BL60" s="504"/>
      <c r="BM60" s="504"/>
      <c r="BN60" s="504"/>
      <c r="BO60" s="504"/>
      <c r="BP60" s="504"/>
      <c r="BQ60" s="504"/>
      <c r="BR60" s="505"/>
      <c r="BS60" s="503"/>
      <c r="BT60" s="504"/>
      <c r="BU60" s="504"/>
      <c r="BV60" s="504"/>
      <c r="BW60" s="504"/>
      <c r="BX60" s="504"/>
      <c r="BY60" s="504"/>
      <c r="BZ60" s="504"/>
      <c r="CA60" s="504"/>
      <c r="CB60" s="505"/>
      <c r="CC60" s="503"/>
      <c r="CD60" s="504"/>
      <c r="CE60" s="504"/>
      <c r="CF60" s="504"/>
      <c r="CG60" s="504"/>
      <c r="CH60" s="504"/>
      <c r="CI60" s="504"/>
      <c r="CJ60" s="504"/>
      <c r="CK60" s="504"/>
      <c r="CL60" s="505"/>
      <c r="CM60" s="503"/>
      <c r="CN60" s="504"/>
      <c r="CO60" s="504"/>
      <c r="CP60" s="504"/>
      <c r="CQ60" s="504"/>
      <c r="CR60" s="504"/>
      <c r="CS60" s="504"/>
      <c r="CT60" s="504"/>
      <c r="CU60" s="504"/>
      <c r="CV60" s="505"/>
      <c r="CW60" s="503"/>
      <c r="CX60" s="504"/>
      <c r="CY60" s="504"/>
      <c r="CZ60" s="504"/>
      <c r="DA60" s="504"/>
      <c r="DB60" s="504"/>
      <c r="DC60" s="504"/>
      <c r="DD60" s="504"/>
      <c r="DE60" s="504"/>
      <c r="DF60" s="505"/>
      <c r="DG60" s="503"/>
      <c r="DH60" s="504"/>
      <c r="DI60" s="504"/>
      <c r="DJ60" s="504"/>
      <c r="DK60" s="504"/>
      <c r="DL60" s="504"/>
      <c r="DM60" s="504"/>
      <c r="DN60" s="504"/>
      <c r="DO60" s="504"/>
      <c r="DP60" s="505"/>
      <c r="DQ60" s="503"/>
      <c r="DR60" s="504"/>
      <c r="DS60" s="504"/>
      <c r="DT60" s="504"/>
      <c r="DU60" s="504"/>
      <c r="DV60" s="504"/>
      <c r="DW60" s="504"/>
      <c r="DX60" s="504"/>
      <c r="DY60" s="504"/>
      <c r="DZ60" s="505"/>
      <c r="EA60" s="503"/>
      <c r="EB60" s="504"/>
      <c r="EC60" s="504"/>
      <c r="ED60" s="504"/>
      <c r="EE60" s="504"/>
      <c r="EF60" s="504"/>
      <c r="EG60" s="504"/>
      <c r="EH60" s="504"/>
      <c r="EI60" s="504"/>
      <c r="EJ60" s="505"/>
      <c r="EK60" s="503"/>
      <c r="EL60" s="504"/>
      <c r="EM60" s="504"/>
      <c r="EN60" s="504"/>
      <c r="EO60" s="504"/>
      <c r="EP60" s="504"/>
      <c r="EQ60" s="504"/>
      <c r="ER60" s="504"/>
      <c r="ES60" s="504"/>
      <c r="ET60" s="505"/>
      <c r="EU60" s="503"/>
      <c r="EV60" s="504"/>
      <c r="EW60" s="504"/>
      <c r="EX60" s="504"/>
      <c r="EY60" s="504"/>
      <c r="EZ60" s="504"/>
      <c r="FA60" s="504"/>
      <c r="FB60" s="504"/>
      <c r="FC60" s="504"/>
      <c r="FD60" s="505"/>
      <c r="FE60" s="503"/>
      <c r="FF60" s="504"/>
      <c r="FG60" s="504"/>
      <c r="FH60" s="504"/>
      <c r="FI60" s="504"/>
      <c r="FJ60" s="504"/>
      <c r="FK60" s="504"/>
      <c r="FL60" s="504"/>
      <c r="FM60" s="504"/>
      <c r="FN60" s="505"/>
      <c r="FO60" s="503"/>
      <c r="FP60" s="504"/>
      <c r="FQ60" s="504"/>
      <c r="FR60" s="504"/>
      <c r="FS60" s="504"/>
      <c r="FT60" s="504"/>
      <c r="FU60" s="504"/>
      <c r="FV60" s="504"/>
      <c r="FW60" s="504"/>
      <c r="FX60" s="505"/>
      <c r="FY60" s="503"/>
      <c r="FZ60" s="504"/>
      <c r="GA60" s="504"/>
      <c r="GB60" s="504"/>
      <c r="GC60" s="504"/>
      <c r="GD60" s="504"/>
      <c r="GE60" s="504"/>
      <c r="GF60" s="504"/>
      <c r="GG60" s="504"/>
      <c r="GH60" s="505"/>
      <c r="GI60" s="503"/>
      <c r="GJ60" s="504"/>
      <c r="GK60" s="504"/>
      <c r="GL60" s="504"/>
      <c r="GM60" s="504"/>
      <c r="GN60" s="504"/>
      <c r="GO60" s="504"/>
      <c r="GP60" s="504"/>
      <c r="GQ60" s="504"/>
      <c r="GR60" s="505"/>
      <c r="GS60" s="503"/>
      <c r="GT60" s="504"/>
      <c r="GU60" s="504"/>
      <c r="GV60" s="504"/>
      <c r="GW60" s="504"/>
      <c r="GX60" s="504"/>
      <c r="GY60" s="504"/>
      <c r="GZ60" s="504"/>
      <c r="HA60" s="504"/>
      <c r="HB60" s="505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73"/>
        <v>0</v>
      </c>
      <c r="HN60" s="281">
        <f t="shared" si="93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1" t="e">
        <f t="shared" si="86"/>
        <v>#REF!</v>
      </c>
      <c r="HQ60" s="84"/>
      <c r="HR60" s="282">
        <f t="shared" si="87"/>
        <v>0</v>
      </c>
      <c r="HS60" s="282">
        <f t="shared" si="88"/>
        <v>0</v>
      </c>
      <c r="HT60" s="282">
        <f t="shared" si="89"/>
        <v>0</v>
      </c>
      <c r="HU60" s="282">
        <f t="shared" si="90"/>
        <v>0</v>
      </c>
      <c r="HV60" s="282">
        <f t="shared" si="91"/>
        <v>0</v>
      </c>
      <c r="HW60" s="282">
        <f t="shared" si="92"/>
        <v>0</v>
      </c>
      <c r="HX60" s="282">
        <f t="shared" si="80"/>
        <v>0</v>
      </c>
      <c r="HY60" s="282">
        <f t="shared" si="81"/>
        <v>0</v>
      </c>
      <c r="HZ60" s="282">
        <f t="shared" si="82"/>
        <v>0</v>
      </c>
      <c r="IA60" s="282">
        <f t="shared" si="83"/>
        <v>0</v>
      </c>
      <c r="IK60" s="98" t="e">
        <f t="shared" si="84"/>
        <v>#REF!</v>
      </c>
    </row>
    <row r="61" spans="1:245" s="32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503"/>
      <c r="L61" s="504"/>
      <c r="M61" s="504"/>
      <c r="N61" s="504"/>
      <c r="O61" s="504"/>
      <c r="P61" s="504"/>
      <c r="Q61" s="504"/>
      <c r="R61" s="504"/>
      <c r="S61" s="504"/>
      <c r="T61" s="505"/>
      <c r="U61" s="503"/>
      <c r="V61" s="504"/>
      <c r="W61" s="504"/>
      <c r="X61" s="504"/>
      <c r="Y61" s="504"/>
      <c r="Z61" s="504"/>
      <c r="AA61" s="504"/>
      <c r="AB61" s="504"/>
      <c r="AC61" s="504"/>
      <c r="AD61" s="505"/>
      <c r="AE61" s="503"/>
      <c r="AF61" s="504"/>
      <c r="AG61" s="504"/>
      <c r="AH61" s="504"/>
      <c r="AI61" s="504"/>
      <c r="AJ61" s="504"/>
      <c r="AK61" s="504"/>
      <c r="AL61" s="504"/>
      <c r="AM61" s="504"/>
      <c r="AN61" s="505"/>
      <c r="AO61" s="503"/>
      <c r="AP61" s="504"/>
      <c r="AQ61" s="504"/>
      <c r="AR61" s="504"/>
      <c r="AS61" s="504"/>
      <c r="AT61" s="504"/>
      <c r="AU61" s="504"/>
      <c r="AV61" s="504"/>
      <c r="AW61" s="504"/>
      <c r="AX61" s="505"/>
      <c r="AY61" s="503"/>
      <c r="AZ61" s="504"/>
      <c r="BA61" s="504"/>
      <c r="BB61" s="504"/>
      <c r="BC61" s="504"/>
      <c r="BD61" s="504"/>
      <c r="BE61" s="504"/>
      <c r="BF61" s="504"/>
      <c r="BG61" s="504"/>
      <c r="BH61" s="505"/>
      <c r="BI61" s="503"/>
      <c r="BJ61" s="504"/>
      <c r="BK61" s="504"/>
      <c r="BL61" s="504"/>
      <c r="BM61" s="504"/>
      <c r="BN61" s="504"/>
      <c r="BO61" s="504"/>
      <c r="BP61" s="504"/>
      <c r="BQ61" s="504"/>
      <c r="BR61" s="505"/>
      <c r="BS61" s="503"/>
      <c r="BT61" s="504"/>
      <c r="BU61" s="504"/>
      <c r="BV61" s="504"/>
      <c r="BW61" s="504"/>
      <c r="BX61" s="504"/>
      <c r="BY61" s="504"/>
      <c r="BZ61" s="504"/>
      <c r="CA61" s="504"/>
      <c r="CB61" s="505"/>
      <c r="CC61" s="503"/>
      <c r="CD61" s="504"/>
      <c r="CE61" s="504"/>
      <c r="CF61" s="504"/>
      <c r="CG61" s="504"/>
      <c r="CH61" s="504"/>
      <c r="CI61" s="504"/>
      <c r="CJ61" s="504"/>
      <c r="CK61" s="504"/>
      <c r="CL61" s="505"/>
      <c r="CM61" s="503"/>
      <c r="CN61" s="504"/>
      <c r="CO61" s="504"/>
      <c r="CP61" s="504"/>
      <c r="CQ61" s="504"/>
      <c r="CR61" s="504"/>
      <c r="CS61" s="504"/>
      <c r="CT61" s="504"/>
      <c r="CU61" s="504"/>
      <c r="CV61" s="505"/>
      <c r="CW61" s="503"/>
      <c r="CX61" s="504"/>
      <c r="CY61" s="504"/>
      <c r="CZ61" s="504"/>
      <c r="DA61" s="504"/>
      <c r="DB61" s="504"/>
      <c r="DC61" s="504"/>
      <c r="DD61" s="504"/>
      <c r="DE61" s="504"/>
      <c r="DF61" s="505"/>
      <c r="DG61" s="503"/>
      <c r="DH61" s="504"/>
      <c r="DI61" s="504"/>
      <c r="DJ61" s="504"/>
      <c r="DK61" s="504"/>
      <c r="DL61" s="504"/>
      <c r="DM61" s="504"/>
      <c r="DN61" s="504"/>
      <c r="DO61" s="504"/>
      <c r="DP61" s="505"/>
      <c r="DQ61" s="503"/>
      <c r="DR61" s="504"/>
      <c r="DS61" s="504"/>
      <c r="DT61" s="504"/>
      <c r="DU61" s="504"/>
      <c r="DV61" s="504"/>
      <c r="DW61" s="504"/>
      <c r="DX61" s="504"/>
      <c r="DY61" s="504"/>
      <c r="DZ61" s="505"/>
      <c r="EA61" s="503"/>
      <c r="EB61" s="504"/>
      <c r="EC61" s="504"/>
      <c r="ED61" s="504"/>
      <c r="EE61" s="504"/>
      <c r="EF61" s="504"/>
      <c r="EG61" s="504"/>
      <c r="EH61" s="504"/>
      <c r="EI61" s="504"/>
      <c r="EJ61" s="505"/>
      <c r="EK61" s="503"/>
      <c r="EL61" s="504"/>
      <c r="EM61" s="504"/>
      <c r="EN61" s="504"/>
      <c r="EO61" s="504"/>
      <c r="EP61" s="504"/>
      <c r="EQ61" s="504"/>
      <c r="ER61" s="504"/>
      <c r="ES61" s="504"/>
      <c r="ET61" s="505"/>
      <c r="EU61" s="503"/>
      <c r="EV61" s="504"/>
      <c r="EW61" s="504"/>
      <c r="EX61" s="504"/>
      <c r="EY61" s="504"/>
      <c r="EZ61" s="504"/>
      <c r="FA61" s="504"/>
      <c r="FB61" s="504"/>
      <c r="FC61" s="504"/>
      <c r="FD61" s="505"/>
      <c r="FE61" s="503"/>
      <c r="FF61" s="504"/>
      <c r="FG61" s="504"/>
      <c r="FH61" s="504"/>
      <c r="FI61" s="504"/>
      <c r="FJ61" s="504"/>
      <c r="FK61" s="504"/>
      <c r="FL61" s="504"/>
      <c r="FM61" s="504"/>
      <c r="FN61" s="505"/>
      <c r="FO61" s="503"/>
      <c r="FP61" s="504"/>
      <c r="FQ61" s="504"/>
      <c r="FR61" s="504"/>
      <c r="FS61" s="504"/>
      <c r="FT61" s="504"/>
      <c r="FU61" s="504"/>
      <c r="FV61" s="504"/>
      <c r="FW61" s="504"/>
      <c r="FX61" s="505"/>
      <c r="FY61" s="503"/>
      <c r="FZ61" s="504"/>
      <c r="GA61" s="504"/>
      <c r="GB61" s="504"/>
      <c r="GC61" s="504"/>
      <c r="GD61" s="504"/>
      <c r="GE61" s="504"/>
      <c r="GF61" s="504"/>
      <c r="GG61" s="504"/>
      <c r="GH61" s="505"/>
      <c r="GI61" s="503"/>
      <c r="GJ61" s="504"/>
      <c r="GK61" s="504"/>
      <c r="GL61" s="504"/>
      <c r="GM61" s="504"/>
      <c r="GN61" s="504"/>
      <c r="GO61" s="504"/>
      <c r="GP61" s="504"/>
      <c r="GQ61" s="504"/>
      <c r="GR61" s="505"/>
      <c r="GS61" s="503"/>
      <c r="GT61" s="504"/>
      <c r="GU61" s="504"/>
      <c r="GV61" s="504"/>
      <c r="GW61" s="504"/>
      <c r="GX61" s="504"/>
      <c r="GY61" s="504"/>
      <c r="GZ61" s="504"/>
      <c r="HA61" s="504"/>
      <c r="HB61" s="505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73"/>
        <v>0</v>
      </c>
      <c r="HN61" s="83">
        <f t="shared" si="93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86"/>
        <v>#REF!</v>
      </c>
      <c r="HQ61" s="84"/>
      <c r="HR61" s="85">
        <f t="shared" si="87"/>
        <v>0</v>
      </c>
      <c r="HS61" s="85">
        <f t="shared" si="88"/>
        <v>0</v>
      </c>
      <c r="HT61" s="85">
        <f t="shared" si="89"/>
        <v>0</v>
      </c>
      <c r="HU61" s="85">
        <f t="shared" si="90"/>
        <v>0</v>
      </c>
      <c r="HV61" s="85">
        <f t="shared" si="91"/>
        <v>0</v>
      </c>
      <c r="HW61" s="85">
        <f t="shared" si="92"/>
        <v>0</v>
      </c>
      <c r="HX61" s="85">
        <f t="shared" si="80"/>
        <v>0</v>
      </c>
      <c r="HY61" s="85">
        <f t="shared" si="81"/>
        <v>0</v>
      </c>
      <c r="HZ61" s="85">
        <f t="shared" si="82"/>
        <v>0</v>
      </c>
      <c r="IA61" s="85">
        <f t="shared" si="83"/>
        <v>0</v>
      </c>
      <c r="IK61" s="98" t="e">
        <f t="shared" si="84"/>
        <v>#REF!</v>
      </c>
    </row>
    <row r="62" spans="1:245" s="32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503"/>
      <c r="L62" s="504"/>
      <c r="M62" s="504"/>
      <c r="N62" s="504"/>
      <c r="O62" s="504"/>
      <c r="P62" s="504"/>
      <c r="Q62" s="504"/>
      <c r="R62" s="504"/>
      <c r="S62" s="504"/>
      <c r="T62" s="505"/>
      <c r="U62" s="503"/>
      <c r="V62" s="504"/>
      <c r="W62" s="504"/>
      <c r="X62" s="504"/>
      <c r="Y62" s="504"/>
      <c r="Z62" s="504"/>
      <c r="AA62" s="504"/>
      <c r="AB62" s="504"/>
      <c r="AC62" s="504"/>
      <c r="AD62" s="505"/>
      <c r="AE62" s="503"/>
      <c r="AF62" s="504"/>
      <c r="AG62" s="504"/>
      <c r="AH62" s="504"/>
      <c r="AI62" s="504"/>
      <c r="AJ62" s="504"/>
      <c r="AK62" s="504"/>
      <c r="AL62" s="504"/>
      <c r="AM62" s="504"/>
      <c r="AN62" s="505"/>
      <c r="AO62" s="503"/>
      <c r="AP62" s="504"/>
      <c r="AQ62" s="504"/>
      <c r="AR62" s="504"/>
      <c r="AS62" s="504"/>
      <c r="AT62" s="504"/>
      <c r="AU62" s="504"/>
      <c r="AV62" s="504"/>
      <c r="AW62" s="504"/>
      <c r="AX62" s="505"/>
      <c r="AY62" s="503"/>
      <c r="AZ62" s="504"/>
      <c r="BA62" s="504"/>
      <c r="BB62" s="504"/>
      <c r="BC62" s="504"/>
      <c r="BD62" s="504"/>
      <c r="BE62" s="504"/>
      <c r="BF62" s="504"/>
      <c r="BG62" s="504"/>
      <c r="BH62" s="505"/>
      <c r="BI62" s="503"/>
      <c r="BJ62" s="504"/>
      <c r="BK62" s="504"/>
      <c r="BL62" s="504"/>
      <c r="BM62" s="504"/>
      <c r="BN62" s="504"/>
      <c r="BO62" s="504"/>
      <c r="BP62" s="504"/>
      <c r="BQ62" s="504"/>
      <c r="BR62" s="505"/>
      <c r="BS62" s="503"/>
      <c r="BT62" s="504"/>
      <c r="BU62" s="504"/>
      <c r="BV62" s="504"/>
      <c r="BW62" s="504"/>
      <c r="BX62" s="504"/>
      <c r="BY62" s="504"/>
      <c r="BZ62" s="504"/>
      <c r="CA62" s="504"/>
      <c r="CB62" s="505"/>
      <c r="CC62" s="503"/>
      <c r="CD62" s="504"/>
      <c r="CE62" s="504"/>
      <c r="CF62" s="504"/>
      <c r="CG62" s="504"/>
      <c r="CH62" s="504"/>
      <c r="CI62" s="504"/>
      <c r="CJ62" s="504"/>
      <c r="CK62" s="504"/>
      <c r="CL62" s="505"/>
      <c r="CM62" s="503"/>
      <c r="CN62" s="504"/>
      <c r="CO62" s="504"/>
      <c r="CP62" s="504"/>
      <c r="CQ62" s="504"/>
      <c r="CR62" s="504"/>
      <c r="CS62" s="504"/>
      <c r="CT62" s="504"/>
      <c r="CU62" s="504"/>
      <c r="CV62" s="505"/>
      <c r="CW62" s="503"/>
      <c r="CX62" s="504"/>
      <c r="CY62" s="504"/>
      <c r="CZ62" s="504"/>
      <c r="DA62" s="504"/>
      <c r="DB62" s="504"/>
      <c r="DC62" s="504"/>
      <c r="DD62" s="504"/>
      <c r="DE62" s="504"/>
      <c r="DF62" s="505"/>
      <c r="DG62" s="503"/>
      <c r="DH62" s="504"/>
      <c r="DI62" s="504"/>
      <c r="DJ62" s="504"/>
      <c r="DK62" s="504"/>
      <c r="DL62" s="504"/>
      <c r="DM62" s="504"/>
      <c r="DN62" s="504"/>
      <c r="DO62" s="504"/>
      <c r="DP62" s="505"/>
      <c r="DQ62" s="503"/>
      <c r="DR62" s="504"/>
      <c r="DS62" s="504"/>
      <c r="DT62" s="504"/>
      <c r="DU62" s="504"/>
      <c r="DV62" s="504"/>
      <c r="DW62" s="504"/>
      <c r="DX62" s="504"/>
      <c r="DY62" s="504"/>
      <c r="DZ62" s="505"/>
      <c r="EA62" s="503"/>
      <c r="EB62" s="504"/>
      <c r="EC62" s="504"/>
      <c r="ED62" s="504"/>
      <c r="EE62" s="504"/>
      <c r="EF62" s="504"/>
      <c r="EG62" s="504"/>
      <c r="EH62" s="504"/>
      <c r="EI62" s="504"/>
      <c r="EJ62" s="505"/>
      <c r="EK62" s="503"/>
      <c r="EL62" s="504"/>
      <c r="EM62" s="504"/>
      <c r="EN62" s="504"/>
      <c r="EO62" s="504"/>
      <c r="EP62" s="504"/>
      <c r="EQ62" s="504"/>
      <c r="ER62" s="504"/>
      <c r="ES62" s="504"/>
      <c r="ET62" s="505"/>
      <c r="EU62" s="503"/>
      <c r="EV62" s="504"/>
      <c r="EW62" s="504"/>
      <c r="EX62" s="504"/>
      <c r="EY62" s="504"/>
      <c r="EZ62" s="504"/>
      <c r="FA62" s="504"/>
      <c r="FB62" s="504"/>
      <c r="FC62" s="504"/>
      <c r="FD62" s="505"/>
      <c r="FE62" s="503"/>
      <c r="FF62" s="504"/>
      <c r="FG62" s="504"/>
      <c r="FH62" s="504"/>
      <c r="FI62" s="504"/>
      <c r="FJ62" s="504"/>
      <c r="FK62" s="504"/>
      <c r="FL62" s="504"/>
      <c r="FM62" s="504"/>
      <c r="FN62" s="505"/>
      <c r="FO62" s="503"/>
      <c r="FP62" s="504"/>
      <c r="FQ62" s="504"/>
      <c r="FR62" s="504"/>
      <c r="FS62" s="504"/>
      <c r="FT62" s="504"/>
      <c r="FU62" s="504"/>
      <c r="FV62" s="504"/>
      <c r="FW62" s="504"/>
      <c r="FX62" s="505"/>
      <c r="FY62" s="503"/>
      <c r="FZ62" s="504"/>
      <c r="GA62" s="504"/>
      <c r="GB62" s="504"/>
      <c r="GC62" s="504"/>
      <c r="GD62" s="504"/>
      <c r="GE62" s="504"/>
      <c r="GF62" s="504"/>
      <c r="GG62" s="504"/>
      <c r="GH62" s="505"/>
      <c r="GI62" s="503"/>
      <c r="GJ62" s="504"/>
      <c r="GK62" s="504"/>
      <c r="GL62" s="504"/>
      <c r="GM62" s="504"/>
      <c r="GN62" s="504"/>
      <c r="GO62" s="504"/>
      <c r="GP62" s="504"/>
      <c r="GQ62" s="504"/>
      <c r="GR62" s="505"/>
      <c r="GS62" s="503"/>
      <c r="GT62" s="504"/>
      <c r="GU62" s="504"/>
      <c r="GV62" s="504"/>
      <c r="GW62" s="504"/>
      <c r="GX62" s="504"/>
      <c r="GY62" s="504"/>
      <c r="GZ62" s="504"/>
      <c r="HA62" s="504"/>
      <c r="HB62" s="505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73"/>
        <v>0</v>
      </c>
      <c r="HN62" s="83">
        <f t="shared" si="93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86"/>
        <v>#REF!</v>
      </c>
      <c r="HQ62" s="84"/>
      <c r="HR62" s="85">
        <f t="shared" si="87"/>
        <v>0</v>
      </c>
      <c r="HS62" s="85">
        <f t="shared" si="88"/>
        <v>0</v>
      </c>
      <c r="HT62" s="85">
        <f t="shared" si="89"/>
        <v>0</v>
      </c>
      <c r="HU62" s="85">
        <f t="shared" si="90"/>
        <v>0</v>
      </c>
      <c r="HV62" s="85">
        <f t="shared" si="91"/>
        <v>0</v>
      </c>
      <c r="HW62" s="85">
        <f t="shared" si="92"/>
        <v>0</v>
      </c>
      <c r="HX62" s="85">
        <f t="shared" si="80"/>
        <v>0</v>
      </c>
      <c r="HY62" s="85">
        <f t="shared" si="81"/>
        <v>0</v>
      </c>
      <c r="HZ62" s="85">
        <f t="shared" si="82"/>
        <v>0</v>
      </c>
      <c r="IA62" s="85">
        <f t="shared" si="83"/>
        <v>0</v>
      </c>
      <c r="IK62" s="98" t="e">
        <f t="shared" si="84"/>
        <v>#REF!</v>
      </c>
    </row>
    <row r="63" spans="1:245" s="32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503"/>
      <c r="L63" s="504"/>
      <c r="M63" s="504"/>
      <c r="N63" s="504"/>
      <c r="O63" s="504"/>
      <c r="P63" s="504"/>
      <c r="Q63" s="504"/>
      <c r="R63" s="504"/>
      <c r="S63" s="504"/>
      <c r="T63" s="505"/>
      <c r="U63" s="503"/>
      <c r="V63" s="504"/>
      <c r="W63" s="504"/>
      <c r="X63" s="504"/>
      <c r="Y63" s="504"/>
      <c r="Z63" s="504"/>
      <c r="AA63" s="504"/>
      <c r="AB63" s="504"/>
      <c r="AC63" s="504"/>
      <c r="AD63" s="505"/>
      <c r="AE63" s="503"/>
      <c r="AF63" s="504"/>
      <c r="AG63" s="504"/>
      <c r="AH63" s="504"/>
      <c r="AI63" s="504"/>
      <c r="AJ63" s="504"/>
      <c r="AK63" s="504"/>
      <c r="AL63" s="504"/>
      <c r="AM63" s="504"/>
      <c r="AN63" s="505"/>
      <c r="AO63" s="503"/>
      <c r="AP63" s="504"/>
      <c r="AQ63" s="504"/>
      <c r="AR63" s="504"/>
      <c r="AS63" s="504"/>
      <c r="AT63" s="504"/>
      <c r="AU63" s="504"/>
      <c r="AV63" s="504"/>
      <c r="AW63" s="504"/>
      <c r="AX63" s="505"/>
      <c r="AY63" s="503"/>
      <c r="AZ63" s="504"/>
      <c r="BA63" s="504"/>
      <c r="BB63" s="504"/>
      <c r="BC63" s="504"/>
      <c r="BD63" s="504"/>
      <c r="BE63" s="504"/>
      <c r="BF63" s="504"/>
      <c r="BG63" s="504"/>
      <c r="BH63" s="505"/>
      <c r="BI63" s="503"/>
      <c r="BJ63" s="504"/>
      <c r="BK63" s="504"/>
      <c r="BL63" s="504"/>
      <c r="BM63" s="504"/>
      <c r="BN63" s="504"/>
      <c r="BO63" s="504"/>
      <c r="BP63" s="504"/>
      <c r="BQ63" s="504"/>
      <c r="BR63" s="505"/>
      <c r="BS63" s="503"/>
      <c r="BT63" s="504"/>
      <c r="BU63" s="504"/>
      <c r="BV63" s="504"/>
      <c r="BW63" s="504"/>
      <c r="BX63" s="504"/>
      <c r="BY63" s="504"/>
      <c r="BZ63" s="504"/>
      <c r="CA63" s="504"/>
      <c r="CB63" s="505"/>
      <c r="CC63" s="503"/>
      <c r="CD63" s="504"/>
      <c r="CE63" s="504"/>
      <c r="CF63" s="504"/>
      <c r="CG63" s="504"/>
      <c r="CH63" s="504"/>
      <c r="CI63" s="504"/>
      <c r="CJ63" s="504"/>
      <c r="CK63" s="504"/>
      <c r="CL63" s="505"/>
      <c r="CM63" s="503"/>
      <c r="CN63" s="504"/>
      <c r="CO63" s="504"/>
      <c r="CP63" s="504"/>
      <c r="CQ63" s="504"/>
      <c r="CR63" s="504"/>
      <c r="CS63" s="504"/>
      <c r="CT63" s="504"/>
      <c r="CU63" s="504"/>
      <c r="CV63" s="505"/>
      <c r="CW63" s="503"/>
      <c r="CX63" s="504"/>
      <c r="CY63" s="504"/>
      <c r="CZ63" s="504"/>
      <c r="DA63" s="504"/>
      <c r="DB63" s="504"/>
      <c r="DC63" s="504"/>
      <c r="DD63" s="504"/>
      <c r="DE63" s="504"/>
      <c r="DF63" s="505"/>
      <c r="DG63" s="503"/>
      <c r="DH63" s="504"/>
      <c r="DI63" s="504"/>
      <c r="DJ63" s="504"/>
      <c r="DK63" s="504"/>
      <c r="DL63" s="504"/>
      <c r="DM63" s="504"/>
      <c r="DN63" s="504"/>
      <c r="DO63" s="504"/>
      <c r="DP63" s="505"/>
      <c r="DQ63" s="503"/>
      <c r="DR63" s="504"/>
      <c r="DS63" s="504"/>
      <c r="DT63" s="504"/>
      <c r="DU63" s="504"/>
      <c r="DV63" s="504"/>
      <c r="DW63" s="504"/>
      <c r="DX63" s="504"/>
      <c r="DY63" s="504"/>
      <c r="DZ63" s="505"/>
      <c r="EA63" s="503"/>
      <c r="EB63" s="504"/>
      <c r="EC63" s="504"/>
      <c r="ED63" s="504"/>
      <c r="EE63" s="504"/>
      <c r="EF63" s="504"/>
      <c r="EG63" s="504"/>
      <c r="EH63" s="504"/>
      <c r="EI63" s="504"/>
      <c r="EJ63" s="505"/>
      <c r="EK63" s="503"/>
      <c r="EL63" s="504"/>
      <c r="EM63" s="504"/>
      <c r="EN63" s="504"/>
      <c r="EO63" s="504"/>
      <c r="EP63" s="504"/>
      <c r="EQ63" s="504"/>
      <c r="ER63" s="504"/>
      <c r="ES63" s="504"/>
      <c r="ET63" s="505"/>
      <c r="EU63" s="503"/>
      <c r="EV63" s="504"/>
      <c r="EW63" s="504"/>
      <c r="EX63" s="504"/>
      <c r="EY63" s="504"/>
      <c r="EZ63" s="504"/>
      <c r="FA63" s="504"/>
      <c r="FB63" s="504"/>
      <c r="FC63" s="504"/>
      <c r="FD63" s="505"/>
      <c r="FE63" s="503"/>
      <c r="FF63" s="504"/>
      <c r="FG63" s="504"/>
      <c r="FH63" s="504"/>
      <c r="FI63" s="504"/>
      <c r="FJ63" s="504"/>
      <c r="FK63" s="504"/>
      <c r="FL63" s="504"/>
      <c r="FM63" s="504"/>
      <c r="FN63" s="505"/>
      <c r="FO63" s="503"/>
      <c r="FP63" s="504"/>
      <c r="FQ63" s="504"/>
      <c r="FR63" s="504"/>
      <c r="FS63" s="504"/>
      <c r="FT63" s="504"/>
      <c r="FU63" s="504"/>
      <c r="FV63" s="504"/>
      <c r="FW63" s="504"/>
      <c r="FX63" s="505"/>
      <c r="FY63" s="503"/>
      <c r="FZ63" s="504"/>
      <c r="GA63" s="504"/>
      <c r="GB63" s="504"/>
      <c r="GC63" s="504"/>
      <c r="GD63" s="504"/>
      <c r="GE63" s="504"/>
      <c r="GF63" s="504"/>
      <c r="GG63" s="504"/>
      <c r="GH63" s="505"/>
      <c r="GI63" s="503"/>
      <c r="GJ63" s="504"/>
      <c r="GK63" s="504"/>
      <c r="GL63" s="504"/>
      <c r="GM63" s="504"/>
      <c r="GN63" s="504"/>
      <c r="GO63" s="504"/>
      <c r="GP63" s="504"/>
      <c r="GQ63" s="504"/>
      <c r="GR63" s="505"/>
      <c r="GS63" s="503"/>
      <c r="GT63" s="504"/>
      <c r="GU63" s="504"/>
      <c r="GV63" s="504"/>
      <c r="GW63" s="504"/>
      <c r="GX63" s="504"/>
      <c r="GY63" s="504"/>
      <c r="GZ63" s="504"/>
      <c r="HA63" s="504"/>
      <c r="HB63" s="505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73"/>
        <v>0</v>
      </c>
      <c r="HN63" s="283">
        <f t="shared" si="93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3" t="e">
        <f t="shared" si="86"/>
        <v>#REF!</v>
      </c>
      <c r="HQ63" s="84"/>
      <c r="HR63" s="284">
        <f t="shared" si="87"/>
        <v>0</v>
      </c>
      <c r="HS63" s="284">
        <f t="shared" si="88"/>
        <v>0</v>
      </c>
      <c r="HT63" s="284">
        <f t="shared" si="89"/>
        <v>0</v>
      </c>
      <c r="HU63" s="284">
        <f t="shared" si="90"/>
        <v>0</v>
      </c>
      <c r="HV63" s="284">
        <f t="shared" si="91"/>
        <v>0</v>
      </c>
      <c r="HW63" s="284">
        <f t="shared" si="92"/>
        <v>0</v>
      </c>
      <c r="HX63" s="284">
        <f t="shared" si="80"/>
        <v>0</v>
      </c>
      <c r="HY63" s="284">
        <f t="shared" si="81"/>
        <v>0</v>
      </c>
      <c r="HZ63" s="284">
        <f t="shared" si="82"/>
        <v>0</v>
      </c>
      <c r="IA63" s="284">
        <f t="shared" si="83"/>
        <v>0</v>
      </c>
      <c r="IK63" s="98" t="e">
        <f t="shared" si="84"/>
        <v>#REF!</v>
      </c>
    </row>
    <row r="64" spans="1:245" s="32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5" t="s">
        <v>46</v>
      </c>
      <c r="K64" s="509"/>
      <c r="L64" s="510"/>
      <c r="M64" s="510"/>
      <c r="N64" s="510"/>
      <c r="O64" s="510"/>
      <c r="P64" s="510"/>
      <c r="Q64" s="510"/>
      <c r="R64" s="510"/>
      <c r="S64" s="510"/>
      <c r="T64" s="511"/>
      <c r="U64" s="509"/>
      <c r="V64" s="510"/>
      <c r="W64" s="510"/>
      <c r="X64" s="510"/>
      <c r="Y64" s="510"/>
      <c r="Z64" s="510"/>
      <c r="AA64" s="510"/>
      <c r="AB64" s="510"/>
      <c r="AC64" s="510"/>
      <c r="AD64" s="511"/>
      <c r="AE64" s="509"/>
      <c r="AF64" s="510"/>
      <c r="AG64" s="510"/>
      <c r="AH64" s="510"/>
      <c r="AI64" s="510"/>
      <c r="AJ64" s="510"/>
      <c r="AK64" s="510"/>
      <c r="AL64" s="510"/>
      <c r="AM64" s="510"/>
      <c r="AN64" s="511"/>
      <c r="AO64" s="509"/>
      <c r="AP64" s="510"/>
      <c r="AQ64" s="510"/>
      <c r="AR64" s="510"/>
      <c r="AS64" s="510"/>
      <c r="AT64" s="510"/>
      <c r="AU64" s="510"/>
      <c r="AV64" s="510"/>
      <c r="AW64" s="510"/>
      <c r="AX64" s="511"/>
      <c r="AY64" s="509"/>
      <c r="AZ64" s="510"/>
      <c r="BA64" s="510"/>
      <c r="BB64" s="510"/>
      <c r="BC64" s="510"/>
      <c r="BD64" s="510"/>
      <c r="BE64" s="510"/>
      <c r="BF64" s="510"/>
      <c r="BG64" s="510"/>
      <c r="BH64" s="511"/>
      <c r="BI64" s="509"/>
      <c r="BJ64" s="510"/>
      <c r="BK64" s="510"/>
      <c r="BL64" s="510"/>
      <c r="BM64" s="510"/>
      <c r="BN64" s="510"/>
      <c r="BO64" s="510"/>
      <c r="BP64" s="510"/>
      <c r="BQ64" s="510"/>
      <c r="BR64" s="511"/>
      <c r="BS64" s="509"/>
      <c r="BT64" s="510"/>
      <c r="BU64" s="510"/>
      <c r="BV64" s="510"/>
      <c r="BW64" s="510"/>
      <c r="BX64" s="510"/>
      <c r="BY64" s="510"/>
      <c r="BZ64" s="510"/>
      <c r="CA64" s="510"/>
      <c r="CB64" s="511"/>
      <c r="CC64" s="509"/>
      <c r="CD64" s="510"/>
      <c r="CE64" s="510"/>
      <c r="CF64" s="510"/>
      <c r="CG64" s="510"/>
      <c r="CH64" s="510"/>
      <c r="CI64" s="510"/>
      <c r="CJ64" s="510"/>
      <c r="CK64" s="510"/>
      <c r="CL64" s="511"/>
      <c r="CM64" s="509"/>
      <c r="CN64" s="510"/>
      <c r="CO64" s="510"/>
      <c r="CP64" s="510"/>
      <c r="CQ64" s="510"/>
      <c r="CR64" s="510"/>
      <c r="CS64" s="510"/>
      <c r="CT64" s="510"/>
      <c r="CU64" s="510"/>
      <c r="CV64" s="511"/>
      <c r="CW64" s="509"/>
      <c r="CX64" s="510"/>
      <c r="CY64" s="510"/>
      <c r="CZ64" s="510"/>
      <c r="DA64" s="510"/>
      <c r="DB64" s="510"/>
      <c r="DC64" s="510"/>
      <c r="DD64" s="510"/>
      <c r="DE64" s="510"/>
      <c r="DF64" s="511"/>
      <c r="DG64" s="509"/>
      <c r="DH64" s="510"/>
      <c r="DI64" s="510"/>
      <c r="DJ64" s="510"/>
      <c r="DK64" s="510"/>
      <c r="DL64" s="510"/>
      <c r="DM64" s="510"/>
      <c r="DN64" s="510"/>
      <c r="DO64" s="510"/>
      <c r="DP64" s="511"/>
      <c r="DQ64" s="509"/>
      <c r="DR64" s="510"/>
      <c r="DS64" s="510"/>
      <c r="DT64" s="510"/>
      <c r="DU64" s="510"/>
      <c r="DV64" s="510"/>
      <c r="DW64" s="510"/>
      <c r="DX64" s="510"/>
      <c r="DY64" s="510"/>
      <c r="DZ64" s="511"/>
      <c r="EA64" s="509"/>
      <c r="EB64" s="510"/>
      <c r="EC64" s="510"/>
      <c r="ED64" s="510"/>
      <c r="EE64" s="510"/>
      <c r="EF64" s="510"/>
      <c r="EG64" s="510"/>
      <c r="EH64" s="510"/>
      <c r="EI64" s="510"/>
      <c r="EJ64" s="511"/>
      <c r="EK64" s="509"/>
      <c r="EL64" s="510"/>
      <c r="EM64" s="510"/>
      <c r="EN64" s="510"/>
      <c r="EO64" s="510"/>
      <c r="EP64" s="510"/>
      <c r="EQ64" s="510"/>
      <c r="ER64" s="510"/>
      <c r="ES64" s="510"/>
      <c r="ET64" s="511"/>
      <c r="EU64" s="509"/>
      <c r="EV64" s="510"/>
      <c r="EW64" s="510"/>
      <c r="EX64" s="510"/>
      <c r="EY64" s="510"/>
      <c r="EZ64" s="510"/>
      <c r="FA64" s="510"/>
      <c r="FB64" s="510"/>
      <c r="FC64" s="510"/>
      <c r="FD64" s="511"/>
      <c r="FE64" s="509"/>
      <c r="FF64" s="510"/>
      <c r="FG64" s="510"/>
      <c r="FH64" s="510"/>
      <c r="FI64" s="510"/>
      <c r="FJ64" s="510"/>
      <c r="FK64" s="510"/>
      <c r="FL64" s="510"/>
      <c r="FM64" s="510"/>
      <c r="FN64" s="511"/>
      <c r="FO64" s="509"/>
      <c r="FP64" s="510"/>
      <c r="FQ64" s="510"/>
      <c r="FR64" s="510"/>
      <c r="FS64" s="510"/>
      <c r="FT64" s="510"/>
      <c r="FU64" s="510"/>
      <c r="FV64" s="510"/>
      <c r="FW64" s="510"/>
      <c r="FX64" s="511"/>
      <c r="FY64" s="509"/>
      <c r="FZ64" s="510"/>
      <c r="GA64" s="510"/>
      <c r="GB64" s="510"/>
      <c r="GC64" s="510"/>
      <c r="GD64" s="510"/>
      <c r="GE64" s="510"/>
      <c r="GF64" s="510"/>
      <c r="GG64" s="510"/>
      <c r="GH64" s="511"/>
      <c r="GI64" s="509"/>
      <c r="GJ64" s="510"/>
      <c r="GK64" s="510"/>
      <c r="GL64" s="510"/>
      <c r="GM64" s="510"/>
      <c r="GN64" s="510"/>
      <c r="GO64" s="510"/>
      <c r="GP64" s="510"/>
      <c r="GQ64" s="510"/>
      <c r="GR64" s="511"/>
      <c r="GS64" s="509"/>
      <c r="GT64" s="510"/>
      <c r="GU64" s="510"/>
      <c r="GV64" s="510"/>
      <c r="GW64" s="510"/>
      <c r="GX64" s="510"/>
      <c r="GY64" s="510"/>
      <c r="GZ64" s="510"/>
      <c r="HA64" s="510"/>
      <c r="HB64" s="511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73"/>
        <v>0</v>
      </c>
      <c r="HN64" s="281">
        <f t="shared" si="93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1" t="e">
        <f t="shared" si="86"/>
        <v>#REF!</v>
      </c>
      <c r="HQ64" s="84"/>
      <c r="HR64" s="282">
        <f t="shared" ref="HR64:HR70" si="94">+K64+U64+AE64+AO64+AY64+BI64+BS64+CC64+CM64+CW64+DG64+DQ64+EA64+EK64+EU64+FE64+FO64+FY64+GI64+GS64</f>
        <v>0</v>
      </c>
      <c r="HS64" s="282">
        <f t="shared" ref="HS64:HS70" si="95">+L64+V64+AF64+AP64+AZ64+BJ64+BT64+CD64+CN64+CX64+DH64+DR64+EB64+EL64+EV64+FF64+FP64+FZ64+GJ64+GT64</f>
        <v>0</v>
      </c>
      <c r="HT64" s="282">
        <f t="shared" ref="HT64:HT70" si="96">+M64+W64+AG64+AQ64+BA64+BK64+BU64+CE64+CO64+CY64+DI64+DS64+EC64+EM64+EW64+FG64+FQ64+GA64+GK64+GU64</f>
        <v>0</v>
      </c>
      <c r="HU64" s="282">
        <f t="shared" si="90"/>
        <v>0</v>
      </c>
      <c r="HV64" s="282">
        <f t="shared" si="91"/>
        <v>0</v>
      </c>
      <c r="HW64" s="282">
        <f t="shared" si="92"/>
        <v>0</v>
      </c>
      <c r="HX64" s="282">
        <f t="shared" si="80"/>
        <v>0</v>
      </c>
      <c r="HY64" s="282">
        <f t="shared" si="81"/>
        <v>0</v>
      </c>
      <c r="HZ64" s="282">
        <f t="shared" si="82"/>
        <v>0</v>
      </c>
      <c r="IA64" s="282">
        <f t="shared" si="83"/>
        <v>0</v>
      </c>
      <c r="IK64" s="98" t="e">
        <f t="shared" si="84"/>
        <v>#REF!</v>
      </c>
    </row>
    <row r="65" spans="1:245" s="32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512"/>
      <c r="L65" s="513"/>
      <c r="M65" s="513"/>
      <c r="N65" s="513"/>
      <c r="O65" s="513"/>
      <c r="P65" s="513"/>
      <c r="Q65" s="513"/>
      <c r="R65" s="513"/>
      <c r="S65" s="513"/>
      <c r="T65" s="514"/>
      <c r="U65" s="512"/>
      <c r="V65" s="513"/>
      <c r="W65" s="513"/>
      <c r="X65" s="513"/>
      <c r="Y65" s="513"/>
      <c r="Z65" s="513"/>
      <c r="AA65" s="513"/>
      <c r="AB65" s="513"/>
      <c r="AC65" s="513"/>
      <c r="AD65" s="514"/>
      <c r="AE65" s="512"/>
      <c r="AF65" s="513"/>
      <c r="AG65" s="513"/>
      <c r="AH65" s="513"/>
      <c r="AI65" s="513"/>
      <c r="AJ65" s="513"/>
      <c r="AK65" s="513"/>
      <c r="AL65" s="513"/>
      <c r="AM65" s="513"/>
      <c r="AN65" s="514"/>
      <c r="AO65" s="512"/>
      <c r="AP65" s="513"/>
      <c r="AQ65" s="513"/>
      <c r="AR65" s="513"/>
      <c r="AS65" s="513"/>
      <c r="AT65" s="513"/>
      <c r="AU65" s="513"/>
      <c r="AV65" s="513"/>
      <c r="AW65" s="513"/>
      <c r="AX65" s="514"/>
      <c r="AY65" s="512"/>
      <c r="AZ65" s="513"/>
      <c r="BA65" s="513"/>
      <c r="BB65" s="513"/>
      <c r="BC65" s="513"/>
      <c r="BD65" s="513"/>
      <c r="BE65" s="513"/>
      <c r="BF65" s="513"/>
      <c r="BG65" s="513"/>
      <c r="BH65" s="514"/>
      <c r="BI65" s="512"/>
      <c r="BJ65" s="513"/>
      <c r="BK65" s="513"/>
      <c r="BL65" s="513"/>
      <c r="BM65" s="513"/>
      <c r="BN65" s="513"/>
      <c r="BO65" s="513"/>
      <c r="BP65" s="513"/>
      <c r="BQ65" s="513"/>
      <c r="BR65" s="514"/>
      <c r="BS65" s="512"/>
      <c r="BT65" s="513"/>
      <c r="BU65" s="513"/>
      <c r="BV65" s="513"/>
      <c r="BW65" s="513"/>
      <c r="BX65" s="513"/>
      <c r="BY65" s="513"/>
      <c r="BZ65" s="513"/>
      <c r="CA65" s="513"/>
      <c r="CB65" s="514"/>
      <c r="CC65" s="512"/>
      <c r="CD65" s="513"/>
      <c r="CE65" s="513"/>
      <c r="CF65" s="513"/>
      <c r="CG65" s="513"/>
      <c r="CH65" s="513"/>
      <c r="CI65" s="513"/>
      <c r="CJ65" s="513"/>
      <c r="CK65" s="513"/>
      <c r="CL65" s="514"/>
      <c r="CM65" s="512"/>
      <c r="CN65" s="513"/>
      <c r="CO65" s="513"/>
      <c r="CP65" s="513"/>
      <c r="CQ65" s="513"/>
      <c r="CR65" s="513"/>
      <c r="CS65" s="513"/>
      <c r="CT65" s="513"/>
      <c r="CU65" s="513"/>
      <c r="CV65" s="514"/>
      <c r="CW65" s="512"/>
      <c r="CX65" s="513"/>
      <c r="CY65" s="513"/>
      <c r="CZ65" s="513"/>
      <c r="DA65" s="513"/>
      <c r="DB65" s="513"/>
      <c r="DC65" s="513"/>
      <c r="DD65" s="513"/>
      <c r="DE65" s="513"/>
      <c r="DF65" s="514"/>
      <c r="DG65" s="512"/>
      <c r="DH65" s="513"/>
      <c r="DI65" s="513"/>
      <c r="DJ65" s="513"/>
      <c r="DK65" s="513"/>
      <c r="DL65" s="513"/>
      <c r="DM65" s="513"/>
      <c r="DN65" s="513"/>
      <c r="DO65" s="513"/>
      <c r="DP65" s="514"/>
      <c r="DQ65" s="512"/>
      <c r="DR65" s="513"/>
      <c r="DS65" s="513"/>
      <c r="DT65" s="513"/>
      <c r="DU65" s="513"/>
      <c r="DV65" s="513"/>
      <c r="DW65" s="513"/>
      <c r="DX65" s="513"/>
      <c r="DY65" s="513"/>
      <c r="DZ65" s="514"/>
      <c r="EA65" s="512"/>
      <c r="EB65" s="513"/>
      <c r="EC65" s="513"/>
      <c r="ED65" s="513"/>
      <c r="EE65" s="513"/>
      <c r="EF65" s="513"/>
      <c r="EG65" s="513"/>
      <c r="EH65" s="513"/>
      <c r="EI65" s="513"/>
      <c r="EJ65" s="514"/>
      <c r="EK65" s="512"/>
      <c r="EL65" s="513"/>
      <c r="EM65" s="513"/>
      <c r="EN65" s="513"/>
      <c r="EO65" s="513"/>
      <c r="EP65" s="513"/>
      <c r="EQ65" s="513"/>
      <c r="ER65" s="513"/>
      <c r="ES65" s="513"/>
      <c r="ET65" s="514"/>
      <c r="EU65" s="512"/>
      <c r="EV65" s="513"/>
      <c r="EW65" s="513"/>
      <c r="EX65" s="513"/>
      <c r="EY65" s="513"/>
      <c r="EZ65" s="513"/>
      <c r="FA65" s="513"/>
      <c r="FB65" s="513"/>
      <c r="FC65" s="513"/>
      <c r="FD65" s="514"/>
      <c r="FE65" s="512"/>
      <c r="FF65" s="513"/>
      <c r="FG65" s="513"/>
      <c r="FH65" s="513"/>
      <c r="FI65" s="513"/>
      <c r="FJ65" s="513"/>
      <c r="FK65" s="513"/>
      <c r="FL65" s="513"/>
      <c r="FM65" s="513"/>
      <c r="FN65" s="514"/>
      <c r="FO65" s="512"/>
      <c r="FP65" s="513"/>
      <c r="FQ65" s="513"/>
      <c r="FR65" s="513"/>
      <c r="FS65" s="513"/>
      <c r="FT65" s="513"/>
      <c r="FU65" s="513"/>
      <c r="FV65" s="513"/>
      <c r="FW65" s="513"/>
      <c r="FX65" s="514"/>
      <c r="FY65" s="512"/>
      <c r="FZ65" s="513"/>
      <c r="GA65" s="513"/>
      <c r="GB65" s="513"/>
      <c r="GC65" s="513"/>
      <c r="GD65" s="513"/>
      <c r="GE65" s="513"/>
      <c r="GF65" s="513"/>
      <c r="GG65" s="513"/>
      <c r="GH65" s="514"/>
      <c r="GI65" s="512"/>
      <c r="GJ65" s="513"/>
      <c r="GK65" s="513"/>
      <c r="GL65" s="513"/>
      <c r="GM65" s="513"/>
      <c r="GN65" s="513"/>
      <c r="GO65" s="513"/>
      <c r="GP65" s="513"/>
      <c r="GQ65" s="513"/>
      <c r="GR65" s="514"/>
      <c r="GS65" s="512"/>
      <c r="GT65" s="513"/>
      <c r="GU65" s="513"/>
      <c r="GV65" s="513"/>
      <c r="GW65" s="513"/>
      <c r="GX65" s="513"/>
      <c r="GY65" s="513"/>
      <c r="GZ65" s="513"/>
      <c r="HA65" s="513"/>
      <c r="HB65" s="514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73"/>
        <v>0</v>
      </c>
      <c r="HN65" s="83">
        <f t="shared" si="93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86"/>
        <v>#REF!</v>
      </c>
      <c r="HQ65" s="84"/>
      <c r="HR65" s="85">
        <f t="shared" si="94"/>
        <v>0</v>
      </c>
      <c r="HS65" s="85">
        <f t="shared" si="95"/>
        <v>0</v>
      </c>
      <c r="HT65" s="85">
        <f t="shared" si="96"/>
        <v>0</v>
      </c>
      <c r="HU65" s="85">
        <f t="shared" si="90"/>
        <v>0</v>
      </c>
      <c r="HV65" s="85">
        <f t="shared" si="91"/>
        <v>0</v>
      </c>
      <c r="HW65" s="85">
        <f t="shared" si="92"/>
        <v>0</v>
      </c>
      <c r="HX65" s="85">
        <f t="shared" si="80"/>
        <v>0</v>
      </c>
      <c r="HY65" s="85">
        <f t="shared" si="81"/>
        <v>0</v>
      </c>
      <c r="HZ65" s="85">
        <f t="shared" si="82"/>
        <v>0</v>
      </c>
      <c r="IA65" s="85">
        <f t="shared" si="83"/>
        <v>0</v>
      </c>
      <c r="IK65" s="98" t="e">
        <f t="shared" si="84"/>
        <v>#REF!</v>
      </c>
    </row>
    <row r="66" spans="1:245" s="32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512"/>
      <c r="L66" s="513"/>
      <c r="M66" s="513"/>
      <c r="N66" s="513"/>
      <c r="O66" s="513"/>
      <c r="P66" s="513"/>
      <c r="Q66" s="513"/>
      <c r="R66" s="513"/>
      <c r="S66" s="513"/>
      <c r="T66" s="514"/>
      <c r="U66" s="512"/>
      <c r="V66" s="513"/>
      <c r="W66" s="513"/>
      <c r="X66" s="513"/>
      <c r="Y66" s="513"/>
      <c r="Z66" s="513"/>
      <c r="AA66" s="513"/>
      <c r="AB66" s="513"/>
      <c r="AC66" s="513"/>
      <c r="AD66" s="514"/>
      <c r="AE66" s="512"/>
      <c r="AF66" s="513"/>
      <c r="AG66" s="513"/>
      <c r="AH66" s="513"/>
      <c r="AI66" s="513"/>
      <c r="AJ66" s="513"/>
      <c r="AK66" s="513"/>
      <c r="AL66" s="513"/>
      <c r="AM66" s="513"/>
      <c r="AN66" s="514"/>
      <c r="AO66" s="512"/>
      <c r="AP66" s="513"/>
      <c r="AQ66" s="513"/>
      <c r="AR66" s="513"/>
      <c r="AS66" s="513"/>
      <c r="AT66" s="513"/>
      <c r="AU66" s="513"/>
      <c r="AV66" s="513"/>
      <c r="AW66" s="513"/>
      <c r="AX66" s="514"/>
      <c r="AY66" s="512"/>
      <c r="AZ66" s="513"/>
      <c r="BA66" s="513"/>
      <c r="BB66" s="513"/>
      <c r="BC66" s="513"/>
      <c r="BD66" s="513"/>
      <c r="BE66" s="513"/>
      <c r="BF66" s="513"/>
      <c r="BG66" s="513"/>
      <c r="BH66" s="514"/>
      <c r="BI66" s="512"/>
      <c r="BJ66" s="513"/>
      <c r="BK66" s="513"/>
      <c r="BL66" s="513"/>
      <c r="BM66" s="513"/>
      <c r="BN66" s="513"/>
      <c r="BO66" s="513"/>
      <c r="BP66" s="513"/>
      <c r="BQ66" s="513"/>
      <c r="BR66" s="514"/>
      <c r="BS66" s="512"/>
      <c r="BT66" s="513"/>
      <c r="BU66" s="513"/>
      <c r="BV66" s="513"/>
      <c r="BW66" s="513"/>
      <c r="BX66" s="513"/>
      <c r="BY66" s="513"/>
      <c r="BZ66" s="513"/>
      <c r="CA66" s="513"/>
      <c r="CB66" s="514"/>
      <c r="CC66" s="512"/>
      <c r="CD66" s="513"/>
      <c r="CE66" s="513"/>
      <c r="CF66" s="513"/>
      <c r="CG66" s="513"/>
      <c r="CH66" s="513"/>
      <c r="CI66" s="513"/>
      <c r="CJ66" s="513"/>
      <c r="CK66" s="513"/>
      <c r="CL66" s="514"/>
      <c r="CM66" s="512"/>
      <c r="CN66" s="513"/>
      <c r="CO66" s="513"/>
      <c r="CP66" s="513"/>
      <c r="CQ66" s="513"/>
      <c r="CR66" s="513"/>
      <c r="CS66" s="513"/>
      <c r="CT66" s="513"/>
      <c r="CU66" s="513"/>
      <c r="CV66" s="514"/>
      <c r="CW66" s="512"/>
      <c r="CX66" s="513"/>
      <c r="CY66" s="513"/>
      <c r="CZ66" s="513"/>
      <c r="DA66" s="513"/>
      <c r="DB66" s="513"/>
      <c r="DC66" s="513"/>
      <c r="DD66" s="513"/>
      <c r="DE66" s="513"/>
      <c r="DF66" s="514"/>
      <c r="DG66" s="512"/>
      <c r="DH66" s="513"/>
      <c r="DI66" s="513"/>
      <c r="DJ66" s="513"/>
      <c r="DK66" s="513"/>
      <c r="DL66" s="513"/>
      <c r="DM66" s="513"/>
      <c r="DN66" s="513"/>
      <c r="DO66" s="513"/>
      <c r="DP66" s="514"/>
      <c r="DQ66" s="512"/>
      <c r="DR66" s="513"/>
      <c r="DS66" s="513"/>
      <c r="DT66" s="513"/>
      <c r="DU66" s="513"/>
      <c r="DV66" s="513"/>
      <c r="DW66" s="513"/>
      <c r="DX66" s="513"/>
      <c r="DY66" s="513"/>
      <c r="DZ66" s="514"/>
      <c r="EA66" s="512"/>
      <c r="EB66" s="513"/>
      <c r="EC66" s="513"/>
      <c r="ED66" s="513"/>
      <c r="EE66" s="513"/>
      <c r="EF66" s="513"/>
      <c r="EG66" s="513"/>
      <c r="EH66" s="513"/>
      <c r="EI66" s="513"/>
      <c r="EJ66" s="514"/>
      <c r="EK66" s="512"/>
      <c r="EL66" s="513"/>
      <c r="EM66" s="513"/>
      <c r="EN66" s="513"/>
      <c r="EO66" s="513"/>
      <c r="EP66" s="513"/>
      <c r="EQ66" s="513"/>
      <c r="ER66" s="513"/>
      <c r="ES66" s="513"/>
      <c r="ET66" s="514"/>
      <c r="EU66" s="512"/>
      <c r="EV66" s="513"/>
      <c r="EW66" s="513"/>
      <c r="EX66" s="513"/>
      <c r="EY66" s="513"/>
      <c r="EZ66" s="513"/>
      <c r="FA66" s="513"/>
      <c r="FB66" s="513"/>
      <c r="FC66" s="513"/>
      <c r="FD66" s="514"/>
      <c r="FE66" s="512"/>
      <c r="FF66" s="513"/>
      <c r="FG66" s="513"/>
      <c r="FH66" s="513"/>
      <c r="FI66" s="513"/>
      <c r="FJ66" s="513"/>
      <c r="FK66" s="513"/>
      <c r="FL66" s="513"/>
      <c r="FM66" s="513"/>
      <c r="FN66" s="514"/>
      <c r="FO66" s="512"/>
      <c r="FP66" s="513"/>
      <c r="FQ66" s="513"/>
      <c r="FR66" s="513"/>
      <c r="FS66" s="513"/>
      <c r="FT66" s="513"/>
      <c r="FU66" s="513"/>
      <c r="FV66" s="513"/>
      <c r="FW66" s="513"/>
      <c r="FX66" s="514"/>
      <c r="FY66" s="512"/>
      <c r="FZ66" s="513"/>
      <c r="GA66" s="513"/>
      <c r="GB66" s="513"/>
      <c r="GC66" s="513"/>
      <c r="GD66" s="513"/>
      <c r="GE66" s="513"/>
      <c r="GF66" s="513"/>
      <c r="GG66" s="513"/>
      <c r="GH66" s="514"/>
      <c r="GI66" s="512"/>
      <c r="GJ66" s="513"/>
      <c r="GK66" s="513"/>
      <c r="GL66" s="513"/>
      <c r="GM66" s="513"/>
      <c r="GN66" s="513"/>
      <c r="GO66" s="513"/>
      <c r="GP66" s="513"/>
      <c r="GQ66" s="513"/>
      <c r="GR66" s="514"/>
      <c r="GS66" s="512"/>
      <c r="GT66" s="513"/>
      <c r="GU66" s="513"/>
      <c r="GV66" s="513"/>
      <c r="GW66" s="513"/>
      <c r="GX66" s="513"/>
      <c r="GY66" s="513"/>
      <c r="GZ66" s="513"/>
      <c r="HA66" s="513"/>
      <c r="HB66" s="514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73"/>
        <v>0</v>
      </c>
      <c r="HN66" s="83">
        <f t="shared" si="93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86"/>
        <v>#REF!</v>
      </c>
      <c r="HQ66" s="84"/>
      <c r="HR66" s="85">
        <f t="shared" si="94"/>
        <v>0</v>
      </c>
      <c r="HS66" s="85">
        <f t="shared" si="95"/>
        <v>0</v>
      </c>
      <c r="HT66" s="85">
        <f t="shared" si="96"/>
        <v>0</v>
      </c>
      <c r="HU66" s="85">
        <f t="shared" si="90"/>
        <v>0</v>
      </c>
      <c r="HV66" s="85">
        <f t="shared" si="91"/>
        <v>0</v>
      </c>
      <c r="HW66" s="85">
        <f t="shared" si="92"/>
        <v>0</v>
      </c>
      <c r="HX66" s="85">
        <f t="shared" si="80"/>
        <v>0</v>
      </c>
      <c r="HY66" s="85">
        <f t="shared" si="81"/>
        <v>0</v>
      </c>
      <c r="HZ66" s="85">
        <f t="shared" si="82"/>
        <v>0</v>
      </c>
      <c r="IA66" s="85">
        <f t="shared" si="83"/>
        <v>0</v>
      </c>
      <c r="IK66" s="98" t="e">
        <f t="shared" si="84"/>
        <v>#REF!</v>
      </c>
    </row>
    <row r="67" spans="1:245" s="32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6" t="s">
        <v>49</v>
      </c>
      <c r="K67" s="515"/>
      <c r="L67" s="516"/>
      <c r="M67" s="516"/>
      <c r="N67" s="516"/>
      <c r="O67" s="516"/>
      <c r="P67" s="516"/>
      <c r="Q67" s="516"/>
      <c r="R67" s="516"/>
      <c r="S67" s="516"/>
      <c r="T67" s="517"/>
      <c r="U67" s="515"/>
      <c r="V67" s="516"/>
      <c r="W67" s="516"/>
      <c r="X67" s="516"/>
      <c r="Y67" s="516"/>
      <c r="Z67" s="516"/>
      <c r="AA67" s="516"/>
      <c r="AB67" s="516"/>
      <c r="AC67" s="516"/>
      <c r="AD67" s="517"/>
      <c r="AE67" s="515"/>
      <c r="AF67" s="516"/>
      <c r="AG67" s="516"/>
      <c r="AH67" s="516"/>
      <c r="AI67" s="516"/>
      <c r="AJ67" s="516"/>
      <c r="AK67" s="516"/>
      <c r="AL67" s="516"/>
      <c r="AM67" s="516"/>
      <c r="AN67" s="517"/>
      <c r="AO67" s="515"/>
      <c r="AP67" s="516"/>
      <c r="AQ67" s="516"/>
      <c r="AR67" s="516"/>
      <c r="AS67" s="516"/>
      <c r="AT67" s="516"/>
      <c r="AU67" s="516"/>
      <c r="AV67" s="516"/>
      <c r="AW67" s="516"/>
      <c r="AX67" s="517"/>
      <c r="AY67" s="515"/>
      <c r="AZ67" s="516"/>
      <c r="BA67" s="516"/>
      <c r="BB67" s="516"/>
      <c r="BC67" s="516"/>
      <c r="BD67" s="516"/>
      <c r="BE67" s="516"/>
      <c r="BF67" s="516"/>
      <c r="BG67" s="516"/>
      <c r="BH67" s="517"/>
      <c r="BI67" s="515"/>
      <c r="BJ67" s="516"/>
      <c r="BK67" s="516"/>
      <c r="BL67" s="516"/>
      <c r="BM67" s="516"/>
      <c r="BN67" s="516"/>
      <c r="BO67" s="516"/>
      <c r="BP67" s="516"/>
      <c r="BQ67" s="516"/>
      <c r="BR67" s="517"/>
      <c r="BS67" s="515"/>
      <c r="BT67" s="516"/>
      <c r="BU67" s="516"/>
      <c r="BV67" s="516"/>
      <c r="BW67" s="516"/>
      <c r="BX67" s="516"/>
      <c r="BY67" s="516"/>
      <c r="BZ67" s="516"/>
      <c r="CA67" s="516"/>
      <c r="CB67" s="517"/>
      <c r="CC67" s="515"/>
      <c r="CD67" s="516"/>
      <c r="CE67" s="516"/>
      <c r="CF67" s="516"/>
      <c r="CG67" s="516"/>
      <c r="CH67" s="516"/>
      <c r="CI67" s="516"/>
      <c r="CJ67" s="516"/>
      <c r="CK67" s="516"/>
      <c r="CL67" s="517"/>
      <c r="CM67" s="515"/>
      <c r="CN67" s="516"/>
      <c r="CO67" s="516"/>
      <c r="CP67" s="516"/>
      <c r="CQ67" s="516"/>
      <c r="CR67" s="516"/>
      <c r="CS67" s="516"/>
      <c r="CT67" s="516"/>
      <c r="CU67" s="516"/>
      <c r="CV67" s="517"/>
      <c r="CW67" s="515"/>
      <c r="CX67" s="516"/>
      <c r="CY67" s="516"/>
      <c r="CZ67" s="516"/>
      <c r="DA67" s="516"/>
      <c r="DB67" s="516"/>
      <c r="DC67" s="516"/>
      <c r="DD67" s="516"/>
      <c r="DE67" s="516"/>
      <c r="DF67" s="517"/>
      <c r="DG67" s="515"/>
      <c r="DH67" s="516"/>
      <c r="DI67" s="516"/>
      <c r="DJ67" s="516"/>
      <c r="DK67" s="516"/>
      <c r="DL67" s="516"/>
      <c r="DM67" s="516"/>
      <c r="DN67" s="516"/>
      <c r="DO67" s="516"/>
      <c r="DP67" s="517"/>
      <c r="DQ67" s="515"/>
      <c r="DR67" s="516"/>
      <c r="DS67" s="516"/>
      <c r="DT67" s="516"/>
      <c r="DU67" s="516"/>
      <c r="DV67" s="516"/>
      <c r="DW67" s="516"/>
      <c r="DX67" s="516"/>
      <c r="DY67" s="516"/>
      <c r="DZ67" s="517"/>
      <c r="EA67" s="515"/>
      <c r="EB67" s="516"/>
      <c r="EC67" s="516"/>
      <c r="ED67" s="516"/>
      <c r="EE67" s="516"/>
      <c r="EF67" s="516"/>
      <c r="EG67" s="516"/>
      <c r="EH67" s="516"/>
      <c r="EI67" s="516"/>
      <c r="EJ67" s="517"/>
      <c r="EK67" s="515"/>
      <c r="EL67" s="516"/>
      <c r="EM67" s="516"/>
      <c r="EN67" s="516"/>
      <c r="EO67" s="516"/>
      <c r="EP67" s="516"/>
      <c r="EQ67" s="516"/>
      <c r="ER67" s="516"/>
      <c r="ES67" s="516"/>
      <c r="ET67" s="517"/>
      <c r="EU67" s="515"/>
      <c r="EV67" s="516"/>
      <c r="EW67" s="516"/>
      <c r="EX67" s="516"/>
      <c r="EY67" s="516"/>
      <c r="EZ67" s="516"/>
      <c r="FA67" s="516"/>
      <c r="FB67" s="516"/>
      <c r="FC67" s="516"/>
      <c r="FD67" s="517"/>
      <c r="FE67" s="515"/>
      <c r="FF67" s="516"/>
      <c r="FG67" s="516"/>
      <c r="FH67" s="516"/>
      <c r="FI67" s="516"/>
      <c r="FJ67" s="516"/>
      <c r="FK67" s="516"/>
      <c r="FL67" s="516"/>
      <c r="FM67" s="516"/>
      <c r="FN67" s="517"/>
      <c r="FO67" s="515"/>
      <c r="FP67" s="516"/>
      <c r="FQ67" s="516"/>
      <c r="FR67" s="516"/>
      <c r="FS67" s="516"/>
      <c r="FT67" s="516"/>
      <c r="FU67" s="516"/>
      <c r="FV67" s="516"/>
      <c r="FW67" s="516"/>
      <c r="FX67" s="517"/>
      <c r="FY67" s="515"/>
      <c r="FZ67" s="516"/>
      <c r="GA67" s="516"/>
      <c r="GB67" s="516"/>
      <c r="GC67" s="516"/>
      <c r="GD67" s="516"/>
      <c r="GE67" s="516"/>
      <c r="GF67" s="516"/>
      <c r="GG67" s="516"/>
      <c r="GH67" s="517"/>
      <c r="GI67" s="515"/>
      <c r="GJ67" s="516"/>
      <c r="GK67" s="516"/>
      <c r="GL67" s="516"/>
      <c r="GM67" s="516"/>
      <c r="GN67" s="516"/>
      <c r="GO67" s="516"/>
      <c r="GP67" s="516"/>
      <c r="GQ67" s="516"/>
      <c r="GR67" s="517"/>
      <c r="GS67" s="515"/>
      <c r="GT67" s="516"/>
      <c r="GU67" s="516"/>
      <c r="GV67" s="516"/>
      <c r="GW67" s="516"/>
      <c r="GX67" s="516"/>
      <c r="GY67" s="516"/>
      <c r="GZ67" s="516"/>
      <c r="HA67" s="516"/>
      <c r="HB67" s="517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73"/>
        <v>0</v>
      </c>
      <c r="HN67" s="283">
        <f t="shared" si="93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3" t="e">
        <f t="shared" si="86"/>
        <v>#REF!</v>
      </c>
      <c r="HQ67" s="84"/>
      <c r="HR67" s="284">
        <f t="shared" si="94"/>
        <v>0</v>
      </c>
      <c r="HS67" s="284">
        <f t="shared" si="95"/>
        <v>0</v>
      </c>
      <c r="HT67" s="284">
        <f t="shared" si="96"/>
        <v>0</v>
      </c>
      <c r="HU67" s="284">
        <f t="shared" si="90"/>
        <v>0</v>
      </c>
      <c r="HV67" s="284">
        <f t="shared" si="91"/>
        <v>0</v>
      </c>
      <c r="HW67" s="284">
        <f t="shared" si="92"/>
        <v>0</v>
      </c>
      <c r="HX67" s="284">
        <f t="shared" si="80"/>
        <v>0</v>
      </c>
      <c r="HY67" s="284">
        <f t="shared" si="81"/>
        <v>0</v>
      </c>
      <c r="HZ67" s="284">
        <f t="shared" si="82"/>
        <v>0</v>
      </c>
      <c r="IA67" s="284">
        <f t="shared" si="83"/>
        <v>0</v>
      </c>
      <c r="IK67" s="98" t="e">
        <f t="shared" si="84"/>
        <v>#REF!</v>
      </c>
    </row>
    <row r="68" spans="1:245" s="32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5" t="s">
        <v>50</v>
      </c>
      <c r="K68" s="518"/>
      <c r="L68" s="519"/>
      <c r="M68" s="519"/>
      <c r="N68" s="519"/>
      <c r="O68" s="519"/>
      <c r="P68" s="519"/>
      <c r="Q68" s="519"/>
      <c r="R68" s="519"/>
      <c r="S68" s="519"/>
      <c r="T68" s="520"/>
      <c r="U68" s="518"/>
      <c r="V68" s="519"/>
      <c r="W68" s="519"/>
      <c r="X68" s="519"/>
      <c r="Y68" s="519"/>
      <c r="Z68" s="519"/>
      <c r="AA68" s="519"/>
      <c r="AB68" s="519"/>
      <c r="AC68" s="519"/>
      <c r="AD68" s="520"/>
      <c r="AE68" s="518"/>
      <c r="AF68" s="519"/>
      <c r="AG68" s="519"/>
      <c r="AH68" s="519"/>
      <c r="AI68" s="519"/>
      <c r="AJ68" s="519"/>
      <c r="AK68" s="519"/>
      <c r="AL68" s="519"/>
      <c r="AM68" s="519"/>
      <c r="AN68" s="520"/>
      <c r="AO68" s="518"/>
      <c r="AP68" s="519"/>
      <c r="AQ68" s="519"/>
      <c r="AR68" s="519"/>
      <c r="AS68" s="519"/>
      <c r="AT68" s="519"/>
      <c r="AU68" s="519"/>
      <c r="AV68" s="519"/>
      <c r="AW68" s="519"/>
      <c r="AX68" s="520"/>
      <c r="AY68" s="518"/>
      <c r="AZ68" s="519"/>
      <c r="BA68" s="519"/>
      <c r="BB68" s="519"/>
      <c r="BC68" s="519"/>
      <c r="BD68" s="519"/>
      <c r="BE68" s="519"/>
      <c r="BF68" s="519"/>
      <c r="BG68" s="519"/>
      <c r="BH68" s="520"/>
      <c r="BI68" s="518"/>
      <c r="BJ68" s="519"/>
      <c r="BK68" s="519"/>
      <c r="BL68" s="519"/>
      <c r="BM68" s="519"/>
      <c r="BN68" s="519"/>
      <c r="BO68" s="519"/>
      <c r="BP68" s="519"/>
      <c r="BQ68" s="519"/>
      <c r="BR68" s="520"/>
      <c r="BS68" s="518"/>
      <c r="BT68" s="519"/>
      <c r="BU68" s="519"/>
      <c r="BV68" s="519"/>
      <c r="BW68" s="519"/>
      <c r="BX68" s="519"/>
      <c r="BY68" s="519"/>
      <c r="BZ68" s="519"/>
      <c r="CA68" s="519"/>
      <c r="CB68" s="520"/>
      <c r="CC68" s="518"/>
      <c r="CD68" s="519"/>
      <c r="CE68" s="519"/>
      <c r="CF68" s="519"/>
      <c r="CG68" s="519"/>
      <c r="CH68" s="519"/>
      <c r="CI68" s="519"/>
      <c r="CJ68" s="519"/>
      <c r="CK68" s="519"/>
      <c r="CL68" s="520"/>
      <c r="CM68" s="518"/>
      <c r="CN68" s="519"/>
      <c r="CO68" s="519"/>
      <c r="CP68" s="519"/>
      <c r="CQ68" s="519"/>
      <c r="CR68" s="519"/>
      <c r="CS68" s="519"/>
      <c r="CT68" s="519"/>
      <c r="CU68" s="519"/>
      <c r="CV68" s="520"/>
      <c r="CW68" s="518"/>
      <c r="CX68" s="519"/>
      <c r="CY68" s="519"/>
      <c r="CZ68" s="519"/>
      <c r="DA68" s="519"/>
      <c r="DB68" s="519"/>
      <c r="DC68" s="519"/>
      <c r="DD68" s="519"/>
      <c r="DE68" s="519"/>
      <c r="DF68" s="520"/>
      <c r="DG68" s="518"/>
      <c r="DH68" s="519"/>
      <c r="DI68" s="519"/>
      <c r="DJ68" s="519"/>
      <c r="DK68" s="519"/>
      <c r="DL68" s="519"/>
      <c r="DM68" s="519"/>
      <c r="DN68" s="519"/>
      <c r="DO68" s="519"/>
      <c r="DP68" s="520"/>
      <c r="DQ68" s="518"/>
      <c r="DR68" s="519"/>
      <c r="DS68" s="519"/>
      <c r="DT68" s="519"/>
      <c r="DU68" s="519"/>
      <c r="DV68" s="519"/>
      <c r="DW68" s="519"/>
      <c r="DX68" s="519"/>
      <c r="DY68" s="519"/>
      <c r="DZ68" s="520"/>
      <c r="EA68" s="518"/>
      <c r="EB68" s="519"/>
      <c r="EC68" s="519"/>
      <c r="ED68" s="519"/>
      <c r="EE68" s="519"/>
      <c r="EF68" s="519"/>
      <c r="EG68" s="519"/>
      <c r="EH68" s="519"/>
      <c r="EI68" s="519"/>
      <c r="EJ68" s="520"/>
      <c r="EK68" s="518"/>
      <c r="EL68" s="519"/>
      <c r="EM68" s="519"/>
      <c r="EN68" s="519"/>
      <c r="EO68" s="519"/>
      <c r="EP68" s="519"/>
      <c r="EQ68" s="519"/>
      <c r="ER68" s="519"/>
      <c r="ES68" s="519"/>
      <c r="ET68" s="520"/>
      <c r="EU68" s="518"/>
      <c r="EV68" s="519"/>
      <c r="EW68" s="519"/>
      <c r="EX68" s="519"/>
      <c r="EY68" s="519"/>
      <c r="EZ68" s="519"/>
      <c r="FA68" s="519"/>
      <c r="FB68" s="519"/>
      <c r="FC68" s="519"/>
      <c r="FD68" s="520"/>
      <c r="FE68" s="518"/>
      <c r="FF68" s="519"/>
      <c r="FG68" s="519"/>
      <c r="FH68" s="519"/>
      <c r="FI68" s="519"/>
      <c r="FJ68" s="519"/>
      <c r="FK68" s="519"/>
      <c r="FL68" s="519"/>
      <c r="FM68" s="519"/>
      <c r="FN68" s="520"/>
      <c r="FO68" s="518"/>
      <c r="FP68" s="519"/>
      <c r="FQ68" s="519"/>
      <c r="FR68" s="519"/>
      <c r="FS68" s="519"/>
      <c r="FT68" s="519"/>
      <c r="FU68" s="519"/>
      <c r="FV68" s="519"/>
      <c r="FW68" s="519"/>
      <c r="FX68" s="520"/>
      <c r="FY68" s="518"/>
      <c r="FZ68" s="519"/>
      <c r="GA68" s="519"/>
      <c r="GB68" s="519"/>
      <c r="GC68" s="519"/>
      <c r="GD68" s="519"/>
      <c r="GE68" s="519"/>
      <c r="GF68" s="519"/>
      <c r="GG68" s="519"/>
      <c r="GH68" s="520"/>
      <c r="GI68" s="518"/>
      <c r="GJ68" s="519"/>
      <c r="GK68" s="519"/>
      <c r="GL68" s="519"/>
      <c r="GM68" s="519"/>
      <c r="GN68" s="519"/>
      <c r="GO68" s="519"/>
      <c r="GP68" s="519"/>
      <c r="GQ68" s="519"/>
      <c r="GR68" s="520"/>
      <c r="GS68" s="518"/>
      <c r="GT68" s="519"/>
      <c r="GU68" s="519"/>
      <c r="GV68" s="519"/>
      <c r="GW68" s="519"/>
      <c r="GX68" s="519"/>
      <c r="GY68" s="519"/>
      <c r="GZ68" s="519"/>
      <c r="HA68" s="519"/>
      <c r="HB68" s="520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73"/>
        <v>0</v>
      </c>
      <c r="HN68" s="281">
        <f t="shared" si="93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1" t="e">
        <f t="shared" si="86"/>
        <v>#REF!</v>
      </c>
      <c r="HQ68" s="84"/>
      <c r="HR68" s="282">
        <f t="shared" si="94"/>
        <v>0</v>
      </c>
      <c r="HS68" s="282">
        <f t="shared" si="95"/>
        <v>0</v>
      </c>
      <c r="HT68" s="282">
        <f t="shared" si="96"/>
        <v>0</v>
      </c>
      <c r="HU68" s="282">
        <f t="shared" si="90"/>
        <v>0</v>
      </c>
      <c r="HV68" s="282">
        <f t="shared" si="91"/>
        <v>0</v>
      </c>
      <c r="HW68" s="282">
        <f t="shared" si="92"/>
        <v>0</v>
      </c>
      <c r="HX68" s="282">
        <f t="shared" si="80"/>
        <v>0</v>
      </c>
      <c r="HY68" s="282">
        <f t="shared" si="81"/>
        <v>0</v>
      </c>
      <c r="HZ68" s="282">
        <f t="shared" si="82"/>
        <v>0</v>
      </c>
      <c r="IA68" s="282">
        <f t="shared" si="83"/>
        <v>0</v>
      </c>
      <c r="IK68" s="98" t="e">
        <f t="shared" si="84"/>
        <v>#REF!</v>
      </c>
    </row>
    <row r="69" spans="1:245" s="32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521"/>
      <c r="L69" s="522"/>
      <c r="M69" s="522"/>
      <c r="N69" s="522"/>
      <c r="O69" s="522"/>
      <c r="P69" s="522"/>
      <c r="Q69" s="522"/>
      <c r="R69" s="522"/>
      <c r="S69" s="522"/>
      <c r="T69" s="523"/>
      <c r="U69" s="521"/>
      <c r="V69" s="522"/>
      <c r="W69" s="522"/>
      <c r="X69" s="522"/>
      <c r="Y69" s="522"/>
      <c r="Z69" s="522"/>
      <c r="AA69" s="522"/>
      <c r="AB69" s="522"/>
      <c r="AC69" s="522"/>
      <c r="AD69" s="523"/>
      <c r="AE69" s="521"/>
      <c r="AF69" s="522"/>
      <c r="AG69" s="522"/>
      <c r="AH69" s="522"/>
      <c r="AI69" s="522"/>
      <c r="AJ69" s="522"/>
      <c r="AK69" s="522"/>
      <c r="AL69" s="522"/>
      <c r="AM69" s="522"/>
      <c r="AN69" s="523"/>
      <c r="AO69" s="521"/>
      <c r="AP69" s="522"/>
      <c r="AQ69" s="522"/>
      <c r="AR69" s="522"/>
      <c r="AS69" s="522"/>
      <c r="AT69" s="522"/>
      <c r="AU69" s="522"/>
      <c r="AV69" s="522"/>
      <c r="AW69" s="522"/>
      <c r="AX69" s="523"/>
      <c r="AY69" s="521"/>
      <c r="AZ69" s="522"/>
      <c r="BA69" s="522"/>
      <c r="BB69" s="522"/>
      <c r="BC69" s="522"/>
      <c r="BD69" s="522"/>
      <c r="BE69" s="522"/>
      <c r="BF69" s="522"/>
      <c r="BG69" s="522"/>
      <c r="BH69" s="523"/>
      <c r="BI69" s="521"/>
      <c r="BJ69" s="522"/>
      <c r="BK69" s="522"/>
      <c r="BL69" s="522"/>
      <c r="BM69" s="522"/>
      <c r="BN69" s="522"/>
      <c r="BO69" s="522"/>
      <c r="BP69" s="522"/>
      <c r="BQ69" s="522"/>
      <c r="BR69" s="523"/>
      <c r="BS69" s="521"/>
      <c r="BT69" s="522"/>
      <c r="BU69" s="522"/>
      <c r="BV69" s="522"/>
      <c r="BW69" s="522"/>
      <c r="BX69" s="522"/>
      <c r="BY69" s="522"/>
      <c r="BZ69" s="522"/>
      <c r="CA69" s="522"/>
      <c r="CB69" s="523"/>
      <c r="CC69" s="521"/>
      <c r="CD69" s="522"/>
      <c r="CE69" s="522"/>
      <c r="CF69" s="522"/>
      <c r="CG69" s="522"/>
      <c r="CH69" s="522"/>
      <c r="CI69" s="522"/>
      <c r="CJ69" s="522"/>
      <c r="CK69" s="522"/>
      <c r="CL69" s="523"/>
      <c r="CM69" s="521"/>
      <c r="CN69" s="522"/>
      <c r="CO69" s="522"/>
      <c r="CP69" s="522"/>
      <c r="CQ69" s="522"/>
      <c r="CR69" s="522"/>
      <c r="CS69" s="522"/>
      <c r="CT69" s="522"/>
      <c r="CU69" s="522"/>
      <c r="CV69" s="523"/>
      <c r="CW69" s="521"/>
      <c r="CX69" s="522"/>
      <c r="CY69" s="522"/>
      <c r="CZ69" s="522"/>
      <c r="DA69" s="522"/>
      <c r="DB69" s="522"/>
      <c r="DC69" s="522"/>
      <c r="DD69" s="522"/>
      <c r="DE69" s="522"/>
      <c r="DF69" s="523"/>
      <c r="DG69" s="521"/>
      <c r="DH69" s="522"/>
      <c r="DI69" s="522"/>
      <c r="DJ69" s="522"/>
      <c r="DK69" s="522"/>
      <c r="DL69" s="522"/>
      <c r="DM69" s="522"/>
      <c r="DN69" s="522"/>
      <c r="DO69" s="522"/>
      <c r="DP69" s="523"/>
      <c r="DQ69" s="521"/>
      <c r="DR69" s="522"/>
      <c r="DS69" s="522"/>
      <c r="DT69" s="522"/>
      <c r="DU69" s="522"/>
      <c r="DV69" s="522"/>
      <c r="DW69" s="522"/>
      <c r="DX69" s="522"/>
      <c r="DY69" s="522"/>
      <c r="DZ69" s="523"/>
      <c r="EA69" s="521"/>
      <c r="EB69" s="522"/>
      <c r="EC69" s="522"/>
      <c r="ED69" s="522"/>
      <c r="EE69" s="522"/>
      <c r="EF69" s="522"/>
      <c r="EG69" s="522"/>
      <c r="EH69" s="522"/>
      <c r="EI69" s="522"/>
      <c r="EJ69" s="523"/>
      <c r="EK69" s="521"/>
      <c r="EL69" s="522"/>
      <c r="EM69" s="522"/>
      <c r="EN69" s="522"/>
      <c r="EO69" s="522"/>
      <c r="EP69" s="522"/>
      <c r="EQ69" s="522"/>
      <c r="ER69" s="522"/>
      <c r="ES69" s="522"/>
      <c r="ET69" s="523"/>
      <c r="EU69" s="521"/>
      <c r="EV69" s="522"/>
      <c r="EW69" s="522"/>
      <c r="EX69" s="522"/>
      <c r="EY69" s="522"/>
      <c r="EZ69" s="522"/>
      <c r="FA69" s="522"/>
      <c r="FB69" s="522"/>
      <c r="FC69" s="522"/>
      <c r="FD69" s="523"/>
      <c r="FE69" s="521"/>
      <c r="FF69" s="522"/>
      <c r="FG69" s="522"/>
      <c r="FH69" s="522"/>
      <c r="FI69" s="522"/>
      <c r="FJ69" s="522"/>
      <c r="FK69" s="522"/>
      <c r="FL69" s="522"/>
      <c r="FM69" s="522"/>
      <c r="FN69" s="523"/>
      <c r="FO69" s="521"/>
      <c r="FP69" s="522"/>
      <c r="FQ69" s="522"/>
      <c r="FR69" s="522"/>
      <c r="FS69" s="522"/>
      <c r="FT69" s="522"/>
      <c r="FU69" s="522"/>
      <c r="FV69" s="522"/>
      <c r="FW69" s="522"/>
      <c r="FX69" s="523"/>
      <c r="FY69" s="521"/>
      <c r="FZ69" s="522"/>
      <c r="GA69" s="522"/>
      <c r="GB69" s="522"/>
      <c r="GC69" s="522"/>
      <c r="GD69" s="522"/>
      <c r="GE69" s="522"/>
      <c r="GF69" s="522"/>
      <c r="GG69" s="522"/>
      <c r="GH69" s="523"/>
      <c r="GI69" s="521"/>
      <c r="GJ69" s="522"/>
      <c r="GK69" s="522"/>
      <c r="GL69" s="522"/>
      <c r="GM69" s="522"/>
      <c r="GN69" s="522"/>
      <c r="GO69" s="522"/>
      <c r="GP69" s="522"/>
      <c r="GQ69" s="522"/>
      <c r="GR69" s="523"/>
      <c r="GS69" s="521"/>
      <c r="GT69" s="522"/>
      <c r="GU69" s="522"/>
      <c r="GV69" s="522"/>
      <c r="GW69" s="522"/>
      <c r="GX69" s="522"/>
      <c r="GY69" s="522"/>
      <c r="GZ69" s="522"/>
      <c r="HA69" s="522"/>
      <c r="HB69" s="523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73"/>
        <v>0</v>
      </c>
      <c r="HN69" s="83">
        <f t="shared" si="93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86"/>
        <v>#REF!</v>
      </c>
      <c r="HQ69" s="84"/>
      <c r="HR69" s="85">
        <f t="shared" si="94"/>
        <v>0</v>
      </c>
      <c r="HS69" s="85">
        <f t="shared" si="95"/>
        <v>0</v>
      </c>
      <c r="HT69" s="85">
        <f t="shared" si="96"/>
        <v>0</v>
      </c>
      <c r="HU69" s="85">
        <f t="shared" si="90"/>
        <v>0</v>
      </c>
      <c r="HV69" s="85">
        <f t="shared" si="91"/>
        <v>0</v>
      </c>
      <c r="HW69" s="85">
        <f t="shared" si="92"/>
        <v>0</v>
      </c>
      <c r="HX69" s="85">
        <f t="shared" si="80"/>
        <v>0</v>
      </c>
      <c r="HY69" s="85">
        <f t="shared" si="81"/>
        <v>0</v>
      </c>
      <c r="HZ69" s="85">
        <f t="shared" si="82"/>
        <v>0</v>
      </c>
      <c r="IA69" s="85">
        <f t="shared" si="83"/>
        <v>0</v>
      </c>
      <c r="IK69" s="98" t="e">
        <f t="shared" si="84"/>
        <v>#REF!</v>
      </c>
    </row>
    <row r="70" spans="1:245" s="32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521"/>
      <c r="L70" s="522"/>
      <c r="M70" s="522"/>
      <c r="N70" s="522"/>
      <c r="O70" s="522"/>
      <c r="P70" s="522"/>
      <c r="Q70" s="522"/>
      <c r="R70" s="522"/>
      <c r="S70" s="522"/>
      <c r="T70" s="523"/>
      <c r="U70" s="521"/>
      <c r="V70" s="522"/>
      <c r="W70" s="522"/>
      <c r="X70" s="522"/>
      <c r="Y70" s="522"/>
      <c r="Z70" s="522"/>
      <c r="AA70" s="522"/>
      <c r="AB70" s="522"/>
      <c r="AC70" s="522"/>
      <c r="AD70" s="523"/>
      <c r="AE70" s="521"/>
      <c r="AF70" s="522"/>
      <c r="AG70" s="522"/>
      <c r="AH70" s="522"/>
      <c r="AI70" s="522"/>
      <c r="AJ70" s="522"/>
      <c r="AK70" s="522"/>
      <c r="AL70" s="522"/>
      <c r="AM70" s="522"/>
      <c r="AN70" s="523"/>
      <c r="AO70" s="521"/>
      <c r="AP70" s="522"/>
      <c r="AQ70" s="522"/>
      <c r="AR70" s="522"/>
      <c r="AS70" s="522"/>
      <c r="AT70" s="522"/>
      <c r="AU70" s="522"/>
      <c r="AV70" s="522"/>
      <c r="AW70" s="522"/>
      <c r="AX70" s="523"/>
      <c r="AY70" s="521"/>
      <c r="AZ70" s="522"/>
      <c r="BA70" s="522"/>
      <c r="BB70" s="522"/>
      <c r="BC70" s="522"/>
      <c r="BD70" s="522"/>
      <c r="BE70" s="522"/>
      <c r="BF70" s="522"/>
      <c r="BG70" s="522"/>
      <c r="BH70" s="523"/>
      <c r="BI70" s="521"/>
      <c r="BJ70" s="522"/>
      <c r="BK70" s="522"/>
      <c r="BL70" s="522"/>
      <c r="BM70" s="522"/>
      <c r="BN70" s="522"/>
      <c r="BO70" s="522"/>
      <c r="BP70" s="522"/>
      <c r="BQ70" s="522"/>
      <c r="BR70" s="523"/>
      <c r="BS70" s="521"/>
      <c r="BT70" s="522"/>
      <c r="BU70" s="522"/>
      <c r="BV70" s="522"/>
      <c r="BW70" s="522"/>
      <c r="BX70" s="522"/>
      <c r="BY70" s="522"/>
      <c r="BZ70" s="522"/>
      <c r="CA70" s="522"/>
      <c r="CB70" s="523"/>
      <c r="CC70" s="521"/>
      <c r="CD70" s="522"/>
      <c r="CE70" s="522"/>
      <c r="CF70" s="522"/>
      <c r="CG70" s="522"/>
      <c r="CH70" s="522"/>
      <c r="CI70" s="522"/>
      <c r="CJ70" s="522"/>
      <c r="CK70" s="522"/>
      <c r="CL70" s="523"/>
      <c r="CM70" s="521"/>
      <c r="CN70" s="522"/>
      <c r="CO70" s="522"/>
      <c r="CP70" s="522"/>
      <c r="CQ70" s="522"/>
      <c r="CR70" s="522"/>
      <c r="CS70" s="522"/>
      <c r="CT70" s="522"/>
      <c r="CU70" s="522"/>
      <c r="CV70" s="523"/>
      <c r="CW70" s="521"/>
      <c r="CX70" s="522"/>
      <c r="CY70" s="522"/>
      <c r="CZ70" s="522"/>
      <c r="DA70" s="522"/>
      <c r="DB70" s="522"/>
      <c r="DC70" s="522"/>
      <c r="DD70" s="522"/>
      <c r="DE70" s="522"/>
      <c r="DF70" s="523"/>
      <c r="DG70" s="521"/>
      <c r="DH70" s="522"/>
      <c r="DI70" s="522"/>
      <c r="DJ70" s="522"/>
      <c r="DK70" s="522"/>
      <c r="DL70" s="522"/>
      <c r="DM70" s="522"/>
      <c r="DN70" s="522"/>
      <c r="DO70" s="522"/>
      <c r="DP70" s="523"/>
      <c r="DQ70" s="521"/>
      <c r="DR70" s="522"/>
      <c r="DS70" s="522"/>
      <c r="DT70" s="522"/>
      <c r="DU70" s="522"/>
      <c r="DV70" s="522"/>
      <c r="DW70" s="522"/>
      <c r="DX70" s="522"/>
      <c r="DY70" s="522"/>
      <c r="DZ70" s="523"/>
      <c r="EA70" s="521"/>
      <c r="EB70" s="522"/>
      <c r="EC70" s="522"/>
      <c r="ED70" s="522"/>
      <c r="EE70" s="522"/>
      <c r="EF70" s="522"/>
      <c r="EG70" s="522"/>
      <c r="EH70" s="522"/>
      <c r="EI70" s="522"/>
      <c r="EJ70" s="523"/>
      <c r="EK70" s="521"/>
      <c r="EL70" s="522"/>
      <c r="EM70" s="522"/>
      <c r="EN70" s="522"/>
      <c r="EO70" s="522"/>
      <c r="EP70" s="522"/>
      <c r="EQ70" s="522"/>
      <c r="ER70" s="522"/>
      <c r="ES70" s="522"/>
      <c r="ET70" s="523"/>
      <c r="EU70" s="521"/>
      <c r="EV70" s="522"/>
      <c r="EW70" s="522"/>
      <c r="EX70" s="522"/>
      <c r="EY70" s="522"/>
      <c r="EZ70" s="522"/>
      <c r="FA70" s="522"/>
      <c r="FB70" s="522"/>
      <c r="FC70" s="522"/>
      <c r="FD70" s="523"/>
      <c r="FE70" s="521"/>
      <c r="FF70" s="522"/>
      <c r="FG70" s="522"/>
      <c r="FH70" s="522"/>
      <c r="FI70" s="522"/>
      <c r="FJ70" s="522"/>
      <c r="FK70" s="522"/>
      <c r="FL70" s="522"/>
      <c r="FM70" s="522"/>
      <c r="FN70" s="523"/>
      <c r="FO70" s="521"/>
      <c r="FP70" s="522"/>
      <c r="FQ70" s="522"/>
      <c r="FR70" s="522"/>
      <c r="FS70" s="522"/>
      <c r="FT70" s="522"/>
      <c r="FU70" s="522"/>
      <c r="FV70" s="522"/>
      <c r="FW70" s="522"/>
      <c r="FX70" s="523"/>
      <c r="FY70" s="521"/>
      <c r="FZ70" s="522"/>
      <c r="GA70" s="522"/>
      <c r="GB70" s="522"/>
      <c r="GC70" s="522"/>
      <c r="GD70" s="522"/>
      <c r="GE70" s="522"/>
      <c r="GF70" s="522"/>
      <c r="GG70" s="522"/>
      <c r="GH70" s="523"/>
      <c r="GI70" s="521"/>
      <c r="GJ70" s="522"/>
      <c r="GK70" s="522"/>
      <c r="GL70" s="522"/>
      <c r="GM70" s="522"/>
      <c r="GN70" s="522"/>
      <c r="GO70" s="522"/>
      <c r="GP70" s="522"/>
      <c r="GQ70" s="522"/>
      <c r="GR70" s="523"/>
      <c r="GS70" s="521"/>
      <c r="GT70" s="522"/>
      <c r="GU70" s="522"/>
      <c r="GV70" s="522"/>
      <c r="GW70" s="522"/>
      <c r="GX70" s="522"/>
      <c r="GY70" s="522"/>
      <c r="GZ70" s="522"/>
      <c r="HA70" s="522"/>
      <c r="HB70" s="523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73"/>
        <v>0</v>
      </c>
      <c r="HN70" s="83">
        <f t="shared" si="93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86"/>
        <v>#REF!</v>
      </c>
      <c r="HQ70" s="84"/>
      <c r="HR70" s="85">
        <f t="shared" si="94"/>
        <v>0</v>
      </c>
      <c r="HS70" s="85">
        <f t="shared" si="95"/>
        <v>0</v>
      </c>
      <c r="HT70" s="85">
        <f t="shared" si="96"/>
        <v>0</v>
      </c>
      <c r="HU70" s="85">
        <f t="shared" si="90"/>
        <v>0</v>
      </c>
      <c r="HV70" s="85">
        <f t="shared" si="91"/>
        <v>0</v>
      </c>
      <c r="HW70" s="85">
        <f t="shared" si="92"/>
        <v>0</v>
      </c>
      <c r="HX70" s="85">
        <f t="shared" si="80"/>
        <v>0</v>
      </c>
      <c r="HY70" s="85">
        <f t="shared" si="81"/>
        <v>0</v>
      </c>
      <c r="HZ70" s="85">
        <f t="shared" si="82"/>
        <v>0</v>
      </c>
      <c r="IA70" s="85">
        <f t="shared" si="83"/>
        <v>0</v>
      </c>
      <c r="IK70" s="98" t="e">
        <f t="shared" si="84"/>
        <v>#REF!</v>
      </c>
    </row>
    <row r="71" spans="1:245" s="32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6" t="s">
        <v>53</v>
      </c>
      <c r="K71" s="524"/>
      <c r="L71" s="525"/>
      <c r="M71" s="525"/>
      <c r="N71" s="525"/>
      <c r="O71" s="525"/>
      <c r="P71" s="525"/>
      <c r="Q71" s="525"/>
      <c r="R71" s="525"/>
      <c r="S71" s="525"/>
      <c r="T71" s="526"/>
      <c r="U71" s="524"/>
      <c r="V71" s="525"/>
      <c r="W71" s="525"/>
      <c r="X71" s="525"/>
      <c r="Y71" s="525"/>
      <c r="Z71" s="525"/>
      <c r="AA71" s="525"/>
      <c r="AB71" s="525"/>
      <c r="AC71" s="525"/>
      <c r="AD71" s="526"/>
      <c r="AE71" s="524"/>
      <c r="AF71" s="525"/>
      <c r="AG71" s="525"/>
      <c r="AH71" s="525"/>
      <c r="AI71" s="525"/>
      <c r="AJ71" s="525"/>
      <c r="AK71" s="525"/>
      <c r="AL71" s="525"/>
      <c r="AM71" s="525"/>
      <c r="AN71" s="526"/>
      <c r="AO71" s="524"/>
      <c r="AP71" s="525"/>
      <c r="AQ71" s="525"/>
      <c r="AR71" s="525"/>
      <c r="AS71" s="525"/>
      <c r="AT71" s="525"/>
      <c r="AU71" s="525"/>
      <c r="AV71" s="525"/>
      <c r="AW71" s="525"/>
      <c r="AX71" s="526"/>
      <c r="AY71" s="524"/>
      <c r="AZ71" s="525"/>
      <c r="BA71" s="525"/>
      <c r="BB71" s="525"/>
      <c r="BC71" s="525"/>
      <c r="BD71" s="525"/>
      <c r="BE71" s="525"/>
      <c r="BF71" s="525"/>
      <c r="BG71" s="525"/>
      <c r="BH71" s="526"/>
      <c r="BI71" s="524"/>
      <c r="BJ71" s="525"/>
      <c r="BK71" s="525"/>
      <c r="BL71" s="525"/>
      <c r="BM71" s="525"/>
      <c r="BN71" s="525"/>
      <c r="BO71" s="525"/>
      <c r="BP71" s="525"/>
      <c r="BQ71" s="525"/>
      <c r="BR71" s="526"/>
      <c r="BS71" s="524"/>
      <c r="BT71" s="525"/>
      <c r="BU71" s="525"/>
      <c r="BV71" s="525"/>
      <c r="BW71" s="525"/>
      <c r="BX71" s="525"/>
      <c r="BY71" s="525"/>
      <c r="BZ71" s="525"/>
      <c r="CA71" s="525"/>
      <c r="CB71" s="526"/>
      <c r="CC71" s="524"/>
      <c r="CD71" s="525"/>
      <c r="CE71" s="525"/>
      <c r="CF71" s="525"/>
      <c r="CG71" s="525"/>
      <c r="CH71" s="525"/>
      <c r="CI71" s="525"/>
      <c r="CJ71" s="525"/>
      <c r="CK71" s="525"/>
      <c r="CL71" s="526"/>
      <c r="CM71" s="524"/>
      <c r="CN71" s="525"/>
      <c r="CO71" s="525"/>
      <c r="CP71" s="525"/>
      <c r="CQ71" s="525"/>
      <c r="CR71" s="525"/>
      <c r="CS71" s="525"/>
      <c r="CT71" s="525"/>
      <c r="CU71" s="525"/>
      <c r="CV71" s="526"/>
      <c r="CW71" s="524"/>
      <c r="CX71" s="525"/>
      <c r="CY71" s="525"/>
      <c r="CZ71" s="525"/>
      <c r="DA71" s="525"/>
      <c r="DB71" s="525"/>
      <c r="DC71" s="525"/>
      <c r="DD71" s="525"/>
      <c r="DE71" s="525"/>
      <c r="DF71" s="526"/>
      <c r="DG71" s="524"/>
      <c r="DH71" s="525"/>
      <c r="DI71" s="525"/>
      <c r="DJ71" s="525"/>
      <c r="DK71" s="525"/>
      <c r="DL71" s="525"/>
      <c r="DM71" s="525"/>
      <c r="DN71" s="525"/>
      <c r="DO71" s="525"/>
      <c r="DP71" s="526"/>
      <c r="DQ71" s="524"/>
      <c r="DR71" s="525"/>
      <c r="DS71" s="525"/>
      <c r="DT71" s="525"/>
      <c r="DU71" s="525"/>
      <c r="DV71" s="525"/>
      <c r="DW71" s="525"/>
      <c r="DX71" s="525"/>
      <c r="DY71" s="525"/>
      <c r="DZ71" s="526"/>
      <c r="EA71" s="524"/>
      <c r="EB71" s="525"/>
      <c r="EC71" s="525"/>
      <c r="ED71" s="525"/>
      <c r="EE71" s="525"/>
      <c r="EF71" s="525"/>
      <c r="EG71" s="525"/>
      <c r="EH71" s="525"/>
      <c r="EI71" s="525"/>
      <c r="EJ71" s="526"/>
      <c r="EK71" s="524"/>
      <c r="EL71" s="525"/>
      <c r="EM71" s="525"/>
      <c r="EN71" s="525"/>
      <c r="EO71" s="525"/>
      <c r="EP71" s="525"/>
      <c r="EQ71" s="525"/>
      <c r="ER71" s="525"/>
      <c r="ES71" s="525"/>
      <c r="ET71" s="526"/>
      <c r="EU71" s="524"/>
      <c r="EV71" s="525"/>
      <c r="EW71" s="525"/>
      <c r="EX71" s="525"/>
      <c r="EY71" s="525"/>
      <c r="EZ71" s="525"/>
      <c r="FA71" s="525"/>
      <c r="FB71" s="525"/>
      <c r="FC71" s="525"/>
      <c r="FD71" s="526"/>
      <c r="FE71" s="524"/>
      <c r="FF71" s="525"/>
      <c r="FG71" s="525"/>
      <c r="FH71" s="525"/>
      <c r="FI71" s="525"/>
      <c r="FJ71" s="525"/>
      <c r="FK71" s="525"/>
      <c r="FL71" s="525"/>
      <c r="FM71" s="525"/>
      <c r="FN71" s="526"/>
      <c r="FO71" s="524"/>
      <c r="FP71" s="525"/>
      <c r="FQ71" s="525"/>
      <c r="FR71" s="525"/>
      <c r="FS71" s="525"/>
      <c r="FT71" s="525"/>
      <c r="FU71" s="525"/>
      <c r="FV71" s="525"/>
      <c r="FW71" s="525"/>
      <c r="FX71" s="526"/>
      <c r="FY71" s="524"/>
      <c r="FZ71" s="525"/>
      <c r="GA71" s="525"/>
      <c r="GB71" s="525"/>
      <c r="GC71" s="525"/>
      <c r="GD71" s="525"/>
      <c r="GE71" s="525"/>
      <c r="GF71" s="525"/>
      <c r="GG71" s="525"/>
      <c r="GH71" s="526"/>
      <c r="GI71" s="524"/>
      <c r="GJ71" s="525"/>
      <c r="GK71" s="525"/>
      <c r="GL71" s="525"/>
      <c r="GM71" s="525"/>
      <c r="GN71" s="525"/>
      <c r="GO71" s="525"/>
      <c r="GP71" s="525"/>
      <c r="GQ71" s="525"/>
      <c r="GR71" s="526"/>
      <c r="GS71" s="524"/>
      <c r="GT71" s="525"/>
      <c r="GU71" s="525"/>
      <c r="GV71" s="525"/>
      <c r="GW71" s="525"/>
      <c r="GX71" s="525"/>
      <c r="GY71" s="525"/>
      <c r="GZ71" s="525"/>
      <c r="HA71" s="525"/>
      <c r="HB71" s="526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73"/>
        <v>0</v>
      </c>
      <c r="HN71" s="283">
        <f t="shared" si="93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3" t="e">
        <f t="shared" si="86"/>
        <v>#REF!</v>
      </c>
      <c r="HQ71" s="84"/>
      <c r="HR71" s="284">
        <f t="shared" si="74"/>
        <v>0</v>
      </c>
      <c r="HS71" s="284">
        <f t="shared" ref="HS71:HU73" si="97">+L71+V71+AF71+AP71+AZ71+BJ71+BT71+CD71+CN69+CX71+DH71+DR71+EB71+EL71+EV71+FF71+FP71+FZ71+GJ71+GT71</f>
        <v>0</v>
      </c>
      <c r="HT71" s="284">
        <f t="shared" si="97"/>
        <v>0</v>
      </c>
      <c r="HU71" s="284">
        <f t="shared" si="97"/>
        <v>0</v>
      </c>
      <c r="HV71" s="284">
        <f t="shared" si="78"/>
        <v>0</v>
      </c>
      <c r="HW71" s="284">
        <f t="shared" si="79"/>
        <v>0</v>
      </c>
      <c r="HX71" s="284">
        <f t="shared" si="80"/>
        <v>0</v>
      </c>
      <c r="HY71" s="284">
        <f t="shared" si="81"/>
        <v>0</v>
      </c>
      <c r="HZ71" s="284">
        <f t="shared" si="82"/>
        <v>0</v>
      </c>
      <c r="IA71" s="284">
        <f t="shared" si="83"/>
        <v>0</v>
      </c>
      <c r="IK71" s="98" t="e">
        <f t="shared" si="84"/>
        <v>#REF!</v>
      </c>
    </row>
    <row r="72" spans="1:245" s="32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5" t="s">
        <v>54</v>
      </c>
      <c r="K72" s="527"/>
      <c r="L72" s="528"/>
      <c r="M72" s="528"/>
      <c r="N72" s="528"/>
      <c r="O72" s="528"/>
      <c r="P72" s="528"/>
      <c r="Q72" s="528"/>
      <c r="R72" s="528"/>
      <c r="S72" s="528"/>
      <c r="T72" s="529"/>
      <c r="U72" s="527"/>
      <c r="V72" s="528"/>
      <c r="W72" s="528"/>
      <c r="X72" s="528"/>
      <c r="Y72" s="528"/>
      <c r="Z72" s="528"/>
      <c r="AA72" s="528"/>
      <c r="AB72" s="528"/>
      <c r="AC72" s="528"/>
      <c r="AD72" s="529"/>
      <c r="AE72" s="527"/>
      <c r="AF72" s="528"/>
      <c r="AG72" s="528"/>
      <c r="AH72" s="528"/>
      <c r="AI72" s="528"/>
      <c r="AJ72" s="528"/>
      <c r="AK72" s="528"/>
      <c r="AL72" s="528"/>
      <c r="AM72" s="528"/>
      <c r="AN72" s="529"/>
      <c r="AO72" s="527"/>
      <c r="AP72" s="528"/>
      <c r="AQ72" s="528"/>
      <c r="AR72" s="528"/>
      <c r="AS72" s="528"/>
      <c r="AT72" s="528"/>
      <c r="AU72" s="528"/>
      <c r="AV72" s="528"/>
      <c r="AW72" s="528"/>
      <c r="AX72" s="529"/>
      <c r="AY72" s="527"/>
      <c r="AZ72" s="528"/>
      <c r="BA72" s="528"/>
      <c r="BB72" s="528"/>
      <c r="BC72" s="528"/>
      <c r="BD72" s="528"/>
      <c r="BE72" s="528"/>
      <c r="BF72" s="528"/>
      <c r="BG72" s="528"/>
      <c r="BH72" s="529"/>
      <c r="BI72" s="527"/>
      <c r="BJ72" s="528"/>
      <c r="BK72" s="528"/>
      <c r="BL72" s="528"/>
      <c r="BM72" s="528"/>
      <c r="BN72" s="528"/>
      <c r="BO72" s="528"/>
      <c r="BP72" s="528"/>
      <c r="BQ72" s="528"/>
      <c r="BR72" s="529"/>
      <c r="BS72" s="527"/>
      <c r="BT72" s="528"/>
      <c r="BU72" s="528"/>
      <c r="BV72" s="528"/>
      <c r="BW72" s="528"/>
      <c r="BX72" s="528"/>
      <c r="BY72" s="528"/>
      <c r="BZ72" s="528"/>
      <c r="CA72" s="528"/>
      <c r="CB72" s="529"/>
      <c r="CC72" s="527"/>
      <c r="CD72" s="528"/>
      <c r="CE72" s="528"/>
      <c r="CF72" s="528"/>
      <c r="CG72" s="528"/>
      <c r="CH72" s="528"/>
      <c r="CI72" s="528"/>
      <c r="CJ72" s="528"/>
      <c r="CK72" s="528"/>
      <c r="CL72" s="529"/>
      <c r="CM72" s="527"/>
      <c r="CN72" s="528"/>
      <c r="CO72" s="528"/>
      <c r="CP72" s="528"/>
      <c r="CQ72" s="528"/>
      <c r="CR72" s="528"/>
      <c r="CS72" s="528"/>
      <c r="CT72" s="528"/>
      <c r="CU72" s="528"/>
      <c r="CV72" s="529"/>
      <c r="CW72" s="527"/>
      <c r="CX72" s="528"/>
      <c r="CY72" s="528"/>
      <c r="CZ72" s="528"/>
      <c r="DA72" s="528"/>
      <c r="DB72" s="528"/>
      <c r="DC72" s="528"/>
      <c r="DD72" s="528"/>
      <c r="DE72" s="528"/>
      <c r="DF72" s="529"/>
      <c r="DG72" s="527"/>
      <c r="DH72" s="528"/>
      <c r="DI72" s="528"/>
      <c r="DJ72" s="528"/>
      <c r="DK72" s="528"/>
      <c r="DL72" s="528"/>
      <c r="DM72" s="528"/>
      <c r="DN72" s="528"/>
      <c r="DO72" s="528"/>
      <c r="DP72" s="529"/>
      <c r="DQ72" s="527"/>
      <c r="DR72" s="528"/>
      <c r="DS72" s="528"/>
      <c r="DT72" s="528"/>
      <c r="DU72" s="528"/>
      <c r="DV72" s="528"/>
      <c r="DW72" s="528"/>
      <c r="DX72" s="528"/>
      <c r="DY72" s="528"/>
      <c r="DZ72" s="529"/>
      <c r="EA72" s="527"/>
      <c r="EB72" s="528"/>
      <c r="EC72" s="528"/>
      <c r="ED72" s="528"/>
      <c r="EE72" s="528"/>
      <c r="EF72" s="528"/>
      <c r="EG72" s="528"/>
      <c r="EH72" s="528"/>
      <c r="EI72" s="528"/>
      <c r="EJ72" s="529"/>
      <c r="EK72" s="527"/>
      <c r="EL72" s="528"/>
      <c r="EM72" s="528"/>
      <c r="EN72" s="528"/>
      <c r="EO72" s="528"/>
      <c r="EP72" s="528"/>
      <c r="EQ72" s="528"/>
      <c r="ER72" s="528"/>
      <c r="ES72" s="528"/>
      <c r="ET72" s="529"/>
      <c r="EU72" s="527"/>
      <c r="EV72" s="528"/>
      <c r="EW72" s="528"/>
      <c r="EX72" s="528"/>
      <c r="EY72" s="528"/>
      <c r="EZ72" s="528"/>
      <c r="FA72" s="528"/>
      <c r="FB72" s="528"/>
      <c r="FC72" s="528"/>
      <c r="FD72" s="529"/>
      <c r="FE72" s="527"/>
      <c r="FF72" s="528"/>
      <c r="FG72" s="528"/>
      <c r="FH72" s="528"/>
      <c r="FI72" s="528"/>
      <c r="FJ72" s="528"/>
      <c r="FK72" s="528"/>
      <c r="FL72" s="528"/>
      <c r="FM72" s="528"/>
      <c r="FN72" s="529"/>
      <c r="FO72" s="527"/>
      <c r="FP72" s="528"/>
      <c r="FQ72" s="528"/>
      <c r="FR72" s="528"/>
      <c r="FS72" s="528"/>
      <c r="FT72" s="528"/>
      <c r="FU72" s="528"/>
      <c r="FV72" s="528"/>
      <c r="FW72" s="528"/>
      <c r="FX72" s="529"/>
      <c r="FY72" s="527"/>
      <c r="FZ72" s="528"/>
      <c r="GA72" s="528"/>
      <c r="GB72" s="528"/>
      <c r="GC72" s="528"/>
      <c r="GD72" s="528"/>
      <c r="GE72" s="528"/>
      <c r="GF72" s="528"/>
      <c r="GG72" s="528"/>
      <c r="GH72" s="529"/>
      <c r="GI72" s="527"/>
      <c r="GJ72" s="528"/>
      <c r="GK72" s="528"/>
      <c r="GL72" s="528"/>
      <c r="GM72" s="528"/>
      <c r="GN72" s="528"/>
      <c r="GO72" s="528"/>
      <c r="GP72" s="528"/>
      <c r="GQ72" s="528"/>
      <c r="GR72" s="529"/>
      <c r="GS72" s="527"/>
      <c r="GT72" s="528"/>
      <c r="GU72" s="528"/>
      <c r="GV72" s="528"/>
      <c r="GW72" s="528"/>
      <c r="GX72" s="528"/>
      <c r="GY72" s="528"/>
      <c r="GZ72" s="528"/>
      <c r="HA72" s="528"/>
      <c r="HB72" s="529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73"/>
        <v>0</v>
      </c>
      <c r="HN72" s="281">
        <f t="shared" si="93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1" t="e">
        <f t="shared" si="86"/>
        <v>#REF!</v>
      </c>
      <c r="HQ72" s="84"/>
      <c r="HR72" s="282">
        <f t="shared" si="74"/>
        <v>0</v>
      </c>
      <c r="HS72" s="282">
        <f t="shared" si="97"/>
        <v>0</v>
      </c>
      <c r="HT72" s="282">
        <f t="shared" si="97"/>
        <v>0</v>
      </c>
      <c r="HU72" s="282">
        <f t="shared" si="97"/>
        <v>0</v>
      </c>
      <c r="HV72" s="282">
        <f t="shared" si="78"/>
        <v>0</v>
      </c>
      <c r="HW72" s="282">
        <f t="shared" si="79"/>
        <v>0</v>
      </c>
      <c r="HX72" s="282">
        <f t="shared" si="80"/>
        <v>0</v>
      </c>
      <c r="HY72" s="282">
        <f t="shared" si="81"/>
        <v>0</v>
      </c>
      <c r="HZ72" s="282">
        <f t="shared" si="82"/>
        <v>0</v>
      </c>
      <c r="IA72" s="282">
        <f t="shared" si="83"/>
        <v>0</v>
      </c>
      <c r="IK72" s="98" t="e">
        <f t="shared" si="84"/>
        <v>#REF!</v>
      </c>
    </row>
    <row r="73" spans="1:245" s="32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530"/>
      <c r="L73" s="531"/>
      <c r="M73" s="531"/>
      <c r="N73" s="531"/>
      <c r="O73" s="531"/>
      <c r="P73" s="531"/>
      <c r="Q73" s="531"/>
      <c r="R73" s="531"/>
      <c r="S73" s="531"/>
      <c r="T73" s="532"/>
      <c r="U73" s="530"/>
      <c r="V73" s="531"/>
      <c r="W73" s="531"/>
      <c r="X73" s="531"/>
      <c r="Y73" s="531"/>
      <c r="Z73" s="531"/>
      <c r="AA73" s="531"/>
      <c r="AB73" s="531"/>
      <c r="AC73" s="531"/>
      <c r="AD73" s="532"/>
      <c r="AE73" s="530"/>
      <c r="AF73" s="531"/>
      <c r="AG73" s="531"/>
      <c r="AH73" s="531"/>
      <c r="AI73" s="531"/>
      <c r="AJ73" s="531"/>
      <c r="AK73" s="531"/>
      <c r="AL73" s="531"/>
      <c r="AM73" s="531"/>
      <c r="AN73" s="532"/>
      <c r="AO73" s="530"/>
      <c r="AP73" s="531"/>
      <c r="AQ73" s="531"/>
      <c r="AR73" s="531"/>
      <c r="AS73" s="531"/>
      <c r="AT73" s="531"/>
      <c r="AU73" s="531"/>
      <c r="AV73" s="531"/>
      <c r="AW73" s="531"/>
      <c r="AX73" s="532"/>
      <c r="AY73" s="530"/>
      <c r="AZ73" s="531"/>
      <c r="BA73" s="531"/>
      <c r="BB73" s="531"/>
      <c r="BC73" s="531"/>
      <c r="BD73" s="531"/>
      <c r="BE73" s="531"/>
      <c r="BF73" s="531"/>
      <c r="BG73" s="531"/>
      <c r="BH73" s="532"/>
      <c r="BI73" s="530"/>
      <c r="BJ73" s="531"/>
      <c r="BK73" s="531"/>
      <c r="BL73" s="531"/>
      <c r="BM73" s="531"/>
      <c r="BN73" s="531"/>
      <c r="BO73" s="531"/>
      <c r="BP73" s="531"/>
      <c r="BQ73" s="531"/>
      <c r="BR73" s="532"/>
      <c r="BS73" s="530"/>
      <c r="BT73" s="531"/>
      <c r="BU73" s="531"/>
      <c r="BV73" s="531"/>
      <c r="BW73" s="531"/>
      <c r="BX73" s="531"/>
      <c r="BY73" s="531"/>
      <c r="BZ73" s="531"/>
      <c r="CA73" s="531"/>
      <c r="CB73" s="532"/>
      <c r="CC73" s="530"/>
      <c r="CD73" s="531"/>
      <c r="CE73" s="531"/>
      <c r="CF73" s="531"/>
      <c r="CG73" s="531"/>
      <c r="CH73" s="531"/>
      <c r="CI73" s="531"/>
      <c r="CJ73" s="531"/>
      <c r="CK73" s="531"/>
      <c r="CL73" s="532"/>
      <c r="CM73" s="530"/>
      <c r="CN73" s="531"/>
      <c r="CO73" s="531"/>
      <c r="CP73" s="531"/>
      <c r="CQ73" s="531"/>
      <c r="CR73" s="531"/>
      <c r="CS73" s="531"/>
      <c r="CT73" s="531"/>
      <c r="CU73" s="531"/>
      <c r="CV73" s="532"/>
      <c r="CW73" s="530"/>
      <c r="CX73" s="531"/>
      <c r="CY73" s="531"/>
      <c r="CZ73" s="531"/>
      <c r="DA73" s="531"/>
      <c r="DB73" s="531"/>
      <c r="DC73" s="531"/>
      <c r="DD73" s="531"/>
      <c r="DE73" s="531"/>
      <c r="DF73" s="532"/>
      <c r="DG73" s="530"/>
      <c r="DH73" s="531"/>
      <c r="DI73" s="531"/>
      <c r="DJ73" s="531"/>
      <c r="DK73" s="531"/>
      <c r="DL73" s="531"/>
      <c r="DM73" s="531"/>
      <c r="DN73" s="531"/>
      <c r="DO73" s="531"/>
      <c r="DP73" s="532"/>
      <c r="DQ73" s="530"/>
      <c r="DR73" s="531"/>
      <c r="DS73" s="531"/>
      <c r="DT73" s="531"/>
      <c r="DU73" s="531"/>
      <c r="DV73" s="531"/>
      <c r="DW73" s="531"/>
      <c r="DX73" s="531"/>
      <c r="DY73" s="531"/>
      <c r="DZ73" s="532"/>
      <c r="EA73" s="530"/>
      <c r="EB73" s="531"/>
      <c r="EC73" s="531"/>
      <c r="ED73" s="531"/>
      <c r="EE73" s="531"/>
      <c r="EF73" s="531"/>
      <c r="EG73" s="531"/>
      <c r="EH73" s="531"/>
      <c r="EI73" s="531"/>
      <c r="EJ73" s="532"/>
      <c r="EK73" s="530"/>
      <c r="EL73" s="531"/>
      <c r="EM73" s="531"/>
      <c r="EN73" s="531"/>
      <c r="EO73" s="531"/>
      <c r="EP73" s="531"/>
      <c r="EQ73" s="531"/>
      <c r="ER73" s="531"/>
      <c r="ES73" s="531"/>
      <c r="ET73" s="532"/>
      <c r="EU73" s="530"/>
      <c r="EV73" s="531"/>
      <c r="EW73" s="531"/>
      <c r="EX73" s="531"/>
      <c r="EY73" s="531"/>
      <c r="EZ73" s="531"/>
      <c r="FA73" s="531"/>
      <c r="FB73" s="531"/>
      <c r="FC73" s="531"/>
      <c r="FD73" s="532"/>
      <c r="FE73" s="530"/>
      <c r="FF73" s="531"/>
      <c r="FG73" s="531"/>
      <c r="FH73" s="531"/>
      <c r="FI73" s="531"/>
      <c r="FJ73" s="531"/>
      <c r="FK73" s="531"/>
      <c r="FL73" s="531"/>
      <c r="FM73" s="531"/>
      <c r="FN73" s="532"/>
      <c r="FO73" s="530"/>
      <c r="FP73" s="531"/>
      <c r="FQ73" s="531"/>
      <c r="FR73" s="531"/>
      <c r="FS73" s="531"/>
      <c r="FT73" s="531"/>
      <c r="FU73" s="531"/>
      <c r="FV73" s="531"/>
      <c r="FW73" s="531"/>
      <c r="FX73" s="532"/>
      <c r="FY73" s="530"/>
      <c r="FZ73" s="531"/>
      <c r="GA73" s="531"/>
      <c r="GB73" s="531"/>
      <c r="GC73" s="531"/>
      <c r="GD73" s="531"/>
      <c r="GE73" s="531"/>
      <c r="GF73" s="531"/>
      <c r="GG73" s="531"/>
      <c r="GH73" s="532"/>
      <c r="GI73" s="530"/>
      <c r="GJ73" s="531"/>
      <c r="GK73" s="531"/>
      <c r="GL73" s="531"/>
      <c r="GM73" s="531"/>
      <c r="GN73" s="531"/>
      <c r="GO73" s="531"/>
      <c r="GP73" s="531"/>
      <c r="GQ73" s="531"/>
      <c r="GR73" s="532"/>
      <c r="GS73" s="530"/>
      <c r="GT73" s="531"/>
      <c r="GU73" s="531"/>
      <c r="GV73" s="531"/>
      <c r="GW73" s="531"/>
      <c r="GX73" s="531"/>
      <c r="GY73" s="531"/>
      <c r="GZ73" s="531"/>
      <c r="HA73" s="531"/>
      <c r="HB73" s="532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73"/>
        <v>0</v>
      </c>
      <c r="HN73" s="83">
        <f t="shared" si="93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86"/>
        <v>#REF!</v>
      </c>
      <c r="HQ73" s="84"/>
      <c r="HR73" s="85">
        <f t="shared" si="74"/>
        <v>0</v>
      </c>
      <c r="HS73" s="85">
        <f t="shared" si="97"/>
        <v>0</v>
      </c>
      <c r="HT73" s="85">
        <f t="shared" si="97"/>
        <v>0</v>
      </c>
      <c r="HU73" s="85">
        <f t="shared" si="97"/>
        <v>0</v>
      </c>
      <c r="HV73" s="85">
        <f t="shared" si="78"/>
        <v>0</v>
      </c>
      <c r="HW73" s="85">
        <f t="shared" si="79"/>
        <v>0</v>
      </c>
      <c r="HX73" s="85">
        <f t="shared" si="80"/>
        <v>0</v>
      </c>
      <c r="HY73" s="85">
        <f t="shared" si="81"/>
        <v>0</v>
      </c>
      <c r="HZ73" s="85">
        <f t="shared" si="82"/>
        <v>0</v>
      </c>
      <c r="IA73" s="85">
        <f t="shared" si="83"/>
        <v>0</v>
      </c>
      <c r="IK73" s="98" t="e">
        <f t="shared" si="84"/>
        <v>#REF!</v>
      </c>
    </row>
    <row r="74" spans="1:245" s="32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530"/>
      <c r="L74" s="531"/>
      <c r="M74" s="531"/>
      <c r="N74" s="531"/>
      <c r="O74" s="531"/>
      <c r="P74" s="531"/>
      <c r="Q74" s="531"/>
      <c r="R74" s="531"/>
      <c r="S74" s="531"/>
      <c r="T74" s="532"/>
      <c r="U74" s="530"/>
      <c r="V74" s="531"/>
      <c r="W74" s="531"/>
      <c r="X74" s="531"/>
      <c r="Y74" s="531"/>
      <c r="Z74" s="531"/>
      <c r="AA74" s="531"/>
      <c r="AB74" s="531"/>
      <c r="AC74" s="531"/>
      <c r="AD74" s="532"/>
      <c r="AE74" s="530"/>
      <c r="AF74" s="531"/>
      <c r="AG74" s="531"/>
      <c r="AH74" s="531"/>
      <c r="AI74" s="531"/>
      <c r="AJ74" s="531"/>
      <c r="AK74" s="531"/>
      <c r="AL74" s="531"/>
      <c r="AM74" s="531"/>
      <c r="AN74" s="532"/>
      <c r="AO74" s="530"/>
      <c r="AP74" s="531"/>
      <c r="AQ74" s="531"/>
      <c r="AR74" s="531"/>
      <c r="AS74" s="531"/>
      <c r="AT74" s="531"/>
      <c r="AU74" s="531"/>
      <c r="AV74" s="531"/>
      <c r="AW74" s="531"/>
      <c r="AX74" s="532"/>
      <c r="AY74" s="530"/>
      <c r="AZ74" s="531"/>
      <c r="BA74" s="531"/>
      <c r="BB74" s="531"/>
      <c r="BC74" s="531"/>
      <c r="BD74" s="531"/>
      <c r="BE74" s="531"/>
      <c r="BF74" s="531"/>
      <c r="BG74" s="531"/>
      <c r="BH74" s="532"/>
      <c r="BI74" s="530"/>
      <c r="BJ74" s="531"/>
      <c r="BK74" s="531"/>
      <c r="BL74" s="531"/>
      <c r="BM74" s="531"/>
      <c r="BN74" s="531"/>
      <c r="BO74" s="531"/>
      <c r="BP74" s="531"/>
      <c r="BQ74" s="531"/>
      <c r="BR74" s="532"/>
      <c r="BS74" s="530"/>
      <c r="BT74" s="531"/>
      <c r="BU74" s="531"/>
      <c r="BV74" s="531"/>
      <c r="BW74" s="531"/>
      <c r="BX74" s="531"/>
      <c r="BY74" s="531"/>
      <c r="BZ74" s="531"/>
      <c r="CA74" s="531"/>
      <c r="CB74" s="532"/>
      <c r="CC74" s="530"/>
      <c r="CD74" s="531"/>
      <c r="CE74" s="531"/>
      <c r="CF74" s="531"/>
      <c r="CG74" s="531"/>
      <c r="CH74" s="531"/>
      <c r="CI74" s="531"/>
      <c r="CJ74" s="531"/>
      <c r="CK74" s="531"/>
      <c r="CL74" s="532"/>
      <c r="CM74" s="530"/>
      <c r="CN74" s="531"/>
      <c r="CO74" s="531"/>
      <c r="CP74" s="531"/>
      <c r="CQ74" s="531"/>
      <c r="CR74" s="531"/>
      <c r="CS74" s="531"/>
      <c r="CT74" s="531"/>
      <c r="CU74" s="531"/>
      <c r="CV74" s="532"/>
      <c r="CW74" s="530"/>
      <c r="CX74" s="531"/>
      <c r="CY74" s="531"/>
      <c r="CZ74" s="531"/>
      <c r="DA74" s="531"/>
      <c r="DB74" s="531"/>
      <c r="DC74" s="531"/>
      <c r="DD74" s="531"/>
      <c r="DE74" s="531"/>
      <c r="DF74" s="532"/>
      <c r="DG74" s="530"/>
      <c r="DH74" s="531"/>
      <c r="DI74" s="531"/>
      <c r="DJ74" s="531"/>
      <c r="DK74" s="531"/>
      <c r="DL74" s="531"/>
      <c r="DM74" s="531"/>
      <c r="DN74" s="531"/>
      <c r="DO74" s="531"/>
      <c r="DP74" s="532"/>
      <c r="DQ74" s="530"/>
      <c r="DR74" s="531"/>
      <c r="DS74" s="531"/>
      <c r="DT74" s="531"/>
      <c r="DU74" s="531"/>
      <c r="DV74" s="531"/>
      <c r="DW74" s="531"/>
      <c r="DX74" s="531"/>
      <c r="DY74" s="531"/>
      <c r="DZ74" s="532"/>
      <c r="EA74" s="530"/>
      <c r="EB74" s="531"/>
      <c r="EC74" s="531"/>
      <c r="ED74" s="531"/>
      <c r="EE74" s="531"/>
      <c r="EF74" s="531"/>
      <c r="EG74" s="531"/>
      <c r="EH74" s="531"/>
      <c r="EI74" s="531"/>
      <c r="EJ74" s="532"/>
      <c r="EK74" s="530"/>
      <c r="EL74" s="531"/>
      <c r="EM74" s="531"/>
      <c r="EN74" s="531"/>
      <c r="EO74" s="531"/>
      <c r="EP74" s="531"/>
      <c r="EQ74" s="531"/>
      <c r="ER74" s="531"/>
      <c r="ES74" s="531"/>
      <c r="ET74" s="532"/>
      <c r="EU74" s="530"/>
      <c r="EV74" s="531"/>
      <c r="EW74" s="531"/>
      <c r="EX74" s="531"/>
      <c r="EY74" s="531"/>
      <c r="EZ74" s="531"/>
      <c r="FA74" s="531"/>
      <c r="FB74" s="531"/>
      <c r="FC74" s="531"/>
      <c r="FD74" s="532"/>
      <c r="FE74" s="530"/>
      <c r="FF74" s="531"/>
      <c r="FG74" s="531"/>
      <c r="FH74" s="531"/>
      <c r="FI74" s="531"/>
      <c r="FJ74" s="531"/>
      <c r="FK74" s="531"/>
      <c r="FL74" s="531"/>
      <c r="FM74" s="531"/>
      <c r="FN74" s="532"/>
      <c r="FO74" s="530"/>
      <c r="FP74" s="531"/>
      <c r="FQ74" s="531"/>
      <c r="FR74" s="531"/>
      <c r="FS74" s="531"/>
      <c r="FT74" s="531"/>
      <c r="FU74" s="531"/>
      <c r="FV74" s="531"/>
      <c r="FW74" s="531"/>
      <c r="FX74" s="532"/>
      <c r="FY74" s="530"/>
      <c r="FZ74" s="531"/>
      <c r="GA74" s="531"/>
      <c r="GB74" s="531"/>
      <c r="GC74" s="531"/>
      <c r="GD74" s="531"/>
      <c r="GE74" s="531"/>
      <c r="GF74" s="531"/>
      <c r="GG74" s="531"/>
      <c r="GH74" s="532"/>
      <c r="GI74" s="530"/>
      <c r="GJ74" s="531"/>
      <c r="GK74" s="531"/>
      <c r="GL74" s="531"/>
      <c r="GM74" s="531"/>
      <c r="GN74" s="531"/>
      <c r="GO74" s="531"/>
      <c r="GP74" s="531"/>
      <c r="GQ74" s="531"/>
      <c r="GR74" s="532"/>
      <c r="GS74" s="530"/>
      <c r="GT74" s="531"/>
      <c r="GU74" s="531"/>
      <c r="GV74" s="531"/>
      <c r="GW74" s="531"/>
      <c r="GX74" s="531"/>
      <c r="GY74" s="531"/>
      <c r="GZ74" s="531"/>
      <c r="HA74" s="531"/>
      <c r="HB74" s="532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73"/>
        <v>0</v>
      </c>
      <c r="HN74" s="83">
        <f t="shared" si="93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86"/>
        <v>#REF!</v>
      </c>
      <c r="HQ74" s="84"/>
      <c r="HR74" s="85">
        <f t="shared" si="74"/>
        <v>0</v>
      </c>
      <c r="HS74" s="85">
        <f t="shared" si="75"/>
        <v>0</v>
      </c>
      <c r="HT74" s="85">
        <f t="shared" si="76"/>
        <v>0</v>
      </c>
      <c r="HU74" s="85">
        <f t="shared" si="77"/>
        <v>0</v>
      </c>
      <c r="HV74" s="85">
        <f t="shared" si="78"/>
        <v>0</v>
      </c>
      <c r="HW74" s="85">
        <f t="shared" si="79"/>
        <v>0</v>
      </c>
      <c r="HX74" s="85">
        <f t="shared" si="80"/>
        <v>0</v>
      </c>
      <c r="HY74" s="85">
        <f t="shared" si="81"/>
        <v>0</v>
      </c>
      <c r="HZ74" s="85">
        <f t="shared" si="82"/>
        <v>0</v>
      </c>
      <c r="IA74" s="85">
        <f t="shared" si="83"/>
        <v>0</v>
      </c>
      <c r="IK74" s="98" t="e">
        <f t="shared" si="84"/>
        <v>#REF!</v>
      </c>
    </row>
    <row r="75" spans="1:245" s="32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6" t="s">
        <v>57</v>
      </c>
      <c r="K75" s="533"/>
      <c r="L75" s="534"/>
      <c r="M75" s="534"/>
      <c r="N75" s="534"/>
      <c r="O75" s="534"/>
      <c r="P75" s="534"/>
      <c r="Q75" s="534"/>
      <c r="R75" s="534"/>
      <c r="S75" s="534"/>
      <c r="T75" s="535"/>
      <c r="U75" s="533"/>
      <c r="V75" s="534"/>
      <c r="W75" s="534"/>
      <c r="X75" s="534"/>
      <c r="Y75" s="534"/>
      <c r="Z75" s="534"/>
      <c r="AA75" s="534"/>
      <c r="AB75" s="534"/>
      <c r="AC75" s="534"/>
      <c r="AD75" s="535"/>
      <c r="AE75" s="533"/>
      <c r="AF75" s="534"/>
      <c r="AG75" s="534"/>
      <c r="AH75" s="534"/>
      <c r="AI75" s="534"/>
      <c r="AJ75" s="534"/>
      <c r="AK75" s="534"/>
      <c r="AL75" s="534"/>
      <c r="AM75" s="534"/>
      <c r="AN75" s="535"/>
      <c r="AO75" s="533"/>
      <c r="AP75" s="534"/>
      <c r="AQ75" s="534"/>
      <c r="AR75" s="534"/>
      <c r="AS75" s="534"/>
      <c r="AT75" s="534"/>
      <c r="AU75" s="534"/>
      <c r="AV75" s="534"/>
      <c r="AW75" s="534"/>
      <c r="AX75" s="535"/>
      <c r="AY75" s="533"/>
      <c r="AZ75" s="534"/>
      <c r="BA75" s="534"/>
      <c r="BB75" s="534"/>
      <c r="BC75" s="534"/>
      <c r="BD75" s="534"/>
      <c r="BE75" s="534"/>
      <c r="BF75" s="534"/>
      <c r="BG75" s="534"/>
      <c r="BH75" s="535"/>
      <c r="BI75" s="533"/>
      <c r="BJ75" s="534"/>
      <c r="BK75" s="534"/>
      <c r="BL75" s="534"/>
      <c r="BM75" s="534"/>
      <c r="BN75" s="534"/>
      <c r="BO75" s="534"/>
      <c r="BP75" s="534"/>
      <c r="BQ75" s="534"/>
      <c r="BR75" s="535"/>
      <c r="BS75" s="533"/>
      <c r="BT75" s="534"/>
      <c r="BU75" s="534"/>
      <c r="BV75" s="534"/>
      <c r="BW75" s="534"/>
      <c r="BX75" s="534"/>
      <c r="BY75" s="534"/>
      <c r="BZ75" s="534"/>
      <c r="CA75" s="534"/>
      <c r="CB75" s="535"/>
      <c r="CC75" s="533"/>
      <c r="CD75" s="534"/>
      <c r="CE75" s="534"/>
      <c r="CF75" s="534"/>
      <c r="CG75" s="534"/>
      <c r="CH75" s="534"/>
      <c r="CI75" s="534"/>
      <c r="CJ75" s="534"/>
      <c r="CK75" s="534"/>
      <c r="CL75" s="535"/>
      <c r="CM75" s="533"/>
      <c r="CN75" s="534"/>
      <c r="CO75" s="534"/>
      <c r="CP75" s="534"/>
      <c r="CQ75" s="534"/>
      <c r="CR75" s="534"/>
      <c r="CS75" s="534"/>
      <c r="CT75" s="534"/>
      <c r="CU75" s="534"/>
      <c r="CV75" s="535"/>
      <c r="CW75" s="533"/>
      <c r="CX75" s="534"/>
      <c r="CY75" s="534"/>
      <c r="CZ75" s="534"/>
      <c r="DA75" s="534"/>
      <c r="DB75" s="534"/>
      <c r="DC75" s="534"/>
      <c r="DD75" s="534"/>
      <c r="DE75" s="534"/>
      <c r="DF75" s="535"/>
      <c r="DG75" s="533"/>
      <c r="DH75" s="534"/>
      <c r="DI75" s="534"/>
      <c r="DJ75" s="534"/>
      <c r="DK75" s="534"/>
      <c r="DL75" s="534"/>
      <c r="DM75" s="534"/>
      <c r="DN75" s="534"/>
      <c r="DO75" s="534"/>
      <c r="DP75" s="535"/>
      <c r="DQ75" s="533"/>
      <c r="DR75" s="534"/>
      <c r="DS75" s="534"/>
      <c r="DT75" s="534"/>
      <c r="DU75" s="534"/>
      <c r="DV75" s="534"/>
      <c r="DW75" s="534"/>
      <c r="DX75" s="534"/>
      <c r="DY75" s="534"/>
      <c r="DZ75" s="535"/>
      <c r="EA75" s="533"/>
      <c r="EB75" s="534"/>
      <c r="EC75" s="534"/>
      <c r="ED75" s="534"/>
      <c r="EE75" s="534"/>
      <c r="EF75" s="534"/>
      <c r="EG75" s="534"/>
      <c r="EH75" s="534"/>
      <c r="EI75" s="534"/>
      <c r="EJ75" s="535"/>
      <c r="EK75" s="533"/>
      <c r="EL75" s="534"/>
      <c r="EM75" s="534"/>
      <c r="EN75" s="534"/>
      <c r="EO75" s="534"/>
      <c r="EP75" s="534"/>
      <c r="EQ75" s="534"/>
      <c r="ER75" s="534"/>
      <c r="ES75" s="534"/>
      <c r="ET75" s="535"/>
      <c r="EU75" s="533"/>
      <c r="EV75" s="534"/>
      <c r="EW75" s="534"/>
      <c r="EX75" s="534"/>
      <c r="EY75" s="534"/>
      <c r="EZ75" s="534"/>
      <c r="FA75" s="534"/>
      <c r="FB75" s="534"/>
      <c r="FC75" s="534"/>
      <c r="FD75" s="535"/>
      <c r="FE75" s="533"/>
      <c r="FF75" s="534"/>
      <c r="FG75" s="534"/>
      <c r="FH75" s="534"/>
      <c r="FI75" s="534"/>
      <c r="FJ75" s="534"/>
      <c r="FK75" s="534"/>
      <c r="FL75" s="534"/>
      <c r="FM75" s="534"/>
      <c r="FN75" s="535"/>
      <c r="FO75" s="533"/>
      <c r="FP75" s="534"/>
      <c r="FQ75" s="534"/>
      <c r="FR75" s="534"/>
      <c r="FS75" s="534"/>
      <c r="FT75" s="534"/>
      <c r="FU75" s="534"/>
      <c r="FV75" s="534"/>
      <c r="FW75" s="534"/>
      <c r="FX75" s="535"/>
      <c r="FY75" s="533"/>
      <c r="FZ75" s="534"/>
      <c r="GA75" s="534"/>
      <c r="GB75" s="534"/>
      <c r="GC75" s="534"/>
      <c r="GD75" s="534"/>
      <c r="GE75" s="534"/>
      <c r="GF75" s="534"/>
      <c r="GG75" s="534"/>
      <c r="GH75" s="535"/>
      <c r="GI75" s="533"/>
      <c r="GJ75" s="534"/>
      <c r="GK75" s="534"/>
      <c r="GL75" s="534"/>
      <c r="GM75" s="534"/>
      <c r="GN75" s="534"/>
      <c r="GO75" s="534"/>
      <c r="GP75" s="534"/>
      <c r="GQ75" s="534"/>
      <c r="GR75" s="535"/>
      <c r="GS75" s="533"/>
      <c r="GT75" s="534"/>
      <c r="GU75" s="534"/>
      <c r="GV75" s="534"/>
      <c r="GW75" s="534"/>
      <c r="GX75" s="534"/>
      <c r="GY75" s="534"/>
      <c r="GZ75" s="534"/>
      <c r="HA75" s="534"/>
      <c r="HB75" s="535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73"/>
        <v>0</v>
      </c>
      <c r="HN75" s="283">
        <f t="shared" si="93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3" t="e">
        <f t="shared" si="86"/>
        <v>#REF!</v>
      </c>
      <c r="HQ75" s="84"/>
      <c r="HR75" s="284">
        <f t="shared" si="74"/>
        <v>0</v>
      </c>
      <c r="HS75" s="284">
        <f t="shared" si="75"/>
        <v>0</v>
      </c>
      <c r="HT75" s="284">
        <f t="shared" si="76"/>
        <v>0</v>
      </c>
      <c r="HU75" s="284">
        <f t="shared" si="77"/>
        <v>0</v>
      </c>
      <c r="HV75" s="284">
        <f t="shared" si="78"/>
        <v>0</v>
      </c>
      <c r="HW75" s="284">
        <f t="shared" si="79"/>
        <v>0</v>
      </c>
      <c r="HX75" s="284">
        <f t="shared" si="80"/>
        <v>0</v>
      </c>
      <c r="HY75" s="284">
        <f t="shared" si="81"/>
        <v>0</v>
      </c>
      <c r="HZ75" s="284">
        <f t="shared" si="82"/>
        <v>0</v>
      </c>
      <c r="IA75" s="284">
        <f t="shared" si="83"/>
        <v>0</v>
      </c>
      <c r="IK75" s="98" t="e">
        <f t="shared" si="84"/>
        <v>#REF!</v>
      </c>
    </row>
    <row r="76" spans="1:245" s="32" customFormat="1" ht="21.95" hidden="1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5" t="s">
        <v>58</v>
      </c>
      <c r="K76" s="592"/>
      <c r="L76" s="593"/>
      <c r="M76" s="593"/>
      <c r="N76" s="593"/>
      <c r="O76" s="593"/>
      <c r="P76" s="593"/>
      <c r="Q76" s="593"/>
      <c r="R76" s="593"/>
      <c r="S76" s="593"/>
      <c r="T76" s="594"/>
      <c r="U76" s="592"/>
      <c r="V76" s="593"/>
      <c r="W76" s="593"/>
      <c r="X76" s="593"/>
      <c r="Y76" s="593"/>
      <c r="Z76" s="593"/>
      <c r="AA76" s="593"/>
      <c r="AB76" s="593"/>
      <c r="AC76" s="593"/>
      <c r="AD76" s="594"/>
      <c r="AE76" s="592"/>
      <c r="AF76" s="593"/>
      <c r="AG76" s="593"/>
      <c r="AH76" s="593"/>
      <c r="AI76" s="593"/>
      <c r="AJ76" s="593"/>
      <c r="AK76" s="593"/>
      <c r="AL76" s="593"/>
      <c r="AM76" s="593"/>
      <c r="AN76" s="594"/>
      <c r="AO76" s="592"/>
      <c r="AP76" s="593"/>
      <c r="AQ76" s="593"/>
      <c r="AR76" s="593"/>
      <c r="AS76" s="593"/>
      <c r="AT76" s="593"/>
      <c r="AU76" s="593"/>
      <c r="AV76" s="593"/>
      <c r="AW76" s="593"/>
      <c r="AX76" s="594"/>
      <c r="AY76" s="592"/>
      <c r="AZ76" s="593"/>
      <c r="BA76" s="593"/>
      <c r="BB76" s="593"/>
      <c r="BC76" s="593"/>
      <c r="BD76" s="593"/>
      <c r="BE76" s="593"/>
      <c r="BF76" s="593"/>
      <c r="BG76" s="593"/>
      <c r="BH76" s="594"/>
      <c r="BI76" s="592"/>
      <c r="BJ76" s="593"/>
      <c r="BK76" s="593"/>
      <c r="BL76" s="593"/>
      <c r="BM76" s="593"/>
      <c r="BN76" s="593"/>
      <c r="BO76" s="593"/>
      <c r="BP76" s="593"/>
      <c r="BQ76" s="593"/>
      <c r="BR76" s="594"/>
      <c r="BS76" s="592"/>
      <c r="BT76" s="593"/>
      <c r="BU76" s="593"/>
      <c r="BV76" s="593"/>
      <c r="BW76" s="593"/>
      <c r="BX76" s="593"/>
      <c r="BY76" s="593"/>
      <c r="BZ76" s="593"/>
      <c r="CA76" s="593"/>
      <c r="CB76" s="594"/>
      <c r="CC76" s="592"/>
      <c r="CD76" s="593"/>
      <c r="CE76" s="593"/>
      <c r="CF76" s="593"/>
      <c r="CG76" s="593"/>
      <c r="CH76" s="593"/>
      <c r="CI76" s="593"/>
      <c r="CJ76" s="593"/>
      <c r="CK76" s="593"/>
      <c r="CL76" s="594"/>
      <c r="CM76" s="592"/>
      <c r="CN76" s="593"/>
      <c r="CO76" s="593"/>
      <c r="CP76" s="593"/>
      <c r="CQ76" s="593"/>
      <c r="CR76" s="593"/>
      <c r="CS76" s="593"/>
      <c r="CT76" s="593"/>
      <c r="CU76" s="593"/>
      <c r="CV76" s="594"/>
      <c r="CW76" s="592"/>
      <c r="CX76" s="593"/>
      <c r="CY76" s="593"/>
      <c r="CZ76" s="593"/>
      <c r="DA76" s="593"/>
      <c r="DB76" s="593"/>
      <c r="DC76" s="593"/>
      <c r="DD76" s="593"/>
      <c r="DE76" s="593"/>
      <c r="DF76" s="594"/>
      <c r="DG76" s="592"/>
      <c r="DH76" s="593"/>
      <c r="DI76" s="593"/>
      <c r="DJ76" s="593"/>
      <c r="DK76" s="593"/>
      <c r="DL76" s="593"/>
      <c r="DM76" s="593"/>
      <c r="DN76" s="593"/>
      <c r="DO76" s="593"/>
      <c r="DP76" s="594"/>
      <c r="DQ76" s="592"/>
      <c r="DR76" s="593"/>
      <c r="DS76" s="593"/>
      <c r="DT76" s="593"/>
      <c r="DU76" s="593"/>
      <c r="DV76" s="593"/>
      <c r="DW76" s="593"/>
      <c r="DX76" s="593"/>
      <c r="DY76" s="593"/>
      <c r="DZ76" s="594"/>
      <c r="EA76" s="592"/>
      <c r="EB76" s="593"/>
      <c r="EC76" s="593"/>
      <c r="ED76" s="593"/>
      <c r="EE76" s="593"/>
      <c r="EF76" s="593"/>
      <c r="EG76" s="593"/>
      <c r="EH76" s="593"/>
      <c r="EI76" s="593"/>
      <c r="EJ76" s="594"/>
      <c r="EK76" s="592"/>
      <c r="EL76" s="593"/>
      <c r="EM76" s="593"/>
      <c r="EN76" s="593"/>
      <c r="EO76" s="593"/>
      <c r="EP76" s="593"/>
      <c r="EQ76" s="593"/>
      <c r="ER76" s="593"/>
      <c r="ES76" s="593"/>
      <c r="ET76" s="594"/>
      <c r="EU76" s="592"/>
      <c r="EV76" s="593"/>
      <c r="EW76" s="593"/>
      <c r="EX76" s="593"/>
      <c r="EY76" s="593"/>
      <c r="EZ76" s="593"/>
      <c r="FA76" s="593"/>
      <c r="FB76" s="593"/>
      <c r="FC76" s="593"/>
      <c r="FD76" s="594"/>
      <c r="FE76" s="592"/>
      <c r="FF76" s="593"/>
      <c r="FG76" s="593"/>
      <c r="FH76" s="593"/>
      <c r="FI76" s="593"/>
      <c r="FJ76" s="593"/>
      <c r="FK76" s="593"/>
      <c r="FL76" s="593"/>
      <c r="FM76" s="593"/>
      <c r="FN76" s="594"/>
      <c r="FO76" s="592"/>
      <c r="FP76" s="593"/>
      <c r="FQ76" s="593"/>
      <c r="FR76" s="593"/>
      <c r="FS76" s="593"/>
      <c r="FT76" s="593"/>
      <c r="FU76" s="593"/>
      <c r="FV76" s="593"/>
      <c r="FW76" s="593"/>
      <c r="FX76" s="594"/>
      <c r="FY76" s="592"/>
      <c r="FZ76" s="593"/>
      <c r="GA76" s="593"/>
      <c r="GB76" s="593"/>
      <c r="GC76" s="593"/>
      <c r="GD76" s="593"/>
      <c r="GE76" s="593"/>
      <c r="GF76" s="593"/>
      <c r="GG76" s="593"/>
      <c r="GH76" s="594"/>
      <c r="GI76" s="592"/>
      <c r="GJ76" s="593"/>
      <c r="GK76" s="593"/>
      <c r="GL76" s="593"/>
      <c r="GM76" s="593"/>
      <c r="GN76" s="593"/>
      <c r="GO76" s="593"/>
      <c r="GP76" s="593"/>
      <c r="GQ76" s="593"/>
      <c r="GR76" s="594"/>
      <c r="GS76" s="592"/>
      <c r="GT76" s="593"/>
      <c r="GU76" s="593"/>
      <c r="GV76" s="593"/>
      <c r="GW76" s="593"/>
      <c r="GX76" s="593"/>
      <c r="GY76" s="593"/>
      <c r="GZ76" s="593"/>
      <c r="HA76" s="593"/>
      <c r="HB76" s="594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73"/>
        <v>0</v>
      </c>
      <c r="HN76" s="281">
        <f t="shared" si="93"/>
        <v>0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1" t="e">
        <f t="shared" si="86"/>
        <v>#REF!</v>
      </c>
      <c r="HQ76" s="84"/>
      <c r="HR76" s="282">
        <f t="shared" si="74"/>
        <v>0</v>
      </c>
      <c r="HS76" s="282">
        <f t="shared" si="75"/>
        <v>0</v>
      </c>
      <c r="HT76" s="282">
        <f t="shared" si="76"/>
        <v>0</v>
      </c>
      <c r="HU76" s="282">
        <f t="shared" si="77"/>
        <v>0</v>
      </c>
      <c r="HV76" s="282">
        <f t="shared" si="78"/>
        <v>0</v>
      </c>
      <c r="HW76" s="282">
        <f t="shared" si="79"/>
        <v>0</v>
      </c>
      <c r="HX76" s="282">
        <f t="shared" si="80"/>
        <v>0</v>
      </c>
      <c r="HY76" s="282">
        <f t="shared" si="81"/>
        <v>0</v>
      </c>
      <c r="HZ76" s="282">
        <f t="shared" si="82"/>
        <v>0</v>
      </c>
      <c r="IA76" s="282">
        <f t="shared" si="83"/>
        <v>0</v>
      </c>
      <c r="IK76" s="98" t="e">
        <f t="shared" si="84"/>
        <v>#REF!</v>
      </c>
    </row>
    <row r="77" spans="1:245" s="32" customFormat="1" ht="21.95" hidden="1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595"/>
      <c r="L77" s="596"/>
      <c r="M77" s="596"/>
      <c r="N77" s="596"/>
      <c r="O77" s="596"/>
      <c r="P77" s="596"/>
      <c r="Q77" s="596"/>
      <c r="R77" s="596"/>
      <c r="S77" s="596"/>
      <c r="T77" s="597"/>
      <c r="U77" s="595"/>
      <c r="V77" s="596"/>
      <c r="W77" s="596"/>
      <c r="X77" s="596"/>
      <c r="Y77" s="596"/>
      <c r="Z77" s="596"/>
      <c r="AA77" s="596"/>
      <c r="AB77" s="596"/>
      <c r="AC77" s="596"/>
      <c r="AD77" s="597"/>
      <c r="AE77" s="595"/>
      <c r="AF77" s="596"/>
      <c r="AG77" s="596"/>
      <c r="AH77" s="596"/>
      <c r="AI77" s="596"/>
      <c r="AJ77" s="596"/>
      <c r="AK77" s="596"/>
      <c r="AL77" s="596"/>
      <c r="AM77" s="596"/>
      <c r="AN77" s="597"/>
      <c r="AO77" s="595"/>
      <c r="AP77" s="596"/>
      <c r="AQ77" s="596"/>
      <c r="AR77" s="596"/>
      <c r="AS77" s="596"/>
      <c r="AT77" s="596"/>
      <c r="AU77" s="596"/>
      <c r="AV77" s="596"/>
      <c r="AW77" s="596"/>
      <c r="AX77" s="597"/>
      <c r="AY77" s="595"/>
      <c r="AZ77" s="596"/>
      <c r="BA77" s="596"/>
      <c r="BB77" s="596"/>
      <c r="BC77" s="596"/>
      <c r="BD77" s="596"/>
      <c r="BE77" s="596"/>
      <c r="BF77" s="596"/>
      <c r="BG77" s="596"/>
      <c r="BH77" s="597"/>
      <c r="BI77" s="595"/>
      <c r="BJ77" s="596"/>
      <c r="BK77" s="596"/>
      <c r="BL77" s="596"/>
      <c r="BM77" s="596"/>
      <c r="BN77" s="596"/>
      <c r="BO77" s="596"/>
      <c r="BP77" s="596"/>
      <c r="BQ77" s="596"/>
      <c r="BR77" s="597"/>
      <c r="BS77" s="595"/>
      <c r="BT77" s="596"/>
      <c r="BU77" s="596"/>
      <c r="BV77" s="596"/>
      <c r="BW77" s="596"/>
      <c r="BX77" s="596"/>
      <c r="BY77" s="596"/>
      <c r="BZ77" s="596"/>
      <c r="CA77" s="596"/>
      <c r="CB77" s="597"/>
      <c r="CC77" s="595"/>
      <c r="CD77" s="596"/>
      <c r="CE77" s="596"/>
      <c r="CF77" s="596"/>
      <c r="CG77" s="596"/>
      <c r="CH77" s="596"/>
      <c r="CI77" s="596"/>
      <c r="CJ77" s="596"/>
      <c r="CK77" s="596"/>
      <c r="CL77" s="597"/>
      <c r="CM77" s="595"/>
      <c r="CN77" s="596"/>
      <c r="CO77" s="596"/>
      <c r="CP77" s="596"/>
      <c r="CQ77" s="596"/>
      <c r="CR77" s="596"/>
      <c r="CS77" s="596"/>
      <c r="CT77" s="596"/>
      <c r="CU77" s="596"/>
      <c r="CV77" s="597"/>
      <c r="CW77" s="595"/>
      <c r="CX77" s="596"/>
      <c r="CY77" s="596"/>
      <c r="CZ77" s="596"/>
      <c r="DA77" s="596"/>
      <c r="DB77" s="596"/>
      <c r="DC77" s="596"/>
      <c r="DD77" s="596"/>
      <c r="DE77" s="596"/>
      <c r="DF77" s="597"/>
      <c r="DG77" s="595"/>
      <c r="DH77" s="596"/>
      <c r="DI77" s="596"/>
      <c r="DJ77" s="596"/>
      <c r="DK77" s="596"/>
      <c r="DL77" s="596"/>
      <c r="DM77" s="596"/>
      <c r="DN77" s="596"/>
      <c r="DO77" s="596"/>
      <c r="DP77" s="597"/>
      <c r="DQ77" s="595"/>
      <c r="DR77" s="596"/>
      <c r="DS77" s="596"/>
      <c r="DT77" s="596"/>
      <c r="DU77" s="596"/>
      <c r="DV77" s="596"/>
      <c r="DW77" s="596"/>
      <c r="DX77" s="596"/>
      <c r="DY77" s="596"/>
      <c r="DZ77" s="597"/>
      <c r="EA77" s="595"/>
      <c r="EB77" s="596"/>
      <c r="EC77" s="596"/>
      <c r="ED77" s="596"/>
      <c r="EE77" s="596"/>
      <c r="EF77" s="596"/>
      <c r="EG77" s="596"/>
      <c r="EH77" s="596"/>
      <c r="EI77" s="596"/>
      <c r="EJ77" s="597"/>
      <c r="EK77" s="595"/>
      <c r="EL77" s="596"/>
      <c r="EM77" s="596"/>
      <c r="EN77" s="596"/>
      <c r="EO77" s="596"/>
      <c r="EP77" s="596"/>
      <c r="EQ77" s="596"/>
      <c r="ER77" s="596"/>
      <c r="ES77" s="596"/>
      <c r="ET77" s="597"/>
      <c r="EU77" s="595"/>
      <c r="EV77" s="596"/>
      <c r="EW77" s="596"/>
      <c r="EX77" s="596"/>
      <c r="EY77" s="596"/>
      <c r="EZ77" s="596"/>
      <c r="FA77" s="596"/>
      <c r="FB77" s="596"/>
      <c r="FC77" s="596"/>
      <c r="FD77" s="597"/>
      <c r="FE77" s="595"/>
      <c r="FF77" s="596"/>
      <c r="FG77" s="596"/>
      <c r="FH77" s="596"/>
      <c r="FI77" s="596"/>
      <c r="FJ77" s="596"/>
      <c r="FK77" s="596"/>
      <c r="FL77" s="596"/>
      <c r="FM77" s="596"/>
      <c r="FN77" s="597"/>
      <c r="FO77" s="595"/>
      <c r="FP77" s="596"/>
      <c r="FQ77" s="596"/>
      <c r="FR77" s="596"/>
      <c r="FS77" s="596"/>
      <c r="FT77" s="596"/>
      <c r="FU77" s="596"/>
      <c r="FV77" s="596"/>
      <c r="FW77" s="596"/>
      <c r="FX77" s="597"/>
      <c r="FY77" s="595"/>
      <c r="FZ77" s="596"/>
      <c r="GA77" s="596"/>
      <c r="GB77" s="596"/>
      <c r="GC77" s="596"/>
      <c r="GD77" s="596"/>
      <c r="GE77" s="596"/>
      <c r="GF77" s="596"/>
      <c r="GG77" s="596"/>
      <c r="GH77" s="597"/>
      <c r="GI77" s="595"/>
      <c r="GJ77" s="596"/>
      <c r="GK77" s="596"/>
      <c r="GL77" s="596"/>
      <c r="GM77" s="596"/>
      <c r="GN77" s="596"/>
      <c r="GO77" s="596"/>
      <c r="GP77" s="596"/>
      <c r="GQ77" s="596"/>
      <c r="GR77" s="597"/>
      <c r="GS77" s="595"/>
      <c r="GT77" s="596"/>
      <c r="GU77" s="596"/>
      <c r="GV77" s="596"/>
      <c r="GW77" s="596"/>
      <c r="GX77" s="596"/>
      <c r="GY77" s="596"/>
      <c r="GZ77" s="596"/>
      <c r="HA77" s="596"/>
      <c r="HB77" s="597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73"/>
        <v>0</v>
      </c>
      <c r="HN77" s="83">
        <f t="shared" si="93"/>
        <v>0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86"/>
        <v>#REF!</v>
      </c>
      <c r="HQ77" s="84"/>
      <c r="HR77" s="85">
        <f t="shared" si="74"/>
        <v>0</v>
      </c>
      <c r="HS77" s="85">
        <f t="shared" si="75"/>
        <v>0</v>
      </c>
      <c r="HT77" s="85">
        <f t="shared" si="76"/>
        <v>0</v>
      </c>
      <c r="HU77" s="85">
        <f t="shared" si="77"/>
        <v>0</v>
      </c>
      <c r="HV77" s="85">
        <f t="shared" si="78"/>
        <v>0</v>
      </c>
      <c r="HW77" s="85">
        <f t="shared" si="79"/>
        <v>0</v>
      </c>
      <c r="HX77" s="85">
        <f t="shared" si="80"/>
        <v>0</v>
      </c>
      <c r="HY77" s="85">
        <f t="shared" si="81"/>
        <v>0</v>
      </c>
      <c r="HZ77" s="85">
        <f t="shared" si="82"/>
        <v>0</v>
      </c>
      <c r="IA77" s="85">
        <f t="shared" si="83"/>
        <v>0</v>
      </c>
      <c r="IK77" s="98" t="e">
        <f t="shared" si="84"/>
        <v>#REF!</v>
      </c>
    </row>
    <row r="78" spans="1:245" s="32" customFormat="1" ht="21.95" hidden="1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595"/>
      <c r="L78" s="596"/>
      <c r="M78" s="596"/>
      <c r="N78" s="596"/>
      <c r="O78" s="596"/>
      <c r="P78" s="596"/>
      <c r="Q78" s="596"/>
      <c r="R78" s="596"/>
      <c r="S78" s="596"/>
      <c r="T78" s="597"/>
      <c r="U78" s="595"/>
      <c r="V78" s="596"/>
      <c r="W78" s="596"/>
      <c r="X78" s="596"/>
      <c r="Y78" s="596"/>
      <c r="Z78" s="596"/>
      <c r="AA78" s="596"/>
      <c r="AB78" s="596"/>
      <c r="AC78" s="596"/>
      <c r="AD78" s="597"/>
      <c r="AE78" s="595"/>
      <c r="AF78" s="596"/>
      <c r="AG78" s="596"/>
      <c r="AH78" s="596"/>
      <c r="AI78" s="596"/>
      <c r="AJ78" s="596"/>
      <c r="AK78" s="596"/>
      <c r="AL78" s="596"/>
      <c r="AM78" s="596"/>
      <c r="AN78" s="597"/>
      <c r="AO78" s="595"/>
      <c r="AP78" s="596"/>
      <c r="AQ78" s="596"/>
      <c r="AR78" s="596"/>
      <c r="AS78" s="596"/>
      <c r="AT78" s="596"/>
      <c r="AU78" s="596"/>
      <c r="AV78" s="596"/>
      <c r="AW78" s="596"/>
      <c r="AX78" s="597"/>
      <c r="AY78" s="595"/>
      <c r="AZ78" s="596"/>
      <c r="BA78" s="596"/>
      <c r="BB78" s="596"/>
      <c r="BC78" s="596"/>
      <c r="BD78" s="596"/>
      <c r="BE78" s="596"/>
      <c r="BF78" s="596"/>
      <c r="BG78" s="596"/>
      <c r="BH78" s="597"/>
      <c r="BI78" s="595"/>
      <c r="BJ78" s="596"/>
      <c r="BK78" s="596"/>
      <c r="BL78" s="596"/>
      <c r="BM78" s="596"/>
      <c r="BN78" s="596"/>
      <c r="BO78" s="596"/>
      <c r="BP78" s="596"/>
      <c r="BQ78" s="596"/>
      <c r="BR78" s="597"/>
      <c r="BS78" s="595"/>
      <c r="BT78" s="596"/>
      <c r="BU78" s="596"/>
      <c r="BV78" s="596"/>
      <c r="BW78" s="596"/>
      <c r="BX78" s="596"/>
      <c r="BY78" s="596"/>
      <c r="BZ78" s="596"/>
      <c r="CA78" s="596"/>
      <c r="CB78" s="597"/>
      <c r="CC78" s="595"/>
      <c r="CD78" s="596"/>
      <c r="CE78" s="596"/>
      <c r="CF78" s="596"/>
      <c r="CG78" s="596"/>
      <c r="CH78" s="596"/>
      <c r="CI78" s="596"/>
      <c r="CJ78" s="596"/>
      <c r="CK78" s="596"/>
      <c r="CL78" s="597"/>
      <c r="CM78" s="595"/>
      <c r="CN78" s="596"/>
      <c r="CO78" s="596"/>
      <c r="CP78" s="596"/>
      <c r="CQ78" s="596"/>
      <c r="CR78" s="596"/>
      <c r="CS78" s="596"/>
      <c r="CT78" s="596"/>
      <c r="CU78" s="596"/>
      <c r="CV78" s="597"/>
      <c r="CW78" s="595"/>
      <c r="CX78" s="596"/>
      <c r="CY78" s="596"/>
      <c r="CZ78" s="596"/>
      <c r="DA78" s="596"/>
      <c r="DB78" s="596"/>
      <c r="DC78" s="596"/>
      <c r="DD78" s="596"/>
      <c r="DE78" s="596"/>
      <c r="DF78" s="597"/>
      <c r="DG78" s="595"/>
      <c r="DH78" s="596"/>
      <c r="DI78" s="596"/>
      <c r="DJ78" s="596"/>
      <c r="DK78" s="596"/>
      <c r="DL78" s="596"/>
      <c r="DM78" s="596"/>
      <c r="DN78" s="596"/>
      <c r="DO78" s="596"/>
      <c r="DP78" s="597"/>
      <c r="DQ78" s="595"/>
      <c r="DR78" s="596"/>
      <c r="DS78" s="596"/>
      <c r="DT78" s="596"/>
      <c r="DU78" s="596"/>
      <c r="DV78" s="596"/>
      <c r="DW78" s="596"/>
      <c r="DX78" s="596"/>
      <c r="DY78" s="596"/>
      <c r="DZ78" s="597"/>
      <c r="EA78" s="595"/>
      <c r="EB78" s="596"/>
      <c r="EC78" s="596"/>
      <c r="ED78" s="596"/>
      <c r="EE78" s="596"/>
      <c r="EF78" s="596"/>
      <c r="EG78" s="596"/>
      <c r="EH78" s="596"/>
      <c r="EI78" s="596"/>
      <c r="EJ78" s="597"/>
      <c r="EK78" s="595"/>
      <c r="EL78" s="596"/>
      <c r="EM78" s="596"/>
      <c r="EN78" s="596"/>
      <c r="EO78" s="596"/>
      <c r="EP78" s="596"/>
      <c r="EQ78" s="596"/>
      <c r="ER78" s="596"/>
      <c r="ES78" s="596"/>
      <c r="ET78" s="597"/>
      <c r="EU78" s="595"/>
      <c r="EV78" s="596"/>
      <c r="EW78" s="596"/>
      <c r="EX78" s="596"/>
      <c r="EY78" s="596"/>
      <c r="EZ78" s="596"/>
      <c r="FA78" s="596"/>
      <c r="FB78" s="596"/>
      <c r="FC78" s="596"/>
      <c r="FD78" s="597"/>
      <c r="FE78" s="595"/>
      <c r="FF78" s="596"/>
      <c r="FG78" s="596"/>
      <c r="FH78" s="596"/>
      <c r="FI78" s="596"/>
      <c r="FJ78" s="596"/>
      <c r="FK78" s="596"/>
      <c r="FL78" s="596"/>
      <c r="FM78" s="596"/>
      <c r="FN78" s="597"/>
      <c r="FO78" s="595"/>
      <c r="FP78" s="596"/>
      <c r="FQ78" s="596"/>
      <c r="FR78" s="596"/>
      <c r="FS78" s="596"/>
      <c r="FT78" s="596"/>
      <c r="FU78" s="596"/>
      <c r="FV78" s="596"/>
      <c r="FW78" s="596"/>
      <c r="FX78" s="597"/>
      <c r="FY78" s="595"/>
      <c r="FZ78" s="596"/>
      <c r="GA78" s="596"/>
      <c r="GB78" s="596"/>
      <c r="GC78" s="596"/>
      <c r="GD78" s="596"/>
      <c r="GE78" s="596"/>
      <c r="GF78" s="596"/>
      <c r="GG78" s="596"/>
      <c r="GH78" s="597"/>
      <c r="GI78" s="595"/>
      <c r="GJ78" s="596"/>
      <c r="GK78" s="596"/>
      <c r="GL78" s="596"/>
      <c r="GM78" s="596"/>
      <c r="GN78" s="596"/>
      <c r="GO78" s="596"/>
      <c r="GP78" s="596"/>
      <c r="GQ78" s="596"/>
      <c r="GR78" s="597"/>
      <c r="GS78" s="595"/>
      <c r="GT78" s="596"/>
      <c r="GU78" s="596"/>
      <c r="GV78" s="596"/>
      <c r="GW78" s="596"/>
      <c r="GX78" s="596"/>
      <c r="GY78" s="596"/>
      <c r="GZ78" s="596"/>
      <c r="HA78" s="596"/>
      <c r="HB78" s="597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73"/>
        <v>0</v>
      </c>
      <c r="HN78" s="83">
        <f t="shared" si="93"/>
        <v>0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86"/>
        <v>#REF!</v>
      </c>
      <c r="HQ78" s="84"/>
      <c r="HR78" s="85">
        <f t="shared" si="74"/>
        <v>0</v>
      </c>
      <c r="HS78" s="85">
        <f t="shared" si="75"/>
        <v>0</v>
      </c>
      <c r="HT78" s="85">
        <f t="shared" si="76"/>
        <v>0</v>
      </c>
      <c r="HU78" s="85">
        <f t="shared" si="77"/>
        <v>0</v>
      </c>
      <c r="HV78" s="85">
        <f t="shared" si="78"/>
        <v>0</v>
      </c>
      <c r="HW78" s="85">
        <f t="shared" si="79"/>
        <v>0</v>
      </c>
      <c r="HX78" s="85">
        <f t="shared" si="80"/>
        <v>0</v>
      </c>
      <c r="HY78" s="85">
        <f t="shared" si="81"/>
        <v>0</v>
      </c>
      <c r="HZ78" s="85">
        <f t="shared" si="82"/>
        <v>0</v>
      </c>
      <c r="IA78" s="85">
        <f t="shared" si="83"/>
        <v>0</v>
      </c>
      <c r="IK78" s="98" t="e">
        <f t="shared" si="84"/>
        <v>#REF!</v>
      </c>
    </row>
    <row r="79" spans="1:245" s="32" customFormat="1" ht="21.95" hidden="1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6" t="s">
        <v>61</v>
      </c>
      <c r="K79" s="598"/>
      <c r="L79" s="599"/>
      <c r="M79" s="599"/>
      <c r="N79" s="599"/>
      <c r="O79" s="599"/>
      <c r="P79" s="599"/>
      <c r="Q79" s="599"/>
      <c r="R79" s="599"/>
      <c r="S79" s="599"/>
      <c r="T79" s="600"/>
      <c r="U79" s="598"/>
      <c r="V79" s="599"/>
      <c r="W79" s="599"/>
      <c r="X79" s="599"/>
      <c r="Y79" s="599"/>
      <c r="Z79" s="599"/>
      <c r="AA79" s="599"/>
      <c r="AB79" s="599"/>
      <c r="AC79" s="599"/>
      <c r="AD79" s="600"/>
      <c r="AE79" s="598"/>
      <c r="AF79" s="599"/>
      <c r="AG79" s="599"/>
      <c r="AH79" s="599"/>
      <c r="AI79" s="599"/>
      <c r="AJ79" s="599"/>
      <c r="AK79" s="599"/>
      <c r="AL79" s="599"/>
      <c r="AM79" s="599"/>
      <c r="AN79" s="600"/>
      <c r="AO79" s="598"/>
      <c r="AP79" s="599"/>
      <c r="AQ79" s="599"/>
      <c r="AR79" s="599"/>
      <c r="AS79" s="599"/>
      <c r="AT79" s="599"/>
      <c r="AU79" s="599"/>
      <c r="AV79" s="599"/>
      <c r="AW79" s="599"/>
      <c r="AX79" s="600"/>
      <c r="AY79" s="598"/>
      <c r="AZ79" s="599"/>
      <c r="BA79" s="599"/>
      <c r="BB79" s="599"/>
      <c r="BC79" s="599"/>
      <c r="BD79" s="599"/>
      <c r="BE79" s="599"/>
      <c r="BF79" s="599"/>
      <c r="BG79" s="599"/>
      <c r="BH79" s="600"/>
      <c r="BI79" s="598"/>
      <c r="BJ79" s="599"/>
      <c r="BK79" s="599"/>
      <c r="BL79" s="599"/>
      <c r="BM79" s="599"/>
      <c r="BN79" s="599"/>
      <c r="BO79" s="599"/>
      <c r="BP79" s="599"/>
      <c r="BQ79" s="599"/>
      <c r="BR79" s="600"/>
      <c r="BS79" s="598"/>
      <c r="BT79" s="599"/>
      <c r="BU79" s="599"/>
      <c r="BV79" s="599"/>
      <c r="BW79" s="599"/>
      <c r="BX79" s="599"/>
      <c r="BY79" s="599"/>
      <c r="BZ79" s="599"/>
      <c r="CA79" s="599"/>
      <c r="CB79" s="600"/>
      <c r="CC79" s="598"/>
      <c r="CD79" s="599"/>
      <c r="CE79" s="599"/>
      <c r="CF79" s="599"/>
      <c r="CG79" s="599"/>
      <c r="CH79" s="599"/>
      <c r="CI79" s="599"/>
      <c r="CJ79" s="599"/>
      <c r="CK79" s="599"/>
      <c r="CL79" s="600"/>
      <c r="CM79" s="598"/>
      <c r="CN79" s="599"/>
      <c r="CO79" s="599"/>
      <c r="CP79" s="599"/>
      <c r="CQ79" s="599"/>
      <c r="CR79" s="599"/>
      <c r="CS79" s="599"/>
      <c r="CT79" s="599"/>
      <c r="CU79" s="599"/>
      <c r="CV79" s="600"/>
      <c r="CW79" s="598"/>
      <c r="CX79" s="599"/>
      <c r="CY79" s="599"/>
      <c r="CZ79" s="599"/>
      <c r="DA79" s="599"/>
      <c r="DB79" s="599"/>
      <c r="DC79" s="599"/>
      <c r="DD79" s="599"/>
      <c r="DE79" s="599"/>
      <c r="DF79" s="600"/>
      <c r="DG79" s="598"/>
      <c r="DH79" s="599"/>
      <c r="DI79" s="599"/>
      <c r="DJ79" s="599"/>
      <c r="DK79" s="599"/>
      <c r="DL79" s="599"/>
      <c r="DM79" s="599"/>
      <c r="DN79" s="599"/>
      <c r="DO79" s="599"/>
      <c r="DP79" s="600"/>
      <c r="DQ79" s="598"/>
      <c r="DR79" s="599"/>
      <c r="DS79" s="599"/>
      <c r="DT79" s="599"/>
      <c r="DU79" s="599"/>
      <c r="DV79" s="599"/>
      <c r="DW79" s="599"/>
      <c r="DX79" s="599"/>
      <c r="DY79" s="599"/>
      <c r="DZ79" s="600"/>
      <c r="EA79" s="598"/>
      <c r="EB79" s="599"/>
      <c r="EC79" s="599"/>
      <c r="ED79" s="599"/>
      <c r="EE79" s="599"/>
      <c r="EF79" s="599"/>
      <c r="EG79" s="599"/>
      <c r="EH79" s="599"/>
      <c r="EI79" s="599"/>
      <c r="EJ79" s="600"/>
      <c r="EK79" s="598"/>
      <c r="EL79" s="599"/>
      <c r="EM79" s="599"/>
      <c r="EN79" s="599"/>
      <c r="EO79" s="599"/>
      <c r="EP79" s="599"/>
      <c r="EQ79" s="599"/>
      <c r="ER79" s="599"/>
      <c r="ES79" s="599"/>
      <c r="ET79" s="600"/>
      <c r="EU79" s="598"/>
      <c r="EV79" s="599"/>
      <c r="EW79" s="599"/>
      <c r="EX79" s="599"/>
      <c r="EY79" s="599"/>
      <c r="EZ79" s="599"/>
      <c r="FA79" s="599"/>
      <c r="FB79" s="599"/>
      <c r="FC79" s="599"/>
      <c r="FD79" s="600"/>
      <c r="FE79" s="598"/>
      <c r="FF79" s="599"/>
      <c r="FG79" s="599"/>
      <c r="FH79" s="599"/>
      <c r="FI79" s="599"/>
      <c r="FJ79" s="599"/>
      <c r="FK79" s="599"/>
      <c r="FL79" s="599"/>
      <c r="FM79" s="599"/>
      <c r="FN79" s="600"/>
      <c r="FO79" s="598"/>
      <c r="FP79" s="599"/>
      <c r="FQ79" s="599"/>
      <c r="FR79" s="599"/>
      <c r="FS79" s="599"/>
      <c r="FT79" s="599"/>
      <c r="FU79" s="599"/>
      <c r="FV79" s="599"/>
      <c r="FW79" s="599"/>
      <c r="FX79" s="600"/>
      <c r="FY79" s="598"/>
      <c r="FZ79" s="599"/>
      <c r="GA79" s="599"/>
      <c r="GB79" s="599"/>
      <c r="GC79" s="599"/>
      <c r="GD79" s="599"/>
      <c r="GE79" s="599"/>
      <c r="GF79" s="599"/>
      <c r="GG79" s="599"/>
      <c r="GH79" s="600"/>
      <c r="GI79" s="598"/>
      <c r="GJ79" s="599"/>
      <c r="GK79" s="599"/>
      <c r="GL79" s="599"/>
      <c r="GM79" s="599"/>
      <c r="GN79" s="599"/>
      <c r="GO79" s="599"/>
      <c r="GP79" s="599"/>
      <c r="GQ79" s="599"/>
      <c r="GR79" s="600"/>
      <c r="GS79" s="598"/>
      <c r="GT79" s="599"/>
      <c r="GU79" s="599"/>
      <c r="GV79" s="599"/>
      <c r="GW79" s="599"/>
      <c r="GX79" s="599"/>
      <c r="GY79" s="599"/>
      <c r="GZ79" s="599"/>
      <c r="HA79" s="599"/>
      <c r="HB79" s="600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73"/>
        <v>0</v>
      </c>
      <c r="HN79" s="283">
        <f t="shared" si="93"/>
        <v>0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3" t="e">
        <f t="shared" si="86"/>
        <v>#REF!</v>
      </c>
      <c r="HQ79" s="84"/>
      <c r="HR79" s="284">
        <f t="shared" si="74"/>
        <v>0</v>
      </c>
      <c r="HS79" s="284">
        <f t="shared" si="75"/>
        <v>0</v>
      </c>
      <c r="HT79" s="284">
        <f t="shared" si="76"/>
        <v>0</v>
      </c>
      <c r="HU79" s="284">
        <f t="shared" si="77"/>
        <v>0</v>
      </c>
      <c r="HV79" s="284">
        <f t="shared" si="78"/>
        <v>0</v>
      </c>
      <c r="HW79" s="284">
        <f t="shared" si="79"/>
        <v>0</v>
      </c>
      <c r="HX79" s="284">
        <f t="shared" si="80"/>
        <v>0</v>
      </c>
      <c r="HY79" s="284">
        <f t="shared" si="81"/>
        <v>0</v>
      </c>
      <c r="HZ79" s="284">
        <f t="shared" si="82"/>
        <v>0</v>
      </c>
      <c r="IA79" s="284">
        <f t="shared" si="83"/>
        <v>0</v>
      </c>
      <c r="IK79" s="98" t="e">
        <f t="shared" si="84"/>
        <v>#REF!</v>
      </c>
    </row>
    <row r="80" spans="1:245" s="32" customFormat="1" ht="21.95" hidden="1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5" t="s">
        <v>62</v>
      </c>
      <c r="K80" s="601"/>
      <c r="L80" s="602"/>
      <c r="M80" s="602"/>
      <c r="N80" s="602"/>
      <c r="O80" s="602"/>
      <c r="P80" s="602"/>
      <c r="Q80" s="602"/>
      <c r="R80" s="602"/>
      <c r="S80" s="602"/>
      <c r="T80" s="603"/>
      <c r="U80" s="601"/>
      <c r="V80" s="602"/>
      <c r="W80" s="602"/>
      <c r="X80" s="602"/>
      <c r="Y80" s="602"/>
      <c r="Z80" s="602"/>
      <c r="AA80" s="602"/>
      <c r="AB80" s="602"/>
      <c r="AC80" s="602"/>
      <c r="AD80" s="603"/>
      <c r="AE80" s="601"/>
      <c r="AF80" s="602"/>
      <c r="AG80" s="602"/>
      <c r="AH80" s="602"/>
      <c r="AI80" s="602"/>
      <c r="AJ80" s="602"/>
      <c r="AK80" s="602"/>
      <c r="AL80" s="602"/>
      <c r="AM80" s="602"/>
      <c r="AN80" s="603"/>
      <c r="AO80" s="601"/>
      <c r="AP80" s="602"/>
      <c r="AQ80" s="602"/>
      <c r="AR80" s="602"/>
      <c r="AS80" s="602"/>
      <c r="AT80" s="602"/>
      <c r="AU80" s="602"/>
      <c r="AV80" s="602"/>
      <c r="AW80" s="602"/>
      <c r="AX80" s="603"/>
      <c r="AY80" s="601"/>
      <c r="AZ80" s="602"/>
      <c r="BA80" s="602"/>
      <c r="BB80" s="602"/>
      <c r="BC80" s="602"/>
      <c r="BD80" s="602"/>
      <c r="BE80" s="602"/>
      <c r="BF80" s="602"/>
      <c r="BG80" s="602"/>
      <c r="BH80" s="603"/>
      <c r="BI80" s="601"/>
      <c r="BJ80" s="602"/>
      <c r="BK80" s="602"/>
      <c r="BL80" s="602"/>
      <c r="BM80" s="602"/>
      <c r="BN80" s="602"/>
      <c r="BO80" s="602"/>
      <c r="BP80" s="602"/>
      <c r="BQ80" s="602"/>
      <c r="BR80" s="603"/>
      <c r="BS80" s="601"/>
      <c r="BT80" s="602"/>
      <c r="BU80" s="602"/>
      <c r="BV80" s="602"/>
      <c r="BW80" s="602"/>
      <c r="BX80" s="602"/>
      <c r="BY80" s="602"/>
      <c r="BZ80" s="602"/>
      <c r="CA80" s="602"/>
      <c r="CB80" s="603"/>
      <c r="CC80" s="601"/>
      <c r="CD80" s="602"/>
      <c r="CE80" s="602"/>
      <c r="CF80" s="602"/>
      <c r="CG80" s="602"/>
      <c r="CH80" s="602"/>
      <c r="CI80" s="602"/>
      <c r="CJ80" s="602"/>
      <c r="CK80" s="602"/>
      <c r="CL80" s="603"/>
      <c r="CM80" s="601"/>
      <c r="CN80" s="602"/>
      <c r="CO80" s="602"/>
      <c r="CP80" s="602"/>
      <c r="CQ80" s="602"/>
      <c r="CR80" s="602"/>
      <c r="CS80" s="602"/>
      <c r="CT80" s="602"/>
      <c r="CU80" s="602"/>
      <c r="CV80" s="603"/>
      <c r="CW80" s="601"/>
      <c r="CX80" s="602"/>
      <c r="CY80" s="602"/>
      <c r="CZ80" s="602"/>
      <c r="DA80" s="602"/>
      <c r="DB80" s="602"/>
      <c r="DC80" s="602"/>
      <c r="DD80" s="602"/>
      <c r="DE80" s="602"/>
      <c r="DF80" s="603"/>
      <c r="DG80" s="601"/>
      <c r="DH80" s="602"/>
      <c r="DI80" s="602"/>
      <c r="DJ80" s="602"/>
      <c r="DK80" s="602"/>
      <c r="DL80" s="602"/>
      <c r="DM80" s="602"/>
      <c r="DN80" s="602"/>
      <c r="DO80" s="602"/>
      <c r="DP80" s="603"/>
      <c r="DQ80" s="601"/>
      <c r="DR80" s="602"/>
      <c r="DS80" s="602"/>
      <c r="DT80" s="602"/>
      <c r="DU80" s="602"/>
      <c r="DV80" s="602"/>
      <c r="DW80" s="602"/>
      <c r="DX80" s="602"/>
      <c r="DY80" s="602"/>
      <c r="DZ80" s="603"/>
      <c r="EA80" s="601"/>
      <c r="EB80" s="602"/>
      <c r="EC80" s="602"/>
      <c r="ED80" s="602"/>
      <c r="EE80" s="602"/>
      <c r="EF80" s="602"/>
      <c r="EG80" s="602"/>
      <c r="EH80" s="602"/>
      <c r="EI80" s="602"/>
      <c r="EJ80" s="603"/>
      <c r="EK80" s="601"/>
      <c r="EL80" s="602"/>
      <c r="EM80" s="602"/>
      <c r="EN80" s="602"/>
      <c r="EO80" s="602"/>
      <c r="EP80" s="602"/>
      <c r="EQ80" s="602"/>
      <c r="ER80" s="602"/>
      <c r="ES80" s="602"/>
      <c r="ET80" s="603"/>
      <c r="EU80" s="601"/>
      <c r="EV80" s="602"/>
      <c r="EW80" s="602"/>
      <c r="EX80" s="602"/>
      <c r="EY80" s="602"/>
      <c r="EZ80" s="602"/>
      <c r="FA80" s="602"/>
      <c r="FB80" s="602"/>
      <c r="FC80" s="602"/>
      <c r="FD80" s="603"/>
      <c r="FE80" s="601"/>
      <c r="FF80" s="602"/>
      <c r="FG80" s="602"/>
      <c r="FH80" s="602"/>
      <c r="FI80" s="602"/>
      <c r="FJ80" s="602"/>
      <c r="FK80" s="602"/>
      <c r="FL80" s="602"/>
      <c r="FM80" s="602"/>
      <c r="FN80" s="603"/>
      <c r="FO80" s="601"/>
      <c r="FP80" s="602"/>
      <c r="FQ80" s="602"/>
      <c r="FR80" s="602"/>
      <c r="FS80" s="602"/>
      <c r="FT80" s="602"/>
      <c r="FU80" s="602"/>
      <c r="FV80" s="602"/>
      <c r="FW80" s="602"/>
      <c r="FX80" s="603"/>
      <c r="FY80" s="601"/>
      <c r="FZ80" s="602"/>
      <c r="GA80" s="602"/>
      <c r="GB80" s="602"/>
      <c r="GC80" s="602"/>
      <c r="GD80" s="602"/>
      <c r="GE80" s="602"/>
      <c r="GF80" s="602"/>
      <c r="GG80" s="602"/>
      <c r="GH80" s="603"/>
      <c r="GI80" s="601"/>
      <c r="GJ80" s="602"/>
      <c r="GK80" s="602"/>
      <c r="GL80" s="602"/>
      <c r="GM80" s="602"/>
      <c r="GN80" s="602"/>
      <c r="GO80" s="602"/>
      <c r="GP80" s="602"/>
      <c r="GQ80" s="602"/>
      <c r="GR80" s="603"/>
      <c r="GS80" s="601"/>
      <c r="GT80" s="602"/>
      <c r="GU80" s="602"/>
      <c r="GV80" s="602"/>
      <c r="GW80" s="602"/>
      <c r="GX80" s="602"/>
      <c r="GY80" s="602"/>
      <c r="GZ80" s="602"/>
      <c r="HA80" s="602"/>
      <c r="HB80" s="603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73"/>
        <v>0</v>
      </c>
      <c r="HN80" s="281">
        <f t="shared" si="93"/>
        <v>0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1" t="e">
        <f t="shared" si="86"/>
        <v>#REF!</v>
      </c>
      <c r="HQ80" s="84"/>
      <c r="HR80" s="282">
        <f t="shared" si="74"/>
        <v>0</v>
      </c>
      <c r="HS80" s="282">
        <f t="shared" si="75"/>
        <v>0</v>
      </c>
      <c r="HT80" s="282">
        <f t="shared" si="76"/>
        <v>0</v>
      </c>
      <c r="HU80" s="282">
        <f t="shared" si="77"/>
        <v>0</v>
      </c>
      <c r="HV80" s="282">
        <f t="shared" si="78"/>
        <v>0</v>
      </c>
      <c r="HW80" s="282">
        <f t="shared" si="79"/>
        <v>0</v>
      </c>
      <c r="HX80" s="282">
        <f t="shared" si="80"/>
        <v>0</v>
      </c>
      <c r="HY80" s="282">
        <f t="shared" si="81"/>
        <v>0</v>
      </c>
      <c r="HZ80" s="282">
        <f t="shared" si="82"/>
        <v>0</v>
      </c>
      <c r="IA80" s="282">
        <f t="shared" si="83"/>
        <v>0</v>
      </c>
      <c r="IK80" s="98" t="e">
        <f t="shared" si="84"/>
        <v>#REF!</v>
      </c>
    </row>
    <row r="81" spans="1:245" s="32" customFormat="1" ht="21.95" hidden="1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604"/>
      <c r="L81" s="605"/>
      <c r="M81" s="605"/>
      <c r="N81" s="605"/>
      <c r="O81" s="605"/>
      <c r="P81" s="605"/>
      <c r="Q81" s="605"/>
      <c r="R81" s="605"/>
      <c r="S81" s="605"/>
      <c r="T81" s="606"/>
      <c r="U81" s="604"/>
      <c r="V81" s="605"/>
      <c r="W81" s="605"/>
      <c r="X81" s="605"/>
      <c r="Y81" s="605"/>
      <c r="Z81" s="605"/>
      <c r="AA81" s="605"/>
      <c r="AB81" s="605"/>
      <c r="AC81" s="605"/>
      <c r="AD81" s="606"/>
      <c r="AE81" s="604"/>
      <c r="AF81" s="605"/>
      <c r="AG81" s="605"/>
      <c r="AH81" s="605"/>
      <c r="AI81" s="605"/>
      <c r="AJ81" s="605"/>
      <c r="AK81" s="605"/>
      <c r="AL81" s="605"/>
      <c r="AM81" s="605"/>
      <c r="AN81" s="606"/>
      <c r="AO81" s="604"/>
      <c r="AP81" s="605"/>
      <c r="AQ81" s="605"/>
      <c r="AR81" s="605"/>
      <c r="AS81" s="605"/>
      <c r="AT81" s="605"/>
      <c r="AU81" s="605"/>
      <c r="AV81" s="605"/>
      <c r="AW81" s="605"/>
      <c r="AX81" s="606"/>
      <c r="AY81" s="604"/>
      <c r="AZ81" s="605"/>
      <c r="BA81" s="605"/>
      <c r="BB81" s="605"/>
      <c r="BC81" s="605"/>
      <c r="BD81" s="605"/>
      <c r="BE81" s="605"/>
      <c r="BF81" s="605"/>
      <c r="BG81" s="605"/>
      <c r="BH81" s="606"/>
      <c r="BI81" s="604"/>
      <c r="BJ81" s="605"/>
      <c r="BK81" s="605"/>
      <c r="BL81" s="605"/>
      <c r="BM81" s="605"/>
      <c r="BN81" s="605"/>
      <c r="BO81" s="605"/>
      <c r="BP81" s="605"/>
      <c r="BQ81" s="605"/>
      <c r="BR81" s="606"/>
      <c r="BS81" s="604"/>
      <c r="BT81" s="605"/>
      <c r="BU81" s="605"/>
      <c r="BV81" s="605"/>
      <c r="BW81" s="605"/>
      <c r="BX81" s="605"/>
      <c r="BY81" s="605"/>
      <c r="BZ81" s="605"/>
      <c r="CA81" s="605"/>
      <c r="CB81" s="606"/>
      <c r="CC81" s="604"/>
      <c r="CD81" s="605"/>
      <c r="CE81" s="605"/>
      <c r="CF81" s="605"/>
      <c r="CG81" s="605"/>
      <c r="CH81" s="605"/>
      <c r="CI81" s="605"/>
      <c r="CJ81" s="605"/>
      <c r="CK81" s="605"/>
      <c r="CL81" s="606"/>
      <c r="CM81" s="604"/>
      <c r="CN81" s="605"/>
      <c r="CO81" s="605"/>
      <c r="CP81" s="605"/>
      <c r="CQ81" s="605"/>
      <c r="CR81" s="605"/>
      <c r="CS81" s="605"/>
      <c r="CT81" s="605"/>
      <c r="CU81" s="605"/>
      <c r="CV81" s="606"/>
      <c r="CW81" s="604"/>
      <c r="CX81" s="605"/>
      <c r="CY81" s="605"/>
      <c r="CZ81" s="605"/>
      <c r="DA81" s="605"/>
      <c r="DB81" s="605"/>
      <c r="DC81" s="605"/>
      <c r="DD81" s="605"/>
      <c r="DE81" s="605"/>
      <c r="DF81" s="606"/>
      <c r="DG81" s="604"/>
      <c r="DH81" s="605"/>
      <c r="DI81" s="605"/>
      <c r="DJ81" s="605"/>
      <c r="DK81" s="605"/>
      <c r="DL81" s="605"/>
      <c r="DM81" s="605"/>
      <c r="DN81" s="605"/>
      <c r="DO81" s="605"/>
      <c r="DP81" s="606"/>
      <c r="DQ81" s="604"/>
      <c r="DR81" s="605"/>
      <c r="DS81" s="605"/>
      <c r="DT81" s="605"/>
      <c r="DU81" s="605"/>
      <c r="DV81" s="605"/>
      <c r="DW81" s="605"/>
      <c r="DX81" s="605"/>
      <c r="DY81" s="605"/>
      <c r="DZ81" s="606"/>
      <c r="EA81" s="604"/>
      <c r="EB81" s="605"/>
      <c r="EC81" s="605"/>
      <c r="ED81" s="605"/>
      <c r="EE81" s="605"/>
      <c r="EF81" s="605"/>
      <c r="EG81" s="605"/>
      <c r="EH81" s="605"/>
      <c r="EI81" s="605"/>
      <c r="EJ81" s="606"/>
      <c r="EK81" s="604"/>
      <c r="EL81" s="605"/>
      <c r="EM81" s="605"/>
      <c r="EN81" s="605"/>
      <c r="EO81" s="605"/>
      <c r="EP81" s="605"/>
      <c r="EQ81" s="605"/>
      <c r="ER81" s="605"/>
      <c r="ES81" s="605"/>
      <c r="ET81" s="606"/>
      <c r="EU81" s="604"/>
      <c r="EV81" s="605"/>
      <c r="EW81" s="605"/>
      <c r="EX81" s="605"/>
      <c r="EY81" s="605"/>
      <c r="EZ81" s="605"/>
      <c r="FA81" s="605"/>
      <c r="FB81" s="605"/>
      <c r="FC81" s="605"/>
      <c r="FD81" s="606"/>
      <c r="FE81" s="604"/>
      <c r="FF81" s="605"/>
      <c r="FG81" s="605"/>
      <c r="FH81" s="605"/>
      <c r="FI81" s="605"/>
      <c r="FJ81" s="605"/>
      <c r="FK81" s="605"/>
      <c r="FL81" s="605"/>
      <c r="FM81" s="605"/>
      <c r="FN81" s="606"/>
      <c r="FO81" s="604"/>
      <c r="FP81" s="605"/>
      <c r="FQ81" s="605"/>
      <c r="FR81" s="605"/>
      <c r="FS81" s="605"/>
      <c r="FT81" s="605"/>
      <c r="FU81" s="605"/>
      <c r="FV81" s="605"/>
      <c r="FW81" s="605"/>
      <c r="FX81" s="606"/>
      <c r="FY81" s="604"/>
      <c r="FZ81" s="605"/>
      <c r="GA81" s="605"/>
      <c r="GB81" s="605"/>
      <c r="GC81" s="605"/>
      <c r="GD81" s="605"/>
      <c r="GE81" s="605"/>
      <c r="GF81" s="605"/>
      <c r="GG81" s="605"/>
      <c r="GH81" s="606"/>
      <c r="GI81" s="604"/>
      <c r="GJ81" s="605"/>
      <c r="GK81" s="605"/>
      <c r="GL81" s="605"/>
      <c r="GM81" s="605"/>
      <c r="GN81" s="605"/>
      <c r="GO81" s="605"/>
      <c r="GP81" s="605"/>
      <c r="GQ81" s="605"/>
      <c r="GR81" s="606"/>
      <c r="GS81" s="604"/>
      <c r="GT81" s="605"/>
      <c r="GU81" s="605"/>
      <c r="GV81" s="605"/>
      <c r="GW81" s="605"/>
      <c r="GX81" s="605"/>
      <c r="GY81" s="605"/>
      <c r="GZ81" s="605"/>
      <c r="HA81" s="605"/>
      <c r="HB81" s="606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98">+SUMIF($K$11:$HB$11,1,K81:HB81)</f>
        <v>0</v>
      </c>
      <c r="HN81" s="83">
        <f t="shared" si="93"/>
        <v>0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86"/>
        <v>#REF!</v>
      </c>
      <c r="HQ81" s="84"/>
      <c r="HR81" s="85">
        <f t="shared" ref="HR81:HR111" si="99">+K81+U81+AE81+AO81+AY81+BI81+BS81+CC81+CM81+CW81+DG81+DQ81+EA81+EK81+EU81+FE81+FO81+FY81+GI81+GS81</f>
        <v>0</v>
      </c>
      <c r="HS81" s="85">
        <f t="shared" ref="HS81:HS111" si="100">+L81+V81+AF81+AP81+AZ81+BJ81+BT81+CD81+CN81+CX81+DH81+DR81+EB81+EL81+EV81+FF81+FP81+FZ81+GJ81+GT81</f>
        <v>0</v>
      </c>
      <c r="HT81" s="85">
        <f t="shared" ref="HT81:HT111" si="101">+M81+W81+AG81+AQ81+BA81+BK81+BU81+CE81+CO81+CY81+DI81+DS81+EC81+EM81+EW81+FG81+FQ81+GA81+GK81+GU81</f>
        <v>0</v>
      </c>
      <c r="HU81" s="85">
        <f t="shared" ref="HU81:HU111" si="102">+N81+X81+AH81+AR81+BB81+BL81+BV81+CF81+CP81+CZ81+DJ81+DT81+ED81+EN81+EX81+FH81+FR81+GB81+GL81+GV81</f>
        <v>0</v>
      </c>
      <c r="HV81" s="85">
        <f t="shared" ref="HV81:HV111" si="103">+O81+Y81+AI81+AS81+BC81+BM81+BW81+CG81+CQ81+DA81+DK81+DU81+EE81+EO81+EY81+FI81+FS81+GC81+GM81+GW81</f>
        <v>0</v>
      </c>
      <c r="HW81" s="85">
        <f t="shared" ref="HW81:HW111" si="104">+P81+Z81+AJ81+AT81+BD81+BN81+BX81+CH81+CR81+DB81+DL81+DV81+EF81+EP81+EZ81+FJ81+FT81+GD81+GN81+GX81</f>
        <v>0</v>
      </c>
      <c r="HX81" s="85">
        <f t="shared" ref="HX81:HX111" si="105">+Q81+AA81+AK81+AU81+BE81+BO81+BY81+CI81+CS81+DC81+DM81+DW81+EG81+EQ81+FA81+FK81+FU81+GE81+GO81+GY81</f>
        <v>0</v>
      </c>
      <c r="HY81" s="85">
        <f t="shared" ref="HY81:HY111" si="106">+R81+AB81+AL81+AV81+BF81+BP81+BZ81+CJ81+CT81+DD81+DN81+DX81+EH81+ER81+FB81+FL81+FV81+GF81+GP81+GZ81</f>
        <v>0</v>
      </c>
      <c r="HZ81" s="85">
        <f t="shared" ref="HZ81:HZ111" si="107">+S81+AC81+AM81+AW81+BG81+BQ81+CA81+CK81+CU81+DE81+DO81+DY81+EI81+ES81+FC81+FM81+FW81+GG81+GQ81+HA81</f>
        <v>0</v>
      </c>
      <c r="IA81" s="85">
        <f t="shared" ref="IA81:IA111" si="108">+T81+AD81+AN81+AX81+BH81+BR81+CB81+CL81+CV81+DF81+DP81+DZ81+EJ81+ET81+FD81+FN81+FX81+GH81+GR81+HB81</f>
        <v>0</v>
      </c>
      <c r="IK81" s="98" t="e">
        <f t="shared" ref="IK81:IK111" si="109">+IF(F81=1,1,IF(G81=1,1,IF(H81=1,1,IF(I81=1,1,0))))</f>
        <v>#REF!</v>
      </c>
    </row>
    <row r="82" spans="1:245" s="32" customFormat="1" ht="21.95" hidden="1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604"/>
      <c r="L82" s="605"/>
      <c r="M82" s="605"/>
      <c r="N82" s="605"/>
      <c r="O82" s="605"/>
      <c r="P82" s="605"/>
      <c r="Q82" s="605"/>
      <c r="R82" s="605"/>
      <c r="S82" s="605"/>
      <c r="T82" s="606"/>
      <c r="U82" s="604"/>
      <c r="V82" s="605"/>
      <c r="W82" s="605"/>
      <c r="X82" s="605"/>
      <c r="Y82" s="605"/>
      <c r="Z82" s="605"/>
      <c r="AA82" s="605"/>
      <c r="AB82" s="605"/>
      <c r="AC82" s="605"/>
      <c r="AD82" s="606"/>
      <c r="AE82" s="604"/>
      <c r="AF82" s="605"/>
      <c r="AG82" s="605"/>
      <c r="AH82" s="605"/>
      <c r="AI82" s="605"/>
      <c r="AJ82" s="605"/>
      <c r="AK82" s="605"/>
      <c r="AL82" s="605"/>
      <c r="AM82" s="605"/>
      <c r="AN82" s="606"/>
      <c r="AO82" s="604"/>
      <c r="AP82" s="605"/>
      <c r="AQ82" s="605"/>
      <c r="AR82" s="605"/>
      <c r="AS82" s="605"/>
      <c r="AT82" s="605"/>
      <c r="AU82" s="605"/>
      <c r="AV82" s="605"/>
      <c r="AW82" s="605"/>
      <c r="AX82" s="606"/>
      <c r="AY82" s="604"/>
      <c r="AZ82" s="605"/>
      <c r="BA82" s="605"/>
      <c r="BB82" s="605"/>
      <c r="BC82" s="605"/>
      <c r="BD82" s="605"/>
      <c r="BE82" s="605"/>
      <c r="BF82" s="605"/>
      <c r="BG82" s="605"/>
      <c r="BH82" s="606"/>
      <c r="BI82" s="604"/>
      <c r="BJ82" s="605"/>
      <c r="BK82" s="605"/>
      <c r="BL82" s="605"/>
      <c r="BM82" s="605"/>
      <c r="BN82" s="605"/>
      <c r="BO82" s="605"/>
      <c r="BP82" s="605"/>
      <c r="BQ82" s="605"/>
      <c r="BR82" s="606"/>
      <c r="BS82" s="604"/>
      <c r="BT82" s="605"/>
      <c r="BU82" s="605"/>
      <c r="BV82" s="605"/>
      <c r="BW82" s="605"/>
      <c r="BX82" s="605"/>
      <c r="BY82" s="605"/>
      <c r="BZ82" s="605"/>
      <c r="CA82" s="605"/>
      <c r="CB82" s="606"/>
      <c r="CC82" s="604"/>
      <c r="CD82" s="605"/>
      <c r="CE82" s="605"/>
      <c r="CF82" s="605"/>
      <c r="CG82" s="605"/>
      <c r="CH82" s="605"/>
      <c r="CI82" s="605"/>
      <c r="CJ82" s="605"/>
      <c r="CK82" s="605"/>
      <c r="CL82" s="606"/>
      <c r="CM82" s="604"/>
      <c r="CN82" s="605"/>
      <c r="CO82" s="605"/>
      <c r="CP82" s="605"/>
      <c r="CQ82" s="605"/>
      <c r="CR82" s="605"/>
      <c r="CS82" s="605"/>
      <c r="CT82" s="605"/>
      <c r="CU82" s="605"/>
      <c r="CV82" s="606"/>
      <c r="CW82" s="604"/>
      <c r="CX82" s="605"/>
      <c r="CY82" s="605"/>
      <c r="CZ82" s="605"/>
      <c r="DA82" s="605"/>
      <c r="DB82" s="605"/>
      <c r="DC82" s="605"/>
      <c r="DD82" s="605"/>
      <c r="DE82" s="605"/>
      <c r="DF82" s="606"/>
      <c r="DG82" s="604"/>
      <c r="DH82" s="605"/>
      <c r="DI82" s="605"/>
      <c r="DJ82" s="605"/>
      <c r="DK82" s="605"/>
      <c r="DL82" s="605"/>
      <c r="DM82" s="605"/>
      <c r="DN82" s="605"/>
      <c r="DO82" s="605"/>
      <c r="DP82" s="606"/>
      <c r="DQ82" s="604"/>
      <c r="DR82" s="605"/>
      <c r="DS82" s="605"/>
      <c r="DT82" s="605"/>
      <c r="DU82" s="605"/>
      <c r="DV82" s="605"/>
      <c r="DW82" s="605"/>
      <c r="DX82" s="605"/>
      <c r="DY82" s="605"/>
      <c r="DZ82" s="606"/>
      <c r="EA82" s="604"/>
      <c r="EB82" s="605"/>
      <c r="EC82" s="605"/>
      <c r="ED82" s="605"/>
      <c r="EE82" s="605"/>
      <c r="EF82" s="605"/>
      <c r="EG82" s="605"/>
      <c r="EH82" s="605"/>
      <c r="EI82" s="605"/>
      <c r="EJ82" s="606"/>
      <c r="EK82" s="604"/>
      <c r="EL82" s="605"/>
      <c r="EM82" s="605"/>
      <c r="EN82" s="605"/>
      <c r="EO82" s="605"/>
      <c r="EP82" s="605"/>
      <c r="EQ82" s="605"/>
      <c r="ER82" s="605"/>
      <c r="ES82" s="605"/>
      <c r="ET82" s="606"/>
      <c r="EU82" s="604"/>
      <c r="EV82" s="605"/>
      <c r="EW82" s="605"/>
      <c r="EX82" s="605"/>
      <c r="EY82" s="605"/>
      <c r="EZ82" s="605"/>
      <c r="FA82" s="605"/>
      <c r="FB82" s="605"/>
      <c r="FC82" s="605"/>
      <c r="FD82" s="606"/>
      <c r="FE82" s="604"/>
      <c r="FF82" s="605"/>
      <c r="FG82" s="605"/>
      <c r="FH82" s="605"/>
      <c r="FI82" s="605"/>
      <c r="FJ82" s="605"/>
      <c r="FK82" s="605"/>
      <c r="FL82" s="605"/>
      <c r="FM82" s="605"/>
      <c r="FN82" s="606"/>
      <c r="FO82" s="604"/>
      <c r="FP82" s="605"/>
      <c r="FQ82" s="605"/>
      <c r="FR82" s="605"/>
      <c r="FS82" s="605"/>
      <c r="FT82" s="605"/>
      <c r="FU82" s="605"/>
      <c r="FV82" s="605"/>
      <c r="FW82" s="605"/>
      <c r="FX82" s="606"/>
      <c r="FY82" s="604"/>
      <c r="FZ82" s="605"/>
      <c r="GA82" s="605"/>
      <c r="GB82" s="605"/>
      <c r="GC82" s="605"/>
      <c r="GD82" s="605"/>
      <c r="GE82" s="605"/>
      <c r="GF82" s="605"/>
      <c r="GG82" s="605"/>
      <c r="GH82" s="606"/>
      <c r="GI82" s="604"/>
      <c r="GJ82" s="605"/>
      <c r="GK82" s="605"/>
      <c r="GL82" s="605"/>
      <c r="GM82" s="605"/>
      <c r="GN82" s="605"/>
      <c r="GO82" s="605"/>
      <c r="GP82" s="605"/>
      <c r="GQ82" s="605"/>
      <c r="GR82" s="606"/>
      <c r="GS82" s="604"/>
      <c r="GT82" s="605"/>
      <c r="GU82" s="605"/>
      <c r="GV82" s="605"/>
      <c r="GW82" s="605"/>
      <c r="GX82" s="605"/>
      <c r="GY82" s="605"/>
      <c r="GZ82" s="605"/>
      <c r="HA82" s="605"/>
      <c r="HB82" s="606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98"/>
        <v>0</v>
      </c>
      <c r="HN82" s="83">
        <f t="shared" si="93"/>
        <v>0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86"/>
        <v>#REF!</v>
      </c>
      <c r="HQ82" s="84"/>
      <c r="HR82" s="85">
        <f t="shared" si="99"/>
        <v>0</v>
      </c>
      <c r="HS82" s="85">
        <f t="shared" si="100"/>
        <v>0</v>
      </c>
      <c r="HT82" s="85">
        <f t="shared" si="101"/>
        <v>0</v>
      </c>
      <c r="HU82" s="85">
        <f t="shared" si="102"/>
        <v>0</v>
      </c>
      <c r="HV82" s="85">
        <f t="shared" si="103"/>
        <v>0</v>
      </c>
      <c r="HW82" s="85">
        <f t="shared" si="104"/>
        <v>0</v>
      </c>
      <c r="HX82" s="85">
        <f t="shared" si="105"/>
        <v>0</v>
      </c>
      <c r="HY82" s="85">
        <f t="shared" si="106"/>
        <v>0</v>
      </c>
      <c r="HZ82" s="85">
        <f t="shared" si="107"/>
        <v>0</v>
      </c>
      <c r="IA82" s="85">
        <f t="shared" si="108"/>
        <v>0</v>
      </c>
      <c r="IK82" s="98" t="e">
        <f t="shared" si="109"/>
        <v>#REF!</v>
      </c>
    </row>
    <row r="83" spans="1:245" s="32" customFormat="1" ht="21.95" hidden="1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6" t="s">
        <v>65</v>
      </c>
      <c r="K83" s="607"/>
      <c r="L83" s="608"/>
      <c r="M83" s="608"/>
      <c r="N83" s="608"/>
      <c r="O83" s="608"/>
      <c r="P83" s="608"/>
      <c r="Q83" s="608"/>
      <c r="R83" s="608"/>
      <c r="S83" s="608"/>
      <c r="T83" s="609"/>
      <c r="U83" s="607"/>
      <c r="V83" s="608"/>
      <c r="W83" s="608"/>
      <c r="X83" s="608"/>
      <c r="Y83" s="608"/>
      <c r="Z83" s="608"/>
      <c r="AA83" s="608"/>
      <c r="AB83" s="608"/>
      <c r="AC83" s="608"/>
      <c r="AD83" s="609"/>
      <c r="AE83" s="607"/>
      <c r="AF83" s="608"/>
      <c r="AG83" s="608"/>
      <c r="AH83" s="608"/>
      <c r="AI83" s="608"/>
      <c r="AJ83" s="608"/>
      <c r="AK83" s="608"/>
      <c r="AL83" s="608"/>
      <c r="AM83" s="608"/>
      <c r="AN83" s="609"/>
      <c r="AO83" s="607"/>
      <c r="AP83" s="608"/>
      <c r="AQ83" s="608"/>
      <c r="AR83" s="608"/>
      <c r="AS83" s="608"/>
      <c r="AT83" s="608"/>
      <c r="AU83" s="608"/>
      <c r="AV83" s="608"/>
      <c r="AW83" s="608"/>
      <c r="AX83" s="609"/>
      <c r="AY83" s="607"/>
      <c r="AZ83" s="608"/>
      <c r="BA83" s="608"/>
      <c r="BB83" s="608"/>
      <c r="BC83" s="608"/>
      <c r="BD83" s="608"/>
      <c r="BE83" s="608"/>
      <c r="BF83" s="608"/>
      <c r="BG83" s="608"/>
      <c r="BH83" s="609"/>
      <c r="BI83" s="607"/>
      <c r="BJ83" s="608"/>
      <c r="BK83" s="608"/>
      <c r="BL83" s="608"/>
      <c r="BM83" s="608"/>
      <c r="BN83" s="608"/>
      <c r="BO83" s="608"/>
      <c r="BP83" s="608"/>
      <c r="BQ83" s="608"/>
      <c r="BR83" s="609"/>
      <c r="BS83" s="607"/>
      <c r="BT83" s="608"/>
      <c r="BU83" s="608"/>
      <c r="BV83" s="608"/>
      <c r="BW83" s="608"/>
      <c r="BX83" s="608"/>
      <c r="BY83" s="608"/>
      <c r="BZ83" s="608"/>
      <c r="CA83" s="608"/>
      <c r="CB83" s="609"/>
      <c r="CC83" s="607"/>
      <c r="CD83" s="608"/>
      <c r="CE83" s="608"/>
      <c r="CF83" s="608"/>
      <c r="CG83" s="608"/>
      <c r="CH83" s="608"/>
      <c r="CI83" s="608"/>
      <c r="CJ83" s="608"/>
      <c r="CK83" s="608"/>
      <c r="CL83" s="609"/>
      <c r="CM83" s="607"/>
      <c r="CN83" s="608"/>
      <c r="CO83" s="608"/>
      <c r="CP83" s="608"/>
      <c r="CQ83" s="608"/>
      <c r="CR83" s="608"/>
      <c r="CS83" s="608"/>
      <c r="CT83" s="608"/>
      <c r="CU83" s="608"/>
      <c r="CV83" s="609"/>
      <c r="CW83" s="607"/>
      <c r="CX83" s="608"/>
      <c r="CY83" s="608"/>
      <c r="CZ83" s="608"/>
      <c r="DA83" s="608"/>
      <c r="DB83" s="608"/>
      <c r="DC83" s="608"/>
      <c r="DD83" s="608"/>
      <c r="DE83" s="608"/>
      <c r="DF83" s="609"/>
      <c r="DG83" s="607"/>
      <c r="DH83" s="608"/>
      <c r="DI83" s="608"/>
      <c r="DJ83" s="608"/>
      <c r="DK83" s="608"/>
      <c r="DL83" s="608"/>
      <c r="DM83" s="608"/>
      <c r="DN83" s="608"/>
      <c r="DO83" s="608"/>
      <c r="DP83" s="609"/>
      <c r="DQ83" s="607"/>
      <c r="DR83" s="608"/>
      <c r="DS83" s="608"/>
      <c r="DT83" s="608"/>
      <c r="DU83" s="608"/>
      <c r="DV83" s="608"/>
      <c r="DW83" s="608"/>
      <c r="DX83" s="608"/>
      <c r="DY83" s="608"/>
      <c r="DZ83" s="609"/>
      <c r="EA83" s="607"/>
      <c r="EB83" s="608"/>
      <c r="EC83" s="608"/>
      <c r="ED83" s="608"/>
      <c r="EE83" s="608"/>
      <c r="EF83" s="608"/>
      <c r="EG83" s="608"/>
      <c r="EH83" s="608"/>
      <c r="EI83" s="608"/>
      <c r="EJ83" s="609"/>
      <c r="EK83" s="607"/>
      <c r="EL83" s="608"/>
      <c r="EM83" s="608"/>
      <c r="EN83" s="608"/>
      <c r="EO83" s="608"/>
      <c r="EP83" s="608"/>
      <c r="EQ83" s="608"/>
      <c r="ER83" s="608"/>
      <c r="ES83" s="608"/>
      <c r="ET83" s="609"/>
      <c r="EU83" s="607"/>
      <c r="EV83" s="608"/>
      <c r="EW83" s="608"/>
      <c r="EX83" s="608"/>
      <c r="EY83" s="608"/>
      <c r="EZ83" s="608"/>
      <c r="FA83" s="608"/>
      <c r="FB83" s="608"/>
      <c r="FC83" s="608"/>
      <c r="FD83" s="609"/>
      <c r="FE83" s="607"/>
      <c r="FF83" s="608"/>
      <c r="FG83" s="608"/>
      <c r="FH83" s="608"/>
      <c r="FI83" s="608"/>
      <c r="FJ83" s="608"/>
      <c r="FK83" s="608"/>
      <c r="FL83" s="608"/>
      <c r="FM83" s="608"/>
      <c r="FN83" s="609"/>
      <c r="FO83" s="607"/>
      <c r="FP83" s="608"/>
      <c r="FQ83" s="608"/>
      <c r="FR83" s="608"/>
      <c r="FS83" s="608"/>
      <c r="FT83" s="608"/>
      <c r="FU83" s="608"/>
      <c r="FV83" s="608"/>
      <c r="FW83" s="608"/>
      <c r="FX83" s="609"/>
      <c r="FY83" s="607"/>
      <c r="FZ83" s="608"/>
      <c r="GA83" s="608"/>
      <c r="GB83" s="608"/>
      <c r="GC83" s="608"/>
      <c r="GD83" s="608"/>
      <c r="GE83" s="608"/>
      <c r="GF83" s="608"/>
      <c r="GG83" s="608"/>
      <c r="GH83" s="609"/>
      <c r="GI83" s="607"/>
      <c r="GJ83" s="608"/>
      <c r="GK83" s="608"/>
      <c r="GL83" s="608"/>
      <c r="GM83" s="608"/>
      <c r="GN83" s="608"/>
      <c r="GO83" s="608"/>
      <c r="GP83" s="608"/>
      <c r="GQ83" s="608"/>
      <c r="GR83" s="609"/>
      <c r="GS83" s="607"/>
      <c r="GT83" s="608"/>
      <c r="GU83" s="608"/>
      <c r="GV83" s="608"/>
      <c r="GW83" s="608"/>
      <c r="GX83" s="608"/>
      <c r="GY83" s="608"/>
      <c r="GZ83" s="608"/>
      <c r="HA83" s="608"/>
      <c r="HB83" s="609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98"/>
        <v>0</v>
      </c>
      <c r="HN83" s="283">
        <f t="shared" ref="HN83:HN111" si="110">+SUM(HM80:HM83)</f>
        <v>0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3" t="e">
        <f t="shared" si="86"/>
        <v>#REF!</v>
      </c>
      <c r="HQ83" s="84"/>
      <c r="HR83" s="284">
        <f t="shared" si="99"/>
        <v>0</v>
      </c>
      <c r="HS83" s="284">
        <f t="shared" si="100"/>
        <v>0</v>
      </c>
      <c r="HT83" s="284">
        <f t="shared" si="101"/>
        <v>0</v>
      </c>
      <c r="HU83" s="284">
        <f t="shared" si="102"/>
        <v>0</v>
      </c>
      <c r="HV83" s="284">
        <f t="shared" si="103"/>
        <v>0</v>
      </c>
      <c r="HW83" s="284">
        <f t="shared" si="104"/>
        <v>0</v>
      </c>
      <c r="HX83" s="284">
        <f t="shared" si="105"/>
        <v>0</v>
      </c>
      <c r="HY83" s="284">
        <f t="shared" si="106"/>
        <v>0</v>
      </c>
      <c r="HZ83" s="284">
        <f t="shared" si="107"/>
        <v>0</v>
      </c>
      <c r="IA83" s="284">
        <f t="shared" si="108"/>
        <v>0</v>
      </c>
      <c r="IK83" s="98" t="e">
        <f t="shared" si="109"/>
        <v>#REF!</v>
      </c>
    </row>
    <row r="84" spans="1:245" s="32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5" t="s">
        <v>66</v>
      </c>
      <c r="K84" s="509"/>
      <c r="L84" s="510"/>
      <c r="M84" s="510"/>
      <c r="N84" s="510"/>
      <c r="O84" s="510"/>
      <c r="P84" s="510"/>
      <c r="Q84" s="510"/>
      <c r="R84" s="510"/>
      <c r="S84" s="510"/>
      <c r="T84" s="511"/>
      <c r="U84" s="509"/>
      <c r="V84" s="510"/>
      <c r="W84" s="510"/>
      <c r="X84" s="510"/>
      <c r="Y84" s="510"/>
      <c r="Z84" s="510"/>
      <c r="AA84" s="510"/>
      <c r="AB84" s="510"/>
      <c r="AC84" s="510"/>
      <c r="AD84" s="511"/>
      <c r="AE84" s="509"/>
      <c r="AF84" s="510"/>
      <c r="AG84" s="510"/>
      <c r="AH84" s="510"/>
      <c r="AI84" s="510"/>
      <c r="AJ84" s="510"/>
      <c r="AK84" s="510"/>
      <c r="AL84" s="510"/>
      <c r="AM84" s="510"/>
      <c r="AN84" s="511"/>
      <c r="AO84" s="509"/>
      <c r="AP84" s="510"/>
      <c r="AQ84" s="510"/>
      <c r="AR84" s="510"/>
      <c r="AS84" s="510"/>
      <c r="AT84" s="510"/>
      <c r="AU84" s="510"/>
      <c r="AV84" s="510"/>
      <c r="AW84" s="510"/>
      <c r="AX84" s="511"/>
      <c r="AY84" s="509"/>
      <c r="AZ84" s="510"/>
      <c r="BA84" s="510"/>
      <c r="BB84" s="510"/>
      <c r="BC84" s="510"/>
      <c r="BD84" s="510"/>
      <c r="BE84" s="510"/>
      <c r="BF84" s="510"/>
      <c r="BG84" s="510"/>
      <c r="BH84" s="511"/>
      <c r="BI84" s="509"/>
      <c r="BJ84" s="510"/>
      <c r="BK84" s="510"/>
      <c r="BL84" s="510"/>
      <c r="BM84" s="510"/>
      <c r="BN84" s="510"/>
      <c r="BO84" s="510"/>
      <c r="BP84" s="510"/>
      <c r="BQ84" s="510"/>
      <c r="BR84" s="511"/>
      <c r="BS84" s="509"/>
      <c r="BT84" s="510"/>
      <c r="BU84" s="510"/>
      <c r="BV84" s="510"/>
      <c r="BW84" s="510"/>
      <c r="BX84" s="510"/>
      <c r="BY84" s="510"/>
      <c r="BZ84" s="510"/>
      <c r="CA84" s="510"/>
      <c r="CB84" s="511"/>
      <c r="CC84" s="509"/>
      <c r="CD84" s="510"/>
      <c r="CE84" s="510"/>
      <c r="CF84" s="510"/>
      <c r="CG84" s="510"/>
      <c r="CH84" s="510"/>
      <c r="CI84" s="510"/>
      <c r="CJ84" s="510"/>
      <c r="CK84" s="510"/>
      <c r="CL84" s="511"/>
      <c r="CM84" s="509"/>
      <c r="CN84" s="510"/>
      <c r="CO84" s="510"/>
      <c r="CP84" s="510"/>
      <c r="CQ84" s="510"/>
      <c r="CR84" s="510"/>
      <c r="CS84" s="510"/>
      <c r="CT84" s="510"/>
      <c r="CU84" s="510"/>
      <c r="CV84" s="511"/>
      <c r="CW84" s="509"/>
      <c r="CX84" s="510"/>
      <c r="CY84" s="510"/>
      <c r="CZ84" s="510"/>
      <c r="DA84" s="510"/>
      <c r="DB84" s="510"/>
      <c r="DC84" s="510"/>
      <c r="DD84" s="510"/>
      <c r="DE84" s="510"/>
      <c r="DF84" s="511"/>
      <c r="DG84" s="509"/>
      <c r="DH84" s="510"/>
      <c r="DI84" s="510"/>
      <c r="DJ84" s="510"/>
      <c r="DK84" s="510"/>
      <c r="DL84" s="510"/>
      <c r="DM84" s="510"/>
      <c r="DN84" s="510"/>
      <c r="DO84" s="510"/>
      <c r="DP84" s="511"/>
      <c r="DQ84" s="509"/>
      <c r="DR84" s="510"/>
      <c r="DS84" s="510"/>
      <c r="DT84" s="510"/>
      <c r="DU84" s="510"/>
      <c r="DV84" s="510"/>
      <c r="DW84" s="510"/>
      <c r="DX84" s="510"/>
      <c r="DY84" s="510"/>
      <c r="DZ84" s="511"/>
      <c r="EA84" s="509"/>
      <c r="EB84" s="510"/>
      <c r="EC84" s="510"/>
      <c r="ED84" s="510"/>
      <c r="EE84" s="510"/>
      <c r="EF84" s="510"/>
      <c r="EG84" s="510"/>
      <c r="EH84" s="510"/>
      <c r="EI84" s="510"/>
      <c r="EJ84" s="511"/>
      <c r="EK84" s="509"/>
      <c r="EL84" s="510"/>
      <c r="EM84" s="510"/>
      <c r="EN84" s="510"/>
      <c r="EO84" s="510"/>
      <c r="EP84" s="510"/>
      <c r="EQ84" s="510"/>
      <c r="ER84" s="510"/>
      <c r="ES84" s="510"/>
      <c r="ET84" s="511"/>
      <c r="EU84" s="509"/>
      <c r="EV84" s="510"/>
      <c r="EW84" s="510"/>
      <c r="EX84" s="510"/>
      <c r="EY84" s="510"/>
      <c r="EZ84" s="510"/>
      <c r="FA84" s="510"/>
      <c r="FB84" s="510"/>
      <c r="FC84" s="510"/>
      <c r="FD84" s="511"/>
      <c r="FE84" s="509"/>
      <c r="FF84" s="510"/>
      <c r="FG84" s="510"/>
      <c r="FH84" s="510"/>
      <c r="FI84" s="510"/>
      <c r="FJ84" s="510"/>
      <c r="FK84" s="510"/>
      <c r="FL84" s="510"/>
      <c r="FM84" s="510"/>
      <c r="FN84" s="511"/>
      <c r="FO84" s="509"/>
      <c r="FP84" s="510"/>
      <c r="FQ84" s="510"/>
      <c r="FR84" s="510"/>
      <c r="FS84" s="510"/>
      <c r="FT84" s="510"/>
      <c r="FU84" s="510"/>
      <c r="FV84" s="510"/>
      <c r="FW84" s="510"/>
      <c r="FX84" s="511"/>
      <c r="FY84" s="509"/>
      <c r="FZ84" s="510"/>
      <c r="GA84" s="510"/>
      <c r="GB84" s="510"/>
      <c r="GC84" s="510"/>
      <c r="GD84" s="510"/>
      <c r="GE84" s="510"/>
      <c r="GF84" s="510"/>
      <c r="GG84" s="510"/>
      <c r="GH84" s="511"/>
      <c r="GI84" s="509"/>
      <c r="GJ84" s="510"/>
      <c r="GK84" s="510"/>
      <c r="GL84" s="510"/>
      <c r="GM84" s="510"/>
      <c r="GN84" s="510"/>
      <c r="GO84" s="510"/>
      <c r="GP84" s="510"/>
      <c r="GQ84" s="510"/>
      <c r="GR84" s="511"/>
      <c r="GS84" s="509"/>
      <c r="GT84" s="510"/>
      <c r="GU84" s="510"/>
      <c r="GV84" s="510"/>
      <c r="GW84" s="510"/>
      <c r="GX84" s="510"/>
      <c r="GY84" s="510"/>
      <c r="GZ84" s="510"/>
      <c r="HA84" s="510"/>
      <c r="HB84" s="511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98"/>
        <v>0</v>
      </c>
      <c r="HN84" s="281">
        <f t="shared" si="110"/>
        <v>0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1" t="e">
        <f t="shared" ref="HP84:HP111" si="111">+SUM(HO81:HO84)</f>
        <v>#REF!</v>
      </c>
      <c r="HQ84" s="84"/>
      <c r="HR84" s="282">
        <f t="shared" si="99"/>
        <v>0</v>
      </c>
      <c r="HS84" s="282">
        <f t="shared" si="100"/>
        <v>0</v>
      </c>
      <c r="HT84" s="282">
        <f t="shared" si="101"/>
        <v>0</v>
      </c>
      <c r="HU84" s="282">
        <f t="shared" si="102"/>
        <v>0</v>
      </c>
      <c r="HV84" s="282">
        <f t="shared" si="103"/>
        <v>0</v>
      </c>
      <c r="HW84" s="282">
        <f t="shared" si="104"/>
        <v>0</v>
      </c>
      <c r="HX84" s="282">
        <f t="shared" si="105"/>
        <v>0</v>
      </c>
      <c r="HY84" s="282">
        <f t="shared" si="106"/>
        <v>0</v>
      </c>
      <c r="HZ84" s="282">
        <f t="shared" si="107"/>
        <v>0</v>
      </c>
      <c r="IA84" s="282">
        <f t="shared" si="108"/>
        <v>0</v>
      </c>
      <c r="IK84" s="98" t="e">
        <f t="shared" si="109"/>
        <v>#REF!</v>
      </c>
    </row>
    <row r="85" spans="1:245" s="32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512"/>
      <c r="L85" s="513"/>
      <c r="M85" s="513"/>
      <c r="N85" s="513"/>
      <c r="O85" s="513"/>
      <c r="P85" s="513"/>
      <c r="Q85" s="513"/>
      <c r="R85" s="513"/>
      <c r="S85" s="513"/>
      <c r="T85" s="514"/>
      <c r="U85" s="512"/>
      <c r="V85" s="513"/>
      <c r="W85" s="513"/>
      <c r="X85" s="513"/>
      <c r="Y85" s="513"/>
      <c r="Z85" s="513"/>
      <c r="AA85" s="513"/>
      <c r="AB85" s="513"/>
      <c r="AC85" s="513"/>
      <c r="AD85" s="514"/>
      <c r="AE85" s="512"/>
      <c r="AF85" s="513"/>
      <c r="AG85" s="513"/>
      <c r="AH85" s="513"/>
      <c r="AI85" s="513"/>
      <c r="AJ85" s="513"/>
      <c r="AK85" s="513"/>
      <c r="AL85" s="513"/>
      <c r="AM85" s="513"/>
      <c r="AN85" s="514"/>
      <c r="AO85" s="512"/>
      <c r="AP85" s="513"/>
      <c r="AQ85" s="513"/>
      <c r="AR85" s="513"/>
      <c r="AS85" s="513"/>
      <c r="AT85" s="513"/>
      <c r="AU85" s="513"/>
      <c r="AV85" s="513"/>
      <c r="AW85" s="513"/>
      <c r="AX85" s="514"/>
      <c r="AY85" s="512"/>
      <c r="AZ85" s="513"/>
      <c r="BA85" s="513"/>
      <c r="BB85" s="513"/>
      <c r="BC85" s="513"/>
      <c r="BD85" s="513"/>
      <c r="BE85" s="513"/>
      <c r="BF85" s="513"/>
      <c r="BG85" s="513"/>
      <c r="BH85" s="514"/>
      <c r="BI85" s="512"/>
      <c r="BJ85" s="513"/>
      <c r="BK85" s="513"/>
      <c r="BL85" s="513"/>
      <c r="BM85" s="513"/>
      <c r="BN85" s="513"/>
      <c r="BO85" s="513"/>
      <c r="BP85" s="513"/>
      <c r="BQ85" s="513"/>
      <c r="BR85" s="514"/>
      <c r="BS85" s="512"/>
      <c r="BT85" s="513"/>
      <c r="BU85" s="513"/>
      <c r="BV85" s="513"/>
      <c r="BW85" s="513"/>
      <c r="BX85" s="513"/>
      <c r="BY85" s="513"/>
      <c r="BZ85" s="513"/>
      <c r="CA85" s="513"/>
      <c r="CB85" s="514"/>
      <c r="CC85" s="512"/>
      <c r="CD85" s="513"/>
      <c r="CE85" s="513"/>
      <c r="CF85" s="513"/>
      <c r="CG85" s="513"/>
      <c r="CH85" s="513"/>
      <c r="CI85" s="513"/>
      <c r="CJ85" s="513"/>
      <c r="CK85" s="513"/>
      <c r="CL85" s="514"/>
      <c r="CM85" s="512"/>
      <c r="CN85" s="513"/>
      <c r="CO85" s="513"/>
      <c r="CP85" s="513"/>
      <c r="CQ85" s="513"/>
      <c r="CR85" s="513"/>
      <c r="CS85" s="513"/>
      <c r="CT85" s="513"/>
      <c r="CU85" s="513"/>
      <c r="CV85" s="514"/>
      <c r="CW85" s="512"/>
      <c r="CX85" s="513"/>
      <c r="CY85" s="513"/>
      <c r="CZ85" s="513"/>
      <c r="DA85" s="513"/>
      <c r="DB85" s="513"/>
      <c r="DC85" s="513"/>
      <c r="DD85" s="513"/>
      <c r="DE85" s="513"/>
      <c r="DF85" s="514"/>
      <c r="DG85" s="512"/>
      <c r="DH85" s="513"/>
      <c r="DI85" s="513"/>
      <c r="DJ85" s="513"/>
      <c r="DK85" s="513"/>
      <c r="DL85" s="513"/>
      <c r="DM85" s="513"/>
      <c r="DN85" s="513"/>
      <c r="DO85" s="513"/>
      <c r="DP85" s="514"/>
      <c r="DQ85" s="512"/>
      <c r="DR85" s="513"/>
      <c r="DS85" s="513"/>
      <c r="DT85" s="513"/>
      <c r="DU85" s="513"/>
      <c r="DV85" s="513"/>
      <c r="DW85" s="513"/>
      <c r="DX85" s="513"/>
      <c r="DY85" s="513"/>
      <c r="DZ85" s="514"/>
      <c r="EA85" s="512"/>
      <c r="EB85" s="513"/>
      <c r="EC85" s="513"/>
      <c r="ED85" s="513"/>
      <c r="EE85" s="513"/>
      <c r="EF85" s="513"/>
      <c r="EG85" s="513"/>
      <c r="EH85" s="513"/>
      <c r="EI85" s="513"/>
      <c r="EJ85" s="514"/>
      <c r="EK85" s="512"/>
      <c r="EL85" s="513"/>
      <c r="EM85" s="513"/>
      <c r="EN85" s="513"/>
      <c r="EO85" s="513"/>
      <c r="EP85" s="513"/>
      <c r="EQ85" s="513"/>
      <c r="ER85" s="513"/>
      <c r="ES85" s="513"/>
      <c r="ET85" s="514"/>
      <c r="EU85" s="512"/>
      <c r="EV85" s="513"/>
      <c r="EW85" s="513"/>
      <c r="EX85" s="513"/>
      <c r="EY85" s="513"/>
      <c r="EZ85" s="513"/>
      <c r="FA85" s="513"/>
      <c r="FB85" s="513"/>
      <c r="FC85" s="513"/>
      <c r="FD85" s="514"/>
      <c r="FE85" s="512"/>
      <c r="FF85" s="513"/>
      <c r="FG85" s="513"/>
      <c r="FH85" s="513"/>
      <c r="FI85" s="513"/>
      <c r="FJ85" s="513"/>
      <c r="FK85" s="513"/>
      <c r="FL85" s="513"/>
      <c r="FM85" s="513"/>
      <c r="FN85" s="514"/>
      <c r="FO85" s="512"/>
      <c r="FP85" s="513"/>
      <c r="FQ85" s="513"/>
      <c r="FR85" s="513"/>
      <c r="FS85" s="513"/>
      <c r="FT85" s="513"/>
      <c r="FU85" s="513"/>
      <c r="FV85" s="513"/>
      <c r="FW85" s="513"/>
      <c r="FX85" s="514"/>
      <c r="FY85" s="512"/>
      <c r="FZ85" s="513"/>
      <c r="GA85" s="513"/>
      <c r="GB85" s="513"/>
      <c r="GC85" s="513"/>
      <c r="GD85" s="513"/>
      <c r="GE85" s="513"/>
      <c r="GF85" s="513"/>
      <c r="GG85" s="513"/>
      <c r="GH85" s="514"/>
      <c r="GI85" s="512"/>
      <c r="GJ85" s="513"/>
      <c r="GK85" s="513"/>
      <c r="GL85" s="513"/>
      <c r="GM85" s="513"/>
      <c r="GN85" s="513"/>
      <c r="GO85" s="513"/>
      <c r="GP85" s="513"/>
      <c r="GQ85" s="513"/>
      <c r="GR85" s="514"/>
      <c r="GS85" s="512"/>
      <c r="GT85" s="513"/>
      <c r="GU85" s="513"/>
      <c r="GV85" s="513"/>
      <c r="GW85" s="513"/>
      <c r="GX85" s="513"/>
      <c r="GY85" s="513"/>
      <c r="GZ85" s="513"/>
      <c r="HA85" s="513"/>
      <c r="HB85" s="514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98"/>
        <v>0</v>
      </c>
      <c r="HN85" s="83">
        <f t="shared" si="110"/>
        <v>0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111"/>
        <v>#REF!</v>
      </c>
      <c r="HQ85" s="84"/>
      <c r="HR85" s="85">
        <f t="shared" si="99"/>
        <v>0</v>
      </c>
      <c r="HS85" s="85">
        <f t="shared" si="100"/>
        <v>0</v>
      </c>
      <c r="HT85" s="85">
        <f t="shared" si="101"/>
        <v>0</v>
      </c>
      <c r="HU85" s="85">
        <f t="shared" si="102"/>
        <v>0</v>
      </c>
      <c r="HV85" s="85">
        <f t="shared" si="103"/>
        <v>0</v>
      </c>
      <c r="HW85" s="85">
        <f t="shared" si="104"/>
        <v>0</v>
      </c>
      <c r="HX85" s="85">
        <f t="shared" si="105"/>
        <v>0</v>
      </c>
      <c r="HY85" s="85">
        <f t="shared" si="106"/>
        <v>0</v>
      </c>
      <c r="HZ85" s="85">
        <f t="shared" si="107"/>
        <v>0</v>
      </c>
      <c r="IA85" s="85">
        <f t="shared" si="108"/>
        <v>0</v>
      </c>
      <c r="IK85" s="98" t="e">
        <f t="shared" si="109"/>
        <v>#REF!</v>
      </c>
    </row>
    <row r="86" spans="1:245" s="32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560"/>
      <c r="L86" s="561"/>
      <c r="M86" s="561"/>
      <c r="N86" s="513"/>
      <c r="O86" s="513"/>
      <c r="P86" s="513"/>
      <c r="Q86" s="513"/>
      <c r="R86" s="513"/>
      <c r="S86" s="513"/>
      <c r="T86" s="514"/>
      <c r="U86" s="560"/>
      <c r="V86" s="561"/>
      <c r="W86" s="561"/>
      <c r="X86" s="513"/>
      <c r="Y86" s="513"/>
      <c r="Z86" s="513"/>
      <c r="AA86" s="513"/>
      <c r="AB86" s="513"/>
      <c r="AC86" s="513"/>
      <c r="AD86" s="514"/>
      <c r="AE86" s="560"/>
      <c r="AF86" s="561"/>
      <c r="AG86" s="561"/>
      <c r="AH86" s="513"/>
      <c r="AI86" s="513"/>
      <c r="AJ86" s="513"/>
      <c r="AK86" s="513"/>
      <c r="AL86" s="513"/>
      <c r="AM86" s="513"/>
      <c r="AN86" s="514"/>
      <c r="AO86" s="560"/>
      <c r="AP86" s="561"/>
      <c r="AQ86" s="561"/>
      <c r="AR86" s="513"/>
      <c r="AS86" s="513"/>
      <c r="AT86" s="513"/>
      <c r="AU86" s="513"/>
      <c r="AV86" s="513"/>
      <c r="AW86" s="513"/>
      <c r="AX86" s="514"/>
      <c r="AY86" s="560"/>
      <c r="AZ86" s="561"/>
      <c r="BA86" s="561"/>
      <c r="BB86" s="513"/>
      <c r="BC86" s="513"/>
      <c r="BD86" s="513"/>
      <c r="BE86" s="513"/>
      <c r="BF86" s="513"/>
      <c r="BG86" s="513"/>
      <c r="BH86" s="514"/>
      <c r="BI86" s="560"/>
      <c r="BJ86" s="561"/>
      <c r="BK86" s="561"/>
      <c r="BL86" s="513"/>
      <c r="BM86" s="513"/>
      <c r="BN86" s="513"/>
      <c r="BO86" s="513"/>
      <c r="BP86" s="513"/>
      <c r="BQ86" s="513"/>
      <c r="BR86" s="514"/>
      <c r="BS86" s="560"/>
      <c r="BT86" s="561"/>
      <c r="BU86" s="561"/>
      <c r="BV86" s="513"/>
      <c r="BW86" s="513"/>
      <c r="BX86" s="513"/>
      <c r="BY86" s="513"/>
      <c r="BZ86" s="513"/>
      <c r="CA86" s="513"/>
      <c r="CB86" s="514"/>
      <c r="CC86" s="560"/>
      <c r="CD86" s="561"/>
      <c r="CE86" s="561"/>
      <c r="CF86" s="513"/>
      <c r="CG86" s="513"/>
      <c r="CH86" s="513"/>
      <c r="CI86" s="513"/>
      <c r="CJ86" s="513"/>
      <c r="CK86" s="513"/>
      <c r="CL86" s="514"/>
      <c r="CM86" s="560"/>
      <c r="CN86" s="561"/>
      <c r="CO86" s="561"/>
      <c r="CP86" s="513"/>
      <c r="CQ86" s="513"/>
      <c r="CR86" s="513"/>
      <c r="CS86" s="513"/>
      <c r="CT86" s="513"/>
      <c r="CU86" s="513"/>
      <c r="CV86" s="514"/>
      <c r="CW86" s="560"/>
      <c r="CX86" s="561"/>
      <c r="CY86" s="561"/>
      <c r="CZ86" s="513"/>
      <c r="DA86" s="513"/>
      <c r="DB86" s="513"/>
      <c r="DC86" s="513"/>
      <c r="DD86" s="513"/>
      <c r="DE86" s="513"/>
      <c r="DF86" s="514"/>
      <c r="DG86" s="560"/>
      <c r="DH86" s="561"/>
      <c r="DI86" s="561"/>
      <c r="DJ86" s="513"/>
      <c r="DK86" s="513"/>
      <c r="DL86" s="513"/>
      <c r="DM86" s="513"/>
      <c r="DN86" s="513"/>
      <c r="DO86" s="513"/>
      <c r="DP86" s="514"/>
      <c r="DQ86" s="560"/>
      <c r="DR86" s="561"/>
      <c r="DS86" s="561"/>
      <c r="DT86" s="513"/>
      <c r="DU86" s="513"/>
      <c r="DV86" s="513"/>
      <c r="DW86" s="513"/>
      <c r="DX86" s="513"/>
      <c r="DY86" s="513"/>
      <c r="DZ86" s="514"/>
      <c r="EA86" s="560"/>
      <c r="EB86" s="561"/>
      <c r="EC86" s="561"/>
      <c r="ED86" s="513"/>
      <c r="EE86" s="513"/>
      <c r="EF86" s="513"/>
      <c r="EG86" s="513"/>
      <c r="EH86" s="513"/>
      <c r="EI86" s="513"/>
      <c r="EJ86" s="514"/>
      <c r="EK86" s="560"/>
      <c r="EL86" s="561"/>
      <c r="EM86" s="561"/>
      <c r="EN86" s="513"/>
      <c r="EO86" s="513"/>
      <c r="EP86" s="513"/>
      <c r="EQ86" s="513"/>
      <c r="ER86" s="513"/>
      <c r="ES86" s="513"/>
      <c r="ET86" s="514"/>
      <c r="EU86" s="560"/>
      <c r="EV86" s="561"/>
      <c r="EW86" s="561"/>
      <c r="EX86" s="513"/>
      <c r="EY86" s="513"/>
      <c r="EZ86" s="513"/>
      <c r="FA86" s="513"/>
      <c r="FB86" s="513"/>
      <c r="FC86" s="513"/>
      <c r="FD86" s="514"/>
      <c r="FE86" s="560"/>
      <c r="FF86" s="561"/>
      <c r="FG86" s="561"/>
      <c r="FH86" s="513"/>
      <c r="FI86" s="513"/>
      <c r="FJ86" s="513"/>
      <c r="FK86" s="513"/>
      <c r="FL86" s="513"/>
      <c r="FM86" s="513"/>
      <c r="FN86" s="514"/>
      <c r="FO86" s="560"/>
      <c r="FP86" s="561"/>
      <c r="FQ86" s="561"/>
      <c r="FR86" s="513"/>
      <c r="FS86" s="513"/>
      <c r="FT86" s="513"/>
      <c r="FU86" s="513"/>
      <c r="FV86" s="513"/>
      <c r="FW86" s="513"/>
      <c r="FX86" s="514"/>
      <c r="FY86" s="560"/>
      <c r="FZ86" s="561"/>
      <c r="GA86" s="561"/>
      <c r="GB86" s="513"/>
      <c r="GC86" s="513"/>
      <c r="GD86" s="513"/>
      <c r="GE86" s="513"/>
      <c r="GF86" s="513"/>
      <c r="GG86" s="513"/>
      <c r="GH86" s="514"/>
      <c r="GI86" s="560"/>
      <c r="GJ86" s="561"/>
      <c r="GK86" s="561"/>
      <c r="GL86" s="513"/>
      <c r="GM86" s="513"/>
      <c r="GN86" s="513"/>
      <c r="GO86" s="513"/>
      <c r="GP86" s="513"/>
      <c r="GQ86" s="513"/>
      <c r="GR86" s="514"/>
      <c r="GS86" s="560"/>
      <c r="GT86" s="561"/>
      <c r="GU86" s="561"/>
      <c r="GV86" s="513"/>
      <c r="GW86" s="513"/>
      <c r="GX86" s="513"/>
      <c r="GY86" s="513"/>
      <c r="GZ86" s="513"/>
      <c r="HA86" s="513"/>
      <c r="HB86" s="514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98"/>
        <v>0</v>
      </c>
      <c r="HN86" s="83">
        <f t="shared" si="110"/>
        <v>0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111"/>
        <v>#REF!</v>
      </c>
      <c r="HQ86" s="84"/>
      <c r="HR86" s="85">
        <f t="shared" si="99"/>
        <v>0</v>
      </c>
      <c r="HS86" s="85">
        <f t="shared" si="100"/>
        <v>0</v>
      </c>
      <c r="HT86" s="85">
        <f t="shared" si="101"/>
        <v>0</v>
      </c>
      <c r="HU86" s="85">
        <f t="shared" si="102"/>
        <v>0</v>
      </c>
      <c r="HV86" s="85">
        <f t="shared" si="103"/>
        <v>0</v>
      </c>
      <c r="HW86" s="85">
        <f t="shared" si="104"/>
        <v>0</v>
      </c>
      <c r="HX86" s="85">
        <f t="shared" si="105"/>
        <v>0</v>
      </c>
      <c r="HY86" s="85">
        <f t="shared" si="106"/>
        <v>0</v>
      </c>
      <c r="HZ86" s="85">
        <f t="shared" si="107"/>
        <v>0</v>
      </c>
      <c r="IA86" s="85">
        <f t="shared" si="108"/>
        <v>0</v>
      </c>
      <c r="IK86" s="98" t="e">
        <f t="shared" si="109"/>
        <v>#REF!</v>
      </c>
    </row>
    <row r="87" spans="1:245" s="32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0" t="s">
        <v>69</v>
      </c>
      <c r="K87" s="563"/>
      <c r="L87" s="564"/>
      <c r="M87" s="564"/>
      <c r="N87" s="564"/>
      <c r="O87" s="564"/>
      <c r="P87" s="564"/>
      <c r="Q87" s="564"/>
      <c r="R87" s="564"/>
      <c r="S87" s="564"/>
      <c r="T87" s="517"/>
      <c r="U87" s="563"/>
      <c r="V87" s="564"/>
      <c r="W87" s="564"/>
      <c r="X87" s="516"/>
      <c r="Y87" s="516"/>
      <c r="Z87" s="516"/>
      <c r="AA87" s="516"/>
      <c r="AB87" s="516"/>
      <c r="AC87" s="516"/>
      <c r="AD87" s="517"/>
      <c r="AE87" s="563"/>
      <c r="AF87" s="564"/>
      <c r="AG87" s="564"/>
      <c r="AH87" s="516"/>
      <c r="AI87" s="516"/>
      <c r="AJ87" s="516"/>
      <c r="AK87" s="516"/>
      <c r="AL87" s="516"/>
      <c r="AM87" s="516"/>
      <c r="AN87" s="517"/>
      <c r="AO87" s="563"/>
      <c r="AP87" s="564"/>
      <c r="AQ87" s="564"/>
      <c r="AR87" s="516"/>
      <c r="AS87" s="516"/>
      <c r="AT87" s="516"/>
      <c r="AU87" s="516"/>
      <c r="AV87" s="516"/>
      <c r="AW87" s="516"/>
      <c r="AX87" s="517"/>
      <c r="AY87" s="563"/>
      <c r="AZ87" s="564"/>
      <c r="BA87" s="564"/>
      <c r="BB87" s="516"/>
      <c r="BC87" s="516"/>
      <c r="BD87" s="516"/>
      <c r="BE87" s="516"/>
      <c r="BF87" s="516"/>
      <c r="BG87" s="516"/>
      <c r="BH87" s="517"/>
      <c r="BI87" s="563"/>
      <c r="BJ87" s="564"/>
      <c r="BK87" s="564"/>
      <c r="BL87" s="516"/>
      <c r="BM87" s="516"/>
      <c r="BN87" s="516"/>
      <c r="BO87" s="516"/>
      <c r="BP87" s="516"/>
      <c r="BQ87" s="516"/>
      <c r="BR87" s="517"/>
      <c r="BS87" s="563"/>
      <c r="BT87" s="564"/>
      <c r="BU87" s="564"/>
      <c r="BV87" s="516"/>
      <c r="BW87" s="516"/>
      <c r="BX87" s="516"/>
      <c r="BY87" s="516"/>
      <c r="BZ87" s="516"/>
      <c r="CA87" s="516"/>
      <c r="CB87" s="517"/>
      <c r="CC87" s="563"/>
      <c r="CD87" s="564"/>
      <c r="CE87" s="564"/>
      <c r="CF87" s="516"/>
      <c r="CG87" s="516"/>
      <c r="CH87" s="516"/>
      <c r="CI87" s="516"/>
      <c r="CJ87" s="516"/>
      <c r="CK87" s="516"/>
      <c r="CL87" s="517"/>
      <c r="CM87" s="563"/>
      <c r="CN87" s="564"/>
      <c r="CO87" s="564"/>
      <c r="CP87" s="516"/>
      <c r="CQ87" s="516"/>
      <c r="CR87" s="516"/>
      <c r="CS87" s="516"/>
      <c r="CT87" s="516"/>
      <c r="CU87" s="516"/>
      <c r="CV87" s="517"/>
      <c r="CW87" s="563"/>
      <c r="CX87" s="564"/>
      <c r="CY87" s="564"/>
      <c r="CZ87" s="516"/>
      <c r="DA87" s="516"/>
      <c r="DB87" s="516"/>
      <c r="DC87" s="516"/>
      <c r="DD87" s="516"/>
      <c r="DE87" s="516"/>
      <c r="DF87" s="517"/>
      <c r="DG87" s="563"/>
      <c r="DH87" s="564"/>
      <c r="DI87" s="564"/>
      <c r="DJ87" s="516"/>
      <c r="DK87" s="516"/>
      <c r="DL87" s="516"/>
      <c r="DM87" s="516"/>
      <c r="DN87" s="516"/>
      <c r="DO87" s="516"/>
      <c r="DP87" s="517"/>
      <c r="DQ87" s="563"/>
      <c r="DR87" s="564"/>
      <c r="DS87" s="564"/>
      <c r="DT87" s="516"/>
      <c r="DU87" s="516"/>
      <c r="DV87" s="516"/>
      <c r="DW87" s="516"/>
      <c r="DX87" s="516"/>
      <c r="DY87" s="516"/>
      <c r="DZ87" s="517"/>
      <c r="EA87" s="563"/>
      <c r="EB87" s="564"/>
      <c r="EC87" s="564"/>
      <c r="ED87" s="516"/>
      <c r="EE87" s="516"/>
      <c r="EF87" s="516"/>
      <c r="EG87" s="516"/>
      <c r="EH87" s="516"/>
      <c r="EI87" s="516"/>
      <c r="EJ87" s="517"/>
      <c r="EK87" s="563"/>
      <c r="EL87" s="564"/>
      <c r="EM87" s="564"/>
      <c r="EN87" s="516"/>
      <c r="EO87" s="516"/>
      <c r="EP87" s="516"/>
      <c r="EQ87" s="516"/>
      <c r="ER87" s="516"/>
      <c r="ES87" s="516"/>
      <c r="ET87" s="517"/>
      <c r="EU87" s="563"/>
      <c r="EV87" s="564"/>
      <c r="EW87" s="564"/>
      <c r="EX87" s="516"/>
      <c r="EY87" s="516"/>
      <c r="EZ87" s="516"/>
      <c r="FA87" s="516"/>
      <c r="FB87" s="516"/>
      <c r="FC87" s="516"/>
      <c r="FD87" s="517"/>
      <c r="FE87" s="563"/>
      <c r="FF87" s="564"/>
      <c r="FG87" s="564"/>
      <c r="FH87" s="516"/>
      <c r="FI87" s="516"/>
      <c r="FJ87" s="516"/>
      <c r="FK87" s="516"/>
      <c r="FL87" s="516"/>
      <c r="FM87" s="516"/>
      <c r="FN87" s="517"/>
      <c r="FO87" s="563"/>
      <c r="FP87" s="564"/>
      <c r="FQ87" s="564"/>
      <c r="FR87" s="516"/>
      <c r="FS87" s="516"/>
      <c r="FT87" s="516"/>
      <c r="FU87" s="516"/>
      <c r="FV87" s="516"/>
      <c r="FW87" s="516"/>
      <c r="FX87" s="517"/>
      <c r="FY87" s="563"/>
      <c r="FZ87" s="564"/>
      <c r="GA87" s="564"/>
      <c r="GB87" s="516"/>
      <c r="GC87" s="516"/>
      <c r="GD87" s="516"/>
      <c r="GE87" s="516"/>
      <c r="GF87" s="516"/>
      <c r="GG87" s="516"/>
      <c r="GH87" s="517"/>
      <c r="GI87" s="563"/>
      <c r="GJ87" s="564"/>
      <c r="GK87" s="564"/>
      <c r="GL87" s="516"/>
      <c r="GM87" s="516"/>
      <c r="GN87" s="516"/>
      <c r="GO87" s="516"/>
      <c r="GP87" s="516"/>
      <c r="GQ87" s="516"/>
      <c r="GR87" s="517"/>
      <c r="GS87" s="563"/>
      <c r="GT87" s="564"/>
      <c r="GU87" s="564"/>
      <c r="GV87" s="516"/>
      <c r="GW87" s="516"/>
      <c r="GX87" s="516"/>
      <c r="GY87" s="516"/>
      <c r="GZ87" s="516"/>
      <c r="HA87" s="516"/>
      <c r="HB87" s="517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98"/>
        <v>0</v>
      </c>
      <c r="HN87" s="283">
        <f t="shared" si="110"/>
        <v>0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3" t="e">
        <f t="shared" si="111"/>
        <v>#REF!</v>
      </c>
      <c r="HQ87" s="84"/>
      <c r="HR87" s="284">
        <f t="shared" si="99"/>
        <v>0</v>
      </c>
      <c r="HS87" s="284">
        <f t="shared" si="100"/>
        <v>0</v>
      </c>
      <c r="HT87" s="284">
        <f t="shared" si="101"/>
        <v>0</v>
      </c>
      <c r="HU87" s="284">
        <f t="shared" si="102"/>
        <v>0</v>
      </c>
      <c r="HV87" s="284">
        <f t="shared" si="103"/>
        <v>0</v>
      </c>
      <c r="HW87" s="284">
        <f t="shared" si="104"/>
        <v>0</v>
      </c>
      <c r="HX87" s="284">
        <f t="shared" si="105"/>
        <v>0</v>
      </c>
      <c r="HY87" s="284">
        <f t="shared" si="106"/>
        <v>0</v>
      </c>
      <c r="HZ87" s="284">
        <f t="shared" si="107"/>
        <v>0</v>
      </c>
      <c r="IA87" s="284">
        <f t="shared" si="108"/>
        <v>0</v>
      </c>
      <c r="IK87" s="98" t="e">
        <f t="shared" si="109"/>
        <v>#REF!</v>
      </c>
    </row>
    <row r="88" spans="1:245" s="32" customFormat="1" ht="21.95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1" t="s">
        <v>70</v>
      </c>
      <c r="K88" s="610"/>
      <c r="L88" s="611"/>
      <c r="M88" s="611"/>
      <c r="N88" s="611"/>
      <c r="O88" s="611"/>
      <c r="P88" s="611"/>
      <c r="Q88" s="611"/>
      <c r="R88" s="611"/>
      <c r="S88" s="611"/>
      <c r="T88" s="520"/>
      <c r="U88" s="610"/>
      <c r="V88" s="611"/>
      <c r="W88" s="611"/>
      <c r="X88" s="519"/>
      <c r="Y88" s="519"/>
      <c r="Z88" s="519"/>
      <c r="AA88" s="519"/>
      <c r="AB88" s="519"/>
      <c r="AC88" s="519"/>
      <c r="AD88" s="520"/>
      <c r="AE88" s="610"/>
      <c r="AF88" s="611"/>
      <c r="AG88" s="612"/>
      <c r="AH88" s="611"/>
      <c r="AI88" s="519"/>
      <c r="AJ88" s="519"/>
      <c r="AK88" s="519"/>
      <c r="AL88" s="519"/>
      <c r="AM88" s="519"/>
      <c r="AN88" s="520"/>
      <c r="AO88" s="610"/>
      <c r="AP88" s="611"/>
      <c r="AQ88" s="611"/>
      <c r="AR88" s="519"/>
      <c r="AS88" s="519"/>
      <c r="AT88" s="519"/>
      <c r="AU88" s="519"/>
      <c r="AV88" s="519"/>
      <c r="AW88" s="519"/>
      <c r="AX88" s="520"/>
      <c r="AY88" s="610"/>
      <c r="AZ88" s="611"/>
      <c r="BA88" s="611"/>
      <c r="BB88" s="611"/>
      <c r="BC88" s="519"/>
      <c r="BD88" s="519"/>
      <c r="BE88" s="519"/>
      <c r="BF88" s="519"/>
      <c r="BG88" s="519"/>
      <c r="BH88" s="520"/>
      <c r="BI88" s="610"/>
      <c r="BJ88" s="611"/>
      <c r="BK88" s="611"/>
      <c r="BL88" s="519"/>
      <c r="BM88" s="519"/>
      <c r="BN88" s="519"/>
      <c r="BO88" s="519"/>
      <c r="BP88" s="519"/>
      <c r="BQ88" s="519"/>
      <c r="BR88" s="520"/>
      <c r="BS88" s="610"/>
      <c r="BT88" s="611"/>
      <c r="BU88" s="611"/>
      <c r="BV88" s="519"/>
      <c r="BW88" s="519"/>
      <c r="BX88" s="519"/>
      <c r="BY88" s="519"/>
      <c r="BZ88" s="519"/>
      <c r="CA88" s="519"/>
      <c r="CB88" s="520"/>
      <c r="CC88" s="610"/>
      <c r="CD88" s="611"/>
      <c r="CE88" s="611"/>
      <c r="CF88" s="519"/>
      <c r="CG88" s="519"/>
      <c r="CH88" s="519"/>
      <c r="CI88" s="519"/>
      <c r="CJ88" s="519"/>
      <c r="CK88" s="519"/>
      <c r="CL88" s="520"/>
      <c r="CM88" s="610"/>
      <c r="CN88" s="611"/>
      <c r="CO88" s="611"/>
      <c r="CP88" s="519"/>
      <c r="CQ88" s="519"/>
      <c r="CR88" s="519"/>
      <c r="CS88" s="519"/>
      <c r="CT88" s="519"/>
      <c r="CU88" s="519"/>
      <c r="CV88" s="520"/>
      <c r="CW88" s="610"/>
      <c r="CX88" s="611"/>
      <c r="CY88" s="611"/>
      <c r="CZ88" s="519"/>
      <c r="DA88" s="519"/>
      <c r="DB88" s="519"/>
      <c r="DC88" s="519"/>
      <c r="DD88" s="519"/>
      <c r="DE88" s="519"/>
      <c r="DF88" s="520"/>
      <c r="DG88" s="610"/>
      <c r="DH88" s="611"/>
      <c r="DI88" s="611"/>
      <c r="DJ88" s="519"/>
      <c r="DK88" s="519"/>
      <c r="DL88" s="519"/>
      <c r="DM88" s="519"/>
      <c r="DN88" s="519"/>
      <c r="DO88" s="519"/>
      <c r="DP88" s="520"/>
      <c r="DQ88" s="610"/>
      <c r="DR88" s="611"/>
      <c r="DS88" s="611"/>
      <c r="DT88" s="519"/>
      <c r="DU88" s="519"/>
      <c r="DV88" s="519"/>
      <c r="DW88" s="519"/>
      <c r="DX88" s="519"/>
      <c r="DY88" s="519"/>
      <c r="DZ88" s="520"/>
      <c r="EA88" s="610"/>
      <c r="EB88" s="611"/>
      <c r="EC88" s="611"/>
      <c r="ED88" s="519"/>
      <c r="EE88" s="519"/>
      <c r="EF88" s="519"/>
      <c r="EG88" s="519"/>
      <c r="EH88" s="519"/>
      <c r="EI88" s="519"/>
      <c r="EJ88" s="520"/>
      <c r="EK88" s="610"/>
      <c r="EL88" s="611"/>
      <c r="EM88" s="611"/>
      <c r="EN88" s="519"/>
      <c r="EO88" s="519"/>
      <c r="EP88" s="519"/>
      <c r="EQ88" s="519"/>
      <c r="ER88" s="519"/>
      <c r="ES88" s="519"/>
      <c r="ET88" s="520"/>
      <c r="EU88" s="610"/>
      <c r="EV88" s="611"/>
      <c r="EW88" s="611"/>
      <c r="EX88" s="519"/>
      <c r="EY88" s="519"/>
      <c r="EZ88" s="519"/>
      <c r="FA88" s="519"/>
      <c r="FB88" s="519"/>
      <c r="FC88" s="519"/>
      <c r="FD88" s="520"/>
      <c r="FE88" s="610"/>
      <c r="FF88" s="611"/>
      <c r="FG88" s="611"/>
      <c r="FH88" s="519"/>
      <c r="FI88" s="519"/>
      <c r="FJ88" s="519"/>
      <c r="FK88" s="519"/>
      <c r="FL88" s="519"/>
      <c r="FM88" s="519"/>
      <c r="FN88" s="520"/>
      <c r="FO88" s="610"/>
      <c r="FP88" s="611"/>
      <c r="FQ88" s="611"/>
      <c r="FR88" s="519"/>
      <c r="FS88" s="519"/>
      <c r="FT88" s="519"/>
      <c r="FU88" s="519"/>
      <c r="FV88" s="519"/>
      <c r="FW88" s="519"/>
      <c r="FX88" s="520"/>
      <c r="FY88" s="610"/>
      <c r="FZ88" s="611"/>
      <c r="GA88" s="611"/>
      <c r="GB88" s="519"/>
      <c r="GC88" s="519"/>
      <c r="GD88" s="519"/>
      <c r="GE88" s="519"/>
      <c r="GF88" s="519"/>
      <c r="GG88" s="519"/>
      <c r="GH88" s="520"/>
      <c r="GI88" s="610"/>
      <c r="GJ88" s="611"/>
      <c r="GK88" s="611"/>
      <c r="GL88" s="519"/>
      <c r="GM88" s="519"/>
      <c r="GN88" s="519"/>
      <c r="GO88" s="519"/>
      <c r="GP88" s="519"/>
      <c r="GQ88" s="519"/>
      <c r="GR88" s="520"/>
      <c r="GS88" s="610"/>
      <c r="GT88" s="611"/>
      <c r="GU88" s="611"/>
      <c r="GV88" s="519"/>
      <c r="GW88" s="519"/>
      <c r="GX88" s="519"/>
      <c r="GY88" s="519"/>
      <c r="GZ88" s="519"/>
      <c r="HA88" s="519"/>
      <c r="HB88" s="520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98"/>
        <v>0</v>
      </c>
      <c r="HN88" s="281">
        <f t="shared" si="110"/>
        <v>0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1" t="e">
        <f t="shared" si="111"/>
        <v>#REF!</v>
      </c>
      <c r="HQ88" s="84"/>
      <c r="HR88" s="282">
        <f>+K88+U88+AE88+AO88+AY88+BI88+BS88+CC88+CM88+CW88+DG88+DQ88+EA88+EK88+EU88+FE88+FO88+FY88+GI88+GS88</f>
        <v>0</v>
      </c>
      <c r="HS88" s="282">
        <f t="shared" si="100"/>
        <v>0</v>
      </c>
      <c r="HT88" s="282">
        <f t="shared" si="101"/>
        <v>0</v>
      </c>
      <c r="HU88" s="282">
        <f t="shared" si="102"/>
        <v>0</v>
      </c>
      <c r="HV88" s="282">
        <f t="shared" si="103"/>
        <v>0</v>
      </c>
      <c r="HW88" s="282">
        <f t="shared" si="104"/>
        <v>0</v>
      </c>
      <c r="HX88" s="282">
        <f t="shared" si="105"/>
        <v>0</v>
      </c>
      <c r="HY88" s="282">
        <f t="shared" si="106"/>
        <v>0</v>
      </c>
      <c r="HZ88" s="282">
        <f t="shared" si="107"/>
        <v>0</v>
      </c>
      <c r="IA88" s="282">
        <f t="shared" si="108"/>
        <v>0</v>
      </c>
      <c r="IK88" s="98" t="e">
        <f t="shared" si="109"/>
        <v>#REF!</v>
      </c>
    </row>
    <row r="89" spans="1:245" s="32" customFormat="1" ht="21.95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13"/>
      <c r="L89" s="614"/>
      <c r="M89" s="614"/>
      <c r="N89" s="614"/>
      <c r="O89" s="614"/>
      <c r="P89" s="614"/>
      <c r="Q89" s="614"/>
      <c r="R89" s="614"/>
      <c r="S89" s="614"/>
      <c r="T89" s="523"/>
      <c r="U89" s="613"/>
      <c r="V89" s="614"/>
      <c r="W89" s="614"/>
      <c r="X89" s="522"/>
      <c r="Y89" s="522"/>
      <c r="Z89" s="522"/>
      <c r="AA89" s="522"/>
      <c r="AB89" s="522"/>
      <c r="AC89" s="522"/>
      <c r="AD89" s="523"/>
      <c r="AE89" s="613"/>
      <c r="AF89" s="614"/>
      <c r="AG89" s="615"/>
      <c r="AH89" s="614"/>
      <c r="AI89" s="522"/>
      <c r="AJ89" s="522"/>
      <c r="AK89" s="522"/>
      <c r="AL89" s="522"/>
      <c r="AM89" s="522"/>
      <c r="AN89" s="523"/>
      <c r="AO89" s="613"/>
      <c r="AP89" s="614"/>
      <c r="AQ89" s="614"/>
      <c r="AR89" s="522"/>
      <c r="AS89" s="522"/>
      <c r="AT89" s="522"/>
      <c r="AU89" s="522"/>
      <c r="AV89" s="522"/>
      <c r="AW89" s="522"/>
      <c r="AX89" s="523"/>
      <c r="AY89" s="613"/>
      <c r="AZ89" s="614"/>
      <c r="BA89" s="614"/>
      <c r="BB89" s="614"/>
      <c r="BC89" s="522"/>
      <c r="BD89" s="522"/>
      <c r="BE89" s="522"/>
      <c r="BF89" s="522"/>
      <c r="BG89" s="522"/>
      <c r="BH89" s="523"/>
      <c r="BI89" s="613"/>
      <c r="BJ89" s="614"/>
      <c r="BK89" s="614"/>
      <c r="BL89" s="522"/>
      <c r="BM89" s="522"/>
      <c r="BN89" s="522"/>
      <c r="BO89" s="522"/>
      <c r="BP89" s="522"/>
      <c r="BQ89" s="522"/>
      <c r="BR89" s="523"/>
      <c r="BS89" s="613"/>
      <c r="BT89" s="614"/>
      <c r="BU89" s="614"/>
      <c r="BV89" s="522"/>
      <c r="BW89" s="522"/>
      <c r="BX89" s="522"/>
      <c r="BY89" s="522"/>
      <c r="BZ89" s="522"/>
      <c r="CA89" s="522"/>
      <c r="CB89" s="523"/>
      <c r="CC89" s="613"/>
      <c r="CD89" s="614"/>
      <c r="CE89" s="614"/>
      <c r="CF89" s="522"/>
      <c r="CG89" s="522"/>
      <c r="CH89" s="522"/>
      <c r="CI89" s="522"/>
      <c r="CJ89" s="522"/>
      <c r="CK89" s="522"/>
      <c r="CL89" s="523"/>
      <c r="CM89" s="613"/>
      <c r="CN89" s="614"/>
      <c r="CO89" s="614"/>
      <c r="CP89" s="522"/>
      <c r="CQ89" s="522"/>
      <c r="CR89" s="522"/>
      <c r="CS89" s="522"/>
      <c r="CT89" s="522"/>
      <c r="CU89" s="522"/>
      <c r="CV89" s="523"/>
      <c r="CW89" s="613"/>
      <c r="CX89" s="614"/>
      <c r="CY89" s="614"/>
      <c r="CZ89" s="522"/>
      <c r="DA89" s="522"/>
      <c r="DB89" s="522"/>
      <c r="DC89" s="522"/>
      <c r="DD89" s="522"/>
      <c r="DE89" s="522"/>
      <c r="DF89" s="523"/>
      <c r="DG89" s="613"/>
      <c r="DH89" s="614"/>
      <c r="DI89" s="614"/>
      <c r="DJ89" s="522"/>
      <c r="DK89" s="522"/>
      <c r="DL89" s="522"/>
      <c r="DM89" s="522"/>
      <c r="DN89" s="522"/>
      <c r="DO89" s="522"/>
      <c r="DP89" s="523"/>
      <c r="DQ89" s="613"/>
      <c r="DR89" s="614"/>
      <c r="DS89" s="614"/>
      <c r="DT89" s="522"/>
      <c r="DU89" s="522"/>
      <c r="DV89" s="522"/>
      <c r="DW89" s="522"/>
      <c r="DX89" s="522"/>
      <c r="DY89" s="522"/>
      <c r="DZ89" s="523"/>
      <c r="EA89" s="613"/>
      <c r="EB89" s="614"/>
      <c r="EC89" s="614"/>
      <c r="ED89" s="522"/>
      <c r="EE89" s="522"/>
      <c r="EF89" s="522"/>
      <c r="EG89" s="522"/>
      <c r="EH89" s="522"/>
      <c r="EI89" s="522"/>
      <c r="EJ89" s="523"/>
      <c r="EK89" s="613"/>
      <c r="EL89" s="614"/>
      <c r="EM89" s="614"/>
      <c r="EN89" s="522"/>
      <c r="EO89" s="522"/>
      <c r="EP89" s="522"/>
      <c r="EQ89" s="522"/>
      <c r="ER89" s="522"/>
      <c r="ES89" s="522"/>
      <c r="ET89" s="523"/>
      <c r="EU89" s="613"/>
      <c r="EV89" s="614"/>
      <c r="EW89" s="614"/>
      <c r="EX89" s="522"/>
      <c r="EY89" s="522"/>
      <c r="EZ89" s="522"/>
      <c r="FA89" s="522"/>
      <c r="FB89" s="522"/>
      <c r="FC89" s="522"/>
      <c r="FD89" s="523"/>
      <c r="FE89" s="613"/>
      <c r="FF89" s="614"/>
      <c r="FG89" s="614"/>
      <c r="FH89" s="522"/>
      <c r="FI89" s="522"/>
      <c r="FJ89" s="522"/>
      <c r="FK89" s="522"/>
      <c r="FL89" s="522"/>
      <c r="FM89" s="522"/>
      <c r="FN89" s="523"/>
      <c r="FO89" s="613"/>
      <c r="FP89" s="614"/>
      <c r="FQ89" s="614"/>
      <c r="FR89" s="522"/>
      <c r="FS89" s="522"/>
      <c r="FT89" s="522"/>
      <c r="FU89" s="522"/>
      <c r="FV89" s="522"/>
      <c r="FW89" s="522"/>
      <c r="FX89" s="523"/>
      <c r="FY89" s="613"/>
      <c r="FZ89" s="614"/>
      <c r="GA89" s="614"/>
      <c r="GB89" s="522"/>
      <c r="GC89" s="522"/>
      <c r="GD89" s="522"/>
      <c r="GE89" s="522"/>
      <c r="GF89" s="522"/>
      <c r="GG89" s="522"/>
      <c r="GH89" s="523"/>
      <c r="GI89" s="613"/>
      <c r="GJ89" s="614"/>
      <c r="GK89" s="614"/>
      <c r="GL89" s="522"/>
      <c r="GM89" s="522"/>
      <c r="GN89" s="522"/>
      <c r="GO89" s="522"/>
      <c r="GP89" s="522"/>
      <c r="GQ89" s="522"/>
      <c r="GR89" s="523"/>
      <c r="GS89" s="613"/>
      <c r="GT89" s="614"/>
      <c r="GU89" s="614"/>
      <c r="GV89" s="522"/>
      <c r="GW89" s="522"/>
      <c r="GX89" s="522"/>
      <c r="GY89" s="522"/>
      <c r="GZ89" s="522"/>
      <c r="HA89" s="522"/>
      <c r="HB89" s="523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98"/>
        <v>0</v>
      </c>
      <c r="HN89" s="83">
        <f t="shared" si="110"/>
        <v>0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111"/>
        <v>#REF!</v>
      </c>
      <c r="HQ89" s="84"/>
      <c r="HR89" s="85">
        <f>+K89+U89+AE89+AO89+AY89+BI89+BS89+CC89+CM89+CW89+DG89+DQ89+EA89+EK89+EU89+FE89+FO89+FY89+GI89+GS89</f>
        <v>0</v>
      </c>
      <c r="HS89" s="85">
        <f t="shared" si="100"/>
        <v>0</v>
      </c>
      <c r="HT89" s="85">
        <f t="shared" si="101"/>
        <v>0</v>
      </c>
      <c r="HU89" s="85">
        <f t="shared" si="102"/>
        <v>0</v>
      </c>
      <c r="HV89" s="85">
        <f t="shared" si="103"/>
        <v>0</v>
      </c>
      <c r="HW89" s="85">
        <f t="shared" si="104"/>
        <v>0</v>
      </c>
      <c r="HX89" s="85">
        <f t="shared" si="105"/>
        <v>0</v>
      </c>
      <c r="HY89" s="85">
        <f t="shared" si="106"/>
        <v>0</v>
      </c>
      <c r="HZ89" s="85">
        <f t="shared" si="107"/>
        <v>0</v>
      </c>
      <c r="IA89" s="85">
        <f t="shared" si="108"/>
        <v>0</v>
      </c>
      <c r="IK89" s="98" t="e">
        <f t="shared" si="109"/>
        <v>#REF!</v>
      </c>
    </row>
    <row r="90" spans="1:245" s="32" customFormat="1" ht="21.95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13"/>
      <c r="L90" s="614"/>
      <c r="M90" s="614"/>
      <c r="N90" s="614"/>
      <c r="O90" s="614"/>
      <c r="P90" s="614"/>
      <c r="Q90" s="614"/>
      <c r="R90" s="614"/>
      <c r="S90" s="614"/>
      <c r="T90" s="523"/>
      <c r="U90" s="613"/>
      <c r="V90" s="614"/>
      <c r="W90" s="614"/>
      <c r="X90" s="522"/>
      <c r="Y90" s="522"/>
      <c r="Z90" s="522"/>
      <c r="AA90" s="522"/>
      <c r="AB90" s="522"/>
      <c r="AC90" s="522"/>
      <c r="AD90" s="523"/>
      <c r="AE90" s="613"/>
      <c r="AF90" s="614"/>
      <c r="AG90" s="615"/>
      <c r="AH90" s="614"/>
      <c r="AI90" s="522"/>
      <c r="AJ90" s="522"/>
      <c r="AK90" s="522"/>
      <c r="AL90" s="522"/>
      <c r="AM90" s="522"/>
      <c r="AN90" s="523"/>
      <c r="AO90" s="613"/>
      <c r="AP90" s="614"/>
      <c r="AQ90" s="614"/>
      <c r="AR90" s="522"/>
      <c r="AS90" s="522"/>
      <c r="AT90" s="522"/>
      <c r="AU90" s="522"/>
      <c r="AV90" s="522"/>
      <c r="AW90" s="522"/>
      <c r="AX90" s="523"/>
      <c r="AY90" s="613"/>
      <c r="AZ90" s="614"/>
      <c r="BA90" s="614"/>
      <c r="BB90" s="614"/>
      <c r="BC90" s="522"/>
      <c r="BD90" s="522"/>
      <c r="BE90" s="522"/>
      <c r="BF90" s="522"/>
      <c r="BG90" s="522"/>
      <c r="BH90" s="523"/>
      <c r="BI90" s="613"/>
      <c r="BJ90" s="614"/>
      <c r="BK90" s="614"/>
      <c r="BL90" s="522"/>
      <c r="BM90" s="522"/>
      <c r="BN90" s="522"/>
      <c r="BO90" s="522"/>
      <c r="BP90" s="522"/>
      <c r="BQ90" s="522"/>
      <c r="BR90" s="523"/>
      <c r="BS90" s="613"/>
      <c r="BT90" s="614"/>
      <c r="BU90" s="614"/>
      <c r="BV90" s="522"/>
      <c r="BW90" s="522"/>
      <c r="BX90" s="522"/>
      <c r="BY90" s="522"/>
      <c r="BZ90" s="522"/>
      <c r="CA90" s="522"/>
      <c r="CB90" s="523"/>
      <c r="CC90" s="613"/>
      <c r="CD90" s="614"/>
      <c r="CE90" s="614"/>
      <c r="CF90" s="522"/>
      <c r="CG90" s="522"/>
      <c r="CH90" s="522"/>
      <c r="CI90" s="522"/>
      <c r="CJ90" s="522"/>
      <c r="CK90" s="522"/>
      <c r="CL90" s="523"/>
      <c r="CM90" s="613"/>
      <c r="CN90" s="614"/>
      <c r="CO90" s="614"/>
      <c r="CP90" s="522"/>
      <c r="CQ90" s="522"/>
      <c r="CR90" s="522"/>
      <c r="CS90" s="522"/>
      <c r="CT90" s="522"/>
      <c r="CU90" s="522"/>
      <c r="CV90" s="523"/>
      <c r="CW90" s="613"/>
      <c r="CX90" s="614"/>
      <c r="CY90" s="614"/>
      <c r="CZ90" s="522"/>
      <c r="DA90" s="522"/>
      <c r="DB90" s="522"/>
      <c r="DC90" s="522"/>
      <c r="DD90" s="522"/>
      <c r="DE90" s="522"/>
      <c r="DF90" s="523"/>
      <c r="DG90" s="613"/>
      <c r="DH90" s="614"/>
      <c r="DI90" s="614"/>
      <c r="DJ90" s="522"/>
      <c r="DK90" s="522"/>
      <c r="DL90" s="522"/>
      <c r="DM90" s="522"/>
      <c r="DN90" s="522"/>
      <c r="DO90" s="522"/>
      <c r="DP90" s="523"/>
      <c r="DQ90" s="613"/>
      <c r="DR90" s="614"/>
      <c r="DS90" s="614"/>
      <c r="DT90" s="522"/>
      <c r="DU90" s="522"/>
      <c r="DV90" s="522"/>
      <c r="DW90" s="522"/>
      <c r="DX90" s="522"/>
      <c r="DY90" s="522"/>
      <c r="DZ90" s="523"/>
      <c r="EA90" s="613"/>
      <c r="EB90" s="614"/>
      <c r="EC90" s="614"/>
      <c r="ED90" s="522"/>
      <c r="EE90" s="522"/>
      <c r="EF90" s="522"/>
      <c r="EG90" s="522"/>
      <c r="EH90" s="522"/>
      <c r="EI90" s="522"/>
      <c r="EJ90" s="523"/>
      <c r="EK90" s="613"/>
      <c r="EL90" s="614"/>
      <c r="EM90" s="614"/>
      <c r="EN90" s="522"/>
      <c r="EO90" s="522"/>
      <c r="EP90" s="522"/>
      <c r="EQ90" s="522"/>
      <c r="ER90" s="522"/>
      <c r="ES90" s="522"/>
      <c r="ET90" s="523"/>
      <c r="EU90" s="613"/>
      <c r="EV90" s="614"/>
      <c r="EW90" s="614"/>
      <c r="EX90" s="522"/>
      <c r="EY90" s="522"/>
      <c r="EZ90" s="522"/>
      <c r="FA90" s="522"/>
      <c r="FB90" s="522"/>
      <c r="FC90" s="522"/>
      <c r="FD90" s="523"/>
      <c r="FE90" s="613"/>
      <c r="FF90" s="614"/>
      <c r="FG90" s="614"/>
      <c r="FH90" s="522"/>
      <c r="FI90" s="522"/>
      <c r="FJ90" s="522"/>
      <c r="FK90" s="522"/>
      <c r="FL90" s="522"/>
      <c r="FM90" s="522"/>
      <c r="FN90" s="523"/>
      <c r="FO90" s="613"/>
      <c r="FP90" s="614"/>
      <c r="FQ90" s="614"/>
      <c r="FR90" s="522"/>
      <c r="FS90" s="522"/>
      <c r="FT90" s="522"/>
      <c r="FU90" s="522"/>
      <c r="FV90" s="522"/>
      <c r="FW90" s="522"/>
      <c r="FX90" s="523"/>
      <c r="FY90" s="613"/>
      <c r="FZ90" s="614"/>
      <c r="GA90" s="614"/>
      <c r="GB90" s="522"/>
      <c r="GC90" s="522"/>
      <c r="GD90" s="522"/>
      <c r="GE90" s="522"/>
      <c r="GF90" s="522"/>
      <c r="GG90" s="522"/>
      <c r="GH90" s="523"/>
      <c r="GI90" s="613"/>
      <c r="GJ90" s="614"/>
      <c r="GK90" s="614"/>
      <c r="GL90" s="522"/>
      <c r="GM90" s="522"/>
      <c r="GN90" s="522"/>
      <c r="GO90" s="522"/>
      <c r="GP90" s="522"/>
      <c r="GQ90" s="522"/>
      <c r="GR90" s="523"/>
      <c r="GS90" s="613"/>
      <c r="GT90" s="614"/>
      <c r="GU90" s="614"/>
      <c r="GV90" s="522"/>
      <c r="GW90" s="522"/>
      <c r="GX90" s="522"/>
      <c r="GY90" s="522"/>
      <c r="GZ90" s="522"/>
      <c r="HA90" s="522"/>
      <c r="HB90" s="523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98"/>
        <v>0</v>
      </c>
      <c r="HN90" s="83">
        <f t="shared" si="110"/>
        <v>0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111"/>
        <v>#REF!</v>
      </c>
      <c r="HQ90" s="84"/>
      <c r="HR90" s="85">
        <f>+K90+U90+AE90+AO90+AY90+BI90+BS90+CC90+CM90+CW90+DG90+DQ90+EA90+EK90+EU90+FE90+FO90+FY90+GI90+GS90</f>
        <v>0</v>
      </c>
      <c r="HS90" s="85">
        <f>+L90+V90+AF90+AP90+AZ90+BJ90+BT90+CD90+CN90+CX90+DH90+DR90+EB90+EL90+EV90+FF90+FP90+FZ90+GJ90+GT90</f>
        <v>0</v>
      </c>
      <c r="HT90" s="85">
        <f t="shared" si="101"/>
        <v>0</v>
      </c>
      <c r="HU90" s="85">
        <f t="shared" si="102"/>
        <v>0</v>
      </c>
      <c r="HV90" s="85">
        <f t="shared" si="103"/>
        <v>0</v>
      </c>
      <c r="HW90" s="85">
        <f t="shared" si="104"/>
        <v>0</v>
      </c>
      <c r="HX90" s="85">
        <f t="shared" si="105"/>
        <v>0</v>
      </c>
      <c r="HY90" s="85">
        <f t="shared" si="106"/>
        <v>0</v>
      </c>
      <c r="HZ90" s="85">
        <f t="shared" si="107"/>
        <v>0</v>
      </c>
      <c r="IA90" s="85">
        <f t="shared" si="108"/>
        <v>0</v>
      </c>
      <c r="IK90" s="98" t="e">
        <f t="shared" si="109"/>
        <v>#REF!</v>
      </c>
    </row>
    <row r="91" spans="1:245" s="32" customFormat="1" ht="21.95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0" t="s">
        <v>73</v>
      </c>
      <c r="K91" s="616"/>
      <c r="L91" s="617"/>
      <c r="M91" s="617"/>
      <c r="N91" s="617"/>
      <c r="O91" s="617"/>
      <c r="P91" s="617"/>
      <c r="Q91" s="617"/>
      <c r="R91" s="617"/>
      <c r="S91" s="617"/>
      <c r="T91" s="526"/>
      <c r="U91" s="616"/>
      <c r="V91" s="617"/>
      <c r="W91" s="617"/>
      <c r="X91" s="525"/>
      <c r="Y91" s="525"/>
      <c r="Z91" s="525"/>
      <c r="AA91" s="525"/>
      <c r="AB91" s="525"/>
      <c r="AC91" s="525"/>
      <c r="AD91" s="526"/>
      <c r="AE91" s="616"/>
      <c r="AF91" s="617"/>
      <c r="AG91" s="618"/>
      <c r="AH91" s="617"/>
      <c r="AI91" s="525"/>
      <c r="AJ91" s="525"/>
      <c r="AK91" s="525"/>
      <c r="AL91" s="525"/>
      <c r="AM91" s="525"/>
      <c r="AN91" s="526"/>
      <c r="AO91" s="616"/>
      <c r="AP91" s="617"/>
      <c r="AQ91" s="617"/>
      <c r="AR91" s="525"/>
      <c r="AS91" s="525"/>
      <c r="AT91" s="525"/>
      <c r="AU91" s="525"/>
      <c r="AV91" s="525"/>
      <c r="AW91" s="525"/>
      <c r="AX91" s="526"/>
      <c r="AY91" s="616"/>
      <c r="AZ91" s="617"/>
      <c r="BA91" s="617"/>
      <c r="BB91" s="617"/>
      <c r="BC91" s="525"/>
      <c r="BD91" s="525"/>
      <c r="BE91" s="525"/>
      <c r="BF91" s="525"/>
      <c r="BG91" s="525"/>
      <c r="BH91" s="526"/>
      <c r="BI91" s="616"/>
      <c r="BJ91" s="617"/>
      <c r="BK91" s="617"/>
      <c r="BL91" s="525"/>
      <c r="BM91" s="525"/>
      <c r="BN91" s="525"/>
      <c r="BO91" s="525"/>
      <c r="BP91" s="525"/>
      <c r="BQ91" s="525"/>
      <c r="BR91" s="526"/>
      <c r="BS91" s="616"/>
      <c r="BT91" s="617"/>
      <c r="BU91" s="617"/>
      <c r="BV91" s="525"/>
      <c r="BW91" s="525"/>
      <c r="BX91" s="525"/>
      <c r="BY91" s="525"/>
      <c r="BZ91" s="525"/>
      <c r="CA91" s="525"/>
      <c r="CB91" s="526"/>
      <c r="CC91" s="616"/>
      <c r="CD91" s="617"/>
      <c r="CE91" s="617"/>
      <c r="CF91" s="525"/>
      <c r="CG91" s="525"/>
      <c r="CH91" s="525"/>
      <c r="CI91" s="525"/>
      <c r="CJ91" s="525"/>
      <c r="CK91" s="525"/>
      <c r="CL91" s="526"/>
      <c r="CM91" s="616"/>
      <c r="CN91" s="617"/>
      <c r="CO91" s="617"/>
      <c r="CP91" s="525"/>
      <c r="CQ91" s="525"/>
      <c r="CR91" s="525"/>
      <c r="CS91" s="525"/>
      <c r="CT91" s="525"/>
      <c r="CU91" s="525"/>
      <c r="CV91" s="526"/>
      <c r="CW91" s="616"/>
      <c r="CX91" s="617"/>
      <c r="CY91" s="617"/>
      <c r="CZ91" s="525"/>
      <c r="DA91" s="525"/>
      <c r="DB91" s="525"/>
      <c r="DC91" s="525"/>
      <c r="DD91" s="525"/>
      <c r="DE91" s="525"/>
      <c r="DF91" s="526"/>
      <c r="DG91" s="616"/>
      <c r="DH91" s="617"/>
      <c r="DI91" s="617"/>
      <c r="DJ91" s="525"/>
      <c r="DK91" s="525"/>
      <c r="DL91" s="525"/>
      <c r="DM91" s="525"/>
      <c r="DN91" s="525"/>
      <c r="DO91" s="525"/>
      <c r="DP91" s="526"/>
      <c r="DQ91" s="616"/>
      <c r="DR91" s="617"/>
      <c r="DS91" s="617"/>
      <c r="DT91" s="525"/>
      <c r="DU91" s="525"/>
      <c r="DV91" s="525"/>
      <c r="DW91" s="525"/>
      <c r="DX91" s="525"/>
      <c r="DY91" s="525"/>
      <c r="DZ91" s="526"/>
      <c r="EA91" s="616"/>
      <c r="EB91" s="617"/>
      <c r="EC91" s="617"/>
      <c r="ED91" s="525"/>
      <c r="EE91" s="525"/>
      <c r="EF91" s="525"/>
      <c r="EG91" s="525"/>
      <c r="EH91" s="525"/>
      <c r="EI91" s="525"/>
      <c r="EJ91" s="526"/>
      <c r="EK91" s="616"/>
      <c r="EL91" s="617"/>
      <c r="EM91" s="617"/>
      <c r="EN91" s="525"/>
      <c r="EO91" s="525"/>
      <c r="EP91" s="525"/>
      <c r="EQ91" s="525"/>
      <c r="ER91" s="525"/>
      <c r="ES91" s="525"/>
      <c r="ET91" s="526"/>
      <c r="EU91" s="616"/>
      <c r="EV91" s="617"/>
      <c r="EW91" s="617"/>
      <c r="EX91" s="525"/>
      <c r="EY91" s="525"/>
      <c r="EZ91" s="525"/>
      <c r="FA91" s="525"/>
      <c r="FB91" s="525"/>
      <c r="FC91" s="525"/>
      <c r="FD91" s="526"/>
      <c r="FE91" s="616"/>
      <c r="FF91" s="617"/>
      <c r="FG91" s="617"/>
      <c r="FH91" s="525"/>
      <c r="FI91" s="525"/>
      <c r="FJ91" s="525"/>
      <c r="FK91" s="525"/>
      <c r="FL91" s="525"/>
      <c r="FM91" s="525"/>
      <c r="FN91" s="526"/>
      <c r="FO91" s="616"/>
      <c r="FP91" s="617"/>
      <c r="FQ91" s="617"/>
      <c r="FR91" s="525"/>
      <c r="FS91" s="525"/>
      <c r="FT91" s="525"/>
      <c r="FU91" s="525"/>
      <c r="FV91" s="525"/>
      <c r="FW91" s="525"/>
      <c r="FX91" s="526"/>
      <c r="FY91" s="616"/>
      <c r="FZ91" s="617"/>
      <c r="GA91" s="617"/>
      <c r="GB91" s="525"/>
      <c r="GC91" s="525"/>
      <c r="GD91" s="525"/>
      <c r="GE91" s="525"/>
      <c r="GF91" s="525"/>
      <c r="GG91" s="525"/>
      <c r="GH91" s="526"/>
      <c r="GI91" s="616"/>
      <c r="GJ91" s="617"/>
      <c r="GK91" s="617"/>
      <c r="GL91" s="525"/>
      <c r="GM91" s="525"/>
      <c r="GN91" s="525"/>
      <c r="GO91" s="525"/>
      <c r="GP91" s="525"/>
      <c r="GQ91" s="525"/>
      <c r="GR91" s="526"/>
      <c r="GS91" s="616"/>
      <c r="GT91" s="617"/>
      <c r="GU91" s="617"/>
      <c r="GV91" s="525"/>
      <c r="GW91" s="525"/>
      <c r="GX91" s="525"/>
      <c r="GY91" s="525"/>
      <c r="GZ91" s="525"/>
      <c r="HA91" s="525"/>
      <c r="HB91" s="526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98"/>
        <v>0</v>
      </c>
      <c r="HN91" s="283">
        <f t="shared" si="110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3" t="e">
        <f t="shared" si="111"/>
        <v>#REF!</v>
      </c>
      <c r="HQ91" s="84"/>
      <c r="HR91" s="284">
        <f>+K91+U91+AE91+AO91+AY91+BI91+BS91+CC91+CM91+CW91+DG91+DQ91+EA91+EK91+EU91+FE91+FO91+FY91+GI91+GS91</f>
        <v>0</v>
      </c>
      <c r="HS91" s="284">
        <f>+L91+V91+AF91+AP91+AZ91+BJ91+BT91+CD91+CN91+CX91+DH91+DR91+EB91+EL91+EV91+FF91+FP91+FZ91+GJ91+GT91</f>
        <v>0</v>
      </c>
      <c r="HT91" s="284">
        <f t="shared" si="101"/>
        <v>0</v>
      </c>
      <c r="HU91" s="284">
        <f t="shared" si="102"/>
        <v>0</v>
      </c>
      <c r="HV91" s="284">
        <f t="shared" si="103"/>
        <v>0</v>
      </c>
      <c r="HW91" s="284">
        <f t="shared" si="104"/>
        <v>0</v>
      </c>
      <c r="HX91" s="284">
        <f t="shared" si="105"/>
        <v>0</v>
      </c>
      <c r="HY91" s="284">
        <f t="shared" si="106"/>
        <v>0</v>
      </c>
      <c r="HZ91" s="284">
        <f t="shared" si="107"/>
        <v>0</v>
      </c>
      <c r="IA91" s="284">
        <f t="shared" si="108"/>
        <v>0</v>
      </c>
      <c r="IK91" s="98" t="e">
        <f t="shared" si="109"/>
        <v>#REF!</v>
      </c>
    </row>
    <row r="92" spans="1:245" s="32" customFormat="1" ht="21.95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1" t="s">
        <v>74</v>
      </c>
      <c r="K92" s="566"/>
      <c r="L92" s="567"/>
      <c r="M92" s="567"/>
      <c r="N92" s="567"/>
      <c r="O92" s="567"/>
      <c r="P92" s="567"/>
      <c r="Q92" s="567"/>
      <c r="R92" s="567"/>
      <c r="S92" s="567"/>
      <c r="T92" s="568"/>
      <c r="U92" s="566"/>
      <c r="V92" s="567"/>
      <c r="W92" s="567"/>
      <c r="X92" s="567"/>
      <c r="Y92" s="567"/>
      <c r="Z92" s="567"/>
      <c r="AA92" s="567"/>
      <c r="AB92" s="567"/>
      <c r="AC92" s="567"/>
      <c r="AD92" s="568"/>
      <c r="AE92" s="566"/>
      <c r="AF92" s="567"/>
      <c r="AG92" s="567"/>
      <c r="AH92" s="567"/>
      <c r="AI92" s="567"/>
      <c r="AJ92" s="567"/>
      <c r="AK92" s="567"/>
      <c r="AL92" s="567"/>
      <c r="AM92" s="567"/>
      <c r="AN92" s="568"/>
      <c r="AO92" s="566"/>
      <c r="AP92" s="567"/>
      <c r="AQ92" s="567"/>
      <c r="AR92" s="567"/>
      <c r="AS92" s="567"/>
      <c r="AT92" s="567"/>
      <c r="AU92" s="567"/>
      <c r="AV92" s="567"/>
      <c r="AW92" s="567"/>
      <c r="AX92" s="568"/>
      <c r="AY92" s="566"/>
      <c r="AZ92" s="567"/>
      <c r="BA92" s="567"/>
      <c r="BB92" s="567"/>
      <c r="BC92" s="567"/>
      <c r="BD92" s="567"/>
      <c r="BE92" s="567"/>
      <c r="BF92" s="567"/>
      <c r="BG92" s="567"/>
      <c r="BH92" s="568"/>
      <c r="BI92" s="566"/>
      <c r="BJ92" s="567"/>
      <c r="BK92" s="567"/>
      <c r="BL92" s="567"/>
      <c r="BM92" s="567"/>
      <c r="BN92" s="567"/>
      <c r="BO92" s="567"/>
      <c r="BP92" s="567"/>
      <c r="BQ92" s="567"/>
      <c r="BR92" s="568"/>
      <c r="BS92" s="566"/>
      <c r="BT92" s="567"/>
      <c r="BU92" s="567"/>
      <c r="BV92" s="567"/>
      <c r="BW92" s="567"/>
      <c r="BX92" s="567"/>
      <c r="BY92" s="567"/>
      <c r="BZ92" s="567"/>
      <c r="CA92" s="567"/>
      <c r="CB92" s="568"/>
      <c r="CC92" s="566"/>
      <c r="CD92" s="567"/>
      <c r="CE92" s="567"/>
      <c r="CF92" s="567"/>
      <c r="CG92" s="567"/>
      <c r="CH92" s="567"/>
      <c r="CI92" s="567"/>
      <c r="CJ92" s="567"/>
      <c r="CK92" s="567"/>
      <c r="CL92" s="568"/>
      <c r="CM92" s="566"/>
      <c r="CN92" s="567"/>
      <c r="CO92" s="567"/>
      <c r="CP92" s="567"/>
      <c r="CQ92" s="567"/>
      <c r="CR92" s="567"/>
      <c r="CS92" s="567"/>
      <c r="CT92" s="567"/>
      <c r="CU92" s="567"/>
      <c r="CV92" s="568"/>
      <c r="CW92" s="566"/>
      <c r="CX92" s="567"/>
      <c r="CY92" s="567"/>
      <c r="CZ92" s="567"/>
      <c r="DA92" s="567"/>
      <c r="DB92" s="567"/>
      <c r="DC92" s="567"/>
      <c r="DD92" s="567"/>
      <c r="DE92" s="567"/>
      <c r="DF92" s="568"/>
      <c r="DG92" s="566"/>
      <c r="DH92" s="567"/>
      <c r="DI92" s="567"/>
      <c r="DJ92" s="567"/>
      <c r="DK92" s="567"/>
      <c r="DL92" s="567"/>
      <c r="DM92" s="567"/>
      <c r="DN92" s="567"/>
      <c r="DO92" s="567"/>
      <c r="DP92" s="568"/>
      <c r="DQ92" s="566"/>
      <c r="DR92" s="567"/>
      <c r="DS92" s="567"/>
      <c r="DT92" s="567"/>
      <c r="DU92" s="567"/>
      <c r="DV92" s="567"/>
      <c r="DW92" s="567"/>
      <c r="DX92" s="567"/>
      <c r="DY92" s="567"/>
      <c r="DZ92" s="568"/>
      <c r="EA92" s="566"/>
      <c r="EB92" s="567"/>
      <c r="EC92" s="567"/>
      <c r="ED92" s="567"/>
      <c r="EE92" s="567"/>
      <c r="EF92" s="567"/>
      <c r="EG92" s="567"/>
      <c r="EH92" s="567"/>
      <c r="EI92" s="567"/>
      <c r="EJ92" s="568"/>
      <c r="EK92" s="566"/>
      <c r="EL92" s="567"/>
      <c r="EM92" s="567"/>
      <c r="EN92" s="567"/>
      <c r="EO92" s="567"/>
      <c r="EP92" s="567"/>
      <c r="EQ92" s="567"/>
      <c r="ER92" s="567"/>
      <c r="ES92" s="567"/>
      <c r="ET92" s="568"/>
      <c r="EU92" s="566"/>
      <c r="EV92" s="567"/>
      <c r="EW92" s="567"/>
      <c r="EX92" s="567"/>
      <c r="EY92" s="567"/>
      <c r="EZ92" s="567"/>
      <c r="FA92" s="567"/>
      <c r="FB92" s="567"/>
      <c r="FC92" s="567"/>
      <c r="FD92" s="568"/>
      <c r="FE92" s="566"/>
      <c r="FF92" s="567"/>
      <c r="FG92" s="567"/>
      <c r="FH92" s="567"/>
      <c r="FI92" s="567"/>
      <c r="FJ92" s="567"/>
      <c r="FK92" s="567"/>
      <c r="FL92" s="567"/>
      <c r="FM92" s="567"/>
      <c r="FN92" s="568"/>
      <c r="FO92" s="566"/>
      <c r="FP92" s="567"/>
      <c r="FQ92" s="567"/>
      <c r="FR92" s="567"/>
      <c r="FS92" s="567"/>
      <c r="FT92" s="567"/>
      <c r="FU92" s="567"/>
      <c r="FV92" s="567"/>
      <c r="FW92" s="567"/>
      <c r="FX92" s="568"/>
      <c r="FY92" s="566"/>
      <c r="FZ92" s="567"/>
      <c r="GA92" s="567"/>
      <c r="GB92" s="567"/>
      <c r="GC92" s="567"/>
      <c r="GD92" s="567"/>
      <c r="GE92" s="567"/>
      <c r="GF92" s="567"/>
      <c r="GG92" s="567"/>
      <c r="GH92" s="568"/>
      <c r="GI92" s="566"/>
      <c r="GJ92" s="567"/>
      <c r="GK92" s="567"/>
      <c r="GL92" s="567"/>
      <c r="GM92" s="567"/>
      <c r="GN92" s="567"/>
      <c r="GO92" s="567"/>
      <c r="GP92" s="567"/>
      <c r="GQ92" s="567"/>
      <c r="GR92" s="568"/>
      <c r="GS92" s="566"/>
      <c r="GT92" s="567"/>
      <c r="GU92" s="567"/>
      <c r="GV92" s="567"/>
      <c r="GW92" s="567"/>
      <c r="GX92" s="567"/>
      <c r="GY92" s="567"/>
      <c r="GZ92" s="567"/>
      <c r="HA92" s="567"/>
      <c r="HB92" s="568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98"/>
        <v>0</v>
      </c>
      <c r="HN92" s="281">
        <f t="shared" si="110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1" t="e">
        <f t="shared" si="111"/>
        <v>#REF!</v>
      </c>
      <c r="HQ92" s="84"/>
      <c r="HR92" s="282">
        <f>+K92+U92+AE92+AO92+AY92+BI92+BS92+CC92+CM92+CW92+DG92+DQ92+EA92+EK92+EU92+FE92+FO92+FY92+GI92+GS92</f>
        <v>0</v>
      </c>
      <c r="HS92" s="282">
        <f>+L92+V92+AF92+AP92+AZ92+BJ92+BT92+CD92+CN92+CX92+DH92+DR92+EB92+EL92+EV92+FF92+FP92+FZ92+GJ92+GT92</f>
        <v>0</v>
      </c>
      <c r="HT92" s="282">
        <f t="shared" si="101"/>
        <v>0</v>
      </c>
      <c r="HU92" s="282">
        <f t="shared" si="102"/>
        <v>0</v>
      </c>
      <c r="HV92" s="282">
        <f t="shared" si="103"/>
        <v>0</v>
      </c>
      <c r="HW92" s="282">
        <f t="shared" si="104"/>
        <v>0</v>
      </c>
      <c r="HX92" s="282">
        <f t="shared" si="105"/>
        <v>0</v>
      </c>
      <c r="HY92" s="282">
        <f t="shared" si="106"/>
        <v>0</v>
      </c>
      <c r="HZ92" s="282">
        <f t="shared" si="107"/>
        <v>0</v>
      </c>
      <c r="IA92" s="282">
        <f t="shared" si="108"/>
        <v>0</v>
      </c>
      <c r="IK92" s="98" t="e">
        <f t="shared" si="109"/>
        <v>#REF!</v>
      </c>
    </row>
    <row r="93" spans="1:245" s="32" customFormat="1" ht="21.95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69"/>
      <c r="L93" s="570"/>
      <c r="M93" s="570"/>
      <c r="N93" s="570"/>
      <c r="O93" s="570"/>
      <c r="P93" s="570"/>
      <c r="Q93" s="570"/>
      <c r="R93" s="570"/>
      <c r="S93" s="570"/>
      <c r="T93" s="571"/>
      <c r="U93" s="569"/>
      <c r="V93" s="570"/>
      <c r="W93" s="570"/>
      <c r="X93" s="570"/>
      <c r="Y93" s="570"/>
      <c r="Z93" s="570"/>
      <c r="AA93" s="570"/>
      <c r="AB93" s="570"/>
      <c r="AC93" s="570"/>
      <c r="AD93" s="571"/>
      <c r="AE93" s="569"/>
      <c r="AF93" s="570"/>
      <c r="AG93" s="570"/>
      <c r="AH93" s="570"/>
      <c r="AI93" s="570"/>
      <c r="AJ93" s="570"/>
      <c r="AK93" s="570"/>
      <c r="AL93" s="570"/>
      <c r="AM93" s="570"/>
      <c r="AN93" s="571"/>
      <c r="AO93" s="569"/>
      <c r="AP93" s="570"/>
      <c r="AQ93" s="570"/>
      <c r="AR93" s="570"/>
      <c r="AS93" s="570"/>
      <c r="AT93" s="570"/>
      <c r="AU93" s="570"/>
      <c r="AV93" s="570"/>
      <c r="AW93" s="570"/>
      <c r="AX93" s="571"/>
      <c r="AY93" s="569"/>
      <c r="AZ93" s="570"/>
      <c r="BA93" s="570"/>
      <c r="BB93" s="570"/>
      <c r="BC93" s="570"/>
      <c r="BD93" s="570"/>
      <c r="BE93" s="570"/>
      <c r="BF93" s="570"/>
      <c r="BG93" s="570"/>
      <c r="BH93" s="571"/>
      <c r="BI93" s="569"/>
      <c r="BJ93" s="570"/>
      <c r="BK93" s="570"/>
      <c r="BL93" s="570"/>
      <c r="BM93" s="570"/>
      <c r="BN93" s="570"/>
      <c r="BO93" s="570"/>
      <c r="BP93" s="570"/>
      <c r="BQ93" s="570"/>
      <c r="BR93" s="571"/>
      <c r="BS93" s="569"/>
      <c r="BT93" s="570"/>
      <c r="BU93" s="570"/>
      <c r="BV93" s="570"/>
      <c r="BW93" s="570"/>
      <c r="BX93" s="570"/>
      <c r="BY93" s="570"/>
      <c r="BZ93" s="570"/>
      <c r="CA93" s="570"/>
      <c r="CB93" s="571"/>
      <c r="CC93" s="569"/>
      <c r="CD93" s="570"/>
      <c r="CE93" s="570"/>
      <c r="CF93" s="570"/>
      <c r="CG93" s="570"/>
      <c r="CH93" s="570"/>
      <c r="CI93" s="570"/>
      <c r="CJ93" s="570"/>
      <c r="CK93" s="570"/>
      <c r="CL93" s="571"/>
      <c r="CM93" s="569"/>
      <c r="CN93" s="570"/>
      <c r="CO93" s="570"/>
      <c r="CP93" s="570"/>
      <c r="CQ93" s="570"/>
      <c r="CR93" s="570"/>
      <c r="CS93" s="570"/>
      <c r="CT93" s="570"/>
      <c r="CU93" s="570"/>
      <c r="CV93" s="571"/>
      <c r="CW93" s="569"/>
      <c r="CX93" s="570"/>
      <c r="CY93" s="570"/>
      <c r="CZ93" s="570"/>
      <c r="DA93" s="570"/>
      <c r="DB93" s="570"/>
      <c r="DC93" s="570"/>
      <c r="DD93" s="570"/>
      <c r="DE93" s="570"/>
      <c r="DF93" s="571"/>
      <c r="DG93" s="569"/>
      <c r="DH93" s="570"/>
      <c r="DI93" s="570"/>
      <c r="DJ93" s="570"/>
      <c r="DK93" s="570"/>
      <c r="DL93" s="570"/>
      <c r="DM93" s="570"/>
      <c r="DN93" s="570"/>
      <c r="DO93" s="570"/>
      <c r="DP93" s="571"/>
      <c r="DQ93" s="569"/>
      <c r="DR93" s="570"/>
      <c r="DS93" s="570"/>
      <c r="DT93" s="570"/>
      <c r="DU93" s="570"/>
      <c r="DV93" s="570"/>
      <c r="DW93" s="570"/>
      <c r="DX93" s="570"/>
      <c r="DY93" s="570"/>
      <c r="DZ93" s="571"/>
      <c r="EA93" s="569"/>
      <c r="EB93" s="570"/>
      <c r="EC93" s="570"/>
      <c r="ED93" s="570"/>
      <c r="EE93" s="570"/>
      <c r="EF93" s="570"/>
      <c r="EG93" s="570"/>
      <c r="EH93" s="570"/>
      <c r="EI93" s="570"/>
      <c r="EJ93" s="571"/>
      <c r="EK93" s="569"/>
      <c r="EL93" s="570"/>
      <c r="EM93" s="570"/>
      <c r="EN93" s="570"/>
      <c r="EO93" s="570"/>
      <c r="EP93" s="570"/>
      <c r="EQ93" s="570"/>
      <c r="ER93" s="570"/>
      <c r="ES93" s="570"/>
      <c r="ET93" s="571"/>
      <c r="EU93" s="569"/>
      <c r="EV93" s="570"/>
      <c r="EW93" s="570"/>
      <c r="EX93" s="570"/>
      <c r="EY93" s="570"/>
      <c r="EZ93" s="570"/>
      <c r="FA93" s="570"/>
      <c r="FB93" s="570"/>
      <c r="FC93" s="570"/>
      <c r="FD93" s="571"/>
      <c r="FE93" s="569"/>
      <c r="FF93" s="570"/>
      <c r="FG93" s="570"/>
      <c r="FH93" s="570"/>
      <c r="FI93" s="570"/>
      <c r="FJ93" s="570"/>
      <c r="FK93" s="570"/>
      <c r="FL93" s="570"/>
      <c r="FM93" s="570"/>
      <c r="FN93" s="571"/>
      <c r="FO93" s="569"/>
      <c r="FP93" s="570"/>
      <c r="FQ93" s="570"/>
      <c r="FR93" s="570"/>
      <c r="FS93" s="570"/>
      <c r="FT93" s="570"/>
      <c r="FU93" s="570"/>
      <c r="FV93" s="570"/>
      <c r="FW93" s="570"/>
      <c r="FX93" s="571"/>
      <c r="FY93" s="569"/>
      <c r="FZ93" s="570"/>
      <c r="GA93" s="570"/>
      <c r="GB93" s="570"/>
      <c r="GC93" s="570"/>
      <c r="GD93" s="570"/>
      <c r="GE93" s="570"/>
      <c r="GF93" s="570"/>
      <c r="GG93" s="570"/>
      <c r="GH93" s="571"/>
      <c r="GI93" s="569"/>
      <c r="GJ93" s="570"/>
      <c r="GK93" s="570"/>
      <c r="GL93" s="570"/>
      <c r="GM93" s="570"/>
      <c r="GN93" s="570"/>
      <c r="GO93" s="570"/>
      <c r="GP93" s="570"/>
      <c r="GQ93" s="570"/>
      <c r="GR93" s="571"/>
      <c r="GS93" s="569"/>
      <c r="GT93" s="570"/>
      <c r="GU93" s="570"/>
      <c r="GV93" s="570"/>
      <c r="GW93" s="570"/>
      <c r="GX93" s="570"/>
      <c r="GY93" s="570"/>
      <c r="GZ93" s="570"/>
      <c r="HA93" s="570"/>
      <c r="HB93" s="571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98"/>
        <v>0</v>
      </c>
      <c r="HN93" s="83">
        <f t="shared" si="110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111"/>
        <v>#REF!</v>
      </c>
      <c r="HQ93" s="84"/>
      <c r="HR93" s="85">
        <f t="shared" si="99"/>
        <v>0</v>
      </c>
      <c r="HS93" s="85">
        <f>+L93+V93+AF93+AP93+AZ93+BJ93+BT93+CD93+CN93+CX93+DH93+DR93+EB93+EL93+EV93+FF93+FP93+FZ93+GJ93+GT93</f>
        <v>0</v>
      </c>
      <c r="HT93" s="85">
        <f t="shared" si="101"/>
        <v>0</v>
      </c>
      <c r="HU93" s="85">
        <f t="shared" si="102"/>
        <v>0</v>
      </c>
      <c r="HV93" s="85">
        <f t="shared" si="103"/>
        <v>0</v>
      </c>
      <c r="HW93" s="85">
        <f t="shared" si="104"/>
        <v>0</v>
      </c>
      <c r="HX93" s="85">
        <f t="shared" si="105"/>
        <v>0</v>
      </c>
      <c r="HY93" s="85">
        <f t="shared" si="106"/>
        <v>0</v>
      </c>
      <c r="HZ93" s="85">
        <f t="shared" si="107"/>
        <v>0</v>
      </c>
      <c r="IA93" s="85">
        <f t="shared" si="108"/>
        <v>0</v>
      </c>
      <c r="IK93" s="98" t="e">
        <f t="shared" si="109"/>
        <v>#REF!</v>
      </c>
    </row>
    <row r="94" spans="1:245" s="32" customFormat="1" ht="21.95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72"/>
      <c r="L94" s="573"/>
      <c r="M94" s="573"/>
      <c r="N94" s="570"/>
      <c r="O94" s="570"/>
      <c r="P94" s="570"/>
      <c r="Q94" s="570"/>
      <c r="R94" s="570"/>
      <c r="S94" s="570"/>
      <c r="T94" s="571"/>
      <c r="U94" s="572"/>
      <c r="V94" s="573"/>
      <c r="W94" s="573"/>
      <c r="X94" s="570"/>
      <c r="Y94" s="570"/>
      <c r="Z94" s="570"/>
      <c r="AA94" s="570"/>
      <c r="AB94" s="570"/>
      <c r="AC94" s="570"/>
      <c r="AD94" s="571"/>
      <c r="AE94" s="572"/>
      <c r="AF94" s="573"/>
      <c r="AG94" s="573"/>
      <c r="AH94" s="570"/>
      <c r="AI94" s="570"/>
      <c r="AJ94" s="570"/>
      <c r="AK94" s="570"/>
      <c r="AL94" s="570"/>
      <c r="AM94" s="570"/>
      <c r="AN94" s="571"/>
      <c r="AO94" s="572"/>
      <c r="AP94" s="573"/>
      <c r="AQ94" s="573"/>
      <c r="AR94" s="570"/>
      <c r="AS94" s="570"/>
      <c r="AT94" s="570"/>
      <c r="AU94" s="570"/>
      <c r="AV94" s="570"/>
      <c r="AW94" s="570"/>
      <c r="AX94" s="571"/>
      <c r="AY94" s="572"/>
      <c r="AZ94" s="573"/>
      <c r="BA94" s="573"/>
      <c r="BB94" s="570"/>
      <c r="BC94" s="570"/>
      <c r="BD94" s="570"/>
      <c r="BE94" s="570"/>
      <c r="BF94" s="570"/>
      <c r="BG94" s="570"/>
      <c r="BH94" s="571"/>
      <c r="BI94" s="572"/>
      <c r="BJ94" s="573"/>
      <c r="BK94" s="573"/>
      <c r="BL94" s="570"/>
      <c r="BM94" s="570"/>
      <c r="BN94" s="570"/>
      <c r="BO94" s="570"/>
      <c r="BP94" s="570"/>
      <c r="BQ94" s="570"/>
      <c r="BR94" s="571"/>
      <c r="BS94" s="572"/>
      <c r="BT94" s="573"/>
      <c r="BU94" s="573"/>
      <c r="BV94" s="570"/>
      <c r="BW94" s="570"/>
      <c r="BX94" s="570"/>
      <c r="BY94" s="570"/>
      <c r="BZ94" s="570"/>
      <c r="CA94" s="570"/>
      <c r="CB94" s="571"/>
      <c r="CC94" s="572"/>
      <c r="CD94" s="573"/>
      <c r="CE94" s="573"/>
      <c r="CF94" s="570"/>
      <c r="CG94" s="570"/>
      <c r="CH94" s="570"/>
      <c r="CI94" s="570"/>
      <c r="CJ94" s="570"/>
      <c r="CK94" s="570"/>
      <c r="CL94" s="571"/>
      <c r="CM94" s="572"/>
      <c r="CN94" s="573"/>
      <c r="CO94" s="573"/>
      <c r="CP94" s="570"/>
      <c r="CQ94" s="570"/>
      <c r="CR94" s="570"/>
      <c r="CS94" s="570"/>
      <c r="CT94" s="570"/>
      <c r="CU94" s="570"/>
      <c r="CV94" s="571"/>
      <c r="CW94" s="572"/>
      <c r="CX94" s="573"/>
      <c r="CY94" s="573"/>
      <c r="CZ94" s="570"/>
      <c r="DA94" s="570"/>
      <c r="DB94" s="570"/>
      <c r="DC94" s="570"/>
      <c r="DD94" s="570"/>
      <c r="DE94" s="570"/>
      <c r="DF94" s="571"/>
      <c r="DG94" s="572"/>
      <c r="DH94" s="573"/>
      <c r="DI94" s="573"/>
      <c r="DJ94" s="570"/>
      <c r="DK94" s="570"/>
      <c r="DL94" s="570"/>
      <c r="DM94" s="570"/>
      <c r="DN94" s="570"/>
      <c r="DO94" s="570"/>
      <c r="DP94" s="571"/>
      <c r="DQ94" s="572"/>
      <c r="DR94" s="573"/>
      <c r="DS94" s="573"/>
      <c r="DT94" s="570"/>
      <c r="DU94" s="570"/>
      <c r="DV94" s="570"/>
      <c r="DW94" s="570"/>
      <c r="DX94" s="570"/>
      <c r="DY94" s="570"/>
      <c r="DZ94" s="571"/>
      <c r="EA94" s="572"/>
      <c r="EB94" s="573"/>
      <c r="EC94" s="573"/>
      <c r="ED94" s="570"/>
      <c r="EE94" s="570"/>
      <c r="EF94" s="570"/>
      <c r="EG94" s="570"/>
      <c r="EH94" s="570"/>
      <c r="EI94" s="570"/>
      <c r="EJ94" s="571"/>
      <c r="EK94" s="572"/>
      <c r="EL94" s="573"/>
      <c r="EM94" s="573"/>
      <c r="EN94" s="570"/>
      <c r="EO94" s="570"/>
      <c r="EP94" s="570"/>
      <c r="EQ94" s="570"/>
      <c r="ER94" s="570"/>
      <c r="ES94" s="570"/>
      <c r="ET94" s="571"/>
      <c r="EU94" s="572"/>
      <c r="EV94" s="573"/>
      <c r="EW94" s="573"/>
      <c r="EX94" s="570"/>
      <c r="EY94" s="570"/>
      <c r="EZ94" s="570"/>
      <c r="FA94" s="570"/>
      <c r="FB94" s="570"/>
      <c r="FC94" s="570"/>
      <c r="FD94" s="571"/>
      <c r="FE94" s="572"/>
      <c r="FF94" s="573"/>
      <c r="FG94" s="573"/>
      <c r="FH94" s="570"/>
      <c r="FI94" s="570"/>
      <c r="FJ94" s="570"/>
      <c r="FK94" s="570"/>
      <c r="FL94" s="570"/>
      <c r="FM94" s="570"/>
      <c r="FN94" s="571"/>
      <c r="FO94" s="572"/>
      <c r="FP94" s="573"/>
      <c r="FQ94" s="573"/>
      <c r="FR94" s="570"/>
      <c r="FS94" s="570"/>
      <c r="FT94" s="570"/>
      <c r="FU94" s="570"/>
      <c r="FV94" s="570"/>
      <c r="FW94" s="570"/>
      <c r="FX94" s="571"/>
      <c r="FY94" s="572"/>
      <c r="FZ94" s="573"/>
      <c r="GA94" s="573"/>
      <c r="GB94" s="570"/>
      <c r="GC94" s="570"/>
      <c r="GD94" s="570"/>
      <c r="GE94" s="570"/>
      <c r="GF94" s="570"/>
      <c r="GG94" s="570"/>
      <c r="GH94" s="571"/>
      <c r="GI94" s="572"/>
      <c r="GJ94" s="573"/>
      <c r="GK94" s="573"/>
      <c r="GL94" s="570"/>
      <c r="GM94" s="570"/>
      <c r="GN94" s="570"/>
      <c r="GO94" s="570"/>
      <c r="GP94" s="570"/>
      <c r="GQ94" s="570"/>
      <c r="GR94" s="571"/>
      <c r="GS94" s="572"/>
      <c r="GT94" s="573"/>
      <c r="GU94" s="573"/>
      <c r="GV94" s="570"/>
      <c r="GW94" s="570"/>
      <c r="GX94" s="570"/>
      <c r="GY94" s="570"/>
      <c r="GZ94" s="570"/>
      <c r="HA94" s="570"/>
      <c r="HB94" s="571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98"/>
        <v>0</v>
      </c>
      <c r="HN94" s="83">
        <f t="shared" si="110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111"/>
        <v>#REF!</v>
      </c>
      <c r="HQ94" s="84"/>
      <c r="HR94" s="85">
        <f t="shared" si="99"/>
        <v>0</v>
      </c>
      <c r="HS94" s="85">
        <f t="shared" si="100"/>
        <v>0</v>
      </c>
      <c r="HT94" s="85">
        <f t="shared" si="101"/>
        <v>0</v>
      </c>
      <c r="HU94" s="85">
        <f t="shared" si="102"/>
        <v>0</v>
      </c>
      <c r="HV94" s="85">
        <f t="shared" si="103"/>
        <v>0</v>
      </c>
      <c r="HW94" s="85">
        <f t="shared" si="104"/>
        <v>0</v>
      </c>
      <c r="HX94" s="85">
        <f t="shared" si="105"/>
        <v>0</v>
      </c>
      <c r="HY94" s="85">
        <f t="shared" si="106"/>
        <v>0</v>
      </c>
      <c r="HZ94" s="85">
        <f t="shared" si="107"/>
        <v>0</v>
      </c>
      <c r="IA94" s="85">
        <f t="shared" si="108"/>
        <v>0</v>
      </c>
      <c r="IK94" s="98" t="e">
        <f t="shared" si="109"/>
        <v>#REF!</v>
      </c>
    </row>
    <row r="95" spans="1:245" s="32" customFormat="1" ht="21.95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0" t="s">
        <v>77</v>
      </c>
      <c r="K95" s="574"/>
      <c r="L95" s="575"/>
      <c r="M95" s="575"/>
      <c r="N95" s="575"/>
      <c r="O95" s="575"/>
      <c r="P95" s="575"/>
      <c r="Q95" s="575"/>
      <c r="R95" s="575"/>
      <c r="S95" s="575"/>
      <c r="T95" s="576"/>
      <c r="U95" s="574"/>
      <c r="V95" s="575"/>
      <c r="W95" s="575"/>
      <c r="X95" s="577"/>
      <c r="Y95" s="577"/>
      <c r="Z95" s="577"/>
      <c r="AA95" s="577"/>
      <c r="AB95" s="577"/>
      <c r="AC95" s="577"/>
      <c r="AD95" s="576"/>
      <c r="AE95" s="574"/>
      <c r="AF95" s="575"/>
      <c r="AG95" s="575"/>
      <c r="AH95" s="577"/>
      <c r="AI95" s="577"/>
      <c r="AJ95" s="577"/>
      <c r="AK95" s="577"/>
      <c r="AL95" s="577"/>
      <c r="AM95" s="577"/>
      <c r="AN95" s="576"/>
      <c r="AO95" s="574"/>
      <c r="AP95" s="575"/>
      <c r="AQ95" s="575"/>
      <c r="AR95" s="577"/>
      <c r="AS95" s="577"/>
      <c r="AT95" s="577"/>
      <c r="AU95" s="577"/>
      <c r="AV95" s="577"/>
      <c r="AW95" s="577"/>
      <c r="AX95" s="576"/>
      <c r="AY95" s="574"/>
      <c r="AZ95" s="575"/>
      <c r="BA95" s="575"/>
      <c r="BB95" s="577"/>
      <c r="BC95" s="577"/>
      <c r="BD95" s="577"/>
      <c r="BE95" s="577"/>
      <c r="BF95" s="577"/>
      <c r="BG95" s="577"/>
      <c r="BH95" s="576"/>
      <c r="BI95" s="574"/>
      <c r="BJ95" s="575"/>
      <c r="BK95" s="575"/>
      <c r="BL95" s="577"/>
      <c r="BM95" s="577"/>
      <c r="BN95" s="577"/>
      <c r="BO95" s="577"/>
      <c r="BP95" s="577"/>
      <c r="BQ95" s="577"/>
      <c r="BR95" s="576"/>
      <c r="BS95" s="574"/>
      <c r="BT95" s="575"/>
      <c r="BU95" s="575"/>
      <c r="BV95" s="577"/>
      <c r="BW95" s="577"/>
      <c r="BX95" s="577"/>
      <c r="BY95" s="577"/>
      <c r="BZ95" s="577"/>
      <c r="CA95" s="577"/>
      <c r="CB95" s="576"/>
      <c r="CC95" s="574"/>
      <c r="CD95" s="575"/>
      <c r="CE95" s="575"/>
      <c r="CF95" s="577"/>
      <c r="CG95" s="577"/>
      <c r="CH95" s="577"/>
      <c r="CI95" s="577"/>
      <c r="CJ95" s="577"/>
      <c r="CK95" s="577"/>
      <c r="CL95" s="576"/>
      <c r="CM95" s="574"/>
      <c r="CN95" s="575"/>
      <c r="CO95" s="575"/>
      <c r="CP95" s="577"/>
      <c r="CQ95" s="577"/>
      <c r="CR95" s="577"/>
      <c r="CS95" s="577"/>
      <c r="CT95" s="577"/>
      <c r="CU95" s="577"/>
      <c r="CV95" s="576"/>
      <c r="CW95" s="574"/>
      <c r="CX95" s="575"/>
      <c r="CY95" s="575"/>
      <c r="CZ95" s="577"/>
      <c r="DA95" s="577"/>
      <c r="DB95" s="577"/>
      <c r="DC95" s="577"/>
      <c r="DD95" s="577"/>
      <c r="DE95" s="577"/>
      <c r="DF95" s="576"/>
      <c r="DG95" s="574"/>
      <c r="DH95" s="575"/>
      <c r="DI95" s="575"/>
      <c r="DJ95" s="577"/>
      <c r="DK95" s="577"/>
      <c r="DL95" s="577"/>
      <c r="DM95" s="577"/>
      <c r="DN95" s="577"/>
      <c r="DO95" s="577"/>
      <c r="DP95" s="576"/>
      <c r="DQ95" s="574"/>
      <c r="DR95" s="575"/>
      <c r="DS95" s="575"/>
      <c r="DT95" s="577"/>
      <c r="DU95" s="577"/>
      <c r="DV95" s="577"/>
      <c r="DW95" s="577"/>
      <c r="DX95" s="577"/>
      <c r="DY95" s="577"/>
      <c r="DZ95" s="576"/>
      <c r="EA95" s="574"/>
      <c r="EB95" s="575"/>
      <c r="EC95" s="575"/>
      <c r="ED95" s="577"/>
      <c r="EE95" s="577"/>
      <c r="EF95" s="577"/>
      <c r="EG95" s="577"/>
      <c r="EH95" s="577"/>
      <c r="EI95" s="577"/>
      <c r="EJ95" s="576"/>
      <c r="EK95" s="574"/>
      <c r="EL95" s="575"/>
      <c r="EM95" s="575"/>
      <c r="EN95" s="577"/>
      <c r="EO95" s="577"/>
      <c r="EP95" s="577"/>
      <c r="EQ95" s="577"/>
      <c r="ER95" s="577"/>
      <c r="ES95" s="577"/>
      <c r="ET95" s="576"/>
      <c r="EU95" s="574"/>
      <c r="EV95" s="575"/>
      <c r="EW95" s="575"/>
      <c r="EX95" s="577"/>
      <c r="EY95" s="577"/>
      <c r="EZ95" s="577"/>
      <c r="FA95" s="577"/>
      <c r="FB95" s="577"/>
      <c r="FC95" s="577"/>
      <c r="FD95" s="576"/>
      <c r="FE95" s="574"/>
      <c r="FF95" s="575"/>
      <c r="FG95" s="575"/>
      <c r="FH95" s="577"/>
      <c r="FI95" s="577"/>
      <c r="FJ95" s="577"/>
      <c r="FK95" s="577"/>
      <c r="FL95" s="577"/>
      <c r="FM95" s="577"/>
      <c r="FN95" s="576"/>
      <c r="FO95" s="574"/>
      <c r="FP95" s="575"/>
      <c r="FQ95" s="575"/>
      <c r="FR95" s="577"/>
      <c r="FS95" s="577"/>
      <c r="FT95" s="577"/>
      <c r="FU95" s="577"/>
      <c r="FV95" s="577"/>
      <c r="FW95" s="577"/>
      <c r="FX95" s="576"/>
      <c r="FY95" s="574"/>
      <c r="FZ95" s="575"/>
      <c r="GA95" s="575"/>
      <c r="GB95" s="577"/>
      <c r="GC95" s="577"/>
      <c r="GD95" s="577"/>
      <c r="GE95" s="577"/>
      <c r="GF95" s="577"/>
      <c r="GG95" s="577"/>
      <c r="GH95" s="576"/>
      <c r="GI95" s="574"/>
      <c r="GJ95" s="575"/>
      <c r="GK95" s="575"/>
      <c r="GL95" s="577"/>
      <c r="GM95" s="577"/>
      <c r="GN95" s="577"/>
      <c r="GO95" s="577"/>
      <c r="GP95" s="577"/>
      <c r="GQ95" s="577"/>
      <c r="GR95" s="576"/>
      <c r="GS95" s="574"/>
      <c r="GT95" s="575"/>
      <c r="GU95" s="575"/>
      <c r="GV95" s="577"/>
      <c r="GW95" s="577"/>
      <c r="GX95" s="577"/>
      <c r="GY95" s="577"/>
      <c r="GZ95" s="577"/>
      <c r="HA95" s="577"/>
      <c r="HB95" s="576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98"/>
        <v>0</v>
      </c>
      <c r="HN95" s="283">
        <f t="shared" si="110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3" t="e">
        <f t="shared" si="111"/>
        <v>#REF!</v>
      </c>
      <c r="HQ95" s="84"/>
      <c r="HR95" s="284">
        <f t="shared" si="99"/>
        <v>0</v>
      </c>
      <c r="HS95" s="284">
        <f t="shared" si="100"/>
        <v>0</v>
      </c>
      <c r="HT95" s="284">
        <f t="shared" si="101"/>
        <v>0</v>
      </c>
      <c r="HU95" s="284">
        <f t="shared" si="102"/>
        <v>0</v>
      </c>
      <c r="HV95" s="284">
        <f t="shared" si="103"/>
        <v>0</v>
      </c>
      <c r="HW95" s="284">
        <f t="shared" si="104"/>
        <v>0</v>
      </c>
      <c r="HX95" s="284">
        <f t="shared" si="105"/>
        <v>0</v>
      </c>
      <c r="HY95" s="284">
        <f t="shared" si="106"/>
        <v>0</v>
      </c>
      <c r="HZ95" s="284">
        <f t="shared" si="107"/>
        <v>0</v>
      </c>
      <c r="IA95" s="284">
        <f t="shared" si="108"/>
        <v>0</v>
      </c>
      <c r="IK95" s="98" t="e">
        <f t="shared" si="109"/>
        <v>#REF!</v>
      </c>
    </row>
    <row r="96" spans="1:245" s="32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1" t="s">
        <v>78</v>
      </c>
      <c r="K96" s="583"/>
      <c r="L96" s="584"/>
      <c r="M96" s="585"/>
      <c r="N96" s="537"/>
      <c r="O96" s="537"/>
      <c r="P96" s="537"/>
      <c r="Q96" s="537"/>
      <c r="R96" s="537"/>
      <c r="S96" s="537"/>
      <c r="T96" s="538"/>
      <c r="U96" s="583"/>
      <c r="V96" s="585"/>
      <c r="W96" s="585"/>
      <c r="X96" s="537"/>
      <c r="Y96" s="537"/>
      <c r="Z96" s="537"/>
      <c r="AA96" s="537"/>
      <c r="AB96" s="537"/>
      <c r="AC96" s="537"/>
      <c r="AD96" s="538"/>
      <c r="AE96" s="583"/>
      <c r="AF96" s="585"/>
      <c r="AG96" s="584"/>
      <c r="AH96" s="585"/>
      <c r="AI96" s="537"/>
      <c r="AJ96" s="537"/>
      <c r="AK96" s="537"/>
      <c r="AL96" s="537"/>
      <c r="AM96" s="537"/>
      <c r="AN96" s="538"/>
      <c r="AO96" s="583"/>
      <c r="AP96" s="585"/>
      <c r="AQ96" s="585"/>
      <c r="AR96" s="537"/>
      <c r="AS96" s="537"/>
      <c r="AT96" s="537"/>
      <c r="AU96" s="537"/>
      <c r="AV96" s="537"/>
      <c r="AW96" s="537"/>
      <c r="AX96" s="538"/>
      <c r="AY96" s="583"/>
      <c r="AZ96" s="585"/>
      <c r="BA96" s="585"/>
      <c r="BB96" s="585"/>
      <c r="BC96" s="537"/>
      <c r="BD96" s="537"/>
      <c r="BE96" s="537"/>
      <c r="BF96" s="537"/>
      <c r="BG96" s="537"/>
      <c r="BH96" s="538"/>
      <c r="BI96" s="583"/>
      <c r="BJ96" s="585"/>
      <c r="BK96" s="585"/>
      <c r="BL96" s="537"/>
      <c r="BM96" s="537"/>
      <c r="BN96" s="537"/>
      <c r="BO96" s="537"/>
      <c r="BP96" s="537"/>
      <c r="BQ96" s="537"/>
      <c r="BR96" s="538"/>
      <c r="BS96" s="583"/>
      <c r="BT96" s="585"/>
      <c r="BU96" s="585"/>
      <c r="BV96" s="537"/>
      <c r="BW96" s="537"/>
      <c r="BX96" s="537"/>
      <c r="BY96" s="537"/>
      <c r="BZ96" s="537"/>
      <c r="CA96" s="537"/>
      <c r="CB96" s="538"/>
      <c r="CC96" s="583"/>
      <c r="CD96" s="585"/>
      <c r="CE96" s="585"/>
      <c r="CF96" s="537"/>
      <c r="CG96" s="537"/>
      <c r="CH96" s="537"/>
      <c r="CI96" s="537"/>
      <c r="CJ96" s="537"/>
      <c r="CK96" s="537"/>
      <c r="CL96" s="538"/>
      <c r="CM96" s="583"/>
      <c r="CN96" s="585"/>
      <c r="CO96" s="585"/>
      <c r="CP96" s="537"/>
      <c r="CQ96" s="537"/>
      <c r="CR96" s="537"/>
      <c r="CS96" s="537"/>
      <c r="CT96" s="537"/>
      <c r="CU96" s="537"/>
      <c r="CV96" s="538"/>
      <c r="CW96" s="583"/>
      <c r="CX96" s="585"/>
      <c r="CY96" s="585"/>
      <c r="CZ96" s="537"/>
      <c r="DA96" s="537"/>
      <c r="DB96" s="537"/>
      <c r="DC96" s="537"/>
      <c r="DD96" s="537"/>
      <c r="DE96" s="537"/>
      <c r="DF96" s="538"/>
      <c r="DG96" s="583"/>
      <c r="DH96" s="585"/>
      <c r="DI96" s="585"/>
      <c r="DJ96" s="537"/>
      <c r="DK96" s="537"/>
      <c r="DL96" s="537"/>
      <c r="DM96" s="537"/>
      <c r="DN96" s="537"/>
      <c r="DO96" s="537"/>
      <c r="DP96" s="538"/>
      <c r="DQ96" s="583"/>
      <c r="DR96" s="585"/>
      <c r="DS96" s="585"/>
      <c r="DT96" s="537"/>
      <c r="DU96" s="537"/>
      <c r="DV96" s="537"/>
      <c r="DW96" s="537"/>
      <c r="DX96" s="537"/>
      <c r="DY96" s="537"/>
      <c r="DZ96" s="538"/>
      <c r="EA96" s="583"/>
      <c r="EB96" s="585"/>
      <c r="EC96" s="585"/>
      <c r="ED96" s="537"/>
      <c r="EE96" s="537"/>
      <c r="EF96" s="537"/>
      <c r="EG96" s="537"/>
      <c r="EH96" s="537"/>
      <c r="EI96" s="537"/>
      <c r="EJ96" s="538"/>
      <c r="EK96" s="583"/>
      <c r="EL96" s="585"/>
      <c r="EM96" s="585"/>
      <c r="EN96" s="537"/>
      <c r="EO96" s="537"/>
      <c r="EP96" s="537"/>
      <c r="EQ96" s="537"/>
      <c r="ER96" s="537"/>
      <c r="ES96" s="537"/>
      <c r="ET96" s="538"/>
      <c r="EU96" s="583"/>
      <c r="EV96" s="585"/>
      <c r="EW96" s="585"/>
      <c r="EX96" s="537"/>
      <c r="EY96" s="537"/>
      <c r="EZ96" s="537"/>
      <c r="FA96" s="537"/>
      <c r="FB96" s="537"/>
      <c r="FC96" s="537"/>
      <c r="FD96" s="538"/>
      <c r="FE96" s="583"/>
      <c r="FF96" s="585"/>
      <c r="FG96" s="585"/>
      <c r="FH96" s="537"/>
      <c r="FI96" s="537"/>
      <c r="FJ96" s="537"/>
      <c r="FK96" s="537"/>
      <c r="FL96" s="537"/>
      <c r="FM96" s="537"/>
      <c r="FN96" s="538"/>
      <c r="FO96" s="583"/>
      <c r="FP96" s="585"/>
      <c r="FQ96" s="585"/>
      <c r="FR96" s="537"/>
      <c r="FS96" s="537"/>
      <c r="FT96" s="537"/>
      <c r="FU96" s="537"/>
      <c r="FV96" s="537"/>
      <c r="FW96" s="537"/>
      <c r="FX96" s="538"/>
      <c r="FY96" s="583"/>
      <c r="FZ96" s="585"/>
      <c r="GA96" s="585"/>
      <c r="GB96" s="537"/>
      <c r="GC96" s="537"/>
      <c r="GD96" s="537"/>
      <c r="GE96" s="537"/>
      <c r="GF96" s="537"/>
      <c r="GG96" s="537"/>
      <c r="GH96" s="538"/>
      <c r="GI96" s="583"/>
      <c r="GJ96" s="585"/>
      <c r="GK96" s="585"/>
      <c r="GL96" s="537"/>
      <c r="GM96" s="537"/>
      <c r="GN96" s="537"/>
      <c r="GO96" s="537"/>
      <c r="GP96" s="537"/>
      <c r="GQ96" s="537"/>
      <c r="GR96" s="538"/>
      <c r="GS96" s="583"/>
      <c r="GT96" s="585"/>
      <c r="GU96" s="585"/>
      <c r="GV96" s="537"/>
      <c r="GW96" s="537"/>
      <c r="GX96" s="537"/>
      <c r="GY96" s="537"/>
      <c r="GZ96" s="537"/>
      <c r="HA96" s="537"/>
      <c r="HB96" s="538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98"/>
        <v>0</v>
      </c>
      <c r="HN96" s="281">
        <f t="shared" si="110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1" t="e">
        <f t="shared" si="111"/>
        <v>#REF!</v>
      </c>
      <c r="HQ96" s="84"/>
      <c r="HR96" s="282">
        <f t="shared" si="99"/>
        <v>0</v>
      </c>
      <c r="HS96" s="282">
        <f t="shared" si="100"/>
        <v>0</v>
      </c>
      <c r="HT96" s="282">
        <f t="shared" si="101"/>
        <v>0</v>
      </c>
      <c r="HU96" s="282">
        <f t="shared" si="102"/>
        <v>0</v>
      </c>
      <c r="HV96" s="282">
        <f t="shared" si="103"/>
        <v>0</v>
      </c>
      <c r="HW96" s="282">
        <f t="shared" si="104"/>
        <v>0</v>
      </c>
      <c r="HX96" s="282">
        <f t="shared" si="105"/>
        <v>0</v>
      </c>
      <c r="HY96" s="282">
        <f t="shared" si="106"/>
        <v>0</v>
      </c>
      <c r="HZ96" s="282">
        <f t="shared" si="107"/>
        <v>0</v>
      </c>
      <c r="IA96" s="282">
        <f t="shared" si="108"/>
        <v>0</v>
      </c>
      <c r="IK96" s="98" t="e">
        <f t="shared" si="109"/>
        <v>#REF!</v>
      </c>
    </row>
    <row r="97" spans="1:245" s="32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586"/>
      <c r="L97" s="587"/>
      <c r="M97" s="588"/>
      <c r="N97" s="540"/>
      <c r="O97" s="540"/>
      <c r="P97" s="540"/>
      <c r="Q97" s="540"/>
      <c r="R97" s="540"/>
      <c r="S97" s="540"/>
      <c r="T97" s="541"/>
      <c r="U97" s="586"/>
      <c r="V97" s="588"/>
      <c r="W97" s="588"/>
      <c r="X97" s="540"/>
      <c r="Y97" s="540"/>
      <c r="Z97" s="540"/>
      <c r="AA97" s="540"/>
      <c r="AB97" s="540"/>
      <c r="AC97" s="540"/>
      <c r="AD97" s="541"/>
      <c r="AE97" s="586"/>
      <c r="AF97" s="588"/>
      <c r="AG97" s="587"/>
      <c r="AH97" s="588"/>
      <c r="AI97" s="540"/>
      <c r="AJ97" s="540"/>
      <c r="AK97" s="540"/>
      <c r="AL97" s="540"/>
      <c r="AM97" s="540"/>
      <c r="AN97" s="541"/>
      <c r="AO97" s="586"/>
      <c r="AP97" s="588"/>
      <c r="AQ97" s="588"/>
      <c r="AR97" s="540"/>
      <c r="AS97" s="540"/>
      <c r="AT97" s="540"/>
      <c r="AU97" s="540"/>
      <c r="AV97" s="540"/>
      <c r="AW97" s="540"/>
      <c r="AX97" s="541"/>
      <c r="AY97" s="586"/>
      <c r="AZ97" s="588"/>
      <c r="BA97" s="588"/>
      <c r="BB97" s="588"/>
      <c r="BC97" s="540"/>
      <c r="BD97" s="540"/>
      <c r="BE97" s="540"/>
      <c r="BF97" s="540"/>
      <c r="BG97" s="540"/>
      <c r="BH97" s="541"/>
      <c r="BI97" s="586"/>
      <c r="BJ97" s="588"/>
      <c r="BK97" s="588"/>
      <c r="BL97" s="540"/>
      <c r="BM97" s="540"/>
      <c r="BN97" s="540"/>
      <c r="BO97" s="540"/>
      <c r="BP97" s="540"/>
      <c r="BQ97" s="540"/>
      <c r="BR97" s="541"/>
      <c r="BS97" s="586"/>
      <c r="BT97" s="588"/>
      <c r="BU97" s="588"/>
      <c r="BV97" s="540"/>
      <c r="BW97" s="540"/>
      <c r="BX97" s="540"/>
      <c r="BY97" s="540"/>
      <c r="BZ97" s="540"/>
      <c r="CA97" s="540"/>
      <c r="CB97" s="541"/>
      <c r="CC97" s="586"/>
      <c r="CD97" s="588"/>
      <c r="CE97" s="588"/>
      <c r="CF97" s="540"/>
      <c r="CG97" s="540"/>
      <c r="CH97" s="540"/>
      <c r="CI97" s="540"/>
      <c r="CJ97" s="540"/>
      <c r="CK97" s="540"/>
      <c r="CL97" s="541"/>
      <c r="CM97" s="586"/>
      <c r="CN97" s="588"/>
      <c r="CO97" s="588"/>
      <c r="CP97" s="540"/>
      <c r="CQ97" s="540"/>
      <c r="CR97" s="540"/>
      <c r="CS97" s="540"/>
      <c r="CT97" s="540"/>
      <c r="CU97" s="540"/>
      <c r="CV97" s="541"/>
      <c r="CW97" s="586"/>
      <c r="CX97" s="588"/>
      <c r="CY97" s="588"/>
      <c r="CZ97" s="540"/>
      <c r="DA97" s="540"/>
      <c r="DB97" s="540"/>
      <c r="DC97" s="540"/>
      <c r="DD97" s="540"/>
      <c r="DE97" s="540"/>
      <c r="DF97" s="541"/>
      <c r="DG97" s="586"/>
      <c r="DH97" s="588"/>
      <c r="DI97" s="588"/>
      <c r="DJ97" s="540"/>
      <c r="DK97" s="540"/>
      <c r="DL97" s="540"/>
      <c r="DM97" s="540"/>
      <c r="DN97" s="540"/>
      <c r="DO97" s="540"/>
      <c r="DP97" s="541"/>
      <c r="DQ97" s="586"/>
      <c r="DR97" s="588"/>
      <c r="DS97" s="588"/>
      <c r="DT97" s="540"/>
      <c r="DU97" s="540"/>
      <c r="DV97" s="540"/>
      <c r="DW97" s="540"/>
      <c r="DX97" s="540"/>
      <c r="DY97" s="540"/>
      <c r="DZ97" s="541"/>
      <c r="EA97" s="586"/>
      <c r="EB97" s="588"/>
      <c r="EC97" s="588"/>
      <c r="ED97" s="540"/>
      <c r="EE97" s="540"/>
      <c r="EF97" s="540"/>
      <c r="EG97" s="540"/>
      <c r="EH97" s="540"/>
      <c r="EI97" s="540"/>
      <c r="EJ97" s="541"/>
      <c r="EK97" s="586"/>
      <c r="EL97" s="588"/>
      <c r="EM97" s="588"/>
      <c r="EN97" s="540"/>
      <c r="EO97" s="540"/>
      <c r="EP97" s="540"/>
      <c r="EQ97" s="540"/>
      <c r="ER97" s="540"/>
      <c r="ES97" s="540"/>
      <c r="ET97" s="541"/>
      <c r="EU97" s="586"/>
      <c r="EV97" s="588"/>
      <c r="EW97" s="588"/>
      <c r="EX97" s="540"/>
      <c r="EY97" s="540"/>
      <c r="EZ97" s="540"/>
      <c r="FA97" s="540"/>
      <c r="FB97" s="540"/>
      <c r="FC97" s="540"/>
      <c r="FD97" s="541"/>
      <c r="FE97" s="586"/>
      <c r="FF97" s="588"/>
      <c r="FG97" s="588"/>
      <c r="FH97" s="540"/>
      <c r="FI97" s="540"/>
      <c r="FJ97" s="540"/>
      <c r="FK97" s="540"/>
      <c r="FL97" s="540"/>
      <c r="FM97" s="540"/>
      <c r="FN97" s="541"/>
      <c r="FO97" s="586"/>
      <c r="FP97" s="588"/>
      <c r="FQ97" s="588"/>
      <c r="FR97" s="540"/>
      <c r="FS97" s="540"/>
      <c r="FT97" s="540"/>
      <c r="FU97" s="540"/>
      <c r="FV97" s="540"/>
      <c r="FW97" s="540"/>
      <c r="FX97" s="541"/>
      <c r="FY97" s="586"/>
      <c r="FZ97" s="588"/>
      <c r="GA97" s="588"/>
      <c r="GB97" s="540"/>
      <c r="GC97" s="540"/>
      <c r="GD97" s="540"/>
      <c r="GE97" s="540"/>
      <c r="GF97" s="540"/>
      <c r="GG97" s="540"/>
      <c r="GH97" s="541"/>
      <c r="GI97" s="586"/>
      <c r="GJ97" s="588"/>
      <c r="GK97" s="588"/>
      <c r="GL97" s="540"/>
      <c r="GM97" s="540"/>
      <c r="GN97" s="540"/>
      <c r="GO97" s="540"/>
      <c r="GP97" s="540"/>
      <c r="GQ97" s="540"/>
      <c r="GR97" s="541"/>
      <c r="GS97" s="586"/>
      <c r="GT97" s="588"/>
      <c r="GU97" s="588"/>
      <c r="GV97" s="540"/>
      <c r="GW97" s="540"/>
      <c r="GX97" s="540"/>
      <c r="GY97" s="540"/>
      <c r="GZ97" s="540"/>
      <c r="HA97" s="540"/>
      <c r="HB97" s="541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98"/>
        <v>0</v>
      </c>
      <c r="HN97" s="83">
        <f t="shared" si="110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111"/>
        <v>#REF!</v>
      </c>
      <c r="HQ97" s="84"/>
      <c r="HR97" s="85">
        <f t="shared" si="99"/>
        <v>0</v>
      </c>
      <c r="HS97" s="85">
        <f t="shared" si="100"/>
        <v>0</v>
      </c>
      <c r="HT97" s="85">
        <f t="shared" si="101"/>
        <v>0</v>
      </c>
      <c r="HU97" s="85">
        <f t="shared" si="102"/>
        <v>0</v>
      </c>
      <c r="HV97" s="85">
        <f t="shared" si="103"/>
        <v>0</v>
      </c>
      <c r="HW97" s="85">
        <f t="shared" si="104"/>
        <v>0</v>
      </c>
      <c r="HX97" s="85">
        <f t="shared" si="105"/>
        <v>0</v>
      </c>
      <c r="HY97" s="85">
        <f t="shared" si="106"/>
        <v>0</v>
      </c>
      <c r="HZ97" s="85">
        <f t="shared" si="107"/>
        <v>0</v>
      </c>
      <c r="IA97" s="85">
        <f t="shared" si="108"/>
        <v>0</v>
      </c>
      <c r="IK97" s="98" t="e">
        <f t="shared" si="109"/>
        <v>#REF!</v>
      </c>
    </row>
    <row r="98" spans="1:245" s="32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586"/>
      <c r="L98" s="587"/>
      <c r="M98" s="588"/>
      <c r="N98" s="540"/>
      <c r="O98" s="540"/>
      <c r="P98" s="540"/>
      <c r="Q98" s="540"/>
      <c r="R98" s="540"/>
      <c r="S98" s="540"/>
      <c r="T98" s="541"/>
      <c r="U98" s="586"/>
      <c r="V98" s="588"/>
      <c r="W98" s="588"/>
      <c r="X98" s="540"/>
      <c r="Y98" s="540"/>
      <c r="Z98" s="540"/>
      <c r="AA98" s="540"/>
      <c r="AB98" s="540"/>
      <c r="AC98" s="540"/>
      <c r="AD98" s="541"/>
      <c r="AE98" s="586"/>
      <c r="AF98" s="588"/>
      <c r="AG98" s="587"/>
      <c r="AH98" s="588"/>
      <c r="AI98" s="540"/>
      <c r="AJ98" s="540"/>
      <c r="AK98" s="540"/>
      <c r="AL98" s="540"/>
      <c r="AM98" s="540"/>
      <c r="AN98" s="541"/>
      <c r="AO98" s="586"/>
      <c r="AP98" s="588"/>
      <c r="AQ98" s="588"/>
      <c r="AR98" s="540"/>
      <c r="AS98" s="540"/>
      <c r="AT98" s="540"/>
      <c r="AU98" s="540"/>
      <c r="AV98" s="540"/>
      <c r="AW98" s="540"/>
      <c r="AX98" s="541"/>
      <c r="AY98" s="586"/>
      <c r="AZ98" s="588"/>
      <c r="BA98" s="588"/>
      <c r="BB98" s="588"/>
      <c r="BC98" s="540"/>
      <c r="BD98" s="540"/>
      <c r="BE98" s="540"/>
      <c r="BF98" s="540"/>
      <c r="BG98" s="540"/>
      <c r="BH98" s="541"/>
      <c r="BI98" s="586"/>
      <c r="BJ98" s="588"/>
      <c r="BK98" s="588"/>
      <c r="BL98" s="540"/>
      <c r="BM98" s="540"/>
      <c r="BN98" s="540"/>
      <c r="BO98" s="540"/>
      <c r="BP98" s="540"/>
      <c r="BQ98" s="540"/>
      <c r="BR98" s="541"/>
      <c r="BS98" s="586"/>
      <c r="BT98" s="588"/>
      <c r="BU98" s="588"/>
      <c r="BV98" s="540"/>
      <c r="BW98" s="540"/>
      <c r="BX98" s="540"/>
      <c r="BY98" s="540"/>
      <c r="BZ98" s="540"/>
      <c r="CA98" s="540"/>
      <c r="CB98" s="541"/>
      <c r="CC98" s="586"/>
      <c r="CD98" s="588"/>
      <c r="CE98" s="588"/>
      <c r="CF98" s="540"/>
      <c r="CG98" s="540"/>
      <c r="CH98" s="540"/>
      <c r="CI98" s="540"/>
      <c r="CJ98" s="540"/>
      <c r="CK98" s="540"/>
      <c r="CL98" s="541"/>
      <c r="CM98" s="586"/>
      <c r="CN98" s="588"/>
      <c r="CO98" s="588"/>
      <c r="CP98" s="540"/>
      <c r="CQ98" s="540"/>
      <c r="CR98" s="540"/>
      <c r="CS98" s="540"/>
      <c r="CT98" s="540"/>
      <c r="CU98" s="540"/>
      <c r="CV98" s="541"/>
      <c r="CW98" s="586"/>
      <c r="CX98" s="588"/>
      <c r="CY98" s="588"/>
      <c r="CZ98" s="540"/>
      <c r="DA98" s="540"/>
      <c r="DB98" s="540"/>
      <c r="DC98" s="540"/>
      <c r="DD98" s="540"/>
      <c r="DE98" s="540"/>
      <c r="DF98" s="541"/>
      <c r="DG98" s="586"/>
      <c r="DH98" s="588"/>
      <c r="DI98" s="588"/>
      <c r="DJ98" s="540"/>
      <c r="DK98" s="540"/>
      <c r="DL98" s="540"/>
      <c r="DM98" s="540"/>
      <c r="DN98" s="540"/>
      <c r="DO98" s="540"/>
      <c r="DP98" s="541"/>
      <c r="DQ98" s="586"/>
      <c r="DR98" s="588"/>
      <c r="DS98" s="588"/>
      <c r="DT98" s="540"/>
      <c r="DU98" s="540"/>
      <c r="DV98" s="540"/>
      <c r="DW98" s="540"/>
      <c r="DX98" s="540"/>
      <c r="DY98" s="540"/>
      <c r="DZ98" s="541"/>
      <c r="EA98" s="586"/>
      <c r="EB98" s="588"/>
      <c r="EC98" s="588"/>
      <c r="ED98" s="540"/>
      <c r="EE98" s="540"/>
      <c r="EF98" s="540"/>
      <c r="EG98" s="540"/>
      <c r="EH98" s="540"/>
      <c r="EI98" s="540"/>
      <c r="EJ98" s="541"/>
      <c r="EK98" s="586"/>
      <c r="EL98" s="588"/>
      <c r="EM98" s="588"/>
      <c r="EN98" s="540"/>
      <c r="EO98" s="540"/>
      <c r="EP98" s="540"/>
      <c r="EQ98" s="540"/>
      <c r="ER98" s="540"/>
      <c r="ES98" s="540"/>
      <c r="ET98" s="541"/>
      <c r="EU98" s="586"/>
      <c r="EV98" s="588"/>
      <c r="EW98" s="588"/>
      <c r="EX98" s="540"/>
      <c r="EY98" s="540"/>
      <c r="EZ98" s="540"/>
      <c r="FA98" s="540"/>
      <c r="FB98" s="540"/>
      <c r="FC98" s="540"/>
      <c r="FD98" s="541"/>
      <c r="FE98" s="586"/>
      <c r="FF98" s="588"/>
      <c r="FG98" s="588"/>
      <c r="FH98" s="540"/>
      <c r="FI98" s="540"/>
      <c r="FJ98" s="540"/>
      <c r="FK98" s="540"/>
      <c r="FL98" s="540"/>
      <c r="FM98" s="540"/>
      <c r="FN98" s="541"/>
      <c r="FO98" s="586"/>
      <c r="FP98" s="588"/>
      <c r="FQ98" s="588"/>
      <c r="FR98" s="540"/>
      <c r="FS98" s="540"/>
      <c r="FT98" s="540"/>
      <c r="FU98" s="540"/>
      <c r="FV98" s="540"/>
      <c r="FW98" s="540"/>
      <c r="FX98" s="541"/>
      <c r="FY98" s="586"/>
      <c r="FZ98" s="588"/>
      <c r="GA98" s="588"/>
      <c r="GB98" s="540"/>
      <c r="GC98" s="540"/>
      <c r="GD98" s="540"/>
      <c r="GE98" s="540"/>
      <c r="GF98" s="540"/>
      <c r="GG98" s="540"/>
      <c r="GH98" s="541"/>
      <c r="GI98" s="586"/>
      <c r="GJ98" s="588"/>
      <c r="GK98" s="588"/>
      <c r="GL98" s="540"/>
      <c r="GM98" s="540"/>
      <c r="GN98" s="540"/>
      <c r="GO98" s="540"/>
      <c r="GP98" s="540"/>
      <c r="GQ98" s="540"/>
      <c r="GR98" s="541"/>
      <c r="GS98" s="586"/>
      <c r="GT98" s="588"/>
      <c r="GU98" s="588"/>
      <c r="GV98" s="540"/>
      <c r="GW98" s="540"/>
      <c r="GX98" s="540"/>
      <c r="GY98" s="540"/>
      <c r="GZ98" s="540"/>
      <c r="HA98" s="540"/>
      <c r="HB98" s="541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98"/>
        <v>0</v>
      </c>
      <c r="HN98" s="83">
        <f t="shared" si="110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111"/>
        <v>#REF!</v>
      </c>
      <c r="HQ98" s="84"/>
      <c r="HR98" s="85">
        <f t="shared" si="99"/>
        <v>0</v>
      </c>
      <c r="HS98" s="85">
        <f t="shared" si="100"/>
        <v>0</v>
      </c>
      <c r="HT98" s="85">
        <f t="shared" si="101"/>
        <v>0</v>
      </c>
      <c r="HU98" s="85">
        <f t="shared" si="102"/>
        <v>0</v>
      </c>
      <c r="HV98" s="85">
        <f t="shared" si="103"/>
        <v>0</v>
      </c>
      <c r="HW98" s="85">
        <f t="shared" si="104"/>
        <v>0</v>
      </c>
      <c r="HX98" s="85">
        <f t="shared" si="105"/>
        <v>0</v>
      </c>
      <c r="HY98" s="85">
        <f t="shared" si="106"/>
        <v>0</v>
      </c>
      <c r="HZ98" s="85">
        <f t="shared" si="107"/>
        <v>0</v>
      </c>
      <c r="IA98" s="85">
        <f t="shared" si="108"/>
        <v>0</v>
      </c>
      <c r="IK98" s="98" t="e">
        <f t="shared" si="109"/>
        <v>#REF!</v>
      </c>
    </row>
    <row r="99" spans="1:245" s="32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0" t="s">
        <v>81</v>
      </c>
      <c r="K99" s="589"/>
      <c r="L99" s="590"/>
      <c r="M99" s="591"/>
      <c r="N99" s="543"/>
      <c r="O99" s="543"/>
      <c r="P99" s="543"/>
      <c r="Q99" s="543"/>
      <c r="R99" s="543"/>
      <c r="S99" s="543"/>
      <c r="T99" s="544"/>
      <c r="U99" s="589"/>
      <c r="V99" s="591"/>
      <c r="W99" s="591"/>
      <c r="X99" s="543"/>
      <c r="Y99" s="543"/>
      <c r="Z99" s="543"/>
      <c r="AA99" s="543"/>
      <c r="AB99" s="543"/>
      <c r="AC99" s="543"/>
      <c r="AD99" s="544"/>
      <c r="AE99" s="589"/>
      <c r="AF99" s="591"/>
      <c r="AG99" s="590"/>
      <c r="AH99" s="591"/>
      <c r="AI99" s="543"/>
      <c r="AJ99" s="543"/>
      <c r="AK99" s="543"/>
      <c r="AL99" s="543"/>
      <c r="AM99" s="543"/>
      <c r="AN99" s="544"/>
      <c r="AO99" s="589"/>
      <c r="AP99" s="591"/>
      <c r="AQ99" s="591"/>
      <c r="AR99" s="543"/>
      <c r="AS99" s="543"/>
      <c r="AT99" s="543"/>
      <c r="AU99" s="543"/>
      <c r="AV99" s="543"/>
      <c r="AW99" s="543"/>
      <c r="AX99" s="544"/>
      <c r="AY99" s="589"/>
      <c r="AZ99" s="591"/>
      <c r="BA99" s="591"/>
      <c r="BB99" s="591"/>
      <c r="BC99" s="543"/>
      <c r="BD99" s="543"/>
      <c r="BE99" s="543"/>
      <c r="BF99" s="543"/>
      <c r="BG99" s="543"/>
      <c r="BH99" s="544"/>
      <c r="BI99" s="589"/>
      <c r="BJ99" s="591"/>
      <c r="BK99" s="591"/>
      <c r="BL99" s="543"/>
      <c r="BM99" s="543"/>
      <c r="BN99" s="543"/>
      <c r="BO99" s="543"/>
      <c r="BP99" s="543"/>
      <c r="BQ99" s="543"/>
      <c r="BR99" s="544"/>
      <c r="BS99" s="589"/>
      <c r="BT99" s="591"/>
      <c r="BU99" s="591"/>
      <c r="BV99" s="543"/>
      <c r="BW99" s="543"/>
      <c r="BX99" s="543"/>
      <c r="BY99" s="543"/>
      <c r="BZ99" s="543"/>
      <c r="CA99" s="543"/>
      <c r="CB99" s="544"/>
      <c r="CC99" s="589"/>
      <c r="CD99" s="591"/>
      <c r="CE99" s="591"/>
      <c r="CF99" s="543"/>
      <c r="CG99" s="543"/>
      <c r="CH99" s="543"/>
      <c r="CI99" s="543"/>
      <c r="CJ99" s="543"/>
      <c r="CK99" s="543"/>
      <c r="CL99" s="544"/>
      <c r="CM99" s="589"/>
      <c r="CN99" s="591"/>
      <c r="CO99" s="591"/>
      <c r="CP99" s="543"/>
      <c r="CQ99" s="543"/>
      <c r="CR99" s="543"/>
      <c r="CS99" s="543"/>
      <c r="CT99" s="543"/>
      <c r="CU99" s="543"/>
      <c r="CV99" s="544"/>
      <c r="CW99" s="589"/>
      <c r="CX99" s="591"/>
      <c r="CY99" s="591"/>
      <c r="CZ99" s="543"/>
      <c r="DA99" s="543"/>
      <c r="DB99" s="543"/>
      <c r="DC99" s="543"/>
      <c r="DD99" s="543"/>
      <c r="DE99" s="543"/>
      <c r="DF99" s="544"/>
      <c r="DG99" s="589"/>
      <c r="DH99" s="591"/>
      <c r="DI99" s="591"/>
      <c r="DJ99" s="543"/>
      <c r="DK99" s="543"/>
      <c r="DL99" s="543"/>
      <c r="DM99" s="543"/>
      <c r="DN99" s="543"/>
      <c r="DO99" s="543"/>
      <c r="DP99" s="544"/>
      <c r="DQ99" s="589"/>
      <c r="DR99" s="591"/>
      <c r="DS99" s="591"/>
      <c r="DT99" s="543"/>
      <c r="DU99" s="543"/>
      <c r="DV99" s="543"/>
      <c r="DW99" s="543"/>
      <c r="DX99" s="543"/>
      <c r="DY99" s="543"/>
      <c r="DZ99" s="544"/>
      <c r="EA99" s="589"/>
      <c r="EB99" s="591"/>
      <c r="EC99" s="591"/>
      <c r="ED99" s="543"/>
      <c r="EE99" s="543"/>
      <c r="EF99" s="543"/>
      <c r="EG99" s="543"/>
      <c r="EH99" s="543"/>
      <c r="EI99" s="543"/>
      <c r="EJ99" s="544"/>
      <c r="EK99" s="589"/>
      <c r="EL99" s="591"/>
      <c r="EM99" s="591"/>
      <c r="EN99" s="543"/>
      <c r="EO99" s="543"/>
      <c r="EP99" s="543"/>
      <c r="EQ99" s="543"/>
      <c r="ER99" s="543"/>
      <c r="ES99" s="543"/>
      <c r="ET99" s="544"/>
      <c r="EU99" s="589"/>
      <c r="EV99" s="591"/>
      <c r="EW99" s="591"/>
      <c r="EX99" s="543"/>
      <c r="EY99" s="543"/>
      <c r="EZ99" s="543"/>
      <c r="FA99" s="543"/>
      <c r="FB99" s="543"/>
      <c r="FC99" s="543"/>
      <c r="FD99" s="544"/>
      <c r="FE99" s="589"/>
      <c r="FF99" s="591"/>
      <c r="FG99" s="591"/>
      <c r="FH99" s="543"/>
      <c r="FI99" s="543"/>
      <c r="FJ99" s="543"/>
      <c r="FK99" s="543"/>
      <c r="FL99" s="543"/>
      <c r="FM99" s="543"/>
      <c r="FN99" s="544"/>
      <c r="FO99" s="589"/>
      <c r="FP99" s="591"/>
      <c r="FQ99" s="591"/>
      <c r="FR99" s="543"/>
      <c r="FS99" s="543"/>
      <c r="FT99" s="543"/>
      <c r="FU99" s="543"/>
      <c r="FV99" s="543"/>
      <c r="FW99" s="543"/>
      <c r="FX99" s="544"/>
      <c r="FY99" s="589"/>
      <c r="FZ99" s="591"/>
      <c r="GA99" s="591"/>
      <c r="GB99" s="543"/>
      <c r="GC99" s="543"/>
      <c r="GD99" s="543"/>
      <c r="GE99" s="543"/>
      <c r="GF99" s="543"/>
      <c r="GG99" s="543"/>
      <c r="GH99" s="544"/>
      <c r="GI99" s="589"/>
      <c r="GJ99" s="591"/>
      <c r="GK99" s="591"/>
      <c r="GL99" s="543"/>
      <c r="GM99" s="543"/>
      <c r="GN99" s="543"/>
      <c r="GO99" s="543"/>
      <c r="GP99" s="543"/>
      <c r="GQ99" s="543"/>
      <c r="GR99" s="544"/>
      <c r="GS99" s="589"/>
      <c r="GT99" s="591"/>
      <c r="GU99" s="591"/>
      <c r="GV99" s="543"/>
      <c r="GW99" s="543"/>
      <c r="GX99" s="543"/>
      <c r="GY99" s="543"/>
      <c r="GZ99" s="543"/>
      <c r="HA99" s="543"/>
      <c r="HB99" s="544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98"/>
        <v>0</v>
      </c>
      <c r="HN99" s="283">
        <f t="shared" si="110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3" t="e">
        <f t="shared" si="111"/>
        <v>#REF!</v>
      </c>
      <c r="HQ99" s="84"/>
      <c r="HR99" s="284">
        <f t="shared" si="99"/>
        <v>0</v>
      </c>
      <c r="HS99" s="284">
        <f t="shared" si="100"/>
        <v>0</v>
      </c>
      <c r="HT99" s="284">
        <f t="shared" si="101"/>
        <v>0</v>
      </c>
      <c r="HU99" s="284">
        <f t="shared" si="102"/>
        <v>0</v>
      </c>
      <c r="HV99" s="284">
        <f t="shared" si="103"/>
        <v>0</v>
      </c>
      <c r="HW99" s="284">
        <f t="shared" si="104"/>
        <v>0</v>
      </c>
      <c r="HX99" s="284">
        <f t="shared" si="105"/>
        <v>0</v>
      </c>
      <c r="HY99" s="284">
        <f t="shared" si="106"/>
        <v>0</v>
      </c>
      <c r="HZ99" s="284">
        <f t="shared" si="107"/>
        <v>0</v>
      </c>
      <c r="IA99" s="284">
        <f t="shared" si="108"/>
        <v>0</v>
      </c>
      <c r="IK99" s="98" t="e">
        <f t="shared" si="109"/>
        <v>#REF!</v>
      </c>
    </row>
    <row r="100" spans="1:245" s="32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1" t="s">
        <v>92</v>
      </c>
      <c r="K100" s="500"/>
      <c r="L100" s="501"/>
      <c r="M100" s="501"/>
      <c r="N100" s="501"/>
      <c r="O100" s="501"/>
      <c r="P100" s="501"/>
      <c r="Q100" s="501"/>
      <c r="R100" s="501"/>
      <c r="S100" s="501"/>
      <c r="T100" s="502"/>
      <c r="U100" s="500"/>
      <c r="V100" s="501"/>
      <c r="W100" s="501"/>
      <c r="X100" s="501"/>
      <c r="Y100" s="501"/>
      <c r="Z100" s="501"/>
      <c r="AA100" s="501"/>
      <c r="AB100" s="501"/>
      <c r="AC100" s="501"/>
      <c r="AD100" s="502"/>
      <c r="AE100" s="500"/>
      <c r="AF100" s="501"/>
      <c r="AG100" s="501"/>
      <c r="AH100" s="501"/>
      <c r="AI100" s="501"/>
      <c r="AJ100" s="501"/>
      <c r="AK100" s="501"/>
      <c r="AL100" s="501"/>
      <c r="AM100" s="501"/>
      <c r="AN100" s="502"/>
      <c r="AO100" s="500"/>
      <c r="AP100" s="501"/>
      <c r="AQ100" s="501"/>
      <c r="AR100" s="501"/>
      <c r="AS100" s="501"/>
      <c r="AT100" s="501"/>
      <c r="AU100" s="501"/>
      <c r="AV100" s="501"/>
      <c r="AW100" s="501"/>
      <c r="AX100" s="502"/>
      <c r="AY100" s="500"/>
      <c r="AZ100" s="501"/>
      <c r="BA100" s="501"/>
      <c r="BB100" s="501"/>
      <c r="BC100" s="501"/>
      <c r="BD100" s="501"/>
      <c r="BE100" s="501"/>
      <c r="BF100" s="501"/>
      <c r="BG100" s="501"/>
      <c r="BH100" s="502"/>
      <c r="BI100" s="500"/>
      <c r="BJ100" s="501"/>
      <c r="BK100" s="501"/>
      <c r="BL100" s="501"/>
      <c r="BM100" s="501"/>
      <c r="BN100" s="501"/>
      <c r="BO100" s="501"/>
      <c r="BP100" s="501"/>
      <c r="BQ100" s="501"/>
      <c r="BR100" s="502"/>
      <c r="BS100" s="500"/>
      <c r="BT100" s="501"/>
      <c r="BU100" s="501"/>
      <c r="BV100" s="501"/>
      <c r="BW100" s="501"/>
      <c r="BX100" s="501"/>
      <c r="BY100" s="501"/>
      <c r="BZ100" s="501"/>
      <c r="CA100" s="501"/>
      <c r="CB100" s="502"/>
      <c r="CC100" s="500"/>
      <c r="CD100" s="501"/>
      <c r="CE100" s="501"/>
      <c r="CF100" s="501"/>
      <c r="CG100" s="501"/>
      <c r="CH100" s="501"/>
      <c r="CI100" s="501"/>
      <c r="CJ100" s="501"/>
      <c r="CK100" s="501"/>
      <c r="CL100" s="502"/>
      <c r="CM100" s="500"/>
      <c r="CN100" s="501"/>
      <c r="CO100" s="501"/>
      <c r="CP100" s="501"/>
      <c r="CQ100" s="501"/>
      <c r="CR100" s="501"/>
      <c r="CS100" s="501"/>
      <c r="CT100" s="501"/>
      <c r="CU100" s="501"/>
      <c r="CV100" s="502"/>
      <c r="CW100" s="500"/>
      <c r="CX100" s="501"/>
      <c r="CY100" s="501"/>
      <c r="CZ100" s="501"/>
      <c r="DA100" s="501"/>
      <c r="DB100" s="501"/>
      <c r="DC100" s="501"/>
      <c r="DD100" s="501"/>
      <c r="DE100" s="501"/>
      <c r="DF100" s="502"/>
      <c r="DG100" s="500"/>
      <c r="DH100" s="501"/>
      <c r="DI100" s="501"/>
      <c r="DJ100" s="501"/>
      <c r="DK100" s="501"/>
      <c r="DL100" s="501"/>
      <c r="DM100" s="501"/>
      <c r="DN100" s="501"/>
      <c r="DO100" s="501"/>
      <c r="DP100" s="502"/>
      <c r="DQ100" s="500"/>
      <c r="DR100" s="501"/>
      <c r="DS100" s="501"/>
      <c r="DT100" s="501"/>
      <c r="DU100" s="501"/>
      <c r="DV100" s="501"/>
      <c r="DW100" s="501"/>
      <c r="DX100" s="501"/>
      <c r="DY100" s="501"/>
      <c r="DZ100" s="502"/>
      <c r="EA100" s="500"/>
      <c r="EB100" s="501"/>
      <c r="EC100" s="501"/>
      <c r="ED100" s="501"/>
      <c r="EE100" s="501"/>
      <c r="EF100" s="501"/>
      <c r="EG100" s="501"/>
      <c r="EH100" s="501"/>
      <c r="EI100" s="501"/>
      <c r="EJ100" s="502"/>
      <c r="EK100" s="500"/>
      <c r="EL100" s="501"/>
      <c r="EM100" s="501"/>
      <c r="EN100" s="501"/>
      <c r="EO100" s="501"/>
      <c r="EP100" s="501"/>
      <c r="EQ100" s="501"/>
      <c r="ER100" s="501"/>
      <c r="ES100" s="501"/>
      <c r="ET100" s="502"/>
      <c r="EU100" s="500"/>
      <c r="EV100" s="501"/>
      <c r="EW100" s="501"/>
      <c r="EX100" s="501"/>
      <c r="EY100" s="501"/>
      <c r="EZ100" s="501"/>
      <c r="FA100" s="501"/>
      <c r="FB100" s="501"/>
      <c r="FC100" s="501"/>
      <c r="FD100" s="502"/>
      <c r="FE100" s="500"/>
      <c r="FF100" s="501"/>
      <c r="FG100" s="501"/>
      <c r="FH100" s="501"/>
      <c r="FI100" s="501"/>
      <c r="FJ100" s="501"/>
      <c r="FK100" s="501"/>
      <c r="FL100" s="501"/>
      <c r="FM100" s="501"/>
      <c r="FN100" s="502"/>
      <c r="FO100" s="500"/>
      <c r="FP100" s="501"/>
      <c r="FQ100" s="501"/>
      <c r="FR100" s="501"/>
      <c r="FS100" s="501"/>
      <c r="FT100" s="501"/>
      <c r="FU100" s="501"/>
      <c r="FV100" s="501"/>
      <c r="FW100" s="501"/>
      <c r="FX100" s="502"/>
      <c r="FY100" s="500"/>
      <c r="FZ100" s="501"/>
      <c r="GA100" s="501"/>
      <c r="GB100" s="501"/>
      <c r="GC100" s="501"/>
      <c r="GD100" s="501"/>
      <c r="GE100" s="501"/>
      <c r="GF100" s="501"/>
      <c r="GG100" s="501"/>
      <c r="GH100" s="502"/>
      <c r="GI100" s="500"/>
      <c r="GJ100" s="501"/>
      <c r="GK100" s="501"/>
      <c r="GL100" s="501"/>
      <c r="GM100" s="501"/>
      <c r="GN100" s="501"/>
      <c r="GO100" s="501"/>
      <c r="GP100" s="501"/>
      <c r="GQ100" s="501"/>
      <c r="GR100" s="502"/>
      <c r="GS100" s="500"/>
      <c r="GT100" s="501"/>
      <c r="GU100" s="501"/>
      <c r="GV100" s="501"/>
      <c r="GW100" s="501"/>
      <c r="GX100" s="501"/>
      <c r="GY100" s="501"/>
      <c r="GZ100" s="501"/>
      <c r="HA100" s="501"/>
      <c r="HB100" s="502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98"/>
        <v>0</v>
      </c>
      <c r="HN100" s="281">
        <f t="shared" si="110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1" t="e">
        <f t="shared" si="111"/>
        <v>#REF!</v>
      </c>
      <c r="HQ100" s="84"/>
      <c r="HR100" s="282">
        <f t="shared" si="99"/>
        <v>0</v>
      </c>
      <c r="HS100" s="282">
        <f t="shared" si="100"/>
        <v>0</v>
      </c>
      <c r="HT100" s="282">
        <f t="shared" si="101"/>
        <v>0</v>
      </c>
      <c r="HU100" s="282">
        <f t="shared" si="102"/>
        <v>0</v>
      </c>
      <c r="HV100" s="282">
        <f t="shared" si="103"/>
        <v>0</v>
      </c>
      <c r="HW100" s="282">
        <f t="shared" si="104"/>
        <v>0</v>
      </c>
      <c r="HX100" s="282">
        <f t="shared" si="105"/>
        <v>0</v>
      </c>
      <c r="HY100" s="282">
        <f t="shared" si="106"/>
        <v>0</v>
      </c>
      <c r="HZ100" s="282">
        <f t="shared" si="107"/>
        <v>0</v>
      </c>
      <c r="IA100" s="282">
        <f t="shared" si="108"/>
        <v>0</v>
      </c>
      <c r="IK100" s="98" t="e">
        <f t="shared" si="109"/>
        <v>#REF!</v>
      </c>
    </row>
    <row r="101" spans="1:245" s="32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03"/>
      <c r="L101" s="504"/>
      <c r="M101" s="504"/>
      <c r="N101" s="504"/>
      <c r="O101" s="504"/>
      <c r="P101" s="504"/>
      <c r="Q101" s="504"/>
      <c r="R101" s="504"/>
      <c r="S101" s="504"/>
      <c r="T101" s="505"/>
      <c r="U101" s="503"/>
      <c r="V101" s="504"/>
      <c r="W101" s="504"/>
      <c r="X101" s="504"/>
      <c r="Y101" s="504"/>
      <c r="Z101" s="504"/>
      <c r="AA101" s="504"/>
      <c r="AB101" s="504"/>
      <c r="AC101" s="504"/>
      <c r="AD101" s="505"/>
      <c r="AE101" s="503"/>
      <c r="AF101" s="504"/>
      <c r="AG101" s="504"/>
      <c r="AH101" s="504"/>
      <c r="AI101" s="504"/>
      <c r="AJ101" s="504"/>
      <c r="AK101" s="504"/>
      <c r="AL101" s="504"/>
      <c r="AM101" s="504"/>
      <c r="AN101" s="505"/>
      <c r="AO101" s="503"/>
      <c r="AP101" s="504"/>
      <c r="AQ101" s="504"/>
      <c r="AR101" s="504"/>
      <c r="AS101" s="504"/>
      <c r="AT101" s="504"/>
      <c r="AU101" s="504"/>
      <c r="AV101" s="504"/>
      <c r="AW101" s="504"/>
      <c r="AX101" s="505"/>
      <c r="AY101" s="503"/>
      <c r="AZ101" s="504"/>
      <c r="BA101" s="504"/>
      <c r="BB101" s="504"/>
      <c r="BC101" s="504"/>
      <c r="BD101" s="504"/>
      <c r="BE101" s="504"/>
      <c r="BF101" s="504"/>
      <c r="BG101" s="504"/>
      <c r="BH101" s="505"/>
      <c r="BI101" s="503"/>
      <c r="BJ101" s="504"/>
      <c r="BK101" s="504"/>
      <c r="BL101" s="504"/>
      <c r="BM101" s="504"/>
      <c r="BN101" s="504"/>
      <c r="BO101" s="504"/>
      <c r="BP101" s="504"/>
      <c r="BQ101" s="504"/>
      <c r="BR101" s="505"/>
      <c r="BS101" s="503"/>
      <c r="BT101" s="504"/>
      <c r="BU101" s="504"/>
      <c r="BV101" s="504"/>
      <c r="BW101" s="504"/>
      <c r="BX101" s="504"/>
      <c r="BY101" s="504"/>
      <c r="BZ101" s="504"/>
      <c r="CA101" s="504"/>
      <c r="CB101" s="505"/>
      <c r="CC101" s="503"/>
      <c r="CD101" s="504"/>
      <c r="CE101" s="504"/>
      <c r="CF101" s="504"/>
      <c r="CG101" s="504"/>
      <c r="CH101" s="504"/>
      <c r="CI101" s="504"/>
      <c r="CJ101" s="504"/>
      <c r="CK101" s="504"/>
      <c r="CL101" s="505"/>
      <c r="CM101" s="503"/>
      <c r="CN101" s="504"/>
      <c r="CO101" s="504"/>
      <c r="CP101" s="504"/>
      <c r="CQ101" s="504"/>
      <c r="CR101" s="504"/>
      <c r="CS101" s="504"/>
      <c r="CT101" s="504"/>
      <c r="CU101" s="504"/>
      <c r="CV101" s="505"/>
      <c r="CW101" s="503"/>
      <c r="CX101" s="504"/>
      <c r="CY101" s="504"/>
      <c r="CZ101" s="504"/>
      <c r="DA101" s="504"/>
      <c r="DB101" s="504"/>
      <c r="DC101" s="504"/>
      <c r="DD101" s="504"/>
      <c r="DE101" s="504"/>
      <c r="DF101" s="505"/>
      <c r="DG101" s="503"/>
      <c r="DH101" s="504"/>
      <c r="DI101" s="504"/>
      <c r="DJ101" s="504"/>
      <c r="DK101" s="504"/>
      <c r="DL101" s="504"/>
      <c r="DM101" s="504"/>
      <c r="DN101" s="504"/>
      <c r="DO101" s="504"/>
      <c r="DP101" s="505"/>
      <c r="DQ101" s="503"/>
      <c r="DR101" s="504"/>
      <c r="DS101" s="504"/>
      <c r="DT101" s="504"/>
      <c r="DU101" s="504"/>
      <c r="DV101" s="504"/>
      <c r="DW101" s="504"/>
      <c r="DX101" s="504"/>
      <c r="DY101" s="504"/>
      <c r="DZ101" s="505"/>
      <c r="EA101" s="503"/>
      <c r="EB101" s="504"/>
      <c r="EC101" s="504"/>
      <c r="ED101" s="504"/>
      <c r="EE101" s="504"/>
      <c r="EF101" s="504"/>
      <c r="EG101" s="504"/>
      <c r="EH101" s="504"/>
      <c r="EI101" s="504"/>
      <c r="EJ101" s="505"/>
      <c r="EK101" s="503"/>
      <c r="EL101" s="504"/>
      <c r="EM101" s="504"/>
      <c r="EN101" s="504"/>
      <c r="EO101" s="504"/>
      <c r="EP101" s="504"/>
      <c r="EQ101" s="504"/>
      <c r="ER101" s="504"/>
      <c r="ES101" s="504"/>
      <c r="ET101" s="505"/>
      <c r="EU101" s="503"/>
      <c r="EV101" s="504"/>
      <c r="EW101" s="504"/>
      <c r="EX101" s="504"/>
      <c r="EY101" s="504"/>
      <c r="EZ101" s="504"/>
      <c r="FA101" s="504"/>
      <c r="FB101" s="504"/>
      <c r="FC101" s="504"/>
      <c r="FD101" s="505"/>
      <c r="FE101" s="503"/>
      <c r="FF101" s="504"/>
      <c r="FG101" s="504"/>
      <c r="FH101" s="504"/>
      <c r="FI101" s="504"/>
      <c r="FJ101" s="504"/>
      <c r="FK101" s="504"/>
      <c r="FL101" s="504"/>
      <c r="FM101" s="504"/>
      <c r="FN101" s="505"/>
      <c r="FO101" s="503"/>
      <c r="FP101" s="504"/>
      <c r="FQ101" s="504"/>
      <c r="FR101" s="504"/>
      <c r="FS101" s="504"/>
      <c r="FT101" s="504"/>
      <c r="FU101" s="504"/>
      <c r="FV101" s="504"/>
      <c r="FW101" s="504"/>
      <c r="FX101" s="505"/>
      <c r="FY101" s="503"/>
      <c r="FZ101" s="504"/>
      <c r="GA101" s="504"/>
      <c r="GB101" s="504"/>
      <c r="GC101" s="504"/>
      <c r="GD101" s="504"/>
      <c r="GE101" s="504"/>
      <c r="GF101" s="504"/>
      <c r="GG101" s="504"/>
      <c r="GH101" s="505"/>
      <c r="GI101" s="503"/>
      <c r="GJ101" s="504"/>
      <c r="GK101" s="504"/>
      <c r="GL101" s="504"/>
      <c r="GM101" s="504"/>
      <c r="GN101" s="504"/>
      <c r="GO101" s="504"/>
      <c r="GP101" s="504"/>
      <c r="GQ101" s="504"/>
      <c r="GR101" s="505"/>
      <c r="GS101" s="503"/>
      <c r="GT101" s="504"/>
      <c r="GU101" s="504"/>
      <c r="GV101" s="504"/>
      <c r="GW101" s="504"/>
      <c r="GX101" s="504"/>
      <c r="GY101" s="504"/>
      <c r="GZ101" s="504"/>
      <c r="HA101" s="504"/>
      <c r="HB101" s="505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98"/>
        <v>0</v>
      </c>
      <c r="HN101" s="83">
        <f t="shared" si="110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111"/>
        <v>#REF!</v>
      </c>
      <c r="HQ101" s="84"/>
      <c r="HR101" s="85">
        <f t="shared" si="99"/>
        <v>0</v>
      </c>
      <c r="HS101" s="85">
        <f t="shared" si="100"/>
        <v>0</v>
      </c>
      <c r="HT101" s="85">
        <f t="shared" si="101"/>
        <v>0</v>
      </c>
      <c r="HU101" s="85">
        <f t="shared" si="102"/>
        <v>0</v>
      </c>
      <c r="HV101" s="85">
        <f t="shared" si="103"/>
        <v>0</v>
      </c>
      <c r="HW101" s="85">
        <f t="shared" si="104"/>
        <v>0</v>
      </c>
      <c r="HX101" s="85">
        <f t="shared" si="105"/>
        <v>0</v>
      </c>
      <c r="HY101" s="85">
        <f t="shared" si="106"/>
        <v>0</v>
      </c>
      <c r="HZ101" s="85">
        <f t="shared" si="107"/>
        <v>0</v>
      </c>
      <c r="IA101" s="85">
        <f t="shared" si="108"/>
        <v>0</v>
      </c>
      <c r="IK101" s="98" t="e">
        <f t="shared" si="109"/>
        <v>#REF!</v>
      </c>
    </row>
    <row r="102" spans="1:245" s="32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03"/>
      <c r="L102" s="504"/>
      <c r="M102" s="504"/>
      <c r="N102" s="504"/>
      <c r="O102" s="504"/>
      <c r="P102" s="504"/>
      <c r="Q102" s="504"/>
      <c r="R102" s="504"/>
      <c r="S102" s="504"/>
      <c r="T102" s="505"/>
      <c r="U102" s="503"/>
      <c r="V102" s="504"/>
      <c r="W102" s="504"/>
      <c r="X102" s="504"/>
      <c r="Y102" s="504"/>
      <c r="Z102" s="504"/>
      <c r="AA102" s="504"/>
      <c r="AB102" s="504"/>
      <c r="AC102" s="504"/>
      <c r="AD102" s="505"/>
      <c r="AE102" s="503"/>
      <c r="AF102" s="504"/>
      <c r="AG102" s="504"/>
      <c r="AH102" s="504"/>
      <c r="AI102" s="504"/>
      <c r="AJ102" s="504"/>
      <c r="AK102" s="504"/>
      <c r="AL102" s="504"/>
      <c r="AM102" s="504"/>
      <c r="AN102" s="505"/>
      <c r="AO102" s="503"/>
      <c r="AP102" s="504"/>
      <c r="AQ102" s="504"/>
      <c r="AR102" s="504"/>
      <c r="AS102" s="504"/>
      <c r="AT102" s="504"/>
      <c r="AU102" s="504"/>
      <c r="AV102" s="504"/>
      <c r="AW102" s="504"/>
      <c r="AX102" s="505"/>
      <c r="AY102" s="503"/>
      <c r="AZ102" s="504"/>
      <c r="BA102" s="504"/>
      <c r="BB102" s="504"/>
      <c r="BC102" s="504"/>
      <c r="BD102" s="504"/>
      <c r="BE102" s="504"/>
      <c r="BF102" s="504"/>
      <c r="BG102" s="504"/>
      <c r="BH102" s="505"/>
      <c r="BI102" s="503"/>
      <c r="BJ102" s="504"/>
      <c r="BK102" s="504"/>
      <c r="BL102" s="504"/>
      <c r="BM102" s="504"/>
      <c r="BN102" s="504"/>
      <c r="BO102" s="504"/>
      <c r="BP102" s="504"/>
      <c r="BQ102" s="504"/>
      <c r="BR102" s="505"/>
      <c r="BS102" s="503"/>
      <c r="BT102" s="504"/>
      <c r="BU102" s="504"/>
      <c r="BV102" s="504"/>
      <c r="BW102" s="504"/>
      <c r="BX102" s="504"/>
      <c r="BY102" s="504"/>
      <c r="BZ102" s="504"/>
      <c r="CA102" s="504"/>
      <c r="CB102" s="505"/>
      <c r="CC102" s="503"/>
      <c r="CD102" s="504"/>
      <c r="CE102" s="504"/>
      <c r="CF102" s="504"/>
      <c r="CG102" s="504"/>
      <c r="CH102" s="504"/>
      <c r="CI102" s="504"/>
      <c r="CJ102" s="504"/>
      <c r="CK102" s="504"/>
      <c r="CL102" s="505"/>
      <c r="CM102" s="503"/>
      <c r="CN102" s="504"/>
      <c r="CO102" s="504"/>
      <c r="CP102" s="504"/>
      <c r="CQ102" s="504"/>
      <c r="CR102" s="504"/>
      <c r="CS102" s="504"/>
      <c r="CT102" s="504"/>
      <c r="CU102" s="504"/>
      <c r="CV102" s="505"/>
      <c r="CW102" s="503"/>
      <c r="CX102" s="504"/>
      <c r="CY102" s="504"/>
      <c r="CZ102" s="504"/>
      <c r="DA102" s="504"/>
      <c r="DB102" s="504"/>
      <c r="DC102" s="504"/>
      <c r="DD102" s="504"/>
      <c r="DE102" s="504"/>
      <c r="DF102" s="505"/>
      <c r="DG102" s="503"/>
      <c r="DH102" s="504"/>
      <c r="DI102" s="504"/>
      <c r="DJ102" s="504"/>
      <c r="DK102" s="504"/>
      <c r="DL102" s="504"/>
      <c r="DM102" s="504"/>
      <c r="DN102" s="504"/>
      <c r="DO102" s="504"/>
      <c r="DP102" s="505"/>
      <c r="DQ102" s="503"/>
      <c r="DR102" s="504"/>
      <c r="DS102" s="504"/>
      <c r="DT102" s="504"/>
      <c r="DU102" s="504"/>
      <c r="DV102" s="504"/>
      <c r="DW102" s="504"/>
      <c r="DX102" s="504"/>
      <c r="DY102" s="504"/>
      <c r="DZ102" s="505"/>
      <c r="EA102" s="503"/>
      <c r="EB102" s="504"/>
      <c r="EC102" s="504"/>
      <c r="ED102" s="504"/>
      <c r="EE102" s="504"/>
      <c r="EF102" s="504"/>
      <c r="EG102" s="504"/>
      <c r="EH102" s="504"/>
      <c r="EI102" s="504"/>
      <c r="EJ102" s="505"/>
      <c r="EK102" s="503"/>
      <c r="EL102" s="504"/>
      <c r="EM102" s="504"/>
      <c r="EN102" s="504"/>
      <c r="EO102" s="504"/>
      <c r="EP102" s="504"/>
      <c r="EQ102" s="504"/>
      <c r="ER102" s="504"/>
      <c r="ES102" s="504"/>
      <c r="ET102" s="505"/>
      <c r="EU102" s="503"/>
      <c r="EV102" s="504"/>
      <c r="EW102" s="504"/>
      <c r="EX102" s="504"/>
      <c r="EY102" s="504"/>
      <c r="EZ102" s="504"/>
      <c r="FA102" s="504"/>
      <c r="FB102" s="504"/>
      <c r="FC102" s="504"/>
      <c r="FD102" s="505"/>
      <c r="FE102" s="503"/>
      <c r="FF102" s="504"/>
      <c r="FG102" s="504"/>
      <c r="FH102" s="504"/>
      <c r="FI102" s="504"/>
      <c r="FJ102" s="504"/>
      <c r="FK102" s="504"/>
      <c r="FL102" s="504"/>
      <c r="FM102" s="504"/>
      <c r="FN102" s="505"/>
      <c r="FO102" s="503"/>
      <c r="FP102" s="504"/>
      <c r="FQ102" s="504"/>
      <c r="FR102" s="504"/>
      <c r="FS102" s="504"/>
      <c r="FT102" s="504"/>
      <c r="FU102" s="504"/>
      <c r="FV102" s="504"/>
      <c r="FW102" s="504"/>
      <c r="FX102" s="505"/>
      <c r="FY102" s="503"/>
      <c r="FZ102" s="504"/>
      <c r="GA102" s="504"/>
      <c r="GB102" s="504"/>
      <c r="GC102" s="504"/>
      <c r="GD102" s="504"/>
      <c r="GE102" s="504"/>
      <c r="GF102" s="504"/>
      <c r="GG102" s="504"/>
      <c r="GH102" s="505"/>
      <c r="GI102" s="503"/>
      <c r="GJ102" s="504"/>
      <c r="GK102" s="504"/>
      <c r="GL102" s="504"/>
      <c r="GM102" s="504"/>
      <c r="GN102" s="504"/>
      <c r="GO102" s="504"/>
      <c r="GP102" s="504"/>
      <c r="GQ102" s="504"/>
      <c r="GR102" s="505"/>
      <c r="GS102" s="503"/>
      <c r="GT102" s="504"/>
      <c r="GU102" s="504"/>
      <c r="GV102" s="504"/>
      <c r="GW102" s="504"/>
      <c r="GX102" s="504"/>
      <c r="GY102" s="504"/>
      <c r="GZ102" s="504"/>
      <c r="HA102" s="504"/>
      <c r="HB102" s="505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98"/>
        <v>0</v>
      </c>
      <c r="HN102" s="83">
        <f t="shared" si="110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111"/>
        <v>#REF!</v>
      </c>
      <c r="HQ102" s="84"/>
      <c r="HR102" s="85">
        <f t="shared" si="99"/>
        <v>0</v>
      </c>
      <c r="HS102" s="85">
        <f t="shared" si="100"/>
        <v>0</v>
      </c>
      <c r="HT102" s="85">
        <f t="shared" si="101"/>
        <v>0</v>
      </c>
      <c r="HU102" s="85">
        <f t="shared" si="102"/>
        <v>0</v>
      </c>
      <c r="HV102" s="85">
        <f t="shared" si="103"/>
        <v>0</v>
      </c>
      <c r="HW102" s="85">
        <f t="shared" si="104"/>
        <v>0</v>
      </c>
      <c r="HX102" s="85">
        <f t="shared" si="105"/>
        <v>0</v>
      </c>
      <c r="HY102" s="85">
        <f t="shared" si="106"/>
        <v>0</v>
      </c>
      <c r="HZ102" s="85">
        <f t="shared" si="107"/>
        <v>0</v>
      </c>
      <c r="IA102" s="85">
        <f t="shared" si="108"/>
        <v>0</v>
      </c>
      <c r="IK102" s="98" t="e">
        <f t="shared" si="109"/>
        <v>#REF!</v>
      </c>
    </row>
    <row r="103" spans="1:245" s="32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0" t="s">
        <v>95</v>
      </c>
      <c r="K103" s="506"/>
      <c r="L103" s="507"/>
      <c r="M103" s="507"/>
      <c r="N103" s="507"/>
      <c r="O103" s="507"/>
      <c r="P103" s="507"/>
      <c r="Q103" s="507"/>
      <c r="R103" s="507"/>
      <c r="S103" s="507"/>
      <c r="T103" s="508"/>
      <c r="U103" s="506"/>
      <c r="V103" s="507"/>
      <c r="W103" s="507"/>
      <c r="X103" s="507"/>
      <c r="Y103" s="507"/>
      <c r="Z103" s="507"/>
      <c r="AA103" s="507"/>
      <c r="AB103" s="507"/>
      <c r="AC103" s="507"/>
      <c r="AD103" s="508"/>
      <c r="AE103" s="506"/>
      <c r="AF103" s="507"/>
      <c r="AG103" s="507"/>
      <c r="AH103" s="507"/>
      <c r="AI103" s="507"/>
      <c r="AJ103" s="507"/>
      <c r="AK103" s="507"/>
      <c r="AL103" s="507"/>
      <c r="AM103" s="507"/>
      <c r="AN103" s="508"/>
      <c r="AO103" s="506"/>
      <c r="AP103" s="507"/>
      <c r="AQ103" s="507"/>
      <c r="AR103" s="507"/>
      <c r="AS103" s="507"/>
      <c r="AT103" s="507"/>
      <c r="AU103" s="507"/>
      <c r="AV103" s="507"/>
      <c r="AW103" s="507"/>
      <c r="AX103" s="508"/>
      <c r="AY103" s="506"/>
      <c r="AZ103" s="507"/>
      <c r="BA103" s="507"/>
      <c r="BB103" s="507"/>
      <c r="BC103" s="507"/>
      <c r="BD103" s="507"/>
      <c r="BE103" s="507"/>
      <c r="BF103" s="507"/>
      <c r="BG103" s="507"/>
      <c r="BH103" s="508"/>
      <c r="BI103" s="506"/>
      <c r="BJ103" s="507"/>
      <c r="BK103" s="507"/>
      <c r="BL103" s="507"/>
      <c r="BM103" s="507"/>
      <c r="BN103" s="507"/>
      <c r="BO103" s="507"/>
      <c r="BP103" s="507"/>
      <c r="BQ103" s="507"/>
      <c r="BR103" s="508"/>
      <c r="BS103" s="506"/>
      <c r="BT103" s="507"/>
      <c r="BU103" s="507"/>
      <c r="BV103" s="507"/>
      <c r="BW103" s="507"/>
      <c r="BX103" s="507"/>
      <c r="BY103" s="507"/>
      <c r="BZ103" s="507"/>
      <c r="CA103" s="507"/>
      <c r="CB103" s="508"/>
      <c r="CC103" s="506"/>
      <c r="CD103" s="507"/>
      <c r="CE103" s="507"/>
      <c r="CF103" s="507"/>
      <c r="CG103" s="507"/>
      <c r="CH103" s="507"/>
      <c r="CI103" s="507"/>
      <c r="CJ103" s="507"/>
      <c r="CK103" s="507"/>
      <c r="CL103" s="508"/>
      <c r="CM103" s="506"/>
      <c r="CN103" s="507"/>
      <c r="CO103" s="507"/>
      <c r="CP103" s="507"/>
      <c r="CQ103" s="507"/>
      <c r="CR103" s="507"/>
      <c r="CS103" s="507"/>
      <c r="CT103" s="507"/>
      <c r="CU103" s="507"/>
      <c r="CV103" s="508"/>
      <c r="CW103" s="506"/>
      <c r="CX103" s="507"/>
      <c r="CY103" s="507"/>
      <c r="CZ103" s="507"/>
      <c r="DA103" s="507"/>
      <c r="DB103" s="507"/>
      <c r="DC103" s="507"/>
      <c r="DD103" s="507"/>
      <c r="DE103" s="507"/>
      <c r="DF103" s="508"/>
      <c r="DG103" s="506"/>
      <c r="DH103" s="507"/>
      <c r="DI103" s="507"/>
      <c r="DJ103" s="507"/>
      <c r="DK103" s="507"/>
      <c r="DL103" s="507"/>
      <c r="DM103" s="507"/>
      <c r="DN103" s="507"/>
      <c r="DO103" s="507"/>
      <c r="DP103" s="508"/>
      <c r="DQ103" s="506"/>
      <c r="DR103" s="507"/>
      <c r="DS103" s="507"/>
      <c r="DT103" s="507"/>
      <c r="DU103" s="507"/>
      <c r="DV103" s="507"/>
      <c r="DW103" s="507"/>
      <c r="DX103" s="507"/>
      <c r="DY103" s="507"/>
      <c r="DZ103" s="508"/>
      <c r="EA103" s="506"/>
      <c r="EB103" s="507"/>
      <c r="EC103" s="507"/>
      <c r="ED103" s="507"/>
      <c r="EE103" s="507"/>
      <c r="EF103" s="507"/>
      <c r="EG103" s="507"/>
      <c r="EH103" s="507"/>
      <c r="EI103" s="507"/>
      <c r="EJ103" s="508"/>
      <c r="EK103" s="506"/>
      <c r="EL103" s="507"/>
      <c r="EM103" s="507"/>
      <c r="EN103" s="507"/>
      <c r="EO103" s="507"/>
      <c r="EP103" s="507"/>
      <c r="EQ103" s="507"/>
      <c r="ER103" s="507"/>
      <c r="ES103" s="507"/>
      <c r="ET103" s="508"/>
      <c r="EU103" s="506"/>
      <c r="EV103" s="507"/>
      <c r="EW103" s="507"/>
      <c r="EX103" s="507"/>
      <c r="EY103" s="507"/>
      <c r="EZ103" s="507"/>
      <c r="FA103" s="507"/>
      <c r="FB103" s="507"/>
      <c r="FC103" s="507"/>
      <c r="FD103" s="508"/>
      <c r="FE103" s="506"/>
      <c r="FF103" s="507"/>
      <c r="FG103" s="507"/>
      <c r="FH103" s="507"/>
      <c r="FI103" s="507"/>
      <c r="FJ103" s="507"/>
      <c r="FK103" s="507"/>
      <c r="FL103" s="507"/>
      <c r="FM103" s="507"/>
      <c r="FN103" s="508"/>
      <c r="FO103" s="506"/>
      <c r="FP103" s="507"/>
      <c r="FQ103" s="507"/>
      <c r="FR103" s="507"/>
      <c r="FS103" s="507"/>
      <c r="FT103" s="507"/>
      <c r="FU103" s="507"/>
      <c r="FV103" s="507"/>
      <c r="FW103" s="507"/>
      <c r="FX103" s="508"/>
      <c r="FY103" s="506"/>
      <c r="FZ103" s="507"/>
      <c r="GA103" s="507"/>
      <c r="GB103" s="507"/>
      <c r="GC103" s="507"/>
      <c r="GD103" s="507"/>
      <c r="GE103" s="507"/>
      <c r="GF103" s="507"/>
      <c r="GG103" s="507"/>
      <c r="GH103" s="508"/>
      <c r="GI103" s="506"/>
      <c r="GJ103" s="507"/>
      <c r="GK103" s="507"/>
      <c r="GL103" s="507"/>
      <c r="GM103" s="507"/>
      <c r="GN103" s="507"/>
      <c r="GO103" s="507"/>
      <c r="GP103" s="507"/>
      <c r="GQ103" s="507"/>
      <c r="GR103" s="508"/>
      <c r="GS103" s="506"/>
      <c r="GT103" s="507"/>
      <c r="GU103" s="507"/>
      <c r="GV103" s="507"/>
      <c r="GW103" s="507"/>
      <c r="GX103" s="507"/>
      <c r="GY103" s="507"/>
      <c r="GZ103" s="507"/>
      <c r="HA103" s="507"/>
      <c r="HB103" s="508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98"/>
        <v>0</v>
      </c>
      <c r="HN103" s="283">
        <f t="shared" si="110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3" t="e">
        <f t="shared" si="111"/>
        <v>#REF!</v>
      </c>
      <c r="HQ103" s="84"/>
      <c r="HR103" s="284">
        <f t="shared" si="99"/>
        <v>0</v>
      </c>
      <c r="HS103" s="284">
        <f t="shared" si="100"/>
        <v>0</v>
      </c>
      <c r="HT103" s="284">
        <f t="shared" si="101"/>
        <v>0</v>
      </c>
      <c r="HU103" s="284">
        <f t="shared" si="102"/>
        <v>0</v>
      </c>
      <c r="HV103" s="284">
        <f t="shared" si="103"/>
        <v>0</v>
      </c>
      <c r="HW103" s="284">
        <f t="shared" si="104"/>
        <v>0</v>
      </c>
      <c r="HX103" s="284">
        <f t="shared" si="105"/>
        <v>0</v>
      </c>
      <c r="HY103" s="284">
        <f t="shared" si="106"/>
        <v>0</v>
      </c>
      <c r="HZ103" s="284">
        <f t="shared" si="107"/>
        <v>0</v>
      </c>
      <c r="IA103" s="284">
        <f t="shared" si="108"/>
        <v>0</v>
      </c>
      <c r="IK103" s="98" t="e">
        <f t="shared" si="109"/>
        <v>#REF!</v>
      </c>
    </row>
    <row r="104" spans="1:245" s="32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1" t="s">
        <v>97</v>
      </c>
      <c r="K104" s="509"/>
      <c r="L104" s="510"/>
      <c r="M104" s="510"/>
      <c r="N104" s="510"/>
      <c r="O104" s="510"/>
      <c r="P104" s="510"/>
      <c r="Q104" s="510"/>
      <c r="R104" s="510"/>
      <c r="S104" s="510"/>
      <c r="T104" s="511"/>
      <c r="U104" s="509"/>
      <c r="V104" s="510"/>
      <c r="W104" s="510"/>
      <c r="X104" s="510"/>
      <c r="Y104" s="510"/>
      <c r="Z104" s="510"/>
      <c r="AA104" s="510"/>
      <c r="AB104" s="510"/>
      <c r="AC104" s="510"/>
      <c r="AD104" s="511"/>
      <c r="AE104" s="509"/>
      <c r="AF104" s="510"/>
      <c r="AG104" s="510"/>
      <c r="AH104" s="510"/>
      <c r="AI104" s="510"/>
      <c r="AJ104" s="510"/>
      <c r="AK104" s="510"/>
      <c r="AL104" s="510"/>
      <c r="AM104" s="510"/>
      <c r="AN104" s="511"/>
      <c r="AO104" s="509"/>
      <c r="AP104" s="510"/>
      <c r="AQ104" s="510"/>
      <c r="AR104" s="510"/>
      <c r="AS104" s="510"/>
      <c r="AT104" s="510"/>
      <c r="AU104" s="510"/>
      <c r="AV104" s="510"/>
      <c r="AW104" s="510"/>
      <c r="AX104" s="511"/>
      <c r="AY104" s="509"/>
      <c r="AZ104" s="510"/>
      <c r="BA104" s="510"/>
      <c r="BB104" s="510"/>
      <c r="BC104" s="510"/>
      <c r="BD104" s="510"/>
      <c r="BE104" s="510"/>
      <c r="BF104" s="510"/>
      <c r="BG104" s="510"/>
      <c r="BH104" s="511"/>
      <c r="BI104" s="509"/>
      <c r="BJ104" s="510"/>
      <c r="BK104" s="510"/>
      <c r="BL104" s="510"/>
      <c r="BM104" s="510"/>
      <c r="BN104" s="510"/>
      <c r="BO104" s="510"/>
      <c r="BP104" s="510"/>
      <c r="BQ104" s="510"/>
      <c r="BR104" s="511"/>
      <c r="BS104" s="509"/>
      <c r="BT104" s="510"/>
      <c r="BU104" s="510"/>
      <c r="BV104" s="510"/>
      <c r="BW104" s="510"/>
      <c r="BX104" s="510"/>
      <c r="BY104" s="510"/>
      <c r="BZ104" s="510"/>
      <c r="CA104" s="510"/>
      <c r="CB104" s="511"/>
      <c r="CC104" s="509"/>
      <c r="CD104" s="510"/>
      <c r="CE104" s="510"/>
      <c r="CF104" s="510"/>
      <c r="CG104" s="510"/>
      <c r="CH104" s="510"/>
      <c r="CI104" s="510"/>
      <c r="CJ104" s="510"/>
      <c r="CK104" s="510"/>
      <c r="CL104" s="511"/>
      <c r="CM104" s="509"/>
      <c r="CN104" s="510"/>
      <c r="CO104" s="510"/>
      <c r="CP104" s="510"/>
      <c r="CQ104" s="510"/>
      <c r="CR104" s="510"/>
      <c r="CS104" s="510"/>
      <c r="CT104" s="510"/>
      <c r="CU104" s="510"/>
      <c r="CV104" s="511"/>
      <c r="CW104" s="509"/>
      <c r="CX104" s="510"/>
      <c r="CY104" s="510"/>
      <c r="CZ104" s="510"/>
      <c r="DA104" s="510"/>
      <c r="DB104" s="510"/>
      <c r="DC104" s="510"/>
      <c r="DD104" s="510"/>
      <c r="DE104" s="510"/>
      <c r="DF104" s="511"/>
      <c r="DG104" s="509"/>
      <c r="DH104" s="510"/>
      <c r="DI104" s="510"/>
      <c r="DJ104" s="510"/>
      <c r="DK104" s="510"/>
      <c r="DL104" s="510"/>
      <c r="DM104" s="510"/>
      <c r="DN104" s="510"/>
      <c r="DO104" s="510"/>
      <c r="DP104" s="511"/>
      <c r="DQ104" s="509"/>
      <c r="DR104" s="510"/>
      <c r="DS104" s="510"/>
      <c r="DT104" s="510"/>
      <c r="DU104" s="510"/>
      <c r="DV104" s="510"/>
      <c r="DW104" s="510"/>
      <c r="DX104" s="510"/>
      <c r="DY104" s="510"/>
      <c r="DZ104" s="511"/>
      <c r="EA104" s="509"/>
      <c r="EB104" s="510"/>
      <c r="EC104" s="510"/>
      <c r="ED104" s="510"/>
      <c r="EE104" s="510"/>
      <c r="EF104" s="510"/>
      <c r="EG104" s="510"/>
      <c r="EH104" s="510"/>
      <c r="EI104" s="510"/>
      <c r="EJ104" s="511"/>
      <c r="EK104" s="509"/>
      <c r="EL104" s="510"/>
      <c r="EM104" s="510"/>
      <c r="EN104" s="510"/>
      <c r="EO104" s="510"/>
      <c r="EP104" s="510"/>
      <c r="EQ104" s="510"/>
      <c r="ER104" s="510"/>
      <c r="ES104" s="510"/>
      <c r="ET104" s="511"/>
      <c r="EU104" s="509"/>
      <c r="EV104" s="510"/>
      <c r="EW104" s="510"/>
      <c r="EX104" s="510"/>
      <c r="EY104" s="510"/>
      <c r="EZ104" s="510"/>
      <c r="FA104" s="510"/>
      <c r="FB104" s="510"/>
      <c r="FC104" s="510"/>
      <c r="FD104" s="511"/>
      <c r="FE104" s="509"/>
      <c r="FF104" s="510"/>
      <c r="FG104" s="510"/>
      <c r="FH104" s="510"/>
      <c r="FI104" s="510"/>
      <c r="FJ104" s="510"/>
      <c r="FK104" s="510"/>
      <c r="FL104" s="510"/>
      <c r="FM104" s="510"/>
      <c r="FN104" s="511"/>
      <c r="FO104" s="509"/>
      <c r="FP104" s="510"/>
      <c r="FQ104" s="510"/>
      <c r="FR104" s="510"/>
      <c r="FS104" s="510"/>
      <c r="FT104" s="510"/>
      <c r="FU104" s="510"/>
      <c r="FV104" s="510"/>
      <c r="FW104" s="510"/>
      <c r="FX104" s="511"/>
      <c r="FY104" s="509"/>
      <c r="FZ104" s="510"/>
      <c r="GA104" s="510"/>
      <c r="GB104" s="510"/>
      <c r="GC104" s="510"/>
      <c r="GD104" s="510"/>
      <c r="GE104" s="510"/>
      <c r="GF104" s="510"/>
      <c r="GG104" s="510"/>
      <c r="GH104" s="511"/>
      <c r="GI104" s="509"/>
      <c r="GJ104" s="510"/>
      <c r="GK104" s="510"/>
      <c r="GL104" s="510"/>
      <c r="GM104" s="510"/>
      <c r="GN104" s="510"/>
      <c r="GO104" s="510"/>
      <c r="GP104" s="510"/>
      <c r="GQ104" s="510"/>
      <c r="GR104" s="511"/>
      <c r="GS104" s="509"/>
      <c r="GT104" s="510"/>
      <c r="GU104" s="510"/>
      <c r="GV104" s="510"/>
      <c r="GW104" s="510"/>
      <c r="GX104" s="510"/>
      <c r="GY104" s="510"/>
      <c r="GZ104" s="510"/>
      <c r="HA104" s="510"/>
      <c r="HB104" s="511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98"/>
        <v>0</v>
      </c>
      <c r="HN104" s="281">
        <f t="shared" si="110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1" t="e">
        <f t="shared" si="111"/>
        <v>#REF!</v>
      </c>
      <c r="HQ104" s="84"/>
      <c r="HR104" s="282">
        <f t="shared" si="99"/>
        <v>0</v>
      </c>
      <c r="HS104" s="282">
        <f t="shared" si="100"/>
        <v>0</v>
      </c>
      <c r="HT104" s="282">
        <f t="shared" si="101"/>
        <v>0</v>
      </c>
      <c r="HU104" s="282">
        <f t="shared" si="102"/>
        <v>0</v>
      </c>
      <c r="HV104" s="282">
        <f t="shared" si="103"/>
        <v>0</v>
      </c>
      <c r="HW104" s="282">
        <f t="shared" si="104"/>
        <v>0</v>
      </c>
      <c r="HX104" s="282">
        <f t="shared" si="105"/>
        <v>0</v>
      </c>
      <c r="HY104" s="282">
        <f t="shared" si="106"/>
        <v>0</v>
      </c>
      <c r="HZ104" s="282">
        <f t="shared" si="107"/>
        <v>0</v>
      </c>
      <c r="IA104" s="282">
        <f t="shared" si="108"/>
        <v>0</v>
      </c>
      <c r="IK104" s="98" t="e">
        <f t="shared" si="109"/>
        <v>#REF!</v>
      </c>
    </row>
    <row r="105" spans="1:245" s="32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12"/>
      <c r="L105" s="513"/>
      <c r="M105" s="513"/>
      <c r="N105" s="513"/>
      <c r="O105" s="513"/>
      <c r="P105" s="513"/>
      <c r="Q105" s="513"/>
      <c r="R105" s="513"/>
      <c r="S105" s="513"/>
      <c r="T105" s="514"/>
      <c r="U105" s="512"/>
      <c r="V105" s="513"/>
      <c r="W105" s="513"/>
      <c r="X105" s="513"/>
      <c r="Y105" s="513"/>
      <c r="Z105" s="513"/>
      <c r="AA105" s="513"/>
      <c r="AB105" s="513"/>
      <c r="AC105" s="513"/>
      <c r="AD105" s="514"/>
      <c r="AE105" s="512"/>
      <c r="AF105" s="513"/>
      <c r="AG105" s="513"/>
      <c r="AH105" s="513"/>
      <c r="AI105" s="513"/>
      <c r="AJ105" s="513"/>
      <c r="AK105" s="513"/>
      <c r="AL105" s="513"/>
      <c r="AM105" s="513"/>
      <c r="AN105" s="514"/>
      <c r="AO105" s="512"/>
      <c r="AP105" s="513"/>
      <c r="AQ105" s="513"/>
      <c r="AR105" s="513"/>
      <c r="AS105" s="513"/>
      <c r="AT105" s="513"/>
      <c r="AU105" s="513"/>
      <c r="AV105" s="513"/>
      <c r="AW105" s="513"/>
      <c r="AX105" s="514"/>
      <c r="AY105" s="512"/>
      <c r="AZ105" s="513"/>
      <c r="BA105" s="513"/>
      <c r="BB105" s="513"/>
      <c r="BC105" s="513"/>
      <c r="BD105" s="513"/>
      <c r="BE105" s="513"/>
      <c r="BF105" s="513"/>
      <c r="BG105" s="513"/>
      <c r="BH105" s="514"/>
      <c r="BI105" s="512"/>
      <c r="BJ105" s="513"/>
      <c r="BK105" s="513"/>
      <c r="BL105" s="513"/>
      <c r="BM105" s="513"/>
      <c r="BN105" s="513"/>
      <c r="BO105" s="513"/>
      <c r="BP105" s="513"/>
      <c r="BQ105" s="513"/>
      <c r="BR105" s="514"/>
      <c r="BS105" s="512"/>
      <c r="BT105" s="513"/>
      <c r="BU105" s="513"/>
      <c r="BV105" s="513"/>
      <c r="BW105" s="513"/>
      <c r="BX105" s="513"/>
      <c r="BY105" s="513"/>
      <c r="BZ105" s="513"/>
      <c r="CA105" s="513"/>
      <c r="CB105" s="514"/>
      <c r="CC105" s="512"/>
      <c r="CD105" s="513"/>
      <c r="CE105" s="513"/>
      <c r="CF105" s="513"/>
      <c r="CG105" s="513"/>
      <c r="CH105" s="513"/>
      <c r="CI105" s="513"/>
      <c r="CJ105" s="513"/>
      <c r="CK105" s="513"/>
      <c r="CL105" s="514"/>
      <c r="CM105" s="512"/>
      <c r="CN105" s="513"/>
      <c r="CO105" s="513"/>
      <c r="CP105" s="513"/>
      <c r="CQ105" s="513"/>
      <c r="CR105" s="513"/>
      <c r="CS105" s="513"/>
      <c r="CT105" s="513"/>
      <c r="CU105" s="513"/>
      <c r="CV105" s="514"/>
      <c r="CW105" s="512"/>
      <c r="CX105" s="513"/>
      <c r="CY105" s="513"/>
      <c r="CZ105" s="513"/>
      <c r="DA105" s="513"/>
      <c r="DB105" s="513"/>
      <c r="DC105" s="513"/>
      <c r="DD105" s="513"/>
      <c r="DE105" s="513"/>
      <c r="DF105" s="514"/>
      <c r="DG105" s="512"/>
      <c r="DH105" s="513"/>
      <c r="DI105" s="513"/>
      <c r="DJ105" s="513"/>
      <c r="DK105" s="513"/>
      <c r="DL105" s="513"/>
      <c r="DM105" s="513"/>
      <c r="DN105" s="513"/>
      <c r="DO105" s="513"/>
      <c r="DP105" s="514"/>
      <c r="DQ105" s="512"/>
      <c r="DR105" s="513"/>
      <c r="DS105" s="513"/>
      <c r="DT105" s="513"/>
      <c r="DU105" s="513"/>
      <c r="DV105" s="513"/>
      <c r="DW105" s="513"/>
      <c r="DX105" s="513"/>
      <c r="DY105" s="513"/>
      <c r="DZ105" s="514"/>
      <c r="EA105" s="512"/>
      <c r="EB105" s="513"/>
      <c r="EC105" s="513"/>
      <c r="ED105" s="513"/>
      <c r="EE105" s="513"/>
      <c r="EF105" s="513"/>
      <c r="EG105" s="513"/>
      <c r="EH105" s="513"/>
      <c r="EI105" s="513"/>
      <c r="EJ105" s="514"/>
      <c r="EK105" s="512"/>
      <c r="EL105" s="513"/>
      <c r="EM105" s="513"/>
      <c r="EN105" s="513"/>
      <c r="EO105" s="513"/>
      <c r="EP105" s="513"/>
      <c r="EQ105" s="513"/>
      <c r="ER105" s="513"/>
      <c r="ES105" s="513"/>
      <c r="ET105" s="514"/>
      <c r="EU105" s="512"/>
      <c r="EV105" s="513"/>
      <c r="EW105" s="513"/>
      <c r="EX105" s="513"/>
      <c r="EY105" s="513"/>
      <c r="EZ105" s="513"/>
      <c r="FA105" s="513"/>
      <c r="FB105" s="513"/>
      <c r="FC105" s="513"/>
      <c r="FD105" s="514"/>
      <c r="FE105" s="512"/>
      <c r="FF105" s="513"/>
      <c r="FG105" s="513"/>
      <c r="FH105" s="513"/>
      <c r="FI105" s="513"/>
      <c r="FJ105" s="513"/>
      <c r="FK105" s="513"/>
      <c r="FL105" s="513"/>
      <c r="FM105" s="513"/>
      <c r="FN105" s="514"/>
      <c r="FO105" s="512"/>
      <c r="FP105" s="513"/>
      <c r="FQ105" s="513"/>
      <c r="FR105" s="513"/>
      <c r="FS105" s="513"/>
      <c r="FT105" s="513"/>
      <c r="FU105" s="513"/>
      <c r="FV105" s="513"/>
      <c r="FW105" s="513"/>
      <c r="FX105" s="514"/>
      <c r="FY105" s="512"/>
      <c r="FZ105" s="513"/>
      <c r="GA105" s="513"/>
      <c r="GB105" s="513"/>
      <c r="GC105" s="513"/>
      <c r="GD105" s="513"/>
      <c r="GE105" s="513"/>
      <c r="GF105" s="513"/>
      <c r="GG105" s="513"/>
      <c r="GH105" s="514"/>
      <c r="GI105" s="512"/>
      <c r="GJ105" s="513"/>
      <c r="GK105" s="513"/>
      <c r="GL105" s="513"/>
      <c r="GM105" s="513"/>
      <c r="GN105" s="513"/>
      <c r="GO105" s="513"/>
      <c r="GP105" s="513"/>
      <c r="GQ105" s="513"/>
      <c r="GR105" s="514"/>
      <c r="GS105" s="512"/>
      <c r="GT105" s="513"/>
      <c r="GU105" s="513"/>
      <c r="GV105" s="513"/>
      <c r="GW105" s="513"/>
      <c r="GX105" s="513"/>
      <c r="GY105" s="513"/>
      <c r="GZ105" s="513"/>
      <c r="HA105" s="513"/>
      <c r="HB105" s="514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98"/>
        <v>0</v>
      </c>
      <c r="HN105" s="83">
        <f t="shared" si="110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111"/>
        <v>#REF!</v>
      </c>
      <c r="HQ105" s="84"/>
      <c r="HR105" s="85">
        <f t="shared" si="99"/>
        <v>0</v>
      </c>
      <c r="HS105" s="85">
        <f t="shared" si="100"/>
        <v>0</v>
      </c>
      <c r="HT105" s="85">
        <f t="shared" si="101"/>
        <v>0</v>
      </c>
      <c r="HU105" s="85">
        <f t="shared" si="102"/>
        <v>0</v>
      </c>
      <c r="HV105" s="85">
        <f t="shared" si="103"/>
        <v>0</v>
      </c>
      <c r="HW105" s="85">
        <f t="shared" si="104"/>
        <v>0</v>
      </c>
      <c r="HX105" s="85">
        <f t="shared" si="105"/>
        <v>0</v>
      </c>
      <c r="HY105" s="85">
        <f t="shared" si="106"/>
        <v>0</v>
      </c>
      <c r="HZ105" s="85">
        <f t="shared" si="107"/>
        <v>0</v>
      </c>
      <c r="IA105" s="85">
        <f t="shared" si="108"/>
        <v>0</v>
      </c>
      <c r="IK105" s="98" t="e">
        <f t="shared" si="109"/>
        <v>#REF!</v>
      </c>
    </row>
    <row r="106" spans="1:245" s="32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12"/>
      <c r="L106" s="513"/>
      <c r="M106" s="513"/>
      <c r="N106" s="513"/>
      <c r="O106" s="513"/>
      <c r="P106" s="513"/>
      <c r="Q106" s="513"/>
      <c r="R106" s="513"/>
      <c r="S106" s="513"/>
      <c r="T106" s="514"/>
      <c r="U106" s="512"/>
      <c r="V106" s="513"/>
      <c r="W106" s="513"/>
      <c r="X106" s="513"/>
      <c r="Y106" s="513"/>
      <c r="Z106" s="513"/>
      <c r="AA106" s="513"/>
      <c r="AB106" s="513"/>
      <c r="AC106" s="513"/>
      <c r="AD106" s="514"/>
      <c r="AE106" s="512"/>
      <c r="AF106" s="513"/>
      <c r="AG106" s="513"/>
      <c r="AH106" s="513"/>
      <c r="AI106" s="513"/>
      <c r="AJ106" s="513"/>
      <c r="AK106" s="513"/>
      <c r="AL106" s="513"/>
      <c r="AM106" s="513"/>
      <c r="AN106" s="514"/>
      <c r="AO106" s="512"/>
      <c r="AP106" s="513"/>
      <c r="AQ106" s="513"/>
      <c r="AR106" s="513"/>
      <c r="AS106" s="513"/>
      <c r="AT106" s="513"/>
      <c r="AU106" s="513"/>
      <c r="AV106" s="513"/>
      <c r="AW106" s="513"/>
      <c r="AX106" s="514"/>
      <c r="AY106" s="512"/>
      <c r="AZ106" s="513"/>
      <c r="BA106" s="513"/>
      <c r="BB106" s="513"/>
      <c r="BC106" s="513"/>
      <c r="BD106" s="513"/>
      <c r="BE106" s="513"/>
      <c r="BF106" s="513"/>
      <c r="BG106" s="513"/>
      <c r="BH106" s="514"/>
      <c r="BI106" s="512"/>
      <c r="BJ106" s="513"/>
      <c r="BK106" s="513"/>
      <c r="BL106" s="513"/>
      <c r="BM106" s="513"/>
      <c r="BN106" s="513"/>
      <c r="BO106" s="513"/>
      <c r="BP106" s="513"/>
      <c r="BQ106" s="513"/>
      <c r="BR106" s="514"/>
      <c r="BS106" s="512"/>
      <c r="BT106" s="513"/>
      <c r="BU106" s="513"/>
      <c r="BV106" s="513"/>
      <c r="BW106" s="513"/>
      <c r="BX106" s="513"/>
      <c r="BY106" s="513"/>
      <c r="BZ106" s="513"/>
      <c r="CA106" s="513"/>
      <c r="CB106" s="514"/>
      <c r="CC106" s="512"/>
      <c r="CD106" s="513"/>
      <c r="CE106" s="513"/>
      <c r="CF106" s="513"/>
      <c r="CG106" s="513"/>
      <c r="CH106" s="513"/>
      <c r="CI106" s="513"/>
      <c r="CJ106" s="513"/>
      <c r="CK106" s="513"/>
      <c r="CL106" s="514"/>
      <c r="CM106" s="512"/>
      <c r="CN106" s="513"/>
      <c r="CO106" s="513"/>
      <c r="CP106" s="513"/>
      <c r="CQ106" s="513"/>
      <c r="CR106" s="513"/>
      <c r="CS106" s="513"/>
      <c r="CT106" s="513"/>
      <c r="CU106" s="513"/>
      <c r="CV106" s="514"/>
      <c r="CW106" s="512"/>
      <c r="CX106" s="513"/>
      <c r="CY106" s="513"/>
      <c r="CZ106" s="513"/>
      <c r="DA106" s="513"/>
      <c r="DB106" s="513"/>
      <c r="DC106" s="513"/>
      <c r="DD106" s="513"/>
      <c r="DE106" s="513"/>
      <c r="DF106" s="514"/>
      <c r="DG106" s="512"/>
      <c r="DH106" s="513"/>
      <c r="DI106" s="513"/>
      <c r="DJ106" s="513"/>
      <c r="DK106" s="513"/>
      <c r="DL106" s="513"/>
      <c r="DM106" s="513"/>
      <c r="DN106" s="513"/>
      <c r="DO106" s="513"/>
      <c r="DP106" s="514"/>
      <c r="DQ106" s="512"/>
      <c r="DR106" s="513"/>
      <c r="DS106" s="513"/>
      <c r="DT106" s="513"/>
      <c r="DU106" s="513"/>
      <c r="DV106" s="513"/>
      <c r="DW106" s="513"/>
      <c r="DX106" s="513"/>
      <c r="DY106" s="513"/>
      <c r="DZ106" s="514"/>
      <c r="EA106" s="512"/>
      <c r="EB106" s="513"/>
      <c r="EC106" s="513"/>
      <c r="ED106" s="513"/>
      <c r="EE106" s="513"/>
      <c r="EF106" s="513"/>
      <c r="EG106" s="513"/>
      <c r="EH106" s="513"/>
      <c r="EI106" s="513"/>
      <c r="EJ106" s="514"/>
      <c r="EK106" s="512"/>
      <c r="EL106" s="513"/>
      <c r="EM106" s="513"/>
      <c r="EN106" s="513"/>
      <c r="EO106" s="513"/>
      <c r="EP106" s="513"/>
      <c r="EQ106" s="513"/>
      <c r="ER106" s="513"/>
      <c r="ES106" s="513"/>
      <c r="ET106" s="514"/>
      <c r="EU106" s="512"/>
      <c r="EV106" s="513"/>
      <c r="EW106" s="513"/>
      <c r="EX106" s="513"/>
      <c r="EY106" s="513"/>
      <c r="EZ106" s="513"/>
      <c r="FA106" s="513"/>
      <c r="FB106" s="513"/>
      <c r="FC106" s="513"/>
      <c r="FD106" s="514"/>
      <c r="FE106" s="512"/>
      <c r="FF106" s="513"/>
      <c r="FG106" s="513"/>
      <c r="FH106" s="513"/>
      <c r="FI106" s="513"/>
      <c r="FJ106" s="513"/>
      <c r="FK106" s="513"/>
      <c r="FL106" s="513"/>
      <c r="FM106" s="513"/>
      <c r="FN106" s="514"/>
      <c r="FO106" s="512"/>
      <c r="FP106" s="513"/>
      <c r="FQ106" s="513"/>
      <c r="FR106" s="513"/>
      <c r="FS106" s="513"/>
      <c r="FT106" s="513"/>
      <c r="FU106" s="513"/>
      <c r="FV106" s="513"/>
      <c r="FW106" s="513"/>
      <c r="FX106" s="514"/>
      <c r="FY106" s="512"/>
      <c r="FZ106" s="513"/>
      <c r="GA106" s="513"/>
      <c r="GB106" s="513"/>
      <c r="GC106" s="513"/>
      <c r="GD106" s="513"/>
      <c r="GE106" s="513"/>
      <c r="GF106" s="513"/>
      <c r="GG106" s="513"/>
      <c r="GH106" s="514"/>
      <c r="GI106" s="512"/>
      <c r="GJ106" s="513"/>
      <c r="GK106" s="513"/>
      <c r="GL106" s="513"/>
      <c r="GM106" s="513"/>
      <c r="GN106" s="513"/>
      <c r="GO106" s="513"/>
      <c r="GP106" s="513"/>
      <c r="GQ106" s="513"/>
      <c r="GR106" s="514"/>
      <c r="GS106" s="512"/>
      <c r="GT106" s="513"/>
      <c r="GU106" s="513"/>
      <c r="GV106" s="513"/>
      <c r="GW106" s="513"/>
      <c r="GX106" s="513"/>
      <c r="GY106" s="513"/>
      <c r="GZ106" s="513"/>
      <c r="HA106" s="513"/>
      <c r="HB106" s="514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98"/>
        <v>0</v>
      </c>
      <c r="HN106" s="83">
        <f t="shared" si="110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111"/>
        <v>#REF!</v>
      </c>
      <c r="HQ106" s="84"/>
      <c r="HR106" s="85">
        <f t="shared" si="99"/>
        <v>0</v>
      </c>
      <c r="HS106" s="85">
        <f t="shared" si="100"/>
        <v>0</v>
      </c>
      <c r="HT106" s="85">
        <f t="shared" si="101"/>
        <v>0</v>
      </c>
      <c r="HU106" s="85">
        <f t="shared" si="102"/>
        <v>0</v>
      </c>
      <c r="HV106" s="85">
        <f t="shared" si="103"/>
        <v>0</v>
      </c>
      <c r="HW106" s="85">
        <f t="shared" si="104"/>
        <v>0</v>
      </c>
      <c r="HX106" s="85">
        <f t="shared" si="105"/>
        <v>0</v>
      </c>
      <c r="HY106" s="85">
        <f t="shared" si="106"/>
        <v>0</v>
      </c>
      <c r="HZ106" s="85">
        <f t="shared" si="107"/>
        <v>0</v>
      </c>
      <c r="IA106" s="85">
        <f t="shared" si="108"/>
        <v>0</v>
      </c>
      <c r="IK106" s="98" t="e">
        <f t="shared" si="109"/>
        <v>#REF!</v>
      </c>
    </row>
    <row r="107" spans="1:245" s="32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0" t="s">
        <v>100</v>
      </c>
      <c r="K107" s="515"/>
      <c r="L107" s="516"/>
      <c r="M107" s="516"/>
      <c r="N107" s="516"/>
      <c r="O107" s="516"/>
      <c r="P107" s="516"/>
      <c r="Q107" s="516"/>
      <c r="R107" s="516"/>
      <c r="S107" s="516"/>
      <c r="T107" s="517"/>
      <c r="U107" s="515"/>
      <c r="V107" s="516"/>
      <c r="W107" s="516"/>
      <c r="X107" s="516"/>
      <c r="Y107" s="516"/>
      <c r="Z107" s="516"/>
      <c r="AA107" s="516"/>
      <c r="AB107" s="516"/>
      <c r="AC107" s="516"/>
      <c r="AD107" s="517"/>
      <c r="AE107" s="515"/>
      <c r="AF107" s="516"/>
      <c r="AG107" s="516"/>
      <c r="AH107" s="516"/>
      <c r="AI107" s="516"/>
      <c r="AJ107" s="516"/>
      <c r="AK107" s="516"/>
      <c r="AL107" s="516"/>
      <c r="AM107" s="516"/>
      <c r="AN107" s="517"/>
      <c r="AO107" s="515"/>
      <c r="AP107" s="516"/>
      <c r="AQ107" s="516"/>
      <c r="AR107" s="516"/>
      <c r="AS107" s="516"/>
      <c r="AT107" s="516"/>
      <c r="AU107" s="516"/>
      <c r="AV107" s="516"/>
      <c r="AW107" s="516"/>
      <c r="AX107" s="517"/>
      <c r="AY107" s="515"/>
      <c r="AZ107" s="516"/>
      <c r="BA107" s="516"/>
      <c r="BB107" s="516"/>
      <c r="BC107" s="516"/>
      <c r="BD107" s="516"/>
      <c r="BE107" s="516"/>
      <c r="BF107" s="516"/>
      <c r="BG107" s="516"/>
      <c r="BH107" s="517"/>
      <c r="BI107" s="515"/>
      <c r="BJ107" s="516"/>
      <c r="BK107" s="516"/>
      <c r="BL107" s="516"/>
      <c r="BM107" s="516"/>
      <c r="BN107" s="516"/>
      <c r="BO107" s="516"/>
      <c r="BP107" s="516"/>
      <c r="BQ107" s="516"/>
      <c r="BR107" s="517"/>
      <c r="BS107" s="515"/>
      <c r="BT107" s="516"/>
      <c r="BU107" s="516"/>
      <c r="BV107" s="516"/>
      <c r="BW107" s="516"/>
      <c r="BX107" s="516"/>
      <c r="BY107" s="516"/>
      <c r="BZ107" s="516"/>
      <c r="CA107" s="516"/>
      <c r="CB107" s="517"/>
      <c r="CC107" s="515"/>
      <c r="CD107" s="516"/>
      <c r="CE107" s="516"/>
      <c r="CF107" s="516"/>
      <c r="CG107" s="516"/>
      <c r="CH107" s="516"/>
      <c r="CI107" s="516"/>
      <c r="CJ107" s="516"/>
      <c r="CK107" s="516"/>
      <c r="CL107" s="517"/>
      <c r="CM107" s="515"/>
      <c r="CN107" s="516"/>
      <c r="CO107" s="516"/>
      <c r="CP107" s="516"/>
      <c r="CQ107" s="516"/>
      <c r="CR107" s="516"/>
      <c r="CS107" s="516"/>
      <c r="CT107" s="516"/>
      <c r="CU107" s="516"/>
      <c r="CV107" s="517"/>
      <c r="CW107" s="515"/>
      <c r="CX107" s="516"/>
      <c r="CY107" s="516"/>
      <c r="CZ107" s="516"/>
      <c r="DA107" s="516"/>
      <c r="DB107" s="516"/>
      <c r="DC107" s="516"/>
      <c r="DD107" s="516"/>
      <c r="DE107" s="516"/>
      <c r="DF107" s="517"/>
      <c r="DG107" s="515"/>
      <c r="DH107" s="516"/>
      <c r="DI107" s="516"/>
      <c r="DJ107" s="516"/>
      <c r="DK107" s="516"/>
      <c r="DL107" s="516"/>
      <c r="DM107" s="516"/>
      <c r="DN107" s="516"/>
      <c r="DO107" s="516"/>
      <c r="DP107" s="517"/>
      <c r="DQ107" s="515"/>
      <c r="DR107" s="516"/>
      <c r="DS107" s="516"/>
      <c r="DT107" s="516"/>
      <c r="DU107" s="516"/>
      <c r="DV107" s="516"/>
      <c r="DW107" s="516"/>
      <c r="DX107" s="516"/>
      <c r="DY107" s="516"/>
      <c r="DZ107" s="517"/>
      <c r="EA107" s="515"/>
      <c r="EB107" s="516"/>
      <c r="EC107" s="516"/>
      <c r="ED107" s="516"/>
      <c r="EE107" s="516"/>
      <c r="EF107" s="516"/>
      <c r="EG107" s="516"/>
      <c r="EH107" s="516"/>
      <c r="EI107" s="516"/>
      <c r="EJ107" s="517"/>
      <c r="EK107" s="515"/>
      <c r="EL107" s="516"/>
      <c r="EM107" s="516"/>
      <c r="EN107" s="516"/>
      <c r="EO107" s="516"/>
      <c r="EP107" s="516"/>
      <c r="EQ107" s="516"/>
      <c r="ER107" s="516"/>
      <c r="ES107" s="516"/>
      <c r="ET107" s="517"/>
      <c r="EU107" s="515"/>
      <c r="EV107" s="516"/>
      <c r="EW107" s="516"/>
      <c r="EX107" s="516"/>
      <c r="EY107" s="516"/>
      <c r="EZ107" s="516"/>
      <c r="FA107" s="516"/>
      <c r="FB107" s="516"/>
      <c r="FC107" s="516"/>
      <c r="FD107" s="517"/>
      <c r="FE107" s="515"/>
      <c r="FF107" s="516"/>
      <c r="FG107" s="516"/>
      <c r="FH107" s="516"/>
      <c r="FI107" s="516"/>
      <c r="FJ107" s="516"/>
      <c r="FK107" s="516"/>
      <c r="FL107" s="516"/>
      <c r="FM107" s="516"/>
      <c r="FN107" s="517"/>
      <c r="FO107" s="515"/>
      <c r="FP107" s="516"/>
      <c r="FQ107" s="516"/>
      <c r="FR107" s="516"/>
      <c r="FS107" s="516"/>
      <c r="FT107" s="516"/>
      <c r="FU107" s="516"/>
      <c r="FV107" s="516"/>
      <c r="FW107" s="516"/>
      <c r="FX107" s="517"/>
      <c r="FY107" s="515"/>
      <c r="FZ107" s="516"/>
      <c r="GA107" s="516"/>
      <c r="GB107" s="516"/>
      <c r="GC107" s="516"/>
      <c r="GD107" s="516"/>
      <c r="GE107" s="516"/>
      <c r="GF107" s="516"/>
      <c r="GG107" s="516"/>
      <c r="GH107" s="517"/>
      <c r="GI107" s="515"/>
      <c r="GJ107" s="516"/>
      <c r="GK107" s="516"/>
      <c r="GL107" s="516"/>
      <c r="GM107" s="516"/>
      <c r="GN107" s="516"/>
      <c r="GO107" s="516"/>
      <c r="GP107" s="516"/>
      <c r="GQ107" s="516"/>
      <c r="GR107" s="517"/>
      <c r="GS107" s="515"/>
      <c r="GT107" s="516"/>
      <c r="GU107" s="516"/>
      <c r="GV107" s="516"/>
      <c r="GW107" s="516"/>
      <c r="GX107" s="516"/>
      <c r="GY107" s="516"/>
      <c r="GZ107" s="516"/>
      <c r="HA107" s="516"/>
      <c r="HB107" s="517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98"/>
        <v>0</v>
      </c>
      <c r="HN107" s="283">
        <f t="shared" si="110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3" t="e">
        <f t="shared" si="111"/>
        <v>#REF!</v>
      </c>
      <c r="HQ107" s="84"/>
      <c r="HR107" s="284">
        <f t="shared" si="99"/>
        <v>0</v>
      </c>
      <c r="HS107" s="284">
        <f t="shared" si="100"/>
        <v>0</v>
      </c>
      <c r="HT107" s="284">
        <f t="shared" si="101"/>
        <v>0</v>
      </c>
      <c r="HU107" s="284">
        <f t="shared" si="102"/>
        <v>0</v>
      </c>
      <c r="HV107" s="284">
        <f t="shared" si="103"/>
        <v>0</v>
      </c>
      <c r="HW107" s="284">
        <f t="shared" si="104"/>
        <v>0</v>
      </c>
      <c r="HX107" s="284">
        <f t="shared" si="105"/>
        <v>0</v>
      </c>
      <c r="HY107" s="284">
        <f t="shared" si="106"/>
        <v>0</v>
      </c>
      <c r="HZ107" s="284">
        <f t="shared" si="107"/>
        <v>0</v>
      </c>
      <c r="IA107" s="284">
        <f t="shared" si="108"/>
        <v>0</v>
      </c>
      <c r="IK107" s="98" t="e">
        <f t="shared" si="109"/>
        <v>#REF!</v>
      </c>
    </row>
    <row r="108" spans="1:245" s="32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19"/>
      <c r="L108" s="620"/>
      <c r="M108" s="620"/>
      <c r="N108" s="620"/>
      <c r="O108" s="620"/>
      <c r="P108" s="620"/>
      <c r="Q108" s="620"/>
      <c r="R108" s="620"/>
      <c r="S108" s="620"/>
      <c r="T108" s="621"/>
      <c r="U108" s="619"/>
      <c r="V108" s="620"/>
      <c r="W108" s="620"/>
      <c r="X108" s="620"/>
      <c r="Y108" s="620"/>
      <c r="Z108" s="620"/>
      <c r="AA108" s="620"/>
      <c r="AB108" s="620"/>
      <c r="AC108" s="620"/>
      <c r="AD108" s="621"/>
      <c r="AE108" s="619"/>
      <c r="AF108" s="620"/>
      <c r="AG108" s="620"/>
      <c r="AH108" s="620"/>
      <c r="AI108" s="620"/>
      <c r="AJ108" s="620"/>
      <c r="AK108" s="620"/>
      <c r="AL108" s="620"/>
      <c r="AM108" s="620"/>
      <c r="AN108" s="621"/>
      <c r="AO108" s="619"/>
      <c r="AP108" s="620"/>
      <c r="AQ108" s="620"/>
      <c r="AR108" s="620"/>
      <c r="AS108" s="620"/>
      <c r="AT108" s="620"/>
      <c r="AU108" s="620"/>
      <c r="AV108" s="620"/>
      <c r="AW108" s="620"/>
      <c r="AX108" s="621"/>
      <c r="AY108" s="619"/>
      <c r="AZ108" s="620"/>
      <c r="BA108" s="620"/>
      <c r="BB108" s="620"/>
      <c r="BC108" s="620"/>
      <c r="BD108" s="620"/>
      <c r="BE108" s="620"/>
      <c r="BF108" s="620"/>
      <c r="BG108" s="620"/>
      <c r="BH108" s="621"/>
      <c r="BI108" s="619"/>
      <c r="BJ108" s="620"/>
      <c r="BK108" s="620"/>
      <c r="BL108" s="620"/>
      <c r="BM108" s="620"/>
      <c r="BN108" s="620"/>
      <c r="BO108" s="620"/>
      <c r="BP108" s="620"/>
      <c r="BQ108" s="620"/>
      <c r="BR108" s="621"/>
      <c r="BS108" s="619"/>
      <c r="BT108" s="620"/>
      <c r="BU108" s="620"/>
      <c r="BV108" s="620"/>
      <c r="BW108" s="620"/>
      <c r="BX108" s="620"/>
      <c r="BY108" s="620"/>
      <c r="BZ108" s="620"/>
      <c r="CA108" s="620"/>
      <c r="CB108" s="621"/>
      <c r="CC108" s="619"/>
      <c r="CD108" s="620"/>
      <c r="CE108" s="620"/>
      <c r="CF108" s="620"/>
      <c r="CG108" s="620"/>
      <c r="CH108" s="620"/>
      <c r="CI108" s="620"/>
      <c r="CJ108" s="620"/>
      <c r="CK108" s="620"/>
      <c r="CL108" s="621"/>
      <c r="CM108" s="619"/>
      <c r="CN108" s="620"/>
      <c r="CO108" s="620"/>
      <c r="CP108" s="620"/>
      <c r="CQ108" s="620"/>
      <c r="CR108" s="620"/>
      <c r="CS108" s="620"/>
      <c r="CT108" s="620"/>
      <c r="CU108" s="620"/>
      <c r="CV108" s="621"/>
      <c r="CW108" s="619"/>
      <c r="CX108" s="620"/>
      <c r="CY108" s="620"/>
      <c r="CZ108" s="620"/>
      <c r="DA108" s="620"/>
      <c r="DB108" s="620"/>
      <c r="DC108" s="620"/>
      <c r="DD108" s="620"/>
      <c r="DE108" s="620"/>
      <c r="DF108" s="621"/>
      <c r="DG108" s="619"/>
      <c r="DH108" s="620"/>
      <c r="DI108" s="620"/>
      <c r="DJ108" s="620"/>
      <c r="DK108" s="620"/>
      <c r="DL108" s="620"/>
      <c r="DM108" s="620"/>
      <c r="DN108" s="620"/>
      <c r="DO108" s="620"/>
      <c r="DP108" s="621"/>
      <c r="DQ108" s="619"/>
      <c r="DR108" s="620"/>
      <c r="DS108" s="620"/>
      <c r="DT108" s="620"/>
      <c r="DU108" s="620"/>
      <c r="DV108" s="620"/>
      <c r="DW108" s="620"/>
      <c r="DX108" s="620"/>
      <c r="DY108" s="620"/>
      <c r="DZ108" s="621"/>
      <c r="EA108" s="619"/>
      <c r="EB108" s="620"/>
      <c r="EC108" s="620"/>
      <c r="ED108" s="620"/>
      <c r="EE108" s="620"/>
      <c r="EF108" s="620"/>
      <c r="EG108" s="620"/>
      <c r="EH108" s="620"/>
      <c r="EI108" s="620"/>
      <c r="EJ108" s="621"/>
      <c r="EK108" s="619"/>
      <c r="EL108" s="620"/>
      <c r="EM108" s="620"/>
      <c r="EN108" s="620"/>
      <c r="EO108" s="620"/>
      <c r="EP108" s="620"/>
      <c r="EQ108" s="620"/>
      <c r="ER108" s="620"/>
      <c r="ES108" s="620"/>
      <c r="ET108" s="621"/>
      <c r="EU108" s="619"/>
      <c r="EV108" s="620"/>
      <c r="EW108" s="620"/>
      <c r="EX108" s="620"/>
      <c r="EY108" s="620"/>
      <c r="EZ108" s="620"/>
      <c r="FA108" s="620"/>
      <c r="FB108" s="620"/>
      <c r="FC108" s="620"/>
      <c r="FD108" s="621"/>
      <c r="FE108" s="619"/>
      <c r="FF108" s="620"/>
      <c r="FG108" s="620"/>
      <c r="FH108" s="620"/>
      <c r="FI108" s="620"/>
      <c r="FJ108" s="620"/>
      <c r="FK108" s="620"/>
      <c r="FL108" s="620"/>
      <c r="FM108" s="620"/>
      <c r="FN108" s="621"/>
      <c r="FO108" s="619"/>
      <c r="FP108" s="620"/>
      <c r="FQ108" s="620"/>
      <c r="FR108" s="620"/>
      <c r="FS108" s="620"/>
      <c r="FT108" s="620"/>
      <c r="FU108" s="620"/>
      <c r="FV108" s="620"/>
      <c r="FW108" s="620"/>
      <c r="FX108" s="621"/>
      <c r="FY108" s="619"/>
      <c r="FZ108" s="620"/>
      <c r="GA108" s="620"/>
      <c r="GB108" s="620"/>
      <c r="GC108" s="620"/>
      <c r="GD108" s="620"/>
      <c r="GE108" s="620"/>
      <c r="GF108" s="620"/>
      <c r="GG108" s="620"/>
      <c r="GH108" s="621"/>
      <c r="GI108" s="619"/>
      <c r="GJ108" s="620"/>
      <c r="GK108" s="620"/>
      <c r="GL108" s="620"/>
      <c r="GM108" s="620"/>
      <c r="GN108" s="620"/>
      <c r="GO108" s="620"/>
      <c r="GP108" s="620"/>
      <c r="GQ108" s="620"/>
      <c r="GR108" s="621"/>
      <c r="GS108" s="619"/>
      <c r="GT108" s="620"/>
      <c r="GU108" s="620"/>
      <c r="GV108" s="620"/>
      <c r="GW108" s="620"/>
      <c r="GX108" s="620"/>
      <c r="GY108" s="620"/>
      <c r="GZ108" s="620"/>
      <c r="HA108" s="620"/>
      <c r="HB108" s="621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98"/>
        <v>0</v>
      </c>
      <c r="HN108" s="281">
        <f t="shared" si="110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1" t="e">
        <f t="shared" si="111"/>
        <v>#REF!</v>
      </c>
      <c r="HQ108" s="84"/>
      <c r="HR108" s="282">
        <f t="shared" si="99"/>
        <v>0</v>
      </c>
      <c r="HS108" s="282">
        <f t="shared" si="100"/>
        <v>0</v>
      </c>
      <c r="HT108" s="282">
        <f t="shared" si="101"/>
        <v>0</v>
      </c>
      <c r="HU108" s="282">
        <f t="shared" si="102"/>
        <v>0</v>
      </c>
      <c r="HV108" s="282">
        <f t="shared" si="103"/>
        <v>0</v>
      </c>
      <c r="HW108" s="282">
        <f t="shared" si="104"/>
        <v>0</v>
      </c>
      <c r="HX108" s="282">
        <f t="shared" si="105"/>
        <v>0</v>
      </c>
      <c r="HY108" s="282">
        <f t="shared" si="106"/>
        <v>0</v>
      </c>
      <c r="HZ108" s="282">
        <f t="shared" si="107"/>
        <v>0</v>
      </c>
      <c r="IA108" s="282">
        <f t="shared" si="108"/>
        <v>0</v>
      </c>
      <c r="IK108" s="98" t="e">
        <f t="shared" si="109"/>
        <v>#REF!</v>
      </c>
    </row>
    <row r="109" spans="1:245" s="32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19"/>
      <c r="L109" s="620"/>
      <c r="M109" s="620"/>
      <c r="N109" s="620"/>
      <c r="O109" s="620"/>
      <c r="P109" s="620"/>
      <c r="Q109" s="620"/>
      <c r="R109" s="620"/>
      <c r="S109" s="620"/>
      <c r="T109" s="621"/>
      <c r="U109" s="619"/>
      <c r="V109" s="620"/>
      <c r="W109" s="620"/>
      <c r="X109" s="620"/>
      <c r="Y109" s="620"/>
      <c r="Z109" s="620"/>
      <c r="AA109" s="620"/>
      <c r="AB109" s="620"/>
      <c r="AC109" s="620"/>
      <c r="AD109" s="621"/>
      <c r="AE109" s="619"/>
      <c r="AF109" s="620"/>
      <c r="AG109" s="620"/>
      <c r="AH109" s="620"/>
      <c r="AI109" s="620"/>
      <c r="AJ109" s="620"/>
      <c r="AK109" s="620"/>
      <c r="AL109" s="620"/>
      <c r="AM109" s="620"/>
      <c r="AN109" s="621"/>
      <c r="AO109" s="619"/>
      <c r="AP109" s="620"/>
      <c r="AQ109" s="620"/>
      <c r="AR109" s="620"/>
      <c r="AS109" s="620"/>
      <c r="AT109" s="620"/>
      <c r="AU109" s="620"/>
      <c r="AV109" s="620"/>
      <c r="AW109" s="620"/>
      <c r="AX109" s="621"/>
      <c r="AY109" s="619"/>
      <c r="AZ109" s="620"/>
      <c r="BA109" s="620"/>
      <c r="BB109" s="620"/>
      <c r="BC109" s="620"/>
      <c r="BD109" s="620"/>
      <c r="BE109" s="620"/>
      <c r="BF109" s="620"/>
      <c r="BG109" s="620"/>
      <c r="BH109" s="621"/>
      <c r="BI109" s="619"/>
      <c r="BJ109" s="620"/>
      <c r="BK109" s="620"/>
      <c r="BL109" s="620"/>
      <c r="BM109" s="620"/>
      <c r="BN109" s="620"/>
      <c r="BO109" s="620"/>
      <c r="BP109" s="620"/>
      <c r="BQ109" s="620"/>
      <c r="BR109" s="621"/>
      <c r="BS109" s="619"/>
      <c r="BT109" s="620"/>
      <c r="BU109" s="620"/>
      <c r="BV109" s="620"/>
      <c r="BW109" s="620"/>
      <c r="BX109" s="620"/>
      <c r="BY109" s="620"/>
      <c r="BZ109" s="620"/>
      <c r="CA109" s="620"/>
      <c r="CB109" s="621"/>
      <c r="CC109" s="619"/>
      <c r="CD109" s="620"/>
      <c r="CE109" s="620"/>
      <c r="CF109" s="620"/>
      <c r="CG109" s="620"/>
      <c r="CH109" s="620"/>
      <c r="CI109" s="620"/>
      <c r="CJ109" s="620"/>
      <c r="CK109" s="620"/>
      <c r="CL109" s="621"/>
      <c r="CM109" s="619"/>
      <c r="CN109" s="620"/>
      <c r="CO109" s="620"/>
      <c r="CP109" s="620"/>
      <c r="CQ109" s="620"/>
      <c r="CR109" s="620"/>
      <c r="CS109" s="620"/>
      <c r="CT109" s="620"/>
      <c r="CU109" s="620"/>
      <c r="CV109" s="621"/>
      <c r="CW109" s="619"/>
      <c r="CX109" s="620"/>
      <c r="CY109" s="620"/>
      <c r="CZ109" s="620"/>
      <c r="DA109" s="620"/>
      <c r="DB109" s="620"/>
      <c r="DC109" s="620"/>
      <c r="DD109" s="620"/>
      <c r="DE109" s="620"/>
      <c r="DF109" s="621"/>
      <c r="DG109" s="619"/>
      <c r="DH109" s="620"/>
      <c r="DI109" s="620"/>
      <c r="DJ109" s="620"/>
      <c r="DK109" s="620"/>
      <c r="DL109" s="620"/>
      <c r="DM109" s="620"/>
      <c r="DN109" s="620"/>
      <c r="DO109" s="620"/>
      <c r="DP109" s="621"/>
      <c r="DQ109" s="619"/>
      <c r="DR109" s="620"/>
      <c r="DS109" s="620"/>
      <c r="DT109" s="620"/>
      <c r="DU109" s="620"/>
      <c r="DV109" s="620"/>
      <c r="DW109" s="620"/>
      <c r="DX109" s="620"/>
      <c r="DY109" s="620"/>
      <c r="DZ109" s="621"/>
      <c r="EA109" s="619"/>
      <c r="EB109" s="620"/>
      <c r="EC109" s="620"/>
      <c r="ED109" s="620"/>
      <c r="EE109" s="620"/>
      <c r="EF109" s="620"/>
      <c r="EG109" s="620"/>
      <c r="EH109" s="620"/>
      <c r="EI109" s="620"/>
      <c r="EJ109" s="621"/>
      <c r="EK109" s="619"/>
      <c r="EL109" s="620"/>
      <c r="EM109" s="620"/>
      <c r="EN109" s="620"/>
      <c r="EO109" s="620"/>
      <c r="EP109" s="620"/>
      <c r="EQ109" s="620"/>
      <c r="ER109" s="620"/>
      <c r="ES109" s="620"/>
      <c r="ET109" s="621"/>
      <c r="EU109" s="619"/>
      <c r="EV109" s="620"/>
      <c r="EW109" s="620"/>
      <c r="EX109" s="620"/>
      <c r="EY109" s="620"/>
      <c r="EZ109" s="620"/>
      <c r="FA109" s="620"/>
      <c r="FB109" s="620"/>
      <c r="FC109" s="620"/>
      <c r="FD109" s="621"/>
      <c r="FE109" s="619"/>
      <c r="FF109" s="620"/>
      <c r="FG109" s="620"/>
      <c r="FH109" s="620"/>
      <c r="FI109" s="620"/>
      <c r="FJ109" s="620"/>
      <c r="FK109" s="620"/>
      <c r="FL109" s="620"/>
      <c r="FM109" s="620"/>
      <c r="FN109" s="621"/>
      <c r="FO109" s="619"/>
      <c r="FP109" s="620"/>
      <c r="FQ109" s="620"/>
      <c r="FR109" s="620"/>
      <c r="FS109" s="620"/>
      <c r="FT109" s="620"/>
      <c r="FU109" s="620"/>
      <c r="FV109" s="620"/>
      <c r="FW109" s="620"/>
      <c r="FX109" s="621"/>
      <c r="FY109" s="619"/>
      <c r="FZ109" s="620"/>
      <c r="GA109" s="620"/>
      <c r="GB109" s="620"/>
      <c r="GC109" s="620"/>
      <c r="GD109" s="620"/>
      <c r="GE109" s="620"/>
      <c r="GF109" s="620"/>
      <c r="GG109" s="620"/>
      <c r="GH109" s="621"/>
      <c r="GI109" s="619"/>
      <c r="GJ109" s="620"/>
      <c r="GK109" s="620"/>
      <c r="GL109" s="620"/>
      <c r="GM109" s="620"/>
      <c r="GN109" s="620"/>
      <c r="GO109" s="620"/>
      <c r="GP109" s="620"/>
      <c r="GQ109" s="620"/>
      <c r="GR109" s="621"/>
      <c r="GS109" s="619"/>
      <c r="GT109" s="620"/>
      <c r="GU109" s="620"/>
      <c r="GV109" s="620"/>
      <c r="GW109" s="620"/>
      <c r="GX109" s="620"/>
      <c r="GY109" s="620"/>
      <c r="GZ109" s="620"/>
      <c r="HA109" s="620"/>
      <c r="HB109" s="621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98"/>
        <v>0</v>
      </c>
      <c r="HN109" s="83">
        <f t="shared" si="110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111"/>
        <v>#REF!</v>
      </c>
      <c r="HQ109" s="84"/>
      <c r="HR109" s="85">
        <f t="shared" si="99"/>
        <v>0</v>
      </c>
      <c r="HS109" s="85">
        <f t="shared" si="100"/>
        <v>0</v>
      </c>
      <c r="HT109" s="85">
        <f t="shared" si="101"/>
        <v>0</v>
      </c>
      <c r="HU109" s="85">
        <f t="shared" si="102"/>
        <v>0</v>
      </c>
      <c r="HV109" s="85">
        <f t="shared" si="103"/>
        <v>0</v>
      </c>
      <c r="HW109" s="85">
        <f t="shared" si="104"/>
        <v>0</v>
      </c>
      <c r="HX109" s="85">
        <f t="shared" si="105"/>
        <v>0</v>
      </c>
      <c r="HY109" s="85">
        <f t="shared" si="106"/>
        <v>0</v>
      </c>
      <c r="HZ109" s="85">
        <f t="shared" si="107"/>
        <v>0</v>
      </c>
      <c r="IA109" s="85">
        <f t="shared" si="108"/>
        <v>0</v>
      </c>
      <c r="IK109" s="98" t="e">
        <f t="shared" si="109"/>
        <v>#REF!</v>
      </c>
    </row>
    <row r="110" spans="1:245" s="32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19"/>
      <c r="L110" s="620"/>
      <c r="M110" s="620"/>
      <c r="N110" s="620"/>
      <c r="O110" s="620"/>
      <c r="P110" s="620"/>
      <c r="Q110" s="620"/>
      <c r="R110" s="620"/>
      <c r="S110" s="620"/>
      <c r="T110" s="621"/>
      <c r="U110" s="619"/>
      <c r="V110" s="620"/>
      <c r="W110" s="620"/>
      <c r="X110" s="620"/>
      <c r="Y110" s="620"/>
      <c r="Z110" s="620"/>
      <c r="AA110" s="620"/>
      <c r="AB110" s="620"/>
      <c r="AC110" s="620"/>
      <c r="AD110" s="621"/>
      <c r="AE110" s="619"/>
      <c r="AF110" s="620"/>
      <c r="AG110" s="620"/>
      <c r="AH110" s="620"/>
      <c r="AI110" s="620"/>
      <c r="AJ110" s="620"/>
      <c r="AK110" s="620"/>
      <c r="AL110" s="620"/>
      <c r="AM110" s="620"/>
      <c r="AN110" s="621"/>
      <c r="AO110" s="619"/>
      <c r="AP110" s="620"/>
      <c r="AQ110" s="620"/>
      <c r="AR110" s="620"/>
      <c r="AS110" s="620"/>
      <c r="AT110" s="620"/>
      <c r="AU110" s="620"/>
      <c r="AV110" s="620"/>
      <c r="AW110" s="620"/>
      <c r="AX110" s="621"/>
      <c r="AY110" s="619"/>
      <c r="AZ110" s="620"/>
      <c r="BA110" s="620"/>
      <c r="BB110" s="620"/>
      <c r="BC110" s="620"/>
      <c r="BD110" s="620"/>
      <c r="BE110" s="620"/>
      <c r="BF110" s="620"/>
      <c r="BG110" s="620"/>
      <c r="BH110" s="621"/>
      <c r="BI110" s="619"/>
      <c r="BJ110" s="620"/>
      <c r="BK110" s="620"/>
      <c r="BL110" s="620"/>
      <c r="BM110" s="620"/>
      <c r="BN110" s="620"/>
      <c r="BO110" s="620"/>
      <c r="BP110" s="620"/>
      <c r="BQ110" s="620"/>
      <c r="BR110" s="621"/>
      <c r="BS110" s="619"/>
      <c r="BT110" s="620"/>
      <c r="BU110" s="620"/>
      <c r="BV110" s="620"/>
      <c r="BW110" s="620"/>
      <c r="BX110" s="620"/>
      <c r="BY110" s="620"/>
      <c r="BZ110" s="620"/>
      <c r="CA110" s="620"/>
      <c r="CB110" s="621"/>
      <c r="CC110" s="619"/>
      <c r="CD110" s="620"/>
      <c r="CE110" s="620"/>
      <c r="CF110" s="620"/>
      <c r="CG110" s="620"/>
      <c r="CH110" s="620"/>
      <c r="CI110" s="620"/>
      <c r="CJ110" s="620"/>
      <c r="CK110" s="620"/>
      <c r="CL110" s="621"/>
      <c r="CM110" s="619"/>
      <c r="CN110" s="620"/>
      <c r="CO110" s="620"/>
      <c r="CP110" s="620"/>
      <c r="CQ110" s="620"/>
      <c r="CR110" s="620"/>
      <c r="CS110" s="620"/>
      <c r="CT110" s="620"/>
      <c r="CU110" s="620"/>
      <c r="CV110" s="621"/>
      <c r="CW110" s="619"/>
      <c r="CX110" s="620"/>
      <c r="CY110" s="620"/>
      <c r="CZ110" s="620"/>
      <c r="DA110" s="620"/>
      <c r="DB110" s="620"/>
      <c r="DC110" s="620"/>
      <c r="DD110" s="620"/>
      <c r="DE110" s="620"/>
      <c r="DF110" s="621"/>
      <c r="DG110" s="619"/>
      <c r="DH110" s="620"/>
      <c r="DI110" s="620"/>
      <c r="DJ110" s="620"/>
      <c r="DK110" s="620"/>
      <c r="DL110" s="620"/>
      <c r="DM110" s="620"/>
      <c r="DN110" s="620"/>
      <c r="DO110" s="620"/>
      <c r="DP110" s="621"/>
      <c r="DQ110" s="619"/>
      <c r="DR110" s="620"/>
      <c r="DS110" s="620"/>
      <c r="DT110" s="620"/>
      <c r="DU110" s="620"/>
      <c r="DV110" s="620"/>
      <c r="DW110" s="620"/>
      <c r="DX110" s="620"/>
      <c r="DY110" s="620"/>
      <c r="DZ110" s="621"/>
      <c r="EA110" s="619"/>
      <c r="EB110" s="620"/>
      <c r="EC110" s="620"/>
      <c r="ED110" s="620"/>
      <c r="EE110" s="620"/>
      <c r="EF110" s="620"/>
      <c r="EG110" s="620"/>
      <c r="EH110" s="620"/>
      <c r="EI110" s="620"/>
      <c r="EJ110" s="621"/>
      <c r="EK110" s="619"/>
      <c r="EL110" s="620"/>
      <c r="EM110" s="620"/>
      <c r="EN110" s="620"/>
      <c r="EO110" s="620"/>
      <c r="EP110" s="620"/>
      <c r="EQ110" s="620"/>
      <c r="ER110" s="620"/>
      <c r="ES110" s="620"/>
      <c r="ET110" s="621"/>
      <c r="EU110" s="619"/>
      <c r="EV110" s="620"/>
      <c r="EW110" s="620"/>
      <c r="EX110" s="620"/>
      <c r="EY110" s="620"/>
      <c r="EZ110" s="620"/>
      <c r="FA110" s="620"/>
      <c r="FB110" s="620"/>
      <c r="FC110" s="620"/>
      <c r="FD110" s="621"/>
      <c r="FE110" s="619"/>
      <c r="FF110" s="620"/>
      <c r="FG110" s="620"/>
      <c r="FH110" s="620"/>
      <c r="FI110" s="620"/>
      <c r="FJ110" s="620"/>
      <c r="FK110" s="620"/>
      <c r="FL110" s="620"/>
      <c r="FM110" s="620"/>
      <c r="FN110" s="621"/>
      <c r="FO110" s="619"/>
      <c r="FP110" s="620"/>
      <c r="FQ110" s="620"/>
      <c r="FR110" s="620"/>
      <c r="FS110" s="620"/>
      <c r="FT110" s="620"/>
      <c r="FU110" s="620"/>
      <c r="FV110" s="620"/>
      <c r="FW110" s="620"/>
      <c r="FX110" s="621"/>
      <c r="FY110" s="619"/>
      <c r="FZ110" s="620"/>
      <c r="GA110" s="620"/>
      <c r="GB110" s="620"/>
      <c r="GC110" s="620"/>
      <c r="GD110" s="620"/>
      <c r="GE110" s="620"/>
      <c r="GF110" s="620"/>
      <c r="GG110" s="620"/>
      <c r="GH110" s="621"/>
      <c r="GI110" s="619"/>
      <c r="GJ110" s="620"/>
      <c r="GK110" s="620"/>
      <c r="GL110" s="620"/>
      <c r="GM110" s="620"/>
      <c r="GN110" s="620"/>
      <c r="GO110" s="620"/>
      <c r="GP110" s="620"/>
      <c r="GQ110" s="620"/>
      <c r="GR110" s="621"/>
      <c r="GS110" s="619"/>
      <c r="GT110" s="620"/>
      <c r="GU110" s="620"/>
      <c r="GV110" s="620"/>
      <c r="GW110" s="620"/>
      <c r="GX110" s="620"/>
      <c r="GY110" s="620"/>
      <c r="GZ110" s="620"/>
      <c r="HA110" s="620"/>
      <c r="HB110" s="621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98"/>
        <v>0</v>
      </c>
      <c r="HN110" s="83">
        <f t="shared" si="110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111"/>
        <v>#REF!</v>
      </c>
      <c r="HQ110" s="84"/>
      <c r="HR110" s="85">
        <f t="shared" si="99"/>
        <v>0</v>
      </c>
      <c r="HS110" s="85">
        <f t="shared" si="100"/>
        <v>0</v>
      </c>
      <c r="HT110" s="85">
        <f t="shared" si="101"/>
        <v>0</v>
      </c>
      <c r="HU110" s="85">
        <f t="shared" si="102"/>
        <v>0</v>
      </c>
      <c r="HV110" s="85">
        <f t="shared" si="103"/>
        <v>0</v>
      </c>
      <c r="HW110" s="85">
        <f t="shared" si="104"/>
        <v>0</v>
      </c>
      <c r="HX110" s="85">
        <f t="shared" si="105"/>
        <v>0</v>
      </c>
      <c r="HY110" s="85">
        <f t="shared" si="106"/>
        <v>0</v>
      </c>
      <c r="HZ110" s="85">
        <f t="shared" si="107"/>
        <v>0</v>
      </c>
      <c r="IA110" s="85">
        <f t="shared" si="108"/>
        <v>0</v>
      </c>
      <c r="IK110" s="98" t="e">
        <f t="shared" si="109"/>
        <v>#REF!</v>
      </c>
    </row>
    <row r="111" spans="1:245" s="32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22"/>
      <c r="L111" s="623"/>
      <c r="M111" s="623"/>
      <c r="N111" s="623"/>
      <c r="O111" s="623"/>
      <c r="P111" s="623"/>
      <c r="Q111" s="623"/>
      <c r="R111" s="623"/>
      <c r="S111" s="623"/>
      <c r="T111" s="624"/>
      <c r="U111" s="622"/>
      <c r="V111" s="623"/>
      <c r="W111" s="623"/>
      <c r="X111" s="623"/>
      <c r="Y111" s="623"/>
      <c r="Z111" s="623"/>
      <c r="AA111" s="623"/>
      <c r="AB111" s="623"/>
      <c r="AC111" s="623"/>
      <c r="AD111" s="624"/>
      <c r="AE111" s="622"/>
      <c r="AF111" s="623"/>
      <c r="AG111" s="623"/>
      <c r="AH111" s="623"/>
      <c r="AI111" s="623"/>
      <c r="AJ111" s="623"/>
      <c r="AK111" s="623"/>
      <c r="AL111" s="623"/>
      <c r="AM111" s="623"/>
      <c r="AN111" s="624"/>
      <c r="AO111" s="622"/>
      <c r="AP111" s="623"/>
      <c r="AQ111" s="623"/>
      <c r="AR111" s="623"/>
      <c r="AS111" s="623"/>
      <c r="AT111" s="623"/>
      <c r="AU111" s="623"/>
      <c r="AV111" s="623"/>
      <c r="AW111" s="623"/>
      <c r="AX111" s="624"/>
      <c r="AY111" s="622"/>
      <c r="AZ111" s="623"/>
      <c r="BA111" s="623"/>
      <c r="BB111" s="623"/>
      <c r="BC111" s="623"/>
      <c r="BD111" s="623"/>
      <c r="BE111" s="623"/>
      <c r="BF111" s="623"/>
      <c r="BG111" s="623"/>
      <c r="BH111" s="624"/>
      <c r="BI111" s="622"/>
      <c r="BJ111" s="623"/>
      <c r="BK111" s="623"/>
      <c r="BL111" s="623"/>
      <c r="BM111" s="623"/>
      <c r="BN111" s="623"/>
      <c r="BO111" s="623"/>
      <c r="BP111" s="623"/>
      <c r="BQ111" s="623"/>
      <c r="BR111" s="624"/>
      <c r="BS111" s="622"/>
      <c r="BT111" s="623"/>
      <c r="BU111" s="623"/>
      <c r="BV111" s="623"/>
      <c r="BW111" s="623"/>
      <c r="BX111" s="623"/>
      <c r="BY111" s="623"/>
      <c r="BZ111" s="623"/>
      <c r="CA111" s="623"/>
      <c r="CB111" s="624"/>
      <c r="CC111" s="622"/>
      <c r="CD111" s="623"/>
      <c r="CE111" s="623"/>
      <c r="CF111" s="623"/>
      <c r="CG111" s="623"/>
      <c r="CH111" s="623"/>
      <c r="CI111" s="623"/>
      <c r="CJ111" s="623"/>
      <c r="CK111" s="623"/>
      <c r="CL111" s="624"/>
      <c r="CM111" s="622"/>
      <c r="CN111" s="623"/>
      <c r="CO111" s="623"/>
      <c r="CP111" s="623"/>
      <c r="CQ111" s="623"/>
      <c r="CR111" s="623"/>
      <c r="CS111" s="623"/>
      <c r="CT111" s="623"/>
      <c r="CU111" s="623"/>
      <c r="CV111" s="624"/>
      <c r="CW111" s="622"/>
      <c r="CX111" s="623"/>
      <c r="CY111" s="623"/>
      <c r="CZ111" s="623"/>
      <c r="DA111" s="623"/>
      <c r="DB111" s="623"/>
      <c r="DC111" s="623"/>
      <c r="DD111" s="623"/>
      <c r="DE111" s="623"/>
      <c r="DF111" s="624"/>
      <c r="DG111" s="622"/>
      <c r="DH111" s="623"/>
      <c r="DI111" s="623"/>
      <c r="DJ111" s="623"/>
      <c r="DK111" s="623"/>
      <c r="DL111" s="623"/>
      <c r="DM111" s="623"/>
      <c r="DN111" s="623"/>
      <c r="DO111" s="623"/>
      <c r="DP111" s="624"/>
      <c r="DQ111" s="622"/>
      <c r="DR111" s="623"/>
      <c r="DS111" s="623"/>
      <c r="DT111" s="623"/>
      <c r="DU111" s="623"/>
      <c r="DV111" s="623"/>
      <c r="DW111" s="623"/>
      <c r="DX111" s="623"/>
      <c r="DY111" s="623"/>
      <c r="DZ111" s="624"/>
      <c r="EA111" s="622"/>
      <c r="EB111" s="623"/>
      <c r="EC111" s="623"/>
      <c r="ED111" s="623"/>
      <c r="EE111" s="623"/>
      <c r="EF111" s="623"/>
      <c r="EG111" s="623"/>
      <c r="EH111" s="623"/>
      <c r="EI111" s="623"/>
      <c r="EJ111" s="624"/>
      <c r="EK111" s="622"/>
      <c r="EL111" s="623"/>
      <c r="EM111" s="623"/>
      <c r="EN111" s="623"/>
      <c r="EO111" s="623"/>
      <c r="EP111" s="623"/>
      <c r="EQ111" s="623"/>
      <c r="ER111" s="623"/>
      <c r="ES111" s="623"/>
      <c r="ET111" s="624"/>
      <c r="EU111" s="622"/>
      <c r="EV111" s="623"/>
      <c r="EW111" s="623"/>
      <c r="EX111" s="623"/>
      <c r="EY111" s="623"/>
      <c r="EZ111" s="623"/>
      <c r="FA111" s="623"/>
      <c r="FB111" s="623"/>
      <c r="FC111" s="623"/>
      <c r="FD111" s="624"/>
      <c r="FE111" s="622"/>
      <c r="FF111" s="623"/>
      <c r="FG111" s="623"/>
      <c r="FH111" s="623"/>
      <c r="FI111" s="623"/>
      <c r="FJ111" s="623"/>
      <c r="FK111" s="623"/>
      <c r="FL111" s="623"/>
      <c r="FM111" s="623"/>
      <c r="FN111" s="624"/>
      <c r="FO111" s="622"/>
      <c r="FP111" s="623"/>
      <c r="FQ111" s="623"/>
      <c r="FR111" s="623"/>
      <c r="FS111" s="623"/>
      <c r="FT111" s="623"/>
      <c r="FU111" s="623"/>
      <c r="FV111" s="623"/>
      <c r="FW111" s="623"/>
      <c r="FX111" s="624"/>
      <c r="FY111" s="622"/>
      <c r="FZ111" s="623"/>
      <c r="GA111" s="623"/>
      <c r="GB111" s="623"/>
      <c r="GC111" s="623"/>
      <c r="GD111" s="623"/>
      <c r="GE111" s="623"/>
      <c r="GF111" s="623"/>
      <c r="GG111" s="623"/>
      <c r="GH111" s="624"/>
      <c r="GI111" s="622"/>
      <c r="GJ111" s="623"/>
      <c r="GK111" s="623"/>
      <c r="GL111" s="623"/>
      <c r="GM111" s="623"/>
      <c r="GN111" s="623"/>
      <c r="GO111" s="623"/>
      <c r="GP111" s="623"/>
      <c r="GQ111" s="623"/>
      <c r="GR111" s="624"/>
      <c r="GS111" s="622"/>
      <c r="GT111" s="623"/>
      <c r="GU111" s="623"/>
      <c r="GV111" s="623"/>
      <c r="GW111" s="623"/>
      <c r="GX111" s="623"/>
      <c r="GY111" s="623"/>
      <c r="GZ111" s="623"/>
      <c r="HA111" s="623"/>
      <c r="HB111" s="624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98"/>
        <v>0</v>
      </c>
      <c r="HN111" s="283">
        <f t="shared" si="110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3" t="e">
        <f t="shared" si="111"/>
        <v>#REF!</v>
      </c>
      <c r="HQ111" s="276"/>
      <c r="HR111" s="284">
        <f t="shared" si="99"/>
        <v>0</v>
      </c>
      <c r="HS111" s="284">
        <f t="shared" si="100"/>
        <v>0</v>
      </c>
      <c r="HT111" s="284">
        <f t="shared" si="101"/>
        <v>0</v>
      </c>
      <c r="HU111" s="284">
        <f t="shared" si="102"/>
        <v>0</v>
      </c>
      <c r="HV111" s="284">
        <f t="shared" si="103"/>
        <v>0</v>
      </c>
      <c r="HW111" s="284">
        <f t="shared" si="104"/>
        <v>0</v>
      </c>
      <c r="HX111" s="284">
        <f t="shared" si="105"/>
        <v>0</v>
      </c>
      <c r="HY111" s="284">
        <f t="shared" si="106"/>
        <v>0</v>
      </c>
      <c r="HZ111" s="284">
        <f t="shared" si="107"/>
        <v>0</v>
      </c>
      <c r="IA111" s="284">
        <f t="shared" si="108"/>
        <v>0</v>
      </c>
      <c r="IK111" s="99" t="e">
        <f t="shared" si="109"/>
        <v>#REF!</v>
      </c>
    </row>
    <row r="112" spans="1:245" s="11" customFormat="1" ht="28.15" customHeight="1">
      <c r="B112" s="832" t="s">
        <v>901</v>
      </c>
      <c r="C112" s="832"/>
      <c r="D112" s="832"/>
      <c r="E112" s="832"/>
      <c r="F112" s="832"/>
      <c r="G112" s="832"/>
      <c r="H112" s="832"/>
      <c r="I112" s="832"/>
      <c r="J112" s="101" t="s">
        <v>108</v>
      </c>
      <c r="K112" s="93">
        <f>+SUMIF($B$16:$B$111,1,K16:K111)</f>
        <v>0</v>
      </c>
      <c r="L112" s="93">
        <f t="shared" ref="L112:BW112" si="112">+SUMIF($B$16:$B$111,1,L16:L111)</f>
        <v>0</v>
      </c>
      <c r="M112" s="93">
        <f t="shared" si="112"/>
        <v>0</v>
      </c>
      <c r="N112" s="93">
        <f t="shared" si="112"/>
        <v>0</v>
      </c>
      <c r="O112" s="93">
        <f t="shared" si="112"/>
        <v>0</v>
      </c>
      <c r="P112" s="93">
        <f t="shared" si="112"/>
        <v>0</v>
      </c>
      <c r="Q112" s="93">
        <f t="shared" si="112"/>
        <v>0</v>
      </c>
      <c r="R112" s="93">
        <f t="shared" si="112"/>
        <v>0</v>
      </c>
      <c r="S112" s="93">
        <f t="shared" si="112"/>
        <v>0</v>
      </c>
      <c r="T112" s="93">
        <f t="shared" si="112"/>
        <v>0</v>
      </c>
      <c r="U112" s="93">
        <f t="shared" si="112"/>
        <v>0</v>
      </c>
      <c r="V112" s="93">
        <f t="shared" si="112"/>
        <v>0</v>
      </c>
      <c r="W112" s="93">
        <f t="shared" si="112"/>
        <v>0</v>
      </c>
      <c r="X112" s="93">
        <f t="shared" si="112"/>
        <v>0</v>
      </c>
      <c r="Y112" s="93">
        <f t="shared" si="112"/>
        <v>0</v>
      </c>
      <c r="Z112" s="93">
        <f t="shared" si="112"/>
        <v>0</v>
      </c>
      <c r="AA112" s="93">
        <f t="shared" si="112"/>
        <v>0</v>
      </c>
      <c r="AB112" s="93">
        <f t="shared" si="112"/>
        <v>0</v>
      </c>
      <c r="AC112" s="93">
        <f t="shared" si="112"/>
        <v>0</v>
      </c>
      <c r="AD112" s="93">
        <f t="shared" si="112"/>
        <v>0</v>
      </c>
      <c r="AE112" s="93">
        <f t="shared" si="112"/>
        <v>0</v>
      </c>
      <c r="AF112" s="93">
        <f t="shared" si="112"/>
        <v>0</v>
      </c>
      <c r="AG112" s="93">
        <f t="shared" si="112"/>
        <v>0</v>
      </c>
      <c r="AH112" s="93">
        <f t="shared" si="112"/>
        <v>0</v>
      </c>
      <c r="AI112" s="93">
        <f t="shared" si="112"/>
        <v>0</v>
      </c>
      <c r="AJ112" s="93">
        <f t="shared" si="112"/>
        <v>0</v>
      </c>
      <c r="AK112" s="93">
        <f t="shared" si="112"/>
        <v>0</v>
      </c>
      <c r="AL112" s="93">
        <f t="shared" si="112"/>
        <v>0</v>
      </c>
      <c r="AM112" s="93">
        <f t="shared" si="112"/>
        <v>0</v>
      </c>
      <c r="AN112" s="93">
        <f t="shared" si="112"/>
        <v>0</v>
      </c>
      <c r="AO112" s="93">
        <f t="shared" si="112"/>
        <v>0</v>
      </c>
      <c r="AP112" s="93">
        <f t="shared" si="112"/>
        <v>0</v>
      </c>
      <c r="AQ112" s="93">
        <f t="shared" si="112"/>
        <v>0</v>
      </c>
      <c r="AR112" s="93">
        <f t="shared" si="112"/>
        <v>0</v>
      </c>
      <c r="AS112" s="93">
        <f t="shared" si="112"/>
        <v>0</v>
      </c>
      <c r="AT112" s="93">
        <f t="shared" si="112"/>
        <v>0</v>
      </c>
      <c r="AU112" s="93">
        <f t="shared" si="112"/>
        <v>0</v>
      </c>
      <c r="AV112" s="93">
        <f t="shared" si="112"/>
        <v>0</v>
      </c>
      <c r="AW112" s="93">
        <f t="shared" si="112"/>
        <v>0</v>
      </c>
      <c r="AX112" s="93">
        <f t="shared" si="112"/>
        <v>0</v>
      </c>
      <c r="AY112" s="93">
        <f t="shared" si="112"/>
        <v>0</v>
      </c>
      <c r="AZ112" s="93">
        <f t="shared" si="112"/>
        <v>0</v>
      </c>
      <c r="BA112" s="93">
        <f t="shared" si="112"/>
        <v>0</v>
      </c>
      <c r="BB112" s="93">
        <f t="shared" si="112"/>
        <v>0</v>
      </c>
      <c r="BC112" s="93">
        <f t="shared" si="112"/>
        <v>0</v>
      </c>
      <c r="BD112" s="93">
        <f t="shared" si="112"/>
        <v>0</v>
      </c>
      <c r="BE112" s="93">
        <f t="shared" si="112"/>
        <v>0</v>
      </c>
      <c r="BF112" s="93">
        <f t="shared" si="112"/>
        <v>0</v>
      </c>
      <c r="BG112" s="93">
        <f t="shared" si="112"/>
        <v>0</v>
      </c>
      <c r="BH112" s="93">
        <f t="shared" si="112"/>
        <v>0</v>
      </c>
      <c r="BI112" s="93">
        <f t="shared" si="112"/>
        <v>0</v>
      </c>
      <c r="BJ112" s="93">
        <f t="shared" si="112"/>
        <v>0</v>
      </c>
      <c r="BK112" s="93">
        <f t="shared" si="112"/>
        <v>0</v>
      </c>
      <c r="BL112" s="93">
        <f t="shared" si="112"/>
        <v>0</v>
      </c>
      <c r="BM112" s="93">
        <f t="shared" si="112"/>
        <v>0</v>
      </c>
      <c r="BN112" s="93">
        <f t="shared" si="112"/>
        <v>0</v>
      </c>
      <c r="BO112" s="93">
        <f t="shared" si="112"/>
        <v>0</v>
      </c>
      <c r="BP112" s="93">
        <f t="shared" si="112"/>
        <v>0</v>
      </c>
      <c r="BQ112" s="93">
        <f t="shared" si="112"/>
        <v>0</v>
      </c>
      <c r="BR112" s="93">
        <f t="shared" si="112"/>
        <v>0</v>
      </c>
      <c r="BS112" s="93">
        <f t="shared" si="112"/>
        <v>0</v>
      </c>
      <c r="BT112" s="93">
        <f t="shared" si="112"/>
        <v>0</v>
      </c>
      <c r="BU112" s="93">
        <f t="shared" si="112"/>
        <v>0</v>
      </c>
      <c r="BV112" s="93">
        <f t="shared" si="112"/>
        <v>0</v>
      </c>
      <c r="BW112" s="93">
        <f t="shared" si="112"/>
        <v>0</v>
      </c>
      <c r="BX112" s="93">
        <f t="shared" ref="BX112:EI112" si="113">+SUMIF($B$16:$B$111,1,BX16:BX111)</f>
        <v>0</v>
      </c>
      <c r="BY112" s="93">
        <f t="shared" si="113"/>
        <v>0</v>
      </c>
      <c r="BZ112" s="93">
        <f t="shared" si="113"/>
        <v>0</v>
      </c>
      <c r="CA112" s="93">
        <f t="shared" si="113"/>
        <v>0</v>
      </c>
      <c r="CB112" s="93">
        <f t="shared" si="113"/>
        <v>0</v>
      </c>
      <c r="CC112" s="93">
        <f t="shared" si="113"/>
        <v>0</v>
      </c>
      <c r="CD112" s="93">
        <f t="shared" si="113"/>
        <v>0</v>
      </c>
      <c r="CE112" s="93">
        <f t="shared" si="113"/>
        <v>0</v>
      </c>
      <c r="CF112" s="93">
        <f t="shared" si="113"/>
        <v>0</v>
      </c>
      <c r="CG112" s="93">
        <f t="shared" si="113"/>
        <v>0</v>
      </c>
      <c r="CH112" s="93">
        <f t="shared" si="113"/>
        <v>0</v>
      </c>
      <c r="CI112" s="93">
        <f t="shared" si="113"/>
        <v>0</v>
      </c>
      <c r="CJ112" s="93">
        <f t="shared" si="113"/>
        <v>0</v>
      </c>
      <c r="CK112" s="93">
        <f t="shared" si="113"/>
        <v>0</v>
      </c>
      <c r="CL112" s="93">
        <f t="shared" si="113"/>
        <v>0</v>
      </c>
      <c r="CM112" s="93">
        <f t="shared" si="113"/>
        <v>0</v>
      </c>
      <c r="CN112" s="93">
        <f t="shared" si="113"/>
        <v>0</v>
      </c>
      <c r="CO112" s="93">
        <f t="shared" si="113"/>
        <v>0</v>
      </c>
      <c r="CP112" s="93">
        <f t="shared" si="113"/>
        <v>0</v>
      </c>
      <c r="CQ112" s="93">
        <f t="shared" si="113"/>
        <v>0</v>
      </c>
      <c r="CR112" s="93">
        <f t="shared" si="113"/>
        <v>0</v>
      </c>
      <c r="CS112" s="93">
        <f t="shared" si="113"/>
        <v>0</v>
      </c>
      <c r="CT112" s="93">
        <f t="shared" si="113"/>
        <v>0</v>
      </c>
      <c r="CU112" s="93">
        <f t="shared" si="113"/>
        <v>0</v>
      </c>
      <c r="CV112" s="93">
        <f t="shared" si="113"/>
        <v>0</v>
      </c>
      <c r="CW112" s="93">
        <f t="shared" si="113"/>
        <v>0</v>
      </c>
      <c r="CX112" s="93">
        <f t="shared" si="113"/>
        <v>0</v>
      </c>
      <c r="CY112" s="93">
        <f t="shared" si="113"/>
        <v>0</v>
      </c>
      <c r="CZ112" s="93">
        <f t="shared" si="113"/>
        <v>0</v>
      </c>
      <c r="DA112" s="93">
        <f t="shared" si="113"/>
        <v>0</v>
      </c>
      <c r="DB112" s="93">
        <f t="shared" si="113"/>
        <v>0</v>
      </c>
      <c r="DC112" s="93">
        <f t="shared" si="113"/>
        <v>0</v>
      </c>
      <c r="DD112" s="93">
        <f t="shared" si="113"/>
        <v>0</v>
      </c>
      <c r="DE112" s="93">
        <f t="shared" si="113"/>
        <v>0</v>
      </c>
      <c r="DF112" s="93">
        <f t="shared" si="113"/>
        <v>0</v>
      </c>
      <c r="DG112" s="93">
        <f t="shared" si="113"/>
        <v>0</v>
      </c>
      <c r="DH112" s="93">
        <f t="shared" si="113"/>
        <v>0</v>
      </c>
      <c r="DI112" s="93">
        <f t="shared" si="113"/>
        <v>0</v>
      </c>
      <c r="DJ112" s="93">
        <f t="shared" si="113"/>
        <v>0</v>
      </c>
      <c r="DK112" s="93">
        <f t="shared" si="113"/>
        <v>0</v>
      </c>
      <c r="DL112" s="93">
        <f t="shared" si="113"/>
        <v>0</v>
      </c>
      <c r="DM112" s="93">
        <f t="shared" si="113"/>
        <v>0</v>
      </c>
      <c r="DN112" s="93">
        <f t="shared" si="113"/>
        <v>0</v>
      </c>
      <c r="DO112" s="93">
        <f t="shared" si="113"/>
        <v>0</v>
      </c>
      <c r="DP112" s="93">
        <f t="shared" si="113"/>
        <v>0</v>
      </c>
      <c r="DQ112" s="93">
        <f t="shared" si="113"/>
        <v>0</v>
      </c>
      <c r="DR112" s="93">
        <f t="shared" si="113"/>
        <v>0</v>
      </c>
      <c r="DS112" s="93">
        <f t="shared" si="113"/>
        <v>0</v>
      </c>
      <c r="DT112" s="93">
        <f t="shared" si="113"/>
        <v>0</v>
      </c>
      <c r="DU112" s="93">
        <f t="shared" si="113"/>
        <v>0</v>
      </c>
      <c r="DV112" s="93">
        <f t="shared" si="113"/>
        <v>0</v>
      </c>
      <c r="DW112" s="93">
        <f t="shared" si="113"/>
        <v>0</v>
      </c>
      <c r="DX112" s="93">
        <f t="shared" si="113"/>
        <v>0</v>
      </c>
      <c r="DY112" s="93">
        <f t="shared" si="113"/>
        <v>0</v>
      </c>
      <c r="DZ112" s="93">
        <f t="shared" si="113"/>
        <v>0</v>
      </c>
      <c r="EA112" s="93">
        <f t="shared" si="113"/>
        <v>0</v>
      </c>
      <c r="EB112" s="93">
        <f t="shared" si="113"/>
        <v>0</v>
      </c>
      <c r="EC112" s="93">
        <f t="shared" si="113"/>
        <v>0</v>
      </c>
      <c r="ED112" s="93">
        <f t="shared" si="113"/>
        <v>0</v>
      </c>
      <c r="EE112" s="93">
        <f t="shared" si="113"/>
        <v>0</v>
      </c>
      <c r="EF112" s="93">
        <f t="shared" si="113"/>
        <v>0</v>
      </c>
      <c r="EG112" s="93">
        <f t="shared" si="113"/>
        <v>0</v>
      </c>
      <c r="EH112" s="93">
        <f t="shared" si="113"/>
        <v>0</v>
      </c>
      <c r="EI112" s="93">
        <f t="shared" si="113"/>
        <v>0</v>
      </c>
      <c r="EJ112" s="93">
        <f t="shared" ref="EJ112:GU112" si="114">+SUMIF($B$16:$B$111,1,EJ16:EJ111)</f>
        <v>0</v>
      </c>
      <c r="EK112" s="93">
        <f t="shared" si="114"/>
        <v>0</v>
      </c>
      <c r="EL112" s="93">
        <f t="shared" si="114"/>
        <v>0</v>
      </c>
      <c r="EM112" s="93">
        <f t="shared" si="114"/>
        <v>0</v>
      </c>
      <c r="EN112" s="93">
        <f t="shared" si="114"/>
        <v>0</v>
      </c>
      <c r="EO112" s="93">
        <f t="shared" si="114"/>
        <v>0</v>
      </c>
      <c r="EP112" s="93">
        <f t="shared" si="114"/>
        <v>0</v>
      </c>
      <c r="EQ112" s="93">
        <f t="shared" si="114"/>
        <v>0</v>
      </c>
      <c r="ER112" s="93">
        <f t="shared" si="114"/>
        <v>0</v>
      </c>
      <c r="ES112" s="93">
        <f t="shared" si="114"/>
        <v>0</v>
      </c>
      <c r="ET112" s="93">
        <f t="shared" si="114"/>
        <v>0</v>
      </c>
      <c r="EU112" s="93">
        <f t="shared" si="114"/>
        <v>0</v>
      </c>
      <c r="EV112" s="93">
        <f t="shared" si="114"/>
        <v>0</v>
      </c>
      <c r="EW112" s="93">
        <f t="shared" si="114"/>
        <v>0</v>
      </c>
      <c r="EX112" s="93">
        <f t="shared" si="114"/>
        <v>0</v>
      </c>
      <c r="EY112" s="93">
        <f t="shared" si="114"/>
        <v>0</v>
      </c>
      <c r="EZ112" s="93">
        <f t="shared" si="114"/>
        <v>0</v>
      </c>
      <c r="FA112" s="93">
        <f t="shared" si="114"/>
        <v>0</v>
      </c>
      <c r="FB112" s="93">
        <f t="shared" si="114"/>
        <v>0</v>
      </c>
      <c r="FC112" s="93">
        <f t="shared" si="114"/>
        <v>0</v>
      </c>
      <c r="FD112" s="93">
        <f t="shared" si="114"/>
        <v>0</v>
      </c>
      <c r="FE112" s="93">
        <f t="shared" si="114"/>
        <v>0</v>
      </c>
      <c r="FF112" s="93">
        <f t="shared" si="114"/>
        <v>0</v>
      </c>
      <c r="FG112" s="93">
        <f t="shared" si="114"/>
        <v>0</v>
      </c>
      <c r="FH112" s="93">
        <f t="shared" si="114"/>
        <v>0</v>
      </c>
      <c r="FI112" s="93">
        <f t="shared" si="114"/>
        <v>0</v>
      </c>
      <c r="FJ112" s="93">
        <f t="shared" si="114"/>
        <v>0</v>
      </c>
      <c r="FK112" s="93">
        <f t="shared" si="114"/>
        <v>0</v>
      </c>
      <c r="FL112" s="93">
        <f t="shared" si="114"/>
        <v>0</v>
      </c>
      <c r="FM112" s="93">
        <f t="shared" si="114"/>
        <v>0</v>
      </c>
      <c r="FN112" s="93">
        <f t="shared" si="114"/>
        <v>0</v>
      </c>
      <c r="FO112" s="93">
        <f t="shared" si="114"/>
        <v>0</v>
      </c>
      <c r="FP112" s="93">
        <f t="shared" si="114"/>
        <v>0</v>
      </c>
      <c r="FQ112" s="93">
        <f t="shared" si="114"/>
        <v>0</v>
      </c>
      <c r="FR112" s="93">
        <f t="shared" si="114"/>
        <v>0</v>
      </c>
      <c r="FS112" s="93">
        <f t="shared" si="114"/>
        <v>0</v>
      </c>
      <c r="FT112" s="93">
        <f t="shared" si="114"/>
        <v>0</v>
      </c>
      <c r="FU112" s="93">
        <f t="shared" si="114"/>
        <v>0</v>
      </c>
      <c r="FV112" s="93">
        <f t="shared" si="114"/>
        <v>0</v>
      </c>
      <c r="FW112" s="93">
        <f t="shared" si="114"/>
        <v>0</v>
      </c>
      <c r="FX112" s="93">
        <f t="shared" si="114"/>
        <v>0</v>
      </c>
      <c r="FY112" s="93">
        <f t="shared" si="114"/>
        <v>0</v>
      </c>
      <c r="FZ112" s="93">
        <f t="shared" si="114"/>
        <v>0</v>
      </c>
      <c r="GA112" s="93">
        <f t="shared" si="114"/>
        <v>0</v>
      </c>
      <c r="GB112" s="93">
        <f t="shared" si="114"/>
        <v>0</v>
      </c>
      <c r="GC112" s="93">
        <f t="shared" si="114"/>
        <v>0</v>
      </c>
      <c r="GD112" s="93">
        <f t="shared" si="114"/>
        <v>0</v>
      </c>
      <c r="GE112" s="93">
        <f t="shared" si="114"/>
        <v>0</v>
      </c>
      <c r="GF112" s="93">
        <f t="shared" si="114"/>
        <v>0</v>
      </c>
      <c r="GG112" s="93">
        <f t="shared" si="114"/>
        <v>0</v>
      </c>
      <c r="GH112" s="93">
        <f t="shared" si="114"/>
        <v>0</v>
      </c>
      <c r="GI112" s="93">
        <f t="shared" si="114"/>
        <v>0</v>
      </c>
      <c r="GJ112" s="93">
        <f t="shared" si="114"/>
        <v>0</v>
      </c>
      <c r="GK112" s="93">
        <f t="shared" si="114"/>
        <v>0</v>
      </c>
      <c r="GL112" s="93">
        <f t="shared" si="114"/>
        <v>0</v>
      </c>
      <c r="GM112" s="93">
        <f t="shared" si="114"/>
        <v>0</v>
      </c>
      <c r="GN112" s="93">
        <f t="shared" si="114"/>
        <v>0</v>
      </c>
      <c r="GO112" s="93">
        <f t="shared" si="114"/>
        <v>0</v>
      </c>
      <c r="GP112" s="93">
        <f t="shared" si="114"/>
        <v>0</v>
      </c>
      <c r="GQ112" s="93">
        <f t="shared" si="114"/>
        <v>0</v>
      </c>
      <c r="GR112" s="93">
        <f t="shared" si="114"/>
        <v>0</v>
      </c>
      <c r="GS112" s="93">
        <f t="shared" si="114"/>
        <v>0</v>
      </c>
      <c r="GT112" s="93">
        <f t="shared" si="114"/>
        <v>0</v>
      </c>
      <c r="GU112" s="93">
        <f t="shared" si="114"/>
        <v>0</v>
      </c>
      <c r="GV112" s="93">
        <f t="shared" ref="GV112:HB112" si="115">+SUMIF($B$16:$B$111,1,GV16:GV111)</f>
        <v>0</v>
      </c>
      <c r="GW112" s="93">
        <f t="shared" si="115"/>
        <v>0</v>
      </c>
      <c r="GX112" s="93">
        <f t="shared" si="115"/>
        <v>0</v>
      </c>
      <c r="GY112" s="93">
        <f t="shared" si="115"/>
        <v>0</v>
      </c>
      <c r="GZ112" s="93">
        <f t="shared" si="115"/>
        <v>0</v>
      </c>
      <c r="HA112" s="93">
        <f t="shared" si="115"/>
        <v>0</v>
      </c>
      <c r="HB112" s="93">
        <f t="shared" si="115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116">+SUM(K112:HB112)</f>
        <v>0</v>
      </c>
      <c r="HQ112" s="324"/>
      <c r="HR112" s="103">
        <f t="array" ref="HR112">+IFERROR(SUMIF($B$16:$B$111,1,HR$16:HR$111)/(COUNTIF($B$16:$B$111,1)*MAX(IF($B$16:$B$111=1,HR$16:HR$111))),0)</f>
        <v>0</v>
      </c>
      <c r="HS112" s="103">
        <f t="array" ref="HS112">+IFERROR(SUMIF($B$16:$B$111,1,HS$16:HS$111)/(COUNTIF($B$16:$B$111,1)*MAX(IF($B$16:$B$111=1,HS$16:HS$111))),0)</f>
        <v>0</v>
      </c>
      <c r="HT112" s="103">
        <f t="array" ref="HT112">+IFERROR(SUMIF($B$16:$B$111,1,HT$16:HT$111)/(COUNTIF($B$16:$B$111,1)*MAX(IF($B$16:$B$111=1,HT$16:HT$111))),0)</f>
        <v>0</v>
      </c>
      <c r="HU112" s="103">
        <f t="array" ref="HU112">+IFERROR(SUMIF($B$16:$B$111,1,HU$16:HU$111)/(COUNTIF($B$16:$B$111,1)*MAX(IF($B$16:$B$111=1,HU$16:HU$111))),0)</f>
        <v>0</v>
      </c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325"/>
      <c r="IC112" s="314"/>
      <c r="ID112" s="314"/>
      <c r="IE112" s="314"/>
      <c r="IF112" s="13"/>
    </row>
    <row r="113" spans="2:240" s="11" customFormat="1" ht="28.15" customHeight="1">
      <c r="B113" s="832" t="s">
        <v>901</v>
      </c>
      <c r="C113" s="832"/>
      <c r="D113" s="832"/>
      <c r="E113" s="832"/>
      <c r="F113" s="832"/>
      <c r="G113" s="832"/>
      <c r="H113" s="832"/>
      <c r="I113" s="832"/>
      <c r="J113" s="101" t="s">
        <v>9</v>
      </c>
      <c r="K113" s="93">
        <f>+SUMIF($C$16:$C$111,1,K16:K111)</f>
        <v>0</v>
      </c>
      <c r="L113" s="93">
        <f t="shared" ref="L113:BW113" si="117">+SUMIF($C$16:$C$111,1,L16:L111)</f>
        <v>0</v>
      </c>
      <c r="M113" s="93">
        <f t="shared" si="117"/>
        <v>0</v>
      </c>
      <c r="N113" s="93">
        <f t="shared" si="117"/>
        <v>0</v>
      </c>
      <c r="O113" s="93">
        <f t="shared" si="117"/>
        <v>0</v>
      </c>
      <c r="P113" s="93">
        <f t="shared" si="117"/>
        <v>0</v>
      </c>
      <c r="Q113" s="93">
        <f t="shared" si="117"/>
        <v>0</v>
      </c>
      <c r="R113" s="93">
        <f t="shared" si="117"/>
        <v>0</v>
      </c>
      <c r="S113" s="93">
        <f t="shared" si="117"/>
        <v>0</v>
      </c>
      <c r="T113" s="93">
        <f t="shared" si="117"/>
        <v>0</v>
      </c>
      <c r="U113" s="93">
        <f t="shared" si="117"/>
        <v>0</v>
      </c>
      <c r="V113" s="93">
        <f t="shared" si="117"/>
        <v>0</v>
      </c>
      <c r="W113" s="93">
        <f t="shared" si="117"/>
        <v>0</v>
      </c>
      <c r="X113" s="93">
        <f t="shared" si="117"/>
        <v>0</v>
      </c>
      <c r="Y113" s="93">
        <f t="shared" si="117"/>
        <v>0</v>
      </c>
      <c r="Z113" s="93">
        <f t="shared" si="117"/>
        <v>0</v>
      </c>
      <c r="AA113" s="93">
        <f t="shared" si="117"/>
        <v>0</v>
      </c>
      <c r="AB113" s="93">
        <f t="shared" si="117"/>
        <v>0</v>
      </c>
      <c r="AC113" s="93">
        <f t="shared" si="117"/>
        <v>0</v>
      </c>
      <c r="AD113" s="93">
        <f t="shared" si="117"/>
        <v>0</v>
      </c>
      <c r="AE113" s="93">
        <f t="shared" si="117"/>
        <v>0</v>
      </c>
      <c r="AF113" s="93">
        <f t="shared" si="117"/>
        <v>0</v>
      </c>
      <c r="AG113" s="93">
        <f t="shared" si="117"/>
        <v>0</v>
      </c>
      <c r="AH113" s="93">
        <f t="shared" si="117"/>
        <v>0</v>
      </c>
      <c r="AI113" s="93">
        <f t="shared" si="117"/>
        <v>0</v>
      </c>
      <c r="AJ113" s="93">
        <f t="shared" si="117"/>
        <v>0</v>
      </c>
      <c r="AK113" s="93">
        <f t="shared" si="117"/>
        <v>0</v>
      </c>
      <c r="AL113" s="93">
        <f t="shared" si="117"/>
        <v>0</v>
      </c>
      <c r="AM113" s="93">
        <f t="shared" si="117"/>
        <v>0</v>
      </c>
      <c r="AN113" s="93">
        <f t="shared" si="117"/>
        <v>0</v>
      </c>
      <c r="AO113" s="93">
        <f t="shared" si="117"/>
        <v>0</v>
      </c>
      <c r="AP113" s="93">
        <f t="shared" si="117"/>
        <v>0</v>
      </c>
      <c r="AQ113" s="93">
        <f t="shared" si="117"/>
        <v>0</v>
      </c>
      <c r="AR113" s="93">
        <f t="shared" si="117"/>
        <v>0</v>
      </c>
      <c r="AS113" s="93">
        <f t="shared" si="117"/>
        <v>0</v>
      </c>
      <c r="AT113" s="93">
        <f t="shared" si="117"/>
        <v>0</v>
      </c>
      <c r="AU113" s="93">
        <f t="shared" si="117"/>
        <v>0</v>
      </c>
      <c r="AV113" s="93">
        <f t="shared" si="117"/>
        <v>0</v>
      </c>
      <c r="AW113" s="93">
        <f t="shared" si="117"/>
        <v>0</v>
      </c>
      <c r="AX113" s="93">
        <f t="shared" si="117"/>
        <v>0</v>
      </c>
      <c r="AY113" s="93">
        <f t="shared" si="117"/>
        <v>0</v>
      </c>
      <c r="AZ113" s="93">
        <f t="shared" si="117"/>
        <v>0</v>
      </c>
      <c r="BA113" s="93">
        <f t="shared" si="117"/>
        <v>0</v>
      </c>
      <c r="BB113" s="93">
        <f t="shared" si="117"/>
        <v>0</v>
      </c>
      <c r="BC113" s="93">
        <f t="shared" si="117"/>
        <v>0</v>
      </c>
      <c r="BD113" s="93">
        <f t="shared" si="117"/>
        <v>0</v>
      </c>
      <c r="BE113" s="93">
        <f t="shared" si="117"/>
        <v>0</v>
      </c>
      <c r="BF113" s="93">
        <f t="shared" si="117"/>
        <v>0</v>
      </c>
      <c r="BG113" s="93">
        <f t="shared" si="117"/>
        <v>0</v>
      </c>
      <c r="BH113" s="93">
        <f t="shared" si="117"/>
        <v>0</v>
      </c>
      <c r="BI113" s="93">
        <f t="shared" si="117"/>
        <v>0</v>
      </c>
      <c r="BJ113" s="93">
        <f t="shared" si="117"/>
        <v>0</v>
      </c>
      <c r="BK113" s="93">
        <f t="shared" si="117"/>
        <v>0</v>
      </c>
      <c r="BL113" s="93">
        <f t="shared" si="117"/>
        <v>0</v>
      </c>
      <c r="BM113" s="93">
        <f t="shared" si="117"/>
        <v>0</v>
      </c>
      <c r="BN113" s="93">
        <f t="shared" si="117"/>
        <v>0</v>
      </c>
      <c r="BO113" s="93">
        <f t="shared" si="117"/>
        <v>0</v>
      </c>
      <c r="BP113" s="93">
        <f t="shared" si="117"/>
        <v>0</v>
      </c>
      <c r="BQ113" s="93">
        <f t="shared" si="117"/>
        <v>0</v>
      </c>
      <c r="BR113" s="93">
        <f t="shared" si="117"/>
        <v>0</v>
      </c>
      <c r="BS113" s="93">
        <f t="shared" si="117"/>
        <v>0</v>
      </c>
      <c r="BT113" s="93">
        <f t="shared" si="117"/>
        <v>0</v>
      </c>
      <c r="BU113" s="93">
        <f t="shared" si="117"/>
        <v>0</v>
      </c>
      <c r="BV113" s="93">
        <f t="shared" si="117"/>
        <v>0</v>
      </c>
      <c r="BW113" s="93">
        <f t="shared" si="117"/>
        <v>0</v>
      </c>
      <c r="BX113" s="93">
        <f t="shared" ref="BX113:EI113" si="118">+SUMIF($C$16:$C$111,1,BX16:BX111)</f>
        <v>0</v>
      </c>
      <c r="BY113" s="93">
        <f t="shared" si="118"/>
        <v>0</v>
      </c>
      <c r="BZ113" s="93">
        <f t="shared" si="118"/>
        <v>0</v>
      </c>
      <c r="CA113" s="93">
        <f t="shared" si="118"/>
        <v>0</v>
      </c>
      <c r="CB113" s="93">
        <f t="shared" si="118"/>
        <v>0</v>
      </c>
      <c r="CC113" s="93">
        <f t="shared" si="118"/>
        <v>0</v>
      </c>
      <c r="CD113" s="93">
        <f t="shared" si="118"/>
        <v>0</v>
      </c>
      <c r="CE113" s="93">
        <f t="shared" si="118"/>
        <v>0</v>
      </c>
      <c r="CF113" s="93">
        <f t="shared" si="118"/>
        <v>0</v>
      </c>
      <c r="CG113" s="93">
        <f t="shared" si="118"/>
        <v>0</v>
      </c>
      <c r="CH113" s="93">
        <f t="shared" si="118"/>
        <v>0</v>
      </c>
      <c r="CI113" s="93">
        <f t="shared" si="118"/>
        <v>0</v>
      </c>
      <c r="CJ113" s="93">
        <f t="shared" si="118"/>
        <v>0</v>
      </c>
      <c r="CK113" s="93">
        <f t="shared" si="118"/>
        <v>0</v>
      </c>
      <c r="CL113" s="93">
        <f t="shared" si="118"/>
        <v>0</v>
      </c>
      <c r="CM113" s="93">
        <f t="shared" si="118"/>
        <v>0</v>
      </c>
      <c r="CN113" s="93">
        <f t="shared" si="118"/>
        <v>0</v>
      </c>
      <c r="CO113" s="93">
        <f t="shared" si="118"/>
        <v>0</v>
      </c>
      <c r="CP113" s="93">
        <f t="shared" si="118"/>
        <v>0</v>
      </c>
      <c r="CQ113" s="93">
        <f t="shared" si="118"/>
        <v>0</v>
      </c>
      <c r="CR113" s="93">
        <f t="shared" si="118"/>
        <v>0</v>
      </c>
      <c r="CS113" s="93">
        <f t="shared" si="118"/>
        <v>0</v>
      </c>
      <c r="CT113" s="93">
        <f t="shared" si="118"/>
        <v>0</v>
      </c>
      <c r="CU113" s="93">
        <f t="shared" si="118"/>
        <v>0</v>
      </c>
      <c r="CV113" s="93">
        <f t="shared" si="118"/>
        <v>0</v>
      </c>
      <c r="CW113" s="93">
        <f t="shared" si="118"/>
        <v>0</v>
      </c>
      <c r="CX113" s="93">
        <f t="shared" si="118"/>
        <v>0</v>
      </c>
      <c r="CY113" s="93">
        <f t="shared" si="118"/>
        <v>0</v>
      </c>
      <c r="CZ113" s="93">
        <f t="shared" si="118"/>
        <v>0</v>
      </c>
      <c r="DA113" s="93">
        <f t="shared" si="118"/>
        <v>0</v>
      </c>
      <c r="DB113" s="93">
        <f t="shared" si="118"/>
        <v>0</v>
      </c>
      <c r="DC113" s="93">
        <f t="shared" si="118"/>
        <v>0</v>
      </c>
      <c r="DD113" s="93">
        <f t="shared" si="118"/>
        <v>0</v>
      </c>
      <c r="DE113" s="93">
        <f t="shared" si="118"/>
        <v>0</v>
      </c>
      <c r="DF113" s="93">
        <f t="shared" si="118"/>
        <v>0</v>
      </c>
      <c r="DG113" s="93">
        <f t="shared" si="118"/>
        <v>0</v>
      </c>
      <c r="DH113" s="93">
        <f t="shared" si="118"/>
        <v>0</v>
      </c>
      <c r="DI113" s="93">
        <f t="shared" si="118"/>
        <v>0</v>
      </c>
      <c r="DJ113" s="93">
        <f t="shared" si="118"/>
        <v>0</v>
      </c>
      <c r="DK113" s="93">
        <f t="shared" si="118"/>
        <v>0</v>
      </c>
      <c r="DL113" s="93">
        <f t="shared" si="118"/>
        <v>0</v>
      </c>
      <c r="DM113" s="93">
        <f t="shared" si="118"/>
        <v>0</v>
      </c>
      <c r="DN113" s="93">
        <f t="shared" si="118"/>
        <v>0</v>
      </c>
      <c r="DO113" s="93">
        <f t="shared" si="118"/>
        <v>0</v>
      </c>
      <c r="DP113" s="93">
        <f t="shared" si="118"/>
        <v>0</v>
      </c>
      <c r="DQ113" s="93">
        <f t="shared" si="118"/>
        <v>0</v>
      </c>
      <c r="DR113" s="93">
        <f t="shared" si="118"/>
        <v>0</v>
      </c>
      <c r="DS113" s="93">
        <f t="shared" si="118"/>
        <v>0</v>
      </c>
      <c r="DT113" s="93">
        <f t="shared" si="118"/>
        <v>0</v>
      </c>
      <c r="DU113" s="93">
        <f t="shared" si="118"/>
        <v>0</v>
      </c>
      <c r="DV113" s="93">
        <f t="shared" si="118"/>
        <v>0</v>
      </c>
      <c r="DW113" s="93">
        <f t="shared" si="118"/>
        <v>0</v>
      </c>
      <c r="DX113" s="93">
        <f t="shared" si="118"/>
        <v>0</v>
      </c>
      <c r="DY113" s="93">
        <f t="shared" si="118"/>
        <v>0</v>
      </c>
      <c r="DZ113" s="93">
        <f t="shared" si="118"/>
        <v>0</v>
      </c>
      <c r="EA113" s="93">
        <f t="shared" si="118"/>
        <v>0</v>
      </c>
      <c r="EB113" s="93">
        <f t="shared" si="118"/>
        <v>0</v>
      </c>
      <c r="EC113" s="93">
        <f t="shared" si="118"/>
        <v>0</v>
      </c>
      <c r="ED113" s="93">
        <f t="shared" si="118"/>
        <v>0</v>
      </c>
      <c r="EE113" s="93">
        <f t="shared" si="118"/>
        <v>0</v>
      </c>
      <c r="EF113" s="93">
        <f t="shared" si="118"/>
        <v>0</v>
      </c>
      <c r="EG113" s="93">
        <f t="shared" si="118"/>
        <v>0</v>
      </c>
      <c r="EH113" s="93">
        <f t="shared" si="118"/>
        <v>0</v>
      </c>
      <c r="EI113" s="93">
        <f t="shared" si="118"/>
        <v>0</v>
      </c>
      <c r="EJ113" s="93">
        <f t="shared" ref="EJ113:GU113" si="119">+SUMIF($C$16:$C$111,1,EJ16:EJ111)</f>
        <v>0</v>
      </c>
      <c r="EK113" s="93">
        <f t="shared" si="119"/>
        <v>0</v>
      </c>
      <c r="EL113" s="93">
        <f t="shared" si="119"/>
        <v>0</v>
      </c>
      <c r="EM113" s="93">
        <f t="shared" si="119"/>
        <v>0</v>
      </c>
      <c r="EN113" s="93">
        <f t="shared" si="119"/>
        <v>0</v>
      </c>
      <c r="EO113" s="93">
        <f t="shared" si="119"/>
        <v>0</v>
      </c>
      <c r="EP113" s="93">
        <f t="shared" si="119"/>
        <v>0</v>
      </c>
      <c r="EQ113" s="93">
        <f t="shared" si="119"/>
        <v>0</v>
      </c>
      <c r="ER113" s="93">
        <f t="shared" si="119"/>
        <v>0</v>
      </c>
      <c r="ES113" s="93">
        <f t="shared" si="119"/>
        <v>0</v>
      </c>
      <c r="ET113" s="93">
        <f t="shared" si="119"/>
        <v>0</v>
      </c>
      <c r="EU113" s="93">
        <f t="shared" si="119"/>
        <v>0</v>
      </c>
      <c r="EV113" s="93">
        <f t="shared" si="119"/>
        <v>0</v>
      </c>
      <c r="EW113" s="93">
        <f t="shared" si="119"/>
        <v>0</v>
      </c>
      <c r="EX113" s="93">
        <f t="shared" si="119"/>
        <v>0</v>
      </c>
      <c r="EY113" s="93">
        <f t="shared" si="119"/>
        <v>0</v>
      </c>
      <c r="EZ113" s="93">
        <f t="shared" si="119"/>
        <v>0</v>
      </c>
      <c r="FA113" s="93">
        <f t="shared" si="119"/>
        <v>0</v>
      </c>
      <c r="FB113" s="93">
        <f t="shared" si="119"/>
        <v>0</v>
      </c>
      <c r="FC113" s="93">
        <f t="shared" si="119"/>
        <v>0</v>
      </c>
      <c r="FD113" s="93">
        <f t="shared" si="119"/>
        <v>0</v>
      </c>
      <c r="FE113" s="93">
        <f t="shared" si="119"/>
        <v>0</v>
      </c>
      <c r="FF113" s="93">
        <f t="shared" si="119"/>
        <v>0</v>
      </c>
      <c r="FG113" s="93">
        <f t="shared" si="119"/>
        <v>0</v>
      </c>
      <c r="FH113" s="93">
        <f t="shared" si="119"/>
        <v>0</v>
      </c>
      <c r="FI113" s="93">
        <f t="shared" si="119"/>
        <v>0</v>
      </c>
      <c r="FJ113" s="93">
        <f t="shared" si="119"/>
        <v>0</v>
      </c>
      <c r="FK113" s="93">
        <f t="shared" si="119"/>
        <v>0</v>
      </c>
      <c r="FL113" s="93">
        <f t="shared" si="119"/>
        <v>0</v>
      </c>
      <c r="FM113" s="93">
        <f t="shared" si="119"/>
        <v>0</v>
      </c>
      <c r="FN113" s="93">
        <f t="shared" si="119"/>
        <v>0</v>
      </c>
      <c r="FO113" s="93">
        <f t="shared" si="119"/>
        <v>0</v>
      </c>
      <c r="FP113" s="93">
        <f t="shared" si="119"/>
        <v>0</v>
      </c>
      <c r="FQ113" s="93">
        <f t="shared" si="119"/>
        <v>0</v>
      </c>
      <c r="FR113" s="93">
        <f t="shared" si="119"/>
        <v>0</v>
      </c>
      <c r="FS113" s="93">
        <f t="shared" si="119"/>
        <v>0</v>
      </c>
      <c r="FT113" s="93">
        <f t="shared" si="119"/>
        <v>0</v>
      </c>
      <c r="FU113" s="93">
        <f t="shared" si="119"/>
        <v>0</v>
      </c>
      <c r="FV113" s="93">
        <f t="shared" si="119"/>
        <v>0</v>
      </c>
      <c r="FW113" s="93">
        <f t="shared" si="119"/>
        <v>0</v>
      </c>
      <c r="FX113" s="93">
        <f t="shared" si="119"/>
        <v>0</v>
      </c>
      <c r="FY113" s="93">
        <f t="shared" si="119"/>
        <v>0</v>
      </c>
      <c r="FZ113" s="93">
        <f t="shared" si="119"/>
        <v>0</v>
      </c>
      <c r="GA113" s="93">
        <f t="shared" si="119"/>
        <v>0</v>
      </c>
      <c r="GB113" s="93">
        <f t="shared" si="119"/>
        <v>0</v>
      </c>
      <c r="GC113" s="93">
        <f t="shared" si="119"/>
        <v>0</v>
      </c>
      <c r="GD113" s="93">
        <f t="shared" si="119"/>
        <v>0</v>
      </c>
      <c r="GE113" s="93">
        <f t="shared" si="119"/>
        <v>0</v>
      </c>
      <c r="GF113" s="93">
        <f t="shared" si="119"/>
        <v>0</v>
      </c>
      <c r="GG113" s="93">
        <f t="shared" si="119"/>
        <v>0</v>
      </c>
      <c r="GH113" s="93">
        <f t="shared" si="119"/>
        <v>0</v>
      </c>
      <c r="GI113" s="93">
        <f t="shared" si="119"/>
        <v>0</v>
      </c>
      <c r="GJ113" s="93">
        <f t="shared" si="119"/>
        <v>0</v>
      </c>
      <c r="GK113" s="93">
        <f t="shared" si="119"/>
        <v>0</v>
      </c>
      <c r="GL113" s="93">
        <f t="shared" si="119"/>
        <v>0</v>
      </c>
      <c r="GM113" s="93">
        <f t="shared" si="119"/>
        <v>0</v>
      </c>
      <c r="GN113" s="93">
        <f t="shared" si="119"/>
        <v>0</v>
      </c>
      <c r="GO113" s="93">
        <f t="shared" si="119"/>
        <v>0</v>
      </c>
      <c r="GP113" s="93">
        <f t="shared" si="119"/>
        <v>0</v>
      </c>
      <c r="GQ113" s="93">
        <f t="shared" si="119"/>
        <v>0</v>
      </c>
      <c r="GR113" s="93">
        <f t="shared" si="119"/>
        <v>0</v>
      </c>
      <c r="GS113" s="93">
        <f t="shared" si="119"/>
        <v>0</v>
      </c>
      <c r="GT113" s="93">
        <f t="shared" si="119"/>
        <v>0</v>
      </c>
      <c r="GU113" s="93">
        <f t="shared" si="119"/>
        <v>0</v>
      </c>
      <c r="GV113" s="93">
        <f t="shared" ref="GV113:HB113" si="120">+SUMIF($C$16:$C$111,1,GV16:GV111)</f>
        <v>0</v>
      </c>
      <c r="GW113" s="93">
        <f t="shared" si="120"/>
        <v>0</v>
      </c>
      <c r="GX113" s="93">
        <f t="shared" si="120"/>
        <v>0</v>
      </c>
      <c r="GY113" s="93">
        <f t="shared" si="120"/>
        <v>0</v>
      </c>
      <c r="GZ113" s="93">
        <f t="shared" si="120"/>
        <v>0</v>
      </c>
      <c r="HA113" s="93">
        <f t="shared" si="120"/>
        <v>0</v>
      </c>
      <c r="HB113" s="93">
        <f t="shared" si="120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116"/>
        <v>0</v>
      </c>
      <c r="HQ113" s="324"/>
      <c r="HR113" s="104">
        <f t="array" ref="HR113">+IFERROR(SUMIF($C$16:$C$111,1,HR$16:HR$111)/(COUNTIF($C$16:$C$111,1)*MAX(IF($C$16:$C$111=1,HR$16:HR$111))),0)</f>
        <v>0</v>
      </c>
      <c r="HS113" s="104">
        <f t="array" ref="HS113">+IFERROR(SUMIF($C$16:$C$111,1,HS$16:HS$111)/(COUNTIF($C$16:$C$111,1)*MAX(IF($C$16:$C$111=1,HS$16:HS$111))),0)</f>
        <v>0</v>
      </c>
      <c r="HT113" s="104">
        <f t="array" ref="HT113">+IFERROR(SUMIF($C$16:$C$111,1,HT$16:HT$111)/(COUNTIF($C$16:$C$111,1)*MAX(IF($C$16:$C$111=1,HT$16:HT$111))),0)</f>
        <v>0</v>
      </c>
      <c r="HU113" s="104">
        <f t="array" ref="HU113">+IFERROR(SUMIF($C$16:$C$111,1,HU$16:HU$111)/(COUNTIF($C$16:$C$111,1)*MAX(IF($C$16:$C$111=1,HU$16:HU$111))),0)</f>
        <v>0</v>
      </c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325"/>
      <c r="IC113" s="314"/>
      <c r="ID113" s="314"/>
      <c r="IE113" s="314"/>
      <c r="IF113" s="13"/>
    </row>
    <row r="114" spans="2:240" s="11" customFormat="1" ht="28.15" customHeight="1">
      <c r="B114" s="832" t="s">
        <v>901</v>
      </c>
      <c r="C114" s="832"/>
      <c r="D114" s="832"/>
      <c r="E114" s="832"/>
      <c r="F114" s="832"/>
      <c r="G114" s="832"/>
      <c r="H114" s="832"/>
      <c r="I114" s="832"/>
      <c r="J114" s="101" t="s">
        <v>10</v>
      </c>
      <c r="K114" s="93">
        <f>+SUMIF($D$16:$D$111,1,K16:K111)</f>
        <v>0</v>
      </c>
      <c r="L114" s="93">
        <f t="shared" ref="L114:BW114" si="121">+SUMIF($D$16:$D$111,1,L16:L111)</f>
        <v>0</v>
      </c>
      <c r="M114" s="93">
        <f>+SUMIF($D$16:$D$111,1,M16:M111)</f>
        <v>0</v>
      </c>
      <c r="N114" s="93">
        <f t="shared" si="121"/>
        <v>0</v>
      </c>
      <c r="O114" s="93">
        <f t="shared" si="121"/>
        <v>0</v>
      </c>
      <c r="P114" s="93">
        <f t="shared" si="121"/>
        <v>0</v>
      </c>
      <c r="Q114" s="93">
        <f t="shared" si="121"/>
        <v>0</v>
      </c>
      <c r="R114" s="93">
        <f t="shared" si="121"/>
        <v>0</v>
      </c>
      <c r="S114" s="93">
        <f t="shared" si="121"/>
        <v>0</v>
      </c>
      <c r="T114" s="93">
        <f t="shared" si="121"/>
        <v>0</v>
      </c>
      <c r="U114" s="93">
        <f t="shared" si="121"/>
        <v>0</v>
      </c>
      <c r="V114" s="93">
        <f t="shared" si="121"/>
        <v>0</v>
      </c>
      <c r="W114" s="93">
        <f t="shared" si="121"/>
        <v>0</v>
      </c>
      <c r="X114" s="93">
        <f t="shared" si="121"/>
        <v>0</v>
      </c>
      <c r="Y114" s="93">
        <f t="shared" si="121"/>
        <v>0</v>
      </c>
      <c r="Z114" s="93">
        <f t="shared" si="121"/>
        <v>0</v>
      </c>
      <c r="AA114" s="93">
        <f t="shared" si="121"/>
        <v>0</v>
      </c>
      <c r="AB114" s="93">
        <f t="shared" si="121"/>
        <v>0</v>
      </c>
      <c r="AC114" s="93">
        <f t="shared" si="121"/>
        <v>0</v>
      </c>
      <c r="AD114" s="93">
        <f t="shared" si="121"/>
        <v>0</v>
      </c>
      <c r="AE114" s="93">
        <f t="shared" si="121"/>
        <v>0</v>
      </c>
      <c r="AF114" s="93">
        <f t="shared" si="121"/>
        <v>0</v>
      </c>
      <c r="AG114" s="93">
        <f t="shared" si="121"/>
        <v>0</v>
      </c>
      <c r="AH114" s="93">
        <f t="shared" si="121"/>
        <v>0</v>
      </c>
      <c r="AI114" s="93">
        <f t="shared" si="121"/>
        <v>0</v>
      </c>
      <c r="AJ114" s="93">
        <f t="shared" si="121"/>
        <v>0</v>
      </c>
      <c r="AK114" s="93">
        <f t="shared" si="121"/>
        <v>0</v>
      </c>
      <c r="AL114" s="93">
        <f t="shared" si="121"/>
        <v>0</v>
      </c>
      <c r="AM114" s="93">
        <f t="shared" si="121"/>
        <v>0</v>
      </c>
      <c r="AN114" s="93">
        <f t="shared" si="121"/>
        <v>0</v>
      </c>
      <c r="AO114" s="93">
        <f t="shared" si="121"/>
        <v>0</v>
      </c>
      <c r="AP114" s="93">
        <f t="shared" si="121"/>
        <v>0</v>
      </c>
      <c r="AQ114" s="93">
        <f t="shared" si="121"/>
        <v>0</v>
      </c>
      <c r="AR114" s="93">
        <f t="shared" si="121"/>
        <v>0</v>
      </c>
      <c r="AS114" s="93">
        <f t="shared" si="121"/>
        <v>0</v>
      </c>
      <c r="AT114" s="93">
        <f t="shared" si="121"/>
        <v>0</v>
      </c>
      <c r="AU114" s="93">
        <f t="shared" si="121"/>
        <v>0</v>
      </c>
      <c r="AV114" s="93">
        <f t="shared" si="121"/>
        <v>0</v>
      </c>
      <c r="AW114" s="93">
        <f t="shared" si="121"/>
        <v>0</v>
      </c>
      <c r="AX114" s="93">
        <f t="shared" si="121"/>
        <v>0</v>
      </c>
      <c r="AY114" s="93">
        <f t="shared" si="121"/>
        <v>0</v>
      </c>
      <c r="AZ114" s="93">
        <f t="shared" si="121"/>
        <v>0</v>
      </c>
      <c r="BA114" s="93">
        <f t="shared" si="121"/>
        <v>0</v>
      </c>
      <c r="BB114" s="93">
        <f t="shared" si="121"/>
        <v>0</v>
      </c>
      <c r="BC114" s="93">
        <f t="shared" si="121"/>
        <v>0</v>
      </c>
      <c r="BD114" s="93">
        <f t="shared" si="121"/>
        <v>0</v>
      </c>
      <c r="BE114" s="93">
        <f t="shared" si="121"/>
        <v>0</v>
      </c>
      <c r="BF114" s="93">
        <f t="shared" si="121"/>
        <v>0</v>
      </c>
      <c r="BG114" s="93">
        <f t="shared" si="121"/>
        <v>0</v>
      </c>
      <c r="BH114" s="93">
        <f t="shared" si="121"/>
        <v>0</v>
      </c>
      <c r="BI114" s="93">
        <f t="shared" si="121"/>
        <v>0</v>
      </c>
      <c r="BJ114" s="93">
        <f t="shared" si="121"/>
        <v>0</v>
      </c>
      <c r="BK114" s="93">
        <f t="shared" si="121"/>
        <v>0</v>
      </c>
      <c r="BL114" s="93">
        <f t="shared" si="121"/>
        <v>0</v>
      </c>
      <c r="BM114" s="93">
        <f t="shared" si="121"/>
        <v>0</v>
      </c>
      <c r="BN114" s="93">
        <f t="shared" si="121"/>
        <v>0</v>
      </c>
      <c r="BO114" s="93">
        <f t="shared" si="121"/>
        <v>0</v>
      </c>
      <c r="BP114" s="93">
        <f t="shared" si="121"/>
        <v>0</v>
      </c>
      <c r="BQ114" s="93">
        <f t="shared" si="121"/>
        <v>0</v>
      </c>
      <c r="BR114" s="93">
        <f t="shared" si="121"/>
        <v>0</v>
      </c>
      <c r="BS114" s="93">
        <f t="shared" si="121"/>
        <v>0</v>
      </c>
      <c r="BT114" s="93">
        <f t="shared" si="121"/>
        <v>0</v>
      </c>
      <c r="BU114" s="93">
        <f t="shared" si="121"/>
        <v>0</v>
      </c>
      <c r="BV114" s="93">
        <f t="shared" si="121"/>
        <v>0</v>
      </c>
      <c r="BW114" s="93">
        <f t="shared" si="121"/>
        <v>0</v>
      </c>
      <c r="BX114" s="93">
        <f t="shared" ref="BX114:EI114" si="122">+SUMIF($D$16:$D$111,1,BX16:BX111)</f>
        <v>0</v>
      </c>
      <c r="BY114" s="93">
        <f t="shared" si="122"/>
        <v>0</v>
      </c>
      <c r="BZ114" s="93">
        <f t="shared" si="122"/>
        <v>0</v>
      </c>
      <c r="CA114" s="93">
        <f t="shared" si="122"/>
        <v>0</v>
      </c>
      <c r="CB114" s="93">
        <f t="shared" si="122"/>
        <v>0</v>
      </c>
      <c r="CC114" s="93">
        <f t="shared" si="122"/>
        <v>0</v>
      </c>
      <c r="CD114" s="93">
        <f t="shared" si="122"/>
        <v>0</v>
      </c>
      <c r="CE114" s="93">
        <f t="shared" si="122"/>
        <v>0</v>
      </c>
      <c r="CF114" s="93">
        <f t="shared" si="122"/>
        <v>0</v>
      </c>
      <c r="CG114" s="93">
        <f t="shared" si="122"/>
        <v>0</v>
      </c>
      <c r="CH114" s="93">
        <f t="shared" si="122"/>
        <v>0</v>
      </c>
      <c r="CI114" s="93">
        <f t="shared" si="122"/>
        <v>0</v>
      </c>
      <c r="CJ114" s="93">
        <f t="shared" si="122"/>
        <v>0</v>
      </c>
      <c r="CK114" s="93">
        <f t="shared" si="122"/>
        <v>0</v>
      </c>
      <c r="CL114" s="93">
        <f t="shared" si="122"/>
        <v>0</v>
      </c>
      <c r="CM114" s="93">
        <f t="shared" si="122"/>
        <v>0</v>
      </c>
      <c r="CN114" s="93">
        <f t="shared" si="122"/>
        <v>0</v>
      </c>
      <c r="CO114" s="93">
        <f t="shared" si="122"/>
        <v>0</v>
      </c>
      <c r="CP114" s="93">
        <f t="shared" si="122"/>
        <v>0</v>
      </c>
      <c r="CQ114" s="93">
        <f t="shared" si="122"/>
        <v>0</v>
      </c>
      <c r="CR114" s="93">
        <f t="shared" si="122"/>
        <v>0</v>
      </c>
      <c r="CS114" s="93">
        <f t="shared" si="122"/>
        <v>0</v>
      </c>
      <c r="CT114" s="93">
        <f t="shared" si="122"/>
        <v>0</v>
      </c>
      <c r="CU114" s="93">
        <f t="shared" si="122"/>
        <v>0</v>
      </c>
      <c r="CV114" s="93">
        <f t="shared" si="122"/>
        <v>0</v>
      </c>
      <c r="CW114" s="93">
        <f t="shared" si="122"/>
        <v>0</v>
      </c>
      <c r="CX114" s="93">
        <f t="shared" si="122"/>
        <v>0</v>
      </c>
      <c r="CY114" s="93">
        <f t="shared" si="122"/>
        <v>0</v>
      </c>
      <c r="CZ114" s="93">
        <f t="shared" si="122"/>
        <v>0</v>
      </c>
      <c r="DA114" s="93">
        <f t="shared" si="122"/>
        <v>0</v>
      </c>
      <c r="DB114" s="93">
        <f t="shared" si="122"/>
        <v>0</v>
      </c>
      <c r="DC114" s="93">
        <f t="shared" si="122"/>
        <v>0</v>
      </c>
      <c r="DD114" s="93">
        <f t="shared" si="122"/>
        <v>0</v>
      </c>
      <c r="DE114" s="93">
        <f t="shared" si="122"/>
        <v>0</v>
      </c>
      <c r="DF114" s="93">
        <f t="shared" si="122"/>
        <v>0</v>
      </c>
      <c r="DG114" s="93">
        <f t="shared" si="122"/>
        <v>0</v>
      </c>
      <c r="DH114" s="93">
        <f t="shared" si="122"/>
        <v>0</v>
      </c>
      <c r="DI114" s="93">
        <f t="shared" si="122"/>
        <v>0</v>
      </c>
      <c r="DJ114" s="93">
        <f t="shared" si="122"/>
        <v>0</v>
      </c>
      <c r="DK114" s="93">
        <f t="shared" si="122"/>
        <v>0</v>
      </c>
      <c r="DL114" s="93">
        <f t="shared" si="122"/>
        <v>0</v>
      </c>
      <c r="DM114" s="93">
        <f t="shared" si="122"/>
        <v>0</v>
      </c>
      <c r="DN114" s="93">
        <f t="shared" si="122"/>
        <v>0</v>
      </c>
      <c r="DO114" s="93">
        <f t="shared" si="122"/>
        <v>0</v>
      </c>
      <c r="DP114" s="93">
        <f t="shared" si="122"/>
        <v>0</v>
      </c>
      <c r="DQ114" s="93">
        <f t="shared" si="122"/>
        <v>0</v>
      </c>
      <c r="DR114" s="93">
        <f t="shared" si="122"/>
        <v>0</v>
      </c>
      <c r="DS114" s="93">
        <f t="shared" si="122"/>
        <v>0</v>
      </c>
      <c r="DT114" s="93">
        <f t="shared" si="122"/>
        <v>0</v>
      </c>
      <c r="DU114" s="93">
        <f t="shared" si="122"/>
        <v>0</v>
      </c>
      <c r="DV114" s="93">
        <f t="shared" si="122"/>
        <v>0</v>
      </c>
      <c r="DW114" s="93">
        <f t="shared" si="122"/>
        <v>0</v>
      </c>
      <c r="DX114" s="93">
        <f t="shared" si="122"/>
        <v>0</v>
      </c>
      <c r="DY114" s="93">
        <f t="shared" si="122"/>
        <v>0</v>
      </c>
      <c r="DZ114" s="93">
        <f t="shared" si="122"/>
        <v>0</v>
      </c>
      <c r="EA114" s="93">
        <f t="shared" si="122"/>
        <v>0</v>
      </c>
      <c r="EB114" s="93">
        <f t="shared" si="122"/>
        <v>0</v>
      </c>
      <c r="EC114" s="93">
        <f t="shared" si="122"/>
        <v>0</v>
      </c>
      <c r="ED114" s="93">
        <f t="shared" si="122"/>
        <v>0</v>
      </c>
      <c r="EE114" s="93">
        <f t="shared" si="122"/>
        <v>0</v>
      </c>
      <c r="EF114" s="93">
        <f t="shared" si="122"/>
        <v>0</v>
      </c>
      <c r="EG114" s="93">
        <f t="shared" si="122"/>
        <v>0</v>
      </c>
      <c r="EH114" s="93">
        <f t="shared" si="122"/>
        <v>0</v>
      </c>
      <c r="EI114" s="93">
        <f t="shared" si="122"/>
        <v>0</v>
      </c>
      <c r="EJ114" s="93">
        <f t="shared" ref="EJ114:GU114" si="123">+SUMIF($D$16:$D$111,1,EJ16:EJ111)</f>
        <v>0</v>
      </c>
      <c r="EK114" s="93">
        <f t="shared" si="123"/>
        <v>0</v>
      </c>
      <c r="EL114" s="93">
        <f t="shared" si="123"/>
        <v>0</v>
      </c>
      <c r="EM114" s="93">
        <f t="shared" si="123"/>
        <v>0</v>
      </c>
      <c r="EN114" s="93">
        <f t="shared" si="123"/>
        <v>0</v>
      </c>
      <c r="EO114" s="93">
        <f t="shared" si="123"/>
        <v>0</v>
      </c>
      <c r="EP114" s="93">
        <f t="shared" si="123"/>
        <v>0</v>
      </c>
      <c r="EQ114" s="93">
        <f t="shared" si="123"/>
        <v>0</v>
      </c>
      <c r="ER114" s="93">
        <f t="shared" si="123"/>
        <v>0</v>
      </c>
      <c r="ES114" s="93">
        <f t="shared" si="123"/>
        <v>0</v>
      </c>
      <c r="ET114" s="93">
        <f t="shared" si="123"/>
        <v>0</v>
      </c>
      <c r="EU114" s="93">
        <f t="shared" si="123"/>
        <v>0</v>
      </c>
      <c r="EV114" s="93">
        <f t="shared" si="123"/>
        <v>0</v>
      </c>
      <c r="EW114" s="93">
        <f t="shared" si="123"/>
        <v>0</v>
      </c>
      <c r="EX114" s="93">
        <f t="shared" si="123"/>
        <v>0</v>
      </c>
      <c r="EY114" s="93">
        <f t="shared" si="123"/>
        <v>0</v>
      </c>
      <c r="EZ114" s="93">
        <f t="shared" si="123"/>
        <v>0</v>
      </c>
      <c r="FA114" s="93">
        <f t="shared" si="123"/>
        <v>0</v>
      </c>
      <c r="FB114" s="93">
        <f t="shared" si="123"/>
        <v>0</v>
      </c>
      <c r="FC114" s="93">
        <f t="shared" si="123"/>
        <v>0</v>
      </c>
      <c r="FD114" s="93">
        <f t="shared" si="123"/>
        <v>0</v>
      </c>
      <c r="FE114" s="93">
        <f t="shared" si="123"/>
        <v>0</v>
      </c>
      <c r="FF114" s="93">
        <f t="shared" si="123"/>
        <v>0</v>
      </c>
      <c r="FG114" s="93">
        <f t="shared" si="123"/>
        <v>0</v>
      </c>
      <c r="FH114" s="93">
        <f t="shared" si="123"/>
        <v>0</v>
      </c>
      <c r="FI114" s="93">
        <f t="shared" si="123"/>
        <v>0</v>
      </c>
      <c r="FJ114" s="93">
        <f t="shared" si="123"/>
        <v>0</v>
      </c>
      <c r="FK114" s="93">
        <f t="shared" si="123"/>
        <v>0</v>
      </c>
      <c r="FL114" s="93">
        <f t="shared" si="123"/>
        <v>0</v>
      </c>
      <c r="FM114" s="93">
        <f t="shared" si="123"/>
        <v>0</v>
      </c>
      <c r="FN114" s="93">
        <f t="shared" si="123"/>
        <v>0</v>
      </c>
      <c r="FO114" s="93">
        <f t="shared" si="123"/>
        <v>0</v>
      </c>
      <c r="FP114" s="93">
        <f t="shared" si="123"/>
        <v>0</v>
      </c>
      <c r="FQ114" s="93">
        <f t="shared" si="123"/>
        <v>0</v>
      </c>
      <c r="FR114" s="93">
        <f t="shared" si="123"/>
        <v>0</v>
      </c>
      <c r="FS114" s="93">
        <f t="shared" si="123"/>
        <v>0</v>
      </c>
      <c r="FT114" s="93">
        <f t="shared" si="123"/>
        <v>0</v>
      </c>
      <c r="FU114" s="93">
        <f t="shared" si="123"/>
        <v>0</v>
      </c>
      <c r="FV114" s="93">
        <f t="shared" si="123"/>
        <v>0</v>
      </c>
      <c r="FW114" s="93">
        <f t="shared" si="123"/>
        <v>0</v>
      </c>
      <c r="FX114" s="93">
        <f t="shared" si="123"/>
        <v>0</v>
      </c>
      <c r="FY114" s="93">
        <f t="shared" si="123"/>
        <v>0</v>
      </c>
      <c r="FZ114" s="93">
        <f t="shared" si="123"/>
        <v>0</v>
      </c>
      <c r="GA114" s="93">
        <f t="shared" si="123"/>
        <v>0</v>
      </c>
      <c r="GB114" s="93">
        <f t="shared" si="123"/>
        <v>0</v>
      </c>
      <c r="GC114" s="93">
        <f t="shared" si="123"/>
        <v>0</v>
      </c>
      <c r="GD114" s="93">
        <f t="shared" si="123"/>
        <v>0</v>
      </c>
      <c r="GE114" s="93">
        <f t="shared" si="123"/>
        <v>0</v>
      </c>
      <c r="GF114" s="93">
        <f t="shared" si="123"/>
        <v>0</v>
      </c>
      <c r="GG114" s="93">
        <f t="shared" si="123"/>
        <v>0</v>
      </c>
      <c r="GH114" s="93">
        <f t="shared" si="123"/>
        <v>0</v>
      </c>
      <c r="GI114" s="93">
        <f t="shared" si="123"/>
        <v>0</v>
      </c>
      <c r="GJ114" s="93">
        <f t="shared" si="123"/>
        <v>0</v>
      </c>
      <c r="GK114" s="93">
        <f t="shared" si="123"/>
        <v>0</v>
      </c>
      <c r="GL114" s="93">
        <f t="shared" si="123"/>
        <v>0</v>
      </c>
      <c r="GM114" s="93">
        <f t="shared" si="123"/>
        <v>0</v>
      </c>
      <c r="GN114" s="93">
        <f t="shared" si="123"/>
        <v>0</v>
      </c>
      <c r="GO114" s="93">
        <f t="shared" si="123"/>
        <v>0</v>
      </c>
      <c r="GP114" s="93">
        <f t="shared" si="123"/>
        <v>0</v>
      </c>
      <c r="GQ114" s="93">
        <f t="shared" si="123"/>
        <v>0</v>
      </c>
      <c r="GR114" s="93">
        <f t="shared" si="123"/>
        <v>0</v>
      </c>
      <c r="GS114" s="93">
        <f t="shared" si="123"/>
        <v>0</v>
      </c>
      <c r="GT114" s="93">
        <f t="shared" si="123"/>
        <v>0</v>
      </c>
      <c r="GU114" s="93">
        <f t="shared" si="123"/>
        <v>0</v>
      </c>
      <c r="GV114" s="93">
        <f t="shared" ref="GV114:HB114" si="124">+SUMIF($D$16:$D$111,1,GV16:GV111)</f>
        <v>0</v>
      </c>
      <c r="GW114" s="93">
        <f t="shared" si="124"/>
        <v>0</v>
      </c>
      <c r="GX114" s="93">
        <f t="shared" si="124"/>
        <v>0</v>
      </c>
      <c r="GY114" s="93">
        <f t="shared" si="124"/>
        <v>0</v>
      </c>
      <c r="GZ114" s="93">
        <f t="shared" si="124"/>
        <v>0</v>
      </c>
      <c r="HA114" s="93">
        <f t="shared" si="124"/>
        <v>0</v>
      </c>
      <c r="HB114" s="93">
        <f t="shared" si="124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116"/>
        <v>0</v>
      </c>
      <c r="HQ114" s="324"/>
      <c r="HR114" s="104">
        <f t="array" ref="HR114">+IFERROR(SUMIF($D$16:$D$111,1,HR$16:HR$111)/(COUNTIF($D$16:$D$111,1)*MAX(IF($D$16:$D$111=1,HR$16:HR$111))),0)</f>
        <v>0</v>
      </c>
      <c r="HS114" s="104">
        <f t="array" ref="HS114">+IFERROR(SUMIF($D$16:$D$111,1,HS$16:HS$111)/(COUNTIF($D$16:$D$111,1)*MAX(IF($D$16:$D$111=1,HS$16:HS$111))),0)</f>
        <v>0</v>
      </c>
      <c r="HT114" s="104">
        <f t="array" ref="HT114">+IFERROR(SUMIF($D$16:$D$111,1,HT$16:HT$111)/(COUNTIF($D$16:$D$111,1)*MAX(IF($D$16:$D$111=1,HT$16:HT$111))),0)</f>
        <v>0</v>
      </c>
      <c r="HU114" s="104">
        <f t="array" ref="HU114">+IFERROR(SUMIF($D$16:$D$111,1,HU$16:HU$111)/(COUNTIF($D$16:$D$111,1)*MAX(IF($D$16:$D$111=1,HU$16:HU$111))),0)</f>
        <v>0</v>
      </c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325"/>
      <c r="IC114" s="314"/>
      <c r="ID114" s="314"/>
      <c r="IE114" s="314"/>
      <c r="IF114" s="13"/>
    </row>
    <row r="115" spans="2:240" s="11" customFormat="1" ht="28.15" customHeight="1">
      <c r="B115" s="832" t="s">
        <v>901</v>
      </c>
      <c r="C115" s="832"/>
      <c r="D115" s="832"/>
      <c r="E115" s="832"/>
      <c r="F115" s="832"/>
      <c r="G115" s="832"/>
      <c r="H115" s="832"/>
      <c r="I115" s="832"/>
      <c r="J115" s="101" t="s">
        <v>11</v>
      </c>
      <c r="K115" s="93">
        <f>+SUMIF($E$16:$E$111,1,K16:K111)</f>
        <v>0</v>
      </c>
      <c r="L115" s="93">
        <f t="shared" ref="L115:BW115" si="125">+SUMIF($E$16:$E$111,1,L16:L111)</f>
        <v>0</v>
      </c>
      <c r="M115" s="93">
        <f t="shared" si="125"/>
        <v>0</v>
      </c>
      <c r="N115" s="93">
        <f t="shared" si="125"/>
        <v>0</v>
      </c>
      <c r="O115" s="93">
        <f t="shared" si="125"/>
        <v>0</v>
      </c>
      <c r="P115" s="93">
        <f t="shared" si="125"/>
        <v>0</v>
      </c>
      <c r="Q115" s="93">
        <f t="shared" si="125"/>
        <v>0</v>
      </c>
      <c r="R115" s="93">
        <f t="shared" si="125"/>
        <v>0</v>
      </c>
      <c r="S115" s="93">
        <f t="shared" si="125"/>
        <v>0</v>
      </c>
      <c r="T115" s="93">
        <f t="shared" si="125"/>
        <v>0</v>
      </c>
      <c r="U115" s="93">
        <f t="shared" si="125"/>
        <v>0</v>
      </c>
      <c r="V115" s="93">
        <f t="shared" si="125"/>
        <v>0</v>
      </c>
      <c r="W115" s="93">
        <f t="shared" si="125"/>
        <v>0</v>
      </c>
      <c r="X115" s="93">
        <f t="shared" si="125"/>
        <v>0</v>
      </c>
      <c r="Y115" s="93">
        <f t="shared" si="125"/>
        <v>0</v>
      </c>
      <c r="Z115" s="93">
        <f t="shared" si="125"/>
        <v>0</v>
      </c>
      <c r="AA115" s="93">
        <f t="shared" si="125"/>
        <v>0</v>
      </c>
      <c r="AB115" s="93">
        <f t="shared" si="125"/>
        <v>0</v>
      </c>
      <c r="AC115" s="93">
        <f t="shared" si="125"/>
        <v>0</v>
      </c>
      <c r="AD115" s="93">
        <f t="shared" si="125"/>
        <v>0</v>
      </c>
      <c r="AE115" s="93">
        <f t="shared" si="125"/>
        <v>0</v>
      </c>
      <c r="AF115" s="93">
        <f t="shared" si="125"/>
        <v>0</v>
      </c>
      <c r="AG115" s="93">
        <f t="shared" si="125"/>
        <v>0</v>
      </c>
      <c r="AH115" s="93">
        <f t="shared" si="125"/>
        <v>0</v>
      </c>
      <c r="AI115" s="93">
        <f t="shared" si="125"/>
        <v>0</v>
      </c>
      <c r="AJ115" s="93">
        <f t="shared" si="125"/>
        <v>0</v>
      </c>
      <c r="AK115" s="93">
        <f t="shared" si="125"/>
        <v>0</v>
      </c>
      <c r="AL115" s="93">
        <f t="shared" si="125"/>
        <v>0</v>
      </c>
      <c r="AM115" s="93">
        <f t="shared" si="125"/>
        <v>0</v>
      </c>
      <c r="AN115" s="93">
        <f t="shared" si="125"/>
        <v>0</v>
      </c>
      <c r="AO115" s="93">
        <f t="shared" si="125"/>
        <v>0</v>
      </c>
      <c r="AP115" s="93">
        <f t="shared" si="125"/>
        <v>0</v>
      </c>
      <c r="AQ115" s="93">
        <f t="shared" si="125"/>
        <v>0</v>
      </c>
      <c r="AR115" s="93">
        <f t="shared" si="125"/>
        <v>0</v>
      </c>
      <c r="AS115" s="93">
        <f t="shared" si="125"/>
        <v>0</v>
      </c>
      <c r="AT115" s="93">
        <f t="shared" si="125"/>
        <v>0</v>
      </c>
      <c r="AU115" s="93">
        <f t="shared" si="125"/>
        <v>0</v>
      </c>
      <c r="AV115" s="93">
        <f t="shared" si="125"/>
        <v>0</v>
      </c>
      <c r="AW115" s="93">
        <f t="shared" si="125"/>
        <v>0</v>
      </c>
      <c r="AX115" s="93">
        <f t="shared" si="125"/>
        <v>0</v>
      </c>
      <c r="AY115" s="93">
        <f t="shared" si="125"/>
        <v>0</v>
      </c>
      <c r="AZ115" s="93">
        <f t="shared" si="125"/>
        <v>0</v>
      </c>
      <c r="BA115" s="93">
        <f t="shared" si="125"/>
        <v>0</v>
      </c>
      <c r="BB115" s="93">
        <f t="shared" si="125"/>
        <v>0</v>
      </c>
      <c r="BC115" s="93">
        <f t="shared" si="125"/>
        <v>0</v>
      </c>
      <c r="BD115" s="93">
        <f t="shared" si="125"/>
        <v>0</v>
      </c>
      <c r="BE115" s="93">
        <f t="shared" si="125"/>
        <v>0</v>
      </c>
      <c r="BF115" s="93">
        <f t="shared" si="125"/>
        <v>0</v>
      </c>
      <c r="BG115" s="93">
        <f t="shared" si="125"/>
        <v>0</v>
      </c>
      <c r="BH115" s="93">
        <f t="shared" si="125"/>
        <v>0</v>
      </c>
      <c r="BI115" s="93">
        <f t="shared" si="125"/>
        <v>0</v>
      </c>
      <c r="BJ115" s="93">
        <f t="shared" si="125"/>
        <v>0</v>
      </c>
      <c r="BK115" s="93">
        <f t="shared" si="125"/>
        <v>0</v>
      </c>
      <c r="BL115" s="93">
        <f t="shared" si="125"/>
        <v>0</v>
      </c>
      <c r="BM115" s="93">
        <f t="shared" si="125"/>
        <v>0</v>
      </c>
      <c r="BN115" s="93">
        <f t="shared" si="125"/>
        <v>0</v>
      </c>
      <c r="BO115" s="93">
        <f t="shared" si="125"/>
        <v>0</v>
      </c>
      <c r="BP115" s="93">
        <f t="shared" si="125"/>
        <v>0</v>
      </c>
      <c r="BQ115" s="93">
        <f t="shared" si="125"/>
        <v>0</v>
      </c>
      <c r="BR115" s="93">
        <f t="shared" si="125"/>
        <v>0</v>
      </c>
      <c r="BS115" s="93">
        <f t="shared" si="125"/>
        <v>0</v>
      </c>
      <c r="BT115" s="93">
        <f t="shared" si="125"/>
        <v>0</v>
      </c>
      <c r="BU115" s="93">
        <f t="shared" si="125"/>
        <v>0</v>
      </c>
      <c r="BV115" s="93">
        <f t="shared" si="125"/>
        <v>0</v>
      </c>
      <c r="BW115" s="93">
        <f t="shared" si="125"/>
        <v>0</v>
      </c>
      <c r="BX115" s="93">
        <f t="shared" ref="BX115:EI115" si="126">+SUMIF($E$16:$E$111,1,BX16:BX111)</f>
        <v>0</v>
      </c>
      <c r="BY115" s="93">
        <f t="shared" si="126"/>
        <v>0</v>
      </c>
      <c r="BZ115" s="93">
        <f t="shared" si="126"/>
        <v>0</v>
      </c>
      <c r="CA115" s="93">
        <f t="shared" si="126"/>
        <v>0</v>
      </c>
      <c r="CB115" s="93">
        <f t="shared" si="126"/>
        <v>0</v>
      </c>
      <c r="CC115" s="93">
        <f t="shared" si="126"/>
        <v>0</v>
      </c>
      <c r="CD115" s="93">
        <f t="shared" si="126"/>
        <v>0</v>
      </c>
      <c r="CE115" s="93">
        <f t="shared" si="126"/>
        <v>0</v>
      </c>
      <c r="CF115" s="93">
        <f t="shared" si="126"/>
        <v>0</v>
      </c>
      <c r="CG115" s="93">
        <f t="shared" si="126"/>
        <v>0</v>
      </c>
      <c r="CH115" s="93">
        <f t="shared" si="126"/>
        <v>0</v>
      </c>
      <c r="CI115" s="93">
        <f t="shared" si="126"/>
        <v>0</v>
      </c>
      <c r="CJ115" s="93">
        <f t="shared" si="126"/>
        <v>0</v>
      </c>
      <c r="CK115" s="93">
        <f t="shared" si="126"/>
        <v>0</v>
      </c>
      <c r="CL115" s="93">
        <f t="shared" si="126"/>
        <v>0</v>
      </c>
      <c r="CM115" s="93">
        <f t="shared" si="126"/>
        <v>0</v>
      </c>
      <c r="CN115" s="93">
        <f t="shared" si="126"/>
        <v>0</v>
      </c>
      <c r="CO115" s="93">
        <f t="shared" si="126"/>
        <v>0</v>
      </c>
      <c r="CP115" s="93">
        <f t="shared" si="126"/>
        <v>0</v>
      </c>
      <c r="CQ115" s="93">
        <f t="shared" si="126"/>
        <v>0</v>
      </c>
      <c r="CR115" s="93">
        <f t="shared" si="126"/>
        <v>0</v>
      </c>
      <c r="CS115" s="93">
        <f t="shared" si="126"/>
        <v>0</v>
      </c>
      <c r="CT115" s="93">
        <f t="shared" si="126"/>
        <v>0</v>
      </c>
      <c r="CU115" s="93">
        <f t="shared" si="126"/>
        <v>0</v>
      </c>
      <c r="CV115" s="93">
        <f t="shared" si="126"/>
        <v>0</v>
      </c>
      <c r="CW115" s="93">
        <f t="shared" si="126"/>
        <v>0</v>
      </c>
      <c r="CX115" s="93">
        <f t="shared" si="126"/>
        <v>0</v>
      </c>
      <c r="CY115" s="93">
        <f t="shared" si="126"/>
        <v>0</v>
      </c>
      <c r="CZ115" s="93">
        <f t="shared" si="126"/>
        <v>0</v>
      </c>
      <c r="DA115" s="93">
        <f t="shared" si="126"/>
        <v>0</v>
      </c>
      <c r="DB115" s="93">
        <f t="shared" si="126"/>
        <v>0</v>
      </c>
      <c r="DC115" s="93">
        <f t="shared" si="126"/>
        <v>0</v>
      </c>
      <c r="DD115" s="93">
        <f t="shared" si="126"/>
        <v>0</v>
      </c>
      <c r="DE115" s="93">
        <f t="shared" si="126"/>
        <v>0</v>
      </c>
      <c r="DF115" s="93">
        <f t="shared" si="126"/>
        <v>0</v>
      </c>
      <c r="DG115" s="93">
        <f t="shared" si="126"/>
        <v>0</v>
      </c>
      <c r="DH115" s="93">
        <f t="shared" si="126"/>
        <v>0</v>
      </c>
      <c r="DI115" s="93">
        <f t="shared" si="126"/>
        <v>0</v>
      </c>
      <c r="DJ115" s="93">
        <f t="shared" si="126"/>
        <v>0</v>
      </c>
      <c r="DK115" s="93">
        <f t="shared" si="126"/>
        <v>0</v>
      </c>
      <c r="DL115" s="93">
        <f t="shared" si="126"/>
        <v>0</v>
      </c>
      <c r="DM115" s="93">
        <f t="shared" si="126"/>
        <v>0</v>
      </c>
      <c r="DN115" s="93">
        <f t="shared" si="126"/>
        <v>0</v>
      </c>
      <c r="DO115" s="93">
        <f t="shared" si="126"/>
        <v>0</v>
      </c>
      <c r="DP115" s="93">
        <f t="shared" si="126"/>
        <v>0</v>
      </c>
      <c r="DQ115" s="93">
        <f t="shared" si="126"/>
        <v>0</v>
      </c>
      <c r="DR115" s="93">
        <f t="shared" si="126"/>
        <v>0</v>
      </c>
      <c r="DS115" s="93">
        <f t="shared" si="126"/>
        <v>0</v>
      </c>
      <c r="DT115" s="93">
        <f t="shared" si="126"/>
        <v>0</v>
      </c>
      <c r="DU115" s="93">
        <f t="shared" si="126"/>
        <v>0</v>
      </c>
      <c r="DV115" s="93">
        <f t="shared" si="126"/>
        <v>0</v>
      </c>
      <c r="DW115" s="93">
        <f t="shared" si="126"/>
        <v>0</v>
      </c>
      <c r="DX115" s="93">
        <f t="shared" si="126"/>
        <v>0</v>
      </c>
      <c r="DY115" s="93">
        <f t="shared" si="126"/>
        <v>0</v>
      </c>
      <c r="DZ115" s="93">
        <f t="shared" si="126"/>
        <v>0</v>
      </c>
      <c r="EA115" s="93">
        <f t="shared" si="126"/>
        <v>0</v>
      </c>
      <c r="EB115" s="93">
        <f t="shared" si="126"/>
        <v>0</v>
      </c>
      <c r="EC115" s="93">
        <f t="shared" si="126"/>
        <v>0</v>
      </c>
      <c r="ED115" s="93">
        <f t="shared" si="126"/>
        <v>0</v>
      </c>
      <c r="EE115" s="93">
        <f t="shared" si="126"/>
        <v>0</v>
      </c>
      <c r="EF115" s="93">
        <f t="shared" si="126"/>
        <v>0</v>
      </c>
      <c r="EG115" s="93">
        <f t="shared" si="126"/>
        <v>0</v>
      </c>
      <c r="EH115" s="93">
        <f t="shared" si="126"/>
        <v>0</v>
      </c>
      <c r="EI115" s="93">
        <f t="shared" si="126"/>
        <v>0</v>
      </c>
      <c r="EJ115" s="93">
        <f t="shared" ref="EJ115:GU115" si="127">+SUMIF($E$16:$E$111,1,EJ16:EJ111)</f>
        <v>0</v>
      </c>
      <c r="EK115" s="93">
        <f t="shared" si="127"/>
        <v>0</v>
      </c>
      <c r="EL115" s="93">
        <f t="shared" si="127"/>
        <v>0</v>
      </c>
      <c r="EM115" s="93">
        <f t="shared" si="127"/>
        <v>0</v>
      </c>
      <c r="EN115" s="93">
        <f t="shared" si="127"/>
        <v>0</v>
      </c>
      <c r="EO115" s="93">
        <f t="shared" si="127"/>
        <v>0</v>
      </c>
      <c r="EP115" s="93">
        <f t="shared" si="127"/>
        <v>0</v>
      </c>
      <c r="EQ115" s="93">
        <f t="shared" si="127"/>
        <v>0</v>
      </c>
      <c r="ER115" s="93">
        <f t="shared" si="127"/>
        <v>0</v>
      </c>
      <c r="ES115" s="93">
        <f t="shared" si="127"/>
        <v>0</v>
      </c>
      <c r="ET115" s="93">
        <f t="shared" si="127"/>
        <v>0</v>
      </c>
      <c r="EU115" s="93">
        <f t="shared" si="127"/>
        <v>0</v>
      </c>
      <c r="EV115" s="93">
        <f t="shared" si="127"/>
        <v>0</v>
      </c>
      <c r="EW115" s="93">
        <f t="shared" si="127"/>
        <v>0</v>
      </c>
      <c r="EX115" s="93">
        <f t="shared" si="127"/>
        <v>0</v>
      </c>
      <c r="EY115" s="93">
        <f t="shared" si="127"/>
        <v>0</v>
      </c>
      <c r="EZ115" s="93">
        <f t="shared" si="127"/>
        <v>0</v>
      </c>
      <c r="FA115" s="93">
        <f t="shared" si="127"/>
        <v>0</v>
      </c>
      <c r="FB115" s="93">
        <f t="shared" si="127"/>
        <v>0</v>
      </c>
      <c r="FC115" s="93">
        <f t="shared" si="127"/>
        <v>0</v>
      </c>
      <c r="FD115" s="93">
        <f t="shared" si="127"/>
        <v>0</v>
      </c>
      <c r="FE115" s="93">
        <f t="shared" si="127"/>
        <v>0</v>
      </c>
      <c r="FF115" s="93">
        <f t="shared" si="127"/>
        <v>0</v>
      </c>
      <c r="FG115" s="93">
        <f t="shared" si="127"/>
        <v>0</v>
      </c>
      <c r="FH115" s="93">
        <f t="shared" si="127"/>
        <v>0</v>
      </c>
      <c r="FI115" s="93">
        <f t="shared" si="127"/>
        <v>0</v>
      </c>
      <c r="FJ115" s="93">
        <f t="shared" si="127"/>
        <v>0</v>
      </c>
      <c r="FK115" s="93">
        <f t="shared" si="127"/>
        <v>0</v>
      </c>
      <c r="FL115" s="93">
        <f t="shared" si="127"/>
        <v>0</v>
      </c>
      <c r="FM115" s="93">
        <f t="shared" si="127"/>
        <v>0</v>
      </c>
      <c r="FN115" s="93">
        <f t="shared" si="127"/>
        <v>0</v>
      </c>
      <c r="FO115" s="93">
        <f t="shared" si="127"/>
        <v>0</v>
      </c>
      <c r="FP115" s="93">
        <f t="shared" si="127"/>
        <v>0</v>
      </c>
      <c r="FQ115" s="93">
        <f t="shared" si="127"/>
        <v>0</v>
      </c>
      <c r="FR115" s="93">
        <f t="shared" si="127"/>
        <v>0</v>
      </c>
      <c r="FS115" s="93">
        <f t="shared" si="127"/>
        <v>0</v>
      </c>
      <c r="FT115" s="93">
        <f t="shared" si="127"/>
        <v>0</v>
      </c>
      <c r="FU115" s="93">
        <f t="shared" si="127"/>
        <v>0</v>
      </c>
      <c r="FV115" s="93">
        <f t="shared" si="127"/>
        <v>0</v>
      </c>
      <c r="FW115" s="93">
        <f t="shared" si="127"/>
        <v>0</v>
      </c>
      <c r="FX115" s="93">
        <f t="shared" si="127"/>
        <v>0</v>
      </c>
      <c r="FY115" s="93">
        <f t="shared" si="127"/>
        <v>0</v>
      </c>
      <c r="FZ115" s="93">
        <f t="shared" si="127"/>
        <v>0</v>
      </c>
      <c r="GA115" s="93">
        <f t="shared" si="127"/>
        <v>0</v>
      </c>
      <c r="GB115" s="93">
        <f t="shared" si="127"/>
        <v>0</v>
      </c>
      <c r="GC115" s="93">
        <f t="shared" si="127"/>
        <v>0</v>
      </c>
      <c r="GD115" s="93">
        <f t="shared" si="127"/>
        <v>0</v>
      </c>
      <c r="GE115" s="93">
        <f t="shared" si="127"/>
        <v>0</v>
      </c>
      <c r="GF115" s="93">
        <f t="shared" si="127"/>
        <v>0</v>
      </c>
      <c r="GG115" s="93">
        <f t="shared" si="127"/>
        <v>0</v>
      </c>
      <c r="GH115" s="93">
        <f t="shared" si="127"/>
        <v>0</v>
      </c>
      <c r="GI115" s="93">
        <f t="shared" si="127"/>
        <v>0</v>
      </c>
      <c r="GJ115" s="93">
        <f t="shared" si="127"/>
        <v>0</v>
      </c>
      <c r="GK115" s="93">
        <f t="shared" si="127"/>
        <v>0</v>
      </c>
      <c r="GL115" s="93">
        <f t="shared" si="127"/>
        <v>0</v>
      </c>
      <c r="GM115" s="93">
        <f t="shared" si="127"/>
        <v>0</v>
      </c>
      <c r="GN115" s="93">
        <f t="shared" si="127"/>
        <v>0</v>
      </c>
      <c r="GO115" s="93">
        <f t="shared" si="127"/>
        <v>0</v>
      </c>
      <c r="GP115" s="93">
        <f t="shared" si="127"/>
        <v>0</v>
      </c>
      <c r="GQ115" s="93">
        <f t="shared" si="127"/>
        <v>0</v>
      </c>
      <c r="GR115" s="93">
        <f t="shared" si="127"/>
        <v>0</v>
      </c>
      <c r="GS115" s="93">
        <f t="shared" si="127"/>
        <v>0</v>
      </c>
      <c r="GT115" s="93">
        <f t="shared" si="127"/>
        <v>0</v>
      </c>
      <c r="GU115" s="93">
        <f t="shared" si="127"/>
        <v>0</v>
      </c>
      <c r="GV115" s="93">
        <f t="shared" ref="GV115:HB115" si="128">+SUMIF($E$16:$E$111,1,GV16:GV111)</f>
        <v>0</v>
      </c>
      <c r="GW115" s="93">
        <f t="shared" si="128"/>
        <v>0</v>
      </c>
      <c r="GX115" s="93">
        <f t="shared" si="128"/>
        <v>0</v>
      </c>
      <c r="GY115" s="93">
        <f t="shared" si="128"/>
        <v>0</v>
      </c>
      <c r="GZ115" s="93">
        <f t="shared" si="128"/>
        <v>0</v>
      </c>
      <c r="HA115" s="93">
        <f t="shared" si="128"/>
        <v>0</v>
      </c>
      <c r="HB115" s="93">
        <f t="shared" si="128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116"/>
        <v>0</v>
      </c>
      <c r="HQ115" s="324"/>
      <c r="HR115" s="105">
        <f t="array" ref="HR115">+IFERROR(SUMIF($E$16:$E$111,1,HR$16:HR$111)/(COUNTIF($E$16:$E$111,1)*MAX(IF($E$16:$E$111=1,HR$16:HR$111))),0)</f>
        <v>0</v>
      </c>
      <c r="HS115" s="105">
        <f t="array" ref="HS115">+IFERROR(SUMIF($E$16:$E$111,1,HS$16:HS$111)/(COUNTIF($E$16:$E$111,1)*MAX(IF($E$16:$E$111=1,HS$16:HS$111))),0)</f>
        <v>0</v>
      </c>
      <c r="HT115" s="105">
        <f t="array" ref="HT115">+IFERROR(SUMIF($E$16:$E$111,1,HT$16:HT$111)/(COUNTIF($E$16:$E$111,1)*MAX(IF($E$16:$E$111=1,HT$16:HT$111))),0)</f>
        <v>0</v>
      </c>
      <c r="HU115" s="105">
        <f t="array" ref="HU115">+IFERROR(SUMIF($E$16:$E$111,1,HU$16:HU$111)/(COUNTIF($E$16:$E$111,1)*MAX(IF($E$16:$E$111=1,HU$16:HU$111))),0)</f>
        <v>0</v>
      </c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325"/>
      <c r="IC115" s="314"/>
      <c r="ID115" s="314"/>
      <c r="IE115" s="314"/>
      <c r="IF115" s="13"/>
    </row>
    <row r="116" spans="2:240" s="11" customFormat="1" ht="28.15" hidden="1" customHeight="1">
      <c r="B116" s="833" t="s">
        <v>902</v>
      </c>
      <c r="C116" s="834"/>
      <c r="D116" s="834"/>
      <c r="E116" s="834"/>
      <c r="F116" s="834"/>
      <c r="G116" s="834"/>
      <c r="H116" s="834"/>
      <c r="I116" s="835"/>
      <c r="J116" s="312" t="s">
        <v>108</v>
      </c>
      <c r="K116" s="313" t="e">
        <f>+K112*VLOOKUP($K$12,#REF!,2,0)</f>
        <v>#REF!</v>
      </c>
      <c r="L116" s="313" t="e">
        <f>+L112*VLOOKUP($K$12,#REF!,2,0)</f>
        <v>#REF!</v>
      </c>
      <c r="M116" s="313" t="e">
        <f>+M112*VLOOKUP($K$12,#REF!,2,0)</f>
        <v>#REF!</v>
      </c>
      <c r="N116" s="313" t="e">
        <f>+N112*VLOOKUP($K$12,#REF!,2,0)</f>
        <v>#REF!</v>
      </c>
      <c r="O116" s="313" t="e">
        <f>+O112*VLOOKUP($K$12,#REF!,2,0)</f>
        <v>#REF!</v>
      </c>
      <c r="P116" s="313" t="e">
        <f>+P112*VLOOKUP($K$12,#REF!,2,0)</f>
        <v>#REF!</v>
      </c>
      <c r="Q116" s="313" t="e">
        <f>+Q112*VLOOKUP($K$12,#REF!,2,0)</f>
        <v>#REF!</v>
      </c>
      <c r="R116" s="313" t="e">
        <f>+R112*VLOOKUP($K$12,#REF!,2,0)</f>
        <v>#REF!</v>
      </c>
      <c r="S116" s="313" t="e">
        <f>+S112*VLOOKUP($K$12,#REF!,2,0)</f>
        <v>#REF!</v>
      </c>
      <c r="T116" s="313" t="e">
        <f>+T112*VLOOKUP($K$12,#REF!,2,0)</f>
        <v>#REF!</v>
      </c>
      <c r="U116" s="313" t="e">
        <f>+U112*VLOOKUP($U$12,#REF!,2,0)</f>
        <v>#REF!</v>
      </c>
      <c r="V116" s="313" t="e">
        <f>+V112*VLOOKUP($U$12,#REF!,2,0)</f>
        <v>#REF!</v>
      </c>
      <c r="W116" s="313" t="e">
        <f>+W112*VLOOKUP($U$12,#REF!,2,0)</f>
        <v>#REF!</v>
      </c>
      <c r="X116" s="313" t="e">
        <f>+X112*VLOOKUP($U$12,#REF!,2,0)</f>
        <v>#REF!</v>
      </c>
      <c r="Y116" s="313" t="e">
        <f>+Y112*VLOOKUP($U$12,#REF!,2,0)</f>
        <v>#REF!</v>
      </c>
      <c r="Z116" s="313" t="e">
        <f>+Z112*VLOOKUP($U$12,#REF!,2,0)</f>
        <v>#REF!</v>
      </c>
      <c r="AA116" s="313" t="e">
        <f>+AA112*VLOOKUP($U$12,#REF!,2,0)</f>
        <v>#REF!</v>
      </c>
      <c r="AB116" s="313" t="e">
        <f>+AB112*VLOOKUP($U$12,#REF!,2,0)</f>
        <v>#REF!</v>
      </c>
      <c r="AC116" s="313" t="e">
        <f>+AC112*VLOOKUP($U$12,#REF!,2,0)</f>
        <v>#REF!</v>
      </c>
      <c r="AD116" s="313" t="e">
        <f>+AD112*VLOOKUP($U$12,#REF!,2,0)</f>
        <v>#REF!</v>
      </c>
      <c r="AE116" s="313" t="e">
        <f>+AE112*VLOOKUP($AE$12,#REF!,2,0)</f>
        <v>#REF!</v>
      </c>
      <c r="AF116" s="313" t="e">
        <f>+AF112*VLOOKUP($AE$12,#REF!,2,0)</f>
        <v>#REF!</v>
      </c>
      <c r="AG116" s="313" t="e">
        <f>+AG112*VLOOKUP($AE$12,#REF!,2,0)</f>
        <v>#REF!</v>
      </c>
      <c r="AH116" s="313" t="e">
        <f>+AH112*VLOOKUP($AE$12,#REF!,2,0)</f>
        <v>#REF!</v>
      </c>
      <c r="AI116" s="313" t="e">
        <f>+AI112*VLOOKUP($AE$12,#REF!,2,0)</f>
        <v>#REF!</v>
      </c>
      <c r="AJ116" s="313" t="e">
        <f>+AJ112*VLOOKUP($AE$12,#REF!,2,0)</f>
        <v>#REF!</v>
      </c>
      <c r="AK116" s="313" t="e">
        <f>+AK112*VLOOKUP($AE$12,#REF!,2,0)</f>
        <v>#REF!</v>
      </c>
      <c r="AL116" s="313" t="e">
        <f>+AL112*VLOOKUP($AE$12,#REF!,2,0)</f>
        <v>#REF!</v>
      </c>
      <c r="AM116" s="313" t="e">
        <f>+AM112*VLOOKUP($AE$12,#REF!,2,0)</f>
        <v>#REF!</v>
      </c>
      <c r="AN116" s="313" t="e">
        <f>+AN112*VLOOKUP($AE$12,#REF!,2,0)</f>
        <v>#REF!</v>
      </c>
      <c r="AO116" s="313" t="e">
        <f>+AO112*VLOOKUP($AO$12,#REF!,2,0)</f>
        <v>#REF!</v>
      </c>
      <c r="AP116" s="313" t="e">
        <f>+AP112*VLOOKUP($AO$12,#REF!,2,0)</f>
        <v>#REF!</v>
      </c>
      <c r="AQ116" s="313" t="e">
        <f>+AQ112*VLOOKUP($AO$12,#REF!,2,0)</f>
        <v>#REF!</v>
      </c>
      <c r="AR116" s="313" t="e">
        <f>+AR112*VLOOKUP($AO$12,#REF!,2,0)</f>
        <v>#REF!</v>
      </c>
      <c r="AS116" s="313" t="e">
        <f>+AS112*VLOOKUP($AO$12,#REF!,2,0)</f>
        <v>#REF!</v>
      </c>
      <c r="AT116" s="313" t="e">
        <f>+AT112*VLOOKUP($AO$12,#REF!,2,0)</f>
        <v>#REF!</v>
      </c>
      <c r="AU116" s="313" t="e">
        <f>+AU112*VLOOKUP($AO$12,#REF!,2,0)</f>
        <v>#REF!</v>
      </c>
      <c r="AV116" s="313" t="e">
        <f>+AV112*VLOOKUP($AO$12,#REF!,2,0)</f>
        <v>#REF!</v>
      </c>
      <c r="AW116" s="313" t="e">
        <f>+AW112*VLOOKUP($AO$12,#REF!,2,0)</f>
        <v>#REF!</v>
      </c>
      <c r="AX116" s="313" t="e">
        <f>+AX112*VLOOKUP($AO$12,#REF!,2,0)</f>
        <v>#REF!</v>
      </c>
      <c r="AY116" s="313" t="e">
        <f>+AY112*VLOOKUP($AY$12,#REF!,2,0)</f>
        <v>#REF!</v>
      </c>
      <c r="AZ116" s="313" t="e">
        <f>+AZ112*VLOOKUP($AY$12,#REF!,2,0)</f>
        <v>#REF!</v>
      </c>
      <c r="BA116" s="313" t="e">
        <f>+BA112*VLOOKUP($AY$12,#REF!,2,0)</f>
        <v>#REF!</v>
      </c>
      <c r="BB116" s="313" t="e">
        <f>+BB112*VLOOKUP($AY$12,#REF!,2,0)</f>
        <v>#REF!</v>
      </c>
      <c r="BC116" s="313" t="e">
        <f>+BC112*VLOOKUP($AY$12,#REF!,2,0)</f>
        <v>#REF!</v>
      </c>
      <c r="BD116" s="313" t="e">
        <f>+BD112*VLOOKUP($AY$12,#REF!,2,0)</f>
        <v>#REF!</v>
      </c>
      <c r="BE116" s="313" t="e">
        <f>+BE112*VLOOKUP($AY$12,#REF!,2,0)</f>
        <v>#REF!</v>
      </c>
      <c r="BF116" s="313" t="e">
        <f>+BF112*VLOOKUP($AY$12,#REF!,2,0)</f>
        <v>#REF!</v>
      </c>
      <c r="BG116" s="313" t="e">
        <f>+BG112*VLOOKUP($AY$12,#REF!,2,0)</f>
        <v>#REF!</v>
      </c>
      <c r="BH116" s="313" t="e">
        <f>+BH112*VLOOKUP($AY$12,#REF!,2,0)</f>
        <v>#REF!</v>
      </c>
      <c r="BI116" s="313" t="e">
        <f>+BI112*VLOOKUP($BI$12,#REF!,2,0)</f>
        <v>#REF!</v>
      </c>
      <c r="BJ116" s="313" t="e">
        <f>+BJ112*VLOOKUP($BI$12,#REF!,2,0)</f>
        <v>#REF!</v>
      </c>
      <c r="BK116" s="313" t="e">
        <f>+BK112*VLOOKUP($BI$12,#REF!,2,0)</f>
        <v>#REF!</v>
      </c>
      <c r="BL116" s="313" t="e">
        <f>+BL112*VLOOKUP($BI$12,#REF!,2,0)</f>
        <v>#REF!</v>
      </c>
      <c r="BM116" s="313" t="e">
        <f>+BM112*VLOOKUP($BI$12,#REF!,2,0)</f>
        <v>#REF!</v>
      </c>
      <c r="BN116" s="313" t="e">
        <f>+BN112*VLOOKUP($BI$12,#REF!,2,0)</f>
        <v>#REF!</v>
      </c>
      <c r="BO116" s="313" t="e">
        <f>+BO112*VLOOKUP($BI$12,#REF!,2,0)</f>
        <v>#REF!</v>
      </c>
      <c r="BP116" s="313" t="e">
        <f>+BP112*VLOOKUP($BI$12,#REF!,2,0)</f>
        <v>#REF!</v>
      </c>
      <c r="BQ116" s="313" t="e">
        <f>+BQ112*VLOOKUP($BI$12,#REF!,2,0)</f>
        <v>#REF!</v>
      </c>
      <c r="BR116" s="313" t="e">
        <f>+BR112*VLOOKUP($BI$12,#REF!,2,0)</f>
        <v>#REF!</v>
      </c>
      <c r="BS116" s="313" t="e">
        <f>+BS112*VLOOKUP($BS$12,#REF!,2,0)</f>
        <v>#REF!</v>
      </c>
      <c r="BT116" s="313" t="e">
        <f>+BT112*VLOOKUP($BS$12,#REF!,2,0)</f>
        <v>#REF!</v>
      </c>
      <c r="BU116" s="313" t="e">
        <f>+BU112*VLOOKUP($BS$12,#REF!,2,0)</f>
        <v>#REF!</v>
      </c>
      <c r="BV116" s="313" t="e">
        <f>+BV112*VLOOKUP($BS$12,#REF!,2,0)</f>
        <v>#REF!</v>
      </c>
      <c r="BW116" s="313" t="e">
        <f>+BW112*VLOOKUP($BS$12,#REF!,2,0)</f>
        <v>#REF!</v>
      </c>
      <c r="BX116" s="313" t="e">
        <f>+BX112*VLOOKUP($BS$12,#REF!,2,0)</f>
        <v>#REF!</v>
      </c>
      <c r="BY116" s="313" t="e">
        <f>+BY112*VLOOKUP($BS$12,#REF!,2,0)</f>
        <v>#REF!</v>
      </c>
      <c r="BZ116" s="313" t="e">
        <f>+BZ112*VLOOKUP($BS$12,#REF!,2,0)</f>
        <v>#REF!</v>
      </c>
      <c r="CA116" s="313" t="e">
        <f>+CA112*VLOOKUP($BS$12,#REF!,2,0)</f>
        <v>#REF!</v>
      </c>
      <c r="CB116" s="313" t="e">
        <f>+CB112*VLOOKUP($BS$12,#REF!,2,0)</f>
        <v>#REF!</v>
      </c>
      <c r="CC116" s="313" t="e">
        <f>+CC112*VLOOKUP($CC$12,#REF!,2,0)</f>
        <v>#REF!</v>
      </c>
      <c r="CD116" s="313" t="e">
        <f>+CD112*VLOOKUP($CC$12,#REF!,2,0)</f>
        <v>#REF!</v>
      </c>
      <c r="CE116" s="313" t="e">
        <f>+CE112*VLOOKUP($CC$12,#REF!,2,0)</f>
        <v>#REF!</v>
      </c>
      <c r="CF116" s="313" t="e">
        <f>+CF112*VLOOKUP($CC$12,#REF!,2,0)</f>
        <v>#REF!</v>
      </c>
      <c r="CG116" s="313" t="e">
        <f>+CG112*VLOOKUP($CC$12,#REF!,2,0)</f>
        <v>#REF!</v>
      </c>
      <c r="CH116" s="313" t="e">
        <f>+CH112*VLOOKUP($CC$12,#REF!,2,0)</f>
        <v>#REF!</v>
      </c>
      <c r="CI116" s="313" t="e">
        <f>+CI112*VLOOKUP($CC$12,#REF!,2,0)</f>
        <v>#REF!</v>
      </c>
      <c r="CJ116" s="313" t="e">
        <f>+CJ112*VLOOKUP($CC$12,#REF!,2,0)</f>
        <v>#REF!</v>
      </c>
      <c r="CK116" s="313" t="e">
        <f>+CK112*VLOOKUP($CC$12,#REF!,2,0)</f>
        <v>#REF!</v>
      </c>
      <c r="CL116" s="313" t="e">
        <f>+CL112*VLOOKUP($CC$12,#REF!,2,0)</f>
        <v>#REF!</v>
      </c>
      <c r="CM116" s="313" t="e">
        <f>+CM112*VLOOKUP($CM$12,#REF!,2,0)</f>
        <v>#REF!</v>
      </c>
      <c r="CN116" s="313" t="e">
        <f>+CN112*VLOOKUP($CM$12,#REF!,2,0)</f>
        <v>#REF!</v>
      </c>
      <c r="CO116" s="313" t="e">
        <f>+CO112*VLOOKUP($CM$12,#REF!,2,0)</f>
        <v>#REF!</v>
      </c>
      <c r="CP116" s="313" t="e">
        <f>+CP112*VLOOKUP($CM$12,#REF!,2,0)</f>
        <v>#REF!</v>
      </c>
      <c r="CQ116" s="313" t="e">
        <f>+CQ112*VLOOKUP($CM$12,#REF!,2,0)</f>
        <v>#REF!</v>
      </c>
      <c r="CR116" s="313" t="e">
        <f>+CR112*VLOOKUP($CM$12,#REF!,2,0)</f>
        <v>#REF!</v>
      </c>
      <c r="CS116" s="313" t="e">
        <f>+CS112*VLOOKUP($CM$12,#REF!,2,0)</f>
        <v>#REF!</v>
      </c>
      <c r="CT116" s="313" t="e">
        <f>+CT112*VLOOKUP($CM$12,#REF!,2,0)</f>
        <v>#REF!</v>
      </c>
      <c r="CU116" s="313" t="e">
        <f>+CU112*VLOOKUP($CM$12,#REF!,2,0)</f>
        <v>#REF!</v>
      </c>
      <c r="CV116" s="313" t="e">
        <f>+CV112*VLOOKUP($CM$12,#REF!,2,0)</f>
        <v>#REF!</v>
      </c>
      <c r="CW116" s="313" t="e">
        <f>+CW112*VLOOKUP($CW$12,#REF!,2,0)</f>
        <v>#REF!</v>
      </c>
      <c r="CX116" s="313" t="e">
        <f>+CX112*VLOOKUP($CW$12,#REF!,2,0)</f>
        <v>#REF!</v>
      </c>
      <c r="CY116" s="313" t="e">
        <f>+CY112*VLOOKUP($CW$12,#REF!,2,0)</f>
        <v>#REF!</v>
      </c>
      <c r="CZ116" s="313" t="e">
        <f>+CZ112*VLOOKUP($CW$12,#REF!,2,0)</f>
        <v>#REF!</v>
      </c>
      <c r="DA116" s="313" t="e">
        <f>+DA112*VLOOKUP($CW$12,#REF!,2,0)</f>
        <v>#REF!</v>
      </c>
      <c r="DB116" s="313" t="e">
        <f>+DB112*VLOOKUP($CW$12,#REF!,2,0)</f>
        <v>#REF!</v>
      </c>
      <c r="DC116" s="313" t="e">
        <f>+DC112*VLOOKUP($CW$12,#REF!,2,0)</f>
        <v>#REF!</v>
      </c>
      <c r="DD116" s="313" t="e">
        <f>+DD112*VLOOKUP($CW$12,#REF!,2,0)</f>
        <v>#REF!</v>
      </c>
      <c r="DE116" s="313" t="e">
        <f>+DE112*VLOOKUP($CW$12,#REF!,2,0)</f>
        <v>#REF!</v>
      </c>
      <c r="DF116" s="313" t="e">
        <f>+DF112*VLOOKUP($CW$12,#REF!,2,0)</f>
        <v>#REF!</v>
      </c>
      <c r="DG116" s="313" t="e">
        <f>+DG112*VLOOKUP($DG$12,#REF!,2,0)</f>
        <v>#REF!</v>
      </c>
      <c r="DH116" s="313" t="e">
        <f>+DH112*VLOOKUP($DG$12,#REF!,2,0)</f>
        <v>#REF!</v>
      </c>
      <c r="DI116" s="313" t="e">
        <f>+DI112*VLOOKUP($DG$12,#REF!,2,0)</f>
        <v>#REF!</v>
      </c>
      <c r="DJ116" s="313" t="e">
        <f>+DJ112*VLOOKUP($DG$12,#REF!,2,0)</f>
        <v>#REF!</v>
      </c>
      <c r="DK116" s="313" t="e">
        <f>+DK112*VLOOKUP($DG$12,#REF!,2,0)</f>
        <v>#REF!</v>
      </c>
      <c r="DL116" s="313" t="e">
        <f>+DL112*VLOOKUP($DG$12,#REF!,2,0)</f>
        <v>#REF!</v>
      </c>
      <c r="DM116" s="313" t="e">
        <f>+DM112*VLOOKUP($DG$12,#REF!,2,0)</f>
        <v>#REF!</v>
      </c>
      <c r="DN116" s="313" t="e">
        <f>+DN112*VLOOKUP($DG$12,#REF!,2,0)</f>
        <v>#REF!</v>
      </c>
      <c r="DO116" s="313" t="e">
        <f>+DO112*VLOOKUP($DG$12,#REF!,2,0)</f>
        <v>#REF!</v>
      </c>
      <c r="DP116" s="313" t="e">
        <f>+DP112*VLOOKUP($DG$12,#REF!,2,0)</f>
        <v>#REF!</v>
      </c>
      <c r="DQ116" s="313" t="e">
        <f>+DQ112*VLOOKUP($DQ$12,#REF!,2,0)</f>
        <v>#REF!</v>
      </c>
      <c r="DR116" s="313" t="e">
        <f>+DR112*VLOOKUP($DQ$12,#REF!,2,0)</f>
        <v>#REF!</v>
      </c>
      <c r="DS116" s="313" t="e">
        <f>+DS112*VLOOKUP($DQ$12,#REF!,2,0)</f>
        <v>#REF!</v>
      </c>
      <c r="DT116" s="313" t="e">
        <f>+DT112*VLOOKUP($DQ$12,#REF!,2,0)</f>
        <v>#REF!</v>
      </c>
      <c r="DU116" s="313" t="e">
        <f>+DU112*VLOOKUP($DQ$12,#REF!,2,0)</f>
        <v>#REF!</v>
      </c>
      <c r="DV116" s="313" t="e">
        <f>+DV112*VLOOKUP($DQ$12,#REF!,2,0)</f>
        <v>#REF!</v>
      </c>
      <c r="DW116" s="313" t="e">
        <f>+DW112*VLOOKUP($DQ$12,#REF!,2,0)</f>
        <v>#REF!</v>
      </c>
      <c r="DX116" s="313" t="e">
        <f>+DX112*VLOOKUP($DQ$12,#REF!,2,0)</f>
        <v>#REF!</v>
      </c>
      <c r="DY116" s="313" t="e">
        <f>+DY112*VLOOKUP($DQ$12,#REF!,2,0)</f>
        <v>#REF!</v>
      </c>
      <c r="DZ116" s="313" t="e">
        <f>+DZ112*VLOOKUP($DQ$12,#REF!,2,0)</f>
        <v>#REF!</v>
      </c>
      <c r="EA116" s="313" t="e">
        <f>+EA112*VLOOKUP($EA$12,#REF!,2,0)</f>
        <v>#REF!</v>
      </c>
      <c r="EB116" s="313" t="e">
        <f>+EB112*VLOOKUP($EA$12,#REF!,2,0)</f>
        <v>#REF!</v>
      </c>
      <c r="EC116" s="313" t="e">
        <f>+EC112*VLOOKUP($EA$12,#REF!,2,0)</f>
        <v>#REF!</v>
      </c>
      <c r="ED116" s="313" t="e">
        <f>+ED112*VLOOKUP($EA$12,#REF!,2,0)</f>
        <v>#REF!</v>
      </c>
      <c r="EE116" s="313" t="e">
        <f>+EE112*VLOOKUP($EA$12,#REF!,2,0)</f>
        <v>#REF!</v>
      </c>
      <c r="EF116" s="313" t="e">
        <f>+EF112*VLOOKUP($EA$12,#REF!,2,0)</f>
        <v>#REF!</v>
      </c>
      <c r="EG116" s="313" t="e">
        <f>+EG112*VLOOKUP($EA$12,#REF!,2,0)</f>
        <v>#REF!</v>
      </c>
      <c r="EH116" s="313" t="e">
        <f>+EH112*VLOOKUP($EA$12,#REF!,2,0)</f>
        <v>#REF!</v>
      </c>
      <c r="EI116" s="313" t="e">
        <f>+EI112*VLOOKUP($EA$12,#REF!,2,0)</f>
        <v>#REF!</v>
      </c>
      <c r="EJ116" s="313" t="e">
        <f>+EJ112*VLOOKUP($EA$12,#REF!,2,0)</f>
        <v>#REF!</v>
      </c>
      <c r="EK116" s="313" t="e">
        <f>+EK112*VLOOKUP($EK$12,#REF!,2,0)</f>
        <v>#REF!</v>
      </c>
      <c r="EL116" s="313" t="e">
        <f>+EL112*VLOOKUP($EK$12,#REF!,2,0)</f>
        <v>#REF!</v>
      </c>
      <c r="EM116" s="313" t="e">
        <f>+EM112*VLOOKUP($EK$12,#REF!,2,0)</f>
        <v>#REF!</v>
      </c>
      <c r="EN116" s="313" t="e">
        <f>+EN112*VLOOKUP($EK$12,#REF!,2,0)</f>
        <v>#REF!</v>
      </c>
      <c r="EO116" s="313" t="e">
        <f>+EO112*VLOOKUP($EK$12,#REF!,2,0)</f>
        <v>#REF!</v>
      </c>
      <c r="EP116" s="313" t="e">
        <f>+EP112*VLOOKUP($EK$12,#REF!,2,0)</f>
        <v>#REF!</v>
      </c>
      <c r="EQ116" s="313" t="e">
        <f>+EQ112*VLOOKUP($EK$12,#REF!,2,0)</f>
        <v>#REF!</v>
      </c>
      <c r="ER116" s="313" t="e">
        <f>+ER112*VLOOKUP($EK$12,#REF!,2,0)</f>
        <v>#REF!</v>
      </c>
      <c r="ES116" s="313" t="e">
        <f>+ES112*VLOOKUP($EK$12,#REF!,2,0)</f>
        <v>#REF!</v>
      </c>
      <c r="ET116" s="313" t="e">
        <f>+ET112*VLOOKUP($EK$12,#REF!,2,0)</f>
        <v>#REF!</v>
      </c>
      <c r="EU116" s="313" t="e">
        <f>+EU112*VLOOKUP($EU$12,#REF!,2,0)</f>
        <v>#REF!</v>
      </c>
      <c r="EV116" s="313" t="e">
        <f>+EV112*VLOOKUP($EU$12,#REF!,2,0)</f>
        <v>#REF!</v>
      </c>
      <c r="EW116" s="313" t="e">
        <f>+EW112*VLOOKUP($EU$12,#REF!,2,0)</f>
        <v>#REF!</v>
      </c>
      <c r="EX116" s="313" t="e">
        <f>+EX112*VLOOKUP($EU$12,#REF!,2,0)</f>
        <v>#REF!</v>
      </c>
      <c r="EY116" s="313" t="e">
        <f>+EY112*VLOOKUP($EU$12,#REF!,2,0)</f>
        <v>#REF!</v>
      </c>
      <c r="EZ116" s="313" t="e">
        <f>+EZ112*VLOOKUP($EU$12,#REF!,2,0)</f>
        <v>#REF!</v>
      </c>
      <c r="FA116" s="313" t="e">
        <f>+FA112*VLOOKUP($EU$12,#REF!,2,0)</f>
        <v>#REF!</v>
      </c>
      <c r="FB116" s="313" t="e">
        <f>+FB112*VLOOKUP($EU$12,#REF!,2,0)</f>
        <v>#REF!</v>
      </c>
      <c r="FC116" s="313" t="e">
        <f>+FC112*VLOOKUP($EU$12,#REF!,2,0)</f>
        <v>#REF!</v>
      </c>
      <c r="FD116" s="313" t="e">
        <f>+FD112*VLOOKUP($EU$12,#REF!,2,0)</f>
        <v>#REF!</v>
      </c>
      <c r="FE116" s="313" t="e">
        <f>+FE112*VLOOKUP($FE$12,#REF!,2,0)</f>
        <v>#REF!</v>
      </c>
      <c r="FF116" s="313" t="e">
        <f>+FF112*VLOOKUP($FE$12,#REF!,2,0)</f>
        <v>#REF!</v>
      </c>
      <c r="FG116" s="313" t="e">
        <f>+FG112*VLOOKUP($FE$12,#REF!,2,0)</f>
        <v>#REF!</v>
      </c>
      <c r="FH116" s="313" t="e">
        <f>+FH112*VLOOKUP($FE$12,#REF!,2,0)</f>
        <v>#REF!</v>
      </c>
      <c r="FI116" s="313" t="e">
        <f>+FI112*VLOOKUP($FE$12,#REF!,2,0)</f>
        <v>#REF!</v>
      </c>
      <c r="FJ116" s="313" t="e">
        <f>+FJ112*VLOOKUP($FE$12,#REF!,2,0)</f>
        <v>#REF!</v>
      </c>
      <c r="FK116" s="313" t="e">
        <f>+FK112*VLOOKUP($FE$12,#REF!,2,0)</f>
        <v>#REF!</v>
      </c>
      <c r="FL116" s="313" t="e">
        <f>+FL112*VLOOKUP($FE$12,#REF!,2,0)</f>
        <v>#REF!</v>
      </c>
      <c r="FM116" s="313" t="e">
        <f>+FM112*VLOOKUP($FE$12,#REF!,2,0)</f>
        <v>#REF!</v>
      </c>
      <c r="FN116" s="313" t="e">
        <f>+FN112*VLOOKUP($FE$12,#REF!,2,0)</f>
        <v>#REF!</v>
      </c>
      <c r="FO116" s="313" t="e">
        <f>+FO112*VLOOKUP($FO$12,#REF!,2,0)</f>
        <v>#REF!</v>
      </c>
      <c r="FP116" s="313" t="e">
        <f>+FP112*VLOOKUP($FO$12,#REF!,2,0)</f>
        <v>#REF!</v>
      </c>
      <c r="FQ116" s="313" t="e">
        <f>+FQ112*VLOOKUP($FO$12,#REF!,2,0)</f>
        <v>#REF!</v>
      </c>
      <c r="FR116" s="313" t="e">
        <f>+FR112*VLOOKUP($FO$12,#REF!,2,0)</f>
        <v>#REF!</v>
      </c>
      <c r="FS116" s="313" t="e">
        <f>+FS112*VLOOKUP($FO$12,#REF!,2,0)</f>
        <v>#REF!</v>
      </c>
      <c r="FT116" s="313" t="e">
        <f>+FT112*VLOOKUP($FO$12,#REF!,2,0)</f>
        <v>#REF!</v>
      </c>
      <c r="FU116" s="313" t="e">
        <f>+FU112*VLOOKUP($FO$12,#REF!,2,0)</f>
        <v>#REF!</v>
      </c>
      <c r="FV116" s="313" t="e">
        <f>+FV112*VLOOKUP($FO$12,#REF!,2,0)</f>
        <v>#REF!</v>
      </c>
      <c r="FW116" s="313" t="e">
        <f>+FW112*VLOOKUP($FO$12,#REF!,2,0)</f>
        <v>#REF!</v>
      </c>
      <c r="FX116" s="313" t="e">
        <f>+FX112*VLOOKUP($FO$12,#REF!,2,0)</f>
        <v>#REF!</v>
      </c>
      <c r="FY116" s="313" t="e">
        <f>+FY112*VLOOKUP($FY$12,#REF!,2,0)</f>
        <v>#REF!</v>
      </c>
      <c r="FZ116" s="313" t="e">
        <f>+FZ112*VLOOKUP($FY$12,#REF!,2,0)</f>
        <v>#REF!</v>
      </c>
      <c r="GA116" s="313" t="e">
        <f>+GA112*VLOOKUP($FY$12,#REF!,2,0)</f>
        <v>#REF!</v>
      </c>
      <c r="GB116" s="313" t="e">
        <f>+GB112*VLOOKUP($FY$12,#REF!,2,0)</f>
        <v>#REF!</v>
      </c>
      <c r="GC116" s="313" t="e">
        <f>+GC112*VLOOKUP($FY$12,#REF!,2,0)</f>
        <v>#REF!</v>
      </c>
      <c r="GD116" s="313" t="e">
        <f>+GD112*VLOOKUP($FY$12,#REF!,2,0)</f>
        <v>#REF!</v>
      </c>
      <c r="GE116" s="313" t="e">
        <f>+GE112*VLOOKUP($FY$12,#REF!,2,0)</f>
        <v>#REF!</v>
      </c>
      <c r="GF116" s="313" t="e">
        <f>+GF112*VLOOKUP($FY$12,#REF!,2,0)</f>
        <v>#REF!</v>
      </c>
      <c r="GG116" s="313" t="e">
        <f>+GG112*VLOOKUP($FY$12,#REF!,2,0)</f>
        <v>#REF!</v>
      </c>
      <c r="GH116" s="313" t="e">
        <f>+GH112*VLOOKUP($FY$12,#REF!,2,0)</f>
        <v>#REF!</v>
      </c>
      <c r="GI116" s="313" t="e">
        <f>+GI112*VLOOKUP($GI$12,#REF!,2,0)</f>
        <v>#REF!</v>
      </c>
      <c r="GJ116" s="313" t="e">
        <f>+GJ112*VLOOKUP($GI$12,#REF!,2,0)</f>
        <v>#REF!</v>
      </c>
      <c r="GK116" s="313" t="e">
        <f>+GK112*VLOOKUP($GI$12,#REF!,2,0)</f>
        <v>#REF!</v>
      </c>
      <c r="GL116" s="313" t="e">
        <f>+GL112*VLOOKUP($GI$12,#REF!,2,0)</f>
        <v>#REF!</v>
      </c>
      <c r="GM116" s="313" t="e">
        <f>+GM112*VLOOKUP($GI$12,#REF!,2,0)</f>
        <v>#REF!</v>
      </c>
      <c r="GN116" s="313" t="e">
        <f>+GN112*VLOOKUP($GI$12,#REF!,2,0)</f>
        <v>#REF!</v>
      </c>
      <c r="GO116" s="313" t="e">
        <f>+GO112*VLOOKUP($GI$12,#REF!,2,0)</f>
        <v>#REF!</v>
      </c>
      <c r="GP116" s="313" t="e">
        <f>+GP112*VLOOKUP($GI$12,#REF!,2,0)</f>
        <v>#REF!</v>
      </c>
      <c r="GQ116" s="313" t="e">
        <f>+GQ112*VLOOKUP($GI$12,#REF!,2,0)</f>
        <v>#REF!</v>
      </c>
      <c r="GR116" s="313" t="e">
        <f>+GR112*VLOOKUP($GI$12,#REF!,2,0)</f>
        <v>#REF!</v>
      </c>
      <c r="GS116" s="313" t="e">
        <f>+GS112*VLOOKUP($GS$12,#REF!,2,0)</f>
        <v>#REF!</v>
      </c>
      <c r="GT116" s="313" t="e">
        <f>+GT112*VLOOKUP($GS$12,#REF!,2,0)</f>
        <v>#REF!</v>
      </c>
      <c r="GU116" s="313" t="e">
        <f>+GU112*VLOOKUP($GS$12,#REF!,2,0)</f>
        <v>#REF!</v>
      </c>
      <c r="GV116" s="313" t="e">
        <f>+GV112*VLOOKUP($GS$12,#REF!,2,0)</f>
        <v>#REF!</v>
      </c>
      <c r="GW116" s="313" t="e">
        <f>+GW112*VLOOKUP($GS$12,#REF!,2,0)</f>
        <v>#REF!</v>
      </c>
      <c r="GX116" s="313" t="e">
        <f>+GX112*VLOOKUP($GS$12,#REF!,2,0)</f>
        <v>#REF!</v>
      </c>
      <c r="GY116" s="313" t="e">
        <f>+GY112*VLOOKUP($GS$12,#REF!,2,0)</f>
        <v>#REF!</v>
      </c>
      <c r="GZ116" s="313" t="e">
        <f>+GZ112*VLOOKUP($GS$12,#REF!,2,0)</f>
        <v>#REF!</v>
      </c>
      <c r="HA116" s="313" t="e">
        <f>+HA112*VLOOKUP($GS$12,#REF!,2,0)</f>
        <v>#REF!</v>
      </c>
      <c r="HB116" s="313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3" t="e">
        <f t="shared" si="116"/>
        <v>#REF!</v>
      </c>
      <c r="HQ116" s="326"/>
      <c r="HR116" s="327"/>
      <c r="HS116" s="102"/>
      <c r="HT116" s="33"/>
      <c r="HV116" s="314"/>
      <c r="HW116" s="314"/>
      <c r="HX116" s="314"/>
      <c r="HY116" s="314"/>
      <c r="HZ116" s="314"/>
      <c r="IA116" s="314"/>
      <c r="IB116" s="314"/>
      <c r="IC116" s="314"/>
      <c r="ID116" s="314"/>
      <c r="IE116" s="314"/>
      <c r="IF116" s="13"/>
    </row>
    <row r="117" spans="2:240" s="11" customFormat="1" ht="28.15" hidden="1" customHeight="1">
      <c r="B117" s="833" t="s">
        <v>902</v>
      </c>
      <c r="C117" s="834"/>
      <c r="D117" s="834"/>
      <c r="E117" s="834"/>
      <c r="F117" s="834"/>
      <c r="G117" s="834"/>
      <c r="H117" s="834"/>
      <c r="I117" s="835"/>
      <c r="J117" s="312" t="s">
        <v>9</v>
      </c>
      <c r="K117" s="313" t="e">
        <f>+K113*VLOOKUP($K$12,#REF!,2,0)</f>
        <v>#REF!</v>
      </c>
      <c r="L117" s="313" t="e">
        <f>+L113*VLOOKUP($K$12,#REF!,2,0)</f>
        <v>#REF!</v>
      </c>
      <c r="M117" s="313" t="e">
        <f>+M113*VLOOKUP($K$12,#REF!,2,0)</f>
        <v>#REF!</v>
      </c>
      <c r="N117" s="313" t="e">
        <f>+N113*VLOOKUP($K$12,#REF!,2,0)</f>
        <v>#REF!</v>
      </c>
      <c r="O117" s="313" t="e">
        <f>+O113*VLOOKUP($K$12,#REF!,2,0)</f>
        <v>#REF!</v>
      </c>
      <c r="P117" s="313" t="e">
        <f>+P113*VLOOKUP($K$12,#REF!,2,0)</f>
        <v>#REF!</v>
      </c>
      <c r="Q117" s="313" t="e">
        <f>+Q113*VLOOKUP($K$12,#REF!,2,0)</f>
        <v>#REF!</v>
      </c>
      <c r="R117" s="313" t="e">
        <f>+R113*VLOOKUP($K$12,#REF!,2,0)</f>
        <v>#REF!</v>
      </c>
      <c r="S117" s="313" t="e">
        <f>+S113*VLOOKUP($K$12,#REF!,2,0)</f>
        <v>#REF!</v>
      </c>
      <c r="T117" s="313" t="e">
        <f>+T113*VLOOKUP($K$12,#REF!,2,0)</f>
        <v>#REF!</v>
      </c>
      <c r="U117" s="313" t="e">
        <f>+U113*VLOOKUP($U$12,#REF!,2,0)</f>
        <v>#REF!</v>
      </c>
      <c r="V117" s="313" t="e">
        <f>+V113*VLOOKUP($U$12,#REF!,2,0)</f>
        <v>#REF!</v>
      </c>
      <c r="W117" s="313" t="e">
        <f>+W113*VLOOKUP($U$12,#REF!,2,0)</f>
        <v>#REF!</v>
      </c>
      <c r="X117" s="313" t="e">
        <f>+X113*VLOOKUP($U$12,#REF!,2,0)</f>
        <v>#REF!</v>
      </c>
      <c r="Y117" s="313" t="e">
        <f>+Y113*VLOOKUP($U$12,#REF!,2,0)</f>
        <v>#REF!</v>
      </c>
      <c r="Z117" s="313" t="e">
        <f>+Z113*VLOOKUP($U$12,#REF!,2,0)</f>
        <v>#REF!</v>
      </c>
      <c r="AA117" s="313" t="e">
        <f>+AA113*VLOOKUP($U$12,#REF!,2,0)</f>
        <v>#REF!</v>
      </c>
      <c r="AB117" s="313" t="e">
        <f>+AB113*VLOOKUP($U$12,#REF!,2,0)</f>
        <v>#REF!</v>
      </c>
      <c r="AC117" s="313" t="e">
        <f>+AC113*VLOOKUP($U$12,#REF!,2,0)</f>
        <v>#REF!</v>
      </c>
      <c r="AD117" s="313" t="e">
        <f>+AD113*VLOOKUP($U$12,#REF!,2,0)</f>
        <v>#REF!</v>
      </c>
      <c r="AE117" s="313" t="e">
        <f>+AE113*VLOOKUP($AE$12,#REF!,2,0)</f>
        <v>#REF!</v>
      </c>
      <c r="AF117" s="313" t="e">
        <f>+AF113*VLOOKUP($AE$12,#REF!,2,0)</f>
        <v>#REF!</v>
      </c>
      <c r="AG117" s="313" t="e">
        <f>+AG113*VLOOKUP($AE$12,#REF!,2,0)</f>
        <v>#REF!</v>
      </c>
      <c r="AH117" s="313" t="e">
        <f>+AH113*VLOOKUP($AE$12,#REF!,2,0)</f>
        <v>#REF!</v>
      </c>
      <c r="AI117" s="313" t="e">
        <f>+AI113*VLOOKUP($AE$12,#REF!,2,0)</f>
        <v>#REF!</v>
      </c>
      <c r="AJ117" s="313" t="e">
        <f>+AJ113*VLOOKUP($AE$12,#REF!,2,0)</f>
        <v>#REF!</v>
      </c>
      <c r="AK117" s="313" t="e">
        <f>+AK113*VLOOKUP($AE$12,#REF!,2,0)</f>
        <v>#REF!</v>
      </c>
      <c r="AL117" s="313" t="e">
        <f>+AL113*VLOOKUP($AE$12,#REF!,2,0)</f>
        <v>#REF!</v>
      </c>
      <c r="AM117" s="313" t="e">
        <f>+AM113*VLOOKUP($AE$12,#REF!,2,0)</f>
        <v>#REF!</v>
      </c>
      <c r="AN117" s="313" t="e">
        <f>+AN113*VLOOKUP($AE$12,#REF!,2,0)</f>
        <v>#REF!</v>
      </c>
      <c r="AO117" s="313" t="e">
        <f>+AO113*VLOOKUP($AO$12,#REF!,2,0)</f>
        <v>#REF!</v>
      </c>
      <c r="AP117" s="313" t="e">
        <f>+AP113*VLOOKUP($AO$12,#REF!,2,0)</f>
        <v>#REF!</v>
      </c>
      <c r="AQ117" s="313" t="e">
        <f>+AQ113*VLOOKUP($AO$12,#REF!,2,0)</f>
        <v>#REF!</v>
      </c>
      <c r="AR117" s="313" t="e">
        <f>+AR113*VLOOKUP($AO$12,#REF!,2,0)</f>
        <v>#REF!</v>
      </c>
      <c r="AS117" s="313" t="e">
        <f>+AS113*VLOOKUP($AO$12,#REF!,2,0)</f>
        <v>#REF!</v>
      </c>
      <c r="AT117" s="313" t="e">
        <f>+AT113*VLOOKUP($AO$12,#REF!,2,0)</f>
        <v>#REF!</v>
      </c>
      <c r="AU117" s="313" t="e">
        <f>+AU113*VLOOKUP($AO$12,#REF!,2,0)</f>
        <v>#REF!</v>
      </c>
      <c r="AV117" s="313" t="e">
        <f>+AV113*VLOOKUP($AO$12,#REF!,2,0)</f>
        <v>#REF!</v>
      </c>
      <c r="AW117" s="313" t="e">
        <f>+AW113*VLOOKUP($AO$12,#REF!,2,0)</f>
        <v>#REF!</v>
      </c>
      <c r="AX117" s="313" t="e">
        <f>+AX113*VLOOKUP($AO$12,#REF!,2,0)</f>
        <v>#REF!</v>
      </c>
      <c r="AY117" s="313" t="e">
        <f>+AY113*VLOOKUP($AY$12,#REF!,2,0)</f>
        <v>#REF!</v>
      </c>
      <c r="AZ117" s="313" t="e">
        <f>+AZ113*VLOOKUP($AY$12,#REF!,2,0)</f>
        <v>#REF!</v>
      </c>
      <c r="BA117" s="313" t="e">
        <f>+BA113*VLOOKUP($AY$12,#REF!,2,0)</f>
        <v>#REF!</v>
      </c>
      <c r="BB117" s="313" t="e">
        <f>+BB113*VLOOKUP($AY$12,#REF!,2,0)</f>
        <v>#REF!</v>
      </c>
      <c r="BC117" s="313" t="e">
        <f>+BC113*VLOOKUP($AY$12,#REF!,2,0)</f>
        <v>#REF!</v>
      </c>
      <c r="BD117" s="313" t="e">
        <f>+BD113*VLOOKUP($AY$12,#REF!,2,0)</f>
        <v>#REF!</v>
      </c>
      <c r="BE117" s="313" t="e">
        <f>+BE113*VLOOKUP($AY$12,#REF!,2,0)</f>
        <v>#REF!</v>
      </c>
      <c r="BF117" s="313" t="e">
        <f>+BF113*VLOOKUP($AY$12,#REF!,2,0)</f>
        <v>#REF!</v>
      </c>
      <c r="BG117" s="313" t="e">
        <f>+BG113*VLOOKUP($AY$12,#REF!,2,0)</f>
        <v>#REF!</v>
      </c>
      <c r="BH117" s="313" t="e">
        <f>+BH113*VLOOKUP($AY$12,#REF!,2,0)</f>
        <v>#REF!</v>
      </c>
      <c r="BI117" s="313" t="e">
        <f>+BI113*VLOOKUP($BI$12,#REF!,2,0)</f>
        <v>#REF!</v>
      </c>
      <c r="BJ117" s="313" t="e">
        <f>+BJ113*VLOOKUP($BI$12,#REF!,2,0)</f>
        <v>#REF!</v>
      </c>
      <c r="BK117" s="313" t="e">
        <f>+BK113*VLOOKUP($BI$12,#REF!,2,0)</f>
        <v>#REF!</v>
      </c>
      <c r="BL117" s="313" t="e">
        <f>+BL113*VLOOKUP($BI$12,#REF!,2,0)</f>
        <v>#REF!</v>
      </c>
      <c r="BM117" s="313" t="e">
        <f>+BM113*VLOOKUP($BI$12,#REF!,2,0)</f>
        <v>#REF!</v>
      </c>
      <c r="BN117" s="313" t="e">
        <f>+BN113*VLOOKUP($BI$12,#REF!,2,0)</f>
        <v>#REF!</v>
      </c>
      <c r="BO117" s="313" t="e">
        <f>+BO113*VLOOKUP($BI$12,#REF!,2,0)</f>
        <v>#REF!</v>
      </c>
      <c r="BP117" s="313" t="e">
        <f>+BP113*VLOOKUP($BI$12,#REF!,2,0)</f>
        <v>#REF!</v>
      </c>
      <c r="BQ117" s="313" t="e">
        <f>+BQ113*VLOOKUP($BI$12,#REF!,2,0)</f>
        <v>#REF!</v>
      </c>
      <c r="BR117" s="313" t="e">
        <f>+BR113*VLOOKUP($BI$12,#REF!,2,0)</f>
        <v>#REF!</v>
      </c>
      <c r="BS117" s="313" t="e">
        <f>+BS113*VLOOKUP($BS$12,#REF!,2,0)</f>
        <v>#REF!</v>
      </c>
      <c r="BT117" s="313" t="e">
        <f>+BT113*VLOOKUP($BS$12,#REF!,2,0)</f>
        <v>#REF!</v>
      </c>
      <c r="BU117" s="313" t="e">
        <f>+BU113*VLOOKUP($BS$12,#REF!,2,0)</f>
        <v>#REF!</v>
      </c>
      <c r="BV117" s="313" t="e">
        <f>+BV113*VLOOKUP($BS$12,#REF!,2,0)</f>
        <v>#REF!</v>
      </c>
      <c r="BW117" s="313" t="e">
        <f>+BW113*VLOOKUP($BS$12,#REF!,2,0)</f>
        <v>#REF!</v>
      </c>
      <c r="BX117" s="313" t="e">
        <f>+BX113*VLOOKUP($BS$12,#REF!,2,0)</f>
        <v>#REF!</v>
      </c>
      <c r="BY117" s="313" t="e">
        <f>+BY113*VLOOKUP($BS$12,#REF!,2,0)</f>
        <v>#REF!</v>
      </c>
      <c r="BZ117" s="313" t="e">
        <f>+BZ113*VLOOKUP($BS$12,#REF!,2,0)</f>
        <v>#REF!</v>
      </c>
      <c r="CA117" s="313" t="e">
        <f>+CA113*VLOOKUP($BS$12,#REF!,2,0)</f>
        <v>#REF!</v>
      </c>
      <c r="CB117" s="313" t="e">
        <f>+CB113*VLOOKUP($BS$12,#REF!,2,0)</f>
        <v>#REF!</v>
      </c>
      <c r="CC117" s="313" t="e">
        <f>+CC113*VLOOKUP($CC$12,#REF!,2,0)</f>
        <v>#REF!</v>
      </c>
      <c r="CD117" s="313" t="e">
        <f>+CD113*VLOOKUP($CC$12,#REF!,2,0)</f>
        <v>#REF!</v>
      </c>
      <c r="CE117" s="313" t="e">
        <f>+CE113*VLOOKUP($CC$12,#REF!,2,0)</f>
        <v>#REF!</v>
      </c>
      <c r="CF117" s="313" t="e">
        <f>+CF113*VLOOKUP($CC$12,#REF!,2,0)</f>
        <v>#REF!</v>
      </c>
      <c r="CG117" s="313" t="e">
        <f>+CG113*VLOOKUP($CC$12,#REF!,2,0)</f>
        <v>#REF!</v>
      </c>
      <c r="CH117" s="313" t="e">
        <f>+CH113*VLOOKUP($CC$12,#REF!,2,0)</f>
        <v>#REF!</v>
      </c>
      <c r="CI117" s="313" t="e">
        <f>+CI113*VLOOKUP($CC$12,#REF!,2,0)</f>
        <v>#REF!</v>
      </c>
      <c r="CJ117" s="313" t="e">
        <f>+CJ113*VLOOKUP($CC$12,#REF!,2,0)</f>
        <v>#REF!</v>
      </c>
      <c r="CK117" s="313" t="e">
        <f>+CK113*VLOOKUP($CC$12,#REF!,2,0)</f>
        <v>#REF!</v>
      </c>
      <c r="CL117" s="313" t="e">
        <f>+CL113*VLOOKUP($CC$12,#REF!,2,0)</f>
        <v>#REF!</v>
      </c>
      <c r="CM117" s="313" t="e">
        <f>+CM113*VLOOKUP($CM$12,#REF!,2,0)</f>
        <v>#REF!</v>
      </c>
      <c r="CN117" s="313" t="e">
        <f>+CN113*VLOOKUP($CM$12,#REF!,2,0)</f>
        <v>#REF!</v>
      </c>
      <c r="CO117" s="313" t="e">
        <f>+CO113*VLOOKUP($CM$12,#REF!,2,0)</f>
        <v>#REF!</v>
      </c>
      <c r="CP117" s="313" t="e">
        <f>+CP113*VLOOKUP($CM$12,#REF!,2,0)</f>
        <v>#REF!</v>
      </c>
      <c r="CQ117" s="313" t="e">
        <f>+CQ113*VLOOKUP($CM$12,#REF!,2,0)</f>
        <v>#REF!</v>
      </c>
      <c r="CR117" s="313" t="e">
        <f>+CR113*VLOOKUP($CM$12,#REF!,2,0)</f>
        <v>#REF!</v>
      </c>
      <c r="CS117" s="313" t="e">
        <f>+CS113*VLOOKUP($CM$12,#REF!,2,0)</f>
        <v>#REF!</v>
      </c>
      <c r="CT117" s="313" t="e">
        <f>+CT113*VLOOKUP($CM$12,#REF!,2,0)</f>
        <v>#REF!</v>
      </c>
      <c r="CU117" s="313" t="e">
        <f>+CU113*VLOOKUP($CM$12,#REF!,2,0)</f>
        <v>#REF!</v>
      </c>
      <c r="CV117" s="313" t="e">
        <f>+CV113*VLOOKUP($CM$12,#REF!,2,0)</f>
        <v>#REF!</v>
      </c>
      <c r="CW117" s="313" t="e">
        <f>+CW113*VLOOKUP($CW$12,#REF!,2,0)</f>
        <v>#REF!</v>
      </c>
      <c r="CX117" s="313" t="e">
        <f>+CX113*VLOOKUP($CW$12,#REF!,2,0)</f>
        <v>#REF!</v>
      </c>
      <c r="CY117" s="313" t="e">
        <f>+CY113*VLOOKUP($CW$12,#REF!,2,0)</f>
        <v>#REF!</v>
      </c>
      <c r="CZ117" s="313" t="e">
        <f>+CZ113*VLOOKUP($CW$12,#REF!,2,0)</f>
        <v>#REF!</v>
      </c>
      <c r="DA117" s="313" t="e">
        <f>+DA113*VLOOKUP($CW$12,#REF!,2,0)</f>
        <v>#REF!</v>
      </c>
      <c r="DB117" s="313" t="e">
        <f>+DB113*VLOOKUP($CW$12,#REF!,2,0)</f>
        <v>#REF!</v>
      </c>
      <c r="DC117" s="313" t="e">
        <f>+DC113*VLOOKUP($CW$12,#REF!,2,0)</f>
        <v>#REF!</v>
      </c>
      <c r="DD117" s="313" t="e">
        <f>+DD113*VLOOKUP($CW$12,#REF!,2,0)</f>
        <v>#REF!</v>
      </c>
      <c r="DE117" s="313" t="e">
        <f>+DE113*VLOOKUP($CW$12,#REF!,2,0)</f>
        <v>#REF!</v>
      </c>
      <c r="DF117" s="313" t="e">
        <f>+DF113*VLOOKUP($CW$12,#REF!,2,0)</f>
        <v>#REF!</v>
      </c>
      <c r="DG117" s="313" t="e">
        <f>+DG113*VLOOKUP($DG$12,#REF!,2,0)</f>
        <v>#REF!</v>
      </c>
      <c r="DH117" s="313" t="e">
        <f>+DH113*VLOOKUP($DG$12,#REF!,2,0)</f>
        <v>#REF!</v>
      </c>
      <c r="DI117" s="313" t="e">
        <f>+DI113*VLOOKUP($DG$12,#REF!,2,0)</f>
        <v>#REF!</v>
      </c>
      <c r="DJ117" s="313" t="e">
        <f>+DJ113*VLOOKUP($DG$12,#REF!,2,0)</f>
        <v>#REF!</v>
      </c>
      <c r="DK117" s="313" t="e">
        <f>+DK113*VLOOKUP($DG$12,#REF!,2,0)</f>
        <v>#REF!</v>
      </c>
      <c r="DL117" s="313" t="e">
        <f>+DL113*VLOOKUP($DG$12,#REF!,2,0)</f>
        <v>#REF!</v>
      </c>
      <c r="DM117" s="313" t="e">
        <f>+DM113*VLOOKUP($DG$12,#REF!,2,0)</f>
        <v>#REF!</v>
      </c>
      <c r="DN117" s="313" t="e">
        <f>+DN113*VLOOKUP($DG$12,#REF!,2,0)</f>
        <v>#REF!</v>
      </c>
      <c r="DO117" s="313" t="e">
        <f>+DO113*VLOOKUP($DG$12,#REF!,2,0)</f>
        <v>#REF!</v>
      </c>
      <c r="DP117" s="313" t="e">
        <f>+DP113*VLOOKUP($DG$12,#REF!,2,0)</f>
        <v>#REF!</v>
      </c>
      <c r="DQ117" s="313" t="e">
        <f>+DQ113*VLOOKUP($DQ$12,#REF!,2,0)</f>
        <v>#REF!</v>
      </c>
      <c r="DR117" s="313" t="e">
        <f>+DR113*VLOOKUP($DQ$12,#REF!,2,0)</f>
        <v>#REF!</v>
      </c>
      <c r="DS117" s="313" t="e">
        <f>+DS113*VLOOKUP($DQ$12,#REF!,2,0)</f>
        <v>#REF!</v>
      </c>
      <c r="DT117" s="313" t="e">
        <f>+DT113*VLOOKUP($DQ$12,#REF!,2,0)</f>
        <v>#REF!</v>
      </c>
      <c r="DU117" s="313" t="e">
        <f>+DU113*VLOOKUP($DQ$12,#REF!,2,0)</f>
        <v>#REF!</v>
      </c>
      <c r="DV117" s="313" t="e">
        <f>+DV113*VLOOKUP($DQ$12,#REF!,2,0)</f>
        <v>#REF!</v>
      </c>
      <c r="DW117" s="313" t="e">
        <f>+DW113*VLOOKUP($DQ$12,#REF!,2,0)</f>
        <v>#REF!</v>
      </c>
      <c r="DX117" s="313" t="e">
        <f>+DX113*VLOOKUP($DQ$12,#REF!,2,0)</f>
        <v>#REF!</v>
      </c>
      <c r="DY117" s="313" t="e">
        <f>+DY113*VLOOKUP($DQ$12,#REF!,2,0)</f>
        <v>#REF!</v>
      </c>
      <c r="DZ117" s="313" t="e">
        <f>+DZ113*VLOOKUP($DQ$12,#REF!,2,0)</f>
        <v>#REF!</v>
      </c>
      <c r="EA117" s="313" t="e">
        <f>+EA113*VLOOKUP($EA$12,#REF!,2,0)</f>
        <v>#REF!</v>
      </c>
      <c r="EB117" s="313" t="e">
        <f>+EB113*VLOOKUP($EA$12,#REF!,2,0)</f>
        <v>#REF!</v>
      </c>
      <c r="EC117" s="313" t="e">
        <f>+EC113*VLOOKUP($EA$12,#REF!,2,0)</f>
        <v>#REF!</v>
      </c>
      <c r="ED117" s="313" t="e">
        <f>+ED113*VLOOKUP($EA$12,#REF!,2,0)</f>
        <v>#REF!</v>
      </c>
      <c r="EE117" s="313" t="e">
        <f>+EE113*VLOOKUP($EA$12,#REF!,2,0)</f>
        <v>#REF!</v>
      </c>
      <c r="EF117" s="313" t="e">
        <f>+EF113*VLOOKUP($EA$12,#REF!,2,0)</f>
        <v>#REF!</v>
      </c>
      <c r="EG117" s="313" t="e">
        <f>+EG113*VLOOKUP($EA$12,#REF!,2,0)</f>
        <v>#REF!</v>
      </c>
      <c r="EH117" s="313" t="e">
        <f>+EH113*VLOOKUP($EA$12,#REF!,2,0)</f>
        <v>#REF!</v>
      </c>
      <c r="EI117" s="313" t="e">
        <f>+EI113*VLOOKUP($EA$12,#REF!,2,0)</f>
        <v>#REF!</v>
      </c>
      <c r="EJ117" s="313" t="e">
        <f>+EJ113*VLOOKUP($EA$12,#REF!,2,0)</f>
        <v>#REF!</v>
      </c>
      <c r="EK117" s="313" t="e">
        <f>+EK113*VLOOKUP($EK$12,#REF!,2,0)</f>
        <v>#REF!</v>
      </c>
      <c r="EL117" s="313" t="e">
        <f>+EL113*VLOOKUP($EK$12,#REF!,2,0)</f>
        <v>#REF!</v>
      </c>
      <c r="EM117" s="313" t="e">
        <f>+EM113*VLOOKUP($EK$12,#REF!,2,0)</f>
        <v>#REF!</v>
      </c>
      <c r="EN117" s="313" t="e">
        <f>+EN113*VLOOKUP($EK$12,#REF!,2,0)</f>
        <v>#REF!</v>
      </c>
      <c r="EO117" s="313" t="e">
        <f>+EO113*VLOOKUP($EK$12,#REF!,2,0)</f>
        <v>#REF!</v>
      </c>
      <c r="EP117" s="313" t="e">
        <f>+EP113*VLOOKUP($EK$12,#REF!,2,0)</f>
        <v>#REF!</v>
      </c>
      <c r="EQ117" s="313" t="e">
        <f>+EQ113*VLOOKUP($EK$12,#REF!,2,0)</f>
        <v>#REF!</v>
      </c>
      <c r="ER117" s="313" t="e">
        <f>+ER113*VLOOKUP($EK$12,#REF!,2,0)</f>
        <v>#REF!</v>
      </c>
      <c r="ES117" s="313" t="e">
        <f>+ES113*VLOOKUP($EK$12,#REF!,2,0)</f>
        <v>#REF!</v>
      </c>
      <c r="ET117" s="313" t="e">
        <f>+ET113*VLOOKUP($EK$12,#REF!,2,0)</f>
        <v>#REF!</v>
      </c>
      <c r="EU117" s="313" t="e">
        <f>+EU113*VLOOKUP($EU$12,#REF!,2,0)</f>
        <v>#REF!</v>
      </c>
      <c r="EV117" s="313" t="e">
        <f>+EV113*VLOOKUP($EU$12,#REF!,2,0)</f>
        <v>#REF!</v>
      </c>
      <c r="EW117" s="313" t="e">
        <f>+EW113*VLOOKUP($EU$12,#REF!,2,0)</f>
        <v>#REF!</v>
      </c>
      <c r="EX117" s="313" t="e">
        <f>+EX113*VLOOKUP($EU$12,#REF!,2,0)</f>
        <v>#REF!</v>
      </c>
      <c r="EY117" s="313" t="e">
        <f>+EY113*VLOOKUP($EU$12,#REF!,2,0)</f>
        <v>#REF!</v>
      </c>
      <c r="EZ117" s="313" t="e">
        <f>+EZ113*VLOOKUP($EU$12,#REF!,2,0)</f>
        <v>#REF!</v>
      </c>
      <c r="FA117" s="313" t="e">
        <f>+FA113*VLOOKUP($EU$12,#REF!,2,0)</f>
        <v>#REF!</v>
      </c>
      <c r="FB117" s="313" t="e">
        <f>+FB113*VLOOKUP($EU$12,#REF!,2,0)</f>
        <v>#REF!</v>
      </c>
      <c r="FC117" s="313" t="e">
        <f>+FC113*VLOOKUP($EU$12,#REF!,2,0)</f>
        <v>#REF!</v>
      </c>
      <c r="FD117" s="313" t="e">
        <f>+FD113*VLOOKUP($EU$12,#REF!,2,0)</f>
        <v>#REF!</v>
      </c>
      <c r="FE117" s="313" t="e">
        <f>+FE113*VLOOKUP($FE$12,#REF!,2,0)</f>
        <v>#REF!</v>
      </c>
      <c r="FF117" s="313" t="e">
        <f>+FF113*VLOOKUP($FE$12,#REF!,2,0)</f>
        <v>#REF!</v>
      </c>
      <c r="FG117" s="313" t="e">
        <f>+FG113*VLOOKUP($FE$12,#REF!,2,0)</f>
        <v>#REF!</v>
      </c>
      <c r="FH117" s="313" t="e">
        <f>+FH113*VLOOKUP($FE$12,#REF!,2,0)</f>
        <v>#REF!</v>
      </c>
      <c r="FI117" s="313" t="e">
        <f>+FI113*VLOOKUP($FE$12,#REF!,2,0)</f>
        <v>#REF!</v>
      </c>
      <c r="FJ117" s="313" t="e">
        <f>+FJ113*VLOOKUP($FE$12,#REF!,2,0)</f>
        <v>#REF!</v>
      </c>
      <c r="FK117" s="313" t="e">
        <f>+FK113*VLOOKUP($FE$12,#REF!,2,0)</f>
        <v>#REF!</v>
      </c>
      <c r="FL117" s="313" t="e">
        <f>+FL113*VLOOKUP($FE$12,#REF!,2,0)</f>
        <v>#REF!</v>
      </c>
      <c r="FM117" s="313" t="e">
        <f>+FM113*VLOOKUP($FE$12,#REF!,2,0)</f>
        <v>#REF!</v>
      </c>
      <c r="FN117" s="313" t="e">
        <f>+FN113*VLOOKUP($FE$12,#REF!,2,0)</f>
        <v>#REF!</v>
      </c>
      <c r="FO117" s="313" t="e">
        <f>+FO113*VLOOKUP($FO$12,#REF!,2,0)</f>
        <v>#REF!</v>
      </c>
      <c r="FP117" s="313" t="e">
        <f>+FP113*VLOOKUP($FO$12,#REF!,2,0)</f>
        <v>#REF!</v>
      </c>
      <c r="FQ117" s="313" t="e">
        <f>+FQ113*VLOOKUP($FO$12,#REF!,2,0)</f>
        <v>#REF!</v>
      </c>
      <c r="FR117" s="313" t="e">
        <f>+FR113*VLOOKUP($FO$12,#REF!,2,0)</f>
        <v>#REF!</v>
      </c>
      <c r="FS117" s="313" t="e">
        <f>+FS113*VLOOKUP($FO$12,#REF!,2,0)</f>
        <v>#REF!</v>
      </c>
      <c r="FT117" s="313" t="e">
        <f>+FT113*VLOOKUP($FO$12,#REF!,2,0)</f>
        <v>#REF!</v>
      </c>
      <c r="FU117" s="313" t="e">
        <f>+FU113*VLOOKUP($FO$12,#REF!,2,0)</f>
        <v>#REF!</v>
      </c>
      <c r="FV117" s="313" t="e">
        <f>+FV113*VLOOKUP($FO$12,#REF!,2,0)</f>
        <v>#REF!</v>
      </c>
      <c r="FW117" s="313" t="e">
        <f>+FW113*VLOOKUP($FO$12,#REF!,2,0)</f>
        <v>#REF!</v>
      </c>
      <c r="FX117" s="313" t="e">
        <f>+FX113*VLOOKUP($FO$12,#REF!,2,0)</f>
        <v>#REF!</v>
      </c>
      <c r="FY117" s="313" t="e">
        <f>+FY113*VLOOKUP($FY$12,#REF!,2,0)</f>
        <v>#REF!</v>
      </c>
      <c r="FZ117" s="313" t="e">
        <f>+FZ113*VLOOKUP($FY$12,#REF!,2,0)</f>
        <v>#REF!</v>
      </c>
      <c r="GA117" s="313" t="e">
        <f>+GA113*VLOOKUP($FY$12,#REF!,2,0)</f>
        <v>#REF!</v>
      </c>
      <c r="GB117" s="313" t="e">
        <f>+GB113*VLOOKUP($FY$12,#REF!,2,0)</f>
        <v>#REF!</v>
      </c>
      <c r="GC117" s="313" t="e">
        <f>+GC113*VLOOKUP($FY$12,#REF!,2,0)</f>
        <v>#REF!</v>
      </c>
      <c r="GD117" s="313" t="e">
        <f>+GD113*VLOOKUP($FY$12,#REF!,2,0)</f>
        <v>#REF!</v>
      </c>
      <c r="GE117" s="313" t="e">
        <f>+GE113*VLOOKUP($FY$12,#REF!,2,0)</f>
        <v>#REF!</v>
      </c>
      <c r="GF117" s="313" t="e">
        <f>+GF113*VLOOKUP($FY$12,#REF!,2,0)</f>
        <v>#REF!</v>
      </c>
      <c r="GG117" s="313" t="e">
        <f>+GG113*VLOOKUP($FY$12,#REF!,2,0)</f>
        <v>#REF!</v>
      </c>
      <c r="GH117" s="313" t="e">
        <f>+GH113*VLOOKUP($FY$12,#REF!,2,0)</f>
        <v>#REF!</v>
      </c>
      <c r="GI117" s="313" t="e">
        <f>+GI113*VLOOKUP($GI$12,#REF!,2,0)</f>
        <v>#REF!</v>
      </c>
      <c r="GJ117" s="313" t="e">
        <f>+GJ113*VLOOKUP($GI$12,#REF!,2,0)</f>
        <v>#REF!</v>
      </c>
      <c r="GK117" s="313" t="e">
        <f>+GK113*VLOOKUP($GI$12,#REF!,2,0)</f>
        <v>#REF!</v>
      </c>
      <c r="GL117" s="313" t="e">
        <f>+GL113*VLOOKUP($GI$12,#REF!,2,0)</f>
        <v>#REF!</v>
      </c>
      <c r="GM117" s="313" t="e">
        <f>+GM113*VLOOKUP($GI$12,#REF!,2,0)</f>
        <v>#REF!</v>
      </c>
      <c r="GN117" s="313" t="e">
        <f>+GN113*VLOOKUP($GI$12,#REF!,2,0)</f>
        <v>#REF!</v>
      </c>
      <c r="GO117" s="313" t="e">
        <f>+GO113*VLOOKUP($GI$12,#REF!,2,0)</f>
        <v>#REF!</v>
      </c>
      <c r="GP117" s="313" t="e">
        <f>+GP113*VLOOKUP($GI$12,#REF!,2,0)</f>
        <v>#REF!</v>
      </c>
      <c r="GQ117" s="313" t="e">
        <f>+GQ113*VLOOKUP($GI$12,#REF!,2,0)</f>
        <v>#REF!</v>
      </c>
      <c r="GR117" s="313" t="e">
        <f>+GR113*VLOOKUP($GI$12,#REF!,2,0)</f>
        <v>#REF!</v>
      </c>
      <c r="GS117" s="313" t="e">
        <f>+GS113*VLOOKUP($GS$12,#REF!,2,0)</f>
        <v>#REF!</v>
      </c>
      <c r="GT117" s="313" t="e">
        <f>+GT113*VLOOKUP($GS$12,#REF!,2,0)</f>
        <v>#REF!</v>
      </c>
      <c r="GU117" s="313" t="e">
        <f>+GU113*VLOOKUP($GS$12,#REF!,2,0)</f>
        <v>#REF!</v>
      </c>
      <c r="GV117" s="313" t="e">
        <f>+GV113*VLOOKUP($GS$12,#REF!,2,0)</f>
        <v>#REF!</v>
      </c>
      <c r="GW117" s="313" t="e">
        <f>+GW113*VLOOKUP($GS$12,#REF!,2,0)</f>
        <v>#REF!</v>
      </c>
      <c r="GX117" s="313" t="e">
        <f>+GX113*VLOOKUP($GS$12,#REF!,2,0)</f>
        <v>#REF!</v>
      </c>
      <c r="GY117" s="313" t="e">
        <f>+GY113*VLOOKUP($GS$12,#REF!,2,0)</f>
        <v>#REF!</v>
      </c>
      <c r="GZ117" s="313" t="e">
        <f>+GZ113*VLOOKUP($GS$12,#REF!,2,0)</f>
        <v>#REF!</v>
      </c>
      <c r="HA117" s="313" t="e">
        <f>+HA113*VLOOKUP($GS$12,#REF!,2,0)</f>
        <v>#REF!</v>
      </c>
      <c r="HB117" s="313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3" t="e">
        <f t="shared" si="116"/>
        <v>#REF!</v>
      </c>
      <c r="HQ117" s="326"/>
      <c r="HR117" s="33"/>
      <c r="HS117" s="102"/>
      <c r="HT117" s="33"/>
      <c r="HV117" s="314"/>
      <c r="HW117" s="314"/>
      <c r="HX117" s="314"/>
      <c r="HY117" s="314"/>
      <c r="HZ117" s="314"/>
      <c r="IA117" s="314"/>
      <c r="IB117" s="314"/>
      <c r="IC117" s="314"/>
      <c r="ID117" s="314"/>
      <c r="IE117" s="314"/>
    </row>
    <row r="118" spans="2:240" s="11" customFormat="1" ht="28.15" hidden="1" customHeight="1">
      <c r="B118" s="833" t="s">
        <v>902</v>
      </c>
      <c r="C118" s="834"/>
      <c r="D118" s="834"/>
      <c r="E118" s="834"/>
      <c r="F118" s="834"/>
      <c r="G118" s="834"/>
      <c r="H118" s="834"/>
      <c r="I118" s="835"/>
      <c r="J118" s="312" t="s">
        <v>10</v>
      </c>
      <c r="K118" s="313" t="e">
        <f>+K114*VLOOKUP($K$12,#REF!,2,0)</f>
        <v>#REF!</v>
      </c>
      <c r="L118" s="313" t="e">
        <f>+L114*VLOOKUP($K$12,#REF!,2,0)</f>
        <v>#REF!</v>
      </c>
      <c r="M118" s="313" t="e">
        <f>+M114*VLOOKUP($K$12,#REF!,2,0)</f>
        <v>#REF!</v>
      </c>
      <c r="N118" s="313" t="e">
        <f>+N114*VLOOKUP($K$12,#REF!,2,0)</f>
        <v>#REF!</v>
      </c>
      <c r="O118" s="313" t="e">
        <f>+O114*VLOOKUP($K$12,#REF!,2,0)</f>
        <v>#REF!</v>
      </c>
      <c r="P118" s="313" t="e">
        <f>+P114*VLOOKUP($K$12,#REF!,2,0)</f>
        <v>#REF!</v>
      </c>
      <c r="Q118" s="313" t="e">
        <f>+Q114*VLOOKUP($K$12,#REF!,2,0)</f>
        <v>#REF!</v>
      </c>
      <c r="R118" s="313" t="e">
        <f>+R114*VLOOKUP($K$12,#REF!,2,0)</f>
        <v>#REF!</v>
      </c>
      <c r="S118" s="313" t="e">
        <f>+S114*VLOOKUP($K$12,#REF!,2,0)</f>
        <v>#REF!</v>
      </c>
      <c r="T118" s="313" t="e">
        <f>+T114*VLOOKUP($K$12,#REF!,2,0)</f>
        <v>#REF!</v>
      </c>
      <c r="U118" s="313" t="e">
        <f>+U114*VLOOKUP($U$12,#REF!,2,0)</f>
        <v>#REF!</v>
      </c>
      <c r="V118" s="313" t="e">
        <f>+V114*VLOOKUP($U$12,#REF!,2,0)</f>
        <v>#REF!</v>
      </c>
      <c r="W118" s="313" t="e">
        <f>+W114*VLOOKUP($U$12,#REF!,2,0)</f>
        <v>#REF!</v>
      </c>
      <c r="X118" s="313" t="e">
        <f>+X114*VLOOKUP($U$12,#REF!,2,0)</f>
        <v>#REF!</v>
      </c>
      <c r="Y118" s="313" t="e">
        <f>+Y114*VLOOKUP($U$12,#REF!,2,0)</f>
        <v>#REF!</v>
      </c>
      <c r="Z118" s="313" t="e">
        <f>+Z114*VLOOKUP($U$12,#REF!,2,0)</f>
        <v>#REF!</v>
      </c>
      <c r="AA118" s="313" t="e">
        <f>+AA114*VLOOKUP($U$12,#REF!,2,0)</f>
        <v>#REF!</v>
      </c>
      <c r="AB118" s="313" t="e">
        <f>+AB114*VLOOKUP($U$12,#REF!,2,0)</f>
        <v>#REF!</v>
      </c>
      <c r="AC118" s="313" t="e">
        <f>+AC114*VLOOKUP($U$12,#REF!,2,0)</f>
        <v>#REF!</v>
      </c>
      <c r="AD118" s="313" t="e">
        <f>+AD114*VLOOKUP($U$12,#REF!,2,0)</f>
        <v>#REF!</v>
      </c>
      <c r="AE118" s="313" t="e">
        <f>+AE114*VLOOKUP($AE$12,#REF!,2,0)</f>
        <v>#REF!</v>
      </c>
      <c r="AF118" s="313" t="e">
        <f>+AF114*VLOOKUP($AE$12,#REF!,2,0)</f>
        <v>#REF!</v>
      </c>
      <c r="AG118" s="313" t="e">
        <f>+AG114*VLOOKUP($AE$12,#REF!,2,0)</f>
        <v>#REF!</v>
      </c>
      <c r="AH118" s="313" t="e">
        <f>+AH114*VLOOKUP($AE$12,#REF!,2,0)</f>
        <v>#REF!</v>
      </c>
      <c r="AI118" s="313" t="e">
        <f>+AI114*VLOOKUP($AE$12,#REF!,2,0)</f>
        <v>#REF!</v>
      </c>
      <c r="AJ118" s="313" t="e">
        <f>+AJ114*VLOOKUP($AE$12,#REF!,2,0)</f>
        <v>#REF!</v>
      </c>
      <c r="AK118" s="313" t="e">
        <f>+AK114*VLOOKUP($AE$12,#REF!,2,0)</f>
        <v>#REF!</v>
      </c>
      <c r="AL118" s="313" t="e">
        <f>+AL114*VLOOKUP($AE$12,#REF!,2,0)</f>
        <v>#REF!</v>
      </c>
      <c r="AM118" s="313" t="e">
        <f>+AM114*VLOOKUP($AE$12,#REF!,2,0)</f>
        <v>#REF!</v>
      </c>
      <c r="AN118" s="313" t="e">
        <f>+AN114*VLOOKUP($AE$12,#REF!,2,0)</f>
        <v>#REF!</v>
      </c>
      <c r="AO118" s="313" t="e">
        <f>+AO114*VLOOKUP($AO$12,#REF!,2,0)</f>
        <v>#REF!</v>
      </c>
      <c r="AP118" s="313" t="e">
        <f>+AP114*VLOOKUP($AO$12,#REF!,2,0)</f>
        <v>#REF!</v>
      </c>
      <c r="AQ118" s="313" t="e">
        <f>+AQ114*VLOOKUP($AO$12,#REF!,2,0)</f>
        <v>#REF!</v>
      </c>
      <c r="AR118" s="313" t="e">
        <f>+AR114*VLOOKUP($AO$12,#REF!,2,0)</f>
        <v>#REF!</v>
      </c>
      <c r="AS118" s="313" t="e">
        <f>+AS114*VLOOKUP($AO$12,#REF!,2,0)</f>
        <v>#REF!</v>
      </c>
      <c r="AT118" s="313" t="e">
        <f>+AT114*VLOOKUP($AO$12,#REF!,2,0)</f>
        <v>#REF!</v>
      </c>
      <c r="AU118" s="313" t="e">
        <f>+AU114*VLOOKUP($AO$12,#REF!,2,0)</f>
        <v>#REF!</v>
      </c>
      <c r="AV118" s="313" t="e">
        <f>+AV114*VLOOKUP($AO$12,#REF!,2,0)</f>
        <v>#REF!</v>
      </c>
      <c r="AW118" s="313" t="e">
        <f>+AW114*VLOOKUP($AO$12,#REF!,2,0)</f>
        <v>#REF!</v>
      </c>
      <c r="AX118" s="313" t="e">
        <f>+AX114*VLOOKUP($AO$12,#REF!,2,0)</f>
        <v>#REF!</v>
      </c>
      <c r="AY118" s="313" t="e">
        <f>+AY114*VLOOKUP($AY$12,#REF!,2,0)</f>
        <v>#REF!</v>
      </c>
      <c r="AZ118" s="313" t="e">
        <f>+AZ114*VLOOKUP($AY$12,#REF!,2,0)</f>
        <v>#REF!</v>
      </c>
      <c r="BA118" s="313" t="e">
        <f>+BA114*VLOOKUP($AY$12,#REF!,2,0)</f>
        <v>#REF!</v>
      </c>
      <c r="BB118" s="313" t="e">
        <f>+BB114*VLOOKUP($AY$12,#REF!,2,0)</f>
        <v>#REF!</v>
      </c>
      <c r="BC118" s="313" t="e">
        <f>+BC114*VLOOKUP($AY$12,#REF!,2,0)</f>
        <v>#REF!</v>
      </c>
      <c r="BD118" s="313" t="e">
        <f>+BD114*VLOOKUP($AY$12,#REF!,2,0)</f>
        <v>#REF!</v>
      </c>
      <c r="BE118" s="313" t="e">
        <f>+BE114*VLOOKUP($AY$12,#REF!,2,0)</f>
        <v>#REF!</v>
      </c>
      <c r="BF118" s="313" t="e">
        <f>+BF114*VLOOKUP($AY$12,#REF!,2,0)</f>
        <v>#REF!</v>
      </c>
      <c r="BG118" s="313" t="e">
        <f>+BG114*VLOOKUP($AY$12,#REF!,2,0)</f>
        <v>#REF!</v>
      </c>
      <c r="BH118" s="313" t="e">
        <f>+BH114*VLOOKUP($AY$12,#REF!,2,0)</f>
        <v>#REF!</v>
      </c>
      <c r="BI118" s="313" t="e">
        <f>+BI114*VLOOKUP($BI$12,#REF!,2,0)</f>
        <v>#REF!</v>
      </c>
      <c r="BJ118" s="313" t="e">
        <f>+BJ114*VLOOKUP($BI$12,#REF!,2,0)</f>
        <v>#REF!</v>
      </c>
      <c r="BK118" s="313" t="e">
        <f>+BK114*VLOOKUP($BI$12,#REF!,2,0)</f>
        <v>#REF!</v>
      </c>
      <c r="BL118" s="313" t="e">
        <f>+BL114*VLOOKUP($BI$12,#REF!,2,0)</f>
        <v>#REF!</v>
      </c>
      <c r="BM118" s="313" t="e">
        <f>+BM114*VLOOKUP($BI$12,#REF!,2,0)</f>
        <v>#REF!</v>
      </c>
      <c r="BN118" s="313" t="e">
        <f>+BN114*VLOOKUP($BI$12,#REF!,2,0)</f>
        <v>#REF!</v>
      </c>
      <c r="BO118" s="313" t="e">
        <f>+BO114*VLOOKUP($BI$12,#REF!,2,0)</f>
        <v>#REF!</v>
      </c>
      <c r="BP118" s="313" t="e">
        <f>+BP114*VLOOKUP($BI$12,#REF!,2,0)</f>
        <v>#REF!</v>
      </c>
      <c r="BQ118" s="313" t="e">
        <f>+BQ114*VLOOKUP($BI$12,#REF!,2,0)</f>
        <v>#REF!</v>
      </c>
      <c r="BR118" s="313" t="e">
        <f>+BR114*VLOOKUP($BI$12,#REF!,2,0)</f>
        <v>#REF!</v>
      </c>
      <c r="BS118" s="313" t="e">
        <f>+BS114*VLOOKUP($BS$12,#REF!,2,0)</f>
        <v>#REF!</v>
      </c>
      <c r="BT118" s="313" t="e">
        <f>+BT114*VLOOKUP($BS$12,#REF!,2,0)</f>
        <v>#REF!</v>
      </c>
      <c r="BU118" s="313" t="e">
        <f>+BU114*VLOOKUP($BS$12,#REF!,2,0)</f>
        <v>#REF!</v>
      </c>
      <c r="BV118" s="313" t="e">
        <f>+BV114*VLOOKUP($BS$12,#REF!,2,0)</f>
        <v>#REF!</v>
      </c>
      <c r="BW118" s="313" t="e">
        <f>+BW114*VLOOKUP($BS$12,#REF!,2,0)</f>
        <v>#REF!</v>
      </c>
      <c r="BX118" s="313" t="e">
        <f>+BX114*VLOOKUP($BS$12,#REF!,2,0)</f>
        <v>#REF!</v>
      </c>
      <c r="BY118" s="313" t="e">
        <f>+BY114*VLOOKUP($BS$12,#REF!,2,0)</f>
        <v>#REF!</v>
      </c>
      <c r="BZ118" s="313" t="e">
        <f>+BZ114*VLOOKUP($BS$12,#REF!,2,0)</f>
        <v>#REF!</v>
      </c>
      <c r="CA118" s="313" t="e">
        <f>+CA114*VLOOKUP($BS$12,#REF!,2,0)</f>
        <v>#REF!</v>
      </c>
      <c r="CB118" s="313" t="e">
        <f>+CB114*VLOOKUP($BS$12,#REF!,2,0)</f>
        <v>#REF!</v>
      </c>
      <c r="CC118" s="313" t="e">
        <f>+CC114*VLOOKUP($CC$12,#REF!,2,0)</f>
        <v>#REF!</v>
      </c>
      <c r="CD118" s="313" t="e">
        <f>+CD114*VLOOKUP($CC$12,#REF!,2,0)</f>
        <v>#REF!</v>
      </c>
      <c r="CE118" s="313" t="e">
        <f>+CE114*VLOOKUP($CC$12,#REF!,2,0)</f>
        <v>#REF!</v>
      </c>
      <c r="CF118" s="313" t="e">
        <f>+CF114*VLOOKUP($CC$12,#REF!,2,0)</f>
        <v>#REF!</v>
      </c>
      <c r="CG118" s="313" t="e">
        <f>+CG114*VLOOKUP($CC$12,#REF!,2,0)</f>
        <v>#REF!</v>
      </c>
      <c r="CH118" s="313" t="e">
        <f>+CH114*VLOOKUP($CC$12,#REF!,2,0)</f>
        <v>#REF!</v>
      </c>
      <c r="CI118" s="313" t="e">
        <f>+CI114*VLOOKUP($CC$12,#REF!,2,0)</f>
        <v>#REF!</v>
      </c>
      <c r="CJ118" s="313" t="e">
        <f>+CJ114*VLOOKUP($CC$12,#REF!,2,0)</f>
        <v>#REF!</v>
      </c>
      <c r="CK118" s="313" t="e">
        <f>+CK114*VLOOKUP($CC$12,#REF!,2,0)</f>
        <v>#REF!</v>
      </c>
      <c r="CL118" s="313" t="e">
        <f>+CL114*VLOOKUP($CC$12,#REF!,2,0)</f>
        <v>#REF!</v>
      </c>
      <c r="CM118" s="313" t="e">
        <f>+CM114*VLOOKUP($CM$12,#REF!,2,0)</f>
        <v>#REF!</v>
      </c>
      <c r="CN118" s="313" t="e">
        <f>+CN114*VLOOKUP($CM$12,#REF!,2,0)</f>
        <v>#REF!</v>
      </c>
      <c r="CO118" s="313" t="e">
        <f>+CO114*VLOOKUP($CM$12,#REF!,2,0)</f>
        <v>#REF!</v>
      </c>
      <c r="CP118" s="313" t="e">
        <f>+CP114*VLOOKUP($CM$12,#REF!,2,0)</f>
        <v>#REF!</v>
      </c>
      <c r="CQ118" s="313" t="e">
        <f>+CQ114*VLOOKUP($CM$12,#REF!,2,0)</f>
        <v>#REF!</v>
      </c>
      <c r="CR118" s="313" t="e">
        <f>+CR114*VLOOKUP($CM$12,#REF!,2,0)</f>
        <v>#REF!</v>
      </c>
      <c r="CS118" s="313" t="e">
        <f>+CS114*VLOOKUP($CM$12,#REF!,2,0)</f>
        <v>#REF!</v>
      </c>
      <c r="CT118" s="313" t="e">
        <f>+CT114*VLOOKUP($CM$12,#REF!,2,0)</f>
        <v>#REF!</v>
      </c>
      <c r="CU118" s="313" t="e">
        <f>+CU114*VLOOKUP($CM$12,#REF!,2,0)</f>
        <v>#REF!</v>
      </c>
      <c r="CV118" s="313" t="e">
        <f>+CV114*VLOOKUP($CM$12,#REF!,2,0)</f>
        <v>#REF!</v>
      </c>
      <c r="CW118" s="313" t="e">
        <f>+CW114*VLOOKUP($CW$12,#REF!,2,0)</f>
        <v>#REF!</v>
      </c>
      <c r="CX118" s="313" t="e">
        <f>+CX114*VLOOKUP($CW$12,#REF!,2,0)</f>
        <v>#REF!</v>
      </c>
      <c r="CY118" s="313" t="e">
        <f>+CY114*VLOOKUP($CW$12,#REF!,2,0)</f>
        <v>#REF!</v>
      </c>
      <c r="CZ118" s="313" t="e">
        <f>+CZ114*VLOOKUP($CW$12,#REF!,2,0)</f>
        <v>#REF!</v>
      </c>
      <c r="DA118" s="313" t="e">
        <f>+DA114*VLOOKUP($CW$12,#REF!,2,0)</f>
        <v>#REF!</v>
      </c>
      <c r="DB118" s="313" t="e">
        <f>+DB114*VLOOKUP($CW$12,#REF!,2,0)</f>
        <v>#REF!</v>
      </c>
      <c r="DC118" s="313" t="e">
        <f>+DC114*VLOOKUP($CW$12,#REF!,2,0)</f>
        <v>#REF!</v>
      </c>
      <c r="DD118" s="313" t="e">
        <f>+DD114*VLOOKUP($CW$12,#REF!,2,0)</f>
        <v>#REF!</v>
      </c>
      <c r="DE118" s="313" t="e">
        <f>+DE114*VLOOKUP($CW$12,#REF!,2,0)</f>
        <v>#REF!</v>
      </c>
      <c r="DF118" s="313" t="e">
        <f>+DF114*VLOOKUP($CW$12,#REF!,2,0)</f>
        <v>#REF!</v>
      </c>
      <c r="DG118" s="313" t="e">
        <f>+DG114*VLOOKUP($DG$12,#REF!,2,0)</f>
        <v>#REF!</v>
      </c>
      <c r="DH118" s="313" t="e">
        <f>+DH114*VLOOKUP($DG$12,#REF!,2,0)</f>
        <v>#REF!</v>
      </c>
      <c r="DI118" s="313" t="e">
        <f>+DI114*VLOOKUP($DG$12,#REF!,2,0)</f>
        <v>#REF!</v>
      </c>
      <c r="DJ118" s="313" t="e">
        <f>+DJ114*VLOOKUP($DG$12,#REF!,2,0)</f>
        <v>#REF!</v>
      </c>
      <c r="DK118" s="313" t="e">
        <f>+DK114*VLOOKUP($DG$12,#REF!,2,0)</f>
        <v>#REF!</v>
      </c>
      <c r="DL118" s="313" t="e">
        <f>+DL114*VLOOKUP($DG$12,#REF!,2,0)</f>
        <v>#REF!</v>
      </c>
      <c r="DM118" s="313" t="e">
        <f>+DM114*VLOOKUP($DG$12,#REF!,2,0)</f>
        <v>#REF!</v>
      </c>
      <c r="DN118" s="313" t="e">
        <f>+DN114*VLOOKUP($DG$12,#REF!,2,0)</f>
        <v>#REF!</v>
      </c>
      <c r="DO118" s="313" t="e">
        <f>+DO114*VLOOKUP($DG$12,#REF!,2,0)</f>
        <v>#REF!</v>
      </c>
      <c r="DP118" s="313" t="e">
        <f>+DP114*VLOOKUP($DG$12,#REF!,2,0)</f>
        <v>#REF!</v>
      </c>
      <c r="DQ118" s="313" t="e">
        <f>+DQ114*VLOOKUP($DQ$12,#REF!,2,0)</f>
        <v>#REF!</v>
      </c>
      <c r="DR118" s="313" t="e">
        <f>+DR114*VLOOKUP($DQ$12,#REF!,2,0)</f>
        <v>#REF!</v>
      </c>
      <c r="DS118" s="313" t="e">
        <f>+DS114*VLOOKUP($DQ$12,#REF!,2,0)</f>
        <v>#REF!</v>
      </c>
      <c r="DT118" s="313" t="e">
        <f>+DT114*VLOOKUP($DQ$12,#REF!,2,0)</f>
        <v>#REF!</v>
      </c>
      <c r="DU118" s="313" t="e">
        <f>+DU114*VLOOKUP($DQ$12,#REF!,2,0)</f>
        <v>#REF!</v>
      </c>
      <c r="DV118" s="313" t="e">
        <f>+DV114*VLOOKUP($DQ$12,#REF!,2,0)</f>
        <v>#REF!</v>
      </c>
      <c r="DW118" s="313" t="e">
        <f>+DW114*VLOOKUP($DQ$12,#REF!,2,0)</f>
        <v>#REF!</v>
      </c>
      <c r="DX118" s="313" t="e">
        <f>+DX114*VLOOKUP($DQ$12,#REF!,2,0)</f>
        <v>#REF!</v>
      </c>
      <c r="DY118" s="313" t="e">
        <f>+DY114*VLOOKUP($DQ$12,#REF!,2,0)</f>
        <v>#REF!</v>
      </c>
      <c r="DZ118" s="313" t="e">
        <f>+DZ114*VLOOKUP($DQ$12,#REF!,2,0)</f>
        <v>#REF!</v>
      </c>
      <c r="EA118" s="313" t="e">
        <f>+EA114*VLOOKUP($EA$12,#REF!,2,0)</f>
        <v>#REF!</v>
      </c>
      <c r="EB118" s="313" t="e">
        <f>+EB114*VLOOKUP($EA$12,#REF!,2,0)</f>
        <v>#REF!</v>
      </c>
      <c r="EC118" s="313" t="e">
        <f>+EC114*VLOOKUP($EA$12,#REF!,2,0)</f>
        <v>#REF!</v>
      </c>
      <c r="ED118" s="313" t="e">
        <f>+ED114*VLOOKUP($EA$12,#REF!,2,0)</f>
        <v>#REF!</v>
      </c>
      <c r="EE118" s="313" t="e">
        <f>+EE114*VLOOKUP($EA$12,#REF!,2,0)</f>
        <v>#REF!</v>
      </c>
      <c r="EF118" s="313" t="e">
        <f>+EF114*VLOOKUP($EA$12,#REF!,2,0)</f>
        <v>#REF!</v>
      </c>
      <c r="EG118" s="313" t="e">
        <f>+EG114*VLOOKUP($EA$12,#REF!,2,0)</f>
        <v>#REF!</v>
      </c>
      <c r="EH118" s="313" t="e">
        <f>+EH114*VLOOKUP($EA$12,#REF!,2,0)</f>
        <v>#REF!</v>
      </c>
      <c r="EI118" s="313" t="e">
        <f>+EI114*VLOOKUP($EA$12,#REF!,2,0)</f>
        <v>#REF!</v>
      </c>
      <c r="EJ118" s="313" t="e">
        <f>+EJ114*VLOOKUP($EA$12,#REF!,2,0)</f>
        <v>#REF!</v>
      </c>
      <c r="EK118" s="313" t="e">
        <f>+EK114*VLOOKUP($EK$12,#REF!,2,0)</f>
        <v>#REF!</v>
      </c>
      <c r="EL118" s="313" t="e">
        <f>+EL114*VLOOKUP($EK$12,#REF!,2,0)</f>
        <v>#REF!</v>
      </c>
      <c r="EM118" s="313" t="e">
        <f>+EM114*VLOOKUP($EK$12,#REF!,2,0)</f>
        <v>#REF!</v>
      </c>
      <c r="EN118" s="313" t="e">
        <f>+EN114*VLOOKUP($EK$12,#REF!,2,0)</f>
        <v>#REF!</v>
      </c>
      <c r="EO118" s="313" t="e">
        <f>+EO114*VLOOKUP($EK$12,#REF!,2,0)</f>
        <v>#REF!</v>
      </c>
      <c r="EP118" s="313" t="e">
        <f>+EP114*VLOOKUP($EK$12,#REF!,2,0)</f>
        <v>#REF!</v>
      </c>
      <c r="EQ118" s="313" t="e">
        <f>+EQ114*VLOOKUP($EK$12,#REF!,2,0)</f>
        <v>#REF!</v>
      </c>
      <c r="ER118" s="313" t="e">
        <f>+ER114*VLOOKUP($EK$12,#REF!,2,0)</f>
        <v>#REF!</v>
      </c>
      <c r="ES118" s="313" t="e">
        <f>+ES114*VLOOKUP($EK$12,#REF!,2,0)</f>
        <v>#REF!</v>
      </c>
      <c r="ET118" s="313" t="e">
        <f>+ET114*VLOOKUP($EK$12,#REF!,2,0)</f>
        <v>#REF!</v>
      </c>
      <c r="EU118" s="313" t="e">
        <f>+EU114*VLOOKUP($EU$12,#REF!,2,0)</f>
        <v>#REF!</v>
      </c>
      <c r="EV118" s="313" t="e">
        <f>+EV114*VLOOKUP($EU$12,#REF!,2,0)</f>
        <v>#REF!</v>
      </c>
      <c r="EW118" s="313" t="e">
        <f>+EW114*VLOOKUP($EU$12,#REF!,2,0)</f>
        <v>#REF!</v>
      </c>
      <c r="EX118" s="313" t="e">
        <f>+EX114*VLOOKUP($EU$12,#REF!,2,0)</f>
        <v>#REF!</v>
      </c>
      <c r="EY118" s="313" t="e">
        <f>+EY114*VLOOKUP($EU$12,#REF!,2,0)</f>
        <v>#REF!</v>
      </c>
      <c r="EZ118" s="313" t="e">
        <f>+EZ114*VLOOKUP($EU$12,#REF!,2,0)</f>
        <v>#REF!</v>
      </c>
      <c r="FA118" s="313" t="e">
        <f>+FA114*VLOOKUP($EU$12,#REF!,2,0)</f>
        <v>#REF!</v>
      </c>
      <c r="FB118" s="313" t="e">
        <f>+FB114*VLOOKUP($EU$12,#REF!,2,0)</f>
        <v>#REF!</v>
      </c>
      <c r="FC118" s="313" t="e">
        <f>+FC114*VLOOKUP($EU$12,#REF!,2,0)</f>
        <v>#REF!</v>
      </c>
      <c r="FD118" s="313" t="e">
        <f>+FD114*VLOOKUP($EU$12,#REF!,2,0)</f>
        <v>#REF!</v>
      </c>
      <c r="FE118" s="313" t="e">
        <f>+FE114*VLOOKUP($FE$12,#REF!,2,0)</f>
        <v>#REF!</v>
      </c>
      <c r="FF118" s="313" t="e">
        <f>+FF114*VLOOKUP($FE$12,#REF!,2,0)</f>
        <v>#REF!</v>
      </c>
      <c r="FG118" s="313" t="e">
        <f>+FG114*VLOOKUP($FE$12,#REF!,2,0)</f>
        <v>#REF!</v>
      </c>
      <c r="FH118" s="313" t="e">
        <f>+FH114*VLOOKUP($FE$12,#REF!,2,0)</f>
        <v>#REF!</v>
      </c>
      <c r="FI118" s="313" t="e">
        <f>+FI114*VLOOKUP($FE$12,#REF!,2,0)</f>
        <v>#REF!</v>
      </c>
      <c r="FJ118" s="313" t="e">
        <f>+FJ114*VLOOKUP($FE$12,#REF!,2,0)</f>
        <v>#REF!</v>
      </c>
      <c r="FK118" s="313" t="e">
        <f>+FK114*VLOOKUP($FE$12,#REF!,2,0)</f>
        <v>#REF!</v>
      </c>
      <c r="FL118" s="313" t="e">
        <f>+FL114*VLOOKUP($FE$12,#REF!,2,0)</f>
        <v>#REF!</v>
      </c>
      <c r="FM118" s="313" t="e">
        <f>+FM114*VLOOKUP($FE$12,#REF!,2,0)</f>
        <v>#REF!</v>
      </c>
      <c r="FN118" s="313" t="e">
        <f>+FN114*VLOOKUP($FE$12,#REF!,2,0)</f>
        <v>#REF!</v>
      </c>
      <c r="FO118" s="313" t="e">
        <f>+FO114*VLOOKUP($FO$12,#REF!,2,0)</f>
        <v>#REF!</v>
      </c>
      <c r="FP118" s="313" t="e">
        <f>+FP114*VLOOKUP($FO$12,#REF!,2,0)</f>
        <v>#REF!</v>
      </c>
      <c r="FQ118" s="313" t="e">
        <f>+FQ114*VLOOKUP($FO$12,#REF!,2,0)</f>
        <v>#REF!</v>
      </c>
      <c r="FR118" s="313" t="e">
        <f>+FR114*VLOOKUP($FO$12,#REF!,2,0)</f>
        <v>#REF!</v>
      </c>
      <c r="FS118" s="313" t="e">
        <f>+FS114*VLOOKUP($FO$12,#REF!,2,0)</f>
        <v>#REF!</v>
      </c>
      <c r="FT118" s="313" t="e">
        <f>+FT114*VLOOKUP($FO$12,#REF!,2,0)</f>
        <v>#REF!</v>
      </c>
      <c r="FU118" s="313" t="e">
        <f>+FU114*VLOOKUP($FO$12,#REF!,2,0)</f>
        <v>#REF!</v>
      </c>
      <c r="FV118" s="313" t="e">
        <f>+FV114*VLOOKUP($FO$12,#REF!,2,0)</f>
        <v>#REF!</v>
      </c>
      <c r="FW118" s="313" t="e">
        <f>+FW114*VLOOKUP($FO$12,#REF!,2,0)</f>
        <v>#REF!</v>
      </c>
      <c r="FX118" s="313" t="e">
        <f>+FX114*VLOOKUP($FO$12,#REF!,2,0)</f>
        <v>#REF!</v>
      </c>
      <c r="FY118" s="313" t="e">
        <f>+FY114*VLOOKUP($FY$12,#REF!,2,0)</f>
        <v>#REF!</v>
      </c>
      <c r="FZ118" s="313" t="e">
        <f>+FZ114*VLOOKUP($FY$12,#REF!,2,0)</f>
        <v>#REF!</v>
      </c>
      <c r="GA118" s="313" t="e">
        <f>+GA114*VLOOKUP($FY$12,#REF!,2,0)</f>
        <v>#REF!</v>
      </c>
      <c r="GB118" s="313" t="e">
        <f>+GB114*VLOOKUP($FY$12,#REF!,2,0)</f>
        <v>#REF!</v>
      </c>
      <c r="GC118" s="313" t="e">
        <f>+GC114*VLOOKUP($FY$12,#REF!,2,0)</f>
        <v>#REF!</v>
      </c>
      <c r="GD118" s="313" t="e">
        <f>+GD114*VLOOKUP($FY$12,#REF!,2,0)</f>
        <v>#REF!</v>
      </c>
      <c r="GE118" s="313" t="e">
        <f>+GE114*VLOOKUP($FY$12,#REF!,2,0)</f>
        <v>#REF!</v>
      </c>
      <c r="GF118" s="313" t="e">
        <f>+GF114*VLOOKUP($FY$12,#REF!,2,0)</f>
        <v>#REF!</v>
      </c>
      <c r="GG118" s="313" t="e">
        <f>+GG114*VLOOKUP($FY$12,#REF!,2,0)</f>
        <v>#REF!</v>
      </c>
      <c r="GH118" s="313" t="e">
        <f>+GH114*VLOOKUP($FY$12,#REF!,2,0)</f>
        <v>#REF!</v>
      </c>
      <c r="GI118" s="313" t="e">
        <f>+GI114*VLOOKUP($GI$12,#REF!,2,0)</f>
        <v>#REF!</v>
      </c>
      <c r="GJ118" s="313" t="e">
        <f>+GJ114*VLOOKUP($GI$12,#REF!,2,0)</f>
        <v>#REF!</v>
      </c>
      <c r="GK118" s="313" t="e">
        <f>+GK114*VLOOKUP($GI$12,#REF!,2,0)</f>
        <v>#REF!</v>
      </c>
      <c r="GL118" s="313" t="e">
        <f>+GL114*VLOOKUP($GI$12,#REF!,2,0)</f>
        <v>#REF!</v>
      </c>
      <c r="GM118" s="313" t="e">
        <f>+GM114*VLOOKUP($GI$12,#REF!,2,0)</f>
        <v>#REF!</v>
      </c>
      <c r="GN118" s="313" t="e">
        <f>+GN114*VLOOKUP($GI$12,#REF!,2,0)</f>
        <v>#REF!</v>
      </c>
      <c r="GO118" s="313" t="e">
        <f>+GO114*VLOOKUP($GI$12,#REF!,2,0)</f>
        <v>#REF!</v>
      </c>
      <c r="GP118" s="313" t="e">
        <f>+GP114*VLOOKUP($GI$12,#REF!,2,0)</f>
        <v>#REF!</v>
      </c>
      <c r="GQ118" s="313" t="e">
        <f>+GQ114*VLOOKUP($GI$12,#REF!,2,0)</f>
        <v>#REF!</v>
      </c>
      <c r="GR118" s="313" t="e">
        <f>+GR114*VLOOKUP($GI$12,#REF!,2,0)</f>
        <v>#REF!</v>
      </c>
      <c r="GS118" s="313" t="e">
        <f>+GS114*VLOOKUP($GS$12,#REF!,2,0)</f>
        <v>#REF!</v>
      </c>
      <c r="GT118" s="313" t="e">
        <f>+GT114*VLOOKUP($GS$12,#REF!,2,0)</f>
        <v>#REF!</v>
      </c>
      <c r="GU118" s="313" t="e">
        <f>+GU114*VLOOKUP($GS$12,#REF!,2,0)</f>
        <v>#REF!</v>
      </c>
      <c r="GV118" s="313" t="e">
        <f>+GV114*VLOOKUP($GS$12,#REF!,2,0)</f>
        <v>#REF!</v>
      </c>
      <c r="GW118" s="313" t="e">
        <f>+GW114*VLOOKUP($GS$12,#REF!,2,0)</f>
        <v>#REF!</v>
      </c>
      <c r="GX118" s="313" t="e">
        <f>+GX114*VLOOKUP($GS$12,#REF!,2,0)</f>
        <v>#REF!</v>
      </c>
      <c r="GY118" s="313" t="e">
        <f>+GY114*VLOOKUP($GS$12,#REF!,2,0)</f>
        <v>#REF!</v>
      </c>
      <c r="GZ118" s="313" t="e">
        <f>+GZ114*VLOOKUP($GS$12,#REF!,2,0)</f>
        <v>#REF!</v>
      </c>
      <c r="HA118" s="313" t="e">
        <f>+HA114*VLOOKUP($GS$12,#REF!,2,0)</f>
        <v>#REF!</v>
      </c>
      <c r="HB118" s="313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3" t="e">
        <f t="shared" si="116"/>
        <v>#REF!</v>
      </c>
      <c r="HQ118" s="326"/>
      <c r="HR118" s="33"/>
      <c r="HS118" s="102"/>
      <c r="HT118" s="33"/>
      <c r="HV118" s="314"/>
      <c r="HW118" s="314"/>
      <c r="HX118" s="314"/>
      <c r="HY118" s="314"/>
      <c r="HZ118" s="314"/>
      <c r="IA118" s="314"/>
      <c r="IB118" s="314"/>
      <c r="IC118" s="314"/>
      <c r="ID118" s="314"/>
      <c r="IE118" s="314"/>
    </row>
    <row r="119" spans="2:240" s="11" customFormat="1" ht="28.15" hidden="1" customHeight="1">
      <c r="B119" s="833" t="s">
        <v>902</v>
      </c>
      <c r="C119" s="834"/>
      <c r="D119" s="834"/>
      <c r="E119" s="834"/>
      <c r="F119" s="834"/>
      <c r="G119" s="834"/>
      <c r="H119" s="834"/>
      <c r="I119" s="835"/>
      <c r="J119" s="312" t="s">
        <v>11</v>
      </c>
      <c r="K119" s="313" t="e">
        <f>+K115*VLOOKUP($K$12,#REF!,2,0)</f>
        <v>#REF!</v>
      </c>
      <c r="L119" s="313" t="e">
        <f>+L115*VLOOKUP($K$12,#REF!,2,0)</f>
        <v>#REF!</v>
      </c>
      <c r="M119" s="313" t="e">
        <f>+M115*VLOOKUP($K$12,#REF!,2,0)</f>
        <v>#REF!</v>
      </c>
      <c r="N119" s="313" t="e">
        <f>+N115*VLOOKUP($K$12,#REF!,2,0)</f>
        <v>#REF!</v>
      </c>
      <c r="O119" s="313" t="e">
        <f>+O115*VLOOKUP($K$12,#REF!,2,0)</f>
        <v>#REF!</v>
      </c>
      <c r="P119" s="313" t="e">
        <f>+P115*VLOOKUP($K$12,#REF!,2,0)</f>
        <v>#REF!</v>
      </c>
      <c r="Q119" s="313" t="e">
        <f>+Q115*VLOOKUP($K$12,#REF!,2,0)</f>
        <v>#REF!</v>
      </c>
      <c r="R119" s="313" t="e">
        <f>+R115*VLOOKUP($K$12,#REF!,2,0)</f>
        <v>#REF!</v>
      </c>
      <c r="S119" s="313" t="e">
        <f>+S115*VLOOKUP($K$12,#REF!,2,0)</f>
        <v>#REF!</v>
      </c>
      <c r="T119" s="313" t="e">
        <f>+T115*VLOOKUP($K$12,#REF!,2,0)</f>
        <v>#REF!</v>
      </c>
      <c r="U119" s="313" t="e">
        <f>+U115*VLOOKUP($U$12,#REF!,2,0)</f>
        <v>#REF!</v>
      </c>
      <c r="V119" s="313" t="e">
        <f>+V115*VLOOKUP($U$12,#REF!,2,0)</f>
        <v>#REF!</v>
      </c>
      <c r="W119" s="313" t="e">
        <f>+W115*VLOOKUP($U$12,#REF!,2,0)</f>
        <v>#REF!</v>
      </c>
      <c r="X119" s="313" t="e">
        <f>+X115*VLOOKUP($U$12,#REF!,2,0)</f>
        <v>#REF!</v>
      </c>
      <c r="Y119" s="313" t="e">
        <f>+Y115*VLOOKUP($U$12,#REF!,2,0)</f>
        <v>#REF!</v>
      </c>
      <c r="Z119" s="313" t="e">
        <f>+Z115*VLOOKUP($U$12,#REF!,2,0)</f>
        <v>#REF!</v>
      </c>
      <c r="AA119" s="313" t="e">
        <f>+AA115*VLOOKUP($U$12,#REF!,2,0)</f>
        <v>#REF!</v>
      </c>
      <c r="AB119" s="313" t="e">
        <f>+AB115*VLOOKUP($U$12,#REF!,2,0)</f>
        <v>#REF!</v>
      </c>
      <c r="AC119" s="313" t="e">
        <f>+AC115*VLOOKUP($U$12,#REF!,2,0)</f>
        <v>#REF!</v>
      </c>
      <c r="AD119" s="313" t="e">
        <f>+AD115*VLOOKUP($U$12,#REF!,2,0)</f>
        <v>#REF!</v>
      </c>
      <c r="AE119" s="313" t="e">
        <f>+AE115*VLOOKUP($AE$12,#REF!,2,0)</f>
        <v>#REF!</v>
      </c>
      <c r="AF119" s="313" t="e">
        <f>+AF115*VLOOKUP($AE$12,#REF!,2,0)</f>
        <v>#REF!</v>
      </c>
      <c r="AG119" s="313" t="e">
        <f>+AG115*VLOOKUP($AE$12,#REF!,2,0)</f>
        <v>#REF!</v>
      </c>
      <c r="AH119" s="313" t="e">
        <f>+AH115*VLOOKUP($AE$12,#REF!,2,0)</f>
        <v>#REF!</v>
      </c>
      <c r="AI119" s="313" t="e">
        <f>+AI115*VLOOKUP($AE$12,#REF!,2,0)</f>
        <v>#REF!</v>
      </c>
      <c r="AJ119" s="313" t="e">
        <f>+AJ115*VLOOKUP($AE$12,#REF!,2,0)</f>
        <v>#REF!</v>
      </c>
      <c r="AK119" s="313" t="e">
        <f>+AK115*VLOOKUP($AE$12,#REF!,2,0)</f>
        <v>#REF!</v>
      </c>
      <c r="AL119" s="313" t="e">
        <f>+AL115*VLOOKUP($AE$12,#REF!,2,0)</f>
        <v>#REF!</v>
      </c>
      <c r="AM119" s="313" t="e">
        <f>+AM115*VLOOKUP($AE$12,#REF!,2,0)</f>
        <v>#REF!</v>
      </c>
      <c r="AN119" s="313" t="e">
        <f>+AN115*VLOOKUP($AE$12,#REF!,2,0)</f>
        <v>#REF!</v>
      </c>
      <c r="AO119" s="313" t="e">
        <f>+AO115*VLOOKUP($AO$12,#REF!,2,0)</f>
        <v>#REF!</v>
      </c>
      <c r="AP119" s="313" t="e">
        <f>+AP115*VLOOKUP($AO$12,#REF!,2,0)</f>
        <v>#REF!</v>
      </c>
      <c r="AQ119" s="313" t="e">
        <f>+AQ115*VLOOKUP($AO$12,#REF!,2,0)</f>
        <v>#REF!</v>
      </c>
      <c r="AR119" s="313" t="e">
        <f>+AR115*VLOOKUP($AO$12,#REF!,2,0)</f>
        <v>#REF!</v>
      </c>
      <c r="AS119" s="313" t="e">
        <f>+AS115*VLOOKUP($AO$12,#REF!,2,0)</f>
        <v>#REF!</v>
      </c>
      <c r="AT119" s="313" t="e">
        <f>+AT115*VLOOKUP($AO$12,#REF!,2,0)</f>
        <v>#REF!</v>
      </c>
      <c r="AU119" s="313" t="e">
        <f>+AU115*VLOOKUP($AO$12,#REF!,2,0)</f>
        <v>#REF!</v>
      </c>
      <c r="AV119" s="313" t="e">
        <f>+AV115*VLOOKUP($AO$12,#REF!,2,0)</f>
        <v>#REF!</v>
      </c>
      <c r="AW119" s="313" t="e">
        <f>+AW115*VLOOKUP($AO$12,#REF!,2,0)</f>
        <v>#REF!</v>
      </c>
      <c r="AX119" s="313" t="e">
        <f>+AX115*VLOOKUP($AO$12,#REF!,2,0)</f>
        <v>#REF!</v>
      </c>
      <c r="AY119" s="313" t="e">
        <f>+AY115*VLOOKUP($AY$12,#REF!,2,0)</f>
        <v>#REF!</v>
      </c>
      <c r="AZ119" s="313" t="e">
        <f>+AZ115*VLOOKUP($AY$12,#REF!,2,0)</f>
        <v>#REF!</v>
      </c>
      <c r="BA119" s="313" t="e">
        <f>+BA115*VLOOKUP($AY$12,#REF!,2,0)</f>
        <v>#REF!</v>
      </c>
      <c r="BB119" s="313" t="e">
        <f>+BB115*VLOOKUP($AY$12,#REF!,2,0)</f>
        <v>#REF!</v>
      </c>
      <c r="BC119" s="313" t="e">
        <f>+BC115*VLOOKUP($AY$12,#REF!,2,0)</f>
        <v>#REF!</v>
      </c>
      <c r="BD119" s="313" t="e">
        <f>+BD115*VLOOKUP($AY$12,#REF!,2,0)</f>
        <v>#REF!</v>
      </c>
      <c r="BE119" s="313" t="e">
        <f>+BE115*VLOOKUP($AY$12,#REF!,2,0)</f>
        <v>#REF!</v>
      </c>
      <c r="BF119" s="313" t="e">
        <f>+BF115*VLOOKUP($AY$12,#REF!,2,0)</f>
        <v>#REF!</v>
      </c>
      <c r="BG119" s="313" t="e">
        <f>+BG115*VLOOKUP($AY$12,#REF!,2,0)</f>
        <v>#REF!</v>
      </c>
      <c r="BH119" s="313" t="e">
        <f>+BH115*VLOOKUP($AY$12,#REF!,2,0)</f>
        <v>#REF!</v>
      </c>
      <c r="BI119" s="313" t="e">
        <f>+BI115*VLOOKUP($BI$12,#REF!,2,0)</f>
        <v>#REF!</v>
      </c>
      <c r="BJ119" s="313" t="e">
        <f>+BJ115*VLOOKUP($BI$12,#REF!,2,0)</f>
        <v>#REF!</v>
      </c>
      <c r="BK119" s="313" t="e">
        <f>+BK115*VLOOKUP($BI$12,#REF!,2,0)</f>
        <v>#REF!</v>
      </c>
      <c r="BL119" s="313" t="e">
        <f>+BL115*VLOOKUP($BI$12,#REF!,2,0)</f>
        <v>#REF!</v>
      </c>
      <c r="BM119" s="313" t="e">
        <f>+BM115*VLOOKUP($BI$12,#REF!,2,0)</f>
        <v>#REF!</v>
      </c>
      <c r="BN119" s="313" t="e">
        <f>+BN115*VLOOKUP($BI$12,#REF!,2,0)</f>
        <v>#REF!</v>
      </c>
      <c r="BO119" s="313" t="e">
        <f>+BO115*VLOOKUP($BI$12,#REF!,2,0)</f>
        <v>#REF!</v>
      </c>
      <c r="BP119" s="313" t="e">
        <f>+BP115*VLOOKUP($BI$12,#REF!,2,0)</f>
        <v>#REF!</v>
      </c>
      <c r="BQ119" s="313" t="e">
        <f>+BQ115*VLOOKUP($BI$12,#REF!,2,0)</f>
        <v>#REF!</v>
      </c>
      <c r="BR119" s="313" t="e">
        <f>+BR115*VLOOKUP($BI$12,#REF!,2,0)</f>
        <v>#REF!</v>
      </c>
      <c r="BS119" s="313" t="e">
        <f>+BS115*VLOOKUP($BS$12,#REF!,2,0)</f>
        <v>#REF!</v>
      </c>
      <c r="BT119" s="313" t="e">
        <f>+BT115*VLOOKUP($BS$12,#REF!,2,0)</f>
        <v>#REF!</v>
      </c>
      <c r="BU119" s="313" t="e">
        <f>+BU115*VLOOKUP($BS$12,#REF!,2,0)</f>
        <v>#REF!</v>
      </c>
      <c r="BV119" s="313" t="e">
        <f>+BV115*VLOOKUP($BS$12,#REF!,2,0)</f>
        <v>#REF!</v>
      </c>
      <c r="BW119" s="313" t="e">
        <f>+BW115*VLOOKUP($BS$12,#REF!,2,0)</f>
        <v>#REF!</v>
      </c>
      <c r="BX119" s="313" t="e">
        <f>+BX115*VLOOKUP($BS$12,#REF!,2,0)</f>
        <v>#REF!</v>
      </c>
      <c r="BY119" s="313" t="e">
        <f>+BY115*VLOOKUP($BS$12,#REF!,2,0)</f>
        <v>#REF!</v>
      </c>
      <c r="BZ119" s="313" t="e">
        <f>+BZ115*VLOOKUP($BS$12,#REF!,2,0)</f>
        <v>#REF!</v>
      </c>
      <c r="CA119" s="313" t="e">
        <f>+CA115*VLOOKUP($BS$12,#REF!,2,0)</f>
        <v>#REF!</v>
      </c>
      <c r="CB119" s="313" t="e">
        <f>+CB115*VLOOKUP($BS$12,#REF!,2,0)</f>
        <v>#REF!</v>
      </c>
      <c r="CC119" s="313" t="e">
        <f>+CC115*VLOOKUP($CC$12,#REF!,2,0)</f>
        <v>#REF!</v>
      </c>
      <c r="CD119" s="313" t="e">
        <f>+CD115*VLOOKUP($CC$12,#REF!,2,0)</f>
        <v>#REF!</v>
      </c>
      <c r="CE119" s="313" t="e">
        <f>+CE115*VLOOKUP($CC$12,#REF!,2,0)</f>
        <v>#REF!</v>
      </c>
      <c r="CF119" s="313" t="e">
        <f>+CF115*VLOOKUP($CC$12,#REF!,2,0)</f>
        <v>#REF!</v>
      </c>
      <c r="CG119" s="313" t="e">
        <f>+CG115*VLOOKUP($CC$12,#REF!,2,0)</f>
        <v>#REF!</v>
      </c>
      <c r="CH119" s="313" t="e">
        <f>+CH115*VLOOKUP($CC$12,#REF!,2,0)</f>
        <v>#REF!</v>
      </c>
      <c r="CI119" s="313" t="e">
        <f>+CI115*VLOOKUP($CC$12,#REF!,2,0)</f>
        <v>#REF!</v>
      </c>
      <c r="CJ119" s="313" t="e">
        <f>+CJ115*VLOOKUP($CC$12,#REF!,2,0)</f>
        <v>#REF!</v>
      </c>
      <c r="CK119" s="313" t="e">
        <f>+CK115*VLOOKUP($CC$12,#REF!,2,0)</f>
        <v>#REF!</v>
      </c>
      <c r="CL119" s="313" t="e">
        <f>+CL115*VLOOKUP($CC$12,#REF!,2,0)</f>
        <v>#REF!</v>
      </c>
      <c r="CM119" s="313" t="e">
        <f>+CM115*VLOOKUP($CM$12,#REF!,2,0)</f>
        <v>#REF!</v>
      </c>
      <c r="CN119" s="313" t="e">
        <f>+CN115*VLOOKUP($CM$12,#REF!,2,0)</f>
        <v>#REF!</v>
      </c>
      <c r="CO119" s="313" t="e">
        <f>+CO115*VLOOKUP($CM$12,#REF!,2,0)</f>
        <v>#REF!</v>
      </c>
      <c r="CP119" s="313" t="e">
        <f>+CP115*VLOOKUP($CM$12,#REF!,2,0)</f>
        <v>#REF!</v>
      </c>
      <c r="CQ119" s="313" t="e">
        <f>+CQ115*VLOOKUP($CM$12,#REF!,2,0)</f>
        <v>#REF!</v>
      </c>
      <c r="CR119" s="313" t="e">
        <f>+CR115*VLOOKUP($CM$12,#REF!,2,0)</f>
        <v>#REF!</v>
      </c>
      <c r="CS119" s="313" t="e">
        <f>+CS115*VLOOKUP($CM$12,#REF!,2,0)</f>
        <v>#REF!</v>
      </c>
      <c r="CT119" s="313" t="e">
        <f>+CT115*VLOOKUP($CM$12,#REF!,2,0)</f>
        <v>#REF!</v>
      </c>
      <c r="CU119" s="313" t="e">
        <f>+CU115*VLOOKUP($CM$12,#REF!,2,0)</f>
        <v>#REF!</v>
      </c>
      <c r="CV119" s="313" t="e">
        <f>+CV115*VLOOKUP($CM$12,#REF!,2,0)</f>
        <v>#REF!</v>
      </c>
      <c r="CW119" s="313" t="e">
        <f>+CW115*VLOOKUP($CW$12,#REF!,2,0)</f>
        <v>#REF!</v>
      </c>
      <c r="CX119" s="313" t="e">
        <f>+CX115*VLOOKUP($CW$12,#REF!,2,0)</f>
        <v>#REF!</v>
      </c>
      <c r="CY119" s="313" t="e">
        <f>+CY115*VLOOKUP($CW$12,#REF!,2,0)</f>
        <v>#REF!</v>
      </c>
      <c r="CZ119" s="313" t="e">
        <f>+CZ115*VLOOKUP($CW$12,#REF!,2,0)</f>
        <v>#REF!</v>
      </c>
      <c r="DA119" s="313" t="e">
        <f>+DA115*VLOOKUP($CW$12,#REF!,2,0)</f>
        <v>#REF!</v>
      </c>
      <c r="DB119" s="313" t="e">
        <f>+DB115*VLOOKUP($CW$12,#REF!,2,0)</f>
        <v>#REF!</v>
      </c>
      <c r="DC119" s="313" t="e">
        <f>+DC115*VLOOKUP($CW$12,#REF!,2,0)</f>
        <v>#REF!</v>
      </c>
      <c r="DD119" s="313" t="e">
        <f>+DD115*VLOOKUP($CW$12,#REF!,2,0)</f>
        <v>#REF!</v>
      </c>
      <c r="DE119" s="313" t="e">
        <f>+DE115*VLOOKUP($CW$12,#REF!,2,0)</f>
        <v>#REF!</v>
      </c>
      <c r="DF119" s="313" t="e">
        <f>+DF115*VLOOKUP($CW$12,#REF!,2,0)</f>
        <v>#REF!</v>
      </c>
      <c r="DG119" s="313" t="e">
        <f>+DG115*VLOOKUP($DG$12,#REF!,2,0)</f>
        <v>#REF!</v>
      </c>
      <c r="DH119" s="313" t="e">
        <f>+DH115*VLOOKUP($DG$12,#REF!,2,0)</f>
        <v>#REF!</v>
      </c>
      <c r="DI119" s="313" t="e">
        <f>+DI115*VLOOKUP($DG$12,#REF!,2,0)</f>
        <v>#REF!</v>
      </c>
      <c r="DJ119" s="313" t="e">
        <f>+DJ115*VLOOKUP($DG$12,#REF!,2,0)</f>
        <v>#REF!</v>
      </c>
      <c r="DK119" s="313" t="e">
        <f>+DK115*VLOOKUP($DG$12,#REF!,2,0)</f>
        <v>#REF!</v>
      </c>
      <c r="DL119" s="313" t="e">
        <f>+DL115*VLOOKUP($DG$12,#REF!,2,0)</f>
        <v>#REF!</v>
      </c>
      <c r="DM119" s="313" t="e">
        <f>+DM115*VLOOKUP($DG$12,#REF!,2,0)</f>
        <v>#REF!</v>
      </c>
      <c r="DN119" s="313" t="e">
        <f>+DN115*VLOOKUP($DG$12,#REF!,2,0)</f>
        <v>#REF!</v>
      </c>
      <c r="DO119" s="313" t="e">
        <f>+DO115*VLOOKUP($DG$12,#REF!,2,0)</f>
        <v>#REF!</v>
      </c>
      <c r="DP119" s="313" t="e">
        <f>+DP115*VLOOKUP($DG$12,#REF!,2,0)</f>
        <v>#REF!</v>
      </c>
      <c r="DQ119" s="313" t="e">
        <f>+DQ115*VLOOKUP($DQ$12,#REF!,2,0)</f>
        <v>#REF!</v>
      </c>
      <c r="DR119" s="313" t="e">
        <f>+DR115*VLOOKUP($DQ$12,#REF!,2,0)</f>
        <v>#REF!</v>
      </c>
      <c r="DS119" s="313" t="e">
        <f>+DS115*VLOOKUP($DQ$12,#REF!,2,0)</f>
        <v>#REF!</v>
      </c>
      <c r="DT119" s="313" t="e">
        <f>+DT115*VLOOKUP($DQ$12,#REF!,2,0)</f>
        <v>#REF!</v>
      </c>
      <c r="DU119" s="313" t="e">
        <f>+DU115*VLOOKUP($DQ$12,#REF!,2,0)</f>
        <v>#REF!</v>
      </c>
      <c r="DV119" s="313" t="e">
        <f>+DV115*VLOOKUP($DQ$12,#REF!,2,0)</f>
        <v>#REF!</v>
      </c>
      <c r="DW119" s="313" t="e">
        <f>+DW115*VLOOKUP($DQ$12,#REF!,2,0)</f>
        <v>#REF!</v>
      </c>
      <c r="DX119" s="313" t="e">
        <f>+DX115*VLOOKUP($DQ$12,#REF!,2,0)</f>
        <v>#REF!</v>
      </c>
      <c r="DY119" s="313" t="e">
        <f>+DY115*VLOOKUP($DQ$12,#REF!,2,0)</f>
        <v>#REF!</v>
      </c>
      <c r="DZ119" s="313" t="e">
        <f>+DZ115*VLOOKUP($DQ$12,#REF!,2,0)</f>
        <v>#REF!</v>
      </c>
      <c r="EA119" s="313" t="e">
        <f>+EA115*VLOOKUP($EA$12,#REF!,2,0)</f>
        <v>#REF!</v>
      </c>
      <c r="EB119" s="313" t="e">
        <f>+EB115*VLOOKUP($EA$12,#REF!,2,0)</f>
        <v>#REF!</v>
      </c>
      <c r="EC119" s="313" t="e">
        <f>+EC115*VLOOKUP($EA$12,#REF!,2,0)</f>
        <v>#REF!</v>
      </c>
      <c r="ED119" s="313" t="e">
        <f>+ED115*VLOOKUP($EA$12,#REF!,2,0)</f>
        <v>#REF!</v>
      </c>
      <c r="EE119" s="313" t="e">
        <f>+EE115*VLOOKUP($EA$12,#REF!,2,0)</f>
        <v>#REF!</v>
      </c>
      <c r="EF119" s="313" t="e">
        <f>+EF115*VLOOKUP($EA$12,#REF!,2,0)</f>
        <v>#REF!</v>
      </c>
      <c r="EG119" s="313" t="e">
        <f>+EG115*VLOOKUP($EA$12,#REF!,2,0)</f>
        <v>#REF!</v>
      </c>
      <c r="EH119" s="313" t="e">
        <f>+EH115*VLOOKUP($EA$12,#REF!,2,0)</f>
        <v>#REF!</v>
      </c>
      <c r="EI119" s="313" t="e">
        <f>+EI115*VLOOKUP($EA$12,#REF!,2,0)</f>
        <v>#REF!</v>
      </c>
      <c r="EJ119" s="313" t="e">
        <f>+EJ115*VLOOKUP($EA$12,#REF!,2,0)</f>
        <v>#REF!</v>
      </c>
      <c r="EK119" s="313" t="e">
        <f>+EK115*VLOOKUP($EK$12,#REF!,2,0)</f>
        <v>#REF!</v>
      </c>
      <c r="EL119" s="313" t="e">
        <f>+EL115*VLOOKUP($EK$12,#REF!,2,0)</f>
        <v>#REF!</v>
      </c>
      <c r="EM119" s="313" t="e">
        <f>+EM115*VLOOKUP($EK$12,#REF!,2,0)</f>
        <v>#REF!</v>
      </c>
      <c r="EN119" s="313" t="e">
        <f>+EN115*VLOOKUP($EK$12,#REF!,2,0)</f>
        <v>#REF!</v>
      </c>
      <c r="EO119" s="313" t="e">
        <f>+EO115*VLOOKUP($EK$12,#REF!,2,0)</f>
        <v>#REF!</v>
      </c>
      <c r="EP119" s="313" t="e">
        <f>+EP115*VLOOKUP($EK$12,#REF!,2,0)</f>
        <v>#REF!</v>
      </c>
      <c r="EQ119" s="313" t="e">
        <f>+EQ115*VLOOKUP($EK$12,#REF!,2,0)</f>
        <v>#REF!</v>
      </c>
      <c r="ER119" s="313" t="e">
        <f>+ER115*VLOOKUP($EK$12,#REF!,2,0)</f>
        <v>#REF!</v>
      </c>
      <c r="ES119" s="313" t="e">
        <f>+ES115*VLOOKUP($EK$12,#REF!,2,0)</f>
        <v>#REF!</v>
      </c>
      <c r="ET119" s="313" t="e">
        <f>+ET115*VLOOKUP($EK$12,#REF!,2,0)</f>
        <v>#REF!</v>
      </c>
      <c r="EU119" s="313" t="e">
        <f>+EU115*VLOOKUP($EU$12,#REF!,2,0)</f>
        <v>#REF!</v>
      </c>
      <c r="EV119" s="313" t="e">
        <f>+EV115*VLOOKUP($EU$12,#REF!,2,0)</f>
        <v>#REF!</v>
      </c>
      <c r="EW119" s="313" t="e">
        <f>+EW115*VLOOKUP($EU$12,#REF!,2,0)</f>
        <v>#REF!</v>
      </c>
      <c r="EX119" s="313" t="e">
        <f>+EX115*VLOOKUP($EU$12,#REF!,2,0)</f>
        <v>#REF!</v>
      </c>
      <c r="EY119" s="313" t="e">
        <f>+EY115*VLOOKUP($EU$12,#REF!,2,0)</f>
        <v>#REF!</v>
      </c>
      <c r="EZ119" s="313" t="e">
        <f>+EZ115*VLOOKUP($EU$12,#REF!,2,0)</f>
        <v>#REF!</v>
      </c>
      <c r="FA119" s="313" t="e">
        <f>+FA115*VLOOKUP($EU$12,#REF!,2,0)</f>
        <v>#REF!</v>
      </c>
      <c r="FB119" s="313" t="e">
        <f>+FB115*VLOOKUP($EU$12,#REF!,2,0)</f>
        <v>#REF!</v>
      </c>
      <c r="FC119" s="313" t="e">
        <f>+FC115*VLOOKUP($EU$12,#REF!,2,0)</f>
        <v>#REF!</v>
      </c>
      <c r="FD119" s="313" t="e">
        <f>+FD115*VLOOKUP($EU$12,#REF!,2,0)</f>
        <v>#REF!</v>
      </c>
      <c r="FE119" s="313" t="e">
        <f>+FE115*VLOOKUP($FE$12,#REF!,2,0)</f>
        <v>#REF!</v>
      </c>
      <c r="FF119" s="313" t="e">
        <f>+FF115*VLOOKUP($FE$12,#REF!,2,0)</f>
        <v>#REF!</v>
      </c>
      <c r="FG119" s="313" t="e">
        <f>+FG115*VLOOKUP($FE$12,#REF!,2,0)</f>
        <v>#REF!</v>
      </c>
      <c r="FH119" s="313" t="e">
        <f>+FH115*VLOOKUP($FE$12,#REF!,2,0)</f>
        <v>#REF!</v>
      </c>
      <c r="FI119" s="313" t="e">
        <f>+FI115*VLOOKUP($FE$12,#REF!,2,0)</f>
        <v>#REF!</v>
      </c>
      <c r="FJ119" s="313" t="e">
        <f>+FJ115*VLOOKUP($FE$12,#REF!,2,0)</f>
        <v>#REF!</v>
      </c>
      <c r="FK119" s="313" t="e">
        <f>+FK115*VLOOKUP($FE$12,#REF!,2,0)</f>
        <v>#REF!</v>
      </c>
      <c r="FL119" s="313" t="e">
        <f>+FL115*VLOOKUP($FE$12,#REF!,2,0)</f>
        <v>#REF!</v>
      </c>
      <c r="FM119" s="313" t="e">
        <f>+FM115*VLOOKUP($FE$12,#REF!,2,0)</f>
        <v>#REF!</v>
      </c>
      <c r="FN119" s="313" t="e">
        <f>+FN115*VLOOKUP($FE$12,#REF!,2,0)</f>
        <v>#REF!</v>
      </c>
      <c r="FO119" s="313" t="e">
        <f>+FO115*VLOOKUP($FO$12,#REF!,2,0)</f>
        <v>#REF!</v>
      </c>
      <c r="FP119" s="313" t="e">
        <f>+FP115*VLOOKUP($FO$12,#REF!,2,0)</f>
        <v>#REF!</v>
      </c>
      <c r="FQ119" s="313" t="e">
        <f>+FQ115*VLOOKUP($FO$12,#REF!,2,0)</f>
        <v>#REF!</v>
      </c>
      <c r="FR119" s="313" t="e">
        <f>+FR115*VLOOKUP($FO$12,#REF!,2,0)</f>
        <v>#REF!</v>
      </c>
      <c r="FS119" s="313" t="e">
        <f>+FS115*VLOOKUP($FO$12,#REF!,2,0)</f>
        <v>#REF!</v>
      </c>
      <c r="FT119" s="313" t="e">
        <f>+FT115*VLOOKUP($FO$12,#REF!,2,0)</f>
        <v>#REF!</v>
      </c>
      <c r="FU119" s="313" t="e">
        <f>+FU115*VLOOKUP($FO$12,#REF!,2,0)</f>
        <v>#REF!</v>
      </c>
      <c r="FV119" s="313" t="e">
        <f>+FV115*VLOOKUP($FO$12,#REF!,2,0)</f>
        <v>#REF!</v>
      </c>
      <c r="FW119" s="313" t="e">
        <f>+FW115*VLOOKUP($FO$12,#REF!,2,0)</f>
        <v>#REF!</v>
      </c>
      <c r="FX119" s="313" t="e">
        <f>+FX115*VLOOKUP($FO$12,#REF!,2,0)</f>
        <v>#REF!</v>
      </c>
      <c r="FY119" s="313" t="e">
        <f>+FY115*VLOOKUP($FY$12,#REF!,2,0)</f>
        <v>#REF!</v>
      </c>
      <c r="FZ119" s="313" t="e">
        <f>+FZ115*VLOOKUP($FY$12,#REF!,2,0)</f>
        <v>#REF!</v>
      </c>
      <c r="GA119" s="313" t="e">
        <f>+GA115*VLOOKUP($FY$12,#REF!,2,0)</f>
        <v>#REF!</v>
      </c>
      <c r="GB119" s="313" t="e">
        <f>+GB115*VLOOKUP($FY$12,#REF!,2,0)</f>
        <v>#REF!</v>
      </c>
      <c r="GC119" s="313" t="e">
        <f>+GC115*VLOOKUP($FY$12,#REF!,2,0)</f>
        <v>#REF!</v>
      </c>
      <c r="GD119" s="313" t="e">
        <f>+GD115*VLOOKUP($FY$12,#REF!,2,0)</f>
        <v>#REF!</v>
      </c>
      <c r="GE119" s="313" t="e">
        <f>+GE115*VLOOKUP($FY$12,#REF!,2,0)</f>
        <v>#REF!</v>
      </c>
      <c r="GF119" s="313" t="e">
        <f>+GF115*VLOOKUP($FY$12,#REF!,2,0)</f>
        <v>#REF!</v>
      </c>
      <c r="GG119" s="313" t="e">
        <f>+GG115*VLOOKUP($FY$12,#REF!,2,0)</f>
        <v>#REF!</v>
      </c>
      <c r="GH119" s="313" t="e">
        <f>+GH115*VLOOKUP($FY$12,#REF!,2,0)</f>
        <v>#REF!</v>
      </c>
      <c r="GI119" s="313" t="e">
        <f>+GI115*VLOOKUP($GI$12,#REF!,2,0)</f>
        <v>#REF!</v>
      </c>
      <c r="GJ119" s="313" t="e">
        <f>+GJ115*VLOOKUP($GI$12,#REF!,2,0)</f>
        <v>#REF!</v>
      </c>
      <c r="GK119" s="313" t="e">
        <f>+GK115*VLOOKUP($GI$12,#REF!,2,0)</f>
        <v>#REF!</v>
      </c>
      <c r="GL119" s="313" t="e">
        <f>+GL115*VLOOKUP($GI$12,#REF!,2,0)</f>
        <v>#REF!</v>
      </c>
      <c r="GM119" s="313" t="e">
        <f>+GM115*VLOOKUP($GI$12,#REF!,2,0)</f>
        <v>#REF!</v>
      </c>
      <c r="GN119" s="313" t="e">
        <f>+GN115*VLOOKUP($GI$12,#REF!,2,0)</f>
        <v>#REF!</v>
      </c>
      <c r="GO119" s="313" t="e">
        <f>+GO115*VLOOKUP($GI$12,#REF!,2,0)</f>
        <v>#REF!</v>
      </c>
      <c r="GP119" s="313" t="e">
        <f>+GP115*VLOOKUP($GI$12,#REF!,2,0)</f>
        <v>#REF!</v>
      </c>
      <c r="GQ119" s="313" t="e">
        <f>+GQ115*VLOOKUP($GI$12,#REF!,2,0)</f>
        <v>#REF!</v>
      </c>
      <c r="GR119" s="313" t="e">
        <f>+GR115*VLOOKUP($GI$12,#REF!,2,0)</f>
        <v>#REF!</v>
      </c>
      <c r="GS119" s="313" t="e">
        <f>+GS115*VLOOKUP($GS$12,#REF!,2,0)</f>
        <v>#REF!</v>
      </c>
      <c r="GT119" s="313" t="e">
        <f>+GT115*VLOOKUP($GS$12,#REF!,2,0)</f>
        <v>#REF!</v>
      </c>
      <c r="GU119" s="313" t="e">
        <f>+GU115*VLOOKUP($GS$12,#REF!,2,0)</f>
        <v>#REF!</v>
      </c>
      <c r="GV119" s="313" t="e">
        <f>+GV115*VLOOKUP($GS$12,#REF!,2,0)</f>
        <v>#REF!</v>
      </c>
      <c r="GW119" s="313" t="e">
        <f>+GW115*VLOOKUP($GS$12,#REF!,2,0)</f>
        <v>#REF!</v>
      </c>
      <c r="GX119" s="313" t="e">
        <f>+GX115*VLOOKUP($GS$12,#REF!,2,0)</f>
        <v>#REF!</v>
      </c>
      <c r="GY119" s="313" t="e">
        <f>+GY115*VLOOKUP($GS$12,#REF!,2,0)</f>
        <v>#REF!</v>
      </c>
      <c r="GZ119" s="313" t="e">
        <f>+GZ115*VLOOKUP($GS$12,#REF!,2,0)</f>
        <v>#REF!</v>
      </c>
      <c r="HA119" s="313" t="e">
        <f>+HA115*VLOOKUP($GS$12,#REF!,2,0)</f>
        <v>#REF!</v>
      </c>
      <c r="HB119" s="313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3" t="e">
        <f t="shared" si="116"/>
        <v>#REF!</v>
      </c>
      <c r="HQ119" s="326"/>
      <c r="HR119" s="33"/>
      <c r="HS119" s="102"/>
      <c r="HT119" s="33"/>
      <c r="HV119" s="314"/>
      <c r="HW119" s="314"/>
      <c r="HX119" s="314"/>
      <c r="HY119" s="314"/>
      <c r="HZ119" s="314"/>
      <c r="IA119" s="314"/>
      <c r="IB119" s="314"/>
      <c r="IC119" s="314"/>
      <c r="ID119" s="314"/>
      <c r="IE119" s="314"/>
    </row>
    <row r="120" spans="2:240" s="319" customFormat="1" ht="20.100000000000001" hidden="1" customHeight="1">
      <c r="B120" s="836" t="s">
        <v>903</v>
      </c>
      <c r="C120" s="837"/>
      <c r="D120" s="837"/>
      <c r="E120" s="837"/>
      <c r="F120" s="837"/>
      <c r="G120" s="837"/>
      <c r="H120" s="837"/>
      <c r="I120" s="838"/>
      <c r="J120" s="315" t="s">
        <v>108</v>
      </c>
      <c r="K120" s="316">
        <f>+SUMIF($F$16:$F$111,1,K16:K111)</f>
        <v>0</v>
      </c>
      <c r="L120" s="316">
        <f t="shared" ref="L120:BW120" si="129">+SUMIF($F$16:$F$111,1,L16:L111)</f>
        <v>0</v>
      </c>
      <c r="M120" s="316">
        <f t="shared" si="129"/>
        <v>0</v>
      </c>
      <c r="N120" s="316">
        <f t="shared" si="129"/>
        <v>0</v>
      </c>
      <c r="O120" s="316">
        <f t="shared" si="129"/>
        <v>0</v>
      </c>
      <c r="P120" s="316">
        <f t="shared" si="129"/>
        <v>0</v>
      </c>
      <c r="Q120" s="316">
        <f t="shared" si="129"/>
        <v>0</v>
      </c>
      <c r="R120" s="316">
        <f t="shared" si="129"/>
        <v>0</v>
      </c>
      <c r="S120" s="316">
        <f t="shared" si="129"/>
        <v>0</v>
      </c>
      <c r="T120" s="316">
        <f t="shared" si="129"/>
        <v>0</v>
      </c>
      <c r="U120" s="316">
        <f t="shared" si="129"/>
        <v>0</v>
      </c>
      <c r="V120" s="316">
        <f t="shared" si="129"/>
        <v>0</v>
      </c>
      <c r="W120" s="316">
        <f t="shared" si="129"/>
        <v>0</v>
      </c>
      <c r="X120" s="316">
        <f t="shared" si="129"/>
        <v>0</v>
      </c>
      <c r="Y120" s="316">
        <f t="shared" si="129"/>
        <v>0</v>
      </c>
      <c r="Z120" s="316">
        <f t="shared" si="129"/>
        <v>0</v>
      </c>
      <c r="AA120" s="316">
        <f t="shared" si="129"/>
        <v>0</v>
      </c>
      <c r="AB120" s="316">
        <f t="shared" si="129"/>
        <v>0</v>
      </c>
      <c r="AC120" s="316">
        <f t="shared" si="129"/>
        <v>0</v>
      </c>
      <c r="AD120" s="316">
        <f t="shared" si="129"/>
        <v>0</v>
      </c>
      <c r="AE120" s="316">
        <f t="shared" si="129"/>
        <v>0</v>
      </c>
      <c r="AF120" s="316">
        <f t="shared" si="129"/>
        <v>0</v>
      </c>
      <c r="AG120" s="316">
        <f t="shared" si="129"/>
        <v>0</v>
      </c>
      <c r="AH120" s="316">
        <f t="shared" si="129"/>
        <v>0</v>
      </c>
      <c r="AI120" s="316">
        <f t="shared" si="129"/>
        <v>0</v>
      </c>
      <c r="AJ120" s="316">
        <f t="shared" si="129"/>
        <v>0</v>
      </c>
      <c r="AK120" s="316">
        <f t="shared" si="129"/>
        <v>0</v>
      </c>
      <c r="AL120" s="316">
        <f t="shared" si="129"/>
        <v>0</v>
      </c>
      <c r="AM120" s="316">
        <f t="shared" si="129"/>
        <v>0</v>
      </c>
      <c r="AN120" s="316">
        <f t="shared" si="129"/>
        <v>0</v>
      </c>
      <c r="AO120" s="316">
        <f t="shared" si="129"/>
        <v>0</v>
      </c>
      <c r="AP120" s="316">
        <f t="shared" si="129"/>
        <v>0</v>
      </c>
      <c r="AQ120" s="316">
        <f t="shared" si="129"/>
        <v>0</v>
      </c>
      <c r="AR120" s="316">
        <f t="shared" si="129"/>
        <v>0</v>
      </c>
      <c r="AS120" s="316">
        <f t="shared" si="129"/>
        <v>0</v>
      </c>
      <c r="AT120" s="316">
        <f t="shared" si="129"/>
        <v>0</v>
      </c>
      <c r="AU120" s="316">
        <f t="shared" si="129"/>
        <v>0</v>
      </c>
      <c r="AV120" s="316">
        <f t="shared" si="129"/>
        <v>0</v>
      </c>
      <c r="AW120" s="316">
        <f t="shared" si="129"/>
        <v>0</v>
      </c>
      <c r="AX120" s="316">
        <f t="shared" si="129"/>
        <v>0</v>
      </c>
      <c r="AY120" s="316">
        <f t="shared" si="129"/>
        <v>0</v>
      </c>
      <c r="AZ120" s="316">
        <f t="shared" si="129"/>
        <v>0</v>
      </c>
      <c r="BA120" s="316">
        <f t="shared" si="129"/>
        <v>0</v>
      </c>
      <c r="BB120" s="316">
        <f t="shared" si="129"/>
        <v>0</v>
      </c>
      <c r="BC120" s="316">
        <f t="shared" si="129"/>
        <v>0</v>
      </c>
      <c r="BD120" s="316">
        <f t="shared" si="129"/>
        <v>0</v>
      </c>
      <c r="BE120" s="316">
        <f t="shared" si="129"/>
        <v>0</v>
      </c>
      <c r="BF120" s="316">
        <f t="shared" si="129"/>
        <v>0</v>
      </c>
      <c r="BG120" s="316">
        <f t="shared" si="129"/>
        <v>0</v>
      </c>
      <c r="BH120" s="316">
        <f t="shared" si="129"/>
        <v>0</v>
      </c>
      <c r="BI120" s="316">
        <f t="shared" si="129"/>
        <v>0</v>
      </c>
      <c r="BJ120" s="316">
        <f t="shared" si="129"/>
        <v>0</v>
      </c>
      <c r="BK120" s="316">
        <f t="shared" si="129"/>
        <v>0</v>
      </c>
      <c r="BL120" s="316">
        <f t="shared" si="129"/>
        <v>0</v>
      </c>
      <c r="BM120" s="316">
        <f t="shared" si="129"/>
        <v>0</v>
      </c>
      <c r="BN120" s="316">
        <f t="shared" si="129"/>
        <v>0</v>
      </c>
      <c r="BO120" s="316">
        <f t="shared" si="129"/>
        <v>0</v>
      </c>
      <c r="BP120" s="316">
        <f t="shared" si="129"/>
        <v>0</v>
      </c>
      <c r="BQ120" s="316">
        <f t="shared" si="129"/>
        <v>0</v>
      </c>
      <c r="BR120" s="316">
        <f t="shared" si="129"/>
        <v>0</v>
      </c>
      <c r="BS120" s="316">
        <f t="shared" si="129"/>
        <v>0</v>
      </c>
      <c r="BT120" s="316">
        <f t="shared" si="129"/>
        <v>0</v>
      </c>
      <c r="BU120" s="316">
        <f t="shared" si="129"/>
        <v>0</v>
      </c>
      <c r="BV120" s="316">
        <f t="shared" si="129"/>
        <v>0</v>
      </c>
      <c r="BW120" s="316">
        <f t="shared" si="129"/>
        <v>0</v>
      </c>
      <c r="BX120" s="316">
        <f t="shared" ref="BX120:EI120" si="130">+SUMIF($F$16:$F$111,1,BX16:BX111)</f>
        <v>0</v>
      </c>
      <c r="BY120" s="316">
        <f t="shared" si="130"/>
        <v>0</v>
      </c>
      <c r="BZ120" s="316">
        <f t="shared" si="130"/>
        <v>0</v>
      </c>
      <c r="CA120" s="316">
        <f t="shared" si="130"/>
        <v>0</v>
      </c>
      <c r="CB120" s="316">
        <f t="shared" si="130"/>
        <v>0</v>
      </c>
      <c r="CC120" s="316">
        <f t="shared" si="130"/>
        <v>0</v>
      </c>
      <c r="CD120" s="316">
        <f t="shared" si="130"/>
        <v>0</v>
      </c>
      <c r="CE120" s="316">
        <f t="shared" si="130"/>
        <v>0</v>
      </c>
      <c r="CF120" s="316">
        <f t="shared" si="130"/>
        <v>0</v>
      </c>
      <c r="CG120" s="316">
        <f t="shared" si="130"/>
        <v>0</v>
      </c>
      <c r="CH120" s="316">
        <f t="shared" si="130"/>
        <v>0</v>
      </c>
      <c r="CI120" s="316">
        <f t="shared" si="130"/>
        <v>0</v>
      </c>
      <c r="CJ120" s="316">
        <f t="shared" si="130"/>
        <v>0</v>
      </c>
      <c r="CK120" s="316">
        <f t="shared" si="130"/>
        <v>0</v>
      </c>
      <c r="CL120" s="316">
        <f t="shared" si="130"/>
        <v>0</v>
      </c>
      <c r="CM120" s="316">
        <f t="shared" si="130"/>
        <v>0</v>
      </c>
      <c r="CN120" s="316">
        <f t="shared" si="130"/>
        <v>0</v>
      </c>
      <c r="CO120" s="316">
        <f t="shared" si="130"/>
        <v>0</v>
      </c>
      <c r="CP120" s="316">
        <f t="shared" si="130"/>
        <v>0</v>
      </c>
      <c r="CQ120" s="316">
        <f t="shared" si="130"/>
        <v>0</v>
      </c>
      <c r="CR120" s="316">
        <f t="shared" si="130"/>
        <v>0</v>
      </c>
      <c r="CS120" s="316">
        <f t="shared" si="130"/>
        <v>0</v>
      </c>
      <c r="CT120" s="316">
        <f t="shared" si="130"/>
        <v>0</v>
      </c>
      <c r="CU120" s="316">
        <f t="shared" si="130"/>
        <v>0</v>
      </c>
      <c r="CV120" s="316">
        <f t="shared" si="130"/>
        <v>0</v>
      </c>
      <c r="CW120" s="316">
        <f t="shared" si="130"/>
        <v>0</v>
      </c>
      <c r="CX120" s="316">
        <f t="shared" si="130"/>
        <v>0</v>
      </c>
      <c r="CY120" s="316">
        <f t="shared" si="130"/>
        <v>0</v>
      </c>
      <c r="CZ120" s="316">
        <f t="shared" si="130"/>
        <v>0</v>
      </c>
      <c r="DA120" s="316">
        <f t="shared" si="130"/>
        <v>0</v>
      </c>
      <c r="DB120" s="316">
        <f t="shared" si="130"/>
        <v>0</v>
      </c>
      <c r="DC120" s="316">
        <f t="shared" si="130"/>
        <v>0</v>
      </c>
      <c r="DD120" s="316">
        <f t="shared" si="130"/>
        <v>0</v>
      </c>
      <c r="DE120" s="316">
        <f t="shared" si="130"/>
        <v>0</v>
      </c>
      <c r="DF120" s="316">
        <f t="shared" si="130"/>
        <v>0</v>
      </c>
      <c r="DG120" s="316">
        <f t="shared" si="130"/>
        <v>0</v>
      </c>
      <c r="DH120" s="316">
        <f t="shared" si="130"/>
        <v>0</v>
      </c>
      <c r="DI120" s="316">
        <f t="shared" si="130"/>
        <v>0</v>
      </c>
      <c r="DJ120" s="316">
        <f t="shared" si="130"/>
        <v>0</v>
      </c>
      <c r="DK120" s="316">
        <f t="shared" si="130"/>
        <v>0</v>
      </c>
      <c r="DL120" s="316">
        <f t="shared" si="130"/>
        <v>0</v>
      </c>
      <c r="DM120" s="316">
        <f t="shared" si="130"/>
        <v>0</v>
      </c>
      <c r="DN120" s="316">
        <f t="shared" si="130"/>
        <v>0</v>
      </c>
      <c r="DO120" s="316">
        <f t="shared" si="130"/>
        <v>0</v>
      </c>
      <c r="DP120" s="316">
        <f t="shared" si="130"/>
        <v>0</v>
      </c>
      <c r="DQ120" s="316">
        <f t="shared" si="130"/>
        <v>0</v>
      </c>
      <c r="DR120" s="316">
        <f t="shared" si="130"/>
        <v>0</v>
      </c>
      <c r="DS120" s="316">
        <f t="shared" si="130"/>
        <v>0</v>
      </c>
      <c r="DT120" s="316">
        <f t="shared" si="130"/>
        <v>0</v>
      </c>
      <c r="DU120" s="316">
        <f t="shared" si="130"/>
        <v>0</v>
      </c>
      <c r="DV120" s="316">
        <f t="shared" si="130"/>
        <v>0</v>
      </c>
      <c r="DW120" s="316">
        <f t="shared" si="130"/>
        <v>0</v>
      </c>
      <c r="DX120" s="316">
        <f t="shared" si="130"/>
        <v>0</v>
      </c>
      <c r="DY120" s="316">
        <f t="shared" si="130"/>
        <v>0</v>
      </c>
      <c r="DZ120" s="316">
        <f t="shared" si="130"/>
        <v>0</v>
      </c>
      <c r="EA120" s="316">
        <f t="shared" si="130"/>
        <v>0</v>
      </c>
      <c r="EB120" s="316">
        <f t="shared" si="130"/>
        <v>0</v>
      </c>
      <c r="EC120" s="316">
        <f t="shared" si="130"/>
        <v>0</v>
      </c>
      <c r="ED120" s="316">
        <f t="shared" si="130"/>
        <v>0</v>
      </c>
      <c r="EE120" s="316">
        <f t="shared" si="130"/>
        <v>0</v>
      </c>
      <c r="EF120" s="316">
        <f t="shared" si="130"/>
        <v>0</v>
      </c>
      <c r="EG120" s="316">
        <f t="shared" si="130"/>
        <v>0</v>
      </c>
      <c r="EH120" s="316">
        <f t="shared" si="130"/>
        <v>0</v>
      </c>
      <c r="EI120" s="316">
        <f t="shared" si="130"/>
        <v>0</v>
      </c>
      <c r="EJ120" s="316">
        <f t="shared" ref="EJ120:GU120" si="131">+SUMIF($F$16:$F$111,1,EJ16:EJ111)</f>
        <v>0</v>
      </c>
      <c r="EK120" s="316">
        <f t="shared" si="131"/>
        <v>0</v>
      </c>
      <c r="EL120" s="316">
        <f t="shared" si="131"/>
        <v>0</v>
      </c>
      <c r="EM120" s="316">
        <f t="shared" si="131"/>
        <v>0</v>
      </c>
      <c r="EN120" s="316">
        <f t="shared" si="131"/>
        <v>0</v>
      </c>
      <c r="EO120" s="316">
        <f t="shared" si="131"/>
        <v>0</v>
      </c>
      <c r="EP120" s="316">
        <f t="shared" si="131"/>
        <v>0</v>
      </c>
      <c r="EQ120" s="316">
        <f t="shared" si="131"/>
        <v>0</v>
      </c>
      <c r="ER120" s="316">
        <f t="shared" si="131"/>
        <v>0</v>
      </c>
      <c r="ES120" s="316">
        <f t="shared" si="131"/>
        <v>0</v>
      </c>
      <c r="ET120" s="316">
        <f t="shared" si="131"/>
        <v>0</v>
      </c>
      <c r="EU120" s="316">
        <f t="shared" si="131"/>
        <v>0</v>
      </c>
      <c r="EV120" s="316">
        <f t="shared" si="131"/>
        <v>0</v>
      </c>
      <c r="EW120" s="316">
        <f t="shared" si="131"/>
        <v>0</v>
      </c>
      <c r="EX120" s="316">
        <f t="shared" si="131"/>
        <v>0</v>
      </c>
      <c r="EY120" s="316">
        <f t="shared" si="131"/>
        <v>0</v>
      </c>
      <c r="EZ120" s="316">
        <f t="shared" si="131"/>
        <v>0</v>
      </c>
      <c r="FA120" s="316">
        <f t="shared" si="131"/>
        <v>0</v>
      </c>
      <c r="FB120" s="316">
        <f t="shared" si="131"/>
        <v>0</v>
      </c>
      <c r="FC120" s="316">
        <f t="shared" si="131"/>
        <v>0</v>
      </c>
      <c r="FD120" s="316">
        <f t="shared" si="131"/>
        <v>0</v>
      </c>
      <c r="FE120" s="316">
        <f t="shared" si="131"/>
        <v>0</v>
      </c>
      <c r="FF120" s="316">
        <f t="shared" si="131"/>
        <v>0</v>
      </c>
      <c r="FG120" s="316">
        <f t="shared" si="131"/>
        <v>0</v>
      </c>
      <c r="FH120" s="316">
        <f t="shared" si="131"/>
        <v>0</v>
      </c>
      <c r="FI120" s="316">
        <f t="shared" si="131"/>
        <v>0</v>
      </c>
      <c r="FJ120" s="316">
        <f t="shared" si="131"/>
        <v>0</v>
      </c>
      <c r="FK120" s="316">
        <f t="shared" si="131"/>
        <v>0</v>
      </c>
      <c r="FL120" s="316">
        <f t="shared" si="131"/>
        <v>0</v>
      </c>
      <c r="FM120" s="316">
        <f t="shared" si="131"/>
        <v>0</v>
      </c>
      <c r="FN120" s="316">
        <f t="shared" si="131"/>
        <v>0</v>
      </c>
      <c r="FO120" s="316">
        <f t="shared" si="131"/>
        <v>0</v>
      </c>
      <c r="FP120" s="316">
        <f t="shared" si="131"/>
        <v>0</v>
      </c>
      <c r="FQ120" s="316">
        <f t="shared" si="131"/>
        <v>0</v>
      </c>
      <c r="FR120" s="316">
        <f t="shared" si="131"/>
        <v>0</v>
      </c>
      <c r="FS120" s="316">
        <f t="shared" si="131"/>
        <v>0</v>
      </c>
      <c r="FT120" s="316">
        <f t="shared" si="131"/>
        <v>0</v>
      </c>
      <c r="FU120" s="316">
        <f t="shared" si="131"/>
        <v>0</v>
      </c>
      <c r="FV120" s="316">
        <f t="shared" si="131"/>
        <v>0</v>
      </c>
      <c r="FW120" s="316">
        <f t="shared" si="131"/>
        <v>0</v>
      </c>
      <c r="FX120" s="316">
        <f t="shared" si="131"/>
        <v>0</v>
      </c>
      <c r="FY120" s="316">
        <f t="shared" si="131"/>
        <v>0</v>
      </c>
      <c r="FZ120" s="316">
        <f t="shared" si="131"/>
        <v>0</v>
      </c>
      <c r="GA120" s="316">
        <f t="shared" si="131"/>
        <v>0</v>
      </c>
      <c r="GB120" s="316">
        <f t="shared" si="131"/>
        <v>0</v>
      </c>
      <c r="GC120" s="316">
        <f t="shared" si="131"/>
        <v>0</v>
      </c>
      <c r="GD120" s="316">
        <f t="shared" si="131"/>
        <v>0</v>
      </c>
      <c r="GE120" s="316">
        <f t="shared" si="131"/>
        <v>0</v>
      </c>
      <c r="GF120" s="316">
        <f t="shared" si="131"/>
        <v>0</v>
      </c>
      <c r="GG120" s="316">
        <f t="shared" si="131"/>
        <v>0</v>
      </c>
      <c r="GH120" s="316">
        <f t="shared" si="131"/>
        <v>0</v>
      </c>
      <c r="GI120" s="316">
        <f t="shared" si="131"/>
        <v>0</v>
      </c>
      <c r="GJ120" s="316">
        <f t="shared" si="131"/>
        <v>0</v>
      </c>
      <c r="GK120" s="316">
        <f t="shared" si="131"/>
        <v>0</v>
      </c>
      <c r="GL120" s="316">
        <f t="shared" si="131"/>
        <v>0</v>
      </c>
      <c r="GM120" s="316">
        <f t="shared" si="131"/>
        <v>0</v>
      </c>
      <c r="GN120" s="316">
        <f t="shared" si="131"/>
        <v>0</v>
      </c>
      <c r="GO120" s="316">
        <f t="shared" si="131"/>
        <v>0</v>
      </c>
      <c r="GP120" s="316">
        <f t="shared" si="131"/>
        <v>0</v>
      </c>
      <c r="GQ120" s="316">
        <f t="shared" si="131"/>
        <v>0</v>
      </c>
      <c r="GR120" s="316">
        <f t="shared" si="131"/>
        <v>0</v>
      </c>
      <c r="GS120" s="316">
        <f t="shared" si="131"/>
        <v>0</v>
      </c>
      <c r="GT120" s="316">
        <f t="shared" si="131"/>
        <v>0</v>
      </c>
      <c r="GU120" s="316">
        <f t="shared" si="131"/>
        <v>0</v>
      </c>
      <c r="GV120" s="316">
        <f t="shared" ref="GV120:HB120" si="132">+SUMIF($F$16:$F$111,1,GV16:GV111)</f>
        <v>0</v>
      </c>
      <c r="GW120" s="316">
        <f t="shared" si="132"/>
        <v>0</v>
      </c>
      <c r="GX120" s="316">
        <f t="shared" si="132"/>
        <v>0</v>
      </c>
      <c r="GY120" s="316">
        <f t="shared" si="132"/>
        <v>0</v>
      </c>
      <c r="GZ120" s="316">
        <f t="shared" si="132"/>
        <v>0</v>
      </c>
      <c r="HA120" s="316">
        <f t="shared" si="132"/>
        <v>0</v>
      </c>
      <c r="HB120" s="316">
        <f t="shared" si="132"/>
        <v>0</v>
      </c>
      <c r="HC120" s="317"/>
      <c r="HD120" s="317"/>
      <c r="HE120" s="317"/>
      <c r="HF120" s="317"/>
      <c r="HG120" s="317"/>
      <c r="HH120" s="317"/>
      <c r="HI120" s="317"/>
      <c r="HJ120" s="317"/>
      <c r="HK120" s="317"/>
      <c r="HL120" s="317"/>
      <c r="HM120" s="318"/>
      <c r="HN120" s="318"/>
      <c r="HO120" s="318"/>
      <c r="HP120" s="316">
        <f t="shared" si="116"/>
        <v>0</v>
      </c>
      <c r="HQ120" s="326"/>
      <c r="HR120" s="318"/>
      <c r="HS120" s="320"/>
      <c r="HT120" s="318"/>
      <c r="HV120" s="321"/>
      <c r="HW120" s="321"/>
      <c r="HX120" s="321"/>
      <c r="HY120" s="321"/>
      <c r="HZ120" s="321"/>
      <c r="IA120" s="321"/>
      <c r="IB120" s="321"/>
      <c r="IC120" s="321"/>
      <c r="ID120" s="321"/>
      <c r="IE120" s="321"/>
    </row>
    <row r="121" spans="2:240" s="319" customFormat="1" ht="20.100000000000001" hidden="1" customHeight="1">
      <c r="B121" s="836" t="s">
        <v>903</v>
      </c>
      <c r="C121" s="837"/>
      <c r="D121" s="837"/>
      <c r="E121" s="837"/>
      <c r="F121" s="837"/>
      <c r="G121" s="837"/>
      <c r="H121" s="837"/>
      <c r="I121" s="838"/>
      <c r="J121" s="315" t="s">
        <v>9</v>
      </c>
      <c r="K121" s="316">
        <f t="shared" ref="K121:BV121" si="133">+SUMIF($G$16:$G$111,1,K16:K111)</f>
        <v>0</v>
      </c>
      <c r="L121" s="316">
        <f t="shared" si="133"/>
        <v>0</v>
      </c>
      <c r="M121" s="316">
        <f t="shared" si="133"/>
        <v>0</v>
      </c>
      <c r="N121" s="316">
        <f t="shared" si="133"/>
        <v>0</v>
      </c>
      <c r="O121" s="316">
        <f t="shared" si="133"/>
        <v>0</v>
      </c>
      <c r="P121" s="316">
        <f t="shared" si="133"/>
        <v>0</v>
      </c>
      <c r="Q121" s="316">
        <f t="shared" si="133"/>
        <v>0</v>
      </c>
      <c r="R121" s="316">
        <f t="shared" si="133"/>
        <v>0</v>
      </c>
      <c r="S121" s="316">
        <f t="shared" si="133"/>
        <v>0</v>
      </c>
      <c r="T121" s="316">
        <f t="shared" si="133"/>
        <v>0</v>
      </c>
      <c r="U121" s="316">
        <f t="shared" si="133"/>
        <v>0</v>
      </c>
      <c r="V121" s="316">
        <f t="shared" si="133"/>
        <v>0</v>
      </c>
      <c r="W121" s="316">
        <f t="shared" si="133"/>
        <v>0</v>
      </c>
      <c r="X121" s="316">
        <f t="shared" si="133"/>
        <v>0</v>
      </c>
      <c r="Y121" s="316">
        <f t="shared" si="133"/>
        <v>0</v>
      </c>
      <c r="Z121" s="316">
        <f t="shared" si="133"/>
        <v>0</v>
      </c>
      <c r="AA121" s="316">
        <f t="shared" si="133"/>
        <v>0</v>
      </c>
      <c r="AB121" s="316">
        <f t="shared" si="133"/>
        <v>0</v>
      </c>
      <c r="AC121" s="316">
        <f t="shared" si="133"/>
        <v>0</v>
      </c>
      <c r="AD121" s="316">
        <f t="shared" si="133"/>
        <v>0</v>
      </c>
      <c r="AE121" s="316">
        <f t="shared" si="133"/>
        <v>0</v>
      </c>
      <c r="AF121" s="316">
        <f t="shared" si="133"/>
        <v>0</v>
      </c>
      <c r="AG121" s="316">
        <f t="shared" si="133"/>
        <v>0</v>
      </c>
      <c r="AH121" s="316">
        <f t="shared" si="133"/>
        <v>0</v>
      </c>
      <c r="AI121" s="316">
        <f t="shared" si="133"/>
        <v>0</v>
      </c>
      <c r="AJ121" s="316">
        <f t="shared" si="133"/>
        <v>0</v>
      </c>
      <c r="AK121" s="316">
        <f t="shared" si="133"/>
        <v>0</v>
      </c>
      <c r="AL121" s="316">
        <f t="shared" si="133"/>
        <v>0</v>
      </c>
      <c r="AM121" s="316">
        <f t="shared" si="133"/>
        <v>0</v>
      </c>
      <c r="AN121" s="316">
        <f t="shared" si="133"/>
        <v>0</v>
      </c>
      <c r="AO121" s="316">
        <f t="shared" si="133"/>
        <v>0</v>
      </c>
      <c r="AP121" s="316">
        <f t="shared" si="133"/>
        <v>0</v>
      </c>
      <c r="AQ121" s="316">
        <f t="shared" si="133"/>
        <v>0</v>
      </c>
      <c r="AR121" s="316">
        <f t="shared" si="133"/>
        <v>0</v>
      </c>
      <c r="AS121" s="316">
        <f t="shared" si="133"/>
        <v>0</v>
      </c>
      <c r="AT121" s="316">
        <f t="shared" si="133"/>
        <v>0</v>
      </c>
      <c r="AU121" s="316">
        <f t="shared" si="133"/>
        <v>0</v>
      </c>
      <c r="AV121" s="316">
        <f t="shared" si="133"/>
        <v>0</v>
      </c>
      <c r="AW121" s="316">
        <f t="shared" si="133"/>
        <v>0</v>
      </c>
      <c r="AX121" s="316">
        <f t="shared" si="133"/>
        <v>0</v>
      </c>
      <c r="AY121" s="316">
        <f t="shared" si="133"/>
        <v>0</v>
      </c>
      <c r="AZ121" s="316">
        <f t="shared" si="133"/>
        <v>0</v>
      </c>
      <c r="BA121" s="316">
        <f t="shared" si="133"/>
        <v>0</v>
      </c>
      <c r="BB121" s="316">
        <f t="shared" si="133"/>
        <v>0</v>
      </c>
      <c r="BC121" s="316">
        <f t="shared" si="133"/>
        <v>0</v>
      </c>
      <c r="BD121" s="316">
        <f t="shared" si="133"/>
        <v>0</v>
      </c>
      <c r="BE121" s="316">
        <f t="shared" si="133"/>
        <v>0</v>
      </c>
      <c r="BF121" s="316">
        <f t="shared" si="133"/>
        <v>0</v>
      </c>
      <c r="BG121" s="316">
        <f t="shared" si="133"/>
        <v>0</v>
      </c>
      <c r="BH121" s="316">
        <f t="shared" si="133"/>
        <v>0</v>
      </c>
      <c r="BI121" s="316">
        <f t="shared" si="133"/>
        <v>0</v>
      </c>
      <c r="BJ121" s="316">
        <f t="shared" si="133"/>
        <v>0</v>
      </c>
      <c r="BK121" s="316">
        <f t="shared" si="133"/>
        <v>0</v>
      </c>
      <c r="BL121" s="316">
        <f t="shared" si="133"/>
        <v>0</v>
      </c>
      <c r="BM121" s="316">
        <f t="shared" si="133"/>
        <v>0</v>
      </c>
      <c r="BN121" s="316">
        <f t="shared" si="133"/>
        <v>0</v>
      </c>
      <c r="BO121" s="316">
        <f t="shared" si="133"/>
        <v>0</v>
      </c>
      <c r="BP121" s="316">
        <f t="shared" si="133"/>
        <v>0</v>
      </c>
      <c r="BQ121" s="316">
        <f t="shared" si="133"/>
        <v>0</v>
      </c>
      <c r="BR121" s="316">
        <f t="shared" si="133"/>
        <v>0</v>
      </c>
      <c r="BS121" s="316">
        <f t="shared" si="133"/>
        <v>0</v>
      </c>
      <c r="BT121" s="316">
        <f t="shared" si="133"/>
        <v>0</v>
      </c>
      <c r="BU121" s="316">
        <f t="shared" si="133"/>
        <v>0</v>
      </c>
      <c r="BV121" s="316">
        <f t="shared" si="133"/>
        <v>0</v>
      </c>
      <c r="BW121" s="316">
        <f t="shared" ref="BW121:EH121" si="134">+SUMIF($G$16:$G$111,1,BW16:BW111)</f>
        <v>0</v>
      </c>
      <c r="BX121" s="316">
        <f t="shared" si="134"/>
        <v>0</v>
      </c>
      <c r="BY121" s="316">
        <f t="shared" si="134"/>
        <v>0</v>
      </c>
      <c r="BZ121" s="316">
        <f t="shared" si="134"/>
        <v>0</v>
      </c>
      <c r="CA121" s="316">
        <f t="shared" si="134"/>
        <v>0</v>
      </c>
      <c r="CB121" s="316">
        <f t="shared" si="134"/>
        <v>0</v>
      </c>
      <c r="CC121" s="316">
        <f t="shared" si="134"/>
        <v>0</v>
      </c>
      <c r="CD121" s="316">
        <f t="shared" si="134"/>
        <v>0</v>
      </c>
      <c r="CE121" s="316">
        <f t="shared" si="134"/>
        <v>0</v>
      </c>
      <c r="CF121" s="316">
        <f t="shared" si="134"/>
        <v>0</v>
      </c>
      <c r="CG121" s="316">
        <f t="shared" si="134"/>
        <v>0</v>
      </c>
      <c r="CH121" s="316">
        <f t="shared" si="134"/>
        <v>0</v>
      </c>
      <c r="CI121" s="316">
        <f t="shared" si="134"/>
        <v>0</v>
      </c>
      <c r="CJ121" s="316">
        <f t="shared" si="134"/>
        <v>0</v>
      </c>
      <c r="CK121" s="316">
        <f t="shared" si="134"/>
        <v>0</v>
      </c>
      <c r="CL121" s="316">
        <f t="shared" si="134"/>
        <v>0</v>
      </c>
      <c r="CM121" s="316">
        <f t="shared" si="134"/>
        <v>0</v>
      </c>
      <c r="CN121" s="316">
        <f t="shared" si="134"/>
        <v>0</v>
      </c>
      <c r="CO121" s="316">
        <f t="shared" si="134"/>
        <v>0</v>
      </c>
      <c r="CP121" s="316">
        <f t="shared" si="134"/>
        <v>0</v>
      </c>
      <c r="CQ121" s="316">
        <f t="shared" si="134"/>
        <v>0</v>
      </c>
      <c r="CR121" s="316">
        <f t="shared" si="134"/>
        <v>0</v>
      </c>
      <c r="CS121" s="316">
        <f t="shared" si="134"/>
        <v>0</v>
      </c>
      <c r="CT121" s="316">
        <f t="shared" si="134"/>
        <v>0</v>
      </c>
      <c r="CU121" s="316">
        <f t="shared" si="134"/>
        <v>0</v>
      </c>
      <c r="CV121" s="316">
        <f t="shared" si="134"/>
        <v>0</v>
      </c>
      <c r="CW121" s="316">
        <f t="shared" si="134"/>
        <v>0</v>
      </c>
      <c r="CX121" s="316">
        <f t="shared" si="134"/>
        <v>0</v>
      </c>
      <c r="CY121" s="316">
        <f t="shared" si="134"/>
        <v>0</v>
      </c>
      <c r="CZ121" s="316">
        <f t="shared" si="134"/>
        <v>0</v>
      </c>
      <c r="DA121" s="316">
        <f t="shared" si="134"/>
        <v>0</v>
      </c>
      <c r="DB121" s="316">
        <f t="shared" si="134"/>
        <v>0</v>
      </c>
      <c r="DC121" s="316">
        <f t="shared" si="134"/>
        <v>0</v>
      </c>
      <c r="DD121" s="316">
        <f t="shared" si="134"/>
        <v>0</v>
      </c>
      <c r="DE121" s="316">
        <f t="shared" si="134"/>
        <v>0</v>
      </c>
      <c r="DF121" s="316">
        <f t="shared" si="134"/>
        <v>0</v>
      </c>
      <c r="DG121" s="316">
        <f t="shared" si="134"/>
        <v>0</v>
      </c>
      <c r="DH121" s="316">
        <f t="shared" si="134"/>
        <v>0</v>
      </c>
      <c r="DI121" s="316">
        <f t="shared" si="134"/>
        <v>0</v>
      </c>
      <c r="DJ121" s="316">
        <f t="shared" si="134"/>
        <v>0</v>
      </c>
      <c r="DK121" s="316">
        <f t="shared" si="134"/>
        <v>0</v>
      </c>
      <c r="DL121" s="316">
        <f t="shared" si="134"/>
        <v>0</v>
      </c>
      <c r="DM121" s="316">
        <f t="shared" si="134"/>
        <v>0</v>
      </c>
      <c r="DN121" s="316">
        <f t="shared" si="134"/>
        <v>0</v>
      </c>
      <c r="DO121" s="316">
        <f t="shared" si="134"/>
        <v>0</v>
      </c>
      <c r="DP121" s="316">
        <f t="shared" si="134"/>
        <v>0</v>
      </c>
      <c r="DQ121" s="316">
        <f t="shared" si="134"/>
        <v>0</v>
      </c>
      <c r="DR121" s="316">
        <f t="shared" si="134"/>
        <v>0</v>
      </c>
      <c r="DS121" s="316">
        <f t="shared" si="134"/>
        <v>0</v>
      </c>
      <c r="DT121" s="316">
        <f t="shared" si="134"/>
        <v>0</v>
      </c>
      <c r="DU121" s="316">
        <f t="shared" si="134"/>
        <v>0</v>
      </c>
      <c r="DV121" s="316">
        <f t="shared" si="134"/>
        <v>0</v>
      </c>
      <c r="DW121" s="316">
        <f t="shared" si="134"/>
        <v>0</v>
      </c>
      <c r="DX121" s="316">
        <f t="shared" si="134"/>
        <v>0</v>
      </c>
      <c r="DY121" s="316">
        <f t="shared" si="134"/>
        <v>0</v>
      </c>
      <c r="DZ121" s="316">
        <f t="shared" si="134"/>
        <v>0</v>
      </c>
      <c r="EA121" s="316">
        <f t="shared" si="134"/>
        <v>0</v>
      </c>
      <c r="EB121" s="316">
        <f t="shared" si="134"/>
        <v>0</v>
      </c>
      <c r="EC121" s="316">
        <f t="shared" si="134"/>
        <v>0</v>
      </c>
      <c r="ED121" s="316">
        <f t="shared" si="134"/>
        <v>0</v>
      </c>
      <c r="EE121" s="316">
        <f t="shared" si="134"/>
        <v>0</v>
      </c>
      <c r="EF121" s="316">
        <f t="shared" si="134"/>
        <v>0</v>
      </c>
      <c r="EG121" s="316">
        <f t="shared" si="134"/>
        <v>0</v>
      </c>
      <c r="EH121" s="316">
        <f t="shared" si="134"/>
        <v>0</v>
      </c>
      <c r="EI121" s="316">
        <f t="shared" ref="EI121:GT121" si="135">+SUMIF($G$16:$G$111,1,EI16:EI111)</f>
        <v>0</v>
      </c>
      <c r="EJ121" s="316">
        <f t="shared" si="135"/>
        <v>0</v>
      </c>
      <c r="EK121" s="316">
        <f t="shared" si="135"/>
        <v>0</v>
      </c>
      <c r="EL121" s="316">
        <f t="shared" si="135"/>
        <v>0</v>
      </c>
      <c r="EM121" s="316">
        <f t="shared" si="135"/>
        <v>0</v>
      </c>
      <c r="EN121" s="316">
        <f t="shared" si="135"/>
        <v>0</v>
      </c>
      <c r="EO121" s="316">
        <f t="shared" si="135"/>
        <v>0</v>
      </c>
      <c r="EP121" s="316">
        <f t="shared" si="135"/>
        <v>0</v>
      </c>
      <c r="EQ121" s="316">
        <f t="shared" si="135"/>
        <v>0</v>
      </c>
      <c r="ER121" s="316">
        <f t="shared" si="135"/>
        <v>0</v>
      </c>
      <c r="ES121" s="316">
        <f t="shared" si="135"/>
        <v>0</v>
      </c>
      <c r="ET121" s="316">
        <f t="shared" si="135"/>
        <v>0</v>
      </c>
      <c r="EU121" s="316">
        <f t="shared" si="135"/>
        <v>0</v>
      </c>
      <c r="EV121" s="316">
        <f t="shared" si="135"/>
        <v>0</v>
      </c>
      <c r="EW121" s="316">
        <f t="shared" si="135"/>
        <v>0</v>
      </c>
      <c r="EX121" s="316">
        <f t="shared" si="135"/>
        <v>0</v>
      </c>
      <c r="EY121" s="316">
        <f t="shared" si="135"/>
        <v>0</v>
      </c>
      <c r="EZ121" s="316">
        <f t="shared" si="135"/>
        <v>0</v>
      </c>
      <c r="FA121" s="316">
        <f t="shared" si="135"/>
        <v>0</v>
      </c>
      <c r="FB121" s="316">
        <f t="shared" si="135"/>
        <v>0</v>
      </c>
      <c r="FC121" s="316">
        <f t="shared" si="135"/>
        <v>0</v>
      </c>
      <c r="FD121" s="316">
        <f t="shared" si="135"/>
        <v>0</v>
      </c>
      <c r="FE121" s="316">
        <f t="shared" si="135"/>
        <v>0</v>
      </c>
      <c r="FF121" s="316">
        <f t="shared" si="135"/>
        <v>0</v>
      </c>
      <c r="FG121" s="316">
        <f t="shared" si="135"/>
        <v>0</v>
      </c>
      <c r="FH121" s="316">
        <f t="shared" si="135"/>
        <v>0</v>
      </c>
      <c r="FI121" s="316">
        <f t="shared" si="135"/>
        <v>0</v>
      </c>
      <c r="FJ121" s="316">
        <f t="shared" si="135"/>
        <v>0</v>
      </c>
      <c r="FK121" s="316">
        <f t="shared" si="135"/>
        <v>0</v>
      </c>
      <c r="FL121" s="316">
        <f t="shared" si="135"/>
        <v>0</v>
      </c>
      <c r="FM121" s="316">
        <f t="shared" si="135"/>
        <v>0</v>
      </c>
      <c r="FN121" s="316">
        <f t="shared" si="135"/>
        <v>0</v>
      </c>
      <c r="FO121" s="316">
        <f t="shared" si="135"/>
        <v>0</v>
      </c>
      <c r="FP121" s="316">
        <f t="shared" si="135"/>
        <v>0</v>
      </c>
      <c r="FQ121" s="316">
        <f t="shared" si="135"/>
        <v>0</v>
      </c>
      <c r="FR121" s="316">
        <f t="shared" si="135"/>
        <v>0</v>
      </c>
      <c r="FS121" s="316">
        <f t="shared" si="135"/>
        <v>0</v>
      </c>
      <c r="FT121" s="316">
        <f t="shared" si="135"/>
        <v>0</v>
      </c>
      <c r="FU121" s="316">
        <f t="shared" si="135"/>
        <v>0</v>
      </c>
      <c r="FV121" s="316">
        <f t="shared" si="135"/>
        <v>0</v>
      </c>
      <c r="FW121" s="316">
        <f t="shared" si="135"/>
        <v>0</v>
      </c>
      <c r="FX121" s="316">
        <f t="shared" si="135"/>
        <v>0</v>
      </c>
      <c r="FY121" s="316">
        <f t="shared" si="135"/>
        <v>0</v>
      </c>
      <c r="FZ121" s="316">
        <f t="shared" si="135"/>
        <v>0</v>
      </c>
      <c r="GA121" s="316">
        <f t="shared" si="135"/>
        <v>0</v>
      </c>
      <c r="GB121" s="316">
        <f t="shared" si="135"/>
        <v>0</v>
      </c>
      <c r="GC121" s="316">
        <f t="shared" si="135"/>
        <v>0</v>
      </c>
      <c r="GD121" s="316">
        <f t="shared" si="135"/>
        <v>0</v>
      </c>
      <c r="GE121" s="316">
        <f t="shared" si="135"/>
        <v>0</v>
      </c>
      <c r="GF121" s="316">
        <f t="shared" si="135"/>
        <v>0</v>
      </c>
      <c r="GG121" s="316">
        <f t="shared" si="135"/>
        <v>0</v>
      </c>
      <c r="GH121" s="316">
        <f t="shared" si="135"/>
        <v>0</v>
      </c>
      <c r="GI121" s="316">
        <f t="shared" si="135"/>
        <v>0</v>
      </c>
      <c r="GJ121" s="316">
        <f t="shared" si="135"/>
        <v>0</v>
      </c>
      <c r="GK121" s="316">
        <f t="shared" si="135"/>
        <v>0</v>
      </c>
      <c r="GL121" s="316">
        <f t="shared" si="135"/>
        <v>0</v>
      </c>
      <c r="GM121" s="316">
        <f t="shared" si="135"/>
        <v>0</v>
      </c>
      <c r="GN121" s="316">
        <f t="shared" si="135"/>
        <v>0</v>
      </c>
      <c r="GO121" s="316">
        <f t="shared" si="135"/>
        <v>0</v>
      </c>
      <c r="GP121" s="316">
        <f t="shared" si="135"/>
        <v>0</v>
      </c>
      <c r="GQ121" s="316">
        <f t="shared" si="135"/>
        <v>0</v>
      </c>
      <c r="GR121" s="316">
        <f t="shared" si="135"/>
        <v>0</v>
      </c>
      <c r="GS121" s="316">
        <f t="shared" si="135"/>
        <v>0</v>
      </c>
      <c r="GT121" s="316">
        <f t="shared" si="135"/>
        <v>0</v>
      </c>
      <c r="GU121" s="316">
        <f t="shared" ref="GU121:HB121" si="136">+SUMIF($G$16:$G$111,1,GU16:GU111)</f>
        <v>0</v>
      </c>
      <c r="GV121" s="316">
        <f t="shared" si="136"/>
        <v>0</v>
      </c>
      <c r="GW121" s="316">
        <f t="shared" si="136"/>
        <v>0</v>
      </c>
      <c r="GX121" s="316">
        <f t="shared" si="136"/>
        <v>0</v>
      </c>
      <c r="GY121" s="316">
        <f t="shared" si="136"/>
        <v>0</v>
      </c>
      <c r="GZ121" s="316">
        <f t="shared" si="136"/>
        <v>0</v>
      </c>
      <c r="HA121" s="316">
        <f t="shared" si="136"/>
        <v>0</v>
      </c>
      <c r="HB121" s="316">
        <f t="shared" si="136"/>
        <v>0</v>
      </c>
      <c r="HC121" s="317"/>
      <c r="HD121" s="317"/>
      <c r="HE121" s="317"/>
      <c r="HF121" s="317"/>
      <c r="HG121" s="317"/>
      <c r="HH121" s="317"/>
      <c r="HI121" s="317"/>
      <c r="HJ121" s="317"/>
      <c r="HK121" s="317"/>
      <c r="HL121" s="317"/>
      <c r="HM121" s="318"/>
      <c r="HN121" s="318"/>
      <c r="HO121" s="318"/>
      <c r="HP121" s="316">
        <f t="shared" si="116"/>
        <v>0</v>
      </c>
      <c r="HQ121" s="326"/>
      <c r="HR121" s="318"/>
      <c r="HS121" s="320"/>
      <c r="HT121" s="318"/>
      <c r="HV121" s="321"/>
      <c r="HW121" s="321"/>
      <c r="HX121" s="321"/>
      <c r="HY121" s="321"/>
      <c r="HZ121" s="321"/>
      <c r="IA121" s="321"/>
      <c r="IB121" s="321"/>
      <c r="IC121" s="321"/>
      <c r="ID121" s="321"/>
      <c r="IE121" s="321"/>
    </row>
    <row r="122" spans="2:240" s="319" customFormat="1" ht="20.100000000000001" hidden="1" customHeight="1">
      <c r="B122" s="836" t="s">
        <v>903</v>
      </c>
      <c r="C122" s="837"/>
      <c r="D122" s="837"/>
      <c r="E122" s="837"/>
      <c r="F122" s="837"/>
      <c r="G122" s="837"/>
      <c r="H122" s="837"/>
      <c r="I122" s="838"/>
      <c r="J122" s="315" t="s">
        <v>10</v>
      </c>
      <c r="K122" s="316">
        <f t="shared" ref="K122:BV122" si="137">+SUMIF($H$16:$H$111,1,K16:K111)</f>
        <v>0</v>
      </c>
      <c r="L122" s="316">
        <f t="shared" si="137"/>
        <v>0</v>
      </c>
      <c r="M122" s="316">
        <f t="shared" si="137"/>
        <v>0</v>
      </c>
      <c r="N122" s="316">
        <f t="shared" si="137"/>
        <v>0</v>
      </c>
      <c r="O122" s="316">
        <f t="shared" si="137"/>
        <v>0</v>
      </c>
      <c r="P122" s="316">
        <f t="shared" si="137"/>
        <v>0</v>
      </c>
      <c r="Q122" s="316">
        <f t="shared" si="137"/>
        <v>0</v>
      </c>
      <c r="R122" s="316">
        <f t="shared" si="137"/>
        <v>0</v>
      </c>
      <c r="S122" s="316">
        <f t="shared" si="137"/>
        <v>0</v>
      </c>
      <c r="T122" s="316">
        <f t="shared" si="137"/>
        <v>0</v>
      </c>
      <c r="U122" s="316">
        <f t="shared" si="137"/>
        <v>0</v>
      </c>
      <c r="V122" s="316">
        <f t="shared" si="137"/>
        <v>0</v>
      </c>
      <c r="W122" s="316">
        <f t="shared" si="137"/>
        <v>0</v>
      </c>
      <c r="X122" s="316">
        <f t="shared" si="137"/>
        <v>0</v>
      </c>
      <c r="Y122" s="316">
        <f t="shared" si="137"/>
        <v>0</v>
      </c>
      <c r="Z122" s="316">
        <f t="shared" si="137"/>
        <v>0</v>
      </c>
      <c r="AA122" s="316">
        <f t="shared" si="137"/>
        <v>0</v>
      </c>
      <c r="AB122" s="316">
        <f t="shared" si="137"/>
        <v>0</v>
      </c>
      <c r="AC122" s="316">
        <f t="shared" si="137"/>
        <v>0</v>
      </c>
      <c r="AD122" s="316">
        <f t="shared" si="137"/>
        <v>0</v>
      </c>
      <c r="AE122" s="316">
        <f t="shared" si="137"/>
        <v>0</v>
      </c>
      <c r="AF122" s="316">
        <f t="shared" si="137"/>
        <v>0</v>
      </c>
      <c r="AG122" s="316">
        <f t="shared" si="137"/>
        <v>0</v>
      </c>
      <c r="AH122" s="316">
        <f t="shared" si="137"/>
        <v>0</v>
      </c>
      <c r="AI122" s="316">
        <f t="shared" si="137"/>
        <v>0</v>
      </c>
      <c r="AJ122" s="316">
        <f t="shared" si="137"/>
        <v>0</v>
      </c>
      <c r="AK122" s="316">
        <f t="shared" si="137"/>
        <v>0</v>
      </c>
      <c r="AL122" s="316">
        <f t="shared" si="137"/>
        <v>0</v>
      </c>
      <c r="AM122" s="316">
        <f t="shared" si="137"/>
        <v>0</v>
      </c>
      <c r="AN122" s="316">
        <f t="shared" si="137"/>
        <v>0</v>
      </c>
      <c r="AO122" s="316">
        <f t="shared" si="137"/>
        <v>0</v>
      </c>
      <c r="AP122" s="316">
        <f t="shared" si="137"/>
        <v>0</v>
      </c>
      <c r="AQ122" s="316">
        <f t="shared" si="137"/>
        <v>0</v>
      </c>
      <c r="AR122" s="316">
        <f t="shared" si="137"/>
        <v>0</v>
      </c>
      <c r="AS122" s="316">
        <f t="shared" si="137"/>
        <v>0</v>
      </c>
      <c r="AT122" s="316">
        <f t="shared" si="137"/>
        <v>0</v>
      </c>
      <c r="AU122" s="316">
        <f t="shared" si="137"/>
        <v>0</v>
      </c>
      <c r="AV122" s="316">
        <f t="shared" si="137"/>
        <v>0</v>
      </c>
      <c r="AW122" s="316">
        <f t="shared" si="137"/>
        <v>0</v>
      </c>
      <c r="AX122" s="316">
        <f t="shared" si="137"/>
        <v>0</v>
      </c>
      <c r="AY122" s="316">
        <f t="shared" si="137"/>
        <v>0</v>
      </c>
      <c r="AZ122" s="316">
        <f t="shared" si="137"/>
        <v>0</v>
      </c>
      <c r="BA122" s="316">
        <f t="shared" si="137"/>
        <v>0</v>
      </c>
      <c r="BB122" s="316">
        <f t="shared" si="137"/>
        <v>0</v>
      </c>
      <c r="BC122" s="316">
        <f t="shared" si="137"/>
        <v>0</v>
      </c>
      <c r="BD122" s="316">
        <f t="shared" si="137"/>
        <v>0</v>
      </c>
      <c r="BE122" s="316">
        <f t="shared" si="137"/>
        <v>0</v>
      </c>
      <c r="BF122" s="316">
        <f t="shared" si="137"/>
        <v>0</v>
      </c>
      <c r="BG122" s="316">
        <f t="shared" si="137"/>
        <v>0</v>
      </c>
      <c r="BH122" s="316">
        <f t="shared" si="137"/>
        <v>0</v>
      </c>
      <c r="BI122" s="316">
        <f t="shared" si="137"/>
        <v>0</v>
      </c>
      <c r="BJ122" s="316">
        <f t="shared" si="137"/>
        <v>0</v>
      </c>
      <c r="BK122" s="316">
        <f t="shared" si="137"/>
        <v>0</v>
      </c>
      <c r="BL122" s="316">
        <f t="shared" si="137"/>
        <v>0</v>
      </c>
      <c r="BM122" s="316">
        <f t="shared" si="137"/>
        <v>0</v>
      </c>
      <c r="BN122" s="316">
        <f t="shared" si="137"/>
        <v>0</v>
      </c>
      <c r="BO122" s="316">
        <f t="shared" si="137"/>
        <v>0</v>
      </c>
      <c r="BP122" s="316">
        <f t="shared" si="137"/>
        <v>0</v>
      </c>
      <c r="BQ122" s="316">
        <f t="shared" si="137"/>
        <v>0</v>
      </c>
      <c r="BR122" s="316">
        <f t="shared" si="137"/>
        <v>0</v>
      </c>
      <c r="BS122" s="316">
        <f t="shared" si="137"/>
        <v>0</v>
      </c>
      <c r="BT122" s="316">
        <f t="shared" si="137"/>
        <v>0</v>
      </c>
      <c r="BU122" s="316">
        <f t="shared" si="137"/>
        <v>0</v>
      </c>
      <c r="BV122" s="316">
        <f t="shared" si="137"/>
        <v>0</v>
      </c>
      <c r="BW122" s="316">
        <f t="shared" ref="BW122:EH122" si="138">+SUMIF($H$16:$H$111,1,BW16:BW111)</f>
        <v>0</v>
      </c>
      <c r="BX122" s="316">
        <f t="shared" si="138"/>
        <v>0</v>
      </c>
      <c r="BY122" s="316">
        <f t="shared" si="138"/>
        <v>0</v>
      </c>
      <c r="BZ122" s="316">
        <f t="shared" si="138"/>
        <v>0</v>
      </c>
      <c r="CA122" s="316">
        <f t="shared" si="138"/>
        <v>0</v>
      </c>
      <c r="CB122" s="316">
        <f t="shared" si="138"/>
        <v>0</v>
      </c>
      <c r="CC122" s="316">
        <f t="shared" si="138"/>
        <v>0</v>
      </c>
      <c r="CD122" s="316">
        <f t="shared" si="138"/>
        <v>0</v>
      </c>
      <c r="CE122" s="316">
        <f t="shared" si="138"/>
        <v>0</v>
      </c>
      <c r="CF122" s="316">
        <f t="shared" si="138"/>
        <v>0</v>
      </c>
      <c r="CG122" s="316">
        <f t="shared" si="138"/>
        <v>0</v>
      </c>
      <c r="CH122" s="316">
        <f t="shared" si="138"/>
        <v>0</v>
      </c>
      <c r="CI122" s="316">
        <f t="shared" si="138"/>
        <v>0</v>
      </c>
      <c r="CJ122" s="316">
        <f t="shared" si="138"/>
        <v>0</v>
      </c>
      <c r="CK122" s="316">
        <f t="shared" si="138"/>
        <v>0</v>
      </c>
      <c r="CL122" s="316">
        <f t="shared" si="138"/>
        <v>0</v>
      </c>
      <c r="CM122" s="316">
        <f t="shared" si="138"/>
        <v>0</v>
      </c>
      <c r="CN122" s="316">
        <f t="shared" si="138"/>
        <v>0</v>
      </c>
      <c r="CO122" s="316">
        <f t="shared" si="138"/>
        <v>0</v>
      </c>
      <c r="CP122" s="316">
        <f t="shared" si="138"/>
        <v>0</v>
      </c>
      <c r="CQ122" s="316">
        <f t="shared" si="138"/>
        <v>0</v>
      </c>
      <c r="CR122" s="316">
        <f t="shared" si="138"/>
        <v>0</v>
      </c>
      <c r="CS122" s="316">
        <f t="shared" si="138"/>
        <v>0</v>
      </c>
      <c r="CT122" s="316">
        <f t="shared" si="138"/>
        <v>0</v>
      </c>
      <c r="CU122" s="316">
        <f t="shared" si="138"/>
        <v>0</v>
      </c>
      <c r="CV122" s="316">
        <f t="shared" si="138"/>
        <v>0</v>
      </c>
      <c r="CW122" s="316">
        <f t="shared" si="138"/>
        <v>0</v>
      </c>
      <c r="CX122" s="316">
        <f t="shared" si="138"/>
        <v>0</v>
      </c>
      <c r="CY122" s="316">
        <f t="shared" si="138"/>
        <v>0</v>
      </c>
      <c r="CZ122" s="316">
        <f t="shared" si="138"/>
        <v>0</v>
      </c>
      <c r="DA122" s="316">
        <f t="shared" si="138"/>
        <v>0</v>
      </c>
      <c r="DB122" s="316">
        <f t="shared" si="138"/>
        <v>0</v>
      </c>
      <c r="DC122" s="316">
        <f t="shared" si="138"/>
        <v>0</v>
      </c>
      <c r="DD122" s="316">
        <f t="shared" si="138"/>
        <v>0</v>
      </c>
      <c r="DE122" s="316">
        <f t="shared" si="138"/>
        <v>0</v>
      </c>
      <c r="DF122" s="316">
        <f t="shared" si="138"/>
        <v>0</v>
      </c>
      <c r="DG122" s="316">
        <f t="shared" si="138"/>
        <v>0</v>
      </c>
      <c r="DH122" s="316">
        <f t="shared" si="138"/>
        <v>0</v>
      </c>
      <c r="DI122" s="316">
        <f t="shared" si="138"/>
        <v>0</v>
      </c>
      <c r="DJ122" s="316">
        <f t="shared" si="138"/>
        <v>0</v>
      </c>
      <c r="DK122" s="316">
        <f t="shared" si="138"/>
        <v>0</v>
      </c>
      <c r="DL122" s="316">
        <f t="shared" si="138"/>
        <v>0</v>
      </c>
      <c r="DM122" s="316">
        <f t="shared" si="138"/>
        <v>0</v>
      </c>
      <c r="DN122" s="316">
        <f t="shared" si="138"/>
        <v>0</v>
      </c>
      <c r="DO122" s="316">
        <f t="shared" si="138"/>
        <v>0</v>
      </c>
      <c r="DP122" s="316">
        <f t="shared" si="138"/>
        <v>0</v>
      </c>
      <c r="DQ122" s="316">
        <f t="shared" si="138"/>
        <v>0</v>
      </c>
      <c r="DR122" s="316">
        <f t="shared" si="138"/>
        <v>0</v>
      </c>
      <c r="DS122" s="316">
        <f t="shared" si="138"/>
        <v>0</v>
      </c>
      <c r="DT122" s="316">
        <f t="shared" si="138"/>
        <v>0</v>
      </c>
      <c r="DU122" s="316">
        <f t="shared" si="138"/>
        <v>0</v>
      </c>
      <c r="DV122" s="316">
        <f t="shared" si="138"/>
        <v>0</v>
      </c>
      <c r="DW122" s="316">
        <f t="shared" si="138"/>
        <v>0</v>
      </c>
      <c r="DX122" s="316">
        <f t="shared" si="138"/>
        <v>0</v>
      </c>
      <c r="DY122" s="316">
        <f t="shared" si="138"/>
        <v>0</v>
      </c>
      <c r="DZ122" s="316">
        <f t="shared" si="138"/>
        <v>0</v>
      </c>
      <c r="EA122" s="316">
        <f t="shared" si="138"/>
        <v>0</v>
      </c>
      <c r="EB122" s="316">
        <f t="shared" si="138"/>
        <v>0</v>
      </c>
      <c r="EC122" s="316">
        <f t="shared" si="138"/>
        <v>0</v>
      </c>
      <c r="ED122" s="316">
        <f t="shared" si="138"/>
        <v>0</v>
      </c>
      <c r="EE122" s="316">
        <f t="shared" si="138"/>
        <v>0</v>
      </c>
      <c r="EF122" s="316">
        <f t="shared" si="138"/>
        <v>0</v>
      </c>
      <c r="EG122" s="316">
        <f t="shared" si="138"/>
        <v>0</v>
      </c>
      <c r="EH122" s="316">
        <f t="shared" si="138"/>
        <v>0</v>
      </c>
      <c r="EI122" s="316">
        <f t="shared" ref="EI122:GT122" si="139">+SUMIF($H$16:$H$111,1,EI16:EI111)</f>
        <v>0</v>
      </c>
      <c r="EJ122" s="316">
        <f t="shared" si="139"/>
        <v>0</v>
      </c>
      <c r="EK122" s="316">
        <f t="shared" si="139"/>
        <v>0</v>
      </c>
      <c r="EL122" s="316">
        <f t="shared" si="139"/>
        <v>0</v>
      </c>
      <c r="EM122" s="316">
        <f t="shared" si="139"/>
        <v>0</v>
      </c>
      <c r="EN122" s="316">
        <f t="shared" si="139"/>
        <v>0</v>
      </c>
      <c r="EO122" s="316">
        <f t="shared" si="139"/>
        <v>0</v>
      </c>
      <c r="EP122" s="316">
        <f t="shared" si="139"/>
        <v>0</v>
      </c>
      <c r="EQ122" s="316">
        <f t="shared" si="139"/>
        <v>0</v>
      </c>
      <c r="ER122" s="316">
        <f t="shared" si="139"/>
        <v>0</v>
      </c>
      <c r="ES122" s="316">
        <f t="shared" si="139"/>
        <v>0</v>
      </c>
      <c r="ET122" s="316">
        <f t="shared" si="139"/>
        <v>0</v>
      </c>
      <c r="EU122" s="316">
        <f t="shared" si="139"/>
        <v>0</v>
      </c>
      <c r="EV122" s="316">
        <f t="shared" si="139"/>
        <v>0</v>
      </c>
      <c r="EW122" s="316">
        <f t="shared" si="139"/>
        <v>0</v>
      </c>
      <c r="EX122" s="316">
        <f t="shared" si="139"/>
        <v>0</v>
      </c>
      <c r="EY122" s="316">
        <f t="shared" si="139"/>
        <v>0</v>
      </c>
      <c r="EZ122" s="316">
        <f t="shared" si="139"/>
        <v>0</v>
      </c>
      <c r="FA122" s="316">
        <f t="shared" si="139"/>
        <v>0</v>
      </c>
      <c r="FB122" s="316">
        <f t="shared" si="139"/>
        <v>0</v>
      </c>
      <c r="FC122" s="316">
        <f t="shared" si="139"/>
        <v>0</v>
      </c>
      <c r="FD122" s="316">
        <f t="shared" si="139"/>
        <v>0</v>
      </c>
      <c r="FE122" s="316">
        <f t="shared" si="139"/>
        <v>0</v>
      </c>
      <c r="FF122" s="316">
        <f t="shared" si="139"/>
        <v>0</v>
      </c>
      <c r="FG122" s="316">
        <f t="shared" si="139"/>
        <v>0</v>
      </c>
      <c r="FH122" s="316">
        <f t="shared" si="139"/>
        <v>0</v>
      </c>
      <c r="FI122" s="316">
        <f t="shared" si="139"/>
        <v>0</v>
      </c>
      <c r="FJ122" s="316">
        <f t="shared" si="139"/>
        <v>0</v>
      </c>
      <c r="FK122" s="316">
        <f t="shared" si="139"/>
        <v>0</v>
      </c>
      <c r="FL122" s="316">
        <f t="shared" si="139"/>
        <v>0</v>
      </c>
      <c r="FM122" s="316">
        <f t="shared" si="139"/>
        <v>0</v>
      </c>
      <c r="FN122" s="316">
        <f t="shared" si="139"/>
        <v>0</v>
      </c>
      <c r="FO122" s="316">
        <f t="shared" si="139"/>
        <v>0</v>
      </c>
      <c r="FP122" s="316">
        <f t="shared" si="139"/>
        <v>0</v>
      </c>
      <c r="FQ122" s="316">
        <f t="shared" si="139"/>
        <v>0</v>
      </c>
      <c r="FR122" s="316">
        <f t="shared" si="139"/>
        <v>0</v>
      </c>
      <c r="FS122" s="316">
        <f t="shared" si="139"/>
        <v>0</v>
      </c>
      <c r="FT122" s="316">
        <f t="shared" si="139"/>
        <v>0</v>
      </c>
      <c r="FU122" s="316">
        <f t="shared" si="139"/>
        <v>0</v>
      </c>
      <c r="FV122" s="316">
        <f t="shared" si="139"/>
        <v>0</v>
      </c>
      <c r="FW122" s="316">
        <f t="shared" si="139"/>
        <v>0</v>
      </c>
      <c r="FX122" s="316">
        <f t="shared" si="139"/>
        <v>0</v>
      </c>
      <c r="FY122" s="316">
        <f t="shared" si="139"/>
        <v>0</v>
      </c>
      <c r="FZ122" s="316">
        <f t="shared" si="139"/>
        <v>0</v>
      </c>
      <c r="GA122" s="316">
        <f t="shared" si="139"/>
        <v>0</v>
      </c>
      <c r="GB122" s="316">
        <f t="shared" si="139"/>
        <v>0</v>
      </c>
      <c r="GC122" s="316">
        <f t="shared" si="139"/>
        <v>0</v>
      </c>
      <c r="GD122" s="316">
        <f t="shared" si="139"/>
        <v>0</v>
      </c>
      <c r="GE122" s="316">
        <f t="shared" si="139"/>
        <v>0</v>
      </c>
      <c r="GF122" s="316">
        <f t="shared" si="139"/>
        <v>0</v>
      </c>
      <c r="GG122" s="316">
        <f t="shared" si="139"/>
        <v>0</v>
      </c>
      <c r="GH122" s="316">
        <f t="shared" si="139"/>
        <v>0</v>
      </c>
      <c r="GI122" s="316">
        <f t="shared" si="139"/>
        <v>0</v>
      </c>
      <c r="GJ122" s="316">
        <f t="shared" si="139"/>
        <v>0</v>
      </c>
      <c r="GK122" s="316">
        <f t="shared" si="139"/>
        <v>0</v>
      </c>
      <c r="GL122" s="316">
        <f t="shared" si="139"/>
        <v>0</v>
      </c>
      <c r="GM122" s="316">
        <f t="shared" si="139"/>
        <v>0</v>
      </c>
      <c r="GN122" s="316">
        <f t="shared" si="139"/>
        <v>0</v>
      </c>
      <c r="GO122" s="316">
        <f t="shared" si="139"/>
        <v>0</v>
      </c>
      <c r="GP122" s="316">
        <f t="shared" si="139"/>
        <v>0</v>
      </c>
      <c r="GQ122" s="316">
        <f t="shared" si="139"/>
        <v>0</v>
      </c>
      <c r="GR122" s="316">
        <f t="shared" si="139"/>
        <v>0</v>
      </c>
      <c r="GS122" s="316">
        <f t="shared" si="139"/>
        <v>0</v>
      </c>
      <c r="GT122" s="316">
        <f t="shared" si="139"/>
        <v>0</v>
      </c>
      <c r="GU122" s="316">
        <f t="shared" ref="GU122:HB122" si="140">+SUMIF($H$16:$H$111,1,GU16:GU111)</f>
        <v>0</v>
      </c>
      <c r="GV122" s="316">
        <f t="shared" si="140"/>
        <v>0</v>
      </c>
      <c r="GW122" s="316">
        <f t="shared" si="140"/>
        <v>0</v>
      </c>
      <c r="GX122" s="316">
        <f t="shared" si="140"/>
        <v>0</v>
      </c>
      <c r="GY122" s="316">
        <f t="shared" si="140"/>
        <v>0</v>
      </c>
      <c r="GZ122" s="316">
        <f t="shared" si="140"/>
        <v>0</v>
      </c>
      <c r="HA122" s="316">
        <f t="shared" si="140"/>
        <v>0</v>
      </c>
      <c r="HB122" s="316">
        <f t="shared" si="140"/>
        <v>0</v>
      </c>
      <c r="HC122" s="317"/>
      <c r="HD122" s="317"/>
      <c r="HE122" s="317"/>
      <c r="HF122" s="317"/>
      <c r="HG122" s="317"/>
      <c r="HH122" s="317"/>
      <c r="HI122" s="317"/>
      <c r="HJ122" s="317"/>
      <c r="HK122" s="317"/>
      <c r="HL122" s="317"/>
      <c r="HM122" s="318"/>
      <c r="HN122" s="318"/>
      <c r="HO122" s="318"/>
      <c r="HP122" s="316">
        <f t="shared" si="116"/>
        <v>0</v>
      </c>
      <c r="HQ122" s="326"/>
      <c r="HR122" s="318"/>
      <c r="HS122" s="320"/>
      <c r="HT122" s="318"/>
      <c r="HV122" s="321"/>
      <c r="HW122" s="321"/>
      <c r="HX122" s="321"/>
      <c r="HY122" s="321"/>
      <c r="HZ122" s="321"/>
      <c r="IA122" s="321"/>
      <c r="IB122" s="321"/>
      <c r="IC122" s="321"/>
      <c r="ID122" s="321"/>
      <c r="IE122" s="321"/>
    </row>
    <row r="123" spans="2:240" s="319" customFormat="1" ht="20.100000000000001" hidden="1" customHeight="1">
      <c r="B123" s="836" t="s">
        <v>903</v>
      </c>
      <c r="C123" s="837"/>
      <c r="D123" s="837"/>
      <c r="E123" s="837"/>
      <c r="F123" s="837"/>
      <c r="G123" s="837"/>
      <c r="H123" s="837"/>
      <c r="I123" s="838"/>
      <c r="J123" s="315" t="s">
        <v>11</v>
      </c>
      <c r="K123" s="316">
        <f t="shared" ref="K123:BV123" si="141">+SUMIF($I$16:$I$111,1,K16:K111)</f>
        <v>0</v>
      </c>
      <c r="L123" s="316">
        <f t="shared" si="141"/>
        <v>0</v>
      </c>
      <c r="M123" s="316">
        <f t="shared" si="141"/>
        <v>0</v>
      </c>
      <c r="N123" s="316">
        <f t="shared" si="141"/>
        <v>0</v>
      </c>
      <c r="O123" s="316">
        <f t="shared" si="141"/>
        <v>0</v>
      </c>
      <c r="P123" s="316">
        <f t="shared" si="141"/>
        <v>0</v>
      </c>
      <c r="Q123" s="316">
        <f t="shared" si="141"/>
        <v>0</v>
      </c>
      <c r="R123" s="316">
        <f t="shared" si="141"/>
        <v>0</v>
      </c>
      <c r="S123" s="316">
        <f t="shared" si="141"/>
        <v>0</v>
      </c>
      <c r="T123" s="316">
        <f t="shared" si="141"/>
        <v>0</v>
      </c>
      <c r="U123" s="316">
        <f t="shared" si="141"/>
        <v>0</v>
      </c>
      <c r="V123" s="316">
        <f t="shared" si="141"/>
        <v>0</v>
      </c>
      <c r="W123" s="316">
        <f t="shared" si="141"/>
        <v>0</v>
      </c>
      <c r="X123" s="316">
        <f t="shared" si="141"/>
        <v>0</v>
      </c>
      <c r="Y123" s="316">
        <f t="shared" si="141"/>
        <v>0</v>
      </c>
      <c r="Z123" s="316">
        <f t="shared" si="141"/>
        <v>0</v>
      </c>
      <c r="AA123" s="316">
        <f t="shared" si="141"/>
        <v>0</v>
      </c>
      <c r="AB123" s="316">
        <f t="shared" si="141"/>
        <v>0</v>
      </c>
      <c r="AC123" s="316">
        <f t="shared" si="141"/>
        <v>0</v>
      </c>
      <c r="AD123" s="316">
        <f t="shared" si="141"/>
        <v>0</v>
      </c>
      <c r="AE123" s="316">
        <f t="shared" si="141"/>
        <v>0</v>
      </c>
      <c r="AF123" s="316">
        <f t="shared" si="141"/>
        <v>0</v>
      </c>
      <c r="AG123" s="316">
        <f t="shared" si="141"/>
        <v>0</v>
      </c>
      <c r="AH123" s="316">
        <f t="shared" si="141"/>
        <v>0</v>
      </c>
      <c r="AI123" s="316">
        <f t="shared" si="141"/>
        <v>0</v>
      </c>
      <c r="AJ123" s="316">
        <f t="shared" si="141"/>
        <v>0</v>
      </c>
      <c r="AK123" s="316">
        <f t="shared" si="141"/>
        <v>0</v>
      </c>
      <c r="AL123" s="316">
        <f t="shared" si="141"/>
        <v>0</v>
      </c>
      <c r="AM123" s="316">
        <f t="shared" si="141"/>
        <v>0</v>
      </c>
      <c r="AN123" s="316">
        <f t="shared" si="141"/>
        <v>0</v>
      </c>
      <c r="AO123" s="316">
        <f t="shared" si="141"/>
        <v>0</v>
      </c>
      <c r="AP123" s="316">
        <f t="shared" si="141"/>
        <v>0</v>
      </c>
      <c r="AQ123" s="316">
        <f t="shared" si="141"/>
        <v>0</v>
      </c>
      <c r="AR123" s="316">
        <f t="shared" si="141"/>
        <v>0</v>
      </c>
      <c r="AS123" s="316">
        <f t="shared" si="141"/>
        <v>0</v>
      </c>
      <c r="AT123" s="316">
        <f t="shared" si="141"/>
        <v>0</v>
      </c>
      <c r="AU123" s="316">
        <f t="shared" si="141"/>
        <v>0</v>
      </c>
      <c r="AV123" s="316">
        <f t="shared" si="141"/>
        <v>0</v>
      </c>
      <c r="AW123" s="316">
        <f t="shared" si="141"/>
        <v>0</v>
      </c>
      <c r="AX123" s="316">
        <f t="shared" si="141"/>
        <v>0</v>
      </c>
      <c r="AY123" s="316">
        <f t="shared" si="141"/>
        <v>0</v>
      </c>
      <c r="AZ123" s="316">
        <f t="shared" si="141"/>
        <v>0</v>
      </c>
      <c r="BA123" s="316">
        <f t="shared" si="141"/>
        <v>0</v>
      </c>
      <c r="BB123" s="316">
        <f t="shared" si="141"/>
        <v>0</v>
      </c>
      <c r="BC123" s="316">
        <f t="shared" si="141"/>
        <v>0</v>
      </c>
      <c r="BD123" s="316">
        <f t="shared" si="141"/>
        <v>0</v>
      </c>
      <c r="BE123" s="316">
        <f t="shared" si="141"/>
        <v>0</v>
      </c>
      <c r="BF123" s="316">
        <f t="shared" si="141"/>
        <v>0</v>
      </c>
      <c r="BG123" s="316">
        <f t="shared" si="141"/>
        <v>0</v>
      </c>
      <c r="BH123" s="316">
        <f t="shared" si="141"/>
        <v>0</v>
      </c>
      <c r="BI123" s="316">
        <f t="shared" si="141"/>
        <v>0</v>
      </c>
      <c r="BJ123" s="316">
        <f t="shared" si="141"/>
        <v>0</v>
      </c>
      <c r="BK123" s="316">
        <f t="shared" si="141"/>
        <v>0</v>
      </c>
      <c r="BL123" s="316">
        <f t="shared" si="141"/>
        <v>0</v>
      </c>
      <c r="BM123" s="316">
        <f t="shared" si="141"/>
        <v>0</v>
      </c>
      <c r="BN123" s="316">
        <f t="shared" si="141"/>
        <v>0</v>
      </c>
      <c r="BO123" s="316">
        <f t="shared" si="141"/>
        <v>0</v>
      </c>
      <c r="BP123" s="316">
        <f t="shared" si="141"/>
        <v>0</v>
      </c>
      <c r="BQ123" s="316">
        <f t="shared" si="141"/>
        <v>0</v>
      </c>
      <c r="BR123" s="316">
        <f t="shared" si="141"/>
        <v>0</v>
      </c>
      <c r="BS123" s="316">
        <f t="shared" si="141"/>
        <v>0</v>
      </c>
      <c r="BT123" s="316">
        <f t="shared" si="141"/>
        <v>0</v>
      </c>
      <c r="BU123" s="316">
        <f t="shared" si="141"/>
        <v>0</v>
      </c>
      <c r="BV123" s="316">
        <f t="shared" si="141"/>
        <v>0</v>
      </c>
      <c r="BW123" s="316">
        <f t="shared" ref="BW123:EH123" si="142">+SUMIF($I$16:$I$111,1,BW16:BW111)</f>
        <v>0</v>
      </c>
      <c r="BX123" s="316">
        <f t="shared" si="142"/>
        <v>0</v>
      </c>
      <c r="BY123" s="316">
        <f t="shared" si="142"/>
        <v>0</v>
      </c>
      <c r="BZ123" s="316">
        <f t="shared" si="142"/>
        <v>0</v>
      </c>
      <c r="CA123" s="316">
        <f t="shared" si="142"/>
        <v>0</v>
      </c>
      <c r="CB123" s="316">
        <f t="shared" si="142"/>
        <v>0</v>
      </c>
      <c r="CC123" s="316">
        <f t="shared" si="142"/>
        <v>0</v>
      </c>
      <c r="CD123" s="316">
        <f t="shared" si="142"/>
        <v>0</v>
      </c>
      <c r="CE123" s="316">
        <f t="shared" si="142"/>
        <v>0</v>
      </c>
      <c r="CF123" s="316">
        <f t="shared" si="142"/>
        <v>0</v>
      </c>
      <c r="CG123" s="316">
        <f t="shared" si="142"/>
        <v>0</v>
      </c>
      <c r="CH123" s="316">
        <f t="shared" si="142"/>
        <v>0</v>
      </c>
      <c r="CI123" s="316">
        <f t="shared" si="142"/>
        <v>0</v>
      </c>
      <c r="CJ123" s="316">
        <f t="shared" si="142"/>
        <v>0</v>
      </c>
      <c r="CK123" s="316">
        <f t="shared" si="142"/>
        <v>0</v>
      </c>
      <c r="CL123" s="316">
        <f t="shared" si="142"/>
        <v>0</v>
      </c>
      <c r="CM123" s="316">
        <f t="shared" si="142"/>
        <v>0</v>
      </c>
      <c r="CN123" s="316">
        <f t="shared" si="142"/>
        <v>0</v>
      </c>
      <c r="CO123" s="316">
        <f t="shared" si="142"/>
        <v>0</v>
      </c>
      <c r="CP123" s="316">
        <f t="shared" si="142"/>
        <v>0</v>
      </c>
      <c r="CQ123" s="316">
        <f t="shared" si="142"/>
        <v>0</v>
      </c>
      <c r="CR123" s="316">
        <f t="shared" si="142"/>
        <v>0</v>
      </c>
      <c r="CS123" s="316">
        <f t="shared" si="142"/>
        <v>0</v>
      </c>
      <c r="CT123" s="316">
        <f t="shared" si="142"/>
        <v>0</v>
      </c>
      <c r="CU123" s="316">
        <f t="shared" si="142"/>
        <v>0</v>
      </c>
      <c r="CV123" s="316">
        <f t="shared" si="142"/>
        <v>0</v>
      </c>
      <c r="CW123" s="316">
        <f t="shared" si="142"/>
        <v>0</v>
      </c>
      <c r="CX123" s="316">
        <f t="shared" si="142"/>
        <v>0</v>
      </c>
      <c r="CY123" s="316">
        <f t="shared" si="142"/>
        <v>0</v>
      </c>
      <c r="CZ123" s="316">
        <f t="shared" si="142"/>
        <v>0</v>
      </c>
      <c r="DA123" s="316">
        <f t="shared" si="142"/>
        <v>0</v>
      </c>
      <c r="DB123" s="316">
        <f t="shared" si="142"/>
        <v>0</v>
      </c>
      <c r="DC123" s="316">
        <f t="shared" si="142"/>
        <v>0</v>
      </c>
      <c r="DD123" s="316">
        <f t="shared" si="142"/>
        <v>0</v>
      </c>
      <c r="DE123" s="316">
        <f t="shared" si="142"/>
        <v>0</v>
      </c>
      <c r="DF123" s="316">
        <f t="shared" si="142"/>
        <v>0</v>
      </c>
      <c r="DG123" s="316">
        <f t="shared" si="142"/>
        <v>0</v>
      </c>
      <c r="DH123" s="316">
        <f t="shared" si="142"/>
        <v>0</v>
      </c>
      <c r="DI123" s="316">
        <f t="shared" si="142"/>
        <v>0</v>
      </c>
      <c r="DJ123" s="316">
        <f t="shared" si="142"/>
        <v>0</v>
      </c>
      <c r="DK123" s="316">
        <f t="shared" si="142"/>
        <v>0</v>
      </c>
      <c r="DL123" s="316">
        <f t="shared" si="142"/>
        <v>0</v>
      </c>
      <c r="DM123" s="316">
        <f t="shared" si="142"/>
        <v>0</v>
      </c>
      <c r="DN123" s="316">
        <f t="shared" si="142"/>
        <v>0</v>
      </c>
      <c r="DO123" s="316">
        <f t="shared" si="142"/>
        <v>0</v>
      </c>
      <c r="DP123" s="316">
        <f t="shared" si="142"/>
        <v>0</v>
      </c>
      <c r="DQ123" s="316">
        <f t="shared" si="142"/>
        <v>0</v>
      </c>
      <c r="DR123" s="316">
        <f t="shared" si="142"/>
        <v>0</v>
      </c>
      <c r="DS123" s="316">
        <f t="shared" si="142"/>
        <v>0</v>
      </c>
      <c r="DT123" s="316">
        <f t="shared" si="142"/>
        <v>0</v>
      </c>
      <c r="DU123" s="316">
        <f t="shared" si="142"/>
        <v>0</v>
      </c>
      <c r="DV123" s="316">
        <f t="shared" si="142"/>
        <v>0</v>
      </c>
      <c r="DW123" s="316">
        <f t="shared" si="142"/>
        <v>0</v>
      </c>
      <c r="DX123" s="316">
        <f t="shared" si="142"/>
        <v>0</v>
      </c>
      <c r="DY123" s="316">
        <f t="shared" si="142"/>
        <v>0</v>
      </c>
      <c r="DZ123" s="316">
        <f t="shared" si="142"/>
        <v>0</v>
      </c>
      <c r="EA123" s="316">
        <f t="shared" si="142"/>
        <v>0</v>
      </c>
      <c r="EB123" s="316">
        <f t="shared" si="142"/>
        <v>0</v>
      </c>
      <c r="EC123" s="316">
        <f t="shared" si="142"/>
        <v>0</v>
      </c>
      <c r="ED123" s="316">
        <f t="shared" si="142"/>
        <v>0</v>
      </c>
      <c r="EE123" s="316">
        <f t="shared" si="142"/>
        <v>0</v>
      </c>
      <c r="EF123" s="316">
        <f t="shared" si="142"/>
        <v>0</v>
      </c>
      <c r="EG123" s="316">
        <f t="shared" si="142"/>
        <v>0</v>
      </c>
      <c r="EH123" s="316">
        <f t="shared" si="142"/>
        <v>0</v>
      </c>
      <c r="EI123" s="316">
        <f t="shared" ref="EI123:GT123" si="143">+SUMIF($I$16:$I$111,1,EI16:EI111)</f>
        <v>0</v>
      </c>
      <c r="EJ123" s="316">
        <f t="shared" si="143"/>
        <v>0</v>
      </c>
      <c r="EK123" s="316">
        <f t="shared" si="143"/>
        <v>0</v>
      </c>
      <c r="EL123" s="316">
        <f t="shared" si="143"/>
        <v>0</v>
      </c>
      <c r="EM123" s="316">
        <f t="shared" si="143"/>
        <v>0</v>
      </c>
      <c r="EN123" s="316">
        <f t="shared" si="143"/>
        <v>0</v>
      </c>
      <c r="EO123" s="316">
        <f t="shared" si="143"/>
        <v>0</v>
      </c>
      <c r="EP123" s="316">
        <f t="shared" si="143"/>
        <v>0</v>
      </c>
      <c r="EQ123" s="316">
        <f t="shared" si="143"/>
        <v>0</v>
      </c>
      <c r="ER123" s="316">
        <f t="shared" si="143"/>
        <v>0</v>
      </c>
      <c r="ES123" s="316">
        <f t="shared" si="143"/>
        <v>0</v>
      </c>
      <c r="ET123" s="316">
        <f t="shared" si="143"/>
        <v>0</v>
      </c>
      <c r="EU123" s="316">
        <f t="shared" si="143"/>
        <v>0</v>
      </c>
      <c r="EV123" s="316">
        <f t="shared" si="143"/>
        <v>0</v>
      </c>
      <c r="EW123" s="316">
        <f t="shared" si="143"/>
        <v>0</v>
      </c>
      <c r="EX123" s="316">
        <f t="shared" si="143"/>
        <v>0</v>
      </c>
      <c r="EY123" s="316">
        <f t="shared" si="143"/>
        <v>0</v>
      </c>
      <c r="EZ123" s="316">
        <f t="shared" si="143"/>
        <v>0</v>
      </c>
      <c r="FA123" s="316">
        <f t="shared" si="143"/>
        <v>0</v>
      </c>
      <c r="FB123" s="316">
        <f t="shared" si="143"/>
        <v>0</v>
      </c>
      <c r="FC123" s="316">
        <f t="shared" si="143"/>
        <v>0</v>
      </c>
      <c r="FD123" s="316">
        <f t="shared" si="143"/>
        <v>0</v>
      </c>
      <c r="FE123" s="316">
        <f t="shared" si="143"/>
        <v>0</v>
      </c>
      <c r="FF123" s="316">
        <f t="shared" si="143"/>
        <v>0</v>
      </c>
      <c r="FG123" s="316">
        <f t="shared" si="143"/>
        <v>0</v>
      </c>
      <c r="FH123" s="316">
        <f t="shared" si="143"/>
        <v>0</v>
      </c>
      <c r="FI123" s="316">
        <f t="shared" si="143"/>
        <v>0</v>
      </c>
      <c r="FJ123" s="316">
        <f t="shared" si="143"/>
        <v>0</v>
      </c>
      <c r="FK123" s="316">
        <f t="shared" si="143"/>
        <v>0</v>
      </c>
      <c r="FL123" s="316">
        <f t="shared" si="143"/>
        <v>0</v>
      </c>
      <c r="FM123" s="316">
        <f t="shared" si="143"/>
        <v>0</v>
      </c>
      <c r="FN123" s="316">
        <f t="shared" si="143"/>
        <v>0</v>
      </c>
      <c r="FO123" s="316">
        <f t="shared" si="143"/>
        <v>0</v>
      </c>
      <c r="FP123" s="316">
        <f t="shared" si="143"/>
        <v>0</v>
      </c>
      <c r="FQ123" s="316">
        <f t="shared" si="143"/>
        <v>0</v>
      </c>
      <c r="FR123" s="316">
        <f t="shared" si="143"/>
        <v>0</v>
      </c>
      <c r="FS123" s="316">
        <f t="shared" si="143"/>
        <v>0</v>
      </c>
      <c r="FT123" s="316">
        <f t="shared" si="143"/>
        <v>0</v>
      </c>
      <c r="FU123" s="316">
        <f t="shared" si="143"/>
        <v>0</v>
      </c>
      <c r="FV123" s="316">
        <f t="shared" si="143"/>
        <v>0</v>
      </c>
      <c r="FW123" s="316">
        <f t="shared" si="143"/>
        <v>0</v>
      </c>
      <c r="FX123" s="316">
        <f t="shared" si="143"/>
        <v>0</v>
      </c>
      <c r="FY123" s="316">
        <f t="shared" si="143"/>
        <v>0</v>
      </c>
      <c r="FZ123" s="316">
        <f t="shared" si="143"/>
        <v>0</v>
      </c>
      <c r="GA123" s="316">
        <f t="shared" si="143"/>
        <v>0</v>
      </c>
      <c r="GB123" s="316">
        <f t="shared" si="143"/>
        <v>0</v>
      </c>
      <c r="GC123" s="316">
        <f t="shared" si="143"/>
        <v>0</v>
      </c>
      <c r="GD123" s="316">
        <f t="shared" si="143"/>
        <v>0</v>
      </c>
      <c r="GE123" s="316">
        <f t="shared" si="143"/>
        <v>0</v>
      </c>
      <c r="GF123" s="316">
        <f t="shared" si="143"/>
        <v>0</v>
      </c>
      <c r="GG123" s="316">
        <f t="shared" si="143"/>
        <v>0</v>
      </c>
      <c r="GH123" s="316">
        <f t="shared" si="143"/>
        <v>0</v>
      </c>
      <c r="GI123" s="316">
        <f t="shared" si="143"/>
        <v>0</v>
      </c>
      <c r="GJ123" s="316">
        <f t="shared" si="143"/>
        <v>0</v>
      </c>
      <c r="GK123" s="316">
        <f t="shared" si="143"/>
        <v>0</v>
      </c>
      <c r="GL123" s="316">
        <f t="shared" si="143"/>
        <v>0</v>
      </c>
      <c r="GM123" s="316">
        <f t="shared" si="143"/>
        <v>0</v>
      </c>
      <c r="GN123" s="316">
        <f t="shared" si="143"/>
        <v>0</v>
      </c>
      <c r="GO123" s="316">
        <f t="shared" si="143"/>
        <v>0</v>
      </c>
      <c r="GP123" s="316">
        <f t="shared" si="143"/>
        <v>0</v>
      </c>
      <c r="GQ123" s="316">
        <f t="shared" si="143"/>
        <v>0</v>
      </c>
      <c r="GR123" s="316">
        <f t="shared" si="143"/>
        <v>0</v>
      </c>
      <c r="GS123" s="316">
        <f t="shared" si="143"/>
        <v>0</v>
      </c>
      <c r="GT123" s="316">
        <f t="shared" si="143"/>
        <v>0</v>
      </c>
      <c r="GU123" s="316">
        <f t="shared" ref="GU123:HB123" si="144">+SUMIF($I$16:$I$111,1,GU16:GU111)</f>
        <v>0</v>
      </c>
      <c r="GV123" s="316">
        <f t="shared" si="144"/>
        <v>0</v>
      </c>
      <c r="GW123" s="316">
        <f t="shared" si="144"/>
        <v>0</v>
      </c>
      <c r="GX123" s="316">
        <f t="shared" si="144"/>
        <v>0</v>
      </c>
      <c r="GY123" s="316">
        <f t="shared" si="144"/>
        <v>0</v>
      </c>
      <c r="GZ123" s="316">
        <f t="shared" si="144"/>
        <v>0</v>
      </c>
      <c r="HA123" s="316">
        <f t="shared" si="144"/>
        <v>0</v>
      </c>
      <c r="HB123" s="316">
        <f t="shared" si="144"/>
        <v>0</v>
      </c>
      <c r="HC123" s="317"/>
      <c r="HD123" s="317"/>
      <c r="HE123" s="317"/>
      <c r="HF123" s="317"/>
      <c r="HG123" s="317"/>
      <c r="HH123" s="317"/>
      <c r="HI123" s="317"/>
      <c r="HJ123" s="317"/>
      <c r="HK123" s="317"/>
      <c r="HL123" s="317"/>
      <c r="HM123" s="318"/>
      <c r="HN123" s="318"/>
      <c r="HO123" s="318"/>
      <c r="HP123" s="316">
        <f t="shared" si="116"/>
        <v>0</v>
      </c>
      <c r="HQ123" s="326"/>
      <c r="HR123" s="318"/>
      <c r="HS123" s="320"/>
      <c r="HT123" s="318"/>
      <c r="HV123" s="321"/>
      <c r="HW123" s="321"/>
      <c r="HX123" s="321"/>
      <c r="HY123" s="321"/>
      <c r="HZ123" s="321"/>
      <c r="IA123" s="321"/>
      <c r="IB123" s="321"/>
      <c r="IC123" s="321"/>
      <c r="ID123" s="321"/>
      <c r="IE123" s="321"/>
    </row>
    <row r="124" spans="2:240" s="319" customFormat="1" ht="20.100000000000001" hidden="1" customHeight="1">
      <c r="B124" s="839" t="s">
        <v>904</v>
      </c>
      <c r="C124" s="840"/>
      <c r="D124" s="840"/>
      <c r="E124" s="840"/>
      <c r="F124" s="840"/>
      <c r="G124" s="840"/>
      <c r="H124" s="840"/>
      <c r="I124" s="841"/>
      <c r="J124" s="322" t="s">
        <v>108</v>
      </c>
      <c r="K124" s="323" t="e">
        <f>+K120*VLOOKUP($K$12,#REF!,2,0)</f>
        <v>#REF!</v>
      </c>
      <c r="L124" s="323" t="e">
        <f>+L120*VLOOKUP($K$12,#REF!,2,0)</f>
        <v>#REF!</v>
      </c>
      <c r="M124" s="323" t="e">
        <f>+M120*VLOOKUP($K$12,#REF!,2,0)</f>
        <v>#REF!</v>
      </c>
      <c r="N124" s="323" t="e">
        <f>+N120*VLOOKUP($K$12,#REF!,2,0)</f>
        <v>#REF!</v>
      </c>
      <c r="O124" s="323" t="e">
        <f>+O120*VLOOKUP($K$12,#REF!,2,0)</f>
        <v>#REF!</v>
      </c>
      <c r="P124" s="323" t="e">
        <f>+P120*VLOOKUP($K$12,#REF!,2,0)</f>
        <v>#REF!</v>
      </c>
      <c r="Q124" s="323" t="e">
        <f>+Q120*VLOOKUP($K$12,#REF!,2,0)</f>
        <v>#REF!</v>
      </c>
      <c r="R124" s="323" t="e">
        <f>+R120*VLOOKUP($K$12,#REF!,2,0)</f>
        <v>#REF!</v>
      </c>
      <c r="S124" s="323" t="e">
        <f>+S120*VLOOKUP($K$12,#REF!,2,0)</f>
        <v>#REF!</v>
      </c>
      <c r="T124" s="323" t="e">
        <f>+T120*VLOOKUP($K$12,#REF!,2,0)</f>
        <v>#REF!</v>
      </c>
      <c r="U124" s="323" t="e">
        <f>+U120*VLOOKUP($U$12,#REF!,2,0)</f>
        <v>#REF!</v>
      </c>
      <c r="V124" s="323" t="e">
        <f>+V120*VLOOKUP($U$12,#REF!,2,0)</f>
        <v>#REF!</v>
      </c>
      <c r="W124" s="323" t="e">
        <f>+W120*VLOOKUP($U$12,#REF!,2,0)</f>
        <v>#REF!</v>
      </c>
      <c r="X124" s="323" t="e">
        <f>+X120*VLOOKUP($U$12,#REF!,2,0)</f>
        <v>#REF!</v>
      </c>
      <c r="Y124" s="323" t="e">
        <f>+Y120*VLOOKUP($U$12,#REF!,2,0)</f>
        <v>#REF!</v>
      </c>
      <c r="Z124" s="323" t="e">
        <f>+Z120*VLOOKUP($U$12,#REF!,2,0)</f>
        <v>#REF!</v>
      </c>
      <c r="AA124" s="323" t="e">
        <f>+AA120*VLOOKUP($U$12,#REF!,2,0)</f>
        <v>#REF!</v>
      </c>
      <c r="AB124" s="323" t="e">
        <f>+AB120*VLOOKUP($U$12,#REF!,2,0)</f>
        <v>#REF!</v>
      </c>
      <c r="AC124" s="323" t="e">
        <f>+AC120*VLOOKUP($U$12,#REF!,2,0)</f>
        <v>#REF!</v>
      </c>
      <c r="AD124" s="323" t="e">
        <f>+AD120*VLOOKUP($U$12,#REF!,2,0)</f>
        <v>#REF!</v>
      </c>
      <c r="AE124" s="323" t="e">
        <f>+AE120*VLOOKUP($AE$12,#REF!,2,0)</f>
        <v>#REF!</v>
      </c>
      <c r="AF124" s="323" t="e">
        <f>+AF120*VLOOKUP($AE$12,#REF!,2,0)</f>
        <v>#REF!</v>
      </c>
      <c r="AG124" s="323" t="e">
        <f>+AG120*VLOOKUP($AE$12,#REF!,2,0)</f>
        <v>#REF!</v>
      </c>
      <c r="AH124" s="323" t="e">
        <f>+AH120*VLOOKUP($AE$12,#REF!,2,0)</f>
        <v>#REF!</v>
      </c>
      <c r="AI124" s="323" t="e">
        <f>+AI120*VLOOKUP($AE$12,#REF!,2,0)</f>
        <v>#REF!</v>
      </c>
      <c r="AJ124" s="323" t="e">
        <f>+AJ120*VLOOKUP($AE$12,#REF!,2,0)</f>
        <v>#REF!</v>
      </c>
      <c r="AK124" s="323" t="e">
        <f>+AK120*VLOOKUP($AE$12,#REF!,2,0)</f>
        <v>#REF!</v>
      </c>
      <c r="AL124" s="323" t="e">
        <f>+AL120*VLOOKUP($AE$12,#REF!,2,0)</f>
        <v>#REF!</v>
      </c>
      <c r="AM124" s="323" t="e">
        <f>+AM120*VLOOKUP($AE$12,#REF!,2,0)</f>
        <v>#REF!</v>
      </c>
      <c r="AN124" s="323" t="e">
        <f>+AN120*VLOOKUP($AE$12,#REF!,2,0)</f>
        <v>#REF!</v>
      </c>
      <c r="AO124" s="323" t="e">
        <f>+AO120*VLOOKUP($AO$12,#REF!,2,0)</f>
        <v>#REF!</v>
      </c>
      <c r="AP124" s="323" t="e">
        <f>+AP120*VLOOKUP($AO$12,#REF!,2,0)</f>
        <v>#REF!</v>
      </c>
      <c r="AQ124" s="323" t="e">
        <f>+AQ120*VLOOKUP($AO$12,#REF!,2,0)</f>
        <v>#REF!</v>
      </c>
      <c r="AR124" s="323" t="e">
        <f>+AR120*VLOOKUP($AO$12,#REF!,2,0)</f>
        <v>#REF!</v>
      </c>
      <c r="AS124" s="323" t="e">
        <f>+AS120*VLOOKUP($AO$12,#REF!,2,0)</f>
        <v>#REF!</v>
      </c>
      <c r="AT124" s="323" t="e">
        <f>+AT120*VLOOKUP($AO$12,#REF!,2,0)</f>
        <v>#REF!</v>
      </c>
      <c r="AU124" s="323" t="e">
        <f>+AU120*VLOOKUP($AO$12,#REF!,2,0)</f>
        <v>#REF!</v>
      </c>
      <c r="AV124" s="323" t="e">
        <f>+AV120*VLOOKUP($AO$12,#REF!,2,0)</f>
        <v>#REF!</v>
      </c>
      <c r="AW124" s="323" t="e">
        <f>+AW120*VLOOKUP($AO$12,#REF!,2,0)</f>
        <v>#REF!</v>
      </c>
      <c r="AX124" s="323" t="e">
        <f>+AX120*VLOOKUP($AO$12,#REF!,2,0)</f>
        <v>#REF!</v>
      </c>
      <c r="AY124" s="323" t="e">
        <f>+AY120*VLOOKUP($AY$12,#REF!,2,0)</f>
        <v>#REF!</v>
      </c>
      <c r="AZ124" s="323" t="e">
        <f>+AZ120*VLOOKUP($AY$12,#REF!,2,0)</f>
        <v>#REF!</v>
      </c>
      <c r="BA124" s="323" t="e">
        <f>+BA120*VLOOKUP($AY$12,#REF!,2,0)</f>
        <v>#REF!</v>
      </c>
      <c r="BB124" s="323" t="e">
        <f>+BB120*VLOOKUP($AY$12,#REF!,2,0)</f>
        <v>#REF!</v>
      </c>
      <c r="BC124" s="323" t="e">
        <f>+BC120*VLOOKUP($AY$12,#REF!,2,0)</f>
        <v>#REF!</v>
      </c>
      <c r="BD124" s="323" t="e">
        <f>+BD120*VLOOKUP($AY$12,#REF!,2,0)</f>
        <v>#REF!</v>
      </c>
      <c r="BE124" s="323" t="e">
        <f>+BE120*VLOOKUP($AY$12,#REF!,2,0)</f>
        <v>#REF!</v>
      </c>
      <c r="BF124" s="323" t="e">
        <f>+BF120*VLOOKUP($AY$12,#REF!,2,0)</f>
        <v>#REF!</v>
      </c>
      <c r="BG124" s="323" t="e">
        <f>+BG120*VLOOKUP($AY$12,#REF!,2,0)</f>
        <v>#REF!</v>
      </c>
      <c r="BH124" s="323" t="e">
        <f>+BH120*VLOOKUP($AY$12,#REF!,2,0)</f>
        <v>#REF!</v>
      </c>
      <c r="BI124" s="323" t="e">
        <f>+BI120*VLOOKUP($BI$12,#REF!,2,0)</f>
        <v>#REF!</v>
      </c>
      <c r="BJ124" s="323" t="e">
        <f>+BJ120*VLOOKUP($BI$12,#REF!,2,0)</f>
        <v>#REF!</v>
      </c>
      <c r="BK124" s="323" t="e">
        <f>+BK120*VLOOKUP($BI$12,#REF!,2,0)</f>
        <v>#REF!</v>
      </c>
      <c r="BL124" s="323" t="e">
        <f>+BL120*VLOOKUP($BI$12,#REF!,2,0)</f>
        <v>#REF!</v>
      </c>
      <c r="BM124" s="323" t="e">
        <f>+BM120*VLOOKUP($BI$12,#REF!,2,0)</f>
        <v>#REF!</v>
      </c>
      <c r="BN124" s="323" t="e">
        <f>+BN120*VLOOKUP($BI$12,#REF!,2,0)</f>
        <v>#REF!</v>
      </c>
      <c r="BO124" s="323" t="e">
        <f>+BO120*VLOOKUP($BI$12,#REF!,2,0)</f>
        <v>#REF!</v>
      </c>
      <c r="BP124" s="323" t="e">
        <f>+BP120*VLOOKUP($BI$12,#REF!,2,0)</f>
        <v>#REF!</v>
      </c>
      <c r="BQ124" s="323" t="e">
        <f>+BQ120*VLOOKUP($BI$12,#REF!,2,0)</f>
        <v>#REF!</v>
      </c>
      <c r="BR124" s="323" t="e">
        <f>+BR120*VLOOKUP($BI$12,#REF!,2,0)</f>
        <v>#REF!</v>
      </c>
      <c r="BS124" s="323" t="e">
        <f>+BS120*VLOOKUP($BS$12,#REF!,2,0)</f>
        <v>#REF!</v>
      </c>
      <c r="BT124" s="323" t="e">
        <f>+BT120*VLOOKUP($BS$12,#REF!,2,0)</f>
        <v>#REF!</v>
      </c>
      <c r="BU124" s="323" t="e">
        <f>+BU120*VLOOKUP($BS$12,#REF!,2,0)</f>
        <v>#REF!</v>
      </c>
      <c r="BV124" s="323" t="e">
        <f>+BV120*VLOOKUP($BS$12,#REF!,2,0)</f>
        <v>#REF!</v>
      </c>
      <c r="BW124" s="323" t="e">
        <f>+BW120*VLOOKUP($BS$12,#REF!,2,0)</f>
        <v>#REF!</v>
      </c>
      <c r="BX124" s="323" t="e">
        <f>+BX120*VLOOKUP($BS$12,#REF!,2,0)</f>
        <v>#REF!</v>
      </c>
      <c r="BY124" s="323" t="e">
        <f>+BY120*VLOOKUP($BS$12,#REF!,2,0)</f>
        <v>#REF!</v>
      </c>
      <c r="BZ124" s="323" t="e">
        <f>+BZ120*VLOOKUP($BS$12,#REF!,2,0)</f>
        <v>#REF!</v>
      </c>
      <c r="CA124" s="323" t="e">
        <f>+CA120*VLOOKUP($BS$12,#REF!,2,0)</f>
        <v>#REF!</v>
      </c>
      <c r="CB124" s="323" t="e">
        <f>+CB120*VLOOKUP($BS$12,#REF!,2,0)</f>
        <v>#REF!</v>
      </c>
      <c r="CC124" s="323" t="e">
        <f>+CC120*VLOOKUP($CC$12,#REF!,2,0)</f>
        <v>#REF!</v>
      </c>
      <c r="CD124" s="323" t="e">
        <f>+CD120*VLOOKUP($CC$12,#REF!,2,0)</f>
        <v>#REF!</v>
      </c>
      <c r="CE124" s="323" t="e">
        <f>+CE120*VLOOKUP($CC$12,#REF!,2,0)</f>
        <v>#REF!</v>
      </c>
      <c r="CF124" s="323" t="e">
        <f>+CF120*VLOOKUP($CC$12,#REF!,2,0)</f>
        <v>#REF!</v>
      </c>
      <c r="CG124" s="323" t="e">
        <f>+CG120*VLOOKUP($CC$12,#REF!,2,0)</f>
        <v>#REF!</v>
      </c>
      <c r="CH124" s="323" t="e">
        <f>+CH120*VLOOKUP($CC$12,#REF!,2,0)</f>
        <v>#REF!</v>
      </c>
      <c r="CI124" s="323" t="e">
        <f>+CI120*VLOOKUP($CC$12,#REF!,2,0)</f>
        <v>#REF!</v>
      </c>
      <c r="CJ124" s="323" t="e">
        <f>+CJ120*VLOOKUP($CC$12,#REF!,2,0)</f>
        <v>#REF!</v>
      </c>
      <c r="CK124" s="323" t="e">
        <f>+CK120*VLOOKUP($CC$12,#REF!,2,0)</f>
        <v>#REF!</v>
      </c>
      <c r="CL124" s="323" t="e">
        <f>+CL120*VLOOKUP($CC$12,#REF!,2,0)</f>
        <v>#REF!</v>
      </c>
      <c r="CM124" s="323" t="e">
        <f>+CM120*VLOOKUP($CM$12,#REF!,2,0)</f>
        <v>#REF!</v>
      </c>
      <c r="CN124" s="323" t="e">
        <f>+CN120*VLOOKUP($CM$12,#REF!,2,0)</f>
        <v>#REF!</v>
      </c>
      <c r="CO124" s="323" t="e">
        <f>+CO120*VLOOKUP($CM$12,#REF!,2,0)</f>
        <v>#REF!</v>
      </c>
      <c r="CP124" s="323" t="e">
        <f>+CP120*VLOOKUP($CM$12,#REF!,2,0)</f>
        <v>#REF!</v>
      </c>
      <c r="CQ124" s="323" t="e">
        <f>+CQ120*VLOOKUP($CM$12,#REF!,2,0)</f>
        <v>#REF!</v>
      </c>
      <c r="CR124" s="323" t="e">
        <f>+CR120*VLOOKUP($CM$12,#REF!,2,0)</f>
        <v>#REF!</v>
      </c>
      <c r="CS124" s="323" t="e">
        <f>+CS120*VLOOKUP($CM$12,#REF!,2,0)</f>
        <v>#REF!</v>
      </c>
      <c r="CT124" s="323" t="e">
        <f>+CT120*VLOOKUP($CM$12,#REF!,2,0)</f>
        <v>#REF!</v>
      </c>
      <c r="CU124" s="323" t="e">
        <f>+CU120*VLOOKUP($CM$12,#REF!,2,0)</f>
        <v>#REF!</v>
      </c>
      <c r="CV124" s="323" t="e">
        <f>+CV120*VLOOKUP($CM$12,#REF!,2,0)</f>
        <v>#REF!</v>
      </c>
      <c r="CW124" s="323" t="e">
        <f>+CW120*VLOOKUP($CW$12,#REF!,2,0)</f>
        <v>#REF!</v>
      </c>
      <c r="CX124" s="323" t="e">
        <f>+CX120*VLOOKUP($CW$12,#REF!,2,0)</f>
        <v>#REF!</v>
      </c>
      <c r="CY124" s="323" t="e">
        <f>+CY120*VLOOKUP($CW$12,#REF!,2,0)</f>
        <v>#REF!</v>
      </c>
      <c r="CZ124" s="323" t="e">
        <f>+CZ120*VLOOKUP($CW$12,#REF!,2,0)</f>
        <v>#REF!</v>
      </c>
      <c r="DA124" s="323" t="e">
        <f>+DA120*VLOOKUP($CW$12,#REF!,2,0)</f>
        <v>#REF!</v>
      </c>
      <c r="DB124" s="323" t="e">
        <f>+DB120*VLOOKUP($CW$12,#REF!,2,0)</f>
        <v>#REF!</v>
      </c>
      <c r="DC124" s="323" t="e">
        <f>+DC120*VLOOKUP($CW$12,#REF!,2,0)</f>
        <v>#REF!</v>
      </c>
      <c r="DD124" s="323" t="e">
        <f>+DD120*VLOOKUP($CW$12,#REF!,2,0)</f>
        <v>#REF!</v>
      </c>
      <c r="DE124" s="323" t="e">
        <f>+DE120*VLOOKUP($CW$12,#REF!,2,0)</f>
        <v>#REF!</v>
      </c>
      <c r="DF124" s="323" t="e">
        <f>+DF120*VLOOKUP($CW$12,#REF!,2,0)</f>
        <v>#REF!</v>
      </c>
      <c r="DG124" s="323" t="e">
        <f>+DG120*VLOOKUP($DG$12,#REF!,2,0)</f>
        <v>#REF!</v>
      </c>
      <c r="DH124" s="323" t="e">
        <f>+DH120*VLOOKUP($DG$12,#REF!,2,0)</f>
        <v>#REF!</v>
      </c>
      <c r="DI124" s="323" t="e">
        <f>+DI120*VLOOKUP($DG$12,#REF!,2,0)</f>
        <v>#REF!</v>
      </c>
      <c r="DJ124" s="323" t="e">
        <f>+DJ120*VLOOKUP($DG$12,#REF!,2,0)</f>
        <v>#REF!</v>
      </c>
      <c r="DK124" s="323" t="e">
        <f>+DK120*VLOOKUP($DG$12,#REF!,2,0)</f>
        <v>#REF!</v>
      </c>
      <c r="DL124" s="323" t="e">
        <f>+DL120*VLOOKUP($DG$12,#REF!,2,0)</f>
        <v>#REF!</v>
      </c>
      <c r="DM124" s="323" t="e">
        <f>+DM120*VLOOKUP($DG$12,#REF!,2,0)</f>
        <v>#REF!</v>
      </c>
      <c r="DN124" s="323" t="e">
        <f>+DN120*VLOOKUP($DG$12,#REF!,2,0)</f>
        <v>#REF!</v>
      </c>
      <c r="DO124" s="323" t="e">
        <f>+DO120*VLOOKUP($DG$12,#REF!,2,0)</f>
        <v>#REF!</v>
      </c>
      <c r="DP124" s="323" t="e">
        <f>+DP120*VLOOKUP($DG$12,#REF!,2,0)</f>
        <v>#REF!</v>
      </c>
      <c r="DQ124" s="323" t="e">
        <f>+DQ120*VLOOKUP($DQ$12,#REF!,2,0)</f>
        <v>#REF!</v>
      </c>
      <c r="DR124" s="323" t="e">
        <f>+DR120*VLOOKUP($DQ$12,#REF!,2,0)</f>
        <v>#REF!</v>
      </c>
      <c r="DS124" s="323" t="e">
        <f>+DS120*VLOOKUP($DQ$12,#REF!,2,0)</f>
        <v>#REF!</v>
      </c>
      <c r="DT124" s="323" t="e">
        <f>+DT120*VLOOKUP($DQ$12,#REF!,2,0)</f>
        <v>#REF!</v>
      </c>
      <c r="DU124" s="323" t="e">
        <f>+DU120*VLOOKUP($DQ$12,#REF!,2,0)</f>
        <v>#REF!</v>
      </c>
      <c r="DV124" s="323" t="e">
        <f>+DV120*VLOOKUP($DQ$12,#REF!,2,0)</f>
        <v>#REF!</v>
      </c>
      <c r="DW124" s="323" t="e">
        <f>+DW120*VLOOKUP($DQ$12,#REF!,2,0)</f>
        <v>#REF!</v>
      </c>
      <c r="DX124" s="323" t="e">
        <f>+DX120*VLOOKUP($DQ$12,#REF!,2,0)</f>
        <v>#REF!</v>
      </c>
      <c r="DY124" s="323" t="e">
        <f>+DY120*VLOOKUP($DQ$12,#REF!,2,0)</f>
        <v>#REF!</v>
      </c>
      <c r="DZ124" s="323" t="e">
        <f>+DZ120*VLOOKUP($DQ$12,#REF!,2,0)</f>
        <v>#REF!</v>
      </c>
      <c r="EA124" s="323" t="e">
        <f>+EA120*VLOOKUP($EA$12,#REF!,2,0)</f>
        <v>#REF!</v>
      </c>
      <c r="EB124" s="323" t="e">
        <f>+EB120*VLOOKUP($EA$12,#REF!,2,0)</f>
        <v>#REF!</v>
      </c>
      <c r="EC124" s="323" t="e">
        <f>+EC120*VLOOKUP($EA$12,#REF!,2,0)</f>
        <v>#REF!</v>
      </c>
      <c r="ED124" s="323" t="e">
        <f>+ED120*VLOOKUP($EA$12,#REF!,2,0)</f>
        <v>#REF!</v>
      </c>
      <c r="EE124" s="323" t="e">
        <f>+EE120*VLOOKUP($EA$12,#REF!,2,0)</f>
        <v>#REF!</v>
      </c>
      <c r="EF124" s="323" t="e">
        <f>+EF120*VLOOKUP($EA$12,#REF!,2,0)</f>
        <v>#REF!</v>
      </c>
      <c r="EG124" s="323" t="e">
        <f>+EG120*VLOOKUP($EA$12,#REF!,2,0)</f>
        <v>#REF!</v>
      </c>
      <c r="EH124" s="323" t="e">
        <f>+EH120*VLOOKUP($EA$12,#REF!,2,0)</f>
        <v>#REF!</v>
      </c>
      <c r="EI124" s="323" t="e">
        <f>+EI120*VLOOKUP($EA$12,#REF!,2,0)</f>
        <v>#REF!</v>
      </c>
      <c r="EJ124" s="323" t="e">
        <f>+EJ120*VLOOKUP($EA$12,#REF!,2,0)</f>
        <v>#REF!</v>
      </c>
      <c r="EK124" s="323" t="e">
        <f>+EK120*VLOOKUP($EK$12,#REF!,2,0)</f>
        <v>#REF!</v>
      </c>
      <c r="EL124" s="323" t="e">
        <f>+EL120*VLOOKUP($EK$12,#REF!,2,0)</f>
        <v>#REF!</v>
      </c>
      <c r="EM124" s="323" t="e">
        <f>+EM120*VLOOKUP($EK$12,#REF!,2,0)</f>
        <v>#REF!</v>
      </c>
      <c r="EN124" s="323" t="e">
        <f>+EN120*VLOOKUP($EK$12,#REF!,2,0)</f>
        <v>#REF!</v>
      </c>
      <c r="EO124" s="323" t="e">
        <f>+EO120*VLOOKUP($EK$12,#REF!,2,0)</f>
        <v>#REF!</v>
      </c>
      <c r="EP124" s="323" t="e">
        <f>+EP120*VLOOKUP($EK$12,#REF!,2,0)</f>
        <v>#REF!</v>
      </c>
      <c r="EQ124" s="323" t="e">
        <f>+EQ120*VLOOKUP($EK$12,#REF!,2,0)</f>
        <v>#REF!</v>
      </c>
      <c r="ER124" s="323" t="e">
        <f>+ER120*VLOOKUP($EK$12,#REF!,2,0)</f>
        <v>#REF!</v>
      </c>
      <c r="ES124" s="323" t="e">
        <f>+ES120*VLOOKUP($EK$12,#REF!,2,0)</f>
        <v>#REF!</v>
      </c>
      <c r="ET124" s="323" t="e">
        <f>+ET120*VLOOKUP($EK$12,#REF!,2,0)</f>
        <v>#REF!</v>
      </c>
      <c r="EU124" s="323" t="e">
        <f>+EU120*VLOOKUP($EU$12,#REF!,2,0)</f>
        <v>#REF!</v>
      </c>
      <c r="EV124" s="323" t="e">
        <f>+EV120*VLOOKUP($EU$12,#REF!,2,0)</f>
        <v>#REF!</v>
      </c>
      <c r="EW124" s="323" t="e">
        <f>+EW120*VLOOKUP($EU$12,#REF!,2,0)</f>
        <v>#REF!</v>
      </c>
      <c r="EX124" s="323" t="e">
        <f>+EX120*VLOOKUP($EU$12,#REF!,2,0)</f>
        <v>#REF!</v>
      </c>
      <c r="EY124" s="323" t="e">
        <f>+EY120*VLOOKUP($EU$12,#REF!,2,0)</f>
        <v>#REF!</v>
      </c>
      <c r="EZ124" s="323" t="e">
        <f>+EZ120*VLOOKUP($EU$12,#REF!,2,0)</f>
        <v>#REF!</v>
      </c>
      <c r="FA124" s="323" t="e">
        <f>+FA120*VLOOKUP($EU$12,#REF!,2,0)</f>
        <v>#REF!</v>
      </c>
      <c r="FB124" s="323" t="e">
        <f>+FB120*VLOOKUP($EU$12,#REF!,2,0)</f>
        <v>#REF!</v>
      </c>
      <c r="FC124" s="323" t="e">
        <f>+FC120*VLOOKUP($EU$12,#REF!,2,0)</f>
        <v>#REF!</v>
      </c>
      <c r="FD124" s="323" t="e">
        <f>+FD120*VLOOKUP($EU$12,#REF!,2,0)</f>
        <v>#REF!</v>
      </c>
      <c r="FE124" s="323" t="e">
        <f>+FE120*VLOOKUP($FE$12,#REF!,2,0)</f>
        <v>#REF!</v>
      </c>
      <c r="FF124" s="323" t="e">
        <f>+FF120*VLOOKUP($FE$12,#REF!,2,0)</f>
        <v>#REF!</v>
      </c>
      <c r="FG124" s="323" t="e">
        <f>+FG120*VLOOKUP($FE$12,#REF!,2,0)</f>
        <v>#REF!</v>
      </c>
      <c r="FH124" s="323" t="e">
        <f>+FH120*VLOOKUP($FE$12,#REF!,2,0)</f>
        <v>#REF!</v>
      </c>
      <c r="FI124" s="323" t="e">
        <f>+FI120*VLOOKUP($FE$12,#REF!,2,0)</f>
        <v>#REF!</v>
      </c>
      <c r="FJ124" s="323" t="e">
        <f>+FJ120*VLOOKUP($FE$12,#REF!,2,0)</f>
        <v>#REF!</v>
      </c>
      <c r="FK124" s="323" t="e">
        <f>+FK120*VLOOKUP($FE$12,#REF!,2,0)</f>
        <v>#REF!</v>
      </c>
      <c r="FL124" s="323" t="e">
        <f>+FL120*VLOOKUP($FE$12,#REF!,2,0)</f>
        <v>#REF!</v>
      </c>
      <c r="FM124" s="323" t="e">
        <f>+FM120*VLOOKUP($FE$12,#REF!,2,0)</f>
        <v>#REF!</v>
      </c>
      <c r="FN124" s="323" t="e">
        <f>+FN120*VLOOKUP($FE$12,#REF!,2,0)</f>
        <v>#REF!</v>
      </c>
      <c r="FO124" s="323" t="e">
        <f>+FO120*VLOOKUP($FO$12,#REF!,2,0)</f>
        <v>#REF!</v>
      </c>
      <c r="FP124" s="323" t="e">
        <f>+FP120*VLOOKUP($FO$12,#REF!,2,0)</f>
        <v>#REF!</v>
      </c>
      <c r="FQ124" s="323" t="e">
        <f>+FQ120*VLOOKUP($FO$12,#REF!,2,0)</f>
        <v>#REF!</v>
      </c>
      <c r="FR124" s="323" t="e">
        <f>+FR120*VLOOKUP($FO$12,#REF!,2,0)</f>
        <v>#REF!</v>
      </c>
      <c r="FS124" s="323" t="e">
        <f>+FS120*VLOOKUP($FO$12,#REF!,2,0)</f>
        <v>#REF!</v>
      </c>
      <c r="FT124" s="323" t="e">
        <f>+FT120*VLOOKUP($FO$12,#REF!,2,0)</f>
        <v>#REF!</v>
      </c>
      <c r="FU124" s="323" t="e">
        <f>+FU120*VLOOKUP($FO$12,#REF!,2,0)</f>
        <v>#REF!</v>
      </c>
      <c r="FV124" s="323" t="e">
        <f>+FV120*VLOOKUP($FO$12,#REF!,2,0)</f>
        <v>#REF!</v>
      </c>
      <c r="FW124" s="323" t="e">
        <f>+FW120*VLOOKUP($FO$12,#REF!,2,0)</f>
        <v>#REF!</v>
      </c>
      <c r="FX124" s="323" t="e">
        <f>+FX120*VLOOKUP($FO$12,#REF!,2,0)</f>
        <v>#REF!</v>
      </c>
      <c r="FY124" s="323" t="e">
        <f>+FY120*VLOOKUP($FY$12,#REF!,2,0)</f>
        <v>#REF!</v>
      </c>
      <c r="FZ124" s="323" t="e">
        <f>+FZ120*VLOOKUP($FY$12,#REF!,2,0)</f>
        <v>#REF!</v>
      </c>
      <c r="GA124" s="323" t="e">
        <f>+GA120*VLOOKUP($FY$12,#REF!,2,0)</f>
        <v>#REF!</v>
      </c>
      <c r="GB124" s="323" t="e">
        <f>+GB120*VLOOKUP($FY$12,#REF!,2,0)</f>
        <v>#REF!</v>
      </c>
      <c r="GC124" s="323" t="e">
        <f>+GC120*VLOOKUP($FY$12,#REF!,2,0)</f>
        <v>#REF!</v>
      </c>
      <c r="GD124" s="323" t="e">
        <f>+GD120*VLOOKUP($FY$12,#REF!,2,0)</f>
        <v>#REF!</v>
      </c>
      <c r="GE124" s="323" t="e">
        <f>+GE120*VLOOKUP($FY$12,#REF!,2,0)</f>
        <v>#REF!</v>
      </c>
      <c r="GF124" s="323" t="e">
        <f>+GF120*VLOOKUP($FY$12,#REF!,2,0)</f>
        <v>#REF!</v>
      </c>
      <c r="GG124" s="323" t="e">
        <f>+GG120*VLOOKUP($FY$12,#REF!,2,0)</f>
        <v>#REF!</v>
      </c>
      <c r="GH124" s="323" t="e">
        <f>+GH120*VLOOKUP($FY$12,#REF!,2,0)</f>
        <v>#REF!</v>
      </c>
      <c r="GI124" s="323" t="e">
        <f>+GI120*VLOOKUP($GI$12,#REF!,2,0)</f>
        <v>#REF!</v>
      </c>
      <c r="GJ124" s="323" t="e">
        <f>+GJ120*VLOOKUP($GI$12,#REF!,2,0)</f>
        <v>#REF!</v>
      </c>
      <c r="GK124" s="323" t="e">
        <f>+GK120*VLOOKUP($GI$12,#REF!,2,0)</f>
        <v>#REF!</v>
      </c>
      <c r="GL124" s="323" t="e">
        <f>+GL120*VLOOKUP($GI$12,#REF!,2,0)</f>
        <v>#REF!</v>
      </c>
      <c r="GM124" s="323" t="e">
        <f>+GM120*VLOOKUP($GI$12,#REF!,2,0)</f>
        <v>#REF!</v>
      </c>
      <c r="GN124" s="323" t="e">
        <f>+GN120*VLOOKUP($GI$12,#REF!,2,0)</f>
        <v>#REF!</v>
      </c>
      <c r="GO124" s="323" t="e">
        <f>+GO120*VLOOKUP($GI$12,#REF!,2,0)</f>
        <v>#REF!</v>
      </c>
      <c r="GP124" s="323" t="e">
        <f>+GP120*VLOOKUP($GI$12,#REF!,2,0)</f>
        <v>#REF!</v>
      </c>
      <c r="GQ124" s="323" t="e">
        <f>+GQ120*VLOOKUP($GI$12,#REF!,2,0)</f>
        <v>#REF!</v>
      </c>
      <c r="GR124" s="323" t="e">
        <f>+GR120*VLOOKUP($GI$12,#REF!,2,0)</f>
        <v>#REF!</v>
      </c>
      <c r="GS124" s="323" t="e">
        <f>+GS120*VLOOKUP($GS$12,#REF!,2,0)</f>
        <v>#REF!</v>
      </c>
      <c r="GT124" s="323" t="e">
        <f>+GT120*VLOOKUP($GS$12,#REF!,2,0)</f>
        <v>#REF!</v>
      </c>
      <c r="GU124" s="323" t="e">
        <f>+GU120*VLOOKUP($GS$12,#REF!,2,0)</f>
        <v>#REF!</v>
      </c>
      <c r="GV124" s="323" t="e">
        <f>+GV120*VLOOKUP($GS$12,#REF!,2,0)</f>
        <v>#REF!</v>
      </c>
      <c r="GW124" s="323" t="e">
        <f>+GW120*VLOOKUP($GS$12,#REF!,2,0)</f>
        <v>#REF!</v>
      </c>
      <c r="GX124" s="323" t="e">
        <f>+GX120*VLOOKUP($GS$12,#REF!,2,0)</f>
        <v>#REF!</v>
      </c>
      <c r="GY124" s="323" t="e">
        <f>+GY120*VLOOKUP($GS$12,#REF!,2,0)</f>
        <v>#REF!</v>
      </c>
      <c r="GZ124" s="323" t="e">
        <f>+GZ120*VLOOKUP($GS$12,#REF!,2,0)</f>
        <v>#REF!</v>
      </c>
      <c r="HA124" s="323" t="e">
        <f>+HA120*VLOOKUP($GS$12,#REF!,2,0)</f>
        <v>#REF!</v>
      </c>
      <c r="HB124" s="323" t="e">
        <f>+HB120*VLOOKUP($GS$12,#REF!,2,0)</f>
        <v>#REF!</v>
      </c>
      <c r="HC124" s="317"/>
      <c r="HD124" s="317"/>
      <c r="HE124" s="317"/>
      <c r="HF124" s="317"/>
      <c r="HG124" s="317"/>
      <c r="HH124" s="317"/>
      <c r="HI124" s="317"/>
      <c r="HJ124" s="317"/>
      <c r="HK124" s="317"/>
      <c r="HL124" s="317"/>
      <c r="HM124" s="318"/>
      <c r="HN124" s="318"/>
      <c r="HO124" s="318"/>
      <c r="HP124" s="323" t="e">
        <f t="shared" si="116"/>
        <v>#REF!</v>
      </c>
      <c r="HQ124" s="326"/>
      <c r="HR124" s="318"/>
      <c r="HS124" s="320"/>
      <c r="HT124" s="318"/>
      <c r="HV124" s="321"/>
      <c r="HW124" s="321"/>
      <c r="HX124" s="321"/>
      <c r="HY124" s="321"/>
      <c r="HZ124" s="321"/>
      <c r="IA124" s="321"/>
      <c r="IB124" s="321"/>
      <c r="IC124" s="321"/>
      <c r="ID124" s="321"/>
      <c r="IE124" s="321"/>
    </row>
    <row r="125" spans="2:240" s="319" customFormat="1" ht="20.100000000000001" hidden="1" customHeight="1">
      <c r="B125" s="839" t="s">
        <v>904</v>
      </c>
      <c r="C125" s="840"/>
      <c r="D125" s="840"/>
      <c r="E125" s="840"/>
      <c r="F125" s="840"/>
      <c r="G125" s="840"/>
      <c r="H125" s="840"/>
      <c r="I125" s="841"/>
      <c r="J125" s="322" t="s">
        <v>9</v>
      </c>
      <c r="K125" s="323" t="e">
        <f>+K121*VLOOKUP($K$12,#REF!,2,0)</f>
        <v>#REF!</v>
      </c>
      <c r="L125" s="323" t="e">
        <f>+L121*VLOOKUP($K$12,#REF!,2,0)</f>
        <v>#REF!</v>
      </c>
      <c r="M125" s="323" t="e">
        <f>+M121*VLOOKUP($K$12,#REF!,2,0)</f>
        <v>#REF!</v>
      </c>
      <c r="N125" s="323" t="e">
        <f>+N121*VLOOKUP($K$12,#REF!,2,0)</f>
        <v>#REF!</v>
      </c>
      <c r="O125" s="323" t="e">
        <f>+O121*VLOOKUP($K$12,#REF!,2,0)</f>
        <v>#REF!</v>
      </c>
      <c r="P125" s="323" t="e">
        <f>+P121*VLOOKUP($K$12,#REF!,2,0)</f>
        <v>#REF!</v>
      </c>
      <c r="Q125" s="323" t="e">
        <f>+Q121*VLOOKUP($K$12,#REF!,2,0)</f>
        <v>#REF!</v>
      </c>
      <c r="R125" s="323" t="e">
        <f>+R121*VLOOKUP($K$12,#REF!,2,0)</f>
        <v>#REF!</v>
      </c>
      <c r="S125" s="323" t="e">
        <f>+S121*VLOOKUP($K$12,#REF!,2,0)</f>
        <v>#REF!</v>
      </c>
      <c r="T125" s="323" t="e">
        <f>+T121*VLOOKUP($K$12,#REF!,2,0)</f>
        <v>#REF!</v>
      </c>
      <c r="U125" s="323" t="e">
        <f>+U121*VLOOKUP($U$12,#REF!,2,0)</f>
        <v>#REF!</v>
      </c>
      <c r="V125" s="323" t="e">
        <f>+V121*VLOOKUP($U$12,#REF!,2,0)</f>
        <v>#REF!</v>
      </c>
      <c r="W125" s="323" t="e">
        <f>+W121*VLOOKUP($U$12,#REF!,2,0)</f>
        <v>#REF!</v>
      </c>
      <c r="X125" s="323" t="e">
        <f>+X121*VLOOKUP($U$12,#REF!,2,0)</f>
        <v>#REF!</v>
      </c>
      <c r="Y125" s="323" t="e">
        <f>+Y121*VLOOKUP($U$12,#REF!,2,0)</f>
        <v>#REF!</v>
      </c>
      <c r="Z125" s="323" t="e">
        <f>+Z121*VLOOKUP($U$12,#REF!,2,0)</f>
        <v>#REF!</v>
      </c>
      <c r="AA125" s="323" t="e">
        <f>+AA121*VLOOKUP($U$12,#REF!,2,0)</f>
        <v>#REF!</v>
      </c>
      <c r="AB125" s="323" t="e">
        <f>+AB121*VLOOKUP($U$12,#REF!,2,0)</f>
        <v>#REF!</v>
      </c>
      <c r="AC125" s="323" t="e">
        <f>+AC121*VLOOKUP($U$12,#REF!,2,0)</f>
        <v>#REF!</v>
      </c>
      <c r="AD125" s="323" t="e">
        <f>+AD121*VLOOKUP($U$12,#REF!,2,0)</f>
        <v>#REF!</v>
      </c>
      <c r="AE125" s="323" t="e">
        <f>+AE121*VLOOKUP($AE$12,#REF!,2,0)</f>
        <v>#REF!</v>
      </c>
      <c r="AF125" s="323" t="e">
        <f>+AF121*VLOOKUP($AE$12,#REF!,2,0)</f>
        <v>#REF!</v>
      </c>
      <c r="AG125" s="323" t="e">
        <f>+AG121*VLOOKUP($AE$12,#REF!,2,0)</f>
        <v>#REF!</v>
      </c>
      <c r="AH125" s="323" t="e">
        <f>+AH121*VLOOKUP($AE$12,#REF!,2,0)</f>
        <v>#REF!</v>
      </c>
      <c r="AI125" s="323" t="e">
        <f>+AI121*VLOOKUP($AE$12,#REF!,2,0)</f>
        <v>#REF!</v>
      </c>
      <c r="AJ125" s="323" t="e">
        <f>+AJ121*VLOOKUP($AE$12,#REF!,2,0)</f>
        <v>#REF!</v>
      </c>
      <c r="AK125" s="323" t="e">
        <f>+AK121*VLOOKUP($AE$12,#REF!,2,0)</f>
        <v>#REF!</v>
      </c>
      <c r="AL125" s="323" t="e">
        <f>+AL121*VLOOKUP($AE$12,#REF!,2,0)</f>
        <v>#REF!</v>
      </c>
      <c r="AM125" s="323" t="e">
        <f>+AM121*VLOOKUP($AE$12,#REF!,2,0)</f>
        <v>#REF!</v>
      </c>
      <c r="AN125" s="323" t="e">
        <f>+AN121*VLOOKUP($AE$12,#REF!,2,0)</f>
        <v>#REF!</v>
      </c>
      <c r="AO125" s="323" t="e">
        <f>+AO121*VLOOKUP($AO$12,#REF!,2,0)</f>
        <v>#REF!</v>
      </c>
      <c r="AP125" s="323" t="e">
        <f>+AP121*VLOOKUP($AO$12,#REF!,2,0)</f>
        <v>#REF!</v>
      </c>
      <c r="AQ125" s="323" t="e">
        <f>+AQ121*VLOOKUP($AO$12,#REF!,2,0)</f>
        <v>#REF!</v>
      </c>
      <c r="AR125" s="323" t="e">
        <f>+AR121*VLOOKUP($AO$12,#REF!,2,0)</f>
        <v>#REF!</v>
      </c>
      <c r="AS125" s="323" t="e">
        <f>+AS121*VLOOKUP($AO$12,#REF!,2,0)</f>
        <v>#REF!</v>
      </c>
      <c r="AT125" s="323" t="e">
        <f>+AT121*VLOOKUP($AO$12,#REF!,2,0)</f>
        <v>#REF!</v>
      </c>
      <c r="AU125" s="323" t="e">
        <f>+AU121*VLOOKUP($AO$12,#REF!,2,0)</f>
        <v>#REF!</v>
      </c>
      <c r="AV125" s="323" t="e">
        <f>+AV121*VLOOKUP($AO$12,#REF!,2,0)</f>
        <v>#REF!</v>
      </c>
      <c r="AW125" s="323" t="e">
        <f>+AW121*VLOOKUP($AO$12,#REF!,2,0)</f>
        <v>#REF!</v>
      </c>
      <c r="AX125" s="323" t="e">
        <f>+AX121*VLOOKUP($AO$12,#REF!,2,0)</f>
        <v>#REF!</v>
      </c>
      <c r="AY125" s="323" t="e">
        <f>+AY121*VLOOKUP($AY$12,#REF!,2,0)</f>
        <v>#REF!</v>
      </c>
      <c r="AZ125" s="323" t="e">
        <f>+AZ121*VLOOKUP($AY$12,#REF!,2,0)</f>
        <v>#REF!</v>
      </c>
      <c r="BA125" s="323" t="e">
        <f>+BA121*VLOOKUP($AY$12,#REF!,2,0)</f>
        <v>#REF!</v>
      </c>
      <c r="BB125" s="323" t="e">
        <f>+BB121*VLOOKUP($AY$12,#REF!,2,0)</f>
        <v>#REF!</v>
      </c>
      <c r="BC125" s="323" t="e">
        <f>+BC121*VLOOKUP($AY$12,#REF!,2,0)</f>
        <v>#REF!</v>
      </c>
      <c r="BD125" s="323" t="e">
        <f>+BD121*VLOOKUP($AY$12,#REF!,2,0)</f>
        <v>#REF!</v>
      </c>
      <c r="BE125" s="323" t="e">
        <f>+BE121*VLOOKUP($AY$12,#REF!,2,0)</f>
        <v>#REF!</v>
      </c>
      <c r="BF125" s="323" t="e">
        <f>+BF121*VLOOKUP($AY$12,#REF!,2,0)</f>
        <v>#REF!</v>
      </c>
      <c r="BG125" s="323" t="e">
        <f>+BG121*VLOOKUP($AY$12,#REF!,2,0)</f>
        <v>#REF!</v>
      </c>
      <c r="BH125" s="323" t="e">
        <f>+BH121*VLOOKUP($AY$12,#REF!,2,0)</f>
        <v>#REF!</v>
      </c>
      <c r="BI125" s="323" t="e">
        <f>+BI121*VLOOKUP($BI$12,#REF!,2,0)</f>
        <v>#REF!</v>
      </c>
      <c r="BJ125" s="323" t="e">
        <f>+BJ121*VLOOKUP($BI$12,#REF!,2,0)</f>
        <v>#REF!</v>
      </c>
      <c r="BK125" s="323" t="e">
        <f>+BK121*VLOOKUP($BI$12,#REF!,2,0)</f>
        <v>#REF!</v>
      </c>
      <c r="BL125" s="323" t="e">
        <f>+BL121*VLOOKUP($BI$12,#REF!,2,0)</f>
        <v>#REF!</v>
      </c>
      <c r="BM125" s="323" t="e">
        <f>+BM121*VLOOKUP($BI$12,#REF!,2,0)</f>
        <v>#REF!</v>
      </c>
      <c r="BN125" s="323" t="e">
        <f>+BN121*VLOOKUP($BI$12,#REF!,2,0)</f>
        <v>#REF!</v>
      </c>
      <c r="BO125" s="323" t="e">
        <f>+BO121*VLOOKUP($BI$12,#REF!,2,0)</f>
        <v>#REF!</v>
      </c>
      <c r="BP125" s="323" t="e">
        <f>+BP121*VLOOKUP($BI$12,#REF!,2,0)</f>
        <v>#REF!</v>
      </c>
      <c r="BQ125" s="323" t="e">
        <f>+BQ121*VLOOKUP($BI$12,#REF!,2,0)</f>
        <v>#REF!</v>
      </c>
      <c r="BR125" s="323" t="e">
        <f>+BR121*VLOOKUP($BI$12,#REF!,2,0)</f>
        <v>#REF!</v>
      </c>
      <c r="BS125" s="323" t="e">
        <f>+BS121*VLOOKUP($BS$12,#REF!,2,0)</f>
        <v>#REF!</v>
      </c>
      <c r="BT125" s="323" t="e">
        <f>+BT121*VLOOKUP($BS$12,#REF!,2,0)</f>
        <v>#REF!</v>
      </c>
      <c r="BU125" s="323" t="e">
        <f>+BU121*VLOOKUP($BS$12,#REF!,2,0)</f>
        <v>#REF!</v>
      </c>
      <c r="BV125" s="323" t="e">
        <f>+BV121*VLOOKUP($BS$12,#REF!,2,0)</f>
        <v>#REF!</v>
      </c>
      <c r="BW125" s="323" t="e">
        <f>+BW121*VLOOKUP($BS$12,#REF!,2,0)</f>
        <v>#REF!</v>
      </c>
      <c r="BX125" s="323" t="e">
        <f>+BX121*VLOOKUP($BS$12,#REF!,2,0)</f>
        <v>#REF!</v>
      </c>
      <c r="BY125" s="323" t="e">
        <f>+BY121*VLOOKUP($BS$12,#REF!,2,0)</f>
        <v>#REF!</v>
      </c>
      <c r="BZ125" s="323" t="e">
        <f>+BZ121*VLOOKUP($BS$12,#REF!,2,0)</f>
        <v>#REF!</v>
      </c>
      <c r="CA125" s="323" t="e">
        <f>+CA121*VLOOKUP($BS$12,#REF!,2,0)</f>
        <v>#REF!</v>
      </c>
      <c r="CB125" s="323" t="e">
        <f>+CB121*VLOOKUP($BS$12,#REF!,2,0)</f>
        <v>#REF!</v>
      </c>
      <c r="CC125" s="323" t="e">
        <f>+CC121*VLOOKUP($CC$12,#REF!,2,0)</f>
        <v>#REF!</v>
      </c>
      <c r="CD125" s="323" t="e">
        <f>+CD121*VLOOKUP($CC$12,#REF!,2,0)</f>
        <v>#REF!</v>
      </c>
      <c r="CE125" s="323" t="e">
        <f>+CE121*VLOOKUP($CC$12,#REF!,2,0)</f>
        <v>#REF!</v>
      </c>
      <c r="CF125" s="323" t="e">
        <f>+CF121*VLOOKUP($CC$12,#REF!,2,0)</f>
        <v>#REF!</v>
      </c>
      <c r="CG125" s="323" t="e">
        <f>+CG121*VLOOKUP($CC$12,#REF!,2,0)</f>
        <v>#REF!</v>
      </c>
      <c r="CH125" s="323" t="e">
        <f>+CH121*VLOOKUP($CC$12,#REF!,2,0)</f>
        <v>#REF!</v>
      </c>
      <c r="CI125" s="323" t="e">
        <f>+CI121*VLOOKUP($CC$12,#REF!,2,0)</f>
        <v>#REF!</v>
      </c>
      <c r="CJ125" s="323" t="e">
        <f>+CJ121*VLOOKUP($CC$12,#REF!,2,0)</f>
        <v>#REF!</v>
      </c>
      <c r="CK125" s="323" t="e">
        <f>+CK121*VLOOKUP($CC$12,#REF!,2,0)</f>
        <v>#REF!</v>
      </c>
      <c r="CL125" s="323" t="e">
        <f>+CL121*VLOOKUP($CC$12,#REF!,2,0)</f>
        <v>#REF!</v>
      </c>
      <c r="CM125" s="323" t="e">
        <f>+CM121*VLOOKUP($CM$12,#REF!,2,0)</f>
        <v>#REF!</v>
      </c>
      <c r="CN125" s="323" t="e">
        <f>+CN121*VLOOKUP($CM$12,#REF!,2,0)</f>
        <v>#REF!</v>
      </c>
      <c r="CO125" s="323" t="e">
        <f>+CO121*VLOOKUP($CM$12,#REF!,2,0)</f>
        <v>#REF!</v>
      </c>
      <c r="CP125" s="323" t="e">
        <f>+CP121*VLOOKUP($CM$12,#REF!,2,0)</f>
        <v>#REF!</v>
      </c>
      <c r="CQ125" s="323" t="e">
        <f>+CQ121*VLOOKUP($CM$12,#REF!,2,0)</f>
        <v>#REF!</v>
      </c>
      <c r="CR125" s="323" t="e">
        <f>+CR121*VLOOKUP($CM$12,#REF!,2,0)</f>
        <v>#REF!</v>
      </c>
      <c r="CS125" s="323" t="e">
        <f>+CS121*VLOOKUP($CM$12,#REF!,2,0)</f>
        <v>#REF!</v>
      </c>
      <c r="CT125" s="323" t="e">
        <f>+CT121*VLOOKUP($CM$12,#REF!,2,0)</f>
        <v>#REF!</v>
      </c>
      <c r="CU125" s="323" t="e">
        <f>+CU121*VLOOKUP($CM$12,#REF!,2,0)</f>
        <v>#REF!</v>
      </c>
      <c r="CV125" s="323" t="e">
        <f>+CV121*VLOOKUP($CM$12,#REF!,2,0)</f>
        <v>#REF!</v>
      </c>
      <c r="CW125" s="323" t="e">
        <f>+CW121*VLOOKUP($CW$12,#REF!,2,0)</f>
        <v>#REF!</v>
      </c>
      <c r="CX125" s="323" t="e">
        <f>+CX121*VLOOKUP($CW$12,#REF!,2,0)</f>
        <v>#REF!</v>
      </c>
      <c r="CY125" s="323" t="e">
        <f>+CY121*VLOOKUP($CW$12,#REF!,2,0)</f>
        <v>#REF!</v>
      </c>
      <c r="CZ125" s="323" t="e">
        <f>+CZ121*VLOOKUP($CW$12,#REF!,2,0)</f>
        <v>#REF!</v>
      </c>
      <c r="DA125" s="323" t="e">
        <f>+DA121*VLOOKUP($CW$12,#REF!,2,0)</f>
        <v>#REF!</v>
      </c>
      <c r="DB125" s="323" t="e">
        <f>+DB121*VLOOKUP($CW$12,#REF!,2,0)</f>
        <v>#REF!</v>
      </c>
      <c r="DC125" s="323" t="e">
        <f>+DC121*VLOOKUP($CW$12,#REF!,2,0)</f>
        <v>#REF!</v>
      </c>
      <c r="DD125" s="323" t="e">
        <f>+DD121*VLOOKUP($CW$12,#REF!,2,0)</f>
        <v>#REF!</v>
      </c>
      <c r="DE125" s="323" t="e">
        <f>+DE121*VLOOKUP($CW$12,#REF!,2,0)</f>
        <v>#REF!</v>
      </c>
      <c r="DF125" s="323" t="e">
        <f>+DF121*VLOOKUP($CW$12,#REF!,2,0)</f>
        <v>#REF!</v>
      </c>
      <c r="DG125" s="323" t="e">
        <f>+DG121*VLOOKUP($DG$12,#REF!,2,0)</f>
        <v>#REF!</v>
      </c>
      <c r="DH125" s="323" t="e">
        <f>+DH121*VLOOKUP($DG$12,#REF!,2,0)</f>
        <v>#REF!</v>
      </c>
      <c r="DI125" s="323" t="e">
        <f>+DI121*VLOOKUP($DG$12,#REF!,2,0)</f>
        <v>#REF!</v>
      </c>
      <c r="DJ125" s="323" t="e">
        <f>+DJ121*VLOOKUP($DG$12,#REF!,2,0)</f>
        <v>#REF!</v>
      </c>
      <c r="DK125" s="323" t="e">
        <f>+DK121*VLOOKUP($DG$12,#REF!,2,0)</f>
        <v>#REF!</v>
      </c>
      <c r="DL125" s="323" t="e">
        <f>+DL121*VLOOKUP($DG$12,#REF!,2,0)</f>
        <v>#REF!</v>
      </c>
      <c r="DM125" s="323" t="e">
        <f>+DM121*VLOOKUP($DG$12,#REF!,2,0)</f>
        <v>#REF!</v>
      </c>
      <c r="DN125" s="323" t="e">
        <f>+DN121*VLOOKUP($DG$12,#REF!,2,0)</f>
        <v>#REF!</v>
      </c>
      <c r="DO125" s="323" t="e">
        <f>+DO121*VLOOKUP($DG$12,#REF!,2,0)</f>
        <v>#REF!</v>
      </c>
      <c r="DP125" s="323" t="e">
        <f>+DP121*VLOOKUP($DG$12,#REF!,2,0)</f>
        <v>#REF!</v>
      </c>
      <c r="DQ125" s="323" t="e">
        <f>+DQ121*VLOOKUP($DQ$12,#REF!,2,0)</f>
        <v>#REF!</v>
      </c>
      <c r="DR125" s="323" t="e">
        <f>+DR121*VLOOKUP($DQ$12,#REF!,2,0)</f>
        <v>#REF!</v>
      </c>
      <c r="DS125" s="323" t="e">
        <f>+DS121*VLOOKUP($DQ$12,#REF!,2,0)</f>
        <v>#REF!</v>
      </c>
      <c r="DT125" s="323" t="e">
        <f>+DT121*VLOOKUP($DQ$12,#REF!,2,0)</f>
        <v>#REF!</v>
      </c>
      <c r="DU125" s="323" t="e">
        <f>+DU121*VLOOKUP($DQ$12,#REF!,2,0)</f>
        <v>#REF!</v>
      </c>
      <c r="DV125" s="323" t="e">
        <f>+DV121*VLOOKUP($DQ$12,#REF!,2,0)</f>
        <v>#REF!</v>
      </c>
      <c r="DW125" s="323" t="e">
        <f>+DW121*VLOOKUP($DQ$12,#REF!,2,0)</f>
        <v>#REF!</v>
      </c>
      <c r="DX125" s="323" t="e">
        <f>+DX121*VLOOKUP($DQ$12,#REF!,2,0)</f>
        <v>#REF!</v>
      </c>
      <c r="DY125" s="323" t="e">
        <f>+DY121*VLOOKUP($DQ$12,#REF!,2,0)</f>
        <v>#REF!</v>
      </c>
      <c r="DZ125" s="323" t="e">
        <f>+DZ121*VLOOKUP($DQ$12,#REF!,2,0)</f>
        <v>#REF!</v>
      </c>
      <c r="EA125" s="323" t="e">
        <f>+EA121*VLOOKUP($EA$12,#REF!,2,0)</f>
        <v>#REF!</v>
      </c>
      <c r="EB125" s="323" t="e">
        <f>+EB121*VLOOKUP($EA$12,#REF!,2,0)</f>
        <v>#REF!</v>
      </c>
      <c r="EC125" s="323" t="e">
        <f>+EC121*VLOOKUP($EA$12,#REF!,2,0)</f>
        <v>#REF!</v>
      </c>
      <c r="ED125" s="323" t="e">
        <f>+ED121*VLOOKUP($EA$12,#REF!,2,0)</f>
        <v>#REF!</v>
      </c>
      <c r="EE125" s="323" t="e">
        <f>+EE121*VLOOKUP($EA$12,#REF!,2,0)</f>
        <v>#REF!</v>
      </c>
      <c r="EF125" s="323" t="e">
        <f>+EF121*VLOOKUP($EA$12,#REF!,2,0)</f>
        <v>#REF!</v>
      </c>
      <c r="EG125" s="323" t="e">
        <f>+EG121*VLOOKUP($EA$12,#REF!,2,0)</f>
        <v>#REF!</v>
      </c>
      <c r="EH125" s="323" t="e">
        <f>+EH121*VLOOKUP($EA$12,#REF!,2,0)</f>
        <v>#REF!</v>
      </c>
      <c r="EI125" s="323" t="e">
        <f>+EI121*VLOOKUP($EA$12,#REF!,2,0)</f>
        <v>#REF!</v>
      </c>
      <c r="EJ125" s="323" t="e">
        <f>+EJ121*VLOOKUP($EA$12,#REF!,2,0)</f>
        <v>#REF!</v>
      </c>
      <c r="EK125" s="323" t="e">
        <f>+EK121*VLOOKUP($EK$12,#REF!,2,0)</f>
        <v>#REF!</v>
      </c>
      <c r="EL125" s="323" t="e">
        <f>+EL121*VLOOKUP($EK$12,#REF!,2,0)</f>
        <v>#REF!</v>
      </c>
      <c r="EM125" s="323" t="e">
        <f>+EM121*VLOOKUP($EK$12,#REF!,2,0)</f>
        <v>#REF!</v>
      </c>
      <c r="EN125" s="323" t="e">
        <f>+EN121*VLOOKUP($EK$12,#REF!,2,0)</f>
        <v>#REF!</v>
      </c>
      <c r="EO125" s="323" t="e">
        <f>+EO121*VLOOKUP($EK$12,#REF!,2,0)</f>
        <v>#REF!</v>
      </c>
      <c r="EP125" s="323" t="e">
        <f>+EP121*VLOOKUP($EK$12,#REF!,2,0)</f>
        <v>#REF!</v>
      </c>
      <c r="EQ125" s="323" t="e">
        <f>+EQ121*VLOOKUP($EK$12,#REF!,2,0)</f>
        <v>#REF!</v>
      </c>
      <c r="ER125" s="323" t="e">
        <f>+ER121*VLOOKUP($EK$12,#REF!,2,0)</f>
        <v>#REF!</v>
      </c>
      <c r="ES125" s="323" t="e">
        <f>+ES121*VLOOKUP($EK$12,#REF!,2,0)</f>
        <v>#REF!</v>
      </c>
      <c r="ET125" s="323" t="e">
        <f>+ET121*VLOOKUP($EK$12,#REF!,2,0)</f>
        <v>#REF!</v>
      </c>
      <c r="EU125" s="323" t="e">
        <f>+EU121*VLOOKUP($EU$12,#REF!,2,0)</f>
        <v>#REF!</v>
      </c>
      <c r="EV125" s="323" t="e">
        <f>+EV121*VLOOKUP($EU$12,#REF!,2,0)</f>
        <v>#REF!</v>
      </c>
      <c r="EW125" s="323" t="e">
        <f>+EW121*VLOOKUP($EU$12,#REF!,2,0)</f>
        <v>#REF!</v>
      </c>
      <c r="EX125" s="323" t="e">
        <f>+EX121*VLOOKUP($EU$12,#REF!,2,0)</f>
        <v>#REF!</v>
      </c>
      <c r="EY125" s="323" t="e">
        <f>+EY121*VLOOKUP($EU$12,#REF!,2,0)</f>
        <v>#REF!</v>
      </c>
      <c r="EZ125" s="323" t="e">
        <f>+EZ121*VLOOKUP($EU$12,#REF!,2,0)</f>
        <v>#REF!</v>
      </c>
      <c r="FA125" s="323" t="e">
        <f>+FA121*VLOOKUP($EU$12,#REF!,2,0)</f>
        <v>#REF!</v>
      </c>
      <c r="FB125" s="323" t="e">
        <f>+FB121*VLOOKUP($EU$12,#REF!,2,0)</f>
        <v>#REF!</v>
      </c>
      <c r="FC125" s="323" t="e">
        <f>+FC121*VLOOKUP($EU$12,#REF!,2,0)</f>
        <v>#REF!</v>
      </c>
      <c r="FD125" s="323" t="e">
        <f>+FD121*VLOOKUP($EU$12,#REF!,2,0)</f>
        <v>#REF!</v>
      </c>
      <c r="FE125" s="323" t="e">
        <f>+FE121*VLOOKUP($FE$12,#REF!,2,0)</f>
        <v>#REF!</v>
      </c>
      <c r="FF125" s="323" t="e">
        <f>+FF121*VLOOKUP($FE$12,#REF!,2,0)</f>
        <v>#REF!</v>
      </c>
      <c r="FG125" s="323" t="e">
        <f>+FG121*VLOOKUP($FE$12,#REF!,2,0)</f>
        <v>#REF!</v>
      </c>
      <c r="FH125" s="323" t="e">
        <f>+FH121*VLOOKUP($FE$12,#REF!,2,0)</f>
        <v>#REF!</v>
      </c>
      <c r="FI125" s="323" t="e">
        <f>+FI121*VLOOKUP($FE$12,#REF!,2,0)</f>
        <v>#REF!</v>
      </c>
      <c r="FJ125" s="323" t="e">
        <f>+FJ121*VLOOKUP($FE$12,#REF!,2,0)</f>
        <v>#REF!</v>
      </c>
      <c r="FK125" s="323" t="e">
        <f>+FK121*VLOOKUP($FE$12,#REF!,2,0)</f>
        <v>#REF!</v>
      </c>
      <c r="FL125" s="323" t="e">
        <f>+FL121*VLOOKUP($FE$12,#REF!,2,0)</f>
        <v>#REF!</v>
      </c>
      <c r="FM125" s="323" t="e">
        <f>+FM121*VLOOKUP($FE$12,#REF!,2,0)</f>
        <v>#REF!</v>
      </c>
      <c r="FN125" s="323" t="e">
        <f>+FN121*VLOOKUP($FE$12,#REF!,2,0)</f>
        <v>#REF!</v>
      </c>
      <c r="FO125" s="323" t="e">
        <f>+FO121*VLOOKUP($FO$12,#REF!,2,0)</f>
        <v>#REF!</v>
      </c>
      <c r="FP125" s="323" t="e">
        <f>+FP121*VLOOKUP($FO$12,#REF!,2,0)</f>
        <v>#REF!</v>
      </c>
      <c r="FQ125" s="323" t="e">
        <f>+FQ121*VLOOKUP($FO$12,#REF!,2,0)</f>
        <v>#REF!</v>
      </c>
      <c r="FR125" s="323" t="e">
        <f>+FR121*VLOOKUP($FO$12,#REF!,2,0)</f>
        <v>#REF!</v>
      </c>
      <c r="FS125" s="323" t="e">
        <f>+FS121*VLOOKUP($FO$12,#REF!,2,0)</f>
        <v>#REF!</v>
      </c>
      <c r="FT125" s="323" t="e">
        <f>+FT121*VLOOKUP($FO$12,#REF!,2,0)</f>
        <v>#REF!</v>
      </c>
      <c r="FU125" s="323" t="e">
        <f>+FU121*VLOOKUP($FO$12,#REF!,2,0)</f>
        <v>#REF!</v>
      </c>
      <c r="FV125" s="323" t="e">
        <f>+FV121*VLOOKUP($FO$12,#REF!,2,0)</f>
        <v>#REF!</v>
      </c>
      <c r="FW125" s="323" t="e">
        <f>+FW121*VLOOKUP($FO$12,#REF!,2,0)</f>
        <v>#REF!</v>
      </c>
      <c r="FX125" s="323" t="e">
        <f>+FX121*VLOOKUP($FO$12,#REF!,2,0)</f>
        <v>#REF!</v>
      </c>
      <c r="FY125" s="323" t="e">
        <f>+FY121*VLOOKUP($FY$12,#REF!,2,0)</f>
        <v>#REF!</v>
      </c>
      <c r="FZ125" s="323" t="e">
        <f>+FZ121*VLOOKUP($FY$12,#REF!,2,0)</f>
        <v>#REF!</v>
      </c>
      <c r="GA125" s="323" t="e">
        <f>+GA121*VLOOKUP($FY$12,#REF!,2,0)</f>
        <v>#REF!</v>
      </c>
      <c r="GB125" s="323" t="e">
        <f>+GB121*VLOOKUP($FY$12,#REF!,2,0)</f>
        <v>#REF!</v>
      </c>
      <c r="GC125" s="323" t="e">
        <f>+GC121*VLOOKUP($FY$12,#REF!,2,0)</f>
        <v>#REF!</v>
      </c>
      <c r="GD125" s="323" t="e">
        <f>+GD121*VLOOKUP($FY$12,#REF!,2,0)</f>
        <v>#REF!</v>
      </c>
      <c r="GE125" s="323" t="e">
        <f>+GE121*VLOOKUP($FY$12,#REF!,2,0)</f>
        <v>#REF!</v>
      </c>
      <c r="GF125" s="323" t="e">
        <f>+GF121*VLOOKUP($FY$12,#REF!,2,0)</f>
        <v>#REF!</v>
      </c>
      <c r="GG125" s="323" t="e">
        <f>+GG121*VLOOKUP($FY$12,#REF!,2,0)</f>
        <v>#REF!</v>
      </c>
      <c r="GH125" s="323" t="e">
        <f>+GH121*VLOOKUP($FY$12,#REF!,2,0)</f>
        <v>#REF!</v>
      </c>
      <c r="GI125" s="323" t="e">
        <f>+GI121*VLOOKUP($GI$12,#REF!,2,0)</f>
        <v>#REF!</v>
      </c>
      <c r="GJ125" s="323" t="e">
        <f>+GJ121*VLOOKUP($GI$12,#REF!,2,0)</f>
        <v>#REF!</v>
      </c>
      <c r="GK125" s="323" t="e">
        <f>+GK121*VLOOKUP($GI$12,#REF!,2,0)</f>
        <v>#REF!</v>
      </c>
      <c r="GL125" s="323" t="e">
        <f>+GL121*VLOOKUP($GI$12,#REF!,2,0)</f>
        <v>#REF!</v>
      </c>
      <c r="GM125" s="323" t="e">
        <f>+GM121*VLOOKUP($GI$12,#REF!,2,0)</f>
        <v>#REF!</v>
      </c>
      <c r="GN125" s="323" t="e">
        <f>+GN121*VLOOKUP($GI$12,#REF!,2,0)</f>
        <v>#REF!</v>
      </c>
      <c r="GO125" s="323" t="e">
        <f>+GO121*VLOOKUP($GI$12,#REF!,2,0)</f>
        <v>#REF!</v>
      </c>
      <c r="GP125" s="323" t="e">
        <f>+GP121*VLOOKUP($GI$12,#REF!,2,0)</f>
        <v>#REF!</v>
      </c>
      <c r="GQ125" s="323" t="e">
        <f>+GQ121*VLOOKUP($GI$12,#REF!,2,0)</f>
        <v>#REF!</v>
      </c>
      <c r="GR125" s="323" t="e">
        <f>+GR121*VLOOKUP($GI$12,#REF!,2,0)</f>
        <v>#REF!</v>
      </c>
      <c r="GS125" s="323" t="e">
        <f>+GS121*VLOOKUP($GS$12,#REF!,2,0)</f>
        <v>#REF!</v>
      </c>
      <c r="GT125" s="323" t="e">
        <f>+GT121*VLOOKUP($GS$12,#REF!,2,0)</f>
        <v>#REF!</v>
      </c>
      <c r="GU125" s="323" t="e">
        <f>+GU121*VLOOKUP($GS$12,#REF!,2,0)</f>
        <v>#REF!</v>
      </c>
      <c r="GV125" s="323" t="e">
        <f>+GV121*VLOOKUP($GS$12,#REF!,2,0)</f>
        <v>#REF!</v>
      </c>
      <c r="GW125" s="323" t="e">
        <f>+GW121*VLOOKUP($GS$12,#REF!,2,0)</f>
        <v>#REF!</v>
      </c>
      <c r="GX125" s="323" t="e">
        <f>+GX121*VLOOKUP($GS$12,#REF!,2,0)</f>
        <v>#REF!</v>
      </c>
      <c r="GY125" s="323" t="e">
        <f>+GY121*VLOOKUP($GS$12,#REF!,2,0)</f>
        <v>#REF!</v>
      </c>
      <c r="GZ125" s="323" t="e">
        <f>+GZ121*VLOOKUP($GS$12,#REF!,2,0)</f>
        <v>#REF!</v>
      </c>
      <c r="HA125" s="323" t="e">
        <f>+HA121*VLOOKUP($GS$12,#REF!,2,0)</f>
        <v>#REF!</v>
      </c>
      <c r="HB125" s="323" t="e">
        <f>+HB121*VLOOKUP($GS$12,#REF!,2,0)</f>
        <v>#REF!</v>
      </c>
      <c r="HC125" s="317"/>
      <c r="HD125" s="317"/>
      <c r="HE125" s="317"/>
      <c r="HF125" s="317"/>
      <c r="HG125" s="317"/>
      <c r="HH125" s="317"/>
      <c r="HI125" s="317"/>
      <c r="HJ125" s="317"/>
      <c r="HK125" s="317"/>
      <c r="HL125" s="317"/>
      <c r="HM125" s="318"/>
      <c r="HN125" s="318"/>
      <c r="HO125" s="318"/>
      <c r="HP125" s="323" t="e">
        <f t="shared" si="116"/>
        <v>#REF!</v>
      </c>
      <c r="HQ125" s="326"/>
      <c r="HR125" s="318"/>
      <c r="HS125" s="320"/>
      <c r="HT125" s="318"/>
      <c r="HV125" s="321"/>
      <c r="HW125" s="321"/>
      <c r="HX125" s="321"/>
      <c r="HY125" s="321"/>
      <c r="HZ125" s="321"/>
      <c r="IA125" s="321"/>
      <c r="IB125" s="321"/>
      <c r="IC125" s="321"/>
      <c r="ID125" s="321"/>
      <c r="IE125" s="321"/>
    </row>
    <row r="126" spans="2:240" s="319" customFormat="1" ht="20.100000000000001" hidden="1" customHeight="1">
      <c r="B126" s="839" t="s">
        <v>904</v>
      </c>
      <c r="C126" s="840"/>
      <c r="D126" s="840"/>
      <c r="E126" s="840"/>
      <c r="F126" s="840"/>
      <c r="G126" s="840"/>
      <c r="H126" s="840"/>
      <c r="I126" s="841"/>
      <c r="J126" s="322" t="s">
        <v>10</v>
      </c>
      <c r="K126" s="323" t="e">
        <f>+K122*VLOOKUP($K$12,#REF!,2,0)</f>
        <v>#REF!</v>
      </c>
      <c r="L126" s="323" t="e">
        <f>+L122*VLOOKUP($K$12,#REF!,2,0)</f>
        <v>#REF!</v>
      </c>
      <c r="M126" s="323" t="e">
        <f>+M122*VLOOKUP($K$12,#REF!,2,0)</f>
        <v>#REF!</v>
      </c>
      <c r="N126" s="323" t="e">
        <f>+N122*VLOOKUP($K$12,#REF!,2,0)</f>
        <v>#REF!</v>
      </c>
      <c r="O126" s="323" t="e">
        <f>+O122*VLOOKUP($K$12,#REF!,2,0)</f>
        <v>#REF!</v>
      </c>
      <c r="P126" s="323" t="e">
        <f>+P122*VLOOKUP($K$12,#REF!,2,0)</f>
        <v>#REF!</v>
      </c>
      <c r="Q126" s="323" t="e">
        <f>+Q122*VLOOKUP($K$12,#REF!,2,0)</f>
        <v>#REF!</v>
      </c>
      <c r="R126" s="323" t="e">
        <f>+R122*VLOOKUP($K$12,#REF!,2,0)</f>
        <v>#REF!</v>
      </c>
      <c r="S126" s="323" t="e">
        <f>+S122*VLOOKUP($K$12,#REF!,2,0)</f>
        <v>#REF!</v>
      </c>
      <c r="T126" s="323" t="e">
        <f>+T122*VLOOKUP($K$12,#REF!,2,0)</f>
        <v>#REF!</v>
      </c>
      <c r="U126" s="323" t="e">
        <f>+U122*VLOOKUP($U$12,#REF!,2,0)</f>
        <v>#REF!</v>
      </c>
      <c r="V126" s="323" t="e">
        <f>+V122*VLOOKUP($U$12,#REF!,2,0)</f>
        <v>#REF!</v>
      </c>
      <c r="W126" s="323" t="e">
        <f>+W122*VLOOKUP($U$12,#REF!,2,0)</f>
        <v>#REF!</v>
      </c>
      <c r="X126" s="323" t="e">
        <f>+X122*VLOOKUP($U$12,#REF!,2,0)</f>
        <v>#REF!</v>
      </c>
      <c r="Y126" s="323" t="e">
        <f>+Y122*VLOOKUP($U$12,#REF!,2,0)</f>
        <v>#REF!</v>
      </c>
      <c r="Z126" s="323" t="e">
        <f>+Z122*VLOOKUP($U$12,#REF!,2,0)</f>
        <v>#REF!</v>
      </c>
      <c r="AA126" s="323" t="e">
        <f>+AA122*VLOOKUP($U$12,#REF!,2,0)</f>
        <v>#REF!</v>
      </c>
      <c r="AB126" s="323" t="e">
        <f>+AB122*VLOOKUP($U$12,#REF!,2,0)</f>
        <v>#REF!</v>
      </c>
      <c r="AC126" s="323" t="e">
        <f>+AC122*VLOOKUP($U$12,#REF!,2,0)</f>
        <v>#REF!</v>
      </c>
      <c r="AD126" s="323" t="e">
        <f>+AD122*VLOOKUP($U$12,#REF!,2,0)</f>
        <v>#REF!</v>
      </c>
      <c r="AE126" s="323" t="e">
        <f>+AE122*VLOOKUP($AE$12,#REF!,2,0)</f>
        <v>#REF!</v>
      </c>
      <c r="AF126" s="323" t="e">
        <f>+AF122*VLOOKUP($AE$12,#REF!,2,0)</f>
        <v>#REF!</v>
      </c>
      <c r="AG126" s="323" t="e">
        <f>+AG122*VLOOKUP($AE$12,#REF!,2,0)</f>
        <v>#REF!</v>
      </c>
      <c r="AH126" s="323" t="e">
        <f>+AH122*VLOOKUP($AE$12,#REF!,2,0)</f>
        <v>#REF!</v>
      </c>
      <c r="AI126" s="323" t="e">
        <f>+AI122*VLOOKUP($AE$12,#REF!,2,0)</f>
        <v>#REF!</v>
      </c>
      <c r="AJ126" s="323" t="e">
        <f>+AJ122*VLOOKUP($AE$12,#REF!,2,0)</f>
        <v>#REF!</v>
      </c>
      <c r="AK126" s="323" t="e">
        <f>+AK122*VLOOKUP($AE$12,#REF!,2,0)</f>
        <v>#REF!</v>
      </c>
      <c r="AL126" s="323" t="e">
        <f>+AL122*VLOOKUP($AE$12,#REF!,2,0)</f>
        <v>#REF!</v>
      </c>
      <c r="AM126" s="323" t="e">
        <f>+AM122*VLOOKUP($AE$12,#REF!,2,0)</f>
        <v>#REF!</v>
      </c>
      <c r="AN126" s="323" t="e">
        <f>+AN122*VLOOKUP($AE$12,#REF!,2,0)</f>
        <v>#REF!</v>
      </c>
      <c r="AO126" s="323" t="e">
        <f>+AO122*VLOOKUP($AO$12,#REF!,2,0)</f>
        <v>#REF!</v>
      </c>
      <c r="AP126" s="323" t="e">
        <f>+AP122*VLOOKUP($AO$12,#REF!,2,0)</f>
        <v>#REF!</v>
      </c>
      <c r="AQ126" s="323" t="e">
        <f>+AQ122*VLOOKUP($AO$12,#REF!,2,0)</f>
        <v>#REF!</v>
      </c>
      <c r="AR126" s="323" t="e">
        <f>+AR122*VLOOKUP($AO$12,#REF!,2,0)</f>
        <v>#REF!</v>
      </c>
      <c r="AS126" s="323" t="e">
        <f>+AS122*VLOOKUP($AO$12,#REF!,2,0)</f>
        <v>#REF!</v>
      </c>
      <c r="AT126" s="323" t="e">
        <f>+AT122*VLOOKUP($AO$12,#REF!,2,0)</f>
        <v>#REF!</v>
      </c>
      <c r="AU126" s="323" t="e">
        <f>+AU122*VLOOKUP($AO$12,#REF!,2,0)</f>
        <v>#REF!</v>
      </c>
      <c r="AV126" s="323" t="e">
        <f>+AV122*VLOOKUP($AO$12,#REF!,2,0)</f>
        <v>#REF!</v>
      </c>
      <c r="AW126" s="323" t="e">
        <f>+AW122*VLOOKUP($AO$12,#REF!,2,0)</f>
        <v>#REF!</v>
      </c>
      <c r="AX126" s="323" t="e">
        <f>+AX122*VLOOKUP($AO$12,#REF!,2,0)</f>
        <v>#REF!</v>
      </c>
      <c r="AY126" s="323" t="e">
        <f>+AY122*VLOOKUP($AY$12,#REF!,2,0)</f>
        <v>#REF!</v>
      </c>
      <c r="AZ126" s="323" t="e">
        <f>+AZ122*VLOOKUP($AY$12,#REF!,2,0)</f>
        <v>#REF!</v>
      </c>
      <c r="BA126" s="323" t="e">
        <f>+BA122*VLOOKUP($AY$12,#REF!,2,0)</f>
        <v>#REF!</v>
      </c>
      <c r="BB126" s="323" t="e">
        <f>+BB122*VLOOKUP($AY$12,#REF!,2,0)</f>
        <v>#REF!</v>
      </c>
      <c r="BC126" s="323" t="e">
        <f>+BC122*VLOOKUP($AY$12,#REF!,2,0)</f>
        <v>#REF!</v>
      </c>
      <c r="BD126" s="323" t="e">
        <f>+BD122*VLOOKUP($AY$12,#REF!,2,0)</f>
        <v>#REF!</v>
      </c>
      <c r="BE126" s="323" t="e">
        <f>+BE122*VLOOKUP($AY$12,#REF!,2,0)</f>
        <v>#REF!</v>
      </c>
      <c r="BF126" s="323" t="e">
        <f>+BF122*VLOOKUP($AY$12,#REF!,2,0)</f>
        <v>#REF!</v>
      </c>
      <c r="BG126" s="323" t="e">
        <f>+BG122*VLOOKUP($AY$12,#REF!,2,0)</f>
        <v>#REF!</v>
      </c>
      <c r="BH126" s="323" t="e">
        <f>+BH122*VLOOKUP($AY$12,#REF!,2,0)</f>
        <v>#REF!</v>
      </c>
      <c r="BI126" s="323" t="e">
        <f>+BI122*VLOOKUP($BI$12,#REF!,2,0)</f>
        <v>#REF!</v>
      </c>
      <c r="BJ126" s="323" t="e">
        <f>+BJ122*VLOOKUP($BI$12,#REF!,2,0)</f>
        <v>#REF!</v>
      </c>
      <c r="BK126" s="323" t="e">
        <f>+BK122*VLOOKUP($BI$12,#REF!,2,0)</f>
        <v>#REF!</v>
      </c>
      <c r="BL126" s="323" t="e">
        <f>+BL122*VLOOKUP($BI$12,#REF!,2,0)</f>
        <v>#REF!</v>
      </c>
      <c r="BM126" s="323" t="e">
        <f>+BM122*VLOOKUP($BI$12,#REF!,2,0)</f>
        <v>#REF!</v>
      </c>
      <c r="BN126" s="323" t="e">
        <f>+BN122*VLOOKUP($BI$12,#REF!,2,0)</f>
        <v>#REF!</v>
      </c>
      <c r="BO126" s="323" t="e">
        <f>+BO122*VLOOKUP($BI$12,#REF!,2,0)</f>
        <v>#REF!</v>
      </c>
      <c r="BP126" s="323" t="e">
        <f>+BP122*VLOOKUP($BI$12,#REF!,2,0)</f>
        <v>#REF!</v>
      </c>
      <c r="BQ126" s="323" t="e">
        <f>+BQ122*VLOOKUP($BI$12,#REF!,2,0)</f>
        <v>#REF!</v>
      </c>
      <c r="BR126" s="323" t="e">
        <f>+BR122*VLOOKUP($BI$12,#REF!,2,0)</f>
        <v>#REF!</v>
      </c>
      <c r="BS126" s="323" t="e">
        <f>+BS122*VLOOKUP($BS$12,#REF!,2,0)</f>
        <v>#REF!</v>
      </c>
      <c r="BT126" s="323" t="e">
        <f>+BT122*VLOOKUP($BS$12,#REF!,2,0)</f>
        <v>#REF!</v>
      </c>
      <c r="BU126" s="323" t="e">
        <f>+BU122*VLOOKUP($BS$12,#REF!,2,0)</f>
        <v>#REF!</v>
      </c>
      <c r="BV126" s="323" t="e">
        <f>+BV122*VLOOKUP($BS$12,#REF!,2,0)</f>
        <v>#REF!</v>
      </c>
      <c r="BW126" s="323" t="e">
        <f>+BW122*VLOOKUP($BS$12,#REF!,2,0)</f>
        <v>#REF!</v>
      </c>
      <c r="BX126" s="323" t="e">
        <f>+BX122*VLOOKUP($BS$12,#REF!,2,0)</f>
        <v>#REF!</v>
      </c>
      <c r="BY126" s="323" t="e">
        <f>+BY122*VLOOKUP($BS$12,#REF!,2,0)</f>
        <v>#REF!</v>
      </c>
      <c r="BZ126" s="323" t="e">
        <f>+BZ122*VLOOKUP($BS$12,#REF!,2,0)</f>
        <v>#REF!</v>
      </c>
      <c r="CA126" s="323" t="e">
        <f>+CA122*VLOOKUP($BS$12,#REF!,2,0)</f>
        <v>#REF!</v>
      </c>
      <c r="CB126" s="323" t="e">
        <f>+CB122*VLOOKUP($BS$12,#REF!,2,0)</f>
        <v>#REF!</v>
      </c>
      <c r="CC126" s="323" t="e">
        <f>+CC122*VLOOKUP($CC$12,#REF!,2,0)</f>
        <v>#REF!</v>
      </c>
      <c r="CD126" s="323" t="e">
        <f>+CD122*VLOOKUP($CC$12,#REF!,2,0)</f>
        <v>#REF!</v>
      </c>
      <c r="CE126" s="323" t="e">
        <f>+CE122*VLOOKUP($CC$12,#REF!,2,0)</f>
        <v>#REF!</v>
      </c>
      <c r="CF126" s="323" t="e">
        <f>+CF122*VLOOKUP($CC$12,#REF!,2,0)</f>
        <v>#REF!</v>
      </c>
      <c r="CG126" s="323" t="e">
        <f>+CG122*VLOOKUP($CC$12,#REF!,2,0)</f>
        <v>#REF!</v>
      </c>
      <c r="CH126" s="323" t="e">
        <f>+CH122*VLOOKUP($CC$12,#REF!,2,0)</f>
        <v>#REF!</v>
      </c>
      <c r="CI126" s="323" t="e">
        <f>+CI122*VLOOKUP($CC$12,#REF!,2,0)</f>
        <v>#REF!</v>
      </c>
      <c r="CJ126" s="323" t="e">
        <f>+CJ122*VLOOKUP($CC$12,#REF!,2,0)</f>
        <v>#REF!</v>
      </c>
      <c r="CK126" s="323" t="e">
        <f>+CK122*VLOOKUP($CC$12,#REF!,2,0)</f>
        <v>#REF!</v>
      </c>
      <c r="CL126" s="323" t="e">
        <f>+CL122*VLOOKUP($CC$12,#REF!,2,0)</f>
        <v>#REF!</v>
      </c>
      <c r="CM126" s="323" t="e">
        <f>+CM122*VLOOKUP($CM$12,#REF!,2,0)</f>
        <v>#REF!</v>
      </c>
      <c r="CN126" s="323" t="e">
        <f>+CN122*VLOOKUP($CM$12,#REF!,2,0)</f>
        <v>#REF!</v>
      </c>
      <c r="CO126" s="323" t="e">
        <f>+CO122*VLOOKUP($CM$12,#REF!,2,0)</f>
        <v>#REF!</v>
      </c>
      <c r="CP126" s="323" t="e">
        <f>+CP122*VLOOKUP($CM$12,#REF!,2,0)</f>
        <v>#REF!</v>
      </c>
      <c r="CQ126" s="323" t="e">
        <f>+CQ122*VLOOKUP($CM$12,#REF!,2,0)</f>
        <v>#REF!</v>
      </c>
      <c r="CR126" s="323" t="e">
        <f>+CR122*VLOOKUP($CM$12,#REF!,2,0)</f>
        <v>#REF!</v>
      </c>
      <c r="CS126" s="323" t="e">
        <f>+CS122*VLOOKUP($CM$12,#REF!,2,0)</f>
        <v>#REF!</v>
      </c>
      <c r="CT126" s="323" t="e">
        <f>+CT122*VLOOKUP($CM$12,#REF!,2,0)</f>
        <v>#REF!</v>
      </c>
      <c r="CU126" s="323" t="e">
        <f>+CU122*VLOOKUP($CM$12,#REF!,2,0)</f>
        <v>#REF!</v>
      </c>
      <c r="CV126" s="323" t="e">
        <f>+CV122*VLOOKUP($CM$12,#REF!,2,0)</f>
        <v>#REF!</v>
      </c>
      <c r="CW126" s="323" t="e">
        <f>+CW122*VLOOKUP($CW$12,#REF!,2,0)</f>
        <v>#REF!</v>
      </c>
      <c r="CX126" s="323" t="e">
        <f>+CX122*VLOOKUP($CW$12,#REF!,2,0)</f>
        <v>#REF!</v>
      </c>
      <c r="CY126" s="323" t="e">
        <f>+CY122*VLOOKUP($CW$12,#REF!,2,0)</f>
        <v>#REF!</v>
      </c>
      <c r="CZ126" s="323" t="e">
        <f>+CZ122*VLOOKUP($CW$12,#REF!,2,0)</f>
        <v>#REF!</v>
      </c>
      <c r="DA126" s="323" t="e">
        <f>+DA122*VLOOKUP($CW$12,#REF!,2,0)</f>
        <v>#REF!</v>
      </c>
      <c r="DB126" s="323" t="e">
        <f>+DB122*VLOOKUP($CW$12,#REF!,2,0)</f>
        <v>#REF!</v>
      </c>
      <c r="DC126" s="323" t="e">
        <f>+DC122*VLOOKUP($CW$12,#REF!,2,0)</f>
        <v>#REF!</v>
      </c>
      <c r="DD126" s="323" t="e">
        <f>+DD122*VLOOKUP($CW$12,#REF!,2,0)</f>
        <v>#REF!</v>
      </c>
      <c r="DE126" s="323" t="e">
        <f>+DE122*VLOOKUP($CW$12,#REF!,2,0)</f>
        <v>#REF!</v>
      </c>
      <c r="DF126" s="323" t="e">
        <f>+DF122*VLOOKUP($CW$12,#REF!,2,0)</f>
        <v>#REF!</v>
      </c>
      <c r="DG126" s="323" t="e">
        <f>+DG122*VLOOKUP($DG$12,#REF!,2,0)</f>
        <v>#REF!</v>
      </c>
      <c r="DH126" s="323" t="e">
        <f>+DH122*VLOOKUP($DG$12,#REF!,2,0)</f>
        <v>#REF!</v>
      </c>
      <c r="DI126" s="323" t="e">
        <f>+DI122*VLOOKUP($DG$12,#REF!,2,0)</f>
        <v>#REF!</v>
      </c>
      <c r="DJ126" s="323" t="e">
        <f>+DJ122*VLOOKUP($DG$12,#REF!,2,0)</f>
        <v>#REF!</v>
      </c>
      <c r="DK126" s="323" t="e">
        <f>+DK122*VLOOKUP($DG$12,#REF!,2,0)</f>
        <v>#REF!</v>
      </c>
      <c r="DL126" s="323" t="e">
        <f>+DL122*VLOOKUP($DG$12,#REF!,2,0)</f>
        <v>#REF!</v>
      </c>
      <c r="DM126" s="323" t="e">
        <f>+DM122*VLOOKUP($DG$12,#REF!,2,0)</f>
        <v>#REF!</v>
      </c>
      <c r="DN126" s="323" t="e">
        <f>+DN122*VLOOKUP($DG$12,#REF!,2,0)</f>
        <v>#REF!</v>
      </c>
      <c r="DO126" s="323" t="e">
        <f>+DO122*VLOOKUP($DG$12,#REF!,2,0)</f>
        <v>#REF!</v>
      </c>
      <c r="DP126" s="323" t="e">
        <f>+DP122*VLOOKUP($DG$12,#REF!,2,0)</f>
        <v>#REF!</v>
      </c>
      <c r="DQ126" s="323" t="e">
        <f>+DQ122*VLOOKUP($DQ$12,#REF!,2,0)</f>
        <v>#REF!</v>
      </c>
      <c r="DR126" s="323" t="e">
        <f>+DR122*VLOOKUP($DQ$12,#REF!,2,0)</f>
        <v>#REF!</v>
      </c>
      <c r="DS126" s="323" t="e">
        <f>+DS122*VLOOKUP($DQ$12,#REF!,2,0)</f>
        <v>#REF!</v>
      </c>
      <c r="DT126" s="323" t="e">
        <f>+DT122*VLOOKUP($DQ$12,#REF!,2,0)</f>
        <v>#REF!</v>
      </c>
      <c r="DU126" s="323" t="e">
        <f>+DU122*VLOOKUP($DQ$12,#REF!,2,0)</f>
        <v>#REF!</v>
      </c>
      <c r="DV126" s="323" t="e">
        <f>+DV122*VLOOKUP($DQ$12,#REF!,2,0)</f>
        <v>#REF!</v>
      </c>
      <c r="DW126" s="323" t="e">
        <f>+DW122*VLOOKUP($DQ$12,#REF!,2,0)</f>
        <v>#REF!</v>
      </c>
      <c r="DX126" s="323" t="e">
        <f>+DX122*VLOOKUP($DQ$12,#REF!,2,0)</f>
        <v>#REF!</v>
      </c>
      <c r="DY126" s="323" t="e">
        <f>+DY122*VLOOKUP($DQ$12,#REF!,2,0)</f>
        <v>#REF!</v>
      </c>
      <c r="DZ126" s="323" t="e">
        <f>+DZ122*VLOOKUP($DQ$12,#REF!,2,0)</f>
        <v>#REF!</v>
      </c>
      <c r="EA126" s="323" t="e">
        <f>+EA122*VLOOKUP($EA$12,#REF!,2,0)</f>
        <v>#REF!</v>
      </c>
      <c r="EB126" s="323" t="e">
        <f>+EB122*VLOOKUP($EA$12,#REF!,2,0)</f>
        <v>#REF!</v>
      </c>
      <c r="EC126" s="323" t="e">
        <f>+EC122*VLOOKUP($EA$12,#REF!,2,0)</f>
        <v>#REF!</v>
      </c>
      <c r="ED126" s="323" t="e">
        <f>+ED122*VLOOKUP($EA$12,#REF!,2,0)</f>
        <v>#REF!</v>
      </c>
      <c r="EE126" s="323" t="e">
        <f>+EE122*VLOOKUP($EA$12,#REF!,2,0)</f>
        <v>#REF!</v>
      </c>
      <c r="EF126" s="323" t="e">
        <f>+EF122*VLOOKUP($EA$12,#REF!,2,0)</f>
        <v>#REF!</v>
      </c>
      <c r="EG126" s="323" t="e">
        <f>+EG122*VLOOKUP($EA$12,#REF!,2,0)</f>
        <v>#REF!</v>
      </c>
      <c r="EH126" s="323" t="e">
        <f>+EH122*VLOOKUP($EA$12,#REF!,2,0)</f>
        <v>#REF!</v>
      </c>
      <c r="EI126" s="323" t="e">
        <f>+EI122*VLOOKUP($EA$12,#REF!,2,0)</f>
        <v>#REF!</v>
      </c>
      <c r="EJ126" s="323" t="e">
        <f>+EJ122*VLOOKUP($EA$12,#REF!,2,0)</f>
        <v>#REF!</v>
      </c>
      <c r="EK126" s="323" t="e">
        <f>+EK122*VLOOKUP($EK$12,#REF!,2,0)</f>
        <v>#REF!</v>
      </c>
      <c r="EL126" s="323" t="e">
        <f>+EL122*VLOOKUP($EK$12,#REF!,2,0)</f>
        <v>#REF!</v>
      </c>
      <c r="EM126" s="323" t="e">
        <f>+EM122*VLOOKUP($EK$12,#REF!,2,0)</f>
        <v>#REF!</v>
      </c>
      <c r="EN126" s="323" t="e">
        <f>+EN122*VLOOKUP($EK$12,#REF!,2,0)</f>
        <v>#REF!</v>
      </c>
      <c r="EO126" s="323" t="e">
        <f>+EO122*VLOOKUP($EK$12,#REF!,2,0)</f>
        <v>#REF!</v>
      </c>
      <c r="EP126" s="323" t="e">
        <f>+EP122*VLOOKUP($EK$12,#REF!,2,0)</f>
        <v>#REF!</v>
      </c>
      <c r="EQ126" s="323" t="e">
        <f>+EQ122*VLOOKUP($EK$12,#REF!,2,0)</f>
        <v>#REF!</v>
      </c>
      <c r="ER126" s="323" t="e">
        <f>+ER122*VLOOKUP($EK$12,#REF!,2,0)</f>
        <v>#REF!</v>
      </c>
      <c r="ES126" s="323" t="e">
        <f>+ES122*VLOOKUP($EK$12,#REF!,2,0)</f>
        <v>#REF!</v>
      </c>
      <c r="ET126" s="323" t="e">
        <f>+ET122*VLOOKUP($EK$12,#REF!,2,0)</f>
        <v>#REF!</v>
      </c>
      <c r="EU126" s="323" t="e">
        <f>+EU122*VLOOKUP($EU$12,#REF!,2,0)</f>
        <v>#REF!</v>
      </c>
      <c r="EV126" s="323" t="e">
        <f>+EV122*VLOOKUP($EU$12,#REF!,2,0)</f>
        <v>#REF!</v>
      </c>
      <c r="EW126" s="323" t="e">
        <f>+EW122*VLOOKUP($EU$12,#REF!,2,0)</f>
        <v>#REF!</v>
      </c>
      <c r="EX126" s="323" t="e">
        <f>+EX122*VLOOKUP($EU$12,#REF!,2,0)</f>
        <v>#REF!</v>
      </c>
      <c r="EY126" s="323" t="e">
        <f>+EY122*VLOOKUP($EU$12,#REF!,2,0)</f>
        <v>#REF!</v>
      </c>
      <c r="EZ126" s="323" t="e">
        <f>+EZ122*VLOOKUP($EU$12,#REF!,2,0)</f>
        <v>#REF!</v>
      </c>
      <c r="FA126" s="323" t="e">
        <f>+FA122*VLOOKUP($EU$12,#REF!,2,0)</f>
        <v>#REF!</v>
      </c>
      <c r="FB126" s="323" t="e">
        <f>+FB122*VLOOKUP($EU$12,#REF!,2,0)</f>
        <v>#REF!</v>
      </c>
      <c r="FC126" s="323" t="e">
        <f>+FC122*VLOOKUP($EU$12,#REF!,2,0)</f>
        <v>#REF!</v>
      </c>
      <c r="FD126" s="323" t="e">
        <f>+FD122*VLOOKUP($EU$12,#REF!,2,0)</f>
        <v>#REF!</v>
      </c>
      <c r="FE126" s="323" t="e">
        <f>+FE122*VLOOKUP($FE$12,#REF!,2,0)</f>
        <v>#REF!</v>
      </c>
      <c r="FF126" s="323" t="e">
        <f>+FF122*VLOOKUP($FE$12,#REF!,2,0)</f>
        <v>#REF!</v>
      </c>
      <c r="FG126" s="323" t="e">
        <f>+FG122*VLOOKUP($FE$12,#REF!,2,0)</f>
        <v>#REF!</v>
      </c>
      <c r="FH126" s="323" t="e">
        <f>+FH122*VLOOKUP($FE$12,#REF!,2,0)</f>
        <v>#REF!</v>
      </c>
      <c r="FI126" s="323" t="e">
        <f>+FI122*VLOOKUP($FE$12,#REF!,2,0)</f>
        <v>#REF!</v>
      </c>
      <c r="FJ126" s="323" t="e">
        <f>+FJ122*VLOOKUP($FE$12,#REF!,2,0)</f>
        <v>#REF!</v>
      </c>
      <c r="FK126" s="323" t="e">
        <f>+FK122*VLOOKUP($FE$12,#REF!,2,0)</f>
        <v>#REF!</v>
      </c>
      <c r="FL126" s="323" t="e">
        <f>+FL122*VLOOKUP($FE$12,#REF!,2,0)</f>
        <v>#REF!</v>
      </c>
      <c r="FM126" s="323" t="e">
        <f>+FM122*VLOOKUP($FE$12,#REF!,2,0)</f>
        <v>#REF!</v>
      </c>
      <c r="FN126" s="323" t="e">
        <f>+FN122*VLOOKUP($FE$12,#REF!,2,0)</f>
        <v>#REF!</v>
      </c>
      <c r="FO126" s="323" t="e">
        <f>+FO122*VLOOKUP($FO$12,#REF!,2,0)</f>
        <v>#REF!</v>
      </c>
      <c r="FP126" s="323" t="e">
        <f>+FP122*VLOOKUP($FO$12,#REF!,2,0)</f>
        <v>#REF!</v>
      </c>
      <c r="FQ126" s="323" t="e">
        <f>+FQ122*VLOOKUP($FO$12,#REF!,2,0)</f>
        <v>#REF!</v>
      </c>
      <c r="FR126" s="323" t="e">
        <f>+FR122*VLOOKUP($FO$12,#REF!,2,0)</f>
        <v>#REF!</v>
      </c>
      <c r="FS126" s="323" t="e">
        <f>+FS122*VLOOKUP($FO$12,#REF!,2,0)</f>
        <v>#REF!</v>
      </c>
      <c r="FT126" s="323" t="e">
        <f>+FT122*VLOOKUP($FO$12,#REF!,2,0)</f>
        <v>#REF!</v>
      </c>
      <c r="FU126" s="323" t="e">
        <f>+FU122*VLOOKUP($FO$12,#REF!,2,0)</f>
        <v>#REF!</v>
      </c>
      <c r="FV126" s="323" t="e">
        <f>+FV122*VLOOKUP($FO$12,#REF!,2,0)</f>
        <v>#REF!</v>
      </c>
      <c r="FW126" s="323" t="e">
        <f>+FW122*VLOOKUP($FO$12,#REF!,2,0)</f>
        <v>#REF!</v>
      </c>
      <c r="FX126" s="323" t="e">
        <f>+FX122*VLOOKUP($FO$12,#REF!,2,0)</f>
        <v>#REF!</v>
      </c>
      <c r="FY126" s="323" t="e">
        <f>+FY122*VLOOKUP($FY$12,#REF!,2,0)</f>
        <v>#REF!</v>
      </c>
      <c r="FZ126" s="323" t="e">
        <f>+FZ122*VLOOKUP($FY$12,#REF!,2,0)</f>
        <v>#REF!</v>
      </c>
      <c r="GA126" s="323" t="e">
        <f>+GA122*VLOOKUP($FY$12,#REF!,2,0)</f>
        <v>#REF!</v>
      </c>
      <c r="GB126" s="323" t="e">
        <f>+GB122*VLOOKUP($FY$12,#REF!,2,0)</f>
        <v>#REF!</v>
      </c>
      <c r="GC126" s="323" t="e">
        <f>+GC122*VLOOKUP($FY$12,#REF!,2,0)</f>
        <v>#REF!</v>
      </c>
      <c r="GD126" s="323" t="e">
        <f>+GD122*VLOOKUP($FY$12,#REF!,2,0)</f>
        <v>#REF!</v>
      </c>
      <c r="GE126" s="323" t="e">
        <f>+GE122*VLOOKUP($FY$12,#REF!,2,0)</f>
        <v>#REF!</v>
      </c>
      <c r="GF126" s="323" t="e">
        <f>+GF122*VLOOKUP($FY$12,#REF!,2,0)</f>
        <v>#REF!</v>
      </c>
      <c r="GG126" s="323" t="e">
        <f>+GG122*VLOOKUP($FY$12,#REF!,2,0)</f>
        <v>#REF!</v>
      </c>
      <c r="GH126" s="323" t="e">
        <f>+GH122*VLOOKUP($FY$12,#REF!,2,0)</f>
        <v>#REF!</v>
      </c>
      <c r="GI126" s="323" t="e">
        <f>+GI122*VLOOKUP($GI$12,#REF!,2,0)</f>
        <v>#REF!</v>
      </c>
      <c r="GJ126" s="323" t="e">
        <f>+GJ122*VLOOKUP($GI$12,#REF!,2,0)</f>
        <v>#REF!</v>
      </c>
      <c r="GK126" s="323" t="e">
        <f>+GK122*VLOOKUP($GI$12,#REF!,2,0)</f>
        <v>#REF!</v>
      </c>
      <c r="GL126" s="323" t="e">
        <f>+GL122*VLOOKUP($GI$12,#REF!,2,0)</f>
        <v>#REF!</v>
      </c>
      <c r="GM126" s="323" t="e">
        <f>+GM122*VLOOKUP($GI$12,#REF!,2,0)</f>
        <v>#REF!</v>
      </c>
      <c r="GN126" s="323" t="e">
        <f>+GN122*VLOOKUP($GI$12,#REF!,2,0)</f>
        <v>#REF!</v>
      </c>
      <c r="GO126" s="323" t="e">
        <f>+GO122*VLOOKUP($GI$12,#REF!,2,0)</f>
        <v>#REF!</v>
      </c>
      <c r="GP126" s="323" t="e">
        <f>+GP122*VLOOKUP($GI$12,#REF!,2,0)</f>
        <v>#REF!</v>
      </c>
      <c r="GQ126" s="323" t="e">
        <f>+GQ122*VLOOKUP($GI$12,#REF!,2,0)</f>
        <v>#REF!</v>
      </c>
      <c r="GR126" s="323" t="e">
        <f>+GR122*VLOOKUP($GI$12,#REF!,2,0)</f>
        <v>#REF!</v>
      </c>
      <c r="GS126" s="323" t="e">
        <f>+GS122*VLOOKUP($GS$12,#REF!,2,0)</f>
        <v>#REF!</v>
      </c>
      <c r="GT126" s="323" t="e">
        <f>+GT122*VLOOKUP($GS$12,#REF!,2,0)</f>
        <v>#REF!</v>
      </c>
      <c r="GU126" s="323" t="e">
        <f>+GU122*VLOOKUP($GS$12,#REF!,2,0)</f>
        <v>#REF!</v>
      </c>
      <c r="GV126" s="323" t="e">
        <f>+GV122*VLOOKUP($GS$12,#REF!,2,0)</f>
        <v>#REF!</v>
      </c>
      <c r="GW126" s="323" t="e">
        <f>+GW122*VLOOKUP($GS$12,#REF!,2,0)</f>
        <v>#REF!</v>
      </c>
      <c r="GX126" s="323" t="e">
        <f>+GX122*VLOOKUP($GS$12,#REF!,2,0)</f>
        <v>#REF!</v>
      </c>
      <c r="GY126" s="323" t="e">
        <f>+GY122*VLOOKUP($GS$12,#REF!,2,0)</f>
        <v>#REF!</v>
      </c>
      <c r="GZ126" s="323" t="e">
        <f>+GZ122*VLOOKUP($GS$12,#REF!,2,0)</f>
        <v>#REF!</v>
      </c>
      <c r="HA126" s="323" t="e">
        <f>+HA122*VLOOKUP($GS$12,#REF!,2,0)</f>
        <v>#REF!</v>
      </c>
      <c r="HB126" s="323" t="e">
        <f>+HB122*VLOOKUP($GS$12,#REF!,2,0)</f>
        <v>#REF!</v>
      </c>
      <c r="HC126" s="317"/>
      <c r="HD126" s="317"/>
      <c r="HE126" s="317"/>
      <c r="HF126" s="317"/>
      <c r="HG126" s="317"/>
      <c r="HH126" s="317"/>
      <c r="HI126" s="317"/>
      <c r="HJ126" s="317"/>
      <c r="HK126" s="317"/>
      <c r="HL126" s="317"/>
      <c r="HM126" s="318"/>
      <c r="HN126" s="318"/>
      <c r="HO126" s="318"/>
      <c r="HP126" s="323" t="e">
        <f t="shared" si="116"/>
        <v>#REF!</v>
      </c>
      <c r="HQ126" s="326"/>
      <c r="HR126" s="318"/>
      <c r="HS126" s="320"/>
      <c r="HT126" s="318"/>
      <c r="HV126" s="321"/>
      <c r="HW126" s="321"/>
      <c r="HX126" s="321"/>
      <c r="HY126" s="321"/>
      <c r="HZ126" s="321"/>
      <c r="IA126" s="321"/>
      <c r="IB126" s="321"/>
      <c r="IC126" s="321"/>
      <c r="ID126" s="321"/>
      <c r="IE126" s="321"/>
    </row>
    <row r="127" spans="2:240" s="319" customFormat="1" ht="20.100000000000001" hidden="1" customHeight="1">
      <c r="B127" s="839" t="s">
        <v>904</v>
      </c>
      <c r="C127" s="840"/>
      <c r="D127" s="840"/>
      <c r="E127" s="840"/>
      <c r="F127" s="840"/>
      <c r="G127" s="840"/>
      <c r="H127" s="840"/>
      <c r="I127" s="841"/>
      <c r="J127" s="322" t="s">
        <v>11</v>
      </c>
      <c r="K127" s="323" t="e">
        <f>+K123*VLOOKUP($K$12,#REF!,2,0)</f>
        <v>#REF!</v>
      </c>
      <c r="L127" s="323" t="e">
        <f>+L123*VLOOKUP($K$12,#REF!,2,0)</f>
        <v>#REF!</v>
      </c>
      <c r="M127" s="323" t="e">
        <f>+M123*VLOOKUP($K$12,#REF!,2,0)</f>
        <v>#REF!</v>
      </c>
      <c r="N127" s="323" t="e">
        <f>+N123*VLOOKUP($K$12,#REF!,2,0)</f>
        <v>#REF!</v>
      </c>
      <c r="O127" s="323" t="e">
        <f>+O123*VLOOKUP($K$12,#REF!,2,0)</f>
        <v>#REF!</v>
      </c>
      <c r="P127" s="323" t="e">
        <f>+P123*VLOOKUP($K$12,#REF!,2,0)</f>
        <v>#REF!</v>
      </c>
      <c r="Q127" s="323" t="e">
        <f>+Q123*VLOOKUP($K$12,#REF!,2,0)</f>
        <v>#REF!</v>
      </c>
      <c r="R127" s="323" t="e">
        <f>+R123*VLOOKUP($K$12,#REF!,2,0)</f>
        <v>#REF!</v>
      </c>
      <c r="S127" s="323" t="e">
        <f>+S123*VLOOKUP($K$12,#REF!,2,0)</f>
        <v>#REF!</v>
      </c>
      <c r="T127" s="323" t="e">
        <f>+T123*VLOOKUP($K$12,#REF!,2,0)</f>
        <v>#REF!</v>
      </c>
      <c r="U127" s="323" t="e">
        <f>+U123*VLOOKUP($U$12,#REF!,2,0)</f>
        <v>#REF!</v>
      </c>
      <c r="V127" s="323" t="e">
        <f>+V123*VLOOKUP($U$12,#REF!,2,0)</f>
        <v>#REF!</v>
      </c>
      <c r="W127" s="323" t="e">
        <f>+W123*VLOOKUP($U$12,#REF!,2,0)</f>
        <v>#REF!</v>
      </c>
      <c r="X127" s="323" t="e">
        <f>+X123*VLOOKUP($U$12,#REF!,2,0)</f>
        <v>#REF!</v>
      </c>
      <c r="Y127" s="323" t="e">
        <f>+Y123*VLOOKUP($U$12,#REF!,2,0)</f>
        <v>#REF!</v>
      </c>
      <c r="Z127" s="323" t="e">
        <f>+Z123*VLOOKUP($U$12,#REF!,2,0)</f>
        <v>#REF!</v>
      </c>
      <c r="AA127" s="323" t="e">
        <f>+AA123*VLOOKUP($U$12,#REF!,2,0)</f>
        <v>#REF!</v>
      </c>
      <c r="AB127" s="323" t="e">
        <f>+AB123*VLOOKUP($U$12,#REF!,2,0)</f>
        <v>#REF!</v>
      </c>
      <c r="AC127" s="323" t="e">
        <f>+AC123*VLOOKUP($U$12,#REF!,2,0)</f>
        <v>#REF!</v>
      </c>
      <c r="AD127" s="323" t="e">
        <f>+AD123*VLOOKUP($U$12,#REF!,2,0)</f>
        <v>#REF!</v>
      </c>
      <c r="AE127" s="323" t="e">
        <f>+AE123*VLOOKUP($AE$12,#REF!,2,0)</f>
        <v>#REF!</v>
      </c>
      <c r="AF127" s="323" t="e">
        <f>+AF123*VLOOKUP($AE$12,#REF!,2,0)</f>
        <v>#REF!</v>
      </c>
      <c r="AG127" s="323" t="e">
        <f>+AG123*VLOOKUP($AE$12,#REF!,2,0)</f>
        <v>#REF!</v>
      </c>
      <c r="AH127" s="323" t="e">
        <f>+AH123*VLOOKUP($AE$12,#REF!,2,0)</f>
        <v>#REF!</v>
      </c>
      <c r="AI127" s="323" t="e">
        <f>+AI123*VLOOKUP($AE$12,#REF!,2,0)</f>
        <v>#REF!</v>
      </c>
      <c r="AJ127" s="323" t="e">
        <f>+AJ123*VLOOKUP($AE$12,#REF!,2,0)</f>
        <v>#REF!</v>
      </c>
      <c r="AK127" s="323" t="e">
        <f>+AK123*VLOOKUP($AE$12,#REF!,2,0)</f>
        <v>#REF!</v>
      </c>
      <c r="AL127" s="323" t="e">
        <f>+AL123*VLOOKUP($AE$12,#REF!,2,0)</f>
        <v>#REF!</v>
      </c>
      <c r="AM127" s="323" t="e">
        <f>+AM123*VLOOKUP($AE$12,#REF!,2,0)</f>
        <v>#REF!</v>
      </c>
      <c r="AN127" s="323" t="e">
        <f>+AN123*VLOOKUP($AE$12,#REF!,2,0)</f>
        <v>#REF!</v>
      </c>
      <c r="AO127" s="323" t="e">
        <f>+AO123*VLOOKUP($AO$12,#REF!,2,0)</f>
        <v>#REF!</v>
      </c>
      <c r="AP127" s="323" t="e">
        <f>+AP123*VLOOKUP($AO$12,#REF!,2,0)</f>
        <v>#REF!</v>
      </c>
      <c r="AQ127" s="323" t="e">
        <f>+AQ123*VLOOKUP($AO$12,#REF!,2,0)</f>
        <v>#REF!</v>
      </c>
      <c r="AR127" s="323" t="e">
        <f>+AR123*VLOOKUP($AO$12,#REF!,2,0)</f>
        <v>#REF!</v>
      </c>
      <c r="AS127" s="323" t="e">
        <f>+AS123*VLOOKUP($AO$12,#REF!,2,0)</f>
        <v>#REF!</v>
      </c>
      <c r="AT127" s="323" t="e">
        <f>+AT123*VLOOKUP($AO$12,#REF!,2,0)</f>
        <v>#REF!</v>
      </c>
      <c r="AU127" s="323" t="e">
        <f>+AU123*VLOOKUP($AO$12,#REF!,2,0)</f>
        <v>#REF!</v>
      </c>
      <c r="AV127" s="323" t="e">
        <f>+AV123*VLOOKUP($AO$12,#REF!,2,0)</f>
        <v>#REF!</v>
      </c>
      <c r="AW127" s="323" t="e">
        <f>+AW123*VLOOKUP($AO$12,#REF!,2,0)</f>
        <v>#REF!</v>
      </c>
      <c r="AX127" s="323" t="e">
        <f>+AX123*VLOOKUP($AO$12,#REF!,2,0)</f>
        <v>#REF!</v>
      </c>
      <c r="AY127" s="323" t="e">
        <f>+AY123*VLOOKUP($AY$12,#REF!,2,0)</f>
        <v>#REF!</v>
      </c>
      <c r="AZ127" s="323" t="e">
        <f>+AZ123*VLOOKUP($AY$12,#REF!,2,0)</f>
        <v>#REF!</v>
      </c>
      <c r="BA127" s="323" t="e">
        <f>+BA123*VLOOKUP($AY$12,#REF!,2,0)</f>
        <v>#REF!</v>
      </c>
      <c r="BB127" s="323" t="e">
        <f>+BB123*VLOOKUP($AY$12,#REF!,2,0)</f>
        <v>#REF!</v>
      </c>
      <c r="BC127" s="323" t="e">
        <f>+BC123*VLOOKUP($AY$12,#REF!,2,0)</f>
        <v>#REF!</v>
      </c>
      <c r="BD127" s="323" t="e">
        <f>+BD123*VLOOKUP($AY$12,#REF!,2,0)</f>
        <v>#REF!</v>
      </c>
      <c r="BE127" s="323" t="e">
        <f>+BE123*VLOOKUP($AY$12,#REF!,2,0)</f>
        <v>#REF!</v>
      </c>
      <c r="BF127" s="323" t="e">
        <f>+BF123*VLOOKUP($AY$12,#REF!,2,0)</f>
        <v>#REF!</v>
      </c>
      <c r="BG127" s="323" t="e">
        <f>+BG123*VLOOKUP($AY$12,#REF!,2,0)</f>
        <v>#REF!</v>
      </c>
      <c r="BH127" s="323" t="e">
        <f>+BH123*VLOOKUP($AY$12,#REF!,2,0)</f>
        <v>#REF!</v>
      </c>
      <c r="BI127" s="323" t="e">
        <f>+BI123*VLOOKUP($BI$12,#REF!,2,0)</f>
        <v>#REF!</v>
      </c>
      <c r="BJ127" s="323" t="e">
        <f>+BJ123*VLOOKUP($BI$12,#REF!,2,0)</f>
        <v>#REF!</v>
      </c>
      <c r="BK127" s="323" t="e">
        <f>+BK123*VLOOKUP($BI$12,#REF!,2,0)</f>
        <v>#REF!</v>
      </c>
      <c r="BL127" s="323" t="e">
        <f>+BL123*VLOOKUP($BI$12,#REF!,2,0)</f>
        <v>#REF!</v>
      </c>
      <c r="BM127" s="323" t="e">
        <f>+BM123*VLOOKUP($BI$12,#REF!,2,0)</f>
        <v>#REF!</v>
      </c>
      <c r="BN127" s="323" t="e">
        <f>+BN123*VLOOKUP($BI$12,#REF!,2,0)</f>
        <v>#REF!</v>
      </c>
      <c r="BO127" s="323" t="e">
        <f>+BO123*VLOOKUP($BI$12,#REF!,2,0)</f>
        <v>#REF!</v>
      </c>
      <c r="BP127" s="323" t="e">
        <f>+BP123*VLOOKUP($BI$12,#REF!,2,0)</f>
        <v>#REF!</v>
      </c>
      <c r="BQ127" s="323" t="e">
        <f>+BQ123*VLOOKUP($BI$12,#REF!,2,0)</f>
        <v>#REF!</v>
      </c>
      <c r="BR127" s="323" t="e">
        <f>+BR123*VLOOKUP($BI$12,#REF!,2,0)</f>
        <v>#REF!</v>
      </c>
      <c r="BS127" s="323" t="e">
        <f>+BS123*VLOOKUP($BS$12,#REF!,2,0)</f>
        <v>#REF!</v>
      </c>
      <c r="BT127" s="323" t="e">
        <f>+BT123*VLOOKUP($BS$12,#REF!,2,0)</f>
        <v>#REF!</v>
      </c>
      <c r="BU127" s="323" t="e">
        <f>+BU123*VLOOKUP($BS$12,#REF!,2,0)</f>
        <v>#REF!</v>
      </c>
      <c r="BV127" s="323" t="e">
        <f>+BV123*VLOOKUP($BS$12,#REF!,2,0)</f>
        <v>#REF!</v>
      </c>
      <c r="BW127" s="323" t="e">
        <f>+BW123*VLOOKUP($BS$12,#REF!,2,0)</f>
        <v>#REF!</v>
      </c>
      <c r="BX127" s="323" t="e">
        <f>+BX123*VLOOKUP($BS$12,#REF!,2,0)</f>
        <v>#REF!</v>
      </c>
      <c r="BY127" s="323" t="e">
        <f>+BY123*VLOOKUP($BS$12,#REF!,2,0)</f>
        <v>#REF!</v>
      </c>
      <c r="BZ127" s="323" t="e">
        <f>+BZ123*VLOOKUP($BS$12,#REF!,2,0)</f>
        <v>#REF!</v>
      </c>
      <c r="CA127" s="323" t="e">
        <f>+CA123*VLOOKUP($BS$12,#REF!,2,0)</f>
        <v>#REF!</v>
      </c>
      <c r="CB127" s="323" t="e">
        <f>+CB123*VLOOKUP($BS$12,#REF!,2,0)</f>
        <v>#REF!</v>
      </c>
      <c r="CC127" s="323" t="e">
        <f>+CC123*VLOOKUP($CC$12,#REF!,2,0)</f>
        <v>#REF!</v>
      </c>
      <c r="CD127" s="323" t="e">
        <f>+CD123*VLOOKUP($CC$12,#REF!,2,0)</f>
        <v>#REF!</v>
      </c>
      <c r="CE127" s="323" t="e">
        <f>+CE123*VLOOKUP($CC$12,#REF!,2,0)</f>
        <v>#REF!</v>
      </c>
      <c r="CF127" s="323" t="e">
        <f>+CF123*VLOOKUP($CC$12,#REF!,2,0)</f>
        <v>#REF!</v>
      </c>
      <c r="CG127" s="323" t="e">
        <f>+CG123*VLOOKUP($CC$12,#REF!,2,0)</f>
        <v>#REF!</v>
      </c>
      <c r="CH127" s="323" t="e">
        <f>+CH123*VLOOKUP($CC$12,#REF!,2,0)</f>
        <v>#REF!</v>
      </c>
      <c r="CI127" s="323" t="e">
        <f>+CI123*VLOOKUP($CC$12,#REF!,2,0)</f>
        <v>#REF!</v>
      </c>
      <c r="CJ127" s="323" t="e">
        <f>+CJ123*VLOOKUP($CC$12,#REF!,2,0)</f>
        <v>#REF!</v>
      </c>
      <c r="CK127" s="323" t="e">
        <f>+CK123*VLOOKUP($CC$12,#REF!,2,0)</f>
        <v>#REF!</v>
      </c>
      <c r="CL127" s="323" t="e">
        <f>+CL123*VLOOKUP($CC$12,#REF!,2,0)</f>
        <v>#REF!</v>
      </c>
      <c r="CM127" s="323" t="e">
        <f>+CM123*VLOOKUP($CM$12,#REF!,2,0)</f>
        <v>#REF!</v>
      </c>
      <c r="CN127" s="323" t="e">
        <f>+CN123*VLOOKUP($CM$12,#REF!,2,0)</f>
        <v>#REF!</v>
      </c>
      <c r="CO127" s="323" t="e">
        <f>+CO123*VLOOKUP($CM$12,#REF!,2,0)</f>
        <v>#REF!</v>
      </c>
      <c r="CP127" s="323" t="e">
        <f>+CP123*VLOOKUP($CM$12,#REF!,2,0)</f>
        <v>#REF!</v>
      </c>
      <c r="CQ127" s="323" t="e">
        <f>+CQ123*VLOOKUP($CM$12,#REF!,2,0)</f>
        <v>#REF!</v>
      </c>
      <c r="CR127" s="323" t="e">
        <f>+CR123*VLOOKUP($CM$12,#REF!,2,0)</f>
        <v>#REF!</v>
      </c>
      <c r="CS127" s="323" t="e">
        <f>+CS123*VLOOKUP($CM$12,#REF!,2,0)</f>
        <v>#REF!</v>
      </c>
      <c r="CT127" s="323" t="e">
        <f>+CT123*VLOOKUP($CM$12,#REF!,2,0)</f>
        <v>#REF!</v>
      </c>
      <c r="CU127" s="323" t="e">
        <f>+CU123*VLOOKUP($CM$12,#REF!,2,0)</f>
        <v>#REF!</v>
      </c>
      <c r="CV127" s="323" t="e">
        <f>+CV123*VLOOKUP($CM$12,#REF!,2,0)</f>
        <v>#REF!</v>
      </c>
      <c r="CW127" s="323" t="e">
        <f>+CW123*VLOOKUP($CW$12,#REF!,2,0)</f>
        <v>#REF!</v>
      </c>
      <c r="CX127" s="323" t="e">
        <f>+CX123*VLOOKUP($CW$12,#REF!,2,0)</f>
        <v>#REF!</v>
      </c>
      <c r="CY127" s="323" t="e">
        <f>+CY123*VLOOKUP($CW$12,#REF!,2,0)</f>
        <v>#REF!</v>
      </c>
      <c r="CZ127" s="323" t="e">
        <f>+CZ123*VLOOKUP($CW$12,#REF!,2,0)</f>
        <v>#REF!</v>
      </c>
      <c r="DA127" s="323" t="e">
        <f>+DA123*VLOOKUP($CW$12,#REF!,2,0)</f>
        <v>#REF!</v>
      </c>
      <c r="DB127" s="323" t="e">
        <f>+DB123*VLOOKUP($CW$12,#REF!,2,0)</f>
        <v>#REF!</v>
      </c>
      <c r="DC127" s="323" t="e">
        <f>+DC123*VLOOKUP($CW$12,#REF!,2,0)</f>
        <v>#REF!</v>
      </c>
      <c r="DD127" s="323" t="e">
        <f>+DD123*VLOOKUP($CW$12,#REF!,2,0)</f>
        <v>#REF!</v>
      </c>
      <c r="DE127" s="323" t="e">
        <f>+DE123*VLOOKUP($CW$12,#REF!,2,0)</f>
        <v>#REF!</v>
      </c>
      <c r="DF127" s="323" t="e">
        <f>+DF123*VLOOKUP($CW$12,#REF!,2,0)</f>
        <v>#REF!</v>
      </c>
      <c r="DG127" s="323" t="e">
        <f>+DG123*VLOOKUP($DG$12,#REF!,2,0)</f>
        <v>#REF!</v>
      </c>
      <c r="DH127" s="323" t="e">
        <f>+DH123*VLOOKUP($DG$12,#REF!,2,0)</f>
        <v>#REF!</v>
      </c>
      <c r="DI127" s="323" t="e">
        <f>+DI123*VLOOKUP($DG$12,#REF!,2,0)</f>
        <v>#REF!</v>
      </c>
      <c r="DJ127" s="323" t="e">
        <f>+DJ123*VLOOKUP($DG$12,#REF!,2,0)</f>
        <v>#REF!</v>
      </c>
      <c r="DK127" s="323" t="e">
        <f>+DK123*VLOOKUP($DG$12,#REF!,2,0)</f>
        <v>#REF!</v>
      </c>
      <c r="DL127" s="323" t="e">
        <f>+DL123*VLOOKUP($DG$12,#REF!,2,0)</f>
        <v>#REF!</v>
      </c>
      <c r="DM127" s="323" t="e">
        <f>+DM123*VLOOKUP($DG$12,#REF!,2,0)</f>
        <v>#REF!</v>
      </c>
      <c r="DN127" s="323" t="e">
        <f>+DN123*VLOOKUP($DG$12,#REF!,2,0)</f>
        <v>#REF!</v>
      </c>
      <c r="DO127" s="323" t="e">
        <f>+DO123*VLOOKUP($DG$12,#REF!,2,0)</f>
        <v>#REF!</v>
      </c>
      <c r="DP127" s="323" t="e">
        <f>+DP123*VLOOKUP($DG$12,#REF!,2,0)</f>
        <v>#REF!</v>
      </c>
      <c r="DQ127" s="323" t="e">
        <f>+DQ123*VLOOKUP($DQ$12,#REF!,2,0)</f>
        <v>#REF!</v>
      </c>
      <c r="DR127" s="323" t="e">
        <f>+DR123*VLOOKUP($DQ$12,#REF!,2,0)</f>
        <v>#REF!</v>
      </c>
      <c r="DS127" s="323" t="e">
        <f>+DS123*VLOOKUP($DQ$12,#REF!,2,0)</f>
        <v>#REF!</v>
      </c>
      <c r="DT127" s="323" t="e">
        <f>+DT123*VLOOKUP($DQ$12,#REF!,2,0)</f>
        <v>#REF!</v>
      </c>
      <c r="DU127" s="323" t="e">
        <f>+DU123*VLOOKUP($DQ$12,#REF!,2,0)</f>
        <v>#REF!</v>
      </c>
      <c r="DV127" s="323" t="e">
        <f>+DV123*VLOOKUP($DQ$12,#REF!,2,0)</f>
        <v>#REF!</v>
      </c>
      <c r="DW127" s="323" t="e">
        <f>+DW123*VLOOKUP($DQ$12,#REF!,2,0)</f>
        <v>#REF!</v>
      </c>
      <c r="DX127" s="323" t="e">
        <f>+DX123*VLOOKUP($DQ$12,#REF!,2,0)</f>
        <v>#REF!</v>
      </c>
      <c r="DY127" s="323" t="e">
        <f>+DY123*VLOOKUP($DQ$12,#REF!,2,0)</f>
        <v>#REF!</v>
      </c>
      <c r="DZ127" s="323" t="e">
        <f>+DZ123*VLOOKUP($DQ$12,#REF!,2,0)</f>
        <v>#REF!</v>
      </c>
      <c r="EA127" s="323" t="e">
        <f>+EA123*VLOOKUP($EA$12,#REF!,2,0)</f>
        <v>#REF!</v>
      </c>
      <c r="EB127" s="323" t="e">
        <f>+EB123*VLOOKUP($EA$12,#REF!,2,0)</f>
        <v>#REF!</v>
      </c>
      <c r="EC127" s="323" t="e">
        <f>+EC123*VLOOKUP($EA$12,#REF!,2,0)</f>
        <v>#REF!</v>
      </c>
      <c r="ED127" s="323" t="e">
        <f>+ED123*VLOOKUP($EA$12,#REF!,2,0)</f>
        <v>#REF!</v>
      </c>
      <c r="EE127" s="323" t="e">
        <f>+EE123*VLOOKUP($EA$12,#REF!,2,0)</f>
        <v>#REF!</v>
      </c>
      <c r="EF127" s="323" t="e">
        <f>+EF123*VLOOKUP($EA$12,#REF!,2,0)</f>
        <v>#REF!</v>
      </c>
      <c r="EG127" s="323" t="e">
        <f>+EG123*VLOOKUP($EA$12,#REF!,2,0)</f>
        <v>#REF!</v>
      </c>
      <c r="EH127" s="323" t="e">
        <f>+EH123*VLOOKUP($EA$12,#REF!,2,0)</f>
        <v>#REF!</v>
      </c>
      <c r="EI127" s="323" t="e">
        <f>+EI123*VLOOKUP($EA$12,#REF!,2,0)</f>
        <v>#REF!</v>
      </c>
      <c r="EJ127" s="323" t="e">
        <f>+EJ123*VLOOKUP($EA$12,#REF!,2,0)</f>
        <v>#REF!</v>
      </c>
      <c r="EK127" s="323" t="e">
        <f>+EK123*VLOOKUP($EK$12,#REF!,2,0)</f>
        <v>#REF!</v>
      </c>
      <c r="EL127" s="323" t="e">
        <f>+EL123*VLOOKUP($EK$12,#REF!,2,0)</f>
        <v>#REF!</v>
      </c>
      <c r="EM127" s="323" t="e">
        <f>+EM123*VLOOKUP($EK$12,#REF!,2,0)</f>
        <v>#REF!</v>
      </c>
      <c r="EN127" s="323" t="e">
        <f>+EN123*VLOOKUP($EK$12,#REF!,2,0)</f>
        <v>#REF!</v>
      </c>
      <c r="EO127" s="323" t="e">
        <f>+EO123*VLOOKUP($EK$12,#REF!,2,0)</f>
        <v>#REF!</v>
      </c>
      <c r="EP127" s="323" t="e">
        <f>+EP123*VLOOKUP($EK$12,#REF!,2,0)</f>
        <v>#REF!</v>
      </c>
      <c r="EQ127" s="323" t="e">
        <f>+EQ123*VLOOKUP($EK$12,#REF!,2,0)</f>
        <v>#REF!</v>
      </c>
      <c r="ER127" s="323" t="e">
        <f>+ER123*VLOOKUP($EK$12,#REF!,2,0)</f>
        <v>#REF!</v>
      </c>
      <c r="ES127" s="323" t="e">
        <f>+ES123*VLOOKUP($EK$12,#REF!,2,0)</f>
        <v>#REF!</v>
      </c>
      <c r="ET127" s="323" t="e">
        <f>+ET123*VLOOKUP($EK$12,#REF!,2,0)</f>
        <v>#REF!</v>
      </c>
      <c r="EU127" s="323" t="e">
        <f>+EU123*VLOOKUP($EU$12,#REF!,2,0)</f>
        <v>#REF!</v>
      </c>
      <c r="EV127" s="323" t="e">
        <f>+EV123*VLOOKUP($EU$12,#REF!,2,0)</f>
        <v>#REF!</v>
      </c>
      <c r="EW127" s="323" t="e">
        <f>+EW123*VLOOKUP($EU$12,#REF!,2,0)</f>
        <v>#REF!</v>
      </c>
      <c r="EX127" s="323" t="e">
        <f>+EX123*VLOOKUP($EU$12,#REF!,2,0)</f>
        <v>#REF!</v>
      </c>
      <c r="EY127" s="323" t="e">
        <f>+EY123*VLOOKUP($EU$12,#REF!,2,0)</f>
        <v>#REF!</v>
      </c>
      <c r="EZ127" s="323" t="e">
        <f>+EZ123*VLOOKUP($EU$12,#REF!,2,0)</f>
        <v>#REF!</v>
      </c>
      <c r="FA127" s="323" t="e">
        <f>+FA123*VLOOKUP($EU$12,#REF!,2,0)</f>
        <v>#REF!</v>
      </c>
      <c r="FB127" s="323" t="e">
        <f>+FB123*VLOOKUP($EU$12,#REF!,2,0)</f>
        <v>#REF!</v>
      </c>
      <c r="FC127" s="323" t="e">
        <f>+FC123*VLOOKUP($EU$12,#REF!,2,0)</f>
        <v>#REF!</v>
      </c>
      <c r="FD127" s="323" t="e">
        <f>+FD123*VLOOKUP($EU$12,#REF!,2,0)</f>
        <v>#REF!</v>
      </c>
      <c r="FE127" s="323" t="e">
        <f>+FE123*VLOOKUP($FE$12,#REF!,2,0)</f>
        <v>#REF!</v>
      </c>
      <c r="FF127" s="323" t="e">
        <f>+FF123*VLOOKUP($FE$12,#REF!,2,0)</f>
        <v>#REF!</v>
      </c>
      <c r="FG127" s="323" t="e">
        <f>+FG123*VLOOKUP($FE$12,#REF!,2,0)</f>
        <v>#REF!</v>
      </c>
      <c r="FH127" s="323" t="e">
        <f>+FH123*VLOOKUP($FE$12,#REF!,2,0)</f>
        <v>#REF!</v>
      </c>
      <c r="FI127" s="323" t="e">
        <f>+FI123*VLOOKUP($FE$12,#REF!,2,0)</f>
        <v>#REF!</v>
      </c>
      <c r="FJ127" s="323" t="e">
        <f>+FJ123*VLOOKUP($FE$12,#REF!,2,0)</f>
        <v>#REF!</v>
      </c>
      <c r="FK127" s="323" t="e">
        <f>+FK123*VLOOKUP($FE$12,#REF!,2,0)</f>
        <v>#REF!</v>
      </c>
      <c r="FL127" s="323" t="e">
        <f>+FL123*VLOOKUP($FE$12,#REF!,2,0)</f>
        <v>#REF!</v>
      </c>
      <c r="FM127" s="323" t="e">
        <f>+FM123*VLOOKUP($FE$12,#REF!,2,0)</f>
        <v>#REF!</v>
      </c>
      <c r="FN127" s="323" t="e">
        <f>+FN123*VLOOKUP($FE$12,#REF!,2,0)</f>
        <v>#REF!</v>
      </c>
      <c r="FO127" s="323" t="e">
        <f>+FO123*VLOOKUP($FO$12,#REF!,2,0)</f>
        <v>#REF!</v>
      </c>
      <c r="FP127" s="323" t="e">
        <f>+FP123*VLOOKUP($FO$12,#REF!,2,0)</f>
        <v>#REF!</v>
      </c>
      <c r="FQ127" s="323" t="e">
        <f>+FQ123*VLOOKUP($FO$12,#REF!,2,0)</f>
        <v>#REF!</v>
      </c>
      <c r="FR127" s="323" t="e">
        <f>+FR123*VLOOKUP($FO$12,#REF!,2,0)</f>
        <v>#REF!</v>
      </c>
      <c r="FS127" s="323" t="e">
        <f>+FS123*VLOOKUP($FO$12,#REF!,2,0)</f>
        <v>#REF!</v>
      </c>
      <c r="FT127" s="323" t="e">
        <f>+FT123*VLOOKUP($FO$12,#REF!,2,0)</f>
        <v>#REF!</v>
      </c>
      <c r="FU127" s="323" t="e">
        <f>+FU123*VLOOKUP($FO$12,#REF!,2,0)</f>
        <v>#REF!</v>
      </c>
      <c r="FV127" s="323" t="e">
        <f>+FV123*VLOOKUP($FO$12,#REF!,2,0)</f>
        <v>#REF!</v>
      </c>
      <c r="FW127" s="323" t="e">
        <f>+FW123*VLOOKUP($FO$12,#REF!,2,0)</f>
        <v>#REF!</v>
      </c>
      <c r="FX127" s="323" t="e">
        <f>+FX123*VLOOKUP($FO$12,#REF!,2,0)</f>
        <v>#REF!</v>
      </c>
      <c r="FY127" s="323" t="e">
        <f>+FY123*VLOOKUP($FY$12,#REF!,2,0)</f>
        <v>#REF!</v>
      </c>
      <c r="FZ127" s="323" t="e">
        <f>+FZ123*VLOOKUP($FY$12,#REF!,2,0)</f>
        <v>#REF!</v>
      </c>
      <c r="GA127" s="323" t="e">
        <f>+GA123*VLOOKUP($FY$12,#REF!,2,0)</f>
        <v>#REF!</v>
      </c>
      <c r="GB127" s="323" t="e">
        <f>+GB123*VLOOKUP($FY$12,#REF!,2,0)</f>
        <v>#REF!</v>
      </c>
      <c r="GC127" s="323" t="e">
        <f>+GC123*VLOOKUP($FY$12,#REF!,2,0)</f>
        <v>#REF!</v>
      </c>
      <c r="GD127" s="323" t="e">
        <f>+GD123*VLOOKUP($FY$12,#REF!,2,0)</f>
        <v>#REF!</v>
      </c>
      <c r="GE127" s="323" t="e">
        <f>+GE123*VLOOKUP($FY$12,#REF!,2,0)</f>
        <v>#REF!</v>
      </c>
      <c r="GF127" s="323" t="e">
        <f>+GF123*VLOOKUP($FY$12,#REF!,2,0)</f>
        <v>#REF!</v>
      </c>
      <c r="GG127" s="323" t="e">
        <f>+GG123*VLOOKUP($FY$12,#REF!,2,0)</f>
        <v>#REF!</v>
      </c>
      <c r="GH127" s="323" t="e">
        <f>+GH123*VLOOKUP($FY$12,#REF!,2,0)</f>
        <v>#REF!</v>
      </c>
      <c r="GI127" s="323" t="e">
        <f>+GI123*VLOOKUP($GI$12,#REF!,2,0)</f>
        <v>#REF!</v>
      </c>
      <c r="GJ127" s="323" t="e">
        <f>+GJ123*VLOOKUP($GI$12,#REF!,2,0)</f>
        <v>#REF!</v>
      </c>
      <c r="GK127" s="323" t="e">
        <f>+GK123*VLOOKUP($GI$12,#REF!,2,0)</f>
        <v>#REF!</v>
      </c>
      <c r="GL127" s="323" t="e">
        <f>+GL123*VLOOKUP($GI$12,#REF!,2,0)</f>
        <v>#REF!</v>
      </c>
      <c r="GM127" s="323" t="e">
        <f>+GM123*VLOOKUP($GI$12,#REF!,2,0)</f>
        <v>#REF!</v>
      </c>
      <c r="GN127" s="323" t="e">
        <f>+GN123*VLOOKUP($GI$12,#REF!,2,0)</f>
        <v>#REF!</v>
      </c>
      <c r="GO127" s="323" t="e">
        <f>+GO123*VLOOKUP($GI$12,#REF!,2,0)</f>
        <v>#REF!</v>
      </c>
      <c r="GP127" s="323" t="e">
        <f>+GP123*VLOOKUP($GI$12,#REF!,2,0)</f>
        <v>#REF!</v>
      </c>
      <c r="GQ127" s="323" t="e">
        <f>+GQ123*VLOOKUP($GI$12,#REF!,2,0)</f>
        <v>#REF!</v>
      </c>
      <c r="GR127" s="323" t="e">
        <f>+GR123*VLOOKUP($GI$12,#REF!,2,0)</f>
        <v>#REF!</v>
      </c>
      <c r="GS127" s="323" t="e">
        <f>+GS123*VLOOKUP($GS$12,#REF!,2,0)</f>
        <v>#REF!</v>
      </c>
      <c r="GT127" s="323" t="e">
        <f>+GT123*VLOOKUP($GS$12,#REF!,2,0)</f>
        <v>#REF!</v>
      </c>
      <c r="GU127" s="323" t="e">
        <f>+GU123*VLOOKUP($GS$12,#REF!,2,0)</f>
        <v>#REF!</v>
      </c>
      <c r="GV127" s="323" t="e">
        <f>+GV123*VLOOKUP($GS$12,#REF!,2,0)</f>
        <v>#REF!</v>
      </c>
      <c r="GW127" s="323" t="e">
        <f>+GW123*VLOOKUP($GS$12,#REF!,2,0)</f>
        <v>#REF!</v>
      </c>
      <c r="GX127" s="323" t="e">
        <f>+GX123*VLOOKUP($GS$12,#REF!,2,0)</f>
        <v>#REF!</v>
      </c>
      <c r="GY127" s="323" t="e">
        <f>+GY123*VLOOKUP($GS$12,#REF!,2,0)</f>
        <v>#REF!</v>
      </c>
      <c r="GZ127" s="323" t="e">
        <f>+GZ123*VLOOKUP($GS$12,#REF!,2,0)</f>
        <v>#REF!</v>
      </c>
      <c r="HA127" s="323" t="e">
        <f>+HA123*VLOOKUP($GS$12,#REF!,2,0)</f>
        <v>#REF!</v>
      </c>
      <c r="HB127" s="323" t="e">
        <f>+HB123*VLOOKUP($GS$12,#REF!,2,0)</f>
        <v>#REF!</v>
      </c>
      <c r="HC127" s="317"/>
      <c r="HD127" s="317"/>
      <c r="HE127" s="317"/>
      <c r="HF127" s="317"/>
      <c r="HG127" s="317"/>
      <c r="HH127" s="317"/>
      <c r="HI127" s="317"/>
      <c r="HJ127" s="317"/>
      <c r="HK127" s="317"/>
      <c r="HL127" s="317"/>
      <c r="HM127" s="318"/>
      <c r="HN127" s="318"/>
      <c r="HO127" s="318"/>
      <c r="HP127" s="323" t="e">
        <f t="shared" si="116"/>
        <v>#REF!</v>
      </c>
      <c r="HQ127" s="326"/>
      <c r="HR127" s="318"/>
      <c r="HS127" s="320"/>
      <c r="HT127" s="318"/>
      <c r="HV127" s="321"/>
      <c r="HW127" s="321"/>
      <c r="HX127" s="321"/>
      <c r="HY127" s="321"/>
      <c r="HZ127" s="321"/>
      <c r="IA127" s="321"/>
      <c r="IB127" s="321"/>
      <c r="IC127" s="321"/>
      <c r="ID127" s="321"/>
      <c r="IE127" s="321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24:I124"/>
    <mergeCell ref="B125:I125"/>
    <mergeCell ref="B126:I126"/>
    <mergeCell ref="B127:I127"/>
    <mergeCell ref="B14:E14"/>
    <mergeCell ref="F14:I14"/>
    <mergeCell ref="B112:I112"/>
    <mergeCell ref="B113:I113"/>
    <mergeCell ref="B114:I114"/>
    <mergeCell ref="B115:I115"/>
    <mergeCell ref="B116:I116"/>
    <mergeCell ref="B117:I117"/>
    <mergeCell ref="B118:I118"/>
    <mergeCell ref="B119:I119"/>
    <mergeCell ref="B120:I120"/>
    <mergeCell ref="B121:I121"/>
    <mergeCell ref="B123:I123"/>
    <mergeCell ref="B122:I122"/>
    <mergeCell ref="HP9:HP15"/>
    <mergeCell ref="J9:J15"/>
    <mergeCell ref="HM9:HM15"/>
    <mergeCell ref="HN9:HN15"/>
    <mergeCell ref="HO9:HO15"/>
  </mergeCells>
  <conditionalFormatting sqref="HN17:HN19">
    <cfRule type="expression" dxfId="300" priority="45" stopIfTrue="1">
      <formula>HN17=0</formula>
    </cfRule>
  </conditionalFormatting>
  <conditionalFormatting sqref="HN16">
    <cfRule type="expression" dxfId="299" priority="46" stopIfTrue="1">
      <formula>HN16=0</formula>
    </cfRule>
  </conditionalFormatting>
  <conditionalFormatting sqref="HP17:HP19">
    <cfRule type="expression" dxfId="298" priority="42" stopIfTrue="1">
      <formula>HP17=0</formula>
    </cfRule>
  </conditionalFormatting>
  <conditionalFormatting sqref="HP16">
    <cfRule type="expression" dxfId="297" priority="43" stopIfTrue="1">
      <formula>HP16=0</formula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96" priority="26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95" priority="27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94" priority="23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93" priority="24" stopIfTrue="1">
      <formula>HP20=0</formula>
    </cfRule>
  </conditionalFormatting>
  <conditionalFormatting sqref="B16:B111">
    <cfRule type="colorScale" priority="16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15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14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13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12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11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10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9">
      <colorScale>
        <cfvo type="min"/>
        <cfvo type="max"/>
        <color rgb="FFFCFCFF"/>
        <color rgb="FF63BE7B"/>
      </colorScale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17:HM39">
    <cfRule type="expression" dxfId="292" priority="7" stopIfTrue="1">
      <formula>HM17=0</formula>
    </cfRule>
  </conditionalFormatting>
  <conditionalFormatting sqref="HM40:HM111">
    <cfRule type="expression" dxfId="291" priority="6" stopIfTrue="1">
      <formula>HM40=0</formula>
    </cfRule>
  </conditionalFormatting>
  <conditionalFormatting sqref="HM16">
    <cfRule type="expression" dxfId="290" priority="5" stopIfTrue="1">
      <formula>HM16=0</formula>
    </cfRule>
  </conditionalFormatting>
  <conditionalFormatting sqref="HO16">
    <cfRule type="expression" dxfId="289" priority="2" stopIfTrue="1">
      <formula>HO16=0</formula>
    </cfRule>
  </conditionalFormatting>
  <conditionalFormatting sqref="HO16:HO111">
    <cfRule type="expression" dxfId="288" priority="4" stopIfTrue="1">
      <formula>HO16=0</formula>
    </cfRule>
  </conditionalFormatting>
  <conditionalFormatting sqref="HO17:HO111">
    <cfRule type="expression" dxfId="287" priority="3" stopIfTrue="1">
      <formula>HO17=0</formula>
    </cfRule>
  </conditionalFormatting>
  <conditionalFormatting sqref="HO16">
    <cfRule type="expression" dxfId="286" priority="1" stopIfTrue="1">
      <formula>HO16=0</formula>
    </cfRule>
  </conditionalFormatting>
  <pageMargins left="0.7" right="0.7" top="0.75" bottom="0.75" header="0.3" footer="0.3"/>
  <pageSetup paperSize="9" scale="21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CC00"/>
  </sheetPr>
  <dimension ref="A1:IL128"/>
  <sheetViews>
    <sheetView zoomScale="50" zoomScaleNormal="50" zoomScaleSheetLayoutView="55" workbookViewId="0">
      <pane xSplit="10" ySplit="15" topLeftCell="K40" activePane="bottomRight" state="frozen"/>
      <selection activeCell="K40" sqref="K15:K40"/>
      <selection pane="topRight" activeCell="K40" sqref="K15:K40"/>
      <selection pane="bottomLeft" activeCell="K40" sqref="K15:K40"/>
      <selection pane="bottomRight" activeCell="BS134" sqref="BS134"/>
    </sheetView>
  </sheetViews>
  <sheetFormatPr baseColWidth="10" defaultColWidth="4.7109375" defaultRowHeight="12.75"/>
  <cols>
    <col min="1" max="1" width="10.7109375" style="4" customWidth="1"/>
    <col min="2" max="9" width="4.7109375" style="3" hidden="1" customWidth="1"/>
    <col min="10" max="10" width="17.7109375" style="4" customWidth="1"/>
    <col min="11" max="11" width="9.85546875" style="4" customWidth="1"/>
    <col min="12" max="19" width="9.85546875" style="4" hidden="1" customWidth="1"/>
    <col min="20" max="20" width="12.140625" style="4" hidden="1" customWidth="1"/>
    <col min="21" max="21" width="10.7109375" style="4" customWidth="1"/>
    <col min="22" max="22" width="10.7109375" style="4" hidden="1" customWidth="1"/>
    <col min="23" max="29" width="9.85546875" style="4" hidden="1" customWidth="1"/>
    <col min="30" max="30" width="12.140625" style="4" hidden="1" customWidth="1"/>
    <col min="31" max="31" width="9.85546875" style="4" customWidth="1"/>
    <col min="32" max="39" width="9.85546875" style="4" hidden="1" customWidth="1"/>
    <col min="40" max="40" width="12.140625" style="4" hidden="1" customWidth="1"/>
    <col min="41" max="41" width="9.85546875" style="4" customWidth="1"/>
    <col min="42" max="49" width="9.85546875" style="4" hidden="1" customWidth="1"/>
    <col min="50" max="50" width="12.140625" style="4" hidden="1" customWidth="1"/>
    <col min="51" max="51" width="10.7109375" style="4" customWidth="1"/>
    <col min="52" max="52" width="10.7109375" style="4" hidden="1" customWidth="1"/>
    <col min="53" max="59" width="9.85546875" style="4" hidden="1" customWidth="1"/>
    <col min="60" max="60" width="12.140625" style="4" hidden="1" customWidth="1"/>
    <col min="61" max="61" width="9.85546875" style="4" customWidth="1"/>
    <col min="62" max="69" width="9.85546875" style="4" hidden="1" customWidth="1"/>
    <col min="70" max="70" width="12.140625" style="4" hidden="1" customWidth="1"/>
    <col min="71" max="71" width="9.85546875" style="4" customWidth="1"/>
    <col min="72" max="79" width="9.85546875" style="4" hidden="1" customWidth="1"/>
    <col min="80" max="80" width="12.140625" style="4" hidden="1" customWidth="1"/>
    <col min="81" max="81" width="9.85546875" style="4" customWidth="1"/>
    <col min="82" max="89" width="9.85546875" style="4" hidden="1" customWidth="1"/>
    <col min="90" max="90" width="12.140625" style="4" hidden="1" customWidth="1"/>
    <col min="91" max="91" width="9.85546875" style="4" customWidth="1"/>
    <col min="92" max="99" width="9.85546875" style="4" hidden="1" customWidth="1"/>
    <col min="100" max="100" width="12.140625" style="4" hidden="1" customWidth="1"/>
    <col min="101" max="101" width="11.7109375" style="4" customWidth="1"/>
    <col min="102" max="102" width="11.7109375" style="4" hidden="1" customWidth="1"/>
    <col min="103" max="109" width="9.85546875" style="4" hidden="1" customWidth="1"/>
    <col min="110" max="110" width="12.140625" style="4" hidden="1" customWidth="1"/>
    <col min="111" max="111" width="12.7109375" style="4" customWidth="1"/>
    <col min="112" max="112" width="12.7109375" style="4" hidden="1" customWidth="1"/>
    <col min="113" max="119" width="9.85546875" style="4" hidden="1" customWidth="1"/>
    <col min="120" max="120" width="12.140625" style="4" hidden="1" customWidth="1"/>
    <col min="121" max="129" width="9.85546875" style="4" hidden="1" customWidth="1"/>
    <col min="130" max="130" width="12.140625" style="4" hidden="1" customWidth="1"/>
    <col min="131" max="139" width="9.85546875" style="4" hidden="1" customWidth="1"/>
    <col min="140" max="140" width="12.140625" style="4" hidden="1" customWidth="1"/>
    <col min="141" max="149" width="9.85546875" style="4" hidden="1" customWidth="1"/>
    <col min="150" max="150" width="12.140625" style="4" hidden="1" customWidth="1"/>
    <col min="151" max="159" width="9.85546875" style="4" hidden="1" customWidth="1"/>
    <col min="160" max="160" width="12.140625" style="4" hidden="1" customWidth="1"/>
    <col min="161" max="169" width="9.85546875" style="4" hidden="1" customWidth="1"/>
    <col min="170" max="170" width="12.140625" style="4" hidden="1" customWidth="1"/>
    <col min="171" max="179" width="9.85546875" style="4" hidden="1" customWidth="1"/>
    <col min="180" max="180" width="12.140625" style="4" hidden="1" customWidth="1"/>
    <col min="181" max="189" width="9.85546875" style="4" hidden="1" customWidth="1"/>
    <col min="190" max="190" width="12.140625" style="4" hidden="1" customWidth="1"/>
    <col min="191" max="199" width="9.85546875" style="4" hidden="1" customWidth="1"/>
    <col min="200" max="200" width="12.140625" style="4" hidden="1" customWidth="1"/>
    <col min="201" max="209" width="9.85546875" style="4" hidden="1" customWidth="1"/>
    <col min="210" max="210" width="12.140625" style="4" hidden="1" customWidth="1"/>
    <col min="211" max="211" width="6.7109375" style="4" customWidth="1"/>
    <col min="212" max="220" width="6.7109375" style="4" hidden="1" customWidth="1"/>
    <col min="221" max="224" width="8.7109375" style="4" customWidth="1"/>
    <col min="225" max="225" width="1.7109375" style="22" customWidth="1"/>
    <col min="226" max="226" width="9.7109375" style="4" customWidth="1"/>
    <col min="227" max="231" width="9.7109375" style="4" hidden="1" customWidth="1"/>
    <col min="232" max="235" width="9.7109375" style="22" hidden="1" customWidth="1"/>
    <col min="236" max="236" width="1.7109375" style="22" customWidth="1"/>
    <col min="237" max="239" width="4.7109375" style="22" customWidth="1"/>
    <col min="240" max="246" width="4.7109375" style="22" hidden="1" customWidth="1"/>
    <col min="247" max="251" width="4.7109375" style="22" customWidth="1"/>
    <col min="252" max="16384" width="4.7109375" style="22"/>
  </cols>
  <sheetData>
    <row r="1" spans="1:245" ht="4.9000000000000004" customHeight="1"/>
    <row r="2" spans="1:245" s="155" customFormat="1" ht="25.15" customHeight="1">
      <c r="A2" s="154"/>
      <c r="B2" s="153"/>
      <c r="C2" s="153"/>
      <c r="D2" s="153"/>
      <c r="E2" s="153"/>
      <c r="F2" s="153"/>
      <c r="G2" s="153"/>
      <c r="H2" s="153"/>
      <c r="I2" s="153"/>
      <c r="J2" s="197" t="str">
        <f>+E!J2</f>
        <v>CONTROL DE FLUJO VEHICULAR CLASIFICADO</v>
      </c>
      <c r="K2" s="207"/>
      <c r="L2" s="207"/>
      <c r="M2" s="207"/>
      <c r="N2" s="207"/>
      <c r="O2" s="207"/>
      <c r="P2" s="207"/>
      <c r="Q2" s="207"/>
      <c r="R2" s="207"/>
      <c r="S2" s="207"/>
      <c r="T2" s="207"/>
      <c r="U2" s="207"/>
      <c r="V2" s="207"/>
      <c r="W2" s="207"/>
      <c r="X2" s="207"/>
      <c r="Y2" s="207"/>
      <c r="Z2" s="207"/>
      <c r="AA2" s="207"/>
      <c r="AB2" s="207"/>
      <c r="AC2" s="207"/>
      <c r="AD2" s="207"/>
      <c r="AE2" s="207"/>
      <c r="AF2" s="207"/>
      <c r="AG2" s="207"/>
      <c r="AH2" s="207"/>
      <c r="AI2" s="207"/>
      <c r="AJ2" s="207"/>
      <c r="AK2" s="207"/>
      <c r="AL2" s="207"/>
      <c r="AM2" s="207"/>
      <c r="AN2" s="207"/>
      <c r="AO2" s="207"/>
      <c r="AP2" s="207"/>
      <c r="AQ2" s="207"/>
      <c r="AR2" s="207"/>
      <c r="AS2" s="207"/>
      <c r="AT2" s="207"/>
      <c r="AU2" s="207"/>
      <c r="AV2" s="207"/>
      <c r="AW2" s="207"/>
      <c r="AX2" s="207"/>
      <c r="AY2" s="207"/>
      <c r="AZ2" s="207"/>
      <c r="BA2" s="207"/>
      <c r="BB2" s="207"/>
      <c r="BC2" s="207"/>
      <c r="BD2" s="207"/>
      <c r="BE2" s="207"/>
      <c r="BF2" s="207"/>
      <c r="BG2" s="207"/>
      <c r="BH2" s="207"/>
      <c r="BI2" s="207"/>
      <c r="BJ2" s="207"/>
      <c r="BK2" s="207"/>
      <c r="BL2" s="207"/>
      <c r="BM2" s="207"/>
      <c r="BN2" s="207"/>
      <c r="BO2" s="207"/>
      <c r="BP2" s="207"/>
      <c r="BQ2" s="207"/>
      <c r="BR2" s="207"/>
      <c r="BS2" s="207"/>
      <c r="BT2" s="207"/>
      <c r="BU2" s="207"/>
      <c r="BV2" s="207"/>
      <c r="BW2" s="207"/>
      <c r="BX2" s="207"/>
      <c r="BY2" s="207"/>
      <c r="BZ2" s="207"/>
      <c r="CA2" s="207"/>
      <c r="CB2" s="207"/>
      <c r="CC2" s="207"/>
      <c r="CD2" s="207"/>
      <c r="CE2" s="207"/>
      <c r="CF2" s="207"/>
      <c r="CG2" s="207"/>
      <c r="CH2" s="207"/>
      <c r="CI2" s="207"/>
      <c r="CJ2" s="207"/>
      <c r="CK2" s="207"/>
      <c r="CL2" s="207"/>
      <c r="CM2" s="207"/>
      <c r="CN2" s="207"/>
      <c r="CO2" s="207"/>
      <c r="CP2" s="207"/>
      <c r="CQ2" s="207"/>
      <c r="CR2" s="207"/>
      <c r="CS2" s="207"/>
      <c r="CT2" s="207"/>
      <c r="CU2" s="207"/>
      <c r="CV2" s="207"/>
      <c r="CW2" s="207"/>
      <c r="CX2" s="207"/>
      <c r="CY2" s="207"/>
      <c r="CZ2" s="207"/>
      <c r="DA2" s="207"/>
      <c r="DB2" s="207"/>
      <c r="DC2" s="207"/>
      <c r="DD2" s="207"/>
      <c r="DE2" s="207"/>
      <c r="DF2" s="207"/>
      <c r="DG2" s="207"/>
      <c r="DH2" s="207"/>
      <c r="DI2" s="207"/>
      <c r="DJ2" s="207"/>
      <c r="DK2" s="207"/>
      <c r="DL2" s="207"/>
      <c r="DM2" s="207"/>
      <c r="DN2" s="207"/>
      <c r="DO2" s="207"/>
      <c r="DP2" s="207"/>
      <c r="DQ2" s="207"/>
      <c r="DR2" s="207"/>
      <c r="DS2" s="207"/>
      <c r="DT2" s="207"/>
      <c r="DU2" s="207"/>
      <c r="DV2" s="207"/>
      <c r="DW2" s="207"/>
      <c r="DX2" s="207"/>
      <c r="DY2" s="207"/>
      <c r="DZ2" s="207"/>
      <c r="EA2" s="207"/>
      <c r="EB2" s="207"/>
      <c r="EC2" s="207"/>
      <c r="ED2" s="207"/>
      <c r="EE2" s="207"/>
      <c r="EF2" s="207"/>
      <c r="EG2" s="207"/>
      <c r="EH2" s="207"/>
      <c r="EI2" s="207"/>
      <c r="EJ2" s="207"/>
      <c r="EK2" s="207"/>
      <c r="EL2" s="207"/>
      <c r="EM2" s="207"/>
      <c r="EN2" s="207"/>
      <c r="EO2" s="207"/>
      <c r="EP2" s="207"/>
      <c r="EQ2" s="207"/>
      <c r="ER2" s="207"/>
      <c r="ES2" s="207"/>
      <c r="ET2" s="207"/>
      <c r="EU2" s="207"/>
      <c r="EV2" s="207"/>
      <c r="EW2" s="207"/>
      <c r="EX2" s="207"/>
      <c r="EY2" s="207"/>
      <c r="EZ2" s="207"/>
      <c r="FA2" s="207"/>
      <c r="FB2" s="207"/>
      <c r="FC2" s="207"/>
      <c r="FD2" s="207"/>
      <c r="FE2" s="207"/>
      <c r="FF2" s="207"/>
      <c r="FG2" s="207"/>
      <c r="FH2" s="207"/>
      <c r="FI2" s="207"/>
      <c r="FJ2" s="207"/>
      <c r="FK2" s="207"/>
      <c r="FL2" s="207"/>
      <c r="FM2" s="207"/>
      <c r="FN2" s="207"/>
      <c r="FO2" s="207"/>
      <c r="FP2" s="207"/>
      <c r="FQ2" s="207"/>
      <c r="FR2" s="207"/>
      <c r="FS2" s="207"/>
      <c r="FT2" s="207"/>
      <c r="FU2" s="207"/>
      <c r="FV2" s="207"/>
      <c r="FW2" s="207"/>
      <c r="FX2" s="207"/>
      <c r="FY2" s="207"/>
      <c r="FZ2" s="207"/>
      <c r="GA2" s="207"/>
      <c r="GB2" s="207"/>
      <c r="GC2" s="207"/>
      <c r="GD2" s="207"/>
      <c r="GE2" s="207"/>
      <c r="GF2" s="207"/>
      <c r="GG2" s="207"/>
      <c r="GH2" s="207"/>
      <c r="GI2" s="207"/>
      <c r="GJ2" s="207"/>
      <c r="GK2" s="207"/>
      <c r="GL2" s="207"/>
      <c r="GM2" s="207"/>
      <c r="GN2" s="207"/>
      <c r="GO2" s="207"/>
      <c r="GP2" s="207"/>
      <c r="GQ2" s="207"/>
      <c r="GR2" s="207"/>
      <c r="GS2" s="207"/>
      <c r="GT2" s="207"/>
      <c r="GU2" s="207"/>
      <c r="GV2" s="207"/>
      <c r="GW2" s="207"/>
      <c r="GX2" s="207"/>
      <c r="GY2" s="207"/>
      <c r="GZ2" s="207"/>
      <c r="HA2" s="207"/>
      <c r="HB2" s="207"/>
      <c r="HC2" s="207"/>
      <c r="HD2" s="207"/>
      <c r="HE2" s="207"/>
      <c r="HF2" s="207"/>
      <c r="HG2" s="207"/>
      <c r="HH2" s="207"/>
      <c r="HI2" s="207"/>
      <c r="HJ2" s="207"/>
      <c r="HK2" s="207"/>
      <c r="HL2" s="207"/>
      <c r="HM2" s="207"/>
      <c r="HN2" s="207"/>
      <c r="HO2" s="207"/>
      <c r="HP2" s="207"/>
      <c r="HQ2" s="207"/>
      <c r="HR2" s="207"/>
      <c r="HS2" s="207"/>
      <c r="HT2" s="207"/>
      <c r="HU2" s="207"/>
      <c r="HV2" s="207"/>
      <c r="HW2" s="207"/>
      <c r="HX2" s="207"/>
      <c r="HY2" s="207"/>
      <c r="HZ2" s="207"/>
      <c r="IA2" s="207"/>
      <c r="IB2" s="208"/>
    </row>
    <row r="3" spans="1:245" s="32" customFormat="1" ht="18" customHeight="1">
      <c r="A3" s="28"/>
      <c r="B3" s="152"/>
      <c r="C3" s="152"/>
      <c r="D3" s="152"/>
      <c r="E3" s="152"/>
      <c r="F3" s="152"/>
      <c r="G3" s="152"/>
      <c r="H3" s="152"/>
      <c r="I3" s="152"/>
      <c r="J3" s="198" t="str">
        <f>+E!J3</f>
        <v xml:space="preserve">          Intersección     :     Av. Pachacutec - Jr. Humachuco</v>
      </c>
      <c r="K3" s="199"/>
      <c r="L3" s="199"/>
      <c r="M3" s="199"/>
      <c r="N3" s="199"/>
      <c r="O3" s="199"/>
      <c r="P3" s="199"/>
      <c r="Q3" s="199"/>
      <c r="R3" s="199"/>
      <c r="S3" s="199"/>
      <c r="T3" s="199"/>
      <c r="U3" s="199"/>
      <c r="V3" s="199"/>
      <c r="W3" s="199"/>
      <c r="X3" s="199"/>
      <c r="Y3" s="199"/>
      <c r="Z3" s="199"/>
      <c r="AA3" s="199"/>
      <c r="AB3" s="199"/>
      <c r="AC3" s="199"/>
      <c r="AD3" s="199"/>
      <c r="AE3" s="199"/>
      <c r="AF3" s="199"/>
      <c r="AG3" s="199"/>
      <c r="AH3" s="199"/>
      <c r="AI3" s="199"/>
      <c r="AJ3" s="199"/>
      <c r="AK3" s="199"/>
      <c r="AL3" s="199"/>
      <c r="AM3" s="199"/>
      <c r="AN3" s="199"/>
      <c r="AO3" s="199"/>
      <c r="AP3" s="199"/>
      <c r="AQ3" s="199"/>
      <c r="AR3" s="199"/>
      <c r="AS3" s="199"/>
      <c r="AT3" s="199"/>
      <c r="AU3" s="199"/>
      <c r="AV3" s="199"/>
      <c r="AW3" s="199"/>
      <c r="AX3" s="199"/>
      <c r="AY3" s="199"/>
      <c r="AZ3" s="199"/>
      <c r="BA3" s="199"/>
      <c r="BB3" s="199"/>
      <c r="BC3" s="199"/>
      <c r="BD3" s="199"/>
      <c r="BE3" s="199"/>
      <c r="BF3" s="199"/>
      <c r="BG3" s="199"/>
      <c r="BH3" s="199"/>
      <c r="BI3" s="199"/>
      <c r="BJ3" s="199"/>
      <c r="BK3" s="199"/>
      <c r="BL3" s="199"/>
      <c r="BM3" s="199"/>
      <c r="BN3" s="199"/>
      <c r="BO3" s="199"/>
      <c r="BP3" s="199"/>
      <c r="BQ3" s="199"/>
      <c r="BR3" s="199"/>
      <c r="BS3" s="199"/>
      <c r="BT3" s="199"/>
      <c r="BU3" s="199"/>
      <c r="BV3" s="199"/>
      <c r="BW3" s="199"/>
      <c r="BX3" s="199"/>
      <c r="BY3" s="199"/>
      <c r="BZ3" s="199"/>
      <c r="CA3" s="199"/>
      <c r="CB3" s="199"/>
      <c r="CC3" s="199"/>
      <c r="CD3" s="199"/>
      <c r="CE3" s="199"/>
      <c r="CF3" s="199"/>
      <c r="CG3" s="199"/>
      <c r="CH3" s="199"/>
      <c r="CI3" s="199"/>
      <c r="CJ3" s="199"/>
      <c r="CK3" s="199"/>
      <c r="CL3" s="199"/>
      <c r="CM3" s="199"/>
      <c r="CN3" s="199"/>
      <c r="CO3" s="199"/>
      <c r="CP3" s="199"/>
      <c r="CQ3" s="199"/>
      <c r="CR3" s="199"/>
      <c r="CS3" s="199"/>
      <c r="CT3" s="199"/>
      <c r="CU3" s="199"/>
      <c r="CV3" s="199"/>
      <c r="CW3" s="199"/>
      <c r="CX3" s="199"/>
      <c r="CY3" s="199"/>
      <c r="CZ3" s="199"/>
      <c r="DA3" s="199"/>
      <c r="DB3" s="199"/>
      <c r="DC3" s="199"/>
      <c r="DD3" s="199"/>
      <c r="DE3" s="199"/>
      <c r="DF3" s="199"/>
      <c r="DG3" s="199"/>
      <c r="DH3" s="199"/>
      <c r="DI3" s="199"/>
      <c r="DJ3" s="199"/>
      <c r="DK3" s="199"/>
      <c r="DL3" s="199"/>
      <c r="DM3" s="199"/>
      <c r="DN3" s="199"/>
      <c r="DO3" s="199"/>
      <c r="DP3" s="199"/>
      <c r="DQ3" s="199"/>
      <c r="DR3" s="199"/>
      <c r="DS3" s="199"/>
      <c r="DT3" s="199"/>
      <c r="DU3" s="199"/>
      <c r="DV3" s="199"/>
      <c r="DW3" s="199"/>
      <c r="DX3" s="199"/>
      <c r="DY3" s="199"/>
      <c r="DZ3" s="199"/>
      <c r="EA3" s="199"/>
      <c r="EB3" s="199"/>
      <c r="EC3" s="199"/>
      <c r="ED3" s="199"/>
      <c r="EE3" s="199"/>
      <c r="EF3" s="199"/>
      <c r="EG3" s="199"/>
      <c r="EH3" s="199"/>
      <c r="EI3" s="199"/>
      <c r="EJ3" s="199"/>
      <c r="EK3" s="199"/>
      <c r="EL3" s="199"/>
      <c r="EM3" s="199"/>
      <c r="EN3" s="199"/>
      <c r="EO3" s="199"/>
      <c r="EP3" s="199"/>
      <c r="EQ3" s="199"/>
      <c r="ER3" s="199"/>
      <c r="ES3" s="199"/>
      <c r="ET3" s="199"/>
      <c r="EU3" s="199"/>
      <c r="EV3" s="199"/>
      <c r="EW3" s="199"/>
      <c r="EX3" s="199"/>
      <c r="EY3" s="199"/>
      <c r="EZ3" s="199"/>
      <c r="FA3" s="199"/>
      <c r="FB3" s="199"/>
      <c r="FC3" s="199"/>
      <c r="FD3" s="199"/>
      <c r="FE3" s="199"/>
      <c r="FF3" s="199"/>
      <c r="FG3" s="199"/>
      <c r="FH3" s="199"/>
      <c r="FI3" s="199"/>
      <c r="FJ3" s="199"/>
      <c r="FK3" s="199"/>
      <c r="FL3" s="199"/>
      <c r="FM3" s="199"/>
      <c r="FN3" s="199"/>
      <c r="FO3" s="199"/>
      <c r="FP3" s="199"/>
      <c r="FQ3" s="199"/>
      <c r="FR3" s="199"/>
      <c r="FS3" s="199"/>
      <c r="FT3" s="199"/>
      <c r="FU3" s="199"/>
      <c r="FV3" s="199"/>
      <c r="FW3" s="199"/>
      <c r="FX3" s="199"/>
      <c r="FY3" s="199"/>
      <c r="FZ3" s="199"/>
      <c r="GA3" s="199"/>
      <c r="GB3" s="199"/>
      <c r="GC3" s="199"/>
      <c r="GD3" s="199"/>
      <c r="GE3" s="199"/>
      <c r="GF3" s="199"/>
      <c r="GG3" s="199"/>
      <c r="GH3" s="199"/>
      <c r="GI3" s="199"/>
      <c r="GJ3" s="199"/>
      <c r="GK3" s="199"/>
      <c r="GL3" s="199"/>
      <c r="GM3" s="199"/>
      <c r="GN3" s="199"/>
      <c r="GO3" s="199"/>
      <c r="GP3" s="199"/>
      <c r="GQ3" s="199"/>
      <c r="GR3" s="199"/>
      <c r="GS3" s="199"/>
      <c r="GT3" s="199"/>
      <c r="GU3" s="199"/>
      <c r="GV3" s="199"/>
      <c r="GW3" s="199"/>
      <c r="GX3" s="199"/>
      <c r="GY3" s="199"/>
      <c r="GZ3" s="199"/>
      <c r="HA3" s="199"/>
      <c r="HB3" s="199"/>
      <c r="HC3" s="199"/>
      <c r="HD3" s="199"/>
      <c r="HE3" s="199"/>
      <c r="HF3" s="199"/>
      <c r="HG3" s="199"/>
      <c r="HH3" s="199"/>
      <c r="HI3" s="199"/>
      <c r="HJ3" s="199"/>
      <c r="HK3" s="199"/>
      <c r="HL3" s="199"/>
      <c r="HM3" s="199" t="str">
        <f>+E!HM3</f>
        <v xml:space="preserve">          Distrito                  :     Villa María del Triunfo</v>
      </c>
      <c r="HN3" s="209"/>
      <c r="HO3" s="199"/>
      <c r="HP3" s="199"/>
      <c r="HQ3" s="199"/>
      <c r="HR3" s="200"/>
      <c r="HS3" s="199"/>
      <c r="HT3" s="201"/>
      <c r="HU3" s="201"/>
      <c r="HV3" s="201"/>
      <c r="HW3" s="201"/>
      <c r="HX3" s="201"/>
      <c r="HY3" s="201"/>
      <c r="HZ3" s="201"/>
      <c r="IA3" s="201"/>
      <c r="IB3" s="202"/>
    </row>
    <row r="4" spans="1:245" s="32" customFormat="1" ht="18" customHeight="1">
      <c r="A4" s="28"/>
      <c r="B4" s="152"/>
      <c r="C4" s="152"/>
      <c r="D4" s="152"/>
      <c r="E4" s="152"/>
      <c r="F4" s="152"/>
      <c r="G4" s="152"/>
      <c r="H4" s="152"/>
      <c r="I4" s="152"/>
      <c r="J4" s="198" t="str">
        <f>+E!J4</f>
        <v xml:space="preserve">          Fecha              :     0  de  Enero  del  1900</v>
      </c>
      <c r="K4" s="199"/>
      <c r="L4" s="199"/>
      <c r="M4" s="199"/>
      <c r="N4" s="199"/>
      <c r="O4" s="199"/>
      <c r="P4" s="199"/>
      <c r="Q4" s="199"/>
      <c r="R4" s="199"/>
      <c r="S4" s="199"/>
      <c r="T4" s="199"/>
      <c r="U4" s="199"/>
      <c r="V4" s="199"/>
      <c r="W4" s="199"/>
      <c r="X4" s="199"/>
      <c r="Y4" s="199"/>
      <c r="Z4" s="199"/>
      <c r="AA4" s="199"/>
      <c r="AB4" s="199"/>
      <c r="AC4" s="199"/>
      <c r="AD4" s="199"/>
      <c r="AE4" s="199"/>
      <c r="AF4" s="199"/>
      <c r="AG4" s="199"/>
      <c r="AH4" s="199"/>
      <c r="AI4" s="199"/>
      <c r="AJ4" s="199"/>
      <c r="AK4" s="199"/>
      <c r="AL4" s="199"/>
      <c r="AM4" s="199"/>
      <c r="AN4" s="199"/>
      <c r="AO4" s="199"/>
      <c r="AP4" s="199"/>
      <c r="AQ4" s="199"/>
      <c r="AR4" s="199"/>
      <c r="AS4" s="199"/>
      <c r="AT4" s="199"/>
      <c r="AU4" s="199"/>
      <c r="AV4" s="199"/>
      <c r="AW4" s="199"/>
      <c r="AX4" s="199"/>
      <c r="AY4" s="199"/>
      <c r="AZ4" s="199"/>
      <c r="BA4" s="199"/>
      <c r="BB4" s="199"/>
      <c r="BC4" s="199"/>
      <c r="BD4" s="199"/>
      <c r="BE4" s="199"/>
      <c r="BF4" s="199"/>
      <c r="BG4" s="199"/>
      <c r="BH4" s="199"/>
      <c r="BI4" s="199"/>
      <c r="BJ4" s="199"/>
      <c r="BK4" s="199"/>
      <c r="BL4" s="199"/>
      <c r="BM4" s="199"/>
      <c r="BN4" s="199"/>
      <c r="BO4" s="199"/>
      <c r="BP4" s="199"/>
      <c r="BQ4" s="199"/>
      <c r="BR4" s="199"/>
      <c r="BS4" s="199"/>
      <c r="BT4" s="199"/>
      <c r="BU4" s="199"/>
      <c r="BV4" s="199"/>
      <c r="BW4" s="199"/>
      <c r="BX4" s="199"/>
      <c r="BY4" s="199"/>
      <c r="BZ4" s="199"/>
      <c r="CA4" s="199"/>
      <c r="CB4" s="199"/>
      <c r="CC4" s="199"/>
      <c r="CD4" s="199"/>
      <c r="CE4" s="199"/>
      <c r="CF4" s="199"/>
      <c r="CG4" s="199"/>
      <c r="CH4" s="199"/>
      <c r="CI4" s="199"/>
      <c r="CJ4" s="199"/>
      <c r="CK4" s="199"/>
      <c r="CL4" s="199"/>
      <c r="CM4" s="199"/>
      <c r="CN4" s="199"/>
      <c r="CO4" s="199"/>
      <c r="CP4" s="199"/>
      <c r="CQ4" s="199"/>
      <c r="CR4" s="199"/>
      <c r="CS4" s="199"/>
      <c r="CT4" s="199"/>
      <c r="CU4" s="199"/>
      <c r="CV4" s="199"/>
      <c r="CW4" s="199"/>
      <c r="CX4" s="199"/>
      <c r="CY4" s="199"/>
      <c r="CZ4" s="199"/>
      <c r="DA4" s="199"/>
      <c r="DB4" s="199"/>
      <c r="DC4" s="199"/>
      <c r="DD4" s="199"/>
      <c r="DE4" s="199"/>
      <c r="DF4" s="199"/>
      <c r="DG4" s="199"/>
      <c r="DH4" s="199"/>
      <c r="DI4" s="199"/>
      <c r="DJ4" s="199"/>
      <c r="DK4" s="199"/>
      <c r="DL4" s="199"/>
      <c r="DM4" s="199"/>
      <c r="DN4" s="199"/>
      <c r="DO4" s="199"/>
      <c r="DP4" s="199"/>
      <c r="DQ4" s="199"/>
      <c r="DR4" s="199"/>
      <c r="DS4" s="199"/>
      <c r="DT4" s="199"/>
      <c r="DU4" s="199"/>
      <c r="DV4" s="199"/>
      <c r="DW4" s="199"/>
      <c r="DX4" s="199"/>
      <c r="DY4" s="199"/>
      <c r="DZ4" s="199"/>
      <c r="EA4" s="199"/>
      <c r="EB4" s="199"/>
      <c r="EC4" s="199"/>
      <c r="ED4" s="199"/>
      <c r="EE4" s="199"/>
      <c r="EF4" s="199"/>
      <c r="EG4" s="199"/>
      <c r="EH4" s="199"/>
      <c r="EI4" s="199"/>
      <c r="EJ4" s="199"/>
      <c r="EK4" s="199"/>
      <c r="EL4" s="199"/>
      <c r="EM4" s="199"/>
      <c r="EN4" s="199"/>
      <c r="EO4" s="199"/>
      <c r="EP4" s="199"/>
      <c r="EQ4" s="199"/>
      <c r="ER4" s="199"/>
      <c r="ES4" s="199"/>
      <c r="ET4" s="199"/>
      <c r="EU4" s="199"/>
      <c r="EV4" s="199"/>
      <c r="EW4" s="199"/>
      <c r="EX4" s="199"/>
      <c r="EY4" s="199"/>
      <c r="EZ4" s="199"/>
      <c r="FA4" s="199"/>
      <c r="FB4" s="199"/>
      <c r="FC4" s="199"/>
      <c r="FD4" s="199"/>
      <c r="FE4" s="199"/>
      <c r="FF4" s="199"/>
      <c r="FG4" s="199"/>
      <c r="FH4" s="199"/>
      <c r="FI4" s="199"/>
      <c r="FJ4" s="199"/>
      <c r="FK4" s="199"/>
      <c r="FL4" s="199"/>
      <c r="FM4" s="199"/>
      <c r="FN4" s="199"/>
      <c r="FO4" s="199"/>
      <c r="FP4" s="199"/>
      <c r="FQ4" s="199"/>
      <c r="FR4" s="199"/>
      <c r="FS4" s="199"/>
      <c r="FT4" s="199"/>
      <c r="FU4" s="199"/>
      <c r="FV4" s="199"/>
      <c r="FW4" s="199"/>
      <c r="FX4" s="199"/>
      <c r="FY4" s="199"/>
      <c r="FZ4" s="199"/>
      <c r="GA4" s="199"/>
      <c r="GB4" s="199"/>
      <c r="GC4" s="199"/>
      <c r="GD4" s="199"/>
      <c r="GE4" s="199"/>
      <c r="GF4" s="199"/>
      <c r="GG4" s="199"/>
      <c r="GH4" s="199"/>
      <c r="GI4" s="199"/>
      <c r="GJ4" s="199"/>
      <c r="GK4" s="199"/>
      <c r="GL4" s="199"/>
      <c r="GM4" s="199"/>
      <c r="GN4" s="199"/>
      <c r="GO4" s="199"/>
      <c r="GP4" s="199"/>
      <c r="GQ4" s="199"/>
      <c r="GR4" s="199"/>
      <c r="GS4" s="199"/>
      <c r="GT4" s="199"/>
      <c r="GU4" s="199"/>
      <c r="GV4" s="199"/>
      <c r="GW4" s="199"/>
      <c r="GX4" s="199"/>
      <c r="GY4" s="199"/>
      <c r="GZ4" s="199"/>
      <c r="HA4" s="199"/>
      <c r="HB4" s="199"/>
      <c r="HC4" s="199"/>
      <c r="HD4" s="199"/>
      <c r="HE4" s="199"/>
      <c r="HF4" s="199"/>
      <c r="HG4" s="199"/>
      <c r="HH4" s="199"/>
      <c r="HI4" s="199"/>
      <c r="HJ4" s="199"/>
      <c r="HK4" s="199"/>
      <c r="HL4" s="199"/>
      <c r="HM4" s="199"/>
      <c r="HN4" s="199"/>
      <c r="HO4" s="199"/>
      <c r="HP4" s="199"/>
      <c r="HQ4" s="199"/>
      <c r="HR4" s="199"/>
      <c r="HS4" s="199"/>
      <c r="HT4" s="201"/>
      <c r="HU4" s="201"/>
      <c r="HV4" s="201"/>
      <c r="HW4" s="201"/>
      <c r="HX4" s="201"/>
      <c r="HY4" s="201"/>
      <c r="HZ4" s="201"/>
      <c r="IA4" s="201"/>
      <c r="IB4" s="202"/>
    </row>
    <row r="5" spans="1:245" s="32" customFormat="1" ht="18" customHeight="1">
      <c r="A5" s="28"/>
      <c r="B5" s="152"/>
      <c r="C5" s="152"/>
      <c r="D5" s="152"/>
      <c r="E5" s="152"/>
      <c r="F5" s="152"/>
      <c r="G5" s="152"/>
      <c r="H5" s="152"/>
      <c r="I5" s="152"/>
      <c r="J5" s="198" t="str">
        <f>+E!J5</f>
        <v xml:space="preserve">          Día                  :     sábado</v>
      </c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199"/>
      <c r="AE5" s="199"/>
      <c r="AF5" s="199"/>
      <c r="AG5" s="199"/>
      <c r="AH5" s="199"/>
      <c r="AI5" s="199"/>
      <c r="AJ5" s="199"/>
      <c r="AK5" s="199"/>
      <c r="AL5" s="199"/>
      <c r="AM5" s="199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199"/>
      <c r="BK5" s="199"/>
      <c r="BL5" s="199"/>
      <c r="BM5" s="199"/>
      <c r="BN5" s="199"/>
      <c r="BO5" s="199"/>
      <c r="BP5" s="199"/>
      <c r="BQ5" s="199"/>
      <c r="BR5" s="199"/>
      <c r="BS5" s="199"/>
      <c r="BT5" s="199"/>
      <c r="BU5" s="199"/>
      <c r="BV5" s="199"/>
      <c r="BW5" s="199"/>
      <c r="BX5" s="199"/>
      <c r="BY5" s="199"/>
      <c r="BZ5" s="199"/>
      <c r="CA5" s="199"/>
      <c r="CB5" s="199"/>
      <c r="CC5" s="199"/>
      <c r="CD5" s="199"/>
      <c r="CE5" s="199"/>
      <c r="CF5" s="199"/>
      <c r="CG5" s="199"/>
      <c r="CH5" s="199"/>
      <c r="CI5" s="199"/>
      <c r="CJ5" s="199"/>
      <c r="CK5" s="199"/>
      <c r="CL5" s="199"/>
      <c r="CM5" s="199"/>
      <c r="CN5" s="199"/>
      <c r="CO5" s="199"/>
      <c r="CP5" s="199"/>
      <c r="CQ5" s="199"/>
      <c r="CR5" s="199"/>
      <c r="CS5" s="199"/>
      <c r="CT5" s="199"/>
      <c r="CU5" s="199"/>
      <c r="CV5" s="199"/>
      <c r="CW5" s="199"/>
      <c r="CX5" s="199"/>
      <c r="CY5" s="199"/>
      <c r="CZ5" s="199"/>
      <c r="DA5" s="199"/>
      <c r="DB5" s="199"/>
      <c r="DC5" s="199"/>
      <c r="DD5" s="199"/>
      <c r="DE5" s="199"/>
      <c r="DF5" s="199"/>
      <c r="DG5" s="199"/>
      <c r="DH5" s="199"/>
      <c r="DI5" s="199"/>
      <c r="DJ5" s="199"/>
      <c r="DK5" s="199"/>
      <c r="DL5" s="199"/>
      <c r="DM5" s="199"/>
      <c r="DN5" s="199"/>
      <c r="DO5" s="199"/>
      <c r="DP5" s="199"/>
      <c r="DQ5" s="199"/>
      <c r="DR5" s="199"/>
      <c r="DS5" s="199"/>
      <c r="DT5" s="199"/>
      <c r="DU5" s="199"/>
      <c r="DV5" s="199"/>
      <c r="DW5" s="199"/>
      <c r="DX5" s="199"/>
      <c r="DY5" s="199"/>
      <c r="DZ5" s="199"/>
      <c r="EA5" s="199"/>
      <c r="EB5" s="199"/>
      <c r="EC5" s="199"/>
      <c r="ED5" s="199"/>
      <c r="EE5" s="199"/>
      <c r="EF5" s="199"/>
      <c r="EG5" s="199"/>
      <c r="EH5" s="199"/>
      <c r="EI5" s="199"/>
      <c r="EJ5" s="199"/>
      <c r="EK5" s="199"/>
      <c r="EL5" s="199"/>
      <c r="EM5" s="199"/>
      <c r="EN5" s="199"/>
      <c r="EO5" s="199"/>
      <c r="EP5" s="199"/>
      <c r="EQ5" s="199"/>
      <c r="ER5" s="199"/>
      <c r="ES5" s="199"/>
      <c r="ET5" s="199"/>
      <c r="EU5" s="199"/>
      <c r="EV5" s="199"/>
      <c r="EW5" s="199"/>
      <c r="EX5" s="199"/>
      <c r="EY5" s="199"/>
      <c r="EZ5" s="199"/>
      <c r="FA5" s="199"/>
      <c r="FB5" s="199"/>
      <c r="FC5" s="199"/>
      <c r="FD5" s="199"/>
      <c r="FE5" s="199"/>
      <c r="FF5" s="199"/>
      <c r="FG5" s="199"/>
      <c r="FH5" s="199"/>
      <c r="FI5" s="199"/>
      <c r="FJ5" s="199"/>
      <c r="FK5" s="199"/>
      <c r="FL5" s="199"/>
      <c r="FM5" s="199"/>
      <c r="FN5" s="199"/>
      <c r="FO5" s="199"/>
      <c r="FP5" s="199"/>
      <c r="FQ5" s="199"/>
      <c r="FR5" s="199"/>
      <c r="FS5" s="199"/>
      <c r="FT5" s="199"/>
      <c r="FU5" s="199"/>
      <c r="FV5" s="199"/>
      <c r="FW5" s="199"/>
      <c r="FX5" s="199"/>
      <c r="FY5" s="199"/>
      <c r="FZ5" s="199"/>
      <c r="GA5" s="199"/>
      <c r="GB5" s="199"/>
      <c r="GC5" s="199"/>
      <c r="GD5" s="199"/>
      <c r="GE5" s="199"/>
      <c r="GF5" s="199"/>
      <c r="GG5" s="199"/>
      <c r="GH5" s="199"/>
      <c r="GI5" s="199"/>
      <c r="GJ5" s="199"/>
      <c r="GK5" s="199"/>
      <c r="GL5" s="199"/>
      <c r="GM5" s="199"/>
      <c r="GN5" s="199"/>
      <c r="GO5" s="199"/>
      <c r="GP5" s="199"/>
      <c r="GQ5" s="199"/>
      <c r="GR5" s="199"/>
      <c r="GS5" s="199"/>
      <c r="GT5" s="199"/>
      <c r="GU5" s="199"/>
      <c r="GV5" s="199"/>
      <c r="GW5" s="199"/>
      <c r="GX5" s="199"/>
      <c r="GY5" s="199"/>
      <c r="GZ5" s="199"/>
      <c r="HA5" s="199"/>
      <c r="HB5" s="199"/>
      <c r="HC5" s="199"/>
      <c r="HD5" s="199"/>
      <c r="HE5" s="199"/>
      <c r="HF5" s="199"/>
      <c r="HG5" s="199"/>
      <c r="HH5" s="199"/>
      <c r="HI5" s="199"/>
      <c r="HJ5" s="199"/>
      <c r="HK5" s="199"/>
      <c r="HL5" s="199"/>
      <c r="HM5" s="199"/>
      <c r="HN5" s="199"/>
      <c r="HO5" s="199"/>
      <c r="HP5" s="199"/>
      <c r="HQ5" s="199"/>
      <c r="HR5" s="199"/>
      <c r="HS5" s="199"/>
      <c r="HT5" s="201"/>
      <c r="HU5" s="201"/>
      <c r="HV5" s="201"/>
      <c r="HW5" s="201"/>
      <c r="HX5" s="201"/>
      <c r="HY5" s="201"/>
      <c r="HZ5" s="201"/>
      <c r="IA5" s="201"/>
      <c r="IB5" s="202"/>
    </row>
    <row r="6" spans="1:245" ht="9.9499999999999993" customHeight="1">
      <c r="J6" s="203"/>
      <c r="K6" s="204"/>
      <c r="L6" s="204"/>
      <c r="M6" s="204"/>
      <c r="N6" s="204"/>
      <c r="O6" s="204"/>
      <c r="P6" s="204"/>
      <c r="Q6" s="204"/>
      <c r="R6" s="204"/>
      <c r="S6" s="204"/>
      <c r="T6" s="204"/>
      <c r="U6" s="204"/>
      <c r="V6" s="204"/>
      <c r="W6" s="204"/>
      <c r="X6" s="204"/>
      <c r="Y6" s="204"/>
      <c r="Z6" s="204"/>
      <c r="AA6" s="204"/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204"/>
      <c r="AP6" s="204"/>
      <c r="AQ6" s="204"/>
      <c r="AR6" s="204"/>
      <c r="AS6" s="204"/>
      <c r="AT6" s="204"/>
      <c r="AU6" s="204"/>
      <c r="AV6" s="204"/>
      <c r="AW6" s="204"/>
      <c r="AX6" s="204"/>
      <c r="AY6" s="204"/>
      <c r="AZ6" s="204"/>
      <c r="BA6" s="204"/>
      <c r="BB6" s="204"/>
      <c r="BC6" s="204"/>
      <c r="BD6" s="204"/>
      <c r="BE6" s="204"/>
      <c r="BF6" s="204"/>
      <c r="BG6" s="204"/>
      <c r="BH6" s="204"/>
      <c r="BI6" s="204"/>
      <c r="BJ6" s="204"/>
      <c r="BK6" s="204"/>
      <c r="BL6" s="204"/>
      <c r="BM6" s="204"/>
      <c r="BN6" s="204"/>
      <c r="BO6" s="204"/>
      <c r="BP6" s="204"/>
      <c r="BQ6" s="204"/>
      <c r="BR6" s="204"/>
      <c r="BS6" s="204"/>
      <c r="BT6" s="204"/>
      <c r="BU6" s="204"/>
      <c r="BV6" s="204"/>
      <c r="BW6" s="204"/>
      <c r="BX6" s="204"/>
      <c r="BY6" s="204"/>
      <c r="BZ6" s="204"/>
      <c r="CA6" s="204"/>
      <c r="CB6" s="204"/>
      <c r="CC6" s="204"/>
      <c r="CD6" s="204"/>
      <c r="CE6" s="204"/>
      <c r="CF6" s="204"/>
      <c r="CG6" s="204"/>
      <c r="CH6" s="204"/>
      <c r="CI6" s="204"/>
      <c r="CJ6" s="204"/>
      <c r="CK6" s="204"/>
      <c r="CL6" s="204"/>
      <c r="CM6" s="204"/>
      <c r="CN6" s="204"/>
      <c r="CO6" s="204"/>
      <c r="CP6" s="204"/>
      <c r="CQ6" s="204"/>
      <c r="CR6" s="204"/>
      <c r="CS6" s="204"/>
      <c r="CT6" s="204"/>
      <c r="CU6" s="204"/>
      <c r="CV6" s="204"/>
      <c r="CW6" s="204"/>
      <c r="CX6" s="204"/>
      <c r="CY6" s="204"/>
      <c r="CZ6" s="204"/>
      <c r="DA6" s="204"/>
      <c r="DB6" s="204"/>
      <c r="DC6" s="204"/>
      <c r="DD6" s="204"/>
      <c r="DE6" s="204"/>
      <c r="DF6" s="204"/>
      <c r="DG6" s="204"/>
      <c r="DH6" s="204"/>
      <c r="DI6" s="204"/>
      <c r="DJ6" s="204"/>
      <c r="DK6" s="204"/>
      <c r="DL6" s="204"/>
      <c r="DM6" s="204"/>
      <c r="DN6" s="204"/>
      <c r="DO6" s="204"/>
      <c r="DP6" s="204"/>
      <c r="DQ6" s="204"/>
      <c r="DR6" s="204"/>
      <c r="DS6" s="204"/>
      <c r="DT6" s="204"/>
      <c r="DU6" s="204"/>
      <c r="DV6" s="204"/>
      <c r="DW6" s="204"/>
      <c r="DX6" s="204"/>
      <c r="DY6" s="204"/>
      <c r="DZ6" s="204"/>
      <c r="EA6" s="204"/>
      <c r="EB6" s="204"/>
      <c r="EC6" s="204"/>
      <c r="ED6" s="204"/>
      <c r="EE6" s="204"/>
      <c r="EF6" s="204"/>
      <c r="EG6" s="204"/>
      <c r="EH6" s="204"/>
      <c r="EI6" s="204"/>
      <c r="EJ6" s="204"/>
      <c r="EK6" s="204"/>
      <c r="EL6" s="204"/>
      <c r="EM6" s="204"/>
      <c r="EN6" s="204"/>
      <c r="EO6" s="204"/>
      <c r="EP6" s="204"/>
      <c r="EQ6" s="204"/>
      <c r="ER6" s="204"/>
      <c r="ES6" s="204"/>
      <c r="ET6" s="204"/>
      <c r="EU6" s="204"/>
      <c r="EV6" s="204"/>
      <c r="EW6" s="204"/>
      <c r="EX6" s="204"/>
      <c r="EY6" s="204"/>
      <c r="EZ6" s="204"/>
      <c r="FA6" s="204"/>
      <c r="FB6" s="204"/>
      <c r="FC6" s="204"/>
      <c r="FD6" s="204"/>
      <c r="FE6" s="204"/>
      <c r="FF6" s="204"/>
      <c r="FG6" s="204"/>
      <c r="FH6" s="204"/>
      <c r="FI6" s="204"/>
      <c r="FJ6" s="204"/>
      <c r="FK6" s="204"/>
      <c r="FL6" s="204"/>
      <c r="FM6" s="204"/>
      <c r="FN6" s="204"/>
      <c r="FO6" s="204"/>
      <c r="FP6" s="204"/>
      <c r="FQ6" s="204"/>
      <c r="FR6" s="204"/>
      <c r="FS6" s="204"/>
      <c r="FT6" s="204"/>
      <c r="FU6" s="204"/>
      <c r="FV6" s="204"/>
      <c r="FW6" s="204"/>
      <c r="FX6" s="204"/>
      <c r="FY6" s="204"/>
      <c r="FZ6" s="204"/>
      <c r="GA6" s="204"/>
      <c r="GB6" s="204"/>
      <c r="GC6" s="204"/>
      <c r="GD6" s="204"/>
      <c r="GE6" s="204"/>
      <c r="GF6" s="204"/>
      <c r="GG6" s="204"/>
      <c r="GH6" s="204"/>
      <c r="GI6" s="204"/>
      <c r="GJ6" s="204"/>
      <c r="GK6" s="204"/>
      <c r="GL6" s="204"/>
      <c r="GM6" s="204"/>
      <c r="GN6" s="204"/>
      <c r="GO6" s="204"/>
      <c r="GP6" s="204"/>
      <c r="GQ6" s="204"/>
      <c r="GR6" s="204"/>
      <c r="GS6" s="204"/>
      <c r="GT6" s="204"/>
      <c r="GU6" s="204"/>
      <c r="GV6" s="204"/>
      <c r="GW6" s="204"/>
      <c r="GX6" s="204"/>
      <c r="GY6" s="204"/>
      <c r="GZ6" s="204"/>
      <c r="HA6" s="204"/>
      <c r="HB6" s="204"/>
      <c r="HC6" s="204"/>
      <c r="HD6" s="204"/>
      <c r="HE6" s="204"/>
      <c r="HF6" s="204"/>
      <c r="HG6" s="204"/>
      <c r="HH6" s="204"/>
      <c r="HI6" s="204"/>
      <c r="HJ6" s="204"/>
      <c r="HK6" s="204"/>
      <c r="HL6" s="204"/>
      <c r="HM6" s="204"/>
      <c r="HN6" s="204"/>
      <c r="HO6" s="204"/>
      <c r="HP6" s="204"/>
      <c r="HQ6" s="205"/>
      <c r="HR6" s="205"/>
      <c r="HS6" s="205"/>
      <c r="HT6" s="205"/>
      <c r="HU6" s="205"/>
      <c r="HV6" s="205"/>
      <c r="HW6" s="205"/>
      <c r="HX6" s="205"/>
      <c r="HY6" s="205"/>
      <c r="HZ6" s="205"/>
      <c r="IA6" s="205"/>
      <c r="IB6" s="206"/>
    </row>
    <row r="7" spans="1:245" ht="10.15" customHeight="1">
      <c r="J7" s="5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</row>
    <row r="8" spans="1:245" ht="24" hidden="1" customHeight="1">
      <c r="J8" s="5"/>
      <c r="K8" s="62">
        <f t="shared" ref="K8:T8" si="0">+IF(LEN($K$12)&gt;1,999,1)+IF(K15="i",1,2)</f>
        <v>1001</v>
      </c>
      <c r="L8" s="62">
        <f t="shared" si="0"/>
        <v>1000</v>
      </c>
      <c r="M8" s="62">
        <f t="shared" si="0"/>
        <v>1000</v>
      </c>
      <c r="N8" s="62">
        <f t="shared" si="0"/>
        <v>1000</v>
      </c>
      <c r="O8" s="62">
        <f t="shared" si="0"/>
        <v>1000</v>
      </c>
      <c r="P8" s="62">
        <f t="shared" si="0"/>
        <v>1000</v>
      </c>
      <c r="Q8" s="62">
        <f t="shared" si="0"/>
        <v>1000</v>
      </c>
      <c r="R8" s="62">
        <f t="shared" si="0"/>
        <v>1000</v>
      </c>
      <c r="S8" s="62">
        <f t="shared" si="0"/>
        <v>1000</v>
      </c>
      <c r="T8" s="62">
        <f t="shared" si="0"/>
        <v>1000</v>
      </c>
      <c r="U8" s="62">
        <f t="shared" ref="U8:AD8" si="1">+IF(LEN($U$12)&gt;1,999,1)+IF(U15="i",1,2)</f>
        <v>1001</v>
      </c>
      <c r="V8" s="62">
        <f t="shared" si="1"/>
        <v>1000</v>
      </c>
      <c r="W8" s="62">
        <f t="shared" si="1"/>
        <v>1000</v>
      </c>
      <c r="X8" s="62">
        <f t="shared" si="1"/>
        <v>1000</v>
      </c>
      <c r="Y8" s="62">
        <f t="shared" si="1"/>
        <v>1000</v>
      </c>
      <c r="Z8" s="62">
        <f t="shared" si="1"/>
        <v>1000</v>
      </c>
      <c r="AA8" s="62">
        <f t="shared" si="1"/>
        <v>1000</v>
      </c>
      <c r="AB8" s="62">
        <f t="shared" si="1"/>
        <v>1000</v>
      </c>
      <c r="AC8" s="62">
        <f t="shared" si="1"/>
        <v>1000</v>
      </c>
      <c r="AD8" s="62">
        <f t="shared" si="1"/>
        <v>1000</v>
      </c>
      <c r="AE8" s="62">
        <f>+IF(LEN(AE13)&gt;1,999,1)+IF(AE15="i",1,2)</f>
        <v>1001</v>
      </c>
      <c r="AF8" s="62">
        <f t="shared" ref="AF8:AN8" si="2">+IF(LEN(AF13)&gt;1,999,1)+IF(AF15="i",1,2)</f>
        <v>1000</v>
      </c>
      <c r="AG8" s="62">
        <f t="shared" si="2"/>
        <v>1000</v>
      </c>
      <c r="AH8" s="62">
        <f t="shared" si="2"/>
        <v>1000</v>
      </c>
      <c r="AI8" s="62">
        <f t="shared" si="2"/>
        <v>1000</v>
      </c>
      <c r="AJ8" s="62">
        <f t="shared" si="2"/>
        <v>1000</v>
      </c>
      <c r="AK8" s="62">
        <f t="shared" si="2"/>
        <v>1000</v>
      </c>
      <c r="AL8" s="62">
        <f t="shared" si="2"/>
        <v>1000</v>
      </c>
      <c r="AM8" s="62">
        <f t="shared" si="2"/>
        <v>1000</v>
      </c>
      <c r="AN8" s="62">
        <f t="shared" si="2"/>
        <v>1000</v>
      </c>
      <c r="AO8" s="62">
        <f>+IF(LEN(AO13)&gt;1,999,1)+IF(AO15="i",1,2)</f>
        <v>1001</v>
      </c>
      <c r="AP8" s="62">
        <f t="shared" ref="AP8:AX8" si="3">+IF(LEN(AP13)&gt;1,999,1)+IF(AP15="i",1,2)</f>
        <v>1000</v>
      </c>
      <c r="AQ8" s="62">
        <f t="shared" si="3"/>
        <v>1000</v>
      </c>
      <c r="AR8" s="62">
        <f t="shared" si="3"/>
        <v>1000</v>
      </c>
      <c r="AS8" s="62">
        <f t="shared" si="3"/>
        <v>1000</v>
      </c>
      <c r="AT8" s="62">
        <f t="shared" si="3"/>
        <v>1000</v>
      </c>
      <c r="AU8" s="62">
        <f t="shared" si="3"/>
        <v>1000</v>
      </c>
      <c r="AV8" s="62">
        <f t="shared" si="3"/>
        <v>1000</v>
      </c>
      <c r="AW8" s="62">
        <f t="shared" si="3"/>
        <v>1000</v>
      </c>
      <c r="AX8" s="62">
        <f t="shared" si="3"/>
        <v>1000</v>
      </c>
      <c r="AY8" s="62">
        <f t="shared" ref="AY8:BH8" si="4">+IF(LEN($AY$12)&gt;1,999,1)+IF(AY15="i",1,2)</f>
        <v>1001</v>
      </c>
      <c r="AZ8" s="62">
        <f t="shared" si="4"/>
        <v>1000</v>
      </c>
      <c r="BA8" s="62">
        <f t="shared" si="4"/>
        <v>1000</v>
      </c>
      <c r="BB8" s="62">
        <f t="shared" si="4"/>
        <v>1000</v>
      </c>
      <c r="BC8" s="62">
        <f t="shared" si="4"/>
        <v>1000</v>
      </c>
      <c r="BD8" s="62">
        <f t="shared" si="4"/>
        <v>1000</v>
      </c>
      <c r="BE8" s="62">
        <f t="shared" si="4"/>
        <v>1000</v>
      </c>
      <c r="BF8" s="62">
        <f t="shared" si="4"/>
        <v>1000</v>
      </c>
      <c r="BG8" s="62">
        <f t="shared" si="4"/>
        <v>1000</v>
      </c>
      <c r="BH8" s="62">
        <f t="shared" si="4"/>
        <v>1000</v>
      </c>
      <c r="BI8" s="62">
        <f t="shared" ref="BI8:BR8" si="5">+IF(LEN($BI$12)&gt;1,999,1)+IF(BI15="i",1,2)</f>
        <v>1001</v>
      </c>
      <c r="BJ8" s="62">
        <f t="shared" si="5"/>
        <v>1000</v>
      </c>
      <c r="BK8" s="62">
        <f t="shared" si="5"/>
        <v>1000</v>
      </c>
      <c r="BL8" s="62">
        <f t="shared" si="5"/>
        <v>1000</v>
      </c>
      <c r="BM8" s="62">
        <f t="shared" si="5"/>
        <v>1000</v>
      </c>
      <c r="BN8" s="62">
        <f t="shared" si="5"/>
        <v>1000</v>
      </c>
      <c r="BO8" s="62">
        <f t="shared" si="5"/>
        <v>1000</v>
      </c>
      <c r="BP8" s="62">
        <f t="shared" si="5"/>
        <v>1000</v>
      </c>
      <c r="BQ8" s="62">
        <f t="shared" si="5"/>
        <v>1000</v>
      </c>
      <c r="BR8" s="62">
        <f t="shared" si="5"/>
        <v>1000</v>
      </c>
      <c r="BS8" s="62">
        <f t="shared" ref="BS8:CB8" si="6">+IF(LEN($BS$12)&gt;1,999,1)+IF(BS15="i",1,2)</f>
        <v>1001</v>
      </c>
      <c r="BT8" s="62">
        <f t="shared" si="6"/>
        <v>1000</v>
      </c>
      <c r="BU8" s="62">
        <f t="shared" si="6"/>
        <v>1000</v>
      </c>
      <c r="BV8" s="62">
        <f t="shared" si="6"/>
        <v>1000</v>
      </c>
      <c r="BW8" s="62">
        <f t="shared" si="6"/>
        <v>1000</v>
      </c>
      <c r="BX8" s="62">
        <f t="shared" si="6"/>
        <v>1000</v>
      </c>
      <c r="BY8" s="62">
        <f t="shared" si="6"/>
        <v>1000</v>
      </c>
      <c r="BZ8" s="62">
        <f t="shared" si="6"/>
        <v>1000</v>
      </c>
      <c r="CA8" s="62">
        <f t="shared" si="6"/>
        <v>1000</v>
      </c>
      <c r="CB8" s="62">
        <f t="shared" si="6"/>
        <v>1000</v>
      </c>
      <c r="CC8" s="62">
        <f t="shared" ref="CC8:CL8" si="7">+IF(LEN($CC$12)&gt;1,999,1)+IF(CC15="i",1,2)</f>
        <v>1001</v>
      </c>
      <c r="CD8" s="62">
        <f t="shared" si="7"/>
        <v>1000</v>
      </c>
      <c r="CE8" s="62">
        <f t="shared" si="7"/>
        <v>1000</v>
      </c>
      <c r="CF8" s="62">
        <f t="shared" si="7"/>
        <v>1000</v>
      </c>
      <c r="CG8" s="62">
        <f t="shared" si="7"/>
        <v>1000</v>
      </c>
      <c r="CH8" s="62">
        <f t="shared" si="7"/>
        <v>1000</v>
      </c>
      <c r="CI8" s="62">
        <f t="shared" si="7"/>
        <v>1000</v>
      </c>
      <c r="CJ8" s="62">
        <f t="shared" si="7"/>
        <v>1000</v>
      </c>
      <c r="CK8" s="62">
        <f t="shared" si="7"/>
        <v>1000</v>
      </c>
      <c r="CL8" s="62">
        <f t="shared" si="7"/>
        <v>1000</v>
      </c>
      <c r="CM8" s="62">
        <f t="shared" ref="CM8:CV8" si="8">+IF(LEN($CM$12)&gt;1,999,1)+IF(CM15="i",1,2)</f>
        <v>1001</v>
      </c>
      <c r="CN8" s="62">
        <f t="shared" si="8"/>
        <v>1000</v>
      </c>
      <c r="CO8" s="62">
        <f t="shared" si="8"/>
        <v>1000</v>
      </c>
      <c r="CP8" s="62">
        <f t="shared" si="8"/>
        <v>1000</v>
      </c>
      <c r="CQ8" s="62">
        <f t="shared" si="8"/>
        <v>1000</v>
      </c>
      <c r="CR8" s="62">
        <f t="shared" si="8"/>
        <v>1000</v>
      </c>
      <c r="CS8" s="62">
        <f t="shared" si="8"/>
        <v>1000</v>
      </c>
      <c r="CT8" s="62">
        <f t="shared" si="8"/>
        <v>1000</v>
      </c>
      <c r="CU8" s="62">
        <f t="shared" si="8"/>
        <v>1000</v>
      </c>
      <c r="CV8" s="62">
        <f t="shared" si="8"/>
        <v>1000</v>
      </c>
      <c r="CW8" s="62">
        <f t="shared" ref="CW8:DF8" si="9">+IF(LEN($CW$12)&gt;1,999,1)+IF(CW15="i",1,2)</f>
        <v>1001</v>
      </c>
      <c r="CX8" s="62">
        <f t="shared" si="9"/>
        <v>1000</v>
      </c>
      <c r="CY8" s="62">
        <f t="shared" si="9"/>
        <v>1000</v>
      </c>
      <c r="CZ8" s="62">
        <f t="shared" si="9"/>
        <v>1000</v>
      </c>
      <c r="DA8" s="62">
        <f t="shared" si="9"/>
        <v>1000</v>
      </c>
      <c r="DB8" s="62">
        <f t="shared" si="9"/>
        <v>1000</v>
      </c>
      <c r="DC8" s="62">
        <f t="shared" si="9"/>
        <v>1000</v>
      </c>
      <c r="DD8" s="62">
        <f t="shared" si="9"/>
        <v>1000</v>
      </c>
      <c r="DE8" s="62">
        <f t="shared" si="9"/>
        <v>1000</v>
      </c>
      <c r="DF8" s="62">
        <f t="shared" si="9"/>
        <v>1000</v>
      </c>
      <c r="DG8" s="62">
        <f t="shared" ref="DG8:DP8" si="10">+IF(LEN($DG$12)&gt;1,999,1)+IF(DG15="i",1,2)</f>
        <v>1001</v>
      </c>
      <c r="DH8" s="62">
        <f t="shared" si="10"/>
        <v>1000</v>
      </c>
      <c r="DI8" s="62">
        <f t="shared" si="10"/>
        <v>1000</v>
      </c>
      <c r="DJ8" s="62">
        <f t="shared" si="10"/>
        <v>1000</v>
      </c>
      <c r="DK8" s="62">
        <f t="shared" si="10"/>
        <v>1000</v>
      </c>
      <c r="DL8" s="62">
        <f t="shared" si="10"/>
        <v>1000</v>
      </c>
      <c r="DM8" s="62">
        <f t="shared" si="10"/>
        <v>1000</v>
      </c>
      <c r="DN8" s="62">
        <f t="shared" si="10"/>
        <v>1000</v>
      </c>
      <c r="DO8" s="62">
        <f t="shared" si="10"/>
        <v>1000</v>
      </c>
      <c r="DP8" s="62">
        <f t="shared" si="10"/>
        <v>1000</v>
      </c>
      <c r="DQ8" s="62">
        <f t="shared" ref="DQ8:DZ8" si="11">+IF(LEN($DQ$12)&gt;1,999,1)+IF(DQ15="i",1,2)</f>
        <v>3</v>
      </c>
      <c r="DR8" s="62">
        <f t="shared" si="11"/>
        <v>2</v>
      </c>
      <c r="DS8" s="62">
        <f t="shared" si="11"/>
        <v>2</v>
      </c>
      <c r="DT8" s="62">
        <f t="shared" si="11"/>
        <v>2</v>
      </c>
      <c r="DU8" s="62">
        <f t="shared" si="11"/>
        <v>2</v>
      </c>
      <c r="DV8" s="62">
        <f t="shared" si="11"/>
        <v>2</v>
      </c>
      <c r="DW8" s="62">
        <f t="shared" si="11"/>
        <v>2</v>
      </c>
      <c r="DX8" s="62">
        <f t="shared" si="11"/>
        <v>2</v>
      </c>
      <c r="DY8" s="62">
        <f t="shared" si="11"/>
        <v>2</v>
      </c>
      <c r="DZ8" s="62">
        <f t="shared" si="11"/>
        <v>2</v>
      </c>
      <c r="EA8" s="62">
        <f t="shared" ref="EA8:EJ8" si="12">+IF(LEN($EA$12)&gt;1,999,1)+IF(EA15="i",1,2)</f>
        <v>3</v>
      </c>
      <c r="EB8" s="62">
        <f t="shared" si="12"/>
        <v>2</v>
      </c>
      <c r="EC8" s="62">
        <f t="shared" si="12"/>
        <v>2</v>
      </c>
      <c r="ED8" s="62">
        <f t="shared" si="12"/>
        <v>2</v>
      </c>
      <c r="EE8" s="62">
        <f t="shared" si="12"/>
        <v>2</v>
      </c>
      <c r="EF8" s="62">
        <f t="shared" si="12"/>
        <v>2</v>
      </c>
      <c r="EG8" s="62">
        <f t="shared" si="12"/>
        <v>2</v>
      </c>
      <c r="EH8" s="62">
        <f t="shared" si="12"/>
        <v>2</v>
      </c>
      <c r="EI8" s="62">
        <f t="shared" si="12"/>
        <v>2</v>
      </c>
      <c r="EJ8" s="62">
        <f t="shared" si="12"/>
        <v>2</v>
      </c>
      <c r="EK8" s="62">
        <f t="shared" ref="EK8:FD8" si="13">+IF(LEN($EK$12)&gt;1,999,1)+IF(EK15="i",1,2)</f>
        <v>3</v>
      </c>
      <c r="EL8" s="62">
        <f t="shared" si="13"/>
        <v>2</v>
      </c>
      <c r="EM8" s="62">
        <f t="shared" si="13"/>
        <v>2</v>
      </c>
      <c r="EN8" s="62">
        <f t="shared" si="13"/>
        <v>2</v>
      </c>
      <c r="EO8" s="62">
        <f t="shared" si="13"/>
        <v>2</v>
      </c>
      <c r="EP8" s="62">
        <f t="shared" si="13"/>
        <v>2</v>
      </c>
      <c r="EQ8" s="62">
        <f t="shared" si="13"/>
        <v>2</v>
      </c>
      <c r="ER8" s="62">
        <f t="shared" si="13"/>
        <v>2</v>
      </c>
      <c r="ES8" s="62">
        <f t="shared" si="13"/>
        <v>2</v>
      </c>
      <c r="ET8" s="62">
        <f t="shared" si="13"/>
        <v>2</v>
      </c>
      <c r="EU8" s="62">
        <f t="shared" si="13"/>
        <v>3</v>
      </c>
      <c r="EV8" s="62">
        <f t="shared" si="13"/>
        <v>2</v>
      </c>
      <c r="EW8" s="62">
        <f t="shared" si="13"/>
        <v>2</v>
      </c>
      <c r="EX8" s="62">
        <f t="shared" si="13"/>
        <v>2</v>
      </c>
      <c r="EY8" s="62">
        <f t="shared" si="13"/>
        <v>2</v>
      </c>
      <c r="EZ8" s="62">
        <f t="shared" si="13"/>
        <v>2</v>
      </c>
      <c r="FA8" s="62">
        <f t="shared" si="13"/>
        <v>2</v>
      </c>
      <c r="FB8" s="62">
        <f t="shared" si="13"/>
        <v>2</v>
      </c>
      <c r="FC8" s="62">
        <f t="shared" si="13"/>
        <v>2</v>
      </c>
      <c r="FD8" s="62">
        <f t="shared" si="13"/>
        <v>2</v>
      </c>
      <c r="FE8" s="62">
        <f t="shared" ref="FE8:FN8" si="14">+IF(LEN($FE$12)&gt;1,999,1)+IF(FE15="i",1,2)</f>
        <v>3</v>
      </c>
      <c r="FF8" s="62">
        <f t="shared" si="14"/>
        <v>2</v>
      </c>
      <c r="FG8" s="62">
        <f t="shared" si="14"/>
        <v>2</v>
      </c>
      <c r="FH8" s="62">
        <f t="shared" si="14"/>
        <v>2</v>
      </c>
      <c r="FI8" s="62">
        <f t="shared" si="14"/>
        <v>2</v>
      </c>
      <c r="FJ8" s="62">
        <f t="shared" si="14"/>
        <v>2</v>
      </c>
      <c r="FK8" s="62">
        <f t="shared" si="14"/>
        <v>2</v>
      </c>
      <c r="FL8" s="62">
        <f t="shared" si="14"/>
        <v>2</v>
      </c>
      <c r="FM8" s="62">
        <f t="shared" si="14"/>
        <v>2</v>
      </c>
      <c r="FN8" s="62">
        <f t="shared" si="14"/>
        <v>2</v>
      </c>
      <c r="FO8" s="62">
        <f t="shared" ref="FO8:FX8" si="15">+IF(LEN($FO$12)&gt;1,999,1)+IF(FO15="i",1,2)</f>
        <v>3</v>
      </c>
      <c r="FP8" s="62">
        <f t="shared" si="15"/>
        <v>2</v>
      </c>
      <c r="FQ8" s="62">
        <f t="shared" si="15"/>
        <v>2</v>
      </c>
      <c r="FR8" s="62">
        <f t="shared" si="15"/>
        <v>2</v>
      </c>
      <c r="FS8" s="62">
        <f t="shared" si="15"/>
        <v>2</v>
      </c>
      <c r="FT8" s="62">
        <f t="shared" si="15"/>
        <v>2</v>
      </c>
      <c r="FU8" s="62">
        <f t="shared" si="15"/>
        <v>2</v>
      </c>
      <c r="FV8" s="62">
        <f t="shared" si="15"/>
        <v>2</v>
      </c>
      <c r="FW8" s="62">
        <f t="shared" si="15"/>
        <v>2</v>
      </c>
      <c r="FX8" s="62">
        <f t="shared" si="15"/>
        <v>2</v>
      </c>
      <c r="FY8" s="62">
        <f t="shared" ref="FY8:GH8" si="16">+IF(LEN($FY$12)&gt;1,999,1)+IF(FY15="i",1,2)</f>
        <v>3</v>
      </c>
      <c r="FZ8" s="62">
        <f t="shared" si="16"/>
        <v>2</v>
      </c>
      <c r="GA8" s="62">
        <f t="shared" si="16"/>
        <v>2</v>
      </c>
      <c r="GB8" s="62">
        <f t="shared" si="16"/>
        <v>2</v>
      </c>
      <c r="GC8" s="62">
        <f t="shared" si="16"/>
        <v>2</v>
      </c>
      <c r="GD8" s="62">
        <f t="shared" si="16"/>
        <v>2</v>
      </c>
      <c r="GE8" s="62">
        <f t="shared" si="16"/>
        <v>2</v>
      </c>
      <c r="GF8" s="62">
        <f t="shared" si="16"/>
        <v>2</v>
      </c>
      <c r="GG8" s="62">
        <f t="shared" si="16"/>
        <v>2</v>
      </c>
      <c r="GH8" s="62">
        <f t="shared" si="16"/>
        <v>2</v>
      </c>
      <c r="GI8" s="62">
        <f t="shared" ref="GI8:GR8" si="17">+IF(LEN($GI$12)&gt;1,999,1)+IF(GI15="i",1,2)</f>
        <v>3</v>
      </c>
      <c r="GJ8" s="62">
        <f t="shared" si="17"/>
        <v>2</v>
      </c>
      <c r="GK8" s="62">
        <f t="shared" si="17"/>
        <v>2</v>
      </c>
      <c r="GL8" s="62">
        <f t="shared" si="17"/>
        <v>2</v>
      </c>
      <c r="GM8" s="62">
        <f t="shared" si="17"/>
        <v>2</v>
      </c>
      <c r="GN8" s="62">
        <f t="shared" si="17"/>
        <v>2</v>
      </c>
      <c r="GO8" s="62">
        <f t="shared" si="17"/>
        <v>2</v>
      </c>
      <c r="GP8" s="62">
        <f t="shared" si="17"/>
        <v>2</v>
      </c>
      <c r="GQ8" s="62">
        <f t="shared" si="17"/>
        <v>2</v>
      </c>
      <c r="GR8" s="62">
        <f t="shared" si="17"/>
        <v>2</v>
      </c>
      <c r="GS8" s="62">
        <f t="shared" ref="GS8:HB8" si="18">+IF(LEN($GS$12)&gt;1,999,1)+IF(GS15="i",1,2)</f>
        <v>3</v>
      </c>
      <c r="GT8" s="62">
        <f t="shared" si="18"/>
        <v>2</v>
      </c>
      <c r="GU8" s="62">
        <f t="shared" si="18"/>
        <v>2</v>
      </c>
      <c r="GV8" s="62">
        <f t="shared" si="18"/>
        <v>2</v>
      </c>
      <c r="GW8" s="62">
        <f t="shared" si="18"/>
        <v>2</v>
      </c>
      <c r="GX8" s="62">
        <f t="shared" si="18"/>
        <v>2</v>
      </c>
      <c r="GY8" s="62">
        <f t="shared" si="18"/>
        <v>2</v>
      </c>
      <c r="GZ8" s="62">
        <f t="shared" si="18"/>
        <v>2</v>
      </c>
      <c r="HA8" s="62">
        <f t="shared" si="18"/>
        <v>2</v>
      </c>
      <c r="HB8" s="62">
        <f t="shared" si="18"/>
        <v>2</v>
      </c>
      <c r="HC8" s="186">
        <f t="shared" ref="HC8:HL8" si="19">+IF(HC15="i",1,1001)</f>
        <v>1001</v>
      </c>
      <c r="HD8" s="186">
        <f t="shared" si="19"/>
        <v>1</v>
      </c>
      <c r="HE8" s="186">
        <f t="shared" si="19"/>
        <v>1</v>
      </c>
      <c r="HF8" s="186">
        <f t="shared" si="19"/>
        <v>1</v>
      </c>
      <c r="HG8" s="186">
        <f t="shared" si="19"/>
        <v>1</v>
      </c>
      <c r="HH8" s="186">
        <f t="shared" si="19"/>
        <v>1</v>
      </c>
      <c r="HI8" s="186">
        <f t="shared" si="19"/>
        <v>1</v>
      </c>
      <c r="HJ8" s="186">
        <f t="shared" si="19"/>
        <v>1</v>
      </c>
      <c r="HK8" s="186">
        <f t="shared" si="19"/>
        <v>1</v>
      </c>
      <c r="HL8" s="186">
        <f t="shared" si="19"/>
        <v>1</v>
      </c>
      <c r="HM8" s="186">
        <v>1001</v>
      </c>
      <c r="HN8" s="186">
        <v>1001</v>
      </c>
      <c r="HO8" s="186">
        <v>1001</v>
      </c>
      <c r="HP8" s="186">
        <v>1001</v>
      </c>
      <c r="HQ8" s="186">
        <v>1001</v>
      </c>
      <c r="HR8" s="186">
        <f t="shared" ref="HR8:IA8" si="20">+IF(HR15="i",1,1001)</f>
        <v>1001</v>
      </c>
      <c r="HS8" s="186">
        <f t="shared" si="20"/>
        <v>1</v>
      </c>
      <c r="HT8" s="186">
        <f t="shared" si="20"/>
        <v>1</v>
      </c>
      <c r="HU8" s="186">
        <f t="shared" si="20"/>
        <v>1</v>
      </c>
      <c r="HV8" s="186">
        <f t="shared" si="20"/>
        <v>1</v>
      </c>
      <c r="HW8" s="186">
        <f t="shared" si="20"/>
        <v>1</v>
      </c>
      <c r="HX8" s="186">
        <f t="shared" si="20"/>
        <v>1</v>
      </c>
      <c r="HY8" s="186">
        <f t="shared" si="20"/>
        <v>1</v>
      </c>
      <c r="HZ8" s="186">
        <f t="shared" si="20"/>
        <v>1</v>
      </c>
      <c r="IA8" s="186">
        <f t="shared" si="20"/>
        <v>1</v>
      </c>
      <c r="IB8" s="186"/>
      <c r="IC8" s="62"/>
      <c r="ID8" s="62"/>
      <c r="IE8" s="62"/>
      <c r="IF8" s="62"/>
    </row>
    <row r="9" spans="1:245" ht="24.4" customHeight="1">
      <c r="J9" s="830" t="s">
        <v>1</v>
      </c>
      <c r="K9" s="158" t="s">
        <v>172</v>
      </c>
      <c r="L9" s="179"/>
      <c r="M9" s="179"/>
      <c r="N9" s="179"/>
      <c r="O9" s="179"/>
      <c r="P9" s="179"/>
      <c r="Q9" s="179"/>
      <c r="R9" s="179"/>
      <c r="S9" s="179"/>
      <c r="T9" s="180"/>
      <c r="U9" s="179"/>
      <c r="V9" s="179"/>
      <c r="W9" s="179"/>
      <c r="X9" s="179"/>
      <c r="Y9" s="179"/>
      <c r="Z9" s="179"/>
      <c r="AA9" s="179"/>
      <c r="AB9" s="179"/>
      <c r="AC9" s="179"/>
      <c r="AD9" s="180"/>
      <c r="AE9" s="179"/>
      <c r="AF9" s="179"/>
      <c r="AG9" s="179"/>
      <c r="AH9" s="179"/>
      <c r="AI9" s="179"/>
      <c r="AJ9" s="179"/>
      <c r="AK9" s="179"/>
      <c r="AL9" s="179"/>
      <c r="AM9" s="179"/>
      <c r="AN9" s="180"/>
      <c r="AO9" s="179"/>
      <c r="AP9" s="179"/>
      <c r="AQ9" s="179"/>
      <c r="AR9" s="179"/>
      <c r="AS9" s="179"/>
      <c r="AT9" s="179"/>
      <c r="AU9" s="179"/>
      <c r="AV9" s="179"/>
      <c r="AW9" s="179"/>
      <c r="AX9" s="180"/>
      <c r="AY9" s="179"/>
      <c r="AZ9" s="179"/>
      <c r="BA9" s="179"/>
      <c r="BB9" s="179"/>
      <c r="BC9" s="179"/>
      <c r="BD9" s="179"/>
      <c r="BE9" s="179"/>
      <c r="BF9" s="179"/>
      <c r="BG9" s="179"/>
      <c r="BH9" s="180"/>
      <c r="BI9" s="179"/>
      <c r="BJ9" s="179"/>
      <c r="BK9" s="179"/>
      <c r="BL9" s="179"/>
      <c r="BM9" s="179"/>
      <c r="BN9" s="179"/>
      <c r="BO9" s="179"/>
      <c r="BP9" s="179"/>
      <c r="BQ9" s="179"/>
      <c r="BR9" s="180"/>
      <c r="BS9" s="179"/>
      <c r="BT9" s="179"/>
      <c r="BU9" s="179"/>
      <c r="BV9" s="179"/>
      <c r="BW9" s="179"/>
      <c r="BX9" s="179"/>
      <c r="BY9" s="179"/>
      <c r="BZ9" s="179"/>
      <c r="CA9" s="179"/>
      <c r="CB9" s="180"/>
      <c r="CC9" s="179"/>
      <c r="CD9" s="179"/>
      <c r="CE9" s="179"/>
      <c r="CF9" s="179"/>
      <c r="CG9" s="179"/>
      <c r="CH9" s="179"/>
      <c r="CI9" s="179"/>
      <c r="CJ9" s="179"/>
      <c r="CK9" s="179"/>
      <c r="CL9" s="180"/>
      <c r="CM9" s="179"/>
      <c r="CN9" s="179"/>
      <c r="CO9" s="179"/>
      <c r="CP9" s="179"/>
      <c r="CQ9" s="179"/>
      <c r="CR9" s="179"/>
      <c r="CS9" s="179"/>
      <c r="CT9" s="179"/>
      <c r="CU9" s="179"/>
      <c r="CV9" s="180"/>
      <c r="CW9" s="179"/>
      <c r="CX9" s="179"/>
      <c r="CY9" s="179"/>
      <c r="CZ9" s="179"/>
      <c r="DA9" s="179"/>
      <c r="DB9" s="179"/>
      <c r="DC9" s="179"/>
      <c r="DD9" s="179"/>
      <c r="DE9" s="179"/>
      <c r="DF9" s="180"/>
      <c r="DG9" s="179"/>
      <c r="DH9" s="179"/>
      <c r="DI9" s="179"/>
      <c r="DJ9" s="179"/>
      <c r="DK9" s="179"/>
      <c r="DL9" s="179"/>
      <c r="DM9" s="179"/>
      <c r="DN9" s="179"/>
      <c r="DO9" s="179"/>
      <c r="DP9" s="180"/>
      <c r="DQ9" s="179"/>
      <c r="DR9" s="179"/>
      <c r="DS9" s="179"/>
      <c r="DT9" s="179"/>
      <c r="DU9" s="179"/>
      <c r="DV9" s="179"/>
      <c r="DW9" s="179"/>
      <c r="DX9" s="179"/>
      <c r="DY9" s="179"/>
      <c r="DZ9" s="180"/>
      <c r="EA9" s="179"/>
      <c r="EB9" s="179"/>
      <c r="EC9" s="179"/>
      <c r="ED9" s="179"/>
      <c r="EE9" s="179"/>
      <c r="EF9" s="179"/>
      <c r="EG9" s="179"/>
      <c r="EH9" s="179"/>
      <c r="EI9" s="179"/>
      <c r="EJ9" s="180"/>
      <c r="EK9" s="179"/>
      <c r="EL9" s="179"/>
      <c r="EM9" s="179"/>
      <c r="EN9" s="179"/>
      <c r="EO9" s="179"/>
      <c r="EP9" s="179"/>
      <c r="EQ9" s="179"/>
      <c r="ER9" s="179"/>
      <c r="ES9" s="179"/>
      <c r="ET9" s="180"/>
      <c r="EU9" s="179"/>
      <c r="EV9" s="179"/>
      <c r="EW9" s="179"/>
      <c r="EX9" s="179"/>
      <c r="EY9" s="179"/>
      <c r="EZ9" s="179"/>
      <c r="FA9" s="179"/>
      <c r="FB9" s="179"/>
      <c r="FC9" s="179"/>
      <c r="FD9" s="180"/>
      <c r="FE9" s="179"/>
      <c r="FF9" s="179"/>
      <c r="FG9" s="179"/>
      <c r="FH9" s="179"/>
      <c r="FI9" s="179"/>
      <c r="FJ9" s="179"/>
      <c r="FK9" s="179"/>
      <c r="FL9" s="179"/>
      <c r="FM9" s="179"/>
      <c r="FN9" s="180"/>
      <c r="FO9" s="179"/>
      <c r="FP9" s="179"/>
      <c r="FQ9" s="179"/>
      <c r="FR9" s="179"/>
      <c r="FS9" s="179"/>
      <c r="FT9" s="179"/>
      <c r="FU9" s="179"/>
      <c r="FV9" s="179"/>
      <c r="FW9" s="179"/>
      <c r="FX9" s="180"/>
      <c r="FY9" s="179"/>
      <c r="FZ9" s="179"/>
      <c r="GA9" s="179"/>
      <c r="GB9" s="179"/>
      <c r="GC9" s="179"/>
      <c r="GD9" s="179"/>
      <c r="GE9" s="179"/>
      <c r="GF9" s="179"/>
      <c r="GG9" s="179"/>
      <c r="GH9" s="180"/>
      <c r="GI9" s="179"/>
      <c r="GJ9" s="179"/>
      <c r="GK9" s="179"/>
      <c r="GL9" s="179"/>
      <c r="GM9" s="179"/>
      <c r="GN9" s="179"/>
      <c r="GO9" s="179"/>
      <c r="GP9" s="179"/>
      <c r="GQ9" s="179"/>
      <c r="GR9" s="180"/>
      <c r="GS9" s="179"/>
      <c r="GT9" s="179"/>
      <c r="GU9" s="179"/>
      <c r="GV9" s="179"/>
      <c r="GW9" s="179"/>
      <c r="GX9" s="179"/>
      <c r="GY9" s="179"/>
      <c r="GZ9" s="179"/>
      <c r="HA9" s="179"/>
      <c r="HB9" s="180"/>
      <c r="HC9" s="188" t="s">
        <v>290</v>
      </c>
      <c r="HD9" s="189"/>
      <c r="HE9" s="189"/>
      <c r="HF9" s="189"/>
      <c r="HG9" s="189"/>
      <c r="HH9" s="189"/>
      <c r="HI9" s="189"/>
      <c r="HJ9" s="189"/>
      <c r="HK9" s="189"/>
      <c r="HL9" s="190"/>
      <c r="HM9" s="842" t="s">
        <v>2</v>
      </c>
      <c r="HN9" s="842" t="s">
        <v>3</v>
      </c>
      <c r="HO9" s="842" t="s">
        <v>4</v>
      </c>
      <c r="HP9" s="842" t="s">
        <v>5</v>
      </c>
      <c r="HQ9" s="32"/>
      <c r="HR9" s="187" t="s">
        <v>140</v>
      </c>
      <c r="HS9" s="187"/>
      <c r="HT9" s="187"/>
      <c r="HU9" s="187"/>
      <c r="HV9" s="187"/>
      <c r="HW9" s="187"/>
      <c r="HX9" s="187"/>
      <c r="HY9" s="187"/>
      <c r="HZ9" s="187"/>
      <c r="IA9" s="187"/>
    </row>
    <row r="10" spans="1:245" ht="15.95" customHeight="1">
      <c r="J10" s="830"/>
      <c r="K10" s="4" t="str">
        <f>+CONCATENATE(K13,K11)</f>
        <v>Auto1</v>
      </c>
      <c r="L10" s="4" t="str">
        <f t="shared" ref="L10:BW10" si="21">+CONCATENATE(L13,L11)</f>
        <v>Auto0</v>
      </c>
      <c r="M10" s="4" t="str">
        <f t="shared" si="21"/>
        <v>Auto0</v>
      </c>
      <c r="N10" s="4" t="str">
        <f t="shared" si="21"/>
        <v>Auto0</v>
      </c>
      <c r="O10" s="4" t="str">
        <f t="shared" si="21"/>
        <v>Auto0</v>
      </c>
      <c r="P10" s="4" t="str">
        <f t="shared" si="21"/>
        <v>Auto0</v>
      </c>
      <c r="Q10" s="4" t="str">
        <f t="shared" si="21"/>
        <v>Auto0</v>
      </c>
      <c r="R10" s="4" t="str">
        <f t="shared" si="21"/>
        <v>Auto0</v>
      </c>
      <c r="S10" s="4" t="str">
        <f t="shared" si="21"/>
        <v>Auto0</v>
      </c>
      <c r="T10" s="4" t="str">
        <f t="shared" si="21"/>
        <v>Auto0</v>
      </c>
      <c r="U10" s="4" t="str">
        <f t="shared" si="21"/>
        <v>Taxi1</v>
      </c>
      <c r="V10" s="4" t="str">
        <f t="shared" si="21"/>
        <v>Taxi0</v>
      </c>
      <c r="W10" s="4" t="str">
        <f t="shared" si="21"/>
        <v>Taxi0</v>
      </c>
      <c r="X10" s="4" t="str">
        <f t="shared" si="21"/>
        <v>Taxi0</v>
      </c>
      <c r="Y10" s="4" t="str">
        <f t="shared" si="21"/>
        <v>Taxi0</v>
      </c>
      <c r="Z10" s="4" t="str">
        <f t="shared" si="21"/>
        <v>Taxi0</v>
      </c>
      <c r="AA10" s="4" t="str">
        <f t="shared" si="21"/>
        <v>Taxi0</v>
      </c>
      <c r="AB10" s="4" t="str">
        <f t="shared" si="21"/>
        <v>Taxi0</v>
      </c>
      <c r="AC10" s="4" t="str">
        <f t="shared" si="21"/>
        <v>Taxi0</v>
      </c>
      <c r="AD10" s="4" t="str">
        <f t="shared" si="21"/>
        <v>Taxi0</v>
      </c>
      <c r="AE10" s="4" t="str">
        <f t="shared" si="21"/>
        <v>Omnibus1</v>
      </c>
      <c r="AF10" s="4" t="str">
        <f t="shared" si="21"/>
        <v>Omnibus0</v>
      </c>
      <c r="AG10" s="4" t="str">
        <f t="shared" si="21"/>
        <v>Omnibus0</v>
      </c>
      <c r="AH10" s="4" t="str">
        <f t="shared" si="21"/>
        <v>Omnibus0</v>
      </c>
      <c r="AI10" s="4" t="str">
        <f t="shared" si="21"/>
        <v>Omnibus0</v>
      </c>
      <c r="AJ10" s="4" t="str">
        <f t="shared" si="21"/>
        <v>Omnibus0</v>
      </c>
      <c r="AK10" s="4" t="str">
        <f t="shared" si="21"/>
        <v>Omnibus0</v>
      </c>
      <c r="AL10" s="4" t="str">
        <f t="shared" si="21"/>
        <v>Omnibus0</v>
      </c>
      <c r="AM10" s="4" t="str">
        <f t="shared" si="21"/>
        <v>Omnibus0</v>
      </c>
      <c r="AN10" s="4" t="str">
        <f t="shared" si="21"/>
        <v>Omnibus0</v>
      </c>
      <c r="AO10" s="4" t="str">
        <f t="shared" si="21"/>
        <v>Microbús1</v>
      </c>
      <c r="AP10" s="4" t="str">
        <f t="shared" si="21"/>
        <v>Microbús0</v>
      </c>
      <c r="AQ10" s="4" t="str">
        <f t="shared" si="21"/>
        <v>Microbús0</v>
      </c>
      <c r="AR10" s="4" t="str">
        <f t="shared" si="21"/>
        <v>Microbús0</v>
      </c>
      <c r="AS10" s="4" t="str">
        <f t="shared" si="21"/>
        <v>Microbús0</v>
      </c>
      <c r="AT10" s="4" t="str">
        <f t="shared" si="21"/>
        <v>Microbús0</v>
      </c>
      <c r="AU10" s="4" t="str">
        <f t="shared" si="21"/>
        <v>Microbús0</v>
      </c>
      <c r="AV10" s="4" t="str">
        <f t="shared" si="21"/>
        <v>Microbús0</v>
      </c>
      <c r="AW10" s="4" t="str">
        <f t="shared" si="21"/>
        <v>Microbús0</v>
      </c>
      <c r="AX10" s="4" t="str">
        <f t="shared" si="21"/>
        <v>Microbús0</v>
      </c>
      <c r="AY10" s="4" t="str">
        <f t="shared" si="21"/>
        <v>Camioneta Rural1</v>
      </c>
      <c r="AZ10" s="4" t="str">
        <f t="shared" si="21"/>
        <v>Camioneta Rural0</v>
      </c>
      <c r="BA10" s="4" t="str">
        <f t="shared" si="21"/>
        <v>Camioneta Rural0</v>
      </c>
      <c r="BB10" s="4" t="str">
        <f t="shared" si="21"/>
        <v>Camioneta Rural0</v>
      </c>
      <c r="BC10" s="4" t="str">
        <f t="shared" si="21"/>
        <v>Camioneta Rural0</v>
      </c>
      <c r="BD10" s="4" t="str">
        <f t="shared" si="21"/>
        <v>Camioneta Rural0</v>
      </c>
      <c r="BE10" s="4" t="str">
        <f t="shared" si="21"/>
        <v>Camioneta Rural0</v>
      </c>
      <c r="BF10" s="4" t="str">
        <f t="shared" si="21"/>
        <v>Camioneta Rural0</v>
      </c>
      <c r="BG10" s="4" t="str">
        <f t="shared" si="21"/>
        <v>Camioneta Rural0</v>
      </c>
      <c r="BH10" s="4" t="str">
        <f t="shared" si="21"/>
        <v>Camioneta Rural0</v>
      </c>
      <c r="BI10" s="4" t="str">
        <f t="shared" si="21"/>
        <v>Moto lineal1</v>
      </c>
      <c r="BJ10" s="4" t="str">
        <f t="shared" si="21"/>
        <v>Moto lineal0</v>
      </c>
      <c r="BK10" s="4" t="str">
        <f t="shared" si="21"/>
        <v>Moto lineal0</v>
      </c>
      <c r="BL10" s="4" t="str">
        <f t="shared" si="21"/>
        <v>Moto lineal0</v>
      </c>
      <c r="BM10" s="4" t="str">
        <f t="shared" si="21"/>
        <v>Moto lineal0</v>
      </c>
      <c r="BN10" s="4" t="str">
        <f t="shared" si="21"/>
        <v>Moto lineal0</v>
      </c>
      <c r="BO10" s="4" t="str">
        <f t="shared" si="21"/>
        <v>Moto lineal0</v>
      </c>
      <c r="BP10" s="4" t="str">
        <f t="shared" si="21"/>
        <v>Moto lineal0</v>
      </c>
      <c r="BQ10" s="4" t="str">
        <f t="shared" si="21"/>
        <v>Moto lineal0</v>
      </c>
      <c r="BR10" s="4" t="str">
        <f t="shared" si="21"/>
        <v>Moto lineal0</v>
      </c>
      <c r="BS10" s="4" t="str">
        <f t="shared" si="21"/>
        <v>Mototaxi1</v>
      </c>
      <c r="BT10" s="4" t="str">
        <f t="shared" si="21"/>
        <v>Mototaxi0</v>
      </c>
      <c r="BU10" s="4" t="str">
        <f t="shared" si="21"/>
        <v>Mototaxi0</v>
      </c>
      <c r="BV10" s="4" t="str">
        <f t="shared" si="21"/>
        <v>Mototaxi0</v>
      </c>
      <c r="BW10" s="4" t="str">
        <f t="shared" si="21"/>
        <v>Mototaxi0</v>
      </c>
      <c r="BX10" s="4" t="str">
        <f t="shared" ref="BX10:EI10" si="22">+CONCATENATE(BX13,BX11)</f>
        <v>Mototaxi0</v>
      </c>
      <c r="BY10" s="4" t="str">
        <f t="shared" si="22"/>
        <v>Mototaxi0</v>
      </c>
      <c r="BZ10" s="4" t="str">
        <f t="shared" si="22"/>
        <v>Mototaxi0</v>
      </c>
      <c r="CA10" s="4" t="str">
        <f t="shared" si="22"/>
        <v>Mototaxi0</v>
      </c>
      <c r="CB10" s="4" t="str">
        <f t="shared" si="22"/>
        <v>Mototaxi0</v>
      </c>
      <c r="CC10" s="4" t="str">
        <f t="shared" si="22"/>
        <v>Bicicleta1</v>
      </c>
      <c r="CD10" s="4" t="str">
        <f t="shared" si="22"/>
        <v>Bicicleta0</v>
      </c>
      <c r="CE10" s="4" t="str">
        <f t="shared" si="22"/>
        <v>Bicicleta0</v>
      </c>
      <c r="CF10" s="4" t="str">
        <f t="shared" si="22"/>
        <v>Bicicleta0</v>
      </c>
      <c r="CG10" s="4" t="str">
        <f t="shared" si="22"/>
        <v>Bicicleta0</v>
      </c>
      <c r="CH10" s="4" t="str">
        <f t="shared" si="22"/>
        <v>Bicicleta0</v>
      </c>
      <c r="CI10" s="4" t="str">
        <f t="shared" si="22"/>
        <v>Bicicleta0</v>
      </c>
      <c r="CJ10" s="4" t="str">
        <f t="shared" si="22"/>
        <v>Bicicleta0</v>
      </c>
      <c r="CK10" s="4" t="str">
        <f t="shared" si="22"/>
        <v>Bicicleta0</v>
      </c>
      <c r="CL10" s="4" t="str">
        <f t="shared" si="22"/>
        <v>Bicicleta0</v>
      </c>
      <c r="CM10" s="4" t="str">
        <f t="shared" si="22"/>
        <v>Camión1</v>
      </c>
      <c r="CN10" s="4" t="str">
        <f t="shared" si="22"/>
        <v>Camión0</v>
      </c>
      <c r="CO10" s="4" t="str">
        <f t="shared" si="22"/>
        <v>Camión0</v>
      </c>
      <c r="CP10" s="4" t="str">
        <f t="shared" si="22"/>
        <v>Camión0</v>
      </c>
      <c r="CQ10" s="4" t="str">
        <f t="shared" si="22"/>
        <v>Camión0</v>
      </c>
      <c r="CR10" s="4" t="str">
        <f t="shared" si="22"/>
        <v>Camión0</v>
      </c>
      <c r="CS10" s="4" t="str">
        <f t="shared" si="22"/>
        <v>Camión0</v>
      </c>
      <c r="CT10" s="4" t="str">
        <f t="shared" si="22"/>
        <v>Camión0</v>
      </c>
      <c r="CU10" s="4" t="str">
        <f t="shared" si="22"/>
        <v>Camión0</v>
      </c>
      <c r="CV10" s="4" t="str">
        <f t="shared" si="22"/>
        <v>Camión0</v>
      </c>
      <c r="CW10" s="4" t="str">
        <f t="shared" si="22"/>
        <v>Tráiler1</v>
      </c>
      <c r="CX10" s="4" t="str">
        <f t="shared" si="22"/>
        <v>Tráiler0</v>
      </c>
      <c r="CY10" s="4" t="str">
        <f t="shared" si="22"/>
        <v>Tráiler0</v>
      </c>
      <c r="CZ10" s="4" t="str">
        <f t="shared" si="22"/>
        <v>Tráiler0</v>
      </c>
      <c r="DA10" s="4" t="str">
        <f t="shared" si="22"/>
        <v>Tráiler0</v>
      </c>
      <c r="DB10" s="4" t="str">
        <f t="shared" si="22"/>
        <v>Tráiler0</v>
      </c>
      <c r="DC10" s="4" t="str">
        <f t="shared" si="22"/>
        <v>Tráiler0</v>
      </c>
      <c r="DD10" s="4" t="str">
        <f t="shared" si="22"/>
        <v>Tráiler0</v>
      </c>
      <c r="DE10" s="4" t="str">
        <f t="shared" si="22"/>
        <v>Tráiler0</v>
      </c>
      <c r="DF10" s="4" t="str">
        <f t="shared" si="22"/>
        <v>Tráiler0</v>
      </c>
      <c r="DG10" s="4" t="str">
        <f t="shared" si="22"/>
        <v>Bus Interprovincial1</v>
      </c>
      <c r="DH10" s="4" t="str">
        <f t="shared" si="22"/>
        <v>Bus Interprovincial0</v>
      </c>
      <c r="DI10" s="4" t="str">
        <f t="shared" si="22"/>
        <v>Bus Interprovincial0</v>
      </c>
      <c r="DJ10" s="4" t="str">
        <f t="shared" si="22"/>
        <v>Bus Interprovincial0</v>
      </c>
      <c r="DK10" s="4" t="str">
        <f t="shared" si="22"/>
        <v>Bus Interprovincial0</v>
      </c>
      <c r="DL10" s="4" t="str">
        <f t="shared" si="22"/>
        <v>Bus Interprovincial0</v>
      </c>
      <c r="DM10" s="4" t="str">
        <f t="shared" si="22"/>
        <v>Bus Interprovincial0</v>
      </c>
      <c r="DN10" s="4" t="str">
        <f t="shared" si="22"/>
        <v>Bus Interprovincial0</v>
      </c>
      <c r="DO10" s="4" t="str">
        <f t="shared" si="22"/>
        <v>Bus Interprovincial0</v>
      </c>
      <c r="DP10" s="4" t="str">
        <f t="shared" si="22"/>
        <v>Bus Interprovincial0</v>
      </c>
      <c r="DQ10" s="4" t="str">
        <f t="shared" si="22"/>
        <v>N1</v>
      </c>
      <c r="DR10" s="4" t="str">
        <f t="shared" si="22"/>
        <v>N0</v>
      </c>
      <c r="DS10" s="4" t="str">
        <f t="shared" si="22"/>
        <v>N0</v>
      </c>
      <c r="DT10" s="4" t="str">
        <f t="shared" si="22"/>
        <v>N0</v>
      </c>
      <c r="DU10" s="4" t="str">
        <f t="shared" si="22"/>
        <v>N0</v>
      </c>
      <c r="DV10" s="4" t="str">
        <f t="shared" si="22"/>
        <v>N0</v>
      </c>
      <c r="DW10" s="4" t="str">
        <f t="shared" si="22"/>
        <v>N0</v>
      </c>
      <c r="DX10" s="4" t="str">
        <f t="shared" si="22"/>
        <v>N0</v>
      </c>
      <c r="DY10" s="4" t="str">
        <f t="shared" si="22"/>
        <v>N0</v>
      </c>
      <c r="DZ10" s="4" t="str">
        <f t="shared" si="22"/>
        <v>N0</v>
      </c>
      <c r="EA10" s="4" t="str">
        <f t="shared" si="22"/>
        <v>N1</v>
      </c>
      <c r="EB10" s="4" t="str">
        <f t="shared" si="22"/>
        <v>N0</v>
      </c>
      <c r="EC10" s="4" t="str">
        <f t="shared" si="22"/>
        <v>N0</v>
      </c>
      <c r="ED10" s="4" t="str">
        <f t="shared" si="22"/>
        <v>N0</v>
      </c>
      <c r="EE10" s="4" t="str">
        <f t="shared" si="22"/>
        <v>N0</v>
      </c>
      <c r="EF10" s="4" t="str">
        <f t="shared" si="22"/>
        <v>N0</v>
      </c>
      <c r="EG10" s="4" t="str">
        <f t="shared" si="22"/>
        <v>N0</v>
      </c>
      <c r="EH10" s="4" t="str">
        <f t="shared" si="22"/>
        <v>N0</v>
      </c>
      <c r="EI10" s="4" t="str">
        <f t="shared" si="22"/>
        <v>N0</v>
      </c>
      <c r="EJ10" s="4" t="str">
        <f t="shared" ref="EJ10:GU10" si="23">+CONCATENATE(EJ13,EJ11)</f>
        <v>N0</v>
      </c>
      <c r="EK10" s="4" t="str">
        <f t="shared" si="23"/>
        <v>N1</v>
      </c>
      <c r="EL10" s="4" t="str">
        <f t="shared" si="23"/>
        <v>N0</v>
      </c>
      <c r="EM10" s="4" t="str">
        <f t="shared" si="23"/>
        <v>N0</v>
      </c>
      <c r="EN10" s="4" t="str">
        <f t="shared" si="23"/>
        <v>N0</v>
      </c>
      <c r="EO10" s="4" t="str">
        <f t="shared" si="23"/>
        <v>N0</v>
      </c>
      <c r="EP10" s="4" t="str">
        <f t="shared" si="23"/>
        <v>N0</v>
      </c>
      <c r="EQ10" s="4" t="str">
        <f t="shared" si="23"/>
        <v>N0</v>
      </c>
      <c r="ER10" s="4" t="str">
        <f t="shared" si="23"/>
        <v>N0</v>
      </c>
      <c r="ES10" s="4" t="str">
        <f t="shared" si="23"/>
        <v>N0</v>
      </c>
      <c r="ET10" s="4" t="str">
        <f t="shared" si="23"/>
        <v>N0</v>
      </c>
      <c r="EU10" s="4" t="str">
        <f t="shared" si="23"/>
        <v>N1</v>
      </c>
      <c r="EV10" s="4" t="str">
        <f t="shared" si="23"/>
        <v>N0</v>
      </c>
      <c r="EW10" s="4" t="str">
        <f t="shared" si="23"/>
        <v>N0</v>
      </c>
      <c r="EX10" s="4" t="str">
        <f t="shared" si="23"/>
        <v>N0</v>
      </c>
      <c r="EY10" s="4" t="str">
        <f t="shared" si="23"/>
        <v>N0</v>
      </c>
      <c r="EZ10" s="4" t="str">
        <f t="shared" si="23"/>
        <v>N0</v>
      </c>
      <c r="FA10" s="4" t="str">
        <f t="shared" si="23"/>
        <v>N0</v>
      </c>
      <c r="FB10" s="4" t="str">
        <f t="shared" si="23"/>
        <v>N0</v>
      </c>
      <c r="FC10" s="4" t="str">
        <f t="shared" si="23"/>
        <v>N0</v>
      </c>
      <c r="FD10" s="4" t="str">
        <f t="shared" si="23"/>
        <v>N0</v>
      </c>
      <c r="FE10" s="4" t="str">
        <f t="shared" si="23"/>
        <v>N1</v>
      </c>
      <c r="FF10" s="4" t="str">
        <f t="shared" si="23"/>
        <v>N0</v>
      </c>
      <c r="FG10" s="4" t="str">
        <f t="shared" si="23"/>
        <v>N0</v>
      </c>
      <c r="FH10" s="4" t="str">
        <f t="shared" si="23"/>
        <v>N0</v>
      </c>
      <c r="FI10" s="4" t="str">
        <f t="shared" si="23"/>
        <v>N0</v>
      </c>
      <c r="FJ10" s="4" t="str">
        <f t="shared" si="23"/>
        <v>N0</v>
      </c>
      <c r="FK10" s="4" t="str">
        <f t="shared" si="23"/>
        <v>N0</v>
      </c>
      <c r="FL10" s="4" t="str">
        <f t="shared" si="23"/>
        <v>N0</v>
      </c>
      <c r="FM10" s="4" t="str">
        <f t="shared" si="23"/>
        <v>N0</v>
      </c>
      <c r="FN10" s="4" t="str">
        <f t="shared" si="23"/>
        <v>N0</v>
      </c>
      <c r="FO10" s="4" t="str">
        <f t="shared" si="23"/>
        <v>N1</v>
      </c>
      <c r="FP10" s="4" t="str">
        <f t="shared" si="23"/>
        <v>N0</v>
      </c>
      <c r="FQ10" s="4" t="str">
        <f t="shared" si="23"/>
        <v>N0</v>
      </c>
      <c r="FR10" s="4" t="str">
        <f t="shared" si="23"/>
        <v>N0</v>
      </c>
      <c r="FS10" s="4" t="str">
        <f t="shared" si="23"/>
        <v>N0</v>
      </c>
      <c r="FT10" s="4" t="str">
        <f t="shared" si="23"/>
        <v>N0</v>
      </c>
      <c r="FU10" s="4" t="str">
        <f t="shared" si="23"/>
        <v>N0</v>
      </c>
      <c r="FV10" s="4" t="str">
        <f t="shared" si="23"/>
        <v>N0</v>
      </c>
      <c r="FW10" s="4" t="str">
        <f t="shared" si="23"/>
        <v>N0</v>
      </c>
      <c r="FX10" s="4" t="str">
        <f t="shared" si="23"/>
        <v>N0</v>
      </c>
      <c r="FY10" s="4" t="str">
        <f t="shared" si="23"/>
        <v>N1</v>
      </c>
      <c r="FZ10" s="4" t="str">
        <f t="shared" si="23"/>
        <v>N0</v>
      </c>
      <c r="GA10" s="4" t="str">
        <f t="shared" si="23"/>
        <v>N0</v>
      </c>
      <c r="GB10" s="4" t="str">
        <f t="shared" si="23"/>
        <v>N0</v>
      </c>
      <c r="GC10" s="4" t="str">
        <f t="shared" si="23"/>
        <v>N0</v>
      </c>
      <c r="GD10" s="4" t="str">
        <f t="shared" si="23"/>
        <v>N0</v>
      </c>
      <c r="GE10" s="4" t="str">
        <f t="shared" si="23"/>
        <v>N0</v>
      </c>
      <c r="GF10" s="4" t="str">
        <f t="shared" si="23"/>
        <v>N0</v>
      </c>
      <c r="GG10" s="4" t="str">
        <f t="shared" si="23"/>
        <v>N0</v>
      </c>
      <c r="GH10" s="4" t="str">
        <f t="shared" si="23"/>
        <v>N0</v>
      </c>
      <c r="GI10" s="4" t="str">
        <f t="shared" si="23"/>
        <v>N1</v>
      </c>
      <c r="GJ10" s="4" t="str">
        <f t="shared" si="23"/>
        <v>N0</v>
      </c>
      <c r="GK10" s="4" t="str">
        <f t="shared" si="23"/>
        <v>N0</v>
      </c>
      <c r="GL10" s="4" t="str">
        <f t="shared" si="23"/>
        <v>N0</v>
      </c>
      <c r="GM10" s="4" t="str">
        <f t="shared" si="23"/>
        <v>N0</v>
      </c>
      <c r="GN10" s="4" t="str">
        <f t="shared" si="23"/>
        <v>N0</v>
      </c>
      <c r="GO10" s="4" t="str">
        <f t="shared" si="23"/>
        <v>N0</v>
      </c>
      <c r="GP10" s="4" t="str">
        <f t="shared" si="23"/>
        <v>N0</v>
      </c>
      <c r="GQ10" s="4" t="str">
        <f t="shared" si="23"/>
        <v>N0</v>
      </c>
      <c r="GR10" s="4" t="str">
        <f t="shared" si="23"/>
        <v>N0</v>
      </c>
      <c r="GS10" s="4" t="str">
        <f t="shared" si="23"/>
        <v>N1</v>
      </c>
      <c r="GT10" s="4" t="str">
        <f t="shared" si="23"/>
        <v>N0</v>
      </c>
      <c r="GU10" s="4" t="str">
        <f t="shared" si="23"/>
        <v>N0</v>
      </c>
      <c r="GV10" s="4" t="str">
        <f t="shared" ref="GV10:HB10" si="24">+CONCATENATE(GV13,GV11)</f>
        <v>N0</v>
      </c>
      <c r="GW10" s="4" t="str">
        <f t="shared" si="24"/>
        <v>N0</v>
      </c>
      <c r="GX10" s="4" t="str">
        <f t="shared" si="24"/>
        <v>N0</v>
      </c>
      <c r="GY10" s="4" t="str">
        <f t="shared" si="24"/>
        <v>N0</v>
      </c>
      <c r="GZ10" s="4" t="str">
        <f t="shared" si="24"/>
        <v>N0</v>
      </c>
      <c r="HA10" s="4" t="str">
        <f t="shared" si="24"/>
        <v>N0</v>
      </c>
      <c r="HB10" s="4" t="str">
        <f t="shared" si="24"/>
        <v>N0</v>
      </c>
      <c r="HC10" s="191"/>
      <c r="HD10" s="192"/>
      <c r="HE10" s="192"/>
      <c r="HF10" s="192"/>
      <c r="HG10" s="192"/>
      <c r="HH10" s="192"/>
      <c r="HI10" s="192"/>
      <c r="HJ10" s="192"/>
      <c r="HK10" s="192"/>
      <c r="HL10" s="193"/>
      <c r="HM10" s="843"/>
      <c r="HN10" s="843"/>
      <c r="HO10" s="843"/>
      <c r="HP10" s="843"/>
      <c r="HQ10" s="32"/>
      <c r="HR10" s="187"/>
      <c r="HS10" s="187"/>
      <c r="HT10" s="187"/>
      <c r="HU10" s="187"/>
      <c r="HV10" s="187"/>
      <c r="HW10" s="187"/>
      <c r="HX10" s="187"/>
      <c r="HY10" s="187"/>
      <c r="HZ10" s="187"/>
      <c r="IA10" s="187"/>
    </row>
    <row r="11" spans="1:245" ht="15.95" customHeight="1">
      <c r="J11" s="830"/>
      <c r="K11" s="677">
        <f>+Inicio!H33</f>
        <v>1</v>
      </c>
      <c r="L11" s="677">
        <f>+Inicio!H34</f>
        <v>0</v>
      </c>
      <c r="M11" s="677">
        <f>+Inicio!H35</f>
        <v>0</v>
      </c>
      <c r="N11" s="677">
        <f>+Inicio!H36</f>
        <v>0</v>
      </c>
      <c r="O11" s="677">
        <f>+Inicio!H37</f>
        <v>0</v>
      </c>
      <c r="P11" s="677">
        <f>+Inicio!H38</f>
        <v>0</v>
      </c>
      <c r="Q11" s="677">
        <f>+Inicio!H39</f>
        <v>0</v>
      </c>
      <c r="R11" s="677">
        <f>+Inicio!H40</f>
        <v>0</v>
      </c>
      <c r="S11" s="677">
        <f>+Inicio!H41</f>
        <v>0</v>
      </c>
      <c r="T11" s="677">
        <f>+Inicio!H42</f>
        <v>0</v>
      </c>
      <c r="U11" s="677">
        <f>+K11</f>
        <v>1</v>
      </c>
      <c r="V11" s="677">
        <f t="shared" ref="V11:AD11" si="25">+L11</f>
        <v>0</v>
      </c>
      <c r="W11" s="677">
        <f t="shared" si="25"/>
        <v>0</v>
      </c>
      <c r="X11" s="677">
        <f t="shared" si="25"/>
        <v>0</v>
      </c>
      <c r="Y11" s="677">
        <f t="shared" si="25"/>
        <v>0</v>
      </c>
      <c r="Z11" s="677">
        <f t="shared" si="25"/>
        <v>0</v>
      </c>
      <c r="AA11" s="677">
        <f t="shared" si="25"/>
        <v>0</v>
      </c>
      <c r="AB11" s="677">
        <f t="shared" si="25"/>
        <v>0</v>
      </c>
      <c r="AC11" s="677">
        <f t="shared" si="25"/>
        <v>0</v>
      </c>
      <c r="AD11" s="677">
        <f t="shared" si="25"/>
        <v>0</v>
      </c>
      <c r="AE11" s="677">
        <f>+U11</f>
        <v>1</v>
      </c>
      <c r="AF11" s="677">
        <f t="shared" ref="AF11:AN11" si="26">+V11</f>
        <v>0</v>
      </c>
      <c r="AG11" s="677">
        <f t="shared" si="26"/>
        <v>0</v>
      </c>
      <c r="AH11" s="677">
        <f t="shared" si="26"/>
        <v>0</v>
      </c>
      <c r="AI11" s="677">
        <f t="shared" si="26"/>
        <v>0</v>
      </c>
      <c r="AJ11" s="677">
        <f t="shared" si="26"/>
        <v>0</v>
      </c>
      <c r="AK11" s="677">
        <f t="shared" si="26"/>
        <v>0</v>
      </c>
      <c r="AL11" s="677">
        <f t="shared" si="26"/>
        <v>0</v>
      </c>
      <c r="AM11" s="677">
        <f t="shared" si="26"/>
        <v>0</v>
      </c>
      <c r="AN11" s="677">
        <f t="shared" si="26"/>
        <v>0</v>
      </c>
      <c r="AO11" s="677">
        <f>+AE11</f>
        <v>1</v>
      </c>
      <c r="AP11" s="677">
        <f t="shared" ref="AP11:AX11" si="27">+AF11</f>
        <v>0</v>
      </c>
      <c r="AQ11" s="677">
        <f t="shared" si="27"/>
        <v>0</v>
      </c>
      <c r="AR11" s="677">
        <f t="shared" si="27"/>
        <v>0</v>
      </c>
      <c r="AS11" s="677">
        <f t="shared" si="27"/>
        <v>0</v>
      </c>
      <c r="AT11" s="677">
        <f t="shared" si="27"/>
        <v>0</v>
      </c>
      <c r="AU11" s="677">
        <f t="shared" si="27"/>
        <v>0</v>
      </c>
      <c r="AV11" s="677">
        <f t="shared" si="27"/>
        <v>0</v>
      </c>
      <c r="AW11" s="677">
        <f t="shared" si="27"/>
        <v>0</v>
      </c>
      <c r="AX11" s="677">
        <f t="shared" si="27"/>
        <v>0</v>
      </c>
      <c r="AY11" s="677">
        <f>+AO11</f>
        <v>1</v>
      </c>
      <c r="AZ11" s="677">
        <f t="shared" ref="AZ11:BH11" si="28">+AP11</f>
        <v>0</v>
      </c>
      <c r="BA11" s="677">
        <f t="shared" si="28"/>
        <v>0</v>
      </c>
      <c r="BB11" s="677">
        <f t="shared" si="28"/>
        <v>0</v>
      </c>
      <c r="BC11" s="677">
        <f t="shared" si="28"/>
        <v>0</v>
      </c>
      <c r="BD11" s="677">
        <f t="shared" si="28"/>
        <v>0</v>
      </c>
      <c r="BE11" s="677">
        <f t="shared" si="28"/>
        <v>0</v>
      </c>
      <c r="BF11" s="677">
        <f t="shared" si="28"/>
        <v>0</v>
      </c>
      <c r="BG11" s="677">
        <f t="shared" si="28"/>
        <v>0</v>
      </c>
      <c r="BH11" s="677">
        <f t="shared" si="28"/>
        <v>0</v>
      </c>
      <c r="BI11" s="677">
        <f>+AY11</f>
        <v>1</v>
      </c>
      <c r="BJ11" s="677">
        <f t="shared" ref="BJ11:BR11" si="29">+AZ11</f>
        <v>0</v>
      </c>
      <c r="BK11" s="677">
        <f t="shared" si="29"/>
        <v>0</v>
      </c>
      <c r="BL11" s="677">
        <f t="shared" si="29"/>
        <v>0</v>
      </c>
      <c r="BM11" s="677">
        <f t="shared" si="29"/>
        <v>0</v>
      </c>
      <c r="BN11" s="677">
        <f t="shared" si="29"/>
        <v>0</v>
      </c>
      <c r="BO11" s="677">
        <f t="shared" si="29"/>
        <v>0</v>
      </c>
      <c r="BP11" s="677">
        <f t="shared" si="29"/>
        <v>0</v>
      </c>
      <c r="BQ11" s="677">
        <f t="shared" si="29"/>
        <v>0</v>
      </c>
      <c r="BR11" s="677">
        <f t="shared" si="29"/>
        <v>0</v>
      </c>
      <c r="BS11" s="677">
        <f>+BI11</f>
        <v>1</v>
      </c>
      <c r="BT11" s="677">
        <f t="shared" ref="BT11:CB11" si="30">+BJ11</f>
        <v>0</v>
      </c>
      <c r="BU11" s="677">
        <f t="shared" si="30"/>
        <v>0</v>
      </c>
      <c r="BV11" s="677">
        <f t="shared" si="30"/>
        <v>0</v>
      </c>
      <c r="BW11" s="677">
        <f t="shared" si="30"/>
        <v>0</v>
      </c>
      <c r="BX11" s="677">
        <f t="shared" si="30"/>
        <v>0</v>
      </c>
      <c r="BY11" s="677">
        <f t="shared" si="30"/>
        <v>0</v>
      </c>
      <c r="BZ11" s="677">
        <f t="shared" si="30"/>
        <v>0</v>
      </c>
      <c r="CA11" s="677">
        <f t="shared" si="30"/>
        <v>0</v>
      </c>
      <c r="CB11" s="677">
        <f t="shared" si="30"/>
        <v>0</v>
      </c>
      <c r="CC11" s="677">
        <f>+BS11</f>
        <v>1</v>
      </c>
      <c r="CD11" s="677">
        <f t="shared" ref="CD11:CL11" si="31">+BT11</f>
        <v>0</v>
      </c>
      <c r="CE11" s="677">
        <f t="shared" si="31"/>
        <v>0</v>
      </c>
      <c r="CF11" s="677">
        <f t="shared" si="31"/>
        <v>0</v>
      </c>
      <c r="CG11" s="677">
        <f t="shared" si="31"/>
        <v>0</v>
      </c>
      <c r="CH11" s="677">
        <f t="shared" si="31"/>
        <v>0</v>
      </c>
      <c r="CI11" s="677">
        <f t="shared" si="31"/>
        <v>0</v>
      </c>
      <c r="CJ11" s="677">
        <f t="shared" si="31"/>
        <v>0</v>
      </c>
      <c r="CK11" s="677">
        <f t="shared" si="31"/>
        <v>0</v>
      </c>
      <c r="CL11" s="677">
        <f t="shared" si="31"/>
        <v>0</v>
      </c>
      <c r="CM11" s="677">
        <f>+CC11</f>
        <v>1</v>
      </c>
      <c r="CN11" s="677">
        <f t="shared" ref="CN11:CV11" si="32">+CD11</f>
        <v>0</v>
      </c>
      <c r="CO11" s="677">
        <f t="shared" si="32"/>
        <v>0</v>
      </c>
      <c r="CP11" s="677">
        <f t="shared" si="32"/>
        <v>0</v>
      </c>
      <c r="CQ11" s="677">
        <f t="shared" si="32"/>
        <v>0</v>
      </c>
      <c r="CR11" s="677">
        <f t="shared" si="32"/>
        <v>0</v>
      </c>
      <c r="CS11" s="677">
        <f t="shared" si="32"/>
        <v>0</v>
      </c>
      <c r="CT11" s="677">
        <f t="shared" si="32"/>
        <v>0</v>
      </c>
      <c r="CU11" s="677">
        <f t="shared" si="32"/>
        <v>0</v>
      </c>
      <c r="CV11" s="677">
        <f t="shared" si="32"/>
        <v>0</v>
      </c>
      <c r="CW11" s="677">
        <f>+CM11</f>
        <v>1</v>
      </c>
      <c r="CX11" s="677">
        <f t="shared" ref="CX11:DF11" si="33">+CN11</f>
        <v>0</v>
      </c>
      <c r="CY11" s="677">
        <f t="shared" si="33"/>
        <v>0</v>
      </c>
      <c r="CZ11" s="677">
        <f t="shared" si="33"/>
        <v>0</v>
      </c>
      <c r="DA11" s="677">
        <f t="shared" si="33"/>
        <v>0</v>
      </c>
      <c r="DB11" s="677">
        <f t="shared" si="33"/>
        <v>0</v>
      </c>
      <c r="DC11" s="677">
        <f t="shared" si="33"/>
        <v>0</v>
      </c>
      <c r="DD11" s="677">
        <f t="shared" si="33"/>
        <v>0</v>
      </c>
      <c r="DE11" s="677">
        <f t="shared" si="33"/>
        <v>0</v>
      </c>
      <c r="DF11" s="677">
        <f t="shared" si="33"/>
        <v>0</v>
      </c>
      <c r="DG11" s="677">
        <f>+CW11</f>
        <v>1</v>
      </c>
      <c r="DH11" s="677">
        <f t="shared" ref="DH11:DP11" si="34">+CX11</f>
        <v>0</v>
      </c>
      <c r="DI11" s="677">
        <f t="shared" si="34"/>
        <v>0</v>
      </c>
      <c r="DJ11" s="677">
        <f t="shared" si="34"/>
        <v>0</v>
      </c>
      <c r="DK11" s="677">
        <f t="shared" si="34"/>
        <v>0</v>
      </c>
      <c r="DL11" s="677">
        <f t="shared" si="34"/>
        <v>0</v>
      </c>
      <c r="DM11" s="677">
        <f t="shared" si="34"/>
        <v>0</v>
      </c>
      <c r="DN11" s="677">
        <f t="shared" si="34"/>
        <v>0</v>
      </c>
      <c r="DO11" s="677">
        <f t="shared" si="34"/>
        <v>0</v>
      </c>
      <c r="DP11" s="677">
        <f t="shared" si="34"/>
        <v>0</v>
      </c>
      <c r="DQ11" s="677">
        <f>+DG11</f>
        <v>1</v>
      </c>
      <c r="DR11" s="677">
        <f t="shared" ref="DR11:DZ11" si="35">+DH11</f>
        <v>0</v>
      </c>
      <c r="DS11" s="677">
        <f t="shared" si="35"/>
        <v>0</v>
      </c>
      <c r="DT11" s="677">
        <f t="shared" si="35"/>
        <v>0</v>
      </c>
      <c r="DU11" s="677">
        <f t="shared" si="35"/>
        <v>0</v>
      </c>
      <c r="DV11" s="677">
        <f t="shared" si="35"/>
        <v>0</v>
      </c>
      <c r="DW11" s="677">
        <f t="shared" si="35"/>
        <v>0</v>
      </c>
      <c r="DX11" s="677">
        <f t="shared" si="35"/>
        <v>0</v>
      </c>
      <c r="DY11" s="677">
        <f t="shared" si="35"/>
        <v>0</v>
      </c>
      <c r="DZ11" s="677">
        <f t="shared" si="35"/>
        <v>0</v>
      </c>
      <c r="EA11" s="677">
        <f>+DQ11</f>
        <v>1</v>
      </c>
      <c r="EB11" s="677">
        <f t="shared" ref="EB11:EJ11" si="36">+DR11</f>
        <v>0</v>
      </c>
      <c r="EC11" s="677">
        <f t="shared" si="36"/>
        <v>0</v>
      </c>
      <c r="ED11" s="677">
        <f t="shared" si="36"/>
        <v>0</v>
      </c>
      <c r="EE11" s="677">
        <f t="shared" si="36"/>
        <v>0</v>
      </c>
      <c r="EF11" s="677">
        <f t="shared" si="36"/>
        <v>0</v>
      </c>
      <c r="EG11" s="677">
        <f t="shared" si="36"/>
        <v>0</v>
      </c>
      <c r="EH11" s="677">
        <f t="shared" si="36"/>
        <v>0</v>
      </c>
      <c r="EI11" s="677">
        <f t="shared" si="36"/>
        <v>0</v>
      </c>
      <c r="EJ11" s="677">
        <f t="shared" si="36"/>
        <v>0</v>
      </c>
      <c r="EK11" s="677">
        <f>+EA11</f>
        <v>1</v>
      </c>
      <c r="EL11" s="677">
        <f t="shared" ref="EL11:ET11" si="37">+EB11</f>
        <v>0</v>
      </c>
      <c r="EM11" s="677">
        <f t="shared" si="37"/>
        <v>0</v>
      </c>
      <c r="EN11" s="677">
        <f t="shared" si="37"/>
        <v>0</v>
      </c>
      <c r="EO11" s="677">
        <f t="shared" si="37"/>
        <v>0</v>
      </c>
      <c r="EP11" s="677">
        <f t="shared" si="37"/>
        <v>0</v>
      </c>
      <c r="EQ11" s="677">
        <f t="shared" si="37"/>
        <v>0</v>
      </c>
      <c r="ER11" s="677">
        <f t="shared" si="37"/>
        <v>0</v>
      </c>
      <c r="ES11" s="677">
        <f t="shared" si="37"/>
        <v>0</v>
      </c>
      <c r="ET11" s="677">
        <f t="shared" si="37"/>
        <v>0</v>
      </c>
      <c r="EU11" s="677">
        <f>+EK11</f>
        <v>1</v>
      </c>
      <c r="EV11" s="677">
        <f t="shared" ref="EV11:FD11" si="38">+EL11</f>
        <v>0</v>
      </c>
      <c r="EW11" s="677">
        <f t="shared" si="38"/>
        <v>0</v>
      </c>
      <c r="EX11" s="677">
        <f t="shared" si="38"/>
        <v>0</v>
      </c>
      <c r="EY11" s="677">
        <f t="shared" si="38"/>
        <v>0</v>
      </c>
      <c r="EZ11" s="677">
        <f t="shared" si="38"/>
        <v>0</v>
      </c>
      <c r="FA11" s="677">
        <f t="shared" si="38"/>
        <v>0</v>
      </c>
      <c r="FB11" s="677">
        <f t="shared" si="38"/>
        <v>0</v>
      </c>
      <c r="FC11" s="677">
        <f t="shared" si="38"/>
        <v>0</v>
      </c>
      <c r="FD11" s="677">
        <f t="shared" si="38"/>
        <v>0</v>
      </c>
      <c r="FE11" s="677">
        <f>+EU11</f>
        <v>1</v>
      </c>
      <c r="FF11" s="677">
        <f t="shared" ref="FF11:FN11" si="39">+EV11</f>
        <v>0</v>
      </c>
      <c r="FG11" s="677">
        <f t="shared" si="39"/>
        <v>0</v>
      </c>
      <c r="FH11" s="677">
        <f t="shared" si="39"/>
        <v>0</v>
      </c>
      <c r="FI11" s="677">
        <f t="shared" si="39"/>
        <v>0</v>
      </c>
      <c r="FJ11" s="677">
        <f t="shared" si="39"/>
        <v>0</v>
      </c>
      <c r="FK11" s="677">
        <f t="shared" si="39"/>
        <v>0</v>
      </c>
      <c r="FL11" s="677">
        <f t="shared" si="39"/>
        <v>0</v>
      </c>
      <c r="FM11" s="677">
        <f t="shared" si="39"/>
        <v>0</v>
      </c>
      <c r="FN11" s="677">
        <f t="shared" si="39"/>
        <v>0</v>
      </c>
      <c r="FO11" s="677">
        <f>+FE11</f>
        <v>1</v>
      </c>
      <c r="FP11" s="677">
        <f t="shared" ref="FP11:FX11" si="40">+FF11</f>
        <v>0</v>
      </c>
      <c r="FQ11" s="677">
        <f t="shared" si="40"/>
        <v>0</v>
      </c>
      <c r="FR11" s="677">
        <f t="shared" si="40"/>
        <v>0</v>
      </c>
      <c r="FS11" s="677">
        <f t="shared" si="40"/>
        <v>0</v>
      </c>
      <c r="FT11" s="677">
        <f t="shared" si="40"/>
        <v>0</v>
      </c>
      <c r="FU11" s="677">
        <f t="shared" si="40"/>
        <v>0</v>
      </c>
      <c r="FV11" s="677">
        <f t="shared" si="40"/>
        <v>0</v>
      </c>
      <c r="FW11" s="677">
        <f t="shared" si="40"/>
        <v>0</v>
      </c>
      <c r="FX11" s="677">
        <f t="shared" si="40"/>
        <v>0</v>
      </c>
      <c r="FY11" s="677">
        <f>+FO11</f>
        <v>1</v>
      </c>
      <c r="FZ11" s="677">
        <f t="shared" ref="FZ11:GH11" si="41">+FP11</f>
        <v>0</v>
      </c>
      <c r="GA11" s="677">
        <f t="shared" si="41"/>
        <v>0</v>
      </c>
      <c r="GB11" s="677">
        <f t="shared" si="41"/>
        <v>0</v>
      </c>
      <c r="GC11" s="677">
        <f t="shared" si="41"/>
        <v>0</v>
      </c>
      <c r="GD11" s="677">
        <f t="shared" si="41"/>
        <v>0</v>
      </c>
      <c r="GE11" s="677">
        <f t="shared" si="41"/>
        <v>0</v>
      </c>
      <c r="GF11" s="677">
        <f t="shared" si="41"/>
        <v>0</v>
      </c>
      <c r="GG11" s="677">
        <f t="shared" si="41"/>
        <v>0</v>
      </c>
      <c r="GH11" s="677">
        <f t="shared" si="41"/>
        <v>0</v>
      </c>
      <c r="GI11" s="677">
        <f>+FY11</f>
        <v>1</v>
      </c>
      <c r="GJ11" s="677">
        <f t="shared" ref="GJ11:GR11" si="42">+FZ11</f>
        <v>0</v>
      </c>
      <c r="GK11" s="677">
        <f t="shared" si="42"/>
        <v>0</v>
      </c>
      <c r="GL11" s="677">
        <f t="shared" si="42"/>
        <v>0</v>
      </c>
      <c r="GM11" s="677">
        <f t="shared" si="42"/>
        <v>0</v>
      </c>
      <c r="GN11" s="677">
        <f t="shared" si="42"/>
        <v>0</v>
      </c>
      <c r="GO11" s="677">
        <f t="shared" si="42"/>
        <v>0</v>
      </c>
      <c r="GP11" s="677">
        <f t="shared" si="42"/>
        <v>0</v>
      </c>
      <c r="GQ11" s="677">
        <f t="shared" si="42"/>
        <v>0</v>
      </c>
      <c r="GR11" s="677">
        <f t="shared" si="42"/>
        <v>0</v>
      </c>
      <c r="GS11" s="677">
        <f>+GI11</f>
        <v>1</v>
      </c>
      <c r="GT11" s="677">
        <f t="shared" ref="GT11:HB11" si="43">+GJ11</f>
        <v>0</v>
      </c>
      <c r="GU11" s="677">
        <f t="shared" si="43"/>
        <v>0</v>
      </c>
      <c r="GV11" s="677">
        <f t="shared" si="43"/>
        <v>0</v>
      </c>
      <c r="GW11" s="677">
        <f t="shared" si="43"/>
        <v>0</v>
      </c>
      <c r="GX11" s="677">
        <f t="shared" si="43"/>
        <v>0</v>
      </c>
      <c r="GY11" s="677">
        <f t="shared" si="43"/>
        <v>0</v>
      </c>
      <c r="GZ11" s="677">
        <f t="shared" si="43"/>
        <v>0</v>
      </c>
      <c r="HA11" s="677">
        <f t="shared" si="43"/>
        <v>0</v>
      </c>
      <c r="HB11" s="677">
        <f t="shared" si="43"/>
        <v>0</v>
      </c>
      <c r="HC11" s="191"/>
      <c r="HD11" s="192"/>
      <c r="HE11" s="192"/>
      <c r="HF11" s="192"/>
      <c r="HG11" s="192"/>
      <c r="HH11" s="192"/>
      <c r="HI11" s="192"/>
      <c r="HJ11" s="192"/>
      <c r="HK11" s="192"/>
      <c r="HL11" s="193"/>
      <c r="HM11" s="843"/>
      <c r="HN11" s="843"/>
      <c r="HO11" s="843"/>
      <c r="HP11" s="843"/>
      <c r="HQ11" s="32"/>
      <c r="HR11" s="187"/>
      <c r="HS11" s="187"/>
      <c r="HT11" s="187"/>
      <c r="HU11" s="187"/>
      <c r="HV11" s="187"/>
      <c r="HW11" s="187"/>
      <c r="HX11" s="187"/>
      <c r="HY11" s="187"/>
      <c r="HZ11" s="187"/>
      <c r="IA11" s="187"/>
    </row>
    <row r="12" spans="1:245" s="23" customFormat="1" ht="34.9" customHeight="1">
      <c r="A12" s="156"/>
      <c r="B12" s="156"/>
      <c r="C12" s="156"/>
      <c r="D12" s="156"/>
      <c r="E12" s="156"/>
      <c r="F12" s="156"/>
      <c r="G12" s="156"/>
      <c r="H12" s="156"/>
      <c r="I12" s="156"/>
      <c r="J12" s="830"/>
      <c r="K12" s="157" t="str">
        <f>+E!K12</f>
        <v>Auto</v>
      </c>
      <c r="L12" s="157"/>
      <c r="M12" s="157"/>
      <c r="N12" s="157"/>
      <c r="O12" s="157"/>
      <c r="P12" s="157"/>
      <c r="Q12" s="157"/>
      <c r="R12" s="157"/>
      <c r="S12" s="157"/>
      <c r="T12" s="157"/>
      <c r="U12" s="157" t="str">
        <f>+E!U12</f>
        <v>Taxi</v>
      </c>
      <c r="V12" s="157"/>
      <c r="W12" s="157"/>
      <c r="X12" s="157"/>
      <c r="Y12" s="157"/>
      <c r="Z12" s="157"/>
      <c r="AA12" s="157"/>
      <c r="AB12" s="157"/>
      <c r="AC12" s="157"/>
      <c r="AD12" s="157"/>
      <c r="AE12" s="157" t="str">
        <f>+E!AE12</f>
        <v>Omnibus</v>
      </c>
      <c r="AF12" s="157"/>
      <c r="AG12" s="157"/>
      <c r="AH12" s="157"/>
      <c r="AI12" s="157"/>
      <c r="AJ12" s="157"/>
      <c r="AK12" s="157"/>
      <c r="AL12" s="157"/>
      <c r="AM12" s="157"/>
      <c r="AN12" s="157"/>
      <c r="AO12" s="157" t="str">
        <f>+E!AO12</f>
        <v>Microbús</v>
      </c>
      <c r="AP12" s="157"/>
      <c r="AQ12" s="157"/>
      <c r="AR12" s="157"/>
      <c r="AS12" s="157"/>
      <c r="AT12" s="157"/>
      <c r="AU12" s="157"/>
      <c r="AV12" s="157"/>
      <c r="AW12" s="157"/>
      <c r="AX12" s="157"/>
      <c r="AY12" s="157" t="str">
        <f>+E!AY12</f>
        <v>Camioneta Rural</v>
      </c>
      <c r="AZ12" s="157"/>
      <c r="BA12" s="157"/>
      <c r="BB12" s="157"/>
      <c r="BC12" s="157"/>
      <c r="BD12" s="157"/>
      <c r="BE12" s="157"/>
      <c r="BF12" s="157"/>
      <c r="BG12" s="157"/>
      <c r="BH12" s="157"/>
      <c r="BI12" s="157" t="str">
        <f>+E!BI12</f>
        <v>Moto lineal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 t="str">
        <f>+E!BS12</f>
        <v>Mototaxi</v>
      </c>
      <c r="BT12" s="157"/>
      <c r="BU12" s="157"/>
      <c r="BV12" s="157"/>
      <c r="BW12" s="157"/>
      <c r="BX12" s="157"/>
      <c r="BY12" s="157"/>
      <c r="BZ12" s="157"/>
      <c r="CA12" s="157"/>
      <c r="CB12" s="157"/>
      <c r="CC12" s="157" t="str">
        <f>+E!CC12</f>
        <v>Bicicleta</v>
      </c>
      <c r="CD12" s="157"/>
      <c r="CE12" s="157"/>
      <c r="CF12" s="157"/>
      <c r="CG12" s="157"/>
      <c r="CH12" s="157"/>
      <c r="CI12" s="157"/>
      <c r="CJ12" s="157"/>
      <c r="CK12" s="157"/>
      <c r="CL12" s="157"/>
      <c r="CM12" s="157" t="str">
        <f>+E!CM12</f>
        <v>Camión</v>
      </c>
      <c r="CN12" s="157"/>
      <c r="CO12" s="157"/>
      <c r="CP12" s="157"/>
      <c r="CQ12" s="157"/>
      <c r="CR12" s="157"/>
      <c r="CS12" s="157"/>
      <c r="CT12" s="157"/>
      <c r="CU12" s="157"/>
      <c r="CV12" s="157"/>
      <c r="CW12" s="157" t="str">
        <f>+E!CW12</f>
        <v>Tráiler</v>
      </c>
      <c r="CX12" s="157"/>
      <c r="CY12" s="157"/>
      <c r="CZ12" s="157"/>
      <c r="DA12" s="157"/>
      <c r="DB12" s="157"/>
      <c r="DC12" s="157"/>
      <c r="DD12" s="157"/>
      <c r="DE12" s="157"/>
      <c r="DF12" s="157"/>
      <c r="DG12" s="157" t="str">
        <f>+V_Ma!O69</f>
        <v>Bus Interprovincial</v>
      </c>
      <c r="DH12" s="157"/>
      <c r="DI12" s="157"/>
      <c r="DJ12" s="157"/>
      <c r="DK12" s="157"/>
      <c r="DL12" s="157"/>
      <c r="DM12" s="157"/>
      <c r="DN12" s="157"/>
      <c r="DO12" s="157"/>
      <c r="DP12" s="157"/>
      <c r="DQ12" s="157" t="str">
        <f>+V_Ma!O70</f>
        <v>N</v>
      </c>
      <c r="DR12" s="157"/>
      <c r="DS12" s="157"/>
      <c r="DT12" s="157"/>
      <c r="DU12" s="157"/>
      <c r="DV12" s="157"/>
      <c r="DW12" s="157"/>
      <c r="DX12" s="157"/>
      <c r="DY12" s="157"/>
      <c r="DZ12" s="157"/>
      <c r="EA12" s="157" t="str">
        <f>+V_Ma!O71</f>
        <v>N</v>
      </c>
      <c r="EB12" s="157"/>
      <c r="EC12" s="157"/>
      <c r="ED12" s="157"/>
      <c r="EE12" s="157"/>
      <c r="EF12" s="157"/>
      <c r="EG12" s="157"/>
      <c r="EH12" s="157"/>
      <c r="EI12" s="157"/>
      <c r="EJ12" s="157"/>
      <c r="EK12" s="157" t="str">
        <f>+V_Ma!O72</f>
        <v>N</v>
      </c>
      <c r="EL12" s="157"/>
      <c r="EM12" s="157"/>
      <c r="EN12" s="157"/>
      <c r="EO12" s="157"/>
      <c r="EP12" s="157"/>
      <c r="EQ12" s="157"/>
      <c r="ER12" s="157"/>
      <c r="ES12" s="157"/>
      <c r="ET12" s="157"/>
      <c r="EU12" s="157" t="str">
        <f>+V_Ma!O73</f>
        <v>N</v>
      </c>
      <c r="EV12" s="157"/>
      <c r="EW12" s="157"/>
      <c r="EX12" s="157"/>
      <c r="EY12" s="157"/>
      <c r="EZ12" s="157"/>
      <c r="FA12" s="157"/>
      <c r="FB12" s="157"/>
      <c r="FC12" s="157"/>
      <c r="FD12" s="157"/>
      <c r="FE12" s="157" t="str">
        <f>+V_Ma!O74</f>
        <v>N</v>
      </c>
      <c r="FF12" s="157"/>
      <c r="FG12" s="157"/>
      <c r="FH12" s="157"/>
      <c r="FI12" s="157"/>
      <c r="FJ12" s="157"/>
      <c r="FK12" s="157"/>
      <c r="FL12" s="157"/>
      <c r="FM12" s="157"/>
      <c r="FN12" s="157"/>
      <c r="FO12" s="157" t="str">
        <f>+V_Ma!O75</f>
        <v>N</v>
      </c>
      <c r="FP12" s="157"/>
      <c r="FQ12" s="157"/>
      <c r="FR12" s="157"/>
      <c r="FS12" s="157"/>
      <c r="FT12" s="157"/>
      <c r="FU12" s="157"/>
      <c r="FV12" s="157"/>
      <c r="FW12" s="157"/>
      <c r="FX12" s="157"/>
      <c r="FY12" s="157" t="str">
        <f>+V_Ma!O76</f>
        <v>N</v>
      </c>
      <c r="FZ12" s="157"/>
      <c r="GA12" s="157"/>
      <c r="GB12" s="157"/>
      <c r="GC12" s="157"/>
      <c r="GD12" s="157"/>
      <c r="GE12" s="157"/>
      <c r="GF12" s="157"/>
      <c r="GG12" s="157"/>
      <c r="GH12" s="157"/>
      <c r="GI12" s="157" t="str">
        <f>+V_Ma!O77</f>
        <v>N</v>
      </c>
      <c r="GJ12" s="157"/>
      <c r="GK12" s="157"/>
      <c r="GL12" s="157"/>
      <c r="GM12" s="157"/>
      <c r="GN12" s="157"/>
      <c r="GO12" s="157"/>
      <c r="GP12" s="157"/>
      <c r="GQ12" s="157"/>
      <c r="GR12" s="157"/>
      <c r="GS12" s="157" t="str">
        <f>+V_Ma!O78</f>
        <v>N</v>
      </c>
      <c r="GT12" s="157"/>
      <c r="GU12" s="157"/>
      <c r="GV12" s="157"/>
      <c r="GW12" s="157"/>
      <c r="GX12" s="157"/>
      <c r="GY12" s="157"/>
      <c r="GZ12" s="157"/>
      <c r="HA12" s="157"/>
      <c r="HB12" s="157"/>
      <c r="HC12" s="194"/>
      <c r="HD12" s="195"/>
      <c r="HE12" s="195"/>
      <c r="HF12" s="195"/>
      <c r="HG12" s="195"/>
      <c r="HH12" s="195"/>
      <c r="HI12" s="195"/>
      <c r="HJ12" s="195"/>
      <c r="HK12" s="195"/>
      <c r="HL12" s="196"/>
      <c r="HM12" s="843"/>
      <c r="HN12" s="843"/>
      <c r="HO12" s="843"/>
      <c r="HP12" s="843"/>
      <c r="HQ12" s="88"/>
      <c r="HR12" s="187"/>
      <c r="HS12" s="187"/>
      <c r="HT12" s="187"/>
      <c r="HU12" s="187"/>
      <c r="HV12" s="187"/>
      <c r="HW12" s="187"/>
      <c r="HX12" s="187"/>
      <c r="HY12" s="187"/>
      <c r="HZ12" s="187"/>
      <c r="IA12" s="187"/>
    </row>
    <row r="13" spans="1:245" s="23" customFormat="1" ht="34.9" hidden="1" customHeight="1">
      <c r="A13" s="11"/>
      <c r="B13" s="300"/>
      <c r="C13" s="300"/>
      <c r="D13" s="300"/>
      <c r="E13" s="300"/>
      <c r="F13" s="300"/>
      <c r="G13" s="300"/>
      <c r="H13" s="300"/>
      <c r="I13" s="300"/>
      <c r="J13" s="830"/>
      <c r="K13" s="9" t="str">
        <f>+K12</f>
        <v>Auto</v>
      </c>
      <c r="L13" s="8" t="str">
        <f>+K13</f>
        <v>Auto</v>
      </c>
      <c r="M13" s="8" t="str">
        <f t="shared" ref="M13:T13" si="44">+L13</f>
        <v>Auto</v>
      </c>
      <c r="N13" s="8" t="str">
        <f t="shared" si="44"/>
        <v>Auto</v>
      </c>
      <c r="O13" s="8" t="str">
        <f t="shared" si="44"/>
        <v>Auto</v>
      </c>
      <c r="P13" s="8" t="str">
        <f t="shared" si="44"/>
        <v>Auto</v>
      </c>
      <c r="Q13" s="8" t="str">
        <f t="shared" si="44"/>
        <v>Auto</v>
      </c>
      <c r="R13" s="8" t="str">
        <f t="shared" si="44"/>
        <v>Auto</v>
      </c>
      <c r="S13" s="8" t="str">
        <f t="shared" si="44"/>
        <v>Auto</v>
      </c>
      <c r="T13" s="8" t="str">
        <f t="shared" si="44"/>
        <v>Auto</v>
      </c>
      <c r="U13" s="9" t="str">
        <f>+U12</f>
        <v>Taxi</v>
      </c>
      <c r="V13" s="8" t="str">
        <f>+U13</f>
        <v>Taxi</v>
      </c>
      <c r="W13" s="8" t="str">
        <f t="shared" ref="W13:AD13" si="45">+V13</f>
        <v>Taxi</v>
      </c>
      <c r="X13" s="8" t="str">
        <f t="shared" si="45"/>
        <v>Taxi</v>
      </c>
      <c r="Y13" s="8" t="str">
        <f t="shared" si="45"/>
        <v>Taxi</v>
      </c>
      <c r="Z13" s="8" t="str">
        <f t="shared" si="45"/>
        <v>Taxi</v>
      </c>
      <c r="AA13" s="8" t="str">
        <f t="shared" si="45"/>
        <v>Taxi</v>
      </c>
      <c r="AB13" s="8" t="str">
        <f t="shared" si="45"/>
        <v>Taxi</v>
      </c>
      <c r="AC13" s="8" t="str">
        <f t="shared" si="45"/>
        <v>Taxi</v>
      </c>
      <c r="AD13" s="8" t="str">
        <f t="shared" si="45"/>
        <v>Taxi</v>
      </c>
      <c r="AE13" s="9" t="str">
        <f>+AE12</f>
        <v>Omnibus</v>
      </c>
      <c r="AF13" s="8" t="str">
        <f>+AE13</f>
        <v>Omnibus</v>
      </c>
      <c r="AG13" s="8" t="str">
        <f t="shared" ref="AG13:AN13" si="46">+AF13</f>
        <v>Omnibus</v>
      </c>
      <c r="AH13" s="8" t="str">
        <f t="shared" si="46"/>
        <v>Omnibus</v>
      </c>
      <c r="AI13" s="8" t="str">
        <f t="shared" si="46"/>
        <v>Omnibus</v>
      </c>
      <c r="AJ13" s="8" t="str">
        <f t="shared" si="46"/>
        <v>Omnibus</v>
      </c>
      <c r="AK13" s="8" t="str">
        <f t="shared" si="46"/>
        <v>Omnibus</v>
      </c>
      <c r="AL13" s="8" t="str">
        <f t="shared" si="46"/>
        <v>Omnibus</v>
      </c>
      <c r="AM13" s="8" t="str">
        <f t="shared" si="46"/>
        <v>Omnibus</v>
      </c>
      <c r="AN13" s="8" t="str">
        <f t="shared" si="46"/>
        <v>Omnibus</v>
      </c>
      <c r="AO13" s="9" t="str">
        <f>+AO12</f>
        <v>Microbús</v>
      </c>
      <c r="AP13" s="8" t="str">
        <f>+AO13</f>
        <v>Microbús</v>
      </c>
      <c r="AQ13" s="8" t="str">
        <f t="shared" ref="AQ13:AX13" si="47">+AP13</f>
        <v>Microbús</v>
      </c>
      <c r="AR13" s="8" t="str">
        <f t="shared" si="47"/>
        <v>Microbús</v>
      </c>
      <c r="AS13" s="8" t="str">
        <f t="shared" si="47"/>
        <v>Microbús</v>
      </c>
      <c r="AT13" s="8" t="str">
        <f t="shared" si="47"/>
        <v>Microbús</v>
      </c>
      <c r="AU13" s="8" t="str">
        <f t="shared" si="47"/>
        <v>Microbús</v>
      </c>
      <c r="AV13" s="8" t="str">
        <f t="shared" si="47"/>
        <v>Microbús</v>
      </c>
      <c r="AW13" s="8" t="str">
        <f t="shared" si="47"/>
        <v>Microbús</v>
      </c>
      <c r="AX13" s="8" t="str">
        <f t="shared" si="47"/>
        <v>Microbús</v>
      </c>
      <c r="AY13" s="9" t="str">
        <f>+AY12</f>
        <v>Camioneta Rural</v>
      </c>
      <c r="AZ13" s="8" t="str">
        <f>+AY13</f>
        <v>Camioneta Rural</v>
      </c>
      <c r="BA13" s="8" t="str">
        <f t="shared" ref="BA13:BH13" si="48">+AZ13</f>
        <v>Camioneta Rural</v>
      </c>
      <c r="BB13" s="8" t="str">
        <f t="shared" si="48"/>
        <v>Camioneta Rural</v>
      </c>
      <c r="BC13" s="8" t="str">
        <f t="shared" si="48"/>
        <v>Camioneta Rural</v>
      </c>
      <c r="BD13" s="8" t="str">
        <f t="shared" si="48"/>
        <v>Camioneta Rural</v>
      </c>
      <c r="BE13" s="8" t="str">
        <f t="shared" si="48"/>
        <v>Camioneta Rural</v>
      </c>
      <c r="BF13" s="8" t="str">
        <f t="shared" si="48"/>
        <v>Camioneta Rural</v>
      </c>
      <c r="BG13" s="8" t="str">
        <f t="shared" si="48"/>
        <v>Camioneta Rural</v>
      </c>
      <c r="BH13" s="8" t="str">
        <f t="shared" si="48"/>
        <v>Camioneta Rural</v>
      </c>
      <c r="BI13" s="9" t="str">
        <f>+BI12</f>
        <v>Moto lineal</v>
      </c>
      <c r="BJ13" s="8" t="str">
        <f>+BI13</f>
        <v>Moto lineal</v>
      </c>
      <c r="BK13" s="8" t="str">
        <f t="shared" ref="BK13:BR13" si="49">+BJ13</f>
        <v>Moto lineal</v>
      </c>
      <c r="BL13" s="8" t="str">
        <f t="shared" si="49"/>
        <v>Moto lineal</v>
      </c>
      <c r="BM13" s="8" t="str">
        <f t="shared" si="49"/>
        <v>Moto lineal</v>
      </c>
      <c r="BN13" s="8" t="str">
        <f t="shared" si="49"/>
        <v>Moto lineal</v>
      </c>
      <c r="BO13" s="8" t="str">
        <f t="shared" si="49"/>
        <v>Moto lineal</v>
      </c>
      <c r="BP13" s="8" t="str">
        <f t="shared" si="49"/>
        <v>Moto lineal</v>
      </c>
      <c r="BQ13" s="8" t="str">
        <f t="shared" si="49"/>
        <v>Moto lineal</v>
      </c>
      <c r="BR13" s="8" t="str">
        <f t="shared" si="49"/>
        <v>Moto lineal</v>
      </c>
      <c r="BS13" s="9" t="str">
        <f>+BS12</f>
        <v>Mototaxi</v>
      </c>
      <c r="BT13" s="8" t="str">
        <f>+BS13</f>
        <v>Mototaxi</v>
      </c>
      <c r="BU13" s="8" t="str">
        <f t="shared" ref="BU13:CB13" si="50">+BT13</f>
        <v>Mototaxi</v>
      </c>
      <c r="BV13" s="8" t="str">
        <f t="shared" si="50"/>
        <v>Mototaxi</v>
      </c>
      <c r="BW13" s="8" t="str">
        <f t="shared" si="50"/>
        <v>Mototaxi</v>
      </c>
      <c r="BX13" s="8" t="str">
        <f t="shared" si="50"/>
        <v>Mototaxi</v>
      </c>
      <c r="BY13" s="8" t="str">
        <f t="shared" si="50"/>
        <v>Mototaxi</v>
      </c>
      <c r="BZ13" s="8" t="str">
        <f t="shared" si="50"/>
        <v>Mototaxi</v>
      </c>
      <c r="CA13" s="8" t="str">
        <f t="shared" si="50"/>
        <v>Mototaxi</v>
      </c>
      <c r="CB13" s="8" t="str">
        <f t="shared" si="50"/>
        <v>Mototaxi</v>
      </c>
      <c r="CC13" s="9" t="str">
        <f>+CC12</f>
        <v>Bicicleta</v>
      </c>
      <c r="CD13" s="8" t="str">
        <f>+CC13</f>
        <v>Bicicleta</v>
      </c>
      <c r="CE13" s="8" t="str">
        <f t="shared" ref="CE13:CL13" si="51">+CD13</f>
        <v>Bicicleta</v>
      </c>
      <c r="CF13" s="8" t="str">
        <f t="shared" si="51"/>
        <v>Bicicleta</v>
      </c>
      <c r="CG13" s="8" t="str">
        <f t="shared" si="51"/>
        <v>Bicicleta</v>
      </c>
      <c r="CH13" s="8" t="str">
        <f t="shared" si="51"/>
        <v>Bicicleta</v>
      </c>
      <c r="CI13" s="8" t="str">
        <f t="shared" si="51"/>
        <v>Bicicleta</v>
      </c>
      <c r="CJ13" s="8" t="str">
        <f t="shared" si="51"/>
        <v>Bicicleta</v>
      </c>
      <c r="CK13" s="8" t="str">
        <f t="shared" si="51"/>
        <v>Bicicleta</v>
      </c>
      <c r="CL13" s="8" t="str">
        <f t="shared" si="51"/>
        <v>Bicicleta</v>
      </c>
      <c r="CM13" s="9" t="str">
        <f>+CM12</f>
        <v>Camión</v>
      </c>
      <c r="CN13" s="8" t="str">
        <f>+CM13</f>
        <v>Camión</v>
      </c>
      <c r="CO13" s="8" t="str">
        <f t="shared" ref="CO13:CV13" si="52">+CN13</f>
        <v>Camión</v>
      </c>
      <c r="CP13" s="8" t="str">
        <f t="shared" si="52"/>
        <v>Camión</v>
      </c>
      <c r="CQ13" s="8" t="str">
        <f t="shared" si="52"/>
        <v>Camión</v>
      </c>
      <c r="CR13" s="8" t="str">
        <f t="shared" si="52"/>
        <v>Camión</v>
      </c>
      <c r="CS13" s="8" t="str">
        <f t="shared" si="52"/>
        <v>Camión</v>
      </c>
      <c r="CT13" s="8" t="str">
        <f t="shared" si="52"/>
        <v>Camión</v>
      </c>
      <c r="CU13" s="8" t="str">
        <f t="shared" si="52"/>
        <v>Camión</v>
      </c>
      <c r="CV13" s="8" t="str">
        <f t="shared" si="52"/>
        <v>Camión</v>
      </c>
      <c r="CW13" s="9" t="str">
        <f>+CW12</f>
        <v>Tráiler</v>
      </c>
      <c r="CX13" s="8" t="str">
        <f>+CW13</f>
        <v>Tráiler</v>
      </c>
      <c r="CY13" s="8" t="str">
        <f t="shared" ref="CY13:DF13" si="53">+CX13</f>
        <v>Tráiler</v>
      </c>
      <c r="CZ13" s="8" t="str">
        <f t="shared" si="53"/>
        <v>Tráiler</v>
      </c>
      <c r="DA13" s="8" t="str">
        <f t="shared" si="53"/>
        <v>Tráiler</v>
      </c>
      <c r="DB13" s="8" t="str">
        <f t="shared" si="53"/>
        <v>Tráiler</v>
      </c>
      <c r="DC13" s="8" t="str">
        <f t="shared" si="53"/>
        <v>Tráiler</v>
      </c>
      <c r="DD13" s="8" t="str">
        <f t="shared" si="53"/>
        <v>Tráiler</v>
      </c>
      <c r="DE13" s="8" t="str">
        <f t="shared" si="53"/>
        <v>Tráiler</v>
      </c>
      <c r="DF13" s="8" t="str">
        <f t="shared" si="53"/>
        <v>Tráiler</v>
      </c>
      <c r="DG13" s="9" t="str">
        <f>+DG12</f>
        <v>Bus Interprovincial</v>
      </c>
      <c r="DH13" s="8" t="str">
        <f>+DG13</f>
        <v>Bus Interprovincial</v>
      </c>
      <c r="DI13" s="8" t="str">
        <f t="shared" ref="DI13:DP13" si="54">+DH13</f>
        <v>Bus Interprovincial</v>
      </c>
      <c r="DJ13" s="8" t="str">
        <f t="shared" si="54"/>
        <v>Bus Interprovincial</v>
      </c>
      <c r="DK13" s="8" t="str">
        <f t="shared" si="54"/>
        <v>Bus Interprovincial</v>
      </c>
      <c r="DL13" s="8" t="str">
        <f t="shared" si="54"/>
        <v>Bus Interprovincial</v>
      </c>
      <c r="DM13" s="8" t="str">
        <f t="shared" si="54"/>
        <v>Bus Interprovincial</v>
      </c>
      <c r="DN13" s="8" t="str">
        <f t="shared" si="54"/>
        <v>Bus Interprovincial</v>
      </c>
      <c r="DO13" s="8" t="str">
        <f t="shared" si="54"/>
        <v>Bus Interprovincial</v>
      </c>
      <c r="DP13" s="8" t="str">
        <f t="shared" si="54"/>
        <v>Bus Interprovincial</v>
      </c>
      <c r="DQ13" s="9" t="str">
        <f>+DQ12</f>
        <v>N</v>
      </c>
      <c r="DR13" s="8" t="str">
        <f>+DQ13</f>
        <v>N</v>
      </c>
      <c r="DS13" s="8" t="str">
        <f t="shared" ref="DS13:DZ13" si="55">+DR13</f>
        <v>N</v>
      </c>
      <c r="DT13" s="8" t="str">
        <f t="shared" si="55"/>
        <v>N</v>
      </c>
      <c r="DU13" s="8" t="str">
        <f t="shared" si="55"/>
        <v>N</v>
      </c>
      <c r="DV13" s="8" t="str">
        <f t="shared" si="55"/>
        <v>N</v>
      </c>
      <c r="DW13" s="8" t="str">
        <f t="shared" si="55"/>
        <v>N</v>
      </c>
      <c r="DX13" s="8" t="str">
        <f t="shared" si="55"/>
        <v>N</v>
      </c>
      <c r="DY13" s="8" t="str">
        <f t="shared" si="55"/>
        <v>N</v>
      </c>
      <c r="DZ13" s="8" t="str">
        <f t="shared" si="55"/>
        <v>N</v>
      </c>
      <c r="EA13" s="9" t="str">
        <f>+EA12</f>
        <v>N</v>
      </c>
      <c r="EB13" s="8" t="str">
        <f>+EA13</f>
        <v>N</v>
      </c>
      <c r="EC13" s="8" t="str">
        <f t="shared" ref="EC13:EJ13" si="56">+EB13</f>
        <v>N</v>
      </c>
      <c r="ED13" s="8" t="str">
        <f t="shared" si="56"/>
        <v>N</v>
      </c>
      <c r="EE13" s="8" t="str">
        <f t="shared" si="56"/>
        <v>N</v>
      </c>
      <c r="EF13" s="8" t="str">
        <f t="shared" si="56"/>
        <v>N</v>
      </c>
      <c r="EG13" s="8" t="str">
        <f t="shared" si="56"/>
        <v>N</v>
      </c>
      <c r="EH13" s="8" t="str">
        <f t="shared" si="56"/>
        <v>N</v>
      </c>
      <c r="EI13" s="8" t="str">
        <f t="shared" si="56"/>
        <v>N</v>
      </c>
      <c r="EJ13" s="8" t="str">
        <f t="shared" si="56"/>
        <v>N</v>
      </c>
      <c r="EK13" s="9" t="str">
        <f>+EK12</f>
        <v>N</v>
      </c>
      <c r="EL13" s="8" t="str">
        <f>+EK13</f>
        <v>N</v>
      </c>
      <c r="EM13" s="8" t="str">
        <f t="shared" ref="EM13:ET13" si="57">+EL13</f>
        <v>N</v>
      </c>
      <c r="EN13" s="8" t="str">
        <f t="shared" si="57"/>
        <v>N</v>
      </c>
      <c r="EO13" s="8" t="str">
        <f t="shared" si="57"/>
        <v>N</v>
      </c>
      <c r="EP13" s="8" t="str">
        <f t="shared" si="57"/>
        <v>N</v>
      </c>
      <c r="EQ13" s="8" t="str">
        <f t="shared" si="57"/>
        <v>N</v>
      </c>
      <c r="ER13" s="8" t="str">
        <f t="shared" si="57"/>
        <v>N</v>
      </c>
      <c r="ES13" s="8" t="str">
        <f t="shared" si="57"/>
        <v>N</v>
      </c>
      <c r="ET13" s="8" t="str">
        <f t="shared" si="57"/>
        <v>N</v>
      </c>
      <c r="EU13" s="9" t="str">
        <f>+EU12</f>
        <v>N</v>
      </c>
      <c r="EV13" s="8" t="str">
        <f>+EU13</f>
        <v>N</v>
      </c>
      <c r="EW13" s="8" t="str">
        <f t="shared" ref="EW13:FD13" si="58">+EV13</f>
        <v>N</v>
      </c>
      <c r="EX13" s="8" t="str">
        <f t="shared" si="58"/>
        <v>N</v>
      </c>
      <c r="EY13" s="8" t="str">
        <f t="shared" si="58"/>
        <v>N</v>
      </c>
      <c r="EZ13" s="8" t="str">
        <f t="shared" si="58"/>
        <v>N</v>
      </c>
      <c r="FA13" s="8" t="str">
        <f t="shared" si="58"/>
        <v>N</v>
      </c>
      <c r="FB13" s="8" t="str">
        <f t="shared" si="58"/>
        <v>N</v>
      </c>
      <c r="FC13" s="8" t="str">
        <f t="shared" si="58"/>
        <v>N</v>
      </c>
      <c r="FD13" s="8" t="str">
        <f t="shared" si="58"/>
        <v>N</v>
      </c>
      <c r="FE13" s="9" t="str">
        <f>+FE12</f>
        <v>N</v>
      </c>
      <c r="FF13" s="8" t="str">
        <f>+FE13</f>
        <v>N</v>
      </c>
      <c r="FG13" s="8" t="str">
        <f t="shared" ref="FG13:FN13" si="59">+FF13</f>
        <v>N</v>
      </c>
      <c r="FH13" s="8" t="str">
        <f t="shared" si="59"/>
        <v>N</v>
      </c>
      <c r="FI13" s="8" t="str">
        <f t="shared" si="59"/>
        <v>N</v>
      </c>
      <c r="FJ13" s="8" t="str">
        <f t="shared" si="59"/>
        <v>N</v>
      </c>
      <c r="FK13" s="8" t="str">
        <f t="shared" si="59"/>
        <v>N</v>
      </c>
      <c r="FL13" s="8" t="str">
        <f t="shared" si="59"/>
        <v>N</v>
      </c>
      <c r="FM13" s="8" t="str">
        <f t="shared" si="59"/>
        <v>N</v>
      </c>
      <c r="FN13" s="8" t="str">
        <f t="shared" si="59"/>
        <v>N</v>
      </c>
      <c r="FO13" s="9" t="str">
        <f>+FO12</f>
        <v>N</v>
      </c>
      <c r="FP13" s="8" t="str">
        <f>+FO13</f>
        <v>N</v>
      </c>
      <c r="FQ13" s="8" t="str">
        <f t="shared" ref="FQ13:FX13" si="60">+FP13</f>
        <v>N</v>
      </c>
      <c r="FR13" s="8" t="str">
        <f t="shared" si="60"/>
        <v>N</v>
      </c>
      <c r="FS13" s="8" t="str">
        <f t="shared" si="60"/>
        <v>N</v>
      </c>
      <c r="FT13" s="8" t="str">
        <f t="shared" si="60"/>
        <v>N</v>
      </c>
      <c r="FU13" s="8" t="str">
        <f t="shared" si="60"/>
        <v>N</v>
      </c>
      <c r="FV13" s="8" t="str">
        <f t="shared" si="60"/>
        <v>N</v>
      </c>
      <c r="FW13" s="8" t="str">
        <f t="shared" si="60"/>
        <v>N</v>
      </c>
      <c r="FX13" s="8" t="str">
        <f t="shared" si="60"/>
        <v>N</v>
      </c>
      <c r="FY13" s="9" t="str">
        <f>+FY12</f>
        <v>N</v>
      </c>
      <c r="FZ13" s="8" t="str">
        <f>+FY13</f>
        <v>N</v>
      </c>
      <c r="GA13" s="8" t="str">
        <f t="shared" ref="GA13:GH13" si="61">+FZ13</f>
        <v>N</v>
      </c>
      <c r="GB13" s="8" t="str">
        <f t="shared" si="61"/>
        <v>N</v>
      </c>
      <c r="GC13" s="8" t="str">
        <f t="shared" si="61"/>
        <v>N</v>
      </c>
      <c r="GD13" s="8" t="str">
        <f t="shared" si="61"/>
        <v>N</v>
      </c>
      <c r="GE13" s="8" t="str">
        <f t="shared" si="61"/>
        <v>N</v>
      </c>
      <c r="GF13" s="8" t="str">
        <f t="shared" si="61"/>
        <v>N</v>
      </c>
      <c r="GG13" s="8" t="str">
        <f t="shared" si="61"/>
        <v>N</v>
      </c>
      <c r="GH13" s="8" t="str">
        <f t="shared" si="61"/>
        <v>N</v>
      </c>
      <c r="GI13" s="9" t="str">
        <f>+GI12</f>
        <v>N</v>
      </c>
      <c r="GJ13" s="8" t="str">
        <f>+GI13</f>
        <v>N</v>
      </c>
      <c r="GK13" s="8" t="str">
        <f t="shared" ref="GK13:GR13" si="62">+GJ13</f>
        <v>N</v>
      </c>
      <c r="GL13" s="8" t="str">
        <f t="shared" si="62"/>
        <v>N</v>
      </c>
      <c r="GM13" s="8" t="str">
        <f t="shared" si="62"/>
        <v>N</v>
      </c>
      <c r="GN13" s="8" t="str">
        <f t="shared" si="62"/>
        <v>N</v>
      </c>
      <c r="GO13" s="8" t="str">
        <f t="shared" si="62"/>
        <v>N</v>
      </c>
      <c r="GP13" s="8" t="str">
        <f t="shared" si="62"/>
        <v>N</v>
      </c>
      <c r="GQ13" s="8" t="str">
        <f t="shared" si="62"/>
        <v>N</v>
      </c>
      <c r="GR13" s="8" t="str">
        <f t="shared" si="62"/>
        <v>N</v>
      </c>
      <c r="GS13" s="9" t="str">
        <f>+GS12</f>
        <v>N</v>
      </c>
      <c r="GT13" s="8" t="str">
        <f>+GS13</f>
        <v>N</v>
      </c>
      <c r="GU13" s="8" t="str">
        <f t="shared" ref="GU13:HB13" si="63">+GT13</f>
        <v>N</v>
      </c>
      <c r="GV13" s="8" t="str">
        <f t="shared" si="63"/>
        <v>N</v>
      </c>
      <c r="GW13" s="8" t="str">
        <f t="shared" si="63"/>
        <v>N</v>
      </c>
      <c r="GX13" s="8" t="str">
        <f t="shared" si="63"/>
        <v>N</v>
      </c>
      <c r="GY13" s="8" t="str">
        <f t="shared" si="63"/>
        <v>N</v>
      </c>
      <c r="GZ13" s="8" t="str">
        <f t="shared" si="63"/>
        <v>N</v>
      </c>
      <c r="HA13" s="8" t="str">
        <f t="shared" si="63"/>
        <v>N</v>
      </c>
      <c r="HB13" s="8" t="str">
        <f t="shared" si="63"/>
        <v>N</v>
      </c>
      <c r="HC13" s="10" t="str">
        <f t="shared" ref="HC13:HL15" si="64">+GS13</f>
        <v>N</v>
      </c>
      <c r="HD13" s="10" t="str">
        <f t="shared" si="64"/>
        <v>N</v>
      </c>
      <c r="HE13" s="10" t="str">
        <f t="shared" si="64"/>
        <v>N</v>
      </c>
      <c r="HF13" s="10" t="str">
        <f t="shared" si="64"/>
        <v>N</v>
      </c>
      <c r="HG13" s="10" t="str">
        <f t="shared" si="64"/>
        <v>N</v>
      </c>
      <c r="HH13" s="10" t="str">
        <f t="shared" si="64"/>
        <v>N</v>
      </c>
      <c r="HI13" s="10" t="str">
        <f t="shared" si="64"/>
        <v>N</v>
      </c>
      <c r="HJ13" s="10" t="str">
        <f t="shared" si="64"/>
        <v>N</v>
      </c>
      <c r="HK13" s="10" t="str">
        <f t="shared" si="64"/>
        <v>N</v>
      </c>
      <c r="HL13" s="10" t="str">
        <f t="shared" si="64"/>
        <v>N</v>
      </c>
      <c r="HM13" s="843"/>
      <c r="HN13" s="843"/>
      <c r="HO13" s="843"/>
      <c r="HP13" s="843"/>
      <c r="HQ13" s="88"/>
      <c r="HR13" s="302"/>
      <c r="HS13" s="302"/>
      <c r="HT13" s="302"/>
      <c r="HU13" s="302"/>
      <c r="HV13" s="302"/>
      <c r="HW13" s="302"/>
      <c r="HX13" s="302"/>
      <c r="HY13" s="302"/>
      <c r="HZ13" s="302"/>
      <c r="IA13" s="302"/>
    </row>
    <row r="14" spans="1:245" s="23" customFormat="1" ht="34.9" hidden="1" customHeight="1">
      <c r="A14" s="11"/>
      <c r="B14" s="827" t="s">
        <v>180</v>
      </c>
      <c r="C14" s="827"/>
      <c r="D14" s="827"/>
      <c r="E14" s="827"/>
      <c r="F14" s="827" t="s">
        <v>179</v>
      </c>
      <c r="G14" s="827"/>
      <c r="H14" s="827"/>
      <c r="I14" s="828"/>
      <c r="J14" s="830"/>
      <c r="K14" s="25" t="str">
        <f>+CONCATENATE(Inicio!J33,K11,Inicio!K33)</f>
        <v>Av. 11Oeste</v>
      </c>
      <c r="L14" s="24" t="str">
        <f>+CONCATENATE(Inicio!J34,L11,Inicio!K34)</f>
        <v>Av. 10Oeste</v>
      </c>
      <c r="M14" s="24" t="str">
        <f>+CONCATENATE(Inicio!J35,M11,Inicio!K35)</f>
        <v>Av. 10Oeste</v>
      </c>
      <c r="N14" s="24" t="str">
        <f>+CONCATENATE(Inicio!J36,N11,Inicio!K36)</f>
        <v>Av. 10Oeste</v>
      </c>
      <c r="O14" s="24" t="str">
        <f>+CONCATENATE(Inicio!J37,O11,Inicio!K37)</f>
        <v>Av. 10Oeste</v>
      </c>
      <c r="P14" s="24" t="str">
        <f>+CONCATENATE(Inicio!J38,P11,Inicio!K38)</f>
        <v>Av. 10Oeste</v>
      </c>
      <c r="Q14" s="24" t="str">
        <f>+CONCATENATE(Inicio!J39,Q11,Inicio!K39)</f>
        <v>Av. 10Oeste</v>
      </c>
      <c r="R14" s="24" t="str">
        <f>+CONCATENATE(Inicio!J40,R11,Inicio!K40)</f>
        <v>Av. 10Oeste</v>
      </c>
      <c r="S14" s="24" t="str">
        <f>+CONCATENATE(Inicio!J41,S11,Inicio!K41)</f>
        <v>Av. 10Oeste</v>
      </c>
      <c r="T14" s="24" t="str">
        <f>+CONCATENATE(Inicio!J42,T11,Inicio!K42)</f>
        <v>Av. 10Oeste</v>
      </c>
      <c r="U14" s="25" t="str">
        <f>+K14</f>
        <v>Av. 11Oeste</v>
      </c>
      <c r="V14" s="24" t="str">
        <f t="shared" ref="V14:CG14" si="65">+L14</f>
        <v>Av. 10Oeste</v>
      </c>
      <c r="W14" s="24" t="str">
        <f t="shared" si="65"/>
        <v>Av. 10Oeste</v>
      </c>
      <c r="X14" s="24" t="str">
        <f t="shared" si="65"/>
        <v>Av. 10Oeste</v>
      </c>
      <c r="Y14" s="24" t="str">
        <f t="shared" si="65"/>
        <v>Av. 10Oeste</v>
      </c>
      <c r="Z14" s="24" t="str">
        <f t="shared" si="65"/>
        <v>Av. 10Oeste</v>
      </c>
      <c r="AA14" s="24" t="str">
        <f t="shared" si="65"/>
        <v>Av. 10Oeste</v>
      </c>
      <c r="AB14" s="24" t="str">
        <f t="shared" si="65"/>
        <v>Av. 10Oeste</v>
      </c>
      <c r="AC14" s="24" t="str">
        <f t="shared" si="65"/>
        <v>Av. 10Oeste</v>
      </c>
      <c r="AD14" s="24" t="str">
        <f t="shared" si="65"/>
        <v>Av. 10Oeste</v>
      </c>
      <c r="AE14" s="25" t="str">
        <f t="shared" si="65"/>
        <v>Av. 11Oeste</v>
      </c>
      <c r="AF14" s="24" t="str">
        <f t="shared" si="65"/>
        <v>Av. 10Oeste</v>
      </c>
      <c r="AG14" s="24" t="str">
        <f t="shared" si="65"/>
        <v>Av. 10Oeste</v>
      </c>
      <c r="AH14" s="24" t="str">
        <f t="shared" si="65"/>
        <v>Av. 10Oeste</v>
      </c>
      <c r="AI14" s="24" t="str">
        <f t="shared" si="65"/>
        <v>Av. 10Oeste</v>
      </c>
      <c r="AJ14" s="24" t="str">
        <f t="shared" si="65"/>
        <v>Av. 10Oeste</v>
      </c>
      <c r="AK14" s="24" t="str">
        <f t="shared" si="65"/>
        <v>Av. 10Oeste</v>
      </c>
      <c r="AL14" s="24" t="str">
        <f t="shared" si="65"/>
        <v>Av. 10Oeste</v>
      </c>
      <c r="AM14" s="24" t="str">
        <f t="shared" si="65"/>
        <v>Av. 10Oeste</v>
      </c>
      <c r="AN14" s="24" t="str">
        <f t="shared" si="65"/>
        <v>Av. 10Oeste</v>
      </c>
      <c r="AO14" s="25" t="str">
        <f t="shared" si="65"/>
        <v>Av. 11Oeste</v>
      </c>
      <c r="AP14" s="24" t="str">
        <f t="shared" si="65"/>
        <v>Av. 10Oeste</v>
      </c>
      <c r="AQ14" s="24" t="str">
        <f t="shared" si="65"/>
        <v>Av. 10Oeste</v>
      </c>
      <c r="AR14" s="24" t="str">
        <f t="shared" si="65"/>
        <v>Av. 10Oeste</v>
      </c>
      <c r="AS14" s="24" t="str">
        <f t="shared" si="65"/>
        <v>Av. 10Oeste</v>
      </c>
      <c r="AT14" s="24" t="str">
        <f t="shared" si="65"/>
        <v>Av. 10Oeste</v>
      </c>
      <c r="AU14" s="24" t="str">
        <f t="shared" si="65"/>
        <v>Av. 10Oeste</v>
      </c>
      <c r="AV14" s="24" t="str">
        <f t="shared" si="65"/>
        <v>Av. 10Oeste</v>
      </c>
      <c r="AW14" s="24" t="str">
        <f t="shared" si="65"/>
        <v>Av. 10Oeste</v>
      </c>
      <c r="AX14" s="24" t="str">
        <f t="shared" si="65"/>
        <v>Av. 10Oeste</v>
      </c>
      <c r="AY14" s="25" t="str">
        <f t="shared" si="65"/>
        <v>Av. 11Oeste</v>
      </c>
      <c r="AZ14" s="24" t="str">
        <f t="shared" si="65"/>
        <v>Av. 10Oeste</v>
      </c>
      <c r="BA14" s="24" t="str">
        <f t="shared" si="65"/>
        <v>Av. 10Oeste</v>
      </c>
      <c r="BB14" s="24" t="str">
        <f t="shared" si="65"/>
        <v>Av. 10Oeste</v>
      </c>
      <c r="BC14" s="24" t="str">
        <f t="shared" si="65"/>
        <v>Av. 10Oeste</v>
      </c>
      <c r="BD14" s="24" t="str">
        <f t="shared" si="65"/>
        <v>Av. 10Oeste</v>
      </c>
      <c r="BE14" s="24" t="str">
        <f t="shared" si="65"/>
        <v>Av. 10Oeste</v>
      </c>
      <c r="BF14" s="24" t="str">
        <f t="shared" si="65"/>
        <v>Av. 10Oeste</v>
      </c>
      <c r="BG14" s="24" t="str">
        <f t="shared" si="65"/>
        <v>Av. 10Oeste</v>
      </c>
      <c r="BH14" s="24" t="str">
        <f t="shared" si="65"/>
        <v>Av. 10Oeste</v>
      </c>
      <c r="BI14" s="25" t="str">
        <f t="shared" si="65"/>
        <v>Av. 11Oeste</v>
      </c>
      <c r="BJ14" s="24" t="str">
        <f t="shared" si="65"/>
        <v>Av. 10Oeste</v>
      </c>
      <c r="BK14" s="24" t="str">
        <f t="shared" si="65"/>
        <v>Av. 10Oeste</v>
      </c>
      <c r="BL14" s="24" t="str">
        <f t="shared" si="65"/>
        <v>Av. 10Oeste</v>
      </c>
      <c r="BM14" s="24" t="str">
        <f t="shared" si="65"/>
        <v>Av. 10Oeste</v>
      </c>
      <c r="BN14" s="24" t="str">
        <f t="shared" si="65"/>
        <v>Av. 10Oeste</v>
      </c>
      <c r="BO14" s="24" t="str">
        <f t="shared" si="65"/>
        <v>Av. 10Oeste</v>
      </c>
      <c r="BP14" s="24" t="str">
        <f t="shared" si="65"/>
        <v>Av. 10Oeste</v>
      </c>
      <c r="BQ14" s="24" t="str">
        <f t="shared" si="65"/>
        <v>Av. 10Oeste</v>
      </c>
      <c r="BR14" s="24" t="str">
        <f t="shared" si="65"/>
        <v>Av. 10Oeste</v>
      </c>
      <c r="BS14" s="25" t="str">
        <f t="shared" si="65"/>
        <v>Av. 11Oeste</v>
      </c>
      <c r="BT14" s="24" t="str">
        <f t="shared" si="65"/>
        <v>Av. 10Oeste</v>
      </c>
      <c r="BU14" s="24" t="str">
        <f t="shared" si="65"/>
        <v>Av. 10Oeste</v>
      </c>
      <c r="BV14" s="24" t="str">
        <f t="shared" si="65"/>
        <v>Av. 10Oeste</v>
      </c>
      <c r="BW14" s="24" t="str">
        <f t="shared" si="65"/>
        <v>Av. 10Oeste</v>
      </c>
      <c r="BX14" s="24" t="str">
        <f t="shared" si="65"/>
        <v>Av. 10Oeste</v>
      </c>
      <c r="BY14" s="24" t="str">
        <f t="shared" si="65"/>
        <v>Av. 10Oeste</v>
      </c>
      <c r="BZ14" s="24" t="str">
        <f t="shared" si="65"/>
        <v>Av. 10Oeste</v>
      </c>
      <c r="CA14" s="24" t="str">
        <f t="shared" si="65"/>
        <v>Av. 10Oeste</v>
      </c>
      <c r="CB14" s="24" t="str">
        <f t="shared" si="65"/>
        <v>Av. 10Oeste</v>
      </c>
      <c r="CC14" s="25" t="str">
        <f t="shared" si="65"/>
        <v>Av. 11Oeste</v>
      </c>
      <c r="CD14" s="24" t="str">
        <f t="shared" si="65"/>
        <v>Av. 10Oeste</v>
      </c>
      <c r="CE14" s="24" t="str">
        <f t="shared" si="65"/>
        <v>Av. 10Oeste</v>
      </c>
      <c r="CF14" s="24" t="str">
        <f t="shared" si="65"/>
        <v>Av. 10Oeste</v>
      </c>
      <c r="CG14" s="24" t="str">
        <f t="shared" si="65"/>
        <v>Av. 10Oeste</v>
      </c>
      <c r="CH14" s="24" t="str">
        <f t="shared" ref="CH14:ES14" si="66">+BX14</f>
        <v>Av. 10Oeste</v>
      </c>
      <c r="CI14" s="24" t="str">
        <f t="shared" si="66"/>
        <v>Av. 10Oeste</v>
      </c>
      <c r="CJ14" s="24" t="str">
        <f t="shared" si="66"/>
        <v>Av. 10Oeste</v>
      </c>
      <c r="CK14" s="24" t="str">
        <f t="shared" si="66"/>
        <v>Av. 10Oeste</v>
      </c>
      <c r="CL14" s="24" t="str">
        <f t="shared" si="66"/>
        <v>Av. 10Oeste</v>
      </c>
      <c r="CM14" s="25" t="str">
        <f t="shared" si="66"/>
        <v>Av. 11Oeste</v>
      </c>
      <c r="CN14" s="24" t="str">
        <f t="shared" si="66"/>
        <v>Av. 10Oeste</v>
      </c>
      <c r="CO14" s="24" t="str">
        <f t="shared" si="66"/>
        <v>Av. 10Oeste</v>
      </c>
      <c r="CP14" s="24" t="str">
        <f t="shared" si="66"/>
        <v>Av. 10Oeste</v>
      </c>
      <c r="CQ14" s="24" t="str">
        <f t="shared" si="66"/>
        <v>Av. 10Oeste</v>
      </c>
      <c r="CR14" s="24" t="str">
        <f t="shared" si="66"/>
        <v>Av. 10Oeste</v>
      </c>
      <c r="CS14" s="24" t="str">
        <f t="shared" si="66"/>
        <v>Av. 10Oeste</v>
      </c>
      <c r="CT14" s="24" t="str">
        <f t="shared" si="66"/>
        <v>Av. 10Oeste</v>
      </c>
      <c r="CU14" s="24" t="str">
        <f t="shared" si="66"/>
        <v>Av. 10Oeste</v>
      </c>
      <c r="CV14" s="24" t="str">
        <f t="shared" si="66"/>
        <v>Av. 10Oeste</v>
      </c>
      <c r="CW14" s="25" t="str">
        <f t="shared" si="66"/>
        <v>Av. 11Oeste</v>
      </c>
      <c r="CX14" s="24" t="str">
        <f t="shared" si="66"/>
        <v>Av. 10Oeste</v>
      </c>
      <c r="CY14" s="24" t="str">
        <f t="shared" si="66"/>
        <v>Av. 10Oeste</v>
      </c>
      <c r="CZ14" s="24" t="str">
        <f t="shared" si="66"/>
        <v>Av. 10Oeste</v>
      </c>
      <c r="DA14" s="24" t="str">
        <f t="shared" si="66"/>
        <v>Av. 10Oeste</v>
      </c>
      <c r="DB14" s="24" t="str">
        <f t="shared" si="66"/>
        <v>Av. 10Oeste</v>
      </c>
      <c r="DC14" s="24" t="str">
        <f t="shared" si="66"/>
        <v>Av. 10Oeste</v>
      </c>
      <c r="DD14" s="24" t="str">
        <f t="shared" si="66"/>
        <v>Av. 10Oeste</v>
      </c>
      <c r="DE14" s="24" t="str">
        <f t="shared" si="66"/>
        <v>Av. 10Oeste</v>
      </c>
      <c r="DF14" s="24" t="str">
        <f t="shared" si="66"/>
        <v>Av. 10Oeste</v>
      </c>
      <c r="DG14" s="25" t="str">
        <f t="shared" si="66"/>
        <v>Av. 11Oeste</v>
      </c>
      <c r="DH14" s="24" t="str">
        <f t="shared" si="66"/>
        <v>Av. 10Oeste</v>
      </c>
      <c r="DI14" s="24" t="str">
        <f t="shared" si="66"/>
        <v>Av. 10Oeste</v>
      </c>
      <c r="DJ14" s="24" t="str">
        <f t="shared" si="66"/>
        <v>Av. 10Oeste</v>
      </c>
      <c r="DK14" s="24" t="str">
        <f t="shared" si="66"/>
        <v>Av. 10Oeste</v>
      </c>
      <c r="DL14" s="24" t="str">
        <f t="shared" si="66"/>
        <v>Av. 10Oeste</v>
      </c>
      <c r="DM14" s="24" t="str">
        <f t="shared" si="66"/>
        <v>Av. 10Oeste</v>
      </c>
      <c r="DN14" s="24" t="str">
        <f t="shared" si="66"/>
        <v>Av. 10Oeste</v>
      </c>
      <c r="DO14" s="24" t="str">
        <f t="shared" si="66"/>
        <v>Av. 10Oeste</v>
      </c>
      <c r="DP14" s="24" t="str">
        <f t="shared" si="66"/>
        <v>Av. 10Oeste</v>
      </c>
      <c r="DQ14" s="25" t="str">
        <f t="shared" si="66"/>
        <v>Av. 11Oeste</v>
      </c>
      <c r="DR14" s="24" t="str">
        <f t="shared" si="66"/>
        <v>Av. 10Oeste</v>
      </c>
      <c r="DS14" s="24" t="str">
        <f t="shared" si="66"/>
        <v>Av. 10Oeste</v>
      </c>
      <c r="DT14" s="24" t="str">
        <f t="shared" si="66"/>
        <v>Av. 10Oeste</v>
      </c>
      <c r="DU14" s="24" t="str">
        <f t="shared" si="66"/>
        <v>Av. 10Oeste</v>
      </c>
      <c r="DV14" s="24" t="str">
        <f t="shared" si="66"/>
        <v>Av. 10Oeste</v>
      </c>
      <c r="DW14" s="24" t="str">
        <f t="shared" si="66"/>
        <v>Av. 10Oeste</v>
      </c>
      <c r="DX14" s="24" t="str">
        <f t="shared" si="66"/>
        <v>Av. 10Oeste</v>
      </c>
      <c r="DY14" s="24" t="str">
        <f t="shared" si="66"/>
        <v>Av. 10Oeste</v>
      </c>
      <c r="DZ14" s="24" t="str">
        <f t="shared" si="66"/>
        <v>Av. 10Oeste</v>
      </c>
      <c r="EA14" s="25" t="str">
        <f t="shared" si="66"/>
        <v>Av. 11Oeste</v>
      </c>
      <c r="EB14" s="24" t="str">
        <f t="shared" si="66"/>
        <v>Av. 10Oeste</v>
      </c>
      <c r="EC14" s="24" t="str">
        <f t="shared" si="66"/>
        <v>Av. 10Oeste</v>
      </c>
      <c r="ED14" s="24" t="str">
        <f t="shared" si="66"/>
        <v>Av. 10Oeste</v>
      </c>
      <c r="EE14" s="24" t="str">
        <f t="shared" si="66"/>
        <v>Av. 10Oeste</v>
      </c>
      <c r="EF14" s="24" t="str">
        <f t="shared" si="66"/>
        <v>Av. 10Oeste</v>
      </c>
      <c r="EG14" s="24" t="str">
        <f t="shared" si="66"/>
        <v>Av. 10Oeste</v>
      </c>
      <c r="EH14" s="24" t="str">
        <f t="shared" si="66"/>
        <v>Av. 10Oeste</v>
      </c>
      <c r="EI14" s="24" t="str">
        <f t="shared" si="66"/>
        <v>Av. 10Oeste</v>
      </c>
      <c r="EJ14" s="24" t="str">
        <f t="shared" si="66"/>
        <v>Av. 10Oeste</v>
      </c>
      <c r="EK14" s="25" t="str">
        <f t="shared" si="66"/>
        <v>Av. 11Oeste</v>
      </c>
      <c r="EL14" s="24" t="str">
        <f t="shared" si="66"/>
        <v>Av. 10Oeste</v>
      </c>
      <c r="EM14" s="24" t="str">
        <f t="shared" si="66"/>
        <v>Av. 10Oeste</v>
      </c>
      <c r="EN14" s="24" t="str">
        <f t="shared" si="66"/>
        <v>Av. 10Oeste</v>
      </c>
      <c r="EO14" s="24" t="str">
        <f t="shared" si="66"/>
        <v>Av. 10Oeste</v>
      </c>
      <c r="EP14" s="24" t="str">
        <f t="shared" si="66"/>
        <v>Av. 10Oeste</v>
      </c>
      <c r="EQ14" s="24" t="str">
        <f t="shared" si="66"/>
        <v>Av. 10Oeste</v>
      </c>
      <c r="ER14" s="24" t="str">
        <f t="shared" si="66"/>
        <v>Av. 10Oeste</v>
      </c>
      <c r="ES14" s="24" t="str">
        <f t="shared" si="66"/>
        <v>Av. 10Oeste</v>
      </c>
      <c r="ET14" s="24" t="str">
        <f t="shared" ref="ET14:HB14" si="67">+EJ14</f>
        <v>Av. 10Oeste</v>
      </c>
      <c r="EU14" s="25" t="str">
        <f t="shared" si="67"/>
        <v>Av. 11Oeste</v>
      </c>
      <c r="EV14" s="24" t="str">
        <f t="shared" si="67"/>
        <v>Av. 10Oeste</v>
      </c>
      <c r="EW14" s="24" t="str">
        <f t="shared" si="67"/>
        <v>Av. 10Oeste</v>
      </c>
      <c r="EX14" s="24" t="str">
        <f t="shared" si="67"/>
        <v>Av. 10Oeste</v>
      </c>
      <c r="EY14" s="24" t="str">
        <f t="shared" si="67"/>
        <v>Av. 10Oeste</v>
      </c>
      <c r="EZ14" s="24" t="str">
        <f t="shared" si="67"/>
        <v>Av. 10Oeste</v>
      </c>
      <c r="FA14" s="24" t="str">
        <f t="shared" si="67"/>
        <v>Av. 10Oeste</v>
      </c>
      <c r="FB14" s="24" t="str">
        <f t="shared" si="67"/>
        <v>Av. 10Oeste</v>
      </c>
      <c r="FC14" s="24" t="str">
        <f t="shared" si="67"/>
        <v>Av. 10Oeste</v>
      </c>
      <c r="FD14" s="24" t="str">
        <f t="shared" si="67"/>
        <v>Av. 10Oeste</v>
      </c>
      <c r="FE14" s="25" t="str">
        <f t="shared" si="67"/>
        <v>Av. 11Oeste</v>
      </c>
      <c r="FF14" s="24" t="str">
        <f t="shared" si="67"/>
        <v>Av. 10Oeste</v>
      </c>
      <c r="FG14" s="24" t="str">
        <f t="shared" si="67"/>
        <v>Av. 10Oeste</v>
      </c>
      <c r="FH14" s="24" t="str">
        <f t="shared" si="67"/>
        <v>Av. 10Oeste</v>
      </c>
      <c r="FI14" s="24" t="str">
        <f t="shared" si="67"/>
        <v>Av. 10Oeste</v>
      </c>
      <c r="FJ14" s="24" t="str">
        <f t="shared" si="67"/>
        <v>Av. 10Oeste</v>
      </c>
      <c r="FK14" s="24" t="str">
        <f t="shared" si="67"/>
        <v>Av. 10Oeste</v>
      </c>
      <c r="FL14" s="24" t="str">
        <f t="shared" si="67"/>
        <v>Av. 10Oeste</v>
      </c>
      <c r="FM14" s="24" t="str">
        <f t="shared" si="67"/>
        <v>Av. 10Oeste</v>
      </c>
      <c r="FN14" s="24" t="str">
        <f t="shared" si="67"/>
        <v>Av. 10Oeste</v>
      </c>
      <c r="FO14" s="25" t="str">
        <f t="shared" si="67"/>
        <v>Av. 11Oeste</v>
      </c>
      <c r="FP14" s="24" t="str">
        <f t="shared" si="67"/>
        <v>Av. 10Oeste</v>
      </c>
      <c r="FQ14" s="24" t="str">
        <f t="shared" si="67"/>
        <v>Av. 10Oeste</v>
      </c>
      <c r="FR14" s="24" t="str">
        <f t="shared" si="67"/>
        <v>Av. 10Oeste</v>
      </c>
      <c r="FS14" s="24" t="str">
        <f t="shared" si="67"/>
        <v>Av. 10Oeste</v>
      </c>
      <c r="FT14" s="24" t="str">
        <f t="shared" si="67"/>
        <v>Av. 10Oeste</v>
      </c>
      <c r="FU14" s="24" t="str">
        <f t="shared" si="67"/>
        <v>Av. 10Oeste</v>
      </c>
      <c r="FV14" s="24" t="str">
        <f t="shared" si="67"/>
        <v>Av. 10Oeste</v>
      </c>
      <c r="FW14" s="24" t="str">
        <f t="shared" si="67"/>
        <v>Av. 10Oeste</v>
      </c>
      <c r="FX14" s="24" t="str">
        <f t="shared" si="67"/>
        <v>Av. 10Oeste</v>
      </c>
      <c r="FY14" s="25" t="str">
        <f t="shared" si="67"/>
        <v>Av. 11Oeste</v>
      </c>
      <c r="FZ14" s="24" t="str">
        <f t="shared" si="67"/>
        <v>Av. 10Oeste</v>
      </c>
      <c r="GA14" s="24" t="str">
        <f t="shared" si="67"/>
        <v>Av. 10Oeste</v>
      </c>
      <c r="GB14" s="24" t="str">
        <f t="shared" si="67"/>
        <v>Av. 10Oeste</v>
      </c>
      <c r="GC14" s="24" t="str">
        <f t="shared" si="67"/>
        <v>Av. 10Oeste</v>
      </c>
      <c r="GD14" s="24" t="str">
        <f t="shared" si="67"/>
        <v>Av. 10Oeste</v>
      </c>
      <c r="GE14" s="24" t="str">
        <f t="shared" si="67"/>
        <v>Av. 10Oeste</v>
      </c>
      <c r="GF14" s="24" t="str">
        <f t="shared" si="67"/>
        <v>Av. 10Oeste</v>
      </c>
      <c r="GG14" s="24" t="str">
        <f t="shared" si="67"/>
        <v>Av. 10Oeste</v>
      </c>
      <c r="GH14" s="24" t="str">
        <f t="shared" si="67"/>
        <v>Av. 10Oeste</v>
      </c>
      <c r="GI14" s="25" t="str">
        <f t="shared" si="67"/>
        <v>Av. 11Oeste</v>
      </c>
      <c r="GJ14" s="24" t="str">
        <f t="shared" si="67"/>
        <v>Av. 10Oeste</v>
      </c>
      <c r="GK14" s="24" t="str">
        <f t="shared" si="67"/>
        <v>Av. 10Oeste</v>
      </c>
      <c r="GL14" s="24" t="str">
        <f t="shared" si="67"/>
        <v>Av. 10Oeste</v>
      </c>
      <c r="GM14" s="24" t="str">
        <f t="shared" si="67"/>
        <v>Av. 10Oeste</v>
      </c>
      <c r="GN14" s="24" t="str">
        <f t="shared" si="67"/>
        <v>Av. 10Oeste</v>
      </c>
      <c r="GO14" s="24" t="str">
        <f t="shared" si="67"/>
        <v>Av. 10Oeste</v>
      </c>
      <c r="GP14" s="24" t="str">
        <f t="shared" si="67"/>
        <v>Av. 10Oeste</v>
      </c>
      <c r="GQ14" s="24" t="str">
        <f t="shared" si="67"/>
        <v>Av. 10Oeste</v>
      </c>
      <c r="GR14" s="24" t="str">
        <f t="shared" si="67"/>
        <v>Av. 10Oeste</v>
      </c>
      <c r="GS14" s="25" t="str">
        <f t="shared" si="67"/>
        <v>Av. 11Oeste</v>
      </c>
      <c r="GT14" s="24" t="str">
        <f t="shared" si="67"/>
        <v>Av. 10Oeste</v>
      </c>
      <c r="GU14" s="24" t="str">
        <f t="shared" si="67"/>
        <v>Av. 10Oeste</v>
      </c>
      <c r="GV14" s="24" t="str">
        <f t="shared" si="67"/>
        <v>Av. 10Oeste</v>
      </c>
      <c r="GW14" s="24" t="str">
        <f t="shared" si="67"/>
        <v>Av. 10Oeste</v>
      </c>
      <c r="GX14" s="24" t="str">
        <f t="shared" si="67"/>
        <v>Av. 10Oeste</v>
      </c>
      <c r="GY14" s="24" t="str">
        <f t="shared" si="67"/>
        <v>Av. 10Oeste</v>
      </c>
      <c r="GZ14" s="24" t="str">
        <f t="shared" si="67"/>
        <v>Av. 10Oeste</v>
      </c>
      <c r="HA14" s="24" t="str">
        <f t="shared" si="67"/>
        <v>Av. 10Oeste</v>
      </c>
      <c r="HB14" s="24" t="str">
        <f t="shared" si="67"/>
        <v>Av. 10Oeste</v>
      </c>
      <c r="HC14" s="16" t="str">
        <f t="shared" si="64"/>
        <v>Av. 11Oeste</v>
      </c>
      <c r="HD14" s="16" t="str">
        <f t="shared" si="64"/>
        <v>Av. 10Oeste</v>
      </c>
      <c r="HE14" s="16" t="str">
        <f t="shared" si="64"/>
        <v>Av. 10Oeste</v>
      </c>
      <c r="HF14" s="16" t="str">
        <f t="shared" si="64"/>
        <v>Av. 10Oeste</v>
      </c>
      <c r="HG14" s="16" t="str">
        <f t="shared" si="64"/>
        <v>Av. 10Oeste</v>
      </c>
      <c r="HH14" s="16" t="str">
        <f t="shared" si="64"/>
        <v>Av. 10Oeste</v>
      </c>
      <c r="HI14" s="16" t="str">
        <f t="shared" si="64"/>
        <v>Av. 10Oeste</v>
      </c>
      <c r="HJ14" s="16" t="str">
        <f t="shared" si="64"/>
        <v>Av. 10Oeste</v>
      </c>
      <c r="HK14" s="16" t="str">
        <f t="shared" si="64"/>
        <v>Av. 10Oeste</v>
      </c>
      <c r="HL14" s="16" t="str">
        <f t="shared" si="64"/>
        <v>Av. 10Oeste</v>
      </c>
      <c r="HM14" s="843"/>
      <c r="HN14" s="843"/>
      <c r="HO14" s="843"/>
      <c r="HP14" s="843"/>
      <c r="HQ14" s="88"/>
      <c r="HR14" s="302"/>
      <c r="HS14" s="302"/>
      <c r="HT14" s="302"/>
      <c r="HU14" s="302"/>
      <c r="HV14" s="302"/>
      <c r="HW14" s="302"/>
      <c r="HX14" s="302"/>
      <c r="HY14" s="302"/>
      <c r="HZ14" s="302"/>
      <c r="IA14" s="302"/>
    </row>
    <row r="15" spans="1:245" s="23" customFormat="1" ht="34.9" customHeight="1">
      <c r="A15" s="17"/>
      <c r="B15" s="303" t="s">
        <v>143</v>
      </c>
      <c r="C15" s="303" t="s">
        <v>144</v>
      </c>
      <c r="D15" s="303" t="s">
        <v>145</v>
      </c>
      <c r="E15" s="303" t="s">
        <v>141</v>
      </c>
      <c r="F15" s="303" t="s">
        <v>143</v>
      </c>
      <c r="G15" s="303" t="s">
        <v>144</v>
      </c>
      <c r="H15" s="303" t="s">
        <v>145</v>
      </c>
      <c r="I15" s="304" t="s">
        <v>141</v>
      </c>
      <c r="J15" s="830"/>
      <c r="K15" s="21">
        <f>+IF(Inicio!I33="","I",Inicio!I33)</f>
        <v>43</v>
      </c>
      <c r="L15" s="21" t="str">
        <f>+IF(Inicio!I34="","I",Inicio!I34)</f>
        <v>I</v>
      </c>
      <c r="M15" s="21" t="str">
        <f>+IF(Inicio!I35="","I",Inicio!I35)</f>
        <v>I</v>
      </c>
      <c r="N15" s="21" t="str">
        <f>+IF(Inicio!I36="","I",Inicio!I36)</f>
        <v>I</v>
      </c>
      <c r="O15" s="21" t="str">
        <f>+IF(Inicio!I37="","I",Inicio!I37)</f>
        <v>I</v>
      </c>
      <c r="P15" s="21" t="str">
        <f>+IF(Inicio!I38="","I",Inicio!I38)</f>
        <v>I</v>
      </c>
      <c r="Q15" s="21" t="str">
        <f>+IF(Inicio!I39="","I",Inicio!I39)</f>
        <v>I</v>
      </c>
      <c r="R15" s="21" t="str">
        <f>+IF(Inicio!I40="","I",Inicio!I40)</f>
        <v>I</v>
      </c>
      <c r="S15" s="21" t="str">
        <f>IF(Inicio!I41="","I",Inicio!I41)</f>
        <v>I</v>
      </c>
      <c r="T15" s="21" t="str">
        <f>IF(Inicio!I42="","I",Inicio!I42)</f>
        <v>I</v>
      </c>
      <c r="U15" s="21">
        <f>+K15</f>
        <v>43</v>
      </c>
      <c r="V15" s="21" t="str">
        <f t="shared" ref="V15:CG15" si="68">+L15</f>
        <v>I</v>
      </c>
      <c r="W15" s="21" t="str">
        <f t="shared" si="68"/>
        <v>I</v>
      </c>
      <c r="X15" s="21" t="str">
        <f t="shared" si="68"/>
        <v>I</v>
      </c>
      <c r="Y15" s="21" t="str">
        <f t="shared" si="68"/>
        <v>I</v>
      </c>
      <c r="Z15" s="21" t="str">
        <f t="shared" si="68"/>
        <v>I</v>
      </c>
      <c r="AA15" s="21" t="str">
        <f t="shared" si="68"/>
        <v>I</v>
      </c>
      <c r="AB15" s="21" t="str">
        <f t="shared" si="68"/>
        <v>I</v>
      </c>
      <c r="AC15" s="21" t="str">
        <f t="shared" si="68"/>
        <v>I</v>
      </c>
      <c r="AD15" s="21" t="str">
        <f t="shared" si="68"/>
        <v>I</v>
      </c>
      <c r="AE15" s="21">
        <f t="shared" si="68"/>
        <v>43</v>
      </c>
      <c r="AF15" s="21" t="str">
        <f t="shared" si="68"/>
        <v>I</v>
      </c>
      <c r="AG15" s="21" t="str">
        <f t="shared" si="68"/>
        <v>I</v>
      </c>
      <c r="AH15" s="21" t="str">
        <f t="shared" si="68"/>
        <v>I</v>
      </c>
      <c r="AI15" s="21" t="str">
        <f t="shared" si="68"/>
        <v>I</v>
      </c>
      <c r="AJ15" s="21" t="str">
        <f t="shared" si="68"/>
        <v>I</v>
      </c>
      <c r="AK15" s="21" t="str">
        <f t="shared" si="68"/>
        <v>I</v>
      </c>
      <c r="AL15" s="21" t="str">
        <f t="shared" si="68"/>
        <v>I</v>
      </c>
      <c r="AM15" s="21" t="str">
        <f t="shared" si="68"/>
        <v>I</v>
      </c>
      <c r="AN15" s="21" t="str">
        <f t="shared" si="68"/>
        <v>I</v>
      </c>
      <c r="AO15" s="21">
        <f t="shared" si="68"/>
        <v>43</v>
      </c>
      <c r="AP15" s="21" t="str">
        <f t="shared" si="68"/>
        <v>I</v>
      </c>
      <c r="AQ15" s="21" t="str">
        <f t="shared" si="68"/>
        <v>I</v>
      </c>
      <c r="AR15" s="21" t="str">
        <f t="shared" si="68"/>
        <v>I</v>
      </c>
      <c r="AS15" s="21" t="str">
        <f t="shared" si="68"/>
        <v>I</v>
      </c>
      <c r="AT15" s="21" t="str">
        <f t="shared" si="68"/>
        <v>I</v>
      </c>
      <c r="AU15" s="21" t="str">
        <f t="shared" si="68"/>
        <v>I</v>
      </c>
      <c r="AV15" s="21" t="str">
        <f t="shared" si="68"/>
        <v>I</v>
      </c>
      <c r="AW15" s="21" t="str">
        <f t="shared" si="68"/>
        <v>I</v>
      </c>
      <c r="AX15" s="21" t="str">
        <f t="shared" si="68"/>
        <v>I</v>
      </c>
      <c r="AY15" s="21">
        <f t="shared" si="68"/>
        <v>43</v>
      </c>
      <c r="AZ15" s="21" t="str">
        <f t="shared" si="68"/>
        <v>I</v>
      </c>
      <c r="BA15" s="21" t="str">
        <f t="shared" si="68"/>
        <v>I</v>
      </c>
      <c r="BB15" s="21" t="str">
        <f t="shared" si="68"/>
        <v>I</v>
      </c>
      <c r="BC15" s="21" t="str">
        <f t="shared" si="68"/>
        <v>I</v>
      </c>
      <c r="BD15" s="21" t="str">
        <f t="shared" si="68"/>
        <v>I</v>
      </c>
      <c r="BE15" s="21" t="str">
        <f t="shared" si="68"/>
        <v>I</v>
      </c>
      <c r="BF15" s="21" t="str">
        <f t="shared" si="68"/>
        <v>I</v>
      </c>
      <c r="BG15" s="21" t="str">
        <f t="shared" si="68"/>
        <v>I</v>
      </c>
      <c r="BH15" s="21" t="str">
        <f t="shared" si="68"/>
        <v>I</v>
      </c>
      <c r="BI15" s="21">
        <f t="shared" si="68"/>
        <v>43</v>
      </c>
      <c r="BJ15" s="21" t="str">
        <f t="shared" si="68"/>
        <v>I</v>
      </c>
      <c r="BK15" s="21" t="str">
        <f t="shared" si="68"/>
        <v>I</v>
      </c>
      <c r="BL15" s="21" t="str">
        <f t="shared" si="68"/>
        <v>I</v>
      </c>
      <c r="BM15" s="21" t="str">
        <f t="shared" si="68"/>
        <v>I</v>
      </c>
      <c r="BN15" s="21" t="str">
        <f t="shared" si="68"/>
        <v>I</v>
      </c>
      <c r="BO15" s="21" t="str">
        <f t="shared" si="68"/>
        <v>I</v>
      </c>
      <c r="BP15" s="21" t="str">
        <f t="shared" si="68"/>
        <v>I</v>
      </c>
      <c r="BQ15" s="21" t="str">
        <f t="shared" si="68"/>
        <v>I</v>
      </c>
      <c r="BR15" s="21" t="str">
        <f t="shared" si="68"/>
        <v>I</v>
      </c>
      <c r="BS15" s="21">
        <f t="shared" si="68"/>
        <v>43</v>
      </c>
      <c r="BT15" s="21" t="str">
        <f t="shared" si="68"/>
        <v>I</v>
      </c>
      <c r="BU15" s="21" t="str">
        <f t="shared" si="68"/>
        <v>I</v>
      </c>
      <c r="BV15" s="21" t="str">
        <f t="shared" si="68"/>
        <v>I</v>
      </c>
      <c r="BW15" s="21" t="str">
        <f t="shared" si="68"/>
        <v>I</v>
      </c>
      <c r="BX15" s="21" t="str">
        <f t="shared" si="68"/>
        <v>I</v>
      </c>
      <c r="BY15" s="21" t="str">
        <f t="shared" si="68"/>
        <v>I</v>
      </c>
      <c r="BZ15" s="21" t="str">
        <f t="shared" si="68"/>
        <v>I</v>
      </c>
      <c r="CA15" s="21" t="str">
        <f t="shared" si="68"/>
        <v>I</v>
      </c>
      <c r="CB15" s="21" t="str">
        <f t="shared" si="68"/>
        <v>I</v>
      </c>
      <c r="CC15" s="21">
        <f t="shared" si="68"/>
        <v>43</v>
      </c>
      <c r="CD15" s="21" t="str">
        <f t="shared" si="68"/>
        <v>I</v>
      </c>
      <c r="CE15" s="21" t="str">
        <f t="shared" si="68"/>
        <v>I</v>
      </c>
      <c r="CF15" s="21" t="str">
        <f t="shared" si="68"/>
        <v>I</v>
      </c>
      <c r="CG15" s="21" t="str">
        <f t="shared" si="68"/>
        <v>I</v>
      </c>
      <c r="CH15" s="21" t="str">
        <f t="shared" ref="CH15:ES15" si="69">+BX15</f>
        <v>I</v>
      </c>
      <c r="CI15" s="21" t="str">
        <f t="shared" si="69"/>
        <v>I</v>
      </c>
      <c r="CJ15" s="21" t="str">
        <f t="shared" si="69"/>
        <v>I</v>
      </c>
      <c r="CK15" s="21" t="str">
        <f t="shared" si="69"/>
        <v>I</v>
      </c>
      <c r="CL15" s="21" t="str">
        <f t="shared" si="69"/>
        <v>I</v>
      </c>
      <c r="CM15" s="21">
        <f t="shared" si="69"/>
        <v>43</v>
      </c>
      <c r="CN15" s="21" t="str">
        <f t="shared" si="69"/>
        <v>I</v>
      </c>
      <c r="CO15" s="21" t="str">
        <f t="shared" si="69"/>
        <v>I</v>
      </c>
      <c r="CP15" s="21" t="str">
        <f t="shared" si="69"/>
        <v>I</v>
      </c>
      <c r="CQ15" s="21" t="str">
        <f t="shared" si="69"/>
        <v>I</v>
      </c>
      <c r="CR15" s="21" t="str">
        <f t="shared" si="69"/>
        <v>I</v>
      </c>
      <c r="CS15" s="21" t="str">
        <f t="shared" si="69"/>
        <v>I</v>
      </c>
      <c r="CT15" s="21" t="str">
        <f t="shared" si="69"/>
        <v>I</v>
      </c>
      <c r="CU15" s="21" t="str">
        <f t="shared" si="69"/>
        <v>I</v>
      </c>
      <c r="CV15" s="21" t="str">
        <f t="shared" si="69"/>
        <v>I</v>
      </c>
      <c r="CW15" s="21">
        <f t="shared" si="69"/>
        <v>43</v>
      </c>
      <c r="CX15" s="21" t="str">
        <f t="shared" si="69"/>
        <v>I</v>
      </c>
      <c r="CY15" s="21" t="str">
        <f t="shared" si="69"/>
        <v>I</v>
      </c>
      <c r="CZ15" s="21" t="str">
        <f t="shared" si="69"/>
        <v>I</v>
      </c>
      <c r="DA15" s="21" t="str">
        <f t="shared" si="69"/>
        <v>I</v>
      </c>
      <c r="DB15" s="21" t="str">
        <f t="shared" si="69"/>
        <v>I</v>
      </c>
      <c r="DC15" s="21" t="str">
        <f t="shared" si="69"/>
        <v>I</v>
      </c>
      <c r="DD15" s="21" t="str">
        <f t="shared" si="69"/>
        <v>I</v>
      </c>
      <c r="DE15" s="21" t="str">
        <f t="shared" si="69"/>
        <v>I</v>
      </c>
      <c r="DF15" s="21" t="str">
        <f t="shared" si="69"/>
        <v>I</v>
      </c>
      <c r="DG15" s="21">
        <f t="shared" si="69"/>
        <v>43</v>
      </c>
      <c r="DH15" s="21" t="str">
        <f t="shared" si="69"/>
        <v>I</v>
      </c>
      <c r="DI15" s="21" t="str">
        <f t="shared" si="69"/>
        <v>I</v>
      </c>
      <c r="DJ15" s="21" t="str">
        <f t="shared" si="69"/>
        <v>I</v>
      </c>
      <c r="DK15" s="21" t="str">
        <f t="shared" si="69"/>
        <v>I</v>
      </c>
      <c r="DL15" s="21" t="str">
        <f t="shared" si="69"/>
        <v>I</v>
      </c>
      <c r="DM15" s="21" t="str">
        <f t="shared" si="69"/>
        <v>I</v>
      </c>
      <c r="DN15" s="21" t="str">
        <f t="shared" si="69"/>
        <v>I</v>
      </c>
      <c r="DO15" s="21" t="str">
        <f t="shared" si="69"/>
        <v>I</v>
      </c>
      <c r="DP15" s="21" t="str">
        <f t="shared" si="69"/>
        <v>I</v>
      </c>
      <c r="DQ15" s="21">
        <f t="shared" si="69"/>
        <v>43</v>
      </c>
      <c r="DR15" s="21" t="str">
        <f t="shared" si="69"/>
        <v>I</v>
      </c>
      <c r="DS15" s="21" t="str">
        <f t="shared" si="69"/>
        <v>I</v>
      </c>
      <c r="DT15" s="21" t="str">
        <f t="shared" si="69"/>
        <v>I</v>
      </c>
      <c r="DU15" s="21" t="str">
        <f t="shared" si="69"/>
        <v>I</v>
      </c>
      <c r="DV15" s="21" t="str">
        <f t="shared" si="69"/>
        <v>I</v>
      </c>
      <c r="DW15" s="21" t="str">
        <f t="shared" si="69"/>
        <v>I</v>
      </c>
      <c r="DX15" s="21" t="str">
        <f t="shared" si="69"/>
        <v>I</v>
      </c>
      <c r="DY15" s="21" t="str">
        <f t="shared" si="69"/>
        <v>I</v>
      </c>
      <c r="DZ15" s="21" t="str">
        <f t="shared" si="69"/>
        <v>I</v>
      </c>
      <c r="EA15" s="21">
        <f t="shared" si="69"/>
        <v>43</v>
      </c>
      <c r="EB15" s="21" t="str">
        <f t="shared" si="69"/>
        <v>I</v>
      </c>
      <c r="EC15" s="21" t="str">
        <f t="shared" si="69"/>
        <v>I</v>
      </c>
      <c r="ED15" s="21" t="str">
        <f t="shared" si="69"/>
        <v>I</v>
      </c>
      <c r="EE15" s="21" t="str">
        <f t="shared" si="69"/>
        <v>I</v>
      </c>
      <c r="EF15" s="21" t="str">
        <f t="shared" si="69"/>
        <v>I</v>
      </c>
      <c r="EG15" s="21" t="str">
        <f t="shared" si="69"/>
        <v>I</v>
      </c>
      <c r="EH15" s="21" t="str">
        <f t="shared" si="69"/>
        <v>I</v>
      </c>
      <c r="EI15" s="21" t="str">
        <f t="shared" si="69"/>
        <v>I</v>
      </c>
      <c r="EJ15" s="21" t="str">
        <f t="shared" si="69"/>
        <v>I</v>
      </c>
      <c r="EK15" s="21">
        <f t="shared" si="69"/>
        <v>43</v>
      </c>
      <c r="EL15" s="21" t="str">
        <f t="shared" si="69"/>
        <v>I</v>
      </c>
      <c r="EM15" s="21" t="str">
        <f t="shared" si="69"/>
        <v>I</v>
      </c>
      <c r="EN15" s="21" t="str">
        <f t="shared" si="69"/>
        <v>I</v>
      </c>
      <c r="EO15" s="21" t="str">
        <f t="shared" si="69"/>
        <v>I</v>
      </c>
      <c r="EP15" s="21" t="str">
        <f t="shared" si="69"/>
        <v>I</v>
      </c>
      <c r="EQ15" s="21" t="str">
        <f t="shared" si="69"/>
        <v>I</v>
      </c>
      <c r="ER15" s="21" t="str">
        <f t="shared" si="69"/>
        <v>I</v>
      </c>
      <c r="ES15" s="21" t="str">
        <f t="shared" si="69"/>
        <v>I</v>
      </c>
      <c r="ET15" s="21" t="str">
        <f t="shared" ref="ET15:HB15" si="70">+EJ15</f>
        <v>I</v>
      </c>
      <c r="EU15" s="21">
        <f t="shared" si="70"/>
        <v>43</v>
      </c>
      <c r="EV15" s="21" t="str">
        <f t="shared" si="70"/>
        <v>I</v>
      </c>
      <c r="EW15" s="21" t="str">
        <f t="shared" si="70"/>
        <v>I</v>
      </c>
      <c r="EX15" s="21" t="str">
        <f t="shared" si="70"/>
        <v>I</v>
      </c>
      <c r="EY15" s="21" t="str">
        <f t="shared" si="70"/>
        <v>I</v>
      </c>
      <c r="EZ15" s="21" t="str">
        <f t="shared" si="70"/>
        <v>I</v>
      </c>
      <c r="FA15" s="21" t="str">
        <f t="shared" si="70"/>
        <v>I</v>
      </c>
      <c r="FB15" s="21" t="str">
        <f t="shared" si="70"/>
        <v>I</v>
      </c>
      <c r="FC15" s="21" t="str">
        <f t="shared" si="70"/>
        <v>I</v>
      </c>
      <c r="FD15" s="21" t="str">
        <f t="shared" si="70"/>
        <v>I</v>
      </c>
      <c r="FE15" s="21">
        <f t="shared" si="70"/>
        <v>43</v>
      </c>
      <c r="FF15" s="21" t="str">
        <f>+EV15</f>
        <v>I</v>
      </c>
      <c r="FG15" s="21" t="str">
        <f t="shared" si="70"/>
        <v>I</v>
      </c>
      <c r="FH15" s="21" t="str">
        <f t="shared" si="70"/>
        <v>I</v>
      </c>
      <c r="FI15" s="21" t="str">
        <f t="shared" si="70"/>
        <v>I</v>
      </c>
      <c r="FJ15" s="21" t="str">
        <f t="shared" si="70"/>
        <v>I</v>
      </c>
      <c r="FK15" s="21" t="str">
        <f t="shared" si="70"/>
        <v>I</v>
      </c>
      <c r="FL15" s="21" t="str">
        <f t="shared" si="70"/>
        <v>I</v>
      </c>
      <c r="FM15" s="21" t="str">
        <f t="shared" si="70"/>
        <v>I</v>
      </c>
      <c r="FN15" s="21" t="str">
        <f t="shared" si="70"/>
        <v>I</v>
      </c>
      <c r="FO15" s="21">
        <f t="shared" si="70"/>
        <v>43</v>
      </c>
      <c r="FP15" s="21" t="str">
        <f t="shared" si="70"/>
        <v>I</v>
      </c>
      <c r="FQ15" s="21" t="str">
        <f t="shared" si="70"/>
        <v>I</v>
      </c>
      <c r="FR15" s="21" t="str">
        <f t="shared" si="70"/>
        <v>I</v>
      </c>
      <c r="FS15" s="21" t="str">
        <f t="shared" si="70"/>
        <v>I</v>
      </c>
      <c r="FT15" s="21" t="str">
        <f t="shared" si="70"/>
        <v>I</v>
      </c>
      <c r="FU15" s="21" t="str">
        <f t="shared" si="70"/>
        <v>I</v>
      </c>
      <c r="FV15" s="21" t="str">
        <f t="shared" si="70"/>
        <v>I</v>
      </c>
      <c r="FW15" s="21" t="str">
        <f t="shared" si="70"/>
        <v>I</v>
      </c>
      <c r="FX15" s="21" t="str">
        <f t="shared" si="70"/>
        <v>I</v>
      </c>
      <c r="FY15" s="21">
        <f t="shared" si="70"/>
        <v>43</v>
      </c>
      <c r="FZ15" s="21" t="str">
        <f t="shared" si="70"/>
        <v>I</v>
      </c>
      <c r="GA15" s="21" t="str">
        <f t="shared" si="70"/>
        <v>I</v>
      </c>
      <c r="GB15" s="21" t="str">
        <f t="shared" si="70"/>
        <v>I</v>
      </c>
      <c r="GC15" s="21" t="str">
        <f t="shared" si="70"/>
        <v>I</v>
      </c>
      <c r="GD15" s="21" t="str">
        <f t="shared" si="70"/>
        <v>I</v>
      </c>
      <c r="GE15" s="21" t="str">
        <f t="shared" si="70"/>
        <v>I</v>
      </c>
      <c r="GF15" s="21" t="str">
        <f t="shared" si="70"/>
        <v>I</v>
      </c>
      <c r="GG15" s="21" t="str">
        <f t="shared" si="70"/>
        <v>I</v>
      </c>
      <c r="GH15" s="21" t="str">
        <f t="shared" si="70"/>
        <v>I</v>
      </c>
      <c r="GI15" s="21">
        <f t="shared" si="70"/>
        <v>43</v>
      </c>
      <c r="GJ15" s="21" t="str">
        <f t="shared" si="70"/>
        <v>I</v>
      </c>
      <c r="GK15" s="21" t="str">
        <f t="shared" si="70"/>
        <v>I</v>
      </c>
      <c r="GL15" s="21" t="str">
        <f t="shared" si="70"/>
        <v>I</v>
      </c>
      <c r="GM15" s="21" t="str">
        <f t="shared" si="70"/>
        <v>I</v>
      </c>
      <c r="GN15" s="21" t="str">
        <f t="shared" si="70"/>
        <v>I</v>
      </c>
      <c r="GO15" s="21" t="str">
        <f t="shared" si="70"/>
        <v>I</v>
      </c>
      <c r="GP15" s="21" t="str">
        <f t="shared" si="70"/>
        <v>I</v>
      </c>
      <c r="GQ15" s="21" t="str">
        <f t="shared" si="70"/>
        <v>I</v>
      </c>
      <c r="GR15" s="21" t="str">
        <f t="shared" si="70"/>
        <v>I</v>
      </c>
      <c r="GS15" s="21">
        <f t="shared" si="70"/>
        <v>43</v>
      </c>
      <c r="GT15" s="21" t="str">
        <f t="shared" si="70"/>
        <v>I</v>
      </c>
      <c r="GU15" s="21" t="str">
        <f t="shared" si="70"/>
        <v>I</v>
      </c>
      <c r="GV15" s="21" t="str">
        <f t="shared" si="70"/>
        <v>I</v>
      </c>
      <c r="GW15" s="21" t="str">
        <f t="shared" si="70"/>
        <v>I</v>
      </c>
      <c r="GX15" s="21" t="str">
        <f t="shared" si="70"/>
        <v>I</v>
      </c>
      <c r="GY15" s="21" t="str">
        <f t="shared" si="70"/>
        <v>I</v>
      </c>
      <c r="GZ15" s="21" t="str">
        <f t="shared" si="70"/>
        <v>I</v>
      </c>
      <c r="HA15" s="21" t="str">
        <f t="shared" si="70"/>
        <v>I</v>
      </c>
      <c r="HB15" s="21" t="str">
        <f t="shared" si="70"/>
        <v>I</v>
      </c>
      <c r="HC15" s="82">
        <f>+GS15</f>
        <v>43</v>
      </c>
      <c r="HD15" s="82" t="str">
        <f t="shared" si="64"/>
        <v>I</v>
      </c>
      <c r="HE15" s="82" t="str">
        <f t="shared" si="64"/>
        <v>I</v>
      </c>
      <c r="HF15" s="82" t="str">
        <f t="shared" si="64"/>
        <v>I</v>
      </c>
      <c r="HG15" s="82" t="str">
        <f t="shared" si="64"/>
        <v>I</v>
      </c>
      <c r="HH15" s="82" t="str">
        <f t="shared" si="64"/>
        <v>I</v>
      </c>
      <c r="HI15" s="82" t="str">
        <f t="shared" si="64"/>
        <v>I</v>
      </c>
      <c r="HJ15" s="82" t="str">
        <f t="shared" si="64"/>
        <v>I</v>
      </c>
      <c r="HK15" s="82" t="str">
        <f t="shared" si="64"/>
        <v>I</v>
      </c>
      <c r="HL15" s="82" t="str">
        <f t="shared" si="64"/>
        <v>I</v>
      </c>
      <c r="HM15" s="844"/>
      <c r="HN15" s="844"/>
      <c r="HO15" s="844"/>
      <c r="HP15" s="844"/>
      <c r="HQ15" s="88"/>
      <c r="HR15" s="87">
        <f t="shared" ref="HR15:IA15" si="71">+K15</f>
        <v>43</v>
      </c>
      <c r="HS15" s="87" t="str">
        <f t="shared" si="71"/>
        <v>I</v>
      </c>
      <c r="HT15" s="87" t="str">
        <f t="shared" si="71"/>
        <v>I</v>
      </c>
      <c r="HU15" s="87" t="str">
        <f t="shared" si="71"/>
        <v>I</v>
      </c>
      <c r="HV15" s="87" t="str">
        <f t="shared" si="71"/>
        <v>I</v>
      </c>
      <c r="HW15" s="87" t="str">
        <f t="shared" si="71"/>
        <v>I</v>
      </c>
      <c r="HX15" s="87" t="str">
        <f t="shared" si="71"/>
        <v>I</v>
      </c>
      <c r="HY15" s="87" t="str">
        <f t="shared" si="71"/>
        <v>I</v>
      </c>
      <c r="HZ15" s="87" t="str">
        <f t="shared" si="71"/>
        <v>I</v>
      </c>
      <c r="IA15" s="87" t="str">
        <f t="shared" si="71"/>
        <v>I</v>
      </c>
      <c r="IB15" s="26"/>
    </row>
    <row r="16" spans="1:245" s="32" customFormat="1" ht="21.95" hidden="1" customHeight="1">
      <c r="A16" s="4"/>
      <c r="B16" s="98" t="e">
        <f>+#REF!</f>
        <v>#REF!</v>
      </c>
      <c r="C16" s="98" t="e">
        <f>+#REF!</f>
        <v>#REF!</v>
      </c>
      <c r="D16" s="98" t="e">
        <f>+#REF!</f>
        <v>#REF!</v>
      </c>
      <c r="E16" s="98" t="e">
        <f>+#REF!</f>
        <v>#REF!</v>
      </c>
      <c r="F16" s="98" t="e">
        <f>+#REF!</f>
        <v>#REF!</v>
      </c>
      <c r="G16" s="98" t="e">
        <f>+#REF!</f>
        <v>#REF!</v>
      </c>
      <c r="H16" s="98" t="e">
        <f>+#REF!</f>
        <v>#REF!</v>
      </c>
      <c r="I16" s="98" t="e">
        <f>+#REF!</f>
        <v>#REF!</v>
      </c>
      <c r="J16" s="305" t="s">
        <v>107</v>
      </c>
      <c r="K16" s="491"/>
      <c r="L16" s="492"/>
      <c r="M16" s="492"/>
      <c r="N16" s="492"/>
      <c r="O16" s="492"/>
      <c r="P16" s="492"/>
      <c r="Q16" s="492"/>
      <c r="R16" s="492"/>
      <c r="S16" s="492"/>
      <c r="T16" s="493"/>
      <c r="U16" s="491"/>
      <c r="V16" s="492"/>
      <c r="W16" s="492"/>
      <c r="X16" s="492"/>
      <c r="Y16" s="492"/>
      <c r="Z16" s="492"/>
      <c r="AA16" s="492"/>
      <c r="AB16" s="492"/>
      <c r="AC16" s="492"/>
      <c r="AD16" s="493"/>
      <c r="AE16" s="491"/>
      <c r="AF16" s="492"/>
      <c r="AG16" s="492"/>
      <c r="AH16" s="492"/>
      <c r="AI16" s="492"/>
      <c r="AJ16" s="492"/>
      <c r="AK16" s="492"/>
      <c r="AL16" s="492"/>
      <c r="AM16" s="492"/>
      <c r="AN16" s="493"/>
      <c r="AO16" s="491"/>
      <c r="AP16" s="492"/>
      <c r="AQ16" s="492"/>
      <c r="AR16" s="492"/>
      <c r="AS16" s="492"/>
      <c r="AT16" s="492"/>
      <c r="AU16" s="492"/>
      <c r="AV16" s="492"/>
      <c r="AW16" s="492"/>
      <c r="AX16" s="493"/>
      <c r="AY16" s="491"/>
      <c r="AZ16" s="492"/>
      <c r="BA16" s="492"/>
      <c r="BB16" s="492"/>
      <c r="BC16" s="492"/>
      <c r="BD16" s="492"/>
      <c r="BE16" s="492"/>
      <c r="BF16" s="492"/>
      <c r="BG16" s="492"/>
      <c r="BH16" s="493"/>
      <c r="BI16" s="491"/>
      <c r="BJ16" s="492"/>
      <c r="BK16" s="492"/>
      <c r="BL16" s="492"/>
      <c r="BM16" s="492"/>
      <c r="BN16" s="492"/>
      <c r="BO16" s="492"/>
      <c r="BP16" s="492"/>
      <c r="BQ16" s="492"/>
      <c r="BR16" s="493"/>
      <c r="BS16" s="491"/>
      <c r="BT16" s="492"/>
      <c r="BU16" s="492"/>
      <c r="BV16" s="492"/>
      <c r="BW16" s="492"/>
      <c r="BX16" s="492"/>
      <c r="BY16" s="492"/>
      <c r="BZ16" s="492"/>
      <c r="CA16" s="492"/>
      <c r="CB16" s="493"/>
      <c r="CC16" s="491"/>
      <c r="CD16" s="492"/>
      <c r="CE16" s="492"/>
      <c r="CF16" s="492"/>
      <c r="CG16" s="492"/>
      <c r="CH16" s="492"/>
      <c r="CI16" s="492"/>
      <c r="CJ16" s="492"/>
      <c r="CK16" s="492"/>
      <c r="CL16" s="493"/>
      <c r="CM16" s="491"/>
      <c r="CN16" s="492"/>
      <c r="CO16" s="492"/>
      <c r="CP16" s="492"/>
      <c r="CQ16" s="492"/>
      <c r="CR16" s="492"/>
      <c r="CS16" s="492"/>
      <c r="CT16" s="492"/>
      <c r="CU16" s="492"/>
      <c r="CV16" s="493"/>
      <c r="CW16" s="491"/>
      <c r="CX16" s="492"/>
      <c r="CY16" s="492"/>
      <c r="CZ16" s="492"/>
      <c r="DA16" s="492"/>
      <c r="DB16" s="492"/>
      <c r="DC16" s="492"/>
      <c r="DD16" s="492"/>
      <c r="DE16" s="492"/>
      <c r="DF16" s="493"/>
      <c r="DG16" s="491"/>
      <c r="DH16" s="492"/>
      <c r="DI16" s="492"/>
      <c r="DJ16" s="492"/>
      <c r="DK16" s="492"/>
      <c r="DL16" s="492"/>
      <c r="DM16" s="492"/>
      <c r="DN16" s="492"/>
      <c r="DO16" s="492"/>
      <c r="DP16" s="493"/>
      <c r="DQ16" s="491"/>
      <c r="DR16" s="492"/>
      <c r="DS16" s="492"/>
      <c r="DT16" s="492"/>
      <c r="DU16" s="492"/>
      <c r="DV16" s="492"/>
      <c r="DW16" s="492"/>
      <c r="DX16" s="492"/>
      <c r="DY16" s="492"/>
      <c r="DZ16" s="493"/>
      <c r="EA16" s="491"/>
      <c r="EB16" s="492"/>
      <c r="EC16" s="492"/>
      <c r="ED16" s="492"/>
      <c r="EE16" s="492"/>
      <c r="EF16" s="492"/>
      <c r="EG16" s="492"/>
      <c r="EH16" s="492"/>
      <c r="EI16" s="492"/>
      <c r="EJ16" s="493"/>
      <c r="EK16" s="491"/>
      <c r="EL16" s="492"/>
      <c r="EM16" s="492"/>
      <c r="EN16" s="492"/>
      <c r="EO16" s="492"/>
      <c r="EP16" s="492"/>
      <c r="EQ16" s="492"/>
      <c r="ER16" s="492"/>
      <c r="ES16" s="492"/>
      <c r="ET16" s="493"/>
      <c r="EU16" s="491"/>
      <c r="EV16" s="492"/>
      <c r="EW16" s="492"/>
      <c r="EX16" s="492"/>
      <c r="EY16" s="492"/>
      <c r="EZ16" s="492"/>
      <c r="FA16" s="492"/>
      <c r="FB16" s="492"/>
      <c r="FC16" s="492"/>
      <c r="FD16" s="493"/>
      <c r="FE16" s="491"/>
      <c r="FF16" s="492"/>
      <c r="FG16" s="492"/>
      <c r="FH16" s="492"/>
      <c r="FI16" s="492"/>
      <c r="FJ16" s="492"/>
      <c r="FK16" s="492"/>
      <c r="FL16" s="492"/>
      <c r="FM16" s="492"/>
      <c r="FN16" s="493"/>
      <c r="FO16" s="491"/>
      <c r="FP16" s="492"/>
      <c r="FQ16" s="492"/>
      <c r="FR16" s="492"/>
      <c r="FS16" s="492"/>
      <c r="FT16" s="492"/>
      <c r="FU16" s="492"/>
      <c r="FV16" s="492"/>
      <c r="FW16" s="492"/>
      <c r="FX16" s="493"/>
      <c r="FY16" s="491"/>
      <c r="FZ16" s="492"/>
      <c r="GA16" s="492"/>
      <c r="GB16" s="492"/>
      <c r="GC16" s="492"/>
      <c r="GD16" s="492"/>
      <c r="GE16" s="492"/>
      <c r="GF16" s="492"/>
      <c r="GG16" s="492"/>
      <c r="GH16" s="493"/>
      <c r="GI16" s="491"/>
      <c r="GJ16" s="492"/>
      <c r="GK16" s="492"/>
      <c r="GL16" s="492"/>
      <c r="GM16" s="492"/>
      <c r="GN16" s="492"/>
      <c r="GO16" s="492"/>
      <c r="GP16" s="492"/>
      <c r="GQ16" s="492"/>
      <c r="GR16" s="493"/>
      <c r="GS16" s="491"/>
      <c r="GT16" s="492"/>
      <c r="GU16" s="492"/>
      <c r="GV16" s="492"/>
      <c r="GW16" s="492"/>
      <c r="GX16" s="492"/>
      <c r="GY16" s="492"/>
      <c r="GZ16" s="492"/>
      <c r="HA16" s="492"/>
      <c r="HB16" s="493"/>
      <c r="HC16" s="278" t="e">
        <f>+SUM(K16)*VLOOKUP(K$13,#REF!,2,0)+SUM(U16)*VLOOKUP(U$13,#REF!,2,0)+SUM(AE16)*VLOOKUP(AE$13,#REF!,2,0)+SUM(AO16)*VLOOKUP(AO$13,#REF!,2,0)+SUM(AY16)*VLOOKUP(AY$13,#REF!,2,0)+SUM(BI16)*VLOOKUP(BI$13,#REF!,2,0)+SUM(BS16)*VLOOKUP(BS$13,#REF!,2,0)+SUM(CC16)*VLOOKUP(CC$13,#REF!,2,0)+SUM(CM16)*VLOOKUP(CM$13,#REF!,2,0)+SUM(CW16)*VLOOKUP(CW$13,#REF!,2,0)+SUM(DG16)*VLOOKUP(DG$13,#REF!,2,0)+SUM(DQ16)*VLOOKUP(DQ$13,#REF!,2,0)+SUM(EA16)*VLOOKUP(EA$13,#REF!,2,0)+SUM(EK16)*VLOOKUP(EK$13,#REF!,2,0)+SUM(EU16)*VLOOKUP(EU$13,#REF!,2,0)+SUM(FE16)*VLOOKUP(FE$13,#REF!,2,0)+SUM(FO16)*VLOOKUP(FO$13,#REF!,2,0)+SUM(FY16)*VLOOKUP(FY$13,#REF!,2,0)+SUM(GI16)*VLOOKUP(GI$13,#REF!,2,0)+SUM(GS16)*VLOOKUP(GS$13,#REF!,2,0)</f>
        <v>#REF!</v>
      </c>
      <c r="HD16" s="278" t="e">
        <f>+SUM(L16)*VLOOKUP(L$13,#REF!,2,0)+SUM(V16)*VLOOKUP(V$13,#REF!,2,0)+SUM(AF16)*VLOOKUP(AF$13,#REF!,2,0)+SUM(AP16)*VLOOKUP(AP$13,#REF!,2,0)+SUM(AZ16)*VLOOKUP(AZ$13,#REF!,2,0)+SUM(BJ16)*VLOOKUP(BJ$13,#REF!,2,0)+SUM(BT16)*VLOOKUP(BT$13,#REF!,2,0)+SUM(CD16)*VLOOKUP(CD$13,#REF!,2,0)+SUM(CN16)*VLOOKUP(CN$13,#REF!,2,0)+SUM(CX16)*VLOOKUP(CX$13,#REF!,2,0)+SUM(DH16)*VLOOKUP(DH$13,#REF!,2,0)+SUM(DR16)*VLOOKUP(DR$13,#REF!,2,0)+SUM(EB16)*VLOOKUP(EB$13,#REF!,2,0)+SUM(EL16)*VLOOKUP(EL$13,#REF!,2,0)+SUM(EV16)*VLOOKUP(EV$13,#REF!,2,0)+SUM(FF16)*VLOOKUP(FF$13,#REF!,2,0)+SUM(FP16)*VLOOKUP(FP$13,#REF!,2,0)+SUM(FZ16)*VLOOKUP(FZ$13,#REF!,2,0)+SUM(GJ16)*VLOOKUP(GJ$13,#REF!,2,0)+SUM(GT16)*VLOOKUP(GT$13,#REF!,2,0)</f>
        <v>#REF!</v>
      </c>
      <c r="HE16" s="278" t="e">
        <f>+SUM(M16)*VLOOKUP(M$13,#REF!,2,0)+SUM(W16)*VLOOKUP(W$13,#REF!,2,0)+SUM(AG16)*VLOOKUP(AG$13,#REF!,2,0)+SUM(AQ16)*VLOOKUP(AQ$13,#REF!,2,0)+SUM(BA16)*VLOOKUP(BA$13,#REF!,2,0)+SUM(BK16)*VLOOKUP(BK$13,#REF!,2,0)+SUM(BU16)*VLOOKUP(BU$13,#REF!,2,0)+SUM(CE16)*VLOOKUP(CE$13,#REF!,2,0)+SUM(CO16)*VLOOKUP(CO$13,#REF!,2,0)+SUM(CY16)*VLOOKUP(CY$13,#REF!,2,0)+SUM(DI16)*VLOOKUP(DI$13,#REF!,2,0)+SUM(DS16)*VLOOKUP(DS$13,#REF!,2,0)+SUM(EC16)*VLOOKUP(EC$13,#REF!,2,0)+SUM(EM16)*VLOOKUP(EM$13,#REF!,2,0)+SUM(EW16)*VLOOKUP(EW$13,#REF!,2,0)+SUM(FG16)*VLOOKUP(FG$13,#REF!,2,0)+SUM(FQ16)*VLOOKUP(FQ$13,#REF!,2,0)+SUM(GA16)*VLOOKUP(GA$13,#REF!,2,0)+SUM(GK16)*VLOOKUP(GK$13,#REF!,2,0)+SUM(GU16)*VLOOKUP(GU$13,#REF!,2,0)</f>
        <v>#REF!</v>
      </c>
      <c r="HF16" s="278" t="e">
        <f>+SUM(N16)*VLOOKUP(N$13,#REF!,2,0)+SUM(X16)*VLOOKUP(X$13,#REF!,2,0)+SUM(AH16)*VLOOKUP(AH$13,#REF!,2,0)+SUM(AR16)*VLOOKUP(AR$13,#REF!,2,0)+SUM(BB16)*VLOOKUP(BB$13,#REF!,2,0)+SUM(BL16)*VLOOKUP(BL$13,#REF!,2,0)+SUM(BV16)*VLOOKUP(BV$13,#REF!,2,0)+SUM(CF16)*VLOOKUP(CF$13,#REF!,2,0)+SUM(CP16)*VLOOKUP(CP$13,#REF!,2,0)+SUM(CZ16)*VLOOKUP(CZ$13,#REF!,2,0)+SUM(DJ16)*VLOOKUP(DJ$13,#REF!,2,0)+SUM(DT16)*VLOOKUP(DT$13,#REF!,2,0)+SUM(ED16)*VLOOKUP(ED$13,#REF!,2,0)+SUM(EN16)*VLOOKUP(EN$13,#REF!,2,0)+SUM(EX16)*VLOOKUP(EX$13,#REF!,2,0)+SUM(FH16)*VLOOKUP(FH$13,#REF!,2,0)+SUM(FR16)*VLOOKUP(FR$13,#REF!,2,0)+SUM(GB16)*VLOOKUP(GB$13,#REF!,2,0)+SUM(GL16)*VLOOKUP(GL$13,#REF!,2,0)+SUM(GV16)*VLOOKUP(GV$13,#REF!,2,0)</f>
        <v>#REF!</v>
      </c>
      <c r="HG16" s="278" t="e">
        <f>+SUM(O16)*VLOOKUP(O$13,#REF!,2,0)+SUM(Y16)*VLOOKUP(Y$13,#REF!,2,0)+SUM(AI16)*VLOOKUP(AI$13,#REF!,2,0)+SUM(AS16)*VLOOKUP(AS$13,#REF!,2,0)+SUM(BC16)*VLOOKUP(BC$13,#REF!,2,0)+SUM(BM16)*VLOOKUP(BM$13,#REF!,2,0)+SUM(BW16)*VLOOKUP(BW$13,#REF!,2,0)+SUM(CG16)*VLOOKUP(CG$13,#REF!,2,0)+SUM(CQ16)*VLOOKUP(CQ$13,#REF!,2,0)+SUM(DA16)*VLOOKUP(DA$13,#REF!,2,0)+SUM(DK16)*VLOOKUP(DK$13,#REF!,2,0)+SUM(DU16)*VLOOKUP(DU$13,#REF!,2,0)+SUM(EE16)*VLOOKUP(EE$13,#REF!,2,0)+SUM(EO16)*VLOOKUP(EO$13,#REF!,2,0)+SUM(EY16)*VLOOKUP(EY$13,#REF!,2,0)+SUM(FI16)*VLOOKUP(FI$13,#REF!,2,0)+SUM(FS16)*VLOOKUP(FS$13,#REF!,2,0)+SUM(GC16)*VLOOKUP(GC$13,#REF!,2,0)+SUM(GM16)*VLOOKUP(GM$13,#REF!,2,0)+SUM(GW16)*VLOOKUP(GW$13,#REF!,2,0)</f>
        <v>#REF!</v>
      </c>
      <c r="HH16" s="278" t="e">
        <f>+SUM(P16)*VLOOKUP(P$13,#REF!,2,0)+SUM(Z16)*VLOOKUP(Z$13,#REF!,2,0)+SUM(AJ16)*VLOOKUP(AJ$13,#REF!,2,0)+SUM(AT16)*VLOOKUP(AT$13,#REF!,2,0)+SUM(BD16)*VLOOKUP(BD$13,#REF!,2,0)+SUM(BN16)*VLOOKUP(BN$13,#REF!,2,0)+SUM(BX16)*VLOOKUP(BX$13,#REF!,2,0)+SUM(CH16)*VLOOKUP(CH$13,#REF!,2,0)+SUM(CR16)*VLOOKUP(CR$13,#REF!,2,0)+SUM(DB16)*VLOOKUP(DB$13,#REF!,2,0)+SUM(DL16)*VLOOKUP(DL$13,#REF!,2,0)+SUM(DV16)*VLOOKUP(DV$13,#REF!,2,0)+SUM(EF16)*VLOOKUP(EF$13,#REF!,2,0)+SUM(EP16)*VLOOKUP(EP$13,#REF!,2,0)+SUM(EZ16)*VLOOKUP(EZ$13,#REF!,2,0)+SUM(FJ16)*VLOOKUP(FJ$13,#REF!,2,0)+SUM(FT16)*VLOOKUP(FT$13,#REF!,2,0)+SUM(GD16)*VLOOKUP(GD$13,#REF!,2,0)+SUM(GN16)*VLOOKUP(GN$13,#REF!,2,0)+SUM(GX16)*VLOOKUP(GX$13,#REF!,2,0)</f>
        <v>#REF!</v>
      </c>
      <c r="HI16" s="278" t="e">
        <f>+SUM(Q16)*VLOOKUP(Q$13,#REF!,2,0)+SUM(AA16)*VLOOKUP(AA$13,#REF!,2,0)+SUM(AK16)*VLOOKUP(AK$13,#REF!,2,0)+SUM(AU16)*VLOOKUP(AU$13,#REF!,2,0)+SUM(BE16)*VLOOKUP(BE$13,#REF!,2,0)+SUM(BO16)*VLOOKUP(BO$13,#REF!,2,0)+SUM(BY16)*VLOOKUP(BY$13,#REF!,2,0)+SUM(CI16)*VLOOKUP(CI$13,#REF!,2,0)+SUM(CS16)*VLOOKUP(CS$13,#REF!,2,0)+SUM(DC16)*VLOOKUP(DC$13,#REF!,2,0)+SUM(DM16)*VLOOKUP(DM$13,#REF!,2,0)+SUM(DW16)*VLOOKUP(DW$13,#REF!,2,0)+SUM(EG16)*VLOOKUP(EG$13,#REF!,2,0)+SUM(EQ16)*VLOOKUP(EQ$13,#REF!,2,0)+SUM(FA16)*VLOOKUP(FA$13,#REF!,2,0)+SUM(FK16)*VLOOKUP(FK$13,#REF!,2,0)+SUM(FU16)*VLOOKUP(FU$13,#REF!,2,0)+SUM(GE16)*VLOOKUP(GE$13,#REF!,2,0)+SUM(GO16)*VLOOKUP(GO$13,#REF!,2,0)+SUM(GY16)*VLOOKUP(GY$13,#REF!,2,0)</f>
        <v>#REF!</v>
      </c>
      <c r="HJ16" s="278" t="e">
        <f>+SUM(R16)*VLOOKUP(R$13,#REF!,2,0)+SUM(AB16)*VLOOKUP(AB$13,#REF!,2,0)+SUM(AL16)*VLOOKUP(AL$13,#REF!,2,0)+SUM(AV16)*VLOOKUP(AV$13,#REF!,2,0)+SUM(BF16)*VLOOKUP(BF$13,#REF!,2,0)+SUM(BP16)*VLOOKUP(BP$13,#REF!,2,0)+SUM(BZ16)*VLOOKUP(BZ$13,#REF!,2,0)+SUM(CJ16)*VLOOKUP(CJ$13,#REF!,2,0)+SUM(CT16)*VLOOKUP(CT$13,#REF!,2,0)+SUM(DD16)*VLOOKUP(DD$13,#REF!,2,0)+SUM(DN16)*VLOOKUP(DN$13,#REF!,2,0)+SUM(DX16)*VLOOKUP(DX$13,#REF!,2,0)+SUM(EH16)*VLOOKUP(EH$13,#REF!,2,0)+SUM(ER16)*VLOOKUP(ER$13,#REF!,2,0)+SUM(FB16)*VLOOKUP(FB$13,#REF!,2,0)+SUM(FL16)*VLOOKUP(FL$13,#REF!,2,0)+SUM(FV16)*VLOOKUP(FV$13,#REF!,2,0)+SUM(GF16)*VLOOKUP(GF$13,#REF!,2,0)+SUM(GP16)*VLOOKUP(GP$13,#REF!,2,0)+SUM(GZ16)*VLOOKUP(GZ$13,#REF!,2,0)</f>
        <v>#REF!</v>
      </c>
      <c r="HK16" s="278" t="e">
        <f>+SUM(S16)*VLOOKUP(S$13,#REF!,2,0)+SUM(AC16)*VLOOKUP(AC$13,#REF!,2,0)+SUM(AM16)*VLOOKUP(AM$13,#REF!,2,0)+SUM(AW16)*VLOOKUP(AW$13,#REF!,2,0)+SUM(BG16)*VLOOKUP(BG$13,#REF!,2,0)+SUM(BQ16)*VLOOKUP(BQ$13,#REF!,2,0)+SUM(CA16)*VLOOKUP(CA$13,#REF!,2,0)+SUM(CK16)*VLOOKUP(CK$13,#REF!,2,0)+SUM(CU16)*VLOOKUP(CU$13,#REF!,2,0)+SUM(DE16)*VLOOKUP(DE$13,#REF!,2,0)+SUM(DO16)*VLOOKUP(DO$13,#REF!,2,0)+SUM(DY16)*VLOOKUP(DY$13,#REF!,2,0)+SUM(EI16)*VLOOKUP(EI$13,#REF!,2,0)+SUM(ES16)*VLOOKUP(ES$13,#REF!,2,0)+SUM(FC16)*VLOOKUP(FC$13,#REF!,2,0)+SUM(FM16)*VLOOKUP(FM$13,#REF!,2,0)+SUM(FW16)*VLOOKUP(FW$13,#REF!,2,0)+SUM(GG16)*VLOOKUP(GG$13,#REF!,2,0)+SUM(GQ16)*VLOOKUP(GQ$13,#REF!,2,0)+SUM(HA16)*VLOOKUP(HA$13,#REF!,2,0)</f>
        <v>#REF!</v>
      </c>
      <c r="HL16" s="278" t="e">
        <f>+SUM(T16)*VLOOKUP(T$13,#REF!,2,0)+SUM(AD16)*VLOOKUP(AD$13,#REF!,2,0)+SUM(AN16)*VLOOKUP(AN$13,#REF!,2,0)+SUM(AX16)*VLOOKUP(AX$13,#REF!,2,0)+SUM(BH16)*VLOOKUP(BH$13,#REF!,2,0)+SUM(BR16)*VLOOKUP(BR$13,#REF!,2,0)+SUM(CB16)*VLOOKUP(CB$13,#REF!,2,0)+SUM(CL16)*VLOOKUP(CL$13,#REF!,2,0)+SUM(CV16)*VLOOKUP(CV$13,#REF!,2,0)+SUM(DF16)*VLOOKUP(DF$13,#REF!,2,0)+SUM(DP16)*VLOOKUP(DP$13,#REF!,2,0)+SUM(DZ16)*VLOOKUP(DZ$13,#REF!,2,0)+SUM(EJ16)*VLOOKUP(EJ$13,#REF!,2,0)+SUM(ET16)*VLOOKUP(ET$13,#REF!,2,0)+SUM(FD16)*VLOOKUP(FD$13,#REF!,2,0)+SUM(FN16)*VLOOKUP(FN$13,#REF!,2,0)+SUM(FX16)*VLOOKUP(FX$13,#REF!,2,0)+SUM(GH16)*VLOOKUP(GH$13,#REF!,2,0)+SUM(GR16)*VLOOKUP(GR$13,#REF!,2,0)+SUM(HB16)*VLOOKUP(HB$13,#REF!,2,0)</f>
        <v>#REF!</v>
      </c>
      <c r="HM16" s="279">
        <f>+SUMIF($K$11:$HB$11,1,K16:HB16)</f>
        <v>0</v>
      </c>
      <c r="HN16" s="281">
        <f>+HM16+SUM(HM109:HM111)</f>
        <v>0</v>
      </c>
      <c r="HO16" s="279" t="e">
        <f>+SUMIF($K$11:$T$11,1,K16:T16)*VLOOKUP($K$12,#REF!,2,0)+SUMIF($U$11:$AD$11,1,U16:AD16)*VLOOKUP($U$12,#REF!,2,0)+SUMIF($AE$11:$AN$11,1,AE16:AN16)*VLOOKUP($AE$12,#REF!,2,0)+SUMIF($AO$11:$AX$11,1,AO16:AX16)*VLOOKUP($AO$12,#REF!,2,0)+SUMIF($AY$11:$BH$11,1,AY16:BH16)*VLOOKUP($AY$12,#REF!,2,0)+SUMIF($BI$11:$BR$11,1,BI16:BR16)*VLOOKUP($BI$12,#REF!,2,0)+SUMIF($BS$11:$CB$11,1,BS16:CB16)*VLOOKUP($BS$12,#REF!,2,0)+SUMIF($CC$11:$CL$11,1,CC16:CL16)*VLOOKUP($CC$12,#REF!,2,0)+SUMIF($CM$11:$CV$11,1,CM16:CV16)*VLOOKUP($CM$12,#REF!,2,0)+SUMIF($CW$11:$DF$11,1,CW16:DF16)*VLOOKUP($CW$12,#REF!,2,0)+SUMIF($DG$11:$DP$11,1,DG16:DP16)*VLOOKUP($DG$12,#REF!,2,0)+SUMIF($DQ$11:$DZ$11,1,DQ16:DZ16)*VLOOKUP($DQ$12,#REF!,2,0)+SUMIF($EA$11:$EJ$11,1,EA16:EJ16)*VLOOKUP($EA$12,#REF!,2,0)+SUMIF($EK$11:$ET$11,1,EK16:ET16)*VLOOKUP($EK$12,#REF!,2,0)+SUMIF($EU$11:$FD$11,1,EU16:FD16)*VLOOKUP($EU$12,#REF!,2,0)+SUMIF($FE$11:$FN$11,1,FE16:FN16)*VLOOKUP($FE$12,#REF!,2,0)+SUMIF($FO$11:$FX$11,1,FO16:FX16)*VLOOKUP($FO$12,#REF!,2,0)+SUMIF($FY$11:$GH$11,1,FY16:GH16)*VLOOKUP($FY$12,#REF!,2,0)+SUMIF($GI$11:$GR$11,1,GI16:GR16)*VLOOKUP($GI$12,#REF!,2,0)+SUMIF($GS$11:$HB$11,1,GS16:HB16)*VLOOKUP($GS$12,#REF!,2,0)</f>
        <v>#REF!</v>
      </c>
      <c r="HP16" s="281" t="e">
        <f>+HO16+SUM(HO109:HO111)</f>
        <v>#REF!</v>
      </c>
      <c r="HQ16" s="279"/>
      <c r="HR16" s="282">
        <f t="shared" ref="HR16:IA16" si="72">+K16+U16+AE16+AO16+AY16+BI16+BS16+CC16+CM16+CW16+DF16</f>
        <v>0</v>
      </c>
      <c r="HS16" s="282">
        <f t="shared" si="72"/>
        <v>0</v>
      </c>
      <c r="HT16" s="282">
        <f t="shared" si="72"/>
        <v>0</v>
      </c>
      <c r="HU16" s="282">
        <f t="shared" si="72"/>
        <v>0</v>
      </c>
      <c r="HV16" s="282">
        <f t="shared" si="72"/>
        <v>0</v>
      </c>
      <c r="HW16" s="282">
        <f t="shared" si="72"/>
        <v>0</v>
      </c>
      <c r="HX16" s="282">
        <f t="shared" si="72"/>
        <v>0</v>
      </c>
      <c r="HY16" s="282">
        <f t="shared" si="72"/>
        <v>0</v>
      </c>
      <c r="HZ16" s="282">
        <f t="shared" si="72"/>
        <v>0</v>
      </c>
      <c r="IA16" s="282">
        <f t="shared" si="72"/>
        <v>0</v>
      </c>
      <c r="IB16" s="96"/>
      <c r="IK16" s="98" t="e">
        <f>+IF(F16=1,1,IF(G16=1,1,IF(H16=1,1,IF(I16=1,1,0))))</f>
        <v>#REF!</v>
      </c>
    </row>
    <row r="17" spans="1:245" s="32" customFormat="1" ht="21.95" hidden="1" customHeight="1">
      <c r="A17" s="4"/>
      <c r="B17" s="98" t="e">
        <f>+#REF!</f>
        <v>#REF!</v>
      </c>
      <c r="C17" s="98" t="e">
        <f>+#REF!</f>
        <v>#REF!</v>
      </c>
      <c r="D17" s="98" t="e">
        <f>+#REF!</f>
        <v>#REF!</v>
      </c>
      <c r="E17" s="98" t="e">
        <f>+#REF!</f>
        <v>#REF!</v>
      </c>
      <c r="F17" s="98" t="e">
        <f>+#REF!</f>
        <v>#REF!</v>
      </c>
      <c r="G17" s="98" t="e">
        <f>+#REF!</f>
        <v>#REF!</v>
      </c>
      <c r="H17" s="98" t="e">
        <f>+#REF!</f>
        <v>#REF!</v>
      </c>
      <c r="I17" s="98" t="e">
        <f>+#REF!</f>
        <v>#REF!</v>
      </c>
      <c r="J17" s="18" t="s">
        <v>104</v>
      </c>
      <c r="K17" s="494"/>
      <c r="L17" s="495"/>
      <c r="M17" s="495"/>
      <c r="N17" s="495"/>
      <c r="O17" s="495"/>
      <c r="P17" s="495"/>
      <c r="Q17" s="495"/>
      <c r="R17" s="495"/>
      <c r="S17" s="495"/>
      <c r="T17" s="496"/>
      <c r="U17" s="494"/>
      <c r="V17" s="495"/>
      <c r="W17" s="495"/>
      <c r="X17" s="495"/>
      <c r="Y17" s="495"/>
      <c r="Z17" s="495"/>
      <c r="AA17" s="495"/>
      <c r="AB17" s="495"/>
      <c r="AC17" s="495"/>
      <c r="AD17" s="496"/>
      <c r="AE17" s="494"/>
      <c r="AF17" s="495"/>
      <c r="AG17" s="495"/>
      <c r="AH17" s="495"/>
      <c r="AI17" s="495"/>
      <c r="AJ17" s="495"/>
      <c r="AK17" s="495"/>
      <c r="AL17" s="495"/>
      <c r="AM17" s="495"/>
      <c r="AN17" s="496"/>
      <c r="AO17" s="494"/>
      <c r="AP17" s="495"/>
      <c r="AQ17" s="495"/>
      <c r="AR17" s="495"/>
      <c r="AS17" s="495"/>
      <c r="AT17" s="495"/>
      <c r="AU17" s="495"/>
      <c r="AV17" s="495"/>
      <c r="AW17" s="495"/>
      <c r="AX17" s="496"/>
      <c r="AY17" s="494"/>
      <c r="AZ17" s="495"/>
      <c r="BA17" s="495"/>
      <c r="BB17" s="495"/>
      <c r="BC17" s="495"/>
      <c r="BD17" s="495"/>
      <c r="BE17" s="495"/>
      <c r="BF17" s="495"/>
      <c r="BG17" s="495"/>
      <c r="BH17" s="496"/>
      <c r="BI17" s="494"/>
      <c r="BJ17" s="495"/>
      <c r="BK17" s="495"/>
      <c r="BL17" s="495"/>
      <c r="BM17" s="495"/>
      <c r="BN17" s="495"/>
      <c r="BO17" s="495"/>
      <c r="BP17" s="495"/>
      <c r="BQ17" s="495"/>
      <c r="BR17" s="496"/>
      <c r="BS17" s="494"/>
      <c r="BT17" s="495"/>
      <c r="BU17" s="495"/>
      <c r="BV17" s="495"/>
      <c r="BW17" s="495"/>
      <c r="BX17" s="495"/>
      <c r="BY17" s="495"/>
      <c r="BZ17" s="495"/>
      <c r="CA17" s="495"/>
      <c r="CB17" s="496"/>
      <c r="CC17" s="494"/>
      <c r="CD17" s="495"/>
      <c r="CE17" s="495"/>
      <c r="CF17" s="495"/>
      <c r="CG17" s="495"/>
      <c r="CH17" s="495"/>
      <c r="CI17" s="495"/>
      <c r="CJ17" s="495"/>
      <c r="CK17" s="495"/>
      <c r="CL17" s="496"/>
      <c r="CM17" s="494"/>
      <c r="CN17" s="495"/>
      <c r="CO17" s="495"/>
      <c r="CP17" s="495"/>
      <c r="CQ17" s="495"/>
      <c r="CR17" s="495"/>
      <c r="CS17" s="495"/>
      <c r="CT17" s="495"/>
      <c r="CU17" s="495"/>
      <c r="CV17" s="496"/>
      <c r="CW17" s="494"/>
      <c r="CX17" s="495"/>
      <c r="CY17" s="495"/>
      <c r="CZ17" s="495"/>
      <c r="DA17" s="495"/>
      <c r="DB17" s="495"/>
      <c r="DC17" s="495"/>
      <c r="DD17" s="495"/>
      <c r="DE17" s="495"/>
      <c r="DF17" s="496"/>
      <c r="DG17" s="494"/>
      <c r="DH17" s="495"/>
      <c r="DI17" s="495"/>
      <c r="DJ17" s="495"/>
      <c r="DK17" s="495"/>
      <c r="DL17" s="495"/>
      <c r="DM17" s="495"/>
      <c r="DN17" s="495"/>
      <c r="DO17" s="495"/>
      <c r="DP17" s="496"/>
      <c r="DQ17" s="494"/>
      <c r="DR17" s="495"/>
      <c r="DS17" s="495"/>
      <c r="DT17" s="495"/>
      <c r="DU17" s="495"/>
      <c r="DV17" s="495"/>
      <c r="DW17" s="495"/>
      <c r="DX17" s="495"/>
      <c r="DY17" s="495"/>
      <c r="DZ17" s="496"/>
      <c r="EA17" s="494"/>
      <c r="EB17" s="495"/>
      <c r="EC17" s="495"/>
      <c r="ED17" s="495"/>
      <c r="EE17" s="495"/>
      <c r="EF17" s="495"/>
      <c r="EG17" s="495"/>
      <c r="EH17" s="495"/>
      <c r="EI17" s="495"/>
      <c r="EJ17" s="496"/>
      <c r="EK17" s="494"/>
      <c r="EL17" s="495"/>
      <c r="EM17" s="495"/>
      <c r="EN17" s="495"/>
      <c r="EO17" s="495"/>
      <c r="EP17" s="495"/>
      <c r="EQ17" s="495"/>
      <c r="ER17" s="495"/>
      <c r="ES17" s="495"/>
      <c r="ET17" s="496"/>
      <c r="EU17" s="494"/>
      <c r="EV17" s="495"/>
      <c r="EW17" s="495"/>
      <c r="EX17" s="495"/>
      <c r="EY17" s="495"/>
      <c r="EZ17" s="495"/>
      <c r="FA17" s="495"/>
      <c r="FB17" s="495"/>
      <c r="FC17" s="495"/>
      <c r="FD17" s="496"/>
      <c r="FE17" s="494"/>
      <c r="FF17" s="495"/>
      <c r="FG17" s="495"/>
      <c r="FH17" s="495"/>
      <c r="FI17" s="495"/>
      <c r="FJ17" s="495"/>
      <c r="FK17" s="495"/>
      <c r="FL17" s="495"/>
      <c r="FM17" s="495"/>
      <c r="FN17" s="496"/>
      <c r="FO17" s="494"/>
      <c r="FP17" s="495"/>
      <c r="FQ17" s="495"/>
      <c r="FR17" s="495"/>
      <c r="FS17" s="495"/>
      <c r="FT17" s="495"/>
      <c r="FU17" s="495"/>
      <c r="FV17" s="495"/>
      <c r="FW17" s="495"/>
      <c r="FX17" s="496"/>
      <c r="FY17" s="494"/>
      <c r="FZ17" s="495"/>
      <c r="GA17" s="495"/>
      <c r="GB17" s="495"/>
      <c r="GC17" s="495"/>
      <c r="GD17" s="495"/>
      <c r="GE17" s="495"/>
      <c r="GF17" s="495"/>
      <c r="GG17" s="495"/>
      <c r="GH17" s="496"/>
      <c r="GI17" s="494"/>
      <c r="GJ17" s="495"/>
      <c r="GK17" s="495"/>
      <c r="GL17" s="495"/>
      <c r="GM17" s="495"/>
      <c r="GN17" s="495"/>
      <c r="GO17" s="495"/>
      <c r="GP17" s="495"/>
      <c r="GQ17" s="495"/>
      <c r="GR17" s="496"/>
      <c r="GS17" s="494"/>
      <c r="GT17" s="495"/>
      <c r="GU17" s="495"/>
      <c r="GV17" s="495"/>
      <c r="GW17" s="495"/>
      <c r="GX17" s="495"/>
      <c r="GY17" s="495"/>
      <c r="GZ17" s="495"/>
      <c r="HA17" s="495"/>
      <c r="HB17" s="496"/>
      <c r="HC17" s="81" t="e">
        <f>+SUM(K17)*VLOOKUP(K$13,#REF!,2,0)+SUM(U17)*VLOOKUP(U$13,#REF!,2,0)+SUM(AE17)*VLOOKUP(AE$13,#REF!,2,0)+SUM(AO17)*VLOOKUP(AO$13,#REF!,2,0)+SUM(AY17)*VLOOKUP(AY$13,#REF!,2,0)+SUM(BI17)*VLOOKUP(BI$13,#REF!,2,0)+SUM(BS17)*VLOOKUP(BS$13,#REF!,2,0)+SUM(CC17)*VLOOKUP(CC$13,#REF!,2,0)+SUM(CM17)*VLOOKUP(CM$13,#REF!,2,0)+SUM(CW17)*VLOOKUP(CW$13,#REF!,2,0)+SUM(DG17)*VLOOKUP(DG$13,#REF!,2,0)+SUM(DQ17)*VLOOKUP(DQ$13,#REF!,2,0)+SUM(EA17)*VLOOKUP(EA$13,#REF!,2,0)+SUM(EK17)*VLOOKUP(EK$13,#REF!,2,0)+SUM(EU17)*VLOOKUP(EU$13,#REF!,2,0)+SUM(FE17)*VLOOKUP(FE$13,#REF!,2,0)+SUM(FO17)*VLOOKUP(FO$13,#REF!,2,0)+SUM(FY17)*VLOOKUP(FY$13,#REF!,2,0)+SUM(GI17)*VLOOKUP(GI$13,#REF!,2,0)+SUM(GS17)*VLOOKUP(GS$13,#REF!,2,0)</f>
        <v>#REF!</v>
      </c>
      <c r="HD17" s="81" t="e">
        <f>+SUM(L17)*VLOOKUP(L$13,#REF!,2,0)+SUM(V17)*VLOOKUP(V$13,#REF!,2,0)+SUM(AF17)*VLOOKUP(AF$13,#REF!,2,0)+SUM(AP17)*VLOOKUP(AP$13,#REF!,2,0)+SUM(AZ17)*VLOOKUP(AZ$13,#REF!,2,0)+SUM(BJ17)*VLOOKUP(BJ$13,#REF!,2,0)+SUM(BT17)*VLOOKUP(BT$13,#REF!,2,0)+SUM(CD17)*VLOOKUP(CD$13,#REF!,2,0)+SUM(CN17)*VLOOKUP(CN$13,#REF!,2,0)+SUM(CX17)*VLOOKUP(CX$13,#REF!,2,0)+SUM(DH17)*VLOOKUP(DH$13,#REF!,2,0)+SUM(DR17)*VLOOKUP(DR$13,#REF!,2,0)+SUM(EB17)*VLOOKUP(EB$13,#REF!,2,0)+SUM(EL17)*VLOOKUP(EL$13,#REF!,2,0)+SUM(EV17)*VLOOKUP(EV$13,#REF!,2,0)+SUM(FF17)*VLOOKUP(FF$13,#REF!,2,0)+SUM(FP17)*VLOOKUP(FP$13,#REF!,2,0)+SUM(FZ17)*VLOOKUP(FZ$13,#REF!,2,0)+SUM(GJ17)*VLOOKUP(GJ$13,#REF!,2,0)+SUM(GT17)*VLOOKUP(GT$13,#REF!,2,0)</f>
        <v>#REF!</v>
      </c>
      <c r="HE17" s="81" t="e">
        <f>+SUM(M17)*VLOOKUP(M$13,#REF!,2,0)+SUM(W17)*VLOOKUP(W$13,#REF!,2,0)+SUM(AG17)*VLOOKUP(AG$13,#REF!,2,0)+SUM(AQ17)*VLOOKUP(AQ$13,#REF!,2,0)+SUM(BA17)*VLOOKUP(BA$13,#REF!,2,0)+SUM(BK17)*VLOOKUP(BK$13,#REF!,2,0)+SUM(BU17)*VLOOKUP(BU$13,#REF!,2,0)+SUM(CE17)*VLOOKUP(CE$13,#REF!,2,0)+SUM(CO17)*VLOOKUP(CO$13,#REF!,2,0)+SUM(CY17)*VLOOKUP(CY$13,#REF!,2,0)+SUM(DI17)*VLOOKUP(DI$13,#REF!,2,0)+SUM(DS17)*VLOOKUP(DS$13,#REF!,2,0)+SUM(EC17)*VLOOKUP(EC$13,#REF!,2,0)+SUM(EM17)*VLOOKUP(EM$13,#REF!,2,0)+SUM(EW17)*VLOOKUP(EW$13,#REF!,2,0)+SUM(FG17)*VLOOKUP(FG$13,#REF!,2,0)+SUM(FQ17)*VLOOKUP(FQ$13,#REF!,2,0)+SUM(GA17)*VLOOKUP(GA$13,#REF!,2,0)+SUM(GK17)*VLOOKUP(GK$13,#REF!,2,0)+SUM(GU17)*VLOOKUP(GU$13,#REF!,2,0)</f>
        <v>#REF!</v>
      </c>
      <c r="HF17" s="81" t="e">
        <f>+SUM(N17)*VLOOKUP(N$13,#REF!,2,0)+SUM(X17)*VLOOKUP(X$13,#REF!,2,0)+SUM(AH17)*VLOOKUP(AH$13,#REF!,2,0)+SUM(AR17)*VLOOKUP(AR$13,#REF!,2,0)+SUM(BB17)*VLOOKUP(BB$13,#REF!,2,0)+SUM(BL17)*VLOOKUP(BL$13,#REF!,2,0)+SUM(BV17)*VLOOKUP(BV$13,#REF!,2,0)+SUM(CF17)*VLOOKUP(CF$13,#REF!,2,0)+SUM(CP17)*VLOOKUP(CP$13,#REF!,2,0)+SUM(CZ17)*VLOOKUP(CZ$13,#REF!,2,0)+SUM(DJ17)*VLOOKUP(DJ$13,#REF!,2,0)+SUM(DT17)*VLOOKUP(DT$13,#REF!,2,0)+SUM(ED17)*VLOOKUP(ED$13,#REF!,2,0)+SUM(EN17)*VLOOKUP(EN$13,#REF!,2,0)+SUM(EX17)*VLOOKUP(EX$13,#REF!,2,0)+SUM(FH17)*VLOOKUP(FH$13,#REF!,2,0)+SUM(FR17)*VLOOKUP(FR$13,#REF!,2,0)+SUM(GB17)*VLOOKUP(GB$13,#REF!,2,0)+SUM(GL17)*VLOOKUP(GL$13,#REF!,2,0)+SUM(GV17)*VLOOKUP(GV$13,#REF!,2,0)</f>
        <v>#REF!</v>
      </c>
      <c r="HG17" s="81" t="e">
        <f>+SUM(O17)*VLOOKUP(O$13,#REF!,2,0)+SUM(Y17)*VLOOKUP(Y$13,#REF!,2,0)+SUM(AI17)*VLOOKUP(AI$13,#REF!,2,0)+SUM(AS17)*VLOOKUP(AS$13,#REF!,2,0)+SUM(BC17)*VLOOKUP(BC$13,#REF!,2,0)+SUM(BM17)*VLOOKUP(BM$13,#REF!,2,0)+SUM(BW17)*VLOOKUP(BW$13,#REF!,2,0)+SUM(CG17)*VLOOKUP(CG$13,#REF!,2,0)+SUM(CQ17)*VLOOKUP(CQ$13,#REF!,2,0)+SUM(DA17)*VLOOKUP(DA$13,#REF!,2,0)+SUM(DK17)*VLOOKUP(DK$13,#REF!,2,0)+SUM(DU17)*VLOOKUP(DU$13,#REF!,2,0)+SUM(EE17)*VLOOKUP(EE$13,#REF!,2,0)+SUM(EO17)*VLOOKUP(EO$13,#REF!,2,0)+SUM(EY17)*VLOOKUP(EY$13,#REF!,2,0)+SUM(FI17)*VLOOKUP(FI$13,#REF!,2,0)+SUM(FS17)*VLOOKUP(FS$13,#REF!,2,0)+SUM(GC17)*VLOOKUP(GC$13,#REF!,2,0)+SUM(GM17)*VLOOKUP(GM$13,#REF!,2,0)+SUM(GW17)*VLOOKUP(GW$13,#REF!,2,0)</f>
        <v>#REF!</v>
      </c>
      <c r="HH17" s="81" t="e">
        <f>+SUM(P17)*VLOOKUP(P$13,#REF!,2,0)+SUM(Z17)*VLOOKUP(Z$13,#REF!,2,0)+SUM(AJ17)*VLOOKUP(AJ$13,#REF!,2,0)+SUM(AT17)*VLOOKUP(AT$13,#REF!,2,0)+SUM(BD17)*VLOOKUP(BD$13,#REF!,2,0)+SUM(BN17)*VLOOKUP(BN$13,#REF!,2,0)+SUM(BX17)*VLOOKUP(BX$13,#REF!,2,0)+SUM(CH17)*VLOOKUP(CH$13,#REF!,2,0)+SUM(CR17)*VLOOKUP(CR$13,#REF!,2,0)+SUM(DB17)*VLOOKUP(DB$13,#REF!,2,0)+SUM(DL17)*VLOOKUP(DL$13,#REF!,2,0)+SUM(DV17)*VLOOKUP(DV$13,#REF!,2,0)+SUM(EF17)*VLOOKUP(EF$13,#REF!,2,0)+SUM(EP17)*VLOOKUP(EP$13,#REF!,2,0)+SUM(EZ17)*VLOOKUP(EZ$13,#REF!,2,0)+SUM(FJ17)*VLOOKUP(FJ$13,#REF!,2,0)+SUM(FT17)*VLOOKUP(FT$13,#REF!,2,0)+SUM(GD17)*VLOOKUP(GD$13,#REF!,2,0)+SUM(GN17)*VLOOKUP(GN$13,#REF!,2,0)+SUM(GX17)*VLOOKUP(GX$13,#REF!,2,0)</f>
        <v>#REF!</v>
      </c>
      <c r="HI17" s="81" t="e">
        <f>+SUM(Q17)*VLOOKUP(Q$13,#REF!,2,0)+SUM(AA17)*VLOOKUP(AA$13,#REF!,2,0)+SUM(AK17)*VLOOKUP(AK$13,#REF!,2,0)+SUM(AU17)*VLOOKUP(AU$13,#REF!,2,0)+SUM(BE17)*VLOOKUP(BE$13,#REF!,2,0)+SUM(BO17)*VLOOKUP(BO$13,#REF!,2,0)+SUM(BY17)*VLOOKUP(BY$13,#REF!,2,0)+SUM(CI17)*VLOOKUP(CI$13,#REF!,2,0)+SUM(CS17)*VLOOKUP(CS$13,#REF!,2,0)+SUM(DC17)*VLOOKUP(DC$13,#REF!,2,0)+SUM(DM17)*VLOOKUP(DM$13,#REF!,2,0)+SUM(DW17)*VLOOKUP(DW$13,#REF!,2,0)+SUM(EG17)*VLOOKUP(EG$13,#REF!,2,0)+SUM(EQ17)*VLOOKUP(EQ$13,#REF!,2,0)+SUM(FA17)*VLOOKUP(FA$13,#REF!,2,0)+SUM(FK17)*VLOOKUP(FK$13,#REF!,2,0)+SUM(FU17)*VLOOKUP(FU$13,#REF!,2,0)+SUM(GE17)*VLOOKUP(GE$13,#REF!,2,0)+SUM(GO17)*VLOOKUP(GO$13,#REF!,2,0)+SUM(GY17)*VLOOKUP(GY$13,#REF!,2,0)</f>
        <v>#REF!</v>
      </c>
      <c r="HJ17" s="81" t="e">
        <f>+SUM(R17)*VLOOKUP(R$13,#REF!,2,0)+SUM(AB17)*VLOOKUP(AB$13,#REF!,2,0)+SUM(AL17)*VLOOKUP(AL$13,#REF!,2,0)+SUM(AV17)*VLOOKUP(AV$13,#REF!,2,0)+SUM(BF17)*VLOOKUP(BF$13,#REF!,2,0)+SUM(BP17)*VLOOKUP(BP$13,#REF!,2,0)+SUM(BZ17)*VLOOKUP(BZ$13,#REF!,2,0)+SUM(CJ17)*VLOOKUP(CJ$13,#REF!,2,0)+SUM(CT17)*VLOOKUP(CT$13,#REF!,2,0)+SUM(DD17)*VLOOKUP(DD$13,#REF!,2,0)+SUM(DN17)*VLOOKUP(DN$13,#REF!,2,0)+SUM(DX17)*VLOOKUP(DX$13,#REF!,2,0)+SUM(EH17)*VLOOKUP(EH$13,#REF!,2,0)+SUM(ER17)*VLOOKUP(ER$13,#REF!,2,0)+SUM(FB17)*VLOOKUP(FB$13,#REF!,2,0)+SUM(FL17)*VLOOKUP(FL$13,#REF!,2,0)+SUM(FV17)*VLOOKUP(FV$13,#REF!,2,0)+SUM(GF17)*VLOOKUP(GF$13,#REF!,2,0)+SUM(GP17)*VLOOKUP(GP$13,#REF!,2,0)+SUM(GZ17)*VLOOKUP(GZ$13,#REF!,2,0)</f>
        <v>#REF!</v>
      </c>
      <c r="HK17" s="81" t="e">
        <f>+SUM(S17)*VLOOKUP(S$13,#REF!,2,0)+SUM(AC17)*VLOOKUP(AC$13,#REF!,2,0)+SUM(AM17)*VLOOKUP(AM$13,#REF!,2,0)+SUM(AW17)*VLOOKUP(AW$13,#REF!,2,0)+SUM(BG17)*VLOOKUP(BG$13,#REF!,2,0)+SUM(BQ17)*VLOOKUP(BQ$13,#REF!,2,0)+SUM(CA17)*VLOOKUP(CA$13,#REF!,2,0)+SUM(CK17)*VLOOKUP(CK$13,#REF!,2,0)+SUM(CU17)*VLOOKUP(CU$13,#REF!,2,0)+SUM(DE17)*VLOOKUP(DE$13,#REF!,2,0)+SUM(DO17)*VLOOKUP(DO$13,#REF!,2,0)+SUM(DY17)*VLOOKUP(DY$13,#REF!,2,0)+SUM(EI17)*VLOOKUP(EI$13,#REF!,2,0)+SUM(ES17)*VLOOKUP(ES$13,#REF!,2,0)+SUM(FC17)*VLOOKUP(FC$13,#REF!,2,0)+SUM(FM17)*VLOOKUP(FM$13,#REF!,2,0)+SUM(FW17)*VLOOKUP(FW$13,#REF!,2,0)+SUM(GG17)*VLOOKUP(GG$13,#REF!,2,0)+SUM(GQ17)*VLOOKUP(GQ$13,#REF!,2,0)+SUM(HA17)*VLOOKUP(HA$13,#REF!,2,0)</f>
        <v>#REF!</v>
      </c>
      <c r="HL17" s="81" t="e">
        <f>+SUM(T17)*VLOOKUP(T$13,#REF!,2,0)+SUM(AD17)*VLOOKUP(AD$13,#REF!,2,0)+SUM(AN17)*VLOOKUP(AN$13,#REF!,2,0)+SUM(AX17)*VLOOKUP(AX$13,#REF!,2,0)+SUM(BH17)*VLOOKUP(BH$13,#REF!,2,0)+SUM(BR17)*VLOOKUP(BR$13,#REF!,2,0)+SUM(CB17)*VLOOKUP(CB$13,#REF!,2,0)+SUM(CL17)*VLOOKUP(CL$13,#REF!,2,0)+SUM(CV17)*VLOOKUP(CV$13,#REF!,2,0)+SUM(DF17)*VLOOKUP(DF$13,#REF!,2,0)+SUM(DP17)*VLOOKUP(DP$13,#REF!,2,0)+SUM(DZ17)*VLOOKUP(DZ$13,#REF!,2,0)+SUM(EJ17)*VLOOKUP(EJ$13,#REF!,2,0)+SUM(ET17)*VLOOKUP(ET$13,#REF!,2,0)+SUM(FD17)*VLOOKUP(FD$13,#REF!,2,0)+SUM(FN17)*VLOOKUP(FN$13,#REF!,2,0)+SUM(FX17)*VLOOKUP(FX$13,#REF!,2,0)+SUM(GH17)*VLOOKUP(GH$13,#REF!,2,0)+SUM(GR17)*VLOOKUP(GR$13,#REF!,2,0)+SUM(HB17)*VLOOKUP(HB$13,#REF!,2,0)</f>
        <v>#REF!</v>
      </c>
      <c r="HM17" s="84">
        <f t="shared" ref="HM17:HM80" si="73">+SUMIF($K$11:$HB$11,1,K17:HB17)</f>
        <v>0</v>
      </c>
      <c r="HN17" s="83">
        <f>+SUM(HM16:HM17)+SUM(HM110:HM111)</f>
        <v>0</v>
      </c>
      <c r="HO17" s="84" t="e">
        <f>+SUMIF($K$11:$T$11,1,K17:T17)*VLOOKUP($K$12,#REF!,2,0)+SUMIF($U$11:$AD$11,1,U17:AD17)*VLOOKUP($U$12,#REF!,2,0)+SUMIF($AE$11:$AN$11,1,AE17:AN17)*VLOOKUP($AE$12,#REF!,2,0)+SUMIF($AO$11:$AX$11,1,AO17:AX17)*VLOOKUP($AO$12,#REF!,2,0)+SUMIF($AY$11:$BH$11,1,AY17:BH17)*VLOOKUP($AY$12,#REF!,2,0)+SUMIF($BI$11:$BR$11,1,BI17:BR17)*VLOOKUP($BI$12,#REF!,2,0)+SUMIF($BS$11:$CB$11,1,BS17:CB17)*VLOOKUP($BS$12,#REF!,2,0)+SUMIF($CC$11:$CL$11,1,CC17:CL17)*VLOOKUP($CC$12,#REF!,2,0)+SUMIF($CM$11:$CV$11,1,CM17:CV17)*VLOOKUP($CM$12,#REF!,2,0)+SUMIF($CW$11:$DF$11,1,CW17:DF17)*VLOOKUP($CW$12,#REF!,2,0)+SUMIF($DG$11:$DP$11,1,DG17:DP17)*VLOOKUP($DG$12,#REF!,2,0)+SUMIF($DQ$11:$DZ$11,1,DQ17:DZ17)*VLOOKUP($DQ$12,#REF!,2,0)+SUMIF($EA$11:$EJ$11,1,EA17:EJ17)*VLOOKUP($EA$12,#REF!,2,0)+SUMIF($EK$11:$ET$11,1,EK17:ET17)*VLOOKUP($EK$12,#REF!,2,0)+SUMIF($EU$11:$FD$11,1,EU17:FD17)*VLOOKUP($EU$12,#REF!,2,0)+SUMIF($FE$11:$FN$11,1,FE17:FN17)*VLOOKUP($FE$12,#REF!,2,0)+SUMIF($FO$11:$FX$11,1,FO17:FX17)*VLOOKUP($FO$12,#REF!,2,0)+SUMIF($FY$11:$GH$11,1,FY17:GH17)*VLOOKUP($FY$12,#REF!,2,0)+SUMIF($GI$11:$GR$11,1,GI17:GR17)*VLOOKUP($GI$12,#REF!,2,0)+SUMIF($GS$11:$HB$11,1,GS17:HB17)*VLOOKUP($GS$12,#REF!,2,0)</f>
        <v>#REF!</v>
      </c>
      <c r="HP17" s="83" t="e">
        <f>+SUM(HO16:HO17)+SUM(HO110:HO111)</f>
        <v>#REF!</v>
      </c>
      <c r="HQ17" s="84"/>
      <c r="HR17" s="85">
        <f t="shared" ref="HR17:HR80" si="74">+K17+U17+AE17+AO17+AY17+BI17+BS17+CC17+CM17+CW17+DF17</f>
        <v>0</v>
      </c>
      <c r="HS17" s="85">
        <f t="shared" ref="HS17:HS80" si="75">+L17+V17+AF17+AP17+AZ17+BJ17+BT17+CD17+CN17+CX17+DG17</f>
        <v>0</v>
      </c>
      <c r="HT17" s="85">
        <f t="shared" ref="HT17:HT80" si="76">+M17+W17+AG17+AQ17+BA17+BK17+BU17+CE17+CO17+CY17+DH17</f>
        <v>0</v>
      </c>
      <c r="HU17" s="85">
        <f t="shared" ref="HU17:HU80" si="77">+N17+X17+AH17+AR17+BB17+BL17+BV17+CF17+CP17+CZ17+DI17</f>
        <v>0</v>
      </c>
      <c r="HV17" s="85">
        <f t="shared" ref="HV17:HV80" si="78">+O17+Y17+AI17+AS17+BC17+BM17+BW17+CG17+CQ17+DA17+DJ17</f>
        <v>0</v>
      </c>
      <c r="HW17" s="85">
        <f t="shared" ref="HW17:HW80" si="79">+P17+Z17+AJ17+AT17+BD17+BN17+BX17+CH17+CR17+DB17+DK17</f>
        <v>0</v>
      </c>
      <c r="HX17" s="85">
        <f t="shared" ref="HX17:HX80" si="80">+Q17+AA17+AK17+AU17+BE17+BO17+BY17+CI17+CS17+DC17+DL17</f>
        <v>0</v>
      </c>
      <c r="HY17" s="85">
        <f t="shared" ref="HY17:HY80" si="81">+R17+AB17+AL17+AV17+BF17+BP17+BZ17+CJ17+CT17+DD17+DM17</f>
        <v>0</v>
      </c>
      <c r="HZ17" s="85">
        <f t="shared" ref="HZ17:HZ80" si="82">+S17+AC17+AM17+AW17+BG17+BQ17+CA17+CK17+CU17+DE17+DN17</f>
        <v>0</v>
      </c>
      <c r="IA17" s="85">
        <f t="shared" ref="IA17:IA80" si="83">+T17+AD17+AN17+AX17+BH17+BR17+CB17+CL17+CV17+DF17+DO17</f>
        <v>0</v>
      </c>
      <c r="IK17" s="98" t="e">
        <f t="shared" ref="IK17:IK80" si="84">+IF(F17=1,1,IF(G17=1,1,IF(H17=1,1,IF(I17=1,1,0))))</f>
        <v>#REF!</v>
      </c>
    </row>
    <row r="18" spans="1:245" s="32" customFormat="1" ht="21.95" hidden="1" customHeight="1">
      <c r="A18" s="4"/>
      <c r="B18" s="98" t="e">
        <f>+#REF!</f>
        <v>#REF!</v>
      </c>
      <c r="C18" s="98" t="e">
        <f>+#REF!</f>
        <v>#REF!</v>
      </c>
      <c r="D18" s="98" t="e">
        <f>+#REF!</f>
        <v>#REF!</v>
      </c>
      <c r="E18" s="98" t="e">
        <f>+#REF!</f>
        <v>#REF!</v>
      </c>
      <c r="F18" s="98" t="e">
        <f>+#REF!</f>
        <v>#REF!</v>
      </c>
      <c r="G18" s="98" t="e">
        <f>+#REF!</f>
        <v>#REF!</v>
      </c>
      <c r="H18" s="98" t="e">
        <f>+#REF!</f>
        <v>#REF!</v>
      </c>
      <c r="I18" s="98" t="e">
        <f>+#REF!</f>
        <v>#REF!</v>
      </c>
      <c r="J18" s="18" t="s">
        <v>105</v>
      </c>
      <c r="K18" s="494"/>
      <c r="L18" s="495"/>
      <c r="M18" s="495"/>
      <c r="N18" s="495"/>
      <c r="O18" s="495"/>
      <c r="P18" s="495"/>
      <c r="Q18" s="495"/>
      <c r="R18" s="495"/>
      <c r="S18" s="495"/>
      <c r="T18" s="496"/>
      <c r="U18" s="494"/>
      <c r="V18" s="495"/>
      <c r="W18" s="495"/>
      <c r="X18" s="495"/>
      <c r="Y18" s="495"/>
      <c r="Z18" s="495"/>
      <c r="AA18" s="495"/>
      <c r="AB18" s="495"/>
      <c r="AC18" s="495"/>
      <c r="AD18" s="496"/>
      <c r="AE18" s="494"/>
      <c r="AF18" s="495"/>
      <c r="AG18" s="495"/>
      <c r="AH18" s="495"/>
      <c r="AI18" s="495"/>
      <c r="AJ18" s="495"/>
      <c r="AK18" s="495"/>
      <c r="AL18" s="495"/>
      <c r="AM18" s="495"/>
      <c r="AN18" s="496"/>
      <c r="AO18" s="494"/>
      <c r="AP18" s="495"/>
      <c r="AQ18" s="495"/>
      <c r="AR18" s="495"/>
      <c r="AS18" s="495"/>
      <c r="AT18" s="495"/>
      <c r="AU18" s="495"/>
      <c r="AV18" s="495"/>
      <c r="AW18" s="495"/>
      <c r="AX18" s="496"/>
      <c r="AY18" s="494"/>
      <c r="AZ18" s="495"/>
      <c r="BA18" s="495"/>
      <c r="BB18" s="495"/>
      <c r="BC18" s="495"/>
      <c r="BD18" s="495"/>
      <c r="BE18" s="495"/>
      <c r="BF18" s="495"/>
      <c r="BG18" s="495"/>
      <c r="BH18" s="496"/>
      <c r="BI18" s="494"/>
      <c r="BJ18" s="495"/>
      <c r="BK18" s="495"/>
      <c r="BL18" s="495"/>
      <c r="BM18" s="495"/>
      <c r="BN18" s="495"/>
      <c r="BO18" s="495"/>
      <c r="BP18" s="495"/>
      <c r="BQ18" s="495"/>
      <c r="BR18" s="496"/>
      <c r="BS18" s="494"/>
      <c r="BT18" s="495"/>
      <c r="BU18" s="495"/>
      <c r="BV18" s="495"/>
      <c r="BW18" s="495"/>
      <c r="BX18" s="495"/>
      <c r="BY18" s="495"/>
      <c r="BZ18" s="495"/>
      <c r="CA18" s="495"/>
      <c r="CB18" s="496"/>
      <c r="CC18" s="494"/>
      <c r="CD18" s="495"/>
      <c r="CE18" s="495"/>
      <c r="CF18" s="495"/>
      <c r="CG18" s="495"/>
      <c r="CH18" s="495"/>
      <c r="CI18" s="495"/>
      <c r="CJ18" s="495"/>
      <c r="CK18" s="495"/>
      <c r="CL18" s="496"/>
      <c r="CM18" s="494"/>
      <c r="CN18" s="495"/>
      <c r="CO18" s="495"/>
      <c r="CP18" s="495"/>
      <c r="CQ18" s="495"/>
      <c r="CR18" s="495"/>
      <c r="CS18" s="495"/>
      <c r="CT18" s="495"/>
      <c r="CU18" s="495"/>
      <c r="CV18" s="496"/>
      <c r="CW18" s="494"/>
      <c r="CX18" s="495"/>
      <c r="CY18" s="495"/>
      <c r="CZ18" s="495"/>
      <c r="DA18" s="495"/>
      <c r="DB18" s="495"/>
      <c r="DC18" s="495"/>
      <c r="DD18" s="495"/>
      <c r="DE18" s="495"/>
      <c r="DF18" s="496"/>
      <c r="DG18" s="494"/>
      <c r="DH18" s="495"/>
      <c r="DI18" s="495"/>
      <c r="DJ18" s="495"/>
      <c r="DK18" s="495"/>
      <c r="DL18" s="495"/>
      <c r="DM18" s="495"/>
      <c r="DN18" s="495"/>
      <c r="DO18" s="495"/>
      <c r="DP18" s="496"/>
      <c r="DQ18" s="494"/>
      <c r="DR18" s="495"/>
      <c r="DS18" s="495"/>
      <c r="DT18" s="495"/>
      <c r="DU18" s="495"/>
      <c r="DV18" s="495"/>
      <c r="DW18" s="495"/>
      <c r="DX18" s="495"/>
      <c r="DY18" s="495"/>
      <c r="DZ18" s="496"/>
      <c r="EA18" s="494"/>
      <c r="EB18" s="495"/>
      <c r="EC18" s="495"/>
      <c r="ED18" s="495"/>
      <c r="EE18" s="495"/>
      <c r="EF18" s="495"/>
      <c r="EG18" s="495"/>
      <c r="EH18" s="495"/>
      <c r="EI18" s="495"/>
      <c r="EJ18" s="496"/>
      <c r="EK18" s="494"/>
      <c r="EL18" s="495"/>
      <c r="EM18" s="495"/>
      <c r="EN18" s="495"/>
      <c r="EO18" s="495"/>
      <c r="EP18" s="495"/>
      <c r="EQ18" s="495"/>
      <c r="ER18" s="495"/>
      <c r="ES18" s="495"/>
      <c r="ET18" s="496"/>
      <c r="EU18" s="494"/>
      <c r="EV18" s="495"/>
      <c r="EW18" s="495"/>
      <c r="EX18" s="495"/>
      <c r="EY18" s="495"/>
      <c r="EZ18" s="495"/>
      <c r="FA18" s="495"/>
      <c r="FB18" s="495"/>
      <c r="FC18" s="495"/>
      <c r="FD18" s="496"/>
      <c r="FE18" s="494"/>
      <c r="FF18" s="495"/>
      <c r="FG18" s="495"/>
      <c r="FH18" s="495"/>
      <c r="FI18" s="495"/>
      <c r="FJ18" s="495"/>
      <c r="FK18" s="495"/>
      <c r="FL18" s="495"/>
      <c r="FM18" s="495"/>
      <c r="FN18" s="496"/>
      <c r="FO18" s="494"/>
      <c r="FP18" s="495"/>
      <c r="FQ18" s="495"/>
      <c r="FR18" s="495"/>
      <c r="FS18" s="495"/>
      <c r="FT18" s="495"/>
      <c r="FU18" s="495"/>
      <c r="FV18" s="495"/>
      <c r="FW18" s="495"/>
      <c r="FX18" s="496"/>
      <c r="FY18" s="494"/>
      <c r="FZ18" s="495"/>
      <c r="GA18" s="495"/>
      <c r="GB18" s="495"/>
      <c r="GC18" s="495"/>
      <c r="GD18" s="495"/>
      <c r="GE18" s="495"/>
      <c r="GF18" s="495"/>
      <c r="GG18" s="495"/>
      <c r="GH18" s="496"/>
      <c r="GI18" s="494"/>
      <c r="GJ18" s="495"/>
      <c r="GK18" s="495"/>
      <c r="GL18" s="495"/>
      <c r="GM18" s="495"/>
      <c r="GN18" s="495"/>
      <c r="GO18" s="495"/>
      <c r="GP18" s="495"/>
      <c r="GQ18" s="495"/>
      <c r="GR18" s="496"/>
      <c r="GS18" s="494"/>
      <c r="GT18" s="495"/>
      <c r="GU18" s="495"/>
      <c r="GV18" s="495"/>
      <c r="GW18" s="495"/>
      <c r="GX18" s="495"/>
      <c r="GY18" s="495"/>
      <c r="GZ18" s="495"/>
      <c r="HA18" s="495"/>
      <c r="HB18" s="496"/>
      <c r="HC18" s="81" t="e">
        <f>+SUM(K18)*VLOOKUP(K$13,#REF!,2,0)+SUM(U18)*VLOOKUP(U$13,#REF!,2,0)+SUM(AE18)*VLOOKUP(AE$13,#REF!,2,0)+SUM(AO18)*VLOOKUP(AO$13,#REF!,2,0)+SUM(AY18)*VLOOKUP(AY$13,#REF!,2,0)+SUM(BI18)*VLOOKUP(BI$13,#REF!,2,0)+SUM(BS18)*VLOOKUP(BS$13,#REF!,2,0)+SUM(CC18)*VLOOKUP(CC$13,#REF!,2,0)+SUM(CM18)*VLOOKUP(CM$13,#REF!,2,0)+SUM(CW18)*VLOOKUP(CW$13,#REF!,2,0)+SUM(DG18)*VLOOKUP(DG$13,#REF!,2,0)+SUM(DQ18)*VLOOKUP(DQ$13,#REF!,2,0)+SUM(EA18)*VLOOKUP(EA$13,#REF!,2,0)+SUM(EK18)*VLOOKUP(EK$13,#REF!,2,0)+SUM(EU18)*VLOOKUP(EU$13,#REF!,2,0)+SUM(FE18)*VLOOKUP(FE$13,#REF!,2,0)+SUM(FO18)*VLOOKUP(FO$13,#REF!,2,0)+SUM(FY18)*VLOOKUP(FY$13,#REF!,2,0)+SUM(GI18)*VLOOKUP(GI$13,#REF!,2,0)+SUM(GS18)*VLOOKUP(GS$13,#REF!,2,0)</f>
        <v>#REF!</v>
      </c>
      <c r="HD18" s="81" t="e">
        <f>+SUM(L18)*VLOOKUP(L$13,#REF!,2,0)+SUM(V18)*VLOOKUP(V$13,#REF!,2,0)+SUM(AF18)*VLOOKUP(AF$13,#REF!,2,0)+SUM(AP18)*VLOOKUP(AP$13,#REF!,2,0)+SUM(AZ18)*VLOOKUP(AZ$13,#REF!,2,0)+SUM(BJ18)*VLOOKUP(BJ$13,#REF!,2,0)+SUM(BT18)*VLOOKUP(BT$13,#REF!,2,0)+SUM(CD18)*VLOOKUP(CD$13,#REF!,2,0)+SUM(CN18)*VLOOKUP(CN$13,#REF!,2,0)+SUM(CX18)*VLOOKUP(CX$13,#REF!,2,0)+SUM(DH18)*VLOOKUP(DH$13,#REF!,2,0)+SUM(DR18)*VLOOKUP(DR$13,#REF!,2,0)+SUM(EB18)*VLOOKUP(EB$13,#REF!,2,0)+SUM(EL18)*VLOOKUP(EL$13,#REF!,2,0)+SUM(EV18)*VLOOKUP(EV$13,#REF!,2,0)+SUM(FF18)*VLOOKUP(FF$13,#REF!,2,0)+SUM(FP18)*VLOOKUP(FP$13,#REF!,2,0)+SUM(FZ18)*VLOOKUP(FZ$13,#REF!,2,0)+SUM(GJ18)*VLOOKUP(GJ$13,#REF!,2,0)+SUM(GT18)*VLOOKUP(GT$13,#REF!,2,0)</f>
        <v>#REF!</v>
      </c>
      <c r="HE18" s="81" t="e">
        <f>+SUM(M18)*VLOOKUP(M$13,#REF!,2,0)+SUM(W18)*VLOOKUP(W$13,#REF!,2,0)+SUM(AG18)*VLOOKUP(AG$13,#REF!,2,0)+SUM(AQ18)*VLOOKUP(AQ$13,#REF!,2,0)+SUM(BA18)*VLOOKUP(BA$13,#REF!,2,0)+SUM(BK18)*VLOOKUP(BK$13,#REF!,2,0)+SUM(BU18)*VLOOKUP(BU$13,#REF!,2,0)+SUM(CE18)*VLOOKUP(CE$13,#REF!,2,0)+SUM(CO18)*VLOOKUP(CO$13,#REF!,2,0)+SUM(CY18)*VLOOKUP(CY$13,#REF!,2,0)+SUM(DI18)*VLOOKUP(DI$13,#REF!,2,0)+SUM(DS18)*VLOOKUP(DS$13,#REF!,2,0)+SUM(EC18)*VLOOKUP(EC$13,#REF!,2,0)+SUM(EM18)*VLOOKUP(EM$13,#REF!,2,0)+SUM(EW18)*VLOOKUP(EW$13,#REF!,2,0)+SUM(FG18)*VLOOKUP(FG$13,#REF!,2,0)+SUM(FQ18)*VLOOKUP(FQ$13,#REF!,2,0)+SUM(GA18)*VLOOKUP(GA$13,#REF!,2,0)+SUM(GK18)*VLOOKUP(GK$13,#REF!,2,0)+SUM(GU18)*VLOOKUP(GU$13,#REF!,2,0)</f>
        <v>#REF!</v>
      </c>
      <c r="HF18" s="81" t="e">
        <f>+SUM(N18)*VLOOKUP(N$13,#REF!,2,0)+SUM(X18)*VLOOKUP(X$13,#REF!,2,0)+SUM(AH18)*VLOOKUP(AH$13,#REF!,2,0)+SUM(AR18)*VLOOKUP(AR$13,#REF!,2,0)+SUM(BB18)*VLOOKUP(BB$13,#REF!,2,0)+SUM(BL18)*VLOOKUP(BL$13,#REF!,2,0)+SUM(BV18)*VLOOKUP(BV$13,#REF!,2,0)+SUM(CF18)*VLOOKUP(CF$13,#REF!,2,0)+SUM(CP18)*VLOOKUP(CP$13,#REF!,2,0)+SUM(CZ18)*VLOOKUP(CZ$13,#REF!,2,0)+SUM(DJ18)*VLOOKUP(DJ$13,#REF!,2,0)+SUM(DT18)*VLOOKUP(DT$13,#REF!,2,0)+SUM(ED18)*VLOOKUP(ED$13,#REF!,2,0)+SUM(EN18)*VLOOKUP(EN$13,#REF!,2,0)+SUM(EX18)*VLOOKUP(EX$13,#REF!,2,0)+SUM(FH18)*VLOOKUP(FH$13,#REF!,2,0)+SUM(FR18)*VLOOKUP(FR$13,#REF!,2,0)+SUM(GB18)*VLOOKUP(GB$13,#REF!,2,0)+SUM(GL18)*VLOOKUP(GL$13,#REF!,2,0)+SUM(GV18)*VLOOKUP(GV$13,#REF!,2,0)</f>
        <v>#REF!</v>
      </c>
      <c r="HG18" s="81" t="e">
        <f>+SUM(O18)*VLOOKUP(O$13,#REF!,2,0)+SUM(Y18)*VLOOKUP(Y$13,#REF!,2,0)+SUM(AI18)*VLOOKUP(AI$13,#REF!,2,0)+SUM(AS18)*VLOOKUP(AS$13,#REF!,2,0)+SUM(BC18)*VLOOKUP(BC$13,#REF!,2,0)+SUM(BM18)*VLOOKUP(BM$13,#REF!,2,0)+SUM(BW18)*VLOOKUP(BW$13,#REF!,2,0)+SUM(CG18)*VLOOKUP(CG$13,#REF!,2,0)+SUM(CQ18)*VLOOKUP(CQ$13,#REF!,2,0)+SUM(DA18)*VLOOKUP(DA$13,#REF!,2,0)+SUM(DK18)*VLOOKUP(DK$13,#REF!,2,0)+SUM(DU18)*VLOOKUP(DU$13,#REF!,2,0)+SUM(EE18)*VLOOKUP(EE$13,#REF!,2,0)+SUM(EO18)*VLOOKUP(EO$13,#REF!,2,0)+SUM(EY18)*VLOOKUP(EY$13,#REF!,2,0)+SUM(FI18)*VLOOKUP(FI$13,#REF!,2,0)+SUM(FS18)*VLOOKUP(FS$13,#REF!,2,0)+SUM(GC18)*VLOOKUP(GC$13,#REF!,2,0)+SUM(GM18)*VLOOKUP(GM$13,#REF!,2,0)+SUM(GW18)*VLOOKUP(GW$13,#REF!,2,0)</f>
        <v>#REF!</v>
      </c>
      <c r="HH18" s="81" t="e">
        <f>+SUM(P18)*VLOOKUP(P$13,#REF!,2,0)+SUM(Z18)*VLOOKUP(Z$13,#REF!,2,0)+SUM(AJ18)*VLOOKUP(AJ$13,#REF!,2,0)+SUM(AT18)*VLOOKUP(AT$13,#REF!,2,0)+SUM(BD18)*VLOOKUP(BD$13,#REF!,2,0)+SUM(BN18)*VLOOKUP(BN$13,#REF!,2,0)+SUM(BX18)*VLOOKUP(BX$13,#REF!,2,0)+SUM(CH18)*VLOOKUP(CH$13,#REF!,2,0)+SUM(CR18)*VLOOKUP(CR$13,#REF!,2,0)+SUM(DB18)*VLOOKUP(DB$13,#REF!,2,0)+SUM(DL18)*VLOOKUP(DL$13,#REF!,2,0)+SUM(DV18)*VLOOKUP(DV$13,#REF!,2,0)+SUM(EF18)*VLOOKUP(EF$13,#REF!,2,0)+SUM(EP18)*VLOOKUP(EP$13,#REF!,2,0)+SUM(EZ18)*VLOOKUP(EZ$13,#REF!,2,0)+SUM(FJ18)*VLOOKUP(FJ$13,#REF!,2,0)+SUM(FT18)*VLOOKUP(FT$13,#REF!,2,0)+SUM(GD18)*VLOOKUP(GD$13,#REF!,2,0)+SUM(GN18)*VLOOKUP(GN$13,#REF!,2,0)+SUM(GX18)*VLOOKUP(GX$13,#REF!,2,0)</f>
        <v>#REF!</v>
      </c>
      <c r="HI18" s="81" t="e">
        <f>+SUM(Q18)*VLOOKUP(Q$13,#REF!,2,0)+SUM(AA18)*VLOOKUP(AA$13,#REF!,2,0)+SUM(AK18)*VLOOKUP(AK$13,#REF!,2,0)+SUM(AU18)*VLOOKUP(AU$13,#REF!,2,0)+SUM(BE18)*VLOOKUP(BE$13,#REF!,2,0)+SUM(BO18)*VLOOKUP(BO$13,#REF!,2,0)+SUM(BY18)*VLOOKUP(BY$13,#REF!,2,0)+SUM(CI18)*VLOOKUP(CI$13,#REF!,2,0)+SUM(CS18)*VLOOKUP(CS$13,#REF!,2,0)+SUM(DC18)*VLOOKUP(DC$13,#REF!,2,0)+SUM(DM18)*VLOOKUP(DM$13,#REF!,2,0)+SUM(DW18)*VLOOKUP(DW$13,#REF!,2,0)+SUM(EG18)*VLOOKUP(EG$13,#REF!,2,0)+SUM(EQ18)*VLOOKUP(EQ$13,#REF!,2,0)+SUM(FA18)*VLOOKUP(FA$13,#REF!,2,0)+SUM(FK18)*VLOOKUP(FK$13,#REF!,2,0)+SUM(FU18)*VLOOKUP(FU$13,#REF!,2,0)+SUM(GE18)*VLOOKUP(GE$13,#REF!,2,0)+SUM(GO18)*VLOOKUP(GO$13,#REF!,2,0)+SUM(GY18)*VLOOKUP(GY$13,#REF!,2,0)</f>
        <v>#REF!</v>
      </c>
      <c r="HJ18" s="81" t="e">
        <f>+SUM(R18)*VLOOKUP(R$13,#REF!,2,0)+SUM(AB18)*VLOOKUP(AB$13,#REF!,2,0)+SUM(AL18)*VLOOKUP(AL$13,#REF!,2,0)+SUM(AV18)*VLOOKUP(AV$13,#REF!,2,0)+SUM(BF18)*VLOOKUP(BF$13,#REF!,2,0)+SUM(BP18)*VLOOKUP(BP$13,#REF!,2,0)+SUM(BZ18)*VLOOKUP(BZ$13,#REF!,2,0)+SUM(CJ18)*VLOOKUP(CJ$13,#REF!,2,0)+SUM(CT18)*VLOOKUP(CT$13,#REF!,2,0)+SUM(DD18)*VLOOKUP(DD$13,#REF!,2,0)+SUM(DN18)*VLOOKUP(DN$13,#REF!,2,0)+SUM(DX18)*VLOOKUP(DX$13,#REF!,2,0)+SUM(EH18)*VLOOKUP(EH$13,#REF!,2,0)+SUM(ER18)*VLOOKUP(ER$13,#REF!,2,0)+SUM(FB18)*VLOOKUP(FB$13,#REF!,2,0)+SUM(FL18)*VLOOKUP(FL$13,#REF!,2,0)+SUM(FV18)*VLOOKUP(FV$13,#REF!,2,0)+SUM(GF18)*VLOOKUP(GF$13,#REF!,2,0)+SUM(GP18)*VLOOKUP(GP$13,#REF!,2,0)+SUM(GZ18)*VLOOKUP(GZ$13,#REF!,2,0)</f>
        <v>#REF!</v>
      </c>
      <c r="HK18" s="81" t="e">
        <f>+SUM(S18)*VLOOKUP(S$13,#REF!,2,0)+SUM(AC18)*VLOOKUP(AC$13,#REF!,2,0)+SUM(AM18)*VLOOKUP(AM$13,#REF!,2,0)+SUM(AW18)*VLOOKUP(AW$13,#REF!,2,0)+SUM(BG18)*VLOOKUP(BG$13,#REF!,2,0)+SUM(BQ18)*VLOOKUP(BQ$13,#REF!,2,0)+SUM(CA18)*VLOOKUP(CA$13,#REF!,2,0)+SUM(CK18)*VLOOKUP(CK$13,#REF!,2,0)+SUM(CU18)*VLOOKUP(CU$13,#REF!,2,0)+SUM(DE18)*VLOOKUP(DE$13,#REF!,2,0)+SUM(DO18)*VLOOKUP(DO$13,#REF!,2,0)+SUM(DY18)*VLOOKUP(DY$13,#REF!,2,0)+SUM(EI18)*VLOOKUP(EI$13,#REF!,2,0)+SUM(ES18)*VLOOKUP(ES$13,#REF!,2,0)+SUM(FC18)*VLOOKUP(FC$13,#REF!,2,0)+SUM(FM18)*VLOOKUP(FM$13,#REF!,2,0)+SUM(FW18)*VLOOKUP(FW$13,#REF!,2,0)+SUM(GG18)*VLOOKUP(GG$13,#REF!,2,0)+SUM(GQ18)*VLOOKUP(GQ$13,#REF!,2,0)+SUM(HA18)*VLOOKUP(HA$13,#REF!,2,0)</f>
        <v>#REF!</v>
      </c>
      <c r="HL18" s="81" t="e">
        <f>+SUM(T18)*VLOOKUP(T$13,#REF!,2,0)+SUM(AD18)*VLOOKUP(AD$13,#REF!,2,0)+SUM(AN18)*VLOOKUP(AN$13,#REF!,2,0)+SUM(AX18)*VLOOKUP(AX$13,#REF!,2,0)+SUM(BH18)*VLOOKUP(BH$13,#REF!,2,0)+SUM(BR18)*VLOOKUP(BR$13,#REF!,2,0)+SUM(CB18)*VLOOKUP(CB$13,#REF!,2,0)+SUM(CL18)*VLOOKUP(CL$13,#REF!,2,0)+SUM(CV18)*VLOOKUP(CV$13,#REF!,2,0)+SUM(DF18)*VLOOKUP(DF$13,#REF!,2,0)+SUM(DP18)*VLOOKUP(DP$13,#REF!,2,0)+SUM(DZ18)*VLOOKUP(DZ$13,#REF!,2,0)+SUM(EJ18)*VLOOKUP(EJ$13,#REF!,2,0)+SUM(ET18)*VLOOKUP(ET$13,#REF!,2,0)+SUM(FD18)*VLOOKUP(FD$13,#REF!,2,0)+SUM(FN18)*VLOOKUP(FN$13,#REF!,2,0)+SUM(FX18)*VLOOKUP(FX$13,#REF!,2,0)+SUM(GH18)*VLOOKUP(GH$13,#REF!,2,0)+SUM(GR18)*VLOOKUP(GR$13,#REF!,2,0)+SUM(HB18)*VLOOKUP(HB$13,#REF!,2,0)</f>
        <v>#REF!</v>
      </c>
      <c r="HM18" s="84">
        <f t="shared" si="73"/>
        <v>0</v>
      </c>
      <c r="HN18" s="83">
        <f>+SUM(HM16:HM18)+HM111</f>
        <v>0</v>
      </c>
      <c r="HO18" s="84" t="e">
        <f>+SUMIF($K$11:$T$11,1,K18:T18)*VLOOKUP($K$12,#REF!,2,0)+SUMIF($U$11:$AD$11,1,U18:AD18)*VLOOKUP($U$12,#REF!,2,0)+SUMIF($AE$11:$AN$11,1,AE18:AN18)*VLOOKUP($AE$12,#REF!,2,0)+SUMIF($AO$11:$AX$11,1,AO18:AX18)*VLOOKUP($AO$12,#REF!,2,0)+SUMIF($AY$11:$BH$11,1,AY18:BH18)*VLOOKUP($AY$12,#REF!,2,0)+SUMIF($BI$11:$BR$11,1,BI18:BR18)*VLOOKUP($BI$12,#REF!,2,0)+SUMIF($BS$11:$CB$11,1,BS18:CB18)*VLOOKUP($BS$12,#REF!,2,0)+SUMIF($CC$11:$CL$11,1,CC18:CL18)*VLOOKUP($CC$12,#REF!,2,0)+SUMIF($CM$11:$CV$11,1,CM18:CV18)*VLOOKUP($CM$12,#REF!,2,0)+SUMIF($CW$11:$DF$11,1,CW18:DF18)*VLOOKUP($CW$12,#REF!,2,0)+SUMIF($DG$11:$DP$11,1,DG18:DP18)*VLOOKUP($DG$12,#REF!,2,0)+SUMIF($DQ$11:$DZ$11,1,DQ18:DZ18)*VLOOKUP($DQ$12,#REF!,2,0)+SUMIF($EA$11:$EJ$11,1,EA18:EJ18)*VLOOKUP($EA$12,#REF!,2,0)+SUMIF($EK$11:$ET$11,1,EK18:ET18)*VLOOKUP($EK$12,#REF!,2,0)+SUMIF($EU$11:$FD$11,1,EU18:FD18)*VLOOKUP($EU$12,#REF!,2,0)+SUMIF($FE$11:$FN$11,1,FE18:FN18)*VLOOKUP($FE$12,#REF!,2,0)+SUMIF($FO$11:$FX$11,1,FO18:FX18)*VLOOKUP($FO$12,#REF!,2,0)+SUMIF($FY$11:$GH$11,1,FY18:GH18)*VLOOKUP($FY$12,#REF!,2,0)+SUMIF($GI$11:$GR$11,1,GI18:GR18)*VLOOKUP($GI$12,#REF!,2,0)+SUMIF($GS$11:$HB$11,1,GS18:HB18)*VLOOKUP($GS$12,#REF!,2,0)</f>
        <v>#REF!</v>
      </c>
      <c r="HP18" s="83" t="e">
        <f>+SUM(HO16:HO18)+HO111</f>
        <v>#REF!</v>
      </c>
      <c r="HQ18" s="84"/>
      <c r="HR18" s="85">
        <f t="shared" si="74"/>
        <v>0</v>
      </c>
      <c r="HS18" s="85">
        <f t="shared" si="75"/>
        <v>0</v>
      </c>
      <c r="HT18" s="85">
        <f t="shared" si="76"/>
        <v>0</v>
      </c>
      <c r="HU18" s="85">
        <f t="shared" si="77"/>
        <v>0</v>
      </c>
      <c r="HV18" s="85">
        <f t="shared" si="78"/>
        <v>0</v>
      </c>
      <c r="HW18" s="85">
        <f t="shared" si="79"/>
        <v>0</v>
      </c>
      <c r="HX18" s="85">
        <f t="shared" si="80"/>
        <v>0</v>
      </c>
      <c r="HY18" s="85">
        <f t="shared" si="81"/>
        <v>0</v>
      </c>
      <c r="HZ18" s="85">
        <f t="shared" si="82"/>
        <v>0</v>
      </c>
      <c r="IA18" s="85">
        <f t="shared" si="83"/>
        <v>0</v>
      </c>
      <c r="IK18" s="98" t="e">
        <f t="shared" si="84"/>
        <v>#REF!</v>
      </c>
    </row>
    <row r="19" spans="1:245" s="32" customFormat="1" ht="21.95" hidden="1" customHeight="1">
      <c r="A19" s="4"/>
      <c r="B19" s="98" t="e">
        <f>+#REF!</f>
        <v>#REF!</v>
      </c>
      <c r="C19" s="98" t="e">
        <f>+#REF!</f>
        <v>#REF!</v>
      </c>
      <c r="D19" s="98" t="e">
        <f>+#REF!</f>
        <v>#REF!</v>
      </c>
      <c r="E19" s="98" t="e">
        <f>+#REF!</f>
        <v>#REF!</v>
      </c>
      <c r="F19" s="98" t="e">
        <f>+#REF!</f>
        <v>#REF!</v>
      </c>
      <c r="G19" s="98" t="e">
        <f>+#REF!</f>
        <v>#REF!</v>
      </c>
      <c r="H19" s="98" t="e">
        <f>+#REF!</f>
        <v>#REF!</v>
      </c>
      <c r="I19" s="98" t="e">
        <f>+#REF!</f>
        <v>#REF!</v>
      </c>
      <c r="J19" s="306" t="s">
        <v>106</v>
      </c>
      <c r="K19" s="497"/>
      <c r="L19" s="498"/>
      <c r="M19" s="498"/>
      <c r="N19" s="498"/>
      <c r="O19" s="498"/>
      <c r="P19" s="498"/>
      <c r="Q19" s="498"/>
      <c r="R19" s="498"/>
      <c r="S19" s="498"/>
      <c r="T19" s="499"/>
      <c r="U19" s="497"/>
      <c r="V19" s="498"/>
      <c r="W19" s="498"/>
      <c r="X19" s="498"/>
      <c r="Y19" s="498"/>
      <c r="Z19" s="498"/>
      <c r="AA19" s="498"/>
      <c r="AB19" s="498"/>
      <c r="AC19" s="498"/>
      <c r="AD19" s="499"/>
      <c r="AE19" s="497"/>
      <c r="AF19" s="498"/>
      <c r="AG19" s="498"/>
      <c r="AH19" s="498"/>
      <c r="AI19" s="498"/>
      <c r="AJ19" s="498"/>
      <c r="AK19" s="498"/>
      <c r="AL19" s="498"/>
      <c r="AM19" s="498"/>
      <c r="AN19" s="499"/>
      <c r="AO19" s="497"/>
      <c r="AP19" s="498"/>
      <c r="AQ19" s="498"/>
      <c r="AR19" s="498"/>
      <c r="AS19" s="498"/>
      <c r="AT19" s="498"/>
      <c r="AU19" s="498"/>
      <c r="AV19" s="498"/>
      <c r="AW19" s="498"/>
      <c r="AX19" s="499"/>
      <c r="AY19" s="497"/>
      <c r="AZ19" s="498"/>
      <c r="BA19" s="498"/>
      <c r="BB19" s="498"/>
      <c r="BC19" s="498"/>
      <c r="BD19" s="498"/>
      <c r="BE19" s="498"/>
      <c r="BF19" s="498"/>
      <c r="BG19" s="498"/>
      <c r="BH19" s="499"/>
      <c r="BI19" s="497"/>
      <c r="BJ19" s="498"/>
      <c r="BK19" s="498"/>
      <c r="BL19" s="498"/>
      <c r="BM19" s="498"/>
      <c r="BN19" s="498"/>
      <c r="BO19" s="498"/>
      <c r="BP19" s="498"/>
      <c r="BQ19" s="498"/>
      <c r="BR19" s="499"/>
      <c r="BS19" s="497"/>
      <c r="BT19" s="498"/>
      <c r="BU19" s="498"/>
      <c r="BV19" s="498"/>
      <c r="BW19" s="498"/>
      <c r="BX19" s="498"/>
      <c r="BY19" s="498"/>
      <c r="BZ19" s="498"/>
      <c r="CA19" s="498"/>
      <c r="CB19" s="499"/>
      <c r="CC19" s="497"/>
      <c r="CD19" s="498"/>
      <c r="CE19" s="498"/>
      <c r="CF19" s="498"/>
      <c r="CG19" s="498"/>
      <c r="CH19" s="498"/>
      <c r="CI19" s="498"/>
      <c r="CJ19" s="498"/>
      <c r="CK19" s="498"/>
      <c r="CL19" s="499"/>
      <c r="CM19" s="497"/>
      <c r="CN19" s="498"/>
      <c r="CO19" s="498"/>
      <c r="CP19" s="498"/>
      <c r="CQ19" s="498"/>
      <c r="CR19" s="498"/>
      <c r="CS19" s="498"/>
      <c r="CT19" s="498"/>
      <c r="CU19" s="498"/>
      <c r="CV19" s="499"/>
      <c r="CW19" s="497"/>
      <c r="CX19" s="498"/>
      <c r="CY19" s="498"/>
      <c r="CZ19" s="498"/>
      <c r="DA19" s="498"/>
      <c r="DB19" s="498"/>
      <c r="DC19" s="498"/>
      <c r="DD19" s="498"/>
      <c r="DE19" s="498"/>
      <c r="DF19" s="499"/>
      <c r="DG19" s="497"/>
      <c r="DH19" s="498"/>
      <c r="DI19" s="498"/>
      <c r="DJ19" s="498"/>
      <c r="DK19" s="498"/>
      <c r="DL19" s="498"/>
      <c r="DM19" s="498"/>
      <c r="DN19" s="498"/>
      <c r="DO19" s="498"/>
      <c r="DP19" s="499"/>
      <c r="DQ19" s="497"/>
      <c r="DR19" s="498"/>
      <c r="DS19" s="498"/>
      <c r="DT19" s="498"/>
      <c r="DU19" s="498"/>
      <c r="DV19" s="498"/>
      <c r="DW19" s="498"/>
      <c r="DX19" s="498"/>
      <c r="DY19" s="498"/>
      <c r="DZ19" s="499"/>
      <c r="EA19" s="497"/>
      <c r="EB19" s="498"/>
      <c r="EC19" s="498"/>
      <c r="ED19" s="498"/>
      <c r="EE19" s="498"/>
      <c r="EF19" s="498"/>
      <c r="EG19" s="498"/>
      <c r="EH19" s="498"/>
      <c r="EI19" s="498"/>
      <c r="EJ19" s="499"/>
      <c r="EK19" s="497"/>
      <c r="EL19" s="498"/>
      <c r="EM19" s="498"/>
      <c r="EN19" s="498"/>
      <c r="EO19" s="498"/>
      <c r="EP19" s="498"/>
      <c r="EQ19" s="498"/>
      <c r="ER19" s="498"/>
      <c r="ES19" s="498"/>
      <c r="ET19" s="499"/>
      <c r="EU19" s="497"/>
      <c r="EV19" s="498"/>
      <c r="EW19" s="498"/>
      <c r="EX19" s="498"/>
      <c r="EY19" s="498"/>
      <c r="EZ19" s="498"/>
      <c r="FA19" s="498"/>
      <c r="FB19" s="498"/>
      <c r="FC19" s="498"/>
      <c r="FD19" s="499"/>
      <c r="FE19" s="497"/>
      <c r="FF19" s="498"/>
      <c r="FG19" s="498"/>
      <c r="FH19" s="498"/>
      <c r="FI19" s="498"/>
      <c r="FJ19" s="498"/>
      <c r="FK19" s="498"/>
      <c r="FL19" s="498"/>
      <c r="FM19" s="498"/>
      <c r="FN19" s="499"/>
      <c r="FO19" s="497"/>
      <c r="FP19" s="498"/>
      <c r="FQ19" s="498"/>
      <c r="FR19" s="498"/>
      <c r="FS19" s="498"/>
      <c r="FT19" s="498"/>
      <c r="FU19" s="498"/>
      <c r="FV19" s="498"/>
      <c r="FW19" s="498"/>
      <c r="FX19" s="499"/>
      <c r="FY19" s="497"/>
      <c r="FZ19" s="498"/>
      <c r="GA19" s="498"/>
      <c r="GB19" s="498"/>
      <c r="GC19" s="498"/>
      <c r="GD19" s="498"/>
      <c r="GE19" s="498"/>
      <c r="GF19" s="498"/>
      <c r="GG19" s="498"/>
      <c r="GH19" s="499"/>
      <c r="GI19" s="497"/>
      <c r="GJ19" s="498"/>
      <c r="GK19" s="498"/>
      <c r="GL19" s="498"/>
      <c r="GM19" s="498"/>
      <c r="GN19" s="498"/>
      <c r="GO19" s="498"/>
      <c r="GP19" s="498"/>
      <c r="GQ19" s="498"/>
      <c r="GR19" s="499"/>
      <c r="GS19" s="497"/>
      <c r="GT19" s="498"/>
      <c r="GU19" s="498"/>
      <c r="GV19" s="498"/>
      <c r="GW19" s="498"/>
      <c r="GX19" s="498"/>
      <c r="GY19" s="498"/>
      <c r="GZ19" s="498"/>
      <c r="HA19" s="498"/>
      <c r="HB19" s="499"/>
      <c r="HC19" s="275" t="e">
        <f>+SUM(K19)*VLOOKUP(K$13,#REF!,2,0)+SUM(U19)*VLOOKUP(U$13,#REF!,2,0)+SUM(AE19)*VLOOKUP(AE$13,#REF!,2,0)+SUM(AO19)*VLOOKUP(AO$13,#REF!,2,0)+SUM(AY19)*VLOOKUP(AY$13,#REF!,2,0)+SUM(BI19)*VLOOKUP(BI$13,#REF!,2,0)+SUM(BS19)*VLOOKUP(BS$13,#REF!,2,0)+SUM(CC19)*VLOOKUP(CC$13,#REF!,2,0)+SUM(CM19)*VLOOKUP(CM$13,#REF!,2,0)+SUM(CW19)*VLOOKUP(CW$13,#REF!,2,0)+SUM(DG19)*VLOOKUP(DG$13,#REF!,2,0)+SUM(DQ19)*VLOOKUP(DQ$13,#REF!,2,0)+SUM(EA19)*VLOOKUP(EA$13,#REF!,2,0)+SUM(EK19)*VLOOKUP(EK$13,#REF!,2,0)+SUM(EU19)*VLOOKUP(EU$13,#REF!,2,0)+SUM(FE19)*VLOOKUP(FE$13,#REF!,2,0)+SUM(FO19)*VLOOKUP(FO$13,#REF!,2,0)+SUM(FY19)*VLOOKUP(FY$13,#REF!,2,0)+SUM(GI19)*VLOOKUP(GI$13,#REF!,2,0)+SUM(GS19)*VLOOKUP(GS$13,#REF!,2,0)</f>
        <v>#REF!</v>
      </c>
      <c r="HD19" s="275" t="e">
        <f>+SUM(L19)*VLOOKUP(L$13,#REF!,2,0)+SUM(V19)*VLOOKUP(V$13,#REF!,2,0)+SUM(AF19)*VLOOKUP(AF$13,#REF!,2,0)+SUM(AP19)*VLOOKUP(AP$13,#REF!,2,0)+SUM(AZ19)*VLOOKUP(AZ$13,#REF!,2,0)+SUM(BJ19)*VLOOKUP(BJ$13,#REF!,2,0)+SUM(BT19)*VLOOKUP(BT$13,#REF!,2,0)+SUM(CD19)*VLOOKUP(CD$13,#REF!,2,0)+SUM(CN19)*VLOOKUP(CN$13,#REF!,2,0)+SUM(CX19)*VLOOKUP(CX$13,#REF!,2,0)+SUM(DH19)*VLOOKUP(DH$13,#REF!,2,0)+SUM(DR19)*VLOOKUP(DR$13,#REF!,2,0)+SUM(EB19)*VLOOKUP(EB$13,#REF!,2,0)+SUM(EL19)*VLOOKUP(EL$13,#REF!,2,0)+SUM(EV19)*VLOOKUP(EV$13,#REF!,2,0)+SUM(FF19)*VLOOKUP(FF$13,#REF!,2,0)+SUM(FP19)*VLOOKUP(FP$13,#REF!,2,0)+SUM(FZ19)*VLOOKUP(FZ$13,#REF!,2,0)+SUM(GJ19)*VLOOKUP(GJ$13,#REF!,2,0)+SUM(GT19)*VLOOKUP(GT$13,#REF!,2,0)</f>
        <v>#REF!</v>
      </c>
      <c r="HE19" s="275" t="e">
        <f>+SUM(M19)*VLOOKUP(M$13,#REF!,2,0)+SUM(W19)*VLOOKUP(W$13,#REF!,2,0)+SUM(AG19)*VLOOKUP(AG$13,#REF!,2,0)+SUM(AQ19)*VLOOKUP(AQ$13,#REF!,2,0)+SUM(BA19)*VLOOKUP(BA$13,#REF!,2,0)+SUM(BK19)*VLOOKUP(BK$13,#REF!,2,0)+SUM(BU19)*VLOOKUP(BU$13,#REF!,2,0)+SUM(CE19)*VLOOKUP(CE$13,#REF!,2,0)+SUM(CO19)*VLOOKUP(CO$13,#REF!,2,0)+SUM(CY19)*VLOOKUP(CY$13,#REF!,2,0)+SUM(DI19)*VLOOKUP(DI$13,#REF!,2,0)+SUM(DS19)*VLOOKUP(DS$13,#REF!,2,0)+SUM(EC19)*VLOOKUP(EC$13,#REF!,2,0)+SUM(EM19)*VLOOKUP(EM$13,#REF!,2,0)+SUM(EW19)*VLOOKUP(EW$13,#REF!,2,0)+SUM(FG19)*VLOOKUP(FG$13,#REF!,2,0)+SUM(FQ19)*VLOOKUP(FQ$13,#REF!,2,0)+SUM(GA19)*VLOOKUP(GA$13,#REF!,2,0)+SUM(GK19)*VLOOKUP(GK$13,#REF!,2,0)+SUM(GU19)*VLOOKUP(GU$13,#REF!,2,0)</f>
        <v>#REF!</v>
      </c>
      <c r="HF19" s="275" t="e">
        <f>+SUM(N19)*VLOOKUP(N$13,#REF!,2,0)+SUM(X19)*VLOOKUP(X$13,#REF!,2,0)+SUM(AH19)*VLOOKUP(AH$13,#REF!,2,0)+SUM(AR19)*VLOOKUP(AR$13,#REF!,2,0)+SUM(BB19)*VLOOKUP(BB$13,#REF!,2,0)+SUM(BL19)*VLOOKUP(BL$13,#REF!,2,0)+SUM(BV19)*VLOOKUP(BV$13,#REF!,2,0)+SUM(CF19)*VLOOKUP(CF$13,#REF!,2,0)+SUM(CP19)*VLOOKUP(CP$13,#REF!,2,0)+SUM(CZ19)*VLOOKUP(CZ$13,#REF!,2,0)+SUM(DJ19)*VLOOKUP(DJ$13,#REF!,2,0)+SUM(DT19)*VLOOKUP(DT$13,#REF!,2,0)+SUM(ED19)*VLOOKUP(ED$13,#REF!,2,0)+SUM(EN19)*VLOOKUP(EN$13,#REF!,2,0)+SUM(EX19)*VLOOKUP(EX$13,#REF!,2,0)+SUM(FH19)*VLOOKUP(FH$13,#REF!,2,0)+SUM(FR19)*VLOOKUP(FR$13,#REF!,2,0)+SUM(GB19)*VLOOKUP(GB$13,#REF!,2,0)+SUM(GL19)*VLOOKUP(GL$13,#REF!,2,0)+SUM(GV19)*VLOOKUP(GV$13,#REF!,2,0)</f>
        <v>#REF!</v>
      </c>
      <c r="HG19" s="275" t="e">
        <f>+SUM(O19)*VLOOKUP(O$13,#REF!,2,0)+SUM(Y19)*VLOOKUP(Y$13,#REF!,2,0)+SUM(AI19)*VLOOKUP(AI$13,#REF!,2,0)+SUM(AS19)*VLOOKUP(AS$13,#REF!,2,0)+SUM(BC19)*VLOOKUP(BC$13,#REF!,2,0)+SUM(BM19)*VLOOKUP(BM$13,#REF!,2,0)+SUM(BW19)*VLOOKUP(BW$13,#REF!,2,0)+SUM(CG19)*VLOOKUP(CG$13,#REF!,2,0)+SUM(CQ19)*VLOOKUP(CQ$13,#REF!,2,0)+SUM(DA19)*VLOOKUP(DA$13,#REF!,2,0)+SUM(DK19)*VLOOKUP(DK$13,#REF!,2,0)+SUM(DU19)*VLOOKUP(DU$13,#REF!,2,0)+SUM(EE19)*VLOOKUP(EE$13,#REF!,2,0)+SUM(EO19)*VLOOKUP(EO$13,#REF!,2,0)+SUM(EY19)*VLOOKUP(EY$13,#REF!,2,0)+SUM(FI19)*VLOOKUP(FI$13,#REF!,2,0)+SUM(FS19)*VLOOKUP(FS$13,#REF!,2,0)+SUM(GC19)*VLOOKUP(GC$13,#REF!,2,0)+SUM(GM19)*VLOOKUP(GM$13,#REF!,2,0)+SUM(GW19)*VLOOKUP(GW$13,#REF!,2,0)</f>
        <v>#REF!</v>
      </c>
      <c r="HH19" s="275" t="e">
        <f>+SUM(P19)*VLOOKUP(P$13,#REF!,2,0)+SUM(Z19)*VLOOKUP(Z$13,#REF!,2,0)+SUM(AJ19)*VLOOKUP(AJ$13,#REF!,2,0)+SUM(AT19)*VLOOKUP(AT$13,#REF!,2,0)+SUM(BD19)*VLOOKUP(BD$13,#REF!,2,0)+SUM(BN19)*VLOOKUP(BN$13,#REF!,2,0)+SUM(BX19)*VLOOKUP(BX$13,#REF!,2,0)+SUM(CH19)*VLOOKUP(CH$13,#REF!,2,0)+SUM(CR19)*VLOOKUP(CR$13,#REF!,2,0)+SUM(DB19)*VLOOKUP(DB$13,#REF!,2,0)+SUM(DL19)*VLOOKUP(DL$13,#REF!,2,0)+SUM(DV19)*VLOOKUP(DV$13,#REF!,2,0)+SUM(EF19)*VLOOKUP(EF$13,#REF!,2,0)+SUM(EP19)*VLOOKUP(EP$13,#REF!,2,0)+SUM(EZ19)*VLOOKUP(EZ$13,#REF!,2,0)+SUM(FJ19)*VLOOKUP(FJ$13,#REF!,2,0)+SUM(FT19)*VLOOKUP(FT$13,#REF!,2,0)+SUM(GD19)*VLOOKUP(GD$13,#REF!,2,0)+SUM(GN19)*VLOOKUP(GN$13,#REF!,2,0)+SUM(GX19)*VLOOKUP(GX$13,#REF!,2,0)</f>
        <v>#REF!</v>
      </c>
      <c r="HI19" s="275" t="e">
        <f>+SUM(Q19)*VLOOKUP(Q$13,#REF!,2,0)+SUM(AA19)*VLOOKUP(AA$13,#REF!,2,0)+SUM(AK19)*VLOOKUP(AK$13,#REF!,2,0)+SUM(AU19)*VLOOKUP(AU$13,#REF!,2,0)+SUM(BE19)*VLOOKUP(BE$13,#REF!,2,0)+SUM(BO19)*VLOOKUP(BO$13,#REF!,2,0)+SUM(BY19)*VLOOKUP(BY$13,#REF!,2,0)+SUM(CI19)*VLOOKUP(CI$13,#REF!,2,0)+SUM(CS19)*VLOOKUP(CS$13,#REF!,2,0)+SUM(DC19)*VLOOKUP(DC$13,#REF!,2,0)+SUM(DM19)*VLOOKUP(DM$13,#REF!,2,0)+SUM(DW19)*VLOOKUP(DW$13,#REF!,2,0)+SUM(EG19)*VLOOKUP(EG$13,#REF!,2,0)+SUM(EQ19)*VLOOKUP(EQ$13,#REF!,2,0)+SUM(FA19)*VLOOKUP(FA$13,#REF!,2,0)+SUM(FK19)*VLOOKUP(FK$13,#REF!,2,0)+SUM(FU19)*VLOOKUP(FU$13,#REF!,2,0)+SUM(GE19)*VLOOKUP(GE$13,#REF!,2,0)+SUM(GO19)*VLOOKUP(GO$13,#REF!,2,0)+SUM(GY19)*VLOOKUP(GY$13,#REF!,2,0)</f>
        <v>#REF!</v>
      </c>
      <c r="HJ19" s="275" t="e">
        <f>+SUM(R19)*VLOOKUP(R$13,#REF!,2,0)+SUM(AB19)*VLOOKUP(AB$13,#REF!,2,0)+SUM(AL19)*VLOOKUP(AL$13,#REF!,2,0)+SUM(AV19)*VLOOKUP(AV$13,#REF!,2,0)+SUM(BF19)*VLOOKUP(BF$13,#REF!,2,0)+SUM(BP19)*VLOOKUP(BP$13,#REF!,2,0)+SUM(BZ19)*VLOOKUP(BZ$13,#REF!,2,0)+SUM(CJ19)*VLOOKUP(CJ$13,#REF!,2,0)+SUM(CT19)*VLOOKUP(CT$13,#REF!,2,0)+SUM(DD19)*VLOOKUP(DD$13,#REF!,2,0)+SUM(DN19)*VLOOKUP(DN$13,#REF!,2,0)+SUM(DX19)*VLOOKUP(DX$13,#REF!,2,0)+SUM(EH19)*VLOOKUP(EH$13,#REF!,2,0)+SUM(ER19)*VLOOKUP(ER$13,#REF!,2,0)+SUM(FB19)*VLOOKUP(FB$13,#REF!,2,0)+SUM(FL19)*VLOOKUP(FL$13,#REF!,2,0)+SUM(FV19)*VLOOKUP(FV$13,#REF!,2,0)+SUM(GF19)*VLOOKUP(GF$13,#REF!,2,0)+SUM(GP19)*VLOOKUP(GP$13,#REF!,2,0)+SUM(GZ19)*VLOOKUP(GZ$13,#REF!,2,0)</f>
        <v>#REF!</v>
      </c>
      <c r="HK19" s="275" t="e">
        <f>+SUM(S19)*VLOOKUP(S$13,#REF!,2,0)+SUM(AC19)*VLOOKUP(AC$13,#REF!,2,0)+SUM(AM19)*VLOOKUP(AM$13,#REF!,2,0)+SUM(AW19)*VLOOKUP(AW$13,#REF!,2,0)+SUM(BG19)*VLOOKUP(BG$13,#REF!,2,0)+SUM(BQ19)*VLOOKUP(BQ$13,#REF!,2,0)+SUM(CA19)*VLOOKUP(CA$13,#REF!,2,0)+SUM(CK19)*VLOOKUP(CK$13,#REF!,2,0)+SUM(CU19)*VLOOKUP(CU$13,#REF!,2,0)+SUM(DE19)*VLOOKUP(DE$13,#REF!,2,0)+SUM(DO19)*VLOOKUP(DO$13,#REF!,2,0)+SUM(DY19)*VLOOKUP(DY$13,#REF!,2,0)+SUM(EI19)*VLOOKUP(EI$13,#REF!,2,0)+SUM(ES19)*VLOOKUP(ES$13,#REF!,2,0)+SUM(FC19)*VLOOKUP(FC$13,#REF!,2,0)+SUM(FM19)*VLOOKUP(FM$13,#REF!,2,0)+SUM(FW19)*VLOOKUP(FW$13,#REF!,2,0)+SUM(GG19)*VLOOKUP(GG$13,#REF!,2,0)+SUM(GQ19)*VLOOKUP(GQ$13,#REF!,2,0)+SUM(HA19)*VLOOKUP(HA$13,#REF!,2,0)</f>
        <v>#REF!</v>
      </c>
      <c r="HL19" s="275" t="e">
        <f>+SUM(T19)*VLOOKUP(T$13,#REF!,2,0)+SUM(AD19)*VLOOKUP(AD$13,#REF!,2,0)+SUM(AN19)*VLOOKUP(AN$13,#REF!,2,0)+SUM(AX19)*VLOOKUP(AX$13,#REF!,2,0)+SUM(BH19)*VLOOKUP(BH$13,#REF!,2,0)+SUM(BR19)*VLOOKUP(BR$13,#REF!,2,0)+SUM(CB19)*VLOOKUP(CB$13,#REF!,2,0)+SUM(CL19)*VLOOKUP(CL$13,#REF!,2,0)+SUM(CV19)*VLOOKUP(CV$13,#REF!,2,0)+SUM(DF19)*VLOOKUP(DF$13,#REF!,2,0)+SUM(DP19)*VLOOKUP(DP$13,#REF!,2,0)+SUM(DZ19)*VLOOKUP(DZ$13,#REF!,2,0)+SUM(EJ19)*VLOOKUP(EJ$13,#REF!,2,0)+SUM(ET19)*VLOOKUP(ET$13,#REF!,2,0)+SUM(FD19)*VLOOKUP(FD$13,#REF!,2,0)+SUM(FN19)*VLOOKUP(FN$13,#REF!,2,0)+SUM(FX19)*VLOOKUP(FX$13,#REF!,2,0)+SUM(GH19)*VLOOKUP(GH$13,#REF!,2,0)+SUM(GR19)*VLOOKUP(GR$13,#REF!,2,0)+SUM(HB19)*VLOOKUP(HB$13,#REF!,2,0)</f>
        <v>#REF!</v>
      </c>
      <c r="HM19" s="307">
        <f t="shared" si="73"/>
        <v>0</v>
      </c>
      <c r="HN19" s="283">
        <f t="shared" ref="HN19:HN50" si="85">+SUM(HM16:HM19)</f>
        <v>0</v>
      </c>
      <c r="HO19" s="276" t="e">
        <f>+SUMIF($K$11:$T$11,1,K19:T19)*VLOOKUP($K$12,#REF!,2,0)+SUMIF($U$11:$AD$11,1,U19:AD19)*VLOOKUP($U$12,#REF!,2,0)+SUMIF($AE$11:$AN$11,1,AE19:AN19)*VLOOKUP($AE$12,#REF!,2,0)+SUMIF($AO$11:$AX$11,1,AO19:AX19)*VLOOKUP($AO$12,#REF!,2,0)+SUMIF($AY$11:$BH$11,1,AY19:BH19)*VLOOKUP($AY$12,#REF!,2,0)+SUMIF($BI$11:$BR$11,1,BI19:BR19)*VLOOKUP($BI$12,#REF!,2,0)+SUMIF($BS$11:$CB$11,1,BS19:CB19)*VLOOKUP($BS$12,#REF!,2,0)+SUMIF($CC$11:$CL$11,1,CC19:CL19)*VLOOKUP($CC$12,#REF!,2,0)+SUMIF($CM$11:$CV$11,1,CM19:CV19)*VLOOKUP($CM$12,#REF!,2,0)+SUMIF($CW$11:$DF$11,1,CW19:DF19)*VLOOKUP($CW$12,#REF!,2,0)+SUMIF($DG$11:$DP$11,1,DG19:DP19)*VLOOKUP($DG$12,#REF!,2,0)+SUMIF($DQ$11:$DZ$11,1,DQ19:DZ19)*VLOOKUP($DQ$12,#REF!,2,0)+SUMIF($EA$11:$EJ$11,1,EA19:EJ19)*VLOOKUP($EA$12,#REF!,2,0)+SUMIF($EK$11:$ET$11,1,EK19:ET19)*VLOOKUP($EK$12,#REF!,2,0)+SUMIF($EU$11:$FD$11,1,EU19:FD19)*VLOOKUP($EU$12,#REF!,2,0)+SUMIF($FE$11:$FN$11,1,FE19:FN19)*VLOOKUP($FE$12,#REF!,2,0)+SUMIF($FO$11:$FX$11,1,FO19:FX19)*VLOOKUP($FO$12,#REF!,2,0)+SUMIF($FY$11:$GH$11,1,FY19:GH19)*VLOOKUP($FY$12,#REF!,2,0)+SUMIF($GI$11:$GR$11,1,GI19:GR19)*VLOOKUP($GI$12,#REF!,2,0)+SUMIF($GS$11:$HB$11,1,GS19:HB19)*VLOOKUP($GS$12,#REF!,2,0)</f>
        <v>#REF!</v>
      </c>
      <c r="HP19" s="283" t="e">
        <f>+SUM(HO16:HO19)</f>
        <v>#REF!</v>
      </c>
      <c r="HQ19" s="84"/>
      <c r="HR19" s="284">
        <f t="shared" si="74"/>
        <v>0</v>
      </c>
      <c r="HS19" s="284">
        <f t="shared" si="75"/>
        <v>0</v>
      </c>
      <c r="HT19" s="284">
        <f t="shared" si="76"/>
        <v>0</v>
      </c>
      <c r="HU19" s="284">
        <f t="shared" si="77"/>
        <v>0</v>
      </c>
      <c r="HV19" s="284">
        <f t="shared" si="78"/>
        <v>0</v>
      </c>
      <c r="HW19" s="284">
        <f t="shared" si="79"/>
        <v>0</v>
      </c>
      <c r="HX19" s="284">
        <f t="shared" si="80"/>
        <v>0</v>
      </c>
      <c r="HY19" s="284">
        <f t="shared" si="81"/>
        <v>0</v>
      </c>
      <c r="HZ19" s="284">
        <f t="shared" si="82"/>
        <v>0</v>
      </c>
      <c r="IA19" s="284">
        <f t="shared" si="83"/>
        <v>0</v>
      </c>
      <c r="IK19" s="98" t="e">
        <f t="shared" si="84"/>
        <v>#REF!</v>
      </c>
    </row>
    <row r="20" spans="1:245" s="32" customFormat="1" ht="21.95" hidden="1" customHeight="1">
      <c r="A20" s="4"/>
      <c r="B20" s="98" t="e">
        <f>+#REF!</f>
        <v>#REF!</v>
      </c>
      <c r="C20" s="98" t="e">
        <f>+#REF!</f>
        <v>#REF!</v>
      </c>
      <c r="D20" s="98" t="e">
        <f>+#REF!</f>
        <v>#REF!</v>
      </c>
      <c r="E20" s="98" t="e">
        <f>+#REF!</f>
        <v>#REF!</v>
      </c>
      <c r="F20" s="98" t="e">
        <f>+#REF!</f>
        <v>#REF!</v>
      </c>
      <c r="G20" s="98" t="e">
        <f>+#REF!</f>
        <v>#REF!</v>
      </c>
      <c r="H20" s="98" t="e">
        <f>+#REF!</f>
        <v>#REF!</v>
      </c>
      <c r="I20" s="98" t="e">
        <f>+#REF!</f>
        <v>#REF!</v>
      </c>
      <c r="J20" s="305" t="s">
        <v>112</v>
      </c>
      <c r="K20" s="500"/>
      <c r="L20" s="501"/>
      <c r="M20" s="501"/>
      <c r="N20" s="501"/>
      <c r="O20" s="501"/>
      <c r="P20" s="501"/>
      <c r="Q20" s="501"/>
      <c r="R20" s="501"/>
      <c r="S20" s="501"/>
      <c r="T20" s="502"/>
      <c r="U20" s="500"/>
      <c r="V20" s="501"/>
      <c r="W20" s="501"/>
      <c r="X20" s="501"/>
      <c r="Y20" s="501"/>
      <c r="Z20" s="501"/>
      <c r="AA20" s="501"/>
      <c r="AB20" s="501"/>
      <c r="AC20" s="501"/>
      <c r="AD20" s="502"/>
      <c r="AE20" s="500"/>
      <c r="AF20" s="501"/>
      <c r="AG20" s="501"/>
      <c r="AH20" s="501"/>
      <c r="AI20" s="501"/>
      <c r="AJ20" s="501"/>
      <c r="AK20" s="501"/>
      <c r="AL20" s="501"/>
      <c r="AM20" s="501"/>
      <c r="AN20" s="502"/>
      <c r="AO20" s="500"/>
      <c r="AP20" s="501"/>
      <c r="AQ20" s="501"/>
      <c r="AR20" s="501"/>
      <c r="AS20" s="501"/>
      <c r="AT20" s="501"/>
      <c r="AU20" s="501"/>
      <c r="AV20" s="501"/>
      <c r="AW20" s="501"/>
      <c r="AX20" s="502"/>
      <c r="AY20" s="500"/>
      <c r="AZ20" s="501"/>
      <c r="BA20" s="501"/>
      <c r="BB20" s="501"/>
      <c r="BC20" s="501"/>
      <c r="BD20" s="501"/>
      <c r="BE20" s="501"/>
      <c r="BF20" s="501"/>
      <c r="BG20" s="501"/>
      <c r="BH20" s="502"/>
      <c r="BI20" s="500"/>
      <c r="BJ20" s="501"/>
      <c r="BK20" s="501"/>
      <c r="BL20" s="501"/>
      <c r="BM20" s="501"/>
      <c r="BN20" s="501"/>
      <c r="BO20" s="501"/>
      <c r="BP20" s="501"/>
      <c r="BQ20" s="501"/>
      <c r="BR20" s="502"/>
      <c r="BS20" s="500"/>
      <c r="BT20" s="501"/>
      <c r="BU20" s="501"/>
      <c r="BV20" s="501"/>
      <c r="BW20" s="501"/>
      <c r="BX20" s="501"/>
      <c r="BY20" s="501"/>
      <c r="BZ20" s="501"/>
      <c r="CA20" s="501"/>
      <c r="CB20" s="502"/>
      <c r="CC20" s="500"/>
      <c r="CD20" s="501"/>
      <c r="CE20" s="501"/>
      <c r="CF20" s="501"/>
      <c r="CG20" s="501"/>
      <c r="CH20" s="501"/>
      <c r="CI20" s="501"/>
      <c r="CJ20" s="501"/>
      <c r="CK20" s="501"/>
      <c r="CL20" s="502"/>
      <c r="CM20" s="500"/>
      <c r="CN20" s="501"/>
      <c r="CO20" s="501"/>
      <c r="CP20" s="501"/>
      <c r="CQ20" s="501"/>
      <c r="CR20" s="501"/>
      <c r="CS20" s="501"/>
      <c r="CT20" s="501"/>
      <c r="CU20" s="501"/>
      <c r="CV20" s="502"/>
      <c r="CW20" s="500"/>
      <c r="CX20" s="501"/>
      <c r="CY20" s="501"/>
      <c r="CZ20" s="501"/>
      <c r="DA20" s="501"/>
      <c r="DB20" s="501"/>
      <c r="DC20" s="501"/>
      <c r="DD20" s="501"/>
      <c r="DE20" s="501"/>
      <c r="DF20" s="502"/>
      <c r="DG20" s="500"/>
      <c r="DH20" s="501"/>
      <c r="DI20" s="501"/>
      <c r="DJ20" s="501"/>
      <c r="DK20" s="501"/>
      <c r="DL20" s="501"/>
      <c r="DM20" s="501"/>
      <c r="DN20" s="501"/>
      <c r="DO20" s="501"/>
      <c r="DP20" s="502"/>
      <c r="DQ20" s="500"/>
      <c r="DR20" s="501"/>
      <c r="DS20" s="501"/>
      <c r="DT20" s="501"/>
      <c r="DU20" s="501"/>
      <c r="DV20" s="501"/>
      <c r="DW20" s="501"/>
      <c r="DX20" s="501"/>
      <c r="DY20" s="501"/>
      <c r="DZ20" s="502"/>
      <c r="EA20" s="500"/>
      <c r="EB20" s="501"/>
      <c r="EC20" s="501"/>
      <c r="ED20" s="501"/>
      <c r="EE20" s="501"/>
      <c r="EF20" s="501"/>
      <c r="EG20" s="501"/>
      <c r="EH20" s="501"/>
      <c r="EI20" s="501"/>
      <c r="EJ20" s="502"/>
      <c r="EK20" s="500"/>
      <c r="EL20" s="501"/>
      <c r="EM20" s="501"/>
      <c r="EN20" s="501"/>
      <c r="EO20" s="501"/>
      <c r="EP20" s="501"/>
      <c r="EQ20" s="501"/>
      <c r="ER20" s="501"/>
      <c r="ES20" s="501"/>
      <c r="ET20" s="502"/>
      <c r="EU20" s="500"/>
      <c r="EV20" s="501"/>
      <c r="EW20" s="501"/>
      <c r="EX20" s="501"/>
      <c r="EY20" s="501"/>
      <c r="EZ20" s="501"/>
      <c r="FA20" s="501"/>
      <c r="FB20" s="501"/>
      <c r="FC20" s="501"/>
      <c r="FD20" s="502"/>
      <c r="FE20" s="500"/>
      <c r="FF20" s="501"/>
      <c r="FG20" s="501"/>
      <c r="FH20" s="501"/>
      <c r="FI20" s="501"/>
      <c r="FJ20" s="501"/>
      <c r="FK20" s="501"/>
      <c r="FL20" s="501"/>
      <c r="FM20" s="501"/>
      <c r="FN20" s="502"/>
      <c r="FO20" s="500"/>
      <c r="FP20" s="501"/>
      <c r="FQ20" s="501"/>
      <c r="FR20" s="501"/>
      <c r="FS20" s="501"/>
      <c r="FT20" s="501"/>
      <c r="FU20" s="501"/>
      <c r="FV20" s="501"/>
      <c r="FW20" s="501"/>
      <c r="FX20" s="502"/>
      <c r="FY20" s="500"/>
      <c r="FZ20" s="501"/>
      <c r="GA20" s="501"/>
      <c r="GB20" s="501"/>
      <c r="GC20" s="501"/>
      <c r="GD20" s="501"/>
      <c r="GE20" s="501"/>
      <c r="GF20" s="501"/>
      <c r="GG20" s="501"/>
      <c r="GH20" s="502"/>
      <c r="GI20" s="500"/>
      <c r="GJ20" s="501"/>
      <c r="GK20" s="501"/>
      <c r="GL20" s="501"/>
      <c r="GM20" s="501"/>
      <c r="GN20" s="501"/>
      <c r="GO20" s="501"/>
      <c r="GP20" s="501"/>
      <c r="GQ20" s="501"/>
      <c r="GR20" s="502"/>
      <c r="GS20" s="500"/>
      <c r="GT20" s="501"/>
      <c r="GU20" s="501"/>
      <c r="GV20" s="501"/>
      <c r="GW20" s="501"/>
      <c r="GX20" s="501"/>
      <c r="GY20" s="501"/>
      <c r="GZ20" s="501"/>
      <c r="HA20" s="501"/>
      <c r="HB20" s="502"/>
      <c r="HC20" s="278" t="e">
        <f>+SUM(K20)*VLOOKUP(K$13,#REF!,2,0)+SUM(U20)*VLOOKUP(U$13,#REF!,2,0)+SUM(AE20)*VLOOKUP(AE$13,#REF!,2,0)+SUM(AO20)*VLOOKUP(AO$13,#REF!,2,0)+SUM(AY20)*VLOOKUP(AY$13,#REF!,2,0)+SUM(BI20)*VLOOKUP(BI$13,#REF!,2,0)+SUM(BS20)*VLOOKUP(BS$13,#REF!,2,0)+SUM(CC20)*VLOOKUP(CC$13,#REF!,2,0)+SUM(CM20)*VLOOKUP(CM$13,#REF!,2,0)+SUM(CW20)*VLOOKUP(CW$13,#REF!,2,0)+SUM(DG20)*VLOOKUP(DG$13,#REF!,2,0)+SUM(DQ20)*VLOOKUP(DQ$13,#REF!,2,0)+SUM(EA20)*VLOOKUP(EA$13,#REF!,2,0)+SUM(EK20)*VLOOKUP(EK$13,#REF!,2,0)+SUM(EU20)*VLOOKUP(EU$13,#REF!,2,0)+SUM(FE20)*VLOOKUP(FE$13,#REF!,2,0)+SUM(FO20)*VLOOKUP(FO$13,#REF!,2,0)+SUM(FY20)*VLOOKUP(FY$13,#REF!,2,0)+SUM(GI20)*VLOOKUP(GI$13,#REF!,2,0)+SUM(GS20)*VLOOKUP(GS$13,#REF!,2,0)</f>
        <v>#REF!</v>
      </c>
      <c r="HD20" s="278" t="e">
        <f>+SUM(L20)*VLOOKUP(L$13,#REF!,2,0)+SUM(V20)*VLOOKUP(V$13,#REF!,2,0)+SUM(AF20)*VLOOKUP(AF$13,#REF!,2,0)+SUM(AP20)*VLOOKUP(AP$13,#REF!,2,0)+SUM(AZ20)*VLOOKUP(AZ$13,#REF!,2,0)+SUM(BJ20)*VLOOKUP(BJ$13,#REF!,2,0)+SUM(BT20)*VLOOKUP(BT$13,#REF!,2,0)+SUM(CD20)*VLOOKUP(CD$13,#REF!,2,0)+SUM(CN20)*VLOOKUP(CN$13,#REF!,2,0)+SUM(CX20)*VLOOKUP(CX$13,#REF!,2,0)+SUM(DH20)*VLOOKUP(DH$13,#REF!,2,0)+SUM(DR20)*VLOOKUP(DR$13,#REF!,2,0)+SUM(EB20)*VLOOKUP(EB$13,#REF!,2,0)+SUM(EL20)*VLOOKUP(EL$13,#REF!,2,0)+SUM(EV20)*VLOOKUP(EV$13,#REF!,2,0)+SUM(FF20)*VLOOKUP(FF$13,#REF!,2,0)+SUM(FP20)*VLOOKUP(FP$13,#REF!,2,0)+SUM(FZ20)*VLOOKUP(FZ$13,#REF!,2,0)+SUM(GJ20)*VLOOKUP(GJ$13,#REF!,2,0)+SUM(GT20)*VLOOKUP(GT$13,#REF!,2,0)</f>
        <v>#REF!</v>
      </c>
      <c r="HE20" s="278" t="e">
        <f>+SUM(M20)*VLOOKUP(M$13,#REF!,2,0)+SUM(W20)*VLOOKUP(W$13,#REF!,2,0)+SUM(AG20)*VLOOKUP(AG$13,#REF!,2,0)+SUM(AQ20)*VLOOKUP(AQ$13,#REF!,2,0)+SUM(BA20)*VLOOKUP(BA$13,#REF!,2,0)+SUM(BK20)*VLOOKUP(BK$13,#REF!,2,0)+SUM(BU20)*VLOOKUP(BU$13,#REF!,2,0)+SUM(CE20)*VLOOKUP(CE$13,#REF!,2,0)+SUM(CO20)*VLOOKUP(CO$13,#REF!,2,0)+SUM(CY20)*VLOOKUP(CY$13,#REF!,2,0)+SUM(DI20)*VLOOKUP(DI$13,#REF!,2,0)+SUM(DS20)*VLOOKUP(DS$13,#REF!,2,0)+SUM(EC20)*VLOOKUP(EC$13,#REF!,2,0)+SUM(EM20)*VLOOKUP(EM$13,#REF!,2,0)+SUM(EW20)*VLOOKUP(EW$13,#REF!,2,0)+SUM(FG20)*VLOOKUP(FG$13,#REF!,2,0)+SUM(FQ20)*VLOOKUP(FQ$13,#REF!,2,0)+SUM(GA20)*VLOOKUP(GA$13,#REF!,2,0)+SUM(GK20)*VLOOKUP(GK$13,#REF!,2,0)+SUM(GU20)*VLOOKUP(GU$13,#REF!,2,0)</f>
        <v>#REF!</v>
      </c>
      <c r="HF20" s="278" t="e">
        <f>+SUM(N20)*VLOOKUP(N$13,#REF!,2,0)+SUM(X20)*VLOOKUP(X$13,#REF!,2,0)+SUM(AH20)*VLOOKUP(AH$13,#REF!,2,0)+SUM(AR20)*VLOOKUP(AR$13,#REF!,2,0)+SUM(BB20)*VLOOKUP(BB$13,#REF!,2,0)+SUM(BL20)*VLOOKUP(BL$13,#REF!,2,0)+SUM(BV20)*VLOOKUP(BV$13,#REF!,2,0)+SUM(CF20)*VLOOKUP(CF$13,#REF!,2,0)+SUM(CP20)*VLOOKUP(CP$13,#REF!,2,0)+SUM(CZ20)*VLOOKUP(CZ$13,#REF!,2,0)+SUM(DJ20)*VLOOKUP(DJ$13,#REF!,2,0)+SUM(DT20)*VLOOKUP(DT$13,#REF!,2,0)+SUM(ED20)*VLOOKUP(ED$13,#REF!,2,0)+SUM(EN20)*VLOOKUP(EN$13,#REF!,2,0)+SUM(EX20)*VLOOKUP(EX$13,#REF!,2,0)+SUM(FH20)*VLOOKUP(FH$13,#REF!,2,0)+SUM(FR20)*VLOOKUP(FR$13,#REF!,2,0)+SUM(GB20)*VLOOKUP(GB$13,#REF!,2,0)+SUM(GL20)*VLOOKUP(GL$13,#REF!,2,0)+SUM(GV20)*VLOOKUP(GV$13,#REF!,2,0)</f>
        <v>#REF!</v>
      </c>
      <c r="HG20" s="278" t="e">
        <f>+SUM(O20)*VLOOKUP(O$13,#REF!,2,0)+SUM(Y20)*VLOOKUP(Y$13,#REF!,2,0)+SUM(AI20)*VLOOKUP(AI$13,#REF!,2,0)+SUM(AS20)*VLOOKUP(AS$13,#REF!,2,0)+SUM(BC20)*VLOOKUP(BC$13,#REF!,2,0)+SUM(BM20)*VLOOKUP(BM$13,#REF!,2,0)+SUM(BW20)*VLOOKUP(BW$13,#REF!,2,0)+SUM(CG20)*VLOOKUP(CG$13,#REF!,2,0)+SUM(CQ20)*VLOOKUP(CQ$13,#REF!,2,0)+SUM(DA20)*VLOOKUP(DA$13,#REF!,2,0)+SUM(DK20)*VLOOKUP(DK$13,#REF!,2,0)+SUM(DU20)*VLOOKUP(DU$13,#REF!,2,0)+SUM(EE20)*VLOOKUP(EE$13,#REF!,2,0)+SUM(EO20)*VLOOKUP(EO$13,#REF!,2,0)+SUM(EY20)*VLOOKUP(EY$13,#REF!,2,0)+SUM(FI20)*VLOOKUP(FI$13,#REF!,2,0)+SUM(FS20)*VLOOKUP(FS$13,#REF!,2,0)+SUM(GC20)*VLOOKUP(GC$13,#REF!,2,0)+SUM(GM20)*VLOOKUP(GM$13,#REF!,2,0)+SUM(GW20)*VLOOKUP(GW$13,#REF!,2,0)</f>
        <v>#REF!</v>
      </c>
      <c r="HH20" s="278" t="e">
        <f>+SUM(P20)*VLOOKUP(P$13,#REF!,2,0)+SUM(Z20)*VLOOKUP(Z$13,#REF!,2,0)+SUM(AJ20)*VLOOKUP(AJ$13,#REF!,2,0)+SUM(AT20)*VLOOKUP(AT$13,#REF!,2,0)+SUM(BD20)*VLOOKUP(BD$13,#REF!,2,0)+SUM(BN20)*VLOOKUP(BN$13,#REF!,2,0)+SUM(BX20)*VLOOKUP(BX$13,#REF!,2,0)+SUM(CH20)*VLOOKUP(CH$13,#REF!,2,0)+SUM(CR20)*VLOOKUP(CR$13,#REF!,2,0)+SUM(DB20)*VLOOKUP(DB$13,#REF!,2,0)+SUM(DL20)*VLOOKUP(DL$13,#REF!,2,0)+SUM(DV20)*VLOOKUP(DV$13,#REF!,2,0)+SUM(EF20)*VLOOKUP(EF$13,#REF!,2,0)+SUM(EP20)*VLOOKUP(EP$13,#REF!,2,0)+SUM(EZ20)*VLOOKUP(EZ$13,#REF!,2,0)+SUM(FJ20)*VLOOKUP(FJ$13,#REF!,2,0)+SUM(FT20)*VLOOKUP(FT$13,#REF!,2,0)+SUM(GD20)*VLOOKUP(GD$13,#REF!,2,0)+SUM(GN20)*VLOOKUP(GN$13,#REF!,2,0)+SUM(GX20)*VLOOKUP(GX$13,#REF!,2,0)</f>
        <v>#REF!</v>
      </c>
      <c r="HI20" s="278" t="e">
        <f>+SUM(Q20)*VLOOKUP(Q$13,#REF!,2,0)+SUM(AA20)*VLOOKUP(AA$13,#REF!,2,0)+SUM(AK20)*VLOOKUP(AK$13,#REF!,2,0)+SUM(AU20)*VLOOKUP(AU$13,#REF!,2,0)+SUM(BE20)*VLOOKUP(BE$13,#REF!,2,0)+SUM(BO20)*VLOOKUP(BO$13,#REF!,2,0)+SUM(BY20)*VLOOKUP(BY$13,#REF!,2,0)+SUM(CI20)*VLOOKUP(CI$13,#REF!,2,0)+SUM(CS20)*VLOOKUP(CS$13,#REF!,2,0)+SUM(DC20)*VLOOKUP(DC$13,#REF!,2,0)+SUM(DM20)*VLOOKUP(DM$13,#REF!,2,0)+SUM(DW20)*VLOOKUP(DW$13,#REF!,2,0)+SUM(EG20)*VLOOKUP(EG$13,#REF!,2,0)+SUM(EQ20)*VLOOKUP(EQ$13,#REF!,2,0)+SUM(FA20)*VLOOKUP(FA$13,#REF!,2,0)+SUM(FK20)*VLOOKUP(FK$13,#REF!,2,0)+SUM(FU20)*VLOOKUP(FU$13,#REF!,2,0)+SUM(GE20)*VLOOKUP(GE$13,#REF!,2,0)+SUM(GO20)*VLOOKUP(GO$13,#REF!,2,0)+SUM(GY20)*VLOOKUP(GY$13,#REF!,2,0)</f>
        <v>#REF!</v>
      </c>
      <c r="HJ20" s="278" t="e">
        <f>+SUM(R20)*VLOOKUP(R$13,#REF!,2,0)+SUM(AB20)*VLOOKUP(AB$13,#REF!,2,0)+SUM(AL20)*VLOOKUP(AL$13,#REF!,2,0)+SUM(AV20)*VLOOKUP(AV$13,#REF!,2,0)+SUM(BF20)*VLOOKUP(BF$13,#REF!,2,0)+SUM(BP20)*VLOOKUP(BP$13,#REF!,2,0)+SUM(BZ20)*VLOOKUP(BZ$13,#REF!,2,0)+SUM(CJ20)*VLOOKUP(CJ$13,#REF!,2,0)+SUM(CT20)*VLOOKUP(CT$13,#REF!,2,0)+SUM(DD20)*VLOOKUP(DD$13,#REF!,2,0)+SUM(DN20)*VLOOKUP(DN$13,#REF!,2,0)+SUM(DX20)*VLOOKUP(DX$13,#REF!,2,0)+SUM(EH20)*VLOOKUP(EH$13,#REF!,2,0)+SUM(ER20)*VLOOKUP(ER$13,#REF!,2,0)+SUM(FB20)*VLOOKUP(FB$13,#REF!,2,0)+SUM(FL20)*VLOOKUP(FL$13,#REF!,2,0)+SUM(FV20)*VLOOKUP(FV$13,#REF!,2,0)+SUM(GF20)*VLOOKUP(GF$13,#REF!,2,0)+SUM(GP20)*VLOOKUP(GP$13,#REF!,2,0)+SUM(GZ20)*VLOOKUP(GZ$13,#REF!,2,0)</f>
        <v>#REF!</v>
      </c>
      <c r="HK20" s="278" t="e">
        <f>+SUM(S20)*VLOOKUP(S$13,#REF!,2,0)+SUM(AC20)*VLOOKUP(AC$13,#REF!,2,0)+SUM(AM20)*VLOOKUP(AM$13,#REF!,2,0)+SUM(AW20)*VLOOKUP(AW$13,#REF!,2,0)+SUM(BG20)*VLOOKUP(BG$13,#REF!,2,0)+SUM(BQ20)*VLOOKUP(BQ$13,#REF!,2,0)+SUM(CA20)*VLOOKUP(CA$13,#REF!,2,0)+SUM(CK20)*VLOOKUP(CK$13,#REF!,2,0)+SUM(CU20)*VLOOKUP(CU$13,#REF!,2,0)+SUM(DE20)*VLOOKUP(DE$13,#REF!,2,0)+SUM(DO20)*VLOOKUP(DO$13,#REF!,2,0)+SUM(DY20)*VLOOKUP(DY$13,#REF!,2,0)+SUM(EI20)*VLOOKUP(EI$13,#REF!,2,0)+SUM(ES20)*VLOOKUP(ES$13,#REF!,2,0)+SUM(FC20)*VLOOKUP(FC$13,#REF!,2,0)+SUM(FM20)*VLOOKUP(FM$13,#REF!,2,0)+SUM(FW20)*VLOOKUP(FW$13,#REF!,2,0)+SUM(GG20)*VLOOKUP(GG$13,#REF!,2,0)+SUM(GQ20)*VLOOKUP(GQ$13,#REF!,2,0)+SUM(HA20)*VLOOKUP(HA$13,#REF!,2,0)</f>
        <v>#REF!</v>
      </c>
      <c r="HL20" s="278" t="e">
        <f>+SUM(T20)*VLOOKUP(T$13,#REF!,2,0)+SUM(AD20)*VLOOKUP(AD$13,#REF!,2,0)+SUM(AN20)*VLOOKUP(AN$13,#REF!,2,0)+SUM(AX20)*VLOOKUP(AX$13,#REF!,2,0)+SUM(BH20)*VLOOKUP(BH$13,#REF!,2,0)+SUM(BR20)*VLOOKUP(BR$13,#REF!,2,0)+SUM(CB20)*VLOOKUP(CB$13,#REF!,2,0)+SUM(CL20)*VLOOKUP(CL$13,#REF!,2,0)+SUM(CV20)*VLOOKUP(CV$13,#REF!,2,0)+SUM(DF20)*VLOOKUP(DF$13,#REF!,2,0)+SUM(DP20)*VLOOKUP(DP$13,#REF!,2,0)+SUM(DZ20)*VLOOKUP(DZ$13,#REF!,2,0)+SUM(EJ20)*VLOOKUP(EJ$13,#REF!,2,0)+SUM(ET20)*VLOOKUP(ET$13,#REF!,2,0)+SUM(FD20)*VLOOKUP(FD$13,#REF!,2,0)+SUM(FN20)*VLOOKUP(FN$13,#REF!,2,0)+SUM(FX20)*VLOOKUP(FX$13,#REF!,2,0)+SUM(GH20)*VLOOKUP(GH$13,#REF!,2,0)+SUM(GR20)*VLOOKUP(GR$13,#REF!,2,0)+SUM(HB20)*VLOOKUP(HB$13,#REF!,2,0)</f>
        <v>#REF!</v>
      </c>
      <c r="HM20" s="279">
        <f t="shared" si="73"/>
        <v>0</v>
      </c>
      <c r="HN20" s="281">
        <f t="shared" si="85"/>
        <v>0</v>
      </c>
      <c r="HO20" s="279" t="e">
        <f>+SUMIF($K$11:$T$11,1,K20:T20)*VLOOKUP($K$12,#REF!,2,0)+SUMIF($U$11:$AD$11,1,U20:AD20)*VLOOKUP($U$12,#REF!,2,0)+SUMIF($AE$11:$AN$11,1,AE20:AN20)*VLOOKUP($AE$12,#REF!,2,0)+SUMIF($AO$11:$AX$11,1,AO20:AX20)*VLOOKUP($AO$12,#REF!,2,0)+SUMIF($AY$11:$BH$11,1,AY20:BH20)*VLOOKUP($AY$12,#REF!,2,0)+SUMIF($BI$11:$BR$11,1,BI20:BR20)*VLOOKUP($BI$12,#REF!,2,0)+SUMIF($BS$11:$CB$11,1,BS20:CB20)*VLOOKUP($BS$12,#REF!,2,0)+SUMIF($CC$11:$CL$11,1,CC20:CL20)*VLOOKUP($CC$12,#REF!,2,0)+SUMIF($CM$11:$CV$11,1,CM20:CV20)*VLOOKUP($CM$12,#REF!,2,0)+SUMIF($CW$11:$DF$11,1,CW20:DF20)*VLOOKUP($CW$12,#REF!,2,0)+SUMIF($DG$11:$DP$11,1,DG20:DP20)*VLOOKUP($DG$12,#REF!,2,0)+SUMIF($DQ$11:$DZ$11,1,DQ20:DZ20)*VLOOKUP($DQ$12,#REF!,2,0)+SUMIF($EA$11:$EJ$11,1,EA20:EJ20)*VLOOKUP($EA$12,#REF!,2,0)+SUMIF($EK$11:$ET$11,1,EK20:ET20)*VLOOKUP($EK$12,#REF!,2,0)+SUMIF($EU$11:$FD$11,1,EU20:FD20)*VLOOKUP($EU$12,#REF!,2,0)+SUMIF($FE$11:$FN$11,1,FE20:FN20)*VLOOKUP($FE$12,#REF!,2,0)+SUMIF($FO$11:$FX$11,1,FO20:FX20)*VLOOKUP($FO$12,#REF!,2,0)+SUMIF($FY$11:$GH$11,1,FY20:GH20)*VLOOKUP($FY$12,#REF!,2,0)+SUMIF($GI$11:$GR$11,1,GI20:GR20)*VLOOKUP($GI$12,#REF!,2,0)+SUMIF($GS$11:$HB$11,1,GS20:HB20)*VLOOKUP($GS$12,#REF!,2,0)</f>
        <v>#REF!</v>
      </c>
      <c r="HP20" s="281" t="e">
        <f t="shared" ref="HP20:HP83" si="86">+SUM(HO17:HO20)</f>
        <v>#REF!</v>
      </c>
      <c r="HQ20" s="84"/>
      <c r="HR20" s="282">
        <f t="shared" si="74"/>
        <v>0</v>
      </c>
      <c r="HS20" s="282">
        <f t="shared" si="75"/>
        <v>0</v>
      </c>
      <c r="HT20" s="282">
        <f t="shared" si="76"/>
        <v>0</v>
      </c>
      <c r="HU20" s="282">
        <f t="shared" si="77"/>
        <v>0</v>
      </c>
      <c r="HV20" s="282">
        <f t="shared" si="78"/>
        <v>0</v>
      </c>
      <c r="HW20" s="282">
        <f t="shared" si="79"/>
        <v>0</v>
      </c>
      <c r="HX20" s="282">
        <f t="shared" si="80"/>
        <v>0</v>
      </c>
      <c r="HY20" s="282">
        <f t="shared" si="81"/>
        <v>0</v>
      </c>
      <c r="HZ20" s="282">
        <f t="shared" si="82"/>
        <v>0</v>
      </c>
      <c r="IA20" s="282">
        <f t="shared" si="83"/>
        <v>0</v>
      </c>
      <c r="IK20" s="98" t="e">
        <f t="shared" si="84"/>
        <v>#REF!</v>
      </c>
    </row>
    <row r="21" spans="1:245" s="32" customFormat="1" ht="21.95" hidden="1" customHeight="1">
      <c r="A21" s="4"/>
      <c r="B21" s="98" t="e">
        <f>+#REF!</f>
        <v>#REF!</v>
      </c>
      <c r="C21" s="98" t="e">
        <f>+#REF!</f>
        <v>#REF!</v>
      </c>
      <c r="D21" s="98" t="e">
        <f>+#REF!</f>
        <v>#REF!</v>
      </c>
      <c r="E21" s="98" t="e">
        <f>+#REF!</f>
        <v>#REF!</v>
      </c>
      <c r="F21" s="98" t="e">
        <f>+#REF!</f>
        <v>#REF!</v>
      </c>
      <c r="G21" s="98" t="e">
        <f>+#REF!</f>
        <v>#REF!</v>
      </c>
      <c r="H21" s="98" t="e">
        <f>+#REF!</f>
        <v>#REF!</v>
      </c>
      <c r="I21" s="98" t="e">
        <f>+#REF!</f>
        <v>#REF!</v>
      </c>
      <c r="J21" s="18" t="s">
        <v>113</v>
      </c>
      <c r="K21" s="503"/>
      <c r="L21" s="504"/>
      <c r="M21" s="504"/>
      <c r="N21" s="504"/>
      <c r="O21" s="504"/>
      <c r="P21" s="504"/>
      <c r="Q21" s="504"/>
      <c r="R21" s="504"/>
      <c r="S21" s="504"/>
      <c r="T21" s="505"/>
      <c r="U21" s="503"/>
      <c r="V21" s="504"/>
      <c r="W21" s="504"/>
      <c r="X21" s="504"/>
      <c r="Y21" s="504"/>
      <c r="Z21" s="504"/>
      <c r="AA21" s="504"/>
      <c r="AB21" s="504"/>
      <c r="AC21" s="504"/>
      <c r="AD21" s="505"/>
      <c r="AE21" s="503"/>
      <c r="AF21" s="504"/>
      <c r="AG21" s="504"/>
      <c r="AH21" s="504"/>
      <c r="AI21" s="504"/>
      <c r="AJ21" s="504"/>
      <c r="AK21" s="504"/>
      <c r="AL21" s="504"/>
      <c r="AM21" s="504"/>
      <c r="AN21" s="505"/>
      <c r="AO21" s="503"/>
      <c r="AP21" s="504"/>
      <c r="AQ21" s="504"/>
      <c r="AR21" s="504"/>
      <c r="AS21" s="504"/>
      <c r="AT21" s="504"/>
      <c r="AU21" s="504"/>
      <c r="AV21" s="504"/>
      <c r="AW21" s="504"/>
      <c r="AX21" s="505"/>
      <c r="AY21" s="503"/>
      <c r="AZ21" s="504"/>
      <c r="BA21" s="504"/>
      <c r="BB21" s="504"/>
      <c r="BC21" s="504"/>
      <c r="BD21" s="504"/>
      <c r="BE21" s="504"/>
      <c r="BF21" s="504"/>
      <c r="BG21" s="504"/>
      <c r="BH21" s="505"/>
      <c r="BI21" s="503"/>
      <c r="BJ21" s="504"/>
      <c r="BK21" s="504"/>
      <c r="BL21" s="504"/>
      <c r="BM21" s="504"/>
      <c r="BN21" s="504"/>
      <c r="BO21" s="504"/>
      <c r="BP21" s="504"/>
      <c r="BQ21" s="504"/>
      <c r="BR21" s="505"/>
      <c r="BS21" s="503"/>
      <c r="BT21" s="504"/>
      <c r="BU21" s="504"/>
      <c r="BV21" s="504"/>
      <c r="BW21" s="504"/>
      <c r="BX21" s="504"/>
      <c r="BY21" s="504"/>
      <c r="BZ21" s="504"/>
      <c r="CA21" s="504"/>
      <c r="CB21" s="505"/>
      <c r="CC21" s="503"/>
      <c r="CD21" s="504"/>
      <c r="CE21" s="504"/>
      <c r="CF21" s="504"/>
      <c r="CG21" s="504"/>
      <c r="CH21" s="504"/>
      <c r="CI21" s="504"/>
      <c r="CJ21" s="504"/>
      <c r="CK21" s="504"/>
      <c r="CL21" s="505"/>
      <c r="CM21" s="503"/>
      <c r="CN21" s="504"/>
      <c r="CO21" s="504"/>
      <c r="CP21" s="504"/>
      <c r="CQ21" s="504"/>
      <c r="CR21" s="504"/>
      <c r="CS21" s="504"/>
      <c r="CT21" s="504"/>
      <c r="CU21" s="504"/>
      <c r="CV21" s="505"/>
      <c r="CW21" s="503"/>
      <c r="CX21" s="504"/>
      <c r="CY21" s="504"/>
      <c r="CZ21" s="504"/>
      <c r="DA21" s="504"/>
      <c r="DB21" s="504"/>
      <c r="DC21" s="504"/>
      <c r="DD21" s="504"/>
      <c r="DE21" s="504"/>
      <c r="DF21" s="505"/>
      <c r="DG21" s="503"/>
      <c r="DH21" s="504"/>
      <c r="DI21" s="504"/>
      <c r="DJ21" s="504"/>
      <c r="DK21" s="504"/>
      <c r="DL21" s="504"/>
      <c r="DM21" s="504"/>
      <c r="DN21" s="504"/>
      <c r="DO21" s="504"/>
      <c r="DP21" s="505"/>
      <c r="DQ21" s="503"/>
      <c r="DR21" s="504"/>
      <c r="DS21" s="504"/>
      <c r="DT21" s="504"/>
      <c r="DU21" s="504"/>
      <c r="DV21" s="504"/>
      <c r="DW21" s="504"/>
      <c r="DX21" s="504"/>
      <c r="DY21" s="504"/>
      <c r="DZ21" s="505"/>
      <c r="EA21" s="503"/>
      <c r="EB21" s="504"/>
      <c r="EC21" s="504"/>
      <c r="ED21" s="504"/>
      <c r="EE21" s="504"/>
      <c r="EF21" s="504"/>
      <c r="EG21" s="504"/>
      <c r="EH21" s="504"/>
      <c r="EI21" s="504"/>
      <c r="EJ21" s="505"/>
      <c r="EK21" s="503"/>
      <c r="EL21" s="504"/>
      <c r="EM21" s="504"/>
      <c r="EN21" s="504"/>
      <c r="EO21" s="504"/>
      <c r="EP21" s="504"/>
      <c r="EQ21" s="504"/>
      <c r="ER21" s="504"/>
      <c r="ES21" s="504"/>
      <c r="ET21" s="505"/>
      <c r="EU21" s="503"/>
      <c r="EV21" s="504"/>
      <c r="EW21" s="504"/>
      <c r="EX21" s="504"/>
      <c r="EY21" s="504"/>
      <c r="EZ21" s="504"/>
      <c r="FA21" s="504"/>
      <c r="FB21" s="504"/>
      <c r="FC21" s="504"/>
      <c r="FD21" s="505"/>
      <c r="FE21" s="503"/>
      <c r="FF21" s="504"/>
      <c r="FG21" s="504"/>
      <c r="FH21" s="504"/>
      <c r="FI21" s="504"/>
      <c r="FJ21" s="504"/>
      <c r="FK21" s="504"/>
      <c r="FL21" s="504"/>
      <c r="FM21" s="504"/>
      <c r="FN21" s="505"/>
      <c r="FO21" s="503"/>
      <c r="FP21" s="504"/>
      <c r="FQ21" s="504"/>
      <c r="FR21" s="504"/>
      <c r="FS21" s="504"/>
      <c r="FT21" s="504"/>
      <c r="FU21" s="504"/>
      <c r="FV21" s="504"/>
      <c r="FW21" s="504"/>
      <c r="FX21" s="505"/>
      <c r="FY21" s="503"/>
      <c r="FZ21" s="504"/>
      <c r="GA21" s="504"/>
      <c r="GB21" s="504"/>
      <c r="GC21" s="504"/>
      <c r="GD21" s="504"/>
      <c r="GE21" s="504"/>
      <c r="GF21" s="504"/>
      <c r="GG21" s="504"/>
      <c r="GH21" s="505"/>
      <c r="GI21" s="503"/>
      <c r="GJ21" s="504"/>
      <c r="GK21" s="504"/>
      <c r="GL21" s="504"/>
      <c r="GM21" s="504"/>
      <c r="GN21" s="504"/>
      <c r="GO21" s="504"/>
      <c r="GP21" s="504"/>
      <c r="GQ21" s="504"/>
      <c r="GR21" s="505"/>
      <c r="GS21" s="503"/>
      <c r="GT21" s="504"/>
      <c r="GU21" s="504"/>
      <c r="GV21" s="504"/>
      <c r="GW21" s="504"/>
      <c r="GX21" s="504"/>
      <c r="GY21" s="504"/>
      <c r="GZ21" s="504"/>
      <c r="HA21" s="504"/>
      <c r="HB21" s="505"/>
      <c r="HC21" s="81" t="e">
        <f>+SUM(K21)*VLOOKUP(K$13,#REF!,2,0)+SUM(U21)*VLOOKUP(U$13,#REF!,2,0)+SUM(AE21)*VLOOKUP(AE$13,#REF!,2,0)+SUM(AO21)*VLOOKUP(AO$13,#REF!,2,0)+SUM(AY21)*VLOOKUP(AY$13,#REF!,2,0)+SUM(BI21)*VLOOKUP(BI$13,#REF!,2,0)+SUM(BS21)*VLOOKUP(BS$13,#REF!,2,0)+SUM(CC21)*VLOOKUP(CC$13,#REF!,2,0)+SUM(CM21)*VLOOKUP(CM$13,#REF!,2,0)+SUM(CW21)*VLOOKUP(CW$13,#REF!,2,0)+SUM(DG21)*VLOOKUP(DG$13,#REF!,2,0)+SUM(DQ21)*VLOOKUP(DQ$13,#REF!,2,0)+SUM(EA21)*VLOOKUP(EA$13,#REF!,2,0)+SUM(EK21)*VLOOKUP(EK$13,#REF!,2,0)+SUM(EU21)*VLOOKUP(EU$13,#REF!,2,0)+SUM(FE21)*VLOOKUP(FE$13,#REF!,2,0)+SUM(FO21)*VLOOKUP(FO$13,#REF!,2,0)+SUM(FY21)*VLOOKUP(FY$13,#REF!,2,0)+SUM(GI21)*VLOOKUP(GI$13,#REF!,2,0)+SUM(GS21)*VLOOKUP(GS$13,#REF!,2,0)</f>
        <v>#REF!</v>
      </c>
      <c r="HD21" s="81" t="e">
        <f>+SUM(L21)*VLOOKUP(L$13,#REF!,2,0)+SUM(V21)*VLOOKUP(V$13,#REF!,2,0)+SUM(AF21)*VLOOKUP(AF$13,#REF!,2,0)+SUM(AP21)*VLOOKUP(AP$13,#REF!,2,0)+SUM(AZ21)*VLOOKUP(AZ$13,#REF!,2,0)+SUM(BJ21)*VLOOKUP(BJ$13,#REF!,2,0)+SUM(BT21)*VLOOKUP(BT$13,#REF!,2,0)+SUM(CD21)*VLOOKUP(CD$13,#REF!,2,0)+SUM(CN21)*VLOOKUP(CN$13,#REF!,2,0)+SUM(CX21)*VLOOKUP(CX$13,#REF!,2,0)+SUM(DH21)*VLOOKUP(DH$13,#REF!,2,0)+SUM(DR21)*VLOOKUP(DR$13,#REF!,2,0)+SUM(EB21)*VLOOKUP(EB$13,#REF!,2,0)+SUM(EL21)*VLOOKUP(EL$13,#REF!,2,0)+SUM(EV21)*VLOOKUP(EV$13,#REF!,2,0)+SUM(FF21)*VLOOKUP(FF$13,#REF!,2,0)+SUM(FP21)*VLOOKUP(FP$13,#REF!,2,0)+SUM(FZ21)*VLOOKUP(FZ$13,#REF!,2,0)+SUM(GJ21)*VLOOKUP(GJ$13,#REF!,2,0)+SUM(GT21)*VLOOKUP(GT$13,#REF!,2,0)</f>
        <v>#REF!</v>
      </c>
      <c r="HE21" s="81" t="e">
        <f>+SUM(M21)*VLOOKUP(M$13,#REF!,2,0)+SUM(W21)*VLOOKUP(W$13,#REF!,2,0)+SUM(AG21)*VLOOKUP(AG$13,#REF!,2,0)+SUM(AQ21)*VLOOKUP(AQ$13,#REF!,2,0)+SUM(BA21)*VLOOKUP(BA$13,#REF!,2,0)+SUM(BK21)*VLOOKUP(BK$13,#REF!,2,0)+SUM(BU21)*VLOOKUP(BU$13,#REF!,2,0)+SUM(CE21)*VLOOKUP(CE$13,#REF!,2,0)+SUM(CO21)*VLOOKUP(CO$13,#REF!,2,0)+SUM(CY21)*VLOOKUP(CY$13,#REF!,2,0)+SUM(DI21)*VLOOKUP(DI$13,#REF!,2,0)+SUM(DS21)*VLOOKUP(DS$13,#REF!,2,0)+SUM(EC21)*VLOOKUP(EC$13,#REF!,2,0)+SUM(EM21)*VLOOKUP(EM$13,#REF!,2,0)+SUM(EW21)*VLOOKUP(EW$13,#REF!,2,0)+SUM(FG21)*VLOOKUP(FG$13,#REF!,2,0)+SUM(FQ21)*VLOOKUP(FQ$13,#REF!,2,0)+SUM(GA21)*VLOOKUP(GA$13,#REF!,2,0)+SUM(GK21)*VLOOKUP(GK$13,#REF!,2,0)+SUM(GU21)*VLOOKUP(GU$13,#REF!,2,0)</f>
        <v>#REF!</v>
      </c>
      <c r="HF21" s="81" t="e">
        <f>+SUM(N21)*VLOOKUP(N$13,#REF!,2,0)+SUM(X21)*VLOOKUP(X$13,#REF!,2,0)+SUM(AH21)*VLOOKUP(AH$13,#REF!,2,0)+SUM(AR21)*VLOOKUP(AR$13,#REF!,2,0)+SUM(BB21)*VLOOKUP(BB$13,#REF!,2,0)+SUM(BL21)*VLOOKUP(BL$13,#REF!,2,0)+SUM(BV21)*VLOOKUP(BV$13,#REF!,2,0)+SUM(CF21)*VLOOKUP(CF$13,#REF!,2,0)+SUM(CP21)*VLOOKUP(CP$13,#REF!,2,0)+SUM(CZ21)*VLOOKUP(CZ$13,#REF!,2,0)+SUM(DJ21)*VLOOKUP(DJ$13,#REF!,2,0)+SUM(DT21)*VLOOKUP(DT$13,#REF!,2,0)+SUM(ED21)*VLOOKUP(ED$13,#REF!,2,0)+SUM(EN21)*VLOOKUP(EN$13,#REF!,2,0)+SUM(EX21)*VLOOKUP(EX$13,#REF!,2,0)+SUM(FH21)*VLOOKUP(FH$13,#REF!,2,0)+SUM(FR21)*VLOOKUP(FR$13,#REF!,2,0)+SUM(GB21)*VLOOKUP(GB$13,#REF!,2,0)+SUM(GL21)*VLOOKUP(GL$13,#REF!,2,0)+SUM(GV21)*VLOOKUP(GV$13,#REF!,2,0)</f>
        <v>#REF!</v>
      </c>
      <c r="HG21" s="81" t="e">
        <f>+SUM(O21)*VLOOKUP(O$13,#REF!,2,0)+SUM(Y21)*VLOOKUP(Y$13,#REF!,2,0)+SUM(AI21)*VLOOKUP(AI$13,#REF!,2,0)+SUM(AS21)*VLOOKUP(AS$13,#REF!,2,0)+SUM(BC21)*VLOOKUP(BC$13,#REF!,2,0)+SUM(BM21)*VLOOKUP(BM$13,#REF!,2,0)+SUM(BW21)*VLOOKUP(BW$13,#REF!,2,0)+SUM(CG21)*VLOOKUP(CG$13,#REF!,2,0)+SUM(CQ21)*VLOOKUP(CQ$13,#REF!,2,0)+SUM(DA21)*VLOOKUP(DA$13,#REF!,2,0)+SUM(DK21)*VLOOKUP(DK$13,#REF!,2,0)+SUM(DU21)*VLOOKUP(DU$13,#REF!,2,0)+SUM(EE21)*VLOOKUP(EE$13,#REF!,2,0)+SUM(EO21)*VLOOKUP(EO$13,#REF!,2,0)+SUM(EY21)*VLOOKUP(EY$13,#REF!,2,0)+SUM(FI21)*VLOOKUP(FI$13,#REF!,2,0)+SUM(FS21)*VLOOKUP(FS$13,#REF!,2,0)+SUM(GC21)*VLOOKUP(GC$13,#REF!,2,0)+SUM(GM21)*VLOOKUP(GM$13,#REF!,2,0)+SUM(GW21)*VLOOKUP(GW$13,#REF!,2,0)</f>
        <v>#REF!</v>
      </c>
      <c r="HH21" s="81" t="e">
        <f>+SUM(P21)*VLOOKUP(P$13,#REF!,2,0)+SUM(Z21)*VLOOKUP(Z$13,#REF!,2,0)+SUM(AJ21)*VLOOKUP(AJ$13,#REF!,2,0)+SUM(AT21)*VLOOKUP(AT$13,#REF!,2,0)+SUM(BD21)*VLOOKUP(BD$13,#REF!,2,0)+SUM(BN21)*VLOOKUP(BN$13,#REF!,2,0)+SUM(BX21)*VLOOKUP(BX$13,#REF!,2,0)+SUM(CH21)*VLOOKUP(CH$13,#REF!,2,0)+SUM(CR21)*VLOOKUP(CR$13,#REF!,2,0)+SUM(DB21)*VLOOKUP(DB$13,#REF!,2,0)+SUM(DL21)*VLOOKUP(DL$13,#REF!,2,0)+SUM(DV21)*VLOOKUP(DV$13,#REF!,2,0)+SUM(EF21)*VLOOKUP(EF$13,#REF!,2,0)+SUM(EP21)*VLOOKUP(EP$13,#REF!,2,0)+SUM(EZ21)*VLOOKUP(EZ$13,#REF!,2,0)+SUM(FJ21)*VLOOKUP(FJ$13,#REF!,2,0)+SUM(FT21)*VLOOKUP(FT$13,#REF!,2,0)+SUM(GD21)*VLOOKUP(GD$13,#REF!,2,0)+SUM(GN21)*VLOOKUP(GN$13,#REF!,2,0)+SUM(GX21)*VLOOKUP(GX$13,#REF!,2,0)</f>
        <v>#REF!</v>
      </c>
      <c r="HI21" s="81" t="e">
        <f>+SUM(Q21)*VLOOKUP(Q$13,#REF!,2,0)+SUM(AA21)*VLOOKUP(AA$13,#REF!,2,0)+SUM(AK21)*VLOOKUP(AK$13,#REF!,2,0)+SUM(AU21)*VLOOKUP(AU$13,#REF!,2,0)+SUM(BE21)*VLOOKUP(BE$13,#REF!,2,0)+SUM(BO21)*VLOOKUP(BO$13,#REF!,2,0)+SUM(BY21)*VLOOKUP(BY$13,#REF!,2,0)+SUM(CI21)*VLOOKUP(CI$13,#REF!,2,0)+SUM(CS21)*VLOOKUP(CS$13,#REF!,2,0)+SUM(DC21)*VLOOKUP(DC$13,#REF!,2,0)+SUM(DM21)*VLOOKUP(DM$13,#REF!,2,0)+SUM(DW21)*VLOOKUP(DW$13,#REF!,2,0)+SUM(EG21)*VLOOKUP(EG$13,#REF!,2,0)+SUM(EQ21)*VLOOKUP(EQ$13,#REF!,2,0)+SUM(FA21)*VLOOKUP(FA$13,#REF!,2,0)+SUM(FK21)*VLOOKUP(FK$13,#REF!,2,0)+SUM(FU21)*VLOOKUP(FU$13,#REF!,2,0)+SUM(GE21)*VLOOKUP(GE$13,#REF!,2,0)+SUM(GO21)*VLOOKUP(GO$13,#REF!,2,0)+SUM(GY21)*VLOOKUP(GY$13,#REF!,2,0)</f>
        <v>#REF!</v>
      </c>
      <c r="HJ21" s="81" t="e">
        <f>+SUM(R21)*VLOOKUP(R$13,#REF!,2,0)+SUM(AB21)*VLOOKUP(AB$13,#REF!,2,0)+SUM(AL21)*VLOOKUP(AL$13,#REF!,2,0)+SUM(AV21)*VLOOKUP(AV$13,#REF!,2,0)+SUM(BF21)*VLOOKUP(BF$13,#REF!,2,0)+SUM(BP21)*VLOOKUP(BP$13,#REF!,2,0)+SUM(BZ21)*VLOOKUP(BZ$13,#REF!,2,0)+SUM(CJ21)*VLOOKUP(CJ$13,#REF!,2,0)+SUM(CT21)*VLOOKUP(CT$13,#REF!,2,0)+SUM(DD21)*VLOOKUP(DD$13,#REF!,2,0)+SUM(DN21)*VLOOKUP(DN$13,#REF!,2,0)+SUM(DX21)*VLOOKUP(DX$13,#REF!,2,0)+SUM(EH21)*VLOOKUP(EH$13,#REF!,2,0)+SUM(ER21)*VLOOKUP(ER$13,#REF!,2,0)+SUM(FB21)*VLOOKUP(FB$13,#REF!,2,0)+SUM(FL21)*VLOOKUP(FL$13,#REF!,2,0)+SUM(FV21)*VLOOKUP(FV$13,#REF!,2,0)+SUM(GF21)*VLOOKUP(GF$13,#REF!,2,0)+SUM(GP21)*VLOOKUP(GP$13,#REF!,2,0)+SUM(GZ21)*VLOOKUP(GZ$13,#REF!,2,0)</f>
        <v>#REF!</v>
      </c>
      <c r="HK21" s="81" t="e">
        <f>+SUM(S21)*VLOOKUP(S$13,#REF!,2,0)+SUM(AC21)*VLOOKUP(AC$13,#REF!,2,0)+SUM(AM21)*VLOOKUP(AM$13,#REF!,2,0)+SUM(AW21)*VLOOKUP(AW$13,#REF!,2,0)+SUM(BG21)*VLOOKUP(BG$13,#REF!,2,0)+SUM(BQ21)*VLOOKUP(BQ$13,#REF!,2,0)+SUM(CA21)*VLOOKUP(CA$13,#REF!,2,0)+SUM(CK21)*VLOOKUP(CK$13,#REF!,2,0)+SUM(CU21)*VLOOKUP(CU$13,#REF!,2,0)+SUM(DE21)*VLOOKUP(DE$13,#REF!,2,0)+SUM(DO21)*VLOOKUP(DO$13,#REF!,2,0)+SUM(DY21)*VLOOKUP(DY$13,#REF!,2,0)+SUM(EI21)*VLOOKUP(EI$13,#REF!,2,0)+SUM(ES21)*VLOOKUP(ES$13,#REF!,2,0)+SUM(FC21)*VLOOKUP(FC$13,#REF!,2,0)+SUM(FM21)*VLOOKUP(FM$13,#REF!,2,0)+SUM(FW21)*VLOOKUP(FW$13,#REF!,2,0)+SUM(GG21)*VLOOKUP(GG$13,#REF!,2,0)+SUM(GQ21)*VLOOKUP(GQ$13,#REF!,2,0)+SUM(HA21)*VLOOKUP(HA$13,#REF!,2,0)</f>
        <v>#REF!</v>
      </c>
      <c r="HL21" s="81" t="e">
        <f>+SUM(T21)*VLOOKUP(T$13,#REF!,2,0)+SUM(AD21)*VLOOKUP(AD$13,#REF!,2,0)+SUM(AN21)*VLOOKUP(AN$13,#REF!,2,0)+SUM(AX21)*VLOOKUP(AX$13,#REF!,2,0)+SUM(BH21)*VLOOKUP(BH$13,#REF!,2,0)+SUM(BR21)*VLOOKUP(BR$13,#REF!,2,0)+SUM(CB21)*VLOOKUP(CB$13,#REF!,2,0)+SUM(CL21)*VLOOKUP(CL$13,#REF!,2,0)+SUM(CV21)*VLOOKUP(CV$13,#REF!,2,0)+SUM(DF21)*VLOOKUP(DF$13,#REF!,2,0)+SUM(DP21)*VLOOKUP(DP$13,#REF!,2,0)+SUM(DZ21)*VLOOKUP(DZ$13,#REF!,2,0)+SUM(EJ21)*VLOOKUP(EJ$13,#REF!,2,0)+SUM(ET21)*VLOOKUP(ET$13,#REF!,2,0)+SUM(FD21)*VLOOKUP(FD$13,#REF!,2,0)+SUM(FN21)*VLOOKUP(FN$13,#REF!,2,0)+SUM(FX21)*VLOOKUP(FX$13,#REF!,2,0)+SUM(GH21)*VLOOKUP(GH$13,#REF!,2,0)+SUM(GR21)*VLOOKUP(GR$13,#REF!,2,0)+SUM(HB21)*VLOOKUP(HB$13,#REF!,2,0)</f>
        <v>#REF!</v>
      </c>
      <c r="HM21" s="84">
        <f t="shared" si="73"/>
        <v>0</v>
      </c>
      <c r="HN21" s="83">
        <f t="shared" si="85"/>
        <v>0</v>
      </c>
      <c r="HO21" s="84" t="e">
        <f>+SUMIF($K$11:$T$11,1,K21:T21)*VLOOKUP($K$12,#REF!,2,0)+SUMIF($U$11:$AD$11,1,U21:AD21)*VLOOKUP($U$12,#REF!,2,0)+SUMIF($AE$11:$AN$11,1,AE21:AN21)*VLOOKUP($AE$12,#REF!,2,0)+SUMIF($AO$11:$AX$11,1,AO21:AX21)*VLOOKUP($AO$12,#REF!,2,0)+SUMIF($AY$11:$BH$11,1,AY21:BH21)*VLOOKUP($AY$12,#REF!,2,0)+SUMIF($BI$11:$BR$11,1,BI21:BR21)*VLOOKUP($BI$12,#REF!,2,0)+SUMIF($BS$11:$CB$11,1,BS21:CB21)*VLOOKUP($BS$12,#REF!,2,0)+SUMIF($CC$11:$CL$11,1,CC21:CL21)*VLOOKUP($CC$12,#REF!,2,0)+SUMIF($CM$11:$CV$11,1,CM21:CV21)*VLOOKUP($CM$12,#REF!,2,0)+SUMIF($CW$11:$DF$11,1,CW21:DF21)*VLOOKUP($CW$12,#REF!,2,0)+SUMIF($DG$11:$DP$11,1,DG21:DP21)*VLOOKUP($DG$12,#REF!,2,0)+SUMIF($DQ$11:$DZ$11,1,DQ21:DZ21)*VLOOKUP($DQ$12,#REF!,2,0)+SUMIF($EA$11:$EJ$11,1,EA21:EJ21)*VLOOKUP($EA$12,#REF!,2,0)+SUMIF($EK$11:$ET$11,1,EK21:ET21)*VLOOKUP($EK$12,#REF!,2,0)+SUMIF($EU$11:$FD$11,1,EU21:FD21)*VLOOKUP($EU$12,#REF!,2,0)+SUMIF($FE$11:$FN$11,1,FE21:FN21)*VLOOKUP($FE$12,#REF!,2,0)+SUMIF($FO$11:$FX$11,1,FO21:FX21)*VLOOKUP($FO$12,#REF!,2,0)+SUMIF($FY$11:$GH$11,1,FY21:GH21)*VLOOKUP($FY$12,#REF!,2,0)+SUMIF($GI$11:$GR$11,1,GI21:GR21)*VLOOKUP($GI$12,#REF!,2,0)+SUMIF($GS$11:$HB$11,1,GS21:HB21)*VLOOKUP($GS$12,#REF!,2,0)</f>
        <v>#REF!</v>
      </c>
      <c r="HP21" s="83" t="e">
        <f t="shared" si="86"/>
        <v>#REF!</v>
      </c>
      <c r="HQ21" s="84"/>
      <c r="HR21" s="85">
        <f t="shared" si="74"/>
        <v>0</v>
      </c>
      <c r="HS21" s="85">
        <f t="shared" si="75"/>
        <v>0</v>
      </c>
      <c r="HT21" s="85">
        <f t="shared" si="76"/>
        <v>0</v>
      </c>
      <c r="HU21" s="85">
        <f t="shared" si="77"/>
        <v>0</v>
      </c>
      <c r="HV21" s="85">
        <f t="shared" si="78"/>
        <v>0</v>
      </c>
      <c r="HW21" s="85">
        <f t="shared" si="79"/>
        <v>0</v>
      </c>
      <c r="HX21" s="85">
        <f t="shared" si="80"/>
        <v>0</v>
      </c>
      <c r="HY21" s="85">
        <f t="shared" si="81"/>
        <v>0</v>
      </c>
      <c r="HZ21" s="85">
        <f t="shared" si="82"/>
        <v>0</v>
      </c>
      <c r="IA21" s="85">
        <f t="shared" si="83"/>
        <v>0</v>
      </c>
      <c r="IK21" s="98" t="e">
        <f t="shared" si="84"/>
        <v>#REF!</v>
      </c>
    </row>
    <row r="22" spans="1:245" s="32" customFormat="1" ht="21.95" hidden="1" customHeight="1">
      <c r="A22" s="4"/>
      <c r="B22" s="98" t="e">
        <f>+#REF!</f>
        <v>#REF!</v>
      </c>
      <c r="C22" s="98" t="e">
        <f>+#REF!</f>
        <v>#REF!</v>
      </c>
      <c r="D22" s="98" t="e">
        <f>+#REF!</f>
        <v>#REF!</v>
      </c>
      <c r="E22" s="98" t="e">
        <f>+#REF!</f>
        <v>#REF!</v>
      </c>
      <c r="F22" s="98" t="e">
        <f>+#REF!</f>
        <v>#REF!</v>
      </c>
      <c r="G22" s="98" t="e">
        <f>+#REF!</f>
        <v>#REF!</v>
      </c>
      <c r="H22" s="98" t="e">
        <f>+#REF!</f>
        <v>#REF!</v>
      </c>
      <c r="I22" s="98" t="e">
        <f>+#REF!</f>
        <v>#REF!</v>
      </c>
      <c r="J22" s="18" t="s">
        <v>114</v>
      </c>
      <c r="K22" s="503"/>
      <c r="L22" s="504"/>
      <c r="M22" s="504"/>
      <c r="N22" s="504"/>
      <c r="O22" s="504"/>
      <c r="P22" s="504"/>
      <c r="Q22" s="504"/>
      <c r="R22" s="504"/>
      <c r="S22" s="504"/>
      <c r="T22" s="505"/>
      <c r="U22" s="503"/>
      <c r="V22" s="504"/>
      <c r="W22" s="504"/>
      <c r="X22" s="504"/>
      <c r="Y22" s="504"/>
      <c r="Z22" s="504"/>
      <c r="AA22" s="504"/>
      <c r="AB22" s="504"/>
      <c r="AC22" s="504"/>
      <c r="AD22" s="505"/>
      <c r="AE22" s="503"/>
      <c r="AF22" s="504"/>
      <c r="AG22" s="504"/>
      <c r="AH22" s="504"/>
      <c r="AI22" s="504"/>
      <c r="AJ22" s="504"/>
      <c r="AK22" s="504"/>
      <c r="AL22" s="504"/>
      <c r="AM22" s="504"/>
      <c r="AN22" s="505"/>
      <c r="AO22" s="503"/>
      <c r="AP22" s="504"/>
      <c r="AQ22" s="504"/>
      <c r="AR22" s="504"/>
      <c r="AS22" s="504"/>
      <c r="AT22" s="504"/>
      <c r="AU22" s="504"/>
      <c r="AV22" s="504"/>
      <c r="AW22" s="504"/>
      <c r="AX22" s="505"/>
      <c r="AY22" s="503"/>
      <c r="AZ22" s="504"/>
      <c r="BA22" s="504"/>
      <c r="BB22" s="504"/>
      <c r="BC22" s="504"/>
      <c r="BD22" s="504"/>
      <c r="BE22" s="504"/>
      <c r="BF22" s="504"/>
      <c r="BG22" s="504"/>
      <c r="BH22" s="505"/>
      <c r="BI22" s="503"/>
      <c r="BJ22" s="504"/>
      <c r="BK22" s="504"/>
      <c r="BL22" s="504"/>
      <c r="BM22" s="504"/>
      <c r="BN22" s="504"/>
      <c r="BO22" s="504"/>
      <c r="BP22" s="504"/>
      <c r="BQ22" s="504"/>
      <c r="BR22" s="505"/>
      <c r="BS22" s="503"/>
      <c r="BT22" s="504"/>
      <c r="BU22" s="504"/>
      <c r="BV22" s="504"/>
      <c r="BW22" s="504"/>
      <c r="BX22" s="504"/>
      <c r="BY22" s="504"/>
      <c r="BZ22" s="504"/>
      <c r="CA22" s="504"/>
      <c r="CB22" s="505"/>
      <c r="CC22" s="503"/>
      <c r="CD22" s="504"/>
      <c r="CE22" s="504"/>
      <c r="CF22" s="504"/>
      <c r="CG22" s="504"/>
      <c r="CH22" s="504"/>
      <c r="CI22" s="504"/>
      <c r="CJ22" s="504"/>
      <c r="CK22" s="504"/>
      <c r="CL22" s="505"/>
      <c r="CM22" s="503"/>
      <c r="CN22" s="504"/>
      <c r="CO22" s="504"/>
      <c r="CP22" s="504"/>
      <c r="CQ22" s="504"/>
      <c r="CR22" s="504"/>
      <c r="CS22" s="504"/>
      <c r="CT22" s="504"/>
      <c r="CU22" s="504"/>
      <c r="CV22" s="505"/>
      <c r="CW22" s="503"/>
      <c r="CX22" s="504"/>
      <c r="CY22" s="504"/>
      <c r="CZ22" s="504"/>
      <c r="DA22" s="504"/>
      <c r="DB22" s="504"/>
      <c r="DC22" s="504"/>
      <c r="DD22" s="504"/>
      <c r="DE22" s="504"/>
      <c r="DF22" s="505"/>
      <c r="DG22" s="503"/>
      <c r="DH22" s="504"/>
      <c r="DI22" s="504"/>
      <c r="DJ22" s="504"/>
      <c r="DK22" s="504"/>
      <c r="DL22" s="504"/>
      <c r="DM22" s="504"/>
      <c r="DN22" s="504"/>
      <c r="DO22" s="504"/>
      <c r="DP22" s="505"/>
      <c r="DQ22" s="503"/>
      <c r="DR22" s="504"/>
      <c r="DS22" s="504"/>
      <c r="DT22" s="504"/>
      <c r="DU22" s="504"/>
      <c r="DV22" s="504"/>
      <c r="DW22" s="504"/>
      <c r="DX22" s="504"/>
      <c r="DY22" s="504"/>
      <c r="DZ22" s="505"/>
      <c r="EA22" s="503"/>
      <c r="EB22" s="504"/>
      <c r="EC22" s="504"/>
      <c r="ED22" s="504"/>
      <c r="EE22" s="504"/>
      <c r="EF22" s="504"/>
      <c r="EG22" s="504"/>
      <c r="EH22" s="504"/>
      <c r="EI22" s="504"/>
      <c r="EJ22" s="505"/>
      <c r="EK22" s="503"/>
      <c r="EL22" s="504"/>
      <c r="EM22" s="504"/>
      <c r="EN22" s="504"/>
      <c r="EO22" s="504"/>
      <c r="EP22" s="504"/>
      <c r="EQ22" s="504"/>
      <c r="ER22" s="504"/>
      <c r="ES22" s="504"/>
      <c r="ET22" s="505"/>
      <c r="EU22" s="503"/>
      <c r="EV22" s="504"/>
      <c r="EW22" s="504"/>
      <c r="EX22" s="504"/>
      <c r="EY22" s="504"/>
      <c r="EZ22" s="504"/>
      <c r="FA22" s="504"/>
      <c r="FB22" s="504"/>
      <c r="FC22" s="504"/>
      <c r="FD22" s="505"/>
      <c r="FE22" s="503"/>
      <c r="FF22" s="504"/>
      <c r="FG22" s="504"/>
      <c r="FH22" s="504"/>
      <c r="FI22" s="504"/>
      <c r="FJ22" s="504"/>
      <c r="FK22" s="504"/>
      <c r="FL22" s="504"/>
      <c r="FM22" s="504"/>
      <c r="FN22" s="505"/>
      <c r="FO22" s="503"/>
      <c r="FP22" s="504"/>
      <c r="FQ22" s="504"/>
      <c r="FR22" s="504"/>
      <c r="FS22" s="504"/>
      <c r="FT22" s="504"/>
      <c r="FU22" s="504"/>
      <c r="FV22" s="504"/>
      <c r="FW22" s="504"/>
      <c r="FX22" s="505"/>
      <c r="FY22" s="503"/>
      <c r="FZ22" s="504"/>
      <c r="GA22" s="504"/>
      <c r="GB22" s="504"/>
      <c r="GC22" s="504"/>
      <c r="GD22" s="504"/>
      <c r="GE22" s="504"/>
      <c r="GF22" s="504"/>
      <c r="GG22" s="504"/>
      <c r="GH22" s="505"/>
      <c r="GI22" s="503"/>
      <c r="GJ22" s="504"/>
      <c r="GK22" s="504"/>
      <c r="GL22" s="504"/>
      <c r="GM22" s="504"/>
      <c r="GN22" s="504"/>
      <c r="GO22" s="504"/>
      <c r="GP22" s="504"/>
      <c r="GQ22" s="504"/>
      <c r="GR22" s="505"/>
      <c r="GS22" s="503"/>
      <c r="GT22" s="504"/>
      <c r="GU22" s="504"/>
      <c r="GV22" s="504"/>
      <c r="GW22" s="504"/>
      <c r="GX22" s="504"/>
      <c r="GY22" s="504"/>
      <c r="GZ22" s="504"/>
      <c r="HA22" s="504"/>
      <c r="HB22" s="505"/>
      <c r="HC22" s="81" t="e">
        <f>+SUM(K22)*VLOOKUP(K$13,#REF!,2,0)+SUM(U22)*VLOOKUP(U$13,#REF!,2,0)+SUM(AE22)*VLOOKUP(AE$13,#REF!,2,0)+SUM(AO22)*VLOOKUP(AO$13,#REF!,2,0)+SUM(AY22)*VLOOKUP(AY$13,#REF!,2,0)+SUM(BI22)*VLOOKUP(BI$13,#REF!,2,0)+SUM(BS22)*VLOOKUP(BS$13,#REF!,2,0)+SUM(CC22)*VLOOKUP(CC$13,#REF!,2,0)+SUM(CM22)*VLOOKUP(CM$13,#REF!,2,0)+SUM(CW22)*VLOOKUP(CW$13,#REF!,2,0)+SUM(DG22)*VLOOKUP(DG$13,#REF!,2,0)+SUM(DQ22)*VLOOKUP(DQ$13,#REF!,2,0)+SUM(EA22)*VLOOKUP(EA$13,#REF!,2,0)+SUM(EK22)*VLOOKUP(EK$13,#REF!,2,0)+SUM(EU22)*VLOOKUP(EU$13,#REF!,2,0)+SUM(FE22)*VLOOKUP(FE$13,#REF!,2,0)+SUM(FO22)*VLOOKUP(FO$13,#REF!,2,0)+SUM(FY22)*VLOOKUP(FY$13,#REF!,2,0)+SUM(GI22)*VLOOKUP(GI$13,#REF!,2,0)+SUM(GS22)*VLOOKUP(GS$13,#REF!,2,0)</f>
        <v>#REF!</v>
      </c>
      <c r="HD22" s="81" t="e">
        <f>+SUM(L22)*VLOOKUP(L$13,#REF!,2,0)+SUM(V22)*VLOOKUP(V$13,#REF!,2,0)+SUM(AF22)*VLOOKUP(AF$13,#REF!,2,0)+SUM(AP22)*VLOOKUP(AP$13,#REF!,2,0)+SUM(AZ22)*VLOOKUP(AZ$13,#REF!,2,0)+SUM(BJ22)*VLOOKUP(BJ$13,#REF!,2,0)+SUM(BT22)*VLOOKUP(BT$13,#REF!,2,0)+SUM(CD22)*VLOOKUP(CD$13,#REF!,2,0)+SUM(CN22)*VLOOKUP(CN$13,#REF!,2,0)+SUM(CX22)*VLOOKUP(CX$13,#REF!,2,0)+SUM(DH22)*VLOOKUP(DH$13,#REF!,2,0)+SUM(DR22)*VLOOKUP(DR$13,#REF!,2,0)+SUM(EB22)*VLOOKUP(EB$13,#REF!,2,0)+SUM(EL22)*VLOOKUP(EL$13,#REF!,2,0)+SUM(EV22)*VLOOKUP(EV$13,#REF!,2,0)+SUM(FF22)*VLOOKUP(FF$13,#REF!,2,0)+SUM(FP22)*VLOOKUP(FP$13,#REF!,2,0)+SUM(FZ22)*VLOOKUP(FZ$13,#REF!,2,0)+SUM(GJ22)*VLOOKUP(GJ$13,#REF!,2,0)+SUM(GT22)*VLOOKUP(GT$13,#REF!,2,0)</f>
        <v>#REF!</v>
      </c>
      <c r="HE22" s="81" t="e">
        <f>+SUM(M22)*VLOOKUP(M$13,#REF!,2,0)+SUM(W22)*VLOOKUP(W$13,#REF!,2,0)+SUM(AG22)*VLOOKUP(AG$13,#REF!,2,0)+SUM(AQ22)*VLOOKUP(AQ$13,#REF!,2,0)+SUM(BA22)*VLOOKUP(BA$13,#REF!,2,0)+SUM(BK22)*VLOOKUP(BK$13,#REF!,2,0)+SUM(BU22)*VLOOKUP(BU$13,#REF!,2,0)+SUM(CE22)*VLOOKUP(CE$13,#REF!,2,0)+SUM(CO22)*VLOOKUP(CO$13,#REF!,2,0)+SUM(CY22)*VLOOKUP(CY$13,#REF!,2,0)+SUM(DI22)*VLOOKUP(DI$13,#REF!,2,0)+SUM(DS22)*VLOOKUP(DS$13,#REF!,2,0)+SUM(EC22)*VLOOKUP(EC$13,#REF!,2,0)+SUM(EM22)*VLOOKUP(EM$13,#REF!,2,0)+SUM(EW22)*VLOOKUP(EW$13,#REF!,2,0)+SUM(FG22)*VLOOKUP(FG$13,#REF!,2,0)+SUM(FQ22)*VLOOKUP(FQ$13,#REF!,2,0)+SUM(GA22)*VLOOKUP(GA$13,#REF!,2,0)+SUM(GK22)*VLOOKUP(GK$13,#REF!,2,0)+SUM(GU22)*VLOOKUP(GU$13,#REF!,2,0)</f>
        <v>#REF!</v>
      </c>
      <c r="HF22" s="81" t="e">
        <f>+SUM(N22)*VLOOKUP(N$13,#REF!,2,0)+SUM(X22)*VLOOKUP(X$13,#REF!,2,0)+SUM(AH22)*VLOOKUP(AH$13,#REF!,2,0)+SUM(AR22)*VLOOKUP(AR$13,#REF!,2,0)+SUM(BB22)*VLOOKUP(BB$13,#REF!,2,0)+SUM(BL22)*VLOOKUP(BL$13,#REF!,2,0)+SUM(BV22)*VLOOKUP(BV$13,#REF!,2,0)+SUM(CF22)*VLOOKUP(CF$13,#REF!,2,0)+SUM(CP22)*VLOOKUP(CP$13,#REF!,2,0)+SUM(CZ22)*VLOOKUP(CZ$13,#REF!,2,0)+SUM(DJ22)*VLOOKUP(DJ$13,#REF!,2,0)+SUM(DT22)*VLOOKUP(DT$13,#REF!,2,0)+SUM(ED22)*VLOOKUP(ED$13,#REF!,2,0)+SUM(EN22)*VLOOKUP(EN$13,#REF!,2,0)+SUM(EX22)*VLOOKUP(EX$13,#REF!,2,0)+SUM(FH22)*VLOOKUP(FH$13,#REF!,2,0)+SUM(FR22)*VLOOKUP(FR$13,#REF!,2,0)+SUM(GB22)*VLOOKUP(GB$13,#REF!,2,0)+SUM(GL22)*VLOOKUP(GL$13,#REF!,2,0)+SUM(GV22)*VLOOKUP(GV$13,#REF!,2,0)</f>
        <v>#REF!</v>
      </c>
      <c r="HG22" s="81" t="e">
        <f>+SUM(O22)*VLOOKUP(O$13,#REF!,2,0)+SUM(Y22)*VLOOKUP(Y$13,#REF!,2,0)+SUM(AI22)*VLOOKUP(AI$13,#REF!,2,0)+SUM(AS22)*VLOOKUP(AS$13,#REF!,2,0)+SUM(BC22)*VLOOKUP(BC$13,#REF!,2,0)+SUM(BM22)*VLOOKUP(BM$13,#REF!,2,0)+SUM(BW22)*VLOOKUP(BW$13,#REF!,2,0)+SUM(CG22)*VLOOKUP(CG$13,#REF!,2,0)+SUM(CQ22)*VLOOKUP(CQ$13,#REF!,2,0)+SUM(DA22)*VLOOKUP(DA$13,#REF!,2,0)+SUM(DK22)*VLOOKUP(DK$13,#REF!,2,0)+SUM(DU22)*VLOOKUP(DU$13,#REF!,2,0)+SUM(EE22)*VLOOKUP(EE$13,#REF!,2,0)+SUM(EO22)*VLOOKUP(EO$13,#REF!,2,0)+SUM(EY22)*VLOOKUP(EY$13,#REF!,2,0)+SUM(FI22)*VLOOKUP(FI$13,#REF!,2,0)+SUM(FS22)*VLOOKUP(FS$13,#REF!,2,0)+SUM(GC22)*VLOOKUP(GC$13,#REF!,2,0)+SUM(GM22)*VLOOKUP(GM$13,#REF!,2,0)+SUM(GW22)*VLOOKUP(GW$13,#REF!,2,0)</f>
        <v>#REF!</v>
      </c>
      <c r="HH22" s="81" t="e">
        <f>+SUM(P22)*VLOOKUP(P$13,#REF!,2,0)+SUM(Z22)*VLOOKUP(Z$13,#REF!,2,0)+SUM(AJ22)*VLOOKUP(AJ$13,#REF!,2,0)+SUM(AT22)*VLOOKUP(AT$13,#REF!,2,0)+SUM(BD22)*VLOOKUP(BD$13,#REF!,2,0)+SUM(BN22)*VLOOKUP(BN$13,#REF!,2,0)+SUM(BX22)*VLOOKUP(BX$13,#REF!,2,0)+SUM(CH22)*VLOOKUP(CH$13,#REF!,2,0)+SUM(CR22)*VLOOKUP(CR$13,#REF!,2,0)+SUM(DB22)*VLOOKUP(DB$13,#REF!,2,0)+SUM(DL22)*VLOOKUP(DL$13,#REF!,2,0)+SUM(DV22)*VLOOKUP(DV$13,#REF!,2,0)+SUM(EF22)*VLOOKUP(EF$13,#REF!,2,0)+SUM(EP22)*VLOOKUP(EP$13,#REF!,2,0)+SUM(EZ22)*VLOOKUP(EZ$13,#REF!,2,0)+SUM(FJ22)*VLOOKUP(FJ$13,#REF!,2,0)+SUM(FT22)*VLOOKUP(FT$13,#REF!,2,0)+SUM(GD22)*VLOOKUP(GD$13,#REF!,2,0)+SUM(GN22)*VLOOKUP(GN$13,#REF!,2,0)+SUM(GX22)*VLOOKUP(GX$13,#REF!,2,0)</f>
        <v>#REF!</v>
      </c>
      <c r="HI22" s="81" t="e">
        <f>+SUM(Q22)*VLOOKUP(Q$13,#REF!,2,0)+SUM(AA22)*VLOOKUP(AA$13,#REF!,2,0)+SUM(AK22)*VLOOKUP(AK$13,#REF!,2,0)+SUM(AU22)*VLOOKUP(AU$13,#REF!,2,0)+SUM(BE22)*VLOOKUP(BE$13,#REF!,2,0)+SUM(BO22)*VLOOKUP(BO$13,#REF!,2,0)+SUM(BY22)*VLOOKUP(BY$13,#REF!,2,0)+SUM(CI22)*VLOOKUP(CI$13,#REF!,2,0)+SUM(CS22)*VLOOKUP(CS$13,#REF!,2,0)+SUM(DC22)*VLOOKUP(DC$13,#REF!,2,0)+SUM(DM22)*VLOOKUP(DM$13,#REF!,2,0)+SUM(DW22)*VLOOKUP(DW$13,#REF!,2,0)+SUM(EG22)*VLOOKUP(EG$13,#REF!,2,0)+SUM(EQ22)*VLOOKUP(EQ$13,#REF!,2,0)+SUM(FA22)*VLOOKUP(FA$13,#REF!,2,0)+SUM(FK22)*VLOOKUP(FK$13,#REF!,2,0)+SUM(FU22)*VLOOKUP(FU$13,#REF!,2,0)+SUM(GE22)*VLOOKUP(GE$13,#REF!,2,0)+SUM(GO22)*VLOOKUP(GO$13,#REF!,2,0)+SUM(GY22)*VLOOKUP(GY$13,#REF!,2,0)</f>
        <v>#REF!</v>
      </c>
      <c r="HJ22" s="81" t="e">
        <f>+SUM(R22)*VLOOKUP(R$13,#REF!,2,0)+SUM(AB22)*VLOOKUP(AB$13,#REF!,2,0)+SUM(AL22)*VLOOKUP(AL$13,#REF!,2,0)+SUM(AV22)*VLOOKUP(AV$13,#REF!,2,0)+SUM(BF22)*VLOOKUP(BF$13,#REF!,2,0)+SUM(BP22)*VLOOKUP(BP$13,#REF!,2,0)+SUM(BZ22)*VLOOKUP(BZ$13,#REF!,2,0)+SUM(CJ22)*VLOOKUP(CJ$13,#REF!,2,0)+SUM(CT22)*VLOOKUP(CT$13,#REF!,2,0)+SUM(DD22)*VLOOKUP(DD$13,#REF!,2,0)+SUM(DN22)*VLOOKUP(DN$13,#REF!,2,0)+SUM(DX22)*VLOOKUP(DX$13,#REF!,2,0)+SUM(EH22)*VLOOKUP(EH$13,#REF!,2,0)+SUM(ER22)*VLOOKUP(ER$13,#REF!,2,0)+SUM(FB22)*VLOOKUP(FB$13,#REF!,2,0)+SUM(FL22)*VLOOKUP(FL$13,#REF!,2,0)+SUM(FV22)*VLOOKUP(FV$13,#REF!,2,0)+SUM(GF22)*VLOOKUP(GF$13,#REF!,2,0)+SUM(GP22)*VLOOKUP(GP$13,#REF!,2,0)+SUM(GZ22)*VLOOKUP(GZ$13,#REF!,2,0)</f>
        <v>#REF!</v>
      </c>
      <c r="HK22" s="81" t="e">
        <f>+SUM(S22)*VLOOKUP(S$13,#REF!,2,0)+SUM(AC22)*VLOOKUP(AC$13,#REF!,2,0)+SUM(AM22)*VLOOKUP(AM$13,#REF!,2,0)+SUM(AW22)*VLOOKUP(AW$13,#REF!,2,0)+SUM(BG22)*VLOOKUP(BG$13,#REF!,2,0)+SUM(BQ22)*VLOOKUP(BQ$13,#REF!,2,0)+SUM(CA22)*VLOOKUP(CA$13,#REF!,2,0)+SUM(CK22)*VLOOKUP(CK$13,#REF!,2,0)+SUM(CU22)*VLOOKUP(CU$13,#REF!,2,0)+SUM(DE22)*VLOOKUP(DE$13,#REF!,2,0)+SUM(DO22)*VLOOKUP(DO$13,#REF!,2,0)+SUM(DY22)*VLOOKUP(DY$13,#REF!,2,0)+SUM(EI22)*VLOOKUP(EI$13,#REF!,2,0)+SUM(ES22)*VLOOKUP(ES$13,#REF!,2,0)+SUM(FC22)*VLOOKUP(FC$13,#REF!,2,0)+SUM(FM22)*VLOOKUP(FM$13,#REF!,2,0)+SUM(FW22)*VLOOKUP(FW$13,#REF!,2,0)+SUM(GG22)*VLOOKUP(GG$13,#REF!,2,0)+SUM(GQ22)*VLOOKUP(GQ$13,#REF!,2,0)+SUM(HA22)*VLOOKUP(HA$13,#REF!,2,0)</f>
        <v>#REF!</v>
      </c>
      <c r="HL22" s="81" t="e">
        <f>+SUM(T22)*VLOOKUP(T$13,#REF!,2,0)+SUM(AD22)*VLOOKUP(AD$13,#REF!,2,0)+SUM(AN22)*VLOOKUP(AN$13,#REF!,2,0)+SUM(AX22)*VLOOKUP(AX$13,#REF!,2,0)+SUM(BH22)*VLOOKUP(BH$13,#REF!,2,0)+SUM(BR22)*VLOOKUP(BR$13,#REF!,2,0)+SUM(CB22)*VLOOKUP(CB$13,#REF!,2,0)+SUM(CL22)*VLOOKUP(CL$13,#REF!,2,0)+SUM(CV22)*VLOOKUP(CV$13,#REF!,2,0)+SUM(DF22)*VLOOKUP(DF$13,#REF!,2,0)+SUM(DP22)*VLOOKUP(DP$13,#REF!,2,0)+SUM(DZ22)*VLOOKUP(DZ$13,#REF!,2,0)+SUM(EJ22)*VLOOKUP(EJ$13,#REF!,2,0)+SUM(ET22)*VLOOKUP(ET$13,#REF!,2,0)+SUM(FD22)*VLOOKUP(FD$13,#REF!,2,0)+SUM(FN22)*VLOOKUP(FN$13,#REF!,2,0)+SUM(FX22)*VLOOKUP(FX$13,#REF!,2,0)+SUM(GH22)*VLOOKUP(GH$13,#REF!,2,0)+SUM(GR22)*VLOOKUP(GR$13,#REF!,2,0)+SUM(HB22)*VLOOKUP(HB$13,#REF!,2,0)</f>
        <v>#REF!</v>
      </c>
      <c r="HM22" s="84">
        <f t="shared" si="73"/>
        <v>0</v>
      </c>
      <c r="HN22" s="83">
        <f t="shared" si="85"/>
        <v>0</v>
      </c>
      <c r="HO22" s="84" t="e">
        <f>+SUMIF($K$11:$T$11,1,K22:T22)*VLOOKUP($K$12,#REF!,2,0)+SUMIF($U$11:$AD$11,1,U22:AD22)*VLOOKUP($U$12,#REF!,2,0)+SUMIF($AE$11:$AN$11,1,AE22:AN22)*VLOOKUP($AE$12,#REF!,2,0)+SUMIF($AO$11:$AX$11,1,AO22:AX22)*VLOOKUP($AO$12,#REF!,2,0)+SUMIF($AY$11:$BH$11,1,AY22:BH22)*VLOOKUP($AY$12,#REF!,2,0)+SUMIF($BI$11:$BR$11,1,BI22:BR22)*VLOOKUP($BI$12,#REF!,2,0)+SUMIF($BS$11:$CB$11,1,BS22:CB22)*VLOOKUP($BS$12,#REF!,2,0)+SUMIF($CC$11:$CL$11,1,CC22:CL22)*VLOOKUP($CC$12,#REF!,2,0)+SUMIF($CM$11:$CV$11,1,CM22:CV22)*VLOOKUP($CM$12,#REF!,2,0)+SUMIF($CW$11:$DF$11,1,CW22:DF22)*VLOOKUP($CW$12,#REF!,2,0)+SUMIF($DG$11:$DP$11,1,DG22:DP22)*VLOOKUP($DG$12,#REF!,2,0)+SUMIF($DQ$11:$DZ$11,1,DQ22:DZ22)*VLOOKUP($DQ$12,#REF!,2,0)+SUMIF($EA$11:$EJ$11,1,EA22:EJ22)*VLOOKUP($EA$12,#REF!,2,0)+SUMIF($EK$11:$ET$11,1,EK22:ET22)*VLOOKUP($EK$12,#REF!,2,0)+SUMIF($EU$11:$FD$11,1,EU22:FD22)*VLOOKUP($EU$12,#REF!,2,0)+SUMIF($FE$11:$FN$11,1,FE22:FN22)*VLOOKUP($FE$12,#REF!,2,0)+SUMIF($FO$11:$FX$11,1,FO22:FX22)*VLOOKUP($FO$12,#REF!,2,0)+SUMIF($FY$11:$GH$11,1,FY22:GH22)*VLOOKUP($FY$12,#REF!,2,0)+SUMIF($GI$11:$GR$11,1,GI22:GR22)*VLOOKUP($GI$12,#REF!,2,0)+SUMIF($GS$11:$HB$11,1,GS22:HB22)*VLOOKUP($GS$12,#REF!,2,0)</f>
        <v>#REF!</v>
      </c>
      <c r="HP22" s="83" t="e">
        <f t="shared" si="86"/>
        <v>#REF!</v>
      </c>
      <c r="HQ22" s="84"/>
      <c r="HR22" s="85">
        <f t="shared" si="74"/>
        <v>0</v>
      </c>
      <c r="HS22" s="85">
        <f t="shared" si="75"/>
        <v>0</v>
      </c>
      <c r="HT22" s="85">
        <f t="shared" si="76"/>
        <v>0</v>
      </c>
      <c r="HU22" s="85">
        <f t="shared" si="77"/>
        <v>0</v>
      </c>
      <c r="HV22" s="85">
        <f t="shared" si="78"/>
        <v>0</v>
      </c>
      <c r="HW22" s="85">
        <f t="shared" si="79"/>
        <v>0</v>
      </c>
      <c r="HX22" s="85">
        <f t="shared" si="80"/>
        <v>0</v>
      </c>
      <c r="HY22" s="85">
        <f t="shared" si="81"/>
        <v>0</v>
      </c>
      <c r="HZ22" s="85">
        <f t="shared" si="82"/>
        <v>0</v>
      </c>
      <c r="IA22" s="85">
        <f t="shared" si="83"/>
        <v>0</v>
      </c>
      <c r="IK22" s="98" t="e">
        <f t="shared" si="84"/>
        <v>#REF!</v>
      </c>
    </row>
    <row r="23" spans="1:245" s="32" customFormat="1" ht="21.95" hidden="1" customHeight="1">
      <c r="A23" s="4"/>
      <c r="B23" s="98" t="e">
        <f>+#REF!</f>
        <v>#REF!</v>
      </c>
      <c r="C23" s="98" t="e">
        <f>+#REF!</f>
        <v>#REF!</v>
      </c>
      <c r="D23" s="98" t="e">
        <f>+#REF!</f>
        <v>#REF!</v>
      </c>
      <c r="E23" s="98" t="e">
        <f>+#REF!</f>
        <v>#REF!</v>
      </c>
      <c r="F23" s="98" t="e">
        <f>+#REF!</f>
        <v>#REF!</v>
      </c>
      <c r="G23" s="98" t="e">
        <f>+#REF!</f>
        <v>#REF!</v>
      </c>
      <c r="H23" s="98" t="e">
        <f>+#REF!</f>
        <v>#REF!</v>
      </c>
      <c r="I23" s="98" t="e">
        <f>+#REF!</f>
        <v>#REF!</v>
      </c>
      <c r="J23" s="306" t="s">
        <v>115</v>
      </c>
      <c r="K23" s="506"/>
      <c r="L23" s="507"/>
      <c r="M23" s="507"/>
      <c r="N23" s="507"/>
      <c r="O23" s="507"/>
      <c r="P23" s="507"/>
      <c r="Q23" s="507"/>
      <c r="R23" s="507"/>
      <c r="S23" s="507"/>
      <c r="T23" s="508"/>
      <c r="U23" s="506"/>
      <c r="V23" s="507"/>
      <c r="W23" s="507"/>
      <c r="X23" s="507"/>
      <c r="Y23" s="507"/>
      <c r="Z23" s="507"/>
      <c r="AA23" s="507"/>
      <c r="AB23" s="507"/>
      <c r="AC23" s="507"/>
      <c r="AD23" s="508"/>
      <c r="AE23" s="506"/>
      <c r="AF23" s="507"/>
      <c r="AG23" s="507"/>
      <c r="AH23" s="507"/>
      <c r="AI23" s="507"/>
      <c r="AJ23" s="507"/>
      <c r="AK23" s="507"/>
      <c r="AL23" s="507"/>
      <c r="AM23" s="507"/>
      <c r="AN23" s="508"/>
      <c r="AO23" s="506"/>
      <c r="AP23" s="507"/>
      <c r="AQ23" s="507"/>
      <c r="AR23" s="507"/>
      <c r="AS23" s="507"/>
      <c r="AT23" s="507"/>
      <c r="AU23" s="507"/>
      <c r="AV23" s="507"/>
      <c r="AW23" s="507"/>
      <c r="AX23" s="508"/>
      <c r="AY23" s="506"/>
      <c r="AZ23" s="507"/>
      <c r="BA23" s="507"/>
      <c r="BB23" s="507"/>
      <c r="BC23" s="507"/>
      <c r="BD23" s="507"/>
      <c r="BE23" s="507"/>
      <c r="BF23" s="507"/>
      <c r="BG23" s="507"/>
      <c r="BH23" s="508"/>
      <c r="BI23" s="506"/>
      <c r="BJ23" s="507"/>
      <c r="BK23" s="507"/>
      <c r="BL23" s="507"/>
      <c r="BM23" s="507"/>
      <c r="BN23" s="507"/>
      <c r="BO23" s="507"/>
      <c r="BP23" s="507"/>
      <c r="BQ23" s="507"/>
      <c r="BR23" s="508"/>
      <c r="BS23" s="506"/>
      <c r="BT23" s="507"/>
      <c r="BU23" s="507"/>
      <c r="BV23" s="507"/>
      <c r="BW23" s="507"/>
      <c r="BX23" s="507"/>
      <c r="BY23" s="507"/>
      <c r="BZ23" s="507"/>
      <c r="CA23" s="507"/>
      <c r="CB23" s="508"/>
      <c r="CC23" s="506"/>
      <c r="CD23" s="507"/>
      <c r="CE23" s="507"/>
      <c r="CF23" s="507"/>
      <c r="CG23" s="507"/>
      <c r="CH23" s="507"/>
      <c r="CI23" s="507"/>
      <c r="CJ23" s="507"/>
      <c r="CK23" s="507"/>
      <c r="CL23" s="508"/>
      <c r="CM23" s="506"/>
      <c r="CN23" s="507"/>
      <c r="CO23" s="507"/>
      <c r="CP23" s="507"/>
      <c r="CQ23" s="507"/>
      <c r="CR23" s="507"/>
      <c r="CS23" s="507"/>
      <c r="CT23" s="507"/>
      <c r="CU23" s="507"/>
      <c r="CV23" s="508"/>
      <c r="CW23" s="506"/>
      <c r="CX23" s="507"/>
      <c r="CY23" s="507"/>
      <c r="CZ23" s="507"/>
      <c r="DA23" s="507"/>
      <c r="DB23" s="507"/>
      <c r="DC23" s="507"/>
      <c r="DD23" s="507"/>
      <c r="DE23" s="507"/>
      <c r="DF23" s="508"/>
      <c r="DG23" s="506"/>
      <c r="DH23" s="507"/>
      <c r="DI23" s="507"/>
      <c r="DJ23" s="507"/>
      <c r="DK23" s="507"/>
      <c r="DL23" s="507"/>
      <c r="DM23" s="507"/>
      <c r="DN23" s="507"/>
      <c r="DO23" s="507"/>
      <c r="DP23" s="508"/>
      <c r="DQ23" s="506"/>
      <c r="DR23" s="507"/>
      <c r="DS23" s="507"/>
      <c r="DT23" s="507"/>
      <c r="DU23" s="507"/>
      <c r="DV23" s="507"/>
      <c r="DW23" s="507"/>
      <c r="DX23" s="507"/>
      <c r="DY23" s="507"/>
      <c r="DZ23" s="508"/>
      <c r="EA23" s="506"/>
      <c r="EB23" s="507"/>
      <c r="EC23" s="507"/>
      <c r="ED23" s="507"/>
      <c r="EE23" s="507"/>
      <c r="EF23" s="507"/>
      <c r="EG23" s="507"/>
      <c r="EH23" s="507"/>
      <c r="EI23" s="507"/>
      <c r="EJ23" s="508"/>
      <c r="EK23" s="506"/>
      <c r="EL23" s="507"/>
      <c r="EM23" s="507"/>
      <c r="EN23" s="507"/>
      <c r="EO23" s="507"/>
      <c r="EP23" s="507"/>
      <c r="EQ23" s="507"/>
      <c r="ER23" s="507"/>
      <c r="ES23" s="507"/>
      <c r="ET23" s="508"/>
      <c r="EU23" s="506"/>
      <c r="EV23" s="507"/>
      <c r="EW23" s="507"/>
      <c r="EX23" s="507"/>
      <c r="EY23" s="507"/>
      <c r="EZ23" s="507"/>
      <c r="FA23" s="507"/>
      <c r="FB23" s="507"/>
      <c r="FC23" s="507"/>
      <c r="FD23" s="508"/>
      <c r="FE23" s="506"/>
      <c r="FF23" s="507"/>
      <c r="FG23" s="507"/>
      <c r="FH23" s="507"/>
      <c r="FI23" s="507"/>
      <c r="FJ23" s="507"/>
      <c r="FK23" s="507"/>
      <c r="FL23" s="507"/>
      <c r="FM23" s="507"/>
      <c r="FN23" s="508"/>
      <c r="FO23" s="506"/>
      <c r="FP23" s="507"/>
      <c r="FQ23" s="507"/>
      <c r="FR23" s="507"/>
      <c r="FS23" s="507"/>
      <c r="FT23" s="507"/>
      <c r="FU23" s="507"/>
      <c r="FV23" s="507"/>
      <c r="FW23" s="507"/>
      <c r="FX23" s="508"/>
      <c r="FY23" s="506"/>
      <c r="FZ23" s="507"/>
      <c r="GA23" s="507"/>
      <c r="GB23" s="507"/>
      <c r="GC23" s="507"/>
      <c r="GD23" s="507"/>
      <c r="GE23" s="507"/>
      <c r="GF23" s="507"/>
      <c r="GG23" s="507"/>
      <c r="GH23" s="508"/>
      <c r="GI23" s="506"/>
      <c r="GJ23" s="507"/>
      <c r="GK23" s="507"/>
      <c r="GL23" s="507"/>
      <c r="GM23" s="507"/>
      <c r="GN23" s="507"/>
      <c r="GO23" s="507"/>
      <c r="GP23" s="507"/>
      <c r="GQ23" s="507"/>
      <c r="GR23" s="508"/>
      <c r="GS23" s="506"/>
      <c r="GT23" s="507"/>
      <c r="GU23" s="507"/>
      <c r="GV23" s="507"/>
      <c r="GW23" s="507"/>
      <c r="GX23" s="507"/>
      <c r="GY23" s="507"/>
      <c r="GZ23" s="507"/>
      <c r="HA23" s="507"/>
      <c r="HB23" s="508"/>
      <c r="HC23" s="275" t="e">
        <f>+SUM(K23)*VLOOKUP(K$13,#REF!,2,0)+SUM(U23)*VLOOKUP(U$13,#REF!,2,0)+SUM(AE23)*VLOOKUP(AE$13,#REF!,2,0)+SUM(AO23)*VLOOKUP(AO$13,#REF!,2,0)+SUM(AY23)*VLOOKUP(AY$13,#REF!,2,0)+SUM(BI23)*VLOOKUP(BI$13,#REF!,2,0)+SUM(BS23)*VLOOKUP(BS$13,#REF!,2,0)+SUM(CC23)*VLOOKUP(CC$13,#REF!,2,0)+SUM(CM23)*VLOOKUP(CM$13,#REF!,2,0)+SUM(CW23)*VLOOKUP(CW$13,#REF!,2,0)+SUM(DG23)*VLOOKUP(DG$13,#REF!,2,0)+SUM(DQ23)*VLOOKUP(DQ$13,#REF!,2,0)+SUM(EA23)*VLOOKUP(EA$13,#REF!,2,0)+SUM(EK23)*VLOOKUP(EK$13,#REF!,2,0)+SUM(EU23)*VLOOKUP(EU$13,#REF!,2,0)+SUM(FE23)*VLOOKUP(FE$13,#REF!,2,0)+SUM(FO23)*VLOOKUP(FO$13,#REF!,2,0)+SUM(FY23)*VLOOKUP(FY$13,#REF!,2,0)+SUM(GI23)*VLOOKUP(GI$13,#REF!,2,0)+SUM(GS23)*VLOOKUP(GS$13,#REF!,2,0)</f>
        <v>#REF!</v>
      </c>
      <c r="HD23" s="275" t="e">
        <f>+SUM(L23)*VLOOKUP(L$13,#REF!,2,0)+SUM(V23)*VLOOKUP(V$13,#REF!,2,0)+SUM(AF23)*VLOOKUP(AF$13,#REF!,2,0)+SUM(AP23)*VLOOKUP(AP$13,#REF!,2,0)+SUM(AZ23)*VLOOKUP(AZ$13,#REF!,2,0)+SUM(BJ23)*VLOOKUP(BJ$13,#REF!,2,0)+SUM(BT23)*VLOOKUP(BT$13,#REF!,2,0)+SUM(CD23)*VLOOKUP(CD$13,#REF!,2,0)+SUM(CN23)*VLOOKUP(CN$13,#REF!,2,0)+SUM(CX23)*VLOOKUP(CX$13,#REF!,2,0)+SUM(DH23)*VLOOKUP(DH$13,#REF!,2,0)+SUM(DR23)*VLOOKUP(DR$13,#REF!,2,0)+SUM(EB23)*VLOOKUP(EB$13,#REF!,2,0)+SUM(EL23)*VLOOKUP(EL$13,#REF!,2,0)+SUM(EV23)*VLOOKUP(EV$13,#REF!,2,0)+SUM(FF23)*VLOOKUP(FF$13,#REF!,2,0)+SUM(FP23)*VLOOKUP(FP$13,#REF!,2,0)+SUM(FZ23)*VLOOKUP(FZ$13,#REF!,2,0)+SUM(GJ23)*VLOOKUP(GJ$13,#REF!,2,0)+SUM(GT23)*VLOOKUP(GT$13,#REF!,2,0)</f>
        <v>#REF!</v>
      </c>
      <c r="HE23" s="275" t="e">
        <f>+SUM(M23)*VLOOKUP(M$13,#REF!,2,0)+SUM(W23)*VLOOKUP(W$13,#REF!,2,0)+SUM(AG23)*VLOOKUP(AG$13,#REF!,2,0)+SUM(AQ23)*VLOOKUP(AQ$13,#REF!,2,0)+SUM(BA23)*VLOOKUP(BA$13,#REF!,2,0)+SUM(BK23)*VLOOKUP(BK$13,#REF!,2,0)+SUM(BU23)*VLOOKUP(BU$13,#REF!,2,0)+SUM(CE23)*VLOOKUP(CE$13,#REF!,2,0)+SUM(CO23)*VLOOKUP(CO$13,#REF!,2,0)+SUM(CY23)*VLOOKUP(CY$13,#REF!,2,0)+SUM(DI23)*VLOOKUP(DI$13,#REF!,2,0)+SUM(DS23)*VLOOKUP(DS$13,#REF!,2,0)+SUM(EC23)*VLOOKUP(EC$13,#REF!,2,0)+SUM(EM23)*VLOOKUP(EM$13,#REF!,2,0)+SUM(EW23)*VLOOKUP(EW$13,#REF!,2,0)+SUM(FG23)*VLOOKUP(FG$13,#REF!,2,0)+SUM(FQ23)*VLOOKUP(FQ$13,#REF!,2,0)+SUM(GA23)*VLOOKUP(GA$13,#REF!,2,0)+SUM(GK23)*VLOOKUP(GK$13,#REF!,2,0)+SUM(GU23)*VLOOKUP(GU$13,#REF!,2,0)</f>
        <v>#REF!</v>
      </c>
      <c r="HF23" s="275" t="e">
        <f>+SUM(N23)*VLOOKUP(N$13,#REF!,2,0)+SUM(X23)*VLOOKUP(X$13,#REF!,2,0)+SUM(AH23)*VLOOKUP(AH$13,#REF!,2,0)+SUM(AR23)*VLOOKUP(AR$13,#REF!,2,0)+SUM(BB23)*VLOOKUP(BB$13,#REF!,2,0)+SUM(BL23)*VLOOKUP(BL$13,#REF!,2,0)+SUM(BV23)*VLOOKUP(BV$13,#REF!,2,0)+SUM(CF23)*VLOOKUP(CF$13,#REF!,2,0)+SUM(CP23)*VLOOKUP(CP$13,#REF!,2,0)+SUM(CZ23)*VLOOKUP(CZ$13,#REF!,2,0)+SUM(DJ23)*VLOOKUP(DJ$13,#REF!,2,0)+SUM(DT23)*VLOOKUP(DT$13,#REF!,2,0)+SUM(ED23)*VLOOKUP(ED$13,#REF!,2,0)+SUM(EN23)*VLOOKUP(EN$13,#REF!,2,0)+SUM(EX23)*VLOOKUP(EX$13,#REF!,2,0)+SUM(FH23)*VLOOKUP(FH$13,#REF!,2,0)+SUM(FR23)*VLOOKUP(FR$13,#REF!,2,0)+SUM(GB23)*VLOOKUP(GB$13,#REF!,2,0)+SUM(GL23)*VLOOKUP(GL$13,#REF!,2,0)+SUM(GV23)*VLOOKUP(GV$13,#REF!,2,0)</f>
        <v>#REF!</v>
      </c>
      <c r="HG23" s="275" t="e">
        <f>+SUM(O23)*VLOOKUP(O$13,#REF!,2,0)+SUM(Y23)*VLOOKUP(Y$13,#REF!,2,0)+SUM(AI23)*VLOOKUP(AI$13,#REF!,2,0)+SUM(AS23)*VLOOKUP(AS$13,#REF!,2,0)+SUM(BC23)*VLOOKUP(BC$13,#REF!,2,0)+SUM(BM23)*VLOOKUP(BM$13,#REF!,2,0)+SUM(BW23)*VLOOKUP(BW$13,#REF!,2,0)+SUM(CG23)*VLOOKUP(CG$13,#REF!,2,0)+SUM(CQ23)*VLOOKUP(CQ$13,#REF!,2,0)+SUM(DA23)*VLOOKUP(DA$13,#REF!,2,0)+SUM(DK23)*VLOOKUP(DK$13,#REF!,2,0)+SUM(DU23)*VLOOKUP(DU$13,#REF!,2,0)+SUM(EE23)*VLOOKUP(EE$13,#REF!,2,0)+SUM(EO23)*VLOOKUP(EO$13,#REF!,2,0)+SUM(EY23)*VLOOKUP(EY$13,#REF!,2,0)+SUM(FI23)*VLOOKUP(FI$13,#REF!,2,0)+SUM(FS23)*VLOOKUP(FS$13,#REF!,2,0)+SUM(GC23)*VLOOKUP(GC$13,#REF!,2,0)+SUM(GM23)*VLOOKUP(GM$13,#REF!,2,0)+SUM(GW23)*VLOOKUP(GW$13,#REF!,2,0)</f>
        <v>#REF!</v>
      </c>
      <c r="HH23" s="275" t="e">
        <f>+SUM(P23)*VLOOKUP(P$13,#REF!,2,0)+SUM(Z23)*VLOOKUP(Z$13,#REF!,2,0)+SUM(AJ23)*VLOOKUP(AJ$13,#REF!,2,0)+SUM(AT23)*VLOOKUP(AT$13,#REF!,2,0)+SUM(BD23)*VLOOKUP(BD$13,#REF!,2,0)+SUM(BN23)*VLOOKUP(BN$13,#REF!,2,0)+SUM(BX23)*VLOOKUP(BX$13,#REF!,2,0)+SUM(CH23)*VLOOKUP(CH$13,#REF!,2,0)+SUM(CR23)*VLOOKUP(CR$13,#REF!,2,0)+SUM(DB23)*VLOOKUP(DB$13,#REF!,2,0)+SUM(DL23)*VLOOKUP(DL$13,#REF!,2,0)+SUM(DV23)*VLOOKUP(DV$13,#REF!,2,0)+SUM(EF23)*VLOOKUP(EF$13,#REF!,2,0)+SUM(EP23)*VLOOKUP(EP$13,#REF!,2,0)+SUM(EZ23)*VLOOKUP(EZ$13,#REF!,2,0)+SUM(FJ23)*VLOOKUP(FJ$13,#REF!,2,0)+SUM(FT23)*VLOOKUP(FT$13,#REF!,2,0)+SUM(GD23)*VLOOKUP(GD$13,#REF!,2,0)+SUM(GN23)*VLOOKUP(GN$13,#REF!,2,0)+SUM(GX23)*VLOOKUP(GX$13,#REF!,2,0)</f>
        <v>#REF!</v>
      </c>
      <c r="HI23" s="275" t="e">
        <f>+SUM(Q23)*VLOOKUP(Q$13,#REF!,2,0)+SUM(AA23)*VLOOKUP(AA$13,#REF!,2,0)+SUM(AK23)*VLOOKUP(AK$13,#REF!,2,0)+SUM(AU23)*VLOOKUP(AU$13,#REF!,2,0)+SUM(BE23)*VLOOKUP(BE$13,#REF!,2,0)+SUM(BO23)*VLOOKUP(BO$13,#REF!,2,0)+SUM(BY23)*VLOOKUP(BY$13,#REF!,2,0)+SUM(CI23)*VLOOKUP(CI$13,#REF!,2,0)+SUM(CS23)*VLOOKUP(CS$13,#REF!,2,0)+SUM(DC23)*VLOOKUP(DC$13,#REF!,2,0)+SUM(DM23)*VLOOKUP(DM$13,#REF!,2,0)+SUM(DW23)*VLOOKUP(DW$13,#REF!,2,0)+SUM(EG23)*VLOOKUP(EG$13,#REF!,2,0)+SUM(EQ23)*VLOOKUP(EQ$13,#REF!,2,0)+SUM(FA23)*VLOOKUP(FA$13,#REF!,2,0)+SUM(FK23)*VLOOKUP(FK$13,#REF!,2,0)+SUM(FU23)*VLOOKUP(FU$13,#REF!,2,0)+SUM(GE23)*VLOOKUP(GE$13,#REF!,2,0)+SUM(GO23)*VLOOKUP(GO$13,#REF!,2,0)+SUM(GY23)*VLOOKUP(GY$13,#REF!,2,0)</f>
        <v>#REF!</v>
      </c>
      <c r="HJ23" s="275" t="e">
        <f>+SUM(R23)*VLOOKUP(R$13,#REF!,2,0)+SUM(AB23)*VLOOKUP(AB$13,#REF!,2,0)+SUM(AL23)*VLOOKUP(AL$13,#REF!,2,0)+SUM(AV23)*VLOOKUP(AV$13,#REF!,2,0)+SUM(BF23)*VLOOKUP(BF$13,#REF!,2,0)+SUM(BP23)*VLOOKUP(BP$13,#REF!,2,0)+SUM(BZ23)*VLOOKUP(BZ$13,#REF!,2,0)+SUM(CJ23)*VLOOKUP(CJ$13,#REF!,2,0)+SUM(CT23)*VLOOKUP(CT$13,#REF!,2,0)+SUM(DD23)*VLOOKUP(DD$13,#REF!,2,0)+SUM(DN23)*VLOOKUP(DN$13,#REF!,2,0)+SUM(DX23)*VLOOKUP(DX$13,#REF!,2,0)+SUM(EH23)*VLOOKUP(EH$13,#REF!,2,0)+SUM(ER23)*VLOOKUP(ER$13,#REF!,2,0)+SUM(FB23)*VLOOKUP(FB$13,#REF!,2,0)+SUM(FL23)*VLOOKUP(FL$13,#REF!,2,0)+SUM(FV23)*VLOOKUP(FV$13,#REF!,2,0)+SUM(GF23)*VLOOKUP(GF$13,#REF!,2,0)+SUM(GP23)*VLOOKUP(GP$13,#REF!,2,0)+SUM(GZ23)*VLOOKUP(GZ$13,#REF!,2,0)</f>
        <v>#REF!</v>
      </c>
      <c r="HK23" s="275" t="e">
        <f>+SUM(S23)*VLOOKUP(S$13,#REF!,2,0)+SUM(AC23)*VLOOKUP(AC$13,#REF!,2,0)+SUM(AM23)*VLOOKUP(AM$13,#REF!,2,0)+SUM(AW23)*VLOOKUP(AW$13,#REF!,2,0)+SUM(BG23)*VLOOKUP(BG$13,#REF!,2,0)+SUM(BQ23)*VLOOKUP(BQ$13,#REF!,2,0)+SUM(CA23)*VLOOKUP(CA$13,#REF!,2,0)+SUM(CK23)*VLOOKUP(CK$13,#REF!,2,0)+SUM(CU23)*VLOOKUP(CU$13,#REF!,2,0)+SUM(DE23)*VLOOKUP(DE$13,#REF!,2,0)+SUM(DO23)*VLOOKUP(DO$13,#REF!,2,0)+SUM(DY23)*VLOOKUP(DY$13,#REF!,2,0)+SUM(EI23)*VLOOKUP(EI$13,#REF!,2,0)+SUM(ES23)*VLOOKUP(ES$13,#REF!,2,0)+SUM(FC23)*VLOOKUP(FC$13,#REF!,2,0)+SUM(FM23)*VLOOKUP(FM$13,#REF!,2,0)+SUM(FW23)*VLOOKUP(FW$13,#REF!,2,0)+SUM(GG23)*VLOOKUP(GG$13,#REF!,2,0)+SUM(GQ23)*VLOOKUP(GQ$13,#REF!,2,0)+SUM(HA23)*VLOOKUP(HA$13,#REF!,2,0)</f>
        <v>#REF!</v>
      </c>
      <c r="HL23" s="275" t="e">
        <f>+SUM(T23)*VLOOKUP(T$13,#REF!,2,0)+SUM(AD23)*VLOOKUP(AD$13,#REF!,2,0)+SUM(AN23)*VLOOKUP(AN$13,#REF!,2,0)+SUM(AX23)*VLOOKUP(AX$13,#REF!,2,0)+SUM(BH23)*VLOOKUP(BH$13,#REF!,2,0)+SUM(BR23)*VLOOKUP(BR$13,#REF!,2,0)+SUM(CB23)*VLOOKUP(CB$13,#REF!,2,0)+SUM(CL23)*VLOOKUP(CL$13,#REF!,2,0)+SUM(CV23)*VLOOKUP(CV$13,#REF!,2,0)+SUM(DF23)*VLOOKUP(DF$13,#REF!,2,0)+SUM(DP23)*VLOOKUP(DP$13,#REF!,2,0)+SUM(DZ23)*VLOOKUP(DZ$13,#REF!,2,0)+SUM(EJ23)*VLOOKUP(EJ$13,#REF!,2,0)+SUM(ET23)*VLOOKUP(ET$13,#REF!,2,0)+SUM(FD23)*VLOOKUP(FD$13,#REF!,2,0)+SUM(FN23)*VLOOKUP(FN$13,#REF!,2,0)+SUM(FX23)*VLOOKUP(FX$13,#REF!,2,0)+SUM(GH23)*VLOOKUP(GH$13,#REF!,2,0)+SUM(GR23)*VLOOKUP(GR$13,#REF!,2,0)+SUM(HB23)*VLOOKUP(HB$13,#REF!,2,0)</f>
        <v>#REF!</v>
      </c>
      <c r="HM23" s="276">
        <f t="shared" si="73"/>
        <v>0</v>
      </c>
      <c r="HN23" s="283">
        <f t="shared" si="85"/>
        <v>0</v>
      </c>
      <c r="HO23" s="276" t="e">
        <f>+SUMIF($K$11:$T$11,1,K23:T23)*VLOOKUP($K$12,#REF!,2,0)+SUMIF($U$11:$AD$11,1,U23:AD23)*VLOOKUP($U$12,#REF!,2,0)+SUMIF($AE$11:$AN$11,1,AE23:AN23)*VLOOKUP($AE$12,#REF!,2,0)+SUMIF($AO$11:$AX$11,1,AO23:AX23)*VLOOKUP($AO$12,#REF!,2,0)+SUMIF($AY$11:$BH$11,1,AY23:BH23)*VLOOKUP($AY$12,#REF!,2,0)+SUMIF($BI$11:$BR$11,1,BI23:BR23)*VLOOKUP($BI$12,#REF!,2,0)+SUMIF($BS$11:$CB$11,1,BS23:CB23)*VLOOKUP($BS$12,#REF!,2,0)+SUMIF($CC$11:$CL$11,1,CC23:CL23)*VLOOKUP($CC$12,#REF!,2,0)+SUMIF($CM$11:$CV$11,1,CM23:CV23)*VLOOKUP($CM$12,#REF!,2,0)+SUMIF($CW$11:$DF$11,1,CW23:DF23)*VLOOKUP($CW$12,#REF!,2,0)+SUMIF($DG$11:$DP$11,1,DG23:DP23)*VLOOKUP($DG$12,#REF!,2,0)+SUMIF($DQ$11:$DZ$11,1,DQ23:DZ23)*VLOOKUP($DQ$12,#REF!,2,0)+SUMIF($EA$11:$EJ$11,1,EA23:EJ23)*VLOOKUP($EA$12,#REF!,2,0)+SUMIF($EK$11:$ET$11,1,EK23:ET23)*VLOOKUP($EK$12,#REF!,2,0)+SUMIF($EU$11:$FD$11,1,EU23:FD23)*VLOOKUP($EU$12,#REF!,2,0)+SUMIF($FE$11:$FN$11,1,FE23:FN23)*VLOOKUP($FE$12,#REF!,2,0)+SUMIF($FO$11:$FX$11,1,FO23:FX23)*VLOOKUP($FO$12,#REF!,2,0)+SUMIF($FY$11:$GH$11,1,FY23:GH23)*VLOOKUP($FY$12,#REF!,2,0)+SUMIF($GI$11:$GR$11,1,GI23:GR23)*VLOOKUP($GI$12,#REF!,2,0)+SUMIF($GS$11:$HB$11,1,GS23:HB23)*VLOOKUP($GS$12,#REF!,2,0)</f>
        <v>#REF!</v>
      </c>
      <c r="HP23" s="283" t="e">
        <f t="shared" si="86"/>
        <v>#REF!</v>
      </c>
      <c r="HQ23" s="84"/>
      <c r="HR23" s="284">
        <f t="shared" si="74"/>
        <v>0</v>
      </c>
      <c r="HS23" s="284">
        <f t="shared" si="75"/>
        <v>0</v>
      </c>
      <c r="HT23" s="284">
        <f t="shared" si="76"/>
        <v>0</v>
      </c>
      <c r="HU23" s="284">
        <f t="shared" si="77"/>
        <v>0</v>
      </c>
      <c r="HV23" s="284">
        <f t="shared" si="78"/>
        <v>0</v>
      </c>
      <c r="HW23" s="284">
        <f t="shared" si="79"/>
        <v>0</v>
      </c>
      <c r="HX23" s="284">
        <f t="shared" si="80"/>
        <v>0</v>
      </c>
      <c r="HY23" s="284">
        <f t="shared" si="81"/>
        <v>0</v>
      </c>
      <c r="HZ23" s="284">
        <f t="shared" si="82"/>
        <v>0</v>
      </c>
      <c r="IA23" s="284">
        <f t="shared" si="83"/>
        <v>0</v>
      </c>
      <c r="IK23" s="98" t="e">
        <f t="shared" si="84"/>
        <v>#REF!</v>
      </c>
    </row>
    <row r="24" spans="1:245" s="32" customFormat="1" ht="21.95" hidden="1" customHeight="1">
      <c r="A24" s="4"/>
      <c r="B24" s="98" t="e">
        <f>+#REF!</f>
        <v>#REF!</v>
      </c>
      <c r="C24" s="98" t="e">
        <f>+#REF!</f>
        <v>#REF!</v>
      </c>
      <c r="D24" s="98" t="e">
        <f>+#REF!</f>
        <v>#REF!</v>
      </c>
      <c r="E24" s="98" t="e">
        <f>+#REF!</f>
        <v>#REF!</v>
      </c>
      <c r="F24" s="98" t="e">
        <f>+#REF!</f>
        <v>#REF!</v>
      </c>
      <c r="G24" s="98" t="e">
        <f>+#REF!</f>
        <v>#REF!</v>
      </c>
      <c r="H24" s="98" t="e">
        <f>+#REF!</f>
        <v>#REF!</v>
      </c>
      <c r="I24" s="98" t="e">
        <f>+#REF!</f>
        <v>#REF!</v>
      </c>
      <c r="J24" s="305" t="s">
        <v>116</v>
      </c>
      <c r="K24" s="509"/>
      <c r="L24" s="510"/>
      <c r="M24" s="510"/>
      <c r="N24" s="510"/>
      <c r="O24" s="510"/>
      <c r="P24" s="510"/>
      <c r="Q24" s="510"/>
      <c r="R24" s="510"/>
      <c r="S24" s="510"/>
      <c r="T24" s="511"/>
      <c r="U24" s="509"/>
      <c r="V24" s="510"/>
      <c r="W24" s="510"/>
      <c r="X24" s="510"/>
      <c r="Y24" s="510"/>
      <c r="Z24" s="510"/>
      <c r="AA24" s="510"/>
      <c r="AB24" s="510"/>
      <c r="AC24" s="510"/>
      <c r="AD24" s="511"/>
      <c r="AE24" s="509"/>
      <c r="AF24" s="510"/>
      <c r="AG24" s="510"/>
      <c r="AH24" s="510"/>
      <c r="AI24" s="510"/>
      <c r="AJ24" s="510"/>
      <c r="AK24" s="510"/>
      <c r="AL24" s="510"/>
      <c r="AM24" s="510"/>
      <c r="AN24" s="511"/>
      <c r="AO24" s="509"/>
      <c r="AP24" s="510"/>
      <c r="AQ24" s="510"/>
      <c r="AR24" s="510"/>
      <c r="AS24" s="510"/>
      <c r="AT24" s="510"/>
      <c r="AU24" s="510"/>
      <c r="AV24" s="510"/>
      <c r="AW24" s="510"/>
      <c r="AX24" s="511"/>
      <c r="AY24" s="509"/>
      <c r="AZ24" s="510"/>
      <c r="BA24" s="510"/>
      <c r="BB24" s="510"/>
      <c r="BC24" s="510"/>
      <c r="BD24" s="510"/>
      <c r="BE24" s="510"/>
      <c r="BF24" s="510"/>
      <c r="BG24" s="510"/>
      <c r="BH24" s="511"/>
      <c r="BI24" s="509"/>
      <c r="BJ24" s="510"/>
      <c r="BK24" s="510"/>
      <c r="BL24" s="510"/>
      <c r="BM24" s="510"/>
      <c r="BN24" s="510"/>
      <c r="BO24" s="510"/>
      <c r="BP24" s="510"/>
      <c r="BQ24" s="510"/>
      <c r="BR24" s="511"/>
      <c r="BS24" s="509"/>
      <c r="BT24" s="510"/>
      <c r="BU24" s="510"/>
      <c r="BV24" s="510"/>
      <c r="BW24" s="510"/>
      <c r="BX24" s="510"/>
      <c r="BY24" s="510"/>
      <c r="BZ24" s="510"/>
      <c r="CA24" s="510"/>
      <c r="CB24" s="511"/>
      <c r="CC24" s="509"/>
      <c r="CD24" s="510"/>
      <c r="CE24" s="510"/>
      <c r="CF24" s="510"/>
      <c r="CG24" s="510"/>
      <c r="CH24" s="510"/>
      <c r="CI24" s="510"/>
      <c r="CJ24" s="510"/>
      <c r="CK24" s="510"/>
      <c r="CL24" s="511"/>
      <c r="CM24" s="509"/>
      <c r="CN24" s="510"/>
      <c r="CO24" s="510"/>
      <c r="CP24" s="510"/>
      <c r="CQ24" s="510"/>
      <c r="CR24" s="510"/>
      <c r="CS24" s="510"/>
      <c r="CT24" s="510"/>
      <c r="CU24" s="510"/>
      <c r="CV24" s="511"/>
      <c r="CW24" s="509"/>
      <c r="CX24" s="510"/>
      <c r="CY24" s="510"/>
      <c r="CZ24" s="510"/>
      <c r="DA24" s="510"/>
      <c r="DB24" s="510"/>
      <c r="DC24" s="510"/>
      <c r="DD24" s="510"/>
      <c r="DE24" s="510"/>
      <c r="DF24" s="511"/>
      <c r="DG24" s="509"/>
      <c r="DH24" s="510"/>
      <c r="DI24" s="510"/>
      <c r="DJ24" s="510"/>
      <c r="DK24" s="510"/>
      <c r="DL24" s="510"/>
      <c r="DM24" s="510"/>
      <c r="DN24" s="510"/>
      <c r="DO24" s="510"/>
      <c r="DP24" s="511"/>
      <c r="DQ24" s="509"/>
      <c r="DR24" s="510"/>
      <c r="DS24" s="510"/>
      <c r="DT24" s="510"/>
      <c r="DU24" s="510"/>
      <c r="DV24" s="510"/>
      <c r="DW24" s="510"/>
      <c r="DX24" s="510"/>
      <c r="DY24" s="510"/>
      <c r="DZ24" s="511"/>
      <c r="EA24" s="509"/>
      <c r="EB24" s="510"/>
      <c r="EC24" s="510"/>
      <c r="ED24" s="510"/>
      <c r="EE24" s="510"/>
      <c r="EF24" s="510"/>
      <c r="EG24" s="510"/>
      <c r="EH24" s="510"/>
      <c r="EI24" s="510"/>
      <c r="EJ24" s="511"/>
      <c r="EK24" s="509"/>
      <c r="EL24" s="510"/>
      <c r="EM24" s="510"/>
      <c r="EN24" s="510"/>
      <c r="EO24" s="510"/>
      <c r="EP24" s="510"/>
      <c r="EQ24" s="510"/>
      <c r="ER24" s="510"/>
      <c r="ES24" s="510"/>
      <c r="ET24" s="511"/>
      <c r="EU24" s="509"/>
      <c r="EV24" s="510"/>
      <c r="EW24" s="510"/>
      <c r="EX24" s="510"/>
      <c r="EY24" s="510"/>
      <c r="EZ24" s="510"/>
      <c r="FA24" s="510"/>
      <c r="FB24" s="510"/>
      <c r="FC24" s="510"/>
      <c r="FD24" s="511"/>
      <c r="FE24" s="509"/>
      <c r="FF24" s="510"/>
      <c r="FG24" s="510"/>
      <c r="FH24" s="510"/>
      <c r="FI24" s="510"/>
      <c r="FJ24" s="510"/>
      <c r="FK24" s="510"/>
      <c r="FL24" s="510"/>
      <c r="FM24" s="510"/>
      <c r="FN24" s="511"/>
      <c r="FO24" s="509"/>
      <c r="FP24" s="510"/>
      <c r="FQ24" s="510"/>
      <c r="FR24" s="510"/>
      <c r="FS24" s="510"/>
      <c r="FT24" s="510"/>
      <c r="FU24" s="510"/>
      <c r="FV24" s="510"/>
      <c r="FW24" s="510"/>
      <c r="FX24" s="511"/>
      <c r="FY24" s="509"/>
      <c r="FZ24" s="510"/>
      <c r="GA24" s="510"/>
      <c r="GB24" s="510"/>
      <c r="GC24" s="510"/>
      <c r="GD24" s="510"/>
      <c r="GE24" s="510"/>
      <c r="GF24" s="510"/>
      <c r="GG24" s="510"/>
      <c r="GH24" s="511"/>
      <c r="GI24" s="509"/>
      <c r="GJ24" s="510"/>
      <c r="GK24" s="510"/>
      <c r="GL24" s="510"/>
      <c r="GM24" s="510"/>
      <c r="GN24" s="510"/>
      <c r="GO24" s="510"/>
      <c r="GP24" s="510"/>
      <c r="GQ24" s="510"/>
      <c r="GR24" s="511"/>
      <c r="GS24" s="509"/>
      <c r="GT24" s="510"/>
      <c r="GU24" s="510"/>
      <c r="GV24" s="510"/>
      <c r="GW24" s="510"/>
      <c r="GX24" s="510"/>
      <c r="GY24" s="510"/>
      <c r="GZ24" s="510"/>
      <c r="HA24" s="510"/>
      <c r="HB24" s="511"/>
      <c r="HC24" s="278" t="e">
        <f>+SUM(K24)*VLOOKUP(K$13,#REF!,2,0)+SUM(U24)*VLOOKUP(U$13,#REF!,2,0)+SUM(AE24)*VLOOKUP(AE$13,#REF!,2,0)+SUM(AO24)*VLOOKUP(AO$13,#REF!,2,0)+SUM(AY24)*VLOOKUP(AY$13,#REF!,2,0)+SUM(BI24)*VLOOKUP(BI$13,#REF!,2,0)+SUM(BS24)*VLOOKUP(BS$13,#REF!,2,0)+SUM(CC24)*VLOOKUP(CC$13,#REF!,2,0)+SUM(CM24)*VLOOKUP(CM$13,#REF!,2,0)+SUM(CW24)*VLOOKUP(CW$13,#REF!,2,0)+SUM(DG24)*VLOOKUP(DG$13,#REF!,2,0)+SUM(DQ24)*VLOOKUP(DQ$13,#REF!,2,0)+SUM(EA24)*VLOOKUP(EA$13,#REF!,2,0)+SUM(EK24)*VLOOKUP(EK$13,#REF!,2,0)+SUM(EU24)*VLOOKUP(EU$13,#REF!,2,0)+SUM(FE24)*VLOOKUP(FE$13,#REF!,2,0)+SUM(FO24)*VLOOKUP(FO$13,#REF!,2,0)+SUM(FY24)*VLOOKUP(FY$13,#REF!,2,0)+SUM(GI24)*VLOOKUP(GI$13,#REF!,2,0)+SUM(GS24)*VLOOKUP(GS$13,#REF!,2,0)</f>
        <v>#REF!</v>
      </c>
      <c r="HD24" s="278" t="e">
        <f>+SUM(L24)*VLOOKUP(L$13,#REF!,2,0)+SUM(V24)*VLOOKUP(V$13,#REF!,2,0)+SUM(AF24)*VLOOKUP(AF$13,#REF!,2,0)+SUM(AP24)*VLOOKUP(AP$13,#REF!,2,0)+SUM(AZ24)*VLOOKUP(AZ$13,#REF!,2,0)+SUM(BJ24)*VLOOKUP(BJ$13,#REF!,2,0)+SUM(BT24)*VLOOKUP(BT$13,#REF!,2,0)+SUM(CD24)*VLOOKUP(CD$13,#REF!,2,0)+SUM(CN24)*VLOOKUP(CN$13,#REF!,2,0)+SUM(CX24)*VLOOKUP(CX$13,#REF!,2,0)+SUM(DH24)*VLOOKUP(DH$13,#REF!,2,0)+SUM(DR24)*VLOOKUP(DR$13,#REF!,2,0)+SUM(EB24)*VLOOKUP(EB$13,#REF!,2,0)+SUM(EL24)*VLOOKUP(EL$13,#REF!,2,0)+SUM(EV24)*VLOOKUP(EV$13,#REF!,2,0)+SUM(FF24)*VLOOKUP(FF$13,#REF!,2,0)+SUM(FP24)*VLOOKUP(FP$13,#REF!,2,0)+SUM(FZ24)*VLOOKUP(FZ$13,#REF!,2,0)+SUM(GJ24)*VLOOKUP(GJ$13,#REF!,2,0)+SUM(GT24)*VLOOKUP(GT$13,#REF!,2,0)</f>
        <v>#REF!</v>
      </c>
      <c r="HE24" s="278" t="e">
        <f>+SUM(M24)*VLOOKUP(M$13,#REF!,2,0)+SUM(W24)*VLOOKUP(W$13,#REF!,2,0)+SUM(AG24)*VLOOKUP(AG$13,#REF!,2,0)+SUM(AQ24)*VLOOKUP(AQ$13,#REF!,2,0)+SUM(BA24)*VLOOKUP(BA$13,#REF!,2,0)+SUM(BK24)*VLOOKUP(BK$13,#REF!,2,0)+SUM(BU24)*VLOOKUP(BU$13,#REF!,2,0)+SUM(CE24)*VLOOKUP(CE$13,#REF!,2,0)+SUM(CO24)*VLOOKUP(CO$13,#REF!,2,0)+SUM(CY24)*VLOOKUP(CY$13,#REF!,2,0)+SUM(DI24)*VLOOKUP(DI$13,#REF!,2,0)+SUM(DS24)*VLOOKUP(DS$13,#REF!,2,0)+SUM(EC24)*VLOOKUP(EC$13,#REF!,2,0)+SUM(EM24)*VLOOKUP(EM$13,#REF!,2,0)+SUM(EW24)*VLOOKUP(EW$13,#REF!,2,0)+SUM(FG24)*VLOOKUP(FG$13,#REF!,2,0)+SUM(FQ24)*VLOOKUP(FQ$13,#REF!,2,0)+SUM(GA24)*VLOOKUP(GA$13,#REF!,2,0)+SUM(GK24)*VLOOKUP(GK$13,#REF!,2,0)+SUM(GU24)*VLOOKUP(GU$13,#REF!,2,0)</f>
        <v>#REF!</v>
      </c>
      <c r="HF24" s="278" t="e">
        <f>+SUM(N24)*VLOOKUP(N$13,#REF!,2,0)+SUM(X24)*VLOOKUP(X$13,#REF!,2,0)+SUM(AH24)*VLOOKUP(AH$13,#REF!,2,0)+SUM(AR24)*VLOOKUP(AR$13,#REF!,2,0)+SUM(BB24)*VLOOKUP(BB$13,#REF!,2,0)+SUM(BL24)*VLOOKUP(BL$13,#REF!,2,0)+SUM(BV24)*VLOOKUP(BV$13,#REF!,2,0)+SUM(CF24)*VLOOKUP(CF$13,#REF!,2,0)+SUM(CP24)*VLOOKUP(CP$13,#REF!,2,0)+SUM(CZ24)*VLOOKUP(CZ$13,#REF!,2,0)+SUM(DJ24)*VLOOKUP(DJ$13,#REF!,2,0)+SUM(DT24)*VLOOKUP(DT$13,#REF!,2,0)+SUM(ED24)*VLOOKUP(ED$13,#REF!,2,0)+SUM(EN24)*VLOOKUP(EN$13,#REF!,2,0)+SUM(EX24)*VLOOKUP(EX$13,#REF!,2,0)+SUM(FH24)*VLOOKUP(FH$13,#REF!,2,0)+SUM(FR24)*VLOOKUP(FR$13,#REF!,2,0)+SUM(GB24)*VLOOKUP(GB$13,#REF!,2,0)+SUM(GL24)*VLOOKUP(GL$13,#REF!,2,0)+SUM(GV24)*VLOOKUP(GV$13,#REF!,2,0)</f>
        <v>#REF!</v>
      </c>
      <c r="HG24" s="278" t="e">
        <f>+SUM(O24)*VLOOKUP(O$13,#REF!,2,0)+SUM(Y24)*VLOOKUP(Y$13,#REF!,2,0)+SUM(AI24)*VLOOKUP(AI$13,#REF!,2,0)+SUM(AS24)*VLOOKUP(AS$13,#REF!,2,0)+SUM(BC24)*VLOOKUP(BC$13,#REF!,2,0)+SUM(BM24)*VLOOKUP(BM$13,#REF!,2,0)+SUM(BW24)*VLOOKUP(BW$13,#REF!,2,0)+SUM(CG24)*VLOOKUP(CG$13,#REF!,2,0)+SUM(CQ24)*VLOOKUP(CQ$13,#REF!,2,0)+SUM(DA24)*VLOOKUP(DA$13,#REF!,2,0)+SUM(DK24)*VLOOKUP(DK$13,#REF!,2,0)+SUM(DU24)*VLOOKUP(DU$13,#REF!,2,0)+SUM(EE24)*VLOOKUP(EE$13,#REF!,2,0)+SUM(EO24)*VLOOKUP(EO$13,#REF!,2,0)+SUM(EY24)*VLOOKUP(EY$13,#REF!,2,0)+SUM(FI24)*VLOOKUP(FI$13,#REF!,2,0)+SUM(FS24)*VLOOKUP(FS$13,#REF!,2,0)+SUM(GC24)*VLOOKUP(GC$13,#REF!,2,0)+SUM(GM24)*VLOOKUP(GM$13,#REF!,2,0)+SUM(GW24)*VLOOKUP(GW$13,#REF!,2,0)</f>
        <v>#REF!</v>
      </c>
      <c r="HH24" s="278" t="e">
        <f>+SUM(P24)*VLOOKUP(P$13,#REF!,2,0)+SUM(Z24)*VLOOKUP(Z$13,#REF!,2,0)+SUM(AJ24)*VLOOKUP(AJ$13,#REF!,2,0)+SUM(AT24)*VLOOKUP(AT$13,#REF!,2,0)+SUM(BD24)*VLOOKUP(BD$13,#REF!,2,0)+SUM(BN24)*VLOOKUP(BN$13,#REF!,2,0)+SUM(BX24)*VLOOKUP(BX$13,#REF!,2,0)+SUM(CH24)*VLOOKUP(CH$13,#REF!,2,0)+SUM(CR24)*VLOOKUP(CR$13,#REF!,2,0)+SUM(DB24)*VLOOKUP(DB$13,#REF!,2,0)+SUM(DL24)*VLOOKUP(DL$13,#REF!,2,0)+SUM(DV24)*VLOOKUP(DV$13,#REF!,2,0)+SUM(EF24)*VLOOKUP(EF$13,#REF!,2,0)+SUM(EP24)*VLOOKUP(EP$13,#REF!,2,0)+SUM(EZ24)*VLOOKUP(EZ$13,#REF!,2,0)+SUM(FJ24)*VLOOKUP(FJ$13,#REF!,2,0)+SUM(FT24)*VLOOKUP(FT$13,#REF!,2,0)+SUM(GD24)*VLOOKUP(GD$13,#REF!,2,0)+SUM(GN24)*VLOOKUP(GN$13,#REF!,2,0)+SUM(GX24)*VLOOKUP(GX$13,#REF!,2,0)</f>
        <v>#REF!</v>
      </c>
      <c r="HI24" s="278" t="e">
        <f>+SUM(Q24)*VLOOKUP(Q$13,#REF!,2,0)+SUM(AA24)*VLOOKUP(AA$13,#REF!,2,0)+SUM(AK24)*VLOOKUP(AK$13,#REF!,2,0)+SUM(AU24)*VLOOKUP(AU$13,#REF!,2,0)+SUM(BE24)*VLOOKUP(BE$13,#REF!,2,0)+SUM(BO24)*VLOOKUP(BO$13,#REF!,2,0)+SUM(BY24)*VLOOKUP(BY$13,#REF!,2,0)+SUM(CI24)*VLOOKUP(CI$13,#REF!,2,0)+SUM(CS24)*VLOOKUP(CS$13,#REF!,2,0)+SUM(DC24)*VLOOKUP(DC$13,#REF!,2,0)+SUM(DM24)*VLOOKUP(DM$13,#REF!,2,0)+SUM(DW24)*VLOOKUP(DW$13,#REF!,2,0)+SUM(EG24)*VLOOKUP(EG$13,#REF!,2,0)+SUM(EQ24)*VLOOKUP(EQ$13,#REF!,2,0)+SUM(FA24)*VLOOKUP(FA$13,#REF!,2,0)+SUM(FK24)*VLOOKUP(FK$13,#REF!,2,0)+SUM(FU24)*VLOOKUP(FU$13,#REF!,2,0)+SUM(GE24)*VLOOKUP(GE$13,#REF!,2,0)+SUM(GO24)*VLOOKUP(GO$13,#REF!,2,0)+SUM(GY24)*VLOOKUP(GY$13,#REF!,2,0)</f>
        <v>#REF!</v>
      </c>
      <c r="HJ24" s="278" t="e">
        <f>+SUM(R24)*VLOOKUP(R$13,#REF!,2,0)+SUM(AB24)*VLOOKUP(AB$13,#REF!,2,0)+SUM(AL24)*VLOOKUP(AL$13,#REF!,2,0)+SUM(AV24)*VLOOKUP(AV$13,#REF!,2,0)+SUM(BF24)*VLOOKUP(BF$13,#REF!,2,0)+SUM(BP24)*VLOOKUP(BP$13,#REF!,2,0)+SUM(BZ24)*VLOOKUP(BZ$13,#REF!,2,0)+SUM(CJ24)*VLOOKUP(CJ$13,#REF!,2,0)+SUM(CT24)*VLOOKUP(CT$13,#REF!,2,0)+SUM(DD24)*VLOOKUP(DD$13,#REF!,2,0)+SUM(DN24)*VLOOKUP(DN$13,#REF!,2,0)+SUM(DX24)*VLOOKUP(DX$13,#REF!,2,0)+SUM(EH24)*VLOOKUP(EH$13,#REF!,2,0)+SUM(ER24)*VLOOKUP(ER$13,#REF!,2,0)+SUM(FB24)*VLOOKUP(FB$13,#REF!,2,0)+SUM(FL24)*VLOOKUP(FL$13,#REF!,2,0)+SUM(FV24)*VLOOKUP(FV$13,#REF!,2,0)+SUM(GF24)*VLOOKUP(GF$13,#REF!,2,0)+SUM(GP24)*VLOOKUP(GP$13,#REF!,2,0)+SUM(GZ24)*VLOOKUP(GZ$13,#REF!,2,0)</f>
        <v>#REF!</v>
      </c>
      <c r="HK24" s="278" t="e">
        <f>+SUM(S24)*VLOOKUP(S$13,#REF!,2,0)+SUM(AC24)*VLOOKUP(AC$13,#REF!,2,0)+SUM(AM24)*VLOOKUP(AM$13,#REF!,2,0)+SUM(AW24)*VLOOKUP(AW$13,#REF!,2,0)+SUM(BG24)*VLOOKUP(BG$13,#REF!,2,0)+SUM(BQ24)*VLOOKUP(BQ$13,#REF!,2,0)+SUM(CA24)*VLOOKUP(CA$13,#REF!,2,0)+SUM(CK24)*VLOOKUP(CK$13,#REF!,2,0)+SUM(CU24)*VLOOKUP(CU$13,#REF!,2,0)+SUM(DE24)*VLOOKUP(DE$13,#REF!,2,0)+SUM(DO24)*VLOOKUP(DO$13,#REF!,2,0)+SUM(DY24)*VLOOKUP(DY$13,#REF!,2,0)+SUM(EI24)*VLOOKUP(EI$13,#REF!,2,0)+SUM(ES24)*VLOOKUP(ES$13,#REF!,2,0)+SUM(FC24)*VLOOKUP(FC$13,#REF!,2,0)+SUM(FM24)*VLOOKUP(FM$13,#REF!,2,0)+SUM(FW24)*VLOOKUP(FW$13,#REF!,2,0)+SUM(GG24)*VLOOKUP(GG$13,#REF!,2,0)+SUM(GQ24)*VLOOKUP(GQ$13,#REF!,2,0)+SUM(HA24)*VLOOKUP(HA$13,#REF!,2,0)</f>
        <v>#REF!</v>
      </c>
      <c r="HL24" s="278" t="e">
        <f>+SUM(T24)*VLOOKUP(T$13,#REF!,2,0)+SUM(AD24)*VLOOKUP(AD$13,#REF!,2,0)+SUM(AN24)*VLOOKUP(AN$13,#REF!,2,0)+SUM(AX24)*VLOOKUP(AX$13,#REF!,2,0)+SUM(BH24)*VLOOKUP(BH$13,#REF!,2,0)+SUM(BR24)*VLOOKUP(BR$13,#REF!,2,0)+SUM(CB24)*VLOOKUP(CB$13,#REF!,2,0)+SUM(CL24)*VLOOKUP(CL$13,#REF!,2,0)+SUM(CV24)*VLOOKUP(CV$13,#REF!,2,0)+SUM(DF24)*VLOOKUP(DF$13,#REF!,2,0)+SUM(DP24)*VLOOKUP(DP$13,#REF!,2,0)+SUM(DZ24)*VLOOKUP(DZ$13,#REF!,2,0)+SUM(EJ24)*VLOOKUP(EJ$13,#REF!,2,0)+SUM(ET24)*VLOOKUP(ET$13,#REF!,2,0)+SUM(FD24)*VLOOKUP(FD$13,#REF!,2,0)+SUM(FN24)*VLOOKUP(FN$13,#REF!,2,0)+SUM(FX24)*VLOOKUP(FX$13,#REF!,2,0)+SUM(GH24)*VLOOKUP(GH$13,#REF!,2,0)+SUM(GR24)*VLOOKUP(GR$13,#REF!,2,0)+SUM(HB24)*VLOOKUP(HB$13,#REF!,2,0)</f>
        <v>#REF!</v>
      </c>
      <c r="HM24" s="279">
        <f t="shared" si="73"/>
        <v>0</v>
      </c>
      <c r="HN24" s="281">
        <f t="shared" si="85"/>
        <v>0</v>
      </c>
      <c r="HO24" s="279" t="e">
        <f>+SUMIF($K$11:$T$11,1,K24:T24)*VLOOKUP($K$12,#REF!,2,0)+SUMIF($U$11:$AD$11,1,U24:AD24)*VLOOKUP($U$12,#REF!,2,0)+SUMIF($AE$11:$AN$11,1,AE24:AN24)*VLOOKUP($AE$12,#REF!,2,0)+SUMIF($AO$11:$AX$11,1,AO24:AX24)*VLOOKUP($AO$12,#REF!,2,0)+SUMIF($AY$11:$BH$11,1,AY24:BH24)*VLOOKUP($AY$12,#REF!,2,0)+SUMIF($BI$11:$BR$11,1,BI24:BR24)*VLOOKUP($BI$12,#REF!,2,0)+SUMIF($BS$11:$CB$11,1,BS24:CB24)*VLOOKUP($BS$12,#REF!,2,0)+SUMIF($CC$11:$CL$11,1,CC24:CL24)*VLOOKUP($CC$12,#REF!,2,0)+SUMIF($CM$11:$CV$11,1,CM24:CV24)*VLOOKUP($CM$12,#REF!,2,0)+SUMIF($CW$11:$DF$11,1,CW24:DF24)*VLOOKUP($CW$12,#REF!,2,0)+SUMIF($DG$11:$DP$11,1,DG24:DP24)*VLOOKUP($DG$12,#REF!,2,0)+SUMIF($DQ$11:$DZ$11,1,DQ24:DZ24)*VLOOKUP($DQ$12,#REF!,2,0)+SUMIF($EA$11:$EJ$11,1,EA24:EJ24)*VLOOKUP($EA$12,#REF!,2,0)+SUMIF($EK$11:$ET$11,1,EK24:ET24)*VLOOKUP($EK$12,#REF!,2,0)+SUMIF($EU$11:$FD$11,1,EU24:FD24)*VLOOKUP($EU$12,#REF!,2,0)+SUMIF($FE$11:$FN$11,1,FE24:FN24)*VLOOKUP($FE$12,#REF!,2,0)+SUMIF($FO$11:$FX$11,1,FO24:FX24)*VLOOKUP($FO$12,#REF!,2,0)+SUMIF($FY$11:$GH$11,1,FY24:GH24)*VLOOKUP($FY$12,#REF!,2,0)+SUMIF($GI$11:$GR$11,1,GI24:GR24)*VLOOKUP($GI$12,#REF!,2,0)+SUMIF($GS$11:$HB$11,1,GS24:HB24)*VLOOKUP($GS$12,#REF!,2,0)</f>
        <v>#REF!</v>
      </c>
      <c r="HP24" s="281" t="e">
        <f t="shared" si="86"/>
        <v>#REF!</v>
      </c>
      <c r="HQ24" s="84"/>
      <c r="HR24" s="282">
        <f t="shared" si="74"/>
        <v>0</v>
      </c>
      <c r="HS24" s="282">
        <f t="shared" si="75"/>
        <v>0</v>
      </c>
      <c r="HT24" s="282">
        <f t="shared" si="76"/>
        <v>0</v>
      </c>
      <c r="HU24" s="282">
        <f t="shared" si="77"/>
        <v>0</v>
      </c>
      <c r="HV24" s="282">
        <f t="shared" si="78"/>
        <v>0</v>
      </c>
      <c r="HW24" s="282">
        <f t="shared" si="79"/>
        <v>0</v>
      </c>
      <c r="HX24" s="282">
        <f t="shared" si="80"/>
        <v>0</v>
      </c>
      <c r="HY24" s="282">
        <f t="shared" si="81"/>
        <v>0</v>
      </c>
      <c r="HZ24" s="282">
        <f t="shared" si="82"/>
        <v>0</v>
      </c>
      <c r="IA24" s="282">
        <f t="shared" si="83"/>
        <v>0</v>
      </c>
      <c r="IK24" s="98" t="e">
        <f t="shared" si="84"/>
        <v>#REF!</v>
      </c>
    </row>
    <row r="25" spans="1:245" s="32" customFormat="1" ht="21.95" hidden="1" customHeight="1">
      <c r="A25" s="4"/>
      <c r="B25" s="98" t="e">
        <f>+#REF!</f>
        <v>#REF!</v>
      </c>
      <c r="C25" s="98" t="e">
        <f>+#REF!</f>
        <v>#REF!</v>
      </c>
      <c r="D25" s="98" t="e">
        <f>+#REF!</f>
        <v>#REF!</v>
      </c>
      <c r="E25" s="98" t="e">
        <f>+#REF!</f>
        <v>#REF!</v>
      </c>
      <c r="F25" s="98" t="e">
        <f>+#REF!</f>
        <v>#REF!</v>
      </c>
      <c r="G25" s="98" t="e">
        <f>+#REF!</f>
        <v>#REF!</v>
      </c>
      <c r="H25" s="98" t="e">
        <f>+#REF!</f>
        <v>#REF!</v>
      </c>
      <c r="I25" s="98" t="e">
        <f>+#REF!</f>
        <v>#REF!</v>
      </c>
      <c r="J25" s="18" t="s">
        <v>117</v>
      </c>
      <c r="K25" s="512"/>
      <c r="L25" s="513"/>
      <c r="M25" s="513"/>
      <c r="N25" s="513"/>
      <c r="O25" s="513"/>
      <c r="P25" s="513"/>
      <c r="Q25" s="513"/>
      <c r="R25" s="513"/>
      <c r="S25" s="513"/>
      <c r="T25" s="514"/>
      <c r="U25" s="512"/>
      <c r="V25" s="513"/>
      <c r="W25" s="513"/>
      <c r="X25" s="513"/>
      <c r="Y25" s="513"/>
      <c r="Z25" s="513"/>
      <c r="AA25" s="513"/>
      <c r="AB25" s="513"/>
      <c r="AC25" s="513"/>
      <c r="AD25" s="514"/>
      <c r="AE25" s="512"/>
      <c r="AF25" s="513"/>
      <c r="AG25" s="513"/>
      <c r="AH25" s="513"/>
      <c r="AI25" s="513"/>
      <c r="AJ25" s="513"/>
      <c r="AK25" s="513"/>
      <c r="AL25" s="513"/>
      <c r="AM25" s="513"/>
      <c r="AN25" s="514"/>
      <c r="AO25" s="512"/>
      <c r="AP25" s="513"/>
      <c r="AQ25" s="513"/>
      <c r="AR25" s="513"/>
      <c r="AS25" s="513"/>
      <c r="AT25" s="513"/>
      <c r="AU25" s="513"/>
      <c r="AV25" s="513"/>
      <c r="AW25" s="513"/>
      <c r="AX25" s="514"/>
      <c r="AY25" s="512"/>
      <c r="AZ25" s="513"/>
      <c r="BA25" s="513"/>
      <c r="BB25" s="513"/>
      <c r="BC25" s="513"/>
      <c r="BD25" s="513"/>
      <c r="BE25" s="513"/>
      <c r="BF25" s="513"/>
      <c r="BG25" s="513"/>
      <c r="BH25" s="514"/>
      <c r="BI25" s="512"/>
      <c r="BJ25" s="513"/>
      <c r="BK25" s="513"/>
      <c r="BL25" s="513"/>
      <c r="BM25" s="513"/>
      <c r="BN25" s="513"/>
      <c r="BO25" s="513"/>
      <c r="BP25" s="513"/>
      <c r="BQ25" s="513"/>
      <c r="BR25" s="514"/>
      <c r="BS25" s="512"/>
      <c r="BT25" s="513"/>
      <c r="BU25" s="513"/>
      <c r="BV25" s="513"/>
      <c r="BW25" s="513"/>
      <c r="BX25" s="513"/>
      <c r="BY25" s="513"/>
      <c r="BZ25" s="513"/>
      <c r="CA25" s="513"/>
      <c r="CB25" s="514"/>
      <c r="CC25" s="512"/>
      <c r="CD25" s="513"/>
      <c r="CE25" s="513"/>
      <c r="CF25" s="513"/>
      <c r="CG25" s="513"/>
      <c r="CH25" s="513"/>
      <c r="CI25" s="513"/>
      <c r="CJ25" s="513"/>
      <c r="CK25" s="513"/>
      <c r="CL25" s="514"/>
      <c r="CM25" s="512"/>
      <c r="CN25" s="513"/>
      <c r="CO25" s="513"/>
      <c r="CP25" s="513"/>
      <c r="CQ25" s="513"/>
      <c r="CR25" s="513"/>
      <c r="CS25" s="513"/>
      <c r="CT25" s="513"/>
      <c r="CU25" s="513"/>
      <c r="CV25" s="514"/>
      <c r="CW25" s="512"/>
      <c r="CX25" s="513"/>
      <c r="CY25" s="513"/>
      <c r="CZ25" s="513"/>
      <c r="DA25" s="513"/>
      <c r="DB25" s="513"/>
      <c r="DC25" s="513"/>
      <c r="DD25" s="513"/>
      <c r="DE25" s="513"/>
      <c r="DF25" s="514"/>
      <c r="DG25" s="512"/>
      <c r="DH25" s="513"/>
      <c r="DI25" s="513"/>
      <c r="DJ25" s="513"/>
      <c r="DK25" s="513"/>
      <c r="DL25" s="513"/>
      <c r="DM25" s="513"/>
      <c r="DN25" s="513"/>
      <c r="DO25" s="513"/>
      <c r="DP25" s="514"/>
      <c r="DQ25" s="512"/>
      <c r="DR25" s="513"/>
      <c r="DS25" s="513"/>
      <c r="DT25" s="513"/>
      <c r="DU25" s="513"/>
      <c r="DV25" s="513"/>
      <c r="DW25" s="513"/>
      <c r="DX25" s="513"/>
      <c r="DY25" s="513"/>
      <c r="DZ25" s="514"/>
      <c r="EA25" s="512"/>
      <c r="EB25" s="513"/>
      <c r="EC25" s="513"/>
      <c r="ED25" s="513"/>
      <c r="EE25" s="513"/>
      <c r="EF25" s="513"/>
      <c r="EG25" s="513"/>
      <c r="EH25" s="513"/>
      <c r="EI25" s="513"/>
      <c r="EJ25" s="514"/>
      <c r="EK25" s="512"/>
      <c r="EL25" s="513"/>
      <c r="EM25" s="513"/>
      <c r="EN25" s="513"/>
      <c r="EO25" s="513"/>
      <c r="EP25" s="513"/>
      <c r="EQ25" s="513"/>
      <c r="ER25" s="513"/>
      <c r="ES25" s="513"/>
      <c r="ET25" s="514"/>
      <c r="EU25" s="512"/>
      <c r="EV25" s="513"/>
      <c r="EW25" s="513"/>
      <c r="EX25" s="513"/>
      <c r="EY25" s="513"/>
      <c r="EZ25" s="513"/>
      <c r="FA25" s="513"/>
      <c r="FB25" s="513"/>
      <c r="FC25" s="513"/>
      <c r="FD25" s="514"/>
      <c r="FE25" s="512"/>
      <c r="FF25" s="513"/>
      <c r="FG25" s="513"/>
      <c r="FH25" s="513"/>
      <c r="FI25" s="513"/>
      <c r="FJ25" s="513"/>
      <c r="FK25" s="513"/>
      <c r="FL25" s="513"/>
      <c r="FM25" s="513"/>
      <c r="FN25" s="514"/>
      <c r="FO25" s="512"/>
      <c r="FP25" s="513"/>
      <c r="FQ25" s="513"/>
      <c r="FR25" s="513"/>
      <c r="FS25" s="513"/>
      <c r="FT25" s="513"/>
      <c r="FU25" s="513"/>
      <c r="FV25" s="513"/>
      <c r="FW25" s="513"/>
      <c r="FX25" s="514"/>
      <c r="FY25" s="512"/>
      <c r="FZ25" s="513"/>
      <c r="GA25" s="513"/>
      <c r="GB25" s="513"/>
      <c r="GC25" s="513"/>
      <c r="GD25" s="513"/>
      <c r="GE25" s="513"/>
      <c r="GF25" s="513"/>
      <c r="GG25" s="513"/>
      <c r="GH25" s="514"/>
      <c r="GI25" s="512"/>
      <c r="GJ25" s="513"/>
      <c r="GK25" s="513"/>
      <c r="GL25" s="513"/>
      <c r="GM25" s="513"/>
      <c r="GN25" s="513"/>
      <c r="GO25" s="513"/>
      <c r="GP25" s="513"/>
      <c r="GQ25" s="513"/>
      <c r="GR25" s="514"/>
      <c r="GS25" s="512"/>
      <c r="GT25" s="513"/>
      <c r="GU25" s="513"/>
      <c r="GV25" s="513"/>
      <c r="GW25" s="513"/>
      <c r="GX25" s="513"/>
      <c r="GY25" s="513"/>
      <c r="GZ25" s="513"/>
      <c r="HA25" s="513"/>
      <c r="HB25" s="514"/>
      <c r="HC25" s="81" t="e">
        <f>+SUM(K25)*VLOOKUP(K$13,#REF!,2,0)+SUM(U25)*VLOOKUP(U$13,#REF!,2,0)+SUM(AE25)*VLOOKUP(AE$13,#REF!,2,0)+SUM(AO25)*VLOOKUP(AO$13,#REF!,2,0)+SUM(AY25)*VLOOKUP(AY$13,#REF!,2,0)+SUM(BI25)*VLOOKUP(BI$13,#REF!,2,0)+SUM(BS25)*VLOOKUP(BS$13,#REF!,2,0)+SUM(CC25)*VLOOKUP(CC$13,#REF!,2,0)+SUM(CM25)*VLOOKUP(CM$13,#REF!,2,0)+SUM(CW25)*VLOOKUP(CW$13,#REF!,2,0)+SUM(DG25)*VLOOKUP(DG$13,#REF!,2,0)+SUM(DQ25)*VLOOKUP(DQ$13,#REF!,2,0)+SUM(EA25)*VLOOKUP(EA$13,#REF!,2,0)+SUM(EK25)*VLOOKUP(EK$13,#REF!,2,0)+SUM(EU25)*VLOOKUP(EU$13,#REF!,2,0)+SUM(FE25)*VLOOKUP(FE$13,#REF!,2,0)+SUM(FO25)*VLOOKUP(FO$13,#REF!,2,0)+SUM(FY25)*VLOOKUP(FY$13,#REF!,2,0)+SUM(GI25)*VLOOKUP(GI$13,#REF!,2,0)+SUM(GS25)*VLOOKUP(GS$13,#REF!,2,0)</f>
        <v>#REF!</v>
      </c>
      <c r="HD25" s="81" t="e">
        <f>+SUM(L25)*VLOOKUP(L$13,#REF!,2,0)+SUM(V25)*VLOOKUP(V$13,#REF!,2,0)+SUM(AF25)*VLOOKUP(AF$13,#REF!,2,0)+SUM(AP25)*VLOOKUP(AP$13,#REF!,2,0)+SUM(AZ25)*VLOOKUP(AZ$13,#REF!,2,0)+SUM(BJ25)*VLOOKUP(BJ$13,#REF!,2,0)+SUM(BT25)*VLOOKUP(BT$13,#REF!,2,0)+SUM(CD25)*VLOOKUP(CD$13,#REF!,2,0)+SUM(CN25)*VLOOKUP(CN$13,#REF!,2,0)+SUM(CX25)*VLOOKUP(CX$13,#REF!,2,0)+SUM(DH25)*VLOOKUP(DH$13,#REF!,2,0)+SUM(DR25)*VLOOKUP(DR$13,#REF!,2,0)+SUM(EB25)*VLOOKUP(EB$13,#REF!,2,0)+SUM(EL25)*VLOOKUP(EL$13,#REF!,2,0)+SUM(EV25)*VLOOKUP(EV$13,#REF!,2,0)+SUM(FF25)*VLOOKUP(FF$13,#REF!,2,0)+SUM(FP25)*VLOOKUP(FP$13,#REF!,2,0)+SUM(FZ25)*VLOOKUP(FZ$13,#REF!,2,0)+SUM(GJ25)*VLOOKUP(GJ$13,#REF!,2,0)+SUM(GT25)*VLOOKUP(GT$13,#REF!,2,0)</f>
        <v>#REF!</v>
      </c>
      <c r="HE25" s="81" t="e">
        <f>+SUM(M25)*VLOOKUP(M$13,#REF!,2,0)+SUM(W25)*VLOOKUP(W$13,#REF!,2,0)+SUM(AG25)*VLOOKUP(AG$13,#REF!,2,0)+SUM(AQ25)*VLOOKUP(AQ$13,#REF!,2,0)+SUM(BA25)*VLOOKUP(BA$13,#REF!,2,0)+SUM(BK25)*VLOOKUP(BK$13,#REF!,2,0)+SUM(BU25)*VLOOKUP(BU$13,#REF!,2,0)+SUM(CE25)*VLOOKUP(CE$13,#REF!,2,0)+SUM(CO25)*VLOOKUP(CO$13,#REF!,2,0)+SUM(CY25)*VLOOKUP(CY$13,#REF!,2,0)+SUM(DI25)*VLOOKUP(DI$13,#REF!,2,0)+SUM(DS25)*VLOOKUP(DS$13,#REF!,2,0)+SUM(EC25)*VLOOKUP(EC$13,#REF!,2,0)+SUM(EM25)*VLOOKUP(EM$13,#REF!,2,0)+SUM(EW25)*VLOOKUP(EW$13,#REF!,2,0)+SUM(FG25)*VLOOKUP(FG$13,#REF!,2,0)+SUM(FQ25)*VLOOKUP(FQ$13,#REF!,2,0)+SUM(GA25)*VLOOKUP(GA$13,#REF!,2,0)+SUM(GK25)*VLOOKUP(GK$13,#REF!,2,0)+SUM(GU25)*VLOOKUP(GU$13,#REF!,2,0)</f>
        <v>#REF!</v>
      </c>
      <c r="HF25" s="81" t="e">
        <f>+SUM(N25)*VLOOKUP(N$13,#REF!,2,0)+SUM(X25)*VLOOKUP(X$13,#REF!,2,0)+SUM(AH25)*VLOOKUP(AH$13,#REF!,2,0)+SUM(AR25)*VLOOKUP(AR$13,#REF!,2,0)+SUM(BB25)*VLOOKUP(BB$13,#REF!,2,0)+SUM(BL25)*VLOOKUP(BL$13,#REF!,2,0)+SUM(BV25)*VLOOKUP(BV$13,#REF!,2,0)+SUM(CF25)*VLOOKUP(CF$13,#REF!,2,0)+SUM(CP25)*VLOOKUP(CP$13,#REF!,2,0)+SUM(CZ25)*VLOOKUP(CZ$13,#REF!,2,0)+SUM(DJ25)*VLOOKUP(DJ$13,#REF!,2,0)+SUM(DT25)*VLOOKUP(DT$13,#REF!,2,0)+SUM(ED25)*VLOOKUP(ED$13,#REF!,2,0)+SUM(EN25)*VLOOKUP(EN$13,#REF!,2,0)+SUM(EX25)*VLOOKUP(EX$13,#REF!,2,0)+SUM(FH25)*VLOOKUP(FH$13,#REF!,2,0)+SUM(FR25)*VLOOKUP(FR$13,#REF!,2,0)+SUM(GB25)*VLOOKUP(GB$13,#REF!,2,0)+SUM(GL25)*VLOOKUP(GL$13,#REF!,2,0)+SUM(GV25)*VLOOKUP(GV$13,#REF!,2,0)</f>
        <v>#REF!</v>
      </c>
      <c r="HG25" s="81" t="e">
        <f>+SUM(O25)*VLOOKUP(O$13,#REF!,2,0)+SUM(Y25)*VLOOKUP(Y$13,#REF!,2,0)+SUM(AI25)*VLOOKUP(AI$13,#REF!,2,0)+SUM(AS25)*VLOOKUP(AS$13,#REF!,2,0)+SUM(BC25)*VLOOKUP(BC$13,#REF!,2,0)+SUM(BM25)*VLOOKUP(BM$13,#REF!,2,0)+SUM(BW25)*VLOOKUP(BW$13,#REF!,2,0)+SUM(CG25)*VLOOKUP(CG$13,#REF!,2,0)+SUM(CQ25)*VLOOKUP(CQ$13,#REF!,2,0)+SUM(DA25)*VLOOKUP(DA$13,#REF!,2,0)+SUM(DK25)*VLOOKUP(DK$13,#REF!,2,0)+SUM(DU25)*VLOOKUP(DU$13,#REF!,2,0)+SUM(EE25)*VLOOKUP(EE$13,#REF!,2,0)+SUM(EO25)*VLOOKUP(EO$13,#REF!,2,0)+SUM(EY25)*VLOOKUP(EY$13,#REF!,2,0)+SUM(FI25)*VLOOKUP(FI$13,#REF!,2,0)+SUM(FS25)*VLOOKUP(FS$13,#REF!,2,0)+SUM(GC25)*VLOOKUP(GC$13,#REF!,2,0)+SUM(GM25)*VLOOKUP(GM$13,#REF!,2,0)+SUM(GW25)*VLOOKUP(GW$13,#REF!,2,0)</f>
        <v>#REF!</v>
      </c>
      <c r="HH25" s="81" t="e">
        <f>+SUM(P25)*VLOOKUP(P$13,#REF!,2,0)+SUM(Z25)*VLOOKUP(Z$13,#REF!,2,0)+SUM(AJ25)*VLOOKUP(AJ$13,#REF!,2,0)+SUM(AT25)*VLOOKUP(AT$13,#REF!,2,0)+SUM(BD25)*VLOOKUP(BD$13,#REF!,2,0)+SUM(BN25)*VLOOKUP(BN$13,#REF!,2,0)+SUM(BX25)*VLOOKUP(BX$13,#REF!,2,0)+SUM(CH25)*VLOOKUP(CH$13,#REF!,2,0)+SUM(CR25)*VLOOKUP(CR$13,#REF!,2,0)+SUM(DB25)*VLOOKUP(DB$13,#REF!,2,0)+SUM(DL25)*VLOOKUP(DL$13,#REF!,2,0)+SUM(DV25)*VLOOKUP(DV$13,#REF!,2,0)+SUM(EF25)*VLOOKUP(EF$13,#REF!,2,0)+SUM(EP25)*VLOOKUP(EP$13,#REF!,2,0)+SUM(EZ25)*VLOOKUP(EZ$13,#REF!,2,0)+SUM(FJ25)*VLOOKUP(FJ$13,#REF!,2,0)+SUM(FT25)*VLOOKUP(FT$13,#REF!,2,0)+SUM(GD25)*VLOOKUP(GD$13,#REF!,2,0)+SUM(GN25)*VLOOKUP(GN$13,#REF!,2,0)+SUM(GX25)*VLOOKUP(GX$13,#REF!,2,0)</f>
        <v>#REF!</v>
      </c>
      <c r="HI25" s="81" t="e">
        <f>+SUM(Q25)*VLOOKUP(Q$13,#REF!,2,0)+SUM(AA25)*VLOOKUP(AA$13,#REF!,2,0)+SUM(AK25)*VLOOKUP(AK$13,#REF!,2,0)+SUM(AU25)*VLOOKUP(AU$13,#REF!,2,0)+SUM(BE25)*VLOOKUP(BE$13,#REF!,2,0)+SUM(BO25)*VLOOKUP(BO$13,#REF!,2,0)+SUM(BY25)*VLOOKUP(BY$13,#REF!,2,0)+SUM(CI25)*VLOOKUP(CI$13,#REF!,2,0)+SUM(CS25)*VLOOKUP(CS$13,#REF!,2,0)+SUM(DC25)*VLOOKUP(DC$13,#REF!,2,0)+SUM(DM25)*VLOOKUP(DM$13,#REF!,2,0)+SUM(DW25)*VLOOKUP(DW$13,#REF!,2,0)+SUM(EG25)*VLOOKUP(EG$13,#REF!,2,0)+SUM(EQ25)*VLOOKUP(EQ$13,#REF!,2,0)+SUM(FA25)*VLOOKUP(FA$13,#REF!,2,0)+SUM(FK25)*VLOOKUP(FK$13,#REF!,2,0)+SUM(FU25)*VLOOKUP(FU$13,#REF!,2,0)+SUM(GE25)*VLOOKUP(GE$13,#REF!,2,0)+SUM(GO25)*VLOOKUP(GO$13,#REF!,2,0)+SUM(GY25)*VLOOKUP(GY$13,#REF!,2,0)</f>
        <v>#REF!</v>
      </c>
      <c r="HJ25" s="81" t="e">
        <f>+SUM(R25)*VLOOKUP(R$13,#REF!,2,0)+SUM(AB25)*VLOOKUP(AB$13,#REF!,2,0)+SUM(AL25)*VLOOKUP(AL$13,#REF!,2,0)+SUM(AV25)*VLOOKUP(AV$13,#REF!,2,0)+SUM(BF25)*VLOOKUP(BF$13,#REF!,2,0)+SUM(BP25)*VLOOKUP(BP$13,#REF!,2,0)+SUM(BZ25)*VLOOKUP(BZ$13,#REF!,2,0)+SUM(CJ25)*VLOOKUP(CJ$13,#REF!,2,0)+SUM(CT25)*VLOOKUP(CT$13,#REF!,2,0)+SUM(DD25)*VLOOKUP(DD$13,#REF!,2,0)+SUM(DN25)*VLOOKUP(DN$13,#REF!,2,0)+SUM(DX25)*VLOOKUP(DX$13,#REF!,2,0)+SUM(EH25)*VLOOKUP(EH$13,#REF!,2,0)+SUM(ER25)*VLOOKUP(ER$13,#REF!,2,0)+SUM(FB25)*VLOOKUP(FB$13,#REF!,2,0)+SUM(FL25)*VLOOKUP(FL$13,#REF!,2,0)+SUM(FV25)*VLOOKUP(FV$13,#REF!,2,0)+SUM(GF25)*VLOOKUP(GF$13,#REF!,2,0)+SUM(GP25)*VLOOKUP(GP$13,#REF!,2,0)+SUM(GZ25)*VLOOKUP(GZ$13,#REF!,2,0)</f>
        <v>#REF!</v>
      </c>
      <c r="HK25" s="81" t="e">
        <f>+SUM(S25)*VLOOKUP(S$13,#REF!,2,0)+SUM(AC25)*VLOOKUP(AC$13,#REF!,2,0)+SUM(AM25)*VLOOKUP(AM$13,#REF!,2,0)+SUM(AW25)*VLOOKUP(AW$13,#REF!,2,0)+SUM(BG25)*VLOOKUP(BG$13,#REF!,2,0)+SUM(BQ25)*VLOOKUP(BQ$13,#REF!,2,0)+SUM(CA25)*VLOOKUP(CA$13,#REF!,2,0)+SUM(CK25)*VLOOKUP(CK$13,#REF!,2,0)+SUM(CU25)*VLOOKUP(CU$13,#REF!,2,0)+SUM(DE25)*VLOOKUP(DE$13,#REF!,2,0)+SUM(DO25)*VLOOKUP(DO$13,#REF!,2,0)+SUM(DY25)*VLOOKUP(DY$13,#REF!,2,0)+SUM(EI25)*VLOOKUP(EI$13,#REF!,2,0)+SUM(ES25)*VLOOKUP(ES$13,#REF!,2,0)+SUM(FC25)*VLOOKUP(FC$13,#REF!,2,0)+SUM(FM25)*VLOOKUP(FM$13,#REF!,2,0)+SUM(FW25)*VLOOKUP(FW$13,#REF!,2,0)+SUM(GG25)*VLOOKUP(GG$13,#REF!,2,0)+SUM(GQ25)*VLOOKUP(GQ$13,#REF!,2,0)+SUM(HA25)*VLOOKUP(HA$13,#REF!,2,0)</f>
        <v>#REF!</v>
      </c>
      <c r="HL25" s="81" t="e">
        <f>+SUM(T25)*VLOOKUP(T$13,#REF!,2,0)+SUM(AD25)*VLOOKUP(AD$13,#REF!,2,0)+SUM(AN25)*VLOOKUP(AN$13,#REF!,2,0)+SUM(AX25)*VLOOKUP(AX$13,#REF!,2,0)+SUM(BH25)*VLOOKUP(BH$13,#REF!,2,0)+SUM(BR25)*VLOOKUP(BR$13,#REF!,2,0)+SUM(CB25)*VLOOKUP(CB$13,#REF!,2,0)+SUM(CL25)*VLOOKUP(CL$13,#REF!,2,0)+SUM(CV25)*VLOOKUP(CV$13,#REF!,2,0)+SUM(DF25)*VLOOKUP(DF$13,#REF!,2,0)+SUM(DP25)*VLOOKUP(DP$13,#REF!,2,0)+SUM(DZ25)*VLOOKUP(DZ$13,#REF!,2,0)+SUM(EJ25)*VLOOKUP(EJ$13,#REF!,2,0)+SUM(ET25)*VLOOKUP(ET$13,#REF!,2,0)+SUM(FD25)*VLOOKUP(FD$13,#REF!,2,0)+SUM(FN25)*VLOOKUP(FN$13,#REF!,2,0)+SUM(FX25)*VLOOKUP(FX$13,#REF!,2,0)+SUM(GH25)*VLOOKUP(GH$13,#REF!,2,0)+SUM(GR25)*VLOOKUP(GR$13,#REF!,2,0)+SUM(HB25)*VLOOKUP(HB$13,#REF!,2,0)</f>
        <v>#REF!</v>
      </c>
      <c r="HM25" s="84">
        <f t="shared" si="73"/>
        <v>0</v>
      </c>
      <c r="HN25" s="83">
        <f t="shared" si="85"/>
        <v>0</v>
      </c>
      <c r="HO25" s="84" t="e">
        <f>+SUMIF($K$11:$T$11,1,K25:T25)*VLOOKUP($K$12,#REF!,2,0)+SUMIF($U$11:$AD$11,1,U25:AD25)*VLOOKUP($U$12,#REF!,2,0)+SUMIF($AE$11:$AN$11,1,AE25:AN25)*VLOOKUP($AE$12,#REF!,2,0)+SUMIF($AO$11:$AX$11,1,AO25:AX25)*VLOOKUP($AO$12,#REF!,2,0)+SUMIF($AY$11:$BH$11,1,AY25:BH25)*VLOOKUP($AY$12,#REF!,2,0)+SUMIF($BI$11:$BR$11,1,BI25:BR25)*VLOOKUP($BI$12,#REF!,2,0)+SUMIF($BS$11:$CB$11,1,BS25:CB25)*VLOOKUP($BS$12,#REF!,2,0)+SUMIF($CC$11:$CL$11,1,CC25:CL25)*VLOOKUP($CC$12,#REF!,2,0)+SUMIF($CM$11:$CV$11,1,CM25:CV25)*VLOOKUP($CM$12,#REF!,2,0)+SUMIF($CW$11:$DF$11,1,CW25:DF25)*VLOOKUP($CW$12,#REF!,2,0)+SUMIF($DG$11:$DP$11,1,DG25:DP25)*VLOOKUP($DG$12,#REF!,2,0)+SUMIF($DQ$11:$DZ$11,1,DQ25:DZ25)*VLOOKUP($DQ$12,#REF!,2,0)+SUMIF($EA$11:$EJ$11,1,EA25:EJ25)*VLOOKUP($EA$12,#REF!,2,0)+SUMIF($EK$11:$ET$11,1,EK25:ET25)*VLOOKUP($EK$12,#REF!,2,0)+SUMIF($EU$11:$FD$11,1,EU25:FD25)*VLOOKUP($EU$12,#REF!,2,0)+SUMIF($FE$11:$FN$11,1,FE25:FN25)*VLOOKUP($FE$12,#REF!,2,0)+SUMIF($FO$11:$FX$11,1,FO25:FX25)*VLOOKUP($FO$12,#REF!,2,0)+SUMIF($FY$11:$GH$11,1,FY25:GH25)*VLOOKUP($FY$12,#REF!,2,0)+SUMIF($GI$11:$GR$11,1,GI25:GR25)*VLOOKUP($GI$12,#REF!,2,0)+SUMIF($GS$11:$HB$11,1,GS25:HB25)*VLOOKUP($GS$12,#REF!,2,0)</f>
        <v>#REF!</v>
      </c>
      <c r="HP25" s="83" t="e">
        <f t="shared" si="86"/>
        <v>#REF!</v>
      </c>
      <c r="HQ25" s="84"/>
      <c r="HR25" s="85">
        <f t="shared" si="74"/>
        <v>0</v>
      </c>
      <c r="HS25" s="85">
        <f t="shared" si="75"/>
        <v>0</v>
      </c>
      <c r="HT25" s="85">
        <f t="shared" si="76"/>
        <v>0</v>
      </c>
      <c r="HU25" s="85">
        <f t="shared" si="77"/>
        <v>0</v>
      </c>
      <c r="HV25" s="85">
        <f t="shared" si="78"/>
        <v>0</v>
      </c>
      <c r="HW25" s="85">
        <f t="shared" si="79"/>
        <v>0</v>
      </c>
      <c r="HX25" s="85">
        <f t="shared" si="80"/>
        <v>0</v>
      </c>
      <c r="HY25" s="85">
        <f t="shared" si="81"/>
        <v>0</v>
      </c>
      <c r="HZ25" s="85">
        <f t="shared" si="82"/>
        <v>0</v>
      </c>
      <c r="IA25" s="85">
        <f t="shared" si="83"/>
        <v>0</v>
      </c>
      <c r="IK25" s="98" t="e">
        <f t="shared" si="84"/>
        <v>#REF!</v>
      </c>
    </row>
    <row r="26" spans="1:245" s="32" customFormat="1" ht="21.95" hidden="1" customHeight="1">
      <c r="A26" s="4"/>
      <c r="B26" s="98" t="e">
        <f>+#REF!</f>
        <v>#REF!</v>
      </c>
      <c r="C26" s="98" t="e">
        <f>+#REF!</f>
        <v>#REF!</v>
      </c>
      <c r="D26" s="98" t="e">
        <f>+#REF!</f>
        <v>#REF!</v>
      </c>
      <c r="E26" s="98" t="e">
        <f>+#REF!</f>
        <v>#REF!</v>
      </c>
      <c r="F26" s="98" t="e">
        <f>+#REF!</f>
        <v>#REF!</v>
      </c>
      <c r="G26" s="98" t="e">
        <f>+#REF!</f>
        <v>#REF!</v>
      </c>
      <c r="H26" s="98" t="e">
        <f>+#REF!</f>
        <v>#REF!</v>
      </c>
      <c r="I26" s="98" t="e">
        <f>+#REF!</f>
        <v>#REF!</v>
      </c>
      <c r="J26" s="18" t="s">
        <v>118</v>
      </c>
      <c r="K26" s="512"/>
      <c r="L26" s="513"/>
      <c r="M26" s="513"/>
      <c r="N26" s="513"/>
      <c r="O26" s="513"/>
      <c r="P26" s="513"/>
      <c r="Q26" s="513"/>
      <c r="R26" s="513"/>
      <c r="S26" s="513"/>
      <c r="T26" s="514"/>
      <c r="U26" s="512"/>
      <c r="V26" s="513"/>
      <c r="W26" s="513"/>
      <c r="X26" s="513"/>
      <c r="Y26" s="513"/>
      <c r="Z26" s="513"/>
      <c r="AA26" s="513"/>
      <c r="AB26" s="513"/>
      <c r="AC26" s="513"/>
      <c r="AD26" s="514"/>
      <c r="AE26" s="512"/>
      <c r="AF26" s="513"/>
      <c r="AG26" s="513"/>
      <c r="AH26" s="513"/>
      <c r="AI26" s="513"/>
      <c r="AJ26" s="513"/>
      <c r="AK26" s="513"/>
      <c r="AL26" s="513"/>
      <c r="AM26" s="513"/>
      <c r="AN26" s="514"/>
      <c r="AO26" s="512"/>
      <c r="AP26" s="513"/>
      <c r="AQ26" s="513"/>
      <c r="AR26" s="513"/>
      <c r="AS26" s="513"/>
      <c r="AT26" s="513"/>
      <c r="AU26" s="513"/>
      <c r="AV26" s="513"/>
      <c r="AW26" s="513"/>
      <c r="AX26" s="514"/>
      <c r="AY26" s="512"/>
      <c r="AZ26" s="513"/>
      <c r="BA26" s="513"/>
      <c r="BB26" s="513"/>
      <c r="BC26" s="513"/>
      <c r="BD26" s="513"/>
      <c r="BE26" s="513"/>
      <c r="BF26" s="513"/>
      <c r="BG26" s="513"/>
      <c r="BH26" s="514"/>
      <c r="BI26" s="512"/>
      <c r="BJ26" s="513"/>
      <c r="BK26" s="513"/>
      <c r="BL26" s="513"/>
      <c r="BM26" s="513"/>
      <c r="BN26" s="513"/>
      <c r="BO26" s="513"/>
      <c r="BP26" s="513"/>
      <c r="BQ26" s="513"/>
      <c r="BR26" s="514"/>
      <c r="BS26" s="512"/>
      <c r="BT26" s="513"/>
      <c r="BU26" s="513"/>
      <c r="BV26" s="513"/>
      <c r="BW26" s="513"/>
      <c r="BX26" s="513"/>
      <c r="BY26" s="513"/>
      <c r="BZ26" s="513"/>
      <c r="CA26" s="513"/>
      <c r="CB26" s="514"/>
      <c r="CC26" s="512"/>
      <c r="CD26" s="513"/>
      <c r="CE26" s="513"/>
      <c r="CF26" s="513"/>
      <c r="CG26" s="513"/>
      <c r="CH26" s="513"/>
      <c r="CI26" s="513"/>
      <c r="CJ26" s="513"/>
      <c r="CK26" s="513"/>
      <c r="CL26" s="514"/>
      <c r="CM26" s="512"/>
      <c r="CN26" s="513"/>
      <c r="CO26" s="513"/>
      <c r="CP26" s="513"/>
      <c r="CQ26" s="513"/>
      <c r="CR26" s="513"/>
      <c r="CS26" s="513"/>
      <c r="CT26" s="513"/>
      <c r="CU26" s="513"/>
      <c r="CV26" s="514"/>
      <c r="CW26" s="512"/>
      <c r="CX26" s="513"/>
      <c r="CY26" s="513"/>
      <c r="CZ26" s="513"/>
      <c r="DA26" s="513"/>
      <c r="DB26" s="513"/>
      <c r="DC26" s="513"/>
      <c r="DD26" s="513"/>
      <c r="DE26" s="513"/>
      <c r="DF26" s="514"/>
      <c r="DG26" s="512"/>
      <c r="DH26" s="513"/>
      <c r="DI26" s="513"/>
      <c r="DJ26" s="513"/>
      <c r="DK26" s="513"/>
      <c r="DL26" s="513"/>
      <c r="DM26" s="513"/>
      <c r="DN26" s="513"/>
      <c r="DO26" s="513"/>
      <c r="DP26" s="514"/>
      <c r="DQ26" s="512"/>
      <c r="DR26" s="513"/>
      <c r="DS26" s="513"/>
      <c r="DT26" s="513"/>
      <c r="DU26" s="513"/>
      <c r="DV26" s="513"/>
      <c r="DW26" s="513"/>
      <c r="DX26" s="513"/>
      <c r="DY26" s="513"/>
      <c r="DZ26" s="514"/>
      <c r="EA26" s="512"/>
      <c r="EB26" s="513"/>
      <c r="EC26" s="513"/>
      <c r="ED26" s="513"/>
      <c r="EE26" s="513"/>
      <c r="EF26" s="513"/>
      <c r="EG26" s="513"/>
      <c r="EH26" s="513"/>
      <c r="EI26" s="513"/>
      <c r="EJ26" s="514"/>
      <c r="EK26" s="512"/>
      <c r="EL26" s="513"/>
      <c r="EM26" s="513"/>
      <c r="EN26" s="513"/>
      <c r="EO26" s="513"/>
      <c r="EP26" s="513"/>
      <c r="EQ26" s="513"/>
      <c r="ER26" s="513"/>
      <c r="ES26" s="513"/>
      <c r="ET26" s="514"/>
      <c r="EU26" s="512"/>
      <c r="EV26" s="513"/>
      <c r="EW26" s="513"/>
      <c r="EX26" s="513"/>
      <c r="EY26" s="513"/>
      <c r="EZ26" s="513"/>
      <c r="FA26" s="513"/>
      <c r="FB26" s="513"/>
      <c r="FC26" s="513"/>
      <c r="FD26" s="514"/>
      <c r="FE26" s="512"/>
      <c r="FF26" s="513"/>
      <c r="FG26" s="513"/>
      <c r="FH26" s="513"/>
      <c r="FI26" s="513"/>
      <c r="FJ26" s="513"/>
      <c r="FK26" s="513"/>
      <c r="FL26" s="513"/>
      <c r="FM26" s="513"/>
      <c r="FN26" s="514"/>
      <c r="FO26" s="512"/>
      <c r="FP26" s="513"/>
      <c r="FQ26" s="513"/>
      <c r="FR26" s="513"/>
      <c r="FS26" s="513"/>
      <c r="FT26" s="513"/>
      <c r="FU26" s="513"/>
      <c r="FV26" s="513"/>
      <c r="FW26" s="513"/>
      <c r="FX26" s="514"/>
      <c r="FY26" s="512"/>
      <c r="FZ26" s="513"/>
      <c r="GA26" s="513"/>
      <c r="GB26" s="513"/>
      <c r="GC26" s="513"/>
      <c r="GD26" s="513"/>
      <c r="GE26" s="513"/>
      <c r="GF26" s="513"/>
      <c r="GG26" s="513"/>
      <c r="GH26" s="514"/>
      <c r="GI26" s="512"/>
      <c r="GJ26" s="513"/>
      <c r="GK26" s="513"/>
      <c r="GL26" s="513"/>
      <c r="GM26" s="513"/>
      <c r="GN26" s="513"/>
      <c r="GO26" s="513"/>
      <c r="GP26" s="513"/>
      <c r="GQ26" s="513"/>
      <c r="GR26" s="514"/>
      <c r="GS26" s="512"/>
      <c r="GT26" s="513"/>
      <c r="GU26" s="513"/>
      <c r="GV26" s="513"/>
      <c r="GW26" s="513"/>
      <c r="GX26" s="513"/>
      <c r="GY26" s="513"/>
      <c r="GZ26" s="513"/>
      <c r="HA26" s="513"/>
      <c r="HB26" s="514"/>
      <c r="HC26" s="81" t="e">
        <f>+SUM(K26)*VLOOKUP(K$13,#REF!,2,0)+SUM(U26)*VLOOKUP(U$13,#REF!,2,0)+SUM(AE26)*VLOOKUP(AE$13,#REF!,2,0)+SUM(AO26)*VLOOKUP(AO$13,#REF!,2,0)+SUM(AY26)*VLOOKUP(AY$13,#REF!,2,0)+SUM(BI26)*VLOOKUP(BI$13,#REF!,2,0)+SUM(BS26)*VLOOKUP(BS$13,#REF!,2,0)+SUM(CC26)*VLOOKUP(CC$13,#REF!,2,0)+SUM(CM26)*VLOOKUP(CM$13,#REF!,2,0)+SUM(CW26)*VLOOKUP(CW$13,#REF!,2,0)+SUM(DG26)*VLOOKUP(DG$13,#REF!,2,0)+SUM(DQ26)*VLOOKUP(DQ$13,#REF!,2,0)+SUM(EA26)*VLOOKUP(EA$13,#REF!,2,0)+SUM(EK26)*VLOOKUP(EK$13,#REF!,2,0)+SUM(EU26)*VLOOKUP(EU$13,#REF!,2,0)+SUM(FE26)*VLOOKUP(FE$13,#REF!,2,0)+SUM(FO26)*VLOOKUP(FO$13,#REF!,2,0)+SUM(FY26)*VLOOKUP(FY$13,#REF!,2,0)+SUM(GI26)*VLOOKUP(GI$13,#REF!,2,0)+SUM(GS26)*VLOOKUP(GS$13,#REF!,2,0)</f>
        <v>#REF!</v>
      </c>
      <c r="HD26" s="81" t="e">
        <f>+SUM(L26)*VLOOKUP(L$13,#REF!,2,0)+SUM(V26)*VLOOKUP(V$13,#REF!,2,0)+SUM(AF26)*VLOOKUP(AF$13,#REF!,2,0)+SUM(AP26)*VLOOKUP(AP$13,#REF!,2,0)+SUM(AZ26)*VLOOKUP(AZ$13,#REF!,2,0)+SUM(BJ26)*VLOOKUP(BJ$13,#REF!,2,0)+SUM(BT26)*VLOOKUP(BT$13,#REF!,2,0)+SUM(CD26)*VLOOKUP(CD$13,#REF!,2,0)+SUM(CN26)*VLOOKUP(CN$13,#REF!,2,0)+SUM(CX26)*VLOOKUP(CX$13,#REF!,2,0)+SUM(DH26)*VLOOKUP(DH$13,#REF!,2,0)+SUM(DR26)*VLOOKUP(DR$13,#REF!,2,0)+SUM(EB26)*VLOOKUP(EB$13,#REF!,2,0)+SUM(EL26)*VLOOKUP(EL$13,#REF!,2,0)+SUM(EV26)*VLOOKUP(EV$13,#REF!,2,0)+SUM(FF26)*VLOOKUP(FF$13,#REF!,2,0)+SUM(FP26)*VLOOKUP(FP$13,#REF!,2,0)+SUM(FZ26)*VLOOKUP(FZ$13,#REF!,2,0)+SUM(GJ26)*VLOOKUP(GJ$13,#REF!,2,0)+SUM(GT26)*VLOOKUP(GT$13,#REF!,2,0)</f>
        <v>#REF!</v>
      </c>
      <c r="HE26" s="81" t="e">
        <f>+SUM(M26)*VLOOKUP(M$13,#REF!,2,0)+SUM(W26)*VLOOKUP(W$13,#REF!,2,0)+SUM(AG26)*VLOOKUP(AG$13,#REF!,2,0)+SUM(AQ26)*VLOOKUP(AQ$13,#REF!,2,0)+SUM(BA26)*VLOOKUP(BA$13,#REF!,2,0)+SUM(BK26)*VLOOKUP(BK$13,#REF!,2,0)+SUM(BU26)*VLOOKUP(BU$13,#REF!,2,0)+SUM(CE26)*VLOOKUP(CE$13,#REF!,2,0)+SUM(CO26)*VLOOKUP(CO$13,#REF!,2,0)+SUM(CY26)*VLOOKUP(CY$13,#REF!,2,0)+SUM(DI26)*VLOOKUP(DI$13,#REF!,2,0)+SUM(DS26)*VLOOKUP(DS$13,#REF!,2,0)+SUM(EC26)*VLOOKUP(EC$13,#REF!,2,0)+SUM(EM26)*VLOOKUP(EM$13,#REF!,2,0)+SUM(EW26)*VLOOKUP(EW$13,#REF!,2,0)+SUM(FG26)*VLOOKUP(FG$13,#REF!,2,0)+SUM(FQ26)*VLOOKUP(FQ$13,#REF!,2,0)+SUM(GA26)*VLOOKUP(GA$13,#REF!,2,0)+SUM(GK26)*VLOOKUP(GK$13,#REF!,2,0)+SUM(GU26)*VLOOKUP(GU$13,#REF!,2,0)</f>
        <v>#REF!</v>
      </c>
      <c r="HF26" s="81" t="e">
        <f>+SUM(N26)*VLOOKUP(N$13,#REF!,2,0)+SUM(X26)*VLOOKUP(X$13,#REF!,2,0)+SUM(AH26)*VLOOKUP(AH$13,#REF!,2,0)+SUM(AR26)*VLOOKUP(AR$13,#REF!,2,0)+SUM(BB26)*VLOOKUP(BB$13,#REF!,2,0)+SUM(BL26)*VLOOKUP(BL$13,#REF!,2,0)+SUM(BV26)*VLOOKUP(BV$13,#REF!,2,0)+SUM(CF26)*VLOOKUP(CF$13,#REF!,2,0)+SUM(CP26)*VLOOKUP(CP$13,#REF!,2,0)+SUM(CZ26)*VLOOKUP(CZ$13,#REF!,2,0)+SUM(DJ26)*VLOOKUP(DJ$13,#REF!,2,0)+SUM(DT26)*VLOOKUP(DT$13,#REF!,2,0)+SUM(ED26)*VLOOKUP(ED$13,#REF!,2,0)+SUM(EN26)*VLOOKUP(EN$13,#REF!,2,0)+SUM(EX26)*VLOOKUP(EX$13,#REF!,2,0)+SUM(FH26)*VLOOKUP(FH$13,#REF!,2,0)+SUM(FR26)*VLOOKUP(FR$13,#REF!,2,0)+SUM(GB26)*VLOOKUP(GB$13,#REF!,2,0)+SUM(GL26)*VLOOKUP(GL$13,#REF!,2,0)+SUM(GV26)*VLOOKUP(GV$13,#REF!,2,0)</f>
        <v>#REF!</v>
      </c>
      <c r="HG26" s="81" t="e">
        <f>+SUM(O26)*VLOOKUP(O$13,#REF!,2,0)+SUM(Y26)*VLOOKUP(Y$13,#REF!,2,0)+SUM(AI26)*VLOOKUP(AI$13,#REF!,2,0)+SUM(AS26)*VLOOKUP(AS$13,#REF!,2,0)+SUM(BC26)*VLOOKUP(BC$13,#REF!,2,0)+SUM(BM26)*VLOOKUP(BM$13,#REF!,2,0)+SUM(BW26)*VLOOKUP(BW$13,#REF!,2,0)+SUM(CG26)*VLOOKUP(CG$13,#REF!,2,0)+SUM(CQ26)*VLOOKUP(CQ$13,#REF!,2,0)+SUM(DA26)*VLOOKUP(DA$13,#REF!,2,0)+SUM(DK26)*VLOOKUP(DK$13,#REF!,2,0)+SUM(DU26)*VLOOKUP(DU$13,#REF!,2,0)+SUM(EE26)*VLOOKUP(EE$13,#REF!,2,0)+SUM(EO26)*VLOOKUP(EO$13,#REF!,2,0)+SUM(EY26)*VLOOKUP(EY$13,#REF!,2,0)+SUM(FI26)*VLOOKUP(FI$13,#REF!,2,0)+SUM(FS26)*VLOOKUP(FS$13,#REF!,2,0)+SUM(GC26)*VLOOKUP(GC$13,#REF!,2,0)+SUM(GM26)*VLOOKUP(GM$13,#REF!,2,0)+SUM(GW26)*VLOOKUP(GW$13,#REF!,2,0)</f>
        <v>#REF!</v>
      </c>
      <c r="HH26" s="81" t="e">
        <f>+SUM(P26)*VLOOKUP(P$13,#REF!,2,0)+SUM(Z26)*VLOOKUP(Z$13,#REF!,2,0)+SUM(AJ26)*VLOOKUP(AJ$13,#REF!,2,0)+SUM(AT26)*VLOOKUP(AT$13,#REF!,2,0)+SUM(BD26)*VLOOKUP(BD$13,#REF!,2,0)+SUM(BN26)*VLOOKUP(BN$13,#REF!,2,0)+SUM(BX26)*VLOOKUP(BX$13,#REF!,2,0)+SUM(CH26)*VLOOKUP(CH$13,#REF!,2,0)+SUM(CR26)*VLOOKUP(CR$13,#REF!,2,0)+SUM(DB26)*VLOOKUP(DB$13,#REF!,2,0)+SUM(DL26)*VLOOKUP(DL$13,#REF!,2,0)+SUM(DV26)*VLOOKUP(DV$13,#REF!,2,0)+SUM(EF26)*VLOOKUP(EF$13,#REF!,2,0)+SUM(EP26)*VLOOKUP(EP$13,#REF!,2,0)+SUM(EZ26)*VLOOKUP(EZ$13,#REF!,2,0)+SUM(FJ26)*VLOOKUP(FJ$13,#REF!,2,0)+SUM(FT26)*VLOOKUP(FT$13,#REF!,2,0)+SUM(GD26)*VLOOKUP(GD$13,#REF!,2,0)+SUM(GN26)*VLOOKUP(GN$13,#REF!,2,0)+SUM(GX26)*VLOOKUP(GX$13,#REF!,2,0)</f>
        <v>#REF!</v>
      </c>
      <c r="HI26" s="81" t="e">
        <f>+SUM(Q26)*VLOOKUP(Q$13,#REF!,2,0)+SUM(AA26)*VLOOKUP(AA$13,#REF!,2,0)+SUM(AK26)*VLOOKUP(AK$13,#REF!,2,0)+SUM(AU26)*VLOOKUP(AU$13,#REF!,2,0)+SUM(BE26)*VLOOKUP(BE$13,#REF!,2,0)+SUM(BO26)*VLOOKUP(BO$13,#REF!,2,0)+SUM(BY26)*VLOOKUP(BY$13,#REF!,2,0)+SUM(CI26)*VLOOKUP(CI$13,#REF!,2,0)+SUM(CS26)*VLOOKUP(CS$13,#REF!,2,0)+SUM(DC26)*VLOOKUP(DC$13,#REF!,2,0)+SUM(DM26)*VLOOKUP(DM$13,#REF!,2,0)+SUM(DW26)*VLOOKUP(DW$13,#REF!,2,0)+SUM(EG26)*VLOOKUP(EG$13,#REF!,2,0)+SUM(EQ26)*VLOOKUP(EQ$13,#REF!,2,0)+SUM(FA26)*VLOOKUP(FA$13,#REF!,2,0)+SUM(FK26)*VLOOKUP(FK$13,#REF!,2,0)+SUM(FU26)*VLOOKUP(FU$13,#REF!,2,0)+SUM(GE26)*VLOOKUP(GE$13,#REF!,2,0)+SUM(GO26)*VLOOKUP(GO$13,#REF!,2,0)+SUM(GY26)*VLOOKUP(GY$13,#REF!,2,0)</f>
        <v>#REF!</v>
      </c>
      <c r="HJ26" s="81" t="e">
        <f>+SUM(R26)*VLOOKUP(R$13,#REF!,2,0)+SUM(AB26)*VLOOKUP(AB$13,#REF!,2,0)+SUM(AL26)*VLOOKUP(AL$13,#REF!,2,0)+SUM(AV26)*VLOOKUP(AV$13,#REF!,2,0)+SUM(BF26)*VLOOKUP(BF$13,#REF!,2,0)+SUM(BP26)*VLOOKUP(BP$13,#REF!,2,0)+SUM(BZ26)*VLOOKUP(BZ$13,#REF!,2,0)+SUM(CJ26)*VLOOKUP(CJ$13,#REF!,2,0)+SUM(CT26)*VLOOKUP(CT$13,#REF!,2,0)+SUM(DD26)*VLOOKUP(DD$13,#REF!,2,0)+SUM(DN26)*VLOOKUP(DN$13,#REF!,2,0)+SUM(DX26)*VLOOKUP(DX$13,#REF!,2,0)+SUM(EH26)*VLOOKUP(EH$13,#REF!,2,0)+SUM(ER26)*VLOOKUP(ER$13,#REF!,2,0)+SUM(FB26)*VLOOKUP(FB$13,#REF!,2,0)+SUM(FL26)*VLOOKUP(FL$13,#REF!,2,0)+SUM(FV26)*VLOOKUP(FV$13,#REF!,2,0)+SUM(GF26)*VLOOKUP(GF$13,#REF!,2,0)+SUM(GP26)*VLOOKUP(GP$13,#REF!,2,0)+SUM(GZ26)*VLOOKUP(GZ$13,#REF!,2,0)</f>
        <v>#REF!</v>
      </c>
      <c r="HK26" s="81" t="e">
        <f>+SUM(S26)*VLOOKUP(S$13,#REF!,2,0)+SUM(AC26)*VLOOKUP(AC$13,#REF!,2,0)+SUM(AM26)*VLOOKUP(AM$13,#REF!,2,0)+SUM(AW26)*VLOOKUP(AW$13,#REF!,2,0)+SUM(BG26)*VLOOKUP(BG$13,#REF!,2,0)+SUM(BQ26)*VLOOKUP(BQ$13,#REF!,2,0)+SUM(CA26)*VLOOKUP(CA$13,#REF!,2,0)+SUM(CK26)*VLOOKUP(CK$13,#REF!,2,0)+SUM(CU26)*VLOOKUP(CU$13,#REF!,2,0)+SUM(DE26)*VLOOKUP(DE$13,#REF!,2,0)+SUM(DO26)*VLOOKUP(DO$13,#REF!,2,0)+SUM(DY26)*VLOOKUP(DY$13,#REF!,2,0)+SUM(EI26)*VLOOKUP(EI$13,#REF!,2,0)+SUM(ES26)*VLOOKUP(ES$13,#REF!,2,0)+SUM(FC26)*VLOOKUP(FC$13,#REF!,2,0)+SUM(FM26)*VLOOKUP(FM$13,#REF!,2,0)+SUM(FW26)*VLOOKUP(FW$13,#REF!,2,0)+SUM(GG26)*VLOOKUP(GG$13,#REF!,2,0)+SUM(GQ26)*VLOOKUP(GQ$13,#REF!,2,0)+SUM(HA26)*VLOOKUP(HA$13,#REF!,2,0)</f>
        <v>#REF!</v>
      </c>
      <c r="HL26" s="81" t="e">
        <f>+SUM(T26)*VLOOKUP(T$13,#REF!,2,0)+SUM(AD26)*VLOOKUP(AD$13,#REF!,2,0)+SUM(AN26)*VLOOKUP(AN$13,#REF!,2,0)+SUM(AX26)*VLOOKUP(AX$13,#REF!,2,0)+SUM(BH26)*VLOOKUP(BH$13,#REF!,2,0)+SUM(BR26)*VLOOKUP(BR$13,#REF!,2,0)+SUM(CB26)*VLOOKUP(CB$13,#REF!,2,0)+SUM(CL26)*VLOOKUP(CL$13,#REF!,2,0)+SUM(CV26)*VLOOKUP(CV$13,#REF!,2,0)+SUM(DF26)*VLOOKUP(DF$13,#REF!,2,0)+SUM(DP26)*VLOOKUP(DP$13,#REF!,2,0)+SUM(DZ26)*VLOOKUP(DZ$13,#REF!,2,0)+SUM(EJ26)*VLOOKUP(EJ$13,#REF!,2,0)+SUM(ET26)*VLOOKUP(ET$13,#REF!,2,0)+SUM(FD26)*VLOOKUP(FD$13,#REF!,2,0)+SUM(FN26)*VLOOKUP(FN$13,#REF!,2,0)+SUM(FX26)*VLOOKUP(FX$13,#REF!,2,0)+SUM(GH26)*VLOOKUP(GH$13,#REF!,2,0)+SUM(GR26)*VLOOKUP(GR$13,#REF!,2,0)+SUM(HB26)*VLOOKUP(HB$13,#REF!,2,0)</f>
        <v>#REF!</v>
      </c>
      <c r="HM26" s="84">
        <f t="shared" si="73"/>
        <v>0</v>
      </c>
      <c r="HN26" s="83">
        <f t="shared" si="85"/>
        <v>0</v>
      </c>
      <c r="HO26" s="84" t="e">
        <f>+SUMIF($K$11:$T$11,1,K26:T26)*VLOOKUP($K$12,#REF!,2,0)+SUMIF($U$11:$AD$11,1,U26:AD26)*VLOOKUP($U$12,#REF!,2,0)+SUMIF($AE$11:$AN$11,1,AE26:AN26)*VLOOKUP($AE$12,#REF!,2,0)+SUMIF($AO$11:$AX$11,1,AO26:AX26)*VLOOKUP($AO$12,#REF!,2,0)+SUMIF($AY$11:$BH$11,1,AY26:BH26)*VLOOKUP($AY$12,#REF!,2,0)+SUMIF($BI$11:$BR$11,1,BI26:BR26)*VLOOKUP($BI$12,#REF!,2,0)+SUMIF($BS$11:$CB$11,1,BS26:CB26)*VLOOKUP($BS$12,#REF!,2,0)+SUMIF($CC$11:$CL$11,1,CC26:CL26)*VLOOKUP($CC$12,#REF!,2,0)+SUMIF($CM$11:$CV$11,1,CM26:CV26)*VLOOKUP($CM$12,#REF!,2,0)+SUMIF($CW$11:$DF$11,1,CW26:DF26)*VLOOKUP($CW$12,#REF!,2,0)+SUMIF($DG$11:$DP$11,1,DG26:DP26)*VLOOKUP($DG$12,#REF!,2,0)+SUMIF($DQ$11:$DZ$11,1,DQ26:DZ26)*VLOOKUP($DQ$12,#REF!,2,0)+SUMIF($EA$11:$EJ$11,1,EA26:EJ26)*VLOOKUP($EA$12,#REF!,2,0)+SUMIF($EK$11:$ET$11,1,EK26:ET26)*VLOOKUP($EK$12,#REF!,2,0)+SUMIF($EU$11:$FD$11,1,EU26:FD26)*VLOOKUP($EU$12,#REF!,2,0)+SUMIF($FE$11:$FN$11,1,FE26:FN26)*VLOOKUP($FE$12,#REF!,2,0)+SUMIF($FO$11:$FX$11,1,FO26:FX26)*VLOOKUP($FO$12,#REF!,2,0)+SUMIF($FY$11:$GH$11,1,FY26:GH26)*VLOOKUP($FY$12,#REF!,2,0)+SUMIF($GI$11:$GR$11,1,GI26:GR26)*VLOOKUP($GI$12,#REF!,2,0)+SUMIF($GS$11:$HB$11,1,GS26:HB26)*VLOOKUP($GS$12,#REF!,2,0)</f>
        <v>#REF!</v>
      </c>
      <c r="HP26" s="83" t="e">
        <f t="shared" si="86"/>
        <v>#REF!</v>
      </c>
      <c r="HQ26" s="84"/>
      <c r="HR26" s="85">
        <f t="shared" si="74"/>
        <v>0</v>
      </c>
      <c r="HS26" s="85">
        <f t="shared" si="75"/>
        <v>0</v>
      </c>
      <c r="HT26" s="85">
        <f t="shared" si="76"/>
        <v>0</v>
      </c>
      <c r="HU26" s="85">
        <f t="shared" si="77"/>
        <v>0</v>
      </c>
      <c r="HV26" s="85">
        <f t="shared" si="78"/>
        <v>0</v>
      </c>
      <c r="HW26" s="85">
        <f t="shared" si="79"/>
        <v>0</v>
      </c>
      <c r="HX26" s="85">
        <f t="shared" si="80"/>
        <v>0</v>
      </c>
      <c r="HY26" s="85">
        <f t="shared" si="81"/>
        <v>0</v>
      </c>
      <c r="HZ26" s="85">
        <f t="shared" si="82"/>
        <v>0</v>
      </c>
      <c r="IA26" s="85">
        <f t="shared" si="83"/>
        <v>0</v>
      </c>
      <c r="IK26" s="98" t="e">
        <f t="shared" si="84"/>
        <v>#REF!</v>
      </c>
    </row>
    <row r="27" spans="1:245" s="32" customFormat="1" ht="21.95" hidden="1" customHeight="1">
      <c r="A27" s="4"/>
      <c r="B27" s="98" t="e">
        <f>+#REF!</f>
        <v>#REF!</v>
      </c>
      <c r="C27" s="98" t="e">
        <f>+#REF!</f>
        <v>#REF!</v>
      </c>
      <c r="D27" s="98" t="e">
        <f>+#REF!</f>
        <v>#REF!</v>
      </c>
      <c r="E27" s="98" t="e">
        <f>+#REF!</f>
        <v>#REF!</v>
      </c>
      <c r="F27" s="98" t="e">
        <f>+#REF!</f>
        <v>#REF!</v>
      </c>
      <c r="G27" s="98" t="e">
        <f>+#REF!</f>
        <v>#REF!</v>
      </c>
      <c r="H27" s="98" t="e">
        <f>+#REF!</f>
        <v>#REF!</v>
      </c>
      <c r="I27" s="98" t="e">
        <f>+#REF!</f>
        <v>#REF!</v>
      </c>
      <c r="J27" s="306" t="s">
        <v>119</v>
      </c>
      <c r="K27" s="515"/>
      <c r="L27" s="516"/>
      <c r="M27" s="516"/>
      <c r="N27" s="516"/>
      <c r="O27" s="516"/>
      <c r="P27" s="516"/>
      <c r="Q27" s="516"/>
      <c r="R27" s="516"/>
      <c r="S27" s="516"/>
      <c r="T27" s="517"/>
      <c r="U27" s="515"/>
      <c r="V27" s="516"/>
      <c r="W27" s="516"/>
      <c r="X27" s="516"/>
      <c r="Y27" s="516"/>
      <c r="Z27" s="516"/>
      <c r="AA27" s="516"/>
      <c r="AB27" s="516"/>
      <c r="AC27" s="516"/>
      <c r="AD27" s="517"/>
      <c r="AE27" s="515"/>
      <c r="AF27" s="516"/>
      <c r="AG27" s="516"/>
      <c r="AH27" s="516"/>
      <c r="AI27" s="516"/>
      <c r="AJ27" s="516"/>
      <c r="AK27" s="516"/>
      <c r="AL27" s="516"/>
      <c r="AM27" s="516"/>
      <c r="AN27" s="517"/>
      <c r="AO27" s="515"/>
      <c r="AP27" s="516"/>
      <c r="AQ27" s="516"/>
      <c r="AR27" s="516"/>
      <c r="AS27" s="516"/>
      <c r="AT27" s="516"/>
      <c r="AU27" s="516"/>
      <c r="AV27" s="516"/>
      <c r="AW27" s="516"/>
      <c r="AX27" s="517"/>
      <c r="AY27" s="515"/>
      <c r="AZ27" s="516"/>
      <c r="BA27" s="516"/>
      <c r="BB27" s="516"/>
      <c r="BC27" s="516"/>
      <c r="BD27" s="516"/>
      <c r="BE27" s="516"/>
      <c r="BF27" s="516"/>
      <c r="BG27" s="516"/>
      <c r="BH27" s="517"/>
      <c r="BI27" s="515"/>
      <c r="BJ27" s="516"/>
      <c r="BK27" s="516"/>
      <c r="BL27" s="516"/>
      <c r="BM27" s="516"/>
      <c r="BN27" s="516"/>
      <c r="BO27" s="516"/>
      <c r="BP27" s="516"/>
      <c r="BQ27" s="516"/>
      <c r="BR27" s="517"/>
      <c r="BS27" s="515"/>
      <c r="BT27" s="516"/>
      <c r="BU27" s="516"/>
      <c r="BV27" s="516"/>
      <c r="BW27" s="516"/>
      <c r="BX27" s="516"/>
      <c r="BY27" s="516"/>
      <c r="BZ27" s="516"/>
      <c r="CA27" s="516"/>
      <c r="CB27" s="517"/>
      <c r="CC27" s="515"/>
      <c r="CD27" s="516"/>
      <c r="CE27" s="516"/>
      <c r="CF27" s="516"/>
      <c r="CG27" s="516"/>
      <c r="CH27" s="516"/>
      <c r="CI27" s="516"/>
      <c r="CJ27" s="516"/>
      <c r="CK27" s="516"/>
      <c r="CL27" s="517"/>
      <c r="CM27" s="515"/>
      <c r="CN27" s="516"/>
      <c r="CO27" s="516"/>
      <c r="CP27" s="516"/>
      <c r="CQ27" s="516"/>
      <c r="CR27" s="516"/>
      <c r="CS27" s="516"/>
      <c r="CT27" s="516"/>
      <c r="CU27" s="516"/>
      <c r="CV27" s="517"/>
      <c r="CW27" s="515"/>
      <c r="CX27" s="516"/>
      <c r="CY27" s="516"/>
      <c r="CZ27" s="516"/>
      <c r="DA27" s="516"/>
      <c r="DB27" s="516"/>
      <c r="DC27" s="516"/>
      <c r="DD27" s="516"/>
      <c r="DE27" s="516"/>
      <c r="DF27" s="517"/>
      <c r="DG27" s="515"/>
      <c r="DH27" s="516"/>
      <c r="DI27" s="516"/>
      <c r="DJ27" s="516"/>
      <c r="DK27" s="516"/>
      <c r="DL27" s="516"/>
      <c r="DM27" s="516"/>
      <c r="DN27" s="516"/>
      <c r="DO27" s="516"/>
      <c r="DP27" s="517"/>
      <c r="DQ27" s="515"/>
      <c r="DR27" s="516"/>
      <c r="DS27" s="516"/>
      <c r="DT27" s="516"/>
      <c r="DU27" s="516"/>
      <c r="DV27" s="516"/>
      <c r="DW27" s="516"/>
      <c r="DX27" s="516"/>
      <c r="DY27" s="516"/>
      <c r="DZ27" s="517"/>
      <c r="EA27" s="515"/>
      <c r="EB27" s="516"/>
      <c r="EC27" s="516"/>
      <c r="ED27" s="516"/>
      <c r="EE27" s="516"/>
      <c r="EF27" s="516"/>
      <c r="EG27" s="516"/>
      <c r="EH27" s="516"/>
      <c r="EI27" s="516"/>
      <c r="EJ27" s="517"/>
      <c r="EK27" s="515"/>
      <c r="EL27" s="516"/>
      <c r="EM27" s="516"/>
      <c r="EN27" s="516"/>
      <c r="EO27" s="516"/>
      <c r="EP27" s="516"/>
      <c r="EQ27" s="516"/>
      <c r="ER27" s="516"/>
      <c r="ES27" s="516"/>
      <c r="ET27" s="517"/>
      <c r="EU27" s="515"/>
      <c r="EV27" s="516"/>
      <c r="EW27" s="516"/>
      <c r="EX27" s="516"/>
      <c r="EY27" s="516"/>
      <c r="EZ27" s="516"/>
      <c r="FA27" s="516"/>
      <c r="FB27" s="516"/>
      <c r="FC27" s="516"/>
      <c r="FD27" s="517"/>
      <c r="FE27" s="515"/>
      <c r="FF27" s="516"/>
      <c r="FG27" s="516"/>
      <c r="FH27" s="516"/>
      <c r="FI27" s="516"/>
      <c r="FJ27" s="516"/>
      <c r="FK27" s="516"/>
      <c r="FL27" s="516"/>
      <c r="FM27" s="516"/>
      <c r="FN27" s="517"/>
      <c r="FO27" s="515"/>
      <c r="FP27" s="516"/>
      <c r="FQ27" s="516"/>
      <c r="FR27" s="516"/>
      <c r="FS27" s="516"/>
      <c r="FT27" s="516"/>
      <c r="FU27" s="516"/>
      <c r="FV27" s="516"/>
      <c r="FW27" s="516"/>
      <c r="FX27" s="517"/>
      <c r="FY27" s="515"/>
      <c r="FZ27" s="516"/>
      <c r="GA27" s="516"/>
      <c r="GB27" s="516"/>
      <c r="GC27" s="516"/>
      <c r="GD27" s="516"/>
      <c r="GE27" s="516"/>
      <c r="GF27" s="516"/>
      <c r="GG27" s="516"/>
      <c r="GH27" s="517"/>
      <c r="GI27" s="515"/>
      <c r="GJ27" s="516"/>
      <c r="GK27" s="516"/>
      <c r="GL27" s="516"/>
      <c r="GM27" s="516"/>
      <c r="GN27" s="516"/>
      <c r="GO27" s="516"/>
      <c r="GP27" s="516"/>
      <c r="GQ27" s="516"/>
      <c r="GR27" s="517"/>
      <c r="GS27" s="515"/>
      <c r="GT27" s="516"/>
      <c r="GU27" s="516"/>
      <c r="GV27" s="516"/>
      <c r="GW27" s="516"/>
      <c r="GX27" s="516"/>
      <c r="GY27" s="516"/>
      <c r="GZ27" s="516"/>
      <c r="HA27" s="516"/>
      <c r="HB27" s="517"/>
      <c r="HC27" s="275" t="e">
        <f>+SUM(K27)*VLOOKUP(K$13,#REF!,2,0)+SUM(U27)*VLOOKUP(U$13,#REF!,2,0)+SUM(AE27)*VLOOKUP(AE$13,#REF!,2,0)+SUM(AO27)*VLOOKUP(AO$13,#REF!,2,0)+SUM(AY27)*VLOOKUP(AY$13,#REF!,2,0)+SUM(BI27)*VLOOKUP(BI$13,#REF!,2,0)+SUM(BS27)*VLOOKUP(BS$13,#REF!,2,0)+SUM(CC27)*VLOOKUP(CC$13,#REF!,2,0)+SUM(CM27)*VLOOKUP(CM$13,#REF!,2,0)+SUM(CW27)*VLOOKUP(CW$13,#REF!,2,0)+SUM(DG27)*VLOOKUP(DG$13,#REF!,2,0)+SUM(DQ27)*VLOOKUP(DQ$13,#REF!,2,0)+SUM(EA27)*VLOOKUP(EA$13,#REF!,2,0)+SUM(EK27)*VLOOKUP(EK$13,#REF!,2,0)+SUM(EU27)*VLOOKUP(EU$13,#REF!,2,0)+SUM(FE27)*VLOOKUP(FE$13,#REF!,2,0)+SUM(FO27)*VLOOKUP(FO$13,#REF!,2,0)+SUM(FY27)*VLOOKUP(FY$13,#REF!,2,0)+SUM(GI27)*VLOOKUP(GI$13,#REF!,2,0)+SUM(GS27)*VLOOKUP(GS$13,#REF!,2,0)</f>
        <v>#REF!</v>
      </c>
      <c r="HD27" s="275" t="e">
        <f>+SUM(L27)*VLOOKUP(L$13,#REF!,2,0)+SUM(V27)*VLOOKUP(V$13,#REF!,2,0)+SUM(AF27)*VLOOKUP(AF$13,#REF!,2,0)+SUM(AP27)*VLOOKUP(AP$13,#REF!,2,0)+SUM(AZ27)*VLOOKUP(AZ$13,#REF!,2,0)+SUM(BJ27)*VLOOKUP(BJ$13,#REF!,2,0)+SUM(BT27)*VLOOKUP(BT$13,#REF!,2,0)+SUM(CD27)*VLOOKUP(CD$13,#REF!,2,0)+SUM(CN27)*VLOOKUP(CN$13,#REF!,2,0)+SUM(CX27)*VLOOKUP(CX$13,#REF!,2,0)+SUM(DH27)*VLOOKUP(DH$13,#REF!,2,0)+SUM(DR27)*VLOOKUP(DR$13,#REF!,2,0)+SUM(EB27)*VLOOKUP(EB$13,#REF!,2,0)+SUM(EL27)*VLOOKUP(EL$13,#REF!,2,0)+SUM(EV27)*VLOOKUP(EV$13,#REF!,2,0)+SUM(FF27)*VLOOKUP(FF$13,#REF!,2,0)+SUM(FP27)*VLOOKUP(FP$13,#REF!,2,0)+SUM(FZ27)*VLOOKUP(FZ$13,#REF!,2,0)+SUM(GJ27)*VLOOKUP(GJ$13,#REF!,2,0)+SUM(GT27)*VLOOKUP(GT$13,#REF!,2,0)</f>
        <v>#REF!</v>
      </c>
      <c r="HE27" s="275" t="e">
        <f>+SUM(M27)*VLOOKUP(M$13,#REF!,2,0)+SUM(W27)*VLOOKUP(W$13,#REF!,2,0)+SUM(AG27)*VLOOKUP(AG$13,#REF!,2,0)+SUM(AQ27)*VLOOKUP(AQ$13,#REF!,2,0)+SUM(BA27)*VLOOKUP(BA$13,#REF!,2,0)+SUM(BK27)*VLOOKUP(BK$13,#REF!,2,0)+SUM(BU27)*VLOOKUP(BU$13,#REF!,2,0)+SUM(CE27)*VLOOKUP(CE$13,#REF!,2,0)+SUM(CO27)*VLOOKUP(CO$13,#REF!,2,0)+SUM(CY27)*VLOOKUP(CY$13,#REF!,2,0)+SUM(DI27)*VLOOKUP(DI$13,#REF!,2,0)+SUM(DS27)*VLOOKUP(DS$13,#REF!,2,0)+SUM(EC27)*VLOOKUP(EC$13,#REF!,2,0)+SUM(EM27)*VLOOKUP(EM$13,#REF!,2,0)+SUM(EW27)*VLOOKUP(EW$13,#REF!,2,0)+SUM(FG27)*VLOOKUP(FG$13,#REF!,2,0)+SUM(FQ27)*VLOOKUP(FQ$13,#REF!,2,0)+SUM(GA27)*VLOOKUP(GA$13,#REF!,2,0)+SUM(GK27)*VLOOKUP(GK$13,#REF!,2,0)+SUM(GU27)*VLOOKUP(GU$13,#REF!,2,0)</f>
        <v>#REF!</v>
      </c>
      <c r="HF27" s="275" t="e">
        <f>+SUM(N27)*VLOOKUP(N$13,#REF!,2,0)+SUM(X27)*VLOOKUP(X$13,#REF!,2,0)+SUM(AH27)*VLOOKUP(AH$13,#REF!,2,0)+SUM(AR27)*VLOOKUP(AR$13,#REF!,2,0)+SUM(BB27)*VLOOKUP(BB$13,#REF!,2,0)+SUM(BL27)*VLOOKUP(BL$13,#REF!,2,0)+SUM(BV27)*VLOOKUP(BV$13,#REF!,2,0)+SUM(CF27)*VLOOKUP(CF$13,#REF!,2,0)+SUM(CP27)*VLOOKUP(CP$13,#REF!,2,0)+SUM(CZ27)*VLOOKUP(CZ$13,#REF!,2,0)+SUM(DJ27)*VLOOKUP(DJ$13,#REF!,2,0)+SUM(DT27)*VLOOKUP(DT$13,#REF!,2,0)+SUM(ED27)*VLOOKUP(ED$13,#REF!,2,0)+SUM(EN27)*VLOOKUP(EN$13,#REF!,2,0)+SUM(EX27)*VLOOKUP(EX$13,#REF!,2,0)+SUM(FH27)*VLOOKUP(FH$13,#REF!,2,0)+SUM(FR27)*VLOOKUP(FR$13,#REF!,2,0)+SUM(GB27)*VLOOKUP(GB$13,#REF!,2,0)+SUM(GL27)*VLOOKUP(GL$13,#REF!,2,0)+SUM(GV27)*VLOOKUP(GV$13,#REF!,2,0)</f>
        <v>#REF!</v>
      </c>
      <c r="HG27" s="275" t="e">
        <f>+SUM(O27)*VLOOKUP(O$13,#REF!,2,0)+SUM(Y27)*VLOOKUP(Y$13,#REF!,2,0)+SUM(AI27)*VLOOKUP(AI$13,#REF!,2,0)+SUM(AS27)*VLOOKUP(AS$13,#REF!,2,0)+SUM(BC27)*VLOOKUP(BC$13,#REF!,2,0)+SUM(BM27)*VLOOKUP(BM$13,#REF!,2,0)+SUM(BW27)*VLOOKUP(BW$13,#REF!,2,0)+SUM(CG27)*VLOOKUP(CG$13,#REF!,2,0)+SUM(CQ27)*VLOOKUP(CQ$13,#REF!,2,0)+SUM(DA27)*VLOOKUP(DA$13,#REF!,2,0)+SUM(DK27)*VLOOKUP(DK$13,#REF!,2,0)+SUM(DU27)*VLOOKUP(DU$13,#REF!,2,0)+SUM(EE27)*VLOOKUP(EE$13,#REF!,2,0)+SUM(EO27)*VLOOKUP(EO$13,#REF!,2,0)+SUM(EY27)*VLOOKUP(EY$13,#REF!,2,0)+SUM(FI27)*VLOOKUP(FI$13,#REF!,2,0)+SUM(FS27)*VLOOKUP(FS$13,#REF!,2,0)+SUM(GC27)*VLOOKUP(GC$13,#REF!,2,0)+SUM(GM27)*VLOOKUP(GM$13,#REF!,2,0)+SUM(GW27)*VLOOKUP(GW$13,#REF!,2,0)</f>
        <v>#REF!</v>
      </c>
      <c r="HH27" s="275" t="e">
        <f>+SUM(P27)*VLOOKUP(P$13,#REF!,2,0)+SUM(Z27)*VLOOKUP(Z$13,#REF!,2,0)+SUM(AJ27)*VLOOKUP(AJ$13,#REF!,2,0)+SUM(AT27)*VLOOKUP(AT$13,#REF!,2,0)+SUM(BD27)*VLOOKUP(BD$13,#REF!,2,0)+SUM(BN27)*VLOOKUP(BN$13,#REF!,2,0)+SUM(BX27)*VLOOKUP(BX$13,#REF!,2,0)+SUM(CH27)*VLOOKUP(CH$13,#REF!,2,0)+SUM(CR27)*VLOOKUP(CR$13,#REF!,2,0)+SUM(DB27)*VLOOKUP(DB$13,#REF!,2,0)+SUM(DL27)*VLOOKUP(DL$13,#REF!,2,0)+SUM(DV27)*VLOOKUP(DV$13,#REF!,2,0)+SUM(EF27)*VLOOKUP(EF$13,#REF!,2,0)+SUM(EP27)*VLOOKUP(EP$13,#REF!,2,0)+SUM(EZ27)*VLOOKUP(EZ$13,#REF!,2,0)+SUM(FJ27)*VLOOKUP(FJ$13,#REF!,2,0)+SUM(FT27)*VLOOKUP(FT$13,#REF!,2,0)+SUM(GD27)*VLOOKUP(GD$13,#REF!,2,0)+SUM(GN27)*VLOOKUP(GN$13,#REF!,2,0)+SUM(GX27)*VLOOKUP(GX$13,#REF!,2,0)</f>
        <v>#REF!</v>
      </c>
      <c r="HI27" s="275" t="e">
        <f>+SUM(Q27)*VLOOKUP(Q$13,#REF!,2,0)+SUM(AA27)*VLOOKUP(AA$13,#REF!,2,0)+SUM(AK27)*VLOOKUP(AK$13,#REF!,2,0)+SUM(AU27)*VLOOKUP(AU$13,#REF!,2,0)+SUM(BE27)*VLOOKUP(BE$13,#REF!,2,0)+SUM(BO27)*VLOOKUP(BO$13,#REF!,2,0)+SUM(BY27)*VLOOKUP(BY$13,#REF!,2,0)+SUM(CI27)*VLOOKUP(CI$13,#REF!,2,0)+SUM(CS27)*VLOOKUP(CS$13,#REF!,2,0)+SUM(DC27)*VLOOKUP(DC$13,#REF!,2,0)+SUM(DM27)*VLOOKUP(DM$13,#REF!,2,0)+SUM(DW27)*VLOOKUP(DW$13,#REF!,2,0)+SUM(EG27)*VLOOKUP(EG$13,#REF!,2,0)+SUM(EQ27)*VLOOKUP(EQ$13,#REF!,2,0)+SUM(FA27)*VLOOKUP(FA$13,#REF!,2,0)+SUM(FK27)*VLOOKUP(FK$13,#REF!,2,0)+SUM(FU27)*VLOOKUP(FU$13,#REF!,2,0)+SUM(GE27)*VLOOKUP(GE$13,#REF!,2,0)+SUM(GO27)*VLOOKUP(GO$13,#REF!,2,0)+SUM(GY27)*VLOOKUP(GY$13,#REF!,2,0)</f>
        <v>#REF!</v>
      </c>
      <c r="HJ27" s="275" t="e">
        <f>+SUM(R27)*VLOOKUP(R$13,#REF!,2,0)+SUM(AB27)*VLOOKUP(AB$13,#REF!,2,0)+SUM(AL27)*VLOOKUP(AL$13,#REF!,2,0)+SUM(AV27)*VLOOKUP(AV$13,#REF!,2,0)+SUM(BF27)*VLOOKUP(BF$13,#REF!,2,0)+SUM(BP27)*VLOOKUP(BP$13,#REF!,2,0)+SUM(BZ27)*VLOOKUP(BZ$13,#REF!,2,0)+SUM(CJ27)*VLOOKUP(CJ$13,#REF!,2,0)+SUM(CT27)*VLOOKUP(CT$13,#REF!,2,0)+SUM(DD27)*VLOOKUP(DD$13,#REF!,2,0)+SUM(DN27)*VLOOKUP(DN$13,#REF!,2,0)+SUM(DX27)*VLOOKUP(DX$13,#REF!,2,0)+SUM(EH27)*VLOOKUP(EH$13,#REF!,2,0)+SUM(ER27)*VLOOKUP(ER$13,#REF!,2,0)+SUM(FB27)*VLOOKUP(FB$13,#REF!,2,0)+SUM(FL27)*VLOOKUP(FL$13,#REF!,2,0)+SUM(FV27)*VLOOKUP(FV$13,#REF!,2,0)+SUM(GF27)*VLOOKUP(GF$13,#REF!,2,0)+SUM(GP27)*VLOOKUP(GP$13,#REF!,2,0)+SUM(GZ27)*VLOOKUP(GZ$13,#REF!,2,0)</f>
        <v>#REF!</v>
      </c>
      <c r="HK27" s="275" t="e">
        <f>+SUM(S27)*VLOOKUP(S$13,#REF!,2,0)+SUM(AC27)*VLOOKUP(AC$13,#REF!,2,0)+SUM(AM27)*VLOOKUP(AM$13,#REF!,2,0)+SUM(AW27)*VLOOKUP(AW$13,#REF!,2,0)+SUM(BG27)*VLOOKUP(BG$13,#REF!,2,0)+SUM(BQ27)*VLOOKUP(BQ$13,#REF!,2,0)+SUM(CA27)*VLOOKUP(CA$13,#REF!,2,0)+SUM(CK27)*VLOOKUP(CK$13,#REF!,2,0)+SUM(CU27)*VLOOKUP(CU$13,#REF!,2,0)+SUM(DE27)*VLOOKUP(DE$13,#REF!,2,0)+SUM(DO27)*VLOOKUP(DO$13,#REF!,2,0)+SUM(DY27)*VLOOKUP(DY$13,#REF!,2,0)+SUM(EI27)*VLOOKUP(EI$13,#REF!,2,0)+SUM(ES27)*VLOOKUP(ES$13,#REF!,2,0)+SUM(FC27)*VLOOKUP(FC$13,#REF!,2,0)+SUM(FM27)*VLOOKUP(FM$13,#REF!,2,0)+SUM(FW27)*VLOOKUP(FW$13,#REF!,2,0)+SUM(GG27)*VLOOKUP(GG$13,#REF!,2,0)+SUM(GQ27)*VLOOKUP(GQ$13,#REF!,2,0)+SUM(HA27)*VLOOKUP(HA$13,#REF!,2,0)</f>
        <v>#REF!</v>
      </c>
      <c r="HL27" s="275" t="e">
        <f>+SUM(T27)*VLOOKUP(T$13,#REF!,2,0)+SUM(AD27)*VLOOKUP(AD$13,#REF!,2,0)+SUM(AN27)*VLOOKUP(AN$13,#REF!,2,0)+SUM(AX27)*VLOOKUP(AX$13,#REF!,2,0)+SUM(BH27)*VLOOKUP(BH$13,#REF!,2,0)+SUM(BR27)*VLOOKUP(BR$13,#REF!,2,0)+SUM(CB27)*VLOOKUP(CB$13,#REF!,2,0)+SUM(CL27)*VLOOKUP(CL$13,#REF!,2,0)+SUM(CV27)*VLOOKUP(CV$13,#REF!,2,0)+SUM(DF27)*VLOOKUP(DF$13,#REF!,2,0)+SUM(DP27)*VLOOKUP(DP$13,#REF!,2,0)+SUM(DZ27)*VLOOKUP(DZ$13,#REF!,2,0)+SUM(EJ27)*VLOOKUP(EJ$13,#REF!,2,0)+SUM(ET27)*VLOOKUP(ET$13,#REF!,2,0)+SUM(FD27)*VLOOKUP(FD$13,#REF!,2,0)+SUM(FN27)*VLOOKUP(FN$13,#REF!,2,0)+SUM(FX27)*VLOOKUP(FX$13,#REF!,2,0)+SUM(GH27)*VLOOKUP(GH$13,#REF!,2,0)+SUM(GR27)*VLOOKUP(GR$13,#REF!,2,0)+SUM(HB27)*VLOOKUP(HB$13,#REF!,2,0)</f>
        <v>#REF!</v>
      </c>
      <c r="HM27" s="276">
        <f t="shared" si="73"/>
        <v>0</v>
      </c>
      <c r="HN27" s="283">
        <f t="shared" si="85"/>
        <v>0</v>
      </c>
      <c r="HO27" s="276" t="e">
        <f>+SUMIF($K$11:$T$11,1,K27:T27)*VLOOKUP($K$12,#REF!,2,0)+SUMIF($U$11:$AD$11,1,U27:AD27)*VLOOKUP($U$12,#REF!,2,0)+SUMIF($AE$11:$AN$11,1,AE27:AN27)*VLOOKUP($AE$12,#REF!,2,0)+SUMIF($AO$11:$AX$11,1,AO27:AX27)*VLOOKUP($AO$12,#REF!,2,0)+SUMIF($AY$11:$BH$11,1,AY27:BH27)*VLOOKUP($AY$12,#REF!,2,0)+SUMIF($BI$11:$BR$11,1,BI27:BR27)*VLOOKUP($BI$12,#REF!,2,0)+SUMIF($BS$11:$CB$11,1,BS27:CB27)*VLOOKUP($BS$12,#REF!,2,0)+SUMIF($CC$11:$CL$11,1,CC27:CL27)*VLOOKUP($CC$12,#REF!,2,0)+SUMIF($CM$11:$CV$11,1,CM27:CV27)*VLOOKUP($CM$12,#REF!,2,0)+SUMIF($CW$11:$DF$11,1,CW27:DF27)*VLOOKUP($CW$12,#REF!,2,0)+SUMIF($DG$11:$DP$11,1,DG27:DP27)*VLOOKUP($DG$12,#REF!,2,0)+SUMIF($DQ$11:$DZ$11,1,DQ27:DZ27)*VLOOKUP($DQ$12,#REF!,2,0)+SUMIF($EA$11:$EJ$11,1,EA27:EJ27)*VLOOKUP($EA$12,#REF!,2,0)+SUMIF($EK$11:$ET$11,1,EK27:ET27)*VLOOKUP($EK$12,#REF!,2,0)+SUMIF($EU$11:$FD$11,1,EU27:FD27)*VLOOKUP($EU$12,#REF!,2,0)+SUMIF($FE$11:$FN$11,1,FE27:FN27)*VLOOKUP($FE$12,#REF!,2,0)+SUMIF($FO$11:$FX$11,1,FO27:FX27)*VLOOKUP($FO$12,#REF!,2,0)+SUMIF($FY$11:$GH$11,1,FY27:GH27)*VLOOKUP($FY$12,#REF!,2,0)+SUMIF($GI$11:$GR$11,1,GI27:GR27)*VLOOKUP($GI$12,#REF!,2,0)+SUMIF($GS$11:$HB$11,1,GS27:HB27)*VLOOKUP($GS$12,#REF!,2,0)</f>
        <v>#REF!</v>
      </c>
      <c r="HP27" s="283" t="e">
        <f t="shared" si="86"/>
        <v>#REF!</v>
      </c>
      <c r="HQ27" s="84"/>
      <c r="HR27" s="284">
        <f t="shared" si="74"/>
        <v>0</v>
      </c>
      <c r="HS27" s="284">
        <f t="shared" si="75"/>
        <v>0</v>
      </c>
      <c r="HT27" s="284">
        <f t="shared" si="76"/>
        <v>0</v>
      </c>
      <c r="HU27" s="284">
        <f t="shared" si="77"/>
        <v>0</v>
      </c>
      <c r="HV27" s="284">
        <f t="shared" si="78"/>
        <v>0</v>
      </c>
      <c r="HW27" s="284">
        <f t="shared" si="79"/>
        <v>0</v>
      </c>
      <c r="HX27" s="284">
        <f t="shared" si="80"/>
        <v>0</v>
      </c>
      <c r="HY27" s="284">
        <f t="shared" si="81"/>
        <v>0</v>
      </c>
      <c r="HZ27" s="284">
        <f t="shared" si="82"/>
        <v>0</v>
      </c>
      <c r="IA27" s="284">
        <f t="shared" si="83"/>
        <v>0</v>
      </c>
      <c r="IK27" s="98" t="e">
        <f t="shared" si="84"/>
        <v>#REF!</v>
      </c>
    </row>
    <row r="28" spans="1:245" s="32" customFormat="1" ht="21.95" hidden="1" customHeight="1">
      <c r="A28" s="4"/>
      <c r="B28" s="98" t="e">
        <f>+#REF!</f>
        <v>#REF!</v>
      </c>
      <c r="C28" s="98" t="e">
        <f>+#REF!</f>
        <v>#REF!</v>
      </c>
      <c r="D28" s="98" t="e">
        <f>+#REF!</f>
        <v>#REF!</v>
      </c>
      <c r="E28" s="98" t="e">
        <f>+#REF!</f>
        <v>#REF!</v>
      </c>
      <c r="F28" s="98" t="e">
        <f>+#REF!</f>
        <v>#REF!</v>
      </c>
      <c r="G28" s="98" t="e">
        <f>+#REF!</f>
        <v>#REF!</v>
      </c>
      <c r="H28" s="98" t="e">
        <f>+#REF!</f>
        <v>#REF!</v>
      </c>
      <c r="I28" s="98" t="e">
        <f>+#REF!</f>
        <v>#REF!</v>
      </c>
      <c r="J28" s="305" t="s">
        <v>120</v>
      </c>
      <c r="K28" s="518"/>
      <c r="L28" s="519"/>
      <c r="M28" s="519"/>
      <c r="N28" s="519"/>
      <c r="O28" s="519"/>
      <c r="P28" s="519"/>
      <c r="Q28" s="519"/>
      <c r="R28" s="519"/>
      <c r="S28" s="519"/>
      <c r="T28" s="520"/>
      <c r="U28" s="518"/>
      <c r="V28" s="519"/>
      <c r="W28" s="519"/>
      <c r="X28" s="519"/>
      <c r="Y28" s="519"/>
      <c r="Z28" s="519"/>
      <c r="AA28" s="519"/>
      <c r="AB28" s="519"/>
      <c r="AC28" s="519"/>
      <c r="AD28" s="520"/>
      <c r="AE28" s="518"/>
      <c r="AF28" s="519"/>
      <c r="AG28" s="519"/>
      <c r="AH28" s="519"/>
      <c r="AI28" s="519"/>
      <c r="AJ28" s="519"/>
      <c r="AK28" s="519"/>
      <c r="AL28" s="519"/>
      <c r="AM28" s="519"/>
      <c r="AN28" s="520"/>
      <c r="AO28" s="518"/>
      <c r="AP28" s="519"/>
      <c r="AQ28" s="519"/>
      <c r="AR28" s="519"/>
      <c r="AS28" s="519"/>
      <c r="AT28" s="519"/>
      <c r="AU28" s="519"/>
      <c r="AV28" s="519"/>
      <c r="AW28" s="519"/>
      <c r="AX28" s="520"/>
      <c r="AY28" s="518"/>
      <c r="AZ28" s="519"/>
      <c r="BA28" s="519"/>
      <c r="BB28" s="519"/>
      <c r="BC28" s="519"/>
      <c r="BD28" s="519"/>
      <c r="BE28" s="519"/>
      <c r="BF28" s="519"/>
      <c r="BG28" s="519"/>
      <c r="BH28" s="520"/>
      <c r="BI28" s="518"/>
      <c r="BJ28" s="519"/>
      <c r="BK28" s="519"/>
      <c r="BL28" s="519"/>
      <c r="BM28" s="519"/>
      <c r="BN28" s="519"/>
      <c r="BO28" s="519"/>
      <c r="BP28" s="519"/>
      <c r="BQ28" s="519"/>
      <c r="BR28" s="520"/>
      <c r="BS28" s="518"/>
      <c r="BT28" s="519"/>
      <c r="BU28" s="519"/>
      <c r="BV28" s="519"/>
      <c r="BW28" s="519"/>
      <c r="BX28" s="519"/>
      <c r="BY28" s="519"/>
      <c r="BZ28" s="519"/>
      <c r="CA28" s="519"/>
      <c r="CB28" s="520"/>
      <c r="CC28" s="518"/>
      <c r="CD28" s="519"/>
      <c r="CE28" s="519"/>
      <c r="CF28" s="519"/>
      <c r="CG28" s="519"/>
      <c r="CH28" s="519"/>
      <c r="CI28" s="519"/>
      <c r="CJ28" s="519"/>
      <c r="CK28" s="519"/>
      <c r="CL28" s="520"/>
      <c r="CM28" s="518"/>
      <c r="CN28" s="519"/>
      <c r="CO28" s="519"/>
      <c r="CP28" s="519"/>
      <c r="CQ28" s="519"/>
      <c r="CR28" s="519"/>
      <c r="CS28" s="519"/>
      <c r="CT28" s="519"/>
      <c r="CU28" s="519"/>
      <c r="CV28" s="520"/>
      <c r="CW28" s="518"/>
      <c r="CX28" s="519"/>
      <c r="CY28" s="519"/>
      <c r="CZ28" s="519"/>
      <c r="DA28" s="519"/>
      <c r="DB28" s="519"/>
      <c r="DC28" s="519"/>
      <c r="DD28" s="519"/>
      <c r="DE28" s="519"/>
      <c r="DF28" s="520"/>
      <c r="DG28" s="518"/>
      <c r="DH28" s="519"/>
      <c r="DI28" s="519"/>
      <c r="DJ28" s="519"/>
      <c r="DK28" s="519"/>
      <c r="DL28" s="519"/>
      <c r="DM28" s="519"/>
      <c r="DN28" s="519"/>
      <c r="DO28" s="519"/>
      <c r="DP28" s="520"/>
      <c r="DQ28" s="518"/>
      <c r="DR28" s="519"/>
      <c r="DS28" s="519"/>
      <c r="DT28" s="519"/>
      <c r="DU28" s="519"/>
      <c r="DV28" s="519"/>
      <c r="DW28" s="519"/>
      <c r="DX28" s="519"/>
      <c r="DY28" s="519"/>
      <c r="DZ28" s="520"/>
      <c r="EA28" s="518"/>
      <c r="EB28" s="519"/>
      <c r="EC28" s="519"/>
      <c r="ED28" s="519"/>
      <c r="EE28" s="519"/>
      <c r="EF28" s="519"/>
      <c r="EG28" s="519"/>
      <c r="EH28" s="519"/>
      <c r="EI28" s="519"/>
      <c r="EJ28" s="520"/>
      <c r="EK28" s="518"/>
      <c r="EL28" s="519"/>
      <c r="EM28" s="519"/>
      <c r="EN28" s="519"/>
      <c r="EO28" s="519"/>
      <c r="EP28" s="519"/>
      <c r="EQ28" s="519"/>
      <c r="ER28" s="519"/>
      <c r="ES28" s="519"/>
      <c r="ET28" s="520"/>
      <c r="EU28" s="518"/>
      <c r="EV28" s="519"/>
      <c r="EW28" s="519"/>
      <c r="EX28" s="519"/>
      <c r="EY28" s="519"/>
      <c r="EZ28" s="519"/>
      <c r="FA28" s="519"/>
      <c r="FB28" s="519"/>
      <c r="FC28" s="519"/>
      <c r="FD28" s="520"/>
      <c r="FE28" s="518"/>
      <c r="FF28" s="519"/>
      <c r="FG28" s="519"/>
      <c r="FH28" s="519"/>
      <c r="FI28" s="519"/>
      <c r="FJ28" s="519"/>
      <c r="FK28" s="519"/>
      <c r="FL28" s="519"/>
      <c r="FM28" s="519"/>
      <c r="FN28" s="520"/>
      <c r="FO28" s="518"/>
      <c r="FP28" s="519"/>
      <c r="FQ28" s="519"/>
      <c r="FR28" s="519"/>
      <c r="FS28" s="519"/>
      <c r="FT28" s="519"/>
      <c r="FU28" s="519"/>
      <c r="FV28" s="519"/>
      <c r="FW28" s="519"/>
      <c r="FX28" s="520"/>
      <c r="FY28" s="518"/>
      <c r="FZ28" s="519"/>
      <c r="GA28" s="519"/>
      <c r="GB28" s="519"/>
      <c r="GC28" s="519"/>
      <c r="GD28" s="519"/>
      <c r="GE28" s="519"/>
      <c r="GF28" s="519"/>
      <c r="GG28" s="519"/>
      <c r="GH28" s="520"/>
      <c r="GI28" s="518"/>
      <c r="GJ28" s="519"/>
      <c r="GK28" s="519"/>
      <c r="GL28" s="519"/>
      <c r="GM28" s="519"/>
      <c r="GN28" s="519"/>
      <c r="GO28" s="519"/>
      <c r="GP28" s="519"/>
      <c r="GQ28" s="519"/>
      <c r="GR28" s="520"/>
      <c r="GS28" s="518"/>
      <c r="GT28" s="519"/>
      <c r="GU28" s="519"/>
      <c r="GV28" s="519"/>
      <c r="GW28" s="519"/>
      <c r="GX28" s="519"/>
      <c r="GY28" s="519"/>
      <c r="GZ28" s="519"/>
      <c r="HA28" s="519"/>
      <c r="HB28" s="520"/>
      <c r="HC28" s="278" t="e">
        <f>+SUM(K28)*VLOOKUP(K$13,#REF!,2,0)+SUM(U28)*VLOOKUP(U$13,#REF!,2,0)+SUM(AE28)*VLOOKUP(AE$13,#REF!,2,0)+SUM(AO28)*VLOOKUP(AO$13,#REF!,2,0)+SUM(AY28)*VLOOKUP(AY$13,#REF!,2,0)+SUM(BI28)*VLOOKUP(BI$13,#REF!,2,0)+SUM(BS28)*VLOOKUP(BS$13,#REF!,2,0)+SUM(CC28)*VLOOKUP(CC$13,#REF!,2,0)+SUM(CM28)*VLOOKUP(CM$13,#REF!,2,0)+SUM(CW28)*VLOOKUP(CW$13,#REF!,2,0)+SUM(DG28)*VLOOKUP(DG$13,#REF!,2,0)+SUM(DQ28)*VLOOKUP(DQ$13,#REF!,2,0)+SUM(EA28)*VLOOKUP(EA$13,#REF!,2,0)+SUM(EK28)*VLOOKUP(EK$13,#REF!,2,0)+SUM(EU28)*VLOOKUP(EU$13,#REF!,2,0)+SUM(FE28)*VLOOKUP(FE$13,#REF!,2,0)+SUM(FO28)*VLOOKUP(FO$13,#REF!,2,0)+SUM(FY28)*VLOOKUP(FY$13,#REF!,2,0)+SUM(GI28)*VLOOKUP(GI$13,#REF!,2,0)+SUM(GS28)*VLOOKUP(GS$13,#REF!,2,0)</f>
        <v>#REF!</v>
      </c>
      <c r="HD28" s="278" t="e">
        <f>+SUM(L28)*VLOOKUP(L$13,#REF!,2,0)+SUM(V28)*VLOOKUP(V$13,#REF!,2,0)+SUM(AF28)*VLOOKUP(AF$13,#REF!,2,0)+SUM(AP28)*VLOOKUP(AP$13,#REF!,2,0)+SUM(AZ28)*VLOOKUP(AZ$13,#REF!,2,0)+SUM(BJ28)*VLOOKUP(BJ$13,#REF!,2,0)+SUM(BT28)*VLOOKUP(BT$13,#REF!,2,0)+SUM(CD28)*VLOOKUP(CD$13,#REF!,2,0)+SUM(CN28)*VLOOKUP(CN$13,#REF!,2,0)+SUM(CX28)*VLOOKUP(CX$13,#REF!,2,0)+SUM(DH28)*VLOOKUP(DH$13,#REF!,2,0)+SUM(DR28)*VLOOKUP(DR$13,#REF!,2,0)+SUM(EB28)*VLOOKUP(EB$13,#REF!,2,0)+SUM(EL28)*VLOOKUP(EL$13,#REF!,2,0)+SUM(EV28)*VLOOKUP(EV$13,#REF!,2,0)+SUM(FF28)*VLOOKUP(FF$13,#REF!,2,0)+SUM(FP28)*VLOOKUP(FP$13,#REF!,2,0)+SUM(FZ28)*VLOOKUP(FZ$13,#REF!,2,0)+SUM(GJ28)*VLOOKUP(GJ$13,#REF!,2,0)+SUM(GT28)*VLOOKUP(GT$13,#REF!,2,0)</f>
        <v>#REF!</v>
      </c>
      <c r="HE28" s="278" t="e">
        <f>+SUM(M28)*VLOOKUP(M$13,#REF!,2,0)+SUM(W28)*VLOOKUP(W$13,#REF!,2,0)+SUM(AG28)*VLOOKUP(AG$13,#REF!,2,0)+SUM(AQ28)*VLOOKUP(AQ$13,#REF!,2,0)+SUM(BA28)*VLOOKUP(BA$13,#REF!,2,0)+SUM(BK28)*VLOOKUP(BK$13,#REF!,2,0)+SUM(BU28)*VLOOKUP(BU$13,#REF!,2,0)+SUM(CE28)*VLOOKUP(CE$13,#REF!,2,0)+SUM(CO28)*VLOOKUP(CO$13,#REF!,2,0)+SUM(CY28)*VLOOKUP(CY$13,#REF!,2,0)+SUM(DI28)*VLOOKUP(DI$13,#REF!,2,0)+SUM(DS28)*VLOOKUP(DS$13,#REF!,2,0)+SUM(EC28)*VLOOKUP(EC$13,#REF!,2,0)+SUM(EM28)*VLOOKUP(EM$13,#REF!,2,0)+SUM(EW28)*VLOOKUP(EW$13,#REF!,2,0)+SUM(FG28)*VLOOKUP(FG$13,#REF!,2,0)+SUM(FQ28)*VLOOKUP(FQ$13,#REF!,2,0)+SUM(GA28)*VLOOKUP(GA$13,#REF!,2,0)+SUM(GK28)*VLOOKUP(GK$13,#REF!,2,0)+SUM(GU28)*VLOOKUP(GU$13,#REF!,2,0)</f>
        <v>#REF!</v>
      </c>
      <c r="HF28" s="278" t="e">
        <f>+SUM(N28)*VLOOKUP(N$13,#REF!,2,0)+SUM(X28)*VLOOKUP(X$13,#REF!,2,0)+SUM(AH28)*VLOOKUP(AH$13,#REF!,2,0)+SUM(AR28)*VLOOKUP(AR$13,#REF!,2,0)+SUM(BB28)*VLOOKUP(BB$13,#REF!,2,0)+SUM(BL28)*VLOOKUP(BL$13,#REF!,2,0)+SUM(BV28)*VLOOKUP(BV$13,#REF!,2,0)+SUM(CF28)*VLOOKUP(CF$13,#REF!,2,0)+SUM(CP28)*VLOOKUP(CP$13,#REF!,2,0)+SUM(CZ28)*VLOOKUP(CZ$13,#REF!,2,0)+SUM(DJ28)*VLOOKUP(DJ$13,#REF!,2,0)+SUM(DT28)*VLOOKUP(DT$13,#REF!,2,0)+SUM(ED28)*VLOOKUP(ED$13,#REF!,2,0)+SUM(EN28)*VLOOKUP(EN$13,#REF!,2,0)+SUM(EX28)*VLOOKUP(EX$13,#REF!,2,0)+SUM(FH28)*VLOOKUP(FH$13,#REF!,2,0)+SUM(FR28)*VLOOKUP(FR$13,#REF!,2,0)+SUM(GB28)*VLOOKUP(GB$13,#REF!,2,0)+SUM(GL28)*VLOOKUP(GL$13,#REF!,2,0)+SUM(GV28)*VLOOKUP(GV$13,#REF!,2,0)</f>
        <v>#REF!</v>
      </c>
      <c r="HG28" s="278" t="e">
        <f>+SUM(O28)*VLOOKUP(O$13,#REF!,2,0)+SUM(Y28)*VLOOKUP(Y$13,#REF!,2,0)+SUM(AI28)*VLOOKUP(AI$13,#REF!,2,0)+SUM(AS28)*VLOOKUP(AS$13,#REF!,2,0)+SUM(BC28)*VLOOKUP(BC$13,#REF!,2,0)+SUM(BM28)*VLOOKUP(BM$13,#REF!,2,0)+SUM(BW28)*VLOOKUP(BW$13,#REF!,2,0)+SUM(CG28)*VLOOKUP(CG$13,#REF!,2,0)+SUM(CQ28)*VLOOKUP(CQ$13,#REF!,2,0)+SUM(DA28)*VLOOKUP(DA$13,#REF!,2,0)+SUM(DK28)*VLOOKUP(DK$13,#REF!,2,0)+SUM(DU28)*VLOOKUP(DU$13,#REF!,2,0)+SUM(EE28)*VLOOKUP(EE$13,#REF!,2,0)+SUM(EO28)*VLOOKUP(EO$13,#REF!,2,0)+SUM(EY28)*VLOOKUP(EY$13,#REF!,2,0)+SUM(FI28)*VLOOKUP(FI$13,#REF!,2,0)+SUM(FS28)*VLOOKUP(FS$13,#REF!,2,0)+SUM(GC28)*VLOOKUP(GC$13,#REF!,2,0)+SUM(GM28)*VLOOKUP(GM$13,#REF!,2,0)+SUM(GW28)*VLOOKUP(GW$13,#REF!,2,0)</f>
        <v>#REF!</v>
      </c>
      <c r="HH28" s="278" t="e">
        <f>+SUM(P28)*VLOOKUP(P$13,#REF!,2,0)+SUM(Z28)*VLOOKUP(Z$13,#REF!,2,0)+SUM(AJ28)*VLOOKUP(AJ$13,#REF!,2,0)+SUM(AT28)*VLOOKUP(AT$13,#REF!,2,0)+SUM(BD28)*VLOOKUP(BD$13,#REF!,2,0)+SUM(BN28)*VLOOKUP(BN$13,#REF!,2,0)+SUM(BX28)*VLOOKUP(BX$13,#REF!,2,0)+SUM(CH28)*VLOOKUP(CH$13,#REF!,2,0)+SUM(CR28)*VLOOKUP(CR$13,#REF!,2,0)+SUM(DB28)*VLOOKUP(DB$13,#REF!,2,0)+SUM(DL28)*VLOOKUP(DL$13,#REF!,2,0)+SUM(DV28)*VLOOKUP(DV$13,#REF!,2,0)+SUM(EF28)*VLOOKUP(EF$13,#REF!,2,0)+SUM(EP28)*VLOOKUP(EP$13,#REF!,2,0)+SUM(EZ28)*VLOOKUP(EZ$13,#REF!,2,0)+SUM(FJ28)*VLOOKUP(FJ$13,#REF!,2,0)+SUM(FT28)*VLOOKUP(FT$13,#REF!,2,0)+SUM(GD28)*VLOOKUP(GD$13,#REF!,2,0)+SUM(GN28)*VLOOKUP(GN$13,#REF!,2,0)+SUM(GX28)*VLOOKUP(GX$13,#REF!,2,0)</f>
        <v>#REF!</v>
      </c>
      <c r="HI28" s="278" t="e">
        <f>+SUM(Q28)*VLOOKUP(Q$13,#REF!,2,0)+SUM(AA28)*VLOOKUP(AA$13,#REF!,2,0)+SUM(AK28)*VLOOKUP(AK$13,#REF!,2,0)+SUM(AU28)*VLOOKUP(AU$13,#REF!,2,0)+SUM(BE28)*VLOOKUP(BE$13,#REF!,2,0)+SUM(BO28)*VLOOKUP(BO$13,#REF!,2,0)+SUM(BY28)*VLOOKUP(BY$13,#REF!,2,0)+SUM(CI28)*VLOOKUP(CI$13,#REF!,2,0)+SUM(CS28)*VLOOKUP(CS$13,#REF!,2,0)+SUM(DC28)*VLOOKUP(DC$13,#REF!,2,0)+SUM(DM28)*VLOOKUP(DM$13,#REF!,2,0)+SUM(DW28)*VLOOKUP(DW$13,#REF!,2,0)+SUM(EG28)*VLOOKUP(EG$13,#REF!,2,0)+SUM(EQ28)*VLOOKUP(EQ$13,#REF!,2,0)+SUM(FA28)*VLOOKUP(FA$13,#REF!,2,0)+SUM(FK28)*VLOOKUP(FK$13,#REF!,2,0)+SUM(FU28)*VLOOKUP(FU$13,#REF!,2,0)+SUM(GE28)*VLOOKUP(GE$13,#REF!,2,0)+SUM(GO28)*VLOOKUP(GO$13,#REF!,2,0)+SUM(GY28)*VLOOKUP(GY$13,#REF!,2,0)</f>
        <v>#REF!</v>
      </c>
      <c r="HJ28" s="278" t="e">
        <f>+SUM(R28)*VLOOKUP(R$13,#REF!,2,0)+SUM(AB28)*VLOOKUP(AB$13,#REF!,2,0)+SUM(AL28)*VLOOKUP(AL$13,#REF!,2,0)+SUM(AV28)*VLOOKUP(AV$13,#REF!,2,0)+SUM(BF28)*VLOOKUP(BF$13,#REF!,2,0)+SUM(BP28)*VLOOKUP(BP$13,#REF!,2,0)+SUM(BZ28)*VLOOKUP(BZ$13,#REF!,2,0)+SUM(CJ28)*VLOOKUP(CJ$13,#REF!,2,0)+SUM(CT28)*VLOOKUP(CT$13,#REF!,2,0)+SUM(DD28)*VLOOKUP(DD$13,#REF!,2,0)+SUM(DN28)*VLOOKUP(DN$13,#REF!,2,0)+SUM(DX28)*VLOOKUP(DX$13,#REF!,2,0)+SUM(EH28)*VLOOKUP(EH$13,#REF!,2,0)+SUM(ER28)*VLOOKUP(ER$13,#REF!,2,0)+SUM(FB28)*VLOOKUP(FB$13,#REF!,2,0)+SUM(FL28)*VLOOKUP(FL$13,#REF!,2,0)+SUM(FV28)*VLOOKUP(FV$13,#REF!,2,0)+SUM(GF28)*VLOOKUP(GF$13,#REF!,2,0)+SUM(GP28)*VLOOKUP(GP$13,#REF!,2,0)+SUM(GZ28)*VLOOKUP(GZ$13,#REF!,2,0)</f>
        <v>#REF!</v>
      </c>
      <c r="HK28" s="278" t="e">
        <f>+SUM(S28)*VLOOKUP(S$13,#REF!,2,0)+SUM(AC28)*VLOOKUP(AC$13,#REF!,2,0)+SUM(AM28)*VLOOKUP(AM$13,#REF!,2,0)+SUM(AW28)*VLOOKUP(AW$13,#REF!,2,0)+SUM(BG28)*VLOOKUP(BG$13,#REF!,2,0)+SUM(BQ28)*VLOOKUP(BQ$13,#REF!,2,0)+SUM(CA28)*VLOOKUP(CA$13,#REF!,2,0)+SUM(CK28)*VLOOKUP(CK$13,#REF!,2,0)+SUM(CU28)*VLOOKUP(CU$13,#REF!,2,0)+SUM(DE28)*VLOOKUP(DE$13,#REF!,2,0)+SUM(DO28)*VLOOKUP(DO$13,#REF!,2,0)+SUM(DY28)*VLOOKUP(DY$13,#REF!,2,0)+SUM(EI28)*VLOOKUP(EI$13,#REF!,2,0)+SUM(ES28)*VLOOKUP(ES$13,#REF!,2,0)+SUM(FC28)*VLOOKUP(FC$13,#REF!,2,0)+SUM(FM28)*VLOOKUP(FM$13,#REF!,2,0)+SUM(FW28)*VLOOKUP(FW$13,#REF!,2,0)+SUM(GG28)*VLOOKUP(GG$13,#REF!,2,0)+SUM(GQ28)*VLOOKUP(GQ$13,#REF!,2,0)+SUM(HA28)*VLOOKUP(HA$13,#REF!,2,0)</f>
        <v>#REF!</v>
      </c>
      <c r="HL28" s="278" t="e">
        <f>+SUM(T28)*VLOOKUP(T$13,#REF!,2,0)+SUM(AD28)*VLOOKUP(AD$13,#REF!,2,0)+SUM(AN28)*VLOOKUP(AN$13,#REF!,2,0)+SUM(AX28)*VLOOKUP(AX$13,#REF!,2,0)+SUM(BH28)*VLOOKUP(BH$13,#REF!,2,0)+SUM(BR28)*VLOOKUP(BR$13,#REF!,2,0)+SUM(CB28)*VLOOKUP(CB$13,#REF!,2,0)+SUM(CL28)*VLOOKUP(CL$13,#REF!,2,0)+SUM(CV28)*VLOOKUP(CV$13,#REF!,2,0)+SUM(DF28)*VLOOKUP(DF$13,#REF!,2,0)+SUM(DP28)*VLOOKUP(DP$13,#REF!,2,0)+SUM(DZ28)*VLOOKUP(DZ$13,#REF!,2,0)+SUM(EJ28)*VLOOKUP(EJ$13,#REF!,2,0)+SUM(ET28)*VLOOKUP(ET$13,#REF!,2,0)+SUM(FD28)*VLOOKUP(FD$13,#REF!,2,0)+SUM(FN28)*VLOOKUP(FN$13,#REF!,2,0)+SUM(FX28)*VLOOKUP(FX$13,#REF!,2,0)+SUM(GH28)*VLOOKUP(GH$13,#REF!,2,0)+SUM(GR28)*VLOOKUP(GR$13,#REF!,2,0)+SUM(HB28)*VLOOKUP(HB$13,#REF!,2,0)</f>
        <v>#REF!</v>
      </c>
      <c r="HM28" s="279">
        <f t="shared" si="73"/>
        <v>0</v>
      </c>
      <c r="HN28" s="281">
        <f t="shared" si="85"/>
        <v>0</v>
      </c>
      <c r="HO28" s="279" t="e">
        <f>+SUMIF($K$11:$T$11,1,K28:T28)*VLOOKUP($K$12,#REF!,2,0)+SUMIF($U$11:$AD$11,1,U28:AD28)*VLOOKUP($U$12,#REF!,2,0)+SUMIF($AE$11:$AN$11,1,AE28:AN28)*VLOOKUP($AE$12,#REF!,2,0)+SUMIF($AO$11:$AX$11,1,AO28:AX28)*VLOOKUP($AO$12,#REF!,2,0)+SUMIF($AY$11:$BH$11,1,AY28:BH28)*VLOOKUP($AY$12,#REF!,2,0)+SUMIF($BI$11:$BR$11,1,BI28:BR28)*VLOOKUP($BI$12,#REF!,2,0)+SUMIF($BS$11:$CB$11,1,BS28:CB28)*VLOOKUP($BS$12,#REF!,2,0)+SUMIF($CC$11:$CL$11,1,CC28:CL28)*VLOOKUP($CC$12,#REF!,2,0)+SUMIF($CM$11:$CV$11,1,CM28:CV28)*VLOOKUP($CM$12,#REF!,2,0)+SUMIF($CW$11:$DF$11,1,CW28:DF28)*VLOOKUP($CW$12,#REF!,2,0)+SUMIF($DG$11:$DP$11,1,DG28:DP28)*VLOOKUP($DG$12,#REF!,2,0)+SUMIF($DQ$11:$DZ$11,1,DQ28:DZ28)*VLOOKUP($DQ$12,#REF!,2,0)+SUMIF($EA$11:$EJ$11,1,EA28:EJ28)*VLOOKUP($EA$12,#REF!,2,0)+SUMIF($EK$11:$ET$11,1,EK28:ET28)*VLOOKUP($EK$12,#REF!,2,0)+SUMIF($EU$11:$FD$11,1,EU28:FD28)*VLOOKUP($EU$12,#REF!,2,0)+SUMIF($FE$11:$FN$11,1,FE28:FN28)*VLOOKUP($FE$12,#REF!,2,0)+SUMIF($FO$11:$FX$11,1,FO28:FX28)*VLOOKUP($FO$12,#REF!,2,0)+SUMIF($FY$11:$GH$11,1,FY28:GH28)*VLOOKUP($FY$12,#REF!,2,0)+SUMIF($GI$11:$GR$11,1,GI28:GR28)*VLOOKUP($GI$12,#REF!,2,0)+SUMIF($GS$11:$HB$11,1,GS28:HB28)*VLOOKUP($GS$12,#REF!,2,0)</f>
        <v>#REF!</v>
      </c>
      <c r="HP28" s="281" t="e">
        <f t="shared" si="86"/>
        <v>#REF!</v>
      </c>
      <c r="HQ28" s="84"/>
      <c r="HR28" s="282">
        <f t="shared" si="74"/>
        <v>0</v>
      </c>
      <c r="HS28" s="282">
        <f t="shared" si="75"/>
        <v>0</v>
      </c>
      <c r="HT28" s="282">
        <f t="shared" si="76"/>
        <v>0</v>
      </c>
      <c r="HU28" s="282">
        <f t="shared" si="77"/>
        <v>0</v>
      </c>
      <c r="HV28" s="282">
        <f t="shared" si="78"/>
        <v>0</v>
      </c>
      <c r="HW28" s="282">
        <f t="shared" si="79"/>
        <v>0</v>
      </c>
      <c r="HX28" s="282">
        <f t="shared" si="80"/>
        <v>0</v>
      </c>
      <c r="HY28" s="282">
        <f t="shared" si="81"/>
        <v>0</v>
      </c>
      <c r="HZ28" s="282">
        <f t="shared" si="82"/>
        <v>0</v>
      </c>
      <c r="IA28" s="282">
        <f t="shared" si="83"/>
        <v>0</v>
      </c>
      <c r="IK28" s="98" t="e">
        <f t="shared" si="84"/>
        <v>#REF!</v>
      </c>
    </row>
    <row r="29" spans="1:245" s="32" customFormat="1" ht="21.95" hidden="1" customHeight="1">
      <c r="A29" s="4"/>
      <c r="B29" s="98" t="e">
        <f>+#REF!</f>
        <v>#REF!</v>
      </c>
      <c r="C29" s="98" t="e">
        <f>+#REF!</f>
        <v>#REF!</v>
      </c>
      <c r="D29" s="98" t="e">
        <f>+#REF!</f>
        <v>#REF!</v>
      </c>
      <c r="E29" s="98" t="e">
        <f>+#REF!</f>
        <v>#REF!</v>
      </c>
      <c r="F29" s="98" t="e">
        <f>+#REF!</f>
        <v>#REF!</v>
      </c>
      <c r="G29" s="98" t="e">
        <f>+#REF!</f>
        <v>#REF!</v>
      </c>
      <c r="H29" s="98" t="e">
        <f>+#REF!</f>
        <v>#REF!</v>
      </c>
      <c r="I29" s="98" t="e">
        <f>+#REF!</f>
        <v>#REF!</v>
      </c>
      <c r="J29" s="18" t="s">
        <v>121</v>
      </c>
      <c r="K29" s="521"/>
      <c r="L29" s="522"/>
      <c r="M29" s="522"/>
      <c r="N29" s="522"/>
      <c r="O29" s="522"/>
      <c r="P29" s="522"/>
      <c r="Q29" s="522"/>
      <c r="R29" s="522"/>
      <c r="S29" s="522"/>
      <c r="T29" s="523"/>
      <c r="U29" s="521"/>
      <c r="V29" s="522"/>
      <c r="W29" s="522"/>
      <c r="X29" s="522"/>
      <c r="Y29" s="522"/>
      <c r="Z29" s="522"/>
      <c r="AA29" s="522"/>
      <c r="AB29" s="522"/>
      <c r="AC29" s="522"/>
      <c r="AD29" s="523"/>
      <c r="AE29" s="521"/>
      <c r="AF29" s="522"/>
      <c r="AG29" s="522"/>
      <c r="AH29" s="522"/>
      <c r="AI29" s="522"/>
      <c r="AJ29" s="522"/>
      <c r="AK29" s="522"/>
      <c r="AL29" s="522"/>
      <c r="AM29" s="522"/>
      <c r="AN29" s="523"/>
      <c r="AO29" s="521"/>
      <c r="AP29" s="522"/>
      <c r="AQ29" s="522"/>
      <c r="AR29" s="522"/>
      <c r="AS29" s="522"/>
      <c r="AT29" s="522"/>
      <c r="AU29" s="522"/>
      <c r="AV29" s="522"/>
      <c r="AW29" s="522"/>
      <c r="AX29" s="523"/>
      <c r="AY29" s="521"/>
      <c r="AZ29" s="522"/>
      <c r="BA29" s="522"/>
      <c r="BB29" s="522"/>
      <c r="BC29" s="522"/>
      <c r="BD29" s="522"/>
      <c r="BE29" s="522"/>
      <c r="BF29" s="522"/>
      <c r="BG29" s="522"/>
      <c r="BH29" s="523"/>
      <c r="BI29" s="521"/>
      <c r="BJ29" s="522"/>
      <c r="BK29" s="522"/>
      <c r="BL29" s="522"/>
      <c r="BM29" s="522"/>
      <c r="BN29" s="522"/>
      <c r="BO29" s="522"/>
      <c r="BP29" s="522"/>
      <c r="BQ29" s="522"/>
      <c r="BR29" s="523"/>
      <c r="BS29" s="521"/>
      <c r="BT29" s="522"/>
      <c r="BU29" s="522"/>
      <c r="BV29" s="522"/>
      <c r="BW29" s="522"/>
      <c r="BX29" s="522"/>
      <c r="BY29" s="522"/>
      <c r="BZ29" s="522"/>
      <c r="CA29" s="522"/>
      <c r="CB29" s="523"/>
      <c r="CC29" s="521"/>
      <c r="CD29" s="522"/>
      <c r="CE29" s="522"/>
      <c r="CF29" s="522"/>
      <c r="CG29" s="522"/>
      <c r="CH29" s="522"/>
      <c r="CI29" s="522"/>
      <c r="CJ29" s="522"/>
      <c r="CK29" s="522"/>
      <c r="CL29" s="523"/>
      <c r="CM29" s="521"/>
      <c r="CN29" s="522"/>
      <c r="CO29" s="522"/>
      <c r="CP29" s="522"/>
      <c r="CQ29" s="522"/>
      <c r="CR29" s="522"/>
      <c r="CS29" s="522"/>
      <c r="CT29" s="522"/>
      <c r="CU29" s="522"/>
      <c r="CV29" s="523"/>
      <c r="CW29" s="521"/>
      <c r="CX29" s="522"/>
      <c r="CY29" s="522"/>
      <c r="CZ29" s="522"/>
      <c r="DA29" s="522"/>
      <c r="DB29" s="522"/>
      <c r="DC29" s="522"/>
      <c r="DD29" s="522"/>
      <c r="DE29" s="522"/>
      <c r="DF29" s="523"/>
      <c r="DG29" s="521"/>
      <c r="DH29" s="522"/>
      <c r="DI29" s="522"/>
      <c r="DJ29" s="522"/>
      <c r="DK29" s="522"/>
      <c r="DL29" s="522"/>
      <c r="DM29" s="522"/>
      <c r="DN29" s="522"/>
      <c r="DO29" s="522"/>
      <c r="DP29" s="523"/>
      <c r="DQ29" s="521"/>
      <c r="DR29" s="522"/>
      <c r="DS29" s="522"/>
      <c r="DT29" s="522"/>
      <c r="DU29" s="522"/>
      <c r="DV29" s="522"/>
      <c r="DW29" s="522"/>
      <c r="DX29" s="522"/>
      <c r="DY29" s="522"/>
      <c r="DZ29" s="523"/>
      <c r="EA29" s="521"/>
      <c r="EB29" s="522"/>
      <c r="EC29" s="522"/>
      <c r="ED29" s="522"/>
      <c r="EE29" s="522"/>
      <c r="EF29" s="522"/>
      <c r="EG29" s="522"/>
      <c r="EH29" s="522"/>
      <c r="EI29" s="522"/>
      <c r="EJ29" s="523"/>
      <c r="EK29" s="521"/>
      <c r="EL29" s="522"/>
      <c r="EM29" s="522"/>
      <c r="EN29" s="522"/>
      <c r="EO29" s="522"/>
      <c r="EP29" s="522"/>
      <c r="EQ29" s="522"/>
      <c r="ER29" s="522"/>
      <c r="ES29" s="522"/>
      <c r="ET29" s="523"/>
      <c r="EU29" s="521"/>
      <c r="EV29" s="522"/>
      <c r="EW29" s="522"/>
      <c r="EX29" s="522"/>
      <c r="EY29" s="522"/>
      <c r="EZ29" s="522"/>
      <c r="FA29" s="522"/>
      <c r="FB29" s="522"/>
      <c r="FC29" s="522"/>
      <c r="FD29" s="523"/>
      <c r="FE29" s="521"/>
      <c r="FF29" s="522"/>
      <c r="FG29" s="522"/>
      <c r="FH29" s="522"/>
      <c r="FI29" s="522"/>
      <c r="FJ29" s="522"/>
      <c r="FK29" s="522"/>
      <c r="FL29" s="522"/>
      <c r="FM29" s="522"/>
      <c r="FN29" s="523"/>
      <c r="FO29" s="521"/>
      <c r="FP29" s="522"/>
      <c r="FQ29" s="522"/>
      <c r="FR29" s="522"/>
      <c r="FS29" s="522"/>
      <c r="FT29" s="522"/>
      <c r="FU29" s="522"/>
      <c r="FV29" s="522"/>
      <c r="FW29" s="522"/>
      <c r="FX29" s="523"/>
      <c r="FY29" s="521"/>
      <c r="FZ29" s="522"/>
      <c r="GA29" s="522"/>
      <c r="GB29" s="522"/>
      <c r="GC29" s="522"/>
      <c r="GD29" s="522"/>
      <c r="GE29" s="522"/>
      <c r="GF29" s="522"/>
      <c r="GG29" s="522"/>
      <c r="GH29" s="523"/>
      <c r="GI29" s="521"/>
      <c r="GJ29" s="522"/>
      <c r="GK29" s="522"/>
      <c r="GL29" s="522"/>
      <c r="GM29" s="522"/>
      <c r="GN29" s="522"/>
      <c r="GO29" s="522"/>
      <c r="GP29" s="522"/>
      <c r="GQ29" s="522"/>
      <c r="GR29" s="523"/>
      <c r="GS29" s="521"/>
      <c r="GT29" s="522"/>
      <c r="GU29" s="522"/>
      <c r="GV29" s="522"/>
      <c r="GW29" s="522"/>
      <c r="GX29" s="522"/>
      <c r="GY29" s="522"/>
      <c r="GZ29" s="522"/>
      <c r="HA29" s="522"/>
      <c r="HB29" s="523"/>
      <c r="HC29" s="81" t="e">
        <f>+SUM(K29)*VLOOKUP(K$13,#REF!,2,0)+SUM(U29)*VLOOKUP(U$13,#REF!,2,0)+SUM(AE29)*VLOOKUP(AE$13,#REF!,2,0)+SUM(AO29)*VLOOKUP(AO$13,#REF!,2,0)+SUM(AY29)*VLOOKUP(AY$13,#REF!,2,0)+SUM(BI29)*VLOOKUP(BI$13,#REF!,2,0)+SUM(BS29)*VLOOKUP(BS$13,#REF!,2,0)+SUM(CC29)*VLOOKUP(CC$13,#REF!,2,0)+SUM(CM29)*VLOOKUP(CM$13,#REF!,2,0)+SUM(CW29)*VLOOKUP(CW$13,#REF!,2,0)+SUM(DG29)*VLOOKUP(DG$13,#REF!,2,0)+SUM(DQ29)*VLOOKUP(DQ$13,#REF!,2,0)+SUM(EA29)*VLOOKUP(EA$13,#REF!,2,0)+SUM(EK29)*VLOOKUP(EK$13,#REF!,2,0)+SUM(EU29)*VLOOKUP(EU$13,#REF!,2,0)+SUM(FE29)*VLOOKUP(FE$13,#REF!,2,0)+SUM(FO29)*VLOOKUP(FO$13,#REF!,2,0)+SUM(FY29)*VLOOKUP(FY$13,#REF!,2,0)+SUM(GI29)*VLOOKUP(GI$13,#REF!,2,0)+SUM(GS29)*VLOOKUP(GS$13,#REF!,2,0)</f>
        <v>#REF!</v>
      </c>
      <c r="HD29" s="81" t="e">
        <f>+SUM(L29)*VLOOKUP(L$13,#REF!,2,0)+SUM(V29)*VLOOKUP(V$13,#REF!,2,0)+SUM(AF29)*VLOOKUP(AF$13,#REF!,2,0)+SUM(AP29)*VLOOKUP(AP$13,#REF!,2,0)+SUM(AZ29)*VLOOKUP(AZ$13,#REF!,2,0)+SUM(BJ29)*VLOOKUP(BJ$13,#REF!,2,0)+SUM(BT29)*VLOOKUP(BT$13,#REF!,2,0)+SUM(CD29)*VLOOKUP(CD$13,#REF!,2,0)+SUM(CN29)*VLOOKUP(CN$13,#REF!,2,0)+SUM(CX29)*VLOOKUP(CX$13,#REF!,2,0)+SUM(DH29)*VLOOKUP(DH$13,#REF!,2,0)+SUM(DR29)*VLOOKUP(DR$13,#REF!,2,0)+SUM(EB29)*VLOOKUP(EB$13,#REF!,2,0)+SUM(EL29)*VLOOKUP(EL$13,#REF!,2,0)+SUM(EV29)*VLOOKUP(EV$13,#REF!,2,0)+SUM(FF29)*VLOOKUP(FF$13,#REF!,2,0)+SUM(FP29)*VLOOKUP(FP$13,#REF!,2,0)+SUM(FZ29)*VLOOKUP(FZ$13,#REF!,2,0)+SUM(GJ29)*VLOOKUP(GJ$13,#REF!,2,0)+SUM(GT29)*VLOOKUP(GT$13,#REF!,2,0)</f>
        <v>#REF!</v>
      </c>
      <c r="HE29" s="81" t="e">
        <f>+SUM(M29)*VLOOKUP(M$13,#REF!,2,0)+SUM(W29)*VLOOKUP(W$13,#REF!,2,0)+SUM(AG29)*VLOOKUP(AG$13,#REF!,2,0)+SUM(AQ29)*VLOOKUP(AQ$13,#REF!,2,0)+SUM(BA29)*VLOOKUP(BA$13,#REF!,2,0)+SUM(BK29)*VLOOKUP(BK$13,#REF!,2,0)+SUM(BU29)*VLOOKUP(BU$13,#REF!,2,0)+SUM(CE29)*VLOOKUP(CE$13,#REF!,2,0)+SUM(CO29)*VLOOKUP(CO$13,#REF!,2,0)+SUM(CY29)*VLOOKUP(CY$13,#REF!,2,0)+SUM(DI29)*VLOOKUP(DI$13,#REF!,2,0)+SUM(DS29)*VLOOKUP(DS$13,#REF!,2,0)+SUM(EC29)*VLOOKUP(EC$13,#REF!,2,0)+SUM(EM29)*VLOOKUP(EM$13,#REF!,2,0)+SUM(EW29)*VLOOKUP(EW$13,#REF!,2,0)+SUM(FG29)*VLOOKUP(FG$13,#REF!,2,0)+SUM(FQ29)*VLOOKUP(FQ$13,#REF!,2,0)+SUM(GA29)*VLOOKUP(GA$13,#REF!,2,0)+SUM(GK29)*VLOOKUP(GK$13,#REF!,2,0)+SUM(GU29)*VLOOKUP(GU$13,#REF!,2,0)</f>
        <v>#REF!</v>
      </c>
      <c r="HF29" s="81" t="e">
        <f>+SUM(N29)*VLOOKUP(N$13,#REF!,2,0)+SUM(X29)*VLOOKUP(X$13,#REF!,2,0)+SUM(AH29)*VLOOKUP(AH$13,#REF!,2,0)+SUM(AR29)*VLOOKUP(AR$13,#REF!,2,0)+SUM(BB29)*VLOOKUP(BB$13,#REF!,2,0)+SUM(BL29)*VLOOKUP(BL$13,#REF!,2,0)+SUM(BV29)*VLOOKUP(BV$13,#REF!,2,0)+SUM(CF29)*VLOOKUP(CF$13,#REF!,2,0)+SUM(CP29)*VLOOKUP(CP$13,#REF!,2,0)+SUM(CZ29)*VLOOKUP(CZ$13,#REF!,2,0)+SUM(DJ29)*VLOOKUP(DJ$13,#REF!,2,0)+SUM(DT29)*VLOOKUP(DT$13,#REF!,2,0)+SUM(ED29)*VLOOKUP(ED$13,#REF!,2,0)+SUM(EN29)*VLOOKUP(EN$13,#REF!,2,0)+SUM(EX29)*VLOOKUP(EX$13,#REF!,2,0)+SUM(FH29)*VLOOKUP(FH$13,#REF!,2,0)+SUM(FR29)*VLOOKUP(FR$13,#REF!,2,0)+SUM(GB29)*VLOOKUP(GB$13,#REF!,2,0)+SUM(GL29)*VLOOKUP(GL$13,#REF!,2,0)+SUM(GV29)*VLOOKUP(GV$13,#REF!,2,0)</f>
        <v>#REF!</v>
      </c>
      <c r="HG29" s="81" t="e">
        <f>+SUM(O29)*VLOOKUP(O$13,#REF!,2,0)+SUM(Y29)*VLOOKUP(Y$13,#REF!,2,0)+SUM(AI29)*VLOOKUP(AI$13,#REF!,2,0)+SUM(AS29)*VLOOKUP(AS$13,#REF!,2,0)+SUM(BC29)*VLOOKUP(BC$13,#REF!,2,0)+SUM(BM29)*VLOOKUP(BM$13,#REF!,2,0)+SUM(BW29)*VLOOKUP(BW$13,#REF!,2,0)+SUM(CG29)*VLOOKUP(CG$13,#REF!,2,0)+SUM(CQ29)*VLOOKUP(CQ$13,#REF!,2,0)+SUM(DA29)*VLOOKUP(DA$13,#REF!,2,0)+SUM(DK29)*VLOOKUP(DK$13,#REF!,2,0)+SUM(DU29)*VLOOKUP(DU$13,#REF!,2,0)+SUM(EE29)*VLOOKUP(EE$13,#REF!,2,0)+SUM(EO29)*VLOOKUP(EO$13,#REF!,2,0)+SUM(EY29)*VLOOKUP(EY$13,#REF!,2,0)+SUM(FI29)*VLOOKUP(FI$13,#REF!,2,0)+SUM(FS29)*VLOOKUP(FS$13,#REF!,2,0)+SUM(GC29)*VLOOKUP(GC$13,#REF!,2,0)+SUM(GM29)*VLOOKUP(GM$13,#REF!,2,0)+SUM(GW29)*VLOOKUP(GW$13,#REF!,2,0)</f>
        <v>#REF!</v>
      </c>
      <c r="HH29" s="81" t="e">
        <f>+SUM(P29)*VLOOKUP(P$13,#REF!,2,0)+SUM(Z29)*VLOOKUP(Z$13,#REF!,2,0)+SUM(AJ29)*VLOOKUP(AJ$13,#REF!,2,0)+SUM(AT29)*VLOOKUP(AT$13,#REF!,2,0)+SUM(BD29)*VLOOKUP(BD$13,#REF!,2,0)+SUM(BN29)*VLOOKUP(BN$13,#REF!,2,0)+SUM(BX29)*VLOOKUP(BX$13,#REF!,2,0)+SUM(CH29)*VLOOKUP(CH$13,#REF!,2,0)+SUM(CR29)*VLOOKUP(CR$13,#REF!,2,0)+SUM(DB29)*VLOOKUP(DB$13,#REF!,2,0)+SUM(DL29)*VLOOKUP(DL$13,#REF!,2,0)+SUM(DV29)*VLOOKUP(DV$13,#REF!,2,0)+SUM(EF29)*VLOOKUP(EF$13,#REF!,2,0)+SUM(EP29)*VLOOKUP(EP$13,#REF!,2,0)+SUM(EZ29)*VLOOKUP(EZ$13,#REF!,2,0)+SUM(FJ29)*VLOOKUP(FJ$13,#REF!,2,0)+SUM(FT29)*VLOOKUP(FT$13,#REF!,2,0)+SUM(GD29)*VLOOKUP(GD$13,#REF!,2,0)+SUM(GN29)*VLOOKUP(GN$13,#REF!,2,0)+SUM(GX29)*VLOOKUP(GX$13,#REF!,2,0)</f>
        <v>#REF!</v>
      </c>
      <c r="HI29" s="81" t="e">
        <f>+SUM(Q29)*VLOOKUP(Q$13,#REF!,2,0)+SUM(AA29)*VLOOKUP(AA$13,#REF!,2,0)+SUM(AK29)*VLOOKUP(AK$13,#REF!,2,0)+SUM(AU29)*VLOOKUP(AU$13,#REF!,2,0)+SUM(BE29)*VLOOKUP(BE$13,#REF!,2,0)+SUM(BO29)*VLOOKUP(BO$13,#REF!,2,0)+SUM(BY29)*VLOOKUP(BY$13,#REF!,2,0)+SUM(CI29)*VLOOKUP(CI$13,#REF!,2,0)+SUM(CS29)*VLOOKUP(CS$13,#REF!,2,0)+SUM(DC29)*VLOOKUP(DC$13,#REF!,2,0)+SUM(DM29)*VLOOKUP(DM$13,#REF!,2,0)+SUM(DW29)*VLOOKUP(DW$13,#REF!,2,0)+SUM(EG29)*VLOOKUP(EG$13,#REF!,2,0)+SUM(EQ29)*VLOOKUP(EQ$13,#REF!,2,0)+SUM(FA29)*VLOOKUP(FA$13,#REF!,2,0)+SUM(FK29)*VLOOKUP(FK$13,#REF!,2,0)+SUM(FU29)*VLOOKUP(FU$13,#REF!,2,0)+SUM(GE29)*VLOOKUP(GE$13,#REF!,2,0)+SUM(GO29)*VLOOKUP(GO$13,#REF!,2,0)+SUM(GY29)*VLOOKUP(GY$13,#REF!,2,0)</f>
        <v>#REF!</v>
      </c>
      <c r="HJ29" s="81" t="e">
        <f>+SUM(R29)*VLOOKUP(R$13,#REF!,2,0)+SUM(AB29)*VLOOKUP(AB$13,#REF!,2,0)+SUM(AL29)*VLOOKUP(AL$13,#REF!,2,0)+SUM(AV29)*VLOOKUP(AV$13,#REF!,2,0)+SUM(BF29)*VLOOKUP(BF$13,#REF!,2,0)+SUM(BP29)*VLOOKUP(BP$13,#REF!,2,0)+SUM(BZ29)*VLOOKUP(BZ$13,#REF!,2,0)+SUM(CJ29)*VLOOKUP(CJ$13,#REF!,2,0)+SUM(CT29)*VLOOKUP(CT$13,#REF!,2,0)+SUM(DD29)*VLOOKUP(DD$13,#REF!,2,0)+SUM(DN29)*VLOOKUP(DN$13,#REF!,2,0)+SUM(DX29)*VLOOKUP(DX$13,#REF!,2,0)+SUM(EH29)*VLOOKUP(EH$13,#REF!,2,0)+SUM(ER29)*VLOOKUP(ER$13,#REF!,2,0)+SUM(FB29)*VLOOKUP(FB$13,#REF!,2,0)+SUM(FL29)*VLOOKUP(FL$13,#REF!,2,0)+SUM(FV29)*VLOOKUP(FV$13,#REF!,2,0)+SUM(GF29)*VLOOKUP(GF$13,#REF!,2,0)+SUM(GP29)*VLOOKUP(GP$13,#REF!,2,0)+SUM(GZ29)*VLOOKUP(GZ$13,#REF!,2,0)</f>
        <v>#REF!</v>
      </c>
      <c r="HK29" s="81" t="e">
        <f>+SUM(S29)*VLOOKUP(S$13,#REF!,2,0)+SUM(AC29)*VLOOKUP(AC$13,#REF!,2,0)+SUM(AM29)*VLOOKUP(AM$13,#REF!,2,0)+SUM(AW29)*VLOOKUP(AW$13,#REF!,2,0)+SUM(BG29)*VLOOKUP(BG$13,#REF!,2,0)+SUM(BQ29)*VLOOKUP(BQ$13,#REF!,2,0)+SUM(CA29)*VLOOKUP(CA$13,#REF!,2,0)+SUM(CK29)*VLOOKUP(CK$13,#REF!,2,0)+SUM(CU29)*VLOOKUP(CU$13,#REF!,2,0)+SUM(DE29)*VLOOKUP(DE$13,#REF!,2,0)+SUM(DO29)*VLOOKUP(DO$13,#REF!,2,0)+SUM(DY29)*VLOOKUP(DY$13,#REF!,2,0)+SUM(EI29)*VLOOKUP(EI$13,#REF!,2,0)+SUM(ES29)*VLOOKUP(ES$13,#REF!,2,0)+SUM(FC29)*VLOOKUP(FC$13,#REF!,2,0)+SUM(FM29)*VLOOKUP(FM$13,#REF!,2,0)+SUM(FW29)*VLOOKUP(FW$13,#REF!,2,0)+SUM(GG29)*VLOOKUP(GG$13,#REF!,2,0)+SUM(GQ29)*VLOOKUP(GQ$13,#REF!,2,0)+SUM(HA29)*VLOOKUP(HA$13,#REF!,2,0)</f>
        <v>#REF!</v>
      </c>
      <c r="HL29" s="81" t="e">
        <f>+SUM(T29)*VLOOKUP(T$13,#REF!,2,0)+SUM(AD29)*VLOOKUP(AD$13,#REF!,2,0)+SUM(AN29)*VLOOKUP(AN$13,#REF!,2,0)+SUM(AX29)*VLOOKUP(AX$13,#REF!,2,0)+SUM(BH29)*VLOOKUP(BH$13,#REF!,2,0)+SUM(BR29)*VLOOKUP(BR$13,#REF!,2,0)+SUM(CB29)*VLOOKUP(CB$13,#REF!,2,0)+SUM(CL29)*VLOOKUP(CL$13,#REF!,2,0)+SUM(CV29)*VLOOKUP(CV$13,#REF!,2,0)+SUM(DF29)*VLOOKUP(DF$13,#REF!,2,0)+SUM(DP29)*VLOOKUP(DP$13,#REF!,2,0)+SUM(DZ29)*VLOOKUP(DZ$13,#REF!,2,0)+SUM(EJ29)*VLOOKUP(EJ$13,#REF!,2,0)+SUM(ET29)*VLOOKUP(ET$13,#REF!,2,0)+SUM(FD29)*VLOOKUP(FD$13,#REF!,2,0)+SUM(FN29)*VLOOKUP(FN$13,#REF!,2,0)+SUM(FX29)*VLOOKUP(FX$13,#REF!,2,0)+SUM(GH29)*VLOOKUP(GH$13,#REF!,2,0)+SUM(GR29)*VLOOKUP(GR$13,#REF!,2,0)+SUM(HB29)*VLOOKUP(HB$13,#REF!,2,0)</f>
        <v>#REF!</v>
      </c>
      <c r="HM29" s="84">
        <f t="shared" si="73"/>
        <v>0</v>
      </c>
      <c r="HN29" s="83">
        <f t="shared" si="85"/>
        <v>0</v>
      </c>
      <c r="HO29" s="84" t="e">
        <f>+SUMIF($K$11:$T$11,1,K29:T29)*VLOOKUP($K$12,#REF!,2,0)+SUMIF($U$11:$AD$11,1,U29:AD29)*VLOOKUP($U$12,#REF!,2,0)+SUMIF($AE$11:$AN$11,1,AE29:AN29)*VLOOKUP($AE$12,#REF!,2,0)+SUMIF($AO$11:$AX$11,1,AO29:AX29)*VLOOKUP($AO$12,#REF!,2,0)+SUMIF($AY$11:$BH$11,1,AY29:BH29)*VLOOKUP($AY$12,#REF!,2,0)+SUMIF($BI$11:$BR$11,1,BI29:BR29)*VLOOKUP($BI$12,#REF!,2,0)+SUMIF($BS$11:$CB$11,1,BS29:CB29)*VLOOKUP($BS$12,#REF!,2,0)+SUMIF($CC$11:$CL$11,1,CC29:CL29)*VLOOKUP($CC$12,#REF!,2,0)+SUMIF($CM$11:$CV$11,1,CM29:CV29)*VLOOKUP($CM$12,#REF!,2,0)+SUMIF($CW$11:$DF$11,1,CW29:DF29)*VLOOKUP($CW$12,#REF!,2,0)+SUMIF($DG$11:$DP$11,1,DG29:DP29)*VLOOKUP($DG$12,#REF!,2,0)+SUMIF($DQ$11:$DZ$11,1,DQ29:DZ29)*VLOOKUP($DQ$12,#REF!,2,0)+SUMIF($EA$11:$EJ$11,1,EA29:EJ29)*VLOOKUP($EA$12,#REF!,2,0)+SUMIF($EK$11:$ET$11,1,EK29:ET29)*VLOOKUP($EK$12,#REF!,2,0)+SUMIF($EU$11:$FD$11,1,EU29:FD29)*VLOOKUP($EU$12,#REF!,2,0)+SUMIF($FE$11:$FN$11,1,FE29:FN29)*VLOOKUP($FE$12,#REF!,2,0)+SUMIF($FO$11:$FX$11,1,FO29:FX29)*VLOOKUP($FO$12,#REF!,2,0)+SUMIF($FY$11:$GH$11,1,FY29:GH29)*VLOOKUP($FY$12,#REF!,2,0)+SUMIF($GI$11:$GR$11,1,GI29:GR29)*VLOOKUP($GI$12,#REF!,2,0)+SUMIF($GS$11:$HB$11,1,GS29:HB29)*VLOOKUP($GS$12,#REF!,2,0)</f>
        <v>#REF!</v>
      </c>
      <c r="HP29" s="83" t="e">
        <f t="shared" si="86"/>
        <v>#REF!</v>
      </c>
      <c r="HQ29" s="84"/>
      <c r="HR29" s="85">
        <f t="shared" si="74"/>
        <v>0</v>
      </c>
      <c r="HS29" s="85">
        <f t="shared" si="75"/>
        <v>0</v>
      </c>
      <c r="HT29" s="85">
        <f t="shared" si="76"/>
        <v>0</v>
      </c>
      <c r="HU29" s="85">
        <f t="shared" si="77"/>
        <v>0</v>
      </c>
      <c r="HV29" s="85">
        <f t="shared" si="78"/>
        <v>0</v>
      </c>
      <c r="HW29" s="85">
        <f t="shared" si="79"/>
        <v>0</v>
      </c>
      <c r="HX29" s="85">
        <f t="shared" si="80"/>
        <v>0</v>
      </c>
      <c r="HY29" s="85">
        <f t="shared" si="81"/>
        <v>0</v>
      </c>
      <c r="HZ29" s="85">
        <f t="shared" si="82"/>
        <v>0</v>
      </c>
      <c r="IA29" s="85">
        <f t="shared" si="83"/>
        <v>0</v>
      </c>
      <c r="IK29" s="98" t="e">
        <f t="shared" si="84"/>
        <v>#REF!</v>
      </c>
    </row>
    <row r="30" spans="1:245" s="32" customFormat="1" ht="21.95" hidden="1" customHeight="1">
      <c r="A30" s="4"/>
      <c r="B30" s="98" t="e">
        <f>+#REF!</f>
        <v>#REF!</v>
      </c>
      <c r="C30" s="98" t="e">
        <f>+#REF!</f>
        <v>#REF!</v>
      </c>
      <c r="D30" s="98" t="e">
        <f>+#REF!</f>
        <v>#REF!</v>
      </c>
      <c r="E30" s="98" t="e">
        <f>+#REF!</f>
        <v>#REF!</v>
      </c>
      <c r="F30" s="98" t="e">
        <f>+#REF!</f>
        <v>#REF!</v>
      </c>
      <c r="G30" s="98" t="e">
        <f>+#REF!</f>
        <v>#REF!</v>
      </c>
      <c r="H30" s="98" t="e">
        <f>+#REF!</f>
        <v>#REF!</v>
      </c>
      <c r="I30" s="98" t="e">
        <f>+#REF!</f>
        <v>#REF!</v>
      </c>
      <c r="J30" s="18" t="s">
        <v>122</v>
      </c>
      <c r="K30" s="521"/>
      <c r="L30" s="522"/>
      <c r="M30" s="522"/>
      <c r="N30" s="522"/>
      <c r="O30" s="522"/>
      <c r="P30" s="522"/>
      <c r="Q30" s="522"/>
      <c r="R30" s="522"/>
      <c r="S30" s="522"/>
      <c r="T30" s="523"/>
      <c r="U30" s="521"/>
      <c r="V30" s="522"/>
      <c r="W30" s="522"/>
      <c r="X30" s="522"/>
      <c r="Y30" s="522"/>
      <c r="Z30" s="522"/>
      <c r="AA30" s="522"/>
      <c r="AB30" s="522"/>
      <c r="AC30" s="522"/>
      <c r="AD30" s="523"/>
      <c r="AE30" s="521"/>
      <c r="AF30" s="522"/>
      <c r="AG30" s="522"/>
      <c r="AH30" s="522"/>
      <c r="AI30" s="522"/>
      <c r="AJ30" s="522"/>
      <c r="AK30" s="522"/>
      <c r="AL30" s="522"/>
      <c r="AM30" s="522"/>
      <c r="AN30" s="523"/>
      <c r="AO30" s="521"/>
      <c r="AP30" s="522"/>
      <c r="AQ30" s="522"/>
      <c r="AR30" s="522"/>
      <c r="AS30" s="522"/>
      <c r="AT30" s="522"/>
      <c r="AU30" s="522"/>
      <c r="AV30" s="522"/>
      <c r="AW30" s="522"/>
      <c r="AX30" s="523"/>
      <c r="AY30" s="521"/>
      <c r="AZ30" s="522"/>
      <c r="BA30" s="522"/>
      <c r="BB30" s="522"/>
      <c r="BC30" s="522"/>
      <c r="BD30" s="522"/>
      <c r="BE30" s="522"/>
      <c r="BF30" s="522"/>
      <c r="BG30" s="522"/>
      <c r="BH30" s="523"/>
      <c r="BI30" s="521"/>
      <c r="BJ30" s="522"/>
      <c r="BK30" s="522"/>
      <c r="BL30" s="522"/>
      <c r="BM30" s="522"/>
      <c r="BN30" s="522"/>
      <c r="BO30" s="522"/>
      <c r="BP30" s="522"/>
      <c r="BQ30" s="522"/>
      <c r="BR30" s="523"/>
      <c r="BS30" s="521"/>
      <c r="BT30" s="522"/>
      <c r="BU30" s="522"/>
      <c r="BV30" s="522"/>
      <c r="BW30" s="522"/>
      <c r="BX30" s="522"/>
      <c r="BY30" s="522"/>
      <c r="BZ30" s="522"/>
      <c r="CA30" s="522"/>
      <c r="CB30" s="523"/>
      <c r="CC30" s="521"/>
      <c r="CD30" s="522"/>
      <c r="CE30" s="522"/>
      <c r="CF30" s="522"/>
      <c r="CG30" s="522"/>
      <c r="CH30" s="522"/>
      <c r="CI30" s="522"/>
      <c r="CJ30" s="522"/>
      <c r="CK30" s="522"/>
      <c r="CL30" s="523"/>
      <c r="CM30" s="521"/>
      <c r="CN30" s="522"/>
      <c r="CO30" s="522"/>
      <c r="CP30" s="522"/>
      <c r="CQ30" s="522"/>
      <c r="CR30" s="522"/>
      <c r="CS30" s="522"/>
      <c r="CT30" s="522"/>
      <c r="CU30" s="522"/>
      <c r="CV30" s="523"/>
      <c r="CW30" s="521"/>
      <c r="CX30" s="522"/>
      <c r="CY30" s="522"/>
      <c r="CZ30" s="522"/>
      <c r="DA30" s="522"/>
      <c r="DB30" s="522"/>
      <c r="DC30" s="522"/>
      <c r="DD30" s="522"/>
      <c r="DE30" s="522"/>
      <c r="DF30" s="523"/>
      <c r="DG30" s="521"/>
      <c r="DH30" s="522"/>
      <c r="DI30" s="522"/>
      <c r="DJ30" s="522"/>
      <c r="DK30" s="522"/>
      <c r="DL30" s="522"/>
      <c r="DM30" s="522"/>
      <c r="DN30" s="522"/>
      <c r="DO30" s="522"/>
      <c r="DP30" s="523"/>
      <c r="DQ30" s="521"/>
      <c r="DR30" s="522"/>
      <c r="DS30" s="522"/>
      <c r="DT30" s="522"/>
      <c r="DU30" s="522"/>
      <c r="DV30" s="522"/>
      <c r="DW30" s="522"/>
      <c r="DX30" s="522"/>
      <c r="DY30" s="522"/>
      <c r="DZ30" s="523"/>
      <c r="EA30" s="521"/>
      <c r="EB30" s="522"/>
      <c r="EC30" s="522"/>
      <c r="ED30" s="522"/>
      <c r="EE30" s="522"/>
      <c r="EF30" s="522"/>
      <c r="EG30" s="522"/>
      <c r="EH30" s="522"/>
      <c r="EI30" s="522"/>
      <c r="EJ30" s="523"/>
      <c r="EK30" s="521"/>
      <c r="EL30" s="522"/>
      <c r="EM30" s="522"/>
      <c r="EN30" s="522"/>
      <c r="EO30" s="522"/>
      <c r="EP30" s="522"/>
      <c r="EQ30" s="522"/>
      <c r="ER30" s="522"/>
      <c r="ES30" s="522"/>
      <c r="ET30" s="523"/>
      <c r="EU30" s="521"/>
      <c r="EV30" s="522"/>
      <c r="EW30" s="522"/>
      <c r="EX30" s="522"/>
      <c r="EY30" s="522"/>
      <c r="EZ30" s="522"/>
      <c r="FA30" s="522"/>
      <c r="FB30" s="522"/>
      <c r="FC30" s="522"/>
      <c r="FD30" s="523"/>
      <c r="FE30" s="521"/>
      <c r="FF30" s="522"/>
      <c r="FG30" s="522"/>
      <c r="FH30" s="522"/>
      <c r="FI30" s="522"/>
      <c r="FJ30" s="522"/>
      <c r="FK30" s="522"/>
      <c r="FL30" s="522"/>
      <c r="FM30" s="522"/>
      <c r="FN30" s="523"/>
      <c r="FO30" s="521"/>
      <c r="FP30" s="522"/>
      <c r="FQ30" s="522"/>
      <c r="FR30" s="522"/>
      <c r="FS30" s="522"/>
      <c r="FT30" s="522"/>
      <c r="FU30" s="522"/>
      <c r="FV30" s="522"/>
      <c r="FW30" s="522"/>
      <c r="FX30" s="523"/>
      <c r="FY30" s="521"/>
      <c r="FZ30" s="522"/>
      <c r="GA30" s="522"/>
      <c r="GB30" s="522"/>
      <c r="GC30" s="522"/>
      <c r="GD30" s="522"/>
      <c r="GE30" s="522"/>
      <c r="GF30" s="522"/>
      <c r="GG30" s="522"/>
      <c r="GH30" s="523"/>
      <c r="GI30" s="521"/>
      <c r="GJ30" s="522"/>
      <c r="GK30" s="522"/>
      <c r="GL30" s="522"/>
      <c r="GM30" s="522"/>
      <c r="GN30" s="522"/>
      <c r="GO30" s="522"/>
      <c r="GP30" s="522"/>
      <c r="GQ30" s="522"/>
      <c r="GR30" s="523"/>
      <c r="GS30" s="521"/>
      <c r="GT30" s="522"/>
      <c r="GU30" s="522"/>
      <c r="GV30" s="522"/>
      <c r="GW30" s="522"/>
      <c r="GX30" s="522"/>
      <c r="GY30" s="522"/>
      <c r="GZ30" s="522"/>
      <c r="HA30" s="522"/>
      <c r="HB30" s="523"/>
      <c r="HC30" s="81" t="e">
        <f>+SUM(K30)*VLOOKUP(K$13,#REF!,2,0)+SUM(U30)*VLOOKUP(U$13,#REF!,2,0)+SUM(AE30)*VLOOKUP(AE$13,#REF!,2,0)+SUM(AO30)*VLOOKUP(AO$13,#REF!,2,0)+SUM(AY30)*VLOOKUP(AY$13,#REF!,2,0)+SUM(BI30)*VLOOKUP(BI$13,#REF!,2,0)+SUM(BS30)*VLOOKUP(BS$13,#REF!,2,0)+SUM(CC30)*VLOOKUP(CC$13,#REF!,2,0)+SUM(CM30)*VLOOKUP(CM$13,#REF!,2,0)+SUM(CW30)*VLOOKUP(CW$13,#REF!,2,0)+SUM(DG30)*VLOOKUP(DG$13,#REF!,2,0)+SUM(DQ30)*VLOOKUP(DQ$13,#REF!,2,0)+SUM(EA30)*VLOOKUP(EA$13,#REF!,2,0)+SUM(EK30)*VLOOKUP(EK$13,#REF!,2,0)+SUM(EU30)*VLOOKUP(EU$13,#REF!,2,0)+SUM(FE30)*VLOOKUP(FE$13,#REF!,2,0)+SUM(FO30)*VLOOKUP(FO$13,#REF!,2,0)+SUM(FY30)*VLOOKUP(FY$13,#REF!,2,0)+SUM(GI30)*VLOOKUP(GI$13,#REF!,2,0)+SUM(GS30)*VLOOKUP(GS$13,#REF!,2,0)</f>
        <v>#REF!</v>
      </c>
      <c r="HD30" s="81" t="e">
        <f>+SUM(L30)*VLOOKUP(L$13,#REF!,2,0)+SUM(V30)*VLOOKUP(V$13,#REF!,2,0)+SUM(AF30)*VLOOKUP(AF$13,#REF!,2,0)+SUM(AP30)*VLOOKUP(AP$13,#REF!,2,0)+SUM(AZ30)*VLOOKUP(AZ$13,#REF!,2,0)+SUM(BJ30)*VLOOKUP(BJ$13,#REF!,2,0)+SUM(BT30)*VLOOKUP(BT$13,#REF!,2,0)+SUM(CD30)*VLOOKUP(CD$13,#REF!,2,0)+SUM(CN30)*VLOOKUP(CN$13,#REF!,2,0)+SUM(CX30)*VLOOKUP(CX$13,#REF!,2,0)+SUM(DH30)*VLOOKUP(DH$13,#REF!,2,0)+SUM(DR30)*VLOOKUP(DR$13,#REF!,2,0)+SUM(EB30)*VLOOKUP(EB$13,#REF!,2,0)+SUM(EL30)*VLOOKUP(EL$13,#REF!,2,0)+SUM(EV30)*VLOOKUP(EV$13,#REF!,2,0)+SUM(FF30)*VLOOKUP(FF$13,#REF!,2,0)+SUM(FP30)*VLOOKUP(FP$13,#REF!,2,0)+SUM(FZ30)*VLOOKUP(FZ$13,#REF!,2,0)+SUM(GJ30)*VLOOKUP(GJ$13,#REF!,2,0)+SUM(GT30)*VLOOKUP(GT$13,#REF!,2,0)</f>
        <v>#REF!</v>
      </c>
      <c r="HE30" s="81" t="e">
        <f>+SUM(M30)*VLOOKUP(M$13,#REF!,2,0)+SUM(W30)*VLOOKUP(W$13,#REF!,2,0)+SUM(AG30)*VLOOKUP(AG$13,#REF!,2,0)+SUM(AQ30)*VLOOKUP(AQ$13,#REF!,2,0)+SUM(BA30)*VLOOKUP(BA$13,#REF!,2,0)+SUM(BK30)*VLOOKUP(BK$13,#REF!,2,0)+SUM(BU30)*VLOOKUP(BU$13,#REF!,2,0)+SUM(CE30)*VLOOKUP(CE$13,#REF!,2,0)+SUM(CO30)*VLOOKUP(CO$13,#REF!,2,0)+SUM(CY30)*VLOOKUP(CY$13,#REF!,2,0)+SUM(DI30)*VLOOKUP(DI$13,#REF!,2,0)+SUM(DS30)*VLOOKUP(DS$13,#REF!,2,0)+SUM(EC30)*VLOOKUP(EC$13,#REF!,2,0)+SUM(EM30)*VLOOKUP(EM$13,#REF!,2,0)+SUM(EW30)*VLOOKUP(EW$13,#REF!,2,0)+SUM(FG30)*VLOOKUP(FG$13,#REF!,2,0)+SUM(FQ30)*VLOOKUP(FQ$13,#REF!,2,0)+SUM(GA30)*VLOOKUP(GA$13,#REF!,2,0)+SUM(GK30)*VLOOKUP(GK$13,#REF!,2,0)+SUM(GU30)*VLOOKUP(GU$13,#REF!,2,0)</f>
        <v>#REF!</v>
      </c>
      <c r="HF30" s="81" t="e">
        <f>+SUM(N30)*VLOOKUP(N$13,#REF!,2,0)+SUM(X30)*VLOOKUP(X$13,#REF!,2,0)+SUM(AH30)*VLOOKUP(AH$13,#REF!,2,0)+SUM(AR30)*VLOOKUP(AR$13,#REF!,2,0)+SUM(BB30)*VLOOKUP(BB$13,#REF!,2,0)+SUM(BL30)*VLOOKUP(BL$13,#REF!,2,0)+SUM(BV30)*VLOOKUP(BV$13,#REF!,2,0)+SUM(CF30)*VLOOKUP(CF$13,#REF!,2,0)+SUM(CP30)*VLOOKUP(CP$13,#REF!,2,0)+SUM(CZ30)*VLOOKUP(CZ$13,#REF!,2,0)+SUM(DJ30)*VLOOKUP(DJ$13,#REF!,2,0)+SUM(DT30)*VLOOKUP(DT$13,#REF!,2,0)+SUM(ED30)*VLOOKUP(ED$13,#REF!,2,0)+SUM(EN30)*VLOOKUP(EN$13,#REF!,2,0)+SUM(EX30)*VLOOKUP(EX$13,#REF!,2,0)+SUM(FH30)*VLOOKUP(FH$13,#REF!,2,0)+SUM(FR30)*VLOOKUP(FR$13,#REF!,2,0)+SUM(GB30)*VLOOKUP(GB$13,#REF!,2,0)+SUM(GL30)*VLOOKUP(GL$13,#REF!,2,0)+SUM(GV30)*VLOOKUP(GV$13,#REF!,2,0)</f>
        <v>#REF!</v>
      </c>
      <c r="HG30" s="81" t="e">
        <f>+SUM(O30)*VLOOKUP(O$13,#REF!,2,0)+SUM(Y30)*VLOOKUP(Y$13,#REF!,2,0)+SUM(AI30)*VLOOKUP(AI$13,#REF!,2,0)+SUM(AS30)*VLOOKUP(AS$13,#REF!,2,0)+SUM(BC30)*VLOOKUP(BC$13,#REF!,2,0)+SUM(BM30)*VLOOKUP(BM$13,#REF!,2,0)+SUM(BW30)*VLOOKUP(BW$13,#REF!,2,0)+SUM(CG30)*VLOOKUP(CG$13,#REF!,2,0)+SUM(CQ30)*VLOOKUP(CQ$13,#REF!,2,0)+SUM(DA30)*VLOOKUP(DA$13,#REF!,2,0)+SUM(DK30)*VLOOKUP(DK$13,#REF!,2,0)+SUM(DU30)*VLOOKUP(DU$13,#REF!,2,0)+SUM(EE30)*VLOOKUP(EE$13,#REF!,2,0)+SUM(EO30)*VLOOKUP(EO$13,#REF!,2,0)+SUM(EY30)*VLOOKUP(EY$13,#REF!,2,0)+SUM(FI30)*VLOOKUP(FI$13,#REF!,2,0)+SUM(FS30)*VLOOKUP(FS$13,#REF!,2,0)+SUM(GC30)*VLOOKUP(GC$13,#REF!,2,0)+SUM(GM30)*VLOOKUP(GM$13,#REF!,2,0)+SUM(GW30)*VLOOKUP(GW$13,#REF!,2,0)</f>
        <v>#REF!</v>
      </c>
      <c r="HH30" s="81" t="e">
        <f>+SUM(P30)*VLOOKUP(P$13,#REF!,2,0)+SUM(Z30)*VLOOKUP(Z$13,#REF!,2,0)+SUM(AJ30)*VLOOKUP(AJ$13,#REF!,2,0)+SUM(AT30)*VLOOKUP(AT$13,#REF!,2,0)+SUM(BD30)*VLOOKUP(BD$13,#REF!,2,0)+SUM(BN30)*VLOOKUP(BN$13,#REF!,2,0)+SUM(BX30)*VLOOKUP(BX$13,#REF!,2,0)+SUM(CH30)*VLOOKUP(CH$13,#REF!,2,0)+SUM(CR30)*VLOOKUP(CR$13,#REF!,2,0)+SUM(DB30)*VLOOKUP(DB$13,#REF!,2,0)+SUM(DL30)*VLOOKUP(DL$13,#REF!,2,0)+SUM(DV30)*VLOOKUP(DV$13,#REF!,2,0)+SUM(EF30)*VLOOKUP(EF$13,#REF!,2,0)+SUM(EP30)*VLOOKUP(EP$13,#REF!,2,0)+SUM(EZ30)*VLOOKUP(EZ$13,#REF!,2,0)+SUM(FJ30)*VLOOKUP(FJ$13,#REF!,2,0)+SUM(FT30)*VLOOKUP(FT$13,#REF!,2,0)+SUM(GD30)*VLOOKUP(GD$13,#REF!,2,0)+SUM(GN30)*VLOOKUP(GN$13,#REF!,2,0)+SUM(GX30)*VLOOKUP(GX$13,#REF!,2,0)</f>
        <v>#REF!</v>
      </c>
      <c r="HI30" s="81" t="e">
        <f>+SUM(Q30)*VLOOKUP(Q$13,#REF!,2,0)+SUM(AA30)*VLOOKUP(AA$13,#REF!,2,0)+SUM(AK30)*VLOOKUP(AK$13,#REF!,2,0)+SUM(AU30)*VLOOKUP(AU$13,#REF!,2,0)+SUM(BE30)*VLOOKUP(BE$13,#REF!,2,0)+SUM(BO30)*VLOOKUP(BO$13,#REF!,2,0)+SUM(BY30)*VLOOKUP(BY$13,#REF!,2,0)+SUM(CI30)*VLOOKUP(CI$13,#REF!,2,0)+SUM(CS30)*VLOOKUP(CS$13,#REF!,2,0)+SUM(DC30)*VLOOKUP(DC$13,#REF!,2,0)+SUM(DM30)*VLOOKUP(DM$13,#REF!,2,0)+SUM(DW30)*VLOOKUP(DW$13,#REF!,2,0)+SUM(EG30)*VLOOKUP(EG$13,#REF!,2,0)+SUM(EQ30)*VLOOKUP(EQ$13,#REF!,2,0)+SUM(FA30)*VLOOKUP(FA$13,#REF!,2,0)+SUM(FK30)*VLOOKUP(FK$13,#REF!,2,0)+SUM(FU30)*VLOOKUP(FU$13,#REF!,2,0)+SUM(GE30)*VLOOKUP(GE$13,#REF!,2,0)+SUM(GO30)*VLOOKUP(GO$13,#REF!,2,0)+SUM(GY30)*VLOOKUP(GY$13,#REF!,2,0)</f>
        <v>#REF!</v>
      </c>
      <c r="HJ30" s="81" t="e">
        <f>+SUM(R30)*VLOOKUP(R$13,#REF!,2,0)+SUM(AB30)*VLOOKUP(AB$13,#REF!,2,0)+SUM(AL30)*VLOOKUP(AL$13,#REF!,2,0)+SUM(AV30)*VLOOKUP(AV$13,#REF!,2,0)+SUM(BF30)*VLOOKUP(BF$13,#REF!,2,0)+SUM(BP30)*VLOOKUP(BP$13,#REF!,2,0)+SUM(BZ30)*VLOOKUP(BZ$13,#REF!,2,0)+SUM(CJ30)*VLOOKUP(CJ$13,#REF!,2,0)+SUM(CT30)*VLOOKUP(CT$13,#REF!,2,0)+SUM(DD30)*VLOOKUP(DD$13,#REF!,2,0)+SUM(DN30)*VLOOKUP(DN$13,#REF!,2,0)+SUM(DX30)*VLOOKUP(DX$13,#REF!,2,0)+SUM(EH30)*VLOOKUP(EH$13,#REF!,2,0)+SUM(ER30)*VLOOKUP(ER$13,#REF!,2,0)+SUM(FB30)*VLOOKUP(FB$13,#REF!,2,0)+SUM(FL30)*VLOOKUP(FL$13,#REF!,2,0)+SUM(FV30)*VLOOKUP(FV$13,#REF!,2,0)+SUM(GF30)*VLOOKUP(GF$13,#REF!,2,0)+SUM(GP30)*VLOOKUP(GP$13,#REF!,2,0)+SUM(GZ30)*VLOOKUP(GZ$13,#REF!,2,0)</f>
        <v>#REF!</v>
      </c>
      <c r="HK30" s="81" t="e">
        <f>+SUM(S30)*VLOOKUP(S$13,#REF!,2,0)+SUM(AC30)*VLOOKUP(AC$13,#REF!,2,0)+SUM(AM30)*VLOOKUP(AM$13,#REF!,2,0)+SUM(AW30)*VLOOKUP(AW$13,#REF!,2,0)+SUM(BG30)*VLOOKUP(BG$13,#REF!,2,0)+SUM(BQ30)*VLOOKUP(BQ$13,#REF!,2,0)+SUM(CA30)*VLOOKUP(CA$13,#REF!,2,0)+SUM(CK30)*VLOOKUP(CK$13,#REF!,2,0)+SUM(CU30)*VLOOKUP(CU$13,#REF!,2,0)+SUM(DE30)*VLOOKUP(DE$13,#REF!,2,0)+SUM(DO30)*VLOOKUP(DO$13,#REF!,2,0)+SUM(DY30)*VLOOKUP(DY$13,#REF!,2,0)+SUM(EI30)*VLOOKUP(EI$13,#REF!,2,0)+SUM(ES30)*VLOOKUP(ES$13,#REF!,2,0)+SUM(FC30)*VLOOKUP(FC$13,#REF!,2,0)+SUM(FM30)*VLOOKUP(FM$13,#REF!,2,0)+SUM(FW30)*VLOOKUP(FW$13,#REF!,2,0)+SUM(GG30)*VLOOKUP(GG$13,#REF!,2,0)+SUM(GQ30)*VLOOKUP(GQ$13,#REF!,2,0)+SUM(HA30)*VLOOKUP(HA$13,#REF!,2,0)</f>
        <v>#REF!</v>
      </c>
      <c r="HL30" s="81" t="e">
        <f>+SUM(T30)*VLOOKUP(T$13,#REF!,2,0)+SUM(AD30)*VLOOKUP(AD$13,#REF!,2,0)+SUM(AN30)*VLOOKUP(AN$13,#REF!,2,0)+SUM(AX30)*VLOOKUP(AX$13,#REF!,2,0)+SUM(BH30)*VLOOKUP(BH$13,#REF!,2,0)+SUM(BR30)*VLOOKUP(BR$13,#REF!,2,0)+SUM(CB30)*VLOOKUP(CB$13,#REF!,2,0)+SUM(CL30)*VLOOKUP(CL$13,#REF!,2,0)+SUM(CV30)*VLOOKUP(CV$13,#REF!,2,0)+SUM(DF30)*VLOOKUP(DF$13,#REF!,2,0)+SUM(DP30)*VLOOKUP(DP$13,#REF!,2,0)+SUM(DZ30)*VLOOKUP(DZ$13,#REF!,2,0)+SUM(EJ30)*VLOOKUP(EJ$13,#REF!,2,0)+SUM(ET30)*VLOOKUP(ET$13,#REF!,2,0)+SUM(FD30)*VLOOKUP(FD$13,#REF!,2,0)+SUM(FN30)*VLOOKUP(FN$13,#REF!,2,0)+SUM(FX30)*VLOOKUP(FX$13,#REF!,2,0)+SUM(GH30)*VLOOKUP(GH$13,#REF!,2,0)+SUM(GR30)*VLOOKUP(GR$13,#REF!,2,0)+SUM(HB30)*VLOOKUP(HB$13,#REF!,2,0)</f>
        <v>#REF!</v>
      </c>
      <c r="HM30" s="84">
        <f t="shared" si="73"/>
        <v>0</v>
      </c>
      <c r="HN30" s="83">
        <f t="shared" si="85"/>
        <v>0</v>
      </c>
      <c r="HO30" s="84" t="e">
        <f>+SUMIF($K$11:$T$11,1,K30:T30)*VLOOKUP($K$12,#REF!,2,0)+SUMIF($U$11:$AD$11,1,U30:AD30)*VLOOKUP($U$12,#REF!,2,0)+SUMIF($AE$11:$AN$11,1,AE30:AN30)*VLOOKUP($AE$12,#REF!,2,0)+SUMIF($AO$11:$AX$11,1,AO30:AX30)*VLOOKUP($AO$12,#REF!,2,0)+SUMIF($AY$11:$BH$11,1,AY30:BH30)*VLOOKUP($AY$12,#REF!,2,0)+SUMIF($BI$11:$BR$11,1,BI30:BR30)*VLOOKUP($BI$12,#REF!,2,0)+SUMIF($BS$11:$CB$11,1,BS30:CB30)*VLOOKUP($BS$12,#REF!,2,0)+SUMIF($CC$11:$CL$11,1,CC30:CL30)*VLOOKUP($CC$12,#REF!,2,0)+SUMIF($CM$11:$CV$11,1,CM30:CV30)*VLOOKUP($CM$12,#REF!,2,0)+SUMIF($CW$11:$DF$11,1,CW30:DF30)*VLOOKUP($CW$12,#REF!,2,0)+SUMIF($DG$11:$DP$11,1,DG30:DP30)*VLOOKUP($DG$12,#REF!,2,0)+SUMIF($DQ$11:$DZ$11,1,DQ30:DZ30)*VLOOKUP($DQ$12,#REF!,2,0)+SUMIF($EA$11:$EJ$11,1,EA30:EJ30)*VLOOKUP($EA$12,#REF!,2,0)+SUMIF($EK$11:$ET$11,1,EK30:ET30)*VLOOKUP($EK$12,#REF!,2,0)+SUMIF($EU$11:$FD$11,1,EU30:FD30)*VLOOKUP($EU$12,#REF!,2,0)+SUMIF($FE$11:$FN$11,1,FE30:FN30)*VLOOKUP($FE$12,#REF!,2,0)+SUMIF($FO$11:$FX$11,1,FO30:FX30)*VLOOKUP($FO$12,#REF!,2,0)+SUMIF($FY$11:$GH$11,1,FY30:GH30)*VLOOKUP($FY$12,#REF!,2,0)+SUMIF($GI$11:$GR$11,1,GI30:GR30)*VLOOKUP($GI$12,#REF!,2,0)+SUMIF($GS$11:$HB$11,1,GS30:HB30)*VLOOKUP($GS$12,#REF!,2,0)</f>
        <v>#REF!</v>
      </c>
      <c r="HP30" s="83" t="e">
        <f t="shared" si="86"/>
        <v>#REF!</v>
      </c>
      <c r="HQ30" s="84"/>
      <c r="HR30" s="85">
        <f t="shared" si="74"/>
        <v>0</v>
      </c>
      <c r="HS30" s="85">
        <f t="shared" si="75"/>
        <v>0</v>
      </c>
      <c r="HT30" s="85">
        <f t="shared" si="76"/>
        <v>0</v>
      </c>
      <c r="HU30" s="85">
        <f t="shared" si="77"/>
        <v>0</v>
      </c>
      <c r="HV30" s="85">
        <f t="shared" si="78"/>
        <v>0</v>
      </c>
      <c r="HW30" s="85">
        <f t="shared" si="79"/>
        <v>0</v>
      </c>
      <c r="HX30" s="85">
        <f t="shared" si="80"/>
        <v>0</v>
      </c>
      <c r="HY30" s="85">
        <f t="shared" si="81"/>
        <v>0</v>
      </c>
      <c r="HZ30" s="85">
        <f t="shared" si="82"/>
        <v>0</v>
      </c>
      <c r="IA30" s="85">
        <f t="shared" si="83"/>
        <v>0</v>
      </c>
      <c r="IK30" s="98" t="e">
        <f t="shared" si="84"/>
        <v>#REF!</v>
      </c>
    </row>
    <row r="31" spans="1:245" s="32" customFormat="1" ht="21.95" hidden="1" customHeight="1">
      <c r="A31" s="4"/>
      <c r="B31" s="98" t="e">
        <f>+#REF!</f>
        <v>#REF!</v>
      </c>
      <c r="C31" s="98" t="e">
        <f>+#REF!</f>
        <v>#REF!</v>
      </c>
      <c r="D31" s="98" t="e">
        <f>+#REF!</f>
        <v>#REF!</v>
      </c>
      <c r="E31" s="98" t="e">
        <f>+#REF!</f>
        <v>#REF!</v>
      </c>
      <c r="F31" s="98" t="e">
        <f>+#REF!</f>
        <v>#REF!</v>
      </c>
      <c r="G31" s="98" t="e">
        <f>+#REF!</f>
        <v>#REF!</v>
      </c>
      <c r="H31" s="98" t="e">
        <f>+#REF!</f>
        <v>#REF!</v>
      </c>
      <c r="I31" s="98" t="e">
        <f>+#REF!</f>
        <v>#REF!</v>
      </c>
      <c r="J31" s="306" t="s">
        <v>123</v>
      </c>
      <c r="K31" s="524"/>
      <c r="L31" s="525"/>
      <c r="M31" s="525"/>
      <c r="N31" s="525"/>
      <c r="O31" s="525"/>
      <c r="P31" s="525"/>
      <c r="Q31" s="525"/>
      <c r="R31" s="525"/>
      <c r="S31" s="525"/>
      <c r="T31" s="526"/>
      <c r="U31" s="524"/>
      <c r="V31" s="525"/>
      <c r="W31" s="525"/>
      <c r="X31" s="525"/>
      <c r="Y31" s="525"/>
      <c r="Z31" s="525"/>
      <c r="AA31" s="525"/>
      <c r="AB31" s="525"/>
      <c r="AC31" s="525"/>
      <c r="AD31" s="526"/>
      <c r="AE31" s="524"/>
      <c r="AF31" s="525"/>
      <c r="AG31" s="525"/>
      <c r="AH31" s="525"/>
      <c r="AI31" s="525"/>
      <c r="AJ31" s="525"/>
      <c r="AK31" s="525"/>
      <c r="AL31" s="525"/>
      <c r="AM31" s="525"/>
      <c r="AN31" s="526"/>
      <c r="AO31" s="524"/>
      <c r="AP31" s="525"/>
      <c r="AQ31" s="525"/>
      <c r="AR31" s="525"/>
      <c r="AS31" s="525"/>
      <c r="AT31" s="525"/>
      <c r="AU31" s="525"/>
      <c r="AV31" s="525"/>
      <c r="AW31" s="525"/>
      <c r="AX31" s="526"/>
      <c r="AY31" s="524"/>
      <c r="AZ31" s="525"/>
      <c r="BA31" s="525"/>
      <c r="BB31" s="525"/>
      <c r="BC31" s="525"/>
      <c r="BD31" s="525"/>
      <c r="BE31" s="525"/>
      <c r="BF31" s="525"/>
      <c r="BG31" s="525"/>
      <c r="BH31" s="526"/>
      <c r="BI31" s="524"/>
      <c r="BJ31" s="525"/>
      <c r="BK31" s="525"/>
      <c r="BL31" s="525"/>
      <c r="BM31" s="525"/>
      <c r="BN31" s="525"/>
      <c r="BO31" s="525"/>
      <c r="BP31" s="525"/>
      <c r="BQ31" s="525"/>
      <c r="BR31" s="526"/>
      <c r="BS31" s="524"/>
      <c r="BT31" s="525"/>
      <c r="BU31" s="525"/>
      <c r="BV31" s="525"/>
      <c r="BW31" s="525"/>
      <c r="BX31" s="525"/>
      <c r="BY31" s="525"/>
      <c r="BZ31" s="525"/>
      <c r="CA31" s="525"/>
      <c r="CB31" s="526"/>
      <c r="CC31" s="524"/>
      <c r="CD31" s="525"/>
      <c r="CE31" s="525"/>
      <c r="CF31" s="525"/>
      <c r="CG31" s="525"/>
      <c r="CH31" s="525"/>
      <c r="CI31" s="525"/>
      <c r="CJ31" s="525"/>
      <c r="CK31" s="525"/>
      <c r="CL31" s="526"/>
      <c r="CM31" s="524"/>
      <c r="CN31" s="525"/>
      <c r="CO31" s="525"/>
      <c r="CP31" s="525"/>
      <c r="CQ31" s="525"/>
      <c r="CR31" s="525"/>
      <c r="CS31" s="525"/>
      <c r="CT31" s="525"/>
      <c r="CU31" s="525"/>
      <c r="CV31" s="526"/>
      <c r="CW31" s="524"/>
      <c r="CX31" s="525"/>
      <c r="CY31" s="525"/>
      <c r="CZ31" s="525"/>
      <c r="DA31" s="525"/>
      <c r="DB31" s="525"/>
      <c r="DC31" s="525"/>
      <c r="DD31" s="525"/>
      <c r="DE31" s="525"/>
      <c r="DF31" s="526"/>
      <c r="DG31" s="524"/>
      <c r="DH31" s="525"/>
      <c r="DI31" s="525"/>
      <c r="DJ31" s="525"/>
      <c r="DK31" s="525"/>
      <c r="DL31" s="525"/>
      <c r="DM31" s="525"/>
      <c r="DN31" s="525"/>
      <c r="DO31" s="525"/>
      <c r="DP31" s="526"/>
      <c r="DQ31" s="524"/>
      <c r="DR31" s="525"/>
      <c r="DS31" s="525"/>
      <c r="DT31" s="525"/>
      <c r="DU31" s="525"/>
      <c r="DV31" s="525"/>
      <c r="DW31" s="525"/>
      <c r="DX31" s="525"/>
      <c r="DY31" s="525"/>
      <c r="DZ31" s="526"/>
      <c r="EA31" s="524"/>
      <c r="EB31" s="525"/>
      <c r="EC31" s="525"/>
      <c r="ED31" s="525"/>
      <c r="EE31" s="525"/>
      <c r="EF31" s="525"/>
      <c r="EG31" s="525"/>
      <c r="EH31" s="525"/>
      <c r="EI31" s="525"/>
      <c r="EJ31" s="526"/>
      <c r="EK31" s="524"/>
      <c r="EL31" s="525"/>
      <c r="EM31" s="525"/>
      <c r="EN31" s="525"/>
      <c r="EO31" s="525"/>
      <c r="EP31" s="525"/>
      <c r="EQ31" s="525"/>
      <c r="ER31" s="525"/>
      <c r="ES31" s="525"/>
      <c r="ET31" s="526"/>
      <c r="EU31" s="524"/>
      <c r="EV31" s="525"/>
      <c r="EW31" s="525"/>
      <c r="EX31" s="525"/>
      <c r="EY31" s="525"/>
      <c r="EZ31" s="525"/>
      <c r="FA31" s="525"/>
      <c r="FB31" s="525"/>
      <c r="FC31" s="525"/>
      <c r="FD31" s="526"/>
      <c r="FE31" s="524"/>
      <c r="FF31" s="525"/>
      <c r="FG31" s="525"/>
      <c r="FH31" s="525"/>
      <c r="FI31" s="525"/>
      <c r="FJ31" s="525"/>
      <c r="FK31" s="525"/>
      <c r="FL31" s="525"/>
      <c r="FM31" s="525"/>
      <c r="FN31" s="526"/>
      <c r="FO31" s="524"/>
      <c r="FP31" s="525"/>
      <c r="FQ31" s="525"/>
      <c r="FR31" s="525"/>
      <c r="FS31" s="525"/>
      <c r="FT31" s="525"/>
      <c r="FU31" s="525"/>
      <c r="FV31" s="525"/>
      <c r="FW31" s="525"/>
      <c r="FX31" s="526"/>
      <c r="FY31" s="524"/>
      <c r="FZ31" s="525"/>
      <c r="GA31" s="525"/>
      <c r="GB31" s="525"/>
      <c r="GC31" s="525"/>
      <c r="GD31" s="525"/>
      <c r="GE31" s="525"/>
      <c r="GF31" s="525"/>
      <c r="GG31" s="525"/>
      <c r="GH31" s="526"/>
      <c r="GI31" s="524"/>
      <c r="GJ31" s="525"/>
      <c r="GK31" s="525"/>
      <c r="GL31" s="525"/>
      <c r="GM31" s="525"/>
      <c r="GN31" s="525"/>
      <c r="GO31" s="525"/>
      <c r="GP31" s="525"/>
      <c r="GQ31" s="525"/>
      <c r="GR31" s="526"/>
      <c r="GS31" s="524"/>
      <c r="GT31" s="525"/>
      <c r="GU31" s="525"/>
      <c r="GV31" s="525"/>
      <c r="GW31" s="525"/>
      <c r="GX31" s="525"/>
      <c r="GY31" s="525"/>
      <c r="GZ31" s="525"/>
      <c r="HA31" s="525"/>
      <c r="HB31" s="526"/>
      <c r="HC31" s="275" t="e">
        <f>+SUM(K31)*VLOOKUP(K$13,#REF!,2,0)+SUM(U31)*VLOOKUP(U$13,#REF!,2,0)+SUM(AE31)*VLOOKUP(AE$13,#REF!,2,0)+SUM(AO31)*VLOOKUP(AO$13,#REF!,2,0)+SUM(AY31)*VLOOKUP(AY$13,#REF!,2,0)+SUM(BI31)*VLOOKUP(BI$13,#REF!,2,0)+SUM(BS31)*VLOOKUP(BS$13,#REF!,2,0)+SUM(CC31)*VLOOKUP(CC$13,#REF!,2,0)+SUM(CM31)*VLOOKUP(CM$13,#REF!,2,0)+SUM(CW31)*VLOOKUP(CW$13,#REF!,2,0)+SUM(DG31)*VLOOKUP(DG$13,#REF!,2,0)+SUM(DQ31)*VLOOKUP(DQ$13,#REF!,2,0)+SUM(EA31)*VLOOKUP(EA$13,#REF!,2,0)+SUM(EK31)*VLOOKUP(EK$13,#REF!,2,0)+SUM(EU31)*VLOOKUP(EU$13,#REF!,2,0)+SUM(FE31)*VLOOKUP(FE$13,#REF!,2,0)+SUM(FO31)*VLOOKUP(FO$13,#REF!,2,0)+SUM(FY31)*VLOOKUP(FY$13,#REF!,2,0)+SUM(GI31)*VLOOKUP(GI$13,#REF!,2,0)+SUM(GS31)*VLOOKUP(GS$13,#REF!,2,0)</f>
        <v>#REF!</v>
      </c>
      <c r="HD31" s="275" t="e">
        <f>+SUM(L31)*VLOOKUP(L$13,#REF!,2,0)+SUM(V31)*VLOOKUP(V$13,#REF!,2,0)+SUM(AF31)*VLOOKUP(AF$13,#REF!,2,0)+SUM(AP31)*VLOOKUP(AP$13,#REF!,2,0)+SUM(AZ31)*VLOOKUP(AZ$13,#REF!,2,0)+SUM(BJ31)*VLOOKUP(BJ$13,#REF!,2,0)+SUM(BT31)*VLOOKUP(BT$13,#REF!,2,0)+SUM(CD31)*VLOOKUP(CD$13,#REF!,2,0)+SUM(CN31)*VLOOKUP(CN$13,#REF!,2,0)+SUM(CX31)*VLOOKUP(CX$13,#REF!,2,0)+SUM(DH31)*VLOOKUP(DH$13,#REF!,2,0)+SUM(DR31)*VLOOKUP(DR$13,#REF!,2,0)+SUM(EB31)*VLOOKUP(EB$13,#REF!,2,0)+SUM(EL31)*VLOOKUP(EL$13,#REF!,2,0)+SUM(EV31)*VLOOKUP(EV$13,#REF!,2,0)+SUM(FF31)*VLOOKUP(FF$13,#REF!,2,0)+SUM(FP31)*VLOOKUP(FP$13,#REF!,2,0)+SUM(FZ31)*VLOOKUP(FZ$13,#REF!,2,0)+SUM(GJ31)*VLOOKUP(GJ$13,#REF!,2,0)+SUM(GT31)*VLOOKUP(GT$13,#REF!,2,0)</f>
        <v>#REF!</v>
      </c>
      <c r="HE31" s="275" t="e">
        <f>+SUM(M31)*VLOOKUP(M$13,#REF!,2,0)+SUM(W31)*VLOOKUP(W$13,#REF!,2,0)+SUM(AG31)*VLOOKUP(AG$13,#REF!,2,0)+SUM(AQ31)*VLOOKUP(AQ$13,#REF!,2,0)+SUM(BA31)*VLOOKUP(BA$13,#REF!,2,0)+SUM(BK31)*VLOOKUP(BK$13,#REF!,2,0)+SUM(BU31)*VLOOKUP(BU$13,#REF!,2,0)+SUM(CE31)*VLOOKUP(CE$13,#REF!,2,0)+SUM(CO31)*VLOOKUP(CO$13,#REF!,2,0)+SUM(CY31)*VLOOKUP(CY$13,#REF!,2,0)+SUM(DI31)*VLOOKUP(DI$13,#REF!,2,0)+SUM(DS31)*VLOOKUP(DS$13,#REF!,2,0)+SUM(EC31)*VLOOKUP(EC$13,#REF!,2,0)+SUM(EM31)*VLOOKUP(EM$13,#REF!,2,0)+SUM(EW31)*VLOOKUP(EW$13,#REF!,2,0)+SUM(FG31)*VLOOKUP(FG$13,#REF!,2,0)+SUM(FQ31)*VLOOKUP(FQ$13,#REF!,2,0)+SUM(GA31)*VLOOKUP(GA$13,#REF!,2,0)+SUM(GK31)*VLOOKUP(GK$13,#REF!,2,0)+SUM(GU31)*VLOOKUP(GU$13,#REF!,2,0)</f>
        <v>#REF!</v>
      </c>
      <c r="HF31" s="275" t="e">
        <f>+SUM(N31)*VLOOKUP(N$13,#REF!,2,0)+SUM(X31)*VLOOKUP(X$13,#REF!,2,0)+SUM(AH31)*VLOOKUP(AH$13,#REF!,2,0)+SUM(AR31)*VLOOKUP(AR$13,#REF!,2,0)+SUM(BB31)*VLOOKUP(BB$13,#REF!,2,0)+SUM(BL31)*VLOOKUP(BL$13,#REF!,2,0)+SUM(BV31)*VLOOKUP(BV$13,#REF!,2,0)+SUM(CF31)*VLOOKUP(CF$13,#REF!,2,0)+SUM(CP31)*VLOOKUP(CP$13,#REF!,2,0)+SUM(CZ31)*VLOOKUP(CZ$13,#REF!,2,0)+SUM(DJ31)*VLOOKUP(DJ$13,#REF!,2,0)+SUM(DT31)*VLOOKUP(DT$13,#REF!,2,0)+SUM(ED31)*VLOOKUP(ED$13,#REF!,2,0)+SUM(EN31)*VLOOKUP(EN$13,#REF!,2,0)+SUM(EX31)*VLOOKUP(EX$13,#REF!,2,0)+SUM(FH31)*VLOOKUP(FH$13,#REF!,2,0)+SUM(FR31)*VLOOKUP(FR$13,#REF!,2,0)+SUM(GB31)*VLOOKUP(GB$13,#REF!,2,0)+SUM(GL31)*VLOOKUP(GL$13,#REF!,2,0)+SUM(GV31)*VLOOKUP(GV$13,#REF!,2,0)</f>
        <v>#REF!</v>
      </c>
      <c r="HG31" s="275" t="e">
        <f>+SUM(O31)*VLOOKUP(O$13,#REF!,2,0)+SUM(Y31)*VLOOKUP(Y$13,#REF!,2,0)+SUM(AI31)*VLOOKUP(AI$13,#REF!,2,0)+SUM(AS31)*VLOOKUP(AS$13,#REF!,2,0)+SUM(BC31)*VLOOKUP(BC$13,#REF!,2,0)+SUM(BM31)*VLOOKUP(BM$13,#REF!,2,0)+SUM(BW31)*VLOOKUP(BW$13,#REF!,2,0)+SUM(CG31)*VLOOKUP(CG$13,#REF!,2,0)+SUM(CQ31)*VLOOKUP(CQ$13,#REF!,2,0)+SUM(DA31)*VLOOKUP(DA$13,#REF!,2,0)+SUM(DK31)*VLOOKUP(DK$13,#REF!,2,0)+SUM(DU31)*VLOOKUP(DU$13,#REF!,2,0)+SUM(EE31)*VLOOKUP(EE$13,#REF!,2,0)+SUM(EO31)*VLOOKUP(EO$13,#REF!,2,0)+SUM(EY31)*VLOOKUP(EY$13,#REF!,2,0)+SUM(FI31)*VLOOKUP(FI$13,#REF!,2,0)+SUM(FS31)*VLOOKUP(FS$13,#REF!,2,0)+SUM(GC31)*VLOOKUP(GC$13,#REF!,2,0)+SUM(GM31)*VLOOKUP(GM$13,#REF!,2,0)+SUM(GW31)*VLOOKUP(GW$13,#REF!,2,0)</f>
        <v>#REF!</v>
      </c>
      <c r="HH31" s="275" t="e">
        <f>+SUM(P31)*VLOOKUP(P$13,#REF!,2,0)+SUM(Z31)*VLOOKUP(Z$13,#REF!,2,0)+SUM(AJ31)*VLOOKUP(AJ$13,#REF!,2,0)+SUM(AT31)*VLOOKUP(AT$13,#REF!,2,0)+SUM(BD31)*VLOOKUP(BD$13,#REF!,2,0)+SUM(BN31)*VLOOKUP(BN$13,#REF!,2,0)+SUM(BX31)*VLOOKUP(BX$13,#REF!,2,0)+SUM(CH31)*VLOOKUP(CH$13,#REF!,2,0)+SUM(CR31)*VLOOKUP(CR$13,#REF!,2,0)+SUM(DB31)*VLOOKUP(DB$13,#REF!,2,0)+SUM(DL31)*VLOOKUP(DL$13,#REF!,2,0)+SUM(DV31)*VLOOKUP(DV$13,#REF!,2,0)+SUM(EF31)*VLOOKUP(EF$13,#REF!,2,0)+SUM(EP31)*VLOOKUP(EP$13,#REF!,2,0)+SUM(EZ31)*VLOOKUP(EZ$13,#REF!,2,0)+SUM(FJ31)*VLOOKUP(FJ$13,#REF!,2,0)+SUM(FT31)*VLOOKUP(FT$13,#REF!,2,0)+SUM(GD31)*VLOOKUP(GD$13,#REF!,2,0)+SUM(GN31)*VLOOKUP(GN$13,#REF!,2,0)+SUM(GX31)*VLOOKUP(GX$13,#REF!,2,0)</f>
        <v>#REF!</v>
      </c>
      <c r="HI31" s="275" t="e">
        <f>+SUM(Q31)*VLOOKUP(Q$13,#REF!,2,0)+SUM(AA31)*VLOOKUP(AA$13,#REF!,2,0)+SUM(AK31)*VLOOKUP(AK$13,#REF!,2,0)+SUM(AU31)*VLOOKUP(AU$13,#REF!,2,0)+SUM(BE31)*VLOOKUP(BE$13,#REF!,2,0)+SUM(BO31)*VLOOKUP(BO$13,#REF!,2,0)+SUM(BY31)*VLOOKUP(BY$13,#REF!,2,0)+SUM(CI31)*VLOOKUP(CI$13,#REF!,2,0)+SUM(CS31)*VLOOKUP(CS$13,#REF!,2,0)+SUM(DC31)*VLOOKUP(DC$13,#REF!,2,0)+SUM(DM31)*VLOOKUP(DM$13,#REF!,2,0)+SUM(DW31)*VLOOKUP(DW$13,#REF!,2,0)+SUM(EG31)*VLOOKUP(EG$13,#REF!,2,0)+SUM(EQ31)*VLOOKUP(EQ$13,#REF!,2,0)+SUM(FA31)*VLOOKUP(FA$13,#REF!,2,0)+SUM(FK31)*VLOOKUP(FK$13,#REF!,2,0)+SUM(FU31)*VLOOKUP(FU$13,#REF!,2,0)+SUM(GE31)*VLOOKUP(GE$13,#REF!,2,0)+SUM(GO31)*VLOOKUP(GO$13,#REF!,2,0)+SUM(GY31)*VLOOKUP(GY$13,#REF!,2,0)</f>
        <v>#REF!</v>
      </c>
      <c r="HJ31" s="275" t="e">
        <f>+SUM(R31)*VLOOKUP(R$13,#REF!,2,0)+SUM(AB31)*VLOOKUP(AB$13,#REF!,2,0)+SUM(AL31)*VLOOKUP(AL$13,#REF!,2,0)+SUM(AV31)*VLOOKUP(AV$13,#REF!,2,0)+SUM(BF31)*VLOOKUP(BF$13,#REF!,2,0)+SUM(BP31)*VLOOKUP(BP$13,#REF!,2,0)+SUM(BZ31)*VLOOKUP(BZ$13,#REF!,2,0)+SUM(CJ31)*VLOOKUP(CJ$13,#REF!,2,0)+SUM(CT31)*VLOOKUP(CT$13,#REF!,2,0)+SUM(DD31)*VLOOKUP(DD$13,#REF!,2,0)+SUM(DN31)*VLOOKUP(DN$13,#REF!,2,0)+SUM(DX31)*VLOOKUP(DX$13,#REF!,2,0)+SUM(EH31)*VLOOKUP(EH$13,#REF!,2,0)+SUM(ER31)*VLOOKUP(ER$13,#REF!,2,0)+SUM(FB31)*VLOOKUP(FB$13,#REF!,2,0)+SUM(FL31)*VLOOKUP(FL$13,#REF!,2,0)+SUM(FV31)*VLOOKUP(FV$13,#REF!,2,0)+SUM(GF31)*VLOOKUP(GF$13,#REF!,2,0)+SUM(GP31)*VLOOKUP(GP$13,#REF!,2,0)+SUM(GZ31)*VLOOKUP(GZ$13,#REF!,2,0)</f>
        <v>#REF!</v>
      </c>
      <c r="HK31" s="275" t="e">
        <f>+SUM(S31)*VLOOKUP(S$13,#REF!,2,0)+SUM(AC31)*VLOOKUP(AC$13,#REF!,2,0)+SUM(AM31)*VLOOKUP(AM$13,#REF!,2,0)+SUM(AW31)*VLOOKUP(AW$13,#REF!,2,0)+SUM(BG31)*VLOOKUP(BG$13,#REF!,2,0)+SUM(BQ31)*VLOOKUP(BQ$13,#REF!,2,0)+SUM(CA31)*VLOOKUP(CA$13,#REF!,2,0)+SUM(CK31)*VLOOKUP(CK$13,#REF!,2,0)+SUM(CU31)*VLOOKUP(CU$13,#REF!,2,0)+SUM(DE31)*VLOOKUP(DE$13,#REF!,2,0)+SUM(DO31)*VLOOKUP(DO$13,#REF!,2,0)+SUM(DY31)*VLOOKUP(DY$13,#REF!,2,0)+SUM(EI31)*VLOOKUP(EI$13,#REF!,2,0)+SUM(ES31)*VLOOKUP(ES$13,#REF!,2,0)+SUM(FC31)*VLOOKUP(FC$13,#REF!,2,0)+SUM(FM31)*VLOOKUP(FM$13,#REF!,2,0)+SUM(FW31)*VLOOKUP(FW$13,#REF!,2,0)+SUM(GG31)*VLOOKUP(GG$13,#REF!,2,0)+SUM(GQ31)*VLOOKUP(GQ$13,#REF!,2,0)+SUM(HA31)*VLOOKUP(HA$13,#REF!,2,0)</f>
        <v>#REF!</v>
      </c>
      <c r="HL31" s="275" t="e">
        <f>+SUM(T31)*VLOOKUP(T$13,#REF!,2,0)+SUM(AD31)*VLOOKUP(AD$13,#REF!,2,0)+SUM(AN31)*VLOOKUP(AN$13,#REF!,2,0)+SUM(AX31)*VLOOKUP(AX$13,#REF!,2,0)+SUM(BH31)*VLOOKUP(BH$13,#REF!,2,0)+SUM(BR31)*VLOOKUP(BR$13,#REF!,2,0)+SUM(CB31)*VLOOKUP(CB$13,#REF!,2,0)+SUM(CL31)*VLOOKUP(CL$13,#REF!,2,0)+SUM(CV31)*VLOOKUP(CV$13,#REF!,2,0)+SUM(DF31)*VLOOKUP(DF$13,#REF!,2,0)+SUM(DP31)*VLOOKUP(DP$13,#REF!,2,0)+SUM(DZ31)*VLOOKUP(DZ$13,#REF!,2,0)+SUM(EJ31)*VLOOKUP(EJ$13,#REF!,2,0)+SUM(ET31)*VLOOKUP(ET$13,#REF!,2,0)+SUM(FD31)*VLOOKUP(FD$13,#REF!,2,0)+SUM(FN31)*VLOOKUP(FN$13,#REF!,2,0)+SUM(FX31)*VLOOKUP(FX$13,#REF!,2,0)+SUM(GH31)*VLOOKUP(GH$13,#REF!,2,0)+SUM(GR31)*VLOOKUP(GR$13,#REF!,2,0)+SUM(HB31)*VLOOKUP(HB$13,#REF!,2,0)</f>
        <v>#REF!</v>
      </c>
      <c r="HM31" s="276">
        <f t="shared" si="73"/>
        <v>0</v>
      </c>
      <c r="HN31" s="283">
        <f t="shared" si="85"/>
        <v>0</v>
      </c>
      <c r="HO31" s="276" t="e">
        <f>+SUMIF($K$11:$T$11,1,K31:T31)*VLOOKUP($K$12,#REF!,2,0)+SUMIF($U$11:$AD$11,1,U31:AD31)*VLOOKUP($U$12,#REF!,2,0)+SUMIF($AE$11:$AN$11,1,AE31:AN31)*VLOOKUP($AE$12,#REF!,2,0)+SUMIF($AO$11:$AX$11,1,AO31:AX31)*VLOOKUP($AO$12,#REF!,2,0)+SUMIF($AY$11:$BH$11,1,AY31:BH31)*VLOOKUP($AY$12,#REF!,2,0)+SUMIF($BI$11:$BR$11,1,BI31:BR31)*VLOOKUP($BI$12,#REF!,2,0)+SUMIF($BS$11:$CB$11,1,BS31:CB31)*VLOOKUP($BS$12,#REF!,2,0)+SUMIF($CC$11:$CL$11,1,CC31:CL31)*VLOOKUP($CC$12,#REF!,2,0)+SUMIF($CM$11:$CV$11,1,CM31:CV31)*VLOOKUP($CM$12,#REF!,2,0)+SUMIF($CW$11:$DF$11,1,CW31:DF31)*VLOOKUP($CW$12,#REF!,2,0)+SUMIF($DG$11:$DP$11,1,DG31:DP31)*VLOOKUP($DG$12,#REF!,2,0)+SUMIF($DQ$11:$DZ$11,1,DQ31:DZ31)*VLOOKUP($DQ$12,#REF!,2,0)+SUMIF($EA$11:$EJ$11,1,EA31:EJ31)*VLOOKUP($EA$12,#REF!,2,0)+SUMIF($EK$11:$ET$11,1,EK31:ET31)*VLOOKUP($EK$12,#REF!,2,0)+SUMIF($EU$11:$FD$11,1,EU31:FD31)*VLOOKUP($EU$12,#REF!,2,0)+SUMIF($FE$11:$FN$11,1,FE31:FN31)*VLOOKUP($FE$12,#REF!,2,0)+SUMIF($FO$11:$FX$11,1,FO31:FX31)*VLOOKUP($FO$12,#REF!,2,0)+SUMIF($FY$11:$GH$11,1,FY31:GH31)*VLOOKUP($FY$12,#REF!,2,0)+SUMIF($GI$11:$GR$11,1,GI31:GR31)*VLOOKUP($GI$12,#REF!,2,0)+SUMIF($GS$11:$HB$11,1,GS31:HB31)*VLOOKUP($GS$12,#REF!,2,0)</f>
        <v>#REF!</v>
      </c>
      <c r="HP31" s="283" t="e">
        <f t="shared" si="86"/>
        <v>#REF!</v>
      </c>
      <c r="HQ31" s="84"/>
      <c r="HR31" s="284">
        <f t="shared" si="74"/>
        <v>0</v>
      </c>
      <c r="HS31" s="284">
        <f t="shared" si="75"/>
        <v>0</v>
      </c>
      <c r="HT31" s="284">
        <f t="shared" si="76"/>
        <v>0</v>
      </c>
      <c r="HU31" s="284">
        <f t="shared" si="77"/>
        <v>0</v>
      </c>
      <c r="HV31" s="284">
        <f t="shared" si="78"/>
        <v>0</v>
      </c>
      <c r="HW31" s="284">
        <f t="shared" si="79"/>
        <v>0</v>
      </c>
      <c r="HX31" s="284">
        <f t="shared" si="80"/>
        <v>0</v>
      </c>
      <c r="HY31" s="284">
        <f t="shared" si="81"/>
        <v>0</v>
      </c>
      <c r="HZ31" s="284">
        <f t="shared" si="82"/>
        <v>0</v>
      </c>
      <c r="IA31" s="284">
        <f t="shared" si="83"/>
        <v>0</v>
      </c>
      <c r="IK31" s="98" t="e">
        <f t="shared" si="84"/>
        <v>#REF!</v>
      </c>
    </row>
    <row r="32" spans="1:245" s="32" customFormat="1" ht="21.95" hidden="1" customHeight="1">
      <c r="A32" s="4"/>
      <c r="B32" s="98" t="e">
        <f>+#REF!</f>
        <v>#REF!</v>
      </c>
      <c r="C32" s="98" t="e">
        <f>+#REF!</f>
        <v>#REF!</v>
      </c>
      <c r="D32" s="98" t="e">
        <f>+#REF!</f>
        <v>#REF!</v>
      </c>
      <c r="E32" s="98" t="e">
        <f>+#REF!</f>
        <v>#REF!</v>
      </c>
      <c r="F32" s="98" t="e">
        <f>+#REF!</f>
        <v>#REF!</v>
      </c>
      <c r="G32" s="98" t="e">
        <f>+#REF!</f>
        <v>#REF!</v>
      </c>
      <c r="H32" s="98" t="e">
        <f>+#REF!</f>
        <v>#REF!</v>
      </c>
      <c r="I32" s="98" t="e">
        <f>+#REF!</f>
        <v>#REF!</v>
      </c>
      <c r="J32" s="305" t="s">
        <v>124</v>
      </c>
      <c r="K32" s="527"/>
      <c r="L32" s="528"/>
      <c r="M32" s="528"/>
      <c r="N32" s="528"/>
      <c r="O32" s="528"/>
      <c r="P32" s="528"/>
      <c r="Q32" s="528"/>
      <c r="R32" s="528"/>
      <c r="S32" s="528"/>
      <c r="T32" s="529"/>
      <c r="U32" s="527"/>
      <c r="V32" s="528"/>
      <c r="W32" s="528"/>
      <c r="X32" s="528"/>
      <c r="Y32" s="528"/>
      <c r="Z32" s="528"/>
      <c r="AA32" s="528"/>
      <c r="AB32" s="528"/>
      <c r="AC32" s="528"/>
      <c r="AD32" s="529"/>
      <c r="AE32" s="527"/>
      <c r="AF32" s="528"/>
      <c r="AG32" s="528"/>
      <c r="AH32" s="528"/>
      <c r="AI32" s="528"/>
      <c r="AJ32" s="528"/>
      <c r="AK32" s="528"/>
      <c r="AL32" s="528"/>
      <c r="AM32" s="528"/>
      <c r="AN32" s="529"/>
      <c r="AO32" s="527"/>
      <c r="AP32" s="528"/>
      <c r="AQ32" s="528"/>
      <c r="AR32" s="528"/>
      <c r="AS32" s="528"/>
      <c r="AT32" s="528"/>
      <c r="AU32" s="528"/>
      <c r="AV32" s="528"/>
      <c r="AW32" s="528"/>
      <c r="AX32" s="529"/>
      <c r="AY32" s="527"/>
      <c r="AZ32" s="528"/>
      <c r="BA32" s="528"/>
      <c r="BB32" s="528"/>
      <c r="BC32" s="528"/>
      <c r="BD32" s="528"/>
      <c r="BE32" s="528"/>
      <c r="BF32" s="528"/>
      <c r="BG32" s="528"/>
      <c r="BH32" s="529"/>
      <c r="BI32" s="527"/>
      <c r="BJ32" s="528"/>
      <c r="BK32" s="528"/>
      <c r="BL32" s="528"/>
      <c r="BM32" s="528"/>
      <c r="BN32" s="528"/>
      <c r="BO32" s="528"/>
      <c r="BP32" s="528"/>
      <c r="BQ32" s="528"/>
      <c r="BR32" s="529"/>
      <c r="BS32" s="527"/>
      <c r="BT32" s="528"/>
      <c r="BU32" s="528"/>
      <c r="BV32" s="528"/>
      <c r="BW32" s="528"/>
      <c r="BX32" s="528"/>
      <c r="BY32" s="528"/>
      <c r="BZ32" s="528"/>
      <c r="CA32" s="528"/>
      <c r="CB32" s="529"/>
      <c r="CC32" s="527"/>
      <c r="CD32" s="528"/>
      <c r="CE32" s="528"/>
      <c r="CF32" s="528"/>
      <c r="CG32" s="528"/>
      <c r="CH32" s="528"/>
      <c r="CI32" s="528"/>
      <c r="CJ32" s="528"/>
      <c r="CK32" s="528"/>
      <c r="CL32" s="529"/>
      <c r="CM32" s="527"/>
      <c r="CN32" s="528"/>
      <c r="CO32" s="528"/>
      <c r="CP32" s="528"/>
      <c r="CQ32" s="528"/>
      <c r="CR32" s="528"/>
      <c r="CS32" s="528"/>
      <c r="CT32" s="528"/>
      <c r="CU32" s="528"/>
      <c r="CV32" s="529"/>
      <c r="CW32" s="527"/>
      <c r="CX32" s="528"/>
      <c r="CY32" s="528"/>
      <c r="CZ32" s="528"/>
      <c r="DA32" s="528"/>
      <c r="DB32" s="528"/>
      <c r="DC32" s="528"/>
      <c r="DD32" s="528"/>
      <c r="DE32" s="528"/>
      <c r="DF32" s="529"/>
      <c r="DG32" s="527"/>
      <c r="DH32" s="528"/>
      <c r="DI32" s="528"/>
      <c r="DJ32" s="528"/>
      <c r="DK32" s="528"/>
      <c r="DL32" s="528"/>
      <c r="DM32" s="528"/>
      <c r="DN32" s="528"/>
      <c r="DO32" s="528"/>
      <c r="DP32" s="529"/>
      <c r="DQ32" s="527"/>
      <c r="DR32" s="528"/>
      <c r="DS32" s="528"/>
      <c r="DT32" s="528"/>
      <c r="DU32" s="528"/>
      <c r="DV32" s="528"/>
      <c r="DW32" s="528"/>
      <c r="DX32" s="528"/>
      <c r="DY32" s="528"/>
      <c r="DZ32" s="529"/>
      <c r="EA32" s="527"/>
      <c r="EB32" s="528"/>
      <c r="EC32" s="528"/>
      <c r="ED32" s="528"/>
      <c r="EE32" s="528"/>
      <c r="EF32" s="528"/>
      <c r="EG32" s="528"/>
      <c r="EH32" s="528"/>
      <c r="EI32" s="528"/>
      <c r="EJ32" s="529"/>
      <c r="EK32" s="527"/>
      <c r="EL32" s="528"/>
      <c r="EM32" s="528"/>
      <c r="EN32" s="528"/>
      <c r="EO32" s="528"/>
      <c r="EP32" s="528"/>
      <c r="EQ32" s="528"/>
      <c r="ER32" s="528"/>
      <c r="ES32" s="528"/>
      <c r="ET32" s="529"/>
      <c r="EU32" s="527"/>
      <c r="EV32" s="528"/>
      <c r="EW32" s="528"/>
      <c r="EX32" s="528"/>
      <c r="EY32" s="528"/>
      <c r="EZ32" s="528"/>
      <c r="FA32" s="528"/>
      <c r="FB32" s="528"/>
      <c r="FC32" s="528"/>
      <c r="FD32" s="529"/>
      <c r="FE32" s="527"/>
      <c r="FF32" s="528"/>
      <c r="FG32" s="528"/>
      <c r="FH32" s="528"/>
      <c r="FI32" s="528"/>
      <c r="FJ32" s="528"/>
      <c r="FK32" s="528"/>
      <c r="FL32" s="528"/>
      <c r="FM32" s="528"/>
      <c r="FN32" s="529"/>
      <c r="FO32" s="527"/>
      <c r="FP32" s="528"/>
      <c r="FQ32" s="528"/>
      <c r="FR32" s="528"/>
      <c r="FS32" s="528"/>
      <c r="FT32" s="528"/>
      <c r="FU32" s="528"/>
      <c r="FV32" s="528"/>
      <c r="FW32" s="528"/>
      <c r="FX32" s="529"/>
      <c r="FY32" s="527"/>
      <c r="FZ32" s="528"/>
      <c r="GA32" s="528"/>
      <c r="GB32" s="528"/>
      <c r="GC32" s="528"/>
      <c r="GD32" s="528"/>
      <c r="GE32" s="528"/>
      <c r="GF32" s="528"/>
      <c r="GG32" s="528"/>
      <c r="GH32" s="529"/>
      <c r="GI32" s="527"/>
      <c r="GJ32" s="528"/>
      <c r="GK32" s="528"/>
      <c r="GL32" s="528"/>
      <c r="GM32" s="528"/>
      <c r="GN32" s="528"/>
      <c r="GO32" s="528"/>
      <c r="GP32" s="528"/>
      <c r="GQ32" s="528"/>
      <c r="GR32" s="529"/>
      <c r="GS32" s="527"/>
      <c r="GT32" s="528"/>
      <c r="GU32" s="528"/>
      <c r="GV32" s="528"/>
      <c r="GW32" s="528"/>
      <c r="GX32" s="528"/>
      <c r="GY32" s="528"/>
      <c r="GZ32" s="528"/>
      <c r="HA32" s="528"/>
      <c r="HB32" s="529"/>
      <c r="HC32" s="278" t="e">
        <f>+SUM(K32)*VLOOKUP(K$13,#REF!,2,0)+SUM(U32)*VLOOKUP(U$13,#REF!,2,0)+SUM(AE32)*VLOOKUP(AE$13,#REF!,2,0)+SUM(AO32)*VLOOKUP(AO$13,#REF!,2,0)+SUM(AY32)*VLOOKUP(AY$13,#REF!,2,0)+SUM(BI32)*VLOOKUP(BI$13,#REF!,2,0)+SUM(BS32)*VLOOKUP(BS$13,#REF!,2,0)+SUM(CC32)*VLOOKUP(CC$13,#REF!,2,0)+SUM(CM32)*VLOOKUP(CM$13,#REF!,2,0)+SUM(CW32)*VLOOKUP(CW$13,#REF!,2,0)+SUM(DG32)*VLOOKUP(DG$13,#REF!,2,0)+SUM(DQ32)*VLOOKUP(DQ$13,#REF!,2,0)+SUM(EA32)*VLOOKUP(EA$13,#REF!,2,0)+SUM(EK32)*VLOOKUP(EK$13,#REF!,2,0)+SUM(EU32)*VLOOKUP(EU$13,#REF!,2,0)+SUM(FE32)*VLOOKUP(FE$13,#REF!,2,0)+SUM(FO32)*VLOOKUP(FO$13,#REF!,2,0)+SUM(FY32)*VLOOKUP(FY$13,#REF!,2,0)+SUM(GI32)*VLOOKUP(GI$13,#REF!,2,0)+SUM(GS32)*VLOOKUP(GS$13,#REF!,2,0)</f>
        <v>#REF!</v>
      </c>
      <c r="HD32" s="278" t="e">
        <f>+SUM(L32)*VLOOKUP(L$13,#REF!,2,0)+SUM(V32)*VLOOKUP(V$13,#REF!,2,0)+SUM(AF32)*VLOOKUP(AF$13,#REF!,2,0)+SUM(AP32)*VLOOKUP(AP$13,#REF!,2,0)+SUM(AZ32)*VLOOKUP(AZ$13,#REF!,2,0)+SUM(BJ32)*VLOOKUP(BJ$13,#REF!,2,0)+SUM(BT32)*VLOOKUP(BT$13,#REF!,2,0)+SUM(CD32)*VLOOKUP(CD$13,#REF!,2,0)+SUM(CN32)*VLOOKUP(CN$13,#REF!,2,0)+SUM(CX32)*VLOOKUP(CX$13,#REF!,2,0)+SUM(DH32)*VLOOKUP(DH$13,#REF!,2,0)+SUM(DR32)*VLOOKUP(DR$13,#REF!,2,0)+SUM(EB32)*VLOOKUP(EB$13,#REF!,2,0)+SUM(EL32)*VLOOKUP(EL$13,#REF!,2,0)+SUM(EV32)*VLOOKUP(EV$13,#REF!,2,0)+SUM(FF32)*VLOOKUP(FF$13,#REF!,2,0)+SUM(FP32)*VLOOKUP(FP$13,#REF!,2,0)+SUM(FZ32)*VLOOKUP(FZ$13,#REF!,2,0)+SUM(GJ32)*VLOOKUP(GJ$13,#REF!,2,0)+SUM(GT32)*VLOOKUP(GT$13,#REF!,2,0)</f>
        <v>#REF!</v>
      </c>
      <c r="HE32" s="278" t="e">
        <f>+SUM(M32)*VLOOKUP(M$13,#REF!,2,0)+SUM(W32)*VLOOKUP(W$13,#REF!,2,0)+SUM(AG32)*VLOOKUP(AG$13,#REF!,2,0)+SUM(AQ32)*VLOOKUP(AQ$13,#REF!,2,0)+SUM(BA32)*VLOOKUP(BA$13,#REF!,2,0)+SUM(BK32)*VLOOKUP(BK$13,#REF!,2,0)+SUM(BU32)*VLOOKUP(BU$13,#REF!,2,0)+SUM(CE32)*VLOOKUP(CE$13,#REF!,2,0)+SUM(CO32)*VLOOKUP(CO$13,#REF!,2,0)+SUM(CY32)*VLOOKUP(CY$13,#REF!,2,0)+SUM(DI32)*VLOOKUP(DI$13,#REF!,2,0)+SUM(DS32)*VLOOKUP(DS$13,#REF!,2,0)+SUM(EC32)*VLOOKUP(EC$13,#REF!,2,0)+SUM(EM32)*VLOOKUP(EM$13,#REF!,2,0)+SUM(EW32)*VLOOKUP(EW$13,#REF!,2,0)+SUM(FG32)*VLOOKUP(FG$13,#REF!,2,0)+SUM(FQ32)*VLOOKUP(FQ$13,#REF!,2,0)+SUM(GA32)*VLOOKUP(GA$13,#REF!,2,0)+SUM(GK32)*VLOOKUP(GK$13,#REF!,2,0)+SUM(GU32)*VLOOKUP(GU$13,#REF!,2,0)</f>
        <v>#REF!</v>
      </c>
      <c r="HF32" s="278" t="e">
        <f>+SUM(N32)*VLOOKUP(N$13,#REF!,2,0)+SUM(X32)*VLOOKUP(X$13,#REF!,2,0)+SUM(AH32)*VLOOKUP(AH$13,#REF!,2,0)+SUM(AR32)*VLOOKUP(AR$13,#REF!,2,0)+SUM(BB32)*VLOOKUP(BB$13,#REF!,2,0)+SUM(BL32)*VLOOKUP(BL$13,#REF!,2,0)+SUM(BV32)*VLOOKUP(BV$13,#REF!,2,0)+SUM(CF32)*VLOOKUP(CF$13,#REF!,2,0)+SUM(CP32)*VLOOKUP(CP$13,#REF!,2,0)+SUM(CZ32)*VLOOKUP(CZ$13,#REF!,2,0)+SUM(DJ32)*VLOOKUP(DJ$13,#REF!,2,0)+SUM(DT32)*VLOOKUP(DT$13,#REF!,2,0)+SUM(ED32)*VLOOKUP(ED$13,#REF!,2,0)+SUM(EN32)*VLOOKUP(EN$13,#REF!,2,0)+SUM(EX32)*VLOOKUP(EX$13,#REF!,2,0)+SUM(FH32)*VLOOKUP(FH$13,#REF!,2,0)+SUM(FR32)*VLOOKUP(FR$13,#REF!,2,0)+SUM(GB32)*VLOOKUP(GB$13,#REF!,2,0)+SUM(GL32)*VLOOKUP(GL$13,#REF!,2,0)+SUM(GV32)*VLOOKUP(GV$13,#REF!,2,0)</f>
        <v>#REF!</v>
      </c>
      <c r="HG32" s="278" t="e">
        <f>+SUM(O32)*VLOOKUP(O$13,#REF!,2,0)+SUM(Y32)*VLOOKUP(Y$13,#REF!,2,0)+SUM(AI32)*VLOOKUP(AI$13,#REF!,2,0)+SUM(AS32)*VLOOKUP(AS$13,#REF!,2,0)+SUM(BC32)*VLOOKUP(BC$13,#REF!,2,0)+SUM(BM32)*VLOOKUP(BM$13,#REF!,2,0)+SUM(BW32)*VLOOKUP(BW$13,#REF!,2,0)+SUM(CG32)*VLOOKUP(CG$13,#REF!,2,0)+SUM(CQ32)*VLOOKUP(CQ$13,#REF!,2,0)+SUM(DA32)*VLOOKUP(DA$13,#REF!,2,0)+SUM(DK32)*VLOOKUP(DK$13,#REF!,2,0)+SUM(DU32)*VLOOKUP(DU$13,#REF!,2,0)+SUM(EE32)*VLOOKUP(EE$13,#REF!,2,0)+SUM(EO32)*VLOOKUP(EO$13,#REF!,2,0)+SUM(EY32)*VLOOKUP(EY$13,#REF!,2,0)+SUM(FI32)*VLOOKUP(FI$13,#REF!,2,0)+SUM(FS32)*VLOOKUP(FS$13,#REF!,2,0)+SUM(GC32)*VLOOKUP(GC$13,#REF!,2,0)+SUM(GM32)*VLOOKUP(GM$13,#REF!,2,0)+SUM(GW32)*VLOOKUP(GW$13,#REF!,2,0)</f>
        <v>#REF!</v>
      </c>
      <c r="HH32" s="278" t="e">
        <f>+SUM(P32)*VLOOKUP(P$13,#REF!,2,0)+SUM(Z32)*VLOOKUP(Z$13,#REF!,2,0)+SUM(AJ32)*VLOOKUP(AJ$13,#REF!,2,0)+SUM(AT32)*VLOOKUP(AT$13,#REF!,2,0)+SUM(BD32)*VLOOKUP(BD$13,#REF!,2,0)+SUM(BN32)*VLOOKUP(BN$13,#REF!,2,0)+SUM(BX32)*VLOOKUP(BX$13,#REF!,2,0)+SUM(CH32)*VLOOKUP(CH$13,#REF!,2,0)+SUM(CR32)*VLOOKUP(CR$13,#REF!,2,0)+SUM(DB32)*VLOOKUP(DB$13,#REF!,2,0)+SUM(DL32)*VLOOKUP(DL$13,#REF!,2,0)+SUM(DV32)*VLOOKUP(DV$13,#REF!,2,0)+SUM(EF32)*VLOOKUP(EF$13,#REF!,2,0)+SUM(EP32)*VLOOKUP(EP$13,#REF!,2,0)+SUM(EZ32)*VLOOKUP(EZ$13,#REF!,2,0)+SUM(FJ32)*VLOOKUP(FJ$13,#REF!,2,0)+SUM(FT32)*VLOOKUP(FT$13,#REF!,2,0)+SUM(GD32)*VLOOKUP(GD$13,#REF!,2,0)+SUM(GN32)*VLOOKUP(GN$13,#REF!,2,0)+SUM(GX32)*VLOOKUP(GX$13,#REF!,2,0)</f>
        <v>#REF!</v>
      </c>
      <c r="HI32" s="278" t="e">
        <f>+SUM(Q32)*VLOOKUP(Q$13,#REF!,2,0)+SUM(AA32)*VLOOKUP(AA$13,#REF!,2,0)+SUM(AK32)*VLOOKUP(AK$13,#REF!,2,0)+SUM(AU32)*VLOOKUP(AU$13,#REF!,2,0)+SUM(BE32)*VLOOKUP(BE$13,#REF!,2,0)+SUM(BO32)*VLOOKUP(BO$13,#REF!,2,0)+SUM(BY32)*VLOOKUP(BY$13,#REF!,2,0)+SUM(CI32)*VLOOKUP(CI$13,#REF!,2,0)+SUM(CS32)*VLOOKUP(CS$13,#REF!,2,0)+SUM(DC32)*VLOOKUP(DC$13,#REF!,2,0)+SUM(DM32)*VLOOKUP(DM$13,#REF!,2,0)+SUM(DW32)*VLOOKUP(DW$13,#REF!,2,0)+SUM(EG32)*VLOOKUP(EG$13,#REF!,2,0)+SUM(EQ32)*VLOOKUP(EQ$13,#REF!,2,0)+SUM(FA32)*VLOOKUP(FA$13,#REF!,2,0)+SUM(FK32)*VLOOKUP(FK$13,#REF!,2,0)+SUM(FU32)*VLOOKUP(FU$13,#REF!,2,0)+SUM(GE32)*VLOOKUP(GE$13,#REF!,2,0)+SUM(GO32)*VLOOKUP(GO$13,#REF!,2,0)+SUM(GY32)*VLOOKUP(GY$13,#REF!,2,0)</f>
        <v>#REF!</v>
      </c>
      <c r="HJ32" s="278" t="e">
        <f>+SUM(R32)*VLOOKUP(R$13,#REF!,2,0)+SUM(AB32)*VLOOKUP(AB$13,#REF!,2,0)+SUM(AL32)*VLOOKUP(AL$13,#REF!,2,0)+SUM(AV32)*VLOOKUP(AV$13,#REF!,2,0)+SUM(BF32)*VLOOKUP(BF$13,#REF!,2,0)+SUM(BP32)*VLOOKUP(BP$13,#REF!,2,0)+SUM(BZ32)*VLOOKUP(BZ$13,#REF!,2,0)+SUM(CJ32)*VLOOKUP(CJ$13,#REF!,2,0)+SUM(CT32)*VLOOKUP(CT$13,#REF!,2,0)+SUM(DD32)*VLOOKUP(DD$13,#REF!,2,0)+SUM(DN32)*VLOOKUP(DN$13,#REF!,2,0)+SUM(DX32)*VLOOKUP(DX$13,#REF!,2,0)+SUM(EH32)*VLOOKUP(EH$13,#REF!,2,0)+SUM(ER32)*VLOOKUP(ER$13,#REF!,2,0)+SUM(FB32)*VLOOKUP(FB$13,#REF!,2,0)+SUM(FL32)*VLOOKUP(FL$13,#REF!,2,0)+SUM(FV32)*VLOOKUP(FV$13,#REF!,2,0)+SUM(GF32)*VLOOKUP(GF$13,#REF!,2,0)+SUM(GP32)*VLOOKUP(GP$13,#REF!,2,0)+SUM(GZ32)*VLOOKUP(GZ$13,#REF!,2,0)</f>
        <v>#REF!</v>
      </c>
      <c r="HK32" s="278" t="e">
        <f>+SUM(S32)*VLOOKUP(S$13,#REF!,2,0)+SUM(AC32)*VLOOKUP(AC$13,#REF!,2,0)+SUM(AM32)*VLOOKUP(AM$13,#REF!,2,0)+SUM(AW32)*VLOOKUP(AW$13,#REF!,2,0)+SUM(BG32)*VLOOKUP(BG$13,#REF!,2,0)+SUM(BQ32)*VLOOKUP(BQ$13,#REF!,2,0)+SUM(CA32)*VLOOKUP(CA$13,#REF!,2,0)+SUM(CK32)*VLOOKUP(CK$13,#REF!,2,0)+SUM(CU32)*VLOOKUP(CU$13,#REF!,2,0)+SUM(DE32)*VLOOKUP(DE$13,#REF!,2,0)+SUM(DO32)*VLOOKUP(DO$13,#REF!,2,0)+SUM(DY32)*VLOOKUP(DY$13,#REF!,2,0)+SUM(EI32)*VLOOKUP(EI$13,#REF!,2,0)+SUM(ES32)*VLOOKUP(ES$13,#REF!,2,0)+SUM(FC32)*VLOOKUP(FC$13,#REF!,2,0)+SUM(FM32)*VLOOKUP(FM$13,#REF!,2,0)+SUM(FW32)*VLOOKUP(FW$13,#REF!,2,0)+SUM(GG32)*VLOOKUP(GG$13,#REF!,2,0)+SUM(GQ32)*VLOOKUP(GQ$13,#REF!,2,0)+SUM(HA32)*VLOOKUP(HA$13,#REF!,2,0)</f>
        <v>#REF!</v>
      </c>
      <c r="HL32" s="278" t="e">
        <f>+SUM(T32)*VLOOKUP(T$13,#REF!,2,0)+SUM(AD32)*VLOOKUP(AD$13,#REF!,2,0)+SUM(AN32)*VLOOKUP(AN$13,#REF!,2,0)+SUM(AX32)*VLOOKUP(AX$13,#REF!,2,0)+SUM(BH32)*VLOOKUP(BH$13,#REF!,2,0)+SUM(BR32)*VLOOKUP(BR$13,#REF!,2,0)+SUM(CB32)*VLOOKUP(CB$13,#REF!,2,0)+SUM(CL32)*VLOOKUP(CL$13,#REF!,2,0)+SUM(CV32)*VLOOKUP(CV$13,#REF!,2,0)+SUM(DF32)*VLOOKUP(DF$13,#REF!,2,0)+SUM(DP32)*VLOOKUP(DP$13,#REF!,2,0)+SUM(DZ32)*VLOOKUP(DZ$13,#REF!,2,0)+SUM(EJ32)*VLOOKUP(EJ$13,#REF!,2,0)+SUM(ET32)*VLOOKUP(ET$13,#REF!,2,0)+SUM(FD32)*VLOOKUP(FD$13,#REF!,2,0)+SUM(FN32)*VLOOKUP(FN$13,#REF!,2,0)+SUM(FX32)*VLOOKUP(FX$13,#REF!,2,0)+SUM(GH32)*VLOOKUP(GH$13,#REF!,2,0)+SUM(GR32)*VLOOKUP(GR$13,#REF!,2,0)+SUM(HB32)*VLOOKUP(HB$13,#REF!,2,0)</f>
        <v>#REF!</v>
      </c>
      <c r="HM32" s="279">
        <f t="shared" si="73"/>
        <v>0</v>
      </c>
      <c r="HN32" s="281">
        <f t="shared" si="85"/>
        <v>0</v>
      </c>
      <c r="HO32" s="279" t="e">
        <f>+SUMIF($K$11:$T$11,1,K32:T32)*VLOOKUP($K$12,#REF!,2,0)+SUMIF($U$11:$AD$11,1,U32:AD32)*VLOOKUP($U$12,#REF!,2,0)+SUMIF($AE$11:$AN$11,1,AE32:AN32)*VLOOKUP($AE$12,#REF!,2,0)+SUMIF($AO$11:$AX$11,1,AO32:AX32)*VLOOKUP($AO$12,#REF!,2,0)+SUMIF($AY$11:$BH$11,1,AY32:BH32)*VLOOKUP($AY$12,#REF!,2,0)+SUMIF($BI$11:$BR$11,1,BI32:BR32)*VLOOKUP($BI$12,#REF!,2,0)+SUMIF($BS$11:$CB$11,1,BS32:CB32)*VLOOKUP($BS$12,#REF!,2,0)+SUMIF($CC$11:$CL$11,1,CC32:CL32)*VLOOKUP($CC$12,#REF!,2,0)+SUMIF($CM$11:$CV$11,1,CM32:CV32)*VLOOKUP($CM$12,#REF!,2,0)+SUMIF($CW$11:$DF$11,1,CW32:DF32)*VLOOKUP($CW$12,#REF!,2,0)+SUMIF($DG$11:$DP$11,1,DG32:DP32)*VLOOKUP($DG$12,#REF!,2,0)+SUMIF($DQ$11:$DZ$11,1,DQ32:DZ32)*VLOOKUP($DQ$12,#REF!,2,0)+SUMIF($EA$11:$EJ$11,1,EA32:EJ32)*VLOOKUP($EA$12,#REF!,2,0)+SUMIF($EK$11:$ET$11,1,EK32:ET32)*VLOOKUP($EK$12,#REF!,2,0)+SUMIF($EU$11:$FD$11,1,EU32:FD32)*VLOOKUP($EU$12,#REF!,2,0)+SUMIF($FE$11:$FN$11,1,FE32:FN32)*VLOOKUP($FE$12,#REF!,2,0)+SUMIF($FO$11:$FX$11,1,FO32:FX32)*VLOOKUP($FO$12,#REF!,2,0)+SUMIF($FY$11:$GH$11,1,FY32:GH32)*VLOOKUP($FY$12,#REF!,2,0)+SUMIF($GI$11:$GR$11,1,GI32:GR32)*VLOOKUP($GI$12,#REF!,2,0)+SUMIF($GS$11:$HB$11,1,GS32:HB32)*VLOOKUP($GS$12,#REF!,2,0)</f>
        <v>#REF!</v>
      </c>
      <c r="HP32" s="281" t="e">
        <f t="shared" si="86"/>
        <v>#REF!</v>
      </c>
      <c r="HQ32" s="84"/>
      <c r="HR32" s="282">
        <f t="shared" si="74"/>
        <v>0</v>
      </c>
      <c r="HS32" s="282">
        <f t="shared" si="75"/>
        <v>0</v>
      </c>
      <c r="HT32" s="282">
        <f t="shared" si="76"/>
        <v>0</v>
      </c>
      <c r="HU32" s="282">
        <f t="shared" si="77"/>
        <v>0</v>
      </c>
      <c r="HV32" s="282">
        <f t="shared" si="78"/>
        <v>0</v>
      </c>
      <c r="HW32" s="282">
        <f t="shared" si="79"/>
        <v>0</v>
      </c>
      <c r="HX32" s="282">
        <f t="shared" si="80"/>
        <v>0</v>
      </c>
      <c r="HY32" s="282">
        <f t="shared" si="81"/>
        <v>0</v>
      </c>
      <c r="HZ32" s="282">
        <f t="shared" si="82"/>
        <v>0</v>
      </c>
      <c r="IA32" s="282">
        <f t="shared" si="83"/>
        <v>0</v>
      </c>
      <c r="IK32" s="98" t="e">
        <f t="shared" si="84"/>
        <v>#REF!</v>
      </c>
    </row>
    <row r="33" spans="1:245" s="32" customFormat="1" ht="21.95" hidden="1" customHeight="1">
      <c r="A33" s="4"/>
      <c r="B33" s="98" t="e">
        <f>+#REF!</f>
        <v>#REF!</v>
      </c>
      <c r="C33" s="98" t="e">
        <f>+#REF!</f>
        <v>#REF!</v>
      </c>
      <c r="D33" s="98" t="e">
        <f>+#REF!</f>
        <v>#REF!</v>
      </c>
      <c r="E33" s="98" t="e">
        <f>+#REF!</f>
        <v>#REF!</v>
      </c>
      <c r="F33" s="98" t="e">
        <f>+#REF!</f>
        <v>#REF!</v>
      </c>
      <c r="G33" s="98" t="e">
        <f>+#REF!</f>
        <v>#REF!</v>
      </c>
      <c r="H33" s="98" t="e">
        <f>+#REF!</f>
        <v>#REF!</v>
      </c>
      <c r="I33" s="98" t="e">
        <f>+#REF!</f>
        <v>#REF!</v>
      </c>
      <c r="J33" s="18" t="s">
        <v>125</v>
      </c>
      <c r="K33" s="530"/>
      <c r="L33" s="531"/>
      <c r="M33" s="531"/>
      <c r="N33" s="531"/>
      <c r="O33" s="531"/>
      <c r="P33" s="531"/>
      <c r="Q33" s="531"/>
      <c r="R33" s="531"/>
      <c r="S33" s="531"/>
      <c r="T33" s="532"/>
      <c r="U33" s="530"/>
      <c r="V33" s="531"/>
      <c r="W33" s="531"/>
      <c r="X33" s="531"/>
      <c r="Y33" s="531"/>
      <c r="Z33" s="531"/>
      <c r="AA33" s="531"/>
      <c r="AB33" s="531"/>
      <c r="AC33" s="531"/>
      <c r="AD33" s="532"/>
      <c r="AE33" s="530"/>
      <c r="AF33" s="531"/>
      <c r="AG33" s="531"/>
      <c r="AH33" s="531"/>
      <c r="AI33" s="531"/>
      <c r="AJ33" s="531"/>
      <c r="AK33" s="531"/>
      <c r="AL33" s="531"/>
      <c r="AM33" s="531"/>
      <c r="AN33" s="532"/>
      <c r="AO33" s="530"/>
      <c r="AP33" s="531"/>
      <c r="AQ33" s="531"/>
      <c r="AR33" s="531"/>
      <c r="AS33" s="531"/>
      <c r="AT33" s="531"/>
      <c r="AU33" s="531"/>
      <c r="AV33" s="531"/>
      <c r="AW33" s="531"/>
      <c r="AX33" s="532"/>
      <c r="AY33" s="530"/>
      <c r="AZ33" s="531"/>
      <c r="BA33" s="531"/>
      <c r="BB33" s="531"/>
      <c r="BC33" s="531"/>
      <c r="BD33" s="531"/>
      <c r="BE33" s="531"/>
      <c r="BF33" s="531"/>
      <c r="BG33" s="531"/>
      <c r="BH33" s="532"/>
      <c r="BI33" s="530"/>
      <c r="BJ33" s="531"/>
      <c r="BK33" s="531"/>
      <c r="BL33" s="531"/>
      <c r="BM33" s="531"/>
      <c r="BN33" s="531"/>
      <c r="BO33" s="531"/>
      <c r="BP33" s="531"/>
      <c r="BQ33" s="531"/>
      <c r="BR33" s="532"/>
      <c r="BS33" s="530"/>
      <c r="BT33" s="531"/>
      <c r="BU33" s="531"/>
      <c r="BV33" s="531"/>
      <c r="BW33" s="531"/>
      <c r="BX33" s="531"/>
      <c r="BY33" s="531"/>
      <c r="BZ33" s="531"/>
      <c r="CA33" s="531"/>
      <c r="CB33" s="532"/>
      <c r="CC33" s="530"/>
      <c r="CD33" s="531"/>
      <c r="CE33" s="531"/>
      <c r="CF33" s="531"/>
      <c r="CG33" s="531"/>
      <c r="CH33" s="531"/>
      <c r="CI33" s="531"/>
      <c r="CJ33" s="531"/>
      <c r="CK33" s="531"/>
      <c r="CL33" s="532"/>
      <c r="CM33" s="530"/>
      <c r="CN33" s="531"/>
      <c r="CO33" s="531"/>
      <c r="CP33" s="531"/>
      <c r="CQ33" s="531"/>
      <c r="CR33" s="531"/>
      <c r="CS33" s="531"/>
      <c r="CT33" s="531"/>
      <c r="CU33" s="531"/>
      <c r="CV33" s="532"/>
      <c r="CW33" s="530"/>
      <c r="CX33" s="531"/>
      <c r="CY33" s="531"/>
      <c r="CZ33" s="531"/>
      <c r="DA33" s="531"/>
      <c r="DB33" s="531"/>
      <c r="DC33" s="531"/>
      <c r="DD33" s="531"/>
      <c r="DE33" s="531"/>
      <c r="DF33" s="532"/>
      <c r="DG33" s="530"/>
      <c r="DH33" s="531"/>
      <c r="DI33" s="531"/>
      <c r="DJ33" s="531"/>
      <c r="DK33" s="531"/>
      <c r="DL33" s="531"/>
      <c r="DM33" s="531"/>
      <c r="DN33" s="531"/>
      <c r="DO33" s="531"/>
      <c r="DP33" s="532"/>
      <c r="DQ33" s="530"/>
      <c r="DR33" s="531"/>
      <c r="DS33" s="531"/>
      <c r="DT33" s="531"/>
      <c r="DU33" s="531"/>
      <c r="DV33" s="531"/>
      <c r="DW33" s="531"/>
      <c r="DX33" s="531"/>
      <c r="DY33" s="531"/>
      <c r="DZ33" s="532"/>
      <c r="EA33" s="530"/>
      <c r="EB33" s="531"/>
      <c r="EC33" s="531"/>
      <c r="ED33" s="531"/>
      <c r="EE33" s="531"/>
      <c r="EF33" s="531"/>
      <c r="EG33" s="531"/>
      <c r="EH33" s="531"/>
      <c r="EI33" s="531"/>
      <c r="EJ33" s="532"/>
      <c r="EK33" s="530"/>
      <c r="EL33" s="531"/>
      <c r="EM33" s="531"/>
      <c r="EN33" s="531"/>
      <c r="EO33" s="531"/>
      <c r="EP33" s="531"/>
      <c r="EQ33" s="531"/>
      <c r="ER33" s="531"/>
      <c r="ES33" s="531"/>
      <c r="ET33" s="532"/>
      <c r="EU33" s="530"/>
      <c r="EV33" s="531"/>
      <c r="EW33" s="531"/>
      <c r="EX33" s="531"/>
      <c r="EY33" s="531"/>
      <c r="EZ33" s="531"/>
      <c r="FA33" s="531"/>
      <c r="FB33" s="531"/>
      <c r="FC33" s="531"/>
      <c r="FD33" s="532"/>
      <c r="FE33" s="530"/>
      <c r="FF33" s="531"/>
      <c r="FG33" s="531"/>
      <c r="FH33" s="531"/>
      <c r="FI33" s="531"/>
      <c r="FJ33" s="531"/>
      <c r="FK33" s="531"/>
      <c r="FL33" s="531"/>
      <c r="FM33" s="531"/>
      <c r="FN33" s="532"/>
      <c r="FO33" s="530"/>
      <c r="FP33" s="531"/>
      <c r="FQ33" s="531"/>
      <c r="FR33" s="531"/>
      <c r="FS33" s="531"/>
      <c r="FT33" s="531"/>
      <c r="FU33" s="531"/>
      <c r="FV33" s="531"/>
      <c r="FW33" s="531"/>
      <c r="FX33" s="532"/>
      <c r="FY33" s="530"/>
      <c r="FZ33" s="531"/>
      <c r="GA33" s="531"/>
      <c r="GB33" s="531"/>
      <c r="GC33" s="531"/>
      <c r="GD33" s="531"/>
      <c r="GE33" s="531"/>
      <c r="GF33" s="531"/>
      <c r="GG33" s="531"/>
      <c r="GH33" s="532"/>
      <c r="GI33" s="530"/>
      <c r="GJ33" s="531"/>
      <c r="GK33" s="531"/>
      <c r="GL33" s="531"/>
      <c r="GM33" s="531"/>
      <c r="GN33" s="531"/>
      <c r="GO33" s="531"/>
      <c r="GP33" s="531"/>
      <c r="GQ33" s="531"/>
      <c r="GR33" s="532"/>
      <c r="GS33" s="530"/>
      <c r="GT33" s="531"/>
      <c r="GU33" s="531"/>
      <c r="GV33" s="531"/>
      <c r="GW33" s="531"/>
      <c r="GX33" s="531"/>
      <c r="GY33" s="531"/>
      <c r="GZ33" s="531"/>
      <c r="HA33" s="531"/>
      <c r="HB33" s="532"/>
      <c r="HC33" s="81" t="e">
        <f>+SUM(K33)*VLOOKUP(K$13,#REF!,2,0)+SUM(U33)*VLOOKUP(U$13,#REF!,2,0)+SUM(AE33)*VLOOKUP(AE$13,#REF!,2,0)+SUM(AO33)*VLOOKUP(AO$13,#REF!,2,0)+SUM(AY33)*VLOOKUP(AY$13,#REF!,2,0)+SUM(BI33)*VLOOKUP(BI$13,#REF!,2,0)+SUM(BS33)*VLOOKUP(BS$13,#REF!,2,0)+SUM(CC33)*VLOOKUP(CC$13,#REF!,2,0)+SUM(CM33)*VLOOKUP(CM$13,#REF!,2,0)+SUM(CW33)*VLOOKUP(CW$13,#REF!,2,0)+SUM(DG33)*VLOOKUP(DG$13,#REF!,2,0)+SUM(DQ33)*VLOOKUP(DQ$13,#REF!,2,0)+SUM(EA33)*VLOOKUP(EA$13,#REF!,2,0)+SUM(EK33)*VLOOKUP(EK$13,#REF!,2,0)+SUM(EU33)*VLOOKUP(EU$13,#REF!,2,0)+SUM(FE33)*VLOOKUP(FE$13,#REF!,2,0)+SUM(FO33)*VLOOKUP(FO$13,#REF!,2,0)+SUM(FY33)*VLOOKUP(FY$13,#REF!,2,0)+SUM(GI33)*VLOOKUP(GI$13,#REF!,2,0)+SUM(GS33)*VLOOKUP(GS$13,#REF!,2,0)</f>
        <v>#REF!</v>
      </c>
      <c r="HD33" s="81" t="e">
        <f>+SUM(L33)*VLOOKUP(L$13,#REF!,2,0)+SUM(V33)*VLOOKUP(V$13,#REF!,2,0)+SUM(AF33)*VLOOKUP(AF$13,#REF!,2,0)+SUM(AP33)*VLOOKUP(AP$13,#REF!,2,0)+SUM(AZ33)*VLOOKUP(AZ$13,#REF!,2,0)+SUM(BJ33)*VLOOKUP(BJ$13,#REF!,2,0)+SUM(BT33)*VLOOKUP(BT$13,#REF!,2,0)+SUM(CD33)*VLOOKUP(CD$13,#REF!,2,0)+SUM(CN33)*VLOOKUP(CN$13,#REF!,2,0)+SUM(CX33)*VLOOKUP(CX$13,#REF!,2,0)+SUM(DH33)*VLOOKUP(DH$13,#REF!,2,0)+SUM(DR33)*VLOOKUP(DR$13,#REF!,2,0)+SUM(EB33)*VLOOKUP(EB$13,#REF!,2,0)+SUM(EL33)*VLOOKUP(EL$13,#REF!,2,0)+SUM(EV33)*VLOOKUP(EV$13,#REF!,2,0)+SUM(FF33)*VLOOKUP(FF$13,#REF!,2,0)+SUM(FP33)*VLOOKUP(FP$13,#REF!,2,0)+SUM(FZ33)*VLOOKUP(FZ$13,#REF!,2,0)+SUM(GJ33)*VLOOKUP(GJ$13,#REF!,2,0)+SUM(GT33)*VLOOKUP(GT$13,#REF!,2,0)</f>
        <v>#REF!</v>
      </c>
      <c r="HE33" s="81" t="e">
        <f>+SUM(M33)*VLOOKUP(M$13,#REF!,2,0)+SUM(W33)*VLOOKUP(W$13,#REF!,2,0)+SUM(AG33)*VLOOKUP(AG$13,#REF!,2,0)+SUM(AQ33)*VLOOKUP(AQ$13,#REF!,2,0)+SUM(BA33)*VLOOKUP(BA$13,#REF!,2,0)+SUM(BK33)*VLOOKUP(BK$13,#REF!,2,0)+SUM(BU33)*VLOOKUP(BU$13,#REF!,2,0)+SUM(CE33)*VLOOKUP(CE$13,#REF!,2,0)+SUM(CO33)*VLOOKUP(CO$13,#REF!,2,0)+SUM(CY33)*VLOOKUP(CY$13,#REF!,2,0)+SUM(DI33)*VLOOKUP(DI$13,#REF!,2,0)+SUM(DS33)*VLOOKUP(DS$13,#REF!,2,0)+SUM(EC33)*VLOOKUP(EC$13,#REF!,2,0)+SUM(EM33)*VLOOKUP(EM$13,#REF!,2,0)+SUM(EW33)*VLOOKUP(EW$13,#REF!,2,0)+SUM(FG33)*VLOOKUP(FG$13,#REF!,2,0)+SUM(FQ33)*VLOOKUP(FQ$13,#REF!,2,0)+SUM(GA33)*VLOOKUP(GA$13,#REF!,2,0)+SUM(GK33)*VLOOKUP(GK$13,#REF!,2,0)+SUM(GU33)*VLOOKUP(GU$13,#REF!,2,0)</f>
        <v>#REF!</v>
      </c>
      <c r="HF33" s="81" t="e">
        <f>+SUM(N33)*VLOOKUP(N$13,#REF!,2,0)+SUM(X33)*VLOOKUP(X$13,#REF!,2,0)+SUM(AH33)*VLOOKUP(AH$13,#REF!,2,0)+SUM(AR33)*VLOOKUP(AR$13,#REF!,2,0)+SUM(BB33)*VLOOKUP(BB$13,#REF!,2,0)+SUM(BL33)*VLOOKUP(BL$13,#REF!,2,0)+SUM(BV33)*VLOOKUP(BV$13,#REF!,2,0)+SUM(CF33)*VLOOKUP(CF$13,#REF!,2,0)+SUM(CP33)*VLOOKUP(CP$13,#REF!,2,0)+SUM(CZ33)*VLOOKUP(CZ$13,#REF!,2,0)+SUM(DJ33)*VLOOKUP(DJ$13,#REF!,2,0)+SUM(DT33)*VLOOKUP(DT$13,#REF!,2,0)+SUM(ED33)*VLOOKUP(ED$13,#REF!,2,0)+SUM(EN33)*VLOOKUP(EN$13,#REF!,2,0)+SUM(EX33)*VLOOKUP(EX$13,#REF!,2,0)+SUM(FH33)*VLOOKUP(FH$13,#REF!,2,0)+SUM(FR33)*VLOOKUP(FR$13,#REF!,2,0)+SUM(GB33)*VLOOKUP(GB$13,#REF!,2,0)+SUM(GL33)*VLOOKUP(GL$13,#REF!,2,0)+SUM(GV33)*VLOOKUP(GV$13,#REF!,2,0)</f>
        <v>#REF!</v>
      </c>
      <c r="HG33" s="81" t="e">
        <f>+SUM(O33)*VLOOKUP(O$13,#REF!,2,0)+SUM(Y33)*VLOOKUP(Y$13,#REF!,2,0)+SUM(AI33)*VLOOKUP(AI$13,#REF!,2,0)+SUM(AS33)*VLOOKUP(AS$13,#REF!,2,0)+SUM(BC33)*VLOOKUP(BC$13,#REF!,2,0)+SUM(BM33)*VLOOKUP(BM$13,#REF!,2,0)+SUM(BW33)*VLOOKUP(BW$13,#REF!,2,0)+SUM(CG33)*VLOOKUP(CG$13,#REF!,2,0)+SUM(CQ33)*VLOOKUP(CQ$13,#REF!,2,0)+SUM(DA33)*VLOOKUP(DA$13,#REF!,2,0)+SUM(DK33)*VLOOKUP(DK$13,#REF!,2,0)+SUM(DU33)*VLOOKUP(DU$13,#REF!,2,0)+SUM(EE33)*VLOOKUP(EE$13,#REF!,2,0)+SUM(EO33)*VLOOKUP(EO$13,#REF!,2,0)+SUM(EY33)*VLOOKUP(EY$13,#REF!,2,0)+SUM(FI33)*VLOOKUP(FI$13,#REF!,2,0)+SUM(FS33)*VLOOKUP(FS$13,#REF!,2,0)+SUM(GC33)*VLOOKUP(GC$13,#REF!,2,0)+SUM(GM33)*VLOOKUP(GM$13,#REF!,2,0)+SUM(GW33)*VLOOKUP(GW$13,#REF!,2,0)</f>
        <v>#REF!</v>
      </c>
      <c r="HH33" s="81" t="e">
        <f>+SUM(P33)*VLOOKUP(P$13,#REF!,2,0)+SUM(Z33)*VLOOKUP(Z$13,#REF!,2,0)+SUM(AJ33)*VLOOKUP(AJ$13,#REF!,2,0)+SUM(AT33)*VLOOKUP(AT$13,#REF!,2,0)+SUM(BD33)*VLOOKUP(BD$13,#REF!,2,0)+SUM(BN33)*VLOOKUP(BN$13,#REF!,2,0)+SUM(BX33)*VLOOKUP(BX$13,#REF!,2,0)+SUM(CH33)*VLOOKUP(CH$13,#REF!,2,0)+SUM(CR33)*VLOOKUP(CR$13,#REF!,2,0)+SUM(DB33)*VLOOKUP(DB$13,#REF!,2,0)+SUM(DL33)*VLOOKUP(DL$13,#REF!,2,0)+SUM(DV33)*VLOOKUP(DV$13,#REF!,2,0)+SUM(EF33)*VLOOKUP(EF$13,#REF!,2,0)+SUM(EP33)*VLOOKUP(EP$13,#REF!,2,0)+SUM(EZ33)*VLOOKUP(EZ$13,#REF!,2,0)+SUM(FJ33)*VLOOKUP(FJ$13,#REF!,2,0)+SUM(FT33)*VLOOKUP(FT$13,#REF!,2,0)+SUM(GD33)*VLOOKUP(GD$13,#REF!,2,0)+SUM(GN33)*VLOOKUP(GN$13,#REF!,2,0)+SUM(GX33)*VLOOKUP(GX$13,#REF!,2,0)</f>
        <v>#REF!</v>
      </c>
      <c r="HI33" s="81" t="e">
        <f>+SUM(Q33)*VLOOKUP(Q$13,#REF!,2,0)+SUM(AA33)*VLOOKUP(AA$13,#REF!,2,0)+SUM(AK33)*VLOOKUP(AK$13,#REF!,2,0)+SUM(AU33)*VLOOKUP(AU$13,#REF!,2,0)+SUM(BE33)*VLOOKUP(BE$13,#REF!,2,0)+SUM(BO33)*VLOOKUP(BO$13,#REF!,2,0)+SUM(BY33)*VLOOKUP(BY$13,#REF!,2,0)+SUM(CI33)*VLOOKUP(CI$13,#REF!,2,0)+SUM(CS33)*VLOOKUP(CS$13,#REF!,2,0)+SUM(DC33)*VLOOKUP(DC$13,#REF!,2,0)+SUM(DM33)*VLOOKUP(DM$13,#REF!,2,0)+SUM(DW33)*VLOOKUP(DW$13,#REF!,2,0)+SUM(EG33)*VLOOKUP(EG$13,#REF!,2,0)+SUM(EQ33)*VLOOKUP(EQ$13,#REF!,2,0)+SUM(FA33)*VLOOKUP(FA$13,#REF!,2,0)+SUM(FK33)*VLOOKUP(FK$13,#REF!,2,0)+SUM(FU33)*VLOOKUP(FU$13,#REF!,2,0)+SUM(GE33)*VLOOKUP(GE$13,#REF!,2,0)+SUM(GO33)*VLOOKUP(GO$13,#REF!,2,0)+SUM(GY33)*VLOOKUP(GY$13,#REF!,2,0)</f>
        <v>#REF!</v>
      </c>
      <c r="HJ33" s="81" t="e">
        <f>+SUM(R33)*VLOOKUP(R$13,#REF!,2,0)+SUM(AB33)*VLOOKUP(AB$13,#REF!,2,0)+SUM(AL33)*VLOOKUP(AL$13,#REF!,2,0)+SUM(AV33)*VLOOKUP(AV$13,#REF!,2,0)+SUM(BF33)*VLOOKUP(BF$13,#REF!,2,0)+SUM(BP33)*VLOOKUP(BP$13,#REF!,2,0)+SUM(BZ33)*VLOOKUP(BZ$13,#REF!,2,0)+SUM(CJ33)*VLOOKUP(CJ$13,#REF!,2,0)+SUM(CT33)*VLOOKUP(CT$13,#REF!,2,0)+SUM(DD33)*VLOOKUP(DD$13,#REF!,2,0)+SUM(DN33)*VLOOKUP(DN$13,#REF!,2,0)+SUM(DX33)*VLOOKUP(DX$13,#REF!,2,0)+SUM(EH33)*VLOOKUP(EH$13,#REF!,2,0)+SUM(ER33)*VLOOKUP(ER$13,#REF!,2,0)+SUM(FB33)*VLOOKUP(FB$13,#REF!,2,0)+SUM(FL33)*VLOOKUP(FL$13,#REF!,2,0)+SUM(FV33)*VLOOKUP(FV$13,#REF!,2,0)+SUM(GF33)*VLOOKUP(GF$13,#REF!,2,0)+SUM(GP33)*VLOOKUP(GP$13,#REF!,2,0)+SUM(GZ33)*VLOOKUP(GZ$13,#REF!,2,0)</f>
        <v>#REF!</v>
      </c>
      <c r="HK33" s="81" t="e">
        <f>+SUM(S33)*VLOOKUP(S$13,#REF!,2,0)+SUM(AC33)*VLOOKUP(AC$13,#REF!,2,0)+SUM(AM33)*VLOOKUP(AM$13,#REF!,2,0)+SUM(AW33)*VLOOKUP(AW$13,#REF!,2,0)+SUM(BG33)*VLOOKUP(BG$13,#REF!,2,0)+SUM(BQ33)*VLOOKUP(BQ$13,#REF!,2,0)+SUM(CA33)*VLOOKUP(CA$13,#REF!,2,0)+SUM(CK33)*VLOOKUP(CK$13,#REF!,2,0)+SUM(CU33)*VLOOKUP(CU$13,#REF!,2,0)+SUM(DE33)*VLOOKUP(DE$13,#REF!,2,0)+SUM(DO33)*VLOOKUP(DO$13,#REF!,2,0)+SUM(DY33)*VLOOKUP(DY$13,#REF!,2,0)+SUM(EI33)*VLOOKUP(EI$13,#REF!,2,0)+SUM(ES33)*VLOOKUP(ES$13,#REF!,2,0)+SUM(FC33)*VLOOKUP(FC$13,#REF!,2,0)+SUM(FM33)*VLOOKUP(FM$13,#REF!,2,0)+SUM(FW33)*VLOOKUP(FW$13,#REF!,2,0)+SUM(GG33)*VLOOKUP(GG$13,#REF!,2,0)+SUM(GQ33)*VLOOKUP(GQ$13,#REF!,2,0)+SUM(HA33)*VLOOKUP(HA$13,#REF!,2,0)</f>
        <v>#REF!</v>
      </c>
      <c r="HL33" s="81" t="e">
        <f>+SUM(T33)*VLOOKUP(T$13,#REF!,2,0)+SUM(AD33)*VLOOKUP(AD$13,#REF!,2,0)+SUM(AN33)*VLOOKUP(AN$13,#REF!,2,0)+SUM(AX33)*VLOOKUP(AX$13,#REF!,2,0)+SUM(BH33)*VLOOKUP(BH$13,#REF!,2,0)+SUM(BR33)*VLOOKUP(BR$13,#REF!,2,0)+SUM(CB33)*VLOOKUP(CB$13,#REF!,2,0)+SUM(CL33)*VLOOKUP(CL$13,#REF!,2,0)+SUM(CV33)*VLOOKUP(CV$13,#REF!,2,0)+SUM(DF33)*VLOOKUP(DF$13,#REF!,2,0)+SUM(DP33)*VLOOKUP(DP$13,#REF!,2,0)+SUM(DZ33)*VLOOKUP(DZ$13,#REF!,2,0)+SUM(EJ33)*VLOOKUP(EJ$13,#REF!,2,0)+SUM(ET33)*VLOOKUP(ET$13,#REF!,2,0)+SUM(FD33)*VLOOKUP(FD$13,#REF!,2,0)+SUM(FN33)*VLOOKUP(FN$13,#REF!,2,0)+SUM(FX33)*VLOOKUP(FX$13,#REF!,2,0)+SUM(GH33)*VLOOKUP(GH$13,#REF!,2,0)+SUM(GR33)*VLOOKUP(GR$13,#REF!,2,0)+SUM(HB33)*VLOOKUP(HB$13,#REF!,2,0)</f>
        <v>#REF!</v>
      </c>
      <c r="HM33" s="84">
        <f t="shared" si="73"/>
        <v>0</v>
      </c>
      <c r="HN33" s="83">
        <f t="shared" si="85"/>
        <v>0</v>
      </c>
      <c r="HO33" s="84" t="e">
        <f>+SUMIF($K$11:$T$11,1,K33:T33)*VLOOKUP($K$12,#REF!,2,0)+SUMIF($U$11:$AD$11,1,U33:AD33)*VLOOKUP($U$12,#REF!,2,0)+SUMIF($AE$11:$AN$11,1,AE33:AN33)*VLOOKUP($AE$12,#REF!,2,0)+SUMIF($AO$11:$AX$11,1,AO33:AX33)*VLOOKUP($AO$12,#REF!,2,0)+SUMIF($AY$11:$BH$11,1,AY33:BH33)*VLOOKUP($AY$12,#REF!,2,0)+SUMIF($BI$11:$BR$11,1,BI33:BR33)*VLOOKUP($BI$12,#REF!,2,0)+SUMIF($BS$11:$CB$11,1,BS33:CB33)*VLOOKUP($BS$12,#REF!,2,0)+SUMIF($CC$11:$CL$11,1,CC33:CL33)*VLOOKUP($CC$12,#REF!,2,0)+SUMIF($CM$11:$CV$11,1,CM33:CV33)*VLOOKUP($CM$12,#REF!,2,0)+SUMIF($CW$11:$DF$11,1,CW33:DF33)*VLOOKUP($CW$12,#REF!,2,0)+SUMIF($DG$11:$DP$11,1,DG33:DP33)*VLOOKUP($DG$12,#REF!,2,0)+SUMIF($DQ$11:$DZ$11,1,DQ33:DZ33)*VLOOKUP($DQ$12,#REF!,2,0)+SUMIF($EA$11:$EJ$11,1,EA33:EJ33)*VLOOKUP($EA$12,#REF!,2,0)+SUMIF($EK$11:$ET$11,1,EK33:ET33)*VLOOKUP($EK$12,#REF!,2,0)+SUMIF($EU$11:$FD$11,1,EU33:FD33)*VLOOKUP($EU$12,#REF!,2,0)+SUMIF($FE$11:$FN$11,1,FE33:FN33)*VLOOKUP($FE$12,#REF!,2,0)+SUMIF($FO$11:$FX$11,1,FO33:FX33)*VLOOKUP($FO$12,#REF!,2,0)+SUMIF($FY$11:$GH$11,1,FY33:GH33)*VLOOKUP($FY$12,#REF!,2,0)+SUMIF($GI$11:$GR$11,1,GI33:GR33)*VLOOKUP($GI$12,#REF!,2,0)+SUMIF($GS$11:$HB$11,1,GS33:HB33)*VLOOKUP($GS$12,#REF!,2,0)</f>
        <v>#REF!</v>
      </c>
      <c r="HP33" s="83" t="e">
        <f t="shared" si="86"/>
        <v>#REF!</v>
      </c>
      <c r="HQ33" s="84"/>
      <c r="HR33" s="85">
        <f t="shared" si="74"/>
        <v>0</v>
      </c>
      <c r="HS33" s="85">
        <f t="shared" si="75"/>
        <v>0</v>
      </c>
      <c r="HT33" s="85">
        <f t="shared" si="76"/>
        <v>0</v>
      </c>
      <c r="HU33" s="85">
        <f t="shared" si="77"/>
        <v>0</v>
      </c>
      <c r="HV33" s="85">
        <f t="shared" si="78"/>
        <v>0</v>
      </c>
      <c r="HW33" s="85">
        <f t="shared" si="79"/>
        <v>0</v>
      </c>
      <c r="HX33" s="85">
        <f t="shared" si="80"/>
        <v>0</v>
      </c>
      <c r="HY33" s="85">
        <f t="shared" si="81"/>
        <v>0</v>
      </c>
      <c r="HZ33" s="85">
        <f t="shared" si="82"/>
        <v>0</v>
      </c>
      <c r="IA33" s="85">
        <f t="shared" si="83"/>
        <v>0</v>
      </c>
      <c r="IK33" s="98" t="e">
        <f t="shared" si="84"/>
        <v>#REF!</v>
      </c>
    </row>
    <row r="34" spans="1:245" s="32" customFormat="1" ht="21.95" hidden="1" customHeight="1">
      <c r="A34" s="4"/>
      <c r="B34" s="98" t="e">
        <f>+#REF!</f>
        <v>#REF!</v>
      </c>
      <c r="C34" s="98" t="e">
        <f>+#REF!</f>
        <v>#REF!</v>
      </c>
      <c r="D34" s="98" t="e">
        <f>+#REF!</f>
        <v>#REF!</v>
      </c>
      <c r="E34" s="98" t="e">
        <f>+#REF!</f>
        <v>#REF!</v>
      </c>
      <c r="F34" s="98" t="e">
        <f>+#REF!</f>
        <v>#REF!</v>
      </c>
      <c r="G34" s="98" t="e">
        <f>+#REF!</f>
        <v>#REF!</v>
      </c>
      <c r="H34" s="98" t="e">
        <f>+#REF!</f>
        <v>#REF!</v>
      </c>
      <c r="I34" s="98" t="e">
        <f>+#REF!</f>
        <v>#REF!</v>
      </c>
      <c r="J34" s="18" t="s">
        <v>126</v>
      </c>
      <c r="K34" s="530"/>
      <c r="L34" s="531"/>
      <c r="M34" s="531"/>
      <c r="N34" s="531"/>
      <c r="O34" s="531"/>
      <c r="P34" s="531"/>
      <c r="Q34" s="531"/>
      <c r="R34" s="531"/>
      <c r="S34" s="531"/>
      <c r="T34" s="532"/>
      <c r="U34" s="530"/>
      <c r="V34" s="531"/>
      <c r="W34" s="531"/>
      <c r="X34" s="531"/>
      <c r="Y34" s="531"/>
      <c r="Z34" s="531"/>
      <c r="AA34" s="531"/>
      <c r="AB34" s="531"/>
      <c r="AC34" s="531"/>
      <c r="AD34" s="532"/>
      <c r="AE34" s="530"/>
      <c r="AF34" s="531"/>
      <c r="AG34" s="531"/>
      <c r="AH34" s="531"/>
      <c r="AI34" s="531"/>
      <c r="AJ34" s="531"/>
      <c r="AK34" s="531"/>
      <c r="AL34" s="531"/>
      <c r="AM34" s="531"/>
      <c r="AN34" s="532"/>
      <c r="AO34" s="530"/>
      <c r="AP34" s="531"/>
      <c r="AQ34" s="531"/>
      <c r="AR34" s="531"/>
      <c r="AS34" s="531"/>
      <c r="AT34" s="531"/>
      <c r="AU34" s="531"/>
      <c r="AV34" s="531"/>
      <c r="AW34" s="531"/>
      <c r="AX34" s="532"/>
      <c r="AY34" s="530"/>
      <c r="AZ34" s="531"/>
      <c r="BA34" s="531"/>
      <c r="BB34" s="531"/>
      <c r="BC34" s="531"/>
      <c r="BD34" s="531"/>
      <c r="BE34" s="531"/>
      <c r="BF34" s="531"/>
      <c r="BG34" s="531"/>
      <c r="BH34" s="532"/>
      <c r="BI34" s="530"/>
      <c r="BJ34" s="531"/>
      <c r="BK34" s="531"/>
      <c r="BL34" s="531"/>
      <c r="BM34" s="531"/>
      <c r="BN34" s="531"/>
      <c r="BO34" s="531"/>
      <c r="BP34" s="531"/>
      <c r="BQ34" s="531"/>
      <c r="BR34" s="532"/>
      <c r="BS34" s="530"/>
      <c r="BT34" s="531"/>
      <c r="BU34" s="531"/>
      <c r="BV34" s="531"/>
      <c r="BW34" s="531"/>
      <c r="BX34" s="531"/>
      <c r="BY34" s="531"/>
      <c r="BZ34" s="531"/>
      <c r="CA34" s="531"/>
      <c r="CB34" s="532"/>
      <c r="CC34" s="530"/>
      <c r="CD34" s="531"/>
      <c r="CE34" s="531"/>
      <c r="CF34" s="531"/>
      <c r="CG34" s="531"/>
      <c r="CH34" s="531"/>
      <c r="CI34" s="531"/>
      <c r="CJ34" s="531"/>
      <c r="CK34" s="531"/>
      <c r="CL34" s="532"/>
      <c r="CM34" s="530"/>
      <c r="CN34" s="531"/>
      <c r="CO34" s="531"/>
      <c r="CP34" s="531"/>
      <c r="CQ34" s="531"/>
      <c r="CR34" s="531"/>
      <c r="CS34" s="531"/>
      <c r="CT34" s="531"/>
      <c r="CU34" s="531"/>
      <c r="CV34" s="532"/>
      <c r="CW34" s="530"/>
      <c r="CX34" s="531"/>
      <c r="CY34" s="531"/>
      <c r="CZ34" s="531"/>
      <c r="DA34" s="531"/>
      <c r="DB34" s="531"/>
      <c r="DC34" s="531"/>
      <c r="DD34" s="531"/>
      <c r="DE34" s="531"/>
      <c r="DF34" s="532"/>
      <c r="DG34" s="530"/>
      <c r="DH34" s="531"/>
      <c r="DI34" s="531"/>
      <c r="DJ34" s="531"/>
      <c r="DK34" s="531"/>
      <c r="DL34" s="531"/>
      <c r="DM34" s="531"/>
      <c r="DN34" s="531"/>
      <c r="DO34" s="531"/>
      <c r="DP34" s="532"/>
      <c r="DQ34" s="530"/>
      <c r="DR34" s="531"/>
      <c r="DS34" s="531"/>
      <c r="DT34" s="531"/>
      <c r="DU34" s="531"/>
      <c r="DV34" s="531"/>
      <c r="DW34" s="531"/>
      <c r="DX34" s="531"/>
      <c r="DY34" s="531"/>
      <c r="DZ34" s="532"/>
      <c r="EA34" s="530"/>
      <c r="EB34" s="531"/>
      <c r="EC34" s="531"/>
      <c r="ED34" s="531"/>
      <c r="EE34" s="531"/>
      <c r="EF34" s="531"/>
      <c r="EG34" s="531"/>
      <c r="EH34" s="531"/>
      <c r="EI34" s="531"/>
      <c r="EJ34" s="532"/>
      <c r="EK34" s="530"/>
      <c r="EL34" s="531"/>
      <c r="EM34" s="531"/>
      <c r="EN34" s="531"/>
      <c r="EO34" s="531"/>
      <c r="EP34" s="531"/>
      <c r="EQ34" s="531"/>
      <c r="ER34" s="531"/>
      <c r="ES34" s="531"/>
      <c r="ET34" s="532"/>
      <c r="EU34" s="530"/>
      <c r="EV34" s="531"/>
      <c r="EW34" s="531"/>
      <c r="EX34" s="531"/>
      <c r="EY34" s="531"/>
      <c r="EZ34" s="531"/>
      <c r="FA34" s="531"/>
      <c r="FB34" s="531"/>
      <c r="FC34" s="531"/>
      <c r="FD34" s="532"/>
      <c r="FE34" s="530"/>
      <c r="FF34" s="531"/>
      <c r="FG34" s="531"/>
      <c r="FH34" s="531"/>
      <c r="FI34" s="531"/>
      <c r="FJ34" s="531"/>
      <c r="FK34" s="531"/>
      <c r="FL34" s="531"/>
      <c r="FM34" s="531"/>
      <c r="FN34" s="532"/>
      <c r="FO34" s="530"/>
      <c r="FP34" s="531"/>
      <c r="FQ34" s="531"/>
      <c r="FR34" s="531"/>
      <c r="FS34" s="531"/>
      <c r="FT34" s="531"/>
      <c r="FU34" s="531"/>
      <c r="FV34" s="531"/>
      <c r="FW34" s="531"/>
      <c r="FX34" s="532"/>
      <c r="FY34" s="530"/>
      <c r="FZ34" s="531"/>
      <c r="GA34" s="531"/>
      <c r="GB34" s="531"/>
      <c r="GC34" s="531"/>
      <c r="GD34" s="531"/>
      <c r="GE34" s="531"/>
      <c r="GF34" s="531"/>
      <c r="GG34" s="531"/>
      <c r="GH34" s="532"/>
      <c r="GI34" s="530"/>
      <c r="GJ34" s="531"/>
      <c r="GK34" s="531"/>
      <c r="GL34" s="531"/>
      <c r="GM34" s="531"/>
      <c r="GN34" s="531"/>
      <c r="GO34" s="531"/>
      <c r="GP34" s="531"/>
      <c r="GQ34" s="531"/>
      <c r="GR34" s="532"/>
      <c r="GS34" s="530"/>
      <c r="GT34" s="531"/>
      <c r="GU34" s="531"/>
      <c r="GV34" s="531"/>
      <c r="GW34" s="531"/>
      <c r="GX34" s="531"/>
      <c r="GY34" s="531"/>
      <c r="GZ34" s="531"/>
      <c r="HA34" s="531"/>
      <c r="HB34" s="532"/>
      <c r="HC34" s="81" t="e">
        <f>+SUM(K34)*VLOOKUP(K$13,#REF!,2,0)+SUM(U34)*VLOOKUP(U$13,#REF!,2,0)+SUM(AE34)*VLOOKUP(AE$13,#REF!,2,0)+SUM(AO34)*VLOOKUP(AO$13,#REF!,2,0)+SUM(AY34)*VLOOKUP(AY$13,#REF!,2,0)+SUM(BI34)*VLOOKUP(BI$13,#REF!,2,0)+SUM(BS34)*VLOOKUP(BS$13,#REF!,2,0)+SUM(CC34)*VLOOKUP(CC$13,#REF!,2,0)+SUM(CM34)*VLOOKUP(CM$13,#REF!,2,0)+SUM(CW34)*VLOOKUP(CW$13,#REF!,2,0)+SUM(DG34)*VLOOKUP(DG$13,#REF!,2,0)+SUM(DQ34)*VLOOKUP(DQ$13,#REF!,2,0)+SUM(EA34)*VLOOKUP(EA$13,#REF!,2,0)+SUM(EK34)*VLOOKUP(EK$13,#REF!,2,0)+SUM(EU34)*VLOOKUP(EU$13,#REF!,2,0)+SUM(FE34)*VLOOKUP(FE$13,#REF!,2,0)+SUM(FO34)*VLOOKUP(FO$13,#REF!,2,0)+SUM(FY34)*VLOOKUP(FY$13,#REF!,2,0)+SUM(GI34)*VLOOKUP(GI$13,#REF!,2,0)+SUM(GS34)*VLOOKUP(GS$13,#REF!,2,0)</f>
        <v>#REF!</v>
      </c>
      <c r="HD34" s="81" t="e">
        <f>+SUM(L34)*VLOOKUP(L$13,#REF!,2,0)+SUM(V34)*VLOOKUP(V$13,#REF!,2,0)+SUM(AF34)*VLOOKUP(AF$13,#REF!,2,0)+SUM(AP34)*VLOOKUP(AP$13,#REF!,2,0)+SUM(AZ34)*VLOOKUP(AZ$13,#REF!,2,0)+SUM(BJ34)*VLOOKUP(BJ$13,#REF!,2,0)+SUM(BT34)*VLOOKUP(BT$13,#REF!,2,0)+SUM(CD34)*VLOOKUP(CD$13,#REF!,2,0)+SUM(CN34)*VLOOKUP(CN$13,#REF!,2,0)+SUM(CX34)*VLOOKUP(CX$13,#REF!,2,0)+SUM(DH34)*VLOOKUP(DH$13,#REF!,2,0)+SUM(DR34)*VLOOKUP(DR$13,#REF!,2,0)+SUM(EB34)*VLOOKUP(EB$13,#REF!,2,0)+SUM(EL34)*VLOOKUP(EL$13,#REF!,2,0)+SUM(EV34)*VLOOKUP(EV$13,#REF!,2,0)+SUM(FF34)*VLOOKUP(FF$13,#REF!,2,0)+SUM(FP34)*VLOOKUP(FP$13,#REF!,2,0)+SUM(FZ34)*VLOOKUP(FZ$13,#REF!,2,0)+SUM(GJ34)*VLOOKUP(GJ$13,#REF!,2,0)+SUM(GT34)*VLOOKUP(GT$13,#REF!,2,0)</f>
        <v>#REF!</v>
      </c>
      <c r="HE34" s="81" t="e">
        <f>+SUM(M34)*VLOOKUP(M$13,#REF!,2,0)+SUM(W34)*VLOOKUP(W$13,#REF!,2,0)+SUM(AG34)*VLOOKUP(AG$13,#REF!,2,0)+SUM(AQ34)*VLOOKUP(AQ$13,#REF!,2,0)+SUM(BA34)*VLOOKUP(BA$13,#REF!,2,0)+SUM(BK34)*VLOOKUP(BK$13,#REF!,2,0)+SUM(BU34)*VLOOKUP(BU$13,#REF!,2,0)+SUM(CE34)*VLOOKUP(CE$13,#REF!,2,0)+SUM(CO34)*VLOOKUP(CO$13,#REF!,2,0)+SUM(CY34)*VLOOKUP(CY$13,#REF!,2,0)+SUM(DI34)*VLOOKUP(DI$13,#REF!,2,0)+SUM(DS34)*VLOOKUP(DS$13,#REF!,2,0)+SUM(EC34)*VLOOKUP(EC$13,#REF!,2,0)+SUM(EM34)*VLOOKUP(EM$13,#REF!,2,0)+SUM(EW34)*VLOOKUP(EW$13,#REF!,2,0)+SUM(FG34)*VLOOKUP(FG$13,#REF!,2,0)+SUM(FQ34)*VLOOKUP(FQ$13,#REF!,2,0)+SUM(GA34)*VLOOKUP(GA$13,#REF!,2,0)+SUM(GK34)*VLOOKUP(GK$13,#REF!,2,0)+SUM(GU34)*VLOOKUP(GU$13,#REF!,2,0)</f>
        <v>#REF!</v>
      </c>
      <c r="HF34" s="81" t="e">
        <f>+SUM(N34)*VLOOKUP(N$13,#REF!,2,0)+SUM(X34)*VLOOKUP(X$13,#REF!,2,0)+SUM(AH34)*VLOOKUP(AH$13,#REF!,2,0)+SUM(AR34)*VLOOKUP(AR$13,#REF!,2,0)+SUM(BB34)*VLOOKUP(BB$13,#REF!,2,0)+SUM(BL34)*VLOOKUP(BL$13,#REF!,2,0)+SUM(BV34)*VLOOKUP(BV$13,#REF!,2,0)+SUM(CF34)*VLOOKUP(CF$13,#REF!,2,0)+SUM(CP34)*VLOOKUP(CP$13,#REF!,2,0)+SUM(CZ34)*VLOOKUP(CZ$13,#REF!,2,0)+SUM(DJ34)*VLOOKUP(DJ$13,#REF!,2,0)+SUM(DT34)*VLOOKUP(DT$13,#REF!,2,0)+SUM(ED34)*VLOOKUP(ED$13,#REF!,2,0)+SUM(EN34)*VLOOKUP(EN$13,#REF!,2,0)+SUM(EX34)*VLOOKUP(EX$13,#REF!,2,0)+SUM(FH34)*VLOOKUP(FH$13,#REF!,2,0)+SUM(FR34)*VLOOKUP(FR$13,#REF!,2,0)+SUM(GB34)*VLOOKUP(GB$13,#REF!,2,0)+SUM(GL34)*VLOOKUP(GL$13,#REF!,2,0)+SUM(GV34)*VLOOKUP(GV$13,#REF!,2,0)</f>
        <v>#REF!</v>
      </c>
      <c r="HG34" s="81" t="e">
        <f>+SUM(O34)*VLOOKUP(O$13,#REF!,2,0)+SUM(Y34)*VLOOKUP(Y$13,#REF!,2,0)+SUM(AI34)*VLOOKUP(AI$13,#REF!,2,0)+SUM(AS34)*VLOOKUP(AS$13,#REF!,2,0)+SUM(BC34)*VLOOKUP(BC$13,#REF!,2,0)+SUM(BM34)*VLOOKUP(BM$13,#REF!,2,0)+SUM(BW34)*VLOOKUP(BW$13,#REF!,2,0)+SUM(CG34)*VLOOKUP(CG$13,#REF!,2,0)+SUM(CQ34)*VLOOKUP(CQ$13,#REF!,2,0)+SUM(DA34)*VLOOKUP(DA$13,#REF!,2,0)+SUM(DK34)*VLOOKUP(DK$13,#REF!,2,0)+SUM(DU34)*VLOOKUP(DU$13,#REF!,2,0)+SUM(EE34)*VLOOKUP(EE$13,#REF!,2,0)+SUM(EO34)*VLOOKUP(EO$13,#REF!,2,0)+SUM(EY34)*VLOOKUP(EY$13,#REF!,2,0)+SUM(FI34)*VLOOKUP(FI$13,#REF!,2,0)+SUM(FS34)*VLOOKUP(FS$13,#REF!,2,0)+SUM(GC34)*VLOOKUP(GC$13,#REF!,2,0)+SUM(GM34)*VLOOKUP(GM$13,#REF!,2,0)+SUM(GW34)*VLOOKUP(GW$13,#REF!,2,0)</f>
        <v>#REF!</v>
      </c>
      <c r="HH34" s="81" t="e">
        <f>+SUM(P34)*VLOOKUP(P$13,#REF!,2,0)+SUM(Z34)*VLOOKUP(Z$13,#REF!,2,0)+SUM(AJ34)*VLOOKUP(AJ$13,#REF!,2,0)+SUM(AT34)*VLOOKUP(AT$13,#REF!,2,0)+SUM(BD34)*VLOOKUP(BD$13,#REF!,2,0)+SUM(BN34)*VLOOKUP(BN$13,#REF!,2,0)+SUM(BX34)*VLOOKUP(BX$13,#REF!,2,0)+SUM(CH34)*VLOOKUP(CH$13,#REF!,2,0)+SUM(CR34)*VLOOKUP(CR$13,#REF!,2,0)+SUM(DB34)*VLOOKUP(DB$13,#REF!,2,0)+SUM(DL34)*VLOOKUP(DL$13,#REF!,2,0)+SUM(DV34)*VLOOKUP(DV$13,#REF!,2,0)+SUM(EF34)*VLOOKUP(EF$13,#REF!,2,0)+SUM(EP34)*VLOOKUP(EP$13,#REF!,2,0)+SUM(EZ34)*VLOOKUP(EZ$13,#REF!,2,0)+SUM(FJ34)*VLOOKUP(FJ$13,#REF!,2,0)+SUM(FT34)*VLOOKUP(FT$13,#REF!,2,0)+SUM(GD34)*VLOOKUP(GD$13,#REF!,2,0)+SUM(GN34)*VLOOKUP(GN$13,#REF!,2,0)+SUM(GX34)*VLOOKUP(GX$13,#REF!,2,0)</f>
        <v>#REF!</v>
      </c>
      <c r="HI34" s="81" t="e">
        <f>+SUM(Q34)*VLOOKUP(Q$13,#REF!,2,0)+SUM(AA34)*VLOOKUP(AA$13,#REF!,2,0)+SUM(AK34)*VLOOKUP(AK$13,#REF!,2,0)+SUM(AU34)*VLOOKUP(AU$13,#REF!,2,0)+SUM(BE34)*VLOOKUP(BE$13,#REF!,2,0)+SUM(BO34)*VLOOKUP(BO$13,#REF!,2,0)+SUM(BY34)*VLOOKUP(BY$13,#REF!,2,0)+SUM(CI34)*VLOOKUP(CI$13,#REF!,2,0)+SUM(CS34)*VLOOKUP(CS$13,#REF!,2,0)+SUM(DC34)*VLOOKUP(DC$13,#REF!,2,0)+SUM(DM34)*VLOOKUP(DM$13,#REF!,2,0)+SUM(DW34)*VLOOKUP(DW$13,#REF!,2,0)+SUM(EG34)*VLOOKUP(EG$13,#REF!,2,0)+SUM(EQ34)*VLOOKUP(EQ$13,#REF!,2,0)+SUM(FA34)*VLOOKUP(FA$13,#REF!,2,0)+SUM(FK34)*VLOOKUP(FK$13,#REF!,2,0)+SUM(FU34)*VLOOKUP(FU$13,#REF!,2,0)+SUM(GE34)*VLOOKUP(GE$13,#REF!,2,0)+SUM(GO34)*VLOOKUP(GO$13,#REF!,2,0)+SUM(GY34)*VLOOKUP(GY$13,#REF!,2,0)</f>
        <v>#REF!</v>
      </c>
      <c r="HJ34" s="81" t="e">
        <f>+SUM(R34)*VLOOKUP(R$13,#REF!,2,0)+SUM(AB34)*VLOOKUP(AB$13,#REF!,2,0)+SUM(AL34)*VLOOKUP(AL$13,#REF!,2,0)+SUM(AV34)*VLOOKUP(AV$13,#REF!,2,0)+SUM(BF34)*VLOOKUP(BF$13,#REF!,2,0)+SUM(BP34)*VLOOKUP(BP$13,#REF!,2,0)+SUM(BZ34)*VLOOKUP(BZ$13,#REF!,2,0)+SUM(CJ34)*VLOOKUP(CJ$13,#REF!,2,0)+SUM(CT34)*VLOOKUP(CT$13,#REF!,2,0)+SUM(DD34)*VLOOKUP(DD$13,#REF!,2,0)+SUM(DN34)*VLOOKUP(DN$13,#REF!,2,0)+SUM(DX34)*VLOOKUP(DX$13,#REF!,2,0)+SUM(EH34)*VLOOKUP(EH$13,#REF!,2,0)+SUM(ER34)*VLOOKUP(ER$13,#REF!,2,0)+SUM(FB34)*VLOOKUP(FB$13,#REF!,2,0)+SUM(FL34)*VLOOKUP(FL$13,#REF!,2,0)+SUM(FV34)*VLOOKUP(FV$13,#REF!,2,0)+SUM(GF34)*VLOOKUP(GF$13,#REF!,2,0)+SUM(GP34)*VLOOKUP(GP$13,#REF!,2,0)+SUM(GZ34)*VLOOKUP(GZ$13,#REF!,2,0)</f>
        <v>#REF!</v>
      </c>
      <c r="HK34" s="81" t="e">
        <f>+SUM(S34)*VLOOKUP(S$13,#REF!,2,0)+SUM(AC34)*VLOOKUP(AC$13,#REF!,2,0)+SUM(AM34)*VLOOKUP(AM$13,#REF!,2,0)+SUM(AW34)*VLOOKUP(AW$13,#REF!,2,0)+SUM(BG34)*VLOOKUP(BG$13,#REF!,2,0)+SUM(BQ34)*VLOOKUP(BQ$13,#REF!,2,0)+SUM(CA34)*VLOOKUP(CA$13,#REF!,2,0)+SUM(CK34)*VLOOKUP(CK$13,#REF!,2,0)+SUM(CU34)*VLOOKUP(CU$13,#REF!,2,0)+SUM(DE34)*VLOOKUP(DE$13,#REF!,2,0)+SUM(DO34)*VLOOKUP(DO$13,#REF!,2,0)+SUM(DY34)*VLOOKUP(DY$13,#REF!,2,0)+SUM(EI34)*VLOOKUP(EI$13,#REF!,2,0)+SUM(ES34)*VLOOKUP(ES$13,#REF!,2,0)+SUM(FC34)*VLOOKUP(FC$13,#REF!,2,0)+SUM(FM34)*VLOOKUP(FM$13,#REF!,2,0)+SUM(FW34)*VLOOKUP(FW$13,#REF!,2,0)+SUM(GG34)*VLOOKUP(GG$13,#REF!,2,0)+SUM(GQ34)*VLOOKUP(GQ$13,#REF!,2,0)+SUM(HA34)*VLOOKUP(HA$13,#REF!,2,0)</f>
        <v>#REF!</v>
      </c>
      <c r="HL34" s="81" t="e">
        <f>+SUM(T34)*VLOOKUP(T$13,#REF!,2,0)+SUM(AD34)*VLOOKUP(AD$13,#REF!,2,0)+SUM(AN34)*VLOOKUP(AN$13,#REF!,2,0)+SUM(AX34)*VLOOKUP(AX$13,#REF!,2,0)+SUM(BH34)*VLOOKUP(BH$13,#REF!,2,0)+SUM(BR34)*VLOOKUP(BR$13,#REF!,2,0)+SUM(CB34)*VLOOKUP(CB$13,#REF!,2,0)+SUM(CL34)*VLOOKUP(CL$13,#REF!,2,0)+SUM(CV34)*VLOOKUP(CV$13,#REF!,2,0)+SUM(DF34)*VLOOKUP(DF$13,#REF!,2,0)+SUM(DP34)*VLOOKUP(DP$13,#REF!,2,0)+SUM(DZ34)*VLOOKUP(DZ$13,#REF!,2,0)+SUM(EJ34)*VLOOKUP(EJ$13,#REF!,2,0)+SUM(ET34)*VLOOKUP(ET$13,#REF!,2,0)+SUM(FD34)*VLOOKUP(FD$13,#REF!,2,0)+SUM(FN34)*VLOOKUP(FN$13,#REF!,2,0)+SUM(FX34)*VLOOKUP(FX$13,#REF!,2,0)+SUM(GH34)*VLOOKUP(GH$13,#REF!,2,0)+SUM(GR34)*VLOOKUP(GR$13,#REF!,2,0)+SUM(HB34)*VLOOKUP(HB$13,#REF!,2,0)</f>
        <v>#REF!</v>
      </c>
      <c r="HM34" s="84">
        <f t="shared" si="73"/>
        <v>0</v>
      </c>
      <c r="HN34" s="83">
        <f t="shared" si="85"/>
        <v>0</v>
      </c>
      <c r="HO34" s="84" t="e">
        <f>+SUMIF($K$11:$T$11,1,K34:T34)*VLOOKUP($K$12,#REF!,2,0)+SUMIF($U$11:$AD$11,1,U34:AD34)*VLOOKUP($U$12,#REF!,2,0)+SUMIF($AE$11:$AN$11,1,AE34:AN34)*VLOOKUP($AE$12,#REF!,2,0)+SUMIF($AO$11:$AX$11,1,AO34:AX34)*VLOOKUP($AO$12,#REF!,2,0)+SUMIF($AY$11:$BH$11,1,AY34:BH34)*VLOOKUP($AY$12,#REF!,2,0)+SUMIF($BI$11:$BR$11,1,BI34:BR34)*VLOOKUP($BI$12,#REF!,2,0)+SUMIF($BS$11:$CB$11,1,BS34:CB34)*VLOOKUP($BS$12,#REF!,2,0)+SUMIF($CC$11:$CL$11,1,CC34:CL34)*VLOOKUP($CC$12,#REF!,2,0)+SUMIF($CM$11:$CV$11,1,CM34:CV34)*VLOOKUP($CM$12,#REF!,2,0)+SUMIF($CW$11:$DF$11,1,CW34:DF34)*VLOOKUP($CW$12,#REF!,2,0)+SUMIF($DG$11:$DP$11,1,DG34:DP34)*VLOOKUP($DG$12,#REF!,2,0)+SUMIF($DQ$11:$DZ$11,1,DQ34:DZ34)*VLOOKUP($DQ$12,#REF!,2,0)+SUMIF($EA$11:$EJ$11,1,EA34:EJ34)*VLOOKUP($EA$12,#REF!,2,0)+SUMIF($EK$11:$ET$11,1,EK34:ET34)*VLOOKUP($EK$12,#REF!,2,0)+SUMIF($EU$11:$FD$11,1,EU34:FD34)*VLOOKUP($EU$12,#REF!,2,0)+SUMIF($FE$11:$FN$11,1,FE34:FN34)*VLOOKUP($FE$12,#REF!,2,0)+SUMIF($FO$11:$FX$11,1,FO34:FX34)*VLOOKUP($FO$12,#REF!,2,0)+SUMIF($FY$11:$GH$11,1,FY34:GH34)*VLOOKUP($FY$12,#REF!,2,0)+SUMIF($GI$11:$GR$11,1,GI34:GR34)*VLOOKUP($GI$12,#REF!,2,0)+SUMIF($GS$11:$HB$11,1,GS34:HB34)*VLOOKUP($GS$12,#REF!,2,0)</f>
        <v>#REF!</v>
      </c>
      <c r="HP34" s="83" t="e">
        <f t="shared" si="86"/>
        <v>#REF!</v>
      </c>
      <c r="HQ34" s="84"/>
      <c r="HR34" s="85">
        <f t="shared" si="74"/>
        <v>0</v>
      </c>
      <c r="HS34" s="85">
        <f t="shared" si="75"/>
        <v>0</v>
      </c>
      <c r="HT34" s="85">
        <f t="shared" si="76"/>
        <v>0</v>
      </c>
      <c r="HU34" s="85">
        <f t="shared" si="77"/>
        <v>0</v>
      </c>
      <c r="HV34" s="85">
        <f t="shared" si="78"/>
        <v>0</v>
      </c>
      <c r="HW34" s="85">
        <f t="shared" si="79"/>
        <v>0</v>
      </c>
      <c r="HX34" s="85">
        <f t="shared" si="80"/>
        <v>0</v>
      </c>
      <c r="HY34" s="85">
        <f t="shared" si="81"/>
        <v>0</v>
      </c>
      <c r="HZ34" s="85">
        <f t="shared" si="82"/>
        <v>0</v>
      </c>
      <c r="IA34" s="85">
        <f t="shared" si="83"/>
        <v>0</v>
      </c>
      <c r="IK34" s="98" t="e">
        <f t="shared" si="84"/>
        <v>#REF!</v>
      </c>
    </row>
    <row r="35" spans="1:245" s="32" customFormat="1" ht="21.95" hidden="1" customHeight="1">
      <c r="A35" s="4"/>
      <c r="B35" s="98" t="e">
        <f>+#REF!</f>
        <v>#REF!</v>
      </c>
      <c r="C35" s="98" t="e">
        <f>+#REF!</f>
        <v>#REF!</v>
      </c>
      <c r="D35" s="98" t="e">
        <f>+#REF!</f>
        <v>#REF!</v>
      </c>
      <c r="E35" s="98" t="e">
        <f>+#REF!</f>
        <v>#REF!</v>
      </c>
      <c r="F35" s="98" t="e">
        <f>+#REF!</f>
        <v>#REF!</v>
      </c>
      <c r="G35" s="98" t="e">
        <f>+#REF!</f>
        <v>#REF!</v>
      </c>
      <c r="H35" s="98" t="e">
        <f>+#REF!</f>
        <v>#REF!</v>
      </c>
      <c r="I35" s="98" t="e">
        <f>+#REF!</f>
        <v>#REF!</v>
      </c>
      <c r="J35" s="306" t="s">
        <v>127</v>
      </c>
      <c r="K35" s="533"/>
      <c r="L35" s="534"/>
      <c r="M35" s="534"/>
      <c r="N35" s="534"/>
      <c r="O35" s="534"/>
      <c r="P35" s="534"/>
      <c r="Q35" s="534"/>
      <c r="R35" s="534"/>
      <c r="S35" s="534"/>
      <c r="T35" s="535"/>
      <c r="U35" s="533"/>
      <c r="V35" s="534"/>
      <c r="W35" s="534"/>
      <c r="X35" s="534"/>
      <c r="Y35" s="534"/>
      <c r="Z35" s="534"/>
      <c r="AA35" s="534"/>
      <c r="AB35" s="534"/>
      <c r="AC35" s="534"/>
      <c r="AD35" s="535"/>
      <c r="AE35" s="533"/>
      <c r="AF35" s="534"/>
      <c r="AG35" s="534"/>
      <c r="AH35" s="534"/>
      <c r="AI35" s="534"/>
      <c r="AJ35" s="534"/>
      <c r="AK35" s="534"/>
      <c r="AL35" s="534"/>
      <c r="AM35" s="534"/>
      <c r="AN35" s="535"/>
      <c r="AO35" s="533"/>
      <c r="AP35" s="534"/>
      <c r="AQ35" s="534"/>
      <c r="AR35" s="534"/>
      <c r="AS35" s="534"/>
      <c r="AT35" s="534"/>
      <c r="AU35" s="534"/>
      <c r="AV35" s="534"/>
      <c r="AW35" s="534"/>
      <c r="AX35" s="535"/>
      <c r="AY35" s="533"/>
      <c r="AZ35" s="534"/>
      <c r="BA35" s="534"/>
      <c r="BB35" s="534"/>
      <c r="BC35" s="534"/>
      <c r="BD35" s="534"/>
      <c r="BE35" s="534"/>
      <c r="BF35" s="534"/>
      <c r="BG35" s="534"/>
      <c r="BH35" s="535"/>
      <c r="BI35" s="533"/>
      <c r="BJ35" s="534"/>
      <c r="BK35" s="534"/>
      <c r="BL35" s="534"/>
      <c r="BM35" s="534"/>
      <c r="BN35" s="534"/>
      <c r="BO35" s="534"/>
      <c r="BP35" s="534"/>
      <c r="BQ35" s="534"/>
      <c r="BR35" s="535"/>
      <c r="BS35" s="533"/>
      <c r="BT35" s="534"/>
      <c r="BU35" s="534"/>
      <c r="BV35" s="534"/>
      <c r="BW35" s="534"/>
      <c r="BX35" s="534"/>
      <c r="BY35" s="534"/>
      <c r="BZ35" s="534"/>
      <c r="CA35" s="534"/>
      <c r="CB35" s="535"/>
      <c r="CC35" s="533"/>
      <c r="CD35" s="534"/>
      <c r="CE35" s="534"/>
      <c r="CF35" s="534"/>
      <c r="CG35" s="534"/>
      <c r="CH35" s="534"/>
      <c r="CI35" s="534"/>
      <c r="CJ35" s="534"/>
      <c r="CK35" s="534"/>
      <c r="CL35" s="535"/>
      <c r="CM35" s="533"/>
      <c r="CN35" s="534"/>
      <c r="CO35" s="534"/>
      <c r="CP35" s="534"/>
      <c r="CQ35" s="534"/>
      <c r="CR35" s="534"/>
      <c r="CS35" s="534"/>
      <c r="CT35" s="534"/>
      <c r="CU35" s="534"/>
      <c r="CV35" s="535"/>
      <c r="CW35" s="533"/>
      <c r="CX35" s="534"/>
      <c r="CY35" s="534"/>
      <c r="CZ35" s="534"/>
      <c r="DA35" s="534"/>
      <c r="DB35" s="534"/>
      <c r="DC35" s="534"/>
      <c r="DD35" s="534"/>
      <c r="DE35" s="534"/>
      <c r="DF35" s="535"/>
      <c r="DG35" s="533"/>
      <c r="DH35" s="534"/>
      <c r="DI35" s="534"/>
      <c r="DJ35" s="534"/>
      <c r="DK35" s="534"/>
      <c r="DL35" s="534"/>
      <c r="DM35" s="534"/>
      <c r="DN35" s="534"/>
      <c r="DO35" s="534"/>
      <c r="DP35" s="535"/>
      <c r="DQ35" s="533"/>
      <c r="DR35" s="534"/>
      <c r="DS35" s="534"/>
      <c r="DT35" s="534"/>
      <c r="DU35" s="534"/>
      <c r="DV35" s="534"/>
      <c r="DW35" s="534"/>
      <c r="DX35" s="534"/>
      <c r="DY35" s="534"/>
      <c r="DZ35" s="535"/>
      <c r="EA35" s="533"/>
      <c r="EB35" s="534"/>
      <c r="EC35" s="534"/>
      <c r="ED35" s="534"/>
      <c r="EE35" s="534"/>
      <c r="EF35" s="534"/>
      <c r="EG35" s="534"/>
      <c r="EH35" s="534"/>
      <c r="EI35" s="534"/>
      <c r="EJ35" s="535"/>
      <c r="EK35" s="533"/>
      <c r="EL35" s="534"/>
      <c r="EM35" s="534"/>
      <c r="EN35" s="534"/>
      <c r="EO35" s="534"/>
      <c r="EP35" s="534"/>
      <c r="EQ35" s="534"/>
      <c r="ER35" s="534"/>
      <c r="ES35" s="534"/>
      <c r="ET35" s="535"/>
      <c r="EU35" s="533"/>
      <c r="EV35" s="534"/>
      <c r="EW35" s="534"/>
      <c r="EX35" s="534"/>
      <c r="EY35" s="534"/>
      <c r="EZ35" s="534"/>
      <c r="FA35" s="534"/>
      <c r="FB35" s="534"/>
      <c r="FC35" s="534"/>
      <c r="FD35" s="535"/>
      <c r="FE35" s="533"/>
      <c r="FF35" s="534"/>
      <c r="FG35" s="534"/>
      <c r="FH35" s="534"/>
      <c r="FI35" s="534"/>
      <c r="FJ35" s="534"/>
      <c r="FK35" s="534"/>
      <c r="FL35" s="534"/>
      <c r="FM35" s="534"/>
      <c r="FN35" s="535"/>
      <c r="FO35" s="533"/>
      <c r="FP35" s="534"/>
      <c r="FQ35" s="534"/>
      <c r="FR35" s="534"/>
      <c r="FS35" s="534"/>
      <c r="FT35" s="534"/>
      <c r="FU35" s="534"/>
      <c r="FV35" s="534"/>
      <c r="FW35" s="534"/>
      <c r="FX35" s="535"/>
      <c r="FY35" s="533"/>
      <c r="FZ35" s="534"/>
      <c r="GA35" s="534"/>
      <c r="GB35" s="534"/>
      <c r="GC35" s="534"/>
      <c r="GD35" s="534"/>
      <c r="GE35" s="534"/>
      <c r="GF35" s="534"/>
      <c r="GG35" s="534"/>
      <c r="GH35" s="535"/>
      <c r="GI35" s="533"/>
      <c r="GJ35" s="534"/>
      <c r="GK35" s="534"/>
      <c r="GL35" s="534"/>
      <c r="GM35" s="534"/>
      <c r="GN35" s="534"/>
      <c r="GO35" s="534"/>
      <c r="GP35" s="534"/>
      <c r="GQ35" s="534"/>
      <c r="GR35" s="535"/>
      <c r="GS35" s="533"/>
      <c r="GT35" s="534"/>
      <c r="GU35" s="534"/>
      <c r="GV35" s="534"/>
      <c r="GW35" s="534"/>
      <c r="GX35" s="534"/>
      <c r="GY35" s="534"/>
      <c r="GZ35" s="534"/>
      <c r="HA35" s="534"/>
      <c r="HB35" s="535"/>
      <c r="HC35" s="275" t="e">
        <f>+SUM(K35)*VLOOKUP(K$13,#REF!,2,0)+SUM(U35)*VLOOKUP(U$13,#REF!,2,0)+SUM(AE35)*VLOOKUP(AE$13,#REF!,2,0)+SUM(AO35)*VLOOKUP(AO$13,#REF!,2,0)+SUM(AY35)*VLOOKUP(AY$13,#REF!,2,0)+SUM(BI35)*VLOOKUP(BI$13,#REF!,2,0)+SUM(BS35)*VLOOKUP(BS$13,#REF!,2,0)+SUM(CC35)*VLOOKUP(CC$13,#REF!,2,0)+SUM(CM35)*VLOOKUP(CM$13,#REF!,2,0)+SUM(CW35)*VLOOKUP(CW$13,#REF!,2,0)+SUM(DG35)*VLOOKUP(DG$13,#REF!,2,0)+SUM(DQ35)*VLOOKUP(DQ$13,#REF!,2,0)+SUM(EA35)*VLOOKUP(EA$13,#REF!,2,0)+SUM(EK35)*VLOOKUP(EK$13,#REF!,2,0)+SUM(EU35)*VLOOKUP(EU$13,#REF!,2,0)+SUM(FE35)*VLOOKUP(FE$13,#REF!,2,0)+SUM(FO35)*VLOOKUP(FO$13,#REF!,2,0)+SUM(FY35)*VLOOKUP(FY$13,#REF!,2,0)+SUM(GI35)*VLOOKUP(GI$13,#REF!,2,0)+SUM(GS35)*VLOOKUP(GS$13,#REF!,2,0)</f>
        <v>#REF!</v>
      </c>
      <c r="HD35" s="275" t="e">
        <f>+SUM(L35)*VLOOKUP(L$13,#REF!,2,0)+SUM(V35)*VLOOKUP(V$13,#REF!,2,0)+SUM(AF35)*VLOOKUP(AF$13,#REF!,2,0)+SUM(AP35)*VLOOKUP(AP$13,#REF!,2,0)+SUM(AZ35)*VLOOKUP(AZ$13,#REF!,2,0)+SUM(BJ35)*VLOOKUP(BJ$13,#REF!,2,0)+SUM(BT35)*VLOOKUP(BT$13,#REF!,2,0)+SUM(CD35)*VLOOKUP(CD$13,#REF!,2,0)+SUM(CN35)*VLOOKUP(CN$13,#REF!,2,0)+SUM(CX35)*VLOOKUP(CX$13,#REF!,2,0)+SUM(DH35)*VLOOKUP(DH$13,#REF!,2,0)+SUM(DR35)*VLOOKUP(DR$13,#REF!,2,0)+SUM(EB35)*VLOOKUP(EB$13,#REF!,2,0)+SUM(EL35)*VLOOKUP(EL$13,#REF!,2,0)+SUM(EV35)*VLOOKUP(EV$13,#REF!,2,0)+SUM(FF35)*VLOOKUP(FF$13,#REF!,2,0)+SUM(FP35)*VLOOKUP(FP$13,#REF!,2,0)+SUM(FZ35)*VLOOKUP(FZ$13,#REF!,2,0)+SUM(GJ35)*VLOOKUP(GJ$13,#REF!,2,0)+SUM(GT35)*VLOOKUP(GT$13,#REF!,2,0)</f>
        <v>#REF!</v>
      </c>
      <c r="HE35" s="275" t="e">
        <f>+SUM(M35)*VLOOKUP(M$13,#REF!,2,0)+SUM(W35)*VLOOKUP(W$13,#REF!,2,0)+SUM(AG35)*VLOOKUP(AG$13,#REF!,2,0)+SUM(AQ35)*VLOOKUP(AQ$13,#REF!,2,0)+SUM(BA35)*VLOOKUP(BA$13,#REF!,2,0)+SUM(BK35)*VLOOKUP(BK$13,#REF!,2,0)+SUM(BU35)*VLOOKUP(BU$13,#REF!,2,0)+SUM(CE35)*VLOOKUP(CE$13,#REF!,2,0)+SUM(CO35)*VLOOKUP(CO$13,#REF!,2,0)+SUM(CY35)*VLOOKUP(CY$13,#REF!,2,0)+SUM(DI35)*VLOOKUP(DI$13,#REF!,2,0)+SUM(DS35)*VLOOKUP(DS$13,#REF!,2,0)+SUM(EC35)*VLOOKUP(EC$13,#REF!,2,0)+SUM(EM35)*VLOOKUP(EM$13,#REF!,2,0)+SUM(EW35)*VLOOKUP(EW$13,#REF!,2,0)+SUM(FG35)*VLOOKUP(FG$13,#REF!,2,0)+SUM(FQ35)*VLOOKUP(FQ$13,#REF!,2,0)+SUM(GA35)*VLOOKUP(GA$13,#REF!,2,0)+SUM(GK35)*VLOOKUP(GK$13,#REF!,2,0)+SUM(GU35)*VLOOKUP(GU$13,#REF!,2,0)</f>
        <v>#REF!</v>
      </c>
      <c r="HF35" s="275" t="e">
        <f>+SUM(N35)*VLOOKUP(N$13,#REF!,2,0)+SUM(X35)*VLOOKUP(X$13,#REF!,2,0)+SUM(AH35)*VLOOKUP(AH$13,#REF!,2,0)+SUM(AR35)*VLOOKUP(AR$13,#REF!,2,0)+SUM(BB35)*VLOOKUP(BB$13,#REF!,2,0)+SUM(BL35)*VLOOKUP(BL$13,#REF!,2,0)+SUM(BV35)*VLOOKUP(BV$13,#REF!,2,0)+SUM(CF35)*VLOOKUP(CF$13,#REF!,2,0)+SUM(CP35)*VLOOKUP(CP$13,#REF!,2,0)+SUM(CZ35)*VLOOKUP(CZ$13,#REF!,2,0)+SUM(DJ35)*VLOOKUP(DJ$13,#REF!,2,0)+SUM(DT35)*VLOOKUP(DT$13,#REF!,2,0)+SUM(ED35)*VLOOKUP(ED$13,#REF!,2,0)+SUM(EN35)*VLOOKUP(EN$13,#REF!,2,0)+SUM(EX35)*VLOOKUP(EX$13,#REF!,2,0)+SUM(FH35)*VLOOKUP(FH$13,#REF!,2,0)+SUM(FR35)*VLOOKUP(FR$13,#REF!,2,0)+SUM(GB35)*VLOOKUP(GB$13,#REF!,2,0)+SUM(GL35)*VLOOKUP(GL$13,#REF!,2,0)+SUM(GV35)*VLOOKUP(GV$13,#REF!,2,0)</f>
        <v>#REF!</v>
      </c>
      <c r="HG35" s="275" t="e">
        <f>+SUM(O35)*VLOOKUP(O$13,#REF!,2,0)+SUM(Y35)*VLOOKUP(Y$13,#REF!,2,0)+SUM(AI35)*VLOOKUP(AI$13,#REF!,2,0)+SUM(AS35)*VLOOKUP(AS$13,#REF!,2,0)+SUM(BC35)*VLOOKUP(BC$13,#REF!,2,0)+SUM(BM35)*VLOOKUP(BM$13,#REF!,2,0)+SUM(BW35)*VLOOKUP(BW$13,#REF!,2,0)+SUM(CG35)*VLOOKUP(CG$13,#REF!,2,0)+SUM(CQ35)*VLOOKUP(CQ$13,#REF!,2,0)+SUM(DA35)*VLOOKUP(DA$13,#REF!,2,0)+SUM(DK35)*VLOOKUP(DK$13,#REF!,2,0)+SUM(DU35)*VLOOKUP(DU$13,#REF!,2,0)+SUM(EE35)*VLOOKUP(EE$13,#REF!,2,0)+SUM(EO35)*VLOOKUP(EO$13,#REF!,2,0)+SUM(EY35)*VLOOKUP(EY$13,#REF!,2,0)+SUM(FI35)*VLOOKUP(FI$13,#REF!,2,0)+SUM(FS35)*VLOOKUP(FS$13,#REF!,2,0)+SUM(GC35)*VLOOKUP(GC$13,#REF!,2,0)+SUM(GM35)*VLOOKUP(GM$13,#REF!,2,0)+SUM(GW35)*VLOOKUP(GW$13,#REF!,2,0)</f>
        <v>#REF!</v>
      </c>
      <c r="HH35" s="275" t="e">
        <f>+SUM(P35)*VLOOKUP(P$13,#REF!,2,0)+SUM(Z35)*VLOOKUP(Z$13,#REF!,2,0)+SUM(AJ35)*VLOOKUP(AJ$13,#REF!,2,0)+SUM(AT35)*VLOOKUP(AT$13,#REF!,2,0)+SUM(BD35)*VLOOKUP(BD$13,#REF!,2,0)+SUM(BN35)*VLOOKUP(BN$13,#REF!,2,0)+SUM(BX35)*VLOOKUP(BX$13,#REF!,2,0)+SUM(CH35)*VLOOKUP(CH$13,#REF!,2,0)+SUM(CR35)*VLOOKUP(CR$13,#REF!,2,0)+SUM(DB35)*VLOOKUP(DB$13,#REF!,2,0)+SUM(DL35)*VLOOKUP(DL$13,#REF!,2,0)+SUM(DV35)*VLOOKUP(DV$13,#REF!,2,0)+SUM(EF35)*VLOOKUP(EF$13,#REF!,2,0)+SUM(EP35)*VLOOKUP(EP$13,#REF!,2,0)+SUM(EZ35)*VLOOKUP(EZ$13,#REF!,2,0)+SUM(FJ35)*VLOOKUP(FJ$13,#REF!,2,0)+SUM(FT35)*VLOOKUP(FT$13,#REF!,2,0)+SUM(GD35)*VLOOKUP(GD$13,#REF!,2,0)+SUM(GN35)*VLOOKUP(GN$13,#REF!,2,0)+SUM(GX35)*VLOOKUP(GX$13,#REF!,2,0)</f>
        <v>#REF!</v>
      </c>
      <c r="HI35" s="275" t="e">
        <f>+SUM(Q35)*VLOOKUP(Q$13,#REF!,2,0)+SUM(AA35)*VLOOKUP(AA$13,#REF!,2,0)+SUM(AK35)*VLOOKUP(AK$13,#REF!,2,0)+SUM(AU35)*VLOOKUP(AU$13,#REF!,2,0)+SUM(BE35)*VLOOKUP(BE$13,#REF!,2,0)+SUM(BO35)*VLOOKUP(BO$13,#REF!,2,0)+SUM(BY35)*VLOOKUP(BY$13,#REF!,2,0)+SUM(CI35)*VLOOKUP(CI$13,#REF!,2,0)+SUM(CS35)*VLOOKUP(CS$13,#REF!,2,0)+SUM(DC35)*VLOOKUP(DC$13,#REF!,2,0)+SUM(DM35)*VLOOKUP(DM$13,#REF!,2,0)+SUM(DW35)*VLOOKUP(DW$13,#REF!,2,0)+SUM(EG35)*VLOOKUP(EG$13,#REF!,2,0)+SUM(EQ35)*VLOOKUP(EQ$13,#REF!,2,0)+SUM(FA35)*VLOOKUP(FA$13,#REF!,2,0)+SUM(FK35)*VLOOKUP(FK$13,#REF!,2,0)+SUM(FU35)*VLOOKUP(FU$13,#REF!,2,0)+SUM(GE35)*VLOOKUP(GE$13,#REF!,2,0)+SUM(GO35)*VLOOKUP(GO$13,#REF!,2,0)+SUM(GY35)*VLOOKUP(GY$13,#REF!,2,0)</f>
        <v>#REF!</v>
      </c>
      <c r="HJ35" s="275" t="e">
        <f>+SUM(R35)*VLOOKUP(R$13,#REF!,2,0)+SUM(AB35)*VLOOKUP(AB$13,#REF!,2,0)+SUM(AL35)*VLOOKUP(AL$13,#REF!,2,0)+SUM(AV35)*VLOOKUP(AV$13,#REF!,2,0)+SUM(BF35)*VLOOKUP(BF$13,#REF!,2,0)+SUM(BP35)*VLOOKUP(BP$13,#REF!,2,0)+SUM(BZ35)*VLOOKUP(BZ$13,#REF!,2,0)+SUM(CJ35)*VLOOKUP(CJ$13,#REF!,2,0)+SUM(CT35)*VLOOKUP(CT$13,#REF!,2,0)+SUM(DD35)*VLOOKUP(DD$13,#REF!,2,0)+SUM(DN35)*VLOOKUP(DN$13,#REF!,2,0)+SUM(DX35)*VLOOKUP(DX$13,#REF!,2,0)+SUM(EH35)*VLOOKUP(EH$13,#REF!,2,0)+SUM(ER35)*VLOOKUP(ER$13,#REF!,2,0)+SUM(FB35)*VLOOKUP(FB$13,#REF!,2,0)+SUM(FL35)*VLOOKUP(FL$13,#REF!,2,0)+SUM(FV35)*VLOOKUP(FV$13,#REF!,2,0)+SUM(GF35)*VLOOKUP(GF$13,#REF!,2,0)+SUM(GP35)*VLOOKUP(GP$13,#REF!,2,0)+SUM(GZ35)*VLOOKUP(GZ$13,#REF!,2,0)</f>
        <v>#REF!</v>
      </c>
      <c r="HK35" s="275" t="e">
        <f>+SUM(S35)*VLOOKUP(S$13,#REF!,2,0)+SUM(AC35)*VLOOKUP(AC$13,#REF!,2,0)+SUM(AM35)*VLOOKUP(AM$13,#REF!,2,0)+SUM(AW35)*VLOOKUP(AW$13,#REF!,2,0)+SUM(BG35)*VLOOKUP(BG$13,#REF!,2,0)+SUM(BQ35)*VLOOKUP(BQ$13,#REF!,2,0)+SUM(CA35)*VLOOKUP(CA$13,#REF!,2,0)+SUM(CK35)*VLOOKUP(CK$13,#REF!,2,0)+SUM(CU35)*VLOOKUP(CU$13,#REF!,2,0)+SUM(DE35)*VLOOKUP(DE$13,#REF!,2,0)+SUM(DO35)*VLOOKUP(DO$13,#REF!,2,0)+SUM(DY35)*VLOOKUP(DY$13,#REF!,2,0)+SUM(EI35)*VLOOKUP(EI$13,#REF!,2,0)+SUM(ES35)*VLOOKUP(ES$13,#REF!,2,0)+SUM(FC35)*VLOOKUP(FC$13,#REF!,2,0)+SUM(FM35)*VLOOKUP(FM$13,#REF!,2,0)+SUM(FW35)*VLOOKUP(FW$13,#REF!,2,0)+SUM(GG35)*VLOOKUP(GG$13,#REF!,2,0)+SUM(GQ35)*VLOOKUP(GQ$13,#REF!,2,0)+SUM(HA35)*VLOOKUP(HA$13,#REF!,2,0)</f>
        <v>#REF!</v>
      </c>
      <c r="HL35" s="275" t="e">
        <f>+SUM(T35)*VLOOKUP(T$13,#REF!,2,0)+SUM(AD35)*VLOOKUP(AD$13,#REF!,2,0)+SUM(AN35)*VLOOKUP(AN$13,#REF!,2,0)+SUM(AX35)*VLOOKUP(AX$13,#REF!,2,0)+SUM(BH35)*VLOOKUP(BH$13,#REF!,2,0)+SUM(BR35)*VLOOKUP(BR$13,#REF!,2,0)+SUM(CB35)*VLOOKUP(CB$13,#REF!,2,0)+SUM(CL35)*VLOOKUP(CL$13,#REF!,2,0)+SUM(CV35)*VLOOKUP(CV$13,#REF!,2,0)+SUM(DF35)*VLOOKUP(DF$13,#REF!,2,0)+SUM(DP35)*VLOOKUP(DP$13,#REF!,2,0)+SUM(DZ35)*VLOOKUP(DZ$13,#REF!,2,0)+SUM(EJ35)*VLOOKUP(EJ$13,#REF!,2,0)+SUM(ET35)*VLOOKUP(ET$13,#REF!,2,0)+SUM(FD35)*VLOOKUP(FD$13,#REF!,2,0)+SUM(FN35)*VLOOKUP(FN$13,#REF!,2,0)+SUM(FX35)*VLOOKUP(FX$13,#REF!,2,0)+SUM(GH35)*VLOOKUP(GH$13,#REF!,2,0)+SUM(GR35)*VLOOKUP(GR$13,#REF!,2,0)+SUM(HB35)*VLOOKUP(HB$13,#REF!,2,0)</f>
        <v>#REF!</v>
      </c>
      <c r="HM35" s="276">
        <f t="shared" si="73"/>
        <v>0</v>
      </c>
      <c r="HN35" s="283">
        <f t="shared" si="85"/>
        <v>0</v>
      </c>
      <c r="HO35" s="276" t="e">
        <f>+SUMIF($K$11:$T$11,1,K35:T35)*VLOOKUP($K$12,#REF!,2,0)+SUMIF($U$11:$AD$11,1,U35:AD35)*VLOOKUP($U$12,#REF!,2,0)+SUMIF($AE$11:$AN$11,1,AE35:AN35)*VLOOKUP($AE$12,#REF!,2,0)+SUMIF($AO$11:$AX$11,1,AO35:AX35)*VLOOKUP($AO$12,#REF!,2,0)+SUMIF($AY$11:$BH$11,1,AY35:BH35)*VLOOKUP($AY$12,#REF!,2,0)+SUMIF($BI$11:$BR$11,1,BI35:BR35)*VLOOKUP($BI$12,#REF!,2,0)+SUMIF($BS$11:$CB$11,1,BS35:CB35)*VLOOKUP($BS$12,#REF!,2,0)+SUMIF($CC$11:$CL$11,1,CC35:CL35)*VLOOKUP($CC$12,#REF!,2,0)+SUMIF($CM$11:$CV$11,1,CM35:CV35)*VLOOKUP($CM$12,#REF!,2,0)+SUMIF($CW$11:$DF$11,1,CW35:DF35)*VLOOKUP($CW$12,#REF!,2,0)+SUMIF($DG$11:$DP$11,1,DG35:DP35)*VLOOKUP($DG$12,#REF!,2,0)+SUMIF($DQ$11:$DZ$11,1,DQ35:DZ35)*VLOOKUP($DQ$12,#REF!,2,0)+SUMIF($EA$11:$EJ$11,1,EA35:EJ35)*VLOOKUP($EA$12,#REF!,2,0)+SUMIF($EK$11:$ET$11,1,EK35:ET35)*VLOOKUP($EK$12,#REF!,2,0)+SUMIF($EU$11:$FD$11,1,EU35:FD35)*VLOOKUP($EU$12,#REF!,2,0)+SUMIF($FE$11:$FN$11,1,FE35:FN35)*VLOOKUP($FE$12,#REF!,2,0)+SUMIF($FO$11:$FX$11,1,FO35:FX35)*VLOOKUP($FO$12,#REF!,2,0)+SUMIF($FY$11:$GH$11,1,FY35:GH35)*VLOOKUP($FY$12,#REF!,2,0)+SUMIF($GI$11:$GR$11,1,GI35:GR35)*VLOOKUP($GI$12,#REF!,2,0)+SUMIF($GS$11:$HB$11,1,GS35:HB35)*VLOOKUP($GS$12,#REF!,2,0)</f>
        <v>#REF!</v>
      </c>
      <c r="HP35" s="283" t="e">
        <f t="shared" si="86"/>
        <v>#REF!</v>
      </c>
      <c r="HQ35" s="84"/>
      <c r="HR35" s="284">
        <f t="shared" si="74"/>
        <v>0</v>
      </c>
      <c r="HS35" s="284">
        <f t="shared" si="75"/>
        <v>0</v>
      </c>
      <c r="HT35" s="284">
        <f t="shared" si="76"/>
        <v>0</v>
      </c>
      <c r="HU35" s="284">
        <f t="shared" si="77"/>
        <v>0</v>
      </c>
      <c r="HV35" s="284">
        <f t="shared" si="78"/>
        <v>0</v>
      </c>
      <c r="HW35" s="284">
        <f t="shared" si="79"/>
        <v>0</v>
      </c>
      <c r="HX35" s="284">
        <f t="shared" si="80"/>
        <v>0</v>
      </c>
      <c r="HY35" s="284">
        <f t="shared" si="81"/>
        <v>0</v>
      </c>
      <c r="HZ35" s="284">
        <f t="shared" si="82"/>
        <v>0</v>
      </c>
      <c r="IA35" s="284">
        <f t="shared" si="83"/>
        <v>0</v>
      </c>
      <c r="IK35" s="98" t="e">
        <f t="shared" si="84"/>
        <v>#REF!</v>
      </c>
    </row>
    <row r="36" spans="1:245" s="32" customFormat="1" ht="21.95" hidden="1" customHeight="1">
      <c r="A36" s="4"/>
      <c r="B36" s="98" t="e">
        <f>+#REF!</f>
        <v>#REF!</v>
      </c>
      <c r="C36" s="98" t="e">
        <f>+#REF!</f>
        <v>#REF!</v>
      </c>
      <c r="D36" s="98" t="e">
        <f>+#REF!</f>
        <v>#REF!</v>
      </c>
      <c r="E36" s="98" t="e">
        <f>+#REF!</f>
        <v>#REF!</v>
      </c>
      <c r="F36" s="98" t="e">
        <f>+#REF!</f>
        <v>#REF!</v>
      </c>
      <c r="G36" s="98" t="e">
        <f>+#REF!</f>
        <v>#REF!</v>
      </c>
      <c r="H36" s="98" t="e">
        <f>+#REF!</f>
        <v>#REF!</v>
      </c>
      <c r="I36" s="98" t="e">
        <f>+#REF!</f>
        <v>#REF!</v>
      </c>
      <c r="J36" s="305" t="s">
        <v>128</v>
      </c>
      <c r="K36" s="536"/>
      <c r="L36" s="537"/>
      <c r="M36" s="537"/>
      <c r="N36" s="537"/>
      <c r="O36" s="537"/>
      <c r="P36" s="537"/>
      <c r="Q36" s="537"/>
      <c r="R36" s="537"/>
      <c r="S36" s="537"/>
      <c r="T36" s="538"/>
      <c r="U36" s="536"/>
      <c r="V36" s="537"/>
      <c r="W36" s="537"/>
      <c r="X36" s="537"/>
      <c r="Y36" s="537"/>
      <c r="Z36" s="537"/>
      <c r="AA36" s="537"/>
      <c r="AB36" s="537"/>
      <c r="AC36" s="537"/>
      <c r="AD36" s="538"/>
      <c r="AE36" s="536"/>
      <c r="AF36" s="537"/>
      <c r="AG36" s="537"/>
      <c r="AH36" s="537"/>
      <c r="AI36" s="537"/>
      <c r="AJ36" s="537"/>
      <c r="AK36" s="537"/>
      <c r="AL36" s="537"/>
      <c r="AM36" s="537"/>
      <c r="AN36" s="538"/>
      <c r="AO36" s="536"/>
      <c r="AP36" s="537"/>
      <c r="AQ36" s="537"/>
      <c r="AR36" s="537"/>
      <c r="AS36" s="537"/>
      <c r="AT36" s="537"/>
      <c r="AU36" s="537"/>
      <c r="AV36" s="537"/>
      <c r="AW36" s="537"/>
      <c r="AX36" s="538"/>
      <c r="AY36" s="536"/>
      <c r="AZ36" s="537"/>
      <c r="BA36" s="537"/>
      <c r="BB36" s="537"/>
      <c r="BC36" s="537"/>
      <c r="BD36" s="537"/>
      <c r="BE36" s="537"/>
      <c r="BF36" s="537"/>
      <c r="BG36" s="537"/>
      <c r="BH36" s="538"/>
      <c r="BI36" s="536"/>
      <c r="BJ36" s="537"/>
      <c r="BK36" s="537"/>
      <c r="BL36" s="537"/>
      <c r="BM36" s="537"/>
      <c r="BN36" s="537"/>
      <c r="BO36" s="537"/>
      <c r="BP36" s="537"/>
      <c r="BQ36" s="537"/>
      <c r="BR36" s="538"/>
      <c r="BS36" s="536"/>
      <c r="BT36" s="537"/>
      <c r="BU36" s="537"/>
      <c r="BV36" s="537"/>
      <c r="BW36" s="537"/>
      <c r="BX36" s="537"/>
      <c r="BY36" s="537"/>
      <c r="BZ36" s="537"/>
      <c r="CA36" s="537"/>
      <c r="CB36" s="538"/>
      <c r="CC36" s="536"/>
      <c r="CD36" s="537"/>
      <c r="CE36" s="537"/>
      <c r="CF36" s="537"/>
      <c r="CG36" s="537"/>
      <c r="CH36" s="537"/>
      <c r="CI36" s="537"/>
      <c r="CJ36" s="537"/>
      <c r="CK36" s="537"/>
      <c r="CL36" s="538"/>
      <c r="CM36" s="536"/>
      <c r="CN36" s="537"/>
      <c r="CO36" s="537"/>
      <c r="CP36" s="537"/>
      <c r="CQ36" s="537"/>
      <c r="CR36" s="537"/>
      <c r="CS36" s="537"/>
      <c r="CT36" s="537"/>
      <c r="CU36" s="537"/>
      <c r="CV36" s="538"/>
      <c r="CW36" s="536"/>
      <c r="CX36" s="537"/>
      <c r="CY36" s="537"/>
      <c r="CZ36" s="537"/>
      <c r="DA36" s="537"/>
      <c r="DB36" s="537"/>
      <c r="DC36" s="537"/>
      <c r="DD36" s="537"/>
      <c r="DE36" s="537"/>
      <c r="DF36" s="538"/>
      <c r="DG36" s="536"/>
      <c r="DH36" s="537"/>
      <c r="DI36" s="537"/>
      <c r="DJ36" s="537"/>
      <c r="DK36" s="537"/>
      <c r="DL36" s="537"/>
      <c r="DM36" s="537"/>
      <c r="DN36" s="537"/>
      <c r="DO36" s="537"/>
      <c r="DP36" s="538"/>
      <c r="DQ36" s="536"/>
      <c r="DR36" s="537"/>
      <c r="DS36" s="537"/>
      <c r="DT36" s="537"/>
      <c r="DU36" s="537"/>
      <c r="DV36" s="537"/>
      <c r="DW36" s="537"/>
      <c r="DX36" s="537"/>
      <c r="DY36" s="537"/>
      <c r="DZ36" s="538"/>
      <c r="EA36" s="536"/>
      <c r="EB36" s="537"/>
      <c r="EC36" s="537"/>
      <c r="ED36" s="537"/>
      <c r="EE36" s="537"/>
      <c r="EF36" s="537"/>
      <c r="EG36" s="537"/>
      <c r="EH36" s="537"/>
      <c r="EI36" s="537"/>
      <c r="EJ36" s="538"/>
      <c r="EK36" s="536"/>
      <c r="EL36" s="537"/>
      <c r="EM36" s="537"/>
      <c r="EN36" s="537"/>
      <c r="EO36" s="537"/>
      <c r="EP36" s="537"/>
      <c r="EQ36" s="537"/>
      <c r="ER36" s="537"/>
      <c r="ES36" s="537"/>
      <c r="ET36" s="538"/>
      <c r="EU36" s="536"/>
      <c r="EV36" s="537"/>
      <c r="EW36" s="537"/>
      <c r="EX36" s="537"/>
      <c r="EY36" s="537"/>
      <c r="EZ36" s="537"/>
      <c r="FA36" s="537"/>
      <c r="FB36" s="537"/>
      <c r="FC36" s="537"/>
      <c r="FD36" s="538"/>
      <c r="FE36" s="536"/>
      <c r="FF36" s="537"/>
      <c r="FG36" s="537"/>
      <c r="FH36" s="537"/>
      <c r="FI36" s="537"/>
      <c r="FJ36" s="537"/>
      <c r="FK36" s="537"/>
      <c r="FL36" s="537"/>
      <c r="FM36" s="537"/>
      <c r="FN36" s="538"/>
      <c r="FO36" s="536"/>
      <c r="FP36" s="537"/>
      <c r="FQ36" s="537"/>
      <c r="FR36" s="537"/>
      <c r="FS36" s="537"/>
      <c r="FT36" s="537"/>
      <c r="FU36" s="537"/>
      <c r="FV36" s="537"/>
      <c r="FW36" s="537"/>
      <c r="FX36" s="538"/>
      <c r="FY36" s="536"/>
      <c r="FZ36" s="537"/>
      <c r="GA36" s="537"/>
      <c r="GB36" s="537"/>
      <c r="GC36" s="537"/>
      <c r="GD36" s="537"/>
      <c r="GE36" s="537"/>
      <c r="GF36" s="537"/>
      <c r="GG36" s="537"/>
      <c r="GH36" s="538"/>
      <c r="GI36" s="536"/>
      <c r="GJ36" s="537"/>
      <c r="GK36" s="537"/>
      <c r="GL36" s="537"/>
      <c r="GM36" s="537"/>
      <c r="GN36" s="537"/>
      <c r="GO36" s="537"/>
      <c r="GP36" s="537"/>
      <c r="GQ36" s="537"/>
      <c r="GR36" s="538"/>
      <c r="GS36" s="536"/>
      <c r="GT36" s="537"/>
      <c r="GU36" s="537"/>
      <c r="GV36" s="537"/>
      <c r="GW36" s="537"/>
      <c r="GX36" s="537"/>
      <c r="GY36" s="537"/>
      <c r="GZ36" s="537"/>
      <c r="HA36" s="537"/>
      <c r="HB36" s="538"/>
      <c r="HC36" s="278" t="e">
        <f>+SUM(K36)*VLOOKUP(K$13,#REF!,2,0)+SUM(U36)*VLOOKUP(U$13,#REF!,2,0)+SUM(AE36)*VLOOKUP(AE$13,#REF!,2,0)+SUM(AO36)*VLOOKUP(AO$13,#REF!,2,0)+SUM(AY36)*VLOOKUP(AY$13,#REF!,2,0)+SUM(BI36)*VLOOKUP(BI$13,#REF!,2,0)+SUM(BS36)*VLOOKUP(BS$13,#REF!,2,0)+SUM(CC36)*VLOOKUP(CC$13,#REF!,2,0)+SUM(CM36)*VLOOKUP(CM$13,#REF!,2,0)+SUM(CW36)*VLOOKUP(CW$13,#REF!,2,0)+SUM(DG36)*VLOOKUP(DG$13,#REF!,2,0)+SUM(DQ36)*VLOOKUP(DQ$13,#REF!,2,0)+SUM(EA36)*VLOOKUP(EA$13,#REF!,2,0)+SUM(EK36)*VLOOKUP(EK$13,#REF!,2,0)+SUM(EU36)*VLOOKUP(EU$13,#REF!,2,0)+SUM(FE36)*VLOOKUP(FE$13,#REF!,2,0)+SUM(FO36)*VLOOKUP(FO$13,#REF!,2,0)+SUM(FY36)*VLOOKUP(FY$13,#REF!,2,0)+SUM(GI36)*VLOOKUP(GI$13,#REF!,2,0)+SUM(GS36)*VLOOKUP(GS$13,#REF!,2,0)</f>
        <v>#REF!</v>
      </c>
      <c r="HD36" s="278" t="e">
        <f>+SUM(L36)*VLOOKUP(L$13,#REF!,2,0)+SUM(V36)*VLOOKUP(V$13,#REF!,2,0)+SUM(AF36)*VLOOKUP(AF$13,#REF!,2,0)+SUM(AP36)*VLOOKUP(AP$13,#REF!,2,0)+SUM(AZ36)*VLOOKUP(AZ$13,#REF!,2,0)+SUM(BJ36)*VLOOKUP(BJ$13,#REF!,2,0)+SUM(BT36)*VLOOKUP(BT$13,#REF!,2,0)+SUM(CD36)*VLOOKUP(CD$13,#REF!,2,0)+SUM(CN36)*VLOOKUP(CN$13,#REF!,2,0)+SUM(CX36)*VLOOKUP(CX$13,#REF!,2,0)+SUM(DH36)*VLOOKUP(DH$13,#REF!,2,0)+SUM(DR36)*VLOOKUP(DR$13,#REF!,2,0)+SUM(EB36)*VLOOKUP(EB$13,#REF!,2,0)+SUM(EL36)*VLOOKUP(EL$13,#REF!,2,0)+SUM(EV36)*VLOOKUP(EV$13,#REF!,2,0)+SUM(FF36)*VLOOKUP(FF$13,#REF!,2,0)+SUM(FP36)*VLOOKUP(FP$13,#REF!,2,0)+SUM(FZ36)*VLOOKUP(FZ$13,#REF!,2,0)+SUM(GJ36)*VLOOKUP(GJ$13,#REF!,2,0)+SUM(GT36)*VLOOKUP(GT$13,#REF!,2,0)</f>
        <v>#REF!</v>
      </c>
      <c r="HE36" s="278" t="e">
        <f>+SUM(M36)*VLOOKUP(M$13,#REF!,2,0)+SUM(W36)*VLOOKUP(W$13,#REF!,2,0)+SUM(AG36)*VLOOKUP(AG$13,#REF!,2,0)+SUM(AQ36)*VLOOKUP(AQ$13,#REF!,2,0)+SUM(BA36)*VLOOKUP(BA$13,#REF!,2,0)+SUM(BK36)*VLOOKUP(BK$13,#REF!,2,0)+SUM(BU36)*VLOOKUP(BU$13,#REF!,2,0)+SUM(CE36)*VLOOKUP(CE$13,#REF!,2,0)+SUM(CO36)*VLOOKUP(CO$13,#REF!,2,0)+SUM(CY36)*VLOOKUP(CY$13,#REF!,2,0)+SUM(DI36)*VLOOKUP(DI$13,#REF!,2,0)+SUM(DS36)*VLOOKUP(DS$13,#REF!,2,0)+SUM(EC36)*VLOOKUP(EC$13,#REF!,2,0)+SUM(EM36)*VLOOKUP(EM$13,#REF!,2,0)+SUM(EW36)*VLOOKUP(EW$13,#REF!,2,0)+SUM(FG36)*VLOOKUP(FG$13,#REF!,2,0)+SUM(FQ36)*VLOOKUP(FQ$13,#REF!,2,0)+SUM(GA36)*VLOOKUP(GA$13,#REF!,2,0)+SUM(GK36)*VLOOKUP(GK$13,#REF!,2,0)+SUM(GU36)*VLOOKUP(GU$13,#REF!,2,0)</f>
        <v>#REF!</v>
      </c>
      <c r="HF36" s="278" t="e">
        <f>+SUM(N36)*VLOOKUP(N$13,#REF!,2,0)+SUM(X36)*VLOOKUP(X$13,#REF!,2,0)+SUM(AH36)*VLOOKUP(AH$13,#REF!,2,0)+SUM(AR36)*VLOOKUP(AR$13,#REF!,2,0)+SUM(BB36)*VLOOKUP(BB$13,#REF!,2,0)+SUM(BL36)*VLOOKUP(BL$13,#REF!,2,0)+SUM(BV36)*VLOOKUP(BV$13,#REF!,2,0)+SUM(CF36)*VLOOKUP(CF$13,#REF!,2,0)+SUM(CP36)*VLOOKUP(CP$13,#REF!,2,0)+SUM(CZ36)*VLOOKUP(CZ$13,#REF!,2,0)+SUM(DJ36)*VLOOKUP(DJ$13,#REF!,2,0)+SUM(DT36)*VLOOKUP(DT$13,#REF!,2,0)+SUM(ED36)*VLOOKUP(ED$13,#REF!,2,0)+SUM(EN36)*VLOOKUP(EN$13,#REF!,2,0)+SUM(EX36)*VLOOKUP(EX$13,#REF!,2,0)+SUM(FH36)*VLOOKUP(FH$13,#REF!,2,0)+SUM(FR36)*VLOOKUP(FR$13,#REF!,2,0)+SUM(GB36)*VLOOKUP(GB$13,#REF!,2,0)+SUM(GL36)*VLOOKUP(GL$13,#REF!,2,0)+SUM(GV36)*VLOOKUP(GV$13,#REF!,2,0)</f>
        <v>#REF!</v>
      </c>
      <c r="HG36" s="278" t="e">
        <f>+SUM(O36)*VLOOKUP(O$13,#REF!,2,0)+SUM(Y36)*VLOOKUP(Y$13,#REF!,2,0)+SUM(AI36)*VLOOKUP(AI$13,#REF!,2,0)+SUM(AS36)*VLOOKUP(AS$13,#REF!,2,0)+SUM(BC36)*VLOOKUP(BC$13,#REF!,2,0)+SUM(BM36)*VLOOKUP(BM$13,#REF!,2,0)+SUM(BW36)*VLOOKUP(BW$13,#REF!,2,0)+SUM(CG36)*VLOOKUP(CG$13,#REF!,2,0)+SUM(CQ36)*VLOOKUP(CQ$13,#REF!,2,0)+SUM(DA36)*VLOOKUP(DA$13,#REF!,2,0)+SUM(DK36)*VLOOKUP(DK$13,#REF!,2,0)+SUM(DU36)*VLOOKUP(DU$13,#REF!,2,0)+SUM(EE36)*VLOOKUP(EE$13,#REF!,2,0)+SUM(EO36)*VLOOKUP(EO$13,#REF!,2,0)+SUM(EY36)*VLOOKUP(EY$13,#REF!,2,0)+SUM(FI36)*VLOOKUP(FI$13,#REF!,2,0)+SUM(FS36)*VLOOKUP(FS$13,#REF!,2,0)+SUM(GC36)*VLOOKUP(GC$13,#REF!,2,0)+SUM(GM36)*VLOOKUP(GM$13,#REF!,2,0)+SUM(GW36)*VLOOKUP(GW$13,#REF!,2,0)</f>
        <v>#REF!</v>
      </c>
      <c r="HH36" s="278" t="e">
        <f>+SUM(P36)*VLOOKUP(P$13,#REF!,2,0)+SUM(Z36)*VLOOKUP(Z$13,#REF!,2,0)+SUM(AJ36)*VLOOKUP(AJ$13,#REF!,2,0)+SUM(AT36)*VLOOKUP(AT$13,#REF!,2,0)+SUM(BD36)*VLOOKUP(BD$13,#REF!,2,0)+SUM(BN36)*VLOOKUP(BN$13,#REF!,2,0)+SUM(BX36)*VLOOKUP(BX$13,#REF!,2,0)+SUM(CH36)*VLOOKUP(CH$13,#REF!,2,0)+SUM(CR36)*VLOOKUP(CR$13,#REF!,2,0)+SUM(DB36)*VLOOKUP(DB$13,#REF!,2,0)+SUM(DL36)*VLOOKUP(DL$13,#REF!,2,0)+SUM(DV36)*VLOOKUP(DV$13,#REF!,2,0)+SUM(EF36)*VLOOKUP(EF$13,#REF!,2,0)+SUM(EP36)*VLOOKUP(EP$13,#REF!,2,0)+SUM(EZ36)*VLOOKUP(EZ$13,#REF!,2,0)+SUM(FJ36)*VLOOKUP(FJ$13,#REF!,2,0)+SUM(FT36)*VLOOKUP(FT$13,#REF!,2,0)+SUM(GD36)*VLOOKUP(GD$13,#REF!,2,0)+SUM(GN36)*VLOOKUP(GN$13,#REF!,2,0)+SUM(GX36)*VLOOKUP(GX$13,#REF!,2,0)</f>
        <v>#REF!</v>
      </c>
      <c r="HI36" s="278" t="e">
        <f>+SUM(Q36)*VLOOKUP(Q$13,#REF!,2,0)+SUM(AA36)*VLOOKUP(AA$13,#REF!,2,0)+SUM(AK36)*VLOOKUP(AK$13,#REF!,2,0)+SUM(AU36)*VLOOKUP(AU$13,#REF!,2,0)+SUM(BE36)*VLOOKUP(BE$13,#REF!,2,0)+SUM(BO36)*VLOOKUP(BO$13,#REF!,2,0)+SUM(BY36)*VLOOKUP(BY$13,#REF!,2,0)+SUM(CI36)*VLOOKUP(CI$13,#REF!,2,0)+SUM(CS36)*VLOOKUP(CS$13,#REF!,2,0)+SUM(DC36)*VLOOKUP(DC$13,#REF!,2,0)+SUM(DM36)*VLOOKUP(DM$13,#REF!,2,0)+SUM(DW36)*VLOOKUP(DW$13,#REF!,2,0)+SUM(EG36)*VLOOKUP(EG$13,#REF!,2,0)+SUM(EQ36)*VLOOKUP(EQ$13,#REF!,2,0)+SUM(FA36)*VLOOKUP(FA$13,#REF!,2,0)+SUM(FK36)*VLOOKUP(FK$13,#REF!,2,0)+SUM(FU36)*VLOOKUP(FU$13,#REF!,2,0)+SUM(GE36)*VLOOKUP(GE$13,#REF!,2,0)+SUM(GO36)*VLOOKUP(GO$13,#REF!,2,0)+SUM(GY36)*VLOOKUP(GY$13,#REF!,2,0)</f>
        <v>#REF!</v>
      </c>
      <c r="HJ36" s="278" t="e">
        <f>+SUM(R36)*VLOOKUP(R$13,#REF!,2,0)+SUM(AB36)*VLOOKUP(AB$13,#REF!,2,0)+SUM(AL36)*VLOOKUP(AL$13,#REF!,2,0)+SUM(AV36)*VLOOKUP(AV$13,#REF!,2,0)+SUM(BF36)*VLOOKUP(BF$13,#REF!,2,0)+SUM(BP36)*VLOOKUP(BP$13,#REF!,2,0)+SUM(BZ36)*VLOOKUP(BZ$13,#REF!,2,0)+SUM(CJ36)*VLOOKUP(CJ$13,#REF!,2,0)+SUM(CT36)*VLOOKUP(CT$13,#REF!,2,0)+SUM(DD36)*VLOOKUP(DD$13,#REF!,2,0)+SUM(DN36)*VLOOKUP(DN$13,#REF!,2,0)+SUM(DX36)*VLOOKUP(DX$13,#REF!,2,0)+SUM(EH36)*VLOOKUP(EH$13,#REF!,2,0)+SUM(ER36)*VLOOKUP(ER$13,#REF!,2,0)+SUM(FB36)*VLOOKUP(FB$13,#REF!,2,0)+SUM(FL36)*VLOOKUP(FL$13,#REF!,2,0)+SUM(FV36)*VLOOKUP(FV$13,#REF!,2,0)+SUM(GF36)*VLOOKUP(GF$13,#REF!,2,0)+SUM(GP36)*VLOOKUP(GP$13,#REF!,2,0)+SUM(GZ36)*VLOOKUP(GZ$13,#REF!,2,0)</f>
        <v>#REF!</v>
      </c>
      <c r="HK36" s="278" t="e">
        <f>+SUM(S36)*VLOOKUP(S$13,#REF!,2,0)+SUM(AC36)*VLOOKUP(AC$13,#REF!,2,0)+SUM(AM36)*VLOOKUP(AM$13,#REF!,2,0)+SUM(AW36)*VLOOKUP(AW$13,#REF!,2,0)+SUM(BG36)*VLOOKUP(BG$13,#REF!,2,0)+SUM(BQ36)*VLOOKUP(BQ$13,#REF!,2,0)+SUM(CA36)*VLOOKUP(CA$13,#REF!,2,0)+SUM(CK36)*VLOOKUP(CK$13,#REF!,2,0)+SUM(CU36)*VLOOKUP(CU$13,#REF!,2,0)+SUM(DE36)*VLOOKUP(DE$13,#REF!,2,0)+SUM(DO36)*VLOOKUP(DO$13,#REF!,2,0)+SUM(DY36)*VLOOKUP(DY$13,#REF!,2,0)+SUM(EI36)*VLOOKUP(EI$13,#REF!,2,0)+SUM(ES36)*VLOOKUP(ES$13,#REF!,2,0)+SUM(FC36)*VLOOKUP(FC$13,#REF!,2,0)+SUM(FM36)*VLOOKUP(FM$13,#REF!,2,0)+SUM(FW36)*VLOOKUP(FW$13,#REF!,2,0)+SUM(GG36)*VLOOKUP(GG$13,#REF!,2,0)+SUM(GQ36)*VLOOKUP(GQ$13,#REF!,2,0)+SUM(HA36)*VLOOKUP(HA$13,#REF!,2,0)</f>
        <v>#REF!</v>
      </c>
      <c r="HL36" s="278" t="e">
        <f>+SUM(T36)*VLOOKUP(T$13,#REF!,2,0)+SUM(AD36)*VLOOKUP(AD$13,#REF!,2,0)+SUM(AN36)*VLOOKUP(AN$13,#REF!,2,0)+SUM(AX36)*VLOOKUP(AX$13,#REF!,2,0)+SUM(BH36)*VLOOKUP(BH$13,#REF!,2,0)+SUM(BR36)*VLOOKUP(BR$13,#REF!,2,0)+SUM(CB36)*VLOOKUP(CB$13,#REF!,2,0)+SUM(CL36)*VLOOKUP(CL$13,#REF!,2,0)+SUM(CV36)*VLOOKUP(CV$13,#REF!,2,0)+SUM(DF36)*VLOOKUP(DF$13,#REF!,2,0)+SUM(DP36)*VLOOKUP(DP$13,#REF!,2,0)+SUM(DZ36)*VLOOKUP(DZ$13,#REF!,2,0)+SUM(EJ36)*VLOOKUP(EJ$13,#REF!,2,0)+SUM(ET36)*VLOOKUP(ET$13,#REF!,2,0)+SUM(FD36)*VLOOKUP(FD$13,#REF!,2,0)+SUM(FN36)*VLOOKUP(FN$13,#REF!,2,0)+SUM(FX36)*VLOOKUP(FX$13,#REF!,2,0)+SUM(GH36)*VLOOKUP(GH$13,#REF!,2,0)+SUM(GR36)*VLOOKUP(GR$13,#REF!,2,0)+SUM(HB36)*VLOOKUP(HB$13,#REF!,2,0)</f>
        <v>#REF!</v>
      </c>
      <c r="HM36" s="279">
        <f t="shared" si="73"/>
        <v>0</v>
      </c>
      <c r="HN36" s="281">
        <f t="shared" si="85"/>
        <v>0</v>
      </c>
      <c r="HO36" s="279" t="e">
        <f>+SUMIF($K$11:$T$11,1,K36:T36)*VLOOKUP($K$12,#REF!,2,0)+SUMIF($U$11:$AD$11,1,U36:AD36)*VLOOKUP($U$12,#REF!,2,0)+SUMIF($AE$11:$AN$11,1,AE36:AN36)*VLOOKUP($AE$12,#REF!,2,0)+SUMIF($AO$11:$AX$11,1,AO36:AX36)*VLOOKUP($AO$12,#REF!,2,0)+SUMIF($AY$11:$BH$11,1,AY36:BH36)*VLOOKUP($AY$12,#REF!,2,0)+SUMIF($BI$11:$BR$11,1,BI36:BR36)*VLOOKUP($BI$12,#REF!,2,0)+SUMIF($BS$11:$CB$11,1,BS36:CB36)*VLOOKUP($BS$12,#REF!,2,0)+SUMIF($CC$11:$CL$11,1,CC36:CL36)*VLOOKUP($CC$12,#REF!,2,0)+SUMIF($CM$11:$CV$11,1,CM36:CV36)*VLOOKUP($CM$12,#REF!,2,0)+SUMIF($CW$11:$DF$11,1,CW36:DF36)*VLOOKUP($CW$12,#REF!,2,0)+SUMIF($DG$11:$DP$11,1,DG36:DP36)*VLOOKUP($DG$12,#REF!,2,0)+SUMIF($DQ$11:$DZ$11,1,DQ36:DZ36)*VLOOKUP($DQ$12,#REF!,2,0)+SUMIF($EA$11:$EJ$11,1,EA36:EJ36)*VLOOKUP($EA$12,#REF!,2,0)+SUMIF($EK$11:$ET$11,1,EK36:ET36)*VLOOKUP($EK$12,#REF!,2,0)+SUMIF($EU$11:$FD$11,1,EU36:FD36)*VLOOKUP($EU$12,#REF!,2,0)+SUMIF($FE$11:$FN$11,1,FE36:FN36)*VLOOKUP($FE$12,#REF!,2,0)+SUMIF($FO$11:$FX$11,1,FO36:FX36)*VLOOKUP($FO$12,#REF!,2,0)+SUMIF($FY$11:$GH$11,1,FY36:GH36)*VLOOKUP($FY$12,#REF!,2,0)+SUMIF($GI$11:$GR$11,1,GI36:GR36)*VLOOKUP($GI$12,#REF!,2,0)+SUMIF($GS$11:$HB$11,1,GS36:HB36)*VLOOKUP($GS$12,#REF!,2,0)</f>
        <v>#REF!</v>
      </c>
      <c r="HP36" s="281" t="e">
        <f t="shared" si="86"/>
        <v>#REF!</v>
      </c>
      <c r="HQ36" s="84"/>
      <c r="HR36" s="282">
        <f t="shared" si="74"/>
        <v>0</v>
      </c>
      <c r="HS36" s="282">
        <f t="shared" si="75"/>
        <v>0</v>
      </c>
      <c r="HT36" s="282">
        <f t="shared" si="76"/>
        <v>0</v>
      </c>
      <c r="HU36" s="282">
        <f t="shared" si="77"/>
        <v>0</v>
      </c>
      <c r="HV36" s="282">
        <f t="shared" si="78"/>
        <v>0</v>
      </c>
      <c r="HW36" s="282">
        <f t="shared" si="79"/>
        <v>0</v>
      </c>
      <c r="HX36" s="282">
        <f t="shared" si="80"/>
        <v>0</v>
      </c>
      <c r="HY36" s="282">
        <f t="shared" si="81"/>
        <v>0</v>
      </c>
      <c r="HZ36" s="282">
        <f t="shared" si="82"/>
        <v>0</v>
      </c>
      <c r="IA36" s="282">
        <f t="shared" si="83"/>
        <v>0</v>
      </c>
      <c r="IK36" s="98" t="e">
        <f t="shared" si="84"/>
        <v>#REF!</v>
      </c>
    </row>
    <row r="37" spans="1:245" s="32" customFormat="1" ht="21.95" hidden="1" customHeight="1">
      <c r="A37" s="4"/>
      <c r="B37" s="98" t="e">
        <f>+#REF!</f>
        <v>#REF!</v>
      </c>
      <c r="C37" s="98" t="e">
        <f>+#REF!</f>
        <v>#REF!</v>
      </c>
      <c r="D37" s="98" t="e">
        <f>+#REF!</f>
        <v>#REF!</v>
      </c>
      <c r="E37" s="98" t="e">
        <f>+#REF!</f>
        <v>#REF!</v>
      </c>
      <c r="F37" s="98" t="e">
        <f>+#REF!</f>
        <v>#REF!</v>
      </c>
      <c r="G37" s="98" t="e">
        <f>+#REF!</f>
        <v>#REF!</v>
      </c>
      <c r="H37" s="98" t="e">
        <f>+#REF!</f>
        <v>#REF!</v>
      </c>
      <c r="I37" s="98" t="e">
        <f>+#REF!</f>
        <v>#REF!</v>
      </c>
      <c r="J37" s="18" t="s">
        <v>129</v>
      </c>
      <c r="K37" s="539"/>
      <c r="L37" s="540"/>
      <c r="M37" s="540"/>
      <c r="N37" s="540"/>
      <c r="O37" s="540"/>
      <c r="P37" s="540"/>
      <c r="Q37" s="540"/>
      <c r="R37" s="540"/>
      <c r="S37" s="540"/>
      <c r="T37" s="541"/>
      <c r="U37" s="539"/>
      <c r="V37" s="540"/>
      <c r="W37" s="540"/>
      <c r="X37" s="540"/>
      <c r="Y37" s="540"/>
      <c r="Z37" s="540"/>
      <c r="AA37" s="540"/>
      <c r="AB37" s="540"/>
      <c r="AC37" s="540"/>
      <c r="AD37" s="541"/>
      <c r="AE37" s="539"/>
      <c r="AF37" s="540"/>
      <c r="AG37" s="540"/>
      <c r="AH37" s="540"/>
      <c r="AI37" s="540"/>
      <c r="AJ37" s="540"/>
      <c r="AK37" s="540"/>
      <c r="AL37" s="540"/>
      <c r="AM37" s="540"/>
      <c r="AN37" s="541"/>
      <c r="AO37" s="539"/>
      <c r="AP37" s="540"/>
      <c r="AQ37" s="540"/>
      <c r="AR37" s="540"/>
      <c r="AS37" s="540"/>
      <c r="AT37" s="540"/>
      <c r="AU37" s="540"/>
      <c r="AV37" s="540"/>
      <c r="AW37" s="540"/>
      <c r="AX37" s="541"/>
      <c r="AY37" s="539"/>
      <c r="AZ37" s="540"/>
      <c r="BA37" s="540"/>
      <c r="BB37" s="540"/>
      <c r="BC37" s="540"/>
      <c r="BD37" s="540"/>
      <c r="BE37" s="540"/>
      <c r="BF37" s="540"/>
      <c r="BG37" s="540"/>
      <c r="BH37" s="541"/>
      <c r="BI37" s="539"/>
      <c r="BJ37" s="540"/>
      <c r="BK37" s="540"/>
      <c r="BL37" s="540"/>
      <c r="BM37" s="540"/>
      <c r="BN37" s="540"/>
      <c r="BO37" s="540"/>
      <c r="BP37" s="540"/>
      <c r="BQ37" s="540"/>
      <c r="BR37" s="541"/>
      <c r="BS37" s="539"/>
      <c r="BT37" s="540"/>
      <c r="BU37" s="540"/>
      <c r="BV37" s="540"/>
      <c r="BW37" s="540"/>
      <c r="BX37" s="540"/>
      <c r="BY37" s="540"/>
      <c r="BZ37" s="540"/>
      <c r="CA37" s="540"/>
      <c r="CB37" s="541"/>
      <c r="CC37" s="539"/>
      <c r="CD37" s="540"/>
      <c r="CE37" s="540"/>
      <c r="CF37" s="540"/>
      <c r="CG37" s="540"/>
      <c r="CH37" s="540"/>
      <c r="CI37" s="540"/>
      <c r="CJ37" s="540"/>
      <c r="CK37" s="540"/>
      <c r="CL37" s="541"/>
      <c r="CM37" s="539"/>
      <c r="CN37" s="540"/>
      <c r="CO37" s="540"/>
      <c r="CP37" s="540"/>
      <c r="CQ37" s="540"/>
      <c r="CR37" s="540"/>
      <c r="CS37" s="540"/>
      <c r="CT37" s="540"/>
      <c r="CU37" s="540"/>
      <c r="CV37" s="541"/>
      <c r="CW37" s="539"/>
      <c r="CX37" s="540"/>
      <c r="CY37" s="540"/>
      <c r="CZ37" s="540"/>
      <c r="DA37" s="540"/>
      <c r="DB37" s="540"/>
      <c r="DC37" s="540"/>
      <c r="DD37" s="540"/>
      <c r="DE37" s="540"/>
      <c r="DF37" s="541"/>
      <c r="DG37" s="539"/>
      <c r="DH37" s="540"/>
      <c r="DI37" s="540"/>
      <c r="DJ37" s="540"/>
      <c r="DK37" s="540"/>
      <c r="DL37" s="540"/>
      <c r="DM37" s="540"/>
      <c r="DN37" s="540"/>
      <c r="DO37" s="540"/>
      <c r="DP37" s="541"/>
      <c r="DQ37" s="539"/>
      <c r="DR37" s="540"/>
      <c r="DS37" s="540"/>
      <c r="DT37" s="540"/>
      <c r="DU37" s="540"/>
      <c r="DV37" s="540"/>
      <c r="DW37" s="540"/>
      <c r="DX37" s="540"/>
      <c r="DY37" s="540"/>
      <c r="DZ37" s="541"/>
      <c r="EA37" s="539"/>
      <c r="EB37" s="540"/>
      <c r="EC37" s="540"/>
      <c r="ED37" s="540"/>
      <c r="EE37" s="540"/>
      <c r="EF37" s="540"/>
      <c r="EG37" s="540"/>
      <c r="EH37" s="540"/>
      <c r="EI37" s="540"/>
      <c r="EJ37" s="541"/>
      <c r="EK37" s="539"/>
      <c r="EL37" s="540"/>
      <c r="EM37" s="540"/>
      <c r="EN37" s="540"/>
      <c r="EO37" s="540"/>
      <c r="EP37" s="540"/>
      <c r="EQ37" s="540"/>
      <c r="ER37" s="540"/>
      <c r="ES37" s="540"/>
      <c r="ET37" s="541"/>
      <c r="EU37" s="539"/>
      <c r="EV37" s="540"/>
      <c r="EW37" s="540"/>
      <c r="EX37" s="540"/>
      <c r="EY37" s="540"/>
      <c r="EZ37" s="540"/>
      <c r="FA37" s="540"/>
      <c r="FB37" s="540"/>
      <c r="FC37" s="540"/>
      <c r="FD37" s="541"/>
      <c r="FE37" s="539"/>
      <c r="FF37" s="540"/>
      <c r="FG37" s="540"/>
      <c r="FH37" s="540"/>
      <c r="FI37" s="540"/>
      <c r="FJ37" s="540"/>
      <c r="FK37" s="540"/>
      <c r="FL37" s="540"/>
      <c r="FM37" s="540"/>
      <c r="FN37" s="541"/>
      <c r="FO37" s="539"/>
      <c r="FP37" s="540"/>
      <c r="FQ37" s="540"/>
      <c r="FR37" s="540"/>
      <c r="FS37" s="540"/>
      <c r="FT37" s="540"/>
      <c r="FU37" s="540"/>
      <c r="FV37" s="540"/>
      <c r="FW37" s="540"/>
      <c r="FX37" s="541"/>
      <c r="FY37" s="539"/>
      <c r="FZ37" s="540"/>
      <c r="GA37" s="540"/>
      <c r="GB37" s="540"/>
      <c r="GC37" s="540"/>
      <c r="GD37" s="540"/>
      <c r="GE37" s="540"/>
      <c r="GF37" s="540"/>
      <c r="GG37" s="540"/>
      <c r="GH37" s="541"/>
      <c r="GI37" s="539"/>
      <c r="GJ37" s="540"/>
      <c r="GK37" s="540"/>
      <c r="GL37" s="540"/>
      <c r="GM37" s="540"/>
      <c r="GN37" s="540"/>
      <c r="GO37" s="540"/>
      <c r="GP37" s="540"/>
      <c r="GQ37" s="540"/>
      <c r="GR37" s="541"/>
      <c r="GS37" s="539"/>
      <c r="GT37" s="540"/>
      <c r="GU37" s="540"/>
      <c r="GV37" s="540"/>
      <c r="GW37" s="540"/>
      <c r="GX37" s="540"/>
      <c r="GY37" s="540"/>
      <c r="GZ37" s="540"/>
      <c r="HA37" s="540"/>
      <c r="HB37" s="541"/>
      <c r="HC37" s="81" t="e">
        <f>+SUM(K37)*VLOOKUP(K$13,#REF!,2,0)+SUM(U37)*VLOOKUP(U$13,#REF!,2,0)+SUM(AE37)*VLOOKUP(AE$13,#REF!,2,0)+SUM(AO37)*VLOOKUP(AO$13,#REF!,2,0)+SUM(AY37)*VLOOKUP(AY$13,#REF!,2,0)+SUM(BI37)*VLOOKUP(BI$13,#REF!,2,0)+SUM(BS37)*VLOOKUP(BS$13,#REF!,2,0)+SUM(CC37)*VLOOKUP(CC$13,#REF!,2,0)+SUM(CM37)*VLOOKUP(CM$13,#REF!,2,0)+SUM(CW37)*VLOOKUP(CW$13,#REF!,2,0)+SUM(DG37)*VLOOKUP(DG$13,#REF!,2,0)+SUM(DQ37)*VLOOKUP(DQ$13,#REF!,2,0)+SUM(EA37)*VLOOKUP(EA$13,#REF!,2,0)+SUM(EK37)*VLOOKUP(EK$13,#REF!,2,0)+SUM(EU37)*VLOOKUP(EU$13,#REF!,2,0)+SUM(FE37)*VLOOKUP(FE$13,#REF!,2,0)+SUM(FO37)*VLOOKUP(FO$13,#REF!,2,0)+SUM(FY37)*VLOOKUP(FY$13,#REF!,2,0)+SUM(GI37)*VLOOKUP(GI$13,#REF!,2,0)+SUM(GS37)*VLOOKUP(GS$13,#REF!,2,0)</f>
        <v>#REF!</v>
      </c>
      <c r="HD37" s="81" t="e">
        <f>+SUM(L37)*VLOOKUP(L$13,#REF!,2,0)+SUM(V37)*VLOOKUP(V$13,#REF!,2,0)+SUM(AF37)*VLOOKUP(AF$13,#REF!,2,0)+SUM(AP37)*VLOOKUP(AP$13,#REF!,2,0)+SUM(AZ37)*VLOOKUP(AZ$13,#REF!,2,0)+SUM(BJ37)*VLOOKUP(BJ$13,#REF!,2,0)+SUM(BT37)*VLOOKUP(BT$13,#REF!,2,0)+SUM(CD37)*VLOOKUP(CD$13,#REF!,2,0)+SUM(CN37)*VLOOKUP(CN$13,#REF!,2,0)+SUM(CX37)*VLOOKUP(CX$13,#REF!,2,0)+SUM(DH37)*VLOOKUP(DH$13,#REF!,2,0)+SUM(DR37)*VLOOKUP(DR$13,#REF!,2,0)+SUM(EB37)*VLOOKUP(EB$13,#REF!,2,0)+SUM(EL37)*VLOOKUP(EL$13,#REF!,2,0)+SUM(EV37)*VLOOKUP(EV$13,#REF!,2,0)+SUM(FF37)*VLOOKUP(FF$13,#REF!,2,0)+SUM(FP37)*VLOOKUP(FP$13,#REF!,2,0)+SUM(FZ37)*VLOOKUP(FZ$13,#REF!,2,0)+SUM(GJ37)*VLOOKUP(GJ$13,#REF!,2,0)+SUM(GT37)*VLOOKUP(GT$13,#REF!,2,0)</f>
        <v>#REF!</v>
      </c>
      <c r="HE37" s="81" t="e">
        <f>+SUM(M37)*VLOOKUP(M$13,#REF!,2,0)+SUM(W37)*VLOOKUP(W$13,#REF!,2,0)+SUM(AG37)*VLOOKUP(AG$13,#REF!,2,0)+SUM(AQ37)*VLOOKUP(AQ$13,#REF!,2,0)+SUM(BA37)*VLOOKUP(BA$13,#REF!,2,0)+SUM(BK37)*VLOOKUP(BK$13,#REF!,2,0)+SUM(BU37)*VLOOKUP(BU$13,#REF!,2,0)+SUM(CE37)*VLOOKUP(CE$13,#REF!,2,0)+SUM(CO37)*VLOOKUP(CO$13,#REF!,2,0)+SUM(CY37)*VLOOKUP(CY$13,#REF!,2,0)+SUM(DI37)*VLOOKUP(DI$13,#REF!,2,0)+SUM(DS37)*VLOOKUP(DS$13,#REF!,2,0)+SUM(EC37)*VLOOKUP(EC$13,#REF!,2,0)+SUM(EM37)*VLOOKUP(EM$13,#REF!,2,0)+SUM(EW37)*VLOOKUP(EW$13,#REF!,2,0)+SUM(FG37)*VLOOKUP(FG$13,#REF!,2,0)+SUM(FQ37)*VLOOKUP(FQ$13,#REF!,2,0)+SUM(GA37)*VLOOKUP(GA$13,#REF!,2,0)+SUM(GK37)*VLOOKUP(GK$13,#REF!,2,0)+SUM(GU37)*VLOOKUP(GU$13,#REF!,2,0)</f>
        <v>#REF!</v>
      </c>
      <c r="HF37" s="81" t="e">
        <f>+SUM(N37)*VLOOKUP(N$13,#REF!,2,0)+SUM(X37)*VLOOKUP(X$13,#REF!,2,0)+SUM(AH37)*VLOOKUP(AH$13,#REF!,2,0)+SUM(AR37)*VLOOKUP(AR$13,#REF!,2,0)+SUM(BB37)*VLOOKUP(BB$13,#REF!,2,0)+SUM(BL37)*VLOOKUP(BL$13,#REF!,2,0)+SUM(BV37)*VLOOKUP(BV$13,#REF!,2,0)+SUM(CF37)*VLOOKUP(CF$13,#REF!,2,0)+SUM(CP37)*VLOOKUP(CP$13,#REF!,2,0)+SUM(CZ37)*VLOOKUP(CZ$13,#REF!,2,0)+SUM(DJ37)*VLOOKUP(DJ$13,#REF!,2,0)+SUM(DT37)*VLOOKUP(DT$13,#REF!,2,0)+SUM(ED37)*VLOOKUP(ED$13,#REF!,2,0)+SUM(EN37)*VLOOKUP(EN$13,#REF!,2,0)+SUM(EX37)*VLOOKUP(EX$13,#REF!,2,0)+SUM(FH37)*VLOOKUP(FH$13,#REF!,2,0)+SUM(FR37)*VLOOKUP(FR$13,#REF!,2,0)+SUM(GB37)*VLOOKUP(GB$13,#REF!,2,0)+SUM(GL37)*VLOOKUP(GL$13,#REF!,2,0)+SUM(GV37)*VLOOKUP(GV$13,#REF!,2,0)</f>
        <v>#REF!</v>
      </c>
      <c r="HG37" s="81" t="e">
        <f>+SUM(O37)*VLOOKUP(O$13,#REF!,2,0)+SUM(Y37)*VLOOKUP(Y$13,#REF!,2,0)+SUM(AI37)*VLOOKUP(AI$13,#REF!,2,0)+SUM(AS37)*VLOOKUP(AS$13,#REF!,2,0)+SUM(BC37)*VLOOKUP(BC$13,#REF!,2,0)+SUM(BM37)*VLOOKUP(BM$13,#REF!,2,0)+SUM(BW37)*VLOOKUP(BW$13,#REF!,2,0)+SUM(CG37)*VLOOKUP(CG$13,#REF!,2,0)+SUM(CQ37)*VLOOKUP(CQ$13,#REF!,2,0)+SUM(DA37)*VLOOKUP(DA$13,#REF!,2,0)+SUM(DK37)*VLOOKUP(DK$13,#REF!,2,0)+SUM(DU37)*VLOOKUP(DU$13,#REF!,2,0)+SUM(EE37)*VLOOKUP(EE$13,#REF!,2,0)+SUM(EO37)*VLOOKUP(EO$13,#REF!,2,0)+SUM(EY37)*VLOOKUP(EY$13,#REF!,2,0)+SUM(FI37)*VLOOKUP(FI$13,#REF!,2,0)+SUM(FS37)*VLOOKUP(FS$13,#REF!,2,0)+SUM(GC37)*VLOOKUP(GC$13,#REF!,2,0)+SUM(GM37)*VLOOKUP(GM$13,#REF!,2,0)+SUM(GW37)*VLOOKUP(GW$13,#REF!,2,0)</f>
        <v>#REF!</v>
      </c>
      <c r="HH37" s="81" t="e">
        <f>+SUM(P37)*VLOOKUP(P$13,#REF!,2,0)+SUM(Z37)*VLOOKUP(Z$13,#REF!,2,0)+SUM(AJ37)*VLOOKUP(AJ$13,#REF!,2,0)+SUM(AT37)*VLOOKUP(AT$13,#REF!,2,0)+SUM(BD37)*VLOOKUP(BD$13,#REF!,2,0)+SUM(BN37)*VLOOKUP(BN$13,#REF!,2,0)+SUM(BX37)*VLOOKUP(BX$13,#REF!,2,0)+SUM(CH37)*VLOOKUP(CH$13,#REF!,2,0)+SUM(CR37)*VLOOKUP(CR$13,#REF!,2,0)+SUM(DB37)*VLOOKUP(DB$13,#REF!,2,0)+SUM(DL37)*VLOOKUP(DL$13,#REF!,2,0)+SUM(DV37)*VLOOKUP(DV$13,#REF!,2,0)+SUM(EF37)*VLOOKUP(EF$13,#REF!,2,0)+SUM(EP37)*VLOOKUP(EP$13,#REF!,2,0)+SUM(EZ37)*VLOOKUP(EZ$13,#REF!,2,0)+SUM(FJ37)*VLOOKUP(FJ$13,#REF!,2,0)+SUM(FT37)*VLOOKUP(FT$13,#REF!,2,0)+SUM(GD37)*VLOOKUP(GD$13,#REF!,2,0)+SUM(GN37)*VLOOKUP(GN$13,#REF!,2,0)+SUM(GX37)*VLOOKUP(GX$13,#REF!,2,0)</f>
        <v>#REF!</v>
      </c>
      <c r="HI37" s="81" t="e">
        <f>+SUM(Q37)*VLOOKUP(Q$13,#REF!,2,0)+SUM(AA37)*VLOOKUP(AA$13,#REF!,2,0)+SUM(AK37)*VLOOKUP(AK$13,#REF!,2,0)+SUM(AU37)*VLOOKUP(AU$13,#REF!,2,0)+SUM(BE37)*VLOOKUP(BE$13,#REF!,2,0)+SUM(BO37)*VLOOKUP(BO$13,#REF!,2,0)+SUM(BY37)*VLOOKUP(BY$13,#REF!,2,0)+SUM(CI37)*VLOOKUP(CI$13,#REF!,2,0)+SUM(CS37)*VLOOKUP(CS$13,#REF!,2,0)+SUM(DC37)*VLOOKUP(DC$13,#REF!,2,0)+SUM(DM37)*VLOOKUP(DM$13,#REF!,2,0)+SUM(DW37)*VLOOKUP(DW$13,#REF!,2,0)+SUM(EG37)*VLOOKUP(EG$13,#REF!,2,0)+SUM(EQ37)*VLOOKUP(EQ$13,#REF!,2,0)+SUM(FA37)*VLOOKUP(FA$13,#REF!,2,0)+SUM(FK37)*VLOOKUP(FK$13,#REF!,2,0)+SUM(FU37)*VLOOKUP(FU$13,#REF!,2,0)+SUM(GE37)*VLOOKUP(GE$13,#REF!,2,0)+SUM(GO37)*VLOOKUP(GO$13,#REF!,2,0)+SUM(GY37)*VLOOKUP(GY$13,#REF!,2,0)</f>
        <v>#REF!</v>
      </c>
      <c r="HJ37" s="81" t="e">
        <f>+SUM(R37)*VLOOKUP(R$13,#REF!,2,0)+SUM(AB37)*VLOOKUP(AB$13,#REF!,2,0)+SUM(AL37)*VLOOKUP(AL$13,#REF!,2,0)+SUM(AV37)*VLOOKUP(AV$13,#REF!,2,0)+SUM(BF37)*VLOOKUP(BF$13,#REF!,2,0)+SUM(BP37)*VLOOKUP(BP$13,#REF!,2,0)+SUM(BZ37)*VLOOKUP(BZ$13,#REF!,2,0)+SUM(CJ37)*VLOOKUP(CJ$13,#REF!,2,0)+SUM(CT37)*VLOOKUP(CT$13,#REF!,2,0)+SUM(DD37)*VLOOKUP(DD$13,#REF!,2,0)+SUM(DN37)*VLOOKUP(DN$13,#REF!,2,0)+SUM(DX37)*VLOOKUP(DX$13,#REF!,2,0)+SUM(EH37)*VLOOKUP(EH$13,#REF!,2,0)+SUM(ER37)*VLOOKUP(ER$13,#REF!,2,0)+SUM(FB37)*VLOOKUP(FB$13,#REF!,2,0)+SUM(FL37)*VLOOKUP(FL$13,#REF!,2,0)+SUM(FV37)*VLOOKUP(FV$13,#REF!,2,0)+SUM(GF37)*VLOOKUP(GF$13,#REF!,2,0)+SUM(GP37)*VLOOKUP(GP$13,#REF!,2,0)+SUM(GZ37)*VLOOKUP(GZ$13,#REF!,2,0)</f>
        <v>#REF!</v>
      </c>
      <c r="HK37" s="81" t="e">
        <f>+SUM(S37)*VLOOKUP(S$13,#REF!,2,0)+SUM(AC37)*VLOOKUP(AC$13,#REF!,2,0)+SUM(AM37)*VLOOKUP(AM$13,#REF!,2,0)+SUM(AW37)*VLOOKUP(AW$13,#REF!,2,0)+SUM(BG37)*VLOOKUP(BG$13,#REF!,2,0)+SUM(BQ37)*VLOOKUP(BQ$13,#REF!,2,0)+SUM(CA37)*VLOOKUP(CA$13,#REF!,2,0)+SUM(CK37)*VLOOKUP(CK$13,#REF!,2,0)+SUM(CU37)*VLOOKUP(CU$13,#REF!,2,0)+SUM(DE37)*VLOOKUP(DE$13,#REF!,2,0)+SUM(DO37)*VLOOKUP(DO$13,#REF!,2,0)+SUM(DY37)*VLOOKUP(DY$13,#REF!,2,0)+SUM(EI37)*VLOOKUP(EI$13,#REF!,2,0)+SUM(ES37)*VLOOKUP(ES$13,#REF!,2,0)+SUM(FC37)*VLOOKUP(FC$13,#REF!,2,0)+SUM(FM37)*VLOOKUP(FM$13,#REF!,2,0)+SUM(FW37)*VLOOKUP(FW$13,#REF!,2,0)+SUM(GG37)*VLOOKUP(GG$13,#REF!,2,0)+SUM(GQ37)*VLOOKUP(GQ$13,#REF!,2,0)+SUM(HA37)*VLOOKUP(HA$13,#REF!,2,0)</f>
        <v>#REF!</v>
      </c>
      <c r="HL37" s="81" t="e">
        <f>+SUM(T37)*VLOOKUP(T$13,#REF!,2,0)+SUM(AD37)*VLOOKUP(AD$13,#REF!,2,0)+SUM(AN37)*VLOOKUP(AN$13,#REF!,2,0)+SUM(AX37)*VLOOKUP(AX$13,#REF!,2,0)+SUM(BH37)*VLOOKUP(BH$13,#REF!,2,0)+SUM(BR37)*VLOOKUP(BR$13,#REF!,2,0)+SUM(CB37)*VLOOKUP(CB$13,#REF!,2,0)+SUM(CL37)*VLOOKUP(CL$13,#REF!,2,0)+SUM(CV37)*VLOOKUP(CV$13,#REF!,2,0)+SUM(DF37)*VLOOKUP(DF$13,#REF!,2,0)+SUM(DP37)*VLOOKUP(DP$13,#REF!,2,0)+SUM(DZ37)*VLOOKUP(DZ$13,#REF!,2,0)+SUM(EJ37)*VLOOKUP(EJ$13,#REF!,2,0)+SUM(ET37)*VLOOKUP(ET$13,#REF!,2,0)+SUM(FD37)*VLOOKUP(FD$13,#REF!,2,0)+SUM(FN37)*VLOOKUP(FN$13,#REF!,2,0)+SUM(FX37)*VLOOKUP(FX$13,#REF!,2,0)+SUM(GH37)*VLOOKUP(GH$13,#REF!,2,0)+SUM(GR37)*VLOOKUP(GR$13,#REF!,2,0)+SUM(HB37)*VLOOKUP(HB$13,#REF!,2,0)</f>
        <v>#REF!</v>
      </c>
      <c r="HM37" s="84">
        <f t="shared" si="73"/>
        <v>0</v>
      </c>
      <c r="HN37" s="83">
        <f t="shared" si="85"/>
        <v>0</v>
      </c>
      <c r="HO37" s="84" t="e">
        <f>+SUMIF($K$11:$T$11,1,K37:T37)*VLOOKUP($K$12,#REF!,2,0)+SUMIF($U$11:$AD$11,1,U37:AD37)*VLOOKUP($U$12,#REF!,2,0)+SUMIF($AE$11:$AN$11,1,AE37:AN37)*VLOOKUP($AE$12,#REF!,2,0)+SUMIF($AO$11:$AX$11,1,AO37:AX37)*VLOOKUP($AO$12,#REF!,2,0)+SUMIF($AY$11:$BH$11,1,AY37:BH37)*VLOOKUP($AY$12,#REF!,2,0)+SUMIF($BI$11:$BR$11,1,BI37:BR37)*VLOOKUP($BI$12,#REF!,2,0)+SUMIF($BS$11:$CB$11,1,BS37:CB37)*VLOOKUP($BS$12,#REF!,2,0)+SUMIF($CC$11:$CL$11,1,CC37:CL37)*VLOOKUP($CC$12,#REF!,2,0)+SUMIF($CM$11:$CV$11,1,CM37:CV37)*VLOOKUP($CM$12,#REF!,2,0)+SUMIF($CW$11:$DF$11,1,CW37:DF37)*VLOOKUP($CW$12,#REF!,2,0)+SUMIF($DG$11:$DP$11,1,DG37:DP37)*VLOOKUP($DG$12,#REF!,2,0)+SUMIF($DQ$11:$DZ$11,1,DQ37:DZ37)*VLOOKUP($DQ$12,#REF!,2,0)+SUMIF($EA$11:$EJ$11,1,EA37:EJ37)*VLOOKUP($EA$12,#REF!,2,0)+SUMIF($EK$11:$ET$11,1,EK37:ET37)*VLOOKUP($EK$12,#REF!,2,0)+SUMIF($EU$11:$FD$11,1,EU37:FD37)*VLOOKUP($EU$12,#REF!,2,0)+SUMIF($FE$11:$FN$11,1,FE37:FN37)*VLOOKUP($FE$12,#REF!,2,0)+SUMIF($FO$11:$FX$11,1,FO37:FX37)*VLOOKUP($FO$12,#REF!,2,0)+SUMIF($FY$11:$GH$11,1,FY37:GH37)*VLOOKUP($FY$12,#REF!,2,0)+SUMIF($GI$11:$GR$11,1,GI37:GR37)*VLOOKUP($GI$12,#REF!,2,0)+SUMIF($GS$11:$HB$11,1,GS37:HB37)*VLOOKUP($GS$12,#REF!,2,0)</f>
        <v>#REF!</v>
      </c>
      <c r="HP37" s="83" t="e">
        <f t="shared" si="86"/>
        <v>#REF!</v>
      </c>
      <c r="HQ37" s="84"/>
      <c r="HR37" s="85">
        <f t="shared" si="74"/>
        <v>0</v>
      </c>
      <c r="HS37" s="85">
        <f t="shared" si="75"/>
        <v>0</v>
      </c>
      <c r="HT37" s="85">
        <f t="shared" si="76"/>
        <v>0</v>
      </c>
      <c r="HU37" s="85">
        <f t="shared" si="77"/>
        <v>0</v>
      </c>
      <c r="HV37" s="85">
        <f t="shared" si="78"/>
        <v>0</v>
      </c>
      <c r="HW37" s="85">
        <f t="shared" si="79"/>
        <v>0</v>
      </c>
      <c r="HX37" s="85">
        <f t="shared" si="80"/>
        <v>0</v>
      </c>
      <c r="HY37" s="85">
        <f t="shared" si="81"/>
        <v>0</v>
      </c>
      <c r="HZ37" s="85">
        <f t="shared" si="82"/>
        <v>0</v>
      </c>
      <c r="IA37" s="85">
        <f t="shared" si="83"/>
        <v>0</v>
      </c>
      <c r="IK37" s="98" t="e">
        <f t="shared" si="84"/>
        <v>#REF!</v>
      </c>
    </row>
    <row r="38" spans="1:245" s="32" customFormat="1" ht="21.95" hidden="1" customHeight="1">
      <c r="A38" s="4"/>
      <c r="B38" s="98" t="e">
        <f>+#REF!</f>
        <v>#REF!</v>
      </c>
      <c r="C38" s="98" t="e">
        <f>+#REF!</f>
        <v>#REF!</v>
      </c>
      <c r="D38" s="98" t="e">
        <f>+#REF!</f>
        <v>#REF!</v>
      </c>
      <c r="E38" s="98" t="e">
        <f>+#REF!</f>
        <v>#REF!</v>
      </c>
      <c r="F38" s="98" t="e">
        <f>+#REF!</f>
        <v>#REF!</v>
      </c>
      <c r="G38" s="98" t="e">
        <f>+#REF!</f>
        <v>#REF!</v>
      </c>
      <c r="H38" s="98" t="e">
        <f>+#REF!</f>
        <v>#REF!</v>
      </c>
      <c r="I38" s="98" t="e">
        <f>+#REF!</f>
        <v>#REF!</v>
      </c>
      <c r="J38" s="18" t="s">
        <v>130</v>
      </c>
      <c r="K38" s="539"/>
      <c r="L38" s="540"/>
      <c r="M38" s="540"/>
      <c r="N38" s="540"/>
      <c r="O38" s="540"/>
      <c r="P38" s="540"/>
      <c r="Q38" s="540"/>
      <c r="R38" s="540"/>
      <c r="S38" s="540"/>
      <c r="T38" s="541"/>
      <c r="U38" s="539"/>
      <c r="V38" s="540"/>
      <c r="W38" s="540"/>
      <c r="X38" s="540"/>
      <c r="Y38" s="540"/>
      <c r="Z38" s="540"/>
      <c r="AA38" s="540"/>
      <c r="AB38" s="540"/>
      <c r="AC38" s="540"/>
      <c r="AD38" s="541"/>
      <c r="AE38" s="539"/>
      <c r="AF38" s="540"/>
      <c r="AG38" s="540"/>
      <c r="AH38" s="540"/>
      <c r="AI38" s="540"/>
      <c r="AJ38" s="540"/>
      <c r="AK38" s="540"/>
      <c r="AL38" s="540"/>
      <c r="AM38" s="540"/>
      <c r="AN38" s="541"/>
      <c r="AO38" s="539"/>
      <c r="AP38" s="540"/>
      <c r="AQ38" s="540"/>
      <c r="AR38" s="540"/>
      <c r="AS38" s="540"/>
      <c r="AT38" s="540"/>
      <c r="AU38" s="540"/>
      <c r="AV38" s="540"/>
      <c r="AW38" s="540"/>
      <c r="AX38" s="541"/>
      <c r="AY38" s="539"/>
      <c r="AZ38" s="540"/>
      <c r="BA38" s="540"/>
      <c r="BB38" s="540"/>
      <c r="BC38" s="540"/>
      <c r="BD38" s="540"/>
      <c r="BE38" s="540"/>
      <c r="BF38" s="540"/>
      <c r="BG38" s="540"/>
      <c r="BH38" s="541"/>
      <c r="BI38" s="539"/>
      <c r="BJ38" s="540"/>
      <c r="BK38" s="540"/>
      <c r="BL38" s="540"/>
      <c r="BM38" s="540"/>
      <c r="BN38" s="540"/>
      <c r="BO38" s="540"/>
      <c r="BP38" s="540"/>
      <c r="BQ38" s="540"/>
      <c r="BR38" s="541"/>
      <c r="BS38" s="539"/>
      <c r="BT38" s="540"/>
      <c r="BU38" s="540"/>
      <c r="BV38" s="540"/>
      <c r="BW38" s="540"/>
      <c r="BX38" s="540"/>
      <c r="BY38" s="540"/>
      <c r="BZ38" s="540"/>
      <c r="CA38" s="540"/>
      <c r="CB38" s="541"/>
      <c r="CC38" s="539"/>
      <c r="CD38" s="540"/>
      <c r="CE38" s="540"/>
      <c r="CF38" s="540"/>
      <c r="CG38" s="540"/>
      <c r="CH38" s="540"/>
      <c r="CI38" s="540"/>
      <c r="CJ38" s="540"/>
      <c r="CK38" s="540"/>
      <c r="CL38" s="541"/>
      <c r="CM38" s="539"/>
      <c r="CN38" s="540"/>
      <c r="CO38" s="540"/>
      <c r="CP38" s="540"/>
      <c r="CQ38" s="540"/>
      <c r="CR38" s="540"/>
      <c r="CS38" s="540"/>
      <c r="CT38" s="540"/>
      <c r="CU38" s="540"/>
      <c r="CV38" s="541"/>
      <c r="CW38" s="539"/>
      <c r="CX38" s="540"/>
      <c r="CY38" s="540"/>
      <c r="CZ38" s="540"/>
      <c r="DA38" s="540"/>
      <c r="DB38" s="540"/>
      <c r="DC38" s="540"/>
      <c r="DD38" s="540"/>
      <c r="DE38" s="540"/>
      <c r="DF38" s="541"/>
      <c r="DG38" s="539"/>
      <c r="DH38" s="540"/>
      <c r="DI38" s="540"/>
      <c r="DJ38" s="540"/>
      <c r="DK38" s="540"/>
      <c r="DL38" s="540"/>
      <c r="DM38" s="540"/>
      <c r="DN38" s="540"/>
      <c r="DO38" s="540"/>
      <c r="DP38" s="541"/>
      <c r="DQ38" s="539"/>
      <c r="DR38" s="540"/>
      <c r="DS38" s="540"/>
      <c r="DT38" s="540"/>
      <c r="DU38" s="540"/>
      <c r="DV38" s="540"/>
      <c r="DW38" s="540"/>
      <c r="DX38" s="540"/>
      <c r="DY38" s="540"/>
      <c r="DZ38" s="541"/>
      <c r="EA38" s="539"/>
      <c r="EB38" s="540"/>
      <c r="EC38" s="540"/>
      <c r="ED38" s="540"/>
      <c r="EE38" s="540"/>
      <c r="EF38" s="540"/>
      <c r="EG38" s="540"/>
      <c r="EH38" s="540"/>
      <c r="EI38" s="540"/>
      <c r="EJ38" s="541"/>
      <c r="EK38" s="539"/>
      <c r="EL38" s="540"/>
      <c r="EM38" s="540"/>
      <c r="EN38" s="540"/>
      <c r="EO38" s="540"/>
      <c r="EP38" s="540"/>
      <c r="EQ38" s="540"/>
      <c r="ER38" s="540"/>
      <c r="ES38" s="540"/>
      <c r="ET38" s="541"/>
      <c r="EU38" s="539"/>
      <c r="EV38" s="540"/>
      <c r="EW38" s="540"/>
      <c r="EX38" s="540"/>
      <c r="EY38" s="540"/>
      <c r="EZ38" s="540"/>
      <c r="FA38" s="540"/>
      <c r="FB38" s="540"/>
      <c r="FC38" s="540"/>
      <c r="FD38" s="541"/>
      <c r="FE38" s="539"/>
      <c r="FF38" s="540"/>
      <c r="FG38" s="540"/>
      <c r="FH38" s="540"/>
      <c r="FI38" s="540"/>
      <c r="FJ38" s="540"/>
      <c r="FK38" s="540"/>
      <c r="FL38" s="540"/>
      <c r="FM38" s="540"/>
      <c r="FN38" s="541"/>
      <c r="FO38" s="539"/>
      <c r="FP38" s="540"/>
      <c r="FQ38" s="540"/>
      <c r="FR38" s="540"/>
      <c r="FS38" s="540"/>
      <c r="FT38" s="540"/>
      <c r="FU38" s="540"/>
      <c r="FV38" s="540"/>
      <c r="FW38" s="540"/>
      <c r="FX38" s="541"/>
      <c r="FY38" s="539"/>
      <c r="FZ38" s="540"/>
      <c r="GA38" s="540"/>
      <c r="GB38" s="540"/>
      <c r="GC38" s="540"/>
      <c r="GD38" s="540"/>
      <c r="GE38" s="540"/>
      <c r="GF38" s="540"/>
      <c r="GG38" s="540"/>
      <c r="GH38" s="541"/>
      <c r="GI38" s="539"/>
      <c r="GJ38" s="540"/>
      <c r="GK38" s="540"/>
      <c r="GL38" s="540"/>
      <c r="GM38" s="540"/>
      <c r="GN38" s="540"/>
      <c r="GO38" s="540"/>
      <c r="GP38" s="540"/>
      <c r="GQ38" s="540"/>
      <c r="GR38" s="541"/>
      <c r="GS38" s="539"/>
      <c r="GT38" s="540"/>
      <c r="GU38" s="540"/>
      <c r="GV38" s="540"/>
      <c r="GW38" s="540"/>
      <c r="GX38" s="540"/>
      <c r="GY38" s="540"/>
      <c r="GZ38" s="540"/>
      <c r="HA38" s="540"/>
      <c r="HB38" s="541"/>
      <c r="HC38" s="81" t="e">
        <f>+SUM(K38)*VLOOKUP(K$13,#REF!,2,0)+SUM(U38)*VLOOKUP(U$13,#REF!,2,0)+SUM(AE38)*VLOOKUP(AE$13,#REF!,2,0)+SUM(AO38)*VLOOKUP(AO$13,#REF!,2,0)+SUM(AY38)*VLOOKUP(AY$13,#REF!,2,0)+SUM(BI38)*VLOOKUP(BI$13,#REF!,2,0)+SUM(BS38)*VLOOKUP(BS$13,#REF!,2,0)+SUM(CC38)*VLOOKUP(CC$13,#REF!,2,0)+SUM(CM38)*VLOOKUP(CM$13,#REF!,2,0)+SUM(CW38)*VLOOKUP(CW$13,#REF!,2,0)+SUM(DG38)*VLOOKUP(DG$13,#REF!,2,0)+SUM(DQ38)*VLOOKUP(DQ$13,#REF!,2,0)+SUM(EA38)*VLOOKUP(EA$13,#REF!,2,0)+SUM(EK38)*VLOOKUP(EK$13,#REF!,2,0)+SUM(EU38)*VLOOKUP(EU$13,#REF!,2,0)+SUM(FE38)*VLOOKUP(FE$13,#REF!,2,0)+SUM(FO38)*VLOOKUP(FO$13,#REF!,2,0)+SUM(FY38)*VLOOKUP(FY$13,#REF!,2,0)+SUM(GI38)*VLOOKUP(GI$13,#REF!,2,0)+SUM(GS38)*VLOOKUP(GS$13,#REF!,2,0)</f>
        <v>#REF!</v>
      </c>
      <c r="HD38" s="81" t="e">
        <f>+SUM(L38)*VLOOKUP(L$13,#REF!,2,0)+SUM(V38)*VLOOKUP(V$13,#REF!,2,0)+SUM(AF38)*VLOOKUP(AF$13,#REF!,2,0)+SUM(AP38)*VLOOKUP(AP$13,#REF!,2,0)+SUM(AZ38)*VLOOKUP(AZ$13,#REF!,2,0)+SUM(BJ38)*VLOOKUP(BJ$13,#REF!,2,0)+SUM(BT38)*VLOOKUP(BT$13,#REF!,2,0)+SUM(CD38)*VLOOKUP(CD$13,#REF!,2,0)+SUM(CN38)*VLOOKUP(CN$13,#REF!,2,0)+SUM(CX38)*VLOOKUP(CX$13,#REF!,2,0)+SUM(DH38)*VLOOKUP(DH$13,#REF!,2,0)+SUM(DR38)*VLOOKUP(DR$13,#REF!,2,0)+SUM(EB38)*VLOOKUP(EB$13,#REF!,2,0)+SUM(EL38)*VLOOKUP(EL$13,#REF!,2,0)+SUM(EV38)*VLOOKUP(EV$13,#REF!,2,0)+SUM(FF38)*VLOOKUP(FF$13,#REF!,2,0)+SUM(FP38)*VLOOKUP(FP$13,#REF!,2,0)+SUM(FZ38)*VLOOKUP(FZ$13,#REF!,2,0)+SUM(GJ38)*VLOOKUP(GJ$13,#REF!,2,0)+SUM(GT38)*VLOOKUP(GT$13,#REF!,2,0)</f>
        <v>#REF!</v>
      </c>
      <c r="HE38" s="81" t="e">
        <f>+SUM(M38)*VLOOKUP(M$13,#REF!,2,0)+SUM(W38)*VLOOKUP(W$13,#REF!,2,0)+SUM(AG38)*VLOOKUP(AG$13,#REF!,2,0)+SUM(AQ38)*VLOOKUP(AQ$13,#REF!,2,0)+SUM(BA38)*VLOOKUP(BA$13,#REF!,2,0)+SUM(BK38)*VLOOKUP(BK$13,#REF!,2,0)+SUM(BU38)*VLOOKUP(BU$13,#REF!,2,0)+SUM(CE38)*VLOOKUP(CE$13,#REF!,2,0)+SUM(CO38)*VLOOKUP(CO$13,#REF!,2,0)+SUM(CY38)*VLOOKUP(CY$13,#REF!,2,0)+SUM(DI38)*VLOOKUP(DI$13,#REF!,2,0)+SUM(DS38)*VLOOKUP(DS$13,#REF!,2,0)+SUM(EC38)*VLOOKUP(EC$13,#REF!,2,0)+SUM(EM38)*VLOOKUP(EM$13,#REF!,2,0)+SUM(EW38)*VLOOKUP(EW$13,#REF!,2,0)+SUM(FG38)*VLOOKUP(FG$13,#REF!,2,0)+SUM(FQ38)*VLOOKUP(FQ$13,#REF!,2,0)+SUM(GA38)*VLOOKUP(GA$13,#REF!,2,0)+SUM(GK38)*VLOOKUP(GK$13,#REF!,2,0)+SUM(GU38)*VLOOKUP(GU$13,#REF!,2,0)</f>
        <v>#REF!</v>
      </c>
      <c r="HF38" s="81" t="e">
        <f>+SUM(N38)*VLOOKUP(N$13,#REF!,2,0)+SUM(X38)*VLOOKUP(X$13,#REF!,2,0)+SUM(AH38)*VLOOKUP(AH$13,#REF!,2,0)+SUM(AR38)*VLOOKUP(AR$13,#REF!,2,0)+SUM(BB38)*VLOOKUP(BB$13,#REF!,2,0)+SUM(BL38)*VLOOKUP(BL$13,#REF!,2,0)+SUM(BV38)*VLOOKUP(BV$13,#REF!,2,0)+SUM(CF38)*VLOOKUP(CF$13,#REF!,2,0)+SUM(CP38)*VLOOKUP(CP$13,#REF!,2,0)+SUM(CZ38)*VLOOKUP(CZ$13,#REF!,2,0)+SUM(DJ38)*VLOOKUP(DJ$13,#REF!,2,0)+SUM(DT38)*VLOOKUP(DT$13,#REF!,2,0)+SUM(ED38)*VLOOKUP(ED$13,#REF!,2,0)+SUM(EN38)*VLOOKUP(EN$13,#REF!,2,0)+SUM(EX38)*VLOOKUP(EX$13,#REF!,2,0)+SUM(FH38)*VLOOKUP(FH$13,#REF!,2,0)+SUM(FR38)*VLOOKUP(FR$13,#REF!,2,0)+SUM(GB38)*VLOOKUP(GB$13,#REF!,2,0)+SUM(GL38)*VLOOKUP(GL$13,#REF!,2,0)+SUM(GV38)*VLOOKUP(GV$13,#REF!,2,0)</f>
        <v>#REF!</v>
      </c>
      <c r="HG38" s="81" t="e">
        <f>+SUM(O38)*VLOOKUP(O$13,#REF!,2,0)+SUM(Y38)*VLOOKUP(Y$13,#REF!,2,0)+SUM(AI38)*VLOOKUP(AI$13,#REF!,2,0)+SUM(AS38)*VLOOKUP(AS$13,#REF!,2,0)+SUM(BC38)*VLOOKUP(BC$13,#REF!,2,0)+SUM(BM38)*VLOOKUP(BM$13,#REF!,2,0)+SUM(BW38)*VLOOKUP(BW$13,#REF!,2,0)+SUM(CG38)*VLOOKUP(CG$13,#REF!,2,0)+SUM(CQ38)*VLOOKUP(CQ$13,#REF!,2,0)+SUM(DA38)*VLOOKUP(DA$13,#REF!,2,0)+SUM(DK38)*VLOOKUP(DK$13,#REF!,2,0)+SUM(DU38)*VLOOKUP(DU$13,#REF!,2,0)+SUM(EE38)*VLOOKUP(EE$13,#REF!,2,0)+SUM(EO38)*VLOOKUP(EO$13,#REF!,2,0)+SUM(EY38)*VLOOKUP(EY$13,#REF!,2,0)+SUM(FI38)*VLOOKUP(FI$13,#REF!,2,0)+SUM(FS38)*VLOOKUP(FS$13,#REF!,2,0)+SUM(GC38)*VLOOKUP(GC$13,#REF!,2,0)+SUM(GM38)*VLOOKUP(GM$13,#REF!,2,0)+SUM(GW38)*VLOOKUP(GW$13,#REF!,2,0)</f>
        <v>#REF!</v>
      </c>
      <c r="HH38" s="81" t="e">
        <f>+SUM(P38)*VLOOKUP(P$13,#REF!,2,0)+SUM(Z38)*VLOOKUP(Z$13,#REF!,2,0)+SUM(AJ38)*VLOOKUP(AJ$13,#REF!,2,0)+SUM(AT38)*VLOOKUP(AT$13,#REF!,2,0)+SUM(BD38)*VLOOKUP(BD$13,#REF!,2,0)+SUM(BN38)*VLOOKUP(BN$13,#REF!,2,0)+SUM(BX38)*VLOOKUP(BX$13,#REF!,2,0)+SUM(CH38)*VLOOKUP(CH$13,#REF!,2,0)+SUM(CR38)*VLOOKUP(CR$13,#REF!,2,0)+SUM(DB38)*VLOOKUP(DB$13,#REF!,2,0)+SUM(DL38)*VLOOKUP(DL$13,#REF!,2,0)+SUM(DV38)*VLOOKUP(DV$13,#REF!,2,0)+SUM(EF38)*VLOOKUP(EF$13,#REF!,2,0)+SUM(EP38)*VLOOKUP(EP$13,#REF!,2,0)+SUM(EZ38)*VLOOKUP(EZ$13,#REF!,2,0)+SUM(FJ38)*VLOOKUP(FJ$13,#REF!,2,0)+SUM(FT38)*VLOOKUP(FT$13,#REF!,2,0)+SUM(GD38)*VLOOKUP(GD$13,#REF!,2,0)+SUM(GN38)*VLOOKUP(GN$13,#REF!,2,0)+SUM(GX38)*VLOOKUP(GX$13,#REF!,2,0)</f>
        <v>#REF!</v>
      </c>
      <c r="HI38" s="81" t="e">
        <f>+SUM(Q38)*VLOOKUP(Q$13,#REF!,2,0)+SUM(AA38)*VLOOKUP(AA$13,#REF!,2,0)+SUM(AK38)*VLOOKUP(AK$13,#REF!,2,0)+SUM(AU38)*VLOOKUP(AU$13,#REF!,2,0)+SUM(BE38)*VLOOKUP(BE$13,#REF!,2,0)+SUM(BO38)*VLOOKUP(BO$13,#REF!,2,0)+SUM(BY38)*VLOOKUP(BY$13,#REF!,2,0)+SUM(CI38)*VLOOKUP(CI$13,#REF!,2,0)+SUM(CS38)*VLOOKUP(CS$13,#REF!,2,0)+SUM(DC38)*VLOOKUP(DC$13,#REF!,2,0)+SUM(DM38)*VLOOKUP(DM$13,#REF!,2,0)+SUM(DW38)*VLOOKUP(DW$13,#REF!,2,0)+SUM(EG38)*VLOOKUP(EG$13,#REF!,2,0)+SUM(EQ38)*VLOOKUP(EQ$13,#REF!,2,0)+SUM(FA38)*VLOOKUP(FA$13,#REF!,2,0)+SUM(FK38)*VLOOKUP(FK$13,#REF!,2,0)+SUM(FU38)*VLOOKUP(FU$13,#REF!,2,0)+SUM(GE38)*VLOOKUP(GE$13,#REF!,2,0)+SUM(GO38)*VLOOKUP(GO$13,#REF!,2,0)+SUM(GY38)*VLOOKUP(GY$13,#REF!,2,0)</f>
        <v>#REF!</v>
      </c>
      <c r="HJ38" s="81" t="e">
        <f>+SUM(R38)*VLOOKUP(R$13,#REF!,2,0)+SUM(AB38)*VLOOKUP(AB$13,#REF!,2,0)+SUM(AL38)*VLOOKUP(AL$13,#REF!,2,0)+SUM(AV38)*VLOOKUP(AV$13,#REF!,2,0)+SUM(BF38)*VLOOKUP(BF$13,#REF!,2,0)+SUM(BP38)*VLOOKUP(BP$13,#REF!,2,0)+SUM(BZ38)*VLOOKUP(BZ$13,#REF!,2,0)+SUM(CJ38)*VLOOKUP(CJ$13,#REF!,2,0)+SUM(CT38)*VLOOKUP(CT$13,#REF!,2,0)+SUM(DD38)*VLOOKUP(DD$13,#REF!,2,0)+SUM(DN38)*VLOOKUP(DN$13,#REF!,2,0)+SUM(DX38)*VLOOKUP(DX$13,#REF!,2,0)+SUM(EH38)*VLOOKUP(EH$13,#REF!,2,0)+SUM(ER38)*VLOOKUP(ER$13,#REF!,2,0)+SUM(FB38)*VLOOKUP(FB$13,#REF!,2,0)+SUM(FL38)*VLOOKUP(FL$13,#REF!,2,0)+SUM(FV38)*VLOOKUP(FV$13,#REF!,2,0)+SUM(GF38)*VLOOKUP(GF$13,#REF!,2,0)+SUM(GP38)*VLOOKUP(GP$13,#REF!,2,0)+SUM(GZ38)*VLOOKUP(GZ$13,#REF!,2,0)</f>
        <v>#REF!</v>
      </c>
      <c r="HK38" s="81" t="e">
        <f>+SUM(S38)*VLOOKUP(S$13,#REF!,2,0)+SUM(AC38)*VLOOKUP(AC$13,#REF!,2,0)+SUM(AM38)*VLOOKUP(AM$13,#REF!,2,0)+SUM(AW38)*VLOOKUP(AW$13,#REF!,2,0)+SUM(BG38)*VLOOKUP(BG$13,#REF!,2,0)+SUM(BQ38)*VLOOKUP(BQ$13,#REF!,2,0)+SUM(CA38)*VLOOKUP(CA$13,#REF!,2,0)+SUM(CK38)*VLOOKUP(CK$13,#REF!,2,0)+SUM(CU38)*VLOOKUP(CU$13,#REF!,2,0)+SUM(DE38)*VLOOKUP(DE$13,#REF!,2,0)+SUM(DO38)*VLOOKUP(DO$13,#REF!,2,0)+SUM(DY38)*VLOOKUP(DY$13,#REF!,2,0)+SUM(EI38)*VLOOKUP(EI$13,#REF!,2,0)+SUM(ES38)*VLOOKUP(ES$13,#REF!,2,0)+SUM(FC38)*VLOOKUP(FC$13,#REF!,2,0)+SUM(FM38)*VLOOKUP(FM$13,#REF!,2,0)+SUM(FW38)*VLOOKUP(FW$13,#REF!,2,0)+SUM(GG38)*VLOOKUP(GG$13,#REF!,2,0)+SUM(GQ38)*VLOOKUP(GQ$13,#REF!,2,0)+SUM(HA38)*VLOOKUP(HA$13,#REF!,2,0)</f>
        <v>#REF!</v>
      </c>
      <c r="HL38" s="81" t="e">
        <f>+SUM(T38)*VLOOKUP(T$13,#REF!,2,0)+SUM(AD38)*VLOOKUP(AD$13,#REF!,2,0)+SUM(AN38)*VLOOKUP(AN$13,#REF!,2,0)+SUM(AX38)*VLOOKUP(AX$13,#REF!,2,0)+SUM(BH38)*VLOOKUP(BH$13,#REF!,2,0)+SUM(BR38)*VLOOKUP(BR$13,#REF!,2,0)+SUM(CB38)*VLOOKUP(CB$13,#REF!,2,0)+SUM(CL38)*VLOOKUP(CL$13,#REF!,2,0)+SUM(CV38)*VLOOKUP(CV$13,#REF!,2,0)+SUM(DF38)*VLOOKUP(DF$13,#REF!,2,0)+SUM(DP38)*VLOOKUP(DP$13,#REF!,2,0)+SUM(DZ38)*VLOOKUP(DZ$13,#REF!,2,0)+SUM(EJ38)*VLOOKUP(EJ$13,#REF!,2,0)+SUM(ET38)*VLOOKUP(ET$13,#REF!,2,0)+SUM(FD38)*VLOOKUP(FD$13,#REF!,2,0)+SUM(FN38)*VLOOKUP(FN$13,#REF!,2,0)+SUM(FX38)*VLOOKUP(FX$13,#REF!,2,0)+SUM(GH38)*VLOOKUP(GH$13,#REF!,2,0)+SUM(GR38)*VLOOKUP(GR$13,#REF!,2,0)+SUM(HB38)*VLOOKUP(HB$13,#REF!,2,0)</f>
        <v>#REF!</v>
      </c>
      <c r="HM38" s="84">
        <f t="shared" si="73"/>
        <v>0</v>
      </c>
      <c r="HN38" s="83">
        <f t="shared" si="85"/>
        <v>0</v>
      </c>
      <c r="HO38" s="84" t="e">
        <f>+SUMIF($K$11:$T$11,1,K38:T38)*VLOOKUP($K$12,#REF!,2,0)+SUMIF($U$11:$AD$11,1,U38:AD38)*VLOOKUP($U$12,#REF!,2,0)+SUMIF($AE$11:$AN$11,1,AE38:AN38)*VLOOKUP($AE$12,#REF!,2,0)+SUMIF($AO$11:$AX$11,1,AO38:AX38)*VLOOKUP($AO$12,#REF!,2,0)+SUMIF($AY$11:$BH$11,1,AY38:BH38)*VLOOKUP($AY$12,#REF!,2,0)+SUMIF($BI$11:$BR$11,1,BI38:BR38)*VLOOKUP($BI$12,#REF!,2,0)+SUMIF($BS$11:$CB$11,1,BS38:CB38)*VLOOKUP($BS$12,#REF!,2,0)+SUMIF($CC$11:$CL$11,1,CC38:CL38)*VLOOKUP($CC$12,#REF!,2,0)+SUMIF($CM$11:$CV$11,1,CM38:CV38)*VLOOKUP($CM$12,#REF!,2,0)+SUMIF($CW$11:$DF$11,1,CW38:DF38)*VLOOKUP($CW$12,#REF!,2,0)+SUMIF($DG$11:$DP$11,1,DG38:DP38)*VLOOKUP($DG$12,#REF!,2,0)+SUMIF($DQ$11:$DZ$11,1,DQ38:DZ38)*VLOOKUP($DQ$12,#REF!,2,0)+SUMIF($EA$11:$EJ$11,1,EA38:EJ38)*VLOOKUP($EA$12,#REF!,2,0)+SUMIF($EK$11:$ET$11,1,EK38:ET38)*VLOOKUP($EK$12,#REF!,2,0)+SUMIF($EU$11:$FD$11,1,EU38:FD38)*VLOOKUP($EU$12,#REF!,2,0)+SUMIF($FE$11:$FN$11,1,FE38:FN38)*VLOOKUP($FE$12,#REF!,2,0)+SUMIF($FO$11:$FX$11,1,FO38:FX38)*VLOOKUP($FO$12,#REF!,2,0)+SUMIF($FY$11:$GH$11,1,FY38:GH38)*VLOOKUP($FY$12,#REF!,2,0)+SUMIF($GI$11:$GR$11,1,GI38:GR38)*VLOOKUP($GI$12,#REF!,2,0)+SUMIF($GS$11:$HB$11,1,GS38:HB38)*VLOOKUP($GS$12,#REF!,2,0)</f>
        <v>#REF!</v>
      </c>
      <c r="HP38" s="83" t="e">
        <f t="shared" si="86"/>
        <v>#REF!</v>
      </c>
      <c r="HQ38" s="84"/>
      <c r="HR38" s="85">
        <f t="shared" si="74"/>
        <v>0</v>
      </c>
      <c r="HS38" s="85">
        <f t="shared" si="75"/>
        <v>0</v>
      </c>
      <c r="HT38" s="85">
        <f t="shared" si="76"/>
        <v>0</v>
      </c>
      <c r="HU38" s="85">
        <f t="shared" si="77"/>
        <v>0</v>
      </c>
      <c r="HV38" s="85">
        <f t="shared" si="78"/>
        <v>0</v>
      </c>
      <c r="HW38" s="85">
        <f t="shared" si="79"/>
        <v>0</v>
      </c>
      <c r="HX38" s="85">
        <f t="shared" si="80"/>
        <v>0</v>
      </c>
      <c r="HY38" s="85">
        <f t="shared" si="81"/>
        <v>0</v>
      </c>
      <c r="HZ38" s="85">
        <f t="shared" si="82"/>
        <v>0</v>
      </c>
      <c r="IA38" s="85">
        <f t="shared" si="83"/>
        <v>0</v>
      </c>
      <c r="IK38" s="98" t="e">
        <f t="shared" si="84"/>
        <v>#REF!</v>
      </c>
    </row>
    <row r="39" spans="1:245" s="32" customFormat="1" ht="21.95" hidden="1" customHeight="1">
      <c r="A39" s="4"/>
      <c r="B39" s="98" t="e">
        <f>+#REF!</f>
        <v>#REF!</v>
      </c>
      <c r="C39" s="98" t="e">
        <f>+#REF!</f>
        <v>#REF!</v>
      </c>
      <c r="D39" s="98" t="e">
        <f>+#REF!</f>
        <v>#REF!</v>
      </c>
      <c r="E39" s="98" t="e">
        <f>+#REF!</f>
        <v>#REF!</v>
      </c>
      <c r="F39" s="98" t="e">
        <f>+#REF!</f>
        <v>#REF!</v>
      </c>
      <c r="G39" s="98" t="e">
        <f>+#REF!</f>
        <v>#REF!</v>
      </c>
      <c r="H39" s="98" t="e">
        <f>+#REF!</f>
        <v>#REF!</v>
      </c>
      <c r="I39" s="98" t="e">
        <f>+#REF!</f>
        <v>#REF!</v>
      </c>
      <c r="J39" s="306" t="s">
        <v>131</v>
      </c>
      <c r="K39" s="542"/>
      <c r="L39" s="543"/>
      <c r="M39" s="543"/>
      <c r="N39" s="543"/>
      <c r="O39" s="543"/>
      <c r="P39" s="543"/>
      <c r="Q39" s="543"/>
      <c r="R39" s="543"/>
      <c r="S39" s="543"/>
      <c r="T39" s="544"/>
      <c r="U39" s="542"/>
      <c r="V39" s="543"/>
      <c r="W39" s="543"/>
      <c r="X39" s="543"/>
      <c r="Y39" s="543"/>
      <c r="Z39" s="543"/>
      <c r="AA39" s="543"/>
      <c r="AB39" s="543"/>
      <c r="AC39" s="543"/>
      <c r="AD39" s="544"/>
      <c r="AE39" s="542"/>
      <c r="AF39" s="543"/>
      <c r="AG39" s="543"/>
      <c r="AH39" s="543"/>
      <c r="AI39" s="543"/>
      <c r="AJ39" s="543"/>
      <c r="AK39" s="543"/>
      <c r="AL39" s="543"/>
      <c r="AM39" s="543"/>
      <c r="AN39" s="544"/>
      <c r="AO39" s="542"/>
      <c r="AP39" s="543"/>
      <c r="AQ39" s="543"/>
      <c r="AR39" s="543"/>
      <c r="AS39" s="543"/>
      <c r="AT39" s="543"/>
      <c r="AU39" s="543"/>
      <c r="AV39" s="543"/>
      <c r="AW39" s="543"/>
      <c r="AX39" s="544"/>
      <c r="AY39" s="542"/>
      <c r="AZ39" s="543"/>
      <c r="BA39" s="543"/>
      <c r="BB39" s="543"/>
      <c r="BC39" s="543"/>
      <c r="BD39" s="543"/>
      <c r="BE39" s="543"/>
      <c r="BF39" s="543"/>
      <c r="BG39" s="543"/>
      <c r="BH39" s="544"/>
      <c r="BI39" s="542"/>
      <c r="BJ39" s="543"/>
      <c r="BK39" s="543"/>
      <c r="BL39" s="543"/>
      <c r="BM39" s="543"/>
      <c r="BN39" s="543"/>
      <c r="BO39" s="543"/>
      <c r="BP39" s="543"/>
      <c r="BQ39" s="543"/>
      <c r="BR39" s="544"/>
      <c r="BS39" s="542"/>
      <c r="BT39" s="543"/>
      <c r="BU39" s="543"/>
      <c r="BV39" s="543"/>
      <c r="BW39" s="543"/>
      <c r="BX39" s="543"/>
      <c r="BY39" s="543"/>
      <c r="BZ39" s="543"/>
      <c r="CA39" s="543"/>
      <c r="CB39" s="544"/>
      <c r="CC39" s="542"/>
      <c r="CD39" s="543"/>
      <c r="CE39" s="543"/>
      <c r="CF39" s="543"/>
      <c r="CG39" s="543"/>
      <c r="CH39" s="543"/>
      <c r="CI39" s="543"/>
      <c r="CJ39" s="543"/>
      <c r="CK39" s="543"/>
      <c r="CL39" s="544"/>
      <c r="CM39" s="542"/>
      <c r="CN39" s="543"/>
      <c r="CO39" s="543"/>
      <c r="CP39" s="543"/>
      <c r="CQ39" s="543"/>
      <c r="CR39" s="543"/>
      <c r="CS39" s="543"/>
      <c r="CT39" s="543"/>
      <c r="CU39" s="543"/>
      <c r="CV39" s="544"/>
      <c r="CW39" s="542"/>
      <c r="CX39" s="543"/>
      <c r="CY39" s="543"/>
      <c r="CZ39" s="543"/>
      <c r="DA39" s="543"/>
      <c r="DB39" s="543"/>
      <c r="DC39" s="543"/>
      <c r="DD39" s="543"/>
      <c r="DE39" s="543"/>
      <c r="DF39" s="544"/>
      <c r="DG39" s="542"/>
      <c r="DH39" s="543"/>
      <c r="DI39" s="543"/>
      <c r="DJ39" s="543"/>
      <c r="DK39" s="543"/>
      <c r="DL39" s="543"/>
      <c r="DM39" s="543"/>
      <c r="DN39" s="543"/>
      <c r="DO39" s="543"/>
      <c r="DP39" s="544"/>
      <c r="DQ39" s="542"/>
      <c r="DR39" s="543"/>
      <c r="DS39" s="543"/>
      <c r="DT39" s="543"/>
      <c r="DU39" s="543"/>
      <c r="DV39" s="543"/>
      <c r="DW39" s="543"/>
      <c r="DX39" s="543"/>
      <c r="DY39" s="543"/>
      <c r="DZ39" s="544"/>
      <c r="EA39" s="542"/>
      <c r="EB39" s="543"/>
      <c r="EC39" s="543"/>
      <c r="ED39" s="543"/>
      <c r="EE39" s="543"/>
      <c r="EF39" s="543"/>
      <c r="EG39" s="543"/>
      <c r="EH39" s="543"/>
      <c r="EI39" s="543"/>
      <c r="EJ39" s="544"/>
      <c r="EK39" s="542"/>
      <c r="EL39" s="543"/>
      <c r="EM39" s="543"/>
      <c r="EN39" s="543"/>
      <c r="EO39" s="543"/>
      <c r="EP39" s="543"/>
      <c r="EQ39" s="543"/>
      <c r="ER39" s="543"/>
      <c r="ES39" s="543"/>
      <c r="ET39" s="544"/>
      <c r="EU39" s="542"/>
      <c r="EV39" s="543"/>
      <c r="EW39" s="543"/>
      <c r="EX39" s="543"/>
      <c r="EY39" s="543"/>
      <c r="EZ39" s="543"/>
      <c r="FA39" s="543"/>
      <c r="FB39" s="543"/>
      <c r="FC39" s="543"/>
      <c r="FD39" s="544"/>
      <c r="FE39" s="542"/>
      <c r="FF39" s="543"/>
      <c r="FG39" s="543"/>
      <c r="FH39" s="543"/>
      <c r="FI39" s="543"/>
      <c r="FJ39" s="543"/>
      <c r="FK39" s="543"/>
      <c r="FL39" s="543"/>
      <c r="FM39" s="543"/>
      <c r="FN39" s="544"/>
      <c r="FO39" s="542"/>
      <c r="FP39" s="543"/>
      <c r="FQ39" s="543"/>
      <c r="FR39" s="543"/>
      <c r="FS39" s="543"/>
      <c r="FT39" s="543"/>
      <c r="FU39" s="543"/>
      <c r="FV39" s="543"/>
      <c r="FW39" s="543"/>
      <c r="FX39" s="544"/>
      <c r="FY39" s="542"/>
      <c r="FZ39" s="543"/>
      <c r="GA39" s="543"/>
      <c r="GB39" s="543"/>
      <c r="GC39" s="543"/>
      <c r="GD39" s="543"/>
      <c r="GE39" s="543"/>
      <c r="GF39" s="543"/>
      <c r="GG39" s="543"/>
      <c r="GH39" s="544"/>
      <c r="GI39" s="542"/>
      <c r="GJ39" s="543"/>
      <c r="GK39" s="543"/>
      <c r="GL39" s="543"/>
      <c r="GM39" s="543"/>
      <c r="GN39" s="543"/>
      <c r="GO39" s="543"/>
      <c r="GP39" s="543"/>
      <c r="GQ39" s="543"/>
      <c r="GR39" s="544"/>
      <c r="GS39" s="542"/>
      <c r="GT39" s="543"/>
      <c r="GU39" s="543"/>
      <c r="GV39" s="543"/>
      <c r="GW39" s="543"/>
      <c r="GX39" s="543"/>
      <c r="GY39" s="543"/>
      <c r="GZ39" s="543"/>
      <c r="HA39" s="543"/>
      <c r="HB39" s="544"/>
      <c r="HC39" s="275" t="e">
        <f>+SUM(K39)*VLOOKUP(K$13,#REF!,2,0)+SUM(U39)*VLOOKUP(U$13,#REF!,2,0)+SUM(AE39)*VLOOKUP(AE$13,#REF!,2,0)+SUM(AO39)*VLOOKUP(AO$13,#REF!,2,0)+SUM(AY39)*VLOOKUP(AY$13,#REF!,2,0)+SUM(BI39)*VLOOKUP(BI$13,#REF!,2,0)+SUM(BS39)*VLOOKUP(BS$13,#REF!,2,0)+SUM(CC39)*VLOOKUP(CC$13,#REF!,2,0)+SUM(CM39)*VLOOKUP(CM$13,#REF!,2,0)+SUM(CW39)*VLOOKUP(CW$13,#REF!,2,0)+SUM(DG39)*VLOOKUP(DG$13,#REF!,2,0)+SUM(DQ39)*VLOOKUP(DQ$13,#REF!,2,0)+SUM(EA39)*VLOOKUP(EA$13,#REF!,2,0)+SUM(EK39)*VLOOKUP(EK$13,#REF!,2,0)+SUM(EU39)*VLOOKUP(EU$13,#REF!,2,0)+SUM(FE39)*VLOOKUP(FE$13,#REF!,2,0)+SUM(FO39)*VLOOKUP(FO$13,#REF!,2,0)+SUM(FY39)*VLOOKUP(FY$13,#REF!,2,0)+SUM(GI39)*VLOOKUP(GI$13,#REF!,2,0)+SUM(GS39)*VLOOKUP(GS$13,#REF!,2,0)</f>
        <v>#REF!</v>
      </c>
      <c r="HD39" s="275" t="e">
        <f>+SUM(L39)*VLOOKUP(L$13,#REF!,2,0)+SUM(V39)*VLOOKUP(V$13,#REF!,2,0)+SUM(AF39)*VLOOKUP(AF$13,#REF!,2,0)+SUM(AP39)*VLOOKUP(AP$13,#REF!,2,0)+SUM(AZ39)*VLOOKUP(AZ$13,#REF!,2,0)+SUM(BJ39)*VLOOKUP(BJ$13,#REF!,2,0)+SUM(BT39)*VLOOKUP(BT$13,#REF!,2,0)+SUM(CD39)*VLOOKUP(CD$13,#REF!,2,0)+SUM(CN39)*VLOOKUP(CN$13,#REF!,2,0)+SUM(CX39)*VLOOKUP(CX$13,#REF!,2,0)+SUM(DH39)*VLOOKUP(DH$13,#REF!,2,0)+SUM(DR39)*VLOOKUP(DR$13,#REF!,2,0)+SUM(EB39)*VLOOKUP(EB$13,#REF!,2,0)+SUM(EL39)*VLOOKUP(EL$13,#REF!,2,0)+SUM(EV39)*VLOOKUP(EV$13,#REF!,2,0)+SUM(FF39)*VLOOKUP(FF$13,#REF!,2,0)+SUM(FP39)*VLOOKUP(FP$13,#REF!,2,0)+SUM(FZ39)*VLOOKUP(FZ$13,#REF!,2,0)+SUM(GJ39)*VLOOKUP(GJ$13,#REF!,2,0)+SUM(GT39)*VLOOKUP(GT$13,#REF!,2,0)</f>
        <v>#REF!</v>
      </c>
      <c r="HE39" s="275" t="e">
        <f>+SUM(M39)*VLOOKUP(M$13,#REF!,2,0)+SUM(W39)*VLOOKUP(W$13,#REF!,2,0)+SUM(AG39)*VLOOKUP(AG$13,#REF!,2,0)+SUM(AQ39)*VLOOKUP(AQ$13,#REF!,2,0)+SUM(BA39)*VLOOKUP(BA$13,#REF!,2,0)+SUM(BK39)*VLOOKUP(BK$13,#REF!,2,0)+SUM(BU39)*VLOOKUP(BU$13,#REF!,2,0)+SUM(CE39)*VLOOKUP(CE$13,#REF!,2,0)+SUM(CO39)*VLOOKUP(CO$13,#REF!,2,0)+SUM(CY39)*VLOOKUP(CY$13,#REF!,2,0)+SUM(DI39)*VLOOKUP(DI$13,#REF!,2,0)+SUM(DS39)*VLOOKUP(DS$13,#REF!,2,0)+SUM(EC39)*VLOOKUP(EC$13,#REF!,2,0)+SUM(EM39)*VLOOKUP(EM$13,#REF!,2,0)+SUM(EW39)*VLOOKUP(EW$13,#REF!,2,0)+SUM(FG39)*VLOOKUP(FG$13,#REF!,2,0)+SUM(FQ39)*VLOOKUP(FQ$13,#REF!,2,0)+SUM(GA39)*VLOOKUP(GA$13,#REF!,2,0)+SUM(GK39)*VLOOKUP(GK$13,#REF!,2,0)+SUM(GU39)*VLOOKUP(GU$13,#REF!,2,0)</f>
        <v>#REF!</v>
      </c>
      <c r="HF39" s="275" t="e">
        <f>+SUM(N39)*VLOOKUP(N$13,#REF!,2,0)+SUM(X39)*VLOOKUP(X$13,#REF!,2,0)+SUM(AH39)*VLOOKUP(AH$13,#REF!,2,0)+SUM(AR39)*VLOOKUP(AR$13,#REF!,2,0)+SUM(BB39)*VLOOKUP(BB$13,#REF!,2,0)+SUM(BL39)*VLOOKUP(BL$13,#REF!,2,0)+SUM(BV39)*VLOOKUP(BV$13,#REF!,2,0)+SUM(CF39)*VLOOKUP(CF$13,#REF!,2,0)+SUM(CP39)*VLOOKUP(CP$13,#REF!,2,0)+SUM(CZ39)*VLOOKUP(CZ$13,#REF!,2,0)+SUM(DJ39)*VLOOKUP(DJ$13,#REF!,2,0)+SUM(DT39)*VLOOKUP(DT$13,#REF!,2,0)+SUM(ED39)*VLOOKUP(ED$13,#REF!,2,0)+SUM(EN39)*VLOOKUP(EN$13,#REF!,2,0)+SUM(EX39)*VLOOKUP(EX$13,#REF!,2,0)+SUM(FH39)*VLOOKUP(FH$13,#REF!,2,0)+SUM(FR39)*VLOOKUP(FR$13,#REF!,2,0)+SUM(GB39)*VLOOKUP(GB$13,#REF!,2,0)+SUM(GL39)*VLOOKUP(GL$13,#REF!,2,0)+SUM(GV39)*VLOOKUP(GV$13,#REF!,2,0)</f>
        <v>#REF!</v>
      </c>
      <c r="HG39" s="275" t="e">
        <f>+SUM(O39)*VLOOKUP(O$13,#REF!,2,0)+SUM(Y39)*VLOOKUP(Y$13,#REF!,2,0)+SUM(AI39)*VLOOKUP(AI$13,#REF!,2,0)+SUM(AS39)*VLOOKUP(AS$13,#REF!,2,0)+SUM(BC39)*VLOOKUP(BC$13,#REF!,2,0)+SUM(BM39)*VLOOKUP(BM$13,#REF!,2,0)+SUM(BW39)*VLOOKUP(BW$13,#REF!,2,0)+SUM(CG39)*VLOOKUP(CG$13,#REF!,2,0)+SUM(CQ39)*VLOOKUP(CQ$13,#REF!,2,0)+SUM(DA39)*VLOOKUP(DA$13,#REF!,2,0)+SUM(DK39)*VLOOKUP(DK$13,#REF!,2,0)+SUM(DU39)*VLOOKUP(DU$13,#REF!,2,0)+SUM(EE39)*VLOOKUP(EE$13,#REF!,2,0)+SUM(EO39)*VLOOKUP(EO$13,#REF!,2,0)+SUM(EY39)*VLOOKUP(EY$13,#REF!,2,0)+SUM(FI39)*VLOOKUP(FI$13,#REF!,2,0)+SUM(FS39)*VLOOKUP(FS$13,#REF!,2,0)+SUM(GC39)*VLOOKUP(GC$13,#REF!,2,0)+SUM(GM39)*VLOOKUP(GM$13,#REF!,2,0)+SUM(GW39)*VLOOKUP(GW$13,#REF!,2,0)</f>
        <v>#REF!</v>
      </c>
      <c r="HH39" s="275" t="e">
        <f>+SUM(P39)*VLOOKUP(P$13,#REF!,2,0)+SUM(Z39)*VLOOKUP(Z$13,#REF!,2,0)+SUM(AJ39)*VLOOKUP(AJ$13,#REF!,2,0)+SUM(AT39)*VLOOKUP(AT$13,#REF!,2,0)+SUM(BD39)*VLOOKUP(BD$13,#REF!,2,0)+SUM(BN39)*VLOOKUP(BN$13,#REF!,2,0)+SUM(BX39)*VLOOKUP(BX$13,#REF!,2,0)+SUM(CH39)*VLOOKUP(CH$13,#REF!,2,0)+SUM(CR39)*VLOOKUP(CR$13,#REF!,2,0)+SUM(DB39)*VLOOKUP(DB$13,#REF!,2,0)+SUM(DL39)*VLOOKUP(DL$13,#REF!,2,0)+SUM(DV39)*VLOOKUP(DV$13,#REF!,2,0)+SUM(EF39)*VLOOKUP(EF$13,#REF!,2,0)+SUM(EP39)*VLOOKUP(EP$13,#REF!,2,0)+SUM(EZ39)*VLOOKUP(EZ$13,#REF!,2,0)+SUM(FJ39)*VLOOKUP(FJ$13,#REF!,2,0)+SUM(FT39)*VLOOKUP(FT$13,#REF!,2,0)+SUM(GD39)*VLOOKUP(GD$13,#REF!,2,0)+SUM(GN39)*VLOOKUP(GN$13,#REF!,2,0)+SUM(GX39)*VLOOKUP(GX$13,#REF!,2,0)</f>
        <v>#REF!</v>
      </c>
      <c r="HI39" s="275" t="e">
        <f>+SUM(Q39)*VLOOKUP(Q$13,#REF!,2,0)+SUM(AA39)*VLOOKUP(AA$13,#REF!,2,0)+SUM(AK39)*VLOOKUP(AK$13,#REF!,2,0)+SUM(AU39)*VLOOKUP(AU$13,#REF!,2,0)+SUM(BE39)*VLOOKUP(BE$13,#REF!,2,0)+SUM(BO39)*VLOOKUP(BO$13,#REF!,2,0)+SUM(BY39)*VLOOKUP(BY$13,#REF!,2,0)+SUM(CI39)*VLOOKUP(CI$13,#REF!,2,0)+SUM(CS39)*VLOOKUP(CS$13,#REF!,2,0)+SUM(DC39)*VLOOKUP(DC$13,#REF!,2,0)+SUM(DM39)*VLOOKUP(DM$13,#REF!,2,0)+SUM(DW39)*VLOOKUP(DW$13,#REF!,2,0)+SUM(EG39)*VLOOKUP(EG$13,#REF!,2,0)+SUM(EQ39)*VLOOKUP(EQ$13,#REF!,2,0)+SUM(FA39)*VLOOKUP(FA$13,#REF!,2,0)+SUM(FK39)*VLOOKUP(FK$13,#REF!,2,0)+SUM(FU39)*VLOOKUP(FU$13,#REF!,2,0)+SUM(GE39)*VLOOKUP(GE$13,#REF!,2,0)+SUM(GO39)*VLOOKUP(GO$13,#REF!,2,0)+SUM(GY39)*VLOOKUP(GY$13,#REF!,2,0)</f>
        <v>#REF!</v>
      </c>
      <c r="HJ39" s="275" t="e">
        <f>+SUM(R39)*VLOOKUP(R$13,#REF!,2,0)+SUM(AB39)*VLOOKUP(AB$13,#REF!,2,0)+SUM(AL39)*VLOOKUP(AL$13,#REF!,2,0)+SUM(AV39)*VLOOKUP(AV$13,#REF!,2,0)+SUM(BF39)*VLOOKUP(BF$13,#REF!,2,0)+SUM(BP39)*VLOOKUP(BP$13,#REF!,2,0)+SUM(BZ39)*VLOOKUP(BZ$13,#REF!,2,0)+SUM(CJ39)*VLOOKUP(CJ$13,#REF!,2,0)+SUM(CT39)*VLOOKUP(CT$13,#REF!,2,0)+SUM(DD39)*VLOOKUP(DD$13,#REF!,2,0)+SUM(DN39)*VLOOKUP(DN$13,#REF!,2,0)+SUM(DX39)*VLOOKUP(DX$13,#REF!,2,0)+SUM(EH39)*VLOOKUP(EH$13,#REF!,2,0)+SUM(ER39)*VLOOKUP(ER$13,#REF!,2,0)+SUM(FB39)*VLOOKUP(FB$13,#REF!,2,0)+SUM(FL39)*VLOOKUP(FL$13,#REF!,2,0)+SUM(FV39)*VLOOKUP(FV$13,#REF!,2,0)+SUM(GF39)*VLOOKUP(GF$13,#REF!,2,0)+SUM(GP39)*VLOOKUP(GP$13,#REF!,2,0)+SUM(GZ39)*VLOOKUP(GZ$13,#REF!,2,0)</f>
        <v>#REF!</v>
      </c>
      <c r="HK39" s="275" t="e">
        <f>+SUM(S39)*VLOOKUP(S$13,#REF!,2,0)+SUM(AC39)*VLOOKUP(AC$13,#REF!,2,0)+SUM(AM39)*VLOOKUP(AM$13,#REF!,2,0)+SUM(AW39)*VLOOKUP(AW$13,#REF!,2,0)+SUM(BG39)*VLOOKUP(BG$13,#REF!,2,0)+SUM(BQ39)*VLOOKUP(BQ$13,#REF!,2,0)+SUM(CA39)*VLOOKUP(CA$13,#REF!,2,0)+SUM(CK39)*VLOOKUP(CK$13,#REF!,2,0)+SUM(CU39)*VLOOKUP(CU$13,#REF!,2,0)+SUM(DE39)*VLOOKUP(DE$13,#REF!,2,0)+SUM(DO39)*VLOOKUP(DO$13,#REF!,2,0)+SUM(DY39)*VLOOKUP(DY$13,#REF!,2,0)+SUM(EI39)*VLOOKUP(EI$13,#REF!,2,0)+SUM(ES39)*VLOOKUP(ES$13,#REF!,2,0)+SUM(FC39)*VLOOKUP(FC$13,#REF!,2,0)+SUM(FM39)*VLOOKUP(FM$13,#REF!,2,0)+SUM(FW39)*VLOOKUP(FW$13,#REF!,2,0)+SUM(GG39)*VLOOKUP(GG$13,#REF!,2,0)+SUM(GQ39)*VLOOKUP(GQ$13,#REF!,2,0)+SUM(HA39)*VLOOKUP(HA$13,#REF!,2,0)</f>
        <v>#REF!</v>
      </c>
      <c r="HL39" s="275" t="e">
        <f>+SUM(T39)*VLOOKUP(T$13,#REF!,2,0)+SUM(AD39)*VLOOKUP(AD$13,#REF!,2,0)+SUM(AN39)*VLOOKUP(AN$13,#REF!,2,0)+SUM(AX39)*VLOOKUP(AX$13,#REF!,2,0)+SUM(BH39)*VLOOKUP(BH$13,#REF!,2,0)+SUM(BR39)*VLOOKUP(BR$13,#REF!,2,0)+SUM(CB39)*VLOOKUP(CB$13,#REF!,2,0)+SUM(CL39)*VLOOKUP(CL$13,#REF!,2,0)+SUM(CV39)*VLOOKUP(CV$13,#REF!,2,0)+SUM(DF39)*VLOOKUP(DF$13,#REF!,2,0)+SUM(DP39)*VLOOKUP(DP$13,#REF!,2,0)+SUM(DZ39)*VLOOKUP(DZ$13,#REF!,2,0)+SUM(EJ39)*VLOOKUP(EJ$13,#REF!,2,0)+SUM(ET39)*VLOOKUP(ET$13,#REF!,2,0)+SUM(FD39)*VLOOKUP(FD$13,#REF!,2,0)+SUM(FN39)*VLOOKUP(FN$13,#REF!,2,0)+SUM(FX39)*VLOOKUP(FX$13,#REF!,2,0)+SUM(GH39)*VLOOKUP(GH$13,#REF!,2,0)+SUM(GR39)*VLOOKUP(GR$13,#REF!,2,0)+SUM(HB39)*VLOOKUP(HB$13,#REF!,2,0)</f>
        <v>#REF!</v>
      </c>
      <c r="HM39" s="276">
        <f t="shared" si="73"/>
        <v>0</v>
      </c>
      <c r="HN39" s="283">
        <f t="shared" si="85"/>
        <v>0</v>
      </c>
      <c r="HO39" s="276" t="e">
        <f>+SUMIF($K$11:$T$11,1,K39:T39)*VLOOKUP($K$12,#REF!,2,0)+SUMIF($U$11:$AD$11,1,U39:AD39)*VLOOKUP($U$12,#REF!,2,0)+SUMIF($AE$11:$AN$11,1,AE39:AN39)*VLOOKUP($AE$12,#REF!,2,0)+SUMIF($AO$11:$AX$11,1,AO39:AX39)*VLOOKUP($AO$12,#REF!,2,0)+SUMIF($AY$11:$BH$11,1,AY39:BH39)*VLOOKUP($AY$12,#REF!,2,0)+SUMIF($BI$11:$BR$11,1,BI39:BR39)*VLOOKUP($BI$12,#REF!,2,0)+SUMIF($BS$11:$CB$11,1,BS39:CB39)*VLOOKUP($BS$12,#REF!,2,0)+SUMIF($CC$11:$CL$11,1,CC39:CL39)*VLOOKUP($CC$12,#REF!,2,0)+SUMIF($CM$11:$CV$11,1,CM39:CV39)*VLOOKUP($CM$12,#REF!,2,0)+SUMIF($CW$11:$DF$11,1,CW39:DF39)*VLOOKUP($CW$12,#REF!,2,0)+SUMIF($DG$11:$DP$11,1,DG39:DP39)*VLOOKUP($DG$12,#REF!,2,0)+SUMIF($DQ$11:$DZ$11,1,DQ39:DZ39)*VLOOKUP($DQ$12,#REF!,2,0)+SUMIF($EA$11:$EJ$11,1,EA39:EJ39)*VLOOKUP($EA$12,#REF!,2,0)+SUMIF($EK$11:$ET$11,1,EK39:ET39)*VLOOKUP($EK$12,#REF!,2,0)+SUMIF($EU$11:$FD$11,1,EU39:FD39)*VLOOKUP($EU$12,#REF!,2,0)+SUMIF($FE$11:$FN$11,1,FE39:FN39)*VLOOKUP($FE$12,#REF!,2,0)+SUMIF($FO$11:$FX$11,1,FO39:FX39)*VLOOKUP($FO$12,#REF!,2,0)+SUMIF($FY$11:$GH$11,1,FY39:GH39)*VLOOKUP($FY$12,#REF!,2,0)+SUMIF($GI$11:$GR$11,1,GI39:GR39)*VLOOKUP($GI$12,#REF!,2,0)+SUMIF($GS$11:$HB$11,1,GS39:HB39)*VLOOKUP($GS$12,#REF!,2,0)</f>
        <v>#REF!</v>
      </c>
      <c r="HP39" s="283" t="e">
        <f t="shared" si="86"/>
        <v>#REF!</v>
      </c>
      <c r="HQ39" s="84"/>
      <c r="HR39" s="284">
        <f t="shared" si="74"/>
        <v>0</v>
      </c>
      <c r="HS39" s="284">
        <f t="shared" si="75"/>
        <v>0</v>
      </c>
      <c r="HT39" s="284">
        <f t="shared" si="76"/>
        <v>0</v>
      </c>
      <c r="HU39" s="284">
        <f t="shared" si="77"/>
        <v>0</v>
      </c>
      <c r="HV39" s="284">
        <f t="shared" si="78"/>
        <v>0</v>
      </c>
      <c r="HW39" s="284">
        <f t="shared" si="79"/>
        <v>0</v>
      </c>
      <c r="HX39" s="284">
        <f t="shared" si="80"/>
        <v>0</v>
      </c>
      <c r="HY39" s="284">
        <f t="shared" si="81"/>
        <v>0</v>
      </c>
      <c r="HZ39" s="284">
        <f t="shared" si="82"/>
        <v>0</v>
      </c>
      <c r="IA39" s="284">
        <f t="shared" si="83"/>
        <v>0</v>
      </c>
      <c r="IK39" s="98" t="e">
        <f t="shared" si="84"/>
        <v>#REF!</v>
      </c>
    </row>
    <row r="40" spans="1:245" s="32" customFormat="1" ht="21.95" customHeight="1">
      <c r="A40" s="4"/>
      <c r="B40" s="98" t="e">
        <f>+#REF!</f>
        <v>#REF!</v>
      </c>
      <c r="C40" s="98" t="e">
        <f>+#REF!</f>
        <v>#REF!</v>
      </c>
      <c r="D40" s="98" t="e">
        <f>+#REF!</f>
        <v>#REF!</v>
      </c>
      <c r="E40" s="98" t="e">
        <f>+#REF!</f>
        <v>#REF!</v>
      </c>
      <c r="F40" s="98" t="e">
        <f>+#REF!</f>
        <v>#REF!</v>
      </c>
      <c r="G40" s="98" t="e">
        <f>+#REF!</f>
        <v>#REF!</v>
      </c>
      <c r="H40" s="98" t="e">
        <f>+#REF!</f>
        <v>#REF!</v>
      </c>
      <c r="I40" s="98" t="e">
        <f>+#REF!</f>
        <v>#REF!</v>
      </c>
      <c r="J40" s="305" t="s">
        <v>82</v>
      </c>
      <c r="K40" s="751">
        <v>2</v>
      </c>
      <c r="L40" s="752">
        <v>0</v>
      </c>
      <c r="M40" s="752">
        <v>0</v>
      </c>
      <c r="N40" s="752">
        <v>0</v>
      </c>
      <c r="O40" s="752">
        <v>0</v>
      </c>
      <c r="P40" s="752">
        <v>0</v>
      </c>
      <c r="Q40" s="752">
        <v>0</v>
      </c>
      <c r="R40" s="752">
        <v>0</v>
      </c>
      <c r="S40" s="752">
        <v>0</v>
      </c>
      <c r="T40" s="753">
        <v>0</v>
      </c>
      <c r="U40" s="751">
        <v>1</v>
      </c>
      <c r="V40" s="752">
        <v>0</v>
      </c>
      <c r="W40" s="752">
        <v>0</v>
      </c>
      <c r="X40" s="752">
        <v>0</v>
      </c>
      <c r="Y40" s="752">
        <v>0</v>
      </c>
      <c r="Z40" s="752">
        <v>0</v>
      </c>
      <c r="AA40" s="752">
        <v>0</v>
      </c>
      <c r="AB40" s="752">
        <v>0</v>
      </c>
      <c r="AC40" s="752">
        <v>0</v>
      </c>
      <c r="AD40" s="753">
        <v>0</v>
      </c>
      <c r="AE40" s="751">
        <v>0</v>
      </c>
      <c r="AF40" s="752">
        <v>0</v>
      </c>
      <c r="AG40" s="752">
        <v>0</v>
      </c>
      <c r="AH40" s="752">
        <v>0</v>
      </c>
      <c r="AI40" s="752">
        <v>0</v>
      </c>
      <c r="AJ40" s="752">
        <v>0</v>
      </c>
      <c r="AK40" s="752">
        <v>0</v>
      </c>
      <c r="AL40" s="752">
        <v>0</v>
      </c>
      <c r="AM40" s="752">
        <v>0</v>
      </c>
      <c r="AN40" s="753">
        <v>0</v>
      </c>
      <c r="AO40" s="751">
        <v>0</v>
      </c>
      <c r="AP40" s="752">
        <v>0</v>
      </c>
      <c r="AQ40" s="752">
        <v>0</v>
      </c>
      <c r="AR40" s="752">
        <v>0</v>
      </c>
      <c r="AS40" s="752">
        <v>0</v>
      </c>
      <c r="AT40" s="752">
        <v>0</v>
      </c>
      <c r="AU40" s="752">
        <v>0</v>
      </c>
      <c r="AV40" s="752">
        <v>0</v>
      </c>
      <c r="AW40" s="752">
        <v>0</v>
      </c>
      <c r="AX40" s="753">
        <v>0</v>
      </c>
      <c r="AY40" s="751">
        <v>0</v>
      </c>
      <c r="AZ40" s="752">
        <v>0</v>
      </c>
      <c r="BA40" s="752">
        <v>0</v>
      </c>
      <c r="BB40" s="752">
        <v>0</v>
      </c>
      <c r="BC40" s="752">
        <v>0</v>
      </c>
      <c r="BD40" s="752">
        <v>0</v>
      </c>
      <c r="BE40" s="752">
        <v>0</v>
      </c>
      <c r="BF40" s="752">
        <v>0</v>
      </c>
      <c r="BG40" s="752">
        <v>0</v>
      </c>
      <c r="BH40" s="753">
        <v>0</v>
      </c>
      <c r="BI40" s="751">
        <v>0</v>
      </c>
      <c r="BJ40" s="752">
        <v>0</v>
      </c>
      <c r="BK40" s="752">
        <v>0</v>
      </c>
      <c r="BL40" s="752">
        <v>0</v>
      </c>
      <c r="BM40" s="752">
        <v>0</v>
      </c>
      <c r="BN40" s="752">
        <v>0</v>
      </c>
      <c r="BO40" s="752">
        <v>0</v>
      </c>
      <c r="BP40" s="752">
        <v>0</v>
      </c>
      <c r="BQ40" s="752">
        <v>0</v>
      </c>
      <c r="BR40" s="753">
        <v>0</v>
      </c>
      <c r="BS40" s="751">
        <v>0</v>
      </c>
      <c r="BT40" s="752">
        <v>0</v>
      </c>
      <c r="BU40" s="752">
        <v>0</v>
      </c>
      <c r="BV40" s="752">
        <v>0</v>
      </c>
      <c r="BW40" s="752">
        <v>0</v>
      </c>
      <c r="BX40" s="752">
        <v>0</v>
      </c>
      <c r="BY40" s="752">
        <v>0</v>
      </c>
      <c r="BZ40" s="752">
        <v>0</v>
      </c>
      <c r="CA40" s="752">
        <v>0</v>
      </c>
      <c r="CB40" s="753">
        <v>0</v>
      </c>
      <c r="CC40" s="751">
        <v>0</v>
      </c>
      <c r="CD40" s="752">
        <v>0</v>
      </c>
      <c r="CE40" s="752">
        <v>0</v>
      </c>
      <c r="CF40" s="752">
        <v>0</v>
      </c>
      <c r="CG40" s="752">
        <v>0</v>
      </c>
      <c r="CH40" s="752">
        <v>0</v>
      </c>
      <c r="CI40" s="752">
        <v>0</v>
      </c>
      <c r="CJ40" s="752">
        <v>0</v>
      </c>
      <c r="CK40" s="752">
        <v>0</v>
      </c>
      <c r="CL40" s="753">
        <v>0</v>
      </c>
      <c r="CM40" s="751">
        <v>0</v>
      </c>
      <c r="CN40" s="752">
        <v>0</v>
      </c>
      <c r="CO40" s="752">
        <v>0</v>
      </c>
      <c r="CP40" s="752">
        <v>0</v>
      </c>
      <c r="CQ40" s="752">
        <v>0</v>
      </c>
      <c r="CR40" s="752">
        <v>0</v>
      </c>
      <c r="CS40" s="752">
        <v>0</v>
      </c>
      <c r="CT40" s="752">
        <v>0</v>
      </c>
      <c r="CU40" s="752">
        <v>0</v>
      </c>
      <c r="CV40" s="753">
        <v>0</v>
      </c>
      <c r="CW40" s="751">
        <v>0</v>
      </c>
      <c r="CX40" s="752">
        <v>0</v>
      </c>
      <c r="CY40" s="752">
        <v>0</v>
      </c>
      <c r="CZ40" s="752">
        <v>0</v>
      </c>
      <c r="DA40" s="752">
        <v>0</v>
      </c>
      <c r="DB40" s="752">
        <v>0</v>
      </c>
      <c r="DC40" s="752">
        <v>0</v>
      </c>
      <c r="DD40" s="752">
        <v>0</v>
      </c>
      <c r="DE40" s="752">
        <v>0</v>
      </c>
      <c r="DF40" s="753">
        <v>0</v>
      </c>
      <c r="DG40" s="751">
        <v>0</v>
      </c>
      <c r="DH40" s="546"/>
      <c r="DI40" s="546"/>
      <c r="DJ40" s="546"/>
      <c r="DK40" s="546"/>
      <c r="DL40" s="546"/>
      <c r="DM40" s="546"/>
      <c r="DN40" s="546"/>
      <c r="DO40" s="546"/>
      <c r="DP40" s="547"/>
      <c r="DQ40" s="545"/>
      <c r="DR40" s="546"/>
      <c r="DS40" s="546"/>
      <c r="DT40" s="546"/>
      <c r="DU40" s="546"/>
      <c r="DV40" s="546"/>
      <c r="DW40" s="546"/>
      <c r="DX40" s="546"/>
      <c r="DY40" s="546"/>
      <c r="DZ40" s="547"/>
      <c r="EA40" s="545"/>
      <c r="EB40" s="546"/>
      <c r="EC40" s="546"/>
      <c r="ED40" s="546"/>
      <c r="EE40" s="546"/>
      <c r="EF40" s="546"/>
      <c r="EG40" s="546"/>
      <c r="EH40" s="546"/>
      <c r="EI40" s="546"/>
      <c r="EJ40" s="547"/>
      <c r="EK40" s="545"/>
      <c r="EL40" s="546"/>
      <c r="EM40" s="546"/>
      <c r="EN40" s="546"/>
      <c r="EO40" s="546"/>
      <c r="EP40" s="546"/>
      <c r="EQ40" s="546"/>
      <c r="ER40" s="546"/>
      <c r="ES40" s="546"/>
      <c r="ET40" s="547"/>
      <c r="EU40" s="545"/>
      <c r="EV40" s="546"/>
      <c r="EW40" s="546"/>
      <c r="EX40" s="546"/>
      <c r="EY40" s="546"/>
      <c r="EZ40" s="546"/>
      <c r="FA40" s="546"/>
      <c r="FB40" s="546"/>
      <c r="FC40" s="546"/>
      <c r="FD40" s="547"/>
      <c r="FE40" s="545"/>
      <c r="FF40" s="546"/>
      <c r="FG40" s="546"/>
      <c r="FH40" s="546"/>
      <c r="FI40" s="546"/>
      <c r="FJ40" s="546"/>
      <c r="FK40" s="546"/>
      <c r="FL40" s="546"/>
      <c r="FM40" s="546"/>
      <c r="FN40" s="547"/>
      <c r="FO40" s="545"/>
      <c r="FP40" s="546"/>
      <c r="FQ40" s="546"/>
      <c r="FR40" s="546"/>
      <c r="FS40" s="546"/>
      <c r="FT40" s="546"/>
      <c r="FU40" s="546"/>
      <c r="FV40" s="546"/>
      <c r="FW40" s="546"/>
      <c r="FX40" s="547"/>
      <c r="FY40" s="545"/>
      <c r="FZ40" s="546"/>
      <c r="GA40" s="546"/>
      <c r="GB40" s="546"/>
      <c r="GC40" s="546"/>
      <c r="GD40" s="546"/>
      <c r="GE40" s="546"/>
      <c r="GF40" s="546"/>
      <c r="GG40" s="546"/>
      <c r="GH40" s="547"/>
      <c r="GI40" s="545"/>
      <c r="GJ40" s="546"/>
      <c r="GK40" s="546"/>
      <c r="GL40" s="546"/>
      <c r="GM40" s="546"/>
      <c r="GN40" s="546"/>
      <c r="GO40" s="546"/>
      <c r="GP40" s="546"/>
      <c r="GQ40" s="546"/>
      <c r="GR40" s="547"/>
      <c r="GS40" s="545"/>
      <c r="GT40" s="546"/>
      <c r="GU40" s="546"/>
      <c r="GV40" s="546"/>
      <c r="GW40" s="546"/>
      <c r="GX40" s="546"/>
      <c r="GY40" s="546"/>
      <c r="GZ40" s="546"/>
      <c r="HA40" s="546"/>
      <c r="HB40" s="547"/>
      <c r="HC40" s="278" t="e">
        <f>+SUM(K40)*VLOOKUP(K$13,#REF!,2,0)+SUM(U40)*VLOOKUP(U$13,#REF!,2,0)+SUM(AE40)*VLOOKUP(AE$13,#REF!,2,0)+SUM(AO40)*VLOOKUP(AO$13,#REF!,2,0)+SUM(AY40)*VLOOKUP(AY$13,#REF!,2,0)+SUM(BI40)*VLOOKUP(BI$13,#REF!,2,0)+SUM(BS40)*VLOOKUP(BS$13,#REF!,2,0)+SUM(CC40)*VLOOKUP(CC$13,#REF!,2,0)+SUM(CM40)*VLOOKUP(CM$13,#REF!,2,0)+SUM(CW40)*VLOOKUP(CW$13,#REF!,2,0)+SUM(DG40)*VLOOKUP(DG$13,#REF!,2,0)+SUM(DQ40)*VLOOKUP(DQ$13,#REF!,2,0)+SUM(EA40)*VLOOKUP(EA$13,#REF!,2,0)+SUM(EK40)*VLOOKUP(EK$13,#REF!,2,0)+SUM(EU40)*VLOOKUP(EU$13,#REF!,2,0)+SUM(FE40)*VLOOKUP(FE$13,#REF!,2,0)+SUM(FO40)*VLOOKUP(FO$13,#REF!,2,0)+SUM(FY40)*VLOOKUP(FY$13,#REF!,2,0)+SUM(GI40)*VLOOKUP(GI$13,#REF!,2,0)+SUM(GS40)*VLOOKUP(GS$13,#REF!,2,0)</f>
        <v>#REF!</v>
      </c>
      <c r="HD40" s="278" t="e">
        <f>+SUM(L40)*VLOOKUP(L$13,#REF!,2,0)+SUM(V40)*VLOOKUP(V$13,#REF!,2,0)+SUM(AF40)*VLOOKUP(AF$13,#REF!,2,0)+SUM(AP40)*VLOOKUP(AP$13,#REF!,2,0)+SUM(AZ40)*VLOOKUP(AZ$13,#REF!,2,0)+SUM(BJ40)*VLOOKUP(BJ$13,#REF!,2,0)+SUM(BT40)*VLOOKUP(BT$13,#REF!,2,0)+SUM(CD40)*VLOOKUP(CD$13,#REF!,2,0)+SUM(CN40)*VLOOKUP(CN$13,#REF!,2,0)+SUM(CX40)*VLOOKUP(CX$13,#REF!,2,0)+SUM(DH40)*VLOOKUP(DH$13,#REF!,2,0)+SUM(DR40)*VLOOKUP(DR$13,#REF!,2,0)+SUM(EB40)*VLOOKUP(EB$13,#REF!,2,0)+SUM(EL40)*VLOOKUP(EL$13,#REF!,2,0)+SUM(EV40)*VLOOKUP(EV$13,#REF!,2,0)+SUM(FF40)*VLOOKUP(FF$13,#REF!,2,0)+SUM(FP40)*VLOOKUP(FP$13,#REF!,2,0)+SUM(FZ40)*VLOOKUP(FZ$13,#REF!,2,0)+SUM(GJ40)*VLOOKUP(GJ$13,#REF!,2,0)+SUM(GT40)*VLOOKUP(GT$13,#REF!,2,0)</f>
        <v>#REF!</v>
      </c>
      <c r="HE40" s="278" t="e">
        <f>+SUM(M40)*VLOOKUP(M$13,#REF!,2,0)+SUM(W40)*VLOOKUP(W$13,#REF!,2,0)+SUM(AG40)*VLOOKUP(AG$13,#REF!,2,0)+SUM(AQ40)*VLOOKUP(AQ$13,#REF!,2,0)+SUM(BA40)*VLOOKUP(BA$13,#REF!,2,0)+SUM(BK40)*VLOOKUP(BK$13,#REF!,2,0)+SUM(BU40)*VLOOKUP(BU$13,#REF!,2,0)+SUM(CE40)*VLOOKUP(CE$13,#REF!,2,0)+SUM(CO40)*VLOOKUP(CO$13,#REF!,2,0)+SUM(CY40)*VLOOKUP(CY$13,#REF!,2,0)+SUM(DI40)*VLOOKUP(DI$13,#REF!,2,0)+SUM(DS40)*VLOOKUP(DS$13,#REF!,2,0)+SUM(EC40)*VLOOKUP(EC$13,#REF!,2,0)+SUM(EM40)*VLOOKUP(EM$13,#REF!,2,0)+SUM(EW40)*VLOOKUP(EW$13,#REF!,2,0)+SUM(FG40)*VLOOKUP(FG$13,#REF!,2,0)+SUM(FQ40)*VLOOKUP(FQ$13,#REF!,2,0)+SUM(GA40)*VLOOKUP(GA$13,#REF!,2,0)+SUM(GK40)*VLOOKUP(GK$13,#REF!,2,0)+SUM(GU40)*VLOOKUP(GU$13,#REF!,2,0)</f>
        <v>#REF!</v>
      </c>
      <c r="HF40" s="278" t="e">
        <f>+SUM(N40)*VLOOKUP(N$13,#REF!,2,0)+SUM(X40)*VLOOKUP(X$13,#REF!,2,0)+SUM(AH40)*VLOOKUP(AH$13,#REF!,2,0)+SUM(AR40)*VLOOKUP(AR$13,#REF!,2,0)+SUM(BB40)*VLOOKUP(BB$13,#REF!,2,0)+SUM(BL40)*VLOOKUP(BL$13,#REF!,2,0)+SUM(BV40)*VLOOKUP(BV$13,#REF!,2,0)+SUM(CF40)*VLOOKUP(CF$13,#REF!,2,0)+SUM(CP40)*VLOOKUP(CP$13,#REF!,2,0)+SUM(CZ40)*VLOOKUP(CZ$13,#REF!,2,0)+SUM(DJ40)*VLOOKUP(DJ$13,#REF!,2,0)+SUM(DT40)*VLOOKUP(DT$13,#REF!,2,0)+SUM(ED40)*VLOOKUP(ED$13,#REF!,2,0)+SUM(EN40)*VLOOKUP(EN$13,#REF!,2,0)+SUM(EX40)*VLOOKUP(EX$13,#REF!,2,0)+SUM(FH40)*VLOOKUP(FH$13,#REF!,2,0)+SUM(FR40)*VLOOKUP(FR$13,#REF!,2,0)+SUM(GB40)*VLOOKUP(GB$13,#REF!,2,0)+SUM(GL40)*VLOOKUP(GL$13,#REF!,2,0)+SUM(GV40)*VLOOKUP(GV$13,#REF!,2,0)</f>
        <v>#REF!</v>
      </c>
      <c r="HG40" s="278" t="e">
        <f>+SUM(O40)*VLOOKUP(O$13,#REF!,2,0)+SUM(Y40)*VLOOKUP(Y$13,#REF!,2,0)+SUM(AI40)*VLOOKUP(AI$13,#REF!,2,0)+SUM(AS40)*VLOOKUP(AS$13,#REF!,2,0)+SUM(BC40)*VLOOKUP(BC$13,#REF!,2,0)+SUM(BM40)*VLOOKUP(BM$13,#REF!,2,0)+SUM(BW40)*VLOOKUP(BW$13,#REF!,2,0)+SUM(CG40)*VLOOKUP(CG$13,#REF!,2,0)+SUM(CQ40)*VLOOKUP(CQ$13,#REF!,2,0)+SUM(DA40)*VLOOKUP(DA$13,#REF!,2,0)+SUM(DK40)*VLOOKUP(DK$13,#REF!,2,0)+SUM(DU40)*VLOOKUP(DU$13,#REF!,2,0)+SUM(EE40)*VLOOKUP(EE$13,#REF!,2,0)+SUM(EO40)*VLOOKUP(EO$13,#REF!,2,0)+SUM(EY40)*VLOOKUP(EY$13,#REF!,2,0)+SUM(FI40)*VLOOKUP(FI$13,#REF!,2,0)+SUM(FS40)*VLOOKUP(FS$13,#REF!,2,0)+SUM(GC40)*VLOOKUP(GC$13,#REF!,2,0)+SUM(GM40)*VLOOKUP(GM$13,#REF!,2,0)+SUM(GW40)*VLOOKUP(GW$13,#REF!,2,0)</f>
        <v>#REF!</v>
      </c>
      <c r="HH40" s="278" t="e">
        <f>+SUM(P40)*VLOOKUP(P$13,#REF!,2,0)+SUM(Z40)*VLOOKUP(Z$13,#REF!,2,0)+SUM(AJ40)*VLOOKUP(AJ$13,#REF!,2,0)+SUM(AT40)*VLOOKUP(AT$13,#REF!,2,0)+SUM(BD40)*VLOOKUP(BD$13,#REF!,2,0)+SUM(BN40)*VLOOKUP(BN$13,#REF!,2,0)+SUM(BX40)*VLOOKUP(BX$13,#REF!,2,0)+SUM(CH40)*VLOOKUP(CH$13,#REF!,2,0)+SUM(CR40)*VLOOKUP(CR$13,#REF!,2,0)+SUM(DB40)*VLOOKUP(DB$13,#REF!,2,0)+SUM(DL40)*VLOOKUP(DL$13,#REF!,2,0)+SUM(DV40)*VLOOKUP(DV$13,#REF!,2,0)+SUM(EF40)*VLOOKUP(EF$13,#REF!,2,0)+SUM(EP40)*VLOOKUP(EP$13,#REF!,2,0)+SUM(EZ40)*VLOOKUP(EZ$13,#REF!,2,0)+SUM(FJ40)*VLOOKUP(FJ$13,#REF!,2,0)+SUM(FT40)*VLOOKUP(FT$13,#REF!,2,0)+SUM(GD40)*VLOOKUP(GD$13,#REF!,2,0)+SUM(GN40)*VLOOKUP(GN$13,#REF!,2,0)+SUM(GX40)*VLOOKUP(GX$13,#REF!,2,0)</f>
        <v>#REF!</v>
      </c>
      <c r="HI40" s="278" t="e">
        <f>+SUM(Q40)*VLOOKUP(Q$13,#REF!,2,0)+SUM(AA40)*VLOOKUP(AA$13,#REF!,2,0)+SUM(AK40)*VLOOKUP(AK$13,#REF!,2,0)+SUM(AU40)*VLOOKUP(AU$13,#REF!,2,0)+SUM(BE40)*VLOOKUP(BE$13,#REF!,2,0)+SUM(BO40)*VLOOKUP(BO$13,#REF!,2,0)+SUM(BY40)*VLOOKUP(BY$13,#REF!,2,0)+SUM(CI40)*VLOOKUP(CI$13,#REF!,2,0)+SUM(CS40)*VLOOKUP(CS$13,#REF!,2,0)+SUM(DC40)*VLOOKUP(DC$13,#REF!,2,0)+SUM(DM40)*VLOOKUP(DM$13,#REF!,2,0)+SUM(DW40)*VLOOKUP(DW$13,#REF!,2,0)+SUM(EG40)*VLOOKUP(EG$13,#REF!,2,0)+SUM(EQ40)*VLOOKUP(EQ$13,#REF!,2,0)+SUM(FA40)*VLOOKUP(FA$13,#REF!,2,0)+SUM(FK40)*VLOOKUP(FK$13,#REF!,2,0)+SUM(FU40)*VLOOKUP(FU$13,#REF!,2,0)+SUM(GE40)*VLOOKUP(GE$13,#REF!,2,0)+SUM(GO40)*VLOOKUP(GO$13,#REF!,2,0)+SUM(GY40)*VLOOKUP(GY$13,#REF!,2,0)</f>
        <v>#REF!</v>
      </c>
      <c r="HJ40" s="278" t="e">
        <f>+SUM(R40)*VLOOKUP(R$13,#REF!,2,0)+SUM(AB40)*VLOOKUP(AB$13,#REF!,2,0)+SUM(AL40)*VLOOKUP(AL$13,#REF!,2,0)+SUM(AV40)*VLOOKUP(AV$13,#REF!,2,0)+SUM(BF40)*VLOOKUP(BF$13,#REF!,2,0)+SUM(BP40)*VLOOKUP(BP$13,#REF!,2,0)+SUM(BZ40)*VLOOKUP(BZ$13,#REF!,2,0)+SUM(CJ40)*VLOOKUP(CJ$13,#REF!,2,0)+SUM(CT40)*VLOOKUP(CT$13,#REF!,2,0)+SUM(DD40)*VLOOKUP(DD$13,#REF!,2,0)+SUM(DN40)*VLOOKUP(DN$13,#REF!,2,0)+SUM(DX40)*VLOOKUP(DX$13,#REF!,2,0)+SUM(EH40)*VLOOKUP(EH$13,#REF!,2,0)+SUM(ER40)*VLOOKUP(ER$13,#REF!,2,0)+SUM(FB40)*VLOOKUP(FB$13,#REF!,2,0)+SUM(FL40)*VLOOKUP(FL$13,#REF!,2,0)+SUM(FV40)*VLOOKUP(FV$13,#REF!,2,0)+SUM(GF40)*VLOOKUP(GF$13,#REF!,2,0)+SUM(GP40)*VLOOKUP(GP$13,#REF!,2,0)+SUM(GZ40)*VLOOKUP(GZ$13,#REF!,2,0)</f>
        <v>#REF!</v>
      </c>
      <c r="HK40" s="278" t="e">
        <f>+SUM(S40)*VLOOKUP(S$13,#REF!,2,0)+SUM(AC40)*VLOOKUP(AC$13,#REF!,2,0)+SUM(AM40)*VLOOKUP(AM$13,#REF!,2,0)+SUM(AW40)*VLOOKUP(AW$13,#REF!,2,0)+SUM(BG40)*VLOOKUP(BG$13,#REF!,2,0)+SUM(BQ40)*VLOOKUP(BQ$13,#REF!,2,0)+SUM(CA40)*VLOOKUP(CA$13,#REF!,2,0)+SUM(CK40)*VLOOKUP(CK$13,#REF!,2,0)+SUM(CU40)*VLOOKUP(CU$13,#REF!,2,0)+SUM(DE40)*VLOOKUP(DE$13,#REF!,2,0)+SUM(DO40)*VLOOKUP(DO$13,#REF!,2,0)+SUM(DY40)*VLOOKUP(DY$13,#REF!,2,0)+SUM(EI40)*VLOOKUP(EI$13,#REF!,2,0)+SUM(ES40)*VLOOKUP(ES$13,#REF!,2,0)+SUM(FC40)*VLOOKUP(FC$13,#REF!,2,0)+SUM(FM40)*VLOOKUP(FM$13,#REF!,2,0)+SUM(FW40)*VLOOKUP(FW$13,#REF!,2,0)+SUM(GG40)*VLOOKUP(GG$13,#REF!,2,0)+SUM(GQ40)*VLOOKUP(GQ$13,#REF!,2,0)+SUM(HA40)*VLOOKUP(HA$13,#REF!,2,0)</f>
        <v>#REF!</v>
      </c>
      <c r="HL40" s="278" t="e">
        <f>+SUM(T40)*VLOOKUP(T$13,#REF!,2,0)+SUM(AD40)*VLOOKUP(AD$13,#REF!,2,0)+SUM(AN40)*VLOOKUP(AN$13,#REF!,2,0)+SUM(AX40)*VLOOKUP(AX$13,#REF!,2,0)+SUM(BH40)*VLOOKUP(BH$13,#REF!,2,0)+SUM(BR40)*VLOOKUP(BR$13,#REF!,2,0)+SUM(CB40)*VLOOKUP(CB$13,#REF!,2,0)+SUM(CL40)*VLOOKUP(CL$13,#REF!,2,0)+SUM(CV40)*VLOOKUP(CV$13,#REF!,2,0)+SUM(DF40)*VLOOKUP(DF$13,#REF!,2,0)+SUM(DP40)*VLOOKUP(DP$13,#REF!,2,0)+SUM(DZ40)*VLOOKUP(DZ$13,#REF!,2,0)+SUM(EJ40)*VLOOKUP(EJ$13,#REF!,2,0)+SUM(ET40)*VLOOKUP(ET$13,#REF!,2,0)+SUM(FD40)*VLOOKUP(FD$13,#REF!,2,0)+SUM(FN40)*VLOOKUP(FN$13,#REF!,2,0)+SUM(FX40)*VLOOKUP(FX$13,#REF!,2,0)+SUM(GH40)*VLOOKUP(GH$13,#REF!,2,0)+SUM(GR40)*VLOOKUP(GR$13,#REF!,2,0)+SUM(HB40)*VLOOKUP(HB$13,#REF!,2,0)</f>
        <v>#REF!</v>
      </c>
      <c r="HM40" s="279">
        <f t="shared" si="73"/>
        <v>3</v>
      </c>
      <c r="HN40" s="281">
        <f t="shared" si="85"/>
        <v>3</v>
      </c>
      <c r="HO40" s="279" t="e">
        <f>+SUMIF($K$11:$T$11,1,K40:T40)*VLOOKUP($K$12,#REF!,2,0)+SUMIF($U$11:$AD$11,1,U40:AD40)*VLOOKUP($U$12,#REF!,2,0)+SUMIF($AE$11:$AN$11,1,AE40:AN40)*VLOOKUP($AE$12,#REF!,2,0)+SUMIF($AO$11:$AX$11,1,AO40:AX40)*VLOOKUP($AO$12,#REF!,2,0)+SUMIF($AY$11:$BH$11,1,AY40:BH40)*VLOOKUP($AY$12,#REF!,2,0)+SUMIF($BI$11:$BR$11,1,BI40:BR40)*VLOOKUP($BI$12,#REF!,2,0)+SUMIF($BS$11:$CB$11,1,BS40:CB40)*VLOOKUP($BS$12,#REF!,2,0)+SUMIF($CC$11:$CL$11,1,CC40:CL40)*VLOOKUP($CC$12,#REF!,2,0)+SUMIF($CM$11:$CV$11,1,CM40:CV40)*VLOOKUP($CM$12,#REF!,2,0)+SUMIF($CW$11:$DF$11,1,CW40:DF40)*VLOOKUP($CW$12,#REF!,2,0)+SUMIF($DG$11:$DP$11,1,DG40:DP40)*VLOOKUP($DG$12,#REF!,2,0)+SUMIF($DQ$11:$DZ$11,1,DQ40:DZ40)*VLOOKUP($DQ$12,#REF!,2,0)+SUMIF($EA$11:$EJ$11,1,EA40:EJ40)*VLOOKUP($EA$12,#REF!,2,0)+SUMIF($EK$11:$ET$11,1,EK40:ET40)*VLOOKUP($EK$12,#REF!,2,0)+SUMIF($EU$11:$FD$11,1,EU40:FD40)*VLOOKUP($EU$12,#REF!,2,0)+SUMIF($FE$11:$FN$11,1,FE40:FN40)*VLOOKUP($FE$12,#REF!,2,0)+SUMIF($FO$11:$FX$11,1,FO40:FX40)*VLOOKUP($FO$12,#REF!,2,0)+SUMIF($FY$11:$GH$11,1,FY40:GH40)*VLOOKUP($FY$12,#REF!,2,0)+SUMIF($GI$11:$GR$11,1,GI40:GR40)*VLOOKUP($GI$12,#REF!,2,0)+SUMIF($GS$11:$HB$11,1,GS40:HB40)*VLOOKUP($GS$12,#REF!,2,0)</f>
        <v>#REF!</v>
      </c>
      <c r="HP40" s="281" t="e">
        <f t="shared" si="86"/>
        <v>#REF!</v>
      </c>
      <c r="HQ40" s="84"/>
      <c r="HR40" s="282">
        <f t="shared" si="74"/>
        <v>3</v>
      </c>
      <c r="HS40" s="282">
        <f t="shared" si="75"/>
        <v>0</v>
      </c>
      <c r="HT40" s="282">
        <f t="shared" si="76"/>
        <v>0</v>
      </c>
      <c r="HU40" s="282">
        <f t="shared" si="77"/>
        <v>0</v>
      </c>
      <c r="HV40" s="282">
        <f t="shared" si="78"/>
        <v>0</v>
      </c>
      <c r="HW40" s="282">
        <f t="shared" si="79"/>
        <v>0</v>
      </c>
      <c r="HX40" s="282">
        <f t="shared" si="80"/>
        <v>0</v>
      </c>
      <c r="HY40" s="282">
        <f t="shared" si="81"/>
        <v>0</v>
      </c>
      <c r="HZ40" s="282">
        <f t="shared" si="82"/>
        <v>0</v>
      </c>
      <c r="IA40" s="282">
        <f t="shared" si="83"/>
        <v>0</v>
      </c>
      <c r="IK40" s="98" t="e">
        <f t="shared" si="84"/>
        <v>#REF!</v>
      </c>
    </row>
    <row r="41" spans="1:245" s="32" customFormat="1" ht="21.95" customHeight="1">
      <c r="A41" s="4"/>
      <c r="B41" s="98" t="e">
        <f>+#REF!</f>
        <v>#REF!</v>
      </c>
      <c r="C41" s="98" t="e">
        <f>+#REF!</f>
        <v>#REF!</v>
      </c>
      <c r="D41" s="98" t="e">
        <f>+#REF!</f>
        <v>#REF!</v>
      </c>
      <c r="E41" s="98" t="e">
        <f>+#REF!</f>
        <v>#REF!</v>
      </c>
      <c r="F41" s="98" t="e">
        <f>+#REF!</f>
        <v>#REF!</v>
      </c>
      <c r="G41" s="98" t="e">
        <f>+#REF!</f>
        <v>#REF!</v>
      </c>
      <c r="H41" s="98" t="e">
        <f>+#REF!</f>
        <v>#REF!</v>
      </c>
      <c r="I41" s="98" t="e">
        <f>+#REF!</f>
        <v>#REF!</v>
      </c>
      <c r="J41" s="18" t="s">
        <v>83</v>
      </c>
      <c r="K41" s="754">
        <v>1</v>
      </c>
      <c r="L41" s="717">
        <v>0</v>
      </c>
      <c r="M41" s="717">
        <v>0</v>
      </c>
      <c r="N41" s="717">
        <v>0</v>
      </c>
      <c r="O41" s="717">
        <v>0</v>
      </c>
      <c r="P41" s="717">
        <v>0</v>
      </c>
      <c r="Q41" s="717">
        <v>0</v>
      </c>
      <c r="R41" s="717">
        <v>0</v>
      </c>
      <c r="S41" s="717">
        <v>0</v>
      </c>
      <c r="T41" s="755">
        <v>0</v>
      </c>
      <c r="U41" s="754">
        <v>0</v>
      </c>
      <c r="V41" s="717">
        <v>0</v>
      </c>
      <c r="W41" s="717">
        <v>0</v>
      </c>
      <c r="X41" s="717">
        <v>0</v>
      </c>
      <c r="Y41" s="717">
        <v>0</v>
      </c>
      <c r="Z41" s="717">
        <v>0</v>
      </c>
      <c r="AA41" s="717">
        <v>0</v>
      </c>
      <c r="AB41" s="717">
        <v>0</v>
      </c>
      <c r="AC41" s="717">
        <v>0</v>
      </c>
      <c r="AD41" s="755">
        <v>0</v>
      </c>
      <c r="AE41" s="754">
        <v>0</v>
      </c>
      <c r="AF41" s="717">
        <v>0</v>
      </c>
      <c r="AG41" s="717">
        <v>0</v>
      </c>
      <c r="AH41" s="717">
        <v>0</v>
      </c>
      <c r="AI41" s="717">
        <v>0</v>
      </c>
      <c r="AJ41" s="717">
        <v>0</v>
      </c>
      <c r="AK41" s="717">
        <v>0</v>
      </c>
      <c r="AL41" s="717">
        <v>0</v>
      </c>
      <c r="AM41" s="717">
        <v>0</v>
      </c>
      <c r="AN41" s="755">
        <v>0</v>
      </c>
      <c r="AO41" s="754">
        <v>0</v>
      </c>
      <c r="AP41" s="717">
        <v>0</v>
      </c>
      <c r="AQ41" s="717">
        <v>0</v>
      </c>
      <c r="AR41" s="717">
        <v>0</v>
      </c>
      <c r="AS41" s="717">
        <v>0</v>
      </c>
      <c r="AT41" s="717">
        <v>0</v>
      </c>
      <c r="AU41" s="717">
        <v>0</v>
      </c>
      <c r="AV41" s="717">
        <v>0</v>
      </c>
      <c r="AW41" s="717">
        <v>0</v>
      </c>
      <c r="AX41" s="755">
        <v>0</v>
      </c>
      <c r="AY41" s="754">
        <v>0</v>
      </c>
      <c r="AZ41" s="717">
        <v>0</v>
      </c>
      <c r="BA41" s="717">
        <v>0</v>
      </c>
      <c r="BB41" s="717">
        <v>0</v>
      </c>
      <c r="BC41" s="717">
        <v>0</v>
      </c>
      <c r="BD41" s="717">
        <v>0</v>
      </c>
      <c r="BE41" s="717">
        <v>0</v>
      </c>
      <c r="BF41" s="717">
        <v>0</v>
      </c>
      <c r="BG41" s="717">
        <v>0</v>
      </c>
      <c r="BH41" s="755">
        <v>0</v>
      </c>
      <c r="BI41" s="754">
        <v>0</v>
      </c>
      <c r="BJ41" s="717">
        <v>0</v>
      </c>
      <c r="BK41" s="717">
        <v>0</v>
      </c>
      <c r="BL41" s="717">
        <v>0</v>
      </c>
      <c r="BM41" s="717">
        <v>0</v>
      </c>
      <c r="BN41" s="717">
        <v>0</v>
      </c>
      <c r="BO41" s="717">
        <v>0</v>
      </c>
      <c r="BP41" s="717">
        <v>0</v>
      </c>
      <c r="BQ41" s="717">
        <v>0</v>
      </c>
      <c r="BR41" s="755">
        <v>0</v>
      </c>
      <c r="BS41" s="754">
        <v>1</v>
      </c>
      <c r="BT41" s="717">
        <v>0</v>
      </c>
      <c r="BU41" s="717">
        <v>0</v>
      </c>
      <c r="BV41" s="717">
        <v>0</v>
      </c>
      <c r="BW41" s="717">
        <v>0</v>
      </c>
      <c r="BX41" s="717">
        <v>0</v>
      </c>
      <c r="BY41" s="717">
        <v>0</v>
      </c>
      <c r="BZ41" s="717">
        <v>0</v>
      </c>
      <c r="CA41" s="717">
        <v>0</v>
      </c>
      <c r="CB41" s="755">
        <v>0</v>
      </c>
      <c r="CC41" s="754">
        <v>1</v>
      </c>
      <c r="CD41" s="717">
        <v>0</v>
      </c>
      <c r="CE41" s="717">
        <v>0</v>
      </c>
      <c r="CF41" s="717">
        <v>0</v>
      </c>
      <c r="CG41" s="717">
        <v>0</v>
      </c>
      <c r="CH41" s="717">
        <v>0</v>
      </c>
      <c r="CI41" s="717">
        <v>0</v>
      </c>
      <c r="CJ41" s="717">
        <v>0</v>
      </c>
      <c r="CK41" s="717">
        <v>0</v>
      </c>
      <c r="CL41" s="755">
        <v>0</v>
      </c>
      <c r="CM41" s="754">
        <v>0</v>
      </c>
      <c r="CN41" s="717">
        <v>0</v>
      </c>
      <c r="CO41" s="717">
        <v>0</v>
      </c>
      <c r="CP41" s="717">
        <v>0</v>
      </c>
      <c r="CQ41" s="717">
        <v>0</v>
      </c>
      <c r="CR41" s="717">
        <v>0</v>
      </c>
      <c r="CS41" s="717">
        <v>0</v>
      </c>
      <c r="CT41" s="717">
        <v>0</v>
      </c>
      <c r="CU41" s="717">
        <v>0</v>
      </c>
      <c r="CV41" s="755">
        <v>0</v>
      </c>
      <c r="CW41" s="754">
        <v>0</v>
      </c>
      <c r="CX41" s="717">
        <v>0</v>
      </c>
      <c r="CY41" s="717">
        <v>0</v>
      </c>
      <c r="CZ41" s="717">
        <v>0</v>
      </c>
      <c r="DA41" s="717">
        <v>0</v>
      </c>
      <c r="DB41" s="717">
        <v>0</v>
      </c>
      <c r="DC41" s="717">
        <v>0</v>
      </c>
      <c r="DD41" s="717">
        <v>0</v>
      </c>
      <c r="DE41" s="717">
        <v>0</v>
      </c>
      <c r="DF41" s="755">
        <v>0</v>
      </c>
      <c r="DG41" s="754">
        <v>0</v>
      </c>
      <c r="DH41" s="549"/>
      <c r="DI41" s="549"/>
      <c r="DJ41" s="549"/>
      <c r="DK41" s="549"/>
      <c r="DL41" s="549"/>
      <c r="DM41" s="549"/>
      <c r="DN41" s="549"/>
      <c r="DO41" s="549"/>
      <c r="DP41" s="550"/>
      <c r="DQ41" s="548"/>
      <c r="DR41" s="549"/>
      <c r="DS41" s="549"/>
      <c r="DT41" s="549"/>
      <c r="DU41" s="549"/>
      <c r="DV41" s="549"/>
      <c r="DW41" s="549"/>
      <c r="DX41" s="549"/>
      <c r="DY41" s="549"/>
      <c r="DZ41" s="550"/>
      <c r="EA41" s="548"/>
      <c r="EB41" s="549"/>
      <c r="EC41" s="549"/>
      <c r="ED41" s="549"/>
      <c r="EE41" s="549"/>
      <c r="EF41" s="549"/>
      <c r="EG41" s="549"/>
      <c r="EH41" s="549"/>
      <c r="EI41" s="549"/>
      <c r="EJ41" s="550"/>
      <c r="EK41" s="548"/>
      <c r="EL41" s="549"/>
      <c r="EM41" s="549"/>
      <c r="EN41" s="549"/>
      <c r="EO41" s="549"/>
      <c r="EP41" s="549"/>
      <c r="EQ41" s="549"/>
      <c r="ER41" s="549"/>
      <c r="ES41" s="549"/>
      <c r="ET41" s="550"/>
      <c r="EU41" s="548"/>
      <c r="EV41" s="549"/>
      <c r="EW41" s="549"/>
      <c r="EX41" s="549"/>
      <c r="EY41" s="549"/>
      <c r="EZ41" s="549"/>
      <c r="FA41" s="549"/>
      <c r="FB41" s="549"/>
      <c r="FC41" s="549"/>
      <c r="FD41" s="550"/>
      <c r="FE41" s="548"/>
      <c r="FF41" s="549"/>
      <c r="FG41" s="549"/>
      <c r="FH41" s="549"/>
      <c r="FI41" s="549"/>
      <c r="FJ41" s="549"/>
      <c r="FK41" s="549"/>
      <c r="FL41" s="549"/>
      <c r="FM41" s="549"/>
      <c r="FN41" s="550"/>
      <c r="FO41" s="548"/>
      <c r="FP41" s="549"/>
      <c r="FQ41" s="549"/>
      <c r="FR41" s="549"/>
      <c r="FS41" s="549"/>
      <c r="FT41" s="549"/>
      <c r="FU41" s="549"/>
      <c r="FV41" s="549"/>
      <c r="FW41" s="549"/>
      <c r="FX41" s="550"/>
      <c r="FY41" s="548"/>
      <c r="FZ41" s="549"/>
      <c r="GA41" s="549"/>
      <c r="GB41" s="549"/>
      <c r="GC41" s="549"/>
      <c r="GD41" s="549"/>
      <c r="GE41" s="549"/>
      <c r="GF41" s="549"/>
      <c r="GG41" s="549"/>
      <c r="GH41" s="550"/>
      <c r="GI41" s="548"/>
      <c r="GJ41" s="549"/>
      <c r="GK41" s="549"/>
      <c r="GL41" s="549"/>
      <c r="GM41" s="549"/>
      <c r="GN41" s="549"/>
      <c r="GO41" s="549"/>
      <c r="GP41" s="549"/>
      <c r="GQ41" s="549"/>
      <c r="GR41" s="550"/>
      <c r="GS41" s="548"/>
      <c r="GT41" s="549"/>
      <c r="GU41" s="549"/>
      <c r="GV41" s="549"/>
      <c r="GW41" s="549"/>
      <c r="GX41" s="549"/>
      <c r="GY41" s="549"/>
      <c r="GZ41" s="549"/>
      <c r="HA41" s="549"/>
      <c r="HB41" s="550"/>
      <c r="HC41" s="81" t="e">
        <f>+SUM(K41)*VLOOKUP(K$13,#REF!,2,0)+SUM(U41)*VLOOKUP(U$13,#REF!,2,0)+SUM(AE41)*VLOOKUP(AE$13,#REF!,2,0)+SUM(AO41)*VLOOKUP(AO$13,#REF!,2,0)+SUM(AY41)*VLOOKUP(AY$13,#REF!,2,0)+SUM(BI41)*VLOOKUP(BI$13,#REF!,2,0)+SUM(BS41)*VLOOKUP(BS$13,#REF!,2,0)+SUM(CC41)*VLOOKUP(CC$13,#REF!,2,0)+SUM(CM41)*VLOOKUP(CM$13,#REF!,2,0)+SUM(CW41)*VLOOKUP(CW$13,#REF!,2,0)+SUM(DG41)*VLOOKUP(DG$13,#REF!,2,0)+SUM(DQ41)*VLOOKUP(DQ$13,#REF!,2,0)+SUM(EA41)*VLOOKUP(EA$13,#REF!,2,0)+SUM(EK41)*VLOOKUP(EK$13,#REF!,2,0)+SUM(EU41)*VLOOKUP(EU$13,#REF!,2,0)+SUM(FE41)*VLOOKUP(FE$13,#REF!,2,0)+SUM(FO41)*VLOOKUP(FO$13,#REF!,2,0)+SUM(FY41)*VLOOKUP(FY$13,#REF!,2,0)+SUM(GI41)*VLOOKUP(GI$13,#REF!,2,0)+SUM(GS41)*VLOOKUP(GS$13,#REF!,2,0)</f>
        <v>#REF!</v>
      </c>
      <c r="HD41" s="81" t="e">
        <f>+SUM(L41)*VLOOKUP(L$13,#REF!,2,0)+SUM(V41)*VLOOKUP(V$13,#REF!,2,0)+SUM(AF41)*VLOOKUP(AF$13,#REF!,2,0)+SUM(AP41)*VLOOKUP(AP$13,#REF!,2,0)+SUM(AZ41)*VLOOKUP(AZ$13,#REF!,2,0)+SUM(BJ41)*VLOOKUP(BJ$13,#REF!,2,0)+SUM(BT41)*VLOOKUP(BT$13,#REF!,2,0)+SUM(CD41)*VLOOKUP(CD$13,#REF!,2,0)+SUM(CN41)*VLOOKUP(CN$13,#REF!,2,0)+SUM(CX41)*VLOOKUP(CX$13,#REF!,2,0)+SUM(DH41)*VLOOKUP(DH$13,#REF!,2,0)+SUM(DR41)*VLOOKUP(DR$13,#REF!,2,0)+SUM(EB41)*VLOOKUP(EB$13,#REF!,2,0)+SUM(EL41)*VLOOKUP(EL$13,#REF!,2,0)+SUM(EV41)*VLOOKUP(EV$13,#REF!,2,0)+SUM(FF41)*VLOOKUP(FF$13,#REF!,2,0)+SUM(FP41)*VLOOKUP(FP$13,#REF!,2,0)+SUM(FZ41)*VLOOKUP(FZ$13,#REF!,2,0)+SUM(GJ41)*VLOOKUP(GJ$13,#REF!,2,0)+SUM(GT41)*VLOOKUP(GT$13,#REF!,2,0)</f>
        <v>#REF!</v>
      </c>
      <c r="HE41" s="81" t="e">
        <f>+SUM(M41)*VLOOKUP(M$13,#REF!,2,0)+SUM(W41)*VLOOKUP(W$13,#REF!,2,0)+SUM(AG41)*VLOOKUP(AG$13,#REF!,2,0)+SUM(AQ41)*VLOOKUP(AQ$13,#REF!,2,0)+SUM(BA41)*VLOOKUP(BA$13,#REF!,2,0)+SUM(BK41)*VLOOKUP(BK$13,#REF!,2,0)+SUM(BU41)*VLOOKUP(BU$13,#REF!,2,0)+SUM(CE41)*VLOOKUP(CE$13,#REF!,2,0)+SUM(CO41)*VLOOKUP(CO$13,#REF!,2,0)+SUM(CY41)*VLOOKUP(CY$13,#REF!,2,0)+SUM(DI41)*VLOOKUP(DI$13,#REF!,2,0)+SUM(DS41)*VLOOKUP(DS$13,#REF!,2,0)+SUM(EC41)*VLOOKUP(EC$13,#REF!,2,0)+SUM(EM41)*VLOOKUP(EM$13,#REF!,2,0)+SUM(EW41)*VLOOKUP(EW$13,#REF!,2,0)+SUM(FG41)*VLOOKUP(FG$13,#REF!,2,0)+SUM(FQ41)*VLOOKUP(FQ$13,#REF!,2,0)+SUM(GA41)*VLOOKUP(GA$13,#REF!,2,0)+SUM(GK41)*VLOOKUP(GK$13,#REF!,2,0)+SUM(GU41)*VLOOKUP(GU$13,#REF!,2,0)</f>
        <v>#REF!</v>
      </c>
      <c r="HF41" s="81" t="e">
        <f>+SUM(N41)*VLOOKUP(N$13,#REF!,2,0)+SUM(X41)*VLOOKUP(X$13,#REF!,2,0)+SUM(AH41)*VLOOKUP(AH$13,#REF!,2,0)+SUM(AR41)*VLOOKUP(AR$13,#REF!,2,0)+SUM(BB41)*VLOOKUP(BB$13,#REF!,2,0)+SUM(BL41)*VLOOKUP(BL$13,#REF!,2,0)+SUM(BV41)*VLOOKUP(BV$13,#REF!,2,0)+SUM(CF41)*VLOOKUP(CF$13,#REF!,2,0)+SUM(CP41)*VLOOKUP(CP$13,#REF!,2,0)+SUM(CZ41)*VLOOKUP(CZ$13,#REF!,2,0)+SUM(DJ41)*VLOOKUP(DJ$13,#REF!,2,0)+SUM(DT41)*VLOOKUP(DT$13,#REF!,2,0)+SUM(ED41)*VLOOKUP(ED$13,#REF!,2,0)+SUM(EN41)*VLOOKUP(EN$13,#REF!,2,0)+SUM(EX41)*VLOOKUP(EX$13,#REF!,2,0)+SUM(FH41)*VLOOKUP(FH$13,#REF!,2,0)+SUM(FR41)*VLOOKUP(FR$13,#REF!,2,0)+SUM(GB41)*VLOOKUP(GB$13,#REF!,2,0)+SUM(GL41)*VLOOKUP(GL$13,#REF!,2,0)+SUM(GV41)*VLOOKUP(GV$13,#REF!,2,0)</f>
        <v>#REF!</v>
      </c>
      <c r="HG41" s="81" t="e">
        <f>+SUM(O41)*VLOOKUP(O$13,#REF!,2,0)+SUM(Y41)*VLOOKUP(Y$13,#REF!,2,0)+SUM(AI41)*VLOOKUP(AI$13,#REF!,2,0)+SUM(AS41)*VLOOKUP(AS$13,#REF!,2,0)+SUM(BC41)*VLOOKUP(BC$13,#REF!,2,0)+SUM(BM41)*VLOOKUP(BM$13,#REF!,2,0)+SUM(BW41)*VLOOKUP(BW$13,#REF!,2,0)+SUM(CG41)*VLOOKUP(CG$13,#REF!,2,0)+SUM(CQ41)*VLOOKUP(CQ$13,#REF!,2,0)+SUM(DA41)*VLOOKUP(DA$13,#REF!,2,0)+SUM(DK41)*VLOOKUP(DK$13,#REF!,2,0)+SUM(DU41)*VLOOKUP(DU$13,#REF!,2,0)+SUM(EE41)*VLOOKUP(EE$13,#REF!,2,0)+SUM(EO41)*VLOOKUP(EO$13,#REF!,2,0)+SUM(EY41)*VLOOKUP(EY$13,#REF!,2,0)+SUM(FI41)*VLOOKUP(FI$13,#REF!,2,0)+SUM(FS41)*VLOOKUP(FS$13,#REF!,2,0)+SUM(GC41)*VLOOKUP(GC$13,#REF!,2,0)+SUM(GM41)*VLOOKUP(GM$13,#REF!,2,0)+SUM(GW41)*VLOOKUP(GW$13,#REF!,2,0)</f>
        <v>#REF!</v>
      </c>
      <c r="HH41" s="81" t="e">
        <f>+SUM(P41)*VLOOKUP(P$13,#REF!,2,0)+SUM(Z41)*VLOOKUP(Z$13,#REF!,2,0)+SUM(AJ41)*VLOOKUP(AJ$13,#REF!,2,0)+SUM(AT41)*VLOOKUP(AT$13,#REF!,2,0)+SUM(BD41)*VLOOKUP(BD$13,#REF!,2,0)+SUM(BN41)*VLOOKUP(BN$13,#REF!,2,0)+SUM(BX41)*VLOOKUP(BX$13,#REF!,2,0)+SUM(CH41)*VLOOKUP(CH$13,#REF!,2,0)+SUM(CR41)*VLOOKUP(CR$13,#REF!,2,0)+SUM(DB41)*VLOOKUP(DB$13,#REF!,2,0)+SUM(DL41)*VLOOKUP(DL$13,#REF!,2,0)+SUM(DV41)*VLOOKUP(DV$13,#REF!,2,0)+SUM(EF41)*VLOOKUP(EF$13,#REF!,2,0)+SUM(EP41)*VLOOKUP(EP$13,#REF!,2,0)+SUM(EZ41)*VLOOKUP(EZ$13,#REF!,2,0)+SUM(FJ41)*VLOOKUP(FJ$13,#REF!,2,0)+SUM(FT41)*VLOOKUP(FT$13,#REF!,2,0)+SUM(GD41)*VLOOKUP(GD$13,#REF!,2,0)+SUM(GN41)*VLOOKUP(GN$13,#REF!,2,0)+SUM(GX41)*VLOOKUP(GX$13,#REF!,2,0)</f>
        <v>#REF!</v>
      </c>
      <c r="HI41" s="81" t="e">
        <f>+SUM(Q41)*VLOOKUP(Q$13,#REF!,2,0)+SUM(AA41)*VLOOKUP(AA$13,#REF!,2,0)+SUM(AK41)*VLOOKUP(AK$13,#REF!,2,0)+SUM(AU41)*VLOOKUP(AU$13,#REF!,2,0)+SUM(BE41)*VLOOKUP(BE$13,#REF!,2,0)+SUM(BO41)*VLOOKUP(BO$13,#REF!,2,0)+SUM(BY41)*VLOOKUP(BY$13,#REF!,2,0)+SUM(CI41)*VLOOKUP(CI$13,#REF!,2,0)+SUM(CS41)*VLOOKUP(CS$13,#REF!,2,0)+SUM(DC41)*VLOOKUP(DC$13,#REF!,2,0)+SUM(DM41)*VLOOKUP(DM$13,#REF!,2,0)+SUM(DW41)*VLOOKUP(DW$13,#REF!,2,0)+SUM(EG41)*VLOOKUP(EG$13,#REF!,2,0)+SUM(EQ41)*VLOOKUP(EQ$13,#REF!,2,0)+SUM(FA41)*VLOOKUP(FA$13,#REF!,2,0)+SUM(FK41)*VLOOKUP(FK$13,#REF!,2,0)+SUM(FU41)*VLOOKUP(FU$13,#REF!,2,0)+SUM(GE41)*VLOOKUP(GE$13,#REF!,2,0)+SUM(GO41)*VLOOKUP(GO$13,#REF!,2,0)+SUM(GY41)*VLOOKUP(GY$13,#REF!,2,0)</f>
        <v>#REF!</v>
      </c>
      <c r="HJ41" s="81" t="e">
        <f>+SUM(R41)*VLOOKUP(R$13,#REF!,2,0)+SUM(AB41)*VLOOKUP(AB$13,#REF!,2,0)+SUM(AL41)*VLOOKUP(AL$13,#REF!,2,0)+SUM(AV41)*VLOOKUP(AV$13,#REF!,2,0)+SUM(BF41)*VLOOKUP(BF$13,#REF!,2,0)+SUM(BP41)*VLOOKUP(BP$13,#REF!,2,0)+SUM(BZ41)*VLOOKUP(BZ$13,#REF!,2,0)+SUM(CJ41)*VLOOKUP(CJ$13,#REF!,2,0)+SUM(CT41)*VLOOKUP(CT$13,#REF!,2,0)+SUM(DD41)*VLOOKUP(DD$13,#REF!,2,0)+SUM(DN41)*VLOOKUP(DN$13,#REF!,2,0)+SUM(DX41)*VLOOKUP(DX$13,#REF!,2,0)+SUM(EH41)*VLOOKUP(EH$13,#REF!,2,0)+SUM(ER41)*VLOOKUP(ER$13,#REF!,2,0)+SUM(FB41)*VLOOKUP(FB$13,#REF!,2,0)+SUM(FL41)*VLOOKUP(FL$13,#REF!,2,0)+SUM(FV41)*VLOOKUP(FV$13,#REF!,2,0)+SUM(GF41)*VLOOKUP(GF$13,#REF!,2,0)+SUM(GP41)*VLOOKUP(GP$13,#REF!,2,0)+SUM(GZ41)*VLOOKUP(GZ$13,#REF!,2,0)</f>
        <v>#REF!</v>
      </c>
      <c r="HK41" s="81" t="e">
        <f>+SUM(S41)*VLOOKUP(S$13,#REF!,2,0)+SUM(AC41)*VLOOKUP(AC$13,#REF!,2,0)+SUM(AM41)*VLOOKUP(AM$13,#REF!,2,0)+SUM(AW41)*VLOOKUP(AW$13,#REF!,2,0)+SUM(BG41)*VLOOKUP(BG$13,#REF!,2,0)+SUM(BQ41)*VLOOKUP(BQ$13,#REF!,2,0)+SUM(CA41)*VLOOKUP(CA$13,#REF!,2,0)+SUM(CK41)*VLOOKUP(CK$13,#REF!,2,0)+SUM(CU41)*VLOOKUP(CU$13,#REF!,2,0)+SUM(DE41)*VLOOKUP(DE$13,#REF!,2,0)+SUM(DO41)*VLOOKUP(DO$13,#REF!,2,0)+SUM(DY41)*VLOOKUP(DY$13,#REF!,2,0)+SUM(EI41)*VLOOKUP(EI$13,#REF!,2,0)+SUM(ES41)*VLOOKUP(ES$13,#REF!,2,0)+SUM(FC41)*VLOOKUP(FC$13,#REF!,2,0)+SUM(FM41)*VLOOKUP(FM$13,#REF!,2,0)+SUM(FW41)*VLOOKUP(FW$13,#REF!,2,0)+SUM(GG41)*VLOOKUP(GG$13,#REF!,2,0)+SUM(GQ41)*VLOOKUP(GQ$13,#REF!,2,0)+SUM(HA41)*VLOOKUP(HA$13,#REF!,2,0)</f>
        <v>#REF!</v>
      </c>
      <c r="HL41" s="81" t="e">
        <f>+SUM(T41)*VLOOKUP(T$13,#REF!,2,0)+SUM(AD41)*VLOOKUP(AD$13,#REF!,2,0)+SUM(AN41)*VLOOKUP(AN$13,#REF!,2,0)+SUM(AX41)*VLOOKUP(AX$13,#REF!,2,0)+SUM(BH41)*VLOOKUP(BH$13,#REF!,2,0)+SUM(BR41)*VLOOKUP(BR$13,#REF!,2,0)+SUM(CB41)*VLOOKUP(CB$13,#REF!,2,0)+SUM(CL41)*VLOOKUP(CL$13,#REF!,2,0)+SUM(CV41)*VLOOKUP(CV$13,#REF!,2,0)+SUM(DF41)*VLOOKUP(DF$13,#REF!,2,0)+SUM(DP41)*VLOOKUP(DP$13,#REF!,2,0)+SUM(DZ41)*VLOOKUP(DZ$13,#REF!,2,0)+SUM(EJ41)*VLOOKUP(EJ$13,#REF!,2,0)+SUM(ET41)*VLOOKUP(ET$13,#REF!,2,0)+SUM(FD41)*VLOOKUP(FD$13,#REF!,2,0)+SUM(FN41)*VLOOKUP(FN$13,#REF!,2,0)+SUM(FX41)*VLOOKUP(FX$13,#REF!,2,0)+SUM(GH41)*VLOOKUP(GH$13,#REF!,2,0)+SUM(GR41)*VLOOKUP(GR$13,#REF!,2,0)+SUM(HB41)*VLOOKUP(HB$13,#REF!,2,0)</f>
        <v>#REF!</v>
      </c>
      <c r="HM41" s="84">
        <f t="shared" si="73"/>
        <v>3</v>
      </c>
      <c r="HN41" s="83">
        <f t="shared" si="85"/>
        <v>6</v>
      </c>
      <c r="HO41" s="84" t="e">
        <f>+SUMIF($K$11:$T$11,1,K41:T41)*VLOOKUP($K$12,#REF!,2,0)+SUMIF($U$11:$AD$11,1,U41:AD41)*VLOOKUP($U$12,#REF!,2,0)+SUMIF($AE$11:$AN$11,1,AE41:AN41)*VLOOKUP($AE$12,#REF!,2,0)+SUMIF($AO$11:$AX$11,1,AO41:AX41)*VLOOKUP($AO$12,#REF!,2,0)+SUMIF($AY$11:$BH$11,1,AY41:BH41)*VLOOKUP($AY$12,#REF!,2,0)+SUMIF($BI$11:$BR$11,1,BI41:BR41)*VLOOKUP($BI$12,#REF!,2,0)+SUMIF($BS$11:$CB$11,1,BS41:CB41)*VLOOKUP($BS$12,#REF!,2,0)+SUMIF($CC$11:$CL$11,1,CC41:CL41)*VLOOKUP($CC$12,#REF!,2,0)+SUMIF($CM$11:$CV$11,1,CM41:CV41)*VLOOKUP($CM$12,#REF!,2,0)+SUMIF($CW$11:$DF$11,1,CW41:DF41)*VLOOKUP($CW$12,#REF!,2,0)+SUMIF($DG$11:$DP$11,1,DG41:DP41)*VLOOKUP($DG$12,#REF!,2,0)+SUMIF($DQ$11:$DZ$11,1,DQ41:DZ41)*VLOOKUP($DQ$12,#REF!,2,0)+SUMIF($EA$11:$EJ$11,1,EA41:EJ41)*VLOOKUP($EA$12,#REF!,2,0)+SUMIF($EK$11:$ET$11,1,EK41:ET41)*VLOOKUP($EK$12,#REF!,2,0)+SUMIF($EU$11:$FD$11,1,EU41:FD41)*VLOOKUP($EU$12,#REF!,2,0)+SUMIF($FE$11:$FN$11,1,FE41:FN41)*VLOOKUP($FE$12,#REF!,2,0)+SUMIF($FO$11:$FX$11,1,FO41:FX41)*VLOOKUP($FO$12,#REF!,2,0)+SUMIF($FY$11:$GH$11,1,FY41:GH41)*VLOOKUP($FY$12,#REF!,2,0)+SUMIF($GI$11:$GR$11,1,GI41:GR41)*VLOOKUP($GI$12,#REF!,2,0)+SUMIF($GS$11:$HB$11,1,GS41:HB41)*VLOOKUP($GS$12,#REF!,2,0)</f>
        <v>#REF!</v>
      </c>
      <c r="HP41" s="83" t="e">
        <f t="shared" si="86"/>
        <v>#REF!</v>
      </c>
      <c r="HQ41" s="84"/>
      <c r="HR41" s="85">
        <f t="shared" si="74"/>
        <v>3</v>
      </c>
      <c r="HS41" s="85">
        <f t="shared" si="75"/>
        <v>0</v>
      </c>
      <c r="HT41" s="85">
        <f t="shared" si="76"/>
        <v>0</v>
      </c>
      <c r="HU41" s="85">
        <f t="shared" si="77"/>
        <v>0</v>
      </c>
      <c r="HV41" s="85">
        <f t="shared" si="78"/>
        <v>0</v>
      </c>
      <c r="HW41" s="85">
        <f t="shared" si="79"/>
        <v>0</v>
      </c>
      <c r="HX41" s="85">
        <f t="shared" si="80"/>
        <v>0</v>
      </c>
      <c r="HY41" s="85">
        <f t="shared" si="81"/>
        <v>0</v>
      </c>
      <c r="HZ41" s="85">
        <f t="shared" si="82"/>
        <v>0</v>
      </c>
      <c r="IA41" s="85">
        <f t="shared" si="83"/>
        <v>0</v>
      </c>
      <c r="IK41" s="98" t="e">
        <f t="shared" si="84"/>
        <v>#REF!</v>
      </c>
    </row>
    <row r="42" spans="1:245" s="32" customFormat="1" ht="21.95" customHeight="1">
      <c r="A42" s="4"/>
      <c r="B42" s="98" t="e">
        <f>+#REF!</f>
        <v>#REF!</v>
      </c>
      <c r="C42" s="98" t="e">
        <f>+#REF!</f>
        <v>#REF!</v>
      </c>
      <c r="D42" s="98" t="e">
        <f>+#REF!</f>
        <v>#REF!</v>
      </c>
      <c r="E42" s="98" t="e">
        <f>+#REF!</f>
        <v>#REF!</v>
      </c>
      <c r="F42" s="98" t="e">
        <f>+#REF!</f>
        <v>#REF!</v>
      </c>
      <c r="G42" s="98" t="e">
        <f>+#REF!</f>
        <v>#REF!</v>
      </c>
      <c r="H42" s="98" t="e">
        <f>+#REF!</f>
        <v>#REF!</v>
      </c>
      <c r="I42" s="98" t="e">
        <f>+#REF!</f>
        <v>#REF!</v>
      </c>
      <c r="J42" s="18" t="s">
        <v>84</v>
      </c>
      <c r="K42" s="756">
        <v>7</v>
      </c>
      <c r="L42" s="719">
        <v>0</v>
      </c>
      <c r="M42" s="719">
        <v>0</v>
      </c>
      <c r="N42" s="717">
        <v>0</v>
      </c>
      <c r="O42" s="717">
        <v>0</v>
      </c>
      <c r="P42" s="717">
        <v>0</v>
      </c>
      <c r="Q42" s="717">
        <v>0</v>
      </c>
      <c r="R42" s="717">
        <v>0</v>
      </c>
      <c r="S42" s="717">
        <v>0</v>
      </c>
      <c r="T42" s="755">
        <v>0</v>
      </c>
      <c r="U42" s="756">
        <v>3</v>
      </c>
      <c r="V42" s="719">
        <v>0</v>
      </c>
      <c r="W42" s="719">
        <v>0</v>
      </c>
      <c r="X42" s="717">
        <v>0</v>
      </c>
      <c r="Y42" s="717">
        <v>0</v>
      </c>
      <c r="Z42" s="717">
        <v>0</v>
      </c>
      <c r="AA42" s="717">
        <v>0</v>
      </c>
      <c r="AB42" s="717">
        <v>0</v>
      </c>
      <c r="AC42" s="717">
        <v>0</v>
      </c>
      <c r="AD42" s="755">
        <v>0</v>
      </c>
      <c r="AE42" s="756">
        <v>0</v>
      </c>
      <c r="AF42" s="719">
        <v>0</v>
      </c>
      <c r="AG42" s="719">
        <v>0</v>
      </c>
      <c r="AH42" s="717">
        <v>0</v>
      </c>
      <c r="AI42" s="717">
        <v>0</v>
      </c>
      <c r="AJ42" s="717">
        <v>0</v>
      </c>
      <c r="AK42" s="717">
        <v>0</v>
      </c>
      <c r="AL42" s="717">
        <v>0</v>
      </c>
      <c r="AM42" s="717">
        <v>0</v>
      </c>
      <c r="AN42" s="755">
        <v>0</v>
      </c>
      <c r="AO42" s="756">
        <v>0</v>
      </c>
      <c r="AP42" s="719">
        <v>0</v>
      </c>
      <c r="AQ42" s="719">
        <v>0</v>
      </c>
      <c r="AR42" s="717">
        <v>0</v>
      </c>
      <c r="AS42" s="717">
        <v>0</v>
      </c>
      <c r="AT42" s="717">
        <v>0</v>
      </c>
      <c r="AU42" s="717">
        <v>0</v>
      </c>
      <c r="AV42" s="717">
        <v>0</v>
      </c>
      <c r="AW42" s="717">
        <v>0</v>
      </c>
      <c r="AX42" s="755">
        <v>0</v>
      </c>
      <c r="AY42" s="756">
        <v>0</v>
      </c>
      <c r="AZ42" s="719">
        <v>0</v>
      </c>
      <c r="BA42" s="719">
        <v>0</v>
      </c>
      <c r="BB42" s="717">
        <v>0</v>
      </c>
      <c r="BC42" s="717">
        <v>0</v>
      </c>
      <c r="BD42" s="717">
        <v>0</v>
      </c>
      <c r="BE42" s="717">
        <v>0</v>
      </c>
      <c r="BF42" s="717">
        <v>0</v>
      </c>
      <c r="BG42" s="717">
        <v>0</v>
      </c>
      <c r="BH42" s="755">
        <v>0</v>
      </c>
      <c r="BI42" s="756">
        <v>0</v>
      </c>
      <c r="BJ42" s="719">
        <v>0</v>
      </c>
      <c r="BK42" s="719">
        <v>0</v>
      </c>
      <c r="BL42" s="717">
        <v>0</v>
      </c>
      <c r="BM42" s="717">
        <v>0</v>
      </c>
      <c r="BN42" s="717">
        <v>0</v>
      </c>
      <c r="BO42" s="717">
        <v>0</v>
      </c>
      <c r="BP42" s="717">
        <v>0</v>
      </c>
      <c r="BQ42" s="717">
        <v>0</v>
      </c>
      <c r="BR42" s="755">
        <v>0</v>
      </c>
      <c r="BS42" s="756">
        <v>2</v>
      </c>
      <c r="BT42" s="719">
        <v>0</v>
      </c>
      <c r="BU42" s="719">
        <v>0</v>
      </c>
      <c r="BV42" s="717">
        <v>0</v>
      </c>
      <c r="BW42" s="717">
        <v>0</v>
      </c>
      <c r="BX42" s="717">
        <v>0</v>
      </c>
      <c r="BY42" s="717">
        <v>0</v>
      </c>
      <c r="BZ42" s="717">
        <v>0</v>
      </c>
      <c r="CA42" s="717">
        <v>0</v>
      </c>
      <c r="CB42" s="755">
        <v>0</v>
      </c>
      <c r="CC42" s="756">
        <v>0</v>
      </c>
      <c r="CD42" s="719">
        <v>0</v>
      </c>
      <c r="CE42" s="719">
        <v>0</v>
      </c>
      <c r="CF42" s="717">
        <v>0</v>
      </c>
      <c r="CG42" s="717">
        <v>0</v>
      </c>
      <c r="CH42" s="717">
        <v>0</v>
      </c>
      <c r="CI42" s="717">
        <v>0</v>
      </c>
      <c r="CJ42" s="717">
        <v>0</v>
      </c>
      <c r="CK42" s="717">
        <v>0</v>
      </c>
      <c r="CL42" s="755">
        <v>0</v>
      </c>
      <c r="CM42" s="756">
        <v>1</v>
      </c>
      <c r="CN42" s="719">
        <v>0</v>
      </c>
      <c r="CO42" s="719">
        <v>0</v>
      </c>
      <c r="CP42" s="717">
        <v>0</v>
      </c>
      <c r="CQ42" s="717">
        <v>0</v>
      </c>
      <c r="CR42" s="717">
        <v>0</v>
      </c>
      <c r="CS42" s="717">
        <v>0</v>
      </c>
      <c r="CT42" s="717">
        <v>0</v>
      </c>
      <c r="CU42" s="717">
        <v>0</v>
      </c>
      <c r="CV42" s="755">
        <v>0</v>
      </c>
      <c r="CW42" s="756">
        <v>0</v>
      </c>
      <c r="CX42" s="719">
        <v>0</v>
      </c>
      <c r="CY42" s="719">
        <v>0</v>
      </c>
      <c r="CZ42" s="717">
        <v>0</v>
      </c>
      <c r="DA42" s="717">
        <v>0</v>
      </c>
      <c r="DB42" s="717">
        <v>0</v>
      </c>
      <c r="DC42" s="717">
        <v>0</v>
      </c>
      <c r="DD42" s="717">
        <v>0</v>
      </c>
      <c r="DE42" s="717">
        <v>0</v>
      </c>
      <c r="DF42" s="755">
        <v>0</v>
      </c>
      <c r="DG42" s="756">
        <v>0</v>
      </c>
      <c r="DH42" s="552"/>
      <c r="DI42" s="552"/>
      <c r="DJ42" s="549"/>
      <c r="DK42" s="549"/>
      <c r="DL42" s="549"/>
      <c r="DM42" s="549"/>
      <c r="DN42" s="549"/>
      <c r="DO42" s="549"/>
      <c r="DP42" s="550"/>
      <c r="DQ42" s="551"/>
      <c r="DR42" s="552"/>
      <c r="DS42" s="552"/>
      <c r="DT42" s="549"/>
      <c r="DU42" s="549"/>
      <c r="DV42" s="549"/>
      <c r="DW42" s="549"/>
      <c r="DX42" s="549"/>
      <c r="DY42" s="549"/>
      <c r="DZ42" s="550"/>
      <c r="EA42" s="551"/>
      <c r="EB42" s="552"/>
      <c r="EC42" s="552"/>
      <c r="ED42" s="549"/>
      <c r="EE42" s="549"/>
      <c r="EF42" s="549"/>
      <c r="EG42" s="549"/>
      <c r="EH42" s="549"/>
      <c r="EI42" s="549"/>
      <c r="EJ42" s="550"/>
      <c r="EK42" s="551"/>
      <c r="EL42" s="552"/>
      <c r="EM42" s="552"/>
      <c r="EN42" s="549"/>
      <c r="EO42" s="549"/>
      <c r="EP42" s="549"/>
      <c r="EQ42" s="549"/>
      <c r="ER42" s="549"/>
      <c r="ES42" s="549"/>
      <c r="ET42" s="550"/>
      <c r="EU42" s="551"/>
      <c r="EV42" s="552"/>
      <c r="EW42" s="552"/>
      <c r="EX42" s="549"/>
      <c r="EY42" s="549"/>
      <c r="EZ42" s="549"/>
      <c r="FA42" s="549"/>
      <c r="FB42" s="549"/>
      <c r="FC42" s="549"/>
      <c r="FD42" s="550"/>
      <c r="FE42" s="551"/>
      <c r="FF42" s="552"/>
      <c r="FG42" s="552"/>
      <c r="FH42" s="549"/>
      <c r="FI42" s="549"/>
      <c r="FJ42" s="549"/>
      <c r="FK42" s="549"/>
      <c r="FL42" s="549"/>
      <c r="FM42" s="549"/>
      <c r="FN42" s="550"/>
      <c r="FO42" s="551"/>
      <c r="FP42" s="552"/>
      <c r="FQ42" s="552"/>
      <c r="FR42" s="549"/>
      <c r="FS42" s="549"/>
      <c r="FT42" s="549"/>
      <c r="FU42" s="549"/>
      <c r="FV42" s="549"/>
      <c r="FW42" s="549"/>
      <c r="FX42" s="550"/>
      <c r="FY42" s="551"/>
      <c r="FZ42" s="552"/>
      <c r="GA42" s="552"/>
      <c r="GB42" s="549"/>
      <c r="GC42" s="549"/>
      <c r="GD42" s="549"/>
      <c r="GE42" s="549"/>
      <c r="GF42" s="549"/>
      <c r="GG42" s="549"/>
      <c r="GH42" s="550"/>
      <c r="GI42" s="551"/>
      <c r="GJ42" s="552"/>
      <c r="GK42" s="552"/>
      <c r="GL42" s="549"/>
      <c r="GM42" s="549"/>
      <c r="GN42" s="549"/>
      <c r="GO42" s="549"/>
      <c r="GP42" s="549"/>
      <c r="GQ42" s="549"/>
      <c r="GR42" s="550"/>
      <c r="GS42" s="551"/>
      <c r="GT42" s="552"/>
      <c r="GU42" s="552"/>
      <c r="GV42" s="549"/>
      <c r="GW42" s="549"/>
      <c r="GX42" s="549"/>
      <c r="GY42" s="549"/>
      <c r="GZ42" s="549"/>
      <c r="HA42" s="549"/>
      <c r="HB42" s="550"/>
      <c r="HC42" s="81" t="e">
        <f>+SUM(K42)*VLOOKUP(K$13,#REF!,2,0)+SUM(U42)*VLOOKUP(U$13,#REF!,2,0)+SUM(AE42)*VLOOKUP(AE$13,#REF!,2,0)+SUM(AO42)*VLOOKUP(AO$13,#REF!,2,0)+SUM(AY42)*VLOOKUP(AY$13,#REF!,2,0)+SUM(BI42)*VLOOKUP(BI$13,#REF!,2,0)+SUM(BS42)*VLOOKUP(BS$13,#REF!,2,0)+SUM(CC42)*VLOOKUP(CC$13,#REF!,2,0)+SUM(CM42)*VLOOKUP(CM$13,#REF!,2,0)+SUM(CW42)*VLOOKUP(CW$13,#REF!,2,0)+SUM(DG42)*VLOOKUP(DG$13,#REF!,2,0)+SUM(DQ42)*VLOOKUP(DQ$13,#REF!,2,0)+SUM(EA42)*VLOOKUP(EA$13,#REF!,2,0)+SUM(EK42)*VLOOKUP(EK$13,#REF!,2,0)+SUM(EU42)*VLOOKUP(EU$13,#REF!,2,0)+SUM(FE42)*VLOOKUP(FE$13,#REF!,2,0)+SUM(FO42)*VLOOKUP(FO$13,#REF!,2,0)+SUM(FY42)*VLOOKUP(FY$13,#REF!,2,0)+SUM(GI42)*VLOOKUP(GI$13,#REF!,2,0)+SUM(GS42)*VLOOKUP(GS$13,#REF!,2,0)</f>
        <v>#REF!</v>
      </c>
      <c r="HD42" s="81" t="e">
        <f>+SUM(L42)*VLOOKUP(L$13,#REF!,2,0)+SUM(V42)*VLOOKUP(V$13,#REF!,2,0)+SUM(AF42)*VLOOKUP(AF$13,#REF!,2,0)+SUM(AP42)*VLOOKUP(AP$13,#REF!,2,0)+SUM(AZ42)*VLOOKUP(AZ$13,#REF!,2,0)+SUM(BJ42)*VLOOKUP(BJ$13,#REF!,2,0)+SUM(BT42)*VLOOKUP(BT$13,#REF!,2,0)+SUM(CD42)*VLOOKUP(CD$13,#REF!,2,0)+SUM(CN42)*VLOOKUP(CN$13,#REF!,2,0)+SUM(CX42)*VLOOKUP(CX$13,#REF!,2,0)+SUM(DH42)*VLOOKUP(DH$13,#REF!,2,0)+SUM(DR42)*VLOOKUP(DR$13,#REF!,2,0)+SUM(EB42)*VLOOKUP(EB$13,#REF!,2,0)+SUM(EL42)*VLOOKUP(EL$13,#REF!,2,0)+SUM(EV42)*VLOOKUP(EV$13,#REF!,2,0)+SUM(FF42)*VLOOKUP(FF$13,#REF!,2,0)+SUM(FP42)*VLOOKUP(FP$13,#REF!,2,0)+SUM(FZ42)*VLOOKUP(FZ$13,#REF!,2,0)+SUM(GJ42)*VLOOKUP(GJ$13,#REF!,2,0)+SUM(GT42)*VLOOKUP(GT$13,#REF!,2,0)</f>
        <v>#REF!</v>
      </c>
      <c r="HE42" s="81" t="e">
        <f>+SUM(M42)*VLOOKUP(M$13,#REF!,2,0)+SUM(W42)*VLOOKUP(W$13,#REF!,2,0)+SUM(AG42)*VLOOKUP(AG$13,#REF!,2,0)+SUM(AQ42)*VLOOKUP(AQ$13,#REF!,2,0)+SUM(BA42)*VLOOKUP(BA$13,#REF!,2,0)+SUM(BK42)*VLOOKUP(BK$13,#REF!,2,0)+SUM(BU42)*VLOOKUP(BU$13,#REF!,2,0)+SUM(CE42)*VLOOKUP(CE$13,#REF!,2,0)+SUM(CO42)*VLOOKUP(CO$13,#REF!,2,0)+SUM(CY42)*VLOOKUP(CY$13,#REF!,2,0)+SUM(DI42)*VLOOKUP(DI$13,#REF!,2,0)+SUM(DS42)*VLOOKUP(DS$13,#REF!,2,0)+SUM(EC42)*VLOOKUP(EC$13,#REF!,2,0)+SUM(EM42)*VLOOKUP(EM$13,#REF!,2,0)+SUM(EW42)*VLOOKUP(EW$13,#REF!,2,0)+SUM(FG42)*VLOOKUP(FG$13,#REF!,2,0)+SUM(FQ42)*VLOOKUP(FQ$13,#REF!,2,0)+SUM(GA42)*VLOOKUP(GA$13,#REF!,2,0)+SUM(GK42)*VLOOKUP(GK$13,#REF!,2,0)+SUM(GU42)*VLOOKUP(GU$13,#REF!,2,0)</f>
        <v>#REF!</v>
      </c>
      <c r="HF42" s="81" t="e">
        <f>+SUM(N42)*VLOOKUP(N$13,#REF!,2,0)+SUM(X42)*VLOOKUP(X$13,#REF!,2,0)+SUM(AH42)*VLOOKUP(AH$13,#REF!,2,0)+SUM(AR42)*VLOOKUP(AR$13,#REF!,2,0)+SUM(BB42)*VLOOKUP(BB$13,#REF!,2,0)+SUM(BL42)*VLOOKUP(BL$13,#REF!,2,0)+SUM(BV42)*VLOOKUP(BV$13,#REF!,2,0)+SUM(CF42)*VLOOKUP(CF$13,#REF!,2,0)+SUM(CP42)*VLOOKUP(CP$13,#REF!,2,0)+SUM(CZ42)*VLOOKUP(CZ$13,#REF!,2,0)+SUM(DJ42)*VLOOKUP(DJ$13,#REF!,2,0)+SUM(DT42)*VLOOKUP(DT$13,#REF!,2,0)+SUM(ED42)*VLOOKUP(ED$13,#REF!,2,0)+SUM(EN42)*VLOOKUP(EN$13,#REF!,2,0)+SUM(EX42)*VLOOKUP(EX$13,#REF!,2,0)+SUM(FH42)*VLOOKUP(FH$13,#REF!,2,0)+SUM(FR42)*VLOOKUP(FR$13,#REF!,2,0)+SUM(GB42)*VLOOKUP(GB$13,#REF!,2,0)+SUM(GL42)*VLOOKUP(GL$13,#REF!,2,0)+SUM(GV42)*VLOOKUP(GV$13,#REF!,2,0)</f>
        <v>#REF!</v>
      </c>
      <c r="HG42" s="81" t="e">
        <f>+SUM(O42)*VLOOKUP(O$13,#REF!,2,0)+SUM(Y42)*VLOOKUP(Y$13,#REF!,2,0)+SUM(AI42)*VLOOKUP(AI$13,#REF!,2,0)+SUM(AS42)*VLOOKUP(AS$13,#REF!,2,0)+SUM(BC42)*VLOOKUP(BC$13,#REF!,2,0)+SUM(BM42)*VLOOKUP(BM$13,#REF!,2,0)+SUM(BW42)*VLOOKUP(BW$13,#REF!,2,0)+SUM(CG42)*VLOOKUP(CG$13,#REF!,2,0)+SUM(CQ42)*VLOOKUP(CQ$13,#REF!,2,0)+SUM(DA42)*VLOOKUP(DA$13,#REF!,2,0)+SUM(DK42)*VLOOKUP(DK$13,#REF!,2,0)+SUM(DU42)*VLOOKUP(DU$13,#REF!,2,0)+SUM(EE42)*VLOOKUP(EE$13,#REF!,2,0)+SUM(EO42)*VLOOKUP(EO$13,#REF!,2,0)+SUM(EY42)*VLOOKUP(EY$13,#REF!,2,0)+SUM(FI42)*VLOOKUP(FI$13,#REF!,2,0)+SUM(FS42)*VLOOKUP(FS$13,#REF!,2,0)+SUM(GC42)*VLOOKUP(GC$13,#REF!,2,0)+SUM(GM42)*VLOOKUP(GM$13,#REF!,2,0)+SUM(GW42)*VLOOKUP(GW$13,#REF!,2,0)</f>
        <v>#REF!</v>
      </c>
      <c r="HH42" s="81" t="e">
        <f>+SUM(P42)*VLOOKUP(P$13,#REF!,2,0)+SUM(Z42)*VLOOKUP(Z$13,#REF!,2,0)+SUM(AJ42)*VLOOKUP(AJ$13,#REF!,2,0)+SUM(AT42)*VLOOKUP(AT$13,#REF!,2,0)+SUM(BD42)*VLOOKUP(BD$13,#REF!,2,0)+SUM(BN42)*VLOOKUP(BN$13,#REF!,2,0)+SUM(BX42)*VLOOKUP(BX$13,#REF!,2,0)+SUM(CH42)*VLOOKUP(CH$13,#REF!,2,0)+SUM(CR42)*VLOOKUP(CR$13,#REF!,2,0)+SUM(DB42)*VLOOKUP(DB$13,#REF!,2,0)+SUM(DL42)*VLOOKUP(DL$13,#REF!,2,0)+SUM(DV42)*VLOOKUP(DV$13,#REF!,2,0)+SUM(EF42)*VLOOKUP(EF$13,#REF!,2,0)+SUM(EP42)*VLOOKUP(EP$13,#REF!,2,0)+SUM(EZ42)*VLOOKUP(EZ$13,#REF!,2,0)+SUM(FJ42)*VLOOKUP(FJ$13,#REF!,2,0)+SUM(FT42)*VLOOKUP(FT$13,#REF!,2,0)+SUM(GD42)*VLOOKUP(GD$13,#REF!,2,0)+SUM(GN42)*VLOOKUP(GN$13,#REF!,2,0)+SUM(GX42)*VLOOKUP(GX$13,#REF!,2,0)</f>
        <v>#REF!</v>
      </c>
      <c r="HI42" s="81" t="e">
        <f>+SUM(Q42)*VLOOKUP(Q$13,#REF!,2,0)+SUM(AA42)*VLOOKUP(AA$13,#REF!,2,0)+SUM(AK42)*VLOOKUP(AK$13,#REF!,2,0)+SUM(AU42)*VLOOKUP(AU$13,#REF!,2,0)+SUM(BE42)*VLOOKUP(BE$13,#REF!,2,0)+SUM(BO42)*VLOOKUP(BO$13,#REF!,2,0)+SUM(BY42)*VLOOKUP(BY$13,#REF!,2,0)+SUM(CI42)*VLOOKUP(CI$13,#REF!,2,0)+SUM(CS42)*VLOOKUP(CS$13,#REF!,2,0)+SUM(DC42)*VLOOKUP(DC$13,#REF!,2,0)+SUM(DM42)*VLOOKUP(DM$13,#REF!,2,0)+SUM(DW42)*VLOOKUP(DW$13,#REF!,2,0)+SUM(EG42)*VLOOKUP(EG$13,#REF!,2,0)+SUM(EQ42)*VLOOKUP(EQ$13,#REF!,2,0)+SUM(FA42)*VLOOKUP(FA$13,#REF!,2,0)+SUM(FK42)*VLOOKUP(FK$13,#REF!,2,0)+SUM(FU42)*VLOOKUP(FU$13,#REF!,2,0)+SUM(GE42)*VLOOKUP(GE$13,#REF!,2,0)+SUM(GO42)*VLOOKUP(GO$13,#REF!,2,0)+SUM(GY42)*VLOOKUP(GY$13,#REF!,2,0)</f>
        <v>#REF!</v>
      </c>
      <c r="HJ42" s="81" t="e">
        <f>+SUM(R42)*VLOOKUP(R$13,#REF!,2,0)+SUM(AB42)*VLOOKUP(AB$13,#REF!,2,0)+SUM(AL42)*VLOOKUP(AL$13,#REF!,2,0)+SUM(AV42)*VLOOKUP(AV$13,#REF!,2,0)+SUM(BF42)*VLOOKUP(BF$13,#REF!,2,0)+SUM(BP42)*VLOOKUP(BP$13,#REF!,2,0)+SUM(BZ42)*VLOOKUP(BZ$13,#REF!,2,0)+SUM(CJ42)*VLOOKUP(CJ$13,#REF!,2,0)+SUM(CT42)*VLOOKUP(CT$13,#REF!,2,0)+SUM(DD42)*VLOOKUP(DD$13,#REF!,2,0)+SUM(DN42)*VLOOKUP(DN$13,#REF!,2,0)+SUM(DX42)*VLOOKUP(DX$13,#REF!,2,0)+SUM(EH42)*VLOOKUP(EH$13,#REF!,2,0)+SUM(ER42)*VLOOKUP(ER$13,#REF!,2,0)+SUM(FB42)*VLOOKUP(FB$13,#REF!,2,0)+SUM(FL42)*VLOOKUP(FL$13,#REF!,2,0)+SUM(FV42)*VLOOKUP(FV$13,#REF!,2,0)+SUM(GF42)*VLOOKUP(GF$13,#REF!,2,0)+SUM(GP42)*VLOOKUP(GP$13,#REF!,2,0)+SUM(GZ42)*VLOOKUP(GZ$13,#REF!,2,0)</f>
        <v>#REF!</v>
      </c>
      <c r="HK42" s="81" t="e">
        <f>+SUM(S42)*VLOOKUP(S$13,#REF!,2,0)+SUM(AC42)*VLOOKUP(AC$13,#REF!,2,0)+SUM(AM42)*VLOOKUP(AM$13,#REF!,2,0)+SUM(AW42)*VLOOKUP(AW$13,#REF!,2,0)+SUM(BG42)*VLOOKUP(BG$13,#REF!,2,0)+SUM(BQ42)*VLOOKUP(BQ$13,#REF!,2,0)+SUM(CA42)*VLOOKUP(CA$13,#REF!,2,0)+SUM(CK42)*VLOOKUP(CK$13,#REF!,2,0)+SUM(CU42)*VLOOKUP(CU$13,#REF!,2,0)+SUM(DE42)*VLOOKUP(DE$13,#REF!,2,0)+SUM(DO42)*VLOOKUP(DO$13,#REF!,2,0)+SUM(DY42)*VLOOKUP(DY$13,#REF!,2,0)+SUM(EI42)*VLOOKUP(EI$13,#REF!,2,0)+SUM(ES42)*VLOOKUP(ES$13,#REF!,2,0)+SUM(FC42)*VLOOKUP(FC$13,#REF!,2,0)+SUM(FM42)*VLOOKUP(FM$13,#REF!,2,0)+SUM(FW42)*VLOOKUP(FW$13,#REF!,2,0)+SUM(GG42)*VLOOKUP(GG$13,#REF!,2,0)+SUM(GQ42)*VLOOKUP(GQ$13,#REF!,2,0)+SUM(HA42)*VLOOKUP(HA$13,#REF!,2,0)</f>
        <v>#REF!</v>
      </c>
      <c r="HL42" s="81" t="e">
        <f>+SUM(T42)*VLOOKUP(T$13,#REF!,2,0)+SUM(AD42)*VLOOKUP(AD$13,#REF!,2,0)+SUM(AN42)*VLOOKUP(AN$13,#REF!,2,0)+SUM(AX42)*VLOOKUP(AX$13,#REF!,2,0)+SUM(BH42)*VLOOKUP(BH$13,#REF!,2,0)+SUM(BR42)*VLOOKUP(BR$13,#REF!,2,0)+SUM(CB42)*VLOOKUP(CB$13,#REF!,2,0)+SUM(CL42)*VLOOKUP(CL$13,#REF!,2,0)+SUM(CV42)*VLOOKUP(CV$13,#REF!,2,0)+SUM(DF42)*VLOOKUP(DF$13,#REF!,2,0)+SUM(DP42)*VLOOKUP(DP$13,#REF!,2,0)+SUM(DZ42)*VLOOKUP(DZ$13,#REF!,2,0)+SUM(EJ42)*VLOOKUP(EJ$13,#REF!,2,0)+SUM(ET42)*VLOOKUP(ET$13,#REF!,2,0)+SUM(FD42)*VLOOKUP(FD$13,#REF!,2,0)+SUM(FN42)*VLOOKUP(FN$13,#REF!,2,0)+SUM(FX42)*VLOOKUP(FX$13,#REF!,2,0)+SUM(GH42)*VLOOKUP(GH$13,#REF!,2,0)+SUM(GR42)*VLOOKUP(GR$13,#REF!,2,0)+SUM(HB42)*VLOOKUP(HB$13,#REF!,2,0)</f>
        <v>#REF!</v>
      </c>
      <c r="HM42" s="84">
        <f t="shared" si="73"/>
        <v>13</v>
      </c>
      <c r="HN42" s="83">
        <f t="shared" si="85"/>
        <v>19</v>
      </c>
      <c r="HO42" s="84" t="e">
        <f>+SUMIF($K$11:$T$11,1,K42:T42)*VLOOKUP($K$12,#REF!,2,0)+SUMIF($U$11:$AD$11,1,U42:AD42)*VLOOKUP($U$12,#REF!,2,0)+SUMIF($AE$11:$AN$11,1,AE42:AN42)*VLOOKUP($AE$12,#REF!,2,0)+SUMIF($AO$11:$AX$11,1,AO42:AX42)*VLOOKUP($AO$12,#REF!,2,0)+SUMIF($AY$11:$BH$11,1,AY42:BH42)*VLOOKUP($AY$12,#REF!,2,0)+SUMIF($BI$11:$BR$11,1,BI42:BR42)*VLOOKUP($BI$12,#REF!,2,0)+SUMIF($BS$11:$CB$11,1,BS42:CB42)*VLOOKUP($BS$12,#REF!,2,0)+SUMIF($CC$11:$CL$11,1,CC42:CL42)*VLOOKUP($CC$12,#REF!,2,0)+SUMIF($CM$11:$CV$11,1,CM42:CV42)*VLOOKUP($CM$12,#REF!,2,0)+SUMIF($CW$11:$DF$11,1,CW42:DF42)*VLOOKUP($CW$12,#REF!,2,0)+SUMIF($DG$11:$DP$11,1,DG42:DP42)*VLOOKUP($DG$12,#REF!,2,0)+SUMIF($DQ$11:$DZ$11,1,DQ42:DZ42)*VLOOKUP($DQ$12,#REF!,2,0)+SUMIF($EA$11:$EJ$11,1,EA42:EJ42)*VLOOKUP($EA$12,#REF!,2,0)+SUMIF($EK$11:$ET$11,1,EK42:ET42)*VLOOKUP($EK$12,#REF!,2,0)+SUMIF($EU$11:$FD$11,1,EU42:FD42)*VLOOKUP($EU$12,#REF!,2,0)+SUMIF($FE$11:$FN$11,1,FE42:FN42)*VLOOKUP($FE$12,#REF!,2,0)+SUMIF($FO$11:$FX$11,1,FO42:FX42)*VLOOKUP($FO$12,#REF!,2,0)+SUMIF($FY$11:$GH$11,1,FY42:GH42)*VLOOKUP($FY$12,#REF!,2,0)+SUMIF($GI$11:$GR$11,1,GI42:GR42)*VLOOKUP($GI$12,#REF!,2,0)+SUMIF($GS$11:$HB$11,1,GS42:HB42)*VLOOKUP($GS$12,#REF!,2,0)</f>
        <v>#REF!</v>
      </c>
      <c r="HP42" s="83" t="e">
        <f t="shared" si="86"/>
        <v>#REF!</v>
      </c>
      <c r="HQ42" s="84"/>
      <c r="HR42" s="85">
        <f t="shared" si="74"/>
        <v>13</v>
      </c>
      <c r="HS42" s="85">
        <f t="shared" si="75"/>
        <v>0</v>
      </c>
      <c r="HT42" s="85">
        <f t="shared" si="76"/>
        <v>0</v>
      </c>
      <c r="HU42" s="85">
        <f t="shared" si="77"/>
        <v>0</v>
      </c>
      <c r="HV42" s="85">
        <f t="shared" si="78"/>
        <v>0</v>
      </c>
      <c r="HW42" s="85">
        <f t="shared" si="79"/>
        <v>0</v>
      </c>
      <c r="HX42" s="85">
        <f t="shared" si="80"/>
        <v>0</v>
      </c>
      <c r="HY42" s="85">
        <f t="shared" si="81"/>
        <v>0</v>
      </c>
      <c r="HZ42" s="85">
        <f t="shared" si="82"/>
        <v>0</v>
      </c>
      <c r="IA42" s="85">
        <f t="shared" si="83"/>
        <v>0</v>
      </c>
      <c r="IK42" s="98" t="e">
        <f t="shared" si="84"/>
        <v>#REF!</v>
      </c>
    </row>
    <row r="43" spans="1:245" s="32" customFormat="1" ht="21.95" customHeight="1">
      <c r="A43" s="4"/>
      <c r="B43" s="98" t="e">
        <f>+#REF!</f>
        <v>#REF!</v>
      </c>
      <c r="C43" s="98" t="e">
        <f>+#REF!</f>
        <v>#REF!</v>
      </c>
      <c r="D43" s="98" t="e">
        <f>+#REF!</f>
        <v>#REF!</v>
      </c>
      <c r="E43" s="98" t="e">
        <f>+#REF!</f>
        <v>#REF!</v>
      </c>
      <c r="F43" s="98" t="e">
        <f>+#REF!</f>
        <v>#REF!</v>
      </c>
      <c r="G43" s="98" t="e">
        <f>+#REF!</f>
        <v>#REF!</v>
      </c>
      <c r="H43" s="98" t="e">
        <f>+#REF!</f>
        <v>#REF!</v>
      </c>
      <c r="I43" s="98" t="e">
        <f>+#REF!</f>
        <v>#REF!</v>
      </c>
      <c r="J43" s="306" t="s">
        <v>85</v>
      </c>
      <c r="K43" s="757">
        <v>7</v>
      </c>
      <c r="L43" s="758">
        <v>0</v>
      </c>
      <c r="M43" s="758">
        <v>0</v>
      </c>
      <c r="N43" s="758">
        <v>0</v>
      </c>
      <c r="O43" s="758">
        <v>0</v>
      </c>
      <c r="P43" s="758">
        <v>0</v>
      </c>
      <c r="Q43" s="758">
        <v>0</v>
      </c>
      <c r="R43" s="758">
        <v>0</v>
      </c>
      <c r="S43" s="758">
        <v>0</v>
      </c>
      <c r="T43" s="759">
        <v>0</v>
      </c>
      <c r="U43" s="757">
        <v>6</v>
      </c>
      <c r="V43" s="758">
        <v>0</v>
      </c>
      <c r="W43" s="758">
        <v>0</v>
      </c>
      <c r="X43" s="760">
        <v>0</v>
      </c>
      <c r="Y43" s="760">
        <v>0</v>
      </c>
      <c r="Z43" s="760">
        <v>0</v>
      </c>
      <c r="AA43" s="760">
        <v>0</v>
      </c>
      <c r="AB43" s="760">
        <v>0</v>
      </c>
      <c r="AC43" s="760">
        <v>0</v>
      </c>
      <c r="AD43" s="759">
        <v>0</v>
      </c>
      <c r="AE43" s="757">
        <v>0</v>
      </c>
      <c r="AF43" s="758">
        <v>0</v>
      </c>
      <c r="AG43" s="758">
        <v>0</v>
      </c>
      <c r="AH43" s="760">
        <v>0</v>
      </c>
      <c r="AI43" s="760">
        <v>0</v>
      </c>
      <c r="AJ43" s="760">
        <v>0</v>
      </c>
      <c r="AK43" s="760">
        <v>0</v>
      </c>
      <c r="AL43" s="760">
        <v>0</v>
      </c>
      <c r="AM43" s="760">
        <v>0</v>
      </c>
      <c r="AN43" s="759">
        <v>0</v>
      </c>
      <c r="AO43" s="757">
        <v>0</v>
      </c>
      <c r="AP43" s="758">
        <v>0</v>
      </c>
      <c r="AQ43" s="758">
        <v>0</v>
      </c>
      <c r="AR43" s="760">
        <v>0</v>
      </c>
      <c r="AS43" s="760">
        <v>0</v>
      </c>
      <c r="AT43" s="760">
        <v>0</v>
      </c>
      <c r="AU43" s="760">
        <v>0</v>
      </c>
      <c r="AV43" s="760">
        <v>0</v>
      </c>
      <c r="AW43" s="760">
        <v>0</v>
      </c>
      <c r="AX43" s="759">
        <v>0</v>
      </c>
      <c r="AY43" s="757">
        <v>0</v>
      </c>
      <c r="AZ43" s="758">
        <v>0</v>
      </c>
      <c r="BA43" s="758">
        <v>0</v>
      </c>
      <c r="BB43" s="760">
        <v>0</v>
      </c>
      <c r="BC43" s="760">
        <v>0</v>
      </c>
      <c r="BD43" s="760">
        <v>0</v>
      </c>
      <c r="BE43" s="760">
        <v>0</v>
      </c>
      <c r="BF43" s="760">
        <v>0</v>
      </c>
      <c r="BG43" s="760">
        <v>0</v>
      </c>
      <c r="BH43" s="759">
        <v>0</v>
      </c>
      <c r="BI43" s="757">
        <v>0</v>
      </c>
      <c r="BJ43" s="758">
        <v>0</v>
      </c>
      <c r="BK43" s="758">
        <v>0</v>
      </c>
      <c r="BL43" s="760">
        <v>0</v>
      </c>
      <c r="BM43" s="760">
        <v>0</v>
      </c>
      <c r="BN43" s="760">
        <v>0</v>
      </c>
      <c r="BO43" s="760">
        <v>0</v>
      </c>
      <c r="BP43" s="760">
        <v>0</v>
      </c>
      <c r="BQ43" s="760">
        <v>0</v>
      </c>
      <c r="BR43" s="759">
        <v>0</v>
      </c>
      <c r="BS43" s="757">
        <v>1</v>
      </c>
      <c r="BT43" s="758">
        <v>0</v>
      </c>
      <c r="BU43" s="758">
        <v>0</v>
      </c>
      <c r="BV43" s="760">
        <v>0</v>
      </c>
      <c r="BW43" s="760">
        <v>0</v>
      </c>
      <c r="BX43" s="760">
        <v>0</v>
      </c>
      <c r="BY43" s="760">
        <v>0</v>
      </c>
      <c r="BZ43" s="760">
        <v>0</v>
      </c>
      <c r="CA43" s="760">
        <v>0</v>
      </c>
      <c r="CB43" s="759">
        <v>0</v>
      </c>
      <c r="CC43" s="757">
        <v>1</v>
      </c>
      <c r="CD43" s="758">
        <v>0</v>
      </c>
      <c r="CE43" s="758">
        <v>0</v>
      </c>
      <c r="CF43" s="760">
        <v>0</v>
      </c>
      <c r="CG43" s="760">
        <v>0</v>
      </c>
      <c r="CH43" s="760">
        <v>0</v>
      </c>
      <c r="CI43" s="760">
        <v>0</v>
      </c>
      <c r="CJ43" s="760">
        <v>0</v>
      </c>
      <c r="CK43" s="760">
        <v>0</v>
      </c>
      <c r="CL43" s="759">
        <v>0</v>
      </c>
      <c r="CM43" s="757">
        <v>0</v>
      </c>
      <c r="CN43" s="758">
        <v>0</v>
      </c>
      <c r="CO43" s="758">
        <v>0</v>
      </c>
      <c r="CP43" s="760">
        <v>0</v>
      </c>
      <c r="CQ43" s="760">
        <v>0</v>
      </c>
      <c r="CR43" s="760">
        <v>0</v>
      </c>
      <c r="CS43" s="760">
        <v>0</v>
      </c>
      <c r="CT43" s="760">
        <v>0</v>
      </c>
      <c r="CU43" s="760">
        <v>0</v>
      </c>
      <c r="CV43" s="759">
        <v>0</v>
      </c>
      <c r="CW43" s="757">
        <v>0</v>
      </c>
      <c r="CX43" s="758">
        <v>0</v>
      </c>
      <c r="CY43" s="758">
        <v>0</v>
      </c>
      <c r="CZ43" s="760">
        <v>0</v>
      </c>
      <c r="DA43" s="760">
        <v>0</v>
      </c>
      <c r="DB43" s="760">
        <v>0</v>
      </c>
      <c r="DC43" s="760">
        <v>0</v>
      </c>
      <c r="DD43" s="760">
        <v>0</v>
      </c>
      <c r="DE43" s="760">
        <v>0</v>
      </c>
      <c r="DF43" s="759">
        <v>0</v>
      </c>
      <c r="DG43" s="757">
        <v>0</v>
      </c>
      <c r="DH43" s="554"/>
      <c r="DI43" s="554"/>
      <c r="DJ43" s="556"/>
      <c r="DK43" s="556"/>
      <c r="DL43" s="556"/>
      <c r="DM43" s="556"/>
      <c r="DN43" s="556"/>
      <c r="DO43" s="556"/>
      <c r="DP43" s="555"/>
      <c r="DQ43" s="553"/>
      <c r="DR43" s="554"/>
      <c r="DS43" s="554"/>
      <c r="DT43" s="556"/>
      <c r="DU43" s="556"/>
      <c r="DV43" s="556"/>
      <c r="DW43" s="556"/>
      <c r="DX43" s="556"/>
      <c r="DY43" s="556"/>
      <c r="DZ43" s="555"/>
      <c r="EA43" s="553"/>
      <c r="EB43" s="554"/>
      <c r="EC43" s="554"/>
      <c r="ED43" s="556"/>
      <c r="EE43" s="556"/>
      <c r="EF43" s="556"/>
      <c r="EG43" s="556"/>
      <c r="EH43" s="556"/>
      <c r="EI43" s="556"/>
      <c r="EJ43" s="555"/>
      <c r="EK43" s="553"/>
      <c r="EL43" s="554"/>
      <c r="EM43" s="554"/>
      <c r="EN43" s="556"/>
      <c r="EO43" s="556"/>
      <c r="EP43" s="556"/>
      <c r="EQ43" s="556"/>
      <c r="ER43" s="556"/>
      <c r="ES43" s="556"/>
      <c r="ET43" s="555"/>
      <c r="EU43" s="553"/>
      <c r="EV43" s="554"/>
      <c r="EW43" s="554"/>
      <c r="EX43" s="556"/>
      <c r="EY43" s="556"/>
      <c r="EZ43" s="556"/>
      <c r="FA43" s="556"/>
      <c r="FB43" s="556"/>
      <c r="FC43" s="556"/>
      <c r="FD43" s="555"/>
      <c r="FE43" s="553"/>
      <c r="FF43" s="554"/>
      <c r="FG43" s="554"/>
      <c r="FH43" s="556"/>
      <c r="FI43" s="556"/>
      <c r="FJ43" s="556"/>
      <c r="FK43" s="556"/>
      <c r="FL43" s="556"/>
      <c r="FM43" s="556"/>
      <c r="FN43" s="555"/>
      <c r="FO43" s="553"/>
      <c r="FP43" s="554"/>
      <c r="FQ43" s="554"/>
      <c r="FR43" s="556"/>
      <c r="FS43" s="556"/>
      <c r="FT43" s="556"/>
      <c r="FU43" s="556"/>
      <c r="FV43" s="556"/>
      <c r="FW43" s="556"/>
      <c r="FX43" s="555"/>
      <c r="FY43" s="553"/>
      <c r="FZ43" s="554"/>
      <c r="GA43" s="554"/>
      <c r="GB43" s="556"/>
      <c r="GC43" s="556"/>
      <c r="GD43" s="556"/>
      <c r="GE43" s="556"/>
      <c r="GF43" s="556"/>
      <c r="GG43" s="556"/>
      <c r="GH43" s="555"/>
      <c r="GI43" s="553"/>
      <c r="GJ43" s="554"/>
      <c r="GK43" s="554"/>
      <c r="GL43" s="556"/>
      <c r="GM43" s="556"/>
      <c r="GN43" s="556"/>
      <c r="GO43" s="556"/>
      <c r="GP43" s="556"/>
      <c r="GQ43" s="556"/>
      <c r="GR43" s="555"/>
      <c r="GS43" s="553"/>
      <c r="GT43" s="554"/>
      <c r="GU43" s="554"/>
      <c r="GV43" s="556"/>
      <c r="GW43" s="556"/>
      <c r="GX43" s="556"/>
      <c r="GY43" s="556"/>
      <c r="GZ43" s="556"/>
      <c r="HA43" s="556"/>
      <c r="HB43" s="555"/>
      <c r="HC43" s="275" t="e">
        <f>+SUM(K43)*VLOOKUP(K$13,#REF!,2,0)+SUM(U43)*VLOOKUP(U$13,#REF!,2,0)+SUM(AE43)*VLOOKUP(AE$13,#REF!,2,0)+SUM(AO43)*VLOOKUP(AO$13,#REF!,2,0)+SUM(AY43)*VLOOKUP(AY$13,#REF!,2,0)+SUM(BI43)*VLOOKUP(BI$13,#REF!,2,0)+SUM(BS43)*VLOOKUP(BS$13,#REF!,2,0)+SUM(CC43)*VLOOKUP(CC$13,#REF!,2,0)+SUM(CM43)*VLOOKUP(CM$13,#REF!,2,0)+SUM(CW43)*VLOOKUP(CW$13,#REF!,2,0)+SUM(DG43)*VLOOKUP(DG$13,#REF!,2,0)+SUM(DQ43)*VLOOKUP(DQ$13,#REF!,2,0)+SUM(EA43)*VLOOKUP(EA$13,#REF!,2,0)+SUM(EK43)*VLOOKUP(EK$13,#REF!,2,0)+SUM(EU43)*VLOOKUP(EU$13,#REF!,2,0)+SUM(FE43)*VLOOKUP(FE$13,#REF!,2,0)+SUM(FO43)*VLOOKUP(FO$13,#REF!,2,0)+SUM(FY43)*VLOOKUP(FY$13,#REF!,2,0)+SUM(GI43)*VLOOKUP(GI$13,#REF!,2,0)+SUM(GS43)*VLOOKUP(GS$13,#REF!,2,0)</f>
        <v>#REF!</v>
      </c>
      <c r="HD43" s="275" t="e">
        <f>+SUM(L43)*VLOOKUP(L$13,#REF!,2,0)+SUM(V43)*VLOOKUP(V$13,#REF!,2,0)+SUM(AF43)*VLOOKUP(AF$13,#REF!,2,0)+SUM(AP43)*VLOOKUP(AP$13,#REF!,2,0)+SUM(AZ43)*VLOOKUP(AZ$13,#REF!,2,0)+SUM(BJ43)*VLOOKUP(BJ$13,#REF!,2,0)+SUM(BT43)*VLOOKUP(BT$13,#REF!,2,0)+SUM(CD43)*VLOOKUP(CD$13,#REF!,2,0)+SUM(CN43)*VLOOKUP(CN$13,#REF!,2,0)+SUM(CX43)*VLOOKUP(CX$13,#REF!,2,0)+SUM(DH43)*VLOOKUP(DH$13,#REF!,2,0)+SUM(DR43)*VLOOKUP(DR$13,#REF!,2,0)+SUM(EB43)*VLOOKUP(EB$13,#REF!,2,0)+SUM(EL43)*VLOOKUP(EL$13,#REF!,2,0)+SUM(EV43)*VLOOKUP(EV$13,#REF!,2,0)+SUM(FF43)*VLOOKUP(FF$13,#REF!,2,0)+SUM(FP43)*VLOOKUP(FP$13,#REF!,2,0)+SUM(FZ43)*VLOOKUP(FZ$13,#REF!,2,0)+SUM(GJ43)*VLOOKUP(GJ$13,#REF!,2,0)+SUM(GT43)*VLOOKUP(GT$13,#REF!,2,0)</f>
        <v>#REF!</v>
      </c>
      <c r="HE43" s="275" t="e">
        <f>+SUM(M43)*VLOOKUP(M$13,#REF!,2,0)+SUM(W43)*VLOOKUP(W$13,#REF!,2,0)+SUM(AG43)*VLOOKUP(AG$13,#REF!,2,0)+SUM(AQ43)*VLOOKUP(AQ$13,#REF!,2,0)+SUM(BA43)*VLOOKUP(BA$13,#REF!,2,0)+SUM(BK43)*VLOOKUP(BK$13,#REF!,2,0)+SUM(BU43)*VLOOKUP(BU$13,#REF!,2,0)+SUM(CE43)*VLOOKUP(CE$13,#REF!,2,0)+SUM(CO43)*VLOOKUP(CO$13,#REF!,2,0)+SUM(CY43)*VLOOKUP(CY$13,#REF!,2,0)+SUM(DI43)*VLOOKUP(DI$13,#REF!,2,0)+SUM(DS43)*VLOOKUP(DS$13,#REF!,2,0)+SUM(EC43)*VLOOKUP(EC$13,#REF!,2,0)+SUM(EM43)*VLOOKUP(EM$13,#REF!,2,0)+SUM(EW43)*VLOOKUP(EW$13,#REF!,2,0)+SUM(FG43)*VLOOKUP(FG$13,#REF!,2,0)+SUM(FQ43)*VLOOKUP(FQ$13,#REF!,2,0)+SUM(GA43)*VLOOKUP(GA$13,#REF!,2,0)+SUM(GK43)*VLOOKUP(GK$13,#REF!,2,0)+SUM(GU43)*VLOOKUP(GU$13,#REF!,2,0)</f>
        <v>#REF!</v>
      </c>
      <c r="HF43" s="275" t="e">
        <f>+SUM(N43)*VLOOKUP(N$13,#REF!,2,0)+SUM(X43)*VLOOKUP(X$13,#REF!,2,0)+SUM(AH43)*VLOOKUP(AH$13,#REF!,2,0)+SUM(AR43)*VLOOKUP(AR$13,#REF!,2,0)+SUM(BB43)*VLOOKUP(BB$13,#REF!,2,0)+SUM(BL43)*VLOOKUP(BL$13,#REF!,2,0)+SUM(BV43)*VLOOKUP(BV$13,#REF!,2,0)+SUM(CF43)*VLOOKUP(CF$13,#REF!,2,0)+SUM(CP43)*VLOOKUP(CP$13,#REF!,2,0)+SUM(CZ43)*VLOOKUP(CZ$13,#REF!,2,0)+SUM(DJ43)*VLOOKUP(DJ$13,#REF!,2,0)+SUM(DT43)*VLOOKUP(DT$13,#REF!,2,0)+SUM(ED43)*VLOOKUP(ED$13,#REF!,2,0)+SUM(EN43)*VLOOKUP(EN$13,#REF!,2,0)+SUM(EX43)*VLOOKUP(EX$13,#REF!,2,0)+SUM(FH43)*VLOOKUP(FH$13,#REF!,2,0)+SUM(FR43)*VLOOKUP(FR$13,#REF!,2,0)+SUM(GB43)*VLOOKUP(GB$13,#REF!,2,0)+SUM(GL43)*VLOOKUP(GL$13,#REF!,2,0)+SUM(GV43)*VLOOKUP(GV$13,#REF!,2,0)</f>
        <v>#REF!</v>
      </c>
      <c r="HG43" s="275" t="e">
        <f>+SUM(O43)*VLOOKUP(O$13,#REF!,2,0)+SUM(Y43)*VLOOKUP(Y$13,#REF!,2,0)+SUM(AI43)*VLOOKUP(AI$13,#REF!,2,0)+SUM(AS43)*VLOOKUP(AS$13,#REF!,2,0)+SUM(BC43)*VLOOKUP(BC$13,#REF!,2,0)+SUM(BM43)*VLOOKUP(BM$13,#REF!,2,0)+SUM(BW43)*VLOOKUP(BW$13,#REF!,2,0)+SUM(CG43)*VLOOKUP(CG$13,#REF!,2,0)+SUM(CQ43)*VLOOKUP(CQ$13,#REF!,2,0)+SUM(DA43)*VLOOKUP(DA$13,#REF!,2,0)+SUM(DK43)*VLOOKUP(DK$13,#REF!,2,0)+SUM(DU43)*VLOOKUP(DU$13,#REF!,2,0)+SUM(EE43)*VLOOKUP(EE$13,#REF!,2,0)+SUM(EO43)*VLOOKUP(EO$13,#REF!,2,0)+SUM(EY43)*VLOOKUP(EY$13,#REF!,2,0)+SUM(FI43)*VLOOKUP(FI$13,#REF!,2,0)+SUM(FS43)*VLOOKUP(FS$13,#REF!,2,0)+SUM(GC43)*VLOOKUP(GC$13,#REF!,2,0)+SUM(GM43)*VLOOKUP(GM$13,#REF!,2,0)+SUM(GW43)*VLOOKUP(GW$13,#REF!,2,0)</f>
        <v>#REF!</v>
      </c>
      <c r="HH43" s="275" t="e">
        <f>+SUM(P43)*VLOOKUP(P$13,#REF!,2,0)+SUM(Z43)*VLOOKUP(Z$13,#REF!,2,0)+SUM(AJ43)*VLOOKUP(AJ$13,#REF!,2,0)+SUM(AT43)*VLOOKUP(AT$13,#REF!,2,0)+SUM(BD43)*VLOOKUP(BD$13,#REF!,2,0)+SUM(BN43)*VLOOKUP(BN$13,#REF!,2,0)+SUM(BX43)*VLOOKUP(BX$13,#REF!,2,0)+SUM(CH43)*VLOOKUP(CH$13,#REF!,2,0)+SUM(CR43)*VLOOKUP(CR$13,#REF!,2,0)+SUM(DB43)*VLOOKUP(DB$13,#REF!,2,0)+SUM(DL43)*VLOOKUP(DL$13,#REF!,2,0)+SUM(DV43)*VLOOKUP(DV$13,#REF!,2,0)+SUM(EF43)*VLOOKUP(EF$13,#REF!,2,0)+SUM(EP43)*VLOOKUP(EP$13,#REF!,2,0)+SUM(EZ43)*VLOOKUP(EZ$13,#REF!,2,0)+SUM(FJ43)*VLOOKUP(FJ$13,#REF!,2,0)+SUM(FT43)*VLOOKUP(FT$13,#REF!,2,0)+SUM(GD43)*VLOOKUP(GD$13,#REF!,2,0)+SUM(GN43)*VLOOKUP(GN$13,#REF!,2,0)+SUM(GX43)*VLOOKUP(GX$13,#REF!,2,0)</f>
        <v>#REF!</v>
      </c>
      <c r="HI43" s="275" t="e">
        <f>+SUM(Q43)*VLOOKUP(Q$13,#REF!,2,0)+SUM(AA43)*VLOOKUP(AA$13,#REF!,2,0)+SUM(AK43)*VLOOKUP(AK$13,#REF!,2,0)+SUM(AU43)*VLOOKUP(AU$13,#REF!,2,0)+SUM(BE43)*VLOOKUP(BE$13,#REF!,2,0)+SUM(BO43)*VLOOKUP(BO$13,#REF!,2,0)+SUM(BY43)*VLOOKUP(BY$13,#REF!,2,0)+SUM(CI43)*VLOOKUP(CI$13,#REF!,2,0)+SUM(CS43)*VLOOKUP(CS$13,#REF!,2,0)+SUM(DC43)*VLOOKUP(DC$13,#REF!,2,0)+SUM(DM43)*VLOOKUP(DM$13,#REF!,2,0)+SUM(DW43)*VLOOKUP(DW$13,#REF!,2,0)+SUM(EG43)*VLOOKUP(EG$13,#REF!,2,0)+SUM(EQ43)*VLOOKUP(EQ$13,#REF!,2,0)+SUM(FA43)*VLOOKUP(FA$13,#REF!,2,0)+SUM(FK43)*VLOOKUP(FK$13,#REF!,2,0)+SUM(FU43)*VLOOKUP(FU$13,#REF!,2,0)+SUM(GE43)*VLOOKUP(GE$13,#REF!,2,0)+SUM(GO43)*VLOOKUP(GO$13,#REF!,2,0)+SUM(GY43)*VLOOKUP(GY$13,#REF!,2,0)</f>
        <v>#REF!</v>
      </c>
      <c r="HJ43" s="275" t="e">
        <f>+SUM(R43)*VLOOKUP(R$13,#REF!,2,0)+SUM(AB43)*VLOOKUP(AB$13,#REF!,2,0)+SUM(AL43)*VLOOKUP(AL$13,#REF!,2,0)+SUM(AV43)*VLOOKUP(AV$13,#REF!,2,0)+SUM(BF43)*VLOOKUP(BF$13,#REF!,2,0)+SUM(BP43)*VLOOKUP(BP$13,#REF!,2,0)+SUM(BZ43)*VLOOKUP(BZ$13,#REF!,2,0)+SUM(CJ43)*VLOOKUP(CJ$13,#REF!,2,0)+SUM(CT43)*VLOOKUP(CT$13,#REF!,2,0)+SUM(DD43)*VLOOKUP(DD$13,#REF!,2,0)+SUM(DN43)*VLOOKUP(DN$13,#REF!,2,0)+SUM(DX43)*VLOOKUP(DX$13,#REF!,2,0)+SUM(EH43)*VLOOKUP(EH$13,#REF!,2,0)+SUM(ER43)*VLOOKUP(ER$13,#REF!,2,0)+SUM(FB43)*VLOOKUP(FB$13,#REF!,2,0)+SUM(FL43)*VLOOKUP(FL$13,#REF!,2,0)+SUM(FV43)*VLOOKUP(FV$13,#REF!,2,0)+SUM(GF43)*VLOOKUP(GF$13,#REF!,2,0)+SUM(GP43)*VLOOKUP(GP$13,#REF!,2,0)+SUM(GZ43)*VLOOKUP(GZ$13,#REF!,2,0)</f>
        <v>#REF!</v>
      </c>
      <c r="HK43" s="275" t="e">
        <f>+SUM(S43)*VLOOKUP(S$13,#REF!,2,0)+SUM(AC43)*VLOOKUP(AC$13,#REF!,2,0)+SUM(AM43)*VLOOKUP(AM$13,#REF!,2,0)+SUM(AW43)*VLOOKUP(AW$13,#REF!,2,0)+SUM(BG43)*VLOOKUP(BG$13,#REF!,2,0)+SUM(BQ43)*VLOOKUP(BQ$13,#REF!,2,0)+SUM(CA43)*VLOOKUP(CA$13,#REF!,2,0)+SUM(CK43)*VLOOKUP(CK$13,#REF!,2,0)+SUM(CU43)*VLOOKUP(CU$13,#REF!,2,0)+SUM(DE43)*VLOOKUP(DE$13,#REF!,2,0)+SUM(DO43)*VLOOKUP(DO$13,#REF!,2,0)+SUM(DY43)*VLOOKUP(DY$13,#REF!,2,0)+SUM(EI43)*VLOOKUP(EI$13,#REF!,2,0)+SUM(ES43)*VLOOKUP(ES$13,#REF!,2,0)+SUM(FC43)*VLOOKUP(FC$13,#REF!,2,0)+SUM(FM43)*VLOOKUP(FM$13,#REF!,2,0)+SUM(FW43)*VLOOKUP(FW$13,#REF!,2,0)+SUM(GG43)*VLOOKUP(GG$13,#REF!,2,0)+SUM(GQ43)*VLOOKUP(GQ$13,#REF!,2,0)+SUM(HA43)*VLOOKUP(HA$13,#REF!,2,0)</f>
        <v>#REF!</v>
      </c>
      <c r="HL43" s="275" t="e">
        <f>+SUM(T43)*VLOOKUP(T$13,#REF!,2,0)+SUM(AD43)*VLOOKUP(AD$13,#REF!,2,0)+SUM(AN43)*VLOOKUP(AN$13,#REF!,2,0)+SUM(AX43)*VLOOKUP(AX$13,#REF!,2,0)+SUM(BH43)*VLOOKUP(BH$13,#REF!,2,0)+SUM(BR43)*VLOOKUP(BR$13,#REF!,2,0)+SUM(CB43)*VLOOKUP(CB$13,#REF!,2,0)+SUM(CL43)*VLOOKUP(CL$13,#REF!,2,0)+SUM(CV43)*VLOOKUP(CV$13,#REF!,2,0)+SUM(DF43)*VLOOKUP(DF$13,#REF!,2,0)+SUM(DP43)*VLOOKUP(DP$13,#REF!,2,0)+SUM(DZ43)*VLOOKUP(DZ$13,#REF!,2,0)+SUM(EJ43)*VLOOKUP(EJ$13,#REF!,2,0)+SUM(ET43)*VLOOKUP(ET$13,#REF!,2,0)+SUM(FD43)*VLOOKUP(FD$13,#REF!,2,0)+SUM(FN43)*VLOOKUP(FN$13,#REF!,2,0)+SUM(FX43)*VLOOKUP(FX$13,#REF!,2,0)+SUM(GH43)*VLOOKUP(GH$13,#REF!,2,0)+SUM(GR43)*VLOOKUP(GR$13,#REF!,2,0)+SUM(HB43)*VLOOKUP(HB$13,#REF!,2,0)</f>
        <v>#REF!</v>
      </c>
      <c r="HM43" s="276">
        <f t="shared" si="73"/>
        <v>15</v>
      </c>
      <c r="HN43" s="283">
        <f t="shared" si="85"/>
        <v>34</v>
      </c>
      <c r="HO43" s="276" t="e">
        <f>+SUMIF($K$11:$T$11,1,K43:T43)*VLOOKUP($K$12,#REF!,2,0)+SUMIF($U$11:$AD$11,1,U43:AD43)*VLOOKUP($U$12,#REF!,2,0)+SUMIF($AE$11:$AN$11,1,AE43:AN43)*VLOOKUP($AE$12,#REF!,2,0)+SUMIF($AO$11:$AX$11,1,AO43:AX43)*VLOOKUP($AO$12,#REF!,2,0)+SUMIF($AY$11:$BH$11,1,AY43:BH43)*VLOOKUP($AY$12,#REF!,2,0)+SUMIF($BI$11:$BR$11,1,BI43:BR43)*VLOOKUP($BI$12,#REF!,2,0)+SUMIF($BS$11:$CB$11,1,BS43:CB43)*VLOOKUP($BS$12,#REF!,2,0)+SUMIF($CC$11:$CL$11,1,CC43:CL43)*VLOOKUP($CC$12,#REF!,2,0)+SUMIF($CM$11:$CV$11,1,CM43:CV43)*VLOOKUP($CM$12,#REF!,2,0)+SUMIF($CW$11:$DF$11,1,CW43:DF43)*VLOOKUP($CW$12,#REF!,2,0)+SUMIF($DG$11:$DP$11,1,DG43:DP43)*VLOOKUP($DG$12,#REF!,2,0)+SUMIF($DQ$11:$DZ$11,1,DQ43:DZ43)*VLOOKUP($DQ$12,#REF!,2,0)+SUMIF($EA$11:$EJ$11,1,EA43:EJ43)*VLOOKUP($EA$12,#REF!,2,0)+SUMIF($EK$11:$ET$11,1,EK43:ET43)*VLOOKUP($EK$12,#REF!,2,0)+SUMIF($EU$11:$FD$11,1,EU43:FD43)*VLOOKUP($EU$12,#REF!,2,0)+SUMIF($FE$11:$FN$11,1,FE43:FN43)*VLOOKUP($FE$12,#REF!,2,0)+SUMIF($FO$11:$FX$11,1,FO43:FX43)*VLOOKUP($FO$12,#REF!,2,0)+SUMIF($FY$11:$GH$11,1,FY43:GH43)*VLOOKUP($FY$12,#REF!,2,0)+SUMIF($GI$11:$GR$11,1,GI43:GR43)*VLOOKUP($GI$12,#REF!,2,0)+SUMIF($GS$11:$HB$11,1,GS43:HB43)*VLOOKUP($GS$12,#REF!,2,0)</f>
        <v>#REF!</v>
      </c>
      <c r="HP43" s="283" t="e">
        <f t="shared" si="86"/>
        <v>#REF!</v>
      </c>
      <c r="HQ43" s="84"/>
      <c r="HR43" s="284">
        <f t="shared" si="74"/>
        <v>15</v>
      </c>
      <c r="HS43" s="284">
        <f t="shared" si="75"/>
        <v>0</v>
      </c>
      <c r="HT43" s="284">
        <f t="shared" si="76"/>
        <v>0</v>
      </c>
      <c r="HU43" s="284">
        <f t="shared" si="77"/>
        <v>0</v>
      </c>
      <c r="HV43" s="284">
        <f t="shared" si="78"/>
        <v>0</v>
      </c>
      <c r="HW43" s="284">
        <f t="shared" si="79"/>
        <v>0</v>
      </c>
      <c r="HX43" s="284">
        <f t="shared" si="80"/>
        <v>0</v>
      </c>
      <c r="HY43" s="284">
        <f t="shared" si="81"/>
        <v>0</v>
      </c>
      <c r="HZ43" s="284">
        <f t="shared" si="82"/>
        <v>0</v>
      </c>
      <c r="IA43" s="284">
        <f t="shared" si="83"/>
        <v>0</v>
      </c>
      <c r="IK43" s="98" t="e">
        <f t="shared" si="84"/>
        <v>#REF!</v>
      </c>
    </row>
    <row r="44" spans="1:245" s="32" customFormat="1" ht="21.95" customHeight="1">
      <c r="A44" s="4"/>
      <c r="B44" s="98" t="e">
        <f>+#REF!</f>
        <v>#REF!</v>
      </c>
      <c r="C44" s="98" t="e">
        <f>+#REF!</f>
        <v>#REF!</v>
      </c>
      <c r="D44" s="98" t="e">
        <f>+#REF!</f>
        <v>#REF!</v>
      </c>
      <c r="E44" s="98" t="e">
        <f>+#REF!</f>
        <v>#REF!</v>
      </c>
      <c r="F44" s="98" t="e">
        <f>+#REF!</f>
        <v>#REF!</v>
      </c>
      <c r="G44" s="98" t="e">
        <f>+#REF!</f>
        <v>#REF!</v>
      </c>
      <c r="H44" s="98" t="e">
        <f>+#REF!</f>
        <v>#REF!</v>
      </c>
      <c r="I44" s="98" t="e">
        <f>+#REF!</f>
        <v>#REF!</v>
      </c>
      <c r="J44" s="305" t="s">
        <v>26</v>
      </c>
      <c r="K44" s="761">
        <v>4</v>
      </c>
      <c r="L44" s="762">
        <v>0</v>
      </c>
      <c r="M44" s="762">
        <v>0</v>
      </c>
      <c r="N44" s="762">
        <v>0</v>
      </c>
      <c r="O44" s="762">
        <v>0</v>
      </c>
      <c r="P44" s="762">
        <v>0</v>
      </c>
      <c r="Q44" s="762">
        <v>0</v>
      </c>
      <c r="R44" s="762">
        <v>0</v>
      </c>
      <c r="S44" s="762">
        <v>0</v>
      </c>
      <c r="T44" s="724">
        <v>0</v>
      </c>
      <c r="U44" s="761">
        <v>0</v>
      </c>
      <c r="V44" s="762">
        <v>0</v>
      </c>
      <c r="W44" s="762">
        <v>0</v>
      </c>
      <c r="X44" s="723">
        <v>0</v>
      </c>
      <c r="Y44" s="723">
        <v>0</v>
      </c>
      <c r="Z44" s="723">
        <v>0</v>
      </c>
      <c r="AA44" s="723">
        <v>0</v>
      </c>
      <c r="AB44" s="723">
        <v>0</v>
      </c>
      <c r="AC44" s="723">
        <v>0</v>
      </c>
      <c r="AD44" s="724">
        <v>0</v>
      </c>
      <c r="AE44" s="761">
        <v>0</v>
      </c>
      <c r="AF44" s="762">
        <v>0</v>
      </c>
      <c r="AG44" s="763">
        <v>0</v>
      </c>
      <c r="AH44" s="762">
        <v>0</v>
      </c>
      <c r="AI44" s="723">
        <v>0</v>
      </c>
      <c r="AJ44" s="723">
        <v>0</v>
      </c>
      <c r="AK44" s="723">
        <v>0</v>
      </c>
      <c r="AL44" s="723">
        <v>0</v>
      </c>
      <c r="AM44" s="723">
        <v>0</v>
      </c>
      <c r="AN44" s="724">
        <v>0</v>
      </c>
      <c r="AO44" s="761">
        <v>0</v>
      </c>
      <c r="AP44" s="762">
        <v>0</v>
      </c>
      <c r="AQ44" s="762">
        <v>0</v>
      </c>
      <c r="AR44" s="723">
        <v>0</v>
      </c>
      <c r="AS44" s="723">
        <v>0</v>
      </c>
      <c r="AT44" s="723">
        <v>0</v>
      </c>
      <c r="AU44" s="723">
        <v>0</v>
      </c>
      <c r="AV44" s="723">
        <v>0</v>
      </c>
      <c r="AW44" s="723">
        <v>0</v>
      </c>
      <c r="AX44" s="724">
        <v>0</v>
      </c>
      <c r="AY44" s="761">
        <v>0</v>
      </c>
      <c r="AZ44" s="762">
        <v>0</v>
      </c>
      <c r="BA44" s="762">
        <v>0</v>
      </c>
      <c r="BB44" s="762">
        <v>0</v>
      </c>
      <c r="BC44" s="723">
        <v>0</v>
      </c>
      <c r="BD44" s="723">
        <v>0</v>
      </c>
      <c r="BE44" s="723">
        <v>0</v>
      </c>
      <c r="BF44" s="723">
        <v>0</v>
      </c>
      <c r="BG44" s="723">
        <v>0</v>
      </c>
      <c r="BH44" s="724">
        <v>0</v>
      </c>
      <c r="BI44" s="761">
        <v>1</v>
      </c>
      <c r="BJ44" s="762">
        <v>0</v>
      </c>
      <c r="BK44" s="762">
        <v>0</v>
      </c>
      <c r="BL44" s="723">
        <v>0</v>
      </c>
      <c r="BM44" s="723">
        <v>0</v>
      </c>
      <c r="BN44" s="723">
        <v>0</v>
      </c>
      <c r="BO44" s="723">
        <v>0</v>
      </c>
      <c r="BP44" s="723">
        <v>0</v>
      </c>
      <c r="BQ44" s="723">
        <v>0</v>
      </c>
      <c r="BR44" s="724">
        <v>0</v>
      </c>
      <c r="BS44" s="761">
        <v>4</v>
      </c>
      <c r="BT44" s="762">
        <v>0</v>
      </c>
      <c r="BU44" s="762">
        <v>0</v>
      </c>
      <c r="BV44" s="723">
        <v>0</v>
      </c>
      <c r="BW44" s="723">
        <v>0</v>
      </c>
      <c r="BX44" s="723">
        <v>0</v>
      </c>
      <c r="BY44" s="723">
        <v>0</v>
      </c>
      <c r="BZ44" s="723">
        <v>0</v>
      </c>
      <c r="CA44" s="723">
        <v>0</v>
      </c>
      <c r="CB44" s="724">
        <v>0</v>
      </c>
      <c r="CC44" s="761">
        <v>2</v>
      </c>
      <c r="CD44" s="762">
        <v>0</v>
      </c>
      <c r="CE44" s="762">
        <v>0</v>
      </c>
      <c r="CF44" s="723">
        <v>0</v>
      </c>
      <c r="CG44" s="723">
        <v>0</v>
      </c>
      <c r="CH44" s="723">
        <v>0</v>
      </c>
      <c r="CI44" s="723">
        <v>0</v>
      </c>
      <c r="CJ44" s="723">
        <v>0</v>
      </c>
      <c r="CK44" s="723">
        <v>0</v>
      </c>
      <c r="CL44" s="724">
        <v>0</v>
      </c>
      <c r="CM44" s="761">
        <v>1</v>
      </c>
      <c r="CN44" s="762">
        <v>0</v>
      </c>
      <c r="CO44" s="762">
        <v>0</v>
      </c>
      <c r="CP44" s="723">
        <v>0</v>
      </c>
      <c r="CQ44" s="723">
        <v>0</v>
      </c>
      <c r="CR44" s="723">
        <v>0</v>
      </c>
      <c r="CS44" s="723">
        <v>0</v>
      </c>
      <c r="CT44" s="723">
        <v>0</v>
      </c>
      <c r="CU44" s="723">
        <v>0</v>
      </c>
      <c r="CV44" s="724">
        <v>0</v>
      </c>
      <c r="CW44" s="761">
        <v>0</v>
      </c>
      <c r="CX44" s="762">
        <v>0</v>
      </c>
      <c r="CY44" s="762">
        <v>0</v>
      </c>
      <c r="CZ44" s="723">
        <v>0</v>
      </c>
      <c r="DA44" s="723">
        <v>0</v>
      </c>
      <c r="DB44" s="723">
        <v>0</v>
      </c>
      <c r="DC44" s="723">
        <v>0</v>
      </c>
      <c r="DD44" s="723">
        <v>0</v>
      </c>
      <c r="DE44" s="723">
        <v>0</v>
      </c>
      <c r="DF44" s="724">
        <v>0</v>
      </c>
      <c r="DG44" s="761">
        <v>0</v>
      </c>
      <c r="DH44" s="558"/>
      <c r="DI44" s="558"/>
      <c r="DJ44" s="510"/>
      <c r="DK44" s="510"/>
      <c r="DL44" s="510"/>
      <c r="DM44" s="510"/>
      <c r="DN44" s="510"/>
      <c r="DO44" s="510"/>
      <c r="DP44" s="511"/>
      <c r="DQ44" s="557"/>
      <c r="DR44" s="558"/>
      <c r="DS44" s="558"/>
      <c r="DT44" s="510"/>
      <c r="DU44" s="510"/>
      <c r="DV44" s="510"/>
      <c r="DW44" s="510"/>
      <c r="DX44" s="510"/>
      <c r="DY44" s="510"/>
      <c r="DZ44" s="511"/>
      <c r="EA44" s="557"/>
      <c r="EB44" s="558"/>
      <c r="EC44" s="558"/>
      <c r="ED44" s="510"/>
      <c r="EE44" s="510"/>
      <c r="EF44" s="510"/>
      <c r="EG44" s="510"/>
      <c r="EH44" s="510"/>
      <c r="EI44" s="510"/>
      <c r="EJ44" s="511"/>
      <c r="EK44" s="557"/>
      <c r="EL44" s="558"/>
      <c r="EM44" s="558"/>
      <c r="EN44" s="510"/>
      <c r="EO44" s="510"/>
      <c r="EP44" s="510"/>
      <c r="EQ44" s="510"/>
      <c r="ER44" s="510"/>
      <c r="ES44" s="510"/>
      <c r="ET44" s="511"/>
      <c r="EU44" s="557"/>
      <c r="EV44" s="558"/>
      <c r="EW44" s="558"/>
      <c r="EX44" s="510"/>
      <c r="EY44" s="510"/>
      <c r="EZ44" s="510"/>
      <c r="FA44" s="510"/>
      <c r="FB44" s="510"/>
      <c r="FC44" s="510"/>
      <c r="FD44" s="511"/>
      <c r="FE44" s="557"/>
      <c r="FF44" s="558"/>
      <c r="FG44" s="558"/>
      <c r="FH44" s="510"/>
      <c r="FI44" s="510"/>
      <c r="FJ44" s="510"/>
      <c r="FK44" s="510"/>
      <c r="FL44" s="510"/>
      <c r="FM44" s="510"/>
      <c r="FN44" s="511"/>
      <c r="FO44" s="557"/>
      <c r="FP44" s="558"/>
      <c r="FQ44" s="558"/>
      <c r="FR44" s="510"/>
      <c r="FS44" s="510"/>
      <c r="FT44" s="510"/>
      <c r="FU44" s="510"/>
      <c r="FV44" s="510"/>
      <c r="FW44" s="510"/>
      <c r="FX44" s="511"/>
      <c r="FY44" s="557"/>
      <c r="FZ44" s="558"/>
      <c r="GA44" s="558"/>
      <c r="GB44" s="510"/>
      <c r="GC44" s="510"/>
      <c r="GD44" s="510"/>
      <c r="GE44" s="510"/>
      <c r="GF44" s="510"/>
      <c r="GG44" s="510"/>
      <c r="GH44" s="511"/>
      <c r="GI44" s="557"/>
      <c r="GJ44" s="558"/>
      <c r="GK44" s="558"/>
      <c r="GL44" s="510"/>
      <c r="GM44" s="510"/>
      <c r="GN44" s="510"/>
      <c r="GO44" s="510"/>
      <c r="GP44" s="510"/>
      <c r="GQ44" s="510"/>
      <c r="GR44" s="511"/>
      <c r="GS44" s="557"/>
      <c r="GT44" s="558"/>
      <c r="GU44" s="558"/>
      <c r="GV44" s="510"/>
      <c r="GW44" s="510"/>
      <c r="GX44" s="510"/>
      <c r="GY44" s="510"/>
      <c r="GZ44" s="510"/>
      <c r="HA44" s="510"/>
      <c r="HB44" s="511"/>
      <c r="HC44" s="278" t="e">
        <f>+SUM(K44)*VLOOKUP(K$13,#REF!,2,0)+SUM(U44)*VLOOKUP(U$13,#REF!,2,0)+SUM(AE44)*VLOOKUP(AE$13,#REF!,2,0)+SUM(AO44)*VLOOKUP(AO$13,#REF!,2,0)+SUM(AY44)*VLOOKUP(AY$13,#REF!,2,0)+SUM(BI44)*VLOOKUP(BI$13,#REF!,2,0)+SUM(BS44)*VLOOKUP(BS$13,#REF!,2,0)+SUM(CC44)*VLOOKUP(CC$13,#REF!,2,0)+SUM(CM44)*VLOOKUP(CM$13,#REF!,2,0)+SUM(CW44)*VLOOKUP(CW$13,#REF!,2,0)+SUM(DG44)*VLOOKUP(DG$13,#REF!,2,0)+SUM(DQ44)*VLOOKUP(DQ$13,#REF!,2,0)+SUM(EA44)*VLOOKUP(EA$13,#REF!,2,0)+SUM(EK44)*VLOOKUP(EK$13,#REF!,2,0)+SUM(EU44)*VLOOKUP(EU$13,#REF!,2,0)+SUM(FE44)*VLOOKUP(FE$13,#REF!,2,0)+SUM(FO44)*VLOOKUP(FO$13,#REF!,2,0)+SUM(FY44)*VLOOKUP(FY$13,#REF!,2,0)+SUM(GI44)*VLOOKUP(GI$13,#REF!,2,0)+SUM(GS44)*VLOOKUP(GS$13,#REF!,2,0)</f>
        <v>#REF!</v>
      </c>
      <c r="HD44" s="278" t="e">
        <f>+SUM(L44)*VLOOKUP(L$13,#REF!,2,0)+SUM(V44)*VLOOKUP(V$13,#REF!,2,0)+SUM(AF44)*VLOOKUP(AF$13,#REF!,2,0)+SUM(AP44)*VLOOKUP(AP$13,#REF!,2,0)+SUM(AZ44)*VLOOKUP(AZ$13,#REF!,2,0)+SUM(BJ44)*VLOOKUP(BJ$13,#REF!,2,0)+SUM(BT44)*VLOOKUP(BT$13,#REF!,2,0)+SUM(CD44)*VLOOKUP(CD$13,#REF!,2,0)+SUM(CN44)*VLOOKUP(CN$13,#REF!,2,0)+SUM(CX44)*VLOOKUP(CX$13,#REF!,2,0)+SUM(DH44)*VLOOKUP(DH$13,#REF!,2,0)+SUM(DR44)*VLOOKUP(DR$13,#REF!,2,0)+SUM(EB44)*VLOOKUP(EB$13,#REF!,2,0)+SUM(EL44)*VLOOKUP(EL$13,#REF!,2,0)+SUM(EV44)*VLOOKUP(EV$13,#REF!,2,0)+SUM(FF44)*VLOOKUP(FF$13,#REF!,2,0)+SUM(FP44)*VLOOKUP(FP$13,#REF!,2,0)+SUM(FZ44)*VLOOKUP(FZ$13,#REF!,2,0)+SUM(GJ44)*VLOOKUP(GJ$13,#REF!,2,0)+SUM(GT44)*VLOOKUP(GT$13,#REF!,2,0)</f>
        <v>#REF!</v>
      </c>
      <c r="HE44" s="278" t="e">
        <f>+SUM(M44)*VLOOKUP(M$13,#REF!,2,0)+SUM(W44)*VLOOKUP(W$13,#REF!,2,0)+SUM(AG44)*VLOOKUP(AG$13,#REF!,2,0)+SUM(AQ44)*VLOOKUP(AQ$13,#REF!,2,0)+SUM(BA44)*VLOOKUP(BA$13,#REF!,2,0)+SUM(BK44)*VLOOKUP(BK$13,#REF!,2,0)+SUM(BU44)*VLOOKUP(BU$13,#REF!,2,0)+SUM(CE44)*VLOOKUP(CE$13,#REF!,2,0)+SUM(CO44)*VLOOKUP(CO$13,#REF!,2,0)+SUM(CY44)*VLOOKUP(CY$13,#REF!,2,0)+SUM(DI44)*VLOOKUP(DI$13,#REF!,2,0)+SUM(DS44)*VLOOKUP(DS$13,#REF!,2,0)+SUM(EC44)*VLOOKUP(EC$13,#REF!,2,0)+SUM(EM44)*VLOOKUP(EM$13,#REF!,2,0)+SUM(EW44)*VLOOKUP(EW$13,#REF!,2,0)+SUM(FG44)*VLOOKUP(FG$13,#REF!,2,0)+SUM(FQ44)*VLOOKUP(FQ$13,#REF!,2,0)+SUM(GA44)*VLOOKUP(GA$13,#REF!,2,0)+SUM(GK44)*VLOOKUP(GK$13,#REF!,2,0)+SUM(GU44)*VLOOKUP(GU$13,#REF!,2,0)</f>
        <v>#REF!</v>
      </c>
      <c r="HF44" s="278" t="e">
        <f>+SUM(N44)*VLOOKUP(N$13,#REF!,2,0)+SUM(X44)*VLOOKUP(X$13,#REF!,2,0)+SUM(AH44)*VLOOKUP(AH$13,#REF!,2,0)+SUM(AR44)*VLOOKUP(AR$13,#REF!,2,0)+SUM(BB44)*VLOOKUP(BB$13,#REF!,2,0)+SUM(BL44)*VLOOKUP(BL$13,#REF!,2,0)+SUM(BV44)*VLOOKUP(BV$13,#REF!,2,0)+SUM(CF44)*VLOOKUP(CF$13,#REF!,2,0)+SUM(CP44)*VLOOKUP(CP$13,#REF!,2,0)+SUM(CZ44)*VLOOKUP(CZ$13,#REF!,2,0)+SUM(DJ44)*VLOOKUP(DJ$13,#REF!,2,0)+SUM(DT44)*VLOOKUP(DT$13,#REF!,2,0)+SUM(ED44)*VLOOKUP(ED$13,#REF!,2,0)+SUM(EN44)*VLOOKUP(EN$13,#REF!,2,0)+SUM(EX44)*VLOOKUP(EX$13,#REF!,2,0)+SUM(FH44)*VLOOKUP(FH$13,#REF!,2,0)+SUM(FR44)*VLOOKUP(FR$13,#REF!,2,0)+SUM(GB44)*VLOOKUP(GB$13,#REF!,2,0)+SUM(GL44)*VLOOKUP(GL$13,#REF!,2,0)+SUM(GV44)*VLOOKUP(GV$13,#REF!,2,0)</f>
        <v>#REF!</v>
      </c>
      <c r="HG44" s="278" t="e">
        <f>+SUM(O44)*VLOOKUP(O$13,#REF!,2,0)+SUM(Y44)*VLOOKUP(Y$13,#REF!,2,0)+SUM(AI44)*VLOOKUP(AI$13,#REF!,2,0)+SUM(AS44)*VLOOKUP(AS$13,#REF!,2,0)+SUM(BC44)*VLOOKUP(BC$13,#REF!,2,0)+SUM(BM44)*VLOOKUP(BM$13,#REF!,2,0)+SUM(BW44)*VLOOKUP(BW$13,#REF!,2,0)+SUM(CG44)*VLOOKUP(CG$13,#REF!,2,0)+SUM(CQ44)*VLOOKUP(CQ$13,#REF!,2,0)+SUM(DA44)*VLOOKUP(DA$13,#REF!,2,0)+SUM(DK44)*VLOOKUP(DK$13,#REF!,2,0)+SUM(DU44)*VLOOKUP(DU$13,#REF!,2,0)+SUM(EE44)*VLOOKUP(EE$13,#REF!,2,0)+SUM(EO44)*VLOOKUP(EO$13,#REF!,2,0)+SUM(EY44)*VLOOKUP(EY$13,#REF!,2,0)+SUM(FI44)*VLOOKUP(FI$13,#REF!,2,0)+SUM(FS44)*VLOOKUP(FS$13,#REF!,2,0)+SUM(GC44)*VLOOKUP(GC$13,#REF!,2,0)+SUM(GM44)*VLOOKUP(GM$13,#REF!,2,0)+SUM(GW44)*VLOOKUP(GW$13,#REF!,2,0)</f>
        <v>#REF!</v>
      </c>
      <c r="HH44" s="278" t="e">
        <f>+SUM(P44)*VLOOKUP(P$13,#REF!,2,0)+SUM(Z44)*VLOOKUP(Z$13,#REF!,2,0)+SUM(AJ44)*VLOOKUP(AJ$13,#REF!,2,0)+SUM(AT44)*VLOOKUP(AT$13,#REF!,2,0)+SUM(BD44)*VLOOKUP(BD$13,#REF!,2,0)+SUM(BN44)*VLOOKUP(BN$13,#REF!,2,0)+SUM(BX44)*VLOOKUP(BX$13,#REF!,2,0)+SUM(CH44)*VLOOKUP(CH$13,#REF!,2,0)+SUM(CR44)*VLOOKUP(CR$13,#REF!,2,0)+SUM(DB44)*VLOOKUP(DB$13,#REF!,2,0)+SUM(DL44)*VLOOKUP(DL$13,#REF!,2,0)+SUM(DV44)*VLOOKUP(DV$13,#REF!,2,0)+SUM(EF44)*VLOOKUP(EF$13,#REF!,2,0)+SUM(EP44)*VLOOKUP(EP$13,#REF!,2,0)+SUM(EZ44)*VLOOKUP(EZ$13,#REF!,2,0)+SUM(FJ44)*VLOOKUP(FJ$13,#REF!,2,0)+SUM(FT44)*VLOOKUP(FT$13,#REF!,2,0)+SUM(GD44)*VLOOKUP(GD$13,#REF!,2,0)+SUM(GN44)*VLOOKUP(GN$13,#REF!,2,0)+SUM(GX44)*VLOOKUP(GX$13,#REF!,2,0)</f>
        <v>#REF!</v>
      </c>
      <c r="HI44" s="278" t="e">
        <f>+SUM(Q44)*VLOOKUP(Q$13,#REF!,2,0)+SUM(AA44)*VLOOKUP(AA$13,#REF!,2,0)+SUM(AK44)*VLOOKUP(AK$13,#REF!,2,0)+SUM(AU44)*VLOOKUP(AU$13,#REF!,2,0)+SUM(BE44)*VLOOKUP(BE$13,#REF!,2,0)+SUM(BO44)*VLOOKUP(BO$13,#REF!,2,0)+SUM(BY44)*VLOOKUP(BY$13,#REF!,2,0)+SUM(CI44)*VLOOKUP(CI$13,#REF!,2,0)+SUM(CS44)*VLOOKUP(CS$13,#REF!,2,0)+SUM(DC44)*VLOOKUP(DC$13,#REF!,2,0)+SUM(DM44)*VLOOKUP(DM$13,#REF!,2,0)+SUM(DW44)*VLOOKUP(DW$13,#REF!,2,0)+SUM(EG44)*VLOOKUP(EG$13,#REF!,2,0)+SUM(EQ44)*VLOOKUP(EQ$13,#REF!,2,0)+SUM(FA44)*VLOOKUP(FA$13,#REF!,2,0)+SUM(FK44)*VLOOKUP(FK$13,#REF!,2,0)+SUM(FU44)*VLOOKUP(FU$13,#REF!,2,0)+SUM(GE44)*VLOOKUP(GE$13,#REF!,2,0)+SUM(GO44)*VLOOKUP(GO$13,#REF!,2,0)+SUM(GY44)*VLOOKUP(GY$13,#REF!,2,0)</f>
        <v>#REF!</v>
      </c>
      <c r="HJ44" s="278" t="e">
        <f>+SUM(R44)*VLOOKUP(R$13,#REF!,2,0)+SUM(AB44)*VLOOKUP(AB$13,#REF!,2,0)+SUM(AL44)*VLOOKUP(AL$13,#REF!,2,0)+SUM(AV44)*VLOOKUP(AV$13,#REF!,2,0)+SUM(BF44)*VLOOKUP(BF$13,#REF!,2,0)+SUM(BP44)*VLOOKUP(BP$13,#REF!,2,0)+SUM(BZ44)*VLOOKUP(BZ$13,#REF!,2,0)+SUM(CJ44)*VLOOKUP(CJ$13,#REF!,2,0)+SUM(CT44)*VLOOKUP(CT$13,#REF!,2,0)+SUM(DD44)*VLOOKUP(DD$13,#REF!,2,0)+SUM(DN44)*VLOOKUP(DN$13,#REF!,2,0)+SUM(DX44)*VLOOKUP(DX$13,#REF!,2,0)+SUM(EH44)*VLOOKUP(EH$13,#REF!,2,0)+SUM(ER44)*VLOOKUP(ER$13,#REF!,2,0)+SUM(FB44)*VLOOKUP(FB$13,#REF!,2,0)+SUM(FL44)*VLOOKUP(FL$13,#REF!,2,0)+SUM(FV44)*VLOOKUP(FV$13,#REF!,2,0)+SUM(GF44)*VLOOKUP(GF$13,#REF!,2,0)+SUM(GP44)*VLOOKUP(GP$13,#REF!,2,0)+SUM(GZ44)*VLOOKUP(GZ$13,#REF!,2,0)</f>
        <v>#REF!</v>
      </c>
      <c r="HK44" s="278" t="e">
        <f>+SUM(S44)*VLOOKUP(S$13,#REF!,2,0)+SUM(AC44)*VLOOKUP(AC$13,#REF!,2,0)+SUM(AM44)*VLOOKUP(AM$13,#REF!,2,0)+SUM(AW44)*VLOOKUP(AW$13,#REF!,2,0)+SUM(BG44)*VLOOKUP(BG$13,#REF!,2,0)+SUM(BQ44)*VLOOKUP(BQ$13,#REF!,2,0)+SUM(CA44)*VLOOKUP(CA$13,#REF!,2,0)+SUM(CK44)*VLOOKUP(CK$13,#REF!,2,0)+SUM(CU44)*VLOOKUP(CU$13,#REF!,2,0)+SUM(DE44)*VLOOKUP(DE$13,#REF!,2,0)+SUM(DO44)*VLOOKUP(DO$13,#REF!,2,0)+SUM(DY44)*VLOOKUP(DY$13,#REF!,2,0)+SUM(EI44)*VLOOKUP(EI$13,#REF!,2,0)+SUM(ES44)*VLOOKUP(ES$13,#REF!,2,0)+SUM(FC44)*VLOOKUP(FC$13,#REF!,2,0)+SUM(FM44)*VLOOKUP(FM$13,#REF!,2,0)+SUM(FW44)*VLOOKUP(FW$13,#REF!,2,0)+SUM(GG44)*VLOOKUP(GG$13,#REF!,2,0)+SUM(GQ44)*VLOOKUP(GQ$13,#REF!,2,0)+SUM(HA44)*VLOOKUP(HA$13,#REF!,2,0)</f>
        <v>#REF!</v>
      </c>
      <c r="HL44" s="278" t="e">
        <f>+SUM(T44)*VLOOKUP(T$13,#REF!,2,0)+SUM(AD44)*VLOOKUP(AD$13,#REF!,2,0)+SUM(AN44)*VLOOKUP(AN$13,#REF!,2,0)+SUM(AX44)*VLOOKUP(AX$13,#REF!,2,0)+SUM(BH44)*VLOOKUP(BH$13,#REF!,2,0)+SUM(BR44)*VLOOKUP(BR$13,#REF!,2,0)+SUM(CB44)*VLOOKUP(CB$13,#REF!,2,0)+SUM(CL44)*VLOOKUP(CL$13,#REF!,2,0)+SUM(CV44)*VLOOKUP(CV$13,#REF!,2,0)+SUM(DF44)*VLOOKUP(DF$13,#REF!,2,0)+SUM(DP44)*VLOOKUP(DP$13,#REF!,2,0)+SUM(DZ44)*VLOOKUP(DZ$13,#REF!,2,0)+SUM(EJ44)*VLOOKUP(EJ$13,#REF!,2,0)+SUM(ET44)*VLOOKUP(ET$13,#REF!,2,0)+SUM(FD44)*VLOOKUP(FD$13,#REF!,2,0)+SUM(FN44)*VLOOKUP(FN$13,#REF!,2,0)+SUM(FX44)*VLOOKUP(FX$13,#REF!,2,0)+SUM(GH44)*VLOOKUP(GH$13,#REF!,2,0)+SUM(GR44)*VLOOKUP(GR$13,#REF!,2,0)+SUM(HB44)*VLOOKUP(HB$13,#REF!,2,0)</f>
        <v>#REF!</v>
      </c>
      <c r="HM44" s="279">
        <f t="shared" si="73"/>
        <v>12</v>
      </c>
      <c r="HN44" s="281">
        <f t="shared" si="85"/>
        <v>43</v>
      </c>
      <c r="HO44" s="279" t="e">
        <f>+SUMIF($K$11:$T$11,1,K44:T44)*VLOOKUP($K$12,#REF!,2,0)+SUMIF($U$11:$AD$11,1,U44:AD44)*VLOOKUP($U$12,#REF!,2,0)+SUMIF($AE$11:$AN$11,1,AE44:AN44)*VLOOKUP($AE$12,#REF!,2,0)+SUMIF($AO$11:$AX$11,1,AO44:AX44)*VLOOKUP($AO$12,#REF!,2,0)+SUMIF($AY$11:$BH$11,1,AY44:BH44)*VLOOKUP($AY$12,#REF!,2,0)+SUMIF($BI$11:$BR$11,1,BI44:BR44)*VLOOKUP($BI$12,#REF!,2,0)+SUMIF($BS$11:$CB$11,1,BS44:CB44)*VLOOKUP($BS$12,#REF!,2,0)+SUMIF($CC$11:$CL$11,1,CC44:CL44)*VLOOKUP($CC$12,#REF!,2,0)+SUMIF($CM$11:$CV$11,1,CM44:CV44)*VLOOKUP($CM$12,#REF!,2,0)+SUMIF($CW$11:$DF$11,1,CW44:DF44)*VLOOKUP($CW$12,#REF!,2,0)+SUMIF($DG$11:$DP$11,1,DG44:DP44)*VLOOKUP($DG$12,#REF!,2,0)+SUMIF($DQ$11:$DZ$11,1,DQ44:DZ44)*VLOOKUP($DQ$12,#REF!,2,0)+SUMIF($EA$11:$EJ$11,1,EA44:EJ44)*VLOOKUP($EA$12,#REF!,2,0)+SUMIF($EK$11:$ET$11,1,EK44:ET44)*VLOOKUP($EK$12,#REF!,2,0)+SUMIF($EU$11:$FD$11,1,EU44:FD44)*VLOOKUP($EU$12,#REF!,2,0)+SUMIF($FE$11:$FN$11,1,FE44:FN44)*VLOOKUP($FE$12,#REF!,2,0)+SUMIF($FO$11:$FX$11,1,FO44:FX44)*VLOOKUP($FO$12,#REF!,2,0)+SUMIF($FY$11:$GH$11,1,FY44:GH44)*VLOOKUP($FY$12,#REF!,2,0)+SUMIF($GI$11:$GR$11,1,GI44:GR44)*VLOOKUP($GI$12,#REF!,2,0)+SUMIF($GS$11:$HB$11,1,GS44:HB44)*VLOOKUP($GS$12,#REF!,2,0)</f>
        <v>#REF!</v>
      </c>
      <c r="HP44" s="281" t="e">
        <f t="shared" si="86"/>
        <v>#REF!</v>
      </c>
      <c r="HQ44" s="84"/>
      <c r="HR44" s="282">
        <f t="shared" si="74"/>
        <v>12</v>
      </c>
      <c r="HS44" s="282">
        <f t="shared" si="75"/>
        <v>0</v>
      </c>
      <c r="HT44" s="282">
        <f t="shared" si="76"/>
        <v>0</v>
      </c>
      <c r="HU44" s="282">
        <f t="shared" si="77"/>
        <v>0</v>
      </c>
      <c r="HV44" s="282">
        <f t="shared" si="78"/>
        <v>0</v>
      </c>
      <c r="HW44" s="282">
        <f t="shared" si="79"/>
        <v>0</v>
      </c>
      <c r="HX44" s="282">
        <f t="shared" si="80"/>
        <v>0</v>
      </c>
      <c r="HY44" s="282">
        <f t="shared" si="81"/>
        <v>0</v>
      </c>
      <c r="HZ44" s="282">
        <f t="shared" si="82"/>
        <v>0</v>
      </c>
      <c r="IA44" s="282">
        <f t="shared" si="83"/>
        <v>0</v>
      </c>
      <c r="IK44" s="98" t="e">
        <f t="shared" si="84"/>
        <v>#REF!</v>
      </c>
    </row>
    <row r="45" spans="1:245" s="32" customFormat="1" ht="21.95" customHeight="1">
      <c r="A45" s="4"/>
      <c r="B45" s="98" t="e">
        <f>+#REF!</f>
        <v>#REF!</v>
      </c>
      <c r="C45" s="98" t="e">
        <f>+#REF!</f>
        <v>#REF!</v>
      </c>
      <c r="D45" s="98" t="e">
        <f>+#REF!</f>
        <v>#REF!</v>
      </c>
      <c r="E45" s="98" t="e">
        <f>+#REF!</f>
        <v>#REF!</v>
      </c>
      <c r="F45" s="98" t="e">
        <f>+#REF!</f>
        <v>#REF!</v>
      </c>
      <c r="G45" s="98" t="e">
        <f>+#REF!</f>
        <v>#REF!</v>
      </c>
      <c r="H45" s="98" t="e">
        <f>+#REF!</f>
        <v>#REF!</v>
      </c>
      <c r="I45" s="98" t="e">
        <f>+#REF!</f>
        <v>#REF!</v>
      </c>
      <c r="J45" s="18" t="s">
        <v>27</v>
      </c>
      <c r="K45" s="764">
        <v>12</v>
      </c>
      <c r="L45" s="709">
        <v>0</v>
      </c>
      <c r="M45" s="709">
        <v>0</v>
      </c>
      <c r="N45" s="709">
        <v>0</v>
      </c>
      <c r="O45" s="709">
        <v>0</v>
      </c>
      <c r="P45" s="709">
        <v>0</v>
      </c>
      <c r="Q45" s="709">
        <v>0</v>
      </c>
      <c r="R45" s="709">
        <v>0</v>
      </c>
      <c r="S45" s="709">
        <v>0</v>
      </c>
      <c r="T45" s="726">
        <v>0</v>
      </c>
      <c r="U45" s="764">
        <v>4</v>
      </c>
      <c r="V45" s="709">
        <v>0</v>
      </c>
      <c r="W45" s="709">
        <v>0</v>
      </c>
      <c r="X45" s="710">
        <v>0</v>
      </c>
      <c r="Y45" s="710">
        <v>0</v>
      </c>
      <c r="Z45" s="710">
        <v>0</v>
      </c>
      <c r="AA45" s="710">
        <v>0</v>
      </c>
      <c r="AB45" s="710">
        <v>0</v>
      </c>
      <c r="AC45" s="710">
        <v>0</v>
      </c>
      <c r="AD45" s="726">
        <v>0</v>
      </c>
      <c r="AE45" s="764">
        <v>0</v>
      </c>
      <c r="AF45" s="709">
        <v>0</v>
      </c>
      <c r="AG45" s="711">
        <v>0</v>
      </c>
      <c r="AH45" s="709">
        <v>0</v>
      </c>
      <c r="AI45" s="710">
        <v>0</v>
      </c>
      <c r="AJ45" s="710">
        <v>0</v>
      </c>
      <c r="AK45" s="710">
        <v>0</v>
      </c>
      <c r="AL45" s="710">
        <v>0</v>
      </c>
      <c r="AM45" s="710">
        <v>0</v>
      </c>
      <c r="AN45" s="726">
        <v>0</v>
      </c>
      <c r="AO45" s="764">
        <v>0</v>
      </c>
      <c r="AP45" s="709">
        <v>0</v>
      </c>
      <c r="AQ45" s="709">
        <v>0</v>
      </c>
      <c r="AR45" s="710">
        <v>0</v>
      </c>
      <c r="AS45" s="710">
        <v>0</v>
      </c>
      <c r="AT45" s="710">
        <v>0</v>
      </c>
      <c r="AU45" s="710">
        <v>0</v>
      </c>
      <c r="AV45" s="710">
        <v>0</v>
      </c>
      <c r="AW45" s="710">
        <v>0</v>
      </c>
      <c r="AX45" s="726">
        <v>0</v>
      </c>
      <c r="AY45" s="764">
        <v>0</v>
      </c>
      <c r="AZ45" s="709">
        <v>0</v>
      </c>
      <c r="BA45" s="709">
        <v>0</v>
      </c>
      <c r="BB45" s="709">
        <v>0</v>
      </c>
      <c r="BC45" s="710">
        <v>0</v>
      </c>
      <c r="BD45" s="710">
        <v>0</v>
      </c>
      <c r="BE45" s="710">
        <v>0</v>
      </c>
      <c r="BF45" s="710">
        <v>0</v>
      </c>
      <c r="BG45" s="710">
        <v>0</v>
      </c>
      <c r="BH45" s="726">
        <v>0</v>
      </c>
      <c r="BI45" s="764">
        <v>0</v>
      </c>
      <c r="BJ45" s="709">
        <v>0</v>
      </c>
      <c r="BK45" s="709">
        <v>0</v>
      </c>
      <c r="BL45" s="710">
        <v>0</v>
      </c>
      <c r="BM45" s="710">
        <v>0</v>
      </c>
      <c r="BN45" s="710">
        <v>0</v>
      </c>
      <c r="BO45" s="710">
        <v>0</v>
      </c>
      <c r="BP45" s="710">
        <v>0</v>
      </c>
      <c r="BQ45" s="710">
        <v>0</v>
      </c>
      <c r="BR45" s="726">
        <v>0</v>
      </c>
      <c r="BS45" s="764">
        <v>3</v>
      </c>
      <c r="BT45" s="709">
        <v>0</v>
      </c>
      <c r="BU45" s="709">
        <v>0</v>
      </c>
      <c r="BV45" s="710">
        <v>0</v>
      </c>
      <c r="BW45" s="710">
        <v>0</v>
      </c>
      <c r="BX45" s="710">
        <v>0</v>
      </c>
      <c r="BY45" s="710">
        <v>0</v>
      </c>
      <c r="BZ45" s="710">
        <v>0</v>
      </c>
      <c r="CA45" s="710">
        <v>0</v>
      </c>
      <c r="CB45" s="726">
        <v>0</v>
      </c>
      <c r="CC45" s="764">
        <v>0</v>
      </c>
      <c r="CD45" s="709">
        <v>0</v>
      </c>
      <c r="CE45" s="709">
        <v>0</v>
      </c>
      <c r="CF45" s="710">
        <v>0</v>
      </c>
      <c r="CG45" s="710">
        <v>0</v>
      </c>
      <c r="CH45" s="710">
        <v>0</v>
      </c>
      <c r="CI45" s="710">
        <v>0</v>
      </c>
      <c r="CJ45" s="710">
        <v>0</v>
      </c>
      <c r="CK45" s="710">
        <v>0</v>
      </c>
      <c r="CL45" s="726">
        <v>0</v>
      </c>
      <c r="CM45" s="764">
        <v>1</v>
      </c>
      <c r="CN45" s="709">
        <v>0</v>
      </c>
      <c r="CO45" s="709">
        <v>0</v>
      </c>
      <c r="CP45" s="710">
        <v>0</v>
      </c>
      <c r="CQ45" s="710">
        <v>0</v>
      </c>
      <c r="CR45" s="710">
        <v>0</v>
      </c>
      <c r="CS45" s="710">
        <v>0</v>
      </c>
      <c r="CT45" s="710">
        <v>0</v>
      </c>
      <c r="CU45" s="710">
        <v>0</v>
      </c>
      <c r="CV45" s="726">
        <v>0</v>
      </c>
      <c r="CW45" s="764">
        <v>0</v>
      </c>
      <c r="CX45" s="709">
        <v>0</v>
      </c>
      <c r="CY45" s="709">
        <v>0</v>
      </c>
      <c r="CZ45" s="710">
        <v>0</v>
      </c>
      <c r="DA45" s="710">
        <v>0</v>
      </c>
      <c r="DB45" s="710">
        <v>0</v>
      </c>
      <c r="DC45" s="710">
        <v>0</v>
      </c>
      <c r="DD45" s="710">
        <v>0</v>
      </c>
      <c r="DE45" s="710">
        <v>0</v>
      </c>
      <c r="DF45" s="726">
        <v>0</v>
      </c>
      <c r="DG45" s="764">
        <v>0</v>
      </c>
      <c r="DH45" s="561"/>
      <c r="DI45" s="561"/>
      <c r="DJ45" s="513"/>
      <c r="DK45" s="513"/>
      <c r="DL45" s="513"/>
      <c r="DM45" s="513"/>
      <c r="DN45" s="513"/>
      <c r="DO45" s="513"/>
      <c r="DP45" s="514"/>
      <c r="DQ45" s="560"/>
      <c r="DR45" s="561"/>
      <c r="DS45" s="561"/>
      <c r="DT45" s="513"/>
      <c r="DU45" s="513"/>
      <c r="DV45" s="513"/>
      <c r="DW45" s="513"/>
      <c r="DX45" s="513"/>
      <c r="DY45" s="513"/>
      <c r="DZ45" s="514"/>
      <c r="EA45" s="560"/>
      <c r="EB45" s="561"/>
      <c r="EC45" s="561"/>
      <c r="ED45" s="513"/>
      <c r="EE45" s="513"/>
      <c r="EF45" s="513"/>
      <c r="EG45" s="513"/>
      <c r="EH45" s="513"/>
      <c r="EI45" s="513"/>
      <c r="EJ45" s="514"/>
      <c r="EK45" s="560"/>
      <c r="EL45" s="561"/>
      <c r="EM45" s="561"/>
      <c r="EN45" s="513"/>
      <c r="EO45" s="513"/>
      <c r="EP45" s="513"/>
      <c r="EQ45" s="513"/>
      <c r="ER45" s="513"/>
      <c r="ES45" s="513"/>
      <c r="ET45" s="514"/>
      <c r="EU45" s="560"/>
      <c r="EV45" s="561"/>
      <c r="EW45" s="561"/>
      <c r="EX45" s="513"/>
      <c r="EY45" s="513"/>
      <c r="EZ45" s="513"/>
      <c r="FA45" s="513"/>
      <c r="FB45" s="513"/>
      <c r="FC45" s="513"/>
      <c r="FD45" s="514"/>
      <c r="FE45" s="560"/>
      <c r="FF45" s="561"/>
      <c r="FG45" s="561"/>
      <c r="FH45" s="513"/>
      <c r="FI45" s="513"/>
      <c r="FJ45" s="513"/>
      <c r="FK45" s="513"/>
      <c r="FL45" s="513"/>
      <c r="FM45" s="513"/>
      <c r="FN45" s="514"/>
      <c r="FO45" s="560"/>
      <c r="FP45" s="561"/>
      <c r="FQ45" s="561"/>
      <c r="FR45" s="513"/>
      <c r="FS45" s="513"/>
      <c r="FT45" s="513"/>
      <c r="FU45" s="513"/>
      <c r="FV45" s="513"/>
      <c r="FW45" s="513"/>
      <c r="FX45" s="514"/>
      <c r="FY45" s="560"/>
      <c r="FZ45" s="561"/>
      <c r="GA45" s="561"/>
      <c r="GB45" s="513"/>
      <c r="GC45" s="513"/>
      <c r="GD45" s="513"/>
      <c r="GE45" s="513"/>
      <c r="GF45" s="513"/>
      <c r="GG45" s="513"/>
      <c r="GH45" s="514"/>
      <c r="GI45" s="560"/>
      <c r="GJ45" s="561"/>
      <c r="GK45" s="561"/>
      <c r="GL45" s="513"/>
      <c r="GM45" s="513"/>
      <c r="GN45" s="513"/>
      <c r="GO45" s="513"/>
      <c r="GP45" s="513"/>
      <c r="GQ45" s="513"/>
      <c r="GR45" s="514"/>
      <c r="GS45" s="560"/>
      <c r="GT45" s="561"/>
      <c r="GU45" s="561"/>
      <c r="GV45" s="513"/>
      <c r="GW45" s="513"/>
      <c r="GX45" s="513"/>
      <c r="GY45" s="513"/>
      <c r="GZ45" s="513"/>
      <c r="HA45" s="513"/>
      <c r="HB45" s="514"/>
      <c r="HC45" s="81" t="e">
        <f>+SUM(K45)*VLOOKUP(K$13,#REF!,2,0)+SUM(U45)*VLOOKUP(U$13,#REF!,2,0)+SUM(AE45)*VLOOKUP(AE$13,#REF!,2,0)+SUM(AO45)*VLOOKUP(AO$13,#REF!,2,0)+SUM(AY45)*VLOOKUP(AY$13,#REF!,2,0)+SUM(BI45)*VLOOKUP(BI$13,#REF!,2,0)+SUM(BS45)*VLOOKUP(BS$13,#REF!,2,0)+SUM(CC45)*VLOOKUP(CC$13,#REF!,2,0)+SUM(CM45)*VLOOKUP(CM$13,#REF!,2,0)+SUM(CW45)*VLOOKUP(CW$13,#REF!,2,0)+SUM(DG45)*VLOOKUP(DG$13,#REF!,2,0)+SUM(DQ45)*VLOOKUP(DQ$13,#REF!,2,0)+SUM(EA45)*VLOOKUP(EA$13,#REF!,2,0)+SUM(EK45)*VLOOKUP(EK$13,#REF!,2,0)+SUM(EU45)*VLOOKUP(EU$13,#REF!,2,0)+SUM(FE45)*VLOOKUP(FE$13,#REF!,2,0)+SUM(FO45)*VLOOKUP(FO$13,#REF!,2,0)+SUM(FY45)*VLOOKUP(FY$13,#REF!,2,0)+SUM(GI45)*VLOOKUP(GI$13,#REF!,2,0)+SUM(GS45)*VLOOKUP(GS$13,#REF!,2,0)</f>
        <v>#REF!</v>
      </c>
      <c r="HD45" s="81" t="e">
        <f>+SUM(L45)*VLOOKUP(L$13,#REF!,2,0)+SUM(V45)*VLOOKUP(V$13,#REF!,2,0)+SUM(AF45)*VLOOKUP(AF$13,#REF!,2,0)+SUM(AP45)*VLOOKUP(AP$13,#REF!,2,0)+SUM(AZ45)*VLOOKUP(AZ$13,#REF!,2,0)+SUM(BJ45)*VLOOKUP(BJ$13,#REF!,2,0)+SUM(BT45)*VLOOKUP(BT$13,#REF!,2,0)+SUM(CD45)*VLOOKUP(CD$13,#REF!,2,0)+SUM(CN45)*VLOOKUP(CN$13,#REF!,2,0)+SUM(CX45)*VLOOKUP(CX$13,#REF!,2,0)+SUM(DH45)*VLOOKUP(DH$13,#REF!,2,0)+SUM(DR45)*VLOOKUP(DR$13,#REF!,2,0)+SUM(EB45)*VLOOKUP(EB$13,#REF!,2,0)+SUM(EL45)*VLOOKUP(EL$13,#REF!,2,0)+SUM(EV45)*VLOOKUP(EV$13,#REF!,2,0)+SUM(FF45)*VLOOKUP(FF$13,#REF!,2,0)+SUM(FP45)*VLOOKUP(FP$13,#REF!,2,0)+SUM(FZ45)*VLOOKUP(FZ$13,#REF!,2,0)+SUM(GJ45)*VLOOKUP(GJ$13,#REF!,2,0)+SUM(GT45)*VLOOKUP(GT$13,#REF!,2,0)</f>
        <v>#REF!</v>
      </c>
      <c r="HE45" s="81" t="e">
        <f>+SUM(M45)*VLOOKUP(M$13,#REF!,2,0)+SUM(W45)*VLOOKUP(W$13,#REF!,2,0)+SUM(AG45)*VLOOKUP(AG$13,#REF!,2,0)+SUM(AQ45)*VLOOKUP(AQ$13,#REF!,2,0)+SUM(BA45)*VLOOKUP(BA$13,#REF!,2,0)+SUM(BK45)*VLOOKUP(BK$13,#REF!,2,0)+SUM(BU45)*VLOOKUP(BU$13,#REF!,2,0)+SUM(CE45)*VLOOKUP(CE$13,#REF!,2,0)+SUM(CO45)*VLOOKUP(CO$13,#REF!,2,0)+SUM(CY45)*VLOOKUP(CY$13,#REF!,2,0)+SUM(DI45)*VLOOKUP(DI$13,#REF!,2,0)+SUM(DS45)*VLOOKUP(DS$13,#REF!,2,0)+SUM(EC45)*VLOOKUP(EC$13,#REF!,2,0)+SUM(EM45)*VLOOKUP(EM$13,#REF!,2,0)+SUM(EW45)*VLOOKUP(EW$13,#REF!,2,0)+SUM(FG45)*VLOOKUP(FG$13,#REF!,2,0)+SUM(FQ45)*VLOOKUP(FQ$13,#REF!,2,0)+SUM(GA45)*VLOOKUP(GA$13,#REF!,2,0)+SUM(GK45)*VLOOKUP(GK$13,#REF!,2,0)+SUM(GU45)*VLOOKUP(GU$13,#REF!,2,0)</f>
        <v>#REF!</v>
      </c>
      <c r="HF45" s="81" t="e">
        <f>+SUM(N45)*VLOOKUP(N$13,#REF!,2,0)+SUM(X45)*VLOOKUP(X$13,#REF!,2,0)+SUM(AH45)*VLOOKUP(AH$13,#REF!,2,0)+SUM(AR45)*VLOOKUP(AR$13,#REF!,2,0)+SUM(BB45)*VLOOKUP(BB$13,#REF!,2,0)+SUM(BL45)*VLOOKUP(BL$13,#REF!,2,0)+SUM(BV45)*VLOOKUP(BV$13,#REF!,2,0)+SUM(CF45)*VLOOKUP(CF$13,#REF!,2,0)+SUM(CP45)*VLOOKUP(CP$13,#REF!,2,0)+SUM(CZ45)*VLOOKUP(CZ$13,#REF!,2,0)+SUM(DJ45)*VLOOKUP(DJ$13,#REF!,2,0)+SUM(DT45)*VLOOKUP(DT$13,#REF!,2,0)+SUM(ED45)*VLOOKUP(ED$13,#REF!,2,0)+SUM(EN45)*VLOOKUP(EN$13,#REF!,2,0)+SUM(EX45)*VLOOKUP(EX$13,#REF!,2,0)+SUM(FH45)*VLOOKUP(FH$13,#REF!,2,0)+SUM(FR45)*VLOOKUP(FR$13,#REF!,2,0)+SUM(GB45)*VLOOKUP(GB$13,#REF!,2,0)+SUM(GL45)*VLOOKUP(GL$13,#REF!,2,0)+SUM(GV45)*VLOOKUP(GV$13,#REF!,2,0)</f>
        <v>#REF!</v>
      </c>
      <c r="HG45" s="81" t="e">
        <f>+SUM(O45)*VLOOKUP(O$13,#REF!,2,0)+SUM(Y45)*VLOOKUP(Y$13,#REF!,2,0)+SUM(AI45)*VLOOKUP(AI$13,#REF!,2,0)+SUM(AS45)*VLOOKUP(AS$13,#REF!,2,0)+SUM(BC45)*VLOOKUP(BC$13,#REF!,2,0)+SUM(BM45)*VLOOKUP(BM$13,#REF!,2,0)+SUM(BW45)*VLOOKUP(BW$13,#REF!,2,0)+SUM(CG45)*VLOOKUP(CG$13,#REF!,2,0)+SUM(CQ45)*VLOOKUP(CQ$13,#REF!,2,0)+SUM(DA45)*VLOOKUP(DA$13,#REF!,2,0)+SUM(DK45)*VLOOKUP(DK$13,#REF!,2,0)+SUM(DU45)*VLOOKUP(DU$13,#REF!,2,0)+SUM(EE45)*VLOOKUP(EE$13,#REF!,2,0)+SUM(EO45)*VLOOKUP(EO$13,#REF!,2,0)+SUM(EY45)*VLOOKUP(EY$13,#REF!,2,0)+SUM(FI45)*VLOOKUP(FI$13,#REF!,2,0)+SUM(FS45)*VLOOKUP(FS$13,#REF!,2,0)+SUM(GC45)*VLOOKUP(GC$13,#REF!,2,0)+SUM(GM45)*VLOOKUP(GM$13,#REF!,2,0)+SUM(GW45)*VLOOKUP(GW$13,#REF!,2,0)</f>
        <v>#REF!</v>
      </c>
      <c r="HH45" s="81" t="e">
        <f>+SUM(P45)*VLOOKUP(P$13,#REF!,2,0)+SUM(Z45)*VLOOKUP(Z$13,#REF!,2,0)+SUM(AJ45)*VLOOKUP(AJ$13,#REF!,2,0)+SUM(AT45)*VLOOKUP(AT$13,#REF!,2,0)+SUM(BD45)*VLOOKUP(BD$13,#REF!,2,0)+SUM(BN45)*VLOOKUP(BN$13,#REF!,2,0)+SUM(BX45)*VLOOKUP(BX$13,#REF!,2,0)+SUM(CH45)*VLOOKUP(CH$13,#REF!,2,0)+SUM(CR45)*VLOOKUP(CR$13,#REF!,2,0)+SUM(DB45)*VLOOKUP(DB$13,#REF!,2,0)+SUM(DL45)*VLOOKUP(DL$13,#REF!,2,0)+SUM(DV45)*VLOOKUP(DV$13,#REF!,2,0)+SUM(EF45)*VLOOKUP(EF$13,#REF!,2,0)+SUM(EP45)*VLOOKUP(EP$13,#REF!,2,0)+SUM(EZ45)*VLOOKUP(EZ$13,#REF!,2,0)+SUM(FJ45)*VLOOKUP(FJ$13,#REF!,2,0)+SUM(FT45)*VLOOKUP(FT$13,#REF!,2,0)+SUM(GD45)*VLOOKUP(GD$13,#REF!,2,0)+SUM(GN45)*VLOOKUP(GN$13,#REF!,2,0)+SUM(GX45)*VLOOKUP(GX$13,#REF!,2,0)</f>
        <v>#REF!</v>
      </c>
      <c r="HI45" s="81" t="e">
        <f>+SUM(Q45)*VLOOKUP(Q$13,#REF!,2,0)+SUM(AA45)*VLOOKUP(AA$13,#REF!,2,0)+SUM(AK45)*VLOOKUP(AK$13,#REF!,2,0)+SUM(AU45)*VLOOKUP(AU$13,#REF!,2,0)+SUM(BE45)*VLOOKUP(BE$13,#REF!,2,0)+SUM(BO45)*VLOOKUP(BO$13,#REF!,2,0)+SUM(BY45)*VLOOKUP(BY$13,#REF!,2,0)+SUM(CI45)*VLOOKUP(CI$13,#REF!,2,0)+SUM(CS45)*VLOOKUP(CS$13,#REF!,2,0)+SUM(DC45)*VLOOKUP(DC$13,#REF!,2,0)+SUM(DM45)*VLOOKUP(DM$13,#REF!,2,0)+SUM(DW45)*VLOOKUP(DW$13,#REF!,2,0)+SUM(EG45)*VLOOKUP(EG$13,#REF!,2,0)+SUM(EQ45)*VLOOKUP(EQ$13,#REF!,2,0)+SUM(FA45)*VLOOKUP(FA$13,#REF!,2,0)+SUM(FK45)*VLOOKUP(FK$13,#REF!,2,0)+SUM(FU45)*VLOOKUP(FU$13,#REF!,2,0)+SUM(GE45)*VLOOKUP(GE$13,#REF!,2,0)+SUM(GO45)*VLOOKUP(GO$13,#REF!,2,0)+SUM(GY45)*VLOOKUP(GY$13,#REF!,2,0)</f>
        <v>#REF!</v>
      </c>
      <c r="HJ45" s="81" t="e">
        <f>+SUM(R45)*VLOOKUP(R$13,#REF!,2,0)+SUM(AB45)*VLOOKUP(AB$13,#REF!,2,0)+SUM(AL45)*VLOOKUP(AL$13,#REF!,2,0)+SUM(AV45)*VLOOKUP(AV$13,#REF!,2,0)+SUM(BF45)*VLOOKUP(BF$13,#REF!,2,0)+SUM(BP45)*VLOOKUP(BP$13,#REF!,2,0)+SUM(BZ45)*VLOOKUP(BZ$13,#REF!,2,0)+SUM(CJ45)*VLOOKUP(CJ$13,#REF!,2,0)+SUM(CT45)*VLOOKUP(CT$13,#REF!,2,0)+SUM(DD45)*VLOOKUP(DD$13,#REF!,2,0)+SUM(DN45)*VLOOKUP(DN$13,#REF!,2,0)+SUM(DX45)*VLOOKUP(DX$13,#REF!,2,0)+SUM(EH45)*VLOOKUP(EH$13,#REF!,2,0)+SUM(ER45)*VLOOKUP(ER$13,#REF!,2,0)+SUM(FB45)*VLOOKUP(FB$13,#REF!,2,0)+SUM(FL45)*VLOOKUP(FL$13,#REF!,2,0)+SUM(FV45)*VLOOKUP(FV$13,#REF!,2,0)+SUM(GF45)*VLOOKUP(GF$13,#REF!,2,0)+SUM(GP45)*VLOOKUP(GP$13,#REF!,2,0)+SUM(GZ45)*VLOOKUP(GZ$13,#REF!,2,0)</f>
        <v>#REF!</v>
      </c>
      <c r="HK45" s="81" t="e">
        <f>+SUM(S45)*VLOOKUP(S$13,#REF!,2,0)+SUM(AC45)*VLOOKUP(AC$13,#REF!,2,0)+SUM(AM45)*VLOOKUP(AM$13,#REF!,2,0)+SUM(AW45)*VLOOKUP(AW$13,#REF!,2,0)+SUM(BG45)*VLOOKUP(BG$13,#REF!,2,0)+SUM(BQ45)*VLOOKUP(BQ$13,#REF!,2,0)+SUM(CA45)*VLOOKUP(CA$13,#REF!,2,0)+SUM(CK45)*VLOOKUP(CK$13,#REF!,2,0)+SUM(CU45)*VLOOKUP(CU$13,#REF!,2,0)+SUM(DE45)*VLOOKUP(DE$13,#REF!,2,0)+SUM(DO45)*VLOOKUP(DO$13,#REF!,2,0)+SUM(DY45)*VLOOKUP(DY$13,#REF!,2,0)+SUM(EI45)*VLOOKUP(EI$13,#REF!,2,0)+SUM(ES45)*VLOOKUP(ES$13,#REF!,2,0)+SUM(FC45)*VLOOKUP(FC$13,#REF!,2,0)+SUM(FM45)*VLOOKUP(FM$13,#REF!,2,0)+SUM(FW45)*VLOOKUP(FW$13,#REF!,2,0)+SUM(GG45)*VLOOKUP(GG$13,#REF!,2,0)+SUM(GQ45)*VLOOKUP(GQ$13,#REF!,2,0)+SUM(HA45)*VLOOKUP(HA$13,#REF!,2,0)</f>
        <v>#REF!</v>
      </c>
      <c r="HL45" s="81" t="e">
        <f>+SUM(T45)*VLOOKUP(T$13,#REF!,2,0)+SUM(AD45)*VLOOKUP(AD$13,#REF!,2,0)+SUM(AN45)*VLOOKUP(AN$13,#REF!,2,0)+SUM(AX45)*VLOOKUP(AX$13,#REF!,2,0)+SUM(BH45)*VLOOKUP(BH$13,#REF!,2,0)+SUM(BR45)*VLOOKUP(BR$13,#REF!,2,0)+SUM(CB45)*VLOOKUP(CB$13,#REF!,2,0)+SUM(CL45)*VLOOKUP(CL$13,#REF!,2,0)+SUM(CV45)*VLOOKUP(CV$13,#REF!,2,0)+SUM(DF45)*VLOOKUP(DF$13,#REF!,2,0)+SUM(DP45)*VLOOKUP(DP$13,#REF!,2,0)+SUM(DZ45)*VLOOKUP(DZ$13,#REF!,2,0)+SUM(EJ45)*VLOOKUP(EJ$13,#REF!,2,0)+SUM(ET45)*VLOOKUP(ET$13,#REF!,2,0)+SUM(FD45)*VLOOKUP(FD$13,#REF!,2,0)+SUM(FN45)*VLOOKUP(FN$13,#REF!,2,0)+SUM(FX45)*VLOOKUP(FX$13,#REF!,2,0)+SUM(GH45)*VLOOKUP(GH$13,#REF!,2,0)+SUM(GR45)*VLOOKUP(GR$13,#REF!,2,0)+SUM(HB45)*VLOOKUP(HB$13,#REF!,2,0)</f>
        <v>#REF!</v>
      </c>
      <c r="HM45" s="84">
        <f t="shared" si="73"/>
        <v>20</v>
      </c>
      <c r="HN45" s="83">
        <f t="shared" si="85"/>
        <v>60</v>
      </c>
      <c r="HO45" s="84" t="e">
        <f>+SUMIF($K$11:$T$11,1,K45:T45)*VLOOKUP($K$12,#REF!,2,0)+SUMIF($U$11:$AD$11,1,U45:AD45)*VLOOKUP($U$12,#REF!,2,0)+SUMIF($AE$11:$AN$11,1,AE45:AN45)*VLOOKUP($AE$12,#REF!,2,0)+SUMIF($AO$11:$AX$11,1,AO45:AX45)*VLOOKUP($AO$12,#REF!,2,0)+SUMIF($AY$11:$BH$11,1,AY45:BH45)*VLOOKUP($AY$12,#REF!,2,0)+SUMIF($BI$11:$BR$11,1,BI45:BR45)*VLOOKUP($BI$12,#REF!,2,0)+SUMIF($BS$11:$CB$11,1,BS45:CB45)*VLOOKUP($BS$12,#REF!,2,0)+SUMIF($CC$11:$CL$11,1,CC45:CL45)*VLOOKUP($CC$12,#REF!,2,0)+SUMIF($CM$11:$CV$11,1,CM45:CV45)*VLOOKUP($CM$12,#REF!,2,0)+SUMIF($CW$11:$DF$11,1,CW45:DF45)*VLOOKUP($CW$12,#REF!,2,0)+SUMIF($DG$11:$DP$11,1,DG45:DP45)*VLOOKUP($DG$12,#REF!,2,0)+SUMIF($DQ$11:$DZ$11,1,DQ45:DZ45)*VLOOKUP($DQ$12,#REF!,2,0)+SUMIF($EA$11:$EJ$11,1,EA45:EJ45)*VLOOKUP($EA$12,#REF!,2,0)+SUMIF($EK$11:$ET$11,1,EK45:ET45)*VLOOKUP($EK$12,#REF!,2,0)+SUMIF($EU$11:$FD$11,1,EU45:FD45)*VLOOKUP($EU$12,#REF!,2,0)+SUMIF($FE$11:$FN$11,1,FE45:FN45)*VLOOKUP($FE$12,#REF!,2,0)+SUMIF($FO$11:$FX$11,1,FO45:FX45)*VLOOKUP($FO$12,#REF!,2,0)+SUMIF($FY$11:$GH$11,1,FY45:GH45)*VLOOKUP($FY$12,#REF!,2,0)+SUMIF($GI$11:$GR$11,1,GI45:GR45)*VLOOKUP($GI$12,#REF!,2,0)+SUMIF($GS$11:$HB$11,1,GS45:HB45)*VLOOKUP($GS$12,#REF!,2,0)</f>
        <v>#REF!</v>
      </c>
      <c r="HP45" s="83" t="e">
        <f t="shared" si="86"/>
        <v>#REF!</v>
      </c>
      <c r="HQ45" s="84"/>
      <c r="HR45" s="85">
        <f t="shared" si="74"/>
        <v>20</v>
      </c>
      <c r="HS45" s="85">
        <f t="shared" si="75"/>
        <v>0</v>
      </c>
      <c r="HT45" s="85">
        <f t="shared" si="76"/>
        <v>0</v>
      </c>
      <c r="HU45" s="85">
        <f t="shared" si="77"/>
        <v>0</v>
      </c>
      <c r="HV45" s="85">
        <f t="shared" si="78"/>
        <v>0</v>
      </c>
      <c r="HW45" s="85">
        <f t="shared" si="79"/>
        <v>0</v>
      </c>
      <c r="HX45" s="85">
        <f t="shared" si="80"/>
        <v>0</v>
      </c>
      <c r="HY45" s="85">
        <f t="shared" si="81"/>
        <v>0</v>
      </c>
      <c r="HZ45" s="85">
        <f t="shared" si="82"/>
        <v>0</v>
      </c>
      <c r="IA45" s="85">
        <f t="shared" si="83"/>
        <v>0</v>
      </c>
      <c r="IK45" s="98" t="e">
        <f t="shared" si="84"/>
        <v>#REF!</v>
      </c>
    </row>
    <row r="46" spans="1:245" s="32" customFormat="1" ht="21.95" customHeight="1">
      <c r="A46" s="4"/>
      <c r="B46" s="98" t="e">
        <f>+#REF!</f>
        <v>#REF!</v>
      </c>
      <c r="C46" s="98" t="e">
        <f>+#REF!</f>
        <v>#REF!</v>
      </c>
      <c r="D46" s="98" t="e">
        <f>+#REF!</f>
        <v>#REF!</v>
      </c>
      <c r="E46" s="98" t="e">
        <f>+#REF!</f>
        <v>#REF!</v>
      </c>
      <c r="F46" s="98" t="e">
        <f>+#REF!</f>
        <v>#REF!</v>
      </c>
      <c r="G46" s="98" t="e">
        <f>+#REF!</f>
        <v>#REF!</v>
      </c>
      <c r="H46" s="98" t="e">
        <f>+#REF!</f>
        <v>#REF!</v>
      </c>
      <c r="I46" s="98" t="e">
        <f>+#REF!</f>
        <v>#REF!</v>
      </c>
      <c r="J46" s="18" t="s">
        <v>28</v>
      </c>
      <c r="K46" s="764">
        <v>6</v>
      </c>
      <c r="L46" s="709">
        <v>0</v>
      </c>
      <c r="M46" s="709">
        <v>0</v>
      </c>
      <c r="N46" s="709">
        <v>0</v>
      </c>
      <c r="O46" s="709">
        <v>0</v>
      </c>
      <c r="P46" s="709">
        <v>0</v>
      </c>
      <c r="Q46" s="709">
        <v>0</v>
      </c>
      <c r="R46" s="709">
        <v>0</v>
      </c>
      <c r="S46" s="709">
        <v>0</v>
      </c>
      <c r="T46" s="726">
        <v>0</v>
      </c>
      <c r="U46" s="764">
        <v>6</v>
      </c>
      <c r="V46" s="709">
        <v>0</v>
      </c>
      <c r="W46" s="709">
        <v>0</v>
      </c>
      <c r="X46" s="710">
        <v>0</v>
      </c>
      <c r="Y46" s="710">
        <v>0</v>
      </c>
      <c r="Z46" s="710">
        <v>0</v>
      </c>
      <c r="AA46" s="710">
        <v>0</v>
      </c>
      <c r="AB46" s="710">
        <v>0</v>
      </c>
      <c r="AC46" s="710">
        <v>0</v>
      </c>
      <c r="AD46" s="726">
        <v>0</v>
      </c>
      <c r="AE46" s="764">
        <v>0</v>
      </c>
      <c r="AF46" s="709">
        <v>0</v>
      </c>
      <c r="AG46" s="711">
        <v>0</v>
      </c>
      <c r="AH46" s="709">
        <v>0</v>
      </c>
      <c r="AI46" s="710">
        <v>0</v>
      </c>
      <c r="AJ46" s="710">
        <v>0</v>
      </c>
      <c r="AK46" s="710">
        <v>0</v>
      </c>
      <c r="AL46" s="710">
        <v>0</v>
      </c>
      <c r="AM46" s="710">
        <v>0</v>
      </c>
      <c r="AN46" s="726">
        <v>0</v>
      </c>
      <c r="AO46" s="764">
        <v>0</v>
      </c>
      <c r="AP46" s="709">
        <v>0</v>
      </c>
      <c r="AQ46" s="709">
        <v>0</v>
      </c>
      <c r="AR46" s="710">
        <v>0</v>
      </c>
      <c r="AS46" s="710">
        <v>0</v>
      </c>
      <c r="AT46" s="710">
        <v>0</v>
      </c>
      <c r="AU46" s="710">
        <v>0</v>
      </c>
      <c r="AV46" s="710">
        <v>0</v>
      </c>
      <c r="AW46" s="710">
        <v>0</v>
      </c>
      <c r="AX46" s="726">
        <v>0</v>
      </c>
      <c r="AY46" s="764">
        <v>0</v>
      </c>
      <c r="AZ46" s="709">
        <v>0</v>
      </c>
      <c r="BA46" s="709">
        <v>0</v>
      </c>
      <c r="BB46" s="709">
        <v>0</v>
      </c>
      <c r="BC46" s="710">
        <v>0</v>
      </c>
      <c r="BD46" s="710">
        <v>0</v>
      </c>
      <c r="BE46" s="710">
        <v>0</v>
      </c>
      <c r="BF46" s="710">
        <v>0</v>
      </c>
      <c r="BG46" s="710">
        <v>0</v>
      </c>
      <c r="BH46" s="726">
        <v>0</v>
      </c>
      <c r="BI46" s="764">
        <v>1</v>
      </c>
      <c r="BJ46" s="709">
        <v>0</v>
      </c>
      <c r="BK46" s="709">
        <v>0</v>
      </c>
      <c r="BL46" s="710">
        <v>0</v>
      </c>
      <c r="BM46" s="710">
        <v>0</v>
      </c>
      <c r="BN46" s="710">
        <v>0</v>
      </c>
      <c r="BO46" s="710">
        <v>0</v>
      </c>
      <c r="BP46" s="710">
        <v>0</v>
      </c>
      <c r="BQ46" s="710">
        <v>0</v>
      </c>
      <c r="BR46" s="726">
        <v>0</v>
      </c>
      <c r="BS46" s="764">
        <v>4</v>
      </c>
      <c r="BT46" s="709">
        <v>0</v>
      </c>
      <c r="BU46" s="709">
        <v>0</v>
      </c>
      <c r="BV46" s="710">
        <v>0</v>
      </c>
      <c r="BW46" s="710">
        <v>0</v>
      </c>
      <c r="BX46" s="710">
        <v>0</v>
      </c>
      <c r="BY46" s="710">
        <v>0</v>
      </c>
      <c r="BZ46" s="710">
        <v>0</v>
      </c>
      <c r="CA46" s="710">
        <v>0</v>
      </c>
      <c r="CB46" s="726">
        <v>0</v>
      </c>
      <c r="CC46" s="764">
        <v>0</v>
      </c>
      <c r="CD46" s="709">
        <v>0</v>
      </c>
      <c r="CE46" s="709">
        <v>0</v>
      </c>
      <c r="CF46" s="710">
        <v>0</v>
      </c>
      <c r="CG46" s="710">
        <v>0</v>
      </c>
      <c r="CH46" s="710">
        <v>0</v>
      </c>
      <c r="CI46" s="710">
        <v>0</v>
      </c>
      <c r="CJ46" s="710">
        <v>0</v>
      </c>
      <c r="CK46" s="710">
        <v>0</v>
      </c>
      <c r="CL46" s="726">
        <v>0</v>
      </c>
      <c r="CM46" s="764">
        <v>1</v>
      </c>
      <c r="CN46" s="709">
        <v>0</v>
      </c>
      <c r="CO46" s="709">
        <v>0</v>
      </c>
      <c r="CP46" s="710">
        <v>0</v>
      </c>
      <c r="CQ46" s="710">
        <v>0</v>
      </c>
      <c r="CR46" s="710">
        <v>0</v>
      </c>
      <c r="CS46" s="710">
        <v>0</v>
      </c>
      <c r="CT46" s="710">
        <v>0</v>
      </c>
      <c r="CU46" s="710">
        <v>0</v>
      </c>
      <c r="CV46" s="726">
        <v>0</v>
      </c>
      <c r="CW46" s="764">
        <v>0</v>
      </c>
      <c r="CX46" s="709">
        <v>0</v>
      </c>
      <c r="CY46" s="709">
        <v>0</v>
      </c>
      <c r="CZ46" s="710">
        <v>0</v>
      </c>
      <c r="DA46" s="710">
        <v>0</v>
      </c>
      <c r="DB46" s="710">
        <v>0</v>
      </c>
      <c r="DC46" s="710">
        <v>0</v>
      </c>
      <c r="DD46" s="710">
        <v>0</v>
      </c>
      <c r="DE46" s="710">
        <v>0</v>
      </c>
      <c r="DF46" s="726">
        <v>0</v>
      </c>
      <c r="DG46" s="764">
        <v>0</v>
      </c>
      <c r="DH46" s="561"/>
      <c r="DI46" s="561"/>
      <c r="DJ46" s="513"/>
      <c r="DK46" s="513"/>
      <c r="DL46" s="513"/>
      <c r="DM46" s="513"/>
      <c r="DN46" s="513"/>
      <c r="DO46" s="513"/>
      <c r="DP46" s="514"/>
      <c r="DQ46" s="560"/>
      <c r="DR46" s="561"/>
      <c r="DS46" s="561"/>
      <c r="DT46" s="513"/>
      <c r="DU46" s="513"/>
      <c r="DV46" s="513"/>
      <c r="DW46" s="513"/>
      <c r="DX46" s="513"/>
      <c r="DY46" s="513"/>
      <c r="DZ46" s="514"/>
      <c r="EA46" s="560"/>
      <c r="EB46" s="561"/>
      <c r="EC46" s="561"/>
      <c r="ED46" s="513"/>
      <c r="EE46" s="513"/>
      <c r="EF46" s="513"/>
      <c r="EG46" s="513"/>
      <c r="EH46" s="513"/>
      <c r="EI46" s="513"/>
      <c r="EJ46" s="514"/>
      <c r="EK46" s="560"/>
      <c r="EL46" s="561"/>
      <c r="EM46" s="561"/>
      <c r="EN46" s="513"/>
      <c r="EO46" s="513"/>
      <c r="EP46" s="513"/>
      <c r="EQ46" s="513"/>
      <c r="ER46" s="513"/>
      <c r="ES46" s="513"/>
      <c r="ET46" s="514"/>
      <c r="EU46" s="560"/>
      <c r="EV46" s="561"/>
      <c r="EW46" s="561"/>
      <c r="EX46" s="513"/>
      <c r="EY46" s="513"/>
      <c r="EZ46" s="513"/>
      <c r="FA46" s="513"/>
      <c r="FB46" s="513"/>
      <c r="FC46" s="513"/>
      <c r="FD46" s="514"/>
      <c r="FE46" s="560"/>
      <c r="FF46" s="561"/>
      <c r="FG46" s="561"/>
      <c r="FH46" s="513"/>
      <c r="FI46" s="513"/>
      <c r="FJ46" s="513"/>
      <c r="FK46" s="513"/>
      <c r="FL46" s="513"/>
      <c r="FM46" s="513"/>
      <c r="FN46" s="514"/>
      <c r="FO46" s="560"/>
      <c r="FP46" s="561"/>
      <c r="FQ46" s="561"/>
      <c r="FR46" s="513"/>
      <c r="FS46" s="513"/>
      <c r="FT46" s="513"/>
      <c r="FU46" s="513"/>
      <c r="FV46" s="513"/>
      <c r="FW46" s="513"/>
      <c r="FX46" s="514"/>
      <c r="FY46" s="560"/>
      <c r="FZ46" s="561"/>
      <c r="GA46" s="561"/>
      <c r="GB46" s="513"/>
      <c r="GC46" s="513"/>
      <c r="GD46" s="513"/>
      <c r="GE46" s="513"/>
      <c r="GF46" s="513"/>
      <c r="GG46" s="513"/>
      <c r="GH46" s="514"/>
      <c r="GI46" s="560"/>
      <c r="GJ46" s="561"/>
      <c r="GK46" s="561"/>
      <c r="GL46" s="513"/>
      <c r="GM46" s="513"/>
      <c r="GN46" s="513"/>
      <c r="GO46" s="513"/>
      <c r="GP46" s="513"/>
      <c r="GQ46" s="513"/>
      <c r="GR46" s="514"/>
      <c r="GS46" s="560"/>
      <c r="GT46" s="561"/>
      <c r="GU46" s="561"/>
      <c r="GV46" s="513"/>
      <c r="GW46" s="513"/>
      <c r="GX46" s="513"/>
      <c r="GY46" s="513"/>
      <c r="GZ46" s="513"/>
      <c r="HA46" s="513"/>
      <c r="HB46" s="514"/>
      <c r="HC46" s="81" t="e">
        <f>+SUM(K46)*VLOOKUP(K$13,#REF!,2,0)+SUM(U46)*VLOOKUP(U$13,#REF!,2,0)+SUM(AE46)*VLOOKUP(AE$13,#REF!,2,0)+SUM(AO46)*VLOOKUP(AO$13,#REF!,2,0)+SUM(AY46)*VLOOKUP(AY$13,#REF!,2,0)+SUM(BI46)*VLOOKUP(BI$13,#REF!,2,0)+SUM(BS46)*VLOOKUP(BS$13,#REF!,2,0)+SUM(CC46)*VLOOKUP(CC$13,#REF!,2,0)+SUM(CM46)*VLOOKUP(CM$13,#REF!,2,0)+SUM(CW46)*VLOOKUP(CW$13,#REF!,2,0)+SUM(DG46)*VLOOKUP(DG$13,#REF!,2,0)+SUM(DQ46)*VLOOKUP(DQ$13,#REF!,2,0)+SUM(EA46)*VLOOKUP(EA$13,#REF!,2,0)+SUM(EK46)*VLOOKUP(EK$13,#REF!,2,0)+SUM(EU46)*VLOOKUP(EU$13,#REF!,2,0)+SUM(FE46)*VLOOKUP(FE$13,#REF!,2,0)+SUM(FO46)*VLOOKUP(FO$13,#REF!,2,0)+SUM(FY46)*VLOOKUP(FY$13,#REF!,2,0)+SUM(GI46)*VLOOKUP(GI$13,#REF!,2,0)+SUM(GS46)*VLOOKUP(GS$13,#REF!,2,0)</f>
        <v>#REF!</v>
      </c>
      <c r="HD46" s="81" t="e">
        <f>+SUM(L46)*VLOOKUP(L$13,#REF!,2,0)+SUM(V46)*VLOOKUP(V$13,#REF!,2,0)+SUM(AF46)*VLOOKUP(AF$13,#REF!,2,0)+SUM(AP46)*VLOOKUP(AP$13,#REF!,2,0)+SUM(AZ46)*VLOOKUP(AZ$13,#REF!,2,0)+SUM(BJ46)*VLOOKUP(BJ$13,#REF!,2,0)+SUM(BT46)*VLOOKUP(BT$13,#REF!,2,0)+SUM(CD46)*VLOOKUP(CD$13,#REF!,2,0)+SUM(CN46)*VLOOKUP(CN$13,#REF!,2,0)+SUM(CX46)*VLOOKUP(CX$13,#REF!,2,0)+SUM(DH46)*VLOOKUP(DH$13,#REF!,2,0)+SUM(DR46)*VLOOKUP(DR$13,#REF!,2,0)+SUM(EB46)*VLOOKUP(EB$13,#REF!,2,0)+SUM(EL46)*VLOOKUP(EL$13,#REF!,2,0)+SUM(EV46)*VLOOKUP(EV$13,#REF!,2,0)+SUM(FF46)*VLOOKUP(FF$13,#REF!,2,0)+SUM(FP46)*VLOOKUP(FP$13,#REF!,2,0)+SUM(FZ46)*VLOOKUP(FZ$13,#REF!,2,0)+SUM(GJ46)*VLOOKUP(GJ$13,#REF!,2,0)+SUM(GT46)*VLOOKUP(GT$13,#REF!,2,0)</f>
        <v>#REF!</v>
      </c>
      <c r="HE46" s="81" t="e">
        <f>+SUM(M46)*VLOOKUP(M$13,#REF!,2,0)+SUM(W46)*VLOOKUP(W$13,#REF!,2,0)+SUM(AG46)*VLOOKUP(AG$13,#REF!,2,0)+SUM(AQ46)*VLOOKUP(AQ$13,#REF!,2,0)+SUM(BA46)*VLOOKUP(BA$13,#REF!,2,0)+SUM(BK46)*VLOOKUP(BK$13,#REF!,2,0)+SUM(BU46)*VLOOKUP(BU$13,#REF!,2,0)+SUM(CE46)*VLOOKUP(CE$13,#REF!,2,0)+SUM(CO46)*VLOOKUP(CO$13,#REF!,2,0)+SUM(CY46)*VLOOKUP(CY$13,#REF!,2,0)+SUM(DI46)*VLOOKUP(DI$13,#REF!,2,0)+SUM(DS46)*VLOOKUP(DS$13,#REF!,2,0)+SUM(EC46)*VLOOKUP(EC$13,#REF!,2,0)+SUM(EM46)*VLOOKUP(EM$13,#REF!,2,0)+SUM(EW46)*VLOOKUP(EW$13,#REF!,2,0)+SUM(FG46)*VLOOKUP(FG$13,#REF!,2,0)+SUM(FQ46)*VLOOKUP(FQ$13,#REF!,2,0)+SUM(GA46)*VLOOKUP(GA$13,#REF!,2,0)+SUM(GK46)*VLOOKUP(GK$13,#REF!,2,0)+SUM(GU46)*VLOOKUP(GU$13,#REF!,2,0)</f>
        <v>#REF!</v>
      </c>
      <c r="HF46" s="81" t="e">
        <f>+SUM(N46)*VLOOKUP(N$13,#REF!,2,0)+SUM(X46)*VLOOKUP(X$13,#REF!,2,0)+SUM(AH46)*VLOOKUP(AH$13,#REF!,2,0)+SUM(AR46)*VLOOKUP(AR$13,#REF!,2,0)+SUM(BB46)*VLOOKUP(BB$13,#REF!,2,0)+SUM(BL46)*VLOOKUP(BL$13,#REF!,2,0)+SUM(BV46)*VLOOKUP(BV$13,#REF!,2,0)+SUM(CF46)*VLOOKUP(CF$13,#REF!,2,0)+SUM(CP46)*VLOOKUP(CP$13,#REF!,2,0)+SUM(CZ46)*VLOOKUP(CZ$13,#REF!,2,0)+SUM(DJ46)*VLOOKUP(DJ$13,#REF!,2,0)+SUM(DT46)*VLOOKUP(DT$13,#REF!,2,0)+SUM(ED46)*VLOOKUP(ED$13,#REF!,2,0)+SUM(EN46)*VLOOKUP(EN$13,#REF!,2,0)+SUM(EX46)*VLOOKUP(EX$13,#REF!,2,0)+SUM(FH46)*VLOOKUP(FH$13,#REF!,2,0)+SUM(FR46)*VLOOKUP(FR$13,#REF!,2,0)+SUM(GB46)*VLOOKUP(GB$13,#REF!,2,0)+SUM(GL46)*VLOOKUP(GL$13,#REF!,2,0)+SUM(GV46)*VLOOKUP(GV$13,#REF!,2,0)</f>
        <v>#REF!</v>
      </c>
      <c r="HG46" s="81" t="e">
        <f>+SUM(O46)*VLOOKUP(O$13,#REF!,2,0)+SUM(Y46)*VLOOKUP(Y$13,#REF!,2,0)+SUM(AI46)*VLOOKUP(AI$13,#REF!,2,0)+SUM(AS46)*VLOOKUP(AS$13,#REF!,2,0)+SUM(BC46)*VLOOKUP(BC$13,#REF!,2,0)+SUM(BM46)*VLOOKUP(BM$13,#REF!,2,0)+SUM(BW46)*VLOOKUP(BW$13,#REF!,2,0)+SUM(CG46)*VLOOKUP(CG$13,#REF!,2,0)+SUM(CQ46)*VLOOKUP(CQ$13,#REF!,2,0)+SUM(DA46)*VLOOKUP(DA$13,#REF!,2,0)+SUM(DK46)*VLOOKUP(DK$13,#REF!,2,0)+SUM(DU46)*VLOOKUP(DU$13,#REF!,2,0)+SUM(EE46)*VLOOKUP(EE$13,#REF!,2,0)+SUM(EO46)*VLOOKUP(EO$13,#REF!,2,0)+SUM(EY46)*VLOOKUP(EY$13,#REF!,2,0)+SUM(FI46)*VLOOKUP(FI$13,#REF!,2,0)+SUM(FS46)*VLOOKUP(FS$13,#REF!,2,0)+SUM(GC46)*VLOOKUP(GC$13,#REF!,2,0)+SUM(GM46)*VLOOKUP(GM$13,#REF!,2,0)+SUM(GW46)*VLOOKUP(GW$13,#REF!,2,0)</f>
        <v>#REF!</v>
      </c>
      <c r="HH46" s="81" t="e">
        <f>+SUM(P46)*VLOOKUP(P$13,#REF!,2,0)+SUM(Z46)*VLOOKUP(Z$13,#REF!,2,0)+SUM(AJ46)*VLOOKUP(AJ$13,#REF!,2,0)+SUM(AT46)*VLOOKUP(AT$13,#REF!,2,0)+SUM(BD46)*VLOOKUP(BD$13,#REF!,2,0)+SUM(BN46)*VLOOKUP(BN$13,#REF!,2,0)+SUM(BX46)*VLOOKUP(BX$13,#REF!,2,0)+SUM(CH46)*VLOOKUP(CH$13,#REF!,2,0)+SUM(CR46)*VLOOKUP(CR$13,#REF!,2,0)+SUM(DB46)*VLOOKUP(DB$13,#REF!,2,0)+SUM(DL46)*VLOOKUP(DL$13,#REF!,2,0)+SUM(DV46)*VLOOKUP(DV$13,#REF!,2,0)+SUM(EF46)*VLOOKUP(EF$13,#REF!,2,0)+SUM(EP46)*VLOOKUP(EP$13,#REF!,2,0)+SUM(EZ46)*VLOOKUP(EZ$13,#REF!,2,0)+SUM(FJ46)*VLOOKUP(FJ$13,#REF!,2,0)+SUM(FT46)*VLOOKUP(FT$13,#REF!,2,0)+SUM(GD46)*VLOOKUP(GD$13,#REF!,2,0)+SUM(GN46)*VLOOKUP(GN$13,#REF!,2,0)+SUM(GX46)*VLOOKUP(GX$13,#REF!,2,0)</f>
        <v>#REF!</v>
      </c>
      <c r="HI46" s="81" t="e">
        <f>+SUM(Q46)*VLOOKUP(Q$13,#REF!,2,0)+SUM(AA46)*VLOOKUP(AA$13,#REF!,2,0)+SUM(AK46)*VLOOKUP(AK$13,#REF!,2,0)+SUM(AU46)*VLOOKUP(AU$13,#REF!,2,0)+SUM(BE46)*VLOOKUP(BE$13,#REF!,2,0)+SUM(BO46)*VLOOKUP(BO$13,#REF!,2,0)+SUM(BY46)*VLOOKUP(BY$13,#REF!,2,0)+SUM(CI46)*VLOOKUP(CI$13,#REF!,2,0)+SUM(CS46)*VLOOKUP(CS$13,#REF!,2,0)+SUM(DC46)*VLOOKUP(DC$13,#REF!,2,0)+SUM(DM46)*VLOOKUP(DM$13,#REF!,2,0)+SUM(DW46)*VLOOKUP(DW$13,#REF!,2,0)+SUM(EG46)*VLOOKUP(EG$13,#REF!,2,0)+SUM(EQ46)*VLOOKUP(EQ$13,#REF!,2,0)+SUM(FA46)*VLOOKUP(FA$13,#REF!,2,0)+SUM(FK46)*VLOOKUP(FK$13,#REF!,2,0)+SUM(FU46)*VLOOKUP(FU$13,#REF!,2,0)+SUM(GE46)*VLOOKUP(GE$13,#REF!,2,0)+SUM(GO46)*VLOOKUP(GO$13,#REF!,2,0)+SUM(GY46)*VLOOKUP(GY$13,#REF!,2,0)</f>
        <v>#REF!</v>
      </c>
      <c r="HJ46" s="81" t="e">
        <f>+SUM(R46)*VLOOKUP(R$13,#REF!,2,0)+SUM(AB46)*VLOOKUP(AB$13,#REF!,2,0)+SUM(AL46)*VLOOKUP(AL$13,#REF!,2,0)+SUM(AV46)*VLOOKUP(AV$13,#REF!,2,0)+SUM(BF46)*VLOOKUP(BF$13,#REF!,2,0)+SUM(BP46)*VLOOKUP(BP$13,#REF!,2,0)+SUM(BZ46)*VLOOKUP(BZ$13,#REF!,2,0)+SUM(CJ46)*VLOOKUP(CJ$13,#REF!,2,0)+SUM(CT46)*VLOOKUP(CT$13,#REF!,2,0)+SUM(DD46)*VLOOKUP(DD$13,#REF!,2,0)+SUM(DN46)*VLOOKUP(DN$13,#REF!,2,0)+SUM(DX46)*VLOOKUP(DX$13,#REF!,2,0)+SUM(EH46)*VLOOKUP(EH$13,#REF!,2,0)+SUM(ER46)*VLOOKUP(ER$13,#REF!,2,0)+SUM(FB46)*VLOOKUP(FB$13,#REF!,2,0)+SUM(FL46)*VLOOKUP(FL$13,#REF!,2,0)+SUM(FV46)*VLOOKUP(FV$13,#REF!,2,0)+SUM(GF46)*VLOOKUP(GF$13,#REF!,2,0)+SUM(GP46)*VLOOKUP(GP$13,#REF!,2,0)+SUM(GZ46)*VLOOKUP(GZ$13,#REF!,2,0)</f>
        <v>#REF!</v>
      </c>
      <c r="HK46" s="81" t="e">
        <f>+SUM(S46)*VLOOKUP(S$13,#REF!,2,0)+SUM(AC46)*VLOOKUP(AC$13,#REF!,2,0)+SUM(AM46)*VLOOKUP(AM$13,#REF!,2,0)+SUM(AW46)*VLOOKUP(AW$13,#REF!,2,0)+SUM(BG46)*VLOOKUP(BG$13,#REF!,2,0)+SUM(BQ46)*VLOOKUP(BQ$13,#REF!,2,0)+SUM(CA46)*VLOOKUP(CA$13,#REF!,2,0)+SUM(CK46)*VLOOKUP(CK$13,#REF!,2,0)+SUM(CU46)*VLOOKUP(CU$13,#REF!,2,0)+SUM(DE46)*VLOOKUP(DE$13,#REF!,2,0)+SUM(DO46)*VLOOKUP(DO$13,#REF!,2,0)+SUM(DY46)*VLOOKUP(DY$13,#REF!,2,0)+SUM(EI46)*VLOOKUP(EI$13,#REF!,2,0)+SUM(ES46)*VLOOKUP(ES$13,#REF!,2,0)+SUM(FC46)*VLOOKUP(FC$13,#REF!,2,0)+SUM(FM46)*VLOOKUP(FM$13,#REF!,2,0)+SUM(FW46)*VLOOKUP(FW$13,#REF!,2,0)+SUM(GG46)*VLOOKUP(GG$13,#REF!,2,0)+SUM(GQ46)*VLOOKUP(GQ$13,#REF!,2,0)+SUM(HA46)*VLOOKUP(HA$13,#REF!,2,0)</f>
        <v>#REF!</v>
      </c>
      <c r="HL46" s="81" t="e">
        <f>+SUM(T46)*VLOOKUP(T$13,#REF!,2,0)+SUM(AD46)*VLOOKUP(AD$13,#REF!,2,0)+SUM(AN46)*VLOOKUP(AN$13,#REF!,2,0)+SUM(AX46)*VLOOKUP(AX$13,#REF!,2,0)+SUM(BH46)*VLOOKUP(BH$13,#REF!,2,0)+SUM(BR46)*VLOOKUP(BR$13,#REF!,2,0)+SUM(CB46)*VLOOKUP(CB$13,#REF!,2,0)+SUM(CL46)*VLOOKUP(CL$13,#REF!,2,0)+SUM(CV46)*VLOOKUP(CV$13,#REF!,2,0)+SUM(DF46)*VLOOKUP(DF$13,#REF!,2,0)+SUM(DP46)*VLOOKUP(DP$13,#REF!,2,0)+SUM(DZ46)*VLOOKUP(DZ$13,#REF!,2,0)+SUM(EJ46)*VLOOKUP(EJ$13,#REF!,2,0)+SUM(ET46)*VLOOKUP(ET$13,#REF!,2,0)+SUM(FD46)*VLOOKUP(FD$13,#REF!,2,0)+SUM(FN46)*VLOOKUP(FN$13,#REF!,2,0)+SUM(FX46)*VLOOKUP(FX$13,#REF!,2,0)+SUM(GH46)*VLOOKUP(GH$13,#REF!,2,0)+SUM(GR46)*VLOOKUP(GR$13,#REF!,2,0)+SUM(HB46)*VLOOKUP(HB$13,#REF!,2,0)</f>
        <v>#REF!</v>
      </c>
      <c r="HM46" s="84">
        <f t="shared" si="73"/>
        <v>18</v>
      </c>
      <c r="HN46" s="83">
        <f t="shared" si="85"/>
        <v>65</v>
      </c>
      <c r="HO46" s="84" t="e">
        <f>+SUMIF($K$11:$T$11,1,K46:T46)*VLOOKUP($K$12,#REF!,2,0)+SUMIF($U$11:$AD$11,1,U46:AD46)*VLOOKUP($U$12,#REF!,2,0)+SUMIF($AE$11:$AN$11,1,AE46:AN46)*VLOOKUP($AE$12,#REF!,2,0)+SUMIF($AO$11:$AX$11,1,AO46:AX46)*VLOOKUP($AO$12,#REF!,2,0)+SUMIF($AY$11:$BH$11,1,AY46:BH46)*VLOOKUP($AY$12,#REF!,2,0)+SUMIF($BI$11:$BR$11,1,BI46:BR46)*VLOOKUP($BI$12,#REF!,2,0)+SUMIF($BS$11:$CB$11,1,BS46:CB46)*VLOOKUP($BS$12,#REF!,2,0)+SUMIF($CC$11:$CL$11,1,CC46:CL46)*VLOOKUP($CC$12,#REF!,2,0)+SUMIF($CM$11:$CV$11,1,CM46:CV46)*VLOOKUP($CM$12,#REF!,2,0)+SUMIF($CW$11:$DF$11,1,CW46:DF46)*VLOOKUP($CW$12,#REF!,2,0)+SUMIF($DG$11:$DP$11,1,DG46:DP46)*VLOOKUP($DG$12,#REF!,2,0)+SUMIF($DQ$11:$DZ$11,1,DQ46:DZ46)*VLOOKUP($DQ$12,#REF!,2,0)+SUMIF($EA$11:$EJ$11,1,EA46:EJ46)*VLOOKUP($EA$12,#REF!,2,0)+SUMIF($EK$11:$ET$11,1,EK46:ET46)*VLOOKUP($EK$12,#REF!,2,0)+SUMIF($EU$11:$FD$11,1,EU46:FD46)*VLOOKUP($EU$12,#REF!,2,0)+SUMIF($FE$11:$FN$11,1,FE46:FN46)*VLOOKUP($FE$12,#REF!,2,0)+SUMIF($FO$11:$FX$11,1,FO46:FX46)*VLOOKUP($FO$12,#REF!,2,0)+SUMIF($FY$11:$GH$11,1,FY46:GH46)*VLOOKUP($FY$12,#REF!,2,0)+SUMIF($GI$11:$GR$11,1,GI46:GR46)*VLOOKUP($GI$12,#REF!,2,0)+SUMIF($GS$11:$HB$11,1,GS46:HB46)*VLOOKUP($GS$12,#REF!,2,0)</f>
        <v>#REF!</v>
      </c>
      <c r="HP46" s="83" t="e">
        <f t="shared" si="86"/>
        <v>#REF!</v>
      </c>
      <c r="HQ46" s="84"/>
      <c r="HR46" s="85">
        <f t="shared" si="74"/>
        <v>18</v>
      </c>
      <c r="HS46" s="85">
        <f t="shared" si="75"/>
        <v>0</v>
      </c>
      <c r="HT46" s="85">
        <f t="shared" si="76"/>
        <v>0</v>
      </c>
      <c r="HU46" s="85">
        <f t="shared" si="77"/>
        <v>0</v>
      </c>
      <c r="HV46" s="85">
        <f t="shared" si="78"/>
        <v>0</v>
      </c>
      <c r="HW46" s="85">
        <f t="shared" si="79"/>
        <v>0</v>
      </c>
      <c r="HX46" s="85">
        <f t="shared" si="80"/>
        <v>0</v>
      </c>
      <c r="HY46" s="85">
        <f t="shared" si="81"/>
        <v>0</v>
      </c>
      <c r="HZ46" s="85">
        <f t="shared" si="82"/>
        <v>0</v>
      </c>
      <c r="IA46" s="85">
        <f t="shared" si="83"/>
        <v>0</v>
      </c>
      <c r="IK46" s="98" t="e">
        <f t="shared" si="84"/>
        <v>#REF!</v>
      </c>
    </row>
    <row r="47" spans="1:245" s="32" customFormat="1" ht="21.95" customHeight="1">
      <c r="A47" s="4"/>
      <c r="B47" s="98" t="e">
        <f>+#REF!</f>
        <v>#REF!</v>
      </c>
      <c r="C47" s="98" t="e">
        <f>+#REF!</f>
        <v>#REF!</v>
      </c>
      <c r="D47" s="98" t="e">
        <f>+#REF!</f>
        <v>#REF!</v>
      </c>
      <c r="E47" s="98" t="e">
        <f>+#REF!</f>
        <v>#REF!</v>
      </c>
      <c r="F47" s="98" t="e">
        <f>+#REF!</f>
        <v>#REF!</v>
      </c>
      <c r="G47" s="98" t="e">
        <f>+#REF!</f>
        <v>#REF!</v>
      </c>
      <c r="H47" s="98" t="e">
        <f>+#REF!</f>
        <v>#REF!</v>
      </c>
      <c r="I47" s="98" t="e">
        <f>+#REF!</f>
        <v>#REF!</v>
      </c>
      <c r="J47" s="306" t="s">
        <v>29</v>
      </c>
      <c r="K47" s="765">
        <v>9</v>
      </c>
      <c r="L47" s="766">
        <v>0</v>
      </c>
      <c r="M47" s="766">
        <v>0</v>
      </c>
      <c r="N47" s="766">
        <v>0</v>
      </c>
      <c r="O47" s="766">
        <v>0</v>
      </c>
      <c r="P47" s="766">
        <v>0</v>
      </c>
      <c r="Q47" s="766">
        <v>0</v>
      </c>
      <c r="R47" s="766">
        <v>0</v>
      </c>
      <c r="S47" s="766">
        <v>0</v>
      </c>
      <c r="T47" s="729">
        <v>0</v>
      </c>
      <c r="U47" s="765">
        <v>6</v>
      </c>
      <c r="V47" s="766">
        <v>0</v>
      </c>
      <c r="W47" s="766">
        <v>0</v>
      </c>
      <c r="X47" s="728">
        <v>0</v>
      </c>
      <c r="Y47" s="728">
        <v>0</v>
      </c>
      <c r="Z47" s="728">
        <v>0</v>
      </c>
      <c r="AA47" s="728">
        <v>0</v>
      </c>
      <c r="AB47" s="728">
        <v>0</v>
      </c>
      <c r="AC47" s="728">
        <v>0</v>
      </c>
      <c r="AD47" s="729">
        <v>0</v>
      </c>
      <c r="AE47" s="765">
        <v>0</v>
      </c>
      <c r="AF47" s="766">
        <v>0</v>
      </c>
      <c r="AG47" s="767">
        <v>0</v>
      </c>
      <c r="AH47" s="766">
        <v>0</v>
      </c>
      <c r="AI47" s="728">
        <v>0</v>
      </c>
      <c r="AJ47" s="728">
        <v>0</v>
      </c>
      <c r="AK47" s="728">
        <v>0</v>
      </c>
      <c r="AL47" s="728">
        <v>0</v>
      </c>
      <c r="AM47" s="728">
        <v>0</v>
      </c>
      <c r="AN47" s="729">
        <v>0</v>
      </c>
      <c r="AO47" s="765">
        <v>0</v>
      </c>
      <c r="AP47" s="766">
        <v>0</v>
      </c>
      <c r="AQ47" s="766">
        <v>0</v>
      </c>
      <c r="AR47" s="728">
        <v>0</v>
      </c>
      <c r="AS47" s="728">
        <v>0</v>
      </c>
      <c r="AT47" s="728">
        <v>0</v>
      </c>
      <c r="AU47" s="728">
        <v>0</v>
      </c>
      <c r="AV47" s="728">
        <v>0</v>
      </c>
      <c r="AW47" s="728">
        <v>0</v>
      </c>
      <c r="AX47" s="729">
        <v>0</v>
      </c>
      <c r="AY47" s="765">
        <v>0</v>
      </c>
      <c r="AZ47" s="766">
        <v>0</v>
      </c>
      <c r="BA47" s="766">
        <v>0</v>
      </c>
      <c r="BB47" s="766">
        <v>0</v>
      </c>
      <c r="BC47" s="728">
        <v>0</v>
      </c>
      <c r="BD47" s="728">
        <v>0</v>
      </c>
      <c r="BE47" s="728">
        <v>0</v>
      </c>
      <c r="BF47" s="728">
        <v>0</v>
      </c>
      <c r="BG47" s="728">
        <v>0</v>
      </c>
      <c r="BH47" s="729">
        <v>0</v>
      </c>
      <c r="BI47" s="765">
        <v>0</v>
      </c>
      <c r="BJ47" s="766">
        <v>0</v>
      </c>
      <c r="BK47" s="766">
        <v>0</v>
      </c>
      <c r="BL47" s="728">
        <v>0</v>
      </c>
      <c r="BM47" s="728">
        <v>0</v>
      </c>
      <c r="BN47" s="728">
        <v>0</v>
      </c>
      <c r="BO47" s="728">
        <v>0</v>
      </c>
      <c r="BP47" s="728">
        <v>0</v>
      </c>
      <c r="BQ47" s="728">
        <v>0</v>
      </c>
      <c r="BR47" s="729">
        <v>0</v>
      </c>
      <c r="BS47" s="765">
        <v>2</v>
      </c>
      <c r="BT47" s="766">
        <v>0</v>
      </c>
      <c r="BU47" s="766">
        <v>0</v>
      </c>
      <c r="BV47" s="728">
        <v>0</v>
      </c>
      <c r="BW47" s="728">
        <v>0</v>
      </c>
      <c r="BX47" s="728">
        <v>0</v>
      </c>
      <c r="BY47" s="728">
        <v>0</v>
      </c>
      <c r="BZ47" s="728">
        <v>0</v>
      </c>
      <c r="CA47" s="728">
        <v>0</v>
      </c>
      <c r="CB47" s="729">
        <v>0</v>
      </c>
      <c r="CC47" s="765">
        <v>1</v>
      </c>
      <c r="CD47" s="766">
        <v>0</v>
      </c>
      <c r="CE47" s="766">
        <v>0</v>
      </c>
      <c r="CF47" s="728">
        <v>0</v>
      </c>
      <c r="CG47" s="728">
        <v>0</v>
      </c>
      <c r="CH47" s="728">
        <v>0</v>
      </c>
      <c r="CI47" s="728">
        <v>0</v>
      </c>
      <c r="CJ47" s="728">
        <v>0</v>
      </c>
      <c r="CK47" s="728">
        <v>0</v>
      </c>
      <c r="CL47" s="729">
        <v>0</v>
      </c>
      <c r="CM47" s="765">
        <v>1</v>
      </c>
      <c r="CN47" s="766">
        <v>0</v>
      </c>
      <c r="CO47" s="766">
        <v>0</v>
      </c>
      <c r="CP47" s="728">
        <v>0</v>
      </c>
      <c r="CQ47" s="728">
        <v>0</v>
      </c>
      <c r="CR47" s="728">
        <v>0</v>
      </c>
      <c r="CS47" s="728">
        <v>0</v>
      </c>
      <c r="CT47" s="728">
        <v>0</v>
      </c>
      <c r="CU47" s="728">
        <v>0</v>
      </c>
      <c r="CV47" s="729">
        <v>0</v>
      </c>
      <c r="CW47" s="765">
        <v>0</v>
      </c>
      <c r="CX47" s="766">
        <v>0</v>
      </c>
      <c r="CY47" s="766">
        <v>0</v>
      </c>
      <c r="CZ47" s="728">
        <v>0</v>
      </c>
      <c r="DA47" s="728">
        <v>0</v>
      </c>
      <c r="DB47" s="728">
        <v>0</v>
      </c>
      <c r="DC47" s="728">
        <v>0</v>
      </c>
      <c r="DD47" s="728">
        <v>0</v>
      </c>
      <c r="DE47" s="728">
        <v>0</v>
      </c>
      <c r="DF47" s="729">
        <v>0</v>
      </c>
      <c r="DG47" s="765">
        <v>0</v>
      </c>
      <c r="DH47" s="564"/>
      <c r="DI47" s="564"/>
      <c r="DJ47" s="516"/>
      <c r="DK47" s="516"/>
      <c r="DL47" s="516"/>
      <c r="DM47" s="516"/>
      <c r="DN47" s="516"/>
      <c r="DO47" s="516"/>
      <c r="DP47" s="517"/>
      <c r="DQ47" s="563"/>
      <c r="DR47" s="564"/>
      <c r="DS47" s="564"/>
      <c r="DT47" s="516"/>
      <c r="DU47" s="516"/>
      <c r="DV47" s="516"/>
      <c r="DW47" s="516"/>
      <c r="DX47" s="516"/>
      <c r="DY47" s="516"/>
      <c r="DZ47" s="517"/>
      <c r="EA47" s="563"/>
      <c r="EB47" s="564"/>
      <c r="EC47" s="564"/>
      <c r="ED47" s="516"/>
      <c r="EE47" s="516"/>
      <c r="EF47" s="516"/>
      <c r="EG47" s="516"/>
      <c r="EH47" s="516"/>
      <c r="EI47" s="516"/>
      <c r="EJ47" s="517"/>
      <c r="EK47" s="563"/>
      <c r="EL47" s="564"/>
      <c r="EM47" s="564"/>
      <c r="EN47" s="516"/>
      <c r="EO47" s="516"/>
      <c r="EP47" s="516"/>
      <c r="EQ47" s="516"/>
      <c r="ER47" s="516"/>
      <c r="ES47" s="516"/>
      <c r="ET47" s="517"/>
      <c r="EU47" s="563"/>
      <c r="EV47" s="564"/>
      <c r="EW47" s="564"/>
      <c r="EX47" s="516"/>
      <c r="EY47" s="516"/>
      <c r="EZ47" s="516"/>
      <c r="FA47" s="516"/>
      <c r="FB47" s="516"/>
      <c r="FC47" s="516"/>
      <c r="FD47" s="517"/>
      <c r="FE47" s="563"/>
      <c r="FF47" s="564"/>
      <c r="FG47" s="564"/>
      <c r="FH47" s="516"/>
      <c r="FI47" s="516"/>
      <c r="FJ47" s="516"/>
      <c r="FK47" s="516"/>
      <c r="FL47" s="516"/>
      <c r="FM47" s="516"/>
      <c r="FN47" s="517"/>
      <c r="FO47" s="563"/>
      <c r="FP47" s="564"/>
      <c r="FQ47" s="564"/>
      <c r="FR47" s="516"/>
      <c r="FS47" s="516"/>
      <c r="FT47" s="516"/>
      <c r="FU47" s="516"/>
      <c r="FV47" s="516"/>
      <c r="FW47" s="516"/>
      <c r="FX47" s="517"/>
      <c r="FY47" s="563"/>
      <c r="FZ47" s="564"/>
      <c r="GA47" s="564"/>
      <c r="GB47" s="516"/>
      <c r="GC47" s="516"/>
      <c r="GD47" s="516"/>
      <c r="GE47" s="516"/>
      <c r="GF47" s="516"/>
      <c r="GG47" s="516"/>
      <c r="GH47" s="517"/>
      <c r="GI47" s="563"/>
      <c r="GJ47" s="564"/>
      <c r="GK47" s="564"/>
      <c r="GL47" s="516"/>
      <c r="GM47" s="516"/>
      <c r="GN47" s="516"/>
      <c r="GO47" s="516"/>
      <c r="GP47" s="516"/>
      <c r="GQ47" s="516"/>
      <c r="GR47" s="517"/>
      <c r="GS47" s="563"/>
      <c r="GT47" s="564"/>
      <c r="GU47" s="564"/>
      <c r="GV47" s="516"/>
      <c r="GW47" s="516"/>
      <c r="GX47" s="516"/>
      <c r="GY47" s="516"/>
      <c r="GZ47" s="516"/>
      <c r="HA47" s="516"/>
      <c r="HB47" s="517"/>
      <c r="HC47" s="275" t="e">
        <f>+SUM(K47)*VLOOKUP(K$13,#REF!,2,0)+SUM(U47)*VLOOKUP(U$13,#REF!,2,0)+SUM(AE47)*VLOOKUP(AE$13,#REF!,2,0)+SUM(AO47)*VLOOKUP(AO$13,#REF!,2,0)+SUM(AY47)*VLOOKUP(AY$13,#REF!,2,0)+SUM(BI47)*VLOOKUP(BI$13,#REF!,2,0)+SUM(BS47)*VLOOKUP(BS$13,#REF!,2,0)+SUM(CC47)*VLOOKUP(CC$13,#REF!,2,0)+SUM(CM47)*VLOOKUP(CM$13,#REF!,2,0)+SUM(CW47)*VLOOKUP(CW$13,#REF!,2,0)+SUM(DG47)*VLOOKUP(DG$13,#REF!,2,0)+SUM(DQ47)*VLOOKUP(DQ$13,#REF!,2,0)+SUM(EA47)*VLOOKUP(EA$13,#REF!,2,0)+SUM(EK47)*VLOOKUP(EK$13,#REF!,2,0)+SUM(EU47)*VLOOKUP(EU$13,#REF!,2,0)+SUM(FE47)*VLOOKUP(FE$13,#REF!,2,0)+SUM(FO47)*VLOOKUP(FO$13,#REF!,2,0)+SUM(FY47)*VLOOKUP(FY$13,#REF!,2,0)+SUM(GI47)*VLOOKUP(GI$13,#REF!,2,0)+SUM(GS47)*VLOOKUP(GS$13,#REF!,2,0)</f>
        <v>#REF!</v>
      </c>
      <c r="HD47" s="275" t="e">
        <f>+SUM(L47)*VLOOKUP(L$13,#REF!,2,0)+SUM(V47)*VLOOKUP(V$13,#REF!,2,0)+SUM(AF47)*VLOOKUP(AF$13,#REF!,2,0)+SUM(AP47)*VLOOKUP(AP$13,#REF!,2,0)+SUM(AZ47)*VLOOKUP(AZ$13,#REF!,2,0)+SUM(BJ47)*VLOOKUP(BJ$13,#REF!,2,0)+SUM(BT47)*VLOOKUP(BT$13,#REF!,2,0)+SUM(CD47)*VLOOKUP(CD$13,#REF!,2,0)+SUM(CN47)*VLOOKUP(CN$13,#REF!,2,0)+SUM(CX47)*VLOOKUP(CX$13,#REF!,2,0)+SUM(DH47)*VLOOKUP(DH$13,#REF!,2,0)+SUM(DR47)*VLOOKUP(DR$13,#REF!,2,0)+SUM(EB47)*VLOOKUP(EB$13,#REF!,2,0)+SUM(EL47)*VLOOKUP(EL$13,#REF!,2,0)+SUM(EV47)*VLOOKUP(EV$13,#REF!,2,0)+SUM(FF47)*VLOOKUP(FF$13,#REF!,2,0)+SUM(FP47)*VLOOKUP(FP$13,#REF!,2,0)+SUM(FZ47)*VLOOKUP(FZ$13,#REF!,2,0)+SUM(GJ47)*VLOOKUP(GJ$13,#REF!,2,0)+SUM(GT47)*VLOOKUP(GT$13,#REF!,2,0)</f>
        <v>#REF!</v>
      </c>
      <c r="HE47" s="275" t="e">
        <f>+SUM(M47)*VLOOKUP(M$13,#REF!,2,0)+SUM(W47)*VLOOKUP(W$13,#REF!,2,0)+SUM(AG47)*VLOOKUP(AG$13,#REF!,2,0)+SUM(AQ47)*VLOOKUP(AQ$13,#REF!,2,0)+SUM(BA47)*VLOOKUP(BA$13,#REF!,2,0)+SUM(BK47)*VLOOKUP(BK$13,#REF!,2,0)+SUM(BU47)*VLOOKUP(BU$13,#REF!,2,0)+SUM(CE47)*VLOOKUP(CE$13,#REF!,2,0)+SUM(CO47)*VLOOKUP(CO$13,#REF!,2,0)+SUM(CY47)*VLOOKUP(CY$13,#REF!,2,0)+SUM(DI47)*VLOOKUP(DI$13,#REF!,2,0)+SUM(DS47)*VLOOKUP(DS$13,#REF!,2,0)+SUM(EC47)*VLOOKUP(EC$13,#REF!,2,0)+SUM(EM47)*VLOOKUP(EM$13,#REF!,2,0)+SUM(EW47)*VLOOKUP(EW$13,#REF!,2,0)+SUM(FG47)*VLOOKUP(FG$13,#REF!,2,0)+SUM(FQ47)*VLOOKUP(FQ$13,#REF!,2,0)+SUM(GA47)*VLOOKUP(GA$13,#REF!,2,0)+SUM(GK47)*VLOOKUP(GK$13,#REF!,2,0)+SUM(GU47)*VLOOKUP(GU$13,#REF!,2,0)</f>
        <v>#REF!</v>
      </c>
      <c r="HF47" s="275" t="e">
        <f>+SUM(N47)*VLOOKUP(N$13,#REF!,2,0)+SUM(X47)*VLOOKUP(X$13,#REF!,2,0)+SUM(AH47)*VLOOKUP(AH$13,#REF!,2,0)+SUM(AR47)*VLOOKUP(AR$13,#REF!,2,0)+SUM(BB47)*VLOOKUP(BB$13,#REF!,2,0)+SUM(BL47)*VLOOKUP(BL$13,#REF!,2,0)+SUM(BV47)*VLOOKUP(BV$13,#REF!,2,0)+SUM(CF47)*VLOOKUP(CF$13,#REF!,2,0)+SUM(CP47)*VLOOKUP(CP$13,#REF!,2,0)+SUM(CZ47)*VLOOKUP(CZ$13,#REF!,2,0)+SUM(DJ47)*VLOOKUP(DJ$13,#REF!,2,0)+SUM(DT47)*VLOOKUP(DT$13,#REF!,2,0)+SUM(ED47)*VLOOKUP(ED$13,#REF!,2,0)+SUM(EN47)*VLOOKUP(EN$13,#REF!,2,0)+SUM(EX47)*VLOOKUP(EX$13,#REF!,2,0)+SUM(FH47)*VLOOKUP(FH$13,#REF!,2,0)+SUM(FR47)*VLOOKUP(FR$13,#REF!,2,0)+SUM(GB47)*VLOOKUP(GB$13,#REF!,2,0)+SUM(GL47)*VLOOKUP(GL$13,#REF!,2,0)+SUM(GV47)*VLOOKUP(GV$13,#REF!,2,0)</f>
        <v>#REF!</v>
      </c>
      <c r="HG47" s="275" t="e">
        <f>+SUM(O47)*VLOOKUP(O$13,#REF!,2,0)+SUM(Y47)*VLOOKUP(Y$13,#REF!,2,0)+SUM(AI47)*VLOOKUP(AI$13,#REF!,2,0)+SUM(AS47)*VLOOKUP(AS$13,#REF!,2,0)+SUM(BC47)*VLOOKUP(BC$13,#REF!,2,0)+SUM(BM47)*VLOOKUP(BM$13,#REF!,2,0)+SUM(BW47)*VLOOKUP(BW$13,#REF!,2,0)+SUM(CG47)*VLOOKUP(CG$13,#REF!,2,0)+SUM(CQ47)*VLOOKUP(CQ$13,#REF!,2,0)+SUM(DA47)*VLOOKUP(DA$13,#REF!,2,0)+SUM(DK47)*VLOOKUP(DK$13,#REF!,2,0)+SUM(DU47)*VLOOKUP(DU$13,#REF!,2,0)+SUM(EE47)*VLOOKUP(EE$13,#REF!,2,0)+SUM(EO47)*VLOOKUP(EO$13,#REF!,2,0)+SUM(EY47)*VLOOKUP(EY$13,#REF!,2,0)+SUM(FI47)*VLOOKUP(FI$13,#REF!,2,0)+SUM(FS47)*VLOOKUP(FS$13,#REF!,2,0)+SUM(GC47)*VLOOKUP(GC$13,#REF!,2,0)+SUM(GM47)*VLOOKUP(GM$13,#REF!,2,0)+SUM(GW47)*VLOOKUP(GW$13,#REF!,2,0)</f>
        <v>#REF!</v>
      </c>
      <c r="HH47" s="275" t="e">
        <f>+SUM(P47)*VLOOKUP(P$13,#REF!,2,0)+SUM(Z47)*VLOOKUP(Z$13,#REF!,2,0)+SUM(AJ47)*VLOOKUP(AJ$13,#REF!,2,0)+SUM(AT47)*VLOOKUP(AT$13,#REF!,2,0)+SUM(BD47)*VLOOKUP(BD$13,#REF!,2,0)+SUM(BN47)*VLOOKUP(BN$13,#REF!,2,0)+SUM(BX47)*VLOOKUP(BX$13,#REF!,2,0)+SUM(CH47)*VLOOKUP(CH$13,#REF!,2,0)+SUM(CR47)*VLOOKUP(CR$13,#REF!,2,0)+SUM(DB47)*VLOOKUP(DB$13,#REF!,2,0)+SUM(DL47)*VLOOKUP(DL$13,#REF!,2,0)+SUM(DV47)*VLOOKUP(DV$13,#REF!,2,0)+SUM(EF47)*VLOOKUP(EF$13,#REF!,2,0)+SUM(EP47)*VLOOKUP(EP$13,#REF!,2,0)+SUM(EZ47)*VLOOKUP(EZ$13,#REF!,2,0)+SUM(FJ47)*VLOOKUP(FJ$13,#REF!,2,0)+SUM(FT47)*VLOOKUP(FT$13,#REF!,2,0)+SUM(GD47)*VLOOKUP(GD$13,#REF!,2,0)+SUM(GN47)*VLOOKUP(GN$13,#REF!,2,0)+SUM(GX47)*VLOOKUP(GX$13,#REF!,2,0)</f>
        <v>#REF!</v>
      </c>
      <c r="HI47" s="275" t="e">
        <f>+SUM(Q47)*VLOOKUP(Q$13,#REF!,2,0)+SUM(AA47)*VLOOKUP(AA$13,#REF!,2,0)+SUM(AK47)*VLOOKUP(AK$13,#REF!,2,0)+SUM(AU47)*VLOOKUP(AU$13,#REF!,2,0)+SUM(BE47)*VLOOKUP(BE$13,#REF!,2,0)+SUM(BO47)*VLOOKUP(BO$13,#REF!,2,0)+SUM(BY47)*VLOOKUP(BY$13,#REF!,2,0)+SUM(CI47)*VLOOKUP(CI$13,#REF!,2,0)+SUM(CS47)*VLOOKUP(CS$13,#REF!,2,0)+SUM(DC47)*VLOOKUP(DC$13,#REF!,2,0)+SUM(DM47)*VLOOKUP(DM$13,#REF!,2,0)+SUM(DW47)*VLOOKUP(DW$13,#REF!,2,0)+SUM(EG47)*VLOOKUP(EG$13,#REF!,2,0)+SUM(EQ47)*VLOOKUP(EQ$13,#REF!,2,0)+SUM(FA47)*VLOOKUP(FA$13,#REF!,2,0)+SUM(FK47)*VLOOKUP(FK$13,#REF!,2,0)+SUM(FU47)*VLOOKUP(FU$13,#REF!,2,0)+SUM(GE47)*VLOOKUP(GE$13,#REF!,2,0)+SUM(GO47)*VLOOKUP(GO$13,#REF!,2,0)+SUM(GY47)*VLOOKUP(GY$13,#REF!,2,0)</f>
        <v>#REF!</v>
      </c>
      <c r="HJ47" s="275" t="e">
        <f>+SUM(R47)*VLOOKUP(R$13,#REF!,2,0)+SUM(AB47)*VLOOKUP(AB$13,#REF!,2,0)+SUM(AL47)*VLOOKUP(AL$13,#REF!,2,0)+SUM(AV47)*VLOOKUP(AV$13,#REF!,2,0)+SUM(BF47)*VLOOKUP(BF$13,#REF!,2,0)+SUM(BP47)*VLOOKUP(BP$13,#REF!,2,0)+SUM(BZ47)*VLOOKUP(BZ$13,#REF!,2,0)+SUM(CJ47)*VLOOKUP(CJ$13,#REF!,2,0)+SUM(CT47)*VLOOKUP(CT$13,#REF!,2,0)+SUM(DD47)*VLOOKUP(DD$13,#REF!,2,0)+SUM(DN47)*VLOOKUP(DN$13,#REF!,2,0)+SUM(DX47)*VLOOKUP(DX$13,#REF!,2,0)+SUM(EH47)*VLOOKUP(EH$13,#REF!,2,0)+SUM(ER47)*VLOOKUP(ER$13,#REF!,2,0)+SUM(FB47)*VLOOKUP(FB$13,#REF!,2,0)+SUM(FL47)*VLOOKUP(FL$13,#REF!,2,0)+SUM(FV47)*VLOOKUP(FV$13,#REF!,2,0)+SUM(GF47)*VLOOKUP(GF$13,#REF!,2,0)+SUM(GP47)*VLOOKUP(GP$13,#REF!,2,0)+SUM(GZ47)*VLOOKUP(GZ$13,#REF!,2,0)</f>
        <v>#REF!</v>
      </c>
      <c r="HK47" s="275" t="e">
        <f>+SUM(S47)*VLOOKUP(S$13,#REF!,2,0)+SUM(AC47)*VLOOKUP(AC$13,#REF!,2,0)+SUM(AM47)*VLOOKUP(AM$13,#REF!,2,0)+SUM(AW47)*VLOOKUP(AW$13,#REF!,2,0)+SUM(BG47)*VLOOKUP(BG$13,#REF!,2,0)+SUM(BQ47)*VLOOKUP(BQ$13,#REF!,2,0)+SUM(CA47)*VLOOKUP(CA$13,#REF!,2,0)+SUM(CK47)*VLOOKUP(CK$13,#REF!,2,0)+SUM(CU47)*VLOOKUP(CU$13,#REF!,2,0)+SUM(DE47)*VLOOKUP(DE$13,#REF!,2,0)+SUM(DO47)*VLOOKUP(DO$13,#REF!,2,0)+SUM(DY47)*VLOOKUP(DY$13,#REF!,2,0)+SUM(EI47)*VLOOKUP(EI$13,#REF!,2,0)+SUM(ES47)*VLOOKUP(ES$13,#REF!,2,0)+SUM(FC47)*VLOOKUP(FC$13,#REF!,2,0)+SUM(FM47)*VLOOKUP(FM$13,#REF!,2,0)+SUM(FW47)*VLOOKUP(FW$13,#REF!,2,0)+SUM(GG47)*VLOOKUP(GG$13,#REF!,2,0)+SUM(GQ47)*VLOOKUP(GQ$13,#REF!,2,0)+SUM(HA47)*VLOOKUP(HA$13,#REF!,2,0)</f>
        <v>#REF!</v>
      </c>
      <c r="HL47" s="275" t="e">
        <f>+SUM(T47)*VLOOKUP(T$13,#REF!,2,0)+SUM(AD47)*VLOOKUP(AD$13,#REF!,2,0)+SUM(AN47)*VLOOKUP(AN$13,#REF!,2,0)+SUM(AX47)*VLOOKUP(AX$13,#REF!,2,0)+SUM(BH47)*VLOOKUP(BH$13,#REF!,2,0)+SUM(BR47)*VLOOKUP(BR$13,#REF!,2,0)+SUM(CB47)*VLOOKUP(CB$13,#REF!,2,0)+SUM(CL47)*VLOOKUP(CL$13,#REF!,2,0)+SUM(CV47)*VLOOKUP(CV$13,#REF!,2,0)+SUM(DF47)*VLOOKUP(DF$13,#REF!,2,0)+SUM(DP47)*VLOOKUP(DP$13,#REF!,2,0)+SUM(DZ47)*VLOOKUP(DZ$13,#REF!,2,0)+SUM(EJ47)*VLOOKUP(EJ$13,#REF!,2,0)+SUM(ET47)*VLOOKUP(ET$13,#REF!,2,0)+SUM(FD47)*VLOOKUP(FD$13,#REF!,2,0)+SUM(FN47)*VLOOKUP(FN$13,#REF!,2,0)+SUM(FX47)*VLOOKUP(FX$13,#REF!,2,0)+SUM(GH47)*VLOOKUP(GH$13,#REF!,2,0)+SUM(GR47)*VLOOKUP(GR$13,#REF!,2,0)+SUM(HB47)*VLOOKUP(HB$13,#REF!,2,0)</f>
        <v>#REF!</v>
      </c>
      <c r="HM47" s="276">
        <f t="shared" si="73"/>
        <v>19</v>
      </c>
      <c r="HN47" s="283">
        <f t="shared" si="85"/>
        <v>69</v>
      </c>
      <c r="HO47" s="276" t="e">
        <f>+SUMIF($K$11:$T$11,1,K47:T47)*VLOOKUP($K$12,#REF!,2,0)+SUMIF($U$11:$AD$11,1,U47:AD47)*VLOOKUP($U$12,#REF!,2,0)+SUMIF($AE$11:$AN$11,1,AE47:AN47)*VLOOKUP($AE$12,#REF!,2,0)+SUMIF($AO$11:$AX$11,1,AO47:AX47)*VLOOKUP($AO$12,#REF!,2,0)+SUMIF($AY$11:$BH$11,1,AY47:BH47)*VLOOKUP($AY$12,#REF!,2,0)+SUMIF($BI$11:$BR$11,1,BI47:BR47)*VLOOKUP($BI$12,#REF!,2,0)+SUMIF($BS$11:$CB$11,1,BS47:CB47)*VLOOKUP($BS$12,#REF!,2,0)+SUMIF($CC$11:$CL$11,1,CC47:CL47)*VLOOKUP($CC$12,#REF!,2,0)+SUMIF($CM$11:$CV$11,1,CM47:CV47)*VLOOKUP($CM$12,#REF!,2,0)+SUMIF($CW$11:$DF$11,1,CW47:DF47)*VLOOKUP($CW$12,#REF!,2,0)+SUMIF($DG$11:$DP$11,1,DG47:DP47)*VLOOKUP($DG$12,#REF!,2,0)+SUMIF($DQ$11:$DZ$11,1,DQ47:DZ47)*VLOOKUP($DQ$12,#REF!,2,0)+SUMIF($EA$11:$EJ$11,1,EA47:EJ47)*VLOOKUP($EA$12,#REF!,2,0)+SUMIF($EK$11:$ET$11,1,EK47:ET47)*VLOOKUP($EK$12,#REF!,2,0)+SUMIF($EU$11:$FD$11,1,EU47:FD47)*VLOOKUP($EU$12,#REF!,2,0)+SUMIF($FE$11:$FN$11,1,FE47:FN47)*VLOOKUP($FE$12,#REF!,2,0)+SUMIF($FO$11:$FX$11,1,FO47:FX47)*VLOOKUP($FO$12,#REF!,2,0)+SUMIF($FY$11:$GH$11,1,FY47:GH47)*VLOOKUP($FY$12,#REF!,2,0)+SUMIF($GI$11:$GR$11,1,GI47:GR47)*VLOOKUP($GI$12,#REF!,2,0)+SUMIF($GS$11:$HB$11,1,GS47:HB47)*VLOOKUP($GS$12,#REF!,2,0)</f>
        <v>#REF!</v>
      </c>
      <c r="HP47" s="283" t="e">
        <f>+SUM(HO44:HO47)</f>
        <v>#REF!</v>
      </c>
      <c r="HQ47" s="84"/>
      <c r="HR47" s="284">
        <f t="shared" si="74"/>
        <v>19</v>
      </c>
      <c r="HS47" s="284">
        <f t="shared" si="75"/>
        <v>0</v>
      </c>
      <c r="HT47" s="284">
        <f t="shared" si="76"/>
        <v>0</v>
      </c>
      <c r="HU47" s="284">
        <f t="shared" si="77"/>
        <v>0</v>
      </c>
      <c r="HV47" s="284">
        <f t="shared" si="78"/>
        <v>0</v>
      </c>
      <c r="HW47" s="284">
        <f t="shared" si="79"/>
        <v>0</v>
      </c>
      <c r="HX47" s="284">
        <f t="shared" si="80"/>
        <v>0</v>
      </c>
      <c r="HY47" s="284">
        <f t="shared" si="81"/>
        <v>0</v>
      </c>
      <c r="HZ47" s="284">
        <f t="shared" si="82"/>
        <v>0</v>
      </c>
      <c r="IA47" s="284">
        <f t="shared" si="83"/>
        <v>0</v>
      </c>
      <c r="IK47" s="98" t="e">
        <f t="shared" si="84"/>
        <v>#REF!</v>
      </c>
    </row>
    <row r="48" spans="1:245" s="32" customFormat="1" ht="21.95" customHeight="1">
      <c r="A48" s="4"/>
      <c r="B48" s="98" t="e">
        <f>+#REF!</f>
        <v>#REF!</v>
      </c>
      <c r="C48" s="98" t="e">
        <f>+#REF!</f>
        <v>#REF!</v>
      </c>
      <c r="D48" s="98" t="e">
        <f>+#REF!</f>
        <v>#REF!</v>
      </c>
      <c r="E48" s="98" t="e">
        <f>+#REF!</f>
        <v>#REF!</v>
      </c>
      <c r="F48" s="98" t="e">
        <f>+#REF!</f>
        <v>#REF!</v>
      </c>
      <c r="G48" s="98" t="e">
        <f>+#REF!</f>
        <v>#REF!</v>
      </c>
      <c r="H48" s="98" t="e">
        <f>+#REF!</f>
        <v>#REF!</v>
      </c>
      <c r="I48" s="98" t="e">
        <f>+#REF!</f>
        <v>#REF!</v>
      </c>
      <c r="J48" s="305" t="s">
        <v>30</v>
      </c>
      <c r="K48" s="768">
        <v>7</v>
      </c>
      <c r="L48" s="769">
        <v>0</v>
      </c>
      <c r="M48" s="769">
        <v>0</v>
      </c>
      <c r="N48" s="769">
        <v>0</v>
      </c>
      <c r="O48" s="769">
        <v>0</v>
      </c>
      <c r="P48" s="769">
        <v>0</v>
      </c>
      <c r="Q48" s="769">
        <v>0</v>
      </c>
      <c r="R48" s="769">
        <v>0</v>
      </c>
      <c r="S48" s="769">
        <v>0</v>
      </c>
      <c r="T48" s="770">
        <v>0</v>
      </c>
      <c r="U48" s="768">
        <v>3</v>
      </c>
      <c r="V48" s="769">
        <v>0</v>
      </c>
      <c r="W48" s="769">
        <v>0</v>
      </c>
      <c r="X48" s="769">
        <v>0</v>
      </c>
      <c r="Y48" s="769">
        <v>0</v>
      </c>
      <c r="Z48" s="769">
        <v>0</v>
      </c>
      <c r="AA48" s="769">
        <v>0</v>
      </c>
      <c r="AB48" s="769">
        <v>0</v>
      </c>
      <c r="AC48" s="769">
        <v>0</v>
      </c>
      <c r="AD48" s="770">
        <v>0</v>
      </c>
      <c r="AE48" s="768">
        <v>0</v>
      </c>
      <c r="AF48" s="769">
        <v>0</v>
      </c>
      <c r="AG48" s="769">
        <v>0</v>
      </c>
      <c r="AH48" s="769">
        <v>0</v>
      </c>
      <c r="AI48" s="769">
        <v>0</v>
      </c>
      <c r="AJ48" s="769">
        <v>0</v>
      </c>
      <c r="AK48" s="769">
        <v>0</v>
      </c>
      <c r="AL48" s="769">
        <v>0</v>
      </c>
      <c r="AM48" s="769">
        <v>0</v>
      </c>
      <c r="AN48" s="770">
        <v>0</v>
      </c>
      <c r="AO48" s="768">
        <v>0</v>
      </c>
      <c r="AP48" s="769">
        <v>0</v>
      </c>
      <c r="AQ48" s="769">
        <v>0</v>
      </c>
      <c r="AR48" s="769">
        <v>0</v>
      </c>
      <c r="AS48" s="769">
        <v>0</v>
      </c>
      <c r="AT48" s="769">
        <v>0</v>
      </c>
      <c r="AU48" s="769">
        <v>0</v>
      </c>
      <c r="AV48" s="769">
        <v>0</v>
      </c>
      <c r="AW48" s="769">
        <v>0</v>
      </c>
      <c r="AX48" s="770">
        <v>0</v>
      </c>
      <c r="AY48" s="768">
        <v>0</v>
      </c>
      <c r="AZ48" s="769">
        <v>0</v>
      </c>
      <c r="BA48" s="769">
        <v>0</v>
      </c>
      <c r="BB48" s="769">
        <v>0</v>
      </c>
      <c r="BC48" s="769">
        <v>0</v>
      </c>
      <c r="BD48" s="769">
        <v>0</v>
      </c>
      <c r="BE48" s="769">
        <v>0</v>
      </c>
      <c r="BF48" s="769">
        <v>0</v>
      </c>
      <c r="BG48" s="769">
        <v>0</v>
      </c>
      <c r="BH48" s="770">
        <v>0</v>
      </c>
      <c r="BI48" s="768">
        <v>1</v>
      </c>
      <c r="BJ48" s="769">
        <v>0</v>
      </c>
      <c r="BK48" s="769">
        <v>0</v>
      </c>
      <c r="BL48" s="769">
        <v>0</v>
      </c>
      <c r="BM48" s="769">
        <v>0</v>
      </c>
      <c r="BN48" s="769">
        <v>0</v>
      </c>
      <c r="BO48" s="769">
        <v>0</v>
      </c>
      <c r="BP48" s="769">
        <v>0</v>
      </c>
      <c r="BQ48" s="769">
        <v>0</v>
      </c>
      <c r="BR48" s="770">
        <v>0</v>
      </c>
      <c r="BS48" s="768">
        <v>2</v>
      </c>
      <c r="BT48" s="769">
        <v>0</v>
      </c>
      <c r="BU48" s="769">
        <v>0</v>
      </c>
      <c r="BV48" s="769">
        <v>0</v>
      </c>
      <c r="BW48" s="769">
        <v>0</v>
      </c>
      <c r="BX48" s="769">
        <v>0</v>
      </c>
      <c r="BY48" s="769">
        <v>0</v>
      </c>
      <c r="BZ48" s="769">
        <v>0</v>
      </c>
      <c r="CA48" s="769">
        <v>0</v>
      </c>
      <c r="CB48" s="770">
        <v>0</v>
      </c>
      <c r="CC48" s="768">
        <v>1</v>
      </c>
      <c r="CD48" s="769">
        <v>0</v>
      </c>
      <c r="CE48" s="769">
        <v>0</v>
      </c>
      <c r="CF48" s="769">
        <v>0</v>
      </c>
      <c r="CG48" s="769">
        <v>0</v>
      </c>
      <c r="CH48" s="769">
        <v>0</v>
      </c>
      <c r="CI48" s="769">
        <v>0</v>
      </c>
      <c r="CJ48" s="769">
        <v>0</v>
      </c>
      <c r="CK48" s="769">
        <v>0</v>
      </c>
      <c r="CL48" s="770">
        <v>0</v>
      </c>
      <c r="CM48" s="768">
        <v>1</v>
      </c>
      <c r="CN48" s="769">
        <v>0</v>
      </c>
      <c r="CO48" s="769">
        <v>0</v>
      </c>
      <c r="CP48" s="769">
        <v>0</v>
      </c>
      <c r="CQ48" s="769">
        <v>0</v>
      </c>
      <c r="CR48" s="769">
        <v>0</v>
      </c>
      <c r="CS48" s="769">
        <v>0</v>
      </c>
      <c r="CT48" s="769">
        <v>0</v>
      </c>
      <c r="CU48" s="769">
        <v>0</v>
      </c>
      <c r="CV48" s="770">
        <v>0</v>
      </c>
      <c r="CW48" s="768">
        <v>0</v>
      </c>
      <c r="CX48" s="769">
        <v>0</v>
      </c>
      <c r="CY48" s="769">
        <v>0</v>
      </c>
      <c r="CZ48" s="769">
        <v>0</v>
      </c>
      <c r="DA48" s="769">
        <v>0</v>
      </c>
      <c r="DB48" s="769">
        <v>0</v>
      </c>
      <c r="DC48" s="769">
        <v>0</v>
      </c>
      <c r="DD48" s="769">
        <v>0</v>
      </c>
      <c r="DE48" s="769">
        <v>0</v>
      </c>
      <c r="DF48" s="770">
        <v>0</v>
      </c>
      <c r="DG48" s="768">
        <v>0</v>
      </c>
      <c r="DH48" s="567"/>
      <c r="DI48" s="567"/>
      <c r="DJ48" s="567"/>
      <c r="DK48" s="567"/>
      <c r="DL48" s="567"/>
      <c r="DM48" s="567"/>
      <c r="DN48" s="567"/>
      <c r="DO48" s="567"/>
      <c r="DP48" s="568"/>
      <c r="DQ48" s="566"/>
      <c r="DR48" s="567"/>
      <c r="DS48" s="567"/>
      <c r="DT48" s="567"/>
      <c r="DU48" s="567"/>
      <c r="DV48" s="567"/>
      <c r="DW48" s="567"/>
      <c r="DX48" s="567"/>
      <c r="DY48" s="567"/>
      <c r="DZ48" s="568"/>
      <c r="EA48" s="566"/>
      <c r="EB48" s="567"/>
      <c r="EC48" s="567"/>
      <c r="ED48" s="567"/>
      <c r="EE48" s="567"/>
      <c r="EF48" s="567"/>
      <c r="EG48" s="567"/>
      <c r="EH48" s="567"/>
      <c r="EI48" s="567"/>
      <c r="EJ48" s="568"/>
      <c r="EK48" s="566"/>
      <c r="EL48" s="567"/>
      <c r="EM48" s="567"/>
      <c r="EN48" s="567"/>
      <c r="EO48" s="567"/>
      <c r="EP48" s="567"/>
      <c r="EQ48" s="567"/>
      <c r="ER48" s="567"/>
      <c r="ES48" s="567"/>
      <c r="ET48" s="568"/>
      <c r="EU48" s="566"/>
      <c r="EV48" s="567"/>
      <c r="EW48" s="567"/>
      <c r="EX48" s="567"/>
      <c r="EY48" s="567"/>
      <c r="EZ48" s="567"/>
      <c r="FA48" s="567"/>
      <c r="FB48" s="567"/>
      <c r="FC48" s="567"/>
      <c r="FD48" s="568"/>
      <c r="FE48" s="566"/>
      <c r="FF48" s="567"/>
      <c r="FG48" s="567"/>
      <c r="FH48" s="567"/>
      <c r="FI48" s="567"/>
      <c r="FJ48" s="567"/>
      <c r="FK48" s="567"/>
      <c r="FL48" s="567"/>
      <c r="FM48" s="567"/>
      <c r="FN48" s="568"/>
      <c r="FO48" s="566"/>
      <c r="FP48" s="567"/>
      <c r="FQ48" s="567"/>
      <c r="FR48" s="567"/>
      <c r="FS48" s="567"/>
      <c r="FT48" s="567"/>
      <c r="FU48" s="567"/>
      <c r="FV48" s="567"/>
      <c r="FW48" s="567"/>
      <c r="FX48" s="568"/>
      <c r="FY48" s="566"/>
      <c r="FZ48" s="567"/>
      <c r="GA48" s="567"/>
      <c r="GB48" s="567"/>
      <c r="GC48" s="567"/>
      <c r="GD48" s="567"/>
      <c r="GE48" s="567"/>
      <c r="GF48" s="567"/>
      <c r="GG48" s="567"/>
      <c r="GH48" s="568"/>
      <c r="GI48" s="566"/>
      <c r="GJ48" s="567"/>
      <c r="GK48" s="567"/>
      <c r="GL48" s="567"/>
      <c r="GM48" s="567"/>
      <c r="GN48" s="567"/>
      <c r="GO48" s="567"/>
      <c r="GP48" s="567"/>
      <c r="GQ48" s="567"/>
      <c r="GR48" s="568"/>
      <c r="GS48" s="566"/>
      <c r="GT48" s="567"/>
      <c r="GU48" s="567"/>
      <c r="GV48" s="567"/>
      <c r="GW48" s="567"/>
      <c r="GX48" s="567"/>
      <c r="GY48" s="567"/>
      <c r="GZ48" s="567"/>
      <c r="HA48" s="567"/>
      <c r="HB48" s="568"/>
      <c r="HC48" s="278" t="e">
        <f>+SUM(K48)*VLOOKUP(K$13,#REF!,2,0)+SUM(U48)*VLOOKUP(U$13,#REF!,2,0)+SUM(AE48)*VLOOKUP(AE$13,#REF!,2,0)+SUM(AO48)*VLOOKUP(AO$13,#REF!,2,0)+SUM(AY48)*VLOOKUP(AY$13,#REF!,2,0)+SUM(BI48)*VLOOKUP(BI$13,#REF!,2,0)+SUM(BS48)*VLOOKUP(BS$13,#REF!,2,0)+SUM(CC48)*VLOOKUP(CC$13,#REF!,2,0)+SUM(CM48)*VLOOKUP(CM$13,#REF!,2,0)+SUM(CW48)*VLOOKUP(CW$13,#REF!,2,0)+SUM(DG48)*VLOOKUP(DG$13,#REF!,2,0)+SUM(DQ48)*VLOOKUP(DQ$13,#REF!,2,0)+SUM(EA48)*VLOOKUP(EA$13,#REF!,2,0)+SUM(EK48)*VLOOKUP(EK$13,#REF!,2,0)+SUM(EU48)*VLOOKUP(EU$13,#REF!,2,0)+SUM(FE48)*VLOOKUP(FE$13,#REF!,2,0)+SUM(FO48)*VLOOKUP(FO$13,#REF!,2,0)+SUM(FY48)*VLOOKUP(FY$13,#REF!,2,0)+SUM(GI48)*VLOOKUP(GI$13,#REF!,2,0)+SUM(GS48)*VLOOKUP(GS$13,#REF!,2,0)</f>
        <v>#REF!</v>
      </c>
      <c r="HD48" s="278" t="e">
        <f>+SUM(L48)*VLOOKUP(L$13,#REF!,2,0)+SUM(V48)*VLOOKUP(V$13,#REF!,2,0)+SUM(AF48)*VLOOKUP(AF$13,#REF!,2,0)+SUM(AP48)*VLOOKUP(AP$13,#REF!,2,0)+SUM(AZ48)*VLOOKUP(AZ$13,#REF!,2,0)+SUM(BJ48)*VLOOKUP(BJ$13,#REF!,2,0)+SUM(BT48)*VLOOKUP(BT$13,#REF!,2,0)+SUM(CD48)*VLOOKUP(CD$13,#REF!,2,0)+SUM(CN48)*VLOOKUP(CN$13,#REF!,2,0)+SUM(CX48)*VLOOKUP(CX$13,#REF!,2,0)+SUM(DH48)*VLOOKUP(DH$13,#REF!,2,0)+SUM(DR48)*VLOOKUP(DR$13,#REF!,2,0)+SUM(EB48)*VLOOKUP(EB$13,#REF!,2,0)+SUM(EL48)*VLOOKUP(EL$13,#REF!,2,0)+SUM(EV48)*VLOOKUP(EV$13,#REF!,2,0)+SUM(FF48)*VLOOKUP(FF$13,#REF!,2,0)+SUM(FP48)*VLOOKUP(FP$13,#REF!,2,0)+SUM(FZ48)*VLOOKUP(FZ$13,#REF!,2,0)+SUM(GJ48)*VLOOKUP(GJ$13,#REF!,2,0)+SUM(GT48)*VLOOKUP(GT$13,#REF!,2,0)</f>
        <v>#REF!</v>
      </c>
      <c r="HE48" s="278" t="e">
        <f>+SUM(M48)*VLOOKUP(M$13,#REF!,2,0)+SUM(W48)*VLOOKUP(W$13,#REF!,2,0)+SUM(AG48)*VLOOKUP(AG$13,#REF!,2,0)+SUM(AQ48)*VLOOKUP(AQ$13,#REF!,2,0)+SUM(BA48)*VLOOKUP(BA$13,#REF!,2,0)+SUM(BK48)*VLOOKUP(BK$13,#REF!,2,0)+SUM(BU48)*VLOOKUP(BU$13,#REF!,2,0)+SUM(CE48)*VLOOKUP(CE$13,#REF!,2,0)+SUM(CO48)*VLOOKUP(CO$13,#REF!,2,0)+SUM(CY48)*VLOOKUP(CY$13,#REF!,2,0)+SUM(DI48)*VLOOKUP(DI$13,#REF!,2,0)+SUM(DS48)*VLOOKUP(DS$13,#REF!,2,0)+SUM(EC48)*VLOOKUP(EC$13,#REF!,2,0)+SUM(EM48)*VLOOKUP(EM$13,#REF!,2,0)+SUM(EW48)*VLOOKUP(EW$13,#REF!,2,0)+SUM(FG48)*VLOOKUP(FG$13,#REF!,2,0)+SUM(FQ48)*VLOOKUP(FQ$13,#REF!,2,0)+SUM(GA48)*VLOOKUP(GA$13,#REF!,2,0)+SUM(GK48)*VLOOKUP(GK$13,#REF!,2,0)+SUM(GU48)*VLOOKUP(GU$13,#REF!,2,0)</f>
        <v>#REF!</v>
      </c>
      <c r="HF48" s="278" t="e">
        <f>+SUM(N48)*VLOOKUP(N$13,#REF!,2,0)+SUM(X48)*VLOOKUP(X$13,#REF!,2,0)+SUM(AH48)*VLOOKUP(AH$13,#REF!,2,0)+SUM(AR48)*VLOOKUP(AR$13,#REF!,2,0)+SUM(BB48)*VLOOKUP(BB$13,#REF!,2,0)+SUM(BL48)*VLOOKUP(BL$13,#REF!,2,0)+SUM(BV48)*VLOOKUP(BV$13,#REF!,2,0)+SUM(CF48)*VLOOKUP(CF$13,#REF!,2,0)+SUM(CP48)*VLOOKUP(CP$13,#REF!,2,0)+SUM(CZ48)*VLOOKUP(CZ$13,#REF!,2,0)+SUM(DJ48)*VLOOKUP(DJ$13,#REF!,2,0)+SUM(DT48)*VLOOKUP(DT$13,#REF!,2,0)+SUM(ED48)*VLOOKUP(ED$13,#REF!,2,0)+SUM(EN48)*VLOOKUP(EN$13,#REF!,2,0)+SUM(EX48)*VLOOKUP(EX$13,#REF!,2,0)+SUM(FH48)*VLOOKUP(FH$13,#REF!,2,0)+SUM(FR48)*VLOOKUP(FR$13,#REF!,2,0)+SUM(GB48)*VLOOKUP(GB$13,#REF!,2,0)+SUM(GL48)*VLOOKUP(GL$13,#REF!,2,0)+SUM(GV48)*VLOOKUP(GV$13,#REF!,2,0)</f>
        <v>#REF!</v>
      </c>
      <c r="HG48" s="278" t="e">
        <f>+SUM(O48)*VLOOKUP(O$13,#REF!,2,0)+SUM(Y48)*VLOOKUP(Y$13,#REF!,2,0)+SUM(AI48)*VLOOKUP(AI$13,#REF!,2,0)+SUM(AS48)*VLOOKUP(AS$13,#REF!,2,0)+SUM(BC48)*VLOOKUP(BC$13,#REF!,2,0)+SUM(BM48)*VLOOKUP(BM$13,#REF!,2,0)+SUM(BW48)*VLOOKUP(BW$13,#REF!,2,0)+SUM(CG48)*VLOOKUP(CG$13,#REF!,2,0)+SUM(CQ48)*VLOOKUP(CQ$13,#REF!,2,0)+SUM(DA48)*VLOOKUP(DA$13,#REF!,2,0)+SUM(DK48)*VLOOKUP(DK$13,#REF!,2,0)+SUM(DU48)*VLOOKUP(DU$13,#REF!,2,0)+SUM(EE48)*VLOOKUP(EE$13,#REF!,2,0)+SUM(EO48)*VLOOKUP(EO$13,#REF!,2,0)+SUM(EY48)*VLOOKUP(EY$13,#REF!,2,0)+SUM(FI48)*VLOOKUP(FI$13,#REF!,2,0)+SUM(FS48)*VLOOKUP(FS$13,#REF!,2,0)+SUM(GC48)*VLOOKUP(GC$13,#REF!,2,0)+SUM(GM48)*VLOOKUP(GM$13,#REF!,2,0)+SUM(GW48)*VLOOKUP(GW$13,#REF!,2,0)</f>
        <v>#REF!</v>
      </c>
      <c r="HH48" s="278" t="e">
        <f>+SUM(P48)*VLOOKUP(P$13,#REF!,2,0)+SUM(Z48)*VLOOKUP(Z$13,#REF!,2,0)+SUM(AJ48)*VLOOKUP(AJ$13,#REF!,2,0)+SUM(AT48)*VLOOKUP(AT$13,#REF!,2,0)+SUM(BD48)*VLOOKUP(BD$13,#REF!,2,0)+SUM(BN48)*VLOOKUP(BN$13,#REF!,2,0)+SUM(BX48)*VLOOKUP(BX$13,#REF!,2,0)+SUM(CH48)*VLOOKUP(CH$13,#REF!,2,0)+SUM(CR48)*VLOOKUP(CR$13,#REF!,2,0)+SUM(DB48)*VLOOKUP(DB$13,#REF!,2,0)+SUM(DL48)*VLOOKUP(DL$13,#REF!,2,0)+SUM(DV48)*VLOOKUP(DV$13,#REF!,2,0)+SUM(EF48)*VLOOKUP(EF$13,#REF!,2,0)+SUM(EP48)*VLOOKUP(EP$13,#REF!,2,0)+SUM(EZ48)*VLOOKUP(EZ$13,#REF!,2,0)+SUM(FJ48)*VLOOKUP(FJ$13,#REF!,2,0)+SUM(FT48)*VLOOKUP(FT$13,#REF!,2,0)+SUM(GD48)*VLOOKUP(GD$13,#REF!,2,0)+SUM(GN48)*VLOOKUP(GN$13,#REF!,2,0)+SUM(GX48)*VLOOKUP(GX$13,#REF!,2,0)</f>
        <v>#REF!</v>
      </c>
      <c r="HI48" s="278" t="e">
        <f>+SUM(Q48)*VLOOKUP(Q$13,#REF!,2,0)+SUM(AA48)*VLOOKUP(AA$13,#REF!,2,0)+SUM(AK48)*VLOOKUP(AK$13,#REF!,2,0)+SUM(AU48)*VLOOKUP(AU$13,#REF!,2,0)+SUM(BE48)*VLOOKUP(BE$13,#REF!,2,0)+SUM(BO48)*VLOOKUP(BO$13,#REF!,2,0)+SUM(BY48)*VLOOKUP(BY$13,#REF!,2,0)+SUM(CI48)*VLOOKUP(CI$13,#REF!,2,0)+SUM(CS48)*VLOOKUP(CS$13,#REF!,2,0)+SUM(DC48)*VLOOKUP(DC$13,#REF!,2,0)+SUM(DM48)*VLOOKUP(DM$13,#REF!,2,0)+SUM(DW48)*VLOOKUP(DW$13,#REF!,2,0)+SUM(EG48)*VLOOKUP(EG$13,#REF!,2,0)+SUM(EQ48)*VLOOKUP(EQ$13,#REF!,2,0)+SUM(FA48)*VLOOKUP(FA$13,#REF!,2,0)+SUM(FK48)*VLOOKUP(FK$13,#REF!,2,0)+SUM(FU48)*VLOOKUP(FU$13,#REF!,2,0)+SUM(GE48)*VLOOKUP(GE$13,#REF!,2,0)+SUM(GO48)*VLOOKUP(GO$13,#REF!,2,0)+SUM(GY48)*VLOOKUP(GY$13,#REF!,2,0)</f>
        <v>#REF!</v>
      </c>
      <c r="HJ48" s="278" t="e">
        <f>+SUM(R48)*VLOOKUP(R$13,#REF!,2,0)+SUM(AB48)*VLOOKUP(AB$13,#REF!,2,0)+SUM(AL48)*VLOOKUP(AL$13,#REF!,2,0)+SUM(AV48)*VLOOKUP(AV$13,#REF!,2,0)+SUM(BF48)*VLOOKUP(BF$13,#REF!,2,0)+SUM(BP48)*VLOOKUP(BP$13,#REF!,2,0)+SUM(BZ48)*VLOOKUP(BZ$13,#REF!,2,0)+SUM(CJ48)*VLOOKUP(CJ$13,#REF!,2,0)+SUM(CT48)*VLOOKUP(CT$13,#REF!,2,0)+SUM(DD48)*VLOOKUP(DD$13,#REF!,2,0)+SUM(DN48)*VLOOKUP(DN$13,#REF!,2,0)+SUM(DX48)*VLOOKUP(DX$13,#REF!,2,0)+SUM(EH48)*VLOOKUP(EH$13,#REF!,2,0)+SUM(ER48)*VLOOKUP(ER$13,#REF!,2,0)+SUM(FB48)*VLOOKUP(FB$13,#REF!,2,0)+SUM(FL48)*VLOOKUP(FL$13,#REF!,2,0)+SUM(FV48)*VLOOKUP(FV$13,#REF!,2,0)+SUM(GF48)*VLOOKUP(GF$13,#REF!,2,0)+SUM(GP48)*VLOOKUP(GP$13,#REF!,2,0)+SUM(GZ48)*VLOOKUP(GZ$13,#REF!,2,0)</f>
        <v>#REF!</v>
      </c>
      <c r="HK48" s="278" t="e">
        <f>+SUM(S48)*VLOOKUP(S$13,#REF!,2,0)+SUM(AC48)*VLOOKUP(AC$13,#REF!,2,0)+SUM(AM48)*VLOOKUP(AM$13,#REF!,2,0)+SUM(AW48)*VLOOKUP(AW$13,#REF!,2,0)+SUM(BG48)*VLOOKUP(BG$13,#REF!,2,0)+SUM(BQ48)*VLOOKUP(BQ$13,#REF!,2,0)+SUM(CA48)*VLOOKUP(CA$13,#REF!,2,0)+SUM(CK48)*VLOOKUP(CK$13,#REF!,2,0)+SUM(CU48)*VLOOKUP(CU$13,#REF!,2,0)+SUM(DE48)*VLOOKUP(DE$13,#REF!,2,0)+SUM(DO48)*VLOOKUP(DO$13,#REF!,2,0)+SUM(DY48)*VLOOKUP(DY$13,#REF!,2,0)+SUM(EI48)*VLOOKUP(EI$13,#REF!,2,0)+SUM(ES48)*VLOOKUP(ES$13,#REF!,2,0)+SUM(FC48)*VLOOKUP(FC$13,#REF!,2,0)+SUM(FM48)*VLOOKUP(FM$13,#REF!,2,0)+SUM(FW48)*VLOOKUP(FW$13,#REF!,2,0)+SUM(GG48)*VLOOKUP(GG$13,#REF!,2,0)+SUM(GQ48)*VLOOKUP(GQ$13,#REF!,2,0)+SUM(HA48)*VLOOKUP(HA$13,#REF!,2,0)</f>
        <v>#REF!</v>
      </c>
      <c r="HL48" s="278" t="e">
        <f>+SUM(T48)*VLOOKUP(T$13,#REF!,2,0)+SUM(AD48)*VLOOKUP(AD$13,#REF!,2,0)+SUM(AN48)*VLOOKUP(AN$13,#REF!,2,0)+SUM(AX48)*VLOOKUP(AX$13,#REF!,2,0)+SUM(BH48)*VLOOKUP(BH$13,#REF!,2,0)+SUM(BR48)*VLOOKUP(BR$13,#REF!,2,0)+SUM(CB48)*VLOOKUP(CB$13,#REF!,2,0)+SUM(CL48)*VLOOKUP(CL$13,#REF!,2,0)+SUM(CV48)*VLOOKUP(CV$13,#REF!,2,0)+SUM(DF48)*VLOOKUP(DF$13,#REF!,2,0)+SUM(DP48)*VLOOKUP(DP$13,#REF!,2,0)+SUM(DZ48)*VLOOKUP(DZ$13,#REF!,2,0)+SUM(EJ48)*VLOOKUP(EJ$13,#REF!,2,0)+SUM(ET48)*VLOOKUP(ET$13,#REF!,2,0)+SUM(FD48)*VLOOKUP(FD$13,#REF!,2,0)+SUM(FN48)*VLOOKUP(FN$13,#REF!,2,0)+SUM(FX48)*VLOOKUP(FX$13,#REF!,2,0)+SUM(GH48)*VLOOKUP(GH$13,#REF!,2,0)+SUM(GR48)*VLOOKUP(GR$13,#REF!,2,0)+SUM(HB48)*VLOOKUP(HB$13,#REF!,2,0)</f>
        <v>#REF!</v>
      </c>
      <c r="HM48" s="279">
        <f t="shared" si="73"/>
        <v>15</v>
      </c>
      <c r="HN48" s="281">
        <f t="shared" si="85"/>
        <v>72</v>
      </c>
      <c r="HO48" s="279" t="e">
        <f>+SUMIF($K$11:$T$11,1,K48:T48)*VLOOKUP($K$12,#REF!,2,0)+SUMIF($U$11:$AD$11,1,U48:AD48)*VLOOKUP($U$12,#REF!,2,0)+SUMIF($AE$11:$AN$11,1,AE48:AN48)*VLOOKUP($AE$12,#REF!,2,0)+SUMIF($AO$11:$AX$11,1,AO48:AX48)*VLOOKUP($AO$12,#REF!,2,0)+SUMIF($AY$11:$BH$11,1,AY48:BH48)*VLOOKUP($AY$12,#REF!,2,0)+SUMIF($BI$11:$BR$11,1,BI48:BR48)*VLOOKUP($BI$12,#REF!,2,0)+SUMIF($BS$11:$CB$11,1,BS48:CB48)*VLOOKUP($BS$12,#REF!,2,0)+SUMIF($CC$11:$CL$11,1,CC48:CL48)*VLOOKUP($CC$12,#REF!,2,0)+SUMIF($CM$11:$CV$11,1,CM48:CV48)*VLOOKUP($CM$12,#REF!,2,0)+SUMIF($CW$11:$DF$11,1,CW48:DF48)*VLOOKUP($CW$12,#REF!,2,0)+SUMIF($DG$11:$DP$11,1,DG48:DP48)*VLOOKUP($DG$12,#REF!,2,0)+SUMIF($DQ$11:$DZ$11,1,DQ48:DZ48)*VLOOKUP($DQ$12,#REF!,2,0)+SUMIF($EA$11:$EJ$11,1,EA48:EJ48)*VLOOKUP($EA$12,#REF!,2,0)+SUMIF($EK$11:$ET$11,1,EK48:ET48)*VLOOKUP($EK$12,#REF!,2,0)+SUMIF($EU$11:$FD$11,1,EU48:FD48)*VLOOKUP($EU$12,#REF!,2,0)+SUMIF($FE$11:$FN$11,1,FE48:FN48)*VLOOKUP($FE$12,#REF!,2,0)+SUMIF($FO$11:$FX$11,1,FO48:FX48)*VLOOKUP($FO$12,#REF!,2,0)+SUMIF($FY$11:$GH$11,1,FY48:GH48)*VLOOKUP($FY$12,#REF!,2,0)+SUMIF($GI$11:$GR$11,1,GI48:GR48)*VLOOKUP($GI$12,#REF!,2,0)+SUMIF($GS$11:$HB$11,1,GS48:HB48)*VLOOKUP($GS$12,#REF!,2,0)</f>
        <v>#REF!</v>
      </c>
      <c r="HP48" s="281" t="e">
        <f t="shared" si="86"/>
        <v>#REF!</v>
      </c>
      <c r="HQ48" s="84"/>
      <c r="HR48" s="282">
        <f t="shared" si="74"/>
        <v>15</v>
      </c>
      <c r="HS48" s="282">
        <f t="shared" si="75"/>
        <v>0</v>
      </c>
      <c r="HT48" s="282">
        <f t="shared" si="76"/>
        <v>0</v>
      </c>
      <c r="HU48" s="282">
        <f t="shared" si="77"/>
        <v>0</v>
      </c>
      <c r="HV48" s="282">
        <f t="shared" si="78"/>
        <v>0</v>
      </c>
      <c r="HW48" s="282">
        <f t="shared" si="79"/>
        <v>0</v>
      </c>
      <c r="HX48" s="282">
        <f t="shared" si="80"/>
        <v>0</v>
      </c>
      <c r="HY48" s="282">
        <f t="shared" si="81"/>
        <v>0</v>
      </c>
      <c r="HZ48" s="282">
        <f t="shared" si="82"/>
        <v>0</v>
      </c>
      <c r="IA48" s="282">
        <f t="shared" si="83"/>
        <v>0</v>
      </c>
      <c r="IK48" s="98" t="e">
        <f t="shared" si="84"/>
        <v>#REF!</v>
      </c>
    </row>
    <row r="49" spans="1:245" s="32" customFormat="1" ht="21.95" customHeight="1">
      <c r="A49" s="4"/>
      <c r="B49" s="98" t="e">
        <f>+#REF!</f>
        <v>#REF!</v>
      </c>
      <c r="C49" s="98" t="e">
        <f>+#REF!</f>
        <v>#REF!</v>
      </c>
      <c r="D49" s="98" t="e">
        <f>+#REF!</f>
        <v>#REF!</v>
      </c>
      <c r="E49" s="98" t="e">
        <f>+#REF!</f>
        <v>#REF!</v>
      </c>
      <c r="F49" s="98" t="e">
        <f>+#REF!</f>
        <v>#REF!</v>
      </c>
      <c r="G49" s="98" t="e">
        <f>+#REF!</f>
        <v>#REF!</v>
      </c>
      <c r="H49" s="98" t="e">
        <f>+#REF!</f>
        <v>#REF!</v>
      </c>
      <c r="I49" s="98" t="e">
        <f>+#REF!</f>
        <v>#REF!</v>
      </c>
      <c r="J49" s="18" t="s">
        <v>31</v>
      </c>
      <c r="K49" s="771">
        <v>8</v>
      </c>
      <c r="L49" s="707">
        <v>0</v>
      </c>
      <c r="M49" s="707">
        <v>0</v>
      </c>
      <c r="N49" s="707">
        <v>0</v>
      </c>
      <c r="O49" s="707">
        <v>0</v>
      </c>
      <c r="P49" s="707">
        <v>0</v>
      </c>
      <c r="Q49" s="707">
        <v>0</v>
      </c>
      <c r="R49" s="707">
        <v>0</v>
      </c>
      <c r="S49" s="707">
        <v>0</v>
      </c>
      <c r="T49" s="772">
        <v>0</v>
      </c>
      <c r="U49" s="771">
        <v>5</v>
      </c>
      <c r="V49" s="707">
        <v>0</v>
      </c>
      <c r="W49" s="707">
        <v>0</v>
      </c>
      <c r="X49" s="707">
        <v>0</v>
      </c>
      <c r="Y49" s="707">
        <v>0</v>
      </c>
      <c r="Z49" s="707">
        <v>0</v>
      </c>
      <c r="AA49" s="707">
        <v>0</v>
      </c>
      <c r="AB49" s="707">
        <v>0</v>
      </c>
      <c r="AC49" s="707">
        <v>0</v>
      </c>
      <c r="AD49" s="772">
        <v>0</v>
      </c>
      <c r="AE49" s="771">
        <v>0</v>
      </c>
      <c r="AF49" s="707">
        <v>0</v>
      </c>
      <c r="AG49" s="707">
        <v>0</v>
      </c>
      <c r="AH49" s="707">
        <v>0</v>
      </c>
      <c r="AI49" s="707">
        <v>0</v>
      </c>
      <c r="AJ49" s="707">
        <v>0</v>
      </c>
      <c r="AK49" s="707">
        <v>0</v>
      </c>
      <c r="AL49" s="707">
        <v>0</v>
      </c>
      <c r="AM49" s="707">
        <v>0</v>
      </c>
      <c r="AN49" s="772">
        <v>0</v>
      </c>
      <c r="AO49" s="771">
        <v>0</v>
      </c>
      <c r="AP49" s="707">
        <v>0</v>
      </c>
      <c r="AQ49" s="707">
        <v>0</v>
      </c>
      <c r="AR49" s="707">
        <v>0</v>
      </c>
      <c r="AS49" s="707">
        <v>0</v>
      </c>
      <c r="AT49" s="707">
        <v>0</v>
      </c>
      <c r="AU49" s="707">
        <v>0</v>
      </c>
      <c r="AV49" s="707">
        <v>0</v>
      </c>
      <c r="AW49" s="707">
        <v>0</v>
      </c>
      <c r="AX49" s="772">
        <v>0</v>
      </c>
      <c r="AY49" s="771">
        <v>0</v>
      </c>
      <c r="AZ49" s="707">
        <v>0</v>
      </c>
      <c r="BA49" s="707">
        <v>0</v>
      </c>
      <c r="BB49" s="707">
        <v>0</v>
      </c>
      <c r="BC49" s="707">
        <v>0</v>
      </c>
      <c r="BD49" s="707">
        <v>0</v>
      </c>
      <c r="BE49" s="707">
        <v>0</v>
      </c>
      <c r="BF49" s="707">
        <v>0</v>
      </c>
      <c r="BG49" s="707">
        <v>0</v>
      </c>
      <c r="BH49" s="772">
        <v>0</v>
      </c>
      <c r="BI49" s="771">
        <v>0</v>
      </c>
      <c r="BJ49" s="707">
        <v>0</v>
      </c>
      <c r="BK49" s="707">
        <v>0</v>
      </c>
      <c r="BL49" s="707">
        <v>0</v>
      </c>
      <c r="BM49" s="707">
        <v>0</v>
      </c>
      <c r="BN49" s="707">
        <v>0</v>
      </c>
      <c r="BO49" s="707">
        <v>0</v>
      </c>
      <c r="BP49" s="707">
        <v>0</v>
      </c>
      <c r="BQ49" s="707">
        <v>0</v>
      </c>
      <c r="BR49" s="772">
        <v>0</v>
      </c>
      <c r="BS49" s="771">
        <v>4</v>
      </c>
      <c r="BT49" s="707">
        <v>0</v>
      </c>
      <c r="BU49" s="707">
        <v>0</v>
      </c>
      <c r="BV49" s="707">
        <v>0</v>
      </c>
      <c r="BW49" s="707">
        <v>0</v>
      </c>
      <c r="BX49" s="707">
        <v>0</v>
      </c>
      <c r="BY49" s="707">
        <v>0</v>
      </c>
      <c r="BZ49" s="707">
        <v>0</v>
      </c>
      <c r="CA49" s="707">
        <v>0</v>
      </c>
      <c r="CB49" s="772">
        <v>0</v>
      </c>
      <c r="CC49" s="771">
        <v>1</v>
      </c>
      <c r="CD49" s="707">
        <v>0</v>
      </c>
      <c r="CE49" s="707">
        <v>0</v>
      </c>
      <c r="CF49" s="707">
        <v>0</v>
      </c>
      <c r="CG49" s="707">
        <v>0</v>
      </c>
      <c r="CH49" s="707">
        <v>0</v>
      </c>
      <c r="CI49" s="707">
        <v>0</v>
      </c>
      <c r="CJ49" s="707">
        <v>0</v>
      </c>
      <c r="CK49" s="707">
        <v>0</v>
      </c>
      <c r="CL49" s="772">
        <v>0</v>
      </c>
      <c r="CM49" s="771">
        <v>0</v>
      </c>
      <c r="CN49" s="707">
        <v>0</v>
      </c>
      <c r="CO49" s="707">
        <v>0</v>
      </c>
      <c r="CP49" s="707">
        <v>0</v>
      </c>
      <c r="CQ49" s="707">
        <v>0</v>
      </c>
      <c r="CR49" s="707">
        <v>0</v>
      </c>
      <c r="CS49" s="707">
        <v>0</v>
      </c>
      <c r="CT49" s="707">
        <v>0</v>
      </c>
      <c r="CU49" s="707">
        <v>0</v>
      </c>
      <c r="CV49" s="772">
        <v>0</v>
      </c>
      <c r="CW49" s="771">
        <v>0</v>
      </c>
      <c r="CX49" s="707">
        <v>0</v>
      </c>
      <c r="CY49" s="707">
        <v>0</v>
      </c>
      <c r="CZ49" s="707">
        <v>0</v>
      </c>
      <c r="DA49" s="707">
        <v>0</v>
      </c>
      <c r="DB49" s="707">
        <v>0</v>
      </c>
      <c r="DC49" s="707">
        <v>0</v>
      </c>
      <c r="DD49" s="707">
        <v>0</v>
      </c>
      <c r="DE49" s="707">
        <v>0</v>
      </c>
      <c r="DF49" s="772">
        <v>0</v>
      </c>
      <c r="DG49" s="771">
        <v>0</v>
      </c>
      <c r="DH49" s="570"/>
      <c r="DI49" s="570"/>
      <c r="DJ49" s="570"/>
      <c r="DK49" s="570"/>
      <c r="DL49" s="570"/>
      <c r="DM49" s="570"/>
      <c r="DN49" s="570"/>
      <c r="DO49" s="570"/>
      <c r="DP49" s="571"/>
      <c r="DQ49" s="569"/>
      <c r="DR49" s="570"/>
      <c r="DS49" s="570"/>
      <c r="DT49" s="570"/>
      <c r="DU49" s="570"/>
      <c r="DV49" s="570"/>
      <c r="DW49" s="570"/>
      <c r="DX49" s="570"/>
      <c r="DY49" s="570"/>
      <c r="DZ49" s="571"/>
      <c r="EA49" s="569"/>
      <c r="EB49" s="570"/>
      <c r="EC49" s="570"/>
      <c r="ED49" s="570"/>
      <c r="EE49" s="570"/>
      <c r="EF49" s="570"/>
      <c r="EG49" s="570"/>
      <c r="EH49" s="570"/>
      <c r="EI49" s="570"/>
      <c r="EJ49" s="571"/>
      <c r="EK49" s="569"/>
      <c r="EL49" s="570"/>
      <c r="EM49" s="570"/>
      <c r="EN49" s="570"/>
      <c r="EO49" s="570"/>
      <c r="EP49" s="570"/>
      <c r="EQ49" s="570"/>
      <c r="ER49" s="570"/>
      <c r="ES49" s="570"/>
      <c r="ET49" s="571"/>
      <c r="EU49" s="569"/>
      <c r="EV49" s="570"/>
      <c r="EW49" s="570"/>
      <c r="EX49" s="570"/>
      <c r="EY49" s="570"/>
      <c r="EZ49" s="570"/>
      <c r="FA49" s="570"/>
      <c r="FB49" s="570"/>
      <c r="FC49" s="570"/>
      <c r="FD49" s="571"/>
      <c r="FE49" s="569"/>
      <c r="FF49" s="570"/>
      <c r="FG49" s="570"/>
      <c r="FH49" s="570"/>
      <c r="FI49" s="570"/>
      <c r="FJ49" s="570"/>
      <c r="FK49" s="570"/>
      <c r="FL49" s="570"/>
      <c r="FM49" s="570"/>
      <c r="FN49" s="571"/>
      <c r="FO49" s="569"/>
      <c r="FP49" s="570"/>
      <c r="FQ49" s="570"/>
      <c r="FR49" s="570"/>
      <c r="FS49" s="570"/>
      <c r="FT49" s="570"/>
      <c r="FU49" s="570"/>
      <c r="FV49" s="570"/>
      <c r="FW49" s="570"/>
      <c r="FX49" s="571"/>
      <c r="FY49" s="569"/>
      <c r="FZ49" s="570"/>
      <c r="GA49" s="570"/>
      <c r="GB49" s="570"/>
      <c r="GC49" s="570"/>
      <c r="GD49" s="570"/>
      <c r="GE49" s="570"/>
      <c r="GF49" s="570"/>
      <c r="GG49" s="570"/>
      <c r="GH49" s="571"/>
      <c r="GI49" s="569"/>
      <c r="GJ49" s="570"/>
      <c r="GK49" s="570"/>
      <c r="GL49" s="570"/>
      <c r="GM49" s="570"/>
      <c r="GN49" s="570"/>
      <c r="GO49" s="570"/>
      <c r="GP49" s="570"/>
      <c r="GQ49" s="570"/>
      <c r="GR49" s="571"/>
      <c r="GS49" s="569"/>
      <c r="GT49" s="570"/>
      <c r="GU49" s="570"/>
      <c r="GV49" s="570"/>
      <c r="GW49" s="570"/>
      <c r="GX49" s="570"/>
      <c r="GY49" s="570"/>
      <c r="GZ49" s="570"/>
      <c r="HA49" s="570"/>
      <c r="HB49" s="571"/>
      <c r="HC49" s="81" t="e">
        <f>+SUM(K49)*VLOOKUP(K$13,#REF!,2,0)+SUM(U49)*VLOOKUP(U$13,#REF!,2,0)+SUM(AE49)*VLOOKUP(AE$13,#REF!,2,0)+SUM(AO49)*VLOOKUP(AO$13,#REF!,2,0)+SUM(AY49)*VLOOKUP(AY$13,#REF!,2,0)+SUM(BI49)*VLOOKUP(BI$13,#REF!,2,0)+SUM(BS49)*VLOOKUP(BS$13,#REF!,2,0)+SUM(CC49)*VLOOKUP(CC$13,#REF!,2,0)+SUM(CM49)*VLOOKUP(CM$13,#REF!,2,0)+SUM(CW49)*VLOOKUP(CW$13,#REF!,2,0)+SUM(DG49)*VLOOKUP(DG$13,#REF!,2,0)+SUM(DQ49)*VLOOKUP(DQ$13,#REF!,2,0)+SUM(EA49)*VLOOKUP(EA$13,#REF!,2,0)+SUM(EK49)*VLOOKUP(EK$13,#REF!,2,0)+SUM(EU49)*VLOOKUP(EU$13,#REF!,2,0)+SUM(FE49)*VLOOKUP(FE$13,#REF!,2,0)+SUM(FO49)*VLOOKUP(FO$13,#REF!,2,0)+SUM(FY49)*VLOOKUP(FY$13,#REF!,2,0)+SUM(GI49)*VLOOKUP(GI$13,#REF!,2,0)+SUM(GS49)*VLOOKUP(GS$13,#REF!,2,0)</f>
        <v>#REF!</v>
      </c>
      <c r="HD49" s="81" t="e">
        <f>+SUM(L49)*VLOOKUP(L$13,#REF!,2,0)+SUM(V49)*VLOOKUP(V$13,#REF!,2,0)+SUM(AF49)*VLOOKUP(AF$13,#REF!,2,0)+SUM(AP49)*VLOOKUP(AP$13,#REF!,2,0)+SUM(AZ49)*VLOOKUP(AZ$13,#REF!,2,0)+SUM(BJ49)*VLOOKUP(BJ$13,#REF!,2,0)+SUM(BT49)*VLOOKUP(BT$13,#REF!,2,0)+SUM(CD49)*VLOOKUP(CD$13,#REF!,2,0)+SUM(CN49)*VLOOKUP(CN$13,#REF!,2,0)+SUM(CX49)*VLOOKUP(CX$13,#REF!,2,0)+SUM(DH49)*VLOOKUP(DH$13,#REF!,2,0)+SUM(DR49)*VLOOKUP(DR$13,#REF!,2,0)+SUM(EB49)*VLOOKUP(EB$13,#REF!,2,0)+SUM(EL49)*VLOOKUP(EL$13,#REF!,2,0)+SUM(EV49)*VLOOKUP(EV$13,#REF!,2,0)+SUM(FF49)*VLOOKUP(FF$13,#REF!,2,0)+SUM(FP49)*VLOOKUP(FP$13,#REF!,2,0)+SUM(FZ49)*VLOOKUP(FZ$13,#REF!,2,0)+SUM(GJ49)*VLOOKUP(GJ$13,#REF!,2,0)+SUM(GT49)*VLOOKUP(GT$13,#REF!,2,0)</f>
        <v>#REF!</v>
      </c>
      <c r="HE49" s="81" t="e">
        <f>+SUM(M49)*VLOOKUP(M$13,#REF!,2,0)+SUM(W49)*VLOOKUP(W$13,#REF!,2,0)+SUM(AG49)*VLOOKUP(AG$13,#REF!,2,0)+SUM(AQ49)*VLOOKUP(AQ$13,#REF!,2,0)+SUM(BA49)*VLOOKUP(BA$13,#REF!,2,0)+SUM(BK49)*VLOOKUP(BK$13,#REF!,2,0)+SUM(BU49)*VLOOKUP(BU$13,#REF!,2,0)+SUM(CE49)*VLOOKUP(CE$13,#REF!,2,0)+SUM(CO49)*VLOOKUP(CO$13,#REF!,2,0)+SUM(CY49)*VLOOKUP(CY$13,#REF!,2,0)+SUM(DI49)*VLOOKUP(DI$13,#REF!,2,0)+SUM(DS49)*VLOOKUP(DS$13,#REF!,2,0)+SUM(EC49)*VLOOKUP(EC$13,#REF!,2,0)+SUM(EM49)*VLOOKUP(EM$13,#REF!,2,0)+SUM(EW49)*VLOOKUP(EW$13,#REF!,2,0)+SUM(FG49)*VLOOKUP(FG$13,#REF!,2,0)+SUM(FQ49)*VLOOKUP(FQ$13,#REF!,2,0)+SUM(GA49)*VLOOKUP(GA$13,#REF!,2,0)+SUM(GK49)*VLOOKUP(GK$13,#REF!,2,0)+SUM(GU49)*VLOOKUP(GU$13,#REF!,2,0)</f>
        <v>#REF!</v>
      </c>
      <c r="HF49" s="81" t="e">
        <f>+SUM(N49)*VLOOKUP(N$13,#REF!,2,0)+SUM(X49)*VLOOKUP(X$13,#REF!,2,0)+SUM(AH49)*VLOOKUP(AH$13,#REF!,2,0)+SUM(AR49)*VLOOKUP(AR$13,#REF!,2,0)+SUM(BB49)*VLOOKUP(BB$13,#REF!,2,0)+SUM(BL49)*VLOOKUP(BL$13,#REF!,2,0)+SUM(BV49)*VLOOKUP(BV$13,#REF!,2,0)+SUM(CF49)*VLOOKUP(CF$13,#REF!,2,0)+SUM(CP49)*VLOOKUP(CP$13,#REF!,2,0)+SUM(CZ49)*VLOOKUP(CZ$13,#REF!,2,0)+SUM(DJ49)*VLOOKUP(DJ$13,#REF!,2,0)+SUM(DT49)*VLOOKUP(DT$13,#REF!,2,0)+SUM(ED49)*VLOOKUP(ED$13,#REF!,2,0)+SUM(EN49)*VLOOKUP(EN$13,#REF!,2,0)+SUM(EX49)*VLOOKUP(EX$13,#REF!,2,0)+SUM(FH49)*VLOOKUP(FH$13,#REF!,2,0)+SUM(FR49)*VLOOKUP(FR$13,#REF!,2,0)+SUM(GB49)*VLOOKUP(GB$13,#REF!,2,0)+SUM(GL49)*VLOOKUP(GL$13,#REF!,2,0)+SUM(GV49)*VLOOKUP(GV$13,#REF!,2,0)</f>
        <v>#REF!</v>
      </c>
      <c r="HG49" s="81" t="e">
        <f>+SUM(O49)*VLOOKUP(O$13,#REF!,2,0)+SUM(Y49)*VLOOKUP(Y$13,#REF!,2,0)+SUM(AI49)*VLOOKUP(AI$13,#REF!,2,0)+SUM(AS49)*VLOOKUP(AS$13,#REF!,2,0)+SUM(BC49)*VLOOKUP(BC$13,#REF!,2,0)+SUM(BM49)*VLOOKUP(BM$13,#REF!,2,0)+SUM(BW49)*VLOOKUP(BW$13,#REF!,2,0)+SUM(CG49)*VLOOKUP(CG$13,#REF!,2,0)+SUM(CQ49)*VLOOKUP(CQ$13,#REF!,2,0)+SUM(DA49)*VLOOKUP(DA$13,#REF!,2,0)+SUM(DK49)*VLOOKUP(DK$13,#REF!,2,0)+SUM(DU49)*VLOOKUP(DU$13,#REF!,2,0)+SUM(EE49)*VLOOKUP(EE$13,#REF!,2,0)+SUM(EO49)*VLOOKUP(EO$13,#REF!,2,0)+SUM(EY49)*VLOOKUP(EY$13,#REF!,2,0)+SUM(FI49)*VLOOKUP(FI$13,#REF!,2,0)+SUM(FS49)*VLOOKUP(FS$13,#REF!,2,0)+SUM(GC49)*VLOOKUP(GC$13,#REF!,2,0)+SUM(GM49)*VLOOKUP(GM$13,#REF!,2,0)+SUM(GW49)*VLOOKUP(GW$13,#REF!,2,0)</f>
        <v>#REF!</v>
      </c>
      <c r="HH49" s="81" t="e">
        <f>+SUM(P49)*VLOOKUP(P$13,#REF!,2,0)+SUM(Z49)*VLOOKUP(Z$13,#REF!,2,0)+SUM(AJ49)*VLOOKUP(AJ$13,#REF!,2,0)+SUM(AT49)*VLOOKUP(AT$13,#REF!,2,0)+SUM(BD49)*VLOOKUP(BD$13,#REF!,2,0)+SUM(BN49)*VLOOKUP(BN$13,#REF!,2,0)+SUM(BX49)*VLOOKUP(BX$13,#REF!,2,0)+SUM(CH49)*VLOOKUP(CH$13,#REF!,2,0)+SUM(CR49)*VLOOKUP(CR$13,#REF!,2,0)+SUM(DB49)*VLOOKUP(DB$13,#REF!,2,0)+SUM(DL49)*VLOOKUP(DL$13,#REF!,2,0)+SUM(DV49)*VLOOKUP(DV$13,#REF!,2,0)+SUM(EF49)*VLOOKUP(EF$13,#REF!,2,0)+SUM(EP49)*VLOOKUP(EP$13,#REF!,2,0)+SUM(EZ49)*VLOOKUP(EZ$13,#REF!,2,0)+SUM(FJ49)*VLOOKUP(FJ$13,#REF!,2,0)+SUM(FT49)*VLOOKUP(FT$13,#REF!,2,0)+SUM(GD49)*VLOOKUP(GD$13,#REF!,2,0)+SUM(GN49)*VLOOKUP(GN$13,#REF!,2,0)+SUM(GX49)*VLOOKUP(GX$13,#REF!,2,0)</f>
        <v>#REF!</v>
      </c>
      <c r="HI49" s="81" t="e">
        <f>+SUM(Q49)*VLOOKUP(Q$13,#REF!,2,0)+SUM(AA49)*VLOOKUP(AA$13,#REF!,2,0)+SUM(AK49)*VLOOKUP(AK$13,#REF!,2,0)+SUM(AU49)*VLOOKUP(AU$13,#REF!,2,0)+SUM(BE49)*VLOOKUP(BE$13,#REF!,2,0)+SUM(BO49)*VLOOKUP(BO$13,#REF!,2,0)+SUM(BY49)*VLOOKUP(BY$13,#REF!,2,0)+SUM(CI49)*VLOOKUP(CI$13,#REF!,2,0)+SUM(CS49)*VLOOKUP(CS$13,#REF!,2,0)+SUM(DC49)*VLOOKUP(DC$13,#REF!,2,0)+SUM(DM49)*VLOOKUP(DM$13,#REF!,2,0)+SUM(DW49)*VLOOKUP(DW$13,#REF!,2,0)+SUM(EG49)*VLOOKUP(EG$13,#REF!,2,0)+SUM(EQ49)*VLOOKUP(EQ$13,#REF!,2,0)+SUM(FA49)*VLOOKUP(FA$13,#REF!,2,0)+SUM(FK49)*VLOOKUP(FK$13,#REF!,2,0)+SUM(FU49)*VLOOKUP(FU$13,#REF!,2,0)+SUM(GE49)*VLOOKUP(GE$13,#REF!,2,0)+SUM(GO49)*VLOOKUP(GO$13,#REF!,2,0)+SUM(GY49)*VLOOKUP(GY$13,#REF!,2,0)</f>
        <v>#REF!</v>
      </c>
      <c r="HJ49" s="81" t="e">
        <f>+SUM(R49)*VLOOKUP(R$13,#REF!,2,0)+SUM(AB49)*VLOOKUP(AB$13,#REF!,2,0)+SUM(AL49)*VLOOKUP(AL$13,#REF!,2,0)+SUM(AV49)*VLOOKUP(AV$13,#REF!,2,0)+SUM(BF49)*VLOOKUP(BF$13,#REF!,2,0)+SUM(BP49)*VLOOKUP(BP$13,#REF!,2,0)+SUM(BZ49)*VLOOKUP(BZ$13,#REF!,2,0)+SUM(CJ49)*VLOOKUP(CJ$13,#REF!,2,0)+SUM(CT49)*VLOOKUP(CT$13,#REF!,2,0)+SUM(DD49)*VLOOKUP(DD$13,#REF!,2,0)+SUM(DN49)*VLOOKUP(DN$13,#REF!,2,0)+SUM(DX49)*VLOOKUP(DX$13,#REF!,2,0)+SUM(EH49)*VLOOKUP(EH$13,#REF!,2,0)+SUM(ER49)*VLOOKUP(ER$13,#REF!,2,0)+SUM(FB49)*VLOOKUP(FB$13,#REF!,2,0)+SUM(FL49)*VLOOKUP(FL$13,#REF!,2,0)+SUM(FV49)*VLOOKUP(FV$13,#REF!,2,0)+SUM(GF49)*VLOOKUP(GF$13,#REF!,2,0)+SUM(GP49)*VLOOKUP(GP$13,#REF!,2,0)+SUM(GZ49)*VLOOKUP(GZ$13,#REF!,2,0)</f>
        <v>#REF!</v>
      </c>
      <c r="HK49" s="81" t="e">
        <f>+SUM(S49)*VLOOKUP(S$13,#REF!,2,0)+SUM(AC49)*VLOOKUP(AC$13,#REF!,2,0)+SUM(AM49)*VLOOKUP(AM$13,#REF!,2,0)+SUM(AW49)*VLOOKUP(AW$13,#REF!,2,0)+SUM(BG49)*VLOOKUP(BG$13,#REF!,2,0)+SUM(BQ49)*VLOOKUP(BQ$13,#REF!,2,0)+SUM(CA49)*VLOOKUP(CA$13,#REF!,2,0)+SUM(CK49)*VLOOKUP(CK$13,#REF!,2,0)+SUM(CU49)*VLOOKUP(CU$13,#REF!,2,0)+SUM(DE49)*VLOOKUP(DE$13,#REF!,2,0)+SUM(DO49)*VLOOKUP(DO$13,#REF!,2,0)+SUM(DY49)*VLOOKUP(DY$13,#REF!,2,0)+SUM(EI49)*VLOOKUP(EI$13,#REF!,2,0)+SUM(ES49)*VLOOKUP(ES$13,#REF!,2,0)+SUM(FC49)*VLOOKUP(FC$13,#REF!,2,0)+SUM(FM49)*VLOOKUP(FM$13,#REF!,2,0)+SUM(FW49)*VLOOKUP(FW$13,#REF!,2,0)+SUM(GG49)*VLOOKUP(GG$13,#REF!,2,0)+SUM(GQ49)*VLOOKUP(GQ$13,#REF!,2,0)+SUM(HA49)*VLOOKUP(HA$13,#REF!,2,0)</f>
        <v>#REF!</v>
      </c>
      <c r="HL49" s="81" t="e">
        <f>+SUM(T49)*VLOOKUP(T$13,#REF!,2,0)+SUM(AD49)*VLOOKUP(AD$13,#REF!,2,0)+SUM(AN49)*VLOOKUP(AN$13,#REF!,2,0)+SUM(AX49)*VLOOKUP(AX$13,#REF!,2,0)+SUM(BH49)*VLOOKUP(BH$13,#REF!,2,0)+SUM(BR49)*VLOOKUP(BR$13,#REF!,2,0)+SUM(CB49)*VLOOKUP(CB$13,#REF!,2,0)+SUM(CL49)*VLOOKUP(CL$13,#REF!,2,0)+SUM(CV49)*VLOOKUP(CV$13,#REF!,2,0)+SUM(DF49)*VLOOKUP(DF$13,#REF!,2,0)+SUM(DP49)*VLOOKUP(DP$13,#REF!,2,0)+SUM(DZ49)*VLOOKUP(DZ$13,#REF!,2,0)+SUM(EJ49)*VLOOKUP(EJ$13,#REF!,2,0)+SUM(ET49)*VLOOKUP(ET$13,#REF!,2,0)+SUM(FD49)*VLOOKUP(FD$13,#REF!,2,0)+SUM(FN49)*VLOOKUP(FN$13,#REF!,2,0)+SUM(FX49)*VLOOKUP(FX$13,#REF!,2,0)+SUM(GH49)*VLOOKUP(GH$13,#REF!,2,0)+SUM(GR49)*VLOOKUP(GR$13,#REF!,2,0)+SUM(HB49)*VLOOKUP(HB$13,#REF!,2,0)</f>
        <v>#REF!</v>
      </c>
      <c r="HM49" s="84">
        <f t="shared" si="73"/>
        <v>18</v>
      </c>
      <c r="HN49" s="83">
        <f t="shared" si="85"/>
        <v>70</v>
      </c>
      <c r="HO49" s="84" t="e">
        <f>+SUMIF($K$11:$T$11,1,K49:T49)*VLOOKUP($K$12,#REF!,2,0)+SUMIF($U$11:$AD$11,1,U49:AD49)*VLOOKUP($U$12,#REF!,2,0)+SUMIF($AE$11:$AN$11,1,AE49:AN49)*VLOOKUP($AE$12,#REF!,2,0)+SUMIF($AO$11:$AX$11,1,AO49:AX49)*VLOOKUP($AO$12,#REF!,2,0)+SUMIF($AY$11:$BH$11,1,AY49:BH49)*VLOOKUP($AY$12,#REF!,2,0)+SUMIF($BI$11:$BR$11,1,BI49:BR49)*VLOOKUP($BI$12,#REF!,2,0)+SUMIF($BS$11:$CB$11,1,BS49:CB49)*VLOOKUP($BS$12,#REF!,2,0)+SUMIF($CC$11:$CL$11,1,CC49:CL49)*VLOOKUP($CC$12,#REF!,2,0)+SUMIF($CM$11:$CV$11,1,CM49:CV49)*VLOOKUP($CM$12,#REF!,2,0)+SUMIF($CW$11:$DF$11,1,CW49:DF49)*VLOOKUP($CW$12,#REF!,2,0)+SUMIF($DG$11:$DP$11,1,DG49:DP49)*VLOOKUP($DG$12,#REF!,2,0)+SUMIF($DQ$11:$DZ$11,1,DQ49:DZ49)*VLOOKUP($DQ$12,#REF!,2,0)+SUMIF($EA$11:$EJ$11,1,EA49:EJ49)*VLOOKUP($EA$12,#REF!,2,0)+SUMIF($EK$11:$ET$11,1,EK49:ET49)*VLOOKUP($EK$12,#REF!,2,0)+SUMIF($EU$11:$FD$11,1,EU49:FD49)*VLOOKUP($EU$12,#REF!,2,0)+SUMIF($FE$11:$FN$11,1,FE49:FN49)*VLOOKUP($FE$12,#REF!,2,0)+SUMIF($FO$11:$FX$11,1,FO49:FX49)*VLOOKUP($FO$12,#REF!,2,0)+SUMIF($FY$11:$GH$11,1,FY49:GH49)*VLOOKUP($FY$12,#REF!,2,0)+SUMIF($GI$11:$GR$11,1,GI49:GR49)*VLOOKUP($GI$12,#REF!,2,0)+SUMIF($GS$11:$HB$11,1,GS49:HB49)*VLOOKUP($GS$12,#REF!,2,0)</f>
        <v>#REF!</v>
      </c>
      <c r="HP49" s="83" t="e">
        <f t="shared" si="86"/>
        <v>#REF!</v>
      </c>
      <c r="HQ49" s="84"/>
      <c r="HR49" s="85">
        <f t="shared" si="74"/>
        <v>18</v>
      </c>
      <c r="HS49" s="85">
        <f t="shared" si="75"/>
        <v>0</v>
      </c>
      <c r="HT49" s="85">
        <f t="shared" si="76"/>
        <v>0</v>
      </c>
      <c r="HU49" s="85">
        <f t="shared" si="77"/>
        <v>0</v>
      </c>
      <c r="HV49" s="85">
        <f t="shared" si="78"/>
        <v>0</v>
      </c>
      <c r="HW49" s="85">
        <f t="shared" si="79"/>
        <v>0</v>
      </c>
      <c r="HX49" s="85">
        <f t="shared" si="80"/>
        <v>0</v>
      </c>
      <c r="HY49" s="85">
        <f t="shared" si="81"/>
        <v>0</v>
      </c>
      <c r="HZ49" s="85">
        <f t="shared" si="82"/>
        <v>0</v>
      </c>
      <c r="IA49" s="85">
        <f t="shared" si="83"/>
        <v>0</v>
      </c>
      <c r="IK49" s="98" t="e">
        <f t="shared" si="84"/>
        <v>#REF!</v>
      </c>
    </row>
    <row r="50" spans="1:245" s="32" customFormat="1" ht="21.95" customHeight="1">
      <c r="A50" s="4"/>
      <c r="B50" s="98" t="e">
        <f>+#REF!</f>
        <v>#REF!</v>
      </c>
      <c r="C50" s="98" t="e">
        <f>+#REF!</f>
        <v>#REF!</v>
      </c>
      <c r="D50" s="98" t="e">
        <f>+#REF!</f>
        <v>#REF!</v>
      </c>
      <c r="E50" s="98" t="e">
        <f>+#REF!</f>
        <v>#REF!</v>
      </c>
      <c r="F50" s="98" t="e">
        <f>+#REF!</f>
        <v>#REF!</v>
      </c>
      <c r="G50" s="98" t="e">
        <f>+#REF!</f>
        <v>#REF!</v>
      </c>
      <c r="H50" s="98" t="e">
        <f>+#REF!</f>
        <v>#REF!</v>
      </c>
      <c r="I50" s="98" t="e">
        <f>+#REF!</f>
        <v>#REF!</v>
      </c>
      <c r="J50" s="18" t="s">
        <v>32</v>
      </c>
      <c r="K50" s="773">
        <v>7</v>
      </c>
      <c r="L50" s="708">
        <v>0</v>
      </c>
      <c r="M50" s="708">
        <v>0</v>
      </c>
      <c r="N50" s="707">
        <v>0</v>
      </c>
      <c r="O50" s="707">
        <v>0</v>
      </c>
      <c r="P50" s="707">
        <v>0</v>
      </c>
      <c r="Q50" s="707">
        <v>0</v>
      </c>
      <c r="R50" s="707">
        <v>0</v>
      </c>
      <c r="S50" s="707">
        <v>0</v>
      </c>
      <c r="T50" s="772">
        <v>0</v>
      </c>
      <c r="U50" s="773">
        <v>4</v>
      </c>
      <c r="V50" s="708">
        <v>0</v>
      </c>
      <c r="W50" s="708">
        <v>0</v>
      </c>
      <c r="X50" s="707">
        <v>0</v>
      </c>
      <c r="Y50" s="707">
        <v>0</v>
      </c>
      <c r="Z50" s="707">
        <v>0</v>
      </c>
      <c r="AA50" s="707">
        <v>0</v>
      </c>
      <c r="AB50" s="707">
        <v>0</v>
      </c>
      <c r="AC50" s="707">
        <v>0</v>
      </c>
      <c r="AD50" s="772">
        <v>0</v>
      </c>
      <c r="AE50" s="773">
        <v>0</v>
      </c>
      <c r="AF50" s="708">
        <v>0</v>
      </c>
      <c r="AG50" s="708">
        <v>0</v>
      </c>
      <c r="AH50" s="707">
        <v>0</v>
      </c>
      <c r="AI50" s="707">
        <v>0</v>
      </c>
      <c r="AJ50" s="707">
        <v>0</v>
      </c>
      <c r="AK50" s="707">
        <v>0</v>
      </c>
      <c r="AL50" s="707">
        <v>0</v>
      </c>
      <c r="AM50" s="707">
        <v>0</v>
      </c>
      <c r="AN50" s="772">
        <v>0</v>
      </c>
      <c r="AO50" s="773">
        <v>0</v>
      </c>
      <c r="AP50" s="708">
        <v>0</v>
      </c>
      <c r="AQ50" s="708">
        <v>0</v>
      </c>
      <c r="AR50" s="707">
        <v>0</v>
      </c>
      <c r="AS50" s="707">
        <v>0</v>
      </c>
      <c r="AT50" s="707">
        <v>0</v>
      </c>
      <c r="AU50" s="707">
        <v>0</v>
      </c>
      <c r="AV50" s="707">
        <v>0</v>
      </c>
      <c r="AW50" s="707">
        <v>0</v>
      </c>
      <c r="AX50" s="772">
        <v>0</v>
      </c>
      <c r="AY50" s="773">
        <v>0</v>
      </c>
      <c r="AZ50" s="708">
        <v>0</v>
      </c>
      <c r="BA50" s="708">
        <v>0</v>
      </c>
      <c r="BB50" s="707">
        <v>0</v>
      </c>
      <c r="BC50" s="707">
        <v>0</v>
      </c>
      <c r="BD50" s="707">
        <v>0</v>
      </c>
      <c r="BE50" s="707">
        <v>0</v>
      </c>
      <c r="BF50" s="707">
        <v>0</v>
      </c>
      <c r="BG50" s="707">
        <v>0</v>
      </c>
      <c r="BH50" s="772">
        <v>0</v>
      </c>
      <c r="BI50" s="773">
        <v>0</v>
      </c>
      <c r="BJ50" s="708">
        <v>0</v>
      </c>
      <c r="BK50" s="708">
        <v>0</v>
      </c>
      <c r="BL50" s="707">
        <v>0</v>
      </c>
      <c r="BM50" s="707">
        <v>0</v>
      </c>
      <c r="BN50" s="707">
        <v>0</v>
      </c>
      <c r="BO50" s="707">
        <v>0</v>
      </c>
      <c r="BP50" s="707">
        <v>0</v>
      </c>
      <c r="BQ50" s="707">
        <v>0</v>
      </c>
      <c r="BR50" s="772">
        <v>0</v>
      </c>
      <c r="BS50" s="773">
        <v>1</v>
      </c>
      <c r="BT50" s="708">
        <v>0</v>
      </c>
      <c r="BU50" s="708">
        <v>0</v>
      </c>
      <c r="BV50" s="707">
        <v>0</v>
      </c>
      <c r="BW50" s="707">
        <v>0</v>
      </c>
      <c r="BX50" s="707">
        <v>0</v>
      </c>
      <c r="BY50" s="707">
        <v>0</v>
      </c>
      <c r="BZ50" s="707">
        <v>0</v>
      </c>
      <c r="CA50" s="707">
        <v>0</v>
      </c>
      <c r="CB50" s="772">
        <v>0</v>
      </c>
      <c r="CC50" s="773">
        <v>0</v>
      </c>
      <c r="CD50" s="708">
        <v>0</v>
      </c>
      <c r="CE50" s="708">
        <v>0</v>
      </c>
      <c r="CF50" s="707">
        <v>0</v>
      </c>
      <c r="CG50" s="707">
        <v>0</v>
      </c>
      <c r="CH50" s="707">
        <v>0</v>
      </c>
      <c r="CI50" s="707">
        <v>0</v>
      </c>
      <c r="CJ50" s="707">
        <v>0</v>
      </c>
      <c r="CK50" s="707">
        <v>0</v>
      </c>
      <c r="CL50" s="772">
        <v>0</v>
      </c>
      <c r="CM50" s="773">
        <v>1</v>
      </c>
      <c r="CN50" s="708">
        <v>0</v>
      </c>
      <c r="CO50" s="708">
        <v>0</v>
      </c>
      <c r="CP50" s="707">
        <v>0</v>
      </c>
      <c r="CQ50" s="707">
        <v>0</v>
      </c>
      <c r="CR50" s="707">
        <v>0</v>
      </c>
      <c r="CS50" s="707">
        <v>0</v>
      </c>
      <c r="CT50" s="707">
        <v>0</v>
      </c>
      <c r="CU50" s="707">
        <v>0</v>
      </c>
      <c r="CV50" s="772">
        <v>0</v>
      </c>
      <c r="CW50" s="773">
        <v>0</v>
      </c>
      <c r="CX50" s="708">
        <v>0</v>
      </c>
      <c r="CY50" s="708">
        <v>0</v>
      </c>
      <c r="CZ50" s="707">
        <v>0</v>
      </c>
      <c r="DA50" s="707">
        <v>0</v>
      </c>
      <c r="DB50" s="707">
        <v>0</v>
      </c>
      <c r="DC50" s="707">
        <v>0</v>
      </c>
      <c r="DD50" s="707">
        <v>0</v>
      </c>
      <c r="DE50" s="707">
        <v>0</v>
      </c>
      <c r="DF50" s="772">
        <v>0</v>
      </c>
      <c r="DG50" s="773">
        <v>0</v>
      </c>
      <c r="DH50" s="573"/>
      <c r="DI50" s="573"/>
      <c r="DJ50" s="570"/>
      <c r="DK50" s="570"/>
      <c r="DL50" s="570"/>
      <c r="DM50" s="570"/>
      <c r="DN50" s="570"/>
      <c r="DO50" s="570"/>
      <c r="DP50" s="571"/>
      <c r="DQ50" s="572"/>
      <c r="DR50" s="573"/>
      <c r="DS50" s="573"/>
      <c r="DT50" s="570"/>
      <c r="DU50" s="570"/>
      <c r="DV50" s="570"/>
      <c r="DW50" s="570"/>
      <c r="DX50" s="570"/>
      <c r="DY50" s="570"/>
      <c r="DZ50" s="571"/>
      <c r="EA50" s="572"/>
      <c r="EB50" s="573"/>
      <c r="EC50" s="573"/>
      <c r="ED50" s="570"/>
      <c r="EE50" s="570"/>
      <c r="EF50" s="570"/>
      <c r="EG50" s="570"/>
      <c r="EH50" s="570"/>
      <c r="EI50" s="570"/>
      <c r="EJ50" s="571"/>
      <c r="EK50" s="572"/>
      <c r="EL50" s="573"/>
      <c r="EM50" s="573"/>
      <c r="EN50" s="570"/>
      <c r="EO50" s="570"/>
      <c r="EP50" s="570"/>
      <c r="EQ50" s="570"/>
      <c r="ER50" s="570"/>
      <c r="ES50" s="570"/>
      <c r="ET50" s="571"/>
      <c r="EU50" s="572"/>
      <c r="EV50" s="573"/>
      <c r="EW50" s="573"/>
      <c r="EX50" s="570"/>
      <c r="EY50" s="570"/>
      <c r="EZ50" s="570"/>
      <c r="FA50" s="570"/>
      <c r="FB50" s="570"/>
      <c r="FC50" s="570"/>
      <c r="FD50" s="571"/>
      <c r="FE50" s="572"/>
      <c r="FF50" s="573"/>
      <c r="FG50" s="573"/>
      <c r="FH50" s="570"/>
      <c r="FI50" s="570"/>
      <c r="FJ50" s="570"/>
      <c r="FK50" s="570"/>
      <c r="FL50" s="570"/>
      <c r="FM50" s="570"/>
      <c r="FN50" s="571"/>
      <c r="FO50" s="572"/>
      <c r="FP50" s="573"/>
      <c r="FQ50" s="573"/>
      <c r="FR50" s="570"/>
      <c r="FS50" s="570"/>
      <c r="FT50" s="570"/>
      <c r="FU50" s="570"/>
      <c r="FV50" s="570"/>
      <c r="FW50" s="570"/>
      <c r="FX50" s="571"/>
      <c r="FY50" s="572"/>
      <c r="FZ50" s="573"/>
      <c r="GA50" s="573"/>
      <c r="GB50" s="570"/>
      <c r="GC50" s="570"/>
      <c r="GD50" s="570"/>
      <c r="GE50" s="570"/>
      <c r="GF50" s="570"/>
      <c r="GG50" s="570"/>
      <c r="GH50" s="571"/>
      <c r="GI50" s="572"/>
      <c r="GJ50" s="573"/>
      <c r="GK50" s="573"/>
      <c r="GL50" s="570"/>
      <c r="GM50" s="570"/>
      <c r="GN50" s="570"/>
      <c r="GO50" s="570"/>
      <c r="GP50" s="570"/>
      <c r="GQ50" s="570"/>
      <c r="GR50" s="571"/>
      <c r="GS50" s="572"/>
      <c r="GT50" s="573"/>
      <c r="GU50" s="573"/>
      <c r="GV50" s="570"/>
      <c r="GW50" s="570"/>
      <c r="GX50" s="570"/>
      <c r="GY50" s="570"/>
      <c r="GZ50" s="570"/>
      <c r="HA50" s="570"/>
      <c r="HB50" s="571"/>
      <c r="HC50" s="81" t="e">
        <f>+SUM(K50)*VLOOKUP(K$13,#REF!,2,0)+SUM(U50)*VLOOKUP(U$13,#REF!,2,0)+SUM(AE50)*VLOOKUP(AE$13,#REF!,2,0)+SUM(AO50)*VLOOKUP(AO$13,#REF!,2,0)+SUM(AY50)*VLOOKUP(AY$13,#REF!,2,0)+SUM(BI50)*VLOOKUP(BI$13,#REF!,2,0)+SUM(BS50)*VLOOKUP(BS$13,#REF!,2,0)+SUM(CC50)*VLOOKUP(CC$13,#REF!,2,0)+SUM(CM50)*VLOOKUP(CM$13,#REF!,2,0)+SUM(CW50)*VLOOKUP(CW$13,#REF!,2,0)+SUM(DG50)*VLOOKUP(DG$13,#REF!,2,0)+SUM(DQ50)*VLOOKUP(DQ$13,#REF!,2,0)+SUM(EA50)*VLOOKUP(EA$13,#REF!,2,0)+SUM(EK50)*VLOOKUP(EK$13,#REF!,2,0)+SUM(EU50)*VLOOKUP(EU$13,#REF!,2,0)+SUM(FE50)*VLOOKUP(FE$13,#REF!,2,0)+SUM(FO50)*VLOOKUP(FO$13,#REF!,2,0)+SUM(FY50)*VLOOKUP(FY$13,#REF!,2,0)+SUM(GI50)*VLOOKUP(GI$13,#REF!,2,0)+SUM(GS50)*VLOOKUP(GS$13,#REF!,2,0)</f>
        <v>#REF!</v>
      </c>
      <c r="HD50" s="81" t="e">
        <f>+SUM(L50)*VLOOKUP(L$13,#REF!,2,0)+SUM(V50)*VLOOKUP(V$13,#REF!,2,0)+SUM(AF50)*VLOOKUP(AF$13,#REF!,2,0)+SUM(AP50)*VLOOKUP(AP$13,#REF!,2,0)+SUM(AZ50)*VLOOKUP(AZ$13,#REF!,2,0)+SUM(BJ50)*VLOOKUP(BJ$13,#REF!,2,0)+SUM(BT50)*VLOOKUP(BT$13,#REF!,2,0)+SUM(CD50)*VLOOKUP(CD$13,#REF!,2,0)+SUM(CN50)*VLOOKUP(CN$13,#REF!,2,0)+SUM(CX50)*VLOOKUP(CX$13,#REF!,2,0)+SUM(DH50)*VLOOKUP(DH$13,#REF!,2,0)+SUM(DR50)*VLOOKUP(DR$13,#REF!,2,0)+SUM(EB50)*VLOOKUP(EB$13,#REF!,2,0)+SUM(EL50)*VLOOKUP(EL$13,#REF!,2,0)+SUM(EV50)*VLOOKUP(EV$13,#REF!,2,0)+SUM(FF50)*VLOOKUP(FF$13,#REF!,2,0)+SUM(FP50)*VLOOKUP(FP$13,#REF!,2,0)+SUM(FZ50)*VLOOKUP(FZ$13,#REF!,2,0)+SUM(GJ50)*VLOOKUP(GJ$13,#REF!,2,0)+SUM(GT50)*VLOOKUP(GT$13,#REF!,2,0)</f>
        <v>#REF!</v>
      </c>
      <c r="HE50" s="81" t="e">
        <f>+SUM(M50)*VLOOKUP(M$13,#REF!,2,0)+SUM(W50)*VLOOKUP(W$13,#REF!,2,0)+SUM(AG50)*VLOOKUP(AG$13,#REF!,2,0)+SUM(AQ50)*VLOOKUP(AQ$13,#REF!,2,0)+SUM(BA50)*VLOOKUP(BA$13,#REF!,2,0)+SUM(BK50)*VLOOKUP(BK$13,#REF!,2,0)+SUM(BU50)*VLOOKUP(BU$13,#REF!,2,0)+SUM(CE50)*VLOOKUP(CE$13,#REF!,2,0)+SUM(CO50)*VLOOKUP(CO$13,#REF!,2,0)+SUM(CY50)*VLOOKUP(CY$13,#REF!,2,0)+SUM(DI50)*VLOOKUP(DI$13,#REF!,2,0)+SUM(DS50)*VLOOKUP(DS$13,#REF!,2,0)+SUM(EC50)*VLOOKUP(EC$13,#REF!,2,0)+SUM(EM50)*VLOOKUP(EM$13,#REF!,2,0)+SUM(EW50)*VLOOKUP(EW$13,#REF!,2,0)+SUM(FG50)*VLOOKUP(FG$13,#REF!,2,0)+SUM(FQ50)*VLOOKUP(FQ$13,#REF!,2,0)+SUM(GA50)*VLOOKUP(GA$13,#REF!,2,0)+SUM(GK50)*VLOOKUP(GK$13,#REF!,2,0)+SUM(GU50)*VLOOKUP(GU$13,#REF!,2,0)</f>
        <v>#REF!</v>
      </c>
      <c r="HF50" s="81" t="e">
        <f>+SUM(N50)*VLOOKUP(N$13,#REF!,2,0)+SUM(X50)*VLOOKUP(X$13,#REF!,2,0)+SUM(AH50)*VLOOKUP(AH$13,#REF!,2,0)+SUM(AR50)*VLOOKUP(AR$13,#REF!,2,0)+SUM(BB50)*VLOOKUP(BB$13,#REF!,2,0)+SUM(BL50)*VLOOKUP(BL$13,#REF!,2,0)+SUM(BV50)*VLOOKUP(BV$13,#REF!,2,0)+SUM(CF50)*VLOOKUP(CF$13,#REF!,2,0)+SUM(CP50)*VLOOKUP(CP$13,#REF!,2,0)+SUM(CZ50)*VLOOKUP(CZ$13,#REF!,2,0)+SUM(DJ50)*VLOOKUP(DJ$13,#REF!,2,0)+SUM(DT50)*VLOOKUP(DT$13,#REF!,2,0)+SUM(ED50)*VLOOKUP(ED$13,#REF!,2,0)+SUM(EN50)*VLOOKUP(EN$13,#REF!,2,0)+SUM(EX50)*VLOOKUP(EX$13,#REF!,2,0)+SUM(FH50)*VLOOKUP(FH$13,#REF!,2,0)+SUM(FR50)*VLOOKUP(FR$13,#REF!,2,0)+SUM(GB50)*VLOOKUP(GB$13,#REF!,2,0)+SUM(GL50)*VLOOKUP(GL$13,#REF!,2,0)+SUM(GV50)*VLOOKUP(GV$13,#REF!,2,0)</f>
        <v>#REF!</v>
      </c>
      <c r="HG50" s="81" t="e">
        <f>+SUM(O50)*VLOOKUP(O$13,#REF!,2,0)+SUM(Y50)*VLOOKUP(Y$13,#REF!,2,0)+SUM(AI50)*VLOOKUP(AI$13,#REF!,2,0)+SUM(AS50)*VLOOKUP(AS$13,#REF!,2,0)+SUM(BC50)*VLOOKUP(BC$13,#REF!,2,0)+SUM(BM50)*VLOOKUP(BM$13,#REF!,2,0)+SUM(BW50)*VLOOKUP(BW$13,#REF!,2,0)+SUM(CG50)*VLOOKUP(CG$13,#REF!,2,0)+SUM(CQ50)*VLOOKUP(CQ$13,#REF!,2,0)+SUM(DA50)*VLOOKUP(DA$13,#REF!,2,0)+SUM(DK50)*VLOOKUP(DK$13,#REF!,2,0)+SUM(DU50)*VLOOKUP(DU$13,#REF!,2,0)+SUM(EE50)*VLOOKUP(EE$13,#REF!,2,0)+SUM(EO50)*VLOOKUP(EO$13,#REF!,2,0)+SUM(EY50)*VLOOKUP(EY$13,#REF!,2,0)+SUM(FI50)*VLOOKUP(FI$13,#REF!,2,0)+SUM(FS50)*VLOOKUP(FS$13,#REF!,2,0)+SUM(GC50)*VLOOKUP(GC$13,#REF!,2,0)+SUM(GM50)*VLOOKUP(GM$13,#REF!,2,0)+SUM(GW50)*VLOOKUP(GW$13,#REF!,2,0)</f>
        <v>#REF!</v>
      </c>
      <c r="HH50" s="81" t="e">
        <f>+SUM(P50)*VLOOKUP(P$13,#REF!,2,0)+SUM(Z50)*VLOOKUP(Z$13,#REF!,2,0)+SUM(AJ50)*VLOOKUP(AJ$13,#REF!,2,0)+SUM(AT50)*VLOOKUP(AT$13,#REF!,2,0)+SUM(BD50)*VLOOKUP(BD$13,#REF!,2,0)+SUM(BN50)*VLOOKUP(BN$13,#REF!,2,0)+SUM(BX50)*VLOOKUP(BX$13,#REF!,2,0)+SUM(CH50)*VLOOKUP(CH$13,#REF!,2,0)+SUM(CR50)*VLOOKUP(CR$13,#REF!,2,0)+SUM(DB50)*VLOOKUP(DB$13,#REF!,2,0)+SUM(DL50)*VLOOKUP(DL$13,#REF!,2,0)+SUM(DV50)*VLOOKUP(DV$13,#REF!,2,0)+SUM(EF50)*VLOOKUP(EF$13,#REF!,2,0)+SUM(EP50)*VLOOKUP(EP$13,#REF!,2,0)+SUM(EZ50)*VLOOKUP(EZ$13,#REF!,2,0)+SUM(FJ50)*VLOOKUP(FJ$13,#REF!,2,0)+SUM(FT50)*VLOOKUP(FT$13,#REF!,2,0)+SUM(GD50)*VLOOKUP(GD$13,#REF!,2,0)+SUM(GN50)*VLOOKUP(GN$13,#REF!,2,0)+SUM(GX50)*VLOOKUP(GX$13,#REF!,2,0)</f>
        <v>#REF!</v>
      </c>
      <c r="HI50" s="81" t="e">
        <f>+SUM(Q50)*VLOOKUP(Q$13,#REF!,2,0)+SUM(AA50)*VLOOKUP(AA$13,#REF!,2,0)+SUM(AK50)*VLOOKUP(AK$13,#REF!,2,0)+SUM(AU50)*VLOOKUP(AU$13,#REF!,2,0)+SUM(BE50)*VLOOKUP(BE$13,#REF!,2,0)+SUM(BO50)*VLOOKUP(BO$13,#REF!,2,0)+SUM(BY50)*VLOOKUP(BY$13,#REF!,2,0)+SUM(CI50)*VLOOKUP(CI$13,#REF!,2,0)+SUM(CS50)*VLOOKUP(CS$13,#REF!,2,0)+SUM(DC50)*VLOOKUP(DC$13,#REF!,2,0)+SUM(DM50)*VLOOKUP(DM$13,#REF!,2,0)+SUM(DW50)*VLOOKUP(DW$13,#REF!,2,0)+SUM(EG50)*VLOOKUP(EG$13,#REF!,2,0)+SUM(EQ50)*VLOOKUP(EQ$13,#REF!,2,0)+SUM(FA50)*VLOOKUP(FA$13,#REF!,2,0)+SUM(FK50)*VLOOKUP(FK$13,#REF!,2,0)+SUM(FU50)*VLOOKUP(FU$13,#REF!,2,0)+SUM(GE50)*VLOOKUP(GE$13,#REF!,2,0)+SUM(GO50)*VLOOKUP(GO$13,#REF!,2,0)+SUM(GY50)*VLOOKUP(GY$13,#REF!,2,0)</f>
        <v>#REF!</v>
      </c>
      <c r="HJ50" s="81" t="e">
        <f>+SUM(R50)*VLOOKUP(R$13,#REF!,2,0)+SUM(AB50)*VLOOKUP(AB$13,#REF!,2,0)+SUM(AL50)*VLOOKUP(AL$13,#REF!,2,0)+SUM(AV50)*VLOOKUP(AV$13,#REF!,2,0)+SUM(BF50)*VLOOKUP(BF$13,#REF!,2,0)+SUM(BP50)*VLOOKUP(BP$13,#REF!,2,0)+SUM(BZ50)*VLOOKUP(BZ$13,#REF!,2,0)+SUM(CJ50)*VLOOKUP(CJ$13,#REF!,2,0)+SUM(CT50)*VLOOKUP(CT$13,#REF!,2,0)+SUM(DD50)*VLOOKUP(DD$13,#REF!,2,0)+SUM(DN50)*VLOOKUP(DN$13,#REF!,2,0)+SUM(DX50)*VLOOKUP(DX$13,#REF!,2,0)+SUM(EH50)*VLOOKUP(EH$13,#REF!,2,0)+SUM(ER50)*VLOOKUP(ER$13,#REF!,2,0)+SUM(FB50)*VLOOKUP(FB$13,#REF!,2,0)+SUM(FL50)*VLOOKUP(FL$13,#REF!,2,0)+SUM(FV50)*VLOOKUP(FV$13,#REF!,2,0)+SUM(GF50)*VLOOKUP(GF$13,#REF!,2,0)+SUM(GP50)*VLOOKUP(GP$13,#REF!,2,0)+SUM(GZ50)*VLOOKUP(GZ$13,#REF!,2,0)</f>
        <v>#REF!</v>
      </c>
      <c r="HK50" s="81" t="e">
        <f>+SUM(S50)*VLOOKUP(S$13,#REF!,2,0)+SUM(AC50)*VLOOKUP(AC$13,#REF!,2,0)+SUM(AM50)*VLOOKUP(AM$13,#REF!,2,0)+SUM(AW50)*VLOOKUP(AW$13,#REF!,2,0)+SUM(BG50)*VLOOKUP(BG$13,#REF!,2,0)+SUM(BQ50)*VLOOKUP(BQ$13,#REF!,2,0)+SUM(CA50)*VLOOKUP(CA$13,#REF!,2,0)+SUM(CK50)*VLOOKUP(CK$13,#REF!,2,0)+SUM(CU50)*VLOOKUP(CU$13,#REF!,2,0)+SUM(DE50)*VLOOKUP(DE$13,#REF!,2,0)+SUM(DO50)*VLOOKUP(DO$13,#REF!,2,0)+SUM(DY50)*VLOOKUP(DY$13,#REF!,2,0)+SUM(EI50)*VLOOKUP(EI$13,#REF!,2,0)+SUM(ES50)*VLOOKUP(ES$13,#REF!,2,0)+SUM(FC50)*VLOOKUP(FC$13,#REF!,2,0)+SUM(FM50)*VLOOKUP(FM$13,#REF!,2,0)+SUM(FW50)*VLOOKUP(FW$13,#REF!,2,0)+SUM(GG50)*VLOOKUP(GG$13,#REF!,2,0)+SUM(GQ50)*VLOOKUP(GQ$13,#REF!,2,0)+SUM(HA50)*VLOOKUP(HA$13,#REF!,2,0)</f>
        <v>#REF!</v>
      </c>
      <c r="HL50" s="81" t="e">
        <f>+SUM(T50)*VLOOKUP(T$13,#REF!,2,0)+SUM(AD50)*VLOOKUP(AD$13,#REF!,2,0)+SUM(AN50)*VLOOKUP(AN$13,#REF!,2,0)+SUM(AX50)*VLOOKUP(AX$13,#REF!,2,0)+SUM(BH50)*VLOOKUP(BH$13,#REF!,2,0)+SUM(BR50)*VLOOKUP(BR$13,#REF!,2,0)+SUM(CB50)*VLOOKUP(CB$13,#REF!,2,0)+SUM(CL50)*VLOOKUP(CL$13,#REF!,2,0)+SUM(CV50)*VLOOKUP(CV$13,#REF!,2,0)+SUM(DF50)*VLOOKUP(DF$13,#REF!,2,0)+SUM(DP50)*VLOOKUP(DP$13,#REF!,2,0)+SUM(DZ50)*VLOOKUP(DZ$13,#REF!,2,0)+SUM(EJ50)*VLOOKUP(EJ$13,#REF!,2,0)+SUM(ET50)*VLOOKUP(ET$13,#REF!,2,0)+SUM(FD50)*VLOOKUP(FD$13,#REF!,2,0)+SUM(FN50)*VLOOKUP(FN$13,#REF!,2,0)+SUM(FX50)*VLOOKUP(FX$13,#REF!,2,0)+SUM(GH50)*VLOOKUP(GH$13,#REF!,2,0)+SUM(GR50)*VLOOKUP(GR$13,#REF!,2,0)+SUM(HB50)*VLOOKUP(HB$13,#REF!,2,0)</f>
        <v>#REF!</v>
      </c>
      <c r="HM50" s="84">
        <f t="shared" si="73"/>
        <v>13</v>
      </c>
      <c r="HN50" s="83">
        <f t="shared" si="85"/>
        <v>65</v>
      </c>
      <c r="HO50" s="84" t="e">
        <f>+SUMIF($K$11:$T$11,1,K50:T50)*VLOOKUP($K$12,#REF!,2,0)+SUMIF($U$11:$AD$11,1,U50:AD50)*VLOOKUP($U$12,#REF!,2,0)+SUMIF($AE$11:$AN$11,1,AE50:AN50)*VLOOKUP($AE$12,#REF!,2,0)+SUMIF($AO$11:$AX$11,1,AO50:AX50)*VLOOKUP($AO$12,#REF!,2,0)+SUMIF($AY$11:$BH$11,1,AY50:BH50)*VLOOKUP($AY$12,#REF!,2,0)+SUMIF($BI$11:$BR$11,1,BI50:BR50)*VLOOKUP($BI$12,#REF!,2,0)+SUMIF($BS$11:$CB$11,1,BS50:CB50)*VLOOKUP($BS$12,#REF!,2,0)+SUMIF($CC$11:$CL$11,1,CC50:CL50)*VLOOKUP($CC$12,#REF!,2,0)+SUMIF($CM$11:$CV$11,1,CM50:CV50)*VLOOKUP($CM$12,#REF!,2,0)+SUMIF($CW$11:$DF$11,1,CW50:DF50)*VLOOKUP($CW$12,#REF!,2,0)+SUMIF($DG$11:$DP$11,1,DG50:DP50)*VLOOKUP($DG$12,#REF!,2,0)+SUMIF($DQ$11:$DZ$11,1,DQ50:DZ50)*VLOOKUP($DQ$12,#REF!,2,0)+SUMIF($EA$11:$EJ$11,1,EA50:EJ50)*VLOOKUP($EA$12,#REF!,2,0)+SUMIF($EK$11:$ET$11,1,EK50:ET50)*VLOOKUP($EK$12,#REF!,2,0)+SUMIF($EU$11:$FD$11,1,EU50:FD50)*VLOOKUP($EU$12,#REF!,2,0)+SUMIF($FE$11:$FN$11,1,FE50:FN50)*VLOOKUP($FE$12,#REF!,2,0)+SUMIF($FO$11:$FX$11,1,FO50:FX50)*VLOOKUP($FO$12,#REF!,2,0)+SUMIF($FY$11:$GH$11,1,FY50:GH50)*VLOOKUP($FY$12,#REF!,2,0)+SUMIF($GI$11:$GR$11,1,GI50:GR50)*VLOOKUP($GI$12,#REF!,2,0)+SUMIF($GS$11:$HB$11,1,GS50:HB50)*VLOOKUP($GS$12,#REF!,2,0)</f>
        <v>#REF!</v>
      </c>
      <c r="HP50" s="83" t="e">
        <f t="shared" si="86"/>
        <v>#REF!</v>
      </c>
      <c r="HQ50" s="84"/>
      <c r="HR50" s="85">
        <f t="shared" si="74"/>
        <v>13</v>
      </c>
      <c r="HS50" s="85">
        <f t="shared" si="75"/>
        <v>0</v>
      </c>
      <c r="HT50" s="85">
        <f t="shared" si="76"/>
        <v>0</v>
      </c>
      <c r="HU50" s="85">
        <f t="shared" si="77"/>
        <v>0</v>
      </c>
      <c r="HV50" s="85">
        <f t="shared" si="78"/>
        <v>0</v>
      </c>
      <c r="HW50" s="85">
        <f t="shared" si="79"/>
        <v>0</v>
      </c>
      <c r="HX50" s="85">
        <f t="shared" si="80"/>
        <v>0</v>
      </c>
      <c r="HY50" s="85">
        <f t="shared" si="81"/>
        <v>0</v>
      </c>
      <c r="HZ50" s="85">
        <f t="shared" si="82"/>
        <v>0</v>
      </c>
      <c r="IA50" s="85">
        <f t="shared" si="83"/>
        <v>0</v>
      </c>
      <c r="IK50" s="98" t="e">
        <f t="shared" si="84"/>
        <v>#REF!</v>
      </c>
    </row>
    <row r="51" spans="1:245" s="32" customFormat="1" ht="21.95" customHeight="1">
      <c r="A51" s="4"/>
      <c r="B51" s="98" t="e">
        <f>+#REF!</f>
        <v>#REF!</v>
      </c>
      <c r="C51" s="98" t="e">
        <f>+#REF!</f>
        <v>#REF!</v>
      </c>
      <c r="D51" s="98" t="e">
        <f>+#REF!</f>
        <v>#REF!</v>
      </c>
      <c r="E51" s="98" t="e">
        <f>+#REF!</f>
        <v>#REF!</v>
      </c>
      <c r="F51" s="98" t="e">
        <f>+#REF!</f>
        <v>#REF!</v>
      </c>
      <c r="G51" s="98" t="e">
        <f>+#REF!</f>
        <v>#REF!</v>
      </c>
      <c r="H51" s="98" t="e">
        <f>+#REF!</f>
        <v>#REF!</v>
      </c>
      <c r="I51" s="98" t="e">
        <f>+#REF!</f>
        <v>#REF!</v>
      </c>
      <c r="J51" s="306" t="s">
        <v>33</v>
      </c>
      <c r="K51" s="774">
        <v>12</v>
      </c>
      <c r="L51" s="775">
        <v>0</v>
      </c>
      <c r="M51" s="775">
        <v>0</v>
      </c>
      <c r="N51" s="775">
        <v>0</v>
      </c>
      <c r="O51" s="775">
        <v>0</v>
      </c>
      <c r="P51" s="775">
        <v>0</v>
      </c>
      <c r="Q51" s="775">
        <v>0</v>
      </c>
      <c r="R51" s="775">
        <v>0</v>
      </c>
      <c r="S51" s="775">
        <v>0</v>
      </c>
      <c r="T51" s="776">
        <v>0</v>
      </c>
      <c r="U51" s="774">
        <v>6</v>
      </c>
      <c r="V51" s="775">
        <v>0</v>
      </c>
      <c r="W51" s="775">
        <v>0</v>
      </c>
      <c r="X51" s="777">
        <v>0</v>
      </c>
      <c r="Y51" s="777">
        <v>0</v>
      </c>
      <c r="Z51" s="777">
        <v>0</v>
      </c>
      <c r="AA51" s="777">
        <v>0</v>
      </c>
      <c r="AB51" s="777">
        <v>0</v>
      </c>
      <c r="AC51" s="777">
        <v>0</v>
      </c>
      <c r="AD51" s="776">
        <v>0</v>
      </c>
      <c r="AE51" s="774">
        <v>0</v>
      </c>
      <c r="AF51" s="775">
        <v>0</v>
      </c>
      <c r="AG51" s="775">
        <v>0</v>
      </c>
      <c r="AH51" s="777">
        <v>0</v>
      </c>
      <c r="AI51" s="777">
        <v>0</v>
      </c>
      <c r="AJ51" s="777">
        <v>0</v>
      </c>
      <c r="AK51" s="777">
        <v>0</v>
      </c>
      <c r="AL51" s="777">
        <v>0</v>
      </c>
      <c r="AM51" s="777">
        <v>0</v>
      </c>
      <c r="AN51" s="776">
        <v>0</v>
      </c>
      <c r="AO51" s="774">
        <v>0</v>
      </c>
      <c r="AP51" s="775">
        <v>0</v>
      </c>
      <c r="AQ51" s="775">
        <v>0</v>
      </c>
      <c r="AR51" s="777">
        <v>0</v>
      </c>
      <c r="AS51" s="777">
        <v>0</v>
      </c>
      <c r="AT51" s="777">
        <v>0</v>
      </c>
      <c r="AU51" s="777">
        <v>0</v>
      </c>
      <c r="AV51" s="777">
        <v>0</v>
      </c>
      <c r="AW51" s="777">
        <v>0</v>
      </c>
      <c r="AX51" s="776">
        <v>0</v>
      </c>
      <c r="AY51" s="774">
        <v>0</v>
      </c>
      <c r="AZ51" s="775">
        <v>0</v>
      </c>
      <c r="BA51" s="775">
        <v>0</v>
      </c>
      <c r="BB51" s="777">
        <v>0</v>
      </c>
      <c r="BC51" s="777">
        <v>0</v>
      </c>
      <c r="BD51" s="777">
        <v>0</v>
      </c>
      <c r="BE51" s="777">
        <v>0</v>
      </c>
      <c r="BF51" s="777">
        <v>0</v>
      </c>
      <c r="BG51" s="777">
        <v>0</v>
      </c>
      <c r="BH51" s="776">
        <v>0</v>
      </c>
      <c r="BI51" s="774">
        <v>3</v>
      </c>
      <c r="BJ51" s="775">
        <v>0</v>
      </c>
      <c r="BK51" s="775">
        <v>0</v>
      </c>
      <c r="BL51" s="777">
        <v>0</v>
      </c>
      <c r="BM51" s="777">
        <v>0</v>
      </c>
      <c r="BN51" s="777">
        <v>0</v>
      </c>
      <c r="BO51" s="777">
        <v>0</v>
      </c>
      <c r="BP51" s="777">
        <v>0</v>
      </c>
      <c r="BQ51" s="777">
        <v>0</v>
      </c>
      <c r="BR51" s="776">
        <v>0</v>
      </c>
      <c r="BS51" s="774">
        <v>4</v>
      </c>
      <c r="BT51" s="775">
        <v>0</v>
      </c>
      <c r="BU51" s="775">
        <v>0</v>
      </c>
      <c r="BV51" s="777">
        <v>0</v>
      </c>
      <c r="BW51" s="777">
        <v>0</v>
      </c>
      <c r="BX51" s="777">
        <v>0</v>
      </c>
      <c r="BY51" s="777">
        <v>0</v>
      </c>
      <c r="BZ51" s="777">
        <v>0</v>
      </c>
      <c r="CA51" s="777">
        <v>0</v>
      </c>
      <c r="CB51" s="776">
        <v>0</v>
      </c>
      <c r="CC51" s="774">
        <v>2</v>
      </c>
      <c r="CD51" s="775">
        <v>0</v>
      </c>
      <c r="CE51" s="775">
        <v>0</v>
      </c>
      <c r="CF51" s="777">
        <v>0</v>
      </c>
      <c r="CG51" s="777">
        <v>0</v>
      </c>
      <c r="CH51" s="777">
        <v>0</v>
      </c>
      <c r="CI51" s="777">
        <v>0</v>
      </c>
      <c r="CJ51" s="777">
        <v>0</v>
      </c>
      <c r="CK51" s="777">
        <v>0</v>
      </c>
      <c r="CL51" s="776">
        <v>0</v>
      </c>
      <c r="CM51" s="774">
        <v>3</v>
      </c>
      <c r="CN51" s="775">
        <v>0</v>
      </c>
      <c r="CO51" s="775">
        <v>0</v>
      </c>
      <c r="CP51" s="777">
        <v>0</v>
      </c>
      <c r="CQ51" s="777">
        <v>0</v>
      </c>
      <c r="CR51" s="777">
        <v>0</v>
      </c>
      <c r="CS51" s="777">
        <v>0</v>
      </c>
      <c r="CT51" s="777">
        <v>0</v>
      </c>
      <c r="CU51" s="777">
        <v>0</v>
      </c>
      <c r="CV51" s="776">
        <v>0</v>
      </c>
      <c r="CW51" s="774">
        <v>0</v>
      </c>
      <c r="CX51" s="775">
        <v>0</v>
      </c>
      <c r="CY51" s="775">
        <v>0</v>
      </c>
      <c r="CZ51" s="777">
        <v>0</v>
      </c>
      <c r="DA51" s="777">
        <v>0</v>
      </c>
      <c r="DB51" s="777">
        <v>0</v>
      </c>
      <c r="DC51" s="777">
        <v>0</v>
      </c>
      <c r="DD51" s="777">
        <v>0</v>
      </c>
      <c r="DE51" s="777">
        <v>0</v>
      </c>
      <c r="DF51" s="776">
        <v>0</v>
      </c>
      <c r="DG51" s="774">
        <v>0</v>
      </c>
      <c r="DH51" s="575"/>
      <c r="DI51" s="575"/>
      <c r="DJ51" s="577"/>
      <c r="DK51" s="577"/>
      <c r="DL51" s="577"/>
      <c r="DM51" s="577"/>
      <c r="DN51" s="577"/>
      <c r="DO51" s="577"/>
      <c r="DP51" s="576"/>
      <c r="DQ51" s="574"/>
      <c r="DR51" s="575"/>
      <c r="DS51" s="575"/>
      <c r="DT51" s="577"/>
      <c r="DU51" s="577"/>
      <c r="DV51" s="577"/>
      <c r="DW51" s="577"/>
      <c r="DX51" s="577"/>
      <c r="DY51" s="577"/>
      <c r="DZ51" s="576"/>
      <c r="EA51" s="574"/>
      <c r="EB51" s="575"/>
      <c r="EC51" s="575"/>
      <c r="ED51" s="577"/>
      <c r="EE51" s="577"/>
      <c r="EF51" s="577"/>
      <c r="EG51" s="577"/>
      <c r="EH51" s="577"/>
      <c r="EI51" s="577"/>
      <c r="EJ51" s="576"/>
      <c r="EK51" s="574"/>
      <c r="EL51" s="575"/>
      <c r="EM51" s="575"/>
      <c r="EN51" s="577"/>
      <c r="EO51" s="577"/>
      <c r="EP51" s="577"/>
      <c r="EQ51" s="577"/>
      <c r="ER51" s="577"/>
      <c r="ES51" s="577"/>
      <c r="ET51" s="576"/>
      <c r="EU51" s="574"/>
      <c r="EV51" s="575"/>
      <c r="EW51" s="575"/>
      <c r="EX51" s="577"/>
      <c r="EY51" s="577"/>
      <c r="EZ51" s="577"/>
      <c r="FA51" s="577"/>
      <c r="FB51" s="577"/>
      <c r="FC51" s="577"/>
      <c r="FD51" s="576"/>
      <c r="FE51" s="574"/>
      <c r="FF51" s="575"/>
      <c r="FG51" s="575"/>
      <c r="FH51" s="577"/>
      <c r="FI51" s="577"/>
      <c r="FJ51" s="577"/>
      <c r="FK51" s="577"/>
      <c r="FL51" s="577"/>
      <c r="FM51" s="577"/>
      <c r="FN51" s="576"/>
      <c r="FO51" s="574"/>
      <c r="FP51" s="575"/>
      <c r="FQ51" s="575"/>
      <c r="FR51" s="577"/>
      <c r="FS51" s="577"/>
      <c r="FT51" s="577"/>
      <c r="FU51" s="577"/>
      <c r="FV51" s="577"/>
      <c r="FW51" s="577"/>
      <c r="FX51" s="576"/>
      <c r="FY51" s="574"/>
      <c r="FZ51" s="575"/>
      <c r="GA51" s="575"/>
      <c r="GB51" s="577"/>
      <c r="GC51" s="577"/>
      <c r="GD51" s="577"/>
      <c r="GE51" s="577"/>
      <c r="GF51" s="577"/>
      <c r="GG51" s="577"/>
      <c r="GH51" s="576"/>
      <c r="GI51" s="574"/>
      <c r="GJ51" s="575"/>
      <c r="GK51" s="575"/>
      <c r="GL51" s="577"/>
      <c r="GM51" s="577"/>
      <c r="GN51" s="577"/>
      <c r="GO51" s="577"/>
      <c r="GP51" s="577"/>
      <c r="GQ51" s="577"/>
      <c r="GR51" s="576"/>
      <c r="GS51" s="574"/>
      <c r="GT51" s="575"/>
      <c r="GU51" s="575"/>
      <c r="GV51" s="577"/>
      <c r="GW51" s="577"/>
      <c r="GX51" s="577"/>
      <c r="GY51" s="577"/>
      <c r="GZ51" s="577"/>
      <c r="HA51" s="577"/>
      <c r="HB51" s="576"/>
      <c r="HC51" s="275" t="e">
        <f>+SUM(K51)*VLOOKUP(K$13,#REF!,2,0)+SUM(U51)*VLOOKUP(U$13,#REF!,2,0)+SUM(AE51)*VLOOKUP(AE$13,#REF!,2,0)+SUM(AO51)*VLOOKUP(AO$13,#REF!,2,0)+SUM(AY51)*VLOOKUP(AY$13,#REF!,2,0)+SUM(BI51)*VLOOKUP(BI$13,#REF!,2,0)+SUM(BS51)*VLOOKUP(BS$13,#REF!,2,0)+SUM(CC51)*VLOOKUP(CC$13,#REF!,2,0)+SUM(CM51)*VLOOKUP(CM$13,#REF!,2,0)+SUM(CW51)*VLOOKUP(CW$13,#REF!,2,0)+SUM(DG51)*VLOOKUP(DG$13,#REF!,2,0)+SUM(DQ51)*VLOOKUP(DQ$13,#REF!,2,0)+SUM(EA51)*VLOOKUP(EA$13,#REF!,2,0)+SUM(EK51)*VLOOKUP(EK$13,#REF!,2,0)+SUM(EU51)*VLOOKUP(EU$13,#REF!,2,0)+SUM(FE51)*VLOOKUP(FE$13,#REF!,2,0)+SUM(FO51)*VLOOKUP(FO$13,#REF!,2,0)+SUM(FY51)*VLOOKUP(FY$13,#REF!,2,0)+SUM(GI51)*VLOOKUP(GI$13,#REF!,2,0)+SUM(GS51)*VLOOKUP(GS$13,#REF!,2,0)</f>
        <v>#REF!</v>
      </c>
      <c r="HD51" s="275" t="e">
        <f>+SUM(L51)*VLOOKUP(L$13,#REF!,2,0)+SUM(V51)*VLOOKUP(V$13,#REF!,2,0)+SUM(AF51)*VLOOKUP(AF$13,#REF!,2,0)+SUM(AP51)*VLOOKUP(AP$13,#REF!,2,0)+SUM(AZ51)*VLOOKUP(AZ$13,#REF!,2,0)+SUM(BJ51)*VLOOKUP(BJ$13,#REF!,2,0)+SUM(BT51)*VLOOKUP(BT$13,#REF!,2,0)+SUM(CD51)*VLOOKUP(CD$13,#REF!,2,0)+SUM(CN51)*VLOOKUP(CN$13,#REF!,2,0)+SUM(CX51)*VLOOKUP(CX$13,#REF!,2,0)+SUM(DH51)*VLOOKUP(DH$13,#REF!,2,0)+SUM(DR51)*VLOOKUP(DR$13,#REF!,2,0)+SUM(EB51)*VLOOKUP(EB$13,#REF!,2,0)+SUM(EL51)*VLOOKUP(EL$13,#REF!,2,0)+SUM(EV51)*VLOOKUP(EV$13,#REF!,2,0)+SUM(FF51)*VLOOKUP(FF$13,#REF!,2,0)+SUM(FP51)*VLOOKUP(FP$13,#REF!,2,0)+SUM(FZ51)*VLOOKUP(FZ$13,#REF!,2,0)+SUM(GJ51)*VLOOKUP(GJ$13,#REF!,2,0)+SUM(GT51)*VLOOKUP(GT$13,#REF!,2,0)</f>
        <v>#REF!</v>
      </c>
      <c r="HE51" s="275" t="e">
        <f>+SUM(M51)*VLOOKUP(M$13,#REF!,2,0)+SUM(W51)*VLOOKUP(W$13,#REF!,2,0)+SUM(AG51)*VLOOKUP(AG$13,#REF!,2,0)+SUM(AQ51)*VLOOKUP(AQ$13,#REF!,2,0)+SUM(BA51)*VLOOKUP(BA$13,#REF!,2,0)+SUM(BK51)*VLOOKUP(BK$13,#REF!,2,0)+SUM(BU51)*VLOOKUP(BU$13,#REF!,2,0)+SUM(CE51)*VLOOKUP(CE$13,#REF!,2,0)+SUM(CO51)*VLOOKUP(CO$13,#REF!,2,0)+SUM(CY51)*VLOOKUP(CY$13,#REF!,2,0)+SUM(DI51)*VLOOKUP(DI$13,#REF!,2,0)+SUM(DS51)*VLOOKUP(DS$13,#REF!,2,0)+SUM(EC51)*VLOOKUP(EC$13,#REF!,2,0)+SUM(EM51)*VLOOKUP(EM$13,#REF!,2,0)+SUM(EW51)*VLOOKUP(EW$13,#REF!,2,0)+SUM(FG51)*VLOOKUP(FG$13,#REF!,2,0)+SUM(FQ51)*VLOOKUP(FQ$13,#REF!,2,0)+SUM(GA51)*VLOOKUP(GA$13,#REF!,2,0)+SUM(GK51)*VLOOKUP(GK$13,#REF!,2,0)+SUM(GU51)*VLOOKUP(GU$13,#REF!,2,0)</f>
        <v>#REF!</v>
      </c>
      <c r="HF51" s="275" t="e">
        <f>+SUM(N51)*VLOOKUP(N$13,#REF!,2,0)+SUM(X51)*VLOOKUP(X$13,#REF!,2,0)+SUM(AH51)*VLOOKUP(AH$13,#REF!,2,0)+SUM(AR51)*VLOOKUP(AR$13,#REF!,2,0)+SUM(BB51)*VLOOKUP(BB$13,#REF!,2,0)+SUM(BL51)*VLOOKUP(BL$13,#REF!,2,0)+SUM(BV51)*VLOOKUP(BV$13,#REF!,2,0)+SUM(CF51)*VLOOKUP(CF$13,#REF!,2,0)+SUM(CP51)*VLOOKUP(CP$13,#REF!,2,0)+SUM(CZ51)*VLOOKUP(CZ$13,#REF!,2,0)+SUM(DJ51)*VLOOKUP(DJ$13,#REF!,2,0)+SUM(DT51)*VLOOKUP(DT$13,#REF!,2,0)+SUM(ED51)*VLOOKUP(ED$13,#REF!,2,0)+SUM(EN51)*VLOOKUP(EN$13,#REF!,2,0)+SUM(EX51)*VLOOKUP(EX$13,#REF!,2,0)+SUM(FH51)*VLOOKUP(FH$13,#REF!,2,0)+SUM(FR51)*VLOOKUP(FR$13,#REF!,2,0)+SUM(GB51)*VLOOKUP(GB$13,#REF!,2,0)+SUM(GL51)*VLOOKUP(GL$13,#REF!,2,0)+SUM(GV51)*VLOOKUP(GV$13,#REF!,2,0)</f>
        <v>#REF!</v>
      </c>
      <c r="HG51" s="275" t="e">
        <f>+SUM(O51)*VLOOKUP(O$13,#REF!,2,0)+SUM(Y51)*VLOOKUP(Y$13,#REF!,2,0)+SUM(AI51)*VLOOKUP(AI$13,#REF!,2,0)+SUM(AS51)*VLOOKUP(AS$13,#REF!,2,0)+SUM(BC51)*VLOOKUP(BC$13,#REF!,2,0)+SUM(BM51)*VLOOKUP(BM$13,#REF!,2,0)+SUM(BW51)*VLOOKUP(BW$13,#REF!,2,0)+SUM(CG51)*VLOOKUP(CG$13,#REF!,2,0)+SUM(CQ51)*VLOOKUP(CQ$13,#REF!,2,0)+SUM(DA51)*VLOOKUP(DA$13,#REF!,2,0)+SUM(DK51)*VLOOKUP(DK$13,#REF!,2,0)+SUM(DU51)*VLOOKUP(DU$13,#REF!,2,0)+SUM(EE51)*VLOOKUP(EE$13,#REF!,2,0)+SUM(EO51)*VLOOKUP(EO$13,#REF!,2,0)+SUM(EY51)*VLOOKUP(EY$13,#REF!,2,0)+SUM(FI51)*VLOOKUP(FI$13,#REF!,2,0)+SUM(FS51)*VLOOKUP(FS$13,#REF!,2,0)+SUM(GC51)*VLOOKUP(GC$13,#REF!,2,0)+SUM(GM51)*VLOOKUP(GM$13,#REF!,2,0)+SUM(GW51)*VLOOKUP(GW$13,#REF!,2,0)</f>
        <v>#REF!</v>
      </c>
      <c r="HH51" s="275" t="e">
        <f>+SUM(P51)*VLOOKUP(P$13,#REF!,2,0)+SUM(Z51)*VLOOKUP(Z$13,#REF!,2,0)+SUM(AJ51)*VLOOKUP(AJ$13,#REF!,2,0)+SUM(AT51)*VLOOKUP(AT$13,#REF!,2,0)+SUM(BD51)*VLOOKUP(BD$13,#REF!,2,0)+SUM(BN51)*VLOOKUP(BN$13,#REF!,2,0)+SUM(BX51)*VLOOKUP(BX$13,#REF!,2,0)+SUM(CH51)*VLOOKUP(CH$13,#REF!,2,0)+SUM(CR51)*VLOOKUP(CR$13,#REF!,2,0)+SUM(DB51)*VLOOKUP(DB$13,#REF!,2,0)+SUM(DL51)*VLOOKUP(DL$13,#REF!,2,0)+SUM(DV51)*VLOOKUP(DV$13,#REF!,2,0)+SUM(EF51)*VLOOKUP(EF$13,#REF!,2,0)+SUM(EP51)*VLOOKUP(EP$13,#REF!,2,0)+SUM(EZ51)*VLOOKUP(EZ$13,#REF!,2,0)+SUM(FJ51)*VLOOKUP(FJ$13,#REF!,2,0)+SUM(FT51)*VLOOKUP(FT$13,#REF!,2,0)+SUM(GD51)*VLOOKUP(GD$13,#REF!,2,0)+SUM(GN51)*VLOOKUP(GN$13,#REF!,2,0)+SUM(GX51)*VLOOKUP(GX$13,#REF!,2,0)</f>
        <v>#REF!</v>
      </c>
      <c r="HI51" s="275" t="e">
        <f>+SUM(Q51)*VLOOKUP(Q$13,#REF!,2,0)+SUM(AA51)*VLOOKUP(AA$13,#REF!,2,0)+SUM(AK51)*VLOOKUP(AK$13,#REF!,2,0)+SUM(AU51)*VLOOKUP(AU$13,#REF!,2,0)+SUM(BE51)*VLOOKUP(BE$13,#REF!,2,0)+SUM(BO51)*VLOOKUP(BO$13,#REF!,2,0)+SUM(BY51)*VLOOKUP(BY$13,#REF!,2,0)+SUM(CI51)*VLOOKUP(CI$13,#REF!,2,0)+SUM(CS51)*VLOOKUP(CS$13,#REF!,2,0)+SUM(DC51)*VLOOKUP(DC$13,#REF!,2,0)+SUM(DM51)*VLOOKUP(DM$13,#REF!,2,0)+SUM(DW51)*VLOOKUP(DW$13,#REF!,2,0)+SUM(EG51)*VLOOKUP(EG$13,#REF!,2,0)+SUM(EQ51)*VLOOKUP(EQ$13,#REF!,2,0)+SUM(FA51)*VLOOKUP(FA$13,#REF!,2,0)+SUM(FK51)*VLOOKUP(FK$13,#REF!,2,0)+SUM(FU51)*VLOOKUP(FU$13,#REF!,2,0)+SUM(GE51)*VLOOKUP(GE$13,#REF!,2,0)+SUM(GO51)*VLOOKUP(GO$13,#REF!,2,0)+SUM(GY51)*VLOOKUP(GY$13,#REF!,2,0)</f>
        <v>#REF!</v>
      </c>
      <c r="HJ51" s="275" t="e">
        <f>+SUM(R51)*VLOOKUP(R$13,#REF!,2,0)+SUM(AB51)*VLOOKUP(AB$13,#REF!,2,0)+SUM(AL51)*VLOOKUP(AL$13,#REF!,2,0)+SUM(AV51)*VLOOKUP(AV$13,#REF!,2,0)+SUM(BF51)*VLOOKUP(BF$13,#REF!,2,0)+SUM(BP51)*VLOOKUP(BP$13,#REF!,2,0)+SUM(BZ51)*VLOOKUP(BZ$13,#REF!,2,0)+SUM(CJ51)*VLOOKUP(CJ$13,#REF!,2,0)+SUM(CT51)*VLOOKUP(CT$13,#REF!,2,0)+SUM(DD51)*VLOOKUP(DD$13,#REF!,2,0)+SUM(DN51)*VLOOKUP(DN$13,#REF!,2,0)+SUM(DX51)*VLOOKUP(DX$13,#REF!,2,0)+SUM(EH51)*VLOOKUP(EH$13,#REF!,2,0)+SUM(ER51)*VLOOKUP(ER$13,#REF!,2,0)+SUM(FB51)*VLOOKUP(FB$13,#REF!,2,0)+SUM(FL51)*VLOOKUP(FL$13,#REF!,2,0)+SUM(FV51)*VLOOKUP(FV$13,#REF!,2,0)+SUM(GF51)*VLOOKUP(GF$13,#REF!,2,0)+SUM(GP51)*VLOOKUP(GP$13,#REF!,2,0)+SUM(GZ51)*VLOOKUP(GZ$13,#REF!,2,0)</f>
        <v>#REF!</v>
      </c>
      <c r="HK51" s="275" t="e">
        <f>+SUM(S51)*VLOOKUP(S$13,#REF!,2,0)+SUM(AC51)*VLOOKUP(AC$13,#REF!,2,0)+SUM(AM51)*VLOOKUP(AM$13,#REF!,2,0)+SUM(AW51)*VLOOKUP(AW$13,#REF!,2,0)+SUM(BG51)*VLOOKUP(BG$13,#REF!,2,0)+SUM(BQ51)*VLOOKUP(BQ$13,#REF!,2,0)+SUM(CA51)*VLOOKUP(CA$13,#REF!,2,0)+SUM(CK51)*VLOOKUP(CK$13,#REF!,2,0)+SUM(CU51)*VLOOKUP(CU$13,#REF!,2,0)+SUM(DE51)*VLOOKUP(DE$13,#REF!,2,0)+SUM(DO51)*VLOOKUP(DO$13,#REF!,2,0)+SUM(DY51)*VLOOKUP(DY$13,#REF!,2,0)+SUM(EI51)*VLOOKUP(EI$13,#REF!,2,0)+SUM(ES51)*VLOOKUP(ES$13,#REF!,2,0)+SUM(FC51)*VLOOKUP(FC$13,#REF!,2,0)+SUM(FM51)*VLOOKUP(FM$13,#REF!,2,0)+SUM(FW51)*VLOOKUP(FW$13,#REF!,2,0)+SUM(GG51)*VLOOKUP(GG$13,#REF!,2,0)+SUM(GQ51)*VLOOKUP(GQ$13,#REF!,2,0)+SUM(HA51)*VLOOKUP(HA$13,#REF!,2,0)</f>
        <v>#REF!</v>
      </c>
      <c r="HL51" s="275" t="e">
        <f>+SUM(T51)*VLOOKUP(T$13,#REF!,2,0)+SUM(AD51)*VLOOKUP(AD$13,#REF!,2,0)+SUM(AN51)*VLOOKUP(AN$13,#REF!,2,0)+SUM(AX51)*VLOOKUP(AX$13,#REF!,2,0)+SUM(BH51)*VLOOKUP(BH$13,#REF!,2,0)+SUM(BR51)*VLOOKUP(BR$13,#REF!,2,0)+SUM(CB51)*VLOOKUP(CB$13,#REF!,2,0)+SUM(CL51)*VLOOKUP(CL$13,#REF!,2,0)+SUM(CV51)*VLOOKUP(CV$13,#REF!,2,0)+SUM(DF51)*VLOOKUP(DF$13,#REF!,2,0)+SUM(DP51)*VLOOKUP(DP$13,#REF!,2,0)+SUM(DZ51)*VLOOKUP(DZ$13,#REF!,2,0)+SUM(EJ51)*VLOOKUP(EJ$13,#REF!,2,0)+SUM(ET51)*VLOOKUP(ET$13,#REF!,2,0)+SUM(FD51)*VLOOKUP(FD$13,#REF!,2,0)+SUM(FN51)*VLOOKUP(FN$13,#REF!,2,0)+SUM(FX51)*VLOOKUP(FX$13,#REF!,2,0)+SUM(GH51)*VLOOKUP(GH$13,#REF!,2,0)+SUM(GR51)*VLOOKUP(GR$13,#REF!,2,0)+SUM(HB51)*VLOOKUP(HB$13,#REF!,2,0)</f>
        <v>#REF!</v>
      </c>
      <c r="HM51" s="276">
        <f t="shared" si="73"/>
        <v>30</v>
      </c>
      <c r="HN51" s="283">
        <f t="shared" ref="HN51:HN82" si="87">+SUM(HM48:HM51)</f>
        <v>76</v>
      </c>
      <c r="HO51" s="276" t="e">
        <f>+SUMIF($K$11:$T$11,1,K51:T51)*VLOOKUP($K$12,#REF!,2,0)+SUMIF($U$11:$AD$11,1,U51:AD51)*VLOOKUP($U$12,#REF!,2,0)+SUMIF($AE$11:$AN$11,1,AE51:AN51)*VLOOKUP($AE$12,#REF!,2,0)+SUMIF($AO$11:$AX$11,1,AO51:AX51)*VLOOKUP($AO$12,#REF!,2,0)+SUMIF($AY$11:$BH$11,1,AY51:BH51)*VLOOKUP($AY$12,#REF!,2,0)+SUMIF($BI$11:$BR$11,1,BI51:BR51)*VLOOKUP($BI$12,#REF!,2,0)+SUMIF($BS$11:$CB$11,1,BS51:CB51)*VLOOKUP($BS$12,#REF!,2,0)+SUMIF($CC$11:$CL$11,1,CC51:CL51)*VLOOKUP($CC$12,#REF!,2,0)+SUMIF($CM$11:$CV$11,1,CM51:CV51)*VLOOKUP($CM$12,#REF!,2,0)+SUMIF($CW$11:$DF$11,1,CW51:DF51)*VLOOKUP($CW$12,#REF!,2,0)+SUMIF($DG$11:$DP$11,1,DG51:DP51)*VLOOKUP($DG$12,#REF!,2,0)+SUMIF($DQ$11:$DZ$11,1,DQ51:DZ51)*VLOOKUP($DQ$12,#REF!,2,0)+SUMIF($EA$11:$EJ$11,1,EA51:EJ51)*VLOOKUP($EA$12,#REF!,2,0)+SUMIF($EK$11:$ET$11,1,EK51:ET51)*VLOOKUP($EK$12,#REF!,2,0)+SUMIF($EU$11:$FD$11,1,EU51:FD51)*VLOOKUP($EU$12,#REF!,2,0)+SUMIF($FE$11:$FN$11,1,FE51:FN51)*VLOOKUP($FE$12,#REF!,2,0)+SUMIF($FO$11:$FX$11,1,FO51:FX51)*VLOOKUP($FO$12,#REF!,2,0)+SUMIF($FY$11:$GH$11,1,FY51:GH51)*VLOOKUP($FY$12,#REF!,2,0)+SUMIF($GI$11:$GR$11,1,GI51:GR51)*VLOOKUP($GI$12,#REF!,2,0)+SUMIF($GS$11:$HB$11,1,GS51:HB51)*VLOOKUP($GS$12,#REF!,2,0)</f>
        <v>#REF!</v>
      </c>
      <c r="HP51" s="283" t="e">
        <f t="shared" si="86"/>
        <v>#REF!</v>
      </c>
      <c r="HQ51" s="84"/>
      <c r="HR51" s="284">
        <f t="shared" si="74"/>
        <v>30</v>
      </c>
      <c r="HS51" s="284">
        <f t="shared" si="75"/>
        <v>0</v>
      </c>
      <c r="HT51" s="284">
        <f t="shared" si="76"/>
        <v>0</v>
      </c>
      <c r="HU51" s="284">
        <f t="shared" si="77"/>
        <v>0</v>
      </c>
      <c r="HV51" s="284">
        <f t="shared" si="78"/>
        <v>0</v>
      </c>
      <c r="HW51" s="284">
        <f t="shared" si="79"/>
        <v>0</v>
      </c>
      <c r="HX51" s="284">
        <f t="shared" si="80"/>
        <v>0</v>
      </c>
      <c r="HY51" s="284">
        <f t="shared" si="81"/>
        <v>0</v>
      </c>
      <c r="HZ51" s="284">
        <f t="shared" si="82"/>
        <v>0</v>
      </c>
      <c r="IA51" s="284">
        <f t="shared" si="83"/>
        <v>0</v>
      </c>
      <c r="IK51" s="98" t="e">
        <f t="shared" si="84"/>
        <v>#REF!</v>
      </c>
    </row>
    <row r="52" spans="1:245" s="32" customFormat="1" ht="21.95" hidden="1" customHeight="1">
      <c r="A52" s="4"/>
      <c r="B52" s="98" t="e">
        <f>+#REF!</f>
        <v>#REF!</v>
      </c>
      <c r="C52" s="98" t="e">
        <f>+#REF!</f>
        <v>#REF!</v>
      </c>
      <c r="D52" s="98" t="e">
        <f>+#REF!</f>
        <v>#REF!</v>
      </c>
      <c r="E52" s="98" t="e">
        <f>+#REF!</f>
        <v>#REF!</v>
      </c>
      <c r="F52" s="98" t="e">
        <f>+#REF!</f>
        <v>#REF!</v>
      </c>
      <c r="G52" s="98" t="e">
        <f>+#REF!</f>
        <v>#REF!</v>
      </c>
      <c r="H52" s="98" t="e">
        <f>+#REF!</f>
        <v>#REF!</v>
      </c>
      <c r="I52" s="98" t="e">
        <f>+#REF!</f>
        <v>#REF!</v>
      </c>
      <c r="J52" s="305" t="s">
        <v>34</v>
      </c>
      <c r="K52" s="778">
        <v>0</v>
      </c>
      <c r="L52" s="779">
        <v>0</v>
      </c>
      <c r="M52" s="779">
        <v>0</v>
      </c>
      <c r="N52" s="752">
        <v>0</v>
      </c>
      <c r="O52" s="752">
        <v>0</v>
      </c>
      <c r="P52" s="752">
        <v>0</v>
      </c>
      <c r="Q52" s="752">
        <v>0</v>
      </c>
      <c r="R52" s="752">
        <v>0</v>
      </c>
      <c r="S52" s="752">
        <v>0</v>
      </c>
      <c r="T52" s="753">
        <v>0</v>
      </c>
      <c r="U52" s="778">
        <v>0</v>
      </c>
      <c r="V52" s="779">
        <v>0</v>
      </c>
      <c r="W52" s="779">
        <v>0</v>
      </c>
      <c r="X52" s="752">
        <v>0</v>
      </c>
      <c r="Y52" s="752">
        <v>0</v>
      </c>
      <c r="Z52" s="752">
        <v>0</v>
      </c>
      <c r="AA52" s="752">
        <v>0</v>
      </c>
      <c r="AB52" s="752">
        <v>0</v>
      </c>
      <c r="AC52" s="752">
        <v>0</v>
      </c>
      <c r="AD52" s="753">
        <v>0</v>
      </c>
      <c r="AE52" s="778">
        <v>0</v>
      </c>
      <c r="AF52" s="779">
        <v>0</v>
      </c>
      <c r="AG52" s="780">
        <v>0</v>
      </c>
      <c r="AH52" s="779">
        <v>0</v>
      </c>
      <c r="AI52" s="752">
        <v>0</v>
      </c>
      <c r="AJ52" s="752">
        <v>0</v>
      </c>
      <c r="AK52" s="752">
        <v>0</v>
      </c>
      <c r="AL52" s="752">
        <v>0</v>
      </c>
      <c r="AM52" s="752">
        <v>0</v>
      </c>
      <c r="AN52" s="753">
        <v>0</v>
      </c>
      <c r="AO52" s="778">
        <v>0</v>
      </c>
      <c r="AP52" s="779">
        <v>0</v>
      </c>
      <c r="AQ52" s="779">
        <v>0</v>
      </c>
      <c r="AR52" s="752">
        <v>0</v>
      </c>
      <c r="AS52" s="752">
        <v>0</v>
      </c>
      <c r="AT52" s="752">
        <v>0</v>
      </c>
      <c r="AU52" s="752">
        <v>0</v>
      </c>
      <c r="AV52" s="752">
        <v>0</v>
      </c>
      <c r="AW52" s="752">
        <v>0</v>
      </c>
      <c r="AX52" s="753">
        <v>0</v>
      </c>
      <c r="AY52" s="778">
        <v>0</v>
      </c>
      <c r="AZ52" s="779">
        <v>0</v>
      </c>
      <c r="BA52" s="779">
        <v>0</v>
      </c>
      <c r="BB52" s="779">
        <v>0</v>
      </c>
      <c r="BC52" s="752">
        <v>0</v>
      </c>
      <c r="BD52" s="752">
        <v>0</v>
      </c>
      <c r="BE52" s="752">
        <v>0</v>
      </c>
      <c r="BF52" s="752">
        <v>0</v>
      </c>
      <c r="BG52" s="752">
        <v>0</v>
      </c>
      <c r="BH52" s="753">
        <v>0</v>
      </c>
      <c r="BI52" s="778">
        <v>0</v>
      </c>
      <c r="BJ52" s="779">
        <v>0</v>
      </c>
      <c r="BK52" s="779">
        <v>0</v>
      </c>
      <c r="BL52" s="752">
        <v>0</v>
      </c>
      <c r="BM52" s="752">
        <v>0</v>
      </c>
      <c r="BN52" s="752">
        <v>0</v>
      </c>
      <c r="BO52" s="752">
        <v>0</v>
      </c>
      <c r="BP52" s="752">
        <v>0</v>
      </c>
      <c r="BQ52" s="752">
        <v>0</v>
      </c>
      <c r="BR52" s="753">
        <v>0</v>
      </c>
      <c r="BS52" s="778">
        <v>0</v>
      </c>
      <c r="BT52" s="779">
        <v>0</v>
      </c>
      <c r="BU52" s="779">
        <v>0</v>
      </c>
      <c r="BV52" s="752">
        <v>0</v>
      </c>
      <c r="BW52" s="752">
        <v>0</v>
      </c>
      <c r="BX52" s="752">
        <v>0</v>
      </c>
      <c r="BY52" s="752">
        <v>0</v>
      </c>
      <c r="BZ52" s="752">
        <v>0</v>
      </c>
      <c r="CA52" s="752">
        <v>0</v>
      </c>
      <c r="CB52" s="753">
        <v>0</v>
      </c>
      <c r="CC52" s="778">
        <v>0</v>
      </c>
      <c r="CD52" s="779">
        <v>0</v>
      </c>
      <c r="CE52" s="779">
        <v>0</v>
      </c>
      <c r="CF52" s="752">
        <v>0</v>
      </c>
      <c r="CG52" s="752">
        <v>0</v>
      </c>
      <c r="CH52" s="752">
        <v>0</v>
      </c>
      <c r="CI52" s="752">
        <v>0</v>
      </c>
      <c r="CJ52" s="752">
        <v>0</v>
      </c>
      <c r="CK52" s="752">
        <v>0</v>
      </c>
      <c r="CL52" s="753">
        <v>0</v>
      </c>
      <c r="CM52" s="778">
        <v>0</v>
      </c>
      <c r="CN52" s="779">
        <v>0</v>
      </c>
      <c r="CO52" s="779">
        <v>0</v>
      </c>
      <c r="CP52" s="752">
        <v>0</v>
      </c>
      <c r="CQ52" s="752">
        <v>0</v>
      </c>
      <c r="CR52" s="752">
        <v>0</v>
      </c>
      <c r="CS52" s="752">
        <v>0</v>
      </c>
      <c r="CT52" s="752">
        <v>0</v>
      </c>
      <c r="CU52" s="752">
        <v>0</v>
      </c>
      <c r="CV52" s="753">
        <v>0</v>
      </c>
      <c r="CW52" s="778">
        <v>0</v>
      </c>
      <c r="CX52" s="779">
        <v>0</v>
      </c>
      <c r="CY52" s="779">
        <v>0</v>
      </c>
      <c r="CZ52" s="752">
        <v>0</v>
      </c>
      <c r="DA52" s="752">
        <v>0</v>
      </c>
      <c r="DB52" s="752">
        <v>0</v>
      </c>
      <c r="DC52" s="752">
        <v>0</v>
      </c>
      <c r="DD52" s="752">
        <v>0</v>
      </c>
      <c r="DE52" s="752">
        <v>0</v>
      </c>
      <c r="DF52" s="753">
        <v>0</v>
      </c>
      <c r="DG52" s="778">
        <v>0</v>
      </c>
      <c r="DH52" s="579"/>
      <c r="DI52" s="579"/>
      <c r="DJ52" s="546"/>
      <c r="DK52" s="546"/>
      <c r="DL52" s="546"/>
      <c r="DM52" s="546"/>
      <c r="DN52" s="546"/>
      <c r="DO52" s="546"/>
      <c r="DP52" s="547"/>
      <c r="DQ52" s="578"/>
      <c r="DR52" s="579"/>
      <c r="DS52" s="579"/>
      <c r="DT52" s="546"/>
      <c r="DU52" s="546"/>
      <c r="DV52" s="546"/>
      <c r="DW52" s="546"/>
      <c r="DX52" s="546"/>
      <c r="DY52" s="546"/>
      <c r="DZ52" s="547"/>
      <c r="EA52" s="578"/>
      <c r="EB52" s="579"/>
      <c r="EC52" s="579"/>
      <c r="ED52" s="546"/>
      <c r="EE52" s="546"/>
      <c r="EF52" s="546"/>
      <c r="EG52" s="546"/>
      <c r="EH52" s="546"/>
      <c r="EI52" s="546"/>
      <c r="EJ52" s="547"/>
      <c r="EK52" s="578"/>
      <c r="EL52" s="579"/>
      <c r="EM52" s="579"/>
      <c r="EN52" s="546"/>
      <c r="EO52" s="546"/>
      <c r="EP52" s="546"/>
      <c r="EQ52" s="546"/>
      <c r="ER52" s="546"/>
      <c r="ES52" s="546"/>
      <c r="ET52" s="547"/>
      <c r="EU52" s="578"/>
      <c r="EV52" s="579"/>
      <c r="EW52" s="579"/>
      <c r="EX52" s="546"/>
      <c r="EY52" s="546"/>
      <c r="EZ52" s="546"/>
      <c r="FA52" s="546"/>
      <c r="FB52" s="546"/>
      <c r="FC52" s="546"/>
      <c r="FD52" s="547"/>
      <c r="FE52" s="578"/>
      <c r="FF52" s="579"/>
      <c r="FG52" s="579"/>
      <c r="FH52" s="546"/>
      <c r="FI52" s="546"/>
      <c r="FJ52" s="546"/>
      <c r="FK52" s="546"/>
      <c r="FL52" s="546"/>
      <c r="FM52" s="546"/>
      <c r="FN52" s="547"/>
      <c r="FO52" s="578"/>
      <c r="FP52" s="579"/>
      <c r="FQ52" s="579"/>
      <c r="FR52" s="546"/>
      <c r="FS52" s="546"/>
      <c r="FT52" s="546"/>
      <c r="FU52" s="546"/>
      <c r="FV52" s="546"/>
      <c r="FW52" s="546"/>
      <c r="FX52" s="547"/>
      <c r="FY52" s="578"/>
      <c r="FZ52" s="579"/>
      <c r="GA52" s="579"/>
      <c r="GB52" s="546"/>
      <c r="GC52" s="546"/>
      <c r="GD52" s="546"/>
      <c r="GE52" s="546"/>
      <c r="GF52" s="546"/>
      <c r="GG52" s="546"/>
      <c r="GH52" s="547"/>
      <c r="GI52" s="578"/>
      <c r="GJ52" s="579"/>
      <c r="GK52" s="579"/>
      <c r="GL52" s="546"/>
      <c r="GM52" s="546"/>
      <c r="GN52" s="546"/>
      <c r="GO52" s="546"/>
      <c r="GP52" s="546"/>
      <c r="GQ52" s="546"/>
      <c r="GR52" s="547"/>
      <c r="GS52" s="578"/>
      <c r="GT52" s="579"/>
      <c r="GU52" s="579"/>
      <c r="GV52" s="546"/>
      <c r="GW52" s="546"/>
      <c r="GX52" s="546"/>
      <c r="GY52" s="546"/>
      <c r="GZ52" s="546"/>
      <c r="HA52" s="546"/>
      <c r="HB52" s="547"/>
      <c r="HC52" s="278" t="e">
        <f>+SUM(K52)*VLOOKUP(K$13,#REF!,2,0)+SUM(U52)*VLOOKUP(U$13,#REF!,2,0)+SUM(AE52)*VLOOKUP(AE$13,#REF!,2,0)+SUM(AO52)*VLOOKUP(AO$13,#REF!,2,0)+SUM(AY52)*VLOOKUP(AY$13,#REF!,2,0)+SUM(BI52)*VLOOKUP(BI$13,#REF!,2,0)+SUM(BS52)*VLOOKUP(BS$13,#REF!,2,0)+SUM(CC52)*VLOOKUP(CC$13,#REF!,2,0)+SUM(CM52)*VLOOKUP(CM$13,#REF!,2,0)+SUM(CW52)*VLOOKUP(CW$13,#REF!,2,0)+SUM(DG52)*VLOOKUP(DG$13,#REF!,2,0)+SUM(DQ52)*VLOOKUP(DQ$13,#REF!,2,0)+SUM(EA52)*VLOOKUP(EA$13,#REF!,2,0)+SUM(EK52)*VLOOKUP(EK$13,#REF!,2,0)+SUM(EU52)*VLOOKUP(EU$13,#REF!,2,0)+SUM(FE52)*VLOOKUP(FE$13,#REF!,2,0)+SUM(FO52)*VLOOKUP(FO$13,#REF!,2,0)+SUM(FY52)*VLOOKUP(FY$13,#REF!,2,0)+SUM(GI52)*VLOOKUP(GI$13,#REF!,2,0)+SUM(GS52)*VLOOKUP(GS$13,#REF!,2,0)</f>
        <v>#REF!</v>
      </c>
      <c r="HD52" s="278" t="e">
        <f>+SUM(L52)*VLOOKUP(L$13,#REF!,2,0)+SUM(V52)*VLOOKUP(V$13,#REF!,2,0)+SUM(AF52)*VLOOKUP(AF$13,#REF!,2,0)+SUM(AP52)*VLOOKUP(AP$13,#REF!,2,0)+SUM(AZ52)*VLOOKUP(AZ$13,#REF!,2,0)+SUM(BJ52)*VLOOKUP(BJ$13,#REF!,2,0)+SUM(BT52)*VLOOKUP(BT$13,#REF!,2,0)+SUM(CD52)*VLOOKUP(CD$13,#REF!,2,0)+SUM(CN52)*VLOOKUP(CN$13,#REF!,2,0)+SUM(CX52)*VLOOKUP(CX$13,#REF!,2,0)+SUM(DH52)*VLOOKUP(DH$13,#REF!,2,0)+SUM(DR52)*VLOOKUP(DR$13,#REF!,2,0)+SUM(EB52)*VLOOKUP(EB$13,#REF!,2,0)+SUM(EL52)*VLOOKUP(EL$13,#REF!,2,0)+SUM(EV52)*VLOOKUP(EV$13,#REF!,2,0)+SUM(FF52)*VLOOKUP(FF$13,#REF!,2,0)+SUM(FP52)*VLOOKUP(FP$13,#REF!,2,0)+SUM(FZ52)*VLOOKUP(FZ$13,#REF!,2,0)+SUM(GJ52)*VLOOKUP(GJ$13,#REF!,2,0)+SUM(GT52)*VLOOKUP(GT$13,#REF!,2,0)</f>
        <v>#REF!</v>
      </c>
      <c r="HE52" s="278" t="e">
        <f>+SUM(M52)*VLOOKUP(M$13,#REF!,2,0)+SUM(W52)*VLOOKUP(W$13,#REF!,2,0)+SUM(AG52)*VLOOKUP(AG$13,#REF!,2,0)+SUM(AQ52)*VLOOKUP(AQ$13,#REF!,2,0)+SUM(BA52)*VLOOKUP(BA$13,#REF!,2,0)+SUM(BK52)*VLOOKUP(BK$13,#REF!,2,0)+SUM(BU52)*VLOOKUP(BU$13,#REF!,2,0)+SUM(CE52)*VLOOKUP(CE$13,#REF!,2,0)+SUM(CO52)*VLOOKUP(CO$13,#REF!,2,0)+SUM(CY52)*VLOOKUP(CY$13,#REF!,2,0)+SUM(DI52)*VLOOKUP(DI$13,#REF!,2,0)+SUM(DS52)*VLOOKUP(DS$13,#REF!,2,0)+SUM(EC52)*VLOOKUP(EC$13,#REF!,2,0)+SUM(EM52)*VLOOKUP(EM$13,#REF!,2,0)+SUM(EW52)*VLOOKUP(EW$13,#REF!,2,0)+SUM(FG52)*VLOOKUP(FG$13,#REF!,2,0)+SUM(FQ52)*VLOOKUP(FQ$13,#REF!,2,0)+SUM(GA52)*VLOOKUP(GA$13,#REF!,2,0)+SUM(GK52)*VLOOKUP(GK$13,#REF!,2,0)+SUM(GU52)*VLOOKUP(GU$13,#REF!,2,0)</f>
        <v>#REF!</v>
      </c>
      <c r="HF52" s="278" t="e">
        <f>+SUM(N52)*VLOOKUP(N$13,#REF!,2,0)+SUM(X52)*VLOOKUP(X$13,#REF!,2,0)+SUM(AH52)*VLOOKUP(AH$13,#REF!,2,0)+SUM(AR52)*VLOOKUP(AR$13,#REF!,2,0)+SUM(BB52)*VLOOKUP(BB$13,#REF!,2,0)+SUM(BL52)*VLOOKUP(BL$13,#REF!,2,0)+SUM(BV52)*VLOOKUP(BV$13,#REF!,2,0)+SUM(CF52)*VLOOKUP(CF$13,#REF!,2,0)+SUM(CP52)*VLOOKUP(CP$13,#REF!,2,0)+SUM(CZ52)*VLOOKUP(CZ$13,#REF!,2,0)+SUM(DJ52)*VLOOKUP(DJ$13,#REF!,2,0)+SUM(DT52)*VLOOKUP(DT$13,#REF!,2,0)+SUM(ED52)*VLOOKUP(ED$13,#REF!,2,0)+SUM(EN52)*VLOOKUP(EN$13,#REF!,2,0)+SUM(EX52)*VLOOKUP(EX$13,#REF!,2,0)+SUM(FH52)*VLOOKUP(FH$13,#REF!,2,0)+SUM(FR52)*VLOOKUP(FR$13,#REF!,2,0)+SUM(GB52)*VLOOKUP(GB$13,#REF!,2,0)+SUM(GL52)*VLOOKUP(GL$13,#REF!,2,0)+SUM(GV52)*VLOOKUP(GV$13,#REF!,2,0)</f>
        <v>#REF!</v>
      </c>
      <c r="HG52" s="278" t="e">
        <f>+SUM(O52)*VLOOKUP(O$13,#REF!,2,0)+SUM(Y52)*VLOOKUP(Y$13,#REF!,2,0)+SUM(AI52)*VLOOKUP(AI$13,#REF!,2,0)+SUM(AS52)*VLOOKUP(AS$13,#REF!,2,0)+SUM(BC52)*VLOOKUP(BC$13,#REF!,2,0)+SUM(BM52)*VLOOKUP(BM$13,#REF!,2,0)+SUM(BW52)*VLOOKUP(BW$13,#REF!,2,0)+SUM(CG52)*VLOOKUP(CG$13,#REF!,2,0)+SUM(CQ52)*VLOOKUP(CQ$13,#REF!,2,0)+SUM(DA52)*VLOOKUP(DA$13,#REF!,2,0)+SUM(DK52)*VLOOKUP(DK$13,#REF!,2,0)+SUM(DU52)*VLOOKUP(DU$13,#REF!,2,0)+SUM(EE52)*VLOOKUP(EE$13,#REF!,2,0)+SUM(EO52)*VLOOKUP(EO$13,#REF!,2,0)+SUM(EY52)*VLOOKUP(EY$13,#REF!,2,0)+SUM(FI52)*VLOOKUP(FI$13,#REF!,2,0)+SUM(FS52)*VLOOKUP(FS$13,#REF!,2,0)+SUM(GC52)*VLOOKUP(GC$13,#REF!,2,0)+SUM(GM52)*VLOOKUP(GM$13,#REF!,2,0)+SUM(GW52)*VLOOKUP(GW$13,#REF!,2,0)</f>
        <v>#REF!</v>
      </c>
      <c r="HH52" s="278" t="e">
        <f>+SUM(P52)*VLOOKUP(P$13,#REF!,2,0)+SUM(Z52)*VLOOKUP(Z$13,#REF!,2,0)+SUM(AJ52)*VLOOKUP(AJ$13,#REF!,2,0)+SUM(AT52)*VLOOKUP(AT$13,#REF!,2,0)+SUM(BD52)*VLOOKUP(BD$13,#REF!,2,0)+SUM(BN52)*VLOOKUP(BN$13,#REF!,2,0)+SUM(BX52)*VLOOKUP(BX$13,#REF!,2,0)+SUM(CH52)*VLOOKUP(CH$13,#REF!,2,0)+SUM(CR52)*VLOOKUP(CR$13,#REF!,2,0)+SUM(DB52)*VLOOKUP(DB$13,#REF!,2,0)+SUM(DL52)*VLOOKUP(DL$13,#REF!,2,0)+SUM(DV52)*VLOOKUP(DV$13,#REF!,2,0)+SUM(EF52)*VLOOKUP(EF$13,#REF!,2,0)+SUM(EP52)*VLOOKUP(EP$13,#REF!,2,0)+SUM(EZ52)*VLOOKUP(EZ$13,#REF!,2,0)+SUM(FJ52)*VLOOKUP(FJ$13,#REF!,2,0)+SUM(FT52)*VLOOKUP(FT$13,#REF!,2,0)+SUM(GD52)*VLOOKUP(GD$13,#REF!,2,0)+SUM(GN52)*VLOOKUP(GN$13,#REF!,2,0)+SUM(GX52)*VLOOKUP(GX$13,#REF!,2,0)</f>
        <v>#REF!</v>
      </c>
      <c r="HI52" s="278" t="e">
        <f>+SUM(Q52)*VLOOKUP(Q$13,#REF!,2,0)+SUM(AA52)*VLOOKUP(AA$13,#REF!,2,0)+SUM(AK52)*VLOOKUP(AK$13,#REF!,2,0)+SUM(AU52)*VLOOKUP(AU$13,#REF!,2,0)+SUM(BE52)*VLOOKUP(BE$13,#REF!,2,0)+SUM(BO52)*VLOOKUP(BO$13,#REF!,2,0)+SUM(BY52)*VLOOKUP(BY$13,#REF!,2,0)+SUM(CI52)*VLOOKUP(CI$13,#REF!,2,0)+SUM(CS52)*VLOOKUP(CS$13,#REF!,2,0)+SUM(DC52)*VLOOKUP(DC$13,#REF!,2,0)+SUM(DM52)*VLOOKUP(DM$13,#REF!,2,0)+SUM(DW52)*VLOOKUP(DW$13,#REF!,2,0)+SUM(EG52)*VLOOKUP(EG$13,#REF!,2,0)+SUM(EQ52)*VLOOKUP(EQ$13,#REF!,2,0)+SUM(FA52)*VLOOKUP(FA$13,#REF!,2,0)+SUM(FK52)*VLOOKUP(FK$13,#REF!,2,0)+SUM(FU52)*VLOOKUP(FU$13,#REF!,2,0)+SUM(GE52)*VLOOKUP(GE$13,#REF!,2,0)+SUM(GO52)*VLOOKUP(GO$13,#REF!,2,0)+SUM(GY52)*VLOOKUP(GY$13,#REF!,2,0)</f>
        <v>#REF!</v>
      </c>
      <c r="HJ52" s="278" t="e">
        <f>+SUM(R52)*VLOOKUP(R$13,#REF!,2,0)+SUM(AB52)*VLOOKUP(AB$13,#REF!,2,0)+SUM(AL52)*VLOOKUP(AL$13,#REF!,2,0)+SUM(AV52)*VLOOKUP(AV$13,#REF!,2,0)+SUM(BF52)*VLOOKUP(BF$13,#REF!,2,0)+SUM(BP52)*VLOOKUP(BP$13,#REF!,2,0)+SUM(BZ52)*VLOOKUP(BZ$13,#REF!,2,0)+SUM(CJ52)*VLOOKUP(CJ$13,#REF!,2,0)+SUM(CT52)*VLOOKUP(CT$13,#REF!,2,0)+SUM(DD52)*VLOOKUP(DD$13,#REF!,2,0)+SUM(DN52)*VLOOKUP(DN$13,#REF!,2,0)+SUM(DX52)*VLOOKUP(DX$13,#REF!,2,0)+SUM(EH52)*VLOOKUP(EH$13,#REF!,2,0)+SUM(ER52)*VLOOKUP(ER$13,#REF!,2,0)+SUM(FB52)*VLOOKUP(FB$13,#REF!,2,0)+SUM(FL52)*VLOOKUP(FL$13,#REF!,2,0)+SUM(FV52)*VLOOKUP(FV$13,#REF!,2,0)+SUM(GF52)*VLOOKUP(GF$13,#REF!,2,0)+SUM(GP52)*VLOOKUP(GP$13,#REF!,2,0)+SUM(GZ52)*VLOOKUP(GZ$13,#REF!,2,0)</f>
        <v>#REF!</v>
      </c>
      <c r="HK52" s="278" t="e">
        <f>+SUM(S52)*VLOOKUP(S$13,#REF!,2,0)+SUM(AC52)*VLOOKUP(AC$13,#REF!,2,0)+SUM(AM52)*VLOOKUP(AM$13,#REF!,2,0)+SUM(AW52)*VLOOKUP(AW$13,#REF!,2,0)+SUM(BG52)*VLOOKUP(BG$13,#REF!,2,0)+SUM(BQ52)*VLOOKUP(BQ$13,#REF!,2,0)+SUM(CA52)*VLOOKUP(CA$13,#REF!,2,0)+SUM(CK52)*VLOOKUP(CK$13,#REF!,2,0)+SUM(CU52)*VLOOKUP(CU$13,#REF!,2,0)+SUM(DE52)*VLOOKUP(DE$13,#REF!,2,0)+SUM(DO52)*VLOOKUP(DO$13,#REF!,2,0)+SUM(DY52)*VLOOKUP(DY$13,#REF!,2,0)+SUM(EI52)*VLOOKUP(EI$13,#REF!,2,0)+SUM(ES52)*VLOOKUP(ES$13,#REF!,2,0)+SUM(FC52)*VLOOKUP(FC$13,#REF!,2,0)+SUM(FM52)*VLOOKUP(FM$13,#REF!,2,0)+SUM(FW52)*VLOOKUP(FW$13,#REF!,2,0)+SUM(GG52)*VLOOKUP(GG$13,#REF!,2,0)+SUM(GQ52)*VLOOKUP(GQ$13,#REF!,2,0)+SUM(HA52)*VLOOKUP(HA$13,#REF!,2,0)</f>
        <v>#REF!</v>
      </c>
      <c r="HL52" s="278" t="e">
        <f>+SUM(T52)*VLOOKUP(T$13,#REF!,2,0)+SUM(AD52)*VLOOKUP(AD$13,#REF!,2,0)+SUM(AN52)*VLOOKUP(AN$13,#REF!,2,0)+SUM(AX52)*VLOOKUP(AX$13,#REF!,2,0)+SUM(BH52)*VLOOKUP(BH$13,#REF!,2,0)+SUM(BR52)*VLOOKUP(BR$13,#REF!,2,0)+SUM(CB52)*VLOOKUP(CB$13,#REF!,2,0)+SUM(CL52)*VLOOKUP(CL$13,#REF!,2,0)+SUM(CV52)*VLOOKUP(CV$13,#REF!,2,0)+SUM(DF52)*VLOOKUP(DF$13,#REF!,2,0)+SUM(DP52)*VLOOKUP(DP$13,#REF!,2,0)+SUM(DZ52)*VLOOKUP(DZ$13,#REF!,2,0)+SUM(EJ52)*VLOOKUP(EJ$13,#REF!,2,0)+SUM(ET52)*VLOOKUP(ET$13,#REF!,2,0)+SUM(FD52)*VLOOKUP(FD$13,#REF!,2,0)+SUM(FN52)*VLOOKUP(FN$13,#REF!,2,0)+SUM(FX52)*VLOOKUP(FX$13,#REF!,2,0)+SUM(GH52)*VLOOKUP(GH$13,#REF!,2,0)+SUM(GR52)*VLOOKUP(GR$13,#REF!,2,0)+SUM(HB52)*VLOOKUP(HB$13,#REF!,2,0)</f>
        <v>#REF!</v>
      </c>
      <c r="HM52" s="279">
        <f t="shared" si="73"/>
        <v>0</v>
      </c>
      <c r="HN52" s="281">
        <f t="shared" si="87"/>
        <v>61</v>
      </c>
      <c r="HO52" s="279" t="e">
        <f>+SUMIF($K$11:$T$11,1,K52:T52)*VLOOKUP($K$12,#REF!,2,0)+SUMIF($U$11:$AD$11,1,U52:AD52)*VLOOKUP($U$12,#REF!,2,0)+SUMIF($AE$11:$AN$11,1,AE52:AN52)*VLOOKUP($AE$12,#REF!,2,0)+SUMIF($AO$11:$AX$11,1,AO52:AX52)*VLOOKUP($AO$12,#REF!,2,0)+SUMIF($AY$11:$BH$11,1,AY52:BH52)*VLOOKUP($AY$12,#REF!,2,0)+SUMIF($BI$11:$BR$11,1,BI52:BR52)*VLOOKUP($BI$12,#REF!,2,0)+SUMIF($BS$11:$CB$11,1,BS52:CB52)*VLOOKUP($BS$12,#REF!,2,0)+SUMIF($CC$11:$CL$11,1,CC52:CL52)*VLOOKUP($CC$12,#REF!,2,0)+SUMIF($CM$11:$CV$11,1,CM52:CV52)*VLOOKUP($CM$12,#REF!,2,0)+SUMIF($CW$11:$DF$11,1,CW52:DF52)*VLOOKUP($CW$12,#REF!,2,0)+SUMIF($DG$11:$DP$11,1,DG52:DP52)*VLOOKUP($DG$12,#REF!,2,0)+SUMIF($DQ$11:$DZ$11,1,DQ52:DZ52)*VLOOKUP($DQ$12,#REF!,2,0)+SUMIF($EA$11:$EJ$11,1,EA52:EJ52)*VLOOKUP($EA$12,#REF!,2,0)+SUMIF($EK$11:$ET$11,1,EK52:ET52)*VLOOKUP($EK$12,#REF!,2,0)+SUMIF($EU$11:$FD$11,1,EU52:FD52)*VLOOKUP($EU$12,#REF!,2,0)+SUMIF($FE$11:$FN$11,1,FE52:FN52)*VLOOKUP($FE$12,#REF!,2,0)+SUMIF($FO$11:$FX$11,1,FO52:FX52)*VLOOKUP($FO$12,#REF!,2,0)+SUMIF($FY$11:$GH$11,1,FY52:GH52)*VLOOKUP($FY$12,#REF!,2,0)+SUMIF($GI$11:$GR$11,1,GI52:GR52)*VLOOKUP($GI$12,#REF!,2,0)+SUMIF($GS$11:$HB$11,1,GS52:HB52)*VLOOKUP($GS$12,#REF!,2,0)</f>
        <v>#REF!</v>
      </c>
      <c r="HP52" s="281" t="e">
        <f t="shared" si="86"/>
        <v>#REF!</v>
      </c>
      <c r="HQ52" s="84"/>
      <c r="HR52" s="282">
        <f t="shared" si="74"/>
        <v>0</v>
      </c>
      <c r="HS52" s="282">
        <f t="shared" si="75"/>
        <v>0</v>
      </c>
      <c r="HT52" s="282">
        <f t="shared" si="76"/>
        <v>0</v>
      </c>
      <c r="HU52" s="282">
        <f t="shared" si="77"/>
        <v>0</v>
      </c>
      <c r="HV52" s="282">
        <f t="shared" si="78"/>
        <v>0</v>
      </c>
      <c r="HW52" s="282">
        <f t="shared" si="79"/>
        <v>0</v>
      </c>
      <c r="HX52" s="282">
        <f t="shared" si="80"/>
        <v>0</v>
      </c>
      <c r="HY52" s="282">
        <f t="shared" si="81"/>
        <v>0</v>
      </c>
      <c r="HZ52" s="282">
        <f t="shared" si="82"/>
        <v>0</v>
      </c>
      <c r="IA52" s="282">
        <f t="shared" si="83"/>
        <v>0</v>
      </c>
      <c r="IK52" s="98" t="e">
        <f t="shared" si="84"/>
        <v>#REF!</v>
      </c>
    </row>
    <row r="53" spans="1:245" s="32" customFormat="1" ht="21.95" hidden="1" customHeight="1">
      <c r="A53" s="4"/>
      <c r="B53" s="98" t="e">
        <f>+#REF!</f>
        <v>#REF!</v>
      </c>
      <c r="C53" s="98" t="e">
        <f>+#REF!</f>
        <v>#REF!</v>
      </c>
      <c r="D53" s="98" t="e">
        <f>+#REF!</f>
        <v>#REF!</v>
      </c>
      <c r="E53" s="98" t="e">
        <f>+#REF!</f>
        <v>#REF!</v>
      </c>
      <c r="F53" s="98" t="e">
        <f>+#REF!</f>
        <v>#REF!</v>
      </c>
      <c r="G53" s="98" t="e">
        <f>+#REF!</f>
        <v>#REF!</v>
      </c>
      <c r="H53" s="98" t="e">
        <f>+#REF!</f>
        <v>#REF!</v>
      </c>
      <c r="I53" s="98" t="e">
        <f>+#REF!</f>
        <v>#REF!</v>
      </c>
      <c r="J53" s="18" t="s">
        <v>35</v>
      </c>
      <c r="K53" s="756">
        <v>0</v>
      </c>
      <c r="L53" s="719">
        <v>0</v>
      </c>
      <c r="M53" s="719">
        <v>0</v>
      </c>
      <c r="N53" s="717">
        <v>0</v>
      </c>
      <c r="O53" s="717">
        <v>0</v>
      </c>
      <c r="P53" s="717">
        <v>0</v>
      </c>
      <c r="Q53" s="717">
        <v>0</v>
      </c>
      <c r="R53" s="717">
        <v>0</v>
      </c>
      <c r="S53" s="717">
        <v>0</v>
      </c>
      <c r="T53" s="755">
        <v>0</v>
      </c>
      <c r="U53" s="756">
        <v>0</v>
      </c>
      <c r="V53" s="719">
        <v>0</v>
      </c>
      <c r="W53" s="719">
        <v>0</v>
      </c>
      <c r="X53" s="717">
        <v>0</v>
      </c>
      <c r="Y53" s="717">
        <v>0</v>
      </c>
      <c r="Z53" s="717">
        <v>0</v>
      </c>
      <c r="AA53" s="717">
        <v>0</v>
      </c>
      <c r="AB53" s="717">
        <v>0</v>
      </c>
      <c r="AC53" s="717">
        <v>0</v>
      </c>
      <c r="AD53" s="755">
        <v>0</v>
      </c>
      <c r="AE53" s="756">
        <v>0</v>
      </c>
      <c r="AF53" s="719">
        <v>0</v>
      </c>
      <c r="AG53" s="718">
        <v>0</v>
      </c>
      <c r="AH53" s="719">
        <v>0</v>
      </c>
      <c r="AI53" s="717">
        <v>0</v>
      </c>
      <c r="AJ53" s="717">
        <v>0</v>
      </c>
      <c r="AK53" s="717">
        <v>0</v>
      </c>
      <c r="AL53" s="717">
        <v>0</v>
      </c>
      <c r="AM53" s="717">
        <v>0</v>
      </c>
      <c r="AN53" s="755">
        <v>0</v>
      </c>
      <c r="AO53" s="756">
        <v>0</v>
      </c>
      <c r="AP53" s="719">
        <v>0</v>
      </c>
      <c r="AQ53" s="719">
        <v>0</v>
      </c>
      <c r="AR53" s="717">
        <v>0</v>
      </c>
      <c r="AS53" s="717">
        <v>0</v>
      </c>
      <c r="AT53" s="717">
        <v>0</v>
      </c>
      <c r="AU53" s="717">
        <v>0</v>
      </c>
      <c r="AV53" s="717">
        <v>0</v>
      </c>
      <c r="AW53" s="717">
        <v>0</v>
      </c>
      <c r="AX53" s="755">
        <v>0</v>
      </c>
      <c r="AY53" s="756">
        <v>0</v>
      </c>
      <c r="AZ53" s="719">
        <v>0</v>
      </c>
      <c r="BA53" s="719">
        <v>0</v>
      </c>
      <c r="BB53" s="719">
        <v>0</v>
      </c>
      <c r="BC53" s="717">
        <v>0</v>
      </c>
      <c r="BD53" s="717">
        <v>0</v>
      </c>
      <c r="BE53" s="717">
        <v>0</v>
      </c>
      <c r="BF53" s="717">
        <v>0</v>
      </c>
      <c r="BG53" s="717">
        <v>0</v>
      </c>
      <c r="BH53" s="755">
        <v>0</v>
      </c>
      <c r="BI53" s="756">
        <v>0</v>
      </c>
      <c r="BJ53" s="719">
        <v>0</v>
      </c>
      <c r="BK53" s="719">
        <v>0</v>
      </c>
      <c r="BL53" s="717">
        <v>0</v>
      </c>
      <c r="BM53" s="717">
        <v>0</v>
      </c>
      <c r="BN53" s="717">
        <v>0</v>
      </c>
      <c r="BO53" s="717">
        <v>0</v>
      </c>
      <c r="BP53" s="717">
        <v>0</v>
      </c>
      <c r="BQ53" s="717">
        <v>0</v>
      </c>
      <c r="BR53" s="755">
        <v>0</v>
      </c>
      <c r="BS53" s="756">
        <v>0</v>
      </c>
      <c r="BT53" s="719">
        <v>0</v>
      </c>
      <c r="BU53" s="719">
        <v>0</v>
      </c>
      <c r="BV53" s="717">
        <v>0</v>
      </c>
      <c r="BW53" s="717">
        <v>0</v>
      </c>
      <c r="BX53" s="717">
        <v>0</v>
      </c>
      <c r="BY53" s="717">
        <v>0</v>
      </c>
      <c r="BZ53" s="717">
        <v>0</v>
      </c>
      <c r="CA53" s="717">
        <v>0</v>
      </c>
      <c r="CB53" s="755">
        <v>0</v>
      </c>
      <c r="CC53" s="756">
        <v>0</v>
      </c>
      <c r="CD53" s="719">
        <v>0</v>
      </c>
      <c r="CE53" s="719">
        <v>0</v>
      </c>
      <c r="CF53" s="717">
        <v>0</v>
      </c>
      <c r="CG53" s="717">
        <v>0</v>
      </c>
      <c r="CH53" s="717">
        <v>0</v>
      </c>
      <c r="CI53" s="717">
        <v>0</v>
      </c>
      <c r="CJ53" s="717">
        <v>0</v>
      </c>
      <c r="CK53" s="717">
        <v>0</v>
      </c>
      <c r="CL53" s="755">
        <v>0</v>
      </c>
      <c r="CM53" s="756">
        <v>0</v>
      </c>
      <c r="CN53" s="719">
        <v>0</v>
      </c>
      <c r="CO53" s="719">
        <v>0</v>
      </c>
      <c r="CP53" s="717">
        <v>0</v>
      </c>
      <c r="CQ53" s="717">
        <v>0</v>
      </c>
      <c r="CR53" s="717">
        <v>0</v>
      </c>
      <c r="CS53" s="717">
        <v>0</v>
      </c>
      <c r="CT53" s="717">
        <v>0</v>
      </c>
      <c r="CU53" s="717">
        <v>0</v>
      </c>
      <c r="CV53" s="755">
        <v>0</v>
      </c>
      <c r="CW53" s="756">
        <v>0</v>
      </c>
      <c r="CX53" s="719">
        <v>0</v>
      </c>
      <c r="CY53" s="719">
        <v>0</v>
      </c>
      <c r="CZ53" s="717">
        <v>0</v>
      </c>
      <c r="DA53" s="717">
        <v>0</v>
      </c>
      <c r="DB53" s="717">
        <v>0</v>
      </c>
      <c r="DC53" s="717">
        <v>0</v>
      </c>
      <c r="DD53" s="717">
        <v>0</v>
      </c>
      <c r="DE53" s="717">
        <v>0</v>
      </c>
      <c r="DF53" s="755">
        <v>0</v>
      </c>
      <c r="DG53" s="756">
        <v>0</v>
      </c>
      <c r="DH53" s="552"/>
      <c r="DI53" s="552"/>
      <c r="DJ53" s="549"/>
      <c r="DK53" s="549"/>
      <c r="DL53" s="549"/>
      <c r="DM53" s="549"/>
      <c r="DN53" s="549"/>
      <c r="DO53" s="549"/>
      <c r="DP53" s="550"/>
      <c r="DQ53" s="551"/>
      <c r="DR53" s="552"/>
      <c r="DS53" s="552"/>
      <c r="DT53" s="549"/>
      <c r="DU53" s="549"/>
      <c r="DV53" s="549"/>
      <c r="DW53" s="549"/>
      <c r="DX53" s="549"/>
      <c r="DY53" s="549"/>
      <c r="DZ53" s="550"/>
      <c r="EA53" s="551"/>
      <c r="EB53" s="552"/>
      <c r="EC53" s="552"/>
      <c r="ED53" s="549"/>
      <c r="EE53" s="549"/>
      <c r="EF53" s="549"/>
      <c r="EG53" s="549"/>
      <c r="EH53" s="549"/>
      <c r="EI53" s="549"/>
      <c r="EJ53" s="550"/>
      <c r="EK53" s="551"/>
      <c r="EL53" s="552"/>
      <c r="EM53" s="552"/>
      <c r="EN53" s="549"/>
      <c r="EO53" s="549"/>
      <c r="EP53" s="549"/>
      <c r="EQ53" s="549"/>
      <c r="ER53" s="549"/>
      <c r="ES53" s="549"/>
      <c r="ET53" s="550"/>
      <c r="EU53" s="551"/>
      <c r="EV53" s="552"/>
      <c r="EW53" s="552"/>
      <c r="EX53" s="549"/>
      <c r="EY53" s="549"/>
      <c r="EZ53" s="549"/>
      <c r="FA53" s="549"/>
      <c r="FB53" s="549"/>
      <c r="FC53" s="549"/>
      <c r="FD53" s="550"/>
      <c r="FE53" s="551"/>
      <c r="FF53" s="552"/>
      <c r="FG53" s="552"/>
      <c r="FH53" s="549"/>
      <c r="FI53" s="549"/>
      <c r="FJ53" s="549"/>
      <c r="FK53" s="549"/>
      <c r="FL53" s="549"/>
      <c r="FM53" s="549"/>
      <c r="FN53" s="550"/>
      <c r="FO53" s="551"/>
      <c r="FP53" s="552"/>
      <c r="FQ53" s="552"/>
      <c r="FR53" s="549"/>
      <c r="FS53" s="549"/>
      <c r="FT53" s="549"/>
      <c r="FU53" s="549"/>
      <c r="FV53" s="549"/>
      <c r="FW53" s="549"/>
      <c r="FX53" s="550"/>
      <c r="FY53" s="551"/>
      <c r="FZ53" s="552"/>
      <c r="GA53" s="552"/>
      <c r="GB53" s="549"/>
      <c r="GC53" s="549"/>
      <c r="GD53" s="549"/>
      <c r="GE53" s="549"/>
      <c r="GF53" s="549"/>
      <c r="GG53" s="549"/>
      <c r="GH53" s="550"/>
      <c r="GI53" s="551"/>
      <c r="GJ53" s="552"/>
      <c r="GK53" s="552"/>
      <c r="GL53" s="549"/>
      <c r="GM53" s="549"/>
      <c r="GN53" s="549"/>
      <c r="GO53" s="549"/>
      <c r="GP53" s="549"/>
      <c r="GQ53" s="549"/>
      <c r="GR53" s="550"/>
      <c r="GS53" s="551"/>
      <c r="GT53" s="552"/>
      <c r="GU53" s="552"/>
      <c r="GV53" s="549"/>
      <c r="GW53" s="549"/>
      <c r="GX53" s="549"/>
      <c r="GY53" s="549"/>
      <c r="GZ53" s="549"/>
      <c r="HA53" s="549"/>
      <c r="HB53" s="550"/>
      <c r="HC53" s="81" t="e">
        <f>+SUM(K53)*VLOOKUP(K$13,#REF!,2,0)+SUM(U53)*VLOOKUP(U$13,#REF!,2,0)+SUM(AE53)*VLOOKUP(AE$13,#REF!,2,0)+SUM(AO53)*VLOOKUP(AO$13,#REF!,2,0)+SUM(AY53)*VLOOKUP(AY$13,#REF!,2,0)+SUM(BI53)*VLOOKUP(BI$13,#REF!,2,0)+SUM(BS53)*VLOOKUP(BS$13,#REF!,2,0)+SUM(CC53)*VLOOKUP(CC$13,#REF!,2,0)+SUM(CM53)*VLOOKUP(CM$13,#REF!,2,0)+SUM(CW53)*VLOOKUP(CW$13,#REF!,2,0)+SUM(DG53)*VLOOKUP(DG$13,#REF!,2,0)+SUM(DQ53)*VLOOKUP(DQ$13,#REF!,2,0)+SUM(EA53)*VLOOKUP(EA$13,#REF!,2,0)+SUM(EK53)*VLOOKUP(EK$13,#REF!,2,0)+SUM(EU53)*VLOOKUP(EU$13,#REF!,2,0)+SUM(FE53)*VLOOKUP(FE$13,#REF!,2,0)+SUM(FO53)*VLOOKUP(FO$13,#REF!,2,0)+SUM(FY53)*VLOOKUP(FY$13,#REF!,2,0)+SUM(GI53)*VLOOKUP(GI$13,#REF!,2,0)+SUM(GS53)*VLOOKUP(GS$13,#REF!,2,0)</f>
        <v>#REF!</v>
      </c>
      <c r="HD53" s="81" t="e">
        <f>+SUM(L53)*VLOOKUP(L$13,#REF!,2,0)+SUM(V53)*VLOOKUP(V$13,#REF!,2,0)+SUM(AF53)*VLOOKUP(AF$13,#REF!,2,0)+SUM(AP53)*VLOOKUP(AP$13,#REF!,2,0)+SUM(AZ53)*VLOOKUP(AZ$13,#REF!,2,0)+SUM(BJ53)*VLOOKUP(BJ$13,#REF!,2,0)+SUM(BT53)*VLOOKUP(BT$13,#REF!,2,0)+SUM(CD53)*VLOOKUP(CD$13,#REF!,2,0)+SUM(CN53)*VLOOKUP(CN$13,#REF!,2,0)+SUM(CX53)*VLOOKUP(CX$13,#REF!,2,0)+SUM(DH53)*VLOOKUP(DH$13,#REF!,2,0)+SUM(DR53)*VLOOKUP(DR$13,#REF!,2,0)+SUM(EB53)*VLOOKUP(EB$13,#REF!,2,0)+SUM(EL53)*VLOOKUP(EL$13,#REF!,2,0)+SUM(EV53)*VLOOKUP(EV$13,#REF!,2,0)+SUM(FF53)*VLOOKUP(FF$13,#REF!,2,0)+SUM(FP53)*VLOOKUP(FP$13,#REF!,2,0)+SUM(FZ53)*VLOOKUP(FZ$13,#REF!,2,0)+SUM(GJ53)*VLOOKUP(GJ$13,#REF!,2,0)+SUM(GT53)*VLOOKUP(GT$13,#REF!,2,0)</f>
        <v>#REF!</v>
      </c>
      <c r="HE53" s="81" t="e">
        <f>+SUM(M53)*VLOOKUP(M$13,#REF!,2,0)+SUM(W53)*VLOOKUP(W$13,#REF!,2,0)+SUM(AG53)*VLOOKUP(AG$13,#REF!,2,0)+SUM(AQ53)*VLOOKUP(AQ$13,#REF!,2,0)+SUM(BA53)*VLOOKUP(BA$13,#REF!,2,0)+SUM(BK53)*VLOOKUP(BK$13,#REF!,2,0)+SUM(BU53)*VLOOKUP(BU$13,#REF!,2,0)+SUM(CE53)*VLOOKUP(CE$13,#REF!,2,0)+SUM(CO53)*VLOOKUP(CO$13,#REF!,2,0)+SUM(CY53)*VLOOKUP(CY$13,#REF!,2,0)+SUM(DI53)*VLOOKUP(DI$13,#REF!,2,0)+SUM(DS53)*VLOOKUP(DS$13,#REF!,2,0)+SUM(EC53)*VLOOKUP(EC$13,#REF!,2,0)+SUM(EM53)*VLOOKUP(EM$13,#REF!,2,0)+SUM(EW53)*VLOOKUP(EW$13,#REF!,2,0)+SUM(FG53)*VLOOKUP(FG$13,#REF!,2,0)+SUM(FQ53)*VLOOKUP(FQ$13,#REF!,2,0)+SUM(GA53)*VLOOKUP(GA$13,#REF!,2,0)+SUM(GK53)*VLOOKUP(GK$13,#REF!,2,0)+SUM(GU53)*VLOOKUP(GU$13,#REF!,2,0)</f>
        <v>#REF!</v>
      </c>
      <c r="HF53" s="81" t="e">
        <f>+SUM(N53)*VLOOKUP(N$13,#REF!,2,0)+SUM(X53)*VLOOKUP(X$13,#REF!,2,0)+SUM(AH53)*VLOOKUP(AH$13,#REF!,2,0)+SUM(AR53)*VLOOKUP(AR$13,#REF!,2,0)+SUM(BB53)*VLOOKUP(BB$13,#REF!,2,0)+SUM(BL53)*VLOOKUP(BL$13,#REF!,2,0)+SUM(BV53)*VLOOKUP(BV$13,#REF!,2,0)+SUM(CF53)*VLOOKUP(CF$13,#REF!,2,0)+SUM(CP53)*VLOOKUP(CP$13,#REF!,2,0)+SUM(CZ53)*VLOOKUP(CZ$13,#REF!,2,0)+SUM(DJ53)*VLOOKUP(DJ$13,#REF!,2,0)+SUM(DT53)*VLOOKUP(DT$13,#REF!,2,0)+SUM(ED53)*VLOOKUP(ED$13,#REF!,2,0)+SUM(EN53)*VLOOKUP(EN$13,#REF!,2,0)+SUM(EX53)*VLOOKUP(EX$13,#REF!,2,0)+SUM(FH53)*VLOOKUP(FH$13,#REF!,2,0)+SUM(FR53)*VLOOKUP(FR$13,#REF!,2,0)+SUM(GB53)*VLOOKUP(GB$13,#REF!,2,0)+SUM(GL53)*VLOOKUP(GL$13,#REF!,2,0)+SUM(GV53)*VLOOKUP(GV$13,#REF!,2,0)</f>
        <v>#REF!</v>
      </c>
      <c r="HG53" s="81" t="e">
        <f>+SUM(O53)*VLOOKUP(O$13,#REF!,2,0)+SUM(Y53)*VLOOKUP(Y$13,#REF!,2,0)+SUM(AI53)*VLOOKUP(AI$13,#REF!,2,0)+SUM(AS53)*VLOOKUP(AS$13,#REF!,2,0)+SUM(BC53)*VLOOKUP(BC$13,#REF!,2,0)+SUM(BM53)*VLOOKUP(BM$13,#REF!,2,0)+SUM(BW53)*VLOOKUP(BW$13,#REF!,2,0)+SUM(CG53)*VLOOKUP(CG$13,#REF!,2,0)+SUM(CQ53)*VLOOKUP(CQ$13,#REF!,2,0)+SUM(DA53)*VLOOKUP(DA$13,#REF!,2,0)+SUM(DK53)*VLOOKUP(DK$13,#REF!,2,0)+SUM(DU53)*VLOOKUP(DU$13,#REF!,2,0)+SUM(EE53)*VLOOKUP(EE$13,#REF!,2,0)+SUM(EO53)*VLOOKUP(EO$13,#REF!,2,0)+SUM(EY53)*VLOOKUP(EY$13,#REF!,2,0)+SUM(FI53)*VLOOKUP(FI$13,#REF!,2,0)+SUM(FS53)*VLOOKUP(FS$13,#REF!,2,0)+SUM(GC53)*VLOOKUP(GC$13,#REF!,2,0)+SUM(GM53)*VLOOKUP(GM$13,#REF!,2,0)+SUM(GW53)*VLOOKUP(GW$13,#REF!,2,0)</f>
        <v>#REF!</v>
      </c>
      <c r="HH53" s="81" t="e">
        <f>+SUM(P53)*VLOOKUP(P$13,#REF!,2,0)+SUM(Z53)*VLOOKUP(Z$13,#REF!,2,0)+SUM(AJ53)*VLOOKUP(AJ$13,#REF!,2,0)+SUM(AT53)*VLOOKUP(AT$13,#REF!,2,0)+SUM(BD53)*VLOOKUP(BD$13,#REF!,2,0)+SUM(BN53)*VLOOKUP(BN$13,#REF!,2,0)+SUM(BX53)*VLOOKUP(BX$13,#REF!,2,0)+SUM(CH53)*VLOOKUP(CH$13,#REF!,2,0)+SUM(CR53)*VLOOKUP(CR$13,#REF!,2,0)+SUM(DB53)*VLOOKUP(DB$13,#REF!,2,0)+SUM(DL53)*VLOOKUP(DL$13,#REF!,2,0)+SUM(DV53)*VLOOKUP(DV$13,#REF!,2,0)+SUM(EF53)*VLOOKUP(EF$13,#REF!,2,0)+SUM(EP53)*VLOOKUP(EP$13,#REF!,2,0)+SUM(EZ53)*VLOOKUP(EZ$13,#REF!,2,0)+SUM(FJ53)*VLOOKUP(FJ$13,#REF!,2,0)+SUM(FT53)*VLOOKUP(FT$13,#REF!,2,0)+SUM(GD53)*VLOOKUP(GD$13,#REF!,2,0)+SUM(GN53)*VLOOKUP(GN$13,#REF!,2,0)+SUM(GX53)*VLOOKUP(GX$13,#REF!,2,0)</f>
        <v>#REF!</v>
      </c>
      <c r="HI53" s="81" t="e">
        <f>+SUM(Q53)*VLOOKUP(Q$13,#REF!,2,0)+SUM(AA53)*VLOOKUP(AA$13,#REF!,2,0)+SUM(AK53)*VLOOKUP(AK$13,#REF!,2,0)+SUM(AU53)*VLOOKUP(AU$13,#REF!,2,0)+SUM(BE53)*VLOOKUP(BE$13,#REF!,2,0)+SUM(BO53)*VLOOKUP(BO$13,#REF!,2,0)+SUM(BY53)*VLOOKUP(BY$13,#REF!,2,0)+SUM(CI53)*VLOOKUP(CI$13,#REF!,2,0)+SUM(CS53)*VLOOKUP(CS$13,#REF!,2,0)+SUM(DC53)*VLOOKUP(DC$13,#REF!,2,0)+SUM(DM53)*VLOOKUP(DM$13,#REF!,2,0)+SUM(DW53)*VLOOKUP(DW$13,#REF!,2,0)+SUM(EG53)*VLOOKUP(EG$13,#REF!,2,0)+SUM(EQ53)*VLOOKUP(EQ$13,#REF!,2,0)+SUM(FA53)*VLOOKUP(FA$13,#REF!,2,0)+SUM(FK53)*VLOOKUP(FK$13,#REF!,2,0)+SUM(FU53)*VLOOKUP(FU$13,#REF!,2,0)+SUM(GE53)*VLOOKUP(GE$13,#REF!,2,0)+SUM(GO53)*VLOOKUP(GO$13,#REF!,2,0)+SUM(GY53)*VLOOKUP(GY$13,#REF!,2,0)</f>
        <v>#REF!</v>
      </c>
      <c r="HJ53" s="81" t="e">
        <f>+SUM(R53)*VLOOKUP(R$13,#REF!,2,0)+SUM(AB53)*VLOOKUP(AB$13,#REF!,2,0)+SUM(AL53)*VLOOKUP(AL$13,#REF!,2,0)+SUM(AV53)*VLOOKUP(AV$13,#REF!,2,0)+SUM(BF53)*VLOOKUP(BF$13,#REF!,2,0)+SUM(BP53)*VLOOKUP(BP$13,#REF!,2,0)+SUM(BZ53)*VLOOKUP(BZ$13,#REF!,2,0)+SUM(CJ53)*VLOOKUP(CJ$13,#REF!,2,0)+SUM(CT53)*VLOOKUP(CT$13,#REF!,2,0)+SUM(DD53)*VLOOKUP(DD$13,#REF!,2,0)+SUM(DN53)*VLOOKUP(DN$13,#REF!,2,0)+SUM(DX53)*VLOOKUP(DX$13,#REF!,2,0)+SUM(EH53)*VLOOKUP(EH$13,#REF!,2,0)+SUM(ER53)*VLOOKUP(ER$13,#REF!,2,0)+SUM(FB53)*VLOOKUP(FB$13,#REF!,2,0)+SUM(FL53)*VLOOKUP(FL$13,#REF!,2,0)+SUM(FV53)*VLOOKUP(FV$13,#REF!,2,0)+SUM(GF53)*VLOOKUP(GF$13,#REF!,2,0)+SUM(GP53)*VLOOKUP(GP$13,#REF!,2,0)+SUM(GZ53)*VLOOKUP(GZ$13,#REF!,2,0)</f>
        <v>#REF!</v>
      </c>
      <c r="HK53" s="81" t="e">
        <f>+SUM(S53)*VLOOKUP(S$13,#REF!,2,0)+SUM(AC53)*VLOOKUP(AC$13,#REF!,2,0)+SUM(AM53)*VLOOKUP(AM$13,#REF!,2,0)+SUM(AW53)*VLOOKUP(AW$13,#REF!,2,0)+SUM(BG53)*VLOOKUP(BG$13,#REF!,2,0)+SUM(BQ53)*VLOOKUP(BQ$13,#REF!,2,0)+SUM(CA53)*VLOOKUP(CA$13,#REF!,2,0)+SUM(CK53)*VLOOKUP(CK$13,#REF!,2,0)+SUM(CU53)*VLOOKUP(CU$13,#REF!,2,0)+SUM(DE53)*VLOOKUP(DE$13,#REF!,2,0)+SUM(DO53)*VLOOKUP(DO$13,#REF!,2,0)+SUM(DY53)*VLOOKUP(DY$13,#REF!,2,0)+SUM(EI53)*VLOOKUP(EI$13,#REF!,2,0)+SUM(ES53)*VLOOKUP(ES$13,#REF!,2,0)+SUM(FC53)*VLOOKUP(FC$13,#REF!,2,0)+SUM(FM53)*VLOOKUP(FM$13,#REF!,2,0)+SUM(FW53)*VLOOKUP(FW$13,#REF!,2,0)+SUM(GG53)*VLOOKUP(GG$13,#REF!,2,0)+SUM(GQ53)*VLOOKUP(GQ$13,#REF!,2,0)+SUM(HA53)*VLOOKUP(HA$13,#REF!,2,0)</f>
        <v>#REF!</v>
      </c>
      <c r="HL53" s="81" t="e">
        <f>+SUM(T53)*VLOOKUP(T$13,#REF!,2,0)+SUM(AD53)*VLOOKUP(AD$13,#REF!,2,0)+SUM(AN53)*VLOOKUP(AN$13,#REF!,2,0)+SUM(AX53)*VLOOKUP(AX$13,#REF!,2,0)+SUM(BH53)*VLOOKUP(BH$13,#REF!,2,0)+SUM(BR53)*VLOOKUP(BR$13,#REF!,2,0)+SUM(CB53)*VLOOKUP(CB$13,#REF!,2,0)+SUM(CL53)*VLOOKUP(CL$13,#REF!,2,0)+SUM(CV53)*VLOOKUP(CV$13,#REF!,2,0)+SUM(DF53)*VLOOKUP(DF$13,#REF!,2,0)+SUM(DP53)*VLOOKUP(DP$13,#REF!,2,0)+SUM(DZ53)*VLOOKUP(DZ$13,#REF!,2,0)+SUM(EJ53)*VLOOKUP(EJ$13,#REF!,2,0)+SUM(ET53)*VLOOKUP(ET$13,#REF!,2,0)+SUM(FD53)*VLOOKUP(FD$13,#REF!,2,0)+SUM(FN53)*VLOOKUP(FN$13,#REF!,2,0)+SUM(FX53)*VLOOKUP(FX$13,#REF!,2,0)+SUM(GH53)*VLOOKUP(GH$13,#REF!,2,0)+SUM(GR53)*VLOOKUP(GR$13,#REF!,2,0)+SUM(HB53)*VLOOKUP(HB$13,#REF!,2,0)</f>
        <v>#REF!</v>
      </c>
      <c r="HM53" s="84">
        <f t="shared" si="73"/>
        <v>0</v>
      </c>
      <c r="HN53" s="83">
        <f t="shared" si="87"/>
        <v>43</v>
      </c>
      <c r="HO53" s="84" t="e">
        <f>+SUMIF($K$11:$T$11,1,K53:T53)*VLOOKUP($K$12,#REF!,2,0)+SUMIF($U$11:$AD$11,1,U53:AD53)*VLOOKUP($U$12,#REF!,2,0)+SUMIF($AE$11:$AN$11,1,AE53:AN53)*VLOOKUP($AE$12,#REF!,2,0)+SUMIF($AO$11:$AX$11,1,AO53:AX53)*VLOOKUP($AO$12,#REF!,2,0)+SUMIF($AY$11:$BH$11,1,AY53:BH53)*VLOOKUP($AY$12,#REF!,2,0)+SUMIF($BI$11:$BR$11,1,BI53:BR53)*VLOOKUP($BI$12,#REF!,2,0)+SUMIF($BS$11:$CB$11,1,BS53:CB53)*VLOOKUP($BS$12,#REF!,2,0)+SUMIF($CC$11:$CL$11,1,CC53:CL53)*VLOOKUP($CC$12,#REF!,2,0)+SUMIF($CM$11:$CV$11,1,CM53:CV53)*VLOOKUP($CM$12,#REF!,2,0)+SUMIF($CW$11:$DF$11,1,CW53:DF53)*VLOOKUP($CW$12,#REF!,2,0)+SUMIF($DG$11:$DP$11,1,DG53:DP53)*VLOOKUP($DG$12,#REF!,2,0)+SUMIF($DQ$11:$DZ$11,1,DQ53:DZ53)*VLOOKUP($DQ$12,#REF!,2,0)+SUMIF($EA$11:$EJ$11,1,EA53:EJ53)*VLOOKUP($EA$12,#REF!,2,0)+SUMIF($EK$11:$ET$11,1,EK53:ET53)*VLOOKUP($EK$12,#REF!,2,0)+SUMIF($EU$11:$FD$11,1,EU53:FD53)*VLOOKUP($EU$12,#REF!,2,0)+SUMIF($FE$11:$FN$11,1,FE53:FN53)*VLOOKUP($FE$12,#REF!,2,0)+SUMIF($FO$11:$FX$11,1,FO53:FX53)*VLOOKUP($FO$12,#REF!,2,0)+SUMIF($FY$11:$GH$11,1,FY53:GH53)*VLOOKUP($FY$12,#REF!,2,0)+SUMIF($GI$11:$GR$11,1,GI53:GR53)*VLOOKUP($GI$12,#REF!,2,0)+SUMIF($GS$11:$HB$11,1,GS53:HB53)*VLOOKUP($GS$12,#REF!,2,0)</f>
        <v>#REF!</v>
      </c>
      <c r="HP53" s="83" t="e">
        <f t="shared" si="86"/>
        <v>#REF!</v>
      </c>
      <c r="HQ53" s="84"/>
      <c r="HR53" s="85">
        <f t="shared" si="74"/>
        <v>0</v>
      </c>
      <c r="HS53" s="85">
        <f t="shared" si="75"/>
        <v>0</v>
      </c>
      <c r="HT53" s="85">
        <f t="shared" si="76"/>
        <v>0</v>
      </c>
      <c r="HU53" s="85">
        <f t="shared" si="77"/>
        <v>0</v>
      </c>
      <c r="HV53" s="85">
        <f t="shared" si="78"/>
        <v>0</v>
      </c>
      <c r="HW53" s="85">
        <f t="shared" si="79"/>
        <v>0</v>
      </c>
      <c r="HX53" s="85">
        <f t="shared" si="80"/>
        <v>0</v>
      </c>
      <c r="HY53" s="85">
        <f t="shared" si="81"/>
        <v>0</v>
      </c>
      <c r="HZ53" s="85">
        <f t="shared" si="82"/>
        <v>0</v>
      </c>
      <c r="IA53" s="85">
        <f t="shared" si="83"/>
        <v>0</v>
      </c>
      <c r="IK53" s="98" t="e">
        <f t="shared" si="84"/>
        <v>#REF!</v>
      </c>
    </row>
    <row r="54" spans="1:245" s="32" customFormat="1" ht="21.95" hidden="1" customHeight="1">
      <c r="A54" s="4"/>
      <c r="B54" s="98" t="e">
        <f>+#REF!</f>
        <v>#REF!</v>
      </c>
      <c r="C54" s="98" t="e">
        <f>+#REF!</f>
        <v>#REF!</v>
      </c>
      <c r="D54" s="98" t="e">
        <f>+#REF!</f>
        <v>#REF!</v>
      </c>
      <c r="E54" s="98" t="e">
        <f>+#REF!</f>
        <v>#REF!</v>
      </c>
      <c r="F54" s="98" t="e">
        <f>+#REF!</f>
        <v>#REF!</v>
      </c>
      <c r="G54" s="98" t="e">
        <f>+#REF!</f>
        <v>#REF!</v>
      </c>
      <c r="H54" s="98" t="e">
        <f>+#REF!</f>
        <v>#REF!</v>
      </c>
      <c r="I54" s="98" t="e">
        <f>+#REF!</f>
        <v>#REF!</v>
      </c>
      <c r="J54" s="18" t="s">
        <v>36</v>
      </c>
      <c r="K54" s="756">
        <v>0</v>
      </c>
      <c r="L54" s="719">
        <v>0</v>
      </c>
      <c r="M54" s="719">
        <v>0</v>
      </c>
      <c r="N54" s="717">
        <v>0</v>
      </c>
      <c r="O54" s="717">
        <v>0</v>
      </c>
      <c r="P54" s="717">
        <v>0</v>
      </c>
      <c r="Q54" s="717">
        <v>0</v>
      </c>
      <c r="R54" s="717">
        <v>0</v>
      </c>
      <c r="S54" s="717">
        <v>0</v>
      </c>
      <c r="T54" s="755">
        <v>0</v>
      </c>
      <c r="U54" s="756">
        <v>0</v>
      </c>
      <c r="V54" s="719">
        <v>0</v>
      </c>
      <c r="W54" s="719">
        <v>0</v>
      </c>
      <c r="X54" s="717">
        <v>0</v>
      </c>
      <c r="Y54" s="717">
        <v>0</v>
      </c>
      <c r="Z54" s="717">
        <v>0</v>
      </c>
      <c r="AA54" s="717">
        <v>0</v>
      </c>
      <c r="AB54" s="717">
        <v>0</v>
      </c>
      <c r="AC54" s="717">
        <v>0</v>
      </c>
      <c r="AD54" s="755">
        <v>0</v>
      </c>
      <c r="AE54" s="756">
        <v>0</v>
      </c>
      <c r="AF54" s="719">
        <v>0</v>
      </c>
      <c r="AG54" s="718">
        <v>0</v>
      </c>
      <c r="AH54" s="719">
        <v>0</v>
      </c>
      <c r="AI54" s="717">
        <v>0</v>
      </c>
      <c r="AJ54" s="717">
        <v>0</v>
      </c>
      <c r="AK54" s="717">
        <v>0</v>
      </c>
      <c r="AL54" s="717">
        <v>0</v>
      </c>
      <c r="AM54" s="717">
        <v>0</v>
      </c>
      <c r="AN54" s="755">
        <v>0</v>
      </c>
      <c r="AO54" s="756">
        <v>0</v>
      </c>
      <c r="AP54" s="719">
        <v>0</v>
      </c>
      <c r="AQ54" s="719">
        <v>0</v>
      </c>
      <c r="AR54" s="717">
        <v>0</v>
      </c>
      <c r="AS54" s="717">
        <v>0</v>
      </c>
      <c r="AT54" s="717">
        <v>0</v>
      </c>
      <c r="AU54" s="717">
        <v>0</v>
      </c>
      <c r="AV54" s="717">
        <v>0</v>
      </c>
      <c r="AW54" s="717">
        <v>0</v>
      </c>
      <c r="AX54" s="755">
        <v>0</v>
      </c>
      <c r="AY54" s="756">
        <v>0</v>
      </c>
      <c r="AZ54" s="719">
        <v>0</v>
      </c>
      <c r="BA54" s="719">
        <v>0</v>
      </c>
      <c r="BB54" s="719">
        <v>0</v>
      </c>
      <c r="BC54" s="717">
        <v>0</v>
      </c>
      <c r="BD54" s="717">
        <v>0</v>
      </c>
      <c r="BE54" s="717">
        <v>0</v>
      </c>
      <c r="BF54" s="717">
        <v>0</v>
      </c>
      <c r="BG54" s="717">
        <v>0</v>
      </c>
      <c r="BH54" s="755">
        <v>0</v>
      </c>
      <c r="BI54" s="756">
        <v>0</v>
      </c>
      <c r="BJ54" s="719">
        <v>0</v>
      </c>
      <c r="BK54" s="719">
        <v>0</v>
      </c>
      <c r="BL54" s="717">
        <v>0</v>
      </c>
      <c r="BM54" s="717">
        <v>0</v>
      </c>
      <c r="BN54" s="717">
        <v>0</v>
      </c>
      <c r="BO54" s="717">
        <v>0</v>
      </c>
      <c r="BP54" s="717">
        <v>0</v>
      </c>
      <c r="BQ54" s="717">
        <v>0</v>
      </c>
      <c r="BR54" s="755">
        <v>0</v>
      </c>
      <c r="BS54" s="756">
        <v>0</v>
      </c>
      <c r="BT54" s="719">
        <v>0</v>
      </c>
      <c r="BU54" s="719">
        <v>0</v>
      </c>
      <c r="BV54" s="717">
        <v>0</v>
      </c>
      <c r="BW54" s="717">
        <v>0</v>
      </c>
      <c r="BX54" s="717">
        <v>0</v>
      </c>
      <c r="BY54" s="717">
        <v>0</v>
      </c>
      <c r="BZ54" s="717">
        <v>0</v>
      </c>
      <c r="CA54" s="717">
        <v>0</v>
      </c>
      <c r="CB54" s="755">
        <v>0</v>
      </c>
      <c r="CC54" s="756">
        <v>0</v>
      </c>
      <c r="CD54" s="719">
        <v>0</v>
      </c>
      <c r="CE54" s="719">
        <v>0</v>
      </c>
      <c r="CF54" s="717">
        <v>0</v>
      </c>
      <c r="CG54" s="717">
        <v>0</v>
      </c>
      <c r="CH54" s="717">
        <v>0</v>
      </c>
      <c r="CI54" s="717">
        <v>0</v>
      </c>
      <c r="CJ54" s="717">
        <v>0</v>
      </c>
      <c r="CK54" s="717">
        <v>0</v>
      </c>
      <c r="CL54" s="755">
        <v>0</v>
      </c>
      <c r="CM54" s="756">
        <v>0</v>
      </c>
      <c r="CN54" s="719">
        <v>0</v>
      </c>
      <c r="CO54" s="719">
        <v>0</v>
      </c>
      <c r="CP54" s="717">
        <v>0</v>
      </c>
      <c r="CQ54" s="717">
        <v>0</v>
      </c>
      <c r="CR54" s="717">
        <v>0</v>
      </c>
      <c r="CS54" s="717">
        <v>0</v>
      </c>
      <c r="CT54" s="717">
        <v>0</v>
      </c>
      <c r="CU54" s="717">
        <v>0</v>
      </c>
      <c r="CV54" s="755">
        <v>0</v>
      </c>
      <c r="CW54" s="756">
        <v>0</v>
      </c>
      <c r="CX54" s="719">
        <v>0</v>
      </c>
      <c r="CY54" s="719">
        <v>0</v>
      </c>
      <c r="CZ54" s="717">
        <v>0</v>
      </c>
      <c r="DA54" s="717">
        <v>0</v>
      </c>
      <c r="DB54" s="717">
        <v>0</v>
      </c>
      <c r="DC54" s="717">
        <v>0</v>
      </c>
      <c r="DD54" s="717">
        <v>0</v>
      </c>
      <c r="DE54" s="717">
        <v>0</v>
      </c>
      <c r="DF54" s="755">
        <v>0</v>
      </c>
      <c r="DG54" s="756">
        <v>0</v>
      </c>
      <c r="DH54" s="552"/>
      <c r="DI54" s="552"/>
      <c r="DJ54" s="549"/>
      <c r="DK54" s="549"/>
      <c r="DL54" s="549"/>
      <c r="DM54" s="549"/>
      <c r="DN54" s="549"/>
      <c r="DO54" s="549"/>
      <c r="DP54" s="550"/>
      <c r="DQ54" s="551"/>
      <c r="DR54" s="552"/>
      <c r="DS54" s="552"/>
      <c r="DT54" s="549"/>
      <c r="DU54" s="549"/>
      <c r="DV54" s="549"/>
      <c r="DW54" s="549"/>
      <c r="DX54" s="549"/>
      <c r="DY54" s="549"/>
      <c r="DZ54" s="550"/>
      <c r="EA54" s="551"/>
      <c r="EB54" s="552"/>
      <c r="EC54" s="552"/>
      <c r="ED54" s="549"/>
      <c r="EE54" s="549"/>
      <c r="EF54" s="549"/>
      <c r="EG54" s="549"/>
      <c r="EH54" s="549"/>
      <c r="EI54" s="549"/>
      <c r="EJ54" s="550"/>
      <c r="EK54" s="551"/>
      <c r="EL54" s="552"/>
      <c r="EM54" s="552"/>
      <c r="EN54" s="549"/>
      <c r="EO54" s="549"/>
      <c r="EP54" s="549"/>
      <c r="EQ54" s="549"/>
      <c r="ER54" s="549"/>
      <c r="ES54" s="549"/>
      <c r="ET54" s="550"/>
      <c r="EU54" s="551"/>
      <c r="EV54" s="552"/>
      <c r="EW54" s="552"/>
      <c r="EX54" s="549"/>
      <c r="EY54" s="549"/>
      <c r="EZ54" s="549"/>
      <c r="FA54" s="549"/>
      <c r="FB54" s="549"/>
      <c r="FC54" s="549"/>
      <c r="FD54" s="550"/>
      <c r="FE54" s="551"/>
      <c r="FF54" s="552"/>
      <c r="FG54" s="552"/>
      <c r="FH54" s="549"/>
      <c r="FI54" s="549"/>
      <c r="FJ54" s="549"/>
      <c r="FK54" s="549"/>
      <c r="FL54" s="549"/>
      <c r="FM54" s="549"/>
      <c r="FN54" s="550"/>
      <c r="FO54" s="551"/>
      <c r="FP54" s="552"/>
      <c r="FQ54" s="552"/>
      <c r="FR54" s="549"/>
      <c r="FS54" s="549"/>
      <c r="FT54" s="549"/>
      <c r="FU54" s="549"/>
      <c r="FV54" s="549"/>
      <c r="FW54" s="549"/>
      <c r="FX54" s="550"/>
      <c r="FY54" s="551"/>
      <c r="FZ54" s="552"/>
      <c r="GA54" s="552"/>
      <c r="GB54" s="549"/>
      <c r="GC54" s="549"/>
      <c r="GD54" s="549"/>
      <c r="GE54" s="549"/>
      <c r="GF54" s="549"/>
      <c r="GG54" s="549"/>
      <c r="GH54" s="550"/>
      <c r="GI54" s="551"/>
      <c r="GJ54" s="552"/>
      <c r="GK54" s="552"/>
      <c r="GL54" s="549"/>
      <c r="GM54" s="549"/>
      <c r="GN54" s="549"/>
      <c r="GO54" s="549"/>
      <c r="GP54" s="549"/>
      <c r="GQ54" s="549"/>
      <c r="GR54" s="550"/>
      <c r="GS54" s="551"/>
      <c r="GT54" s="552"/>
      <c r="GU54" s="552"/>
      <c r="GV54" s="549"/>
      <c r="GW54" s="549"/>
      <c r="GX54" s="549"/>
      <c r="GY54" s="549"/>
      <c r="GZ54" s="549"/>
      <c r="HA54" s="549"/>
      <c r="HB54" s="550"/>
      <c r="HC54" s="81" t="e">
        <f>+SUM(K54)*VLOOKUP(K$13,#REF!,2,0)+SUM(U54)*VLOOKUP(U$13,#REF!,2,0)+SUM(AE54)*VLOOKUP(AE$13,#REF!,2,0)+SUM(AO54)*VLOOKUP(AO$13,#REF!,2,0)+SUM(AY54)*VLOOKUP(AY$13,#REF!,2,0)+SUM(BI54)*VLOOKUP(BI$13,#REF!,2,0)+SUM(BS54)*VLOOKUP(BS$13,#REF!,2,0)+SUM(CC54)*VLOOKUP(CC$13,#REF!,2,0)+SUM(CM54)*VLOOKUP(CM$13,#REF!,2,0)+SUM(CW54)*VLOOKUP(CW$13,#REF!,2,0)+SUM(DG54)*VLOOKUP(DG$13,#REF!,2,0)+SUM(DQ54)*VLOOKUP(DQ$13,#REF!,2,0)+SUM(EA54)*VLOOKUP(EA$13,#REF!,2,0)+SUM(EK54)*VLOOKUP(EK$13,#REF!,2,0)+SUM(EU54)*VLOOKUP(EU$13,#REF!,2,0)+SUM(FE54)*VLOOKUP(FE$13,#REF!,2,0)+SUM(FO54)*VLOOKUP(FO$13,#REF!,2,0)+SUM(FY54)*VLOOKUP(FY$13,#REF!,2,0)+SUM(GI54)*VLOOKUP(GI$13,#REF!,2,0)+SUM(GS54)*VLOOKUP(GS$13,#REF!,2,0)</f>
        <v>#REF!</v>
      </c>
      <c r="HD54" s="81" t="e">
        <f>+SUM(L54)*VLOOKUP(L$13,#REF!,2,0)+SUM(V54)*VLOOKUP(V$13,#REF!,2,0)+SUM(AF54)*VLOOKUP(AF$13,#REF!,2,0)+SUM(AP54)*VLOOKUP(AP$13,#REF!,2,0)+SUM(AZ54)*VLOOKUP(AZ$13,#REF!,2,0)+SUM(BJ54)*VLOOKUP(BJ$13,#REF!,2,0)+SUM(BT54)*VLOOKUP(BT$13,#REF!,2,0)+SUM(CD54)*VLOOKUP(CD$13,#REF!,2,0)+SUM(CN54)*VLOOKUP(CN$13,#REF!,2,0)+SUM(CX54)*VLOOKUP(CX$13,#REF!,2,0)+SUM(DH54)*VLOOKUP(DH$13,#REF!,2,0)+SUM(DR54)*VLOOKUP(DR$13,#REF!,2,0)+SUM(EB54)*VLOOKUP(EB$13,#REF!,2,0)+SUM(EL54)*VLOOKUP(EL$13,#REF!,2,0)+SUM(EV54)*VLOOKUP(EV$13,#REF!,2,0)+SUM(FF54)*VLOOKUP(FF$13,#REF!,2,0)+SUM(FP54)*VLOOKUP(FP$13,#REF!,2,0)+SUM(FZ54)*VLOOKUP(FZ$13,#REF!,2,0)+SUM(GJ54)*VLOOKUP(GJ$13,#REF!,2,0)+SUM(GT54)*VLOOKUP(GT$13,#REF!,2,0)</f>
        <v>#REF!</v>
      </c>
      <c r="HE54" s="81" t="e">
        <f>+SUM(M54)*VLOOKUP(M$13,#REF!,2,0)+SUM(W54)*VLOOKUP(W$13,#REF!,2,0)+SUM(AG54)*VLOOKUP(AG$13,#REF!,2,0)+SUM(AQ54)*VLOOKUP(AQ$13,#REF!,2,0)+SUM(BA54)*VLOOKUP(BA$13,#REF!,2,0)+SUM(BK54)*VLOOKUP(BK$13,#REF!,2,0)+SUM(BU54)*VLOOKUP(BU$13,#REF!,2,0)+SUM(CE54)*VLOOKUP(CE$13,#REF!,2,0)+SUM(CO54)*VLOOKUP(CO$13,#REF!,2,0)+SUM(CY54)*VLOOKUP(CY$13,#REF!,2,0)+SUM(DI54)*VLOOKUP(DI$13,#REF!,2,0)+SUM(DS54)*VLOOKUP(DS$13,#REF!,2,0)+SUM(EC54)*VLOOKUP(EC$13,#REF!,2,0)+SUM(EM54)*VLOOKUP(EM$13,#REF!,2,0)+SUM(EW54)*VLOOKUP(EW$13,#REF!,2,0)+SUM(FG54)*VLOOKUP(FG$13,#REF!,2,0)+SUM(FQ54)*VLOOKUP(FQ$13,#REF!,2,0)+SUM(GA54)*VLOOKUP(GA$13,#REF!,2,0)+SUM(GK54)*VLOOKUP(GK$13,#REF!,2,0)+SUM(GU54)*VLOOKUP(GU$13,#REF!,2,0)</f>
        <v>#REF!</v>
      </c>
      <c r="HF54" s="81" t="e">
        <f>+SUM(N54)*VLOOKUP(N$13,#REF!,2,0)+SUM(X54)*VLOOKUP(X$13,#REF!,2,0)+SUM(AH54)*VLOOKUP(AH$13,#REF!,2,0)+SUM(AR54)*VLOOKUP(AR$13,#REF!,2,0)+SUM(BB54)*VLOOKUP(BB$13,#REF!,2,0)+SUM(BL54)*VLOOKUP(BL$13,#REF!,2,0)+SUM(BV54)*VLOOKUP(BV$13,#REF!,2,0)+SUM(CF54)*VLOOKUP(CF$13,#REF!,2,0)+SUM(CP54)*VLOOKUP(CP$13,#REF!,2,0)+SUM(CZ54)*VLOOKUP(CZ$13,#REF!,2,0)+SUM(DJ54)*VLOOKUP(DJ$13,#REF!,2,0)+SUM(DT54)*VLOOKUP(DT$13,#REF!,2,0)+SUM(ED54)*VLOOKUP(ED$13,#REF!,2,0)+SUM(EN54)*VLOOKUP(EN$13,#REF!,2,0)+SUM(EX54)*VLOOKUP(EX$13,#REF!,2,0)+SUM(FH54)*VLOOKUP(FH$13,#REF!,2,0)+SUM(FR54)*VLOOKUP(FR$13,#REF!,2,0)+SUM(GB54)*VLOOKUP(GB$13,#REF!,2,0)+SUM(GL54)*VLOOKUP(GL$13,#REF!,2,0)+SUM(GV54)*VLOOKUP(GV$13,#REF!,2,0)</f>
        <v>#REF!</v>
      </c>
      <c r="HG54" s="81" t="e">
        <f>+SUM(O54)*VLOOKUP(O$13,#REF!,2,0)+SUM(Y54)*VLOOKUP(Y$13,#REF!,2,0)+SUM(AI54)*VLOOKUP(AI$13,#REF!,2,0)+SUM(AS54)*VLOOKUP(AS$13,#REF!,2,0)+SUM(BC54)*VLOOKUP(BC$13,#REF!,2,0)+SUM(BM54)*VLOOKUP(BM$13,#REF!,2,0)+SUM(BW54)*VLOOKUP(BW$13,#REF!,2,0)+SUM(CG54)*VLOOKUP(CG$13,#REF!,2,0)+SUM(CQ54)*VLOOKUP(CQ$13,#REF!,2,0)+SUM(DA54)*VLOOKUP(DA$13,#REF!,2,0)+SUM(DK54)*VLOOKUP(DK$13,#REF!,2,0)+SUM(DU54)*VLOOKUP(DU$13,#REF!,2,0)+SUM(EE54)*VLOOKUP(EE$13,#REF!,2,0)+SUM(EO54)*VLOOKUP(EO$13,#REF!,2,0)+SUM(EY54)*VLOOKUP(EY$13,#REF!,2,0)+SUM(FI54)*VLOOKUP(FI$13,#REF!,2,0)+SUM(FS54)*VLOOKUP(FS$13,#REF!,2,0)+SUM(GC54)*VLOOKUP(GC$13,#REF!,2,0)+SUM(GM54)*VLOOKUP(GM$13,#REF!,2,0)+SUM(GW54)*VLOOKUP(GW$13,#REF!,2,0)</f>
        <v>#REF!</v>
      </c>
      <c r="HH54" s="81" t="e">
        <f>+SUM(P54)*VLOOKUP(P$13,#REF!,2,0)+SUM(Z54)*VLOOKUP(Z$13,#REF!,2,0)+SUM(AJ54)*VLOOKUP(AJ$13,#REF!,2,0)+SUM(AT54)*VLOOKUP(AT$13,#REF!,2,0)+SUM(BD54)*VLOOKUP(BD$13,#REF!,2,0)+SUM(BN54)*VLOOKUP(BN$13,#REF!,2,0)+SUM(BX54)*VLOOKUP(BX$13,#REF!,2,0)+SUM(CH54)*VLOOKUP(CH$13,#REF!,2,0)+SUM(CR54)*VLOOKUP(CR$13,#REF!,2,0)+SUM(DB54)*VLOOKUP(DB$13,#REF!,2,0)+SUM(DL54)*VLOOKUP(DL$13,#REF!,2,0)+SUM(DV54)*VLOOKUP(DV$13,#REF!,2,0)+SUM(EF54)*VLOOKUP(EF$13,#REF!,2,0)+SUM(EP54)*VLOOKUP(EP$13,#REF!,2,0)+SUM(EZ54)*VLOOKUP(EZ$13,#REF!,2,0)+SUM(FJ54)*VLOOKUP(FJ$13,#REF!,2,0)+SUM(FT54)*VLOOKUP(FT$13,#REF!,2,0)+SUM(GD54)*VLOOKUP(GD$13,#REF!,2,0)+SUM(GN54)*VLOOKUP(GN$13,#REF!,2,0)+SUM(GX54)*VLOOKUP(GX$13,#REF!,2,0)</f>
        <v>#REF!</v>
      </c>
      <c r="HI54" s="81" t="e">
        <f>+SUM(Q54)*VLOOKUP(Q$13,#REF!,2,0)+SUM(AA54)*VLOOKUP(AA$13,#REF!,2,0)+SUM(AK54)*VLOOKUP(AK$13,#REF!,2,0)+SUM(AU54)*VLOOKUP(AU$13,#REF!,2,0)+SUM(BE54)*VLOOKUP(BE$13,#REF!,2,0)+SUM(BO54)*VLOOKUP(BO$13,#REF!,2,0)+SUM(BY54)*VLOOKUP(BY$13,#REF!,2,0)+SUM(CI54)*VLOOKUP(CI$13,#REF!,2,0)+SUM(CS54)*VLOOKUP(CS$13,#REF!,2,0)+SUM(DC54)*VLOOKUP(DC$13,#REF!,2,0)+SUM(DM54)*VLOOKUP(DM$13,#REF!,2,0)+SUM(DW54)*VLOOKUP(DW$13,#REF!,2,0)+SUM(EG54)*VLOOKUP(EG$13,#REF!,2,0)+SUM(EQ54)*VLOOKUP(EQ$13,#REF!,2,0)+SUM(FA54)*VLOOKUP(FA$13,#REF!,2,0)+SUM(FK54)*VLOOKUP(FK$13,#REF!,2,0)+SUM(FU54)*VLOOKUP(FU$13,#REF!,2,0)+SUM(GE54)*VLOOKUP(GE$13,#REF!,2,0)+SUM(GO54)*VLOOKUP(GO$13,#REF!,2,0)+SUM(GY54)*VLOOKUP(GY$13,#REF!,2,0)</f>
        <v>#REF!</v>
      </c>
      <c r="HJ54" s="81" t="e">
        <f>+SUM(R54)*VLOOKUP(R$13,#REF!,2,0)+SUM(AB54)*VLOOKUP(AB$13,#REF!,2,0)+SUM(AL54)*VLOOKUP(AL$13,#REF!,2,0)+SUM(AV54)*VLOOKUP(AV$13,#REF!,2,0)+SUM(BF54)*VLOOKUP(BF$13,#REF!,2,0)+SUM(BP54)*VLOOKUP(BP$13,#REF!,2,0)+SUM(BZ54)*VLOOKUP(BZ$13,#REF!,2,0)+SUM(CJ54)*VLOOKUP(CJ$13,#REF!,2,0)+SUM(CT54)*VLOOKUP(CT$13,#REF!,2,0)+SUM(DD54)*VLOOKUP(DD$13,#REF!,2,0)+SUM(DN54)*VLOOKUP(DN$13,#REF!,2,0)+SUM(DX54)*VLOOKUP(DX$13,#REF!,2,0)+SUM(EH54)*VLOOKUP(EH$13,#REF!,2,0)+SUM(ER54)*VLOOKUP(ER$13,#REF!,2,0)+SUM(FB54)*VLOOKUP(FB$13,#REF!,2,0)+SUM(FL54)*VLOOKUP(FL$13,#REF!,2,0)+SUM(FV54)*VLOOKUP(FV$13,#REF!,2,0)+SUM(GF54)*VLOOKUP(GF$13,#REF!,2,0)+SUM(GP54)*VLOOKUP(GP$13,#REF!,2,0)+SUM(GZ54)*VLOOKUP(GZ$13,#REF!,2,0)</f>
        <v>#REF!</v>
      </c>
      <c r="HK54" s="81" t="e">
        <f>+SUM(S54)*VLOOKUP(S$13,#REF!,2,0)+SUM(AC54)*VLOOKUP(AC$13,#REF!,2,0)+SUM(AM54)*VLOOKUP(AM$13,#REF!,2,0)+SUM(AW54)*VLOOKUP(AW$13,#REF!,2,0)+SUM(BG54)*VLOOKUP(BG$13,#REF!,2,0)+SUM(BQ54)*VLOOKUP(BQ$13,#REF!,2,0)+SUM(CA54)*VLOOKUP(CA$13,#REF!,2,0)+SUM(CK54)*VLOOKUP(CK$13,#REF!,2,0)+SUM(CU54)*VLOOKUP(CU$13,#REF!,2,0)+SUM(DE54)*VLOOKUP(DE$13,#REF!,2,0)+SUM(DO54)*VLOOKUP(DO$13,#REF!,2,0)+SUM(DY54)*VLOOKUP(DY$13,#REF!,2,0)+SUM(EI54)*VLOOKUP(EI$13,#REF!,2,0)+SUM(ES54)*VLOOKUP(ES$13,#REF!,2,0)+SUM(FC54)*VLOOKUP(FC$13,#REF!,2,0)+SUM(FM54)*VLOOKUP(FM$13,#REF!,2,0)+SUM(FW54)*VLOOKUP(FW$13,#REF!,2,0)+SUM(GG54)*VLOOKUP(GG$13,#REF!,2,0)+SUM(GQ54)*VLOOKUP(GQ$13,#REF!,2,0)+SUM(HA54)*VLOOKUP(HA$13,#REF!,2,0)</f>
        <v>#REF!</v>
      </c>
      <c r="HL54" s="81" t="e">
        <f>+SUM(T54)*VLOOKUP(T$13,#REF!,2,0)+SUM(AD54)*VLOOKUP(AD$13,#REF!,2,0)+SUM(AN54)*VLOOKUP(AN$13,#REF!,2,0)+SUM(AX54)*VLOOKUP(AX$13,#REF!,2,0)+SUM(BH54)*VLOOKUP(BH$13,#REF!,2,0)+SUM(BR54)*VLOOKUP(BR$13,#REF!,2,0)+SUM(CB54)*VLOOKUP(CB$13,#REF!,2,0)+SUM(CL54)*VLOOKUP(CL$13,#REF!,2,0)+SUM(CV54)*VLOOKUP(CV$13,#REF!,2,0)+SUM(DF54)*VLOOKUP(DF$13,#REF!,2,0)+SUM(DP54)*VLOOKUP(DP$13,#REF!,2,0)+SUM(DZ54)*VLOOKUP(DZ$13,#REF!,2,0)+SUM(EJ54)*VLOOKUP(EJ$13,#REF!,2,0)+SUM(ET54)*VLOOKUP(ET$13,#REF!,2,0)+SUM(FD54)*VLOOKUP(FD$13,#REF!,2,0)+SUM(FN54)*VLOOKUP(FN$13,#REF!,2,0)+SUM(FX54)*VLOOKUP(FX$13,#REF!,2,0)+SUM(GH54)*VLOOKUP(GH$13,#REF!,2,0)+SUM(GR54)*VLOOKUP(GR$13,#REF!,2,0)+SUM(HB54)*VLOOKUP(HB$13,#REF!,2,0)</f>
        <v>#REF!</v>
      </c>
      <c r="HM54" s="84">
        <f t="shared" si="73"/>
        <v>0</v>
      </c>
      <c r="HN54" s="83">
        <f t="shared" si="87"/>
        <v>30</v>
      </c>
      <c r="HO54" s="84" t="e">
        <f>+SUMIF($K$11:$T$11,1,K54:T54)*VLOOKUP($K$12,#REF!,2,0)+SUMIF($U$11:$AD$11,1,U54:AD54)*VLOOKUP($U$12,#REF!,2,0)+SUMIF($AE$11:$AN$11,1,AE54:AN54)*VLOOKUP($AE$12,#REF!,2,0)+SUMIF($AO$11:$AX$11,1,AO54:AX54)*VLOOKUP($AO$12,#REF!,2,0)+SUMIF($AY$11:$BH$11,1,AY54:BH54)*VLOOKUP($AY$12,#REF!,2,0)+SUMIF($BI$11:$BR$11,1,BI54:BR54)*VLOOKUP($BI$12,#REF!,2,0)+SUMIF($BS$11:$CB$11,1,BS54:CB54)*VLOOKUP($BS$12,#REF!,2,0)+SUMIF($CC$11:$CL$11,1,CC54:CL54)*VLOOKUP($CC$12,#REF!,2,0)+SUMIF($CM$11:$CV$11,1,CM54:CV54)*VLOOKUP($CM$12,#REF!,2,0)+SUMIF($CW$11:$DF$11,1,CW54:DF54)*VLOOKUP($CW$12,#REF!,2,0)+SUMIF($DG$11:$DP$11,1,DG54:DP54)*VLOOKUP($DG$12,#REF!,2,0)+SUMIF($DQ$11:$DZ$11,1,DQ54:DZ54)*VLOOKUP($DQ$12,#REF!,2,0)+SUMIF($EA$11:$EJ$11,1,EA54:EJ54)*VLOOKUP($EA$12,#REF!,2,0)+SUMIF($EK$11:$ET$11,1,EK54:ET54)*VLOOKUP($EK$12,#REF!,2,0)+SUMIF($EU$11:$FD$11,1,EU54:FD54)*VLOOKUP($EU$12,#REF!,2,0)+SUMIF($FE$11:$FN$11,1,FE54:FN54)*VLOOKUP($FE$12,#REF!,2,0)+SUMIF($FO$11:$FX$11,1,FO54:FX54)*VLOOKUP($FO$12,#REF!,2,0)+SUMIF($FY$11:$GH$11,1,FY54:GH54)*VLOOKUP($FY$12,#REF!,2,0)+SUMIF($GI$11:$GR$11,1,GI54:GR54)*VLOOKUP($GI$12,#REF!,2,0)+SUMIF($GS$11:$HB$11,1,GS54:HB54)*VLOOKUP($GS$12,#REF!,2,0)</f>
        <v>#REF!</v>
      </c>
      <c r="HP54" s="83" t="e">
        <f t="shared" si="86"/>
        <v>#REF!</v>
      </c>
      <c r="HQ54" s="84"/>
      <c r="HR54" s="85">
        <f t="shared" si="74"/>
        <v>0</v>
      </c>
      <c r="HS54" s="85">
        <f t="shared" si="75"/>
        <v>0</v>
      </c>
      <c r="HT54" s="85">
        <f t="shared" si="76"/>
        <v>0</v>
      </c>
      <c r="HU54" s="85">
        <f t="shared" si="77"/>
        <v>0</v>
      </c>
      <c r="HV54" s="85">
        <f t="shared" si="78"/>
        <v>0</v>
      </c>
      <c r="HW54" s="85">
        <f t="shared" si="79"/>
        <v>0</v>
      </c>
      <c r="HX54" s="85">
        <f t="shared" si="80"/>
        <v>0</v>
      </c>
      <c r="HY54" s="85">
        <f t="shared" si="81"/>
        <v>0</v>
      </c>
      <c r="HZ54" s="85">
        <f t="shared" si="82"/>
        <v>0</v>
      </c>
      <c r="IA54" s="85">
        <f t="shared" si="83"/>
        <v>0</v>
      </c>
      <c r="IK54" s="98" t="e">
        <f t="shared" si="84"/>
        <v>#REF!</v>
      </c>
    </row>
    <row r="55" spans="1:245" s="32" customFormat="1" ht="21.95" hidden="1" customHeight="1">
      <c r="A55" s="4"/>
      <c r="B55" s="98" t="e">
        <f>+#REF!</f>
        <v>#REF!</v>
      </c>
      <c r="C55" s="98" t="e">
        <f>+#REF!</f>
        <v>#REF!</v>
      </c>
      <c r="D55" s="98" t="e">
        <f>+#REF!</f>
        <v>#REF!</v>
      </c>
      <c r="E55" s="98" t="e">
        <f>+#REF!</f>
        <v>#REF!</v>
      </c>
      <c r="F55" s="98" t="e">
        <f>+#REF!</f>
        <v>#REF!</v>
      </c>
      <c r="G55" s="98" t="e">
        <f>+#REF!</f>
        <v>#REF!</v>
      </c>
      <c r="H55" s="98" t="e">
        <f>+#REF!</f>
        <v>#REF!</v>
      </c>
      <c r="I55" s="98" t="e">
        <f>+#REF!</f>
        <v>#REF!</v>
      </c>
      <c r="J55" s="306" t="s">
        <v>37</v>
      </c>
      <c r="K55" s="757">
        <v>0</v>
      </c>
      <c r="L55" s="758">
        <v>0</v>
      </c>
      <c r="M55" s="758">
        <v>0</v>
      </c>
      <c r="N55" s="760">
        <v>0</v>
      </c>
      <c r="O55" s="760">
        <v>0</v>
      </c>
      <c r="P55" s="760">
        <v>0</v>
      </c>
      <c r="Q55" s="760">
        <v>0</v>
      </c>
      <c r="R55" s="760">
        <v>0</v>
      </c>
      <c r="S55" s="760">
        <v>0</v>
      </c>
      <c r="T55" s="759">
        <v>0</v>
      </c>
      <c r="U55" s="757">
        <v>0</v>
      </c>
      <c r="V55" s="758">
        <v>0</v>
      </c>
      <c r="W55" s="758">
        <v>0</v>
      </c>
      <c r="X55" s="760">
        <v>0</v>
      </c>
      <c r="Y55" s="760">
        <v>0</v>
      </c>
      <c r="Z55" s="760">
        <v>0</v>
      </c>
      <c r="AA55" s="760">
        <v>0</v>
      </c>
      <c r="AB55" s="760">
        <v>0</v>
      </c>
      <c r="AC55" s="760">
        <v>0</v>
      </c>
      <c r="AD55" s="759">
        <v>0</v>
      </c>
      <c r="AE55" s="757">
        <v>0</v>
      </c>
      <c r="AF55" s="758">
        <v>0</v>
      </c>
      <c r="AG55" s="781">
        <v>0</v>
      </c>
      <c r="AH55" s="758">
        <v>0</v>
      </c>
      <c r="AI55" s="760">
        <v>0</v>
      </c>
      <c r="AJ55" s="760">
        <v>0</v>
      </c>
      <c r="AK55" s="760">
        <v>0</v>
      </c>
      <c r="AL55" s="760">
        <v>0</v>
      </c>
      <c r="AM55" s="760">
        <v>0</v>
      </c>
      <c r="AN55" s="759">
        <v>0</v>
      </c>
      <c r="AO55" s="757">
        <v>0</v>
      </c>
      <c r="AP55" s="758">
        <v>0</v>
      </c>
      <c r="AQ55" s="758">
        <v>0</v>
      </c>
      <c r="AR55" s="760">
        <v>0</v>
      </c>
      <c r="AS55" s="760">
        <v>0</v>
      </c>
      <c r="AT55" s="760">
        <v>0</v>
      </c>
      <c r="AU55" s="760">
        <v>0</v>
      </c>
      <c r="AV55" s="760">
        <v>0</v>
      </c>
      <c r="AW55" s="760">
        <v>0</v>
      </c>
      <c r="AX55" s="759">
        <v>0</v>
      </c>
      <c r="AY55" s="757">
        <v>0</v>
      </c>
      <c r="AZ55" s="758">
        <v>0</v>
      </c>
      <c r="BA55" s="758">
        <v>0</v>
      </c>
      <c r="BB55" s="758">
        <v>0</v>
      </c>
      <c r="BC55" s="760">
        <v>0</v>
      </c>
      <c r="BD55" s="760">
        <v>0</v>
      </c>
      <c r="BE55" s="760">
        <v>0</v>
      </c>
      <c r="BF55" s="760">
        <v>0</v>
      </c>
      <c r="BG55" s="760">
        <v>0</v>
      </c>
      <c r="BH55" s="759">
        <v>0</v>
      </c>
      <c r="BI55" s="757">
        <v>0</v>
      </c>
      <c r="BJ55" s="758">
        <v>0</v>
      </c>
      <c r="BK55" s="758">
        <v>0</v>
      </c>
      <c r="BL55" s="760">
        <v>0</v>
      </c>
      <c r="BM55" s="760">
        <v>0</v>
      </c>
      <c r="BN55" s="760">
        <v>0</v>
      </c>
      <c r="BO55" s="760">
        <v>0</v>
      </c>
      <c r="BP55" s="760">
        <v>0</v>
      </c>
      <c r="BQ55" s="760">
        <v>0</v>
      </c>
      <c r="BR55" s="759">
        <v>0</v>
      </c>
      <c r="BS55" s="757">
        <v>0</v>
      </c>
      <c r="BT55" s="758">
        <v>0</v>
      </c>
      <c r="BU55" s="758">
        <v>0</v>
      </c>
      <c r="BV55" s="760">
        <v>0</v>
      </c>
      <c r="BW55" s="760">
        <v>0</v>
      </c>
      <c r="BX55" s="760">
        <v>0</v>
      </c>
      <c r="BY55" s="760">
        <v>0</v>
      </c>
      <c r="BZ55" s="760">
        <v>0</v>
      </c>
      <c r="CA55" s="760">
        <v>0</v>
      </c>
      <c r="CB55" s="759">
        <v>0</v>
      </c>
      <c r="CC55" s="757">
        <v>0</v>
      </c>
      <c r="CD55" s="758">
        <v>0</v>
      </c>
      <c r="CE55" s="758">
        <v>0</v>
      </c>
      <c r="CF55" s="760">
        <v>0</v>
      </c>
      <c r="CG55" s="760">
        <v>0</v>
      </c>
      <c r="CH55" s="760">
        <v>0</v>
      </c>
      <c r="CI55" s="760">
        <v>0</v>
      </c>
      <c r="CJ55" s="760">
        <v>0</v>
      </c>
      <c r="CK55" s="760">
        <v>0</v>
      </c>
      <c r="CL55" s="759">
        <v>0</v>
      </c>
      <c r="CM55" s="757">
        <v>0</v>
      </c>
      <c r="CN55" s="758">
        <v>0</v>
      </c>
      <c r="CO55" s="758">
        <v>0</v>
      </c>
      <c r="CP55" s="760">
        <v>0</v>
      </c>
      <c r="CQ55" s="760">
        <v>0</v>
      </c>
      <c r="CR55" s="760">
        <v>0</v>
      </c>
      <c r="CS55" s="760">
        <v>0</v>
      </c>
      <c r="CT55" s="760">
        <v>0</v>
      </c>
      <c r="CU55" s="760">
        <v>0</v>
      </c>
      <c r="CV55" s="759">
        <v>0</v>
      </c>
      <c r="CW55" s="757">
        <v>0</v>
      </c>
      <c r="CX55" s="758">
        <v>0</v>
      </c>
      <c r="CY55" s="758">
        <v>0</v>
      </c>
      <c r="CZ55" s="760">
        <v>0</v>
      </c>
      <c r="DA55" s="760">
        <v>0</v>
      </c>
      <c r="DB55" s="760">
        <v>0</v>
      </c>
      <c r="DC55" s="760">
        <v>0</v>
      </c>
      <c r="DD55" s="760">
        <v>0</v>
      </c>
      <c r="DE55" s="760">
        <v>0</v>
      </c>
      <c r="DF55" s="759">
        <v>0</v>
      </c>
      <c r="DG55" s="757">
        <v>0</v>
      </c>
      <c r="DH55" s="554"/>
      <c r="DI55" s="554"/>
      <c r="DJ55" s="556"/>
      <c r="DK55" s="556"/>
      <c r="DL55" s="556"/>
      <c r="DM55" s="556"/>
      <c r="DN55" s="556"/>
      <c r="DO55" s="556"/>
      <c r="DP55" s="555"/>
      <c r="DQ55" s="553"/>
      <c r="DR55" s="554"/>
      <c r="DS55" s="554"/>
      <c r="DT55" s="556"/>
      <c r="DU55" s="556"/>
      <c r="DV55" s="556"/>
      <c r="DW55" s="556"/>
      <c r="DX55" s="556"/>
      <c r="DY55" s="556"/>
      <c r="DZ55" s="555"/>
      <c r="EA55" s="553"/>
      <c r="EB55" s="554"/>
      <c r="EC55" s="554"/>
      <c r="ED55" s="556"/>
      <c r="EE55" s="556"/>
      <c r="EF55" s="556"/>
      <c r="EG55" s="556"/>
      <c r="EH55" s="556"/>
      <c r="EI55" s="556"/>
      <c r="EJ55" s="555"/>
      <c r="EK55" s="553"/>
      <c r="EL55" s="554"/>
      <c r="EM55" s="554"/>
      <c r="EN55" s="556"/>
      <c r="EO55" s="556"/>
      <c r="EP55" s="556"/>
      <c r="EQ55" s="556"/>
      <c r="ER55" s="556"/>
      <c r="ES55" s="556"/>
      <c r="ET55" s="555"/>
      <c r="EU55" s="553"/>
      <c r="EV55" s="554"/>
      <c r="EW55" s="554"/>
      <c r="EX55" s="556"/>
      <c r="EY55" s="556"/>
      <c r="EZ55" s="556"/>
      <c r="FA55" s="556"/>
      <c r="FB55" s="556"/>
      <c r="FC55" s="556"/>
      <c r="FD55" s="555"/>
      <c r="FE55" s="553"/>
      <c r="FF55" s="554"/>
      <c r="FG55" s="554"/>
      <c r="FH55" s="556"/>
      <c r="FI55" s="556"/>
      <c r="FJ55" s="556"/>
      <c r="FK55" s="556"/>
      <c r="FL55" s="556"/>
      <c r="FM55" s="556"/>
      <c r="FN55" s="555"/>
      <c r="FO55" s="553"/>
      <c r="FP55" s="554"/>
      <c r="FQ55" s="554"/>
      <c r="FR55" s="556"/>
      <c r="FS55" s="556"/>
      <c r="FT55" s="556"/>
      <c r="FU55" s="556"/>
      <c r="FV55" s="556"/>
      <c r="FW55" s="556"/>
      <c r="FX55" s="555"/>
      <c r="FY55" s="553"/>
      <c r="FZ55" s="554"/>
      <c r="GA55" s="554"/>
      <c r="GB55" s="556"/>
      <c r="GC55" s="556"/>
      <c r="GD55" s="556"/>
      <c r="GE55" s="556"/>
      <c r="GF55" s="556"/>
      <c r="GG55" s="556"/>
      <c r="GH55" s="555"/>
      <c r="GI55" s="553"/>
      <c r="GJ55" s="554"/>
      <c r="GK55" s="554"/>
      <c r="GL55" s="556"/>
      <c r="GM55" s="556"/>
      <c r="GN55" s="556"/>
      <c r="GO55" s="556"/>
      <c r="GP55" s="556"/>
      <c r="GQ55" s="556"/>
      <c r="GR55" s="555"/>
      <c r="GS55" s="553"/>
      <c r="GT55" s="554"/>
      <c r="GU55" s="554"/>
      <c r="GV55" s="556"/>
      <c r="GW55" s="556"/>
      <c r="GX55" s="556"/>
      <c r="GY55" s="556"/>
      <c r="GZ55" s="556"/>
      <c r="HA55" s="556"/>
      <c r="HB55" s="555"/>
      <c r="HC55" s="275" t="e">
        <f>+SUM(K55)*VLOOKUP(K$13,#REF!,2,0)+SUM(U55)*VLOOKUP(U$13,#REF!,2,0)+SUM(AE55)*VLOOKUP(AE$13,#REF!,2,0)+SUM(AO55)*VLOOKUP(AO$13,#REF!,2,0)+SUM(AY55)*VLOOKUP(AY$13,#REF!,2,0)+SUM(BI55)*VLOOKUP(BI$13,#REF!,2,0)+SUM(BS55)*VLOOKUP(BS$13,#REF!,2,0)+SUM(CC55)*VLOOKUP(CC$13,#REF!,2,0)+SUM(CM55)*VLOOKUP(CM$13,#REF!,2,0)+SUM(CW55)*VLOOKUP(CW$13,#REF!,2,0)+SUM(DG55)*VLOOKUP(DG$13,#REF!,2,0)+SUM(DQ55)*VLOOKUP(DQ$13,#REF!,2,0)+SUM(EA55)*VLOOKUP(EA$13,#REF!,2,0)+SUM(EK55)*VLOOKUP(EK$13,#REF!,2,0)+SUM(EU55)*VLOOKUP(EU$13,#REF!,2,0)+SUM(FE55)*VLOOKUP(FE$13,#REF!,2,0)+SUM(FO55)*VLOOKUP(FO$13,#REF!,2,0)+SUM(FY55)*VLOOKUP(FY$13,#REF!,2,0)+SUM(GI55)*VLOOKUP(GI$13,#REF!,2,0)+SUM(GS55)*VLOOKUP(GS$13,#REF!,2,0)</f>
        <v>#REF!</v>
      </c>
      <c r="HD55" s="275" t="e">
        <f>+SUM(L55)*VLOOKUP(L$13,#REF!,2,0)+SUM(V55)*VLOOKUP(V$13,#REF!,2,0)+SUM(AF55)*VLOOKUP(AF$13,#REF!,2,0)+SUM(AP55)*VLOOKUP(AP$13,#REF!,2,0)+SUM(AZ55)*VLOOKUP(AZ$13,#REF!,2,0)+SUM(BJ55)*VLOOKUP(BJ$13,#REF!,2,0)+SUM(BT55)*VLOOKUP(BT$13,#REF!,2,0)+SUM(CD55)*VLOOKUP(CD$13,#REF!,2,0)+SUM(CN55)*VLOOKUP(CN$13,#REF!,2,0)+SUM(CX55)*VLOOKUP(CX$13,#REF!,2,0)+SUM(DH55)*VLOOKUP(DH$13,#REF!,2,0)+SUM(DR55)*VLOOKUP(DR$13,#REF!,2,0)+SUM(EB55)*VLOOKUP(EB$13,#REF!,2,0)+SUM(EL55)*VLOOKUP(EL$13,#REF!,2,0)+SUM(EV55)*VLOOKUP(EV$13,#REF!,2,0)+SUM(FF55)*VLOOKUP(FF$13,#REF!,2,0)+SUM(FP55)*VLOOKUP(FP$13,#REF!,2,0)+SUM(FZ55)*VLOOKUP(FZ$13,#REF!,2,0)+SUM(GJ55)*VLOOKUP(GJ$13,#REF!,2,0)+SUM(GT55)*VLOOKUP(GT$13,#REF!,2,0)</f>
        <v>#REF!</v>
      </c>
      <c r="HE55" s="275" t="e">
        <f>+SUM(M55)*VLOOKUP(M$13,#REF!,2,0)+SUM(W55)*VLOOKUP(W$13,#REF!,2,0)+SUM(AG55)*VLOOKUP(AG$13,#REF!,2,0)+SUM(AQ55)*VLOOKUP(AQ$13,#REF!,2,0)+SUM(BA55)*VLOOKUP(BA$13,#REF!,2,0)+SUM(BK55)*VLOOKUP(BK$13,#REF!,2,0)+SUM(BU55)*VLOOKUP(BU$13,#REF!,2,0)+SUM(CE55)*VLOOKUP(CE$13,#REF!,2,0)+SUM(CO55)*VLOOKUP(CO$13,#REF!,2,0)+SUM(CY55)*VLOOKUP(CY$13,#REF!,2,0)+SUM(DI55)*VLOOKUP(DI$13,#REF!,2,0)+SUM(DS55)*VLOOKUP(DS$13,#REF!,2,0)+SUM(EC55)*VLOOKUP(EC$13,#REF!,2,0)+SUM(EM55)*VLOOKUP(EM$13,#REF!,2,0)+SUM(EW55)*VLOOKUP(EW$13,#REF!,2,0)+SUM(FG55)*VLOOKUP(FG$13,#REF!,2,0)+SUM(FQ55)*VLOOKUP(FQ$13,#REF!,2,0)+SUM(GA55)*VLOOKUP(GA$13,#REF!,2,0)+SUM(GK55)*VLOOKUP(GK$13,#REF!,2,0)+SUM(GU55)*VLOOKUP(GU$13,#REF!,2,0)</f>
        <v>#REF!</v>
      </c>
      <c r="HF55" s="275" t="e">
        <f>+SUM(N55)*VLOOKUP(N$13,#REF!,2,0)+SUM(X55)*VLOOKUP(X$13,#REF!,2,0)+SUM(AH55)*VLOOKUP(AH$13,#REF!,2,0)+SUM(AR55)*VLOOKUP(AR$13,#REF!,2,0)+SUM(BB55)*VLOOKUP(BB$13,#REF!,2,0)+SUM(BL55)*VLOOKUP(BL$13,#REF!,2,0)+SUM(BV55)*VLOOKUP(BV$13,#REF!,2,0)+SUM(CF55)*VLOOKUP(CF$13,#REF!,2,0)+SUM(CP55)*VLOOKUP(CP$13,#REF!,2,0)+SUM(CZ55)*VLOOKUP(CZ$13,#REF!,2,0)+SUM(DJ55)*VLOOKUP(DJ$13,#REF!,2,0)+SUM(DT55)*VLOOKUP(DT$13,#REF!,2,0)+SUM(ED55)*VLOOKUP(ED$13,#REF!,2,0)+SUM(EN55)*VLOOKUP(EN$13,#REF!,2,0)+SUM(EX55)*VLOOKUP(EX$13,#REF!,2,0)+SUM(FH55)*VLOOKUP(FH$13,#REF!,2,0)+SUM(FR55)*VLOOKUP(FR$13,#REF!,2,0)+SUM(GB55)*VLOOKUP(GB$13,#REF!,2,0)+SUM(GL55)*VLOOKUP(GL$13,#REF!,2,0)+SUM(GV55)*VLOOKUP(GV$13,#REF!,2,0)</f>
        <v>#REF!</v>
      </c>
      <c r="HG55" s="275" t="e">
        <f>+SUM(O55)*VLOOKUP(O$13,#REF!,2,0)+SUM(Y55)*VLOOKUP(Y$13,#REF!,2,0)+SUM(AI55)*VLOOKUP(AI$13,#REF!,2,0)+SUM(AS55)*VLOOKUP(AS$13,#REF!,2,0)+SUM(BC55)*VLOOKUP(BC$13,#REF!,2,0)+SUM(BM55)*VLOOKUP(BM$13,#REF!,2,0)+SUM(BW55)*VLOOKUP(BW$13,#REF!,2,0)+SUM(CG55)*VLOOKUP(CG$13,#REF!,2,0)+SUM(CQ55)*VLOOKUP(CQ$13,#REF!,2,0)+SUM(DA55)*VLOOKUP(DA$13,#REF!,2,0)+SUM(DK55)*VLOOKUP(DK$13,#REF!,2,0)+SUM(DU55)*VLOOKUP(DU$13,#REF!,2,0)+SUM(EE55)*VLOOKUP(EE$13,#REF!,2,0)+SUM(EO55)*VLOOKUP(EO$13,#REF!,2,0)+SUM(EY55)*VLOOKUP(EY$13,#REF!,2,0)+SUM(FI55)*VLOOKUP(FI$13,#REF!,2,0)+SUM(FS55)*VLOOKUP(FS$13,#REF!,2,0)+SUM(GC55)*VLOOKUP(GC$13,#REF!,2,0)+SUM(GM55)*VLOOKUP(GM$13,#REF!,2,0)+SUM(GW55)*VLOOKUP(GW$13,#REF!,2,0)</f>
        <v>#REF!</v>
      </c>
      <c r="HH55" s="275" t="e">
        <f>+SUM(P55)*VLOOKUP(P$13,#REF!,2,0)+SUM(Z55)*VLOOKUP(Z$13,#REF!,2,0)+SUM(AJ55)*VLOOKUP(AJ$13,#REF!,2,0)+SUM(AT55)*VLOOKUP(AT$13,#REF!,2,0)+SUM(BD55)*VLOOKUP(BD$13,#REF!,2,0)+SUM(BN55)*VLOOKUP(BN$13,#REF!,2,0)+SUM(BX55)*VLOOKUP(BX$13,#REF!,2,0)+SUM(CH55)*VLOOKUP(CH$13,#REF!,2,0)+SUM(CR55)*VLOOKUP(CR$13,#REF!,2,0)+SUM(DB55)*VLOOKUP(DB$13,#REF!,2,0)+SUM(DL55)*VLOOKUP(DL$13,#REF!,2,0)+SUM(DV55)*VLOOKUP(DV$13,#REF!,2,0)+SUM(EF55)*VLOOKUP(EF$13,#REF!,2,0)+SUM(EP55)*VLOOKUP(EP$13,#REF!,2,0)+SUM(EZ55)*VLOOKUP(EZ$13,#REF!,2,0)+SUM(FJ55)*VLOOKUP(FJ$13,#REF!,2,0)+SUM(FT55)*VLOOKUP(FT$13,#REF!,2,0)+SUM(GD55)*VLOOKUP(GD$13,#REF!,2,0)+SUM(GN55)*VLOOKUP(GN$13,#REF!,2,0)+SUM(GX55)*VLOOKUP(GX$13,#REF!,2,0)</f>
        <v>#REF!</v>
      </c>
      <c r="HI55" s="275" t="e">
        <f>+SUM(Q55)*VLOOKUP(Q$13,#REF!,2,0)+SUM(AA55)*VLOOKUP(AA$13,#REF!,2,0)+SUM(AK55)*VLOOKUP(AK$13,#REF!,2,0)+SUM(AU55)*VLOOKUP(AU$13,#REF!,2,0)+SUM(BE55)*VLOOKUP(BE$13,#REF!,2,0)+SUM(BO55)*VLOOKUP(BO$13,#REF!,2,0)+SUM(BY55)*VLOOKUP(BY$13,#REF!,2,0)+SUM(CI55)*VLOOKUP(CI$13,#REF!,2,0)+SUM(CS55)*VLOOKUP(CS$13,#REF!,2,0)+SUM(DC55)*VLOOKUP(DC$13,#REF!,2,0)+SUM(DM55)*VLOOKUP(DM$13,#REF!,2,0)+SUM(DW55)*VLOOKUP(DW$13,#REF!,2,0)+SUM(EG55)*VLOOKUP(EG$13,#REF!,2,0)+SUM(EQ55)*VLOOKUP(EQ$13,#REF!,2,0)+SUM(FA55)*VLOOKUP(FA$13,#REF!,2,0)+SUM(FK55)*VLOOKUP(FK$13,#REF!,2,0)+SUM(FU55)*VLOOKUP(FU$13,#REF!,2,0)+SUM(GE55)*VLOOKUP(GE$13,#REF!,2,0)+SUM(GO55)*VLOOKUP(GO$13,#REF!,2,0)+SUM(GY55)*VLOOKUP(GY$13,#REF!,2,0)</f>
        <v>#REF!</v>
      </c>
      <c r="HJ55" s="275" t="e">
        <f>+SUM(R55)*VLOOKUP(R$13,#REF!,2,0)+SUM(AB55)*VLOOKUP(AB$13,#REF!,2,0)+SUM(AL55)*VLOOKUP(AL$13,#REF!,2,0)+SUM(AV55)*VLOOKUP(AV$13,#REF!,2,0)+SUM(BF55)*VLOOKUP(BF$13,#REF!,2,0)+SUM(BP55)*VLOOKUP(BP$13,#REF!,2,0)+SUM(BZ55)*VLOOKUP(BZ$13,#REF!,2,0)+SUM(CJ55)*VLOOKUP(CJ$13,#REF!,2,0)+SUM(CT55)*VLOOKUP(CT$13,#REF!,2,0)+SUM(DD55)*VLOOKUP(DD$13,#REF!,2,0)+SUM(DN55)*VLOOKUP(DN$13,#REF!,2,0)+SUM(DX55)*VLOOKUP(DX$13,#REF!,2,0)+SUM(EH55)*VLOOKUP(EH$13,#REF!,2,0)+SUM(ER55)*VLOOKUP(ER$13,#REF!,2,0)+SUM(FB55)*VLOOKUP(FB$13,#REF!,2,0)+SUM(FL55)*VLOOKUP(FL$13,#REF!,2,0)+SUM(FV55)*VLOOKUP(FV$13,#REF!,2,0)+SUM(GF55)*VLOOKUP(GF$13,#REF!,2,0)+SUM(GP55)*VLOOKUP(GP$13,#REF!,2,0)+SUM(GZ55)*VLOOKUP(GZ$13,#REF!,2,0)</f>
        <v>#REF!</v>
      </c>
      <c r="HK55" s="275" t="e">
        <f>+SUM(S55)*VLOOKUP(S$13,#REF!,2,0)+SUM(AC55)*VLOOKUP(AC$13,#REF!,2,0)+SUM(AM55)*VLOOKUP(AM$13,#REF!,2,0)+SUM(AW55)*VLOOKUP(AW$13,#REF!,2,0)+SUM(BG55)*VLOOKUP(BG$13,#REF!,2,0)+SUM(BQ55)*VLOOKUP(BQ$13,#REF!,2,0)+SUM(CA55)*VLOOKUP(CA$13,#REF!,2,0)+SUM(CK55)*VLOOKUP(CK$13,#REF!,2,0)+SUM(CU55)*VLOOKUP(CU$13,#REF!,2,0)+SUM(DE55)*VLOOKUP(DE$13,#REF!,2,0)+SUM(DO55)*VLOOKUP(DO$13,#REF!,2,0)+SUM(DY55)*VLOOKUP(DY$13,#REF!,2,0)+SUM(EI55)*VLOOKUP(EI$13,#REF!,2,0)+SUM(ES55)*VLOOKUP(ES$13,#REF!,2,0)+SUM(FC55)*VLOOKUP(FC$13,#REF!,2,0)+SUM(FM55)*VLOOKUP(FM$13,#REF!,2,0)+SUM(FW55)*VLOOKUP(FW$13,#REF!,2,0)+SUM(GG55)*VLOOKUP(GG$13,#REF!,2,0)+SUM(GQ55)*VLOOKUP(GQ$13,#REF!,2,0)+SUM(HA55)*VLOOKUP(HA$13,#REF!,2,0)</f>
        <v>#REF!</v>
      </c>
      <c r="HL55" s="275" t="e">
        <f>+SUM(T55)*VLOOKUP(T$13,#REF!,2,0)+SUM(AD55)*VLOOKUP(AD$13,#REF!,2,0)+SUM(AN55)*VLOOKUP(AN$13,#REF!,2,0)+SUM(AX55)*VLOOKUP(AX$13,#REF!,2,0)+SUM(BH55)*VLOOKUP(BH$13,#REF!,2,0)+SUM(BR55)*VLOOKUP(BR$13,#REF!,2,0)+SUM(CB55)*VLOOKUP(CB$13,#REF!,2,0)+SUM(CL55)*VLOOKUP(CL$13,#REF!,2,0)+SUM(CV55)*VLOOKUP(CV$13,#REF!,2,0)+SUM(DF55)*VLOOKUP(DF$13,#REF!,2,0)+SUM(DP55)*VLOOKUP(DP$13,#REF!,2,0)+SUM(DZ55)*VLOOKUP(DZ$13,#REF!,2,0)+SUM(EJ55)*VLOOKUP(EJ$13,#REF!,2,0)+SUM(ET55)*VLOOKUP(ET$13,#REF!,2,0)+SUM(FD55)*VLOOKUP(FD$13,#REF!,2,0)+SUM(FN55)*VLOOKUP(FN$13,#REF!,2,0)+SUM(FX55)*VLOOKUP(FX$13,#REF!,2,0)+SUM(GH55)*VLOOKUP(GH$13,#REF!,2,0)+SUM(GR55)*VLOOKUP(GR$13,#REF!,2,0)+SUM(HB55)*VLOOKUP(HB$13,#REF!,2,0)</f>
        <v>#REF!</v>
      </c>
      <c r="HM55" s="276">
        <f t="shared" si="73"/>
        <v>0</v>
      </c>
      <c r="HN55" s="283">
        <f t="shared" si="87"/>
        <v>0</v>
      </c>
      <c r="HO55" s="276" t="e">
        <f>+SUMIF($K$11:$T$11,1,K55:T55)*VLOOKUP($K$12,#REF!,2,0)+SUMIF($U$11:$AD$11,1,U55:AD55)*VLOOKUP($U$12,#REF!,2,0)+SUMIF($AE$11:$AN$11,1,AE55:AN55)*VLOOKUP($AE$12,#REF!,2,0)+SUMIF($AO$11:$AX$11,1,AO55:AX55)*VLOOKUP($AO$12,#REF!,2,0)+SUMIF($AY$11:$BH$11,1,AY55:BH55)*VLOOKUP($AY$12,#REF!,2,0)+SUMIF($BI$11:$BR$11,1,BI55:BR55)*VLOOKUP($BI$12,#REF!,2,0)+SUMIF($BS$11:$CB$11,1,BS55:CB55)*VLOOKUP($BS$12,#REF!,2,0)+SUMIF($CC$11:$CL$11,1,CC55:CL55)*VLOOKUP($CC$12,#REF!,2,0)+SUMIF($CM$11:$CV$11,1,CM55:CV55)*VLOOKUP($CM$12,#REF!,2,0)+SUMIF($CW$11:$DF$11,1,CW55:DF55)*VLOOKUP($CW$12,#REF!,2,0)+SUMIF($DG$11:$DP$11,1,DG55:DP55)*VLOOKUP($DG$12,#REF!,2,0)+SUMIF($DQ$11:$DZ$11,1,DQ55:DZ55)*VLOOKUP($DQ$12,#REF!,2,0)+SUMIF($EA$11:$EJ$11,1,EA55:EJ55)*VLOOKUP($EA$12,#REF!,2,0)+SUMIF($EK$11:$ET$11,1,EK55:ET55)*VLOOKUP($EK$12,#REF!,2,0)+SUMIF($EU$11:$FD$11,1,EU55:FD55)*VLOOKUP($EU$12,#REF!,2,0)+SUMIF($FE$11:$FN$11,1,FE55:FN55)*VLOOKUP($FE$12,#REF!,2,0)+SUMIF($FO$11:$FX$11,1,FO55:FX55)*VLOOKUP($FO$12,#REF!,2,0)+SUMIF($FY$11:$GH$11,1,FY55:GH55)*VLOOKUP($FY$12,#REF!,2,0)+SUMIF($GI$11:$GR$11,1,GI55:GR55)*VLOOKUP($GI$12,#REF!,2,0)+SUMIF($GS$11:$HB$11,1,GS55:HB55)*VLOOKUP($GS$12,#REF!,2,0)</f>
        <v>#REF!</v>
      </c>
      <c r="HP55" s="283" t="e">
        <f t="shared" si="86"/>
        <v>#REF!</v>
      </c>
      <c r="HQ55" s="84"/>
      <c r="HR55" s="284">
        <f t="shared" si="74"/>
        <v>0</v>
      </c>
      <c r="HS55" s="284">
        <f t="shared" si="75"/>
        <v>0</v>
      </c>
      <c r="HT55" s="284">
        <f t="shared" si="76"/>
        <v>0</v>
      </c>
      <c r="HU55" s="284">
        <f t="shared" si="77"/>
        <v>0</v>
      </c>
      <c r="HV55" s="284">
        <f t="shared" si="78"/>
        <v>0</v>
      </c>
      <c r="HW55" s="284">
        <f t="shared" si="79"/>
        <v>0</v>
      </c>
      <c r="HX55" s="284">
        <f t="shared" si="80"/>
        <v>0</v>
      </c>
      <c r="HY55" s="284">
        <f t="shared" si="81"/>
        <v>0</v>
      </c>
      <c r="HZ55" s="284">
        <f t="shared" si="82"/>
        <v>0</v>
      </c>
      <c r="IA55" s="284">
        <f t="shared" si="83"/>
        <v>0</v>
      </c>
      <c r="IK55" s="98" t="e">
        <f t="shared" si="84"/>
        <v>#REF!</v>
      </c>
    </row>
    <row r="56" spans="1:245" s="32" customFormat="1" ht="21.95" hidden="1" customHeight="1">
      <c r="A56" s="4"/>
      <c r="B56" s="98" t="e">
        <f>+#REF!</f>
        <v>#REF!</v>
      </c>
      <c r="C56" s="98" t="e">
        <f>+#REF!</f>
        <v>#REF!</v>
      </c>
      <c r="D56" s="98" t="e">
        <f>+#REF!</f>
        <v>#REF!</v>
      </c>
      <c r="E56" s="98" t="e">
        <f>+#REF!</f>
        <v>#REF!</v>
      </c>
      <c r="F56" s="98" t="e">
        <f>+#REF!</f>
        <v>#REF!</v>
      </c>
      <c r="G56" s="98" t="e">
        <f>+#REF!</f>
        <v>#REF!</v>
      </c>
      <c r="H56" s="98" t="e">
        <f>+#REF!</f>
        <v>#REF!</v>
      </c>
      <c r="I56" s="98" t="e">
        <f>+#REF!</f>
        <v>#REF!</v>
      </c>
      <c r="J56" s="305" t="s">
        <v>38</v>
      </c>
      <c r="K56" s="782">
        <v>0</v>
      </c>
      <c r="L56" s="783">
        <v>0</v>
      </c>
      <c r="M56" s="784">
        <v>0</v>
      </c>
      <c r="N56" s="746">
        <v>0</v>
      </c>
      <c r="O56" s="746">
        <v>0</v>
      </c>
      <c r="P56" s="746">
        <v>0</v>
      </c>
      <c r="Q56" s="746">
        <v>0</v>
      </c>
      <c r="R56" s="746">
        <v>0</v>
      </c>
      <c r="S56" s="746">
        <v>0</v>
      </c>
      <c r="T56" s="747">
        <v>0</v>
      </c>
      <c r="U56" s="782">
        <v>0</v>
      </c>
      <c r="V56" s="784">
        <v>0</v>
      </c>
      <c r="W56" s="784">
        <v>0</v>
      </c>
      <c r="X56" s="746">
        <v>0</v>
      </c>
      <c r="Y56" s="746">
        <v>0</v>
      </c>
      <c r="Z56" s="746">
        <v>0</v>
      </c>
      <c r="AA56" s="746">
        <v>0</v>
      </c>
      <c r="AB56" s="746">
        <v>0</v>
      </c>
      <c r="AC56" s="746">
        <v>0</v>
      </c>
      <c r="AD56" s="747">
        <v>0</v>
      </c>
      <c r="AE56" s="782">
        <v>0</v>
      </c>
      <c r="AF56" s="784">
        <v>0</v>
      </c>
      <c r="AG56" s="783">
        <v>0</v>
      </c>
      <c r="AH56" s="784">
        <v>0</v>
      </c>
      <c r="AI56" s="746">
        <v>0</v>
      </c>
      <c r="AJ56" s="746">
        <v>0</v>
      </c>
      <c r="AK56" s="746">
        <v>0</v>
      </c>
      <c r="AL56" s="746">
        <v>0</v>
      </c>
      <c r="AM56" s="746">
        <v>0</v>
      </c>
      <c r="AN56" s="747">
        <v>0</v>
      </c>
      <c r="AO56" s="782">
        <v>0</v>
      </c>
      <c r="AP56" s="784">
        <v>0</v>
      </c>
      <c r="AQ56" s="784">
        <v>0</v>
      </c>
      <c r="AR56" s="746">
        <v>0</v>
      </c>
      <c r="AS56" s="746">
        <v>0</v>
      </c>
      <c r="AT56" s="746">
        <v>0</v>
      </c>
      <c r="AU56" s="746">
        <v>0</v>
      </c>
      <c r="AV56" s="746">
        <v>0</v>
      </c>
      <c r="AW56" s="746">
        <v>0</v>
      </c>
      <c r="AX56" s="747">
        <v>0</v>
      </c>
      <c r="AY56" s="782">
        <v>0</v>
      </c>
      <c r="AZ56" s="784">
        <v>0</v>
      </c>
      <c r="BA56" s="784">
        <v>0</v>
      </c>
      <c r="BB56" s="784">
        <v>0</v>
      </c>
      <c r="BC56" s="746">
        <v>0</v>
      </c>
      <c r="BD56" s="746">
        <v>0</v>
      </c>
      <c r="BE56" s="746">
        <v>0</v>
      </c>
      <c r="BF56" s="746">
        <v>0</v>
      </c>
      <c r="BG56" s="746">
        <v>0</v>
      </c>
      <c r="BH56" s="747">
        <v>0</v>
      </c>
      <c r="BI56" s="782">
        <v>0</v>
      </c>
      <c r="BJ56" s="784">
        <v>0</v>
      </c>
      <c r="BK56" s="784">
        <v>0</v>
      </c>
      <c r="BL56" s="746">
        <v>0</v>
      </c>
      <c r="BM56" s="746">
        <v>0</v>
      </c>
      <c r="BN56" s="746">
        <v>0</v>
      </c>
      <c r="BO56" s="746">
        <v>0</v>
      </c>
      <c r="BP56" s="746">
        <v>0</v>
      </c>
      <c r="BQ56" s="746">
        <v>0</v>
      </c>
      <c r="BR56" s="747">
        <v>0</v>
      </c>
      <c r="BS56" s="782">
        <v>0</v>
      </c>
      <c r="BT56" s="784">
        <v>0</v>
      </c>
      <c r="BU56" s="784">
        <v>0</v>
      </c>
      <c r="BV56" s="746">
        <v>0</v>
      </c>
      <c r="BW56" s="746">
        <v>0</v>
      </c>
      <c r="BX56" s="746">
        <v>0</v>
      </c>
      <c r="BY56" s="746">
        <v>0</v>
      </c>
      <c r="BZ56" s="746">
        <v>0</v>
      </c>
      <c r="CA56" s="746">
        <v>0</v>
      </c>
      <c r="CB56" s="747">
        <v>0</v>
      </c>
      <c r="CC56" s="782">
        <v>0</v>
      </c>
      <c r="CD56" s="784">
        <v>0</v>
      </c>
      <c r="CE56" s="784">
        <v>0</v>
      </c>
      <c r="CF56" s="746">
        <v>0</v>
      </c>
      <c r="CG56" s="746">
        <v>0</v>
      </c>
      <c r="CH56" s="746">
        <v>0</v>
      </c>
      <c r="CI56" s="746">
        <v>0</v>
      </c>
      <c r="CJ56" s="746">
        <v>0</v>
      </c>
      <c r="CK56" s="746">
        <v>0</v>
      </c>
      <c r="CL56" s="747">
        <v>0</v>
      </c>
      <c r="CM56" s="782">
        <v>0</v>
      </c>
      <c r="CN56" s="784">
        <v>0</v>
      </c>
      <c r="CO56" s="784">
        <v>0</v>
      </c>
      <c r="CP56" s="746">
        <v>0</v>
      </c>
      <c r="CQ56" s="746">
        <v>0</v>
      </c>
      <c r="CR56" s="746">
        <v>0</v>
      </c>
      <c r="CS56" s="746">
        <v>0</v>
      </c>
      <c r="CT56" s="746">
        <v>0</v>
      </c>
      <c r="CU56" s="746">
        <v>0</v>
      </c>
      <c r="CV56" s="747">
        <v>0</v>
      </c>
      <c r="CW56" s="782">
        <v>0</v>
      </c>
      <c r="CX56" s="784">
        <v>0</v>
      </c>
      <c r="CY56" s="784">
        <v>0</v>
      </c>
      <c r="CZ56" s="746">
        <v>0</v>
      </c>
      <c r="DA56" s="746">
        <v>0</v>
      </c>
      <c r="DB56" s="746">
        <v>0</v>
      </c>
      <c r="DC56" s="746">
        <v>0</v>
      </c>
      <c r="DD56" s="746">
        <v>0</v>
      </c>
      <c r="DE56" s="746">
        <v>0</v>
      </c>
      <c r="DF56" s="747">
        <v>0</v>
      </c>
      <c r="DG56" s="782">
        <v>0</v>
      </c>
      <c r="DH56" s="585"/>
      <c r="DI56" s="585"/>
      <c r="DJ56" s="537"/>
      <c r="DK56" s="537"/>
      <c r="DL56" s="537"/>
      <c r="DM56" s="537"/>
      <c r="DN56" s="537"/>
      <c r="DO56" s="537"/>
      <c r="DP56" s="538"/>
      <c r="DQ56" s="583"/>
      <c r="DR56" s="585"/>
      <c r="DS56" s="585"/>
      <c r="DT56" s="537"/>
      <c r="DU56" s="537"/>
      <c r="DV56" s="537"/>
      <c r="DW56" s="537"/>
      <c r="DX56" s="537"/>
      <c r="DY56" s="537"/>
      <c r="DZ56" s="538"/>
      <c r="EA56" s="583"/>
      <c r="EB56" s="585"/>
      <c r="EC56" s="585"/>
      <c r="ED56" s="537"/>
      <c r="EE56" s="537"/>
      <c r="EF56" s="537"/>
      <c r="EG56" s="537"/>
      <c r="EH56" s="537"/>
      <c r="EI56" s="537"/>
      <c r="EJ56" s="538"/>
      <c r="EK56" s="583"/>
      <c r="EL56" s="585"/>
      <c r="EM56" s="585"/>
      <c r="EN56" s="537"/>
      <c r="EO56" s="537"/>
      <c r="EP56" s="537"/>
      <c r="EQ56" s="537"/>
      <c r="ER56" s="537"/>
      <c r="ES56" s="537"/>
      <c r="ET56" s="538"/>
      <c r="EU56" s="583"/>
      <c r="EV56" s="585"/>
      <c r="EW56" s="585"/>
      <c r="EX56" s="537"/>
      <c r="EY56" s="537"/>
      <c r="EZ56" s="537"/>
      <c r="FA56" s="537"/>
      <c r="FB56" s="537"/>
      <c r="FC56" s="537"/>
      <c r="FD56" s="538"/>
      <c r="FE56" s="583"/>
      <c r="FF56" s="585"/>
      <c r="FG56" s="585"/>
      <c r="FH56" s="537"/>
      <c r="FI56" s="537"/>
      <c r="FJ56" s="537"/>
      <c r="FK56" s="537"/>
      <c r="FL56" s="537"/>
      <c r="FM56" s="537"/>
      <c r="FN56" s="538"/>
      <c r="FO56" s="583"/>
      <c r="FP56" s="585"/>
      <c r="FQ56" s="585"/>
      <c r="FR56" s="537"/>
      <c r="FS56" s="537"/>
      <c r="FT56" s="537"/>
      <c r="FU56" s="537"/>
      <c r="FV56" s="537"/>
      <c r="FW56" s="537"/>
      <c r="FX56" s="538"/>
      <c r="FY56" s="583"/>
      <c r="FZ56" s="585"/>
      <c r="GA56" s="585"/>
      <c r="GB56" s="537"/>
      <c r="GC56" s="537"/>
      <c r="GD56" s="537"/>
      <c r="GE56" s="537"/>
      <c r="GF56" s="537"/>
      <c r="GG56" s="537"/>
      <c r="GH56" s="538"/>
      <c r="GI56" s="583"/>
      <c r="GJ56" s="585"/>
      <c r="GK56" s="585"/>
      <c r="GL56" s="537"/>
      <c r="GM56" s="537"/>
      <c r="GN56" s="537"/>
      <c r="GO56" s="537"/>
      <c r="GP56" s="537"/>
      <c r="GQ56" s="537"/>
      <c r="GR56" s="538"/>
      <c r="GS56" s="583"/>
      <c r="GT56" s="585"/>
      <c r="GU56" s="585"/>
      <c r="GV56" s="537"/>
      <c r="GW56" s="537"/>
      <c r="GX56" s="537"/>
      <c r="GY56" s="537"/>
      <c r="GZ56" s="537"/>
      <c r="HA56" s="537"/>
      <c r="HB56" s="538"/>
      <c r="HC56" s="278" t="e">
        <f>+SUM(K56)*VLOOKUP(K$13,#REF!,2,0)+SUM(U56)*VLOOKUP(U$13,#REF!,2,0)+SUM(AE56)*VLOOKUP(AE$13,#REF!,2,0)+SUM(AO56)*VLOOKUP(AO$13,#REF!,2,0)+SUM(AY56)*VLOOKUP(AY$13,#REF!,2,0)+SUM(BI56)*VLOOKUP(BI$13,#REF!,2,0)+SUM(BS56)*VLOOKUP(BS$13,#REF!,2,0)+SUM(CC56)*VLOOKUP(CC$13,#REF!,2,0)+SUM(CM56)*VLOOKUP(CM$13,#REF!,2,0)+SUM(CW56)*VLOOKUP(CW$13,#REF!,2,0)+SUM(DG56)*VLOOKUP(DG$13,#REF!,2,0)+SUM(DQ56)*VLOOKUP(DQ$13,#REF!,2,0)+SUM(EA56)*VLOOKUP(EA$13,#REF!,2,0)+SUM(EK56)*VLOOKUP(EK$13,#REF!,2,0)+SUM(EU56)*VLOOKUP(EU$13,#REF!,2,0)+SUM(FE56)*VLOOKUP(FE$13,#REF!,2,0)+SUM(FO56)*VLOOKUP(FO$13,#REF!,2,0)+SUM(FY56)*VLOOKUP(FY$13,#REF!,2,0)+SUM(GI56)*VLOOKUP(GI$13,#REF!,2,0)+SUM(GS56)*VLOOKUP(GS$13,#REF!,2,0)</f>
        <v>#REF!</v>
      </c>
      <c r="HD56" s="278" t="e">
        <f>+SUM(L56)*VLOOKUP(L$13,#REF!,2,0)+SUM(V56)*VLOOKUP(V$13,#REF!,2,0)+SUM(AF56)*VLOOKUP(AF$13,#REF!,2,0)+SUM(AP56)*VLOOKUP(AP$13,#REF!,2,0)+SUM(AZ56)*VLOOKUP(AZ$13,#REF!,2,0)+SUM(BJ56)*VLOOKUP(BJ$13,#REF!,2,0)+SUM(BT56)*VLOOKUP(BT$13,#REF!,2,0)+SUM(CD56)*VLOOKUP(CD$13,#REF!,2,0)+SUM(CN56)*VLOOKUP(CN$13,#REF!,2,0)+SUM(CX56)*VLOOKUP(CX$13,#REF!,2,0)+SUM(DH56)*VLOOKUP(DH$13,#REF!,2,0)+SUM(DR56)*VLOOKUP(DR$13,#REF!,2,0)+SUM(EB56)*VLOOKUP(EB$13,#REF!,2,0)+SUM(EL56)*VLOOKUP(EL$13,#REF!,2,0)+SUM(EV56)*VLOOKUP(EV$13,#REF!,2,0)+SUM(FF56)*VLOOKUP(FF$13,#REF!,2,0)+SUM(FP56)*VLOOKUP(FP$13,#REF!,2,0)+SUM(FZ56)*VLOOKUP(FZ$13,#REF!,2,0)+SUM(GJ56)*VLOOKUP(GJ$13,#REF!,2,0)+SUM(GT56)*VLOOKUP(GT$13,#REF!,2,0)</f>
        <v>#REF!</v>
      </c>
      <c r="HE56" s="278" t="e">
        <f>+SUM(M56)*VLOOKUP(M$13,#REF!,2,0)+SUM(W56)*VLOOKUP(W$13,#REF!,2,0)+SUM(AG56)*VLOOKUP(AG$13,#REF!,2,0)+SUM(AQ56)*VLOOKUP(AQ$13,#REF!,2,0)+SUM(BA56)*VLOOKUP(BA$13,#REF!,2,0)+SUM(BK56)*VLOOKUP(BK$13,#REF!,2,0)+SUM(BU56)*VLOOKUP(BU$13,#REF!,2,0)+SUM(CE56)*VLOOKUP(CE$13,#REF!,2,0)+SUM(CO56)*VLOOKUP(CO$13,#REF!,2,0)+SUM(CY56)*VLOOKUP(CY$13,#REF!,2,0)+SUM(DI56)*VLOOKUP(DI$13,#REF!,2,0)+SUM(DS56)*VLOOKUP(DS$13,#REF!,2,0)+SUM(EC56)*VLOOKUP(EC$13,#REF!,2,0)+SUM(EM56)*VLOOKUP(EM$13,#REF!,2,0)+SUM(EW56)*VLOOKUP(EW$13,#REF!,2,0)+SUM(FG56)*VLOOKUP(FG$13,#REF!,2,0)+SUM(FQ56)*VLOOKUP(FQ$13,#REF!,2,0)+SUM(GA56)*VLOOKUP(GA$13,#REF!,2,0)+SUM(GK56)*VLOOKUP(GK$13,#REF!,2,0)+SUM(GU56)*VLOOKUP(GU$13,#REF!,2,0)</f>
        <v>#REF!</v>
      </c>
      <c r="HF56" s="278" t="e">
        <f>+SUM(N56)*VLOOKUP(N$13,#REF!,2,0)+SUM(X56)*VLOOKUP(X$13,#REF!,2,0)+SUM(AH56)*VLOOKUP(AH$13,#REF!,2,0)+SUM(AR56)*VLOOKUP(AR$13,#REF!,2,0)+SUM(BB56)*VLOOKUP(BB$13,#REF!,2,0)+SUM(BL56)*VLOOKUP(BL$13,#REF!,2,0)+SUM(BV56)*VLOOKUP(BV$13,#REF!,2,0)+SUM(CF56)*VLOOKUP(CF$13,#REF!,2,0)+SUM(CP56)*VLOOKUP(CP$13,#REF!,2,0)+SUM(CZ56)*VLOOKUP(CZ$13,#REF!,2,0)+SUM(DJ56)*VLOOKUP(DJ$13,#REF!,2,0)+SUM(DT56)*VLOOKUP(DT$13,#REF!,2,0)+SUM(ED56)*VLOOKUP(ED$13,#REF!,2,0)+SUM(EN56)*VLOOKUP(EN$13,#REF!,2,0)+SUM(EX56)*VLOOKUP(EX$13,#REF!,2,0)+SUM(FH56)*VLOOKUP(FH$13,#REF!,2,0)+SUM(FR56)*VLOOKUP(FR$13,#REF!,2,0)+SUM(GB56)*VLOOKUP(GB$13,#REF!,2,0)+SUM(GL56)*VLOOKUP(GL$13,#REF!,2,0)+SUM(GV56)*VLOOKUP(GV$13,#REF!,2,0)</f>
        <v>#REF!</v>
      </c>
      <c r="HG56" s="278" t="e">
        <f>+SUM(O56)*VLOOKUP(O$13,#REF!,2,0)+SUM(Y56)*VLOOKUP(Y$13,#REF!,2,0)+SUM(AI56)*VLOOKUP(AI$13,#REF!,2,0)+SUM(AS56)*VLOOKUP(AS$13,#REF!,2,0)+SUM(BC56)*VLOOKUP(BC$13,#REF!,2,0)+SUM(BM56)*VLOOKUP(BM$13,#REF!,2,0)+SUM(BW56)*VLOOKUP(BW$13,#REF!,2,0)+SUM(CG56)*VLOOKUP(CG$13,#REF!,2,0)+SUM(CQ56)*VLOOKUP(CQ$13,#REF!,2,0)+SUM(DA56)*VLOOKUP(DA$13,#REF!,2,0)+SUM(DK56)*VLOOKUP(DK$13,#REF!,2,0)+SUM(DU56)*VLOOKUP(DU$13,#REF!,2,0)+SUM(EE56)*VLOOKUP(EE$13,#REF!,2,0)+SUM(EO56)*VLOOKUP(EO$13,#REF!,2,0)+SUM(EY56)*VLOOKUP(EY$13,#REF!,2,0)+SUM(FI56)*VLOOKUP(FI$13,#REF!,2,0)+SUM(FS56)*VLOOKUP(FS$13,#REF!,2,0)+SUM(GC56)*VLOOKUP(GC$13,#REF!,2,0)+SUM(GM56)*VLOOKUP(GM$13,#REF!,2,0)+SUM(GW56)*VLOOKUP(GW$13,#REF!,2,0)</f>
        <v>#REF!</v>
      </c>
      <c r="HH56" s="278" t="e">
        <f>+SUM(P56)*VLOOKUP(P$13,#REF!,2,0)+SUM(Z56)*VLOOKUP(Z$13,#REF!,2,0)+SUM(AJ56)*VLOOKUP(AJ$13,#REF!,2,0)+SUM(AT56)*VLOOKUP(AT$13,#REF!,2,0)+SUM(BD56)*VLOOKUP(BD$13,#REF!,2,0)+SUM(BN56)*VLOOKUP(BN$13,#REF!,2,0)+SUM(BX56)*VLOOKUP(BX$13,#REF!,2,0)+SUM(CH56)*VLOOKUP(CH$13,#REF!,2,0)+SUM(CR56)*VLOOKUP(CR$13,#REF!,2,0)+SUM(DB56)*VLOOKUP(DB$13,#REF!,2,0)+SUM(DL56)*VLOOKUP(DL$13,#REF!,2,0)+SUM(DV56)*VLOOKUP(DV$13,#REF!,2,0)+SUM(EF56)*VLOOKUP(EF$13,#REF!,2,0)+SUM(EP56)*VLOOKUP(EP$13,#REF!,2,0)+SUM(EZ56)*VLOOKUP(EZ$13,#REF!,2,0)+SUM(FJ56)*VLOOKUP(FJ$13,#REF!,2,0)+SUM(FT56)*VLOOKUP(FT$13,#REF!,2,0)+SUM(GD56)*VLOOKUP(GD$13,#REF!,2,0)+SUM(GN56)*VLOOKUP(GN$13,#REF!,2,0)+SUM(GX56)*VLOOKUP(GX$13,#REF!,2,0)</f>
        <v>#REF!</v>
      </c>
      <c r="HI56" s="278" t="e">
        <f>+SUM(Q56)*VLOOKUP(Q$13,#REF!,2,0)+SUM(AA56)*VLOOKUP(AA$13,#REF!,2,0)+SUM(AK56)*VLOOKUP(AK$13,#REF!,2,0)+SUM(AU56)*VLOOKUP(AU$13,#REF!,2,0)+SUM(BE56)*VLOOKUP(BE$13,#REF!,2,0)+SUM(BO56)*VLOOKUP(BO$13,#REF!,2,0)+SUM(BY56)*VLOOKUP(BY$13,#REF!,2,0)+SUM(CI56)*VLOOKUP(CI$13,#REF!,2,0)+SUM(CS56)*VLOOKUP(CS$13,#REF!,2,0)+SUM(DC56)*VLOOKUP(DC$13,#REF!,2,0)+SUM(DM56)*VLOOKUP(DM$13,#REF!,2,0)+SUM(DW56)*VLOOKUP(DW$13,#REF!,2,0)+SUM(EG56)*VLOOKUP(EG$13,#REF!,2,0)+SUM(EQ56)*VLOOKUP(EQ$13,#REF!,2,0)+SUM(FA56)*VLOOKUP(FA$13,#REF!,2,0)+SUM(FK56)*VLOOKUP(FK$13,#REF!,2,0)+SUM(FU56)*VLOOKUP(FU$13,#REF!,2,0)+SUM(GE56)*VLOOKUP(GE$13,#REF!,2,0)+SUM(GO56)*VLOOKUP(GO$13,#REF!,2,0)+SUM(GY56)*VLOOKUP(GY$13,#REF!,2,0)</f>
        <v>#REF!</v>
      </c>
      <c r="HJ56" s="278" t="e">
        <f>+SUM(R56)*VLOOKUP(R$13,#REF!,2,0)+SUM(AB56)*VLOOKUP(AB$13,#REF!,2,0)+SUM(AL56)*VLOOKUP(AL$13,#REF!,2,0)+SUM(AV56)*VLOOKUP(AV$13,#REF!,2,0)+SUM(BF56)*VLOOKUP(BF$13,#REF!,2,0)+SUM(BP56)*VLOOKUP(BP$13,#REF!,2,0)+SUM(BZ56)*VLOOKUP(BZ$13,#REF!,2,0)+SUM(CJ56)*VLOOKUP(CJ$13,#REF!,2,0)+SUM(CT56)*VLOOKUP(CT$13,#REF!,2,0)+SUM(DD56)*VLOOKUP(DD$13,#REF!,2,0)+SUM(DN56)*VLOOKUP(DN$13,#REF!,2,0)+SUM(DX56)*VLOOKUP(DX$13,#REF!,2,0)+SUM(EH56)*VLOOKUP(EH$13,#REF!,2,0)+SUM(ER56)*VLOOKUP(ER$13,#REF!,2,0)+SUM(FB56)*VLOOKUP(FB$13,#REF!,2,0)+SUM(FL56)*VLOOKUP(FL$13,#REF!,2,0)+SUM(FV56)*VLOOKUP(FV$13,#REF!,2,0)+SUM(GF56)*VLOOKUP(GF$13,#REF!,2,0)+SUM(GP56)*VLOOKUP(GP$13,#REF!,2,0)+SUM(GZ56)*VLOOKUP(GZ$13,#REF!,2,0)</f>
        <v>#REF!</v>
      </c>
      <c r="HK56" s="278" t="e">
        <f>+SUM(S56)*VLOOKUP(S$13,#REF!,2,0)+SUM(AC56)*VLOOKUP(AC$13,#REF!,2,0)+SUM(AM56)*VLOOKUP(AM$13,#REF!,2,0)+SUM(AW56)*VLOOKUP(AW$13,#REF!,2,0)+SUM(BG56)*VLOOKUP(BG$13,#REF!,2,0)+SUM(BQ56)*VLOOKUP(BQ$13,#REF!,2,0)+SUM(CA56)*VLOOKUP(CA$13,#REF!,2,0)+SUM(CK56)*VLOOKUP(CK$13,#REF!,2,0)+SUM(CU56)*VLOOKUP(CU$13,#REF!,2,0)+SUM(DE56)*VLOOKUP(DE$13,#REF!,2,0)+SUM(DO56)*VLOOKUP(DO$13,#REF!,2,0)+SUM(DY56)*VLOOKUP(DY$13,#REF!,2,0)+SUM(EI56)*VLOOKUP(EI$13,#REF!,2,0)+SUM(ES56)*VLOOKUP(ES$13,#REF!,2,0)+SUM(FC56)*VLOOKUP(FC$13,#REF!,2,0)+SUM(FM56)*VLOOKUP(FM$13,#REF!,2,0)+SUM(FW56)*VLOOKUP(FW$13,#REF!,2,0)+SUM(GG56)*VLOOKUP(GG$13,#REF!,2,0)+SUM(GQ56)*VLOOKUP(GQ$13,#REF!,2,0)+SUM(HA56)*VLOOKUP(HA$13,#REF!,2,0)</f>
        <v>#REF!</v>
      </c>
      <c r="HL56" s="278" t="e">
        <f>+SUM(T56)*VLOOKUP(T$13,#REF!,2,0)+SUM(AD56)*VLOOKUP(AD$13,#REF!,2,0)+SUM(AN56)*VLOOKUP(AN$13,#REF!,2,0)+SUM(AX56)*VLOOKUP(AX$13,#REF!,2,0)+SUM(BH56)*VLOOKUP(BH$13,#REF!,2,0)+SUM(BR56)*VLOOKUP(BR$13,#REF!,2,0)+SUM(CB56)*VLOOKUP(CB$13,#REF!,2,0)+SUM(CL56)*VLOOKUP(CL$13,#REF!,2,0)+SUM(CV56)*VLOOKUP(CV$13,#REF!,2,0)+SUM(DF56)*VLOOKUP(DF$13,#REF!,2,0)+SUM(DP56)*VLOOKUP(DP$13,#REF!,2,0)+SUM(DZ56)*VLOOKUP(DZ$13,#REF!,2,0)+SUM(EJ56)*VLOOKUP(EJ$13,#REF!,2,0)+SUM(ET56)*VLOOKUP(ET$13,#REF!,2,0)+SUM(FD56)*VLOOKUP(FD$13,#REF!,2,0)+SUM(FN56)*VLOOKUP(FN$13,#REF!,2,0)+SUM(FX56)*VLOOKUP(FX$13,#REF!,2,0)+SUM(GH56)*VLOOKUP(GH$13,#REF!,2,0)+SUM(GR56)*VLOOKUP(GR$13,#REF!,2,0)+SUM(HB56)*VLOOKUP(HB$13,#REF!,2,0)</f>
        <v>#REF!</v>
      </c>
      <c r="HM56" s="279">
        <f t="shared" si="73"/>
        <v>0</v>
      </c>
      <c r="HN56" s="281">
        <f t="shared" si="87"/>
        <v>0</v>
      </c>
      <c r="HO56" s="279" t="e">
        <f>+SUMIF($K$11:$T$11,1,K56:T56)*VLOOKUP($K$12,#REF!,2,0)+SUMIF($U$11:$AD$11,1,U56:AD56)*VLOOKUP($U$12,#REF!,2,0)+SUMIF($AE$11:$AN$11,1,AE56:AN56)*VLOOKUP($AE$12,#REF!,2,0)+SUMIF($AO$11:$AX$11,1,AO56:AX56)*VLOOKUP($AO$12,#REF!,2,0)+SUMIF($AY$11:$BH$11,1,AY56:BH56)*VLOOKUP($AY$12,#REF!,2,0)+SUMIF($BI$11:$BR$11,1,BI56:BR56)*VLOOKUP($BI$12,#REF!,2,0)+SUMIF($BS$11:$CB$11,1,BS56:CB56)*VLOOKUP($BS$12,#REF!,2,0)+SUMIF($CC$11:$CL$11,1,CC56:CL56)*VLOOKUP($CC$12,#REF!,2,0)+SUMIF($CM$11:$CV$11,1,CM56:CV56)*VLOOKUP($CM$12,#REF!,2,0)+SUMIF($CW$11:$DF$11,1,CW56:DF56)*VLOOKUP($CW$12,#REF!,2,0)+SUMIF($DG$11:$DP$11,1,DG56:DP56)*VLOOKUP($DG$12,#REF!,2,0)+SUMIF($DQ$11:$DZ$11,1,DQ56:DZ56)*VLOOKUP($DQ$12,#REF!,2,0)+SUMIF($EA$11:$EJ$11,1,EA56:EJ56)*VLOOKUP($EA$12,#REF!,2,0)+SUMIF($EK$11:$ET$11,1,EK56:ET56)*VLOOKUP($EK$12,#REF!,2,0)+SUMIF($EU$11:$FD$11,1,EU56:FD56)*VLOOKUP($EU$12,#REF!,2,0)+SUMIF($FE$11:$FN$11,1,FE56:FN56)*VLOOKUP($FE$12,#REF!,2,0)+SUMIF($FO$11:$FX$11,1,FO56:FX56)*VLOOKUP($FO$12,#REF!,2,0)+SUMIF($FY$11:$GH$11,1,FY56:GH56)*VLOOKUP($FY$12,#REF!,2,0)+SUMIF($GI$11:$GR$11,1,GI56:GR56)*VLOOKUP($GI$12,#REF!,2,0)+SUMIF($GS$11:$HB$11,1,GS56:HB56)*VLOOKUP($GS$12,#REF!,2,0)</f>
        <v>#REF!</v>
      </c>
      <c r="HP56" s="281" t="e">
        <f t="shared" si="86"/>
        <v>#REF!</v>
      </c>
      <c r="HQ56" s="84"/>
      <c r="HR56" s="282">
        <f t="shared" si="74"/>
        <v>0</v>
      </c>
      <c r="HS56" s="282">
        <f t="shared" si="75"/>
        <v>0</v>
      </c>
      <c r="HT56" s="282">
        <f t="shared" si="76"/>
        <v>0</v>
      </c>
      <c r="HU56" s="282">
        <f t="shared" si="77"/>
        <v>0</v>
      </c>
      <c r="HV56" s="282">
        <f t="shared" si="78"/>
        <v>0</v>
      </c>
      <c r="HW56" s="282">
        <f t="shared" si="79"/>
        <v>0</v>
      </c>
      <c r="HX56" s="282">
        <f t="shared" si="80"/>
        <v>0</v>
      </c>
      <c r="HY56" s="282">
        <f t="shared" si="81"/>
        <v>0</v>
      </c>
      <c r="HZ56" s="282">
        <f t="shared" si="82"/>
        <v>0</v>
      </c>
      <c r="IA56" s="282">
        <f t="shared" si="83"/>
        <v>0</v>
      </c>
      <c r="IK56" s="98" t="e">
        <f t="shared" si="84"/>
        <v>#REF!</v>
      </c>
    </row>
    <row r="57" spans="1:245" s="32" customFormat="1" ht="21.95" hidden="1" customHeight="1">
      <c r="A57" s="4"/>
      <c r="B57" s="98" t="e">
        <f>+#REF!</f>
        <v>#REF!</v>
      </c>
      <c r="C57" s="98" t="e">
        <f>+#REF!</f>
        <v>#REF!</v>
      </c>
      <c r="D57" s="98" t="e">
        <f>+#REF!</f>
        <v>#REF!</v>
      </c>
      <c r="E57" s="98" t="e">
        <f>+#REF!</f>
        <v>#REF!</v>
      </c>
      <c r="F57" s="98" t="e">
        <f>+#REF!</f>
        <v>#REF!</v>
      </c>
      <c r="G57" s="98" t="e">
        <f>+#REF!</f>
        <v>#REF!</v>
      </c>
      <c r="H57" s="98" t="e">
        <f>+#REF!</f>
        <v>#REF!</v>
      </c>
      <c r="I57" s="98" t="e">
        <f>+#REF!</f>
        <v>#REF!</v>
      </c>
      <c r="J57" s="18" t="s">
        <v>39</v>
      </c>
      <c r="K57" s="785">
        <v>0</v>
      </c>
      <c r="L57" s="712">
        <v>0</v>
      </c>
      <c r="M57" s="713">
        <v>0</v>
      </c>
      <c r="N57" s="714">
        <v>0</v>
      </c>
      <c r="O57" s="714">
        <v>0</v>
      </c>
      <c r="P57" s="714">
        <v>0</v>
      </c>
      <c r="Q57" s="714">
        <v>0</v>
      </c>
      <c r="R57" s="714">
        <v>0</v>
      </c>
      <c r="S57" s="714">
        <v>0</v>
      </c>
      <c r="T57" s="748">
        <v>0</v>
      </c>
      <c r="U57" s="785">
        <v>0</v>
      </c>
      <c r="V57" s="713">
        <v>0</v>
      </c>
      <c r="W57" s="713">
        <v>0</v>
      </c>
      <c r="X57" s="714">
        <v>0</v>
      </c>
      <c r="Y57" s="714">
        <v>0</v>
      </c>
      <c r="Z57" s="714">
        <v>0</v>
      </c>
      <c r="AA57" s="714">
        <v>0</v>
      </c>
      <c r="AB57" s="714">
        <v>0</v>
      </c>
      <c r="AC57" s="714">
        <v>0</v>
      </c>
      <c r="AD57" s="748">
        <v>0</v>
      </c>
      <c r="AE57" s="785">
        <v>0</v>
      </c>
      <c r="AF57" s="713">
        <v>0</v>
      </c>
      <c r="AG57" s="712">
        <v>0</v>
      </c>
      <c r="AH57" s="713">
        <v>0</v>
      </c>
      <c r="AI57" s="714">
        <v>0</v>
      </c>
      <c r="AJ57" s="714">
        <v>0</v>
      </c>
      <c r="AK57" s="714">
        <v>0</v>
      </c>
      <c r="AL57" s="714">
        <v>0</v>
      </c>
      <c r="AM57" s="714">
        <v>0</v>
      </c>
      <c r="AN57" s="748">
        <v>0</v>
      </c>
      <c r="AO57" s="785">
        <v>0</v>
      </c>
      <c r="AP57" s="713">
        <v>0</v>
      </c>
      <c r="AQ57" s="713">
        <v>0</v>
      </c>
      <c r="AR57" s="714">
        <v>0</v>
      </c>
      <c r="AS57" s="714">
        <v>0</v>
      </c>
      <c r="AT57" s="714">
        <v>0</v>
      </c>
      <c r="AU57" s="714">
        <v>0</v>
      </c>
      <c r="AV57" s="714">
        <v>0</v>
      </c>
      <c r="AW57" s="714">
        <v>0</v>
      </c>
      <c r="AX57" s="748">
        <v>0</v>
      </c>
      <c r="AY57" s="785">
        <v>0</v>
      </c>
      <c r="AZ57" s="713">
        <v>0</v>
      </c>
      <c r="BA57" s="713">
        <v>0</v>
      </c>
      <c r="BB57" s="713">
        <v>0</v>
      </c>
      <c r="BC57" s="714">
        <v>0</v>
      </c>
      <c r="BD57" s="714">
        <v>0</v>
      </c>
      <c r="BE57" s="714">
        <v>0</v>
      </c>
      <c r="BF57" s="714">
        <v>0</v>
      </c>
      <c r="BG57" s="714">
        <v>0</v>
      </c>
      <c r="BH57" s="748">
        <v>0</v>
      </c>
      <c r="BI57" s="785">
        <v>0</v>
      </c>
      <c r="BJ57" s="713">
        <v>0</v>
      </c>
      <c r="BK57" s="713">
        <v>0</v>
      </c>
      <c r="BL57" s="714">
        <v>0</v>
      </c>
      <c r="BM57" s="714">
        <v>0</v>
      </c>
      <c r="BN57" s="714">
        <v>0</v>
      </c>
      <c r="BO57" s="714">
        <v>0</v>
      </c>
      <c r="BP57" s="714">
        <v>0</v>
      </c>
      <c r="BQ57" s="714">
        <v>0</v>
      </c>
      <c r="BR57" s="748">
        <v>0</v>
      </c>
      <c r="BS57" s="785">
        <v>0</v>
      </c>
      <c r="BT57" s="713">
        <v>0</v>
      </c>
      <c r="BU57" s="713">
        <v>0</v>
      </c>
      <c r="BV57" s="714">
        <v>0</v>
      </c>
      <c r="BW57" s="714">
        <v>0</v>
      </c>
      <c r="BX57" s="714">
        <v>0</v>
      </c>
      <c r="BY57" s="714">
        <v>0</v>
      </c>
      <c r="BZ57" s="714">
        <v>0</v>
      </c>
      <c r="CA57" s="714">
        <v>0</v>
      </c>
      <c r="CB57" s="748">
        <v>0</v>
      </c>
      <c r="CC57" s="785">
        <v>0</v>
      </c>
      <c r="CD57" s="713">
        <v>0</v>
      </c>
      <c r="CE57" s="713">
        <v>0</v>
      </c>
      <c r="CF57" s="714">
        <v>0</v>
      </c>
      <c r="CG57" s="714">
        <v>0</v>
      </c>
      <c r="CH57" s="714">
        <v>0</v>
      </c>
      <c r="CI57" s="714">
        <v>0</v>
      </c>
      <c r="CJ57" s="714">
        <v>0</v>
      </c>
      <c r="CK57" s="714">
        <v>0</v>
      </c>
      <c r="CL57" s="748">
        <v>0</v>
      </c>
      <c r="CM57" s="785">
        <v>0</v>
      </c>
      <c r="CN57" s="713">
        <v>0</v>
      </c>
      <c r="CO57" s="713">
        <v>0</v>
      </c>
      <c r="CP57" s="714">
        <v>0</v>
      </c>
      <c r="CQ57" s="714">
        <v>0</v>
      </c>
      <c r="CR57" s="714">
        <v>0</v>
      </c>
      <c r="CS57" s="714">
        <v>0</v>
      </c>
      <c r="CT57" s="714">
        <v>0</v>
      </c>
      <c r="CU57" s="714">
        <v>0</v>
      </c>
      <c r="CV57" s="748">
        <v>0</v>
      </c>
      <c r="CW57" s="785">
        <v>0</v>
      </c>
      <c r="CX57" s="713">
        <v>0</v>
      </c>
      <c r="CY57" s="713">
        <v>0</v>
      </c>
      <c r="CZ57" s="714">
        <v>0</v>
      </c>
      <c r="DA57" s="714">
        <v>0</v>
      </c>
      <c r="DB57" s="714">
        <v>0</v>
      </c>
      <c r="DC57" s="714">
        <v>0</v>
      </c>
      <c r="DD57" s="714">
        <v>0</v>
      </c>
      <c r="DE57" s="714">
        <v>0</v>
      </c>
      <c r="DF57" s="748">
        <v>0</v>
      </c>
      <c r="DG57" s="785">
        <v>0</v>
      </c>
      <c r="DH57" s="588"/>
      <c r="DI57" s="588"/>
      <c r="DJ57" s="540"/>
      <c r="DK57" s="540"/>
      <c r="DL57" s="540"/>
      <c r="DM57" s="540"/>
      <c r="DN57" s="540"/>
      <c r="DO57" s="540"/>
      <c r="DP57" s="541"/>
      <c r="DQ57" s="586"/>
      <c r="DR57" s="588"/>
      <c r="DS57" s="588"/>
      <c r="DT57" s="540"/>
      <c r="DU57" s="540"/>
      <c r="DV57" s="540"/>
      <c r="DW57" s="540"/>
      <c r="DX57" s="540"/>
      <c r="DY57" s="540"/>
      <c r="DZ57" s="541"/>
      <c r="EA57" s="586"/>
      <c r="EB57" s="588"/>
      <c r="EC57" s="588"/>
      <c r="ED57" s="540"/>
      <c r="EE57" s="540"/>
      <c r="EF57" s="540"/>
      <c r="EG57" s="540"/>
      <c r="EH57" s="540"/>
      <c r="EI57" s="540"/>
      <c r="EJ57" s="541"/>
      <c r="EK57" s="586"/>
      <c r="EL57" s="588"/>
      <c r="EM57" s="588"/>
      <c r="EN57" s="540"/>
      <c r="EO57" s="540"/>
      <c r="EP57" s="540"/>
      <c r="EQ57" s="540"/>
      <c r="ER57" s="540"/>
      <c r="ES57" s="540"/>
      <c r="ET57" s="541"/>
      <c r="EU57" s="586"/>
      <c r="EV57" s="588"/>
      <c r="EW57" s="588"/>
      <c r="EX57" s="540"/>
      <c r="EY57" s="540"/>
      <c r="EZ57" s="540"/>
      <c r="FA57" s="540"/>
      <c r="FB57" s="540"/>
      <c r="FC57" s="540"/>
      <c r="FD57" s="541"/>
      <c r="FE57" s="586"/>
      <c r="FF57" s="588"/>
      <c r="FG57" s="588"/>
      <c r="FH57" s="540"/>
      <c r="FI57" s="540"/>
      <c r="FJ57" s="540"/>
      <c r="FK57" s="540"/>
      <c r="FL57" s="540"/>
      <c r="FM57" s="540"/>
      <c r="FN57" s="541"/>
      <c r="FO57" s="586"/>
      <c r="FP57" s="588"/>
      <c r="FQ57" s="588"/>
      <c r="FR57" s="540"/>
      <c r="FS57" s="540"/>
      <c r="FT57" s="540"/>
      <c r="FU57" s="540"/>
      <c r="FV57" s="540"/>
      <c r="FW57" s="540"/>
      <c r="FX57" s="541"/>
      <c r="FY57" s="586"/>
      <c r="FZ57" s="588"/>
      <c r="GA57" s="588"/>
      <c r="GB57" s="540"/>
      <c r="GC57" s="540"/>
      <c r="GD57" s="540"/>
      <c r="GE57" s="540"/>
      <c r="GF57" s="540"/>
      <c r="GG57" s="540"/>
      <c r="GH57" s="541"/>
      <c r="GI57" s="586"/>
      <c r="GJ57" s="588"/>
      <c r="GK57" s="588"/>
      <c r="GL57" s="540"/>
      <c r="GM57" s="540"/>
      <c r="GN57" s="540"/>
      <c r="GO57" s="540"/>
      <c r="GP57" s="540"/>
      <c r="GQ57" s="540"/>
      <c r="GR57" s="541"/>
      <c r="GS57" s="586"/>
      <c r="GT57" s="588"/>
      <c r="GU57" s="588"/>
      <c r="GV57" s="540"/>
      <c r="GW57" s="540"/>
      <c r="GX57" s="540"/>
      <c r="GY57" s="540"/>
      <c r="GZ57" s="540"/>
      <c r="HA57" s="540"/>
      <c r="HB57" s="541"/>
      <c r="HC57" s="81" t="e">
        <f>+SUM(K57)*VLOOKUP(K$13,#REF!,2,0)+SUM(U57)*VLOOKUP(U$13,#REF!,2,0)+SUM(AE57)*VLOOKUP(AE$13,#REF!,2,0)+SUM(AO57)*VLOOKUP(AO$13,#REF!,2,0)+SUM(AY57)*VLOOKUP(AY$13,#REF!,2,0)+SUM(BI57)*VLOOKUP(BI$13,#REF!,2,0)+SUM(BS57)*VLOOKUP(BS$13,#REF!,2,0)+SUM(CC57)*VLOOKUP(CC$13,#REF!,2,0)+SUM(CM57)*VLOOKUP(CM$13,#REF!,2,0)+SUM(CW57)*VLOOKUP(CW$13,#REF!,2,0)+SUM(DG57)*VLOOKUP(DG$13,#REF!,2,0)+SUM(DQ57)*VLOOKUP(DQ$13,#REF!,2,0)+SUM(EA57)*VLOOKUP(EA$13,#REF!,2,0)+SUM(EK57)*VLOOKUP(EK$13,#REF!,2,0)+SUM(EU57)*VLOOKUP(EU$13,#REF!,2,0)+SUM(FE57)*VLOOKUP(FE$13,#REF!,2,0)+SUM(FO57)*VLOOKUP(FO$13,#REF!,2,0)+SUM(FY57)*VLOOKUP(FY$13,#REF!,2,0)+SUM(GI57)*VLOOKUP(GI$13,#REF!,2,0)+SUM(GS57)*VLOOKUP(GS$13,#REF!,2,0)</f>
        <v>#REF!</v>
      </c>
      <c r="HD57" s="81" t="e">
        <f>+SUM(L57)*VLOOKUP(L$13,#REF!,2,0)+SUM(V57)*VLOOKUP(V$13,#REF!,2,0)+SUM(AF57)*VLOOKUP(AF$13,#REF!,2,0)+SUM(AP57)*VLOOKUP(AP$13,#REF!,2,0)+SUM(AZ57)*VLOOKUP(AZ$13,#REF!,2,0)+SUM(BJ57)*VLOOKUP(BJ$13,#REF!,2,0)+SUM(BT57)*VLOOKUP(BT$13,#REF!,2,0)+SUM(CD57)*VLOOKUP(CD$13,#REF!,2,0)+SUM(CN57)*VLOOKUP(CN$13,#REF!,2,0)+SUM(CX57)*VLOOKUP(CX$13,#REF!,2,0)+SUM(DH57)*VLOOKUP(DH$13,#REF!,2,0)+SUM(DR57)*VLOOKUP(DR$13,#REF!,2,0)+SUM(EB57)*VLOOKUP(EB$13,#REF!,2,0)+SUM(EL57)*VLOOKUP(EL$13,#REF!,2,0)+SUM(EV57)*VLOOKUP(EV$13,#REF!,2,0)+SUM(FF57)*VLOOKUP(FF$13,#REF!,2,0)+SUM(FP57)*VLOOKUP(FP$13,#REF!,2,0)+SUM(FZ57)*VLOOKUP(FZ$13,#REF!,2,0)+SUM(GJ57)*VLOOKUP(GJ$13,#REF!,2,0)+SUM(GT57)*VLOOKUP(GT$13,#REF!,2,0)</f>
        <v>#REF!</v>
      </c>
      <c r="HE57" s="81" t="e">
        <f>+SUM(M57)*VLOOKUP(M$13,#REF!,2,0)+SUM(W57)*VLOOKUP(W$13,#REF!,2,0)+SUM(AG57)*VLOOKUP(AG$13,#REF!,2,0)+SUM(AQ57)*VLOOKUP(AQ$13,#REF!,2,0)+SUM(BA57)*VLOOKUP(BA$13,#REF!,2,0)+SUM(BK57)*VLOOKUP(BK$13,#REF!,2,0)+SUM(BU57)*VLOOKUP(BU$13,#REF!,2,0)+SUM(CE57)*VLOOKUP(CE$13,#REF!,2,0)+SUM(CO57)*VLOOKUP(CO$13,#REF!,2,0)+SUM(CY57)*VLOOKUP(CY$13,#REF!,2,0)+SUM(DI57)*VLOOKUP(DI$13,#REF!,2,0)+SUM(DS57)*VLOOKUP(DS$13,#REF!,2,0)+SUM(EC57)*VLOOKUP(EC$13,#REF!,2,0)+SUM(EM57)*VLOOKUP(EM$13,#REF!,2,0)+SUM(EW57)*VLOOKUP(EW$13,#REF!,2,0)+SUM(FG57)*VLOOKUP(FG$13,#REF!,2,0)+SUM(FQ57)*VLOOKUP(FQ$13,#REF!,2,0)+SUM(GA57)*VLOOKUP(GA$13,#REF!,2,0)+SUM(GK57)*VLOOKUP(GK$13,#REF!,2,0)+SUM(GU57)*VLOOKUP(GU$13,#REF!,2,0)</f>
        <v>#REF!</v>
      </c>
      <c r="HF57" s="81" t="e">
        <f>+SUM(N57)*VLOOKUP(N$13,#REF!,2,0)+SUM(X57)*VLOOKUP(X$13,#REF!,2,0)+SUM(AH57)*VLOOKUP(AH$13,#REF!,2,0)+SUM(AR57)*VLOOKUP(AR$13,#REF!,2,0)+SUM(BB57)*VLOOKUP(BB$13,#REF!,2,0)+SUM(BL57)*VLOOKUP(BL$13,#REF!,2,0)+SUM(BV57)*VLOOKUP(BV$13,#REF!,2,0)+SUM(CF57)*VLOOKUP(CF$13,#REF!,2,0)+SUM(CP57)*VLOOKUP(CP$13,#REF!,2,0)+SUM(CZ57)*VLOOKUP(CZ$13,#REF!,2,0)+SUM(DJ57)*VLOOKUP(DJ$13,#REF!,2,0)+SUM(DT57)*VLOOKUP(DT$13,#REF!,2,0)+SUM(ED57)*VLOOKUP(ED$13,#REF!,2,0)+SUM(EN57)*VLOOKUP(EN$13,#REF!,2,0)+SUM(EX57)*VLOOKUP(EX$13,#REF!,2,0)+SUM(FH57)*VLOOKUP(FH$13,#REF!,2,0)+SUM(FR57)*VLOOKUP(FR$13,#REF!,2,0)+SUM(GB57)*VLOOKUP(GB$13,#REF!,2,0)+SUM(GL57)*VLOOKUP(GL$13,#REF!,2,0)+SUM(GV57)*VLOOKUP(GV$13,#REF!,2,0)</f>
        <v>#REF!</v>
      </c>
      <c r="HG57" s="81" t="e">
        <f>+SUM(O57)*VLOOKUP(O$13,#REF!,2,0)+SUM(Y57)*VLOOKUP(Y$13,#REF!,2,0)+SUM(AI57)*VLOOKUP(AI$13,#REF!,2,0)+SUM(AS57)*VLOOKUP(AS$13,#REF!,2,0)+SUM(BC57)*VLOOKUP(BC$13,#REF!,2,0)+SUM(BM57)*VLOOKUP(BM$13,#REF!,2,0)+SUM(BW57)*VLOOKUP(BW$13,#REF!,2,0)+SUM(CG57)*VLOOKUP(CG$13,#REF!,2,0)+SUM(CQ57)*VLOOKUP(CQ$13,#REF!,2,0)+SUM(DA57)*VLOOKUP(DA$13,#REF!,2,0)+SUM(DK57)*VLOOKUP(DK$13,#REF!,2,0)+SUM(DU57)*VLOOKUP(DU$13,#REF!,2,0)+SUM(EE57)*VLOOKUP(EE$13,#REF!,2,0)+SUM(EO57)*VLOOKUP(EO$13,#REF!,2,0)+SUM(EY57)*VLOOKUP(EY$13,#REF!,2,0)+SUM(FI57)*VLOOKUP(FI$13,#REF!,2,0)+SUM(FS57)*VLOOKUP(FS$13,#REF!,2,0)+SUM(GC57)*VLOOKUP(GC$13,#REF!,2,0)+SUM(GM57)*VLOOKUP(GM$13,#REF!,2,0)+SUM(GW57)*VLOOKUP(GW$13,#REF!,2,0)</f>
        <v>#REF!</v>
      </c>
      <c r="HH57" s="81" t="e">
        <f>+SUM(P57)*VLOOKUP(P$13,#REF!,2,0)+SUM(Z57)*VLOOKUP(Z$13,#REF!,2,0)+SUM(AJ57)*VLOOKUP(AJ$13,#REF!,2,0)+SUM(AT57)*VLOOKUP(AT$13,#REF!,2,0)+SUM(BD57)*VLOOKUP(BD$13,#REF!,2,0)+SUM(BN57)*VLOOKUP(BN$13,#REF!,2,0)+SUM(BX57)*VLOOKUP(BX$13,#REF!,2,0)+SUM(CH57)*VLOOKUP(CH$13,#REF!,2,0)+SUM(CR57)*VLOOKUP(CR$13,#REF!,2,0)+SUM(DB57)*VLOOKUP(DB$13,#REF!,2,0)+SUM(DL57)*VLOOKUP(DL$13,#REF!,2,0)+SUM(DV57)*VLOOKUP(DV$13,#REF!,2,0)+SUM(EF57)*VLOOKUP(EF$13,#REF!,2,0)+SUM(EP57)*VLOOKUP(EP$13,#REF!,2,0)+SUM(EZ57)*VLOOKUP(EZ$13,#REF!,2,0)+SUM(FJ57)*VLOOKUP(FJ$13,#REF!,2,0)+SUM(FT57)*VLOOKUP(FT$13,#REF!,2,0)+SUM(GD57)*VLOOKUP(GD$13,#REF!,2,0)+SUM(GN57)*VLOOKUP(GN$13,#REF!,2,0)+SUM(GX57)*VLOOKUP(GX$13,#REF!,2,0)</f>
        <v>#REF!</v>
      </c>
      <c r="HI57" s="81" t="e">
        <f>+SUM(Q57)*VLOOKUP(Q$13,#REF!,2,0)+SUM(AA57)*VLOOKUP(AA$13,#REF!,2,0)+SUM(AK57)*VLOOKUP(AK$13,#REF!,2,0)+SUM(AU57)*VLOOKUP(AU$13,#REF!,2,0)+SUM(BE57)*VLOOKUP(BE$13,#REF!,2,0)+SUM(BO57)*VLOOKUP(BO$13,#REF!,2,0)+SUM(BY57)*VLOOKUP(BY$13,#REF!,2,0)+SUM(CI57)*VLOOKUP(CI$13,#REF!,2,0)+SUM(CS57)*VLOOKUP(CS$13,#REF!,2,0)+SUM(DC57)*VLOOKUP(DC$13,#REF!,2,0)+SUM(DM57)*VLOOKUP(DM$13,#REF!,2,0)+SUM(DW57)*VLOOKUP(DW$13,#REF!,2,0)+SUM(EG57)*VLOOKUP(EG$13,#REF!,2,0)+SUM(EQ57)*VLOOKUP(EQ$13,#REF!,2,0)+SUM(FA57)*VLOOKUP(FA$13,#REF!,2,0)+SUM(FK57)*VLOOKUP(FK$13,#REF!,2,0)+SUM(FU57)*VLOOKUP(FU$13,#REF!,2,0)+SUM(GE57)*VLOOKUP(GE$13,#REF!,2,0)+SUM(GO57)*VLOOKUP(GO$13,#REF!,2,0)+SUM(GY57)*VLOOKUP(GY$13,#REF!,2,0)</f>
        <v>#REF!</v>
      </c>
      <c r="HJ57" s="81" t="e">
        <f>+SUM(R57)*VLOOKUP(R$13,#REF!,2,0)+SUM(AB57)*VLOOKUP(AB$13,#REF!,2,0)+SUM(AL57)*VLOOKUP(AL$13,#REF!,2,0)+SUM(AV57)*VLOOKUP(AV$13,#REF!,2,0)+SUM(BF57)*VLOOKUP(BF$13,#REF!,2,0)+SUM(BP57)*VLOOKUP(BP$13,#REF!,2,0)+SUM(BZ57)*VLOOKUP(BZ$13,#REF!,2,0)+SUM(CJ57)*VLOOKUP(CJ$13,#REF!,2,0)+SUM(CT57)*VLOOKUP(CT$13,#REF!,2,0)+SUM(DD57)*VLOOKUP(DD$13,#REF!,2,0)+SUM(DN57)*VLOOKUP(DN$13,#REF!,2,0)+SUM(DX57)*VLOOKUP(DX$13,#REF!,2,0)+SUM(EH57)*VLOOKUP(EH$13,#REF!,2,0)+SUM(ER57)*VLOOKUP(ER$13,#REF!,2,0)+SUM(FB57)*VLOOKUP(FB$13,#REF!,2,0)+SUM(FL57)*VLOOKUP(FL$13,#REF!,2,0)+SUM(FV57)*VLOOKUP(FV$13,#REF!,2,0)+SUM(GF57)*VLOOKUP(GF$13,#REF!,2,0)+SUM(GP57)*VLOOKUP(GP$13,#REF!,2,0)+SUM(GZ57)*VLOOKUP(GZ$13,#REF!,2,0)</f>
        <v>#REF!</v>
      </c>
      <c r="HK57" s="81" t="e">
        <f>+SUM(S57)*VLOOKUP(S$13,#REF!,2,0)+SUM(AC57)*VLOOKUP(AC$13,#REF!,2,0)+SUM(AM57)*VLOOKUP(AM$13,#REF!,2,0)+SUM(AW57)*VLOOKUP(AW$13,#REF!,2,0)+SUM(BG57)*VLOOKUP(BG$13,#REF!,2,0)+SUM(BQ57)*VLOOKUP(BQ$13,#REF!,2,0)+SUM(CA57)*VLOOKUP(CA$13,#REF!,2,0)+SUM(CK57)*VLOOKUP(CK$13,#REF!,2,0)+SUM(CU57)*VLOOKUP(CU$13,#REF!,2,0)+SUM(DE57)*VLOOKUP(DE$13,#REF!,2,0)+SUM(DO57)*VLOOKUP(DO$13,#REF!,2,0)+SUM(DY57)*VLOOKUP(DY$13,#REF!,2,0)+SUM(EI57)*VLOOKUP(EI$13,#REF!,2,0)+SUM(ES57)*VLOOKUP(ES$13,#REF!,2,0)+SUM(FC57)*VLOOKUP(FC$13,#REF!,2,0)+SUM(FM57)*VLOOKUP(FM$13,#REF!,2,0)+SUM(FW57)*VLOOKUP(FW$13,#REF!,2,0)+SUM(GG57)*VLOOKUP(GG$13,#REF!,2,0)+SUM(GQ57)*VLOOKUP(GQ$13,#REF!,2,0)+SUM(HA57)*VLOOKUP(HA$13,#REF!,2,0)</f>
        <v>#REF!</v>
      </c>
      <c r="HL57" s="81" t="e">
        <f>+SUM(T57)*VLOOKUP(T$13,#REF!,2,0)+SUM(AD57)*VLOOKUP(AD$13,#REF!,2,0)+SUM(AN57)*VLOOKUP(AN$13,#REF!,2,0)+SUM(AX57)*VLOOKUP(AX$13,#REF!,2,0)+SUM(BH57)*VLOOKUP(BH$13,#REF!,2,0)+SUM(BR57)*VLOOKUP(BR$13,#REF!,2,0)+SUM(CB57)*VLOOKUP(CB$13,#REF!,2,0)+SUM(CL57)*VLOOKUP(CL$13,#REF!,2,0)+SUM(CV57)*VLOOKUP(CV$13,#REF!,2,0)+SUM(DF57)*VLOOKUP(DF$13,#REF!,2,0)+SUM(DP57)*VLOOKUP(DP$13,#REF!,2,0)+SUM(DZ57)*VLOOKUP(DZ$13,#REF!,2,0)+SUM(EJ57)*VLOOKUP(EJ$13,#REF!,2,0)+SUM(ET57)*VLOOKUP(ET$13,#REF!,2,0)+SUM(FD57)*VLOOKUP(FD$13,#REF!,2,0)+SUM(FN57)*VLOOKUP(FN$13,#REF!,2,0)+SUM(FX57)*VLOOKUP(FX$13,#REF!,2,0)+SUM(GH57)*VLOOKUP(GH$13,#REF!,2,0)+SUM(GR57)*VLOOKUP(GR$13,#REF!,2,0)+SUM(HB57)*VLOOKUP(HB$13,#REF!,2,0)</f>
        <v>#REF!</v>
      </c>
      <c r="HM57" s="84">
        <f t="shared" si="73"/>
        <v>0</v>
      </c>
      <c r="HN57" s="83">
        <f t="shared" si="87"/>
        <v>0</v>
      </c>
      <c r="HO57" s="84" t="e">
        <f>+SUMIF($K$11:$T$11,1,K57:T57)*VLOOKUP($K$12,#REF!,2,0)+SUMIF($U$11:$AD$11,1,U57:AD57)*VLOOKUP($U$12,#REF!,2,0)+SUMIF($AE$11:$AN$11,1,AE57:AN57)*VLOOKUP($AE$12,#REF!,2,0)+SUMIF($AO$11:$AX$11,1,AO57:AX57)*VLOOKUP($AO$12,#REF!,2,0)+SUMIF($AY$11:$BH$11,1,AY57:BH57)*VLOOKUP($AY$12,#REF!,2,0)+SUMIF($BI$11:$BR$11,1,BI57:BR57)*VLOOKUP($BI$12,#REF!,2,0)+SUMIF($BS$11:$CB$11,1,BS57:CB57)*VLOOKUP($BS$12,#REF!,2,0)+SUMIF($CC$11:$CL$11,1,CC57:CL57)*VLOOKUP($CC$12,#REF!,2,0)+SUMIF($CM$11:$CV$11,1,CM57:CV57)*VLOOKUP($CM$12,#REF!,2,0)+SUMIF($CW$11:$DF$11,1,CW57:DF57)*VLOOKUP($CW$12,#REF!,2,0)+SUMIF($DG$11:$DP$11,1,DG57:DP57)*VLOOKUP($DG$12,#REF!,2,0)+SUMIF($DQ$11:$DZ$11,1,DQ57:DZ57)*VLOOKUP($DQ$12,#REF!,2,0)+SUMIF($EA$11:$EJ$11,1,EA57:EJ57)*VLOOKUP($EA$12,#REF!,2,0)+SUMIF($EK$11:$ET$11,1,EK57:ET57)*VLOOKUP($EK$12,#REF!,2,0)+SUMIF($EU$11:$FD$11,1,EU57:FD57)*VLOOKUP($EU$12,#REF!,2,0)+SUMIF($FE$11:$FN$11,1,FE57:FN57)*VLOOKUP($FE$12,#REF!,2,0)+SUMIF($FO$11:$FX$11,1,FO57:FX57)*VLOOKUP($FO$12,#REF!,2,0)+SUMIF($FY$11:$GH$11,1,FY57:GH57)*VLOOKUP($FY$12,#REF!,2,0)+SUMIF($GI$11:$GR$11,1,GI57:GR57)*VLOOKUP($GI$12,#REF!,2,0)+SUMIF($GS$11:$HB$11,1,GS57:HB57)*VLOOKUP($GS$12,#REF!,2,0)</f>
        <v>#REF!</v>
      </c>
      <c r="HP57" s="83" t="e">
        <f t="shared" si="86"/>
        <v>#REF!</v>
      </c>
      <c r="HQ57" s="84"/>
      <c r="HR57" s="85">
        <f t="shared" si="74"/>
        <v>0</v>
      </c>
      <c r="HS57" s="85">
        <f t="shared" si="75"/>
        <v>0</v>
      </c>
      <c r="HT57" s="85">
        <f t="shared" si="76"/>
        <v>0</v>
      </c>
      <c r="HU57" s="85">
        <f t="shared" si="77"/>
        <v>0</v>
      </c>
      <c r="HV57" s="85">
        <f t="shared" si="78"/>
        <v>0</v>
      </c>
      <c r="HW57" s="85">
        <f t="shared" si="79"/>
        <v>0</v>
      </c>
      <c r="HX57" s="85">
        <f t="shared" si="80"/>
        <v>0</v>
      </c>
      <c r="HY57" s="85">
        <f t="shared" si="81"/>
        <v>0</v>
      </c>
      <c r="HZ57" s="85">
        <f t="shared" si="82"/>
        <v>0</v>
      </c>
      <c r="IA57" s="85">
        <f t="shared" si="83"/>
        <v>0</v>
      </c>
      <c r="IK57" s="98" t="e">
        <f t="shared" si="84"/>
        <v>#REF!</v>
      </c>
    </row>
    <row r="58" spans="1:245" s="32" customFormat="1" ht="21.95" hidden="1" customHeight="1">
      <c r="A58" s="4"/>
      <c r="B58" s="98" t="e">
        <f>+#REF!</f>
        <v>#REF!</v>
      </c>
      <c r="C58" s="98" t="e">
        <f>+#REF!</f>
        <v>#REF!</v>
      </c>
      <c r="D58" s="98" t="e">
        <f>+#REF!</f>
        <v>#REF!</v>
      </c>
      <c r="E58" s="98" t="e">
        <f>+#REF!</f>
        <v>#REF!</v>
      </c>
      <c r="F58" s="98" t="e">
        <f>+#REF!</f>
        <v>#REF!</v>
      </c>
      <c r="G58" s="98" t="e">
        <f>+#REF!</f>
        <v>#REF!</v>
      </c>
      <c r="H58" s="98" t="e">
        <f>+#REF!</f>
        <v>#REF!</v>
      </c>
      <c r="I58" s="98" t="e">
        <f>+#REF!</f>
        <v>#REF!</v>
      </c>
      <c r="J58" s="18" t="s">
        <v>40</v>
      </c>
      <c r="K58" s="785">
        <v>0</v>
      </c>
      <c r="L58" s="712">
        <v>0</v>
      </c>
      <c r="M58" s="713">
        <v>0</v>
      </c>
      <c r="N58" s="714">
        <v>0</v>
      </c>
      <c r="O58" s="714">
        <v>0</v>
      </c>
      <c r="P58" s="714">
        <v>0</v>
      </c>
      <c r="Q58" s="714">
        <v>0</v>
      </c>
      <c r="R58" s="714">
        <v>0</v>
      </c>
      <c r="S58" s="714">
        <v>0</v>
      </c>
      <c r="T58" s="748">
        <v>0</v>
      </c>
      <c r="U58" s="785">
        <v>0</v>
      </c>
      <c r="V58" s="713">
        <v>0</v>
      </c>
      <c r="W58" s="713">
        <v>0</v>
      </c>
      <c r="X58" s="714">
        <v>0</v>
      </c>
      <c r="Y58" s="714">
        <v>0</v>
      </c>
      <c r="Z58" s="714">
        <v>0</v>
      </c>
      <c r="AA58" s="714">
        <v>0</v>
      </c>
      <c r="AB58" s="714">
        <v>0</v>
      </c>
      <c r="AC58" s="714">
        <v>0</v>
      </c>
      <c r="AD58" s="748">
        <v>0</v>
      </c>
      <c r="AE58" s="785">
        <v>0</v>
      </c>
      <c r="AF58" s="713">
        <v>0</v>
      </c>
      <c r="AG58" s="712">
        <v>0</v>
      </c>
      <c r="AH58" s="713">
        <v>0</v>
      </c>
      <c r="AI58" s="714">
        <v>0</v>
      </c>
      <c r="AJ58" s="714">
        <v>0</v>
      </c>
      <c r="AK58" s="714">
        <v>0</v>
      </c>
      <c r="AL58" s="714">
        <v>0</v>
      </c>
      <c r="AM58" s="714">
        <v>0</v>
      </c>
      <c r="AN58" s="748">
        <v>0</v>
      </c>
      <c r="AO58" s="785">
        <v>0</v>
      </c>
      <c r="AP58" s="713">
        <v>0</v>
      </c>
      <c r="AQ58" s="713">
        <v>0</v>
      </c>
      <c r="AR58" s="714">
        <v>0</v>
      </c>
      <c r="AS58" s="714">
        <v>0</v>
      </c>
      <c r="AT58" s="714">
        <v>0</v>
      </c>
      <c r="AU58" s="714">
        <v>0</v>
      </c>
      <c r="AV58" s="714">
        <v>0</v>
      </c>
      <c r="AW58" s="714">
        <v>0</v>
      </c>
      <c r="AX58" s="748">
        <v>0</v>
      </c>
      <c r="AY58" s="785">
        <v>0</v>
      </c>
      <c r="AZ58" s="713">
        <v>0</v>
      </c>
      <c r="BA58" s="713">
        <v>0</v>
      </c>
      <c r="BB58" s="713">
        <v>0</v>
      </c>
      <c r="BC58" s="714">
        <v>0</v>
      </c>
      <c r="BD58" s="714">
        <v>0</v>
      </c>
      <c r="BE58" s="714">
        <v>0</v>
      </c>
      <c r="BF58" s="714">
        <v>0</v>
      </c>
      <c r="BG58" s="714">
        <v>0</v>
      </c>
      <c r="BH58" s="748">
        <v>0</v>
      </c>
      <c r="BI58" s="785">
        <v>0</v>
      </c>
      <c r="BJ58" s="713">
        <v>0</v>
      </c>
      <c r="BK58" s="713">
        <v>0</v>
      </c>
      <c r="BL58" s="714">
        <v>0</v>
      </c>
      <c r="BM58" s="714">
        <v>0</v>
      </c>
      <c r="BN58" s="714">
        <v>0</v>
      </c>
      <c r="BO58" s="714">
        <v>0</v>
      </c>
      <c r="BP58" s="714">
        <v>0</v>
      </c>
      <c r="BQ58" s="714">
        <v>0</v>
      </c>
      <c r="BR58" s="748">
        <v>0</v>
      </c>
      <c r="BS58" s="785">
        <v>0</v>
      </c>
      <c r="BT58" s="713">
        <v>0</v>
      </c>
      <c r="BU58" s="713">
        <v>0</v>
      </c>
      <c r="BV58" s="714">
        <v>0</v>
      </c>
      <c r="BW58" s="714">
        <v>0</v>
      </c>
      <c r="BX58" s="714">
        <v>0</v>
      </c>
      <c r="BY58" s="714">
        <v>0</v>
      </c>
      <c r="BZ58" s="714">
        <v>0</v>
      </c>
      <c r="CA58" s="714">
        <v>0</v>
      </c>
      <c r="CB58" s="748">
        <v>0</v>
      </c>
      <c r="CC58" s="785">
        <v>0</v>
      </c>
      <c r="CD58" s="713">
        <v>0</v>
      </c>
      <c r="CE58" s="713">
        <v>0</v>
      </c>
      <c r="CF58" s="714">
        <v>0</v>
      </c>
      <c r="CG58" s="714">
        <v>0</v>
      </c>
      <c r="CH58" s="714">
        <v>0</v>
      </c>
      <c r="CI58" s="714">
        <v>0</v>
      </c>
      <c r="CJ58" s="714">
        <v>0</v>
      </c>
      <c r="CK58" s="714">
        <v>0</v>
      </c>
      <c r="CL58" s="748">
        <v>0</v>
      </c>
      <c r="CM58" s="785">
        <v>0</v>
      </c>
      <c r="CN58" s="713">
        <v>0</v>
      </c>
      <c r="CO58" s="713">
        <v>0</v>
      </c>
      <c r="CP58" s="714">
        <v>0</v>
      </c>
      <c r="CQ58" s="714">
        <v>0</v>
      </c>
      <c r="CR58" s="714">
        <v>0</v>
      </c>
      <c r="CS58" s="714">
        <v>0</v>
      </c>
      <c r="CT58" s="714">
        <v>0</v>
      </c>
      <c r="CU58" s="714">
        <v>0</v>
      </c>
      <c r="CV58" s="748">
        <v>0</v>
      </c>
      <c r="CW58" s="785">
        <v>0</v>
      </c>
      <c r="CX58" s="713">
        <v>0</v>
      </c>
      <c r="CY58" s="713">
        <v>0</v>
      </c>
      <c r="CZ58" s="714">
        <v>0</v>
      </c>
      <c r="DA58" s="714">
        <v>0</v>
      </c>
      <c r="DB58" s="714">
        <v>0</v>
      </c>
      <c r="DC58" s="714">
        <v>0</v>
      </c>
      <c r="DD58" s="714">
        <v>0</v>
      </c>
      <c r="DE58" s="714">
        <v>0</v>
      </c>
      <c r="DF58" s="748">
        <v>0</v>
      </c>
      <c r="DG58" s="785">
        <v>0</v>
      </c>
      <c r="DH58" s="588"/>
      <c r="DI58" s="588"/>
      <c r="DJ58" s="540"/>
      <c r="DK58" s="540"/>
      <c r="DL58" s="540"/>
      <c r="DM58" s="540"/>
      <c r="DN58" s="540"/>
      <c r="DO58" s="540"/>
      <c r="DP58" s="541"/>
      <c r="DQ58" s="586"/>
      <c r="DR58" s="588"/>
      <c r="DS58" s="588"/>
      <c r="DT58" s="540"/>
      <c r="DU58" s="540"/>
      <c r="DV58" s="540"/>
      <c r="DW58" s="540"/>
      <c r="DX58" s="540"/>
      <c r="DY58" s="540"/>
      <c r="DZ58" s="541"/>
      <c r="EA58" s="586"/>
      <c r="EB58" s="588"/>
      <c r="EC58" s="588"/>
      <c r="ED58" s="540"/>
      <c r="EE58" s="540"/>
      <c r="EF58" s="540"/>
      <c r="EG58" s="540"/>
      <c r="EH58" s="540"/>
      <c r="EI58" s="540"/>
      <c r="EJ58" s="541"/>
      <c r="EK58" s="586"/>
      <c r="EL58" s="588"/>
      <c r="EM58" s="588"/>
      <c r="EN58" s="540"/>
      <c r="EO58" s="540"/>
      <c r="EP58" s="540"/>
      <c r="EQ58" s="540"/>
      <c r="ER58" s="540"/>
      <c r="ES58" s="540"/>
      <c r="ET58" s="541"/>
      <c r="EU58" s="586"/>
      <c r="EV58" s="588"/>
      <c r="EW58" s="588"/>
      <c r="EX58" s="540"/>
      <c r="EY58" s="540"/>
      <c r="EZ58" s="540"/>
      <c r="FA58" s="540"/>
      <c r="FB58" s="540"/>
      <c r="FC58" s="540"/>
      <c r="FD58" s="541"/>
      <c r="FE58" s="586"/>
      <c r="FF58" s="588"/>
      <c r="FG58" s="588"/>
      <c r="FH58" s="540"/>
      <c r="FI58" s="540"/>
      <c r="FJ58" s="540"/>
      <c r="FK58" s="540"/>
      <c r="FL58" s="540"/>
      <c r="FM58" s="540"/>
      <c r="FN58" s="541"/>
      <c r="FO58" s="586"/>
      <c r="FP58" s="588"/>
      <c r="FQ58" s="588"/>
      <c r="FR58" s="540"/>
      <c r="FS58" s="540"/>
      <c r="FT58" s="540"/>
      <c r="FU58" s="540"/>
      <c r="FV58" s="540"/>
      <c r="FW58" s="540"/>
      <c r="FX58" s="541"/>
      <c r="FY58" s="586"/>
      <c r="FZ58" s="588"/>
      <c r="GA58" s="588"/>
      <c r="GB58" s="540"/>
      <c r="GC58" s="540"/>
      <c r="GD58" s="540"/>
      <c r="GE58" s="540"/>
      <c r="GF58" s="540"/>
      <c r="GG58" s="540"/>
      <c r="GH58" s="541"/>
      <c r="GI58" s="586"/>
      <c r="GJ58" s="588"/>
      <c r="GK58" s="588"/>
      <c r="GL58" s="540"/>
      <c r="GM58" s="540"/>
      <c r="GN58" s="540"/>
      <c r="GO58" s="540"/>
      <c r="GP58" s="540"/>
      <c r="GQ58" s="540"/>
      <c r="GR58" s="541"/>
      <c r="GS58" s="586"/>
      <c r="GT58" s="588"/>
      <c r="GU58" s="588"/>
      <c r="GV58" s="540"/>
      <c r="GW58" s="540"/>
      <c r="GX58" s="540"/>
      <c r="GY58" s="540"/>
      <c r="GZ58" s="540"/>
      <c r="HA58" s="540"/>
      <c r="HB58" s="541"/>
      <c r="HC58" s="81" t="e">
        <f>+SUM(K58)*VLOOKUP(K$13,#REF!,2,0)+SUM(U58)*VLOOKUP(U$13,#REF!,2,0)+SUM(AE58)*VLOOKUP(AE$13,#REF!,2,0)+SUM(AO58)*VLOOKUP(AO$13,#REF!,2,0)+SUM(AY58)*VLOOKUP(AY$13,#REF!,2,0)+SUM(BI58)*VLOOKUP(BI$13,#REF!,2,0)+SUM(BS58)*VLOOKUP(BS$13,#REF!,2,0)+SUM(CC58)*VLOOKUP(CC$13,#REF!,2,0)+SUM(CM58)*VLOOKUP(CM$13,#REF!,2,0)+SUM(CW58)*VLOOKUP(CW$13,#REF!,2,0)+SUM(DG58)*VLOOKUP(DG$13,#REF!,2,0)+SUM(DQ58)*VLOOKUP(DQ$13,#REF!,2,0)+SUM(EA58)*VLOOKUP(EA$13,#REF!,2,0)+SUM(EK58)*VLOOKUP(EK$13,#REF!,2,0)+SUM(EU58)*VLOOKUP(EU$13,#REF!,2,0)+SUM(FE58)*VLOOKUP(FE$13,#REF!,2,0)+SUM(FO58)*VLOOKUP(FO$13,#REF!,2,0)+SUM(FY58)*VLOOKUP(FY$13,#REF!,2,0)+SUM(GI58)*VLOOKUP(GI$13,#REF!,2,0)+SUM(GS58)*VLOOKUP(GS$13,#REF!,2,0)</f>
        <v>#REF!</v>
      </c>
      <c r="HD58" s="81" t="e">
        <f>+SUM(L58)*VLOOKUP(L$13,#REF!,2,0)+SUM(V58)*VLOOKUP(V$13,#REF!,2,0)+SUM(AF58)*VLOOKUP(AF$13,#REF!,2,0)+SUM(AP58)*VLOOKUP(AP$13,#REF!,2,0)+SUM(AZ58)*VLOOKUP(AZ$13,#REF!,2,0)+SUM(BJ58)*VLOOKUP(BJ$13,#REF!,2,0)+SUM(BT58)*VLOOKUP(BT$13,#REF!,2,0)+SUM(CD58)*VLOOKUP(CD$13,#REF!,2,0)+SUM(CN58)*VLOOKUP(CN$13,#REF!,2,0)+SUM(CX58)*VLOOKUP(CX$13,#REF!,2,0)+SUM(DH58)*VLOOKUP(DH$13,#REF!,2,0)+SUM(DR58)*VLOOKUP(DR$13,#REF!,2,0)+SUM(EB58)*VLOOKUP(EB$13,#REF!,2,0)+SUM(EL58)*VLOOKUP(EL$13,#REF!,2,0)+SUM(EV58)*VLOOKUP(EV$13,#REF!,2,0)+SUM(FF58)*VLOOKUP(FF$13,#REF!,2,0)+SUM(FP58)*VLOOKUP(FP$13,#REF!,2,0)+SUM(FZ58)*VLOOKUP(FZ$13,#REF!,2,0)+SUM(GJ58)*VLOOKUP(GJ$13,#REF!,2,0)+SUM(GT58)*VLOOKUP(GT$13,#REF!,2,0)</f>
        <v>#REF!</v>
      </c>
      <c r="HE58" s="81" t="e">
        <f>+SUM(M58)*VLOOKUP(M$13,#REF!,2,0)+SUM(W58)*VLOOKUP(W$13,#REF!,2,0)+SUM(AG58)*VLOOKUP(AG$13,#REF!,2,0)+SUM(AQ58)*VLOOKUP(AQ$13,#REF!,2,0)+SUM(BA58)*VLOOKUP(BA$13,#REF!,2,0)+SUM(BK58)*VLOOKUP(BK$13,#REF!,2,0)+SUM(BU58)*VLOOKUP(BU$13,#REF!,2,0)+SUM(CE58)*VLOOKUP(CE$13,#REF!,2,0)+SUM(CO58)*VLOOKUP(CO$13,#REF!,2,0)+SUM(CY58)*VLOOKUP(CY$13,#REF!,2,0)+SUM(DI58)*VLOOKUP(DI$13,#REF!,2,0)+SUM(DS58)*VLOOKUP(DS$13,#REF!,2,0)+SUM(EC58)*VLOOKUP(EC$13,#REF!,2,0)+SUM(EM58)*VLOOKUP(EM$13,#REF!,2,0)+SUM(EW58)*VLOOKUP(EW$13,#REF!,2,0)+SUM(FG58)*VLOOKUP(FG$13,#REF!,2,0)+SUM(FQ58)*VLOOKUP(FQ$13,#REF!,2,0)+SUM(GA58)*VLOOKUP(GA$13,#REF!,2,0)+SUM(GK58)*VLOOKUP(GK$13,#REF!,2,0)+SUM(GU58)*VLOOKUP(GU$13,#REF!,2,0)</f>
        <v>#REF!</v>
      </c>
      <c r="HF58" s="81" t="e">
        <f>+SUM(N58)*VLOOKUP(N$13,#REF!,2,0)+SUM(X58)*VLOOKUP(X$13,#REF!,2,0)+SUM(AH58)*VLOOKUP(AH$13,#REF!,2,0)+SUM(AR58)*VLOOKUP(AR$13,#REF!,2,0)+SUM(BB58)*VLOOKUP(BB$13,#REF!,2,0)+SUM(BL58)*VLOOKUP(BL$13,#REF!,2,0)+SUM(BV58)*VLOOKUP(BV$13,#REF!,2,0)+SUM(CF58)*VLOOKUP(CF$13,#REF!,2,0)+SUM(CP58)*VLOOKUP(CP$13,#REF!,2,0)+SUM(CZ58)*VLOOKUP(CZ$13,#REF!,2,0)+SUM(DJ58)*VLOOKUP(DJ$13,#REF!,2,0)+SUM(DT58)*VLOOKUP(DT$13,#REF!,2,0)+SUM(ED58)*VLOOKUP(ED$13,#REF!,2,0)+SUM(EN58)*VLOOKUP(EN$13,#REF!,2,0)+SUM(EX58)*VLOOKUP(EX$13,#REF!,2,0)+SUM(FH58)*VLOOKUP(FH$13,#REF!,2,0)+SUM(FR58)*VLOOKUP(FR$13,#REF!,2,0)+SUM(GB58)*VLOOKUP(GB$13,#REF!,2,0)+SUM(GL58)*VLOOKUP(GL$13,#REF!,2,0)+SUM(GV58)*VLOOKUP(GV$13,#REF!,2,0)</f>
        <v>#REF!</v>
      </c>
      <c r="HG58" s="81" t="e">
        <f>+SUM(O58)*VLOOKUP(O$13,#REF!,2,0)+SUM(Y58)*VLOOKUP(Y$13,#REF!,2,0)+SUM(AI58)*VLOOKUP(AI$13,#REF!,2,0)+SUM(AS58)*VLOOKUP(AS$13,#REF!,2,0)+SUM(BC58)*VLOOKUP(BC$13,#REF!,2,0)+SUM(BM58)*VLOOKUP(BM$13,#REF!,2,0)+SUM(BW58)*VLOOKUP(BW$13,#REF!,2,0)+SUM(CG58)*VLOOKUP(CG$13,#REF!,2,0)+SUM(CQ58)*VLOOKUP(CQ$13,#REF!,2,0)+SUM(DA58)*VLOOKUP(DA$13,#REF!,2,0)+SUM(DK58)*VLOOKUP(DK$13,#REF!,2,0)+SUM(DU58)*VLOOKUP(DU$13,#REF!,2,0)+SUM(EE58)*VLOOKUP(EE$13,#REF!,2,0)+SUM(EO58)*VLOOKUP(EO$13,#REF!,2,0)+SUM(EY58)*VLOOKUP(EY$13,#REF!,2,0)+SUM(FI58)*VLOOKUP(FI$13,#REF!,2,0)+SUM(FS58)*VLOOKUP(FS$13,#REF!,2,0)+SUM(GC58)*VLOOKUP(GC$13,#REF!,2,0)+SUM(GM58)*VLOOKUP(GM$13,#REF!,2,0)+SUM(GW58)*VLOOKUP(GW$13,#REF!,2,0)</f>
        <v>#REF!</v>
      </c>
      <c r="HH58" s="81" t="e">
        <f>+SUM(P58)*VLOOKUP(P$13,#REF!,2,0)+SUM(Z58)*VLOOKUP(Z$13,#REF!,2,0)+SUM(AJ58)*VLOOKUP(AJ$13,#REF!,2,0)+SUM(AT58)*VLOOKUP(AT$13,#REF!,2,0)+SUM(BD58)*VLOOKUP(BD$13,#REF!,2,0)+SUM(BN58)*VLOOKUP(BN$13,#REF!,2,0)+SUM(BX58)*VLOOKUP(BX$13,#REF!,2,0)+SUM(CH58)*VLOOKUP(CH$13,#REF!,2,0)+SUM(CR58)*VLOOKUP(CR$13,#REF!,2,0)+SUM(DB58)*VLOOKUP(DB$13,#REF!,2,0)+SUM(DL58)*VLOOKUP(DL$13,#REF!,2,0)+SUM(DV58)*VLOOKUP(DV$13,#REF!,2,0)+SUM(EF58)*VLOOKUP(EF$13,#REF!,2,0)+SUM(EP58)*VLOOKUP(EP$13,#REF!,2,0)+SUM(EZ58)*VLOOKUP(EZ$13,#REF!,2,0)+SUM(FJ58)*VLOOKUP(FJ$13,#REF!,2,0)+SUM(FT58)*VLOOKUP(FT$13,#REF!,2,0)+SUM(GD58)*VLOOKUP(GD$13,#REF!,2,0)+SUM(GN58)*VLOOKUP(GN$13,#REF!,2,0)+SUM(GX58)*VLOOKUP(GX$13,#REF!,2,0)</f>
        <v>#REF!</v>
      </c>
      <c r="HI58" s="81" t="e">
        <f>+SUM(Q58)*VLOOKUP(Q$13,#REF!,2,0)+SUM(AA58)*VLOOKUP(AA$13,#REF!,2,0)+SUM(AK58)*VLOOKUP(AK$13,#REF!,2,0)+SUM(AU58)*VLOOKUP(AU$13,#REF!,2,0)+SUM(BE58)*VLOOKUP(BE$13,#REF!,2,0)+SUM(BO58)*VLOOKUP(BO$13,#REF!,2,0)+SUM(BY58)*VLOOKUP(BY$13,#REF!,2,0)+SUM(CI58)*VLOOKUP(CI$13,#REF!,2,0)+SUM(CS58)*VLOOKUP(CS$13,#REF!,2,0)+SUM(DC58)*VLOOKUP(DC$13,#REF!,2,0)+SUM(DM58)*VLOOKUP(DM$13,#REF!,2,0)+SUM(DW58)*VLOOKUP(DW$13,#REF!,2,0)+SUM(EG58)*VLOOKUP(EG$13,#REF!,2,0)+SUM(EQ58)*VLOOKUP(EQ$13,#REF!,2,0)+SUM(FA58)*VLOOKUP(FA$13,#REF!,2,0)+SUM(FK58)*VLOOKUP(FK$13,#REF!,2,0)+SUM(FU58)*VLOOKUP(FU$13,#REF!,2,0)+SUM(GE58)*VLOOKUP(GE$13,#REF!,2,0)+SUM(GO58)*VLOOKUP(GO$13,#REF!,2,0)+SUM(GY58)*VLOOKUP(GY$13,#REF!,2,0)</f>
        <v>#REF!</v>
      </c>
      <c r="HJ58" s="81" t="e">
        <f>+SUM(R58)*VLOOKUP(R$13,#REF!,2,0)+SUM(AB58)*VLOOKUP(AB$13,#REF!,2,0)+SUM(AL58)*VLOOKUP(AL$13,#REF!,2,0)+SUM(AV58)*VLOOKUP(AV$13,#REF!,2,0)+SUM(BF58)*VLOOKUP(BF$13,#REF!,2,0)+SUM(BP58)*VLOOKUP(BP$13,#REF!,2,0)+SUM(BZ58)*VLOOKUP(BZ$13,#REF!,2,0)+SUM(CJ58)*VLOOKUP(CJ$13,#REF!,2,0)+SUM(CT58)*VLOOKUP(CT$13,#REF!,2,0)+SUM(DD58)*VLOOKUP(DD$13,#REF!,2,0)+SUM(DN58)*VLOOKUP(DN$13,#REF!,2,0)+SUM(DX58)*VLOOKUP(DX$13,#REF!,2,0)+SUM(EH58)*VLOOKUP(EH$13,#REF!,2,0)+SUM(ER58)*VLOOKUP(ER$13,#REF!,2,0)+SUM(FB58)*VLOOKUP(FB$13,#REF!,2,0)+SUM(FL58)*VLOOKUP(FL$13,#REF!,2,0)+SUM(FV58)*VLOOKUP(FV$13,#REF!,2,0)+SUM(GF58)*VLOOKUP(GF$13,#REF!,2,0)+SUM(GP58)*VLOOKUP(GP$13,#REF!,2,0)+SUM(GZ58)*VLOOKUP(GZ$13,#REF!,2,0)</f>
        <v>#REF!</v>
      </c>
      <c r="HK58" s="81" t="e">
        <f>+SUM(S58)*VLOOKUP(S$13,#REF!,2,0)+SUM(AC58)*VLOOKUP(AC$13,#REF!,2,0)+SUM(AM58)*VLOOKUP(AM$13,#REF!,2,0)+SUM(AW58)*VLOOKUP(AW$13,#REF!,2,0)+SUM(BG58)*VLOOKUP(BG$13,#REF!,2,0)+SUM(BQ58)*VLOOKUP(BQ$13,#REF!,2,0)+SUM(CA58)*VLOOKUP(CA$13,#REF!,2,0)+SUM(CK58)*VLOOKUP(CK$13,#REF!,2,0)+SUM(CU58)*VLOOKUP(CU$13,#REF!,2,0)+SUM(DE58)*VLOOKUP(DE$13,#REF!,2,0)+SUM(DO58)*VLOOKUP(DO$13,#REF!,2,0)+SUM(DY58)*VLOOKUP(DY$13,#REF!,2,0)+SUM(EI58)*VLOOKUP(EI$13,#REF!,2,0)+SUM(ES58)*VLOOKUP(ES$13,#REF!,2,0)+SUM(FC58)*VLOOKUP(FC$13,#REF!,2,0)+SUM(FM58)*VLOOKUP(FM$13,#REF!,2,0)+SUM(FW58)*VLOOKUP(FW$13,#REF!,2,0)+SUM(GG58)*VLOOKUP(GG$13,#REF!,2,0)+SUM(GQ58)*VLOOKUP(GQ$13,#REF!,2,0)+SUM(HA58)*VLOOKUP(HA$13,#REF!,2,0)</f>
        <v>#REF!</v>
      </c>
      <c r="HL58" s="81" t="e">
        <f>+SUM(T58)*VLOOKUP(T$13,#REF!,2,0)+SUM(AD58)*VLOOKUP(AD$13,#REF!,2,0)+SUM(AN58)*VLOOKUP(AN$13,#REF!,2,0)+SUM(AX58)*VLOOKUP(AX$13,#REF!,2,0)+SUM(BH58)*VLOOKUP(BH$13,#REF!,2,0)+SUM(BR58)*VLOOKUP(BR$13,#REF!,2,0)+SUM(CB58)*VLOOKUP(CB$13,#REF!,2,0)+SUM(CL58)*VLOOKUP(CL$13,#REF!,2,0)+SUM(CV58)*VLOOKUP(CV$13,#REF!,2,0)+SUM(DF58)*VLOOKUP(DF$13,#REF!,2,0)+SUM(DP58)*VLOOKUP(DP$13,#REF!,2,0)+SUM(DZ58)*VLOOKUP(DZ$13,#REF!,2,0)+SUM(EJ58)*VLOOKUP(EJ$13,#REF!,2,0)+SUM(ET58)*VLOOKUP(ET$13,#REF!,2,0)+SUM(FD58)*VLOOKUP(FD$13,#REF!,2,0)+SUM(FN58)*VLOOKUP(FN$13,#REF!,2,0)+SUM(FX58)*VLOOKUP(FX$13,#REF!,2,0)+SUM(GH58)*VLOOKUP(GH$13,#REF!,2,0)+SUM(GR58)*VLOOKUP(GR$13,#REF!,2,0)+SUM(HB58)*VLOOKUP(HB$13,#REF!,2,0)</f>
        <v>#REF!</v>
      </c>
      <c r="HM58" s="84">
        <f t="shared" si="73"/>
        <v>0</v>
      </c>
      <c r="HN58" s="83">
        <f t="shared" si="87"/>
        <v>0</v>
      </c>
      <c r="HO58" s="84" t="e">
        <f>+SUMIF($K$11:$T$11,1,K58:T58)*VLOOKUP($K$12,#REF!,2,0)+SUMIF($U$11:$AD$11,1,U58:AD58)*VLOOKUP($U$12,#REF!,2,0)+SUMIF($AE$11:$AN$11,1,AE58:AN58)*VLOOKUP($AE$12,#REF!,2,0)+SUMIF($AO$11:$AX$11,1,AO58:AX58)*VLOOKUP($AO$12,#REF!,2,0)+SUMIF($AY$11:$BH$11,1,AY58:BH58)*VLOOKUP($AY$12,#REF!,2,0)+SUMIF($BI$11:$BR$11,1,BI58:BR58)*VLOOKUP($BI$12,#REF!,2,0)+SUMIF($BS$11:$CB$11,1,BS58:CB58)*VLOOKUP($BS$12,#REF!,2,0)+SUMIF($CC$11:$CL$11,1,CC58:CL58)*VLOOKUP($CC$12,#REF!,2,0)+SUMIF($CM$11:$CV$11,1,CM58:CV58)*VLOOKUP($CM$12,#REF!,2,0)+SUMIF($CW$11:$DF$11,1,CW58:DF58)*VLOOKUP($CW$12,#REF!,2,0)+SUMIF($DG$11:$DP$11,1,DG58:DP58)*VLOOKUP($DG$12,#REF!,2,0)+SUMIF($DQ$11:$DZ$11,1,DQ58:DZ58)*VLOOKUP($DQ$12,#REF!,2,0)+SUMIF($EA$11:$EJ$11,1,EA58:EJ58)*VLOOKUP($EA$12,#REF!,2,0)+SUMIF($EK$11:$ET$11,1,EK58:ET58)*VLOOKUP($EK$12,#REF!,2,0)+SUMIF($EU$11:$FD$11,1,EU58:FD58)*VLOOKUP($EU$12,#REF!,2,0)+SUMIF($FE$11:$FN$11,1,FE58:FN58)*VLOOKUP($FE$12,#REF!,2,0)+SUMIF($FO$11:$FX$11,1,FO58:FX58)*VLOOKUP($FO$12,#REF!,2,0)+SUMIF($FY$11:$GH$11,1,FY58:GH58)*VLOOKUP($FY$12,#REF!,2,0)+SUMIF($GI$11:$GR$11,1,GI58:GR58)*VLOOKUP($GI$12,#REF!,2,0)+SUMIF($GS$11:$HB$11,1,GS58:HB58)*VLOOKUP($GS$12,#REF!,2,0)</f>
        <v>#REF!</v>
      </c>
      <c r="HP58" s="83" t="e">
        <f t="shared" si="86"/>
        <v>#REF!</v>
      </c>
      <c r="HQ58" s="84"/>
      <c r="HR58" s="85">
        <f t="shared" si="74"/>
        <v>0</v>
      </c>
      <c r="HS58" s="85">
        <f t="shared" si="75"/>
        <v>0</v>
      </c>
      <c r="HT58" s="85">
        <f t="shared" si="76"/>
        <v>0</v>
      </c>
      <c r="HU58" s="85">
        <f t="shared" si="77"/>
        <v>0</v>
      </c>
      <c r="HV58" s="85">
        <f t="shared" si="78"/>
        <v>0</v>
      </c>
      <c r="HW58" s="85">
        <f t="shared" si="79"/>
        <v>0</v>
      </c>
      <c r="HX58" s="85">
        <f t="shared" si="80"/>
        <v>0</v>
      </c>
      <c r="HY58" s="85">
        <f t="shared" si="81"/>
        <v>0</v>
      </c>
      <c r="HZ58" s="85">
        <f t="shared" si="82"/>
        <v>0</v>
      </c>
      <c r="IA58" s="85">
        <f t="shared" si="83"/>
        <v>0</v>
      </c>
      <c r="IK58" s="98" t="e">
        <f t="shared" si="84"/>
        <v>#REF!</v>
      </c>
    </row>
    <row r="59" spans="1:245" s="32" customFormat="1" ht="21.95" hidden="1" customHeight="1">
      <c r="A59" s="4"/>
      <c r="B59" s="98" t="e">
        <f>+#REF!</f>
        <v>#REF!</v>
      </c>
      <c r="C59" s="98" t="e">
        <f>+#REF!</f>
        <v>#REF!</v>
      </c>
      <c r="D59" s="98" t="e">
        <f>+#REF!</f>
        <v>#REF!</v>
      </c>
      <c r="E59" s="98" t="e">
        <f>+#REF!</f>
        <v>#REF!</v>
      </c>
      <c r="F59" s="98" t="e">
        <f>+#REF!</f>
        <v>#REF!</v>
      </c>
      <c r="G59" s="98" t="e">
        <f>+#REF!</f>
        <v>#REF!</v>
      </c>
      <c r="H59" s="98" t="e">
        <f>+#REF!</f>
        <v>#REF!</v>
      </c>
      <c r="I59" s="98" t="e">
        <f>+#REF!</f>
        <v>#REF!</v>
      </c>
      <c r="J59" s="306" t="s">
        <v>41</v>
      </c>
      <c r="K59" s="786">
        <v>0</v>
      </c>
      <c r="L59" s="787">
        <v>0</v>
      </c>
      <c r="M59" s="788">
        <v>0</v>
      </c>
      <c r="N59" s="749">
        <v>0</v>
      </c>
      <c r="O59" s="749">
        <v>0</v>
      </c>
      <c r="P59" s="749">
        <v>0</v>
      </c>
      <c r="Q59" s="749">
        <v>0</v>
      </c>
      <c r="R59" s="749">
        <v>0</v>
      </c>
      <c r="S59" s="749">
        <v>0</v>
      </c>
      <c r="T59" s="750">
        <v>0</v>
      </c>
      <c r="U59" s="786">
        <v>0</v>
      </c>
      <c r="V59" s="788">
        <v>0</v>
      </c>
      <c r="W59" s="788">
        <v>0</v>
      </c>
      <c r="X59" s="749">
        <v>0</v>
      </c>
      <c r="Y59" s="749">
        <v>0</v>
      </c>
      <c r="Z59" s="749">
        <v>0</v>
      </c>
      <c r="AA59" s="749">
        <v>0</v>
      </c>
      <c r="AB59" s="749">
        <v>0</v>
      </c>
      <c r="AC59" s="749">
        <v>0</v>
      </c>
      <c r="AD59" s="750">
        <v>0</v>
      </c>
      <c r="AE59" s="786">
        <v>0</v>
      </c>
      <c r="AF59" s="788">
        <v>0</v>
      </c>
      <c r="AG59" s="787">
        <v>0</v>
      </c>
      <c r="AH59" s="788">
        <v>0</v>
      </c>
      <c r="AI59" s="749">
        <v>0</v>
      </c>
      <c r="AJ59" s="749">
        <v>0</v>
      </c>
      <c r="AK59" s="749">
        <v>0</v>
      </c>
      <c r="AL59" s="749">
        <v>0</v>
      </c>
      <c r="AM59" s="749">
        <v>0</v>
      </c>
      <c r="AN59" s="750">
        <v>0</v>
      </c>
      <c r="AO59" s="786">
        <v>0</v>
      </c>
      <c r="AP59" s="788">
        <v>0</v>
      </c>
      <c r="AQ59" s="788">
        <v>0</v>
      </c>
      <c r="AR59" s="749">
        <v>0</v>
      </c>
      <c r="AS59" s="749">
        <v>0</v>
      </c>
      <c r="AT59" s="749">
        <v>0</v>
      </c>
      <c r="AU59" s="749">
        <v>0</v>
      </c>
      <c r="AV59" s="749">
        <v>0</v>
      </c>
      <c r="AW59" s="749">
        <v>0</v>
      </c>
      <c r="AX59" s="750">
        <v>0</v>
      </c>
      <c r="AY59" s="786">
        <v>0</v>
      </c>
      <c r="AZ59" s="788">
        <v>0</v>
      </c>
      <c r="BA59" s="788">
        <v>0</v>
      </c>
      <c r="BB59" s="788">
        <v>0</v>
      </c>
      <c r="BC59" s="749">
        <v>0</v>
      </c>
      <c r="BD59" s="749">
        <v>0</v>
      </c>
      <c r="BE59" s="749">
        <v>0</v>
      </c>
      <c r="BF59" s="749">
        <v>0</v>
      </c>
      <c r="BG59" s="749">
        <v>0</v>
      </c>
      <c r="BH59" s="750">
        <v>0</v>
      </c>
      <c r="BI59" s="786">
        <v>0</v>
      </c>
      <c r="BJ59" s="788">
        <v>0</v>
      </c>
      <c r="BK59" s="788">
        <v>0</v>
      </c>
      <c r="BL59" s="749">
        <v>0</v>
      </c>
      <c r="BM59" s="749">
        <v>0</v>
      </c>
      <c r="BN59" s="749">
        <v>0</v>
      </c>
      <c r="BO59" s="749">
        <v>0</v>
      </c>
      <c r="BP59" s="749">
        <v>0</v>
      </c>
      <c r="BQ59" s="749">
        <v>0</v>
      </c>
      <c r="BR59" s="750">
        <v>0</v>
      </c>
      <c r="BS59" s="786">
        <v>0</v>
      </c>
      <c r="BT59" s="788">
        <v>0</v>
      </c>
      <c r="BU59" s="788">
        <v>0</v>
      </c>
      <c r="BV59" s="749">
        <v>0</v>
      </c>
      <c r="BW59" s="749">
        <v>0</v>
      </c>
      <c r="BX59" s="749">
        <v>0</v>
      </c>
      <c r="BY59" s="749">
        <v>0</v>
      </c>
      <c r="BZ59" s="749">
        <v>0</v>
      </c>
      <c r="CA59" s="749">
        <v>0</v>
      </c>
      <c r="CB59" s="750">
        <v>0</v>
      </c>
      <c r="CC59" s="786">
        <v>0</v>
      </c>
      <c r="CD59" s="788">
        <v>0</v>
      </c>
      <c r="CE59" s="788">
        <v>0</v>
      </c>
      <c r="CF59" s="749">
        <v>0</v>
      </c>
      <c r="CG59" s="749">
        <v>0</v>
      </c>
      <c r="CH59" s="749">
        <v>0</v>
      </c>
      <c r="CI59" s="749">
        <v>0</v>
      </c>
      <c r="CJ59" s="749">
        <v>0</v>
      </c>
      <c r="CK59" s="749">
        <v>0</v>
      </c>
      <c r="CL59" s="750">
        <v>0</v>
      </c>
      <c r="CM59" s="786">
        <v>0</v>
      </c>
      <c r="CN59" s="788">
        <v>0</v>
      </c>
      <c r="CO59" s="788">
        <v>0</v>
      </c>
      <c r="CP59" s="749">
        <v>0</v>
      </c>
      <c r="CQ59" s="749">
        <v>0</v>
      </c>
      <c r="CR59" s="749">
        <v>0</v>
      </c>
      <c r="CS59" s="749">
        <v>0</v>
      </c>
      <c r="CT59" s="749">
        <v>0</v>
      </c>
      <c r="CU59" s="749">
        <v>0</v>
      </c>
      <c r="CV59" s="750">
        <v>0</v>
      </c>
      <c r="CW59" s="786">
        <v>0</v>
      </c>
      <c r="CX59" s="788">
        <v>0</v>
      </c>
      <c r="CY59" s="788">
        <v>0</v>
      </c>
      <c r="CZ59" s="749">
        <v>0</v>
      </c>
      <c r="DA59" s="749">
        <v>0</v>
      </c>
      <c r="DB59" s="749">
        <v>0</v>
      </c>
      <c r="DC59" s="749">
        <v>0</v>
      </c>
      <c r="DD59" s="749">
        <v>0</v>
      </c>
      <c r="DE59" s="749">
        <v>0</v>
      </c>
      <c r="DF59" s="750">
        <v>0</v>
      </c>
      <c r="DG59" s="786">
        <v>0</v>
      </c>
      <c r="DH59" s="591"/>
      <c r="DI59" s="591"/>
      <c r="DJ59" s="543"/>
      <c r="DK59" s="543"/>
      <c r="DL59" s="543"/>
      <c r="DM59" s="543"/>
      <c r="DN59" s="543"/>
      <c r="DO59" s="543"/>
      <c r="DP59" s="544"/>
      <c r="DQ59" s="589"/>
      <c r="DR59" s="591"/>
      <c r="DS59" s="591"/>
      <c r="DT59" s="543"/>
      <c r="DU59" s="543"/>
      <c r="DV59" s="543"/>
      <c r="DW59" s="543"/>
      <c r="DX59" s="543"/>
      <c r="DY59" s="543"/>
      <c r="DZ59" s="544"/>
      <c r="EA59" s="589"/>
      <c r="EB59" s="591"/>
      <c r="EC59" s="591"/>
      <c r="ED59" s="543"/>
      <c r="EE59" s="543"/>
      <c r="EF59" s="543"/>
      <c r="EG59" s="543"/>
      <c r="EH59" s="543"/>
      <c r="EI59" s="543"/>
      <c r="EJ59" s="544"/>
      <c r="EK59" s="589"/>
      <c r="EL59" s="591"/>
      <c r="EM59" s="591"/>
      <c r="EN59" s="543"/>
      <c r="EO59" s="543"/>
      <c r="EP59" s="543"/>
      <c r="EQ59" s="543"/>
      <c r="ER59" s="543"/>
      <c r="ES59" s="543"/>
      <c r="ET59" s="544"/>
      <c r="EU59" s="589"/>
      <c r="EV59" s="591"/>
      <c r="EW59" s="591"/>
      <c r="EX59" s="543"/>
      <c r="EY59" s="543"/>
      <c r="EZ59" s="543"/>
      <c r="FA59" s="543"/>
      <c r="FB59" s="543"/>
      <c r="FC59" s="543"/>
      <c r="FD59" s="544"/>
      <c r="FE59" s="589"/>
      <c r="FF59" s="591"/>
      <c r="FG59" s="591"/>
      <c r="FH59" s="543"/>
      <c r="FI59" s="543"/>
      <c r="FJ59" s="543"/>
      <c r="FK59" s="543"/>
      <c r="FL59" s="543"/>
      <c r="FM59" s="543"/>
      <c r="FN59" s="544"/>
      <c r="FO59" s="589"/>
      <c r="FP59" s="591"/>
      <c r="FQ59" s="591"/>
      <c r="FR59" s="543"/>
      <c r="FS59" s="543"/>
      <c r="FT59" s="543"/>
      <c r="FU59" s="543"/>
      <c r="FV59" s="543"/>
      <c r="FW59" s="543"/>
      <c r="FX59" s="544"/>
      <c r="FY59" s="589"/>
      <c r="FZ59" s="591"/>
      <c r="GA59" s="591"/>
      <c r="GB59" s="543"/>
      <c r="GC59" s="543"/>
      <c r="GD59" s="543"/>
      <c r="GE59" s="543"/>
      <c r="GF59" s="543"/>
      <c r="GG59" s="543"/>
      <c r="GH59" s="544"/>
      <c r="GI59" s="589"/>
      <c r="GJ59" s="591"/>
      <c r="GK59" s="591"/>
      <c r="GL59" s="543"/>
      <c r="GM59" s="543"/>
      <c r="GN59" s="543"/>
      <c r="GO59" s="543"/>
      <c r="GP59" s="543"/>
      <c r="GQ59" s="543"/>
      <c r="GR59" s="544"/>
      <c r="GS59" s="589"/>
      <c r="GT59" s="591"/>
      <c r="GU59" s="591"/>
      <c r="GV59" s="543"/>
      <c r="GW59" s="543"/>
      <c r="GX59" s="543"/>
      <c r="GY59" s="543"/>
      <c r="GZ59" s="543"/>
      <c r="HA59" s="543"/>
      <c r="HB59" s="544"/>
      <c r="HC59" s="275" t="e">
        <f>+SUM(K59)*VLOOKUP(K$13,#REF!,2,0)+SUM(U59)*VLOOKUP(U$13,#REF!,2,0)+SUM(AE59)*VLOOKUP(AE$13,#REF!,2,0)+SUM(AO59)*VLOOKUP(AO$13,#REF!,2,0)+SUM(AY59)*VLOOKUP(AY$13,#REF!,2,0)+SUM(BI59)*VLOOKUP(BI$13,#REF!,2,0)+SUM(BS59)*VLOOKUP(BS$13,#REF!,2,0)+SUM(CC59)*VLOOKUP(CC$13,#REF!,2,0)+SUM(CM59)*VLOOKUP(CM$13,#REF!,2,0)+SUM(CW59)*VLOOKUP(CW$13,#REF!,2,0)+SUM(DG59)*VLOOKUP(DG$13,#REF!,2,0)+SUM(DQ59)*VLOOKUP(DQ$13,#REF!,2,0)+SUM(EA59)*VLOOKUP(EA$13,#REF!,2,0)+SUM(EK59)*VLOOKUP(EK$13,#REF!,2,0)+SUM(EU59)*VLOOKUP(EU$13,#REF!,2,0)+SUM(FE59)*VLOOKUP(FE$13,#REF!,2,0)+SUM(FO59)*VLOOKUP(FO$13,#REF!,2,0)+SUM(FY59)*VLOOKUP(FY$13,#REF!,2,0)+SUM(GI59)*VLOOKUP(GI$13,#REF!,2,0)+SUM(GS59)*VLOOKUP(GS$13,#REF!,2,0)</f>
        <v>#REF!</v>
      </c>
      <c r="HD59" s="275" t="e">
        <f>+SUM(L59)*VLOOKUP(L$13,#REF!,2,0)+SUM(V59)*VLOOKUP(V$13,#REF!,2,0)+SUM(AF59)*VLOOKUP(AF$13,#REF!,2,0)+SUM(AP59)*VLOOKUP(AP$13,#REF!,2,0)+SUM(AZ59)*VLOOKUP(AZ$13,#REF!,2,0)+SUM(BJ59)*VLOOKUP(BJ$13,#REF!,2,0)+SUM(BT59)*VLOOKUP(BT$13,#REF!,2,0)+SUM(CD59)*VLOOKUP(CD$13,#REF!,2,0)+SUM(CN59)*VLOOKUP(CN$13,#REF!,2,0)+SUM(CX59)*VLOOKUP(CX$13,#REF!,2,0)+SUM(DH59)*VLOOKUP(DH$13,#REF!,2,0)+SUM(DR59)*VLOOKUP(DR$13,#REF!,2,0)+SUM(EB59)*VLOOKUP(EB$13,#REF!,2,0)+SUM(EL59)*VLOOKUP(EL$13,#REF!,2,0)+SUM(EV59)*VLOOKUP(EV$13,#REF!,2,0)+SUM(FF59)*VLOOKUP(FF$13,#REF!,2,0)+SUM(FP59)*VLOOKUP(FP$13,#REF!,2,0)+SUM(FZ59)*VLOOKUP(FZ$13,#REF!,2,0)+SUM(GJ59)*VLOOKUP(GJ$13,#REF!,2,0)+SUM(GT59)*VLOOKUP(GT$13,#REF!,2,0)</f>
        <v>#REF!</v>
      </c>
      <c r="HE59" s="275" t="e">
        <f>+SUM(M59)*VLOOKUP(M$13,#REF!,2,0)+SUM(W59)*VLOOKUP(W$13,#REF!,2,0)+SUM(AG59)*VLOOKUP(AG$13,#REF!,2,0)+SUM(AQ59)*VLOOKUP(AQ$13,#REF!,2,0)+SUM(BA59)*VLOOKUP(BA$13,#REF!,2,0)+SUM(BK59)*VLOOKUP(BK$13,#REF!,2,0)+SUM(BU59)*VLOOKUP(BU$13,#REF!,2,0)+SUM(CE59)*VLOOKUP(CE$13,#REF!,2,0)+SUM(CO59)*VLOOKUP(CO$13,#REF!,2,0)+SUM(CY59)*VLOOKUP(CY$13,#REF!,2,0)+SUM(DI59)*VLOOKUP(DI$13,#REF!,2,0)+SUM(DS59)*VLOOKUP(DS$13,#REF!,2,0)+SUM(EC59)*VLOOKUP(EC$13,#REF!,2,0)+SUM(EM59)*VLOOKUP(EM$13,#REF!,2,0)+SUM(EW59)*VLOOKUP(EW$13,#REF!,2,0)+SUM(FG59)*VLOOKUP(FG$13,#REF!,2,0)+SUM(FQ59)*VLOOKUP(FQ$13,#REF!,2,0)+SUM(GA59)*VLOOKUP(GA$13,#REF!,2,0)+SUM(GK59)*VLOOKUP(GK$13,#REF!,2,0)+SUM(GU59)*VLOOKUP(GU$13,#REF!,2,0)</f>
        <v>#REF!</v>
      </c>
      <c r="HF59" s="275" t="e">
        <f>+SUM(N59)*VLOOKUP(N$13,#REF!,2,0)+SUM(X59)*VLOOKUP(X$13,#REF!,2,0)+SUM(AH59)*VLOOKUP(AH$13,#REF!,2,0)+SUM(AR59)*VLOOKUP(AR$13,#REF!,2,0)+SUM(BB59)*VLOOKUP(BB$13,#REF!,2,0)+SUM(BL59)*VLOOKUP(BL$13,#REF!,2,0)+SUM(BV59)*VLOOKUP(BV$13,#REF!,2,0)+SUM(CF59)*VLOOKUP(CF$13,#REF!,2,0)+SUM(CP59)*VLOOKUP(CP$13,#REF!,2,0)+SUM(CZ59)*VLOOKUP(CZ$13,#REF!,2,0)+SUM(DJ59)*VLOOKUP(DJ$13,#REF!,2,0)+SUM(DT59)*VLOOKUP(DT$13,#REF!,2,0)+SUM(ED59)*VLOOKUP(ED$13,#REF!,2,0)+SUM(EN59)*VLOOKUP(EN$13,#REF!,2,0)+SUM(EX59)*VLOOKUP(EX$13,#REF!,2,0)+SUM(FH59)*VLOOKUP(FH$13,#REF!,2,0)+SUM(FR59)*VLOOKUP(FR$13,#REF!,2,0)+SUM(GB59)*VLOOKUP(GB$13,#REF!,2,0)+SUM(GL59)*VLOOKUP(GL$13,#REF!,2,0)+SUM(GV59)*VLOOKUP(GV$13,#REF!,2,0)</f>
        <v>#REF!</v>
      </c>
      <c r="HG59" s="275" t="e">
        <f>+SUM(O59)*VLOOKUP(O$13,#REF!,2,0)+SUM(Y59)*VLOOKUP(Y$13,#REF!,2,0)+SUM(AI59)*VLOOKUP(AI$13,#REF!,2,0)+SUM(AS59)*VLOOKUP(AS$13,#REF!,2,0)+SUM(BC59)*VLOOKUP(BC$13,#REF!,2,0)+SUM(BM59)*VLOOKUP(BM$13,#REF!,2,0)+SUM(BW59)*VLOOKUP(BW$13,#REF!,2,0)+SUM(CG59)*VLOOKUP(CG$13,#REF!,2,0)+SUM(CQ59)*VLOOKUP(CQ$13,#REF!,2,0)+SUM(DA59)*VLOOKUP(DA$13,#REF!,2,0)+SUM(DK59)*VLOOKUP(DK$13,#REF!,2,0)+SUM(DU59)*VLOOKUP(DU$13,#REF!,2,0)+SUM(EE59)*VLOOKUP(EE$13,#REF!,2,0)+SUM(EO59)*VLOOKUP(EO$13,#REF!,2,0)+SUM(EY59)*VLOOKUP(EY$13,#REF!,2,0)+SUM(FI59)*VLOOKUP(FI$13,#REF!,2,0)+SUM(FS59)*VLOOKUP(FS$13,#REF!,2,0)+SUM(GC59)*VLOOKUP(GC$13,#REF!,2,0)+SUM(GM59)*VLOOKUP(GM$13,#REF!,2,0)+SUM(GW59)*VLOOKUP(GW$13,#REF!,2,0)</f>
        <v>#REF!</v>
      </c>
      <c r="HH59" s="275" t="e">
        <f>+SUM(P59)*VLOOKUP(P$13,#REF!,2,0)+SUM(Z59)*VLOOKUP(Z$13,#REF!,2,0)+SUM(AJ59)*VLOOKUP(AJ$13,#REF!,2,0)+SUM(AT59)*VLOOKUP(AT$13,#REF!,2,0)+SUM(BD59)*VLOOKUP(BD$13,#REF!,2,0)+SUM(BN59)*VLOOKUP(BN$13,#REF!,2,0)+SUM(BX59)*VLOOKUP(BX$13,#REF!,2,0)+SUM(CH59)*VLOOKUP(CH$13,#REF!,2,0)+SUM(CR59)*VLOOKUP(CR$13,#REF!,2,0)+SUM(DB59)*VLOOKUP(DB$13,#REF!,2,0)+SUM(DL59)*VLOOKUP(DL$13,#REF!,2,0)+SUM(DV59)*VLOOKUP(DV$13,#REF!,2,0)+SUM(EF59)*VLOOKUP(EF$13,#REF!,2,0)+SUM(EP59)*VLOOKUP(EP$13,#REF!,2,0)+SUM(EZ59)*VLOOKUP(EZ$13,#REF!,2,0)+SUM(FJ59)*VLOOKUP(FJ$13,#REF!,2,0)+SUM(FT59)*VLOOKUP(FT$13,#REF!,2,0)+SUM(GD59)*VLOOKUP(GD$13,#REF!,2,0)+SUM(GN59)*VLOOKUP(GN$13,#REF!,2,0)+SUM(GX59)*VLOOKUP(GX$13,#REF!,2,0)</f>
        <v>#REF!</v>
      </c>
      <c r="HI59" s="275" t="e">
        <f>+SUM(Q59)*VLOOKUP(Q$13,#REF!,2,0)+SUM(AA59)*VLOOKUP(AA$13,#REF!,2,0)+SUM(AK59)*VLOOKUP(AK$13,#REF!,2,0)+SUM(AU59)*VLOOKUP(AU$13,#REF!,2,0)+SUM(BE59)*VLOOKUP(BE$13,#REF!,2,0)+SUM(BO59)*VLOOKUP(BO$13,#REF!,2,0)+SUM(BY59)*VLOOKUP(BY$13,#REF!,2,0)+SUM(CI59)*VLOOKUP(CI$13,#REF!,2,0)+SUM(CS59)*VLOOKUP(CS$13,#REF!,2,0)+SUM(DC59)*VLOOKUP(DC$13,#REF!,2,0)+SUM(DM59)*VLOOKUP(DM$13,#REF!,2,0)+SUM(DW59)*VLOOKUP(DW$13,#REF!,2,0)+SUM(EG59)*VLOOKUP(EG$13,#REF!,2,0)+SUM(EQ59)*VLOOKUP(EQ$13,#REF!,2,0)+SUM(FA59)*VLOOKUP(FA$13,#REF!,2,0)+SUM(FK59)*VLOOKUP(FK$13,#REF!,2,0)+SUM(FU59)*VLOOKUP(FU$13,#REF!,2,0)+SUM(GE59)*VLOOKUP(GE$13,#REF!,2,0)+SUM(GO59)*VLOOKUP(GO$13,#REF!,2,0)+SUM(GY59)*VLOOKUP(GY$13,#REF!,2,0)</f>
        <v>#REF!</v>
      </c>
      <c r="HJ59" s="275" t="e">
        <f>+SUM(R59)*VLOOKUP(R$13,#REF!,2,0)+SUM(AB59)*VLOOKUP(AB$13,#REF!,2,0)+SUM(AL59)*VLOOKUP(AL$13,#REF!,2,0)+SUM(AV59)*VLOOKUP(AV$13,#REF!,2,0)+SUM(BF59)*VLOOKUP(BF$13,#REF!,2,0)+SUM(BP59)*VLOOKUP(BP$13,#REF!,2,0)+SUM(BZ59)*VLOOKUP(BZ$13,#REF!,2,0)+SUM(CJ59)*VLOOKUP(CJ$13,#REF!,2,0)+SUM(CT59)*VLOOKUP(CT$13,#REF!,2,0)+SUM(DD59)*VLOOKUP(DD$13,#REF!,2,0)+SUM(DN59)*VLOOKUP(DN$13,#REF!,2,0)+SUM(DX59)*VLOOKUP(DX$13,#REF!,2,0)+SUM(EH59)*VLOOKUP(EH$13,#REF!,2,0)+SUM(ER59)*VLOOKUP(ER$13,#REF!,2,0)+SUM(FB59)*VLOOKUP(FB$13,#REF!,2,0)+SUM(FL59)*VLOOKUP(FL$13,#REF!,2,0)+SUM(FV59)*VLOOKUP(FV$13,#REF!,2,0)+SUM(GF59)*VLOOKUP(GF$13,#REF!,2,0)+SUM(GP59)*VLOOKUP(GP$13,#REF!,2,0)+SUM(GZ59)*VLOOKUP(GZ$13,#REF!,2,0)</f>
        <v>#REF!</v>
      </c>
      <c r="HK59" s="275" t="e">
        <f>+SUM(S59)*VLOOKUP(S$13,#REF!,2,0)+SUM(AC59)*VLOOKUP(AC$13,#REF!,2,0)+SUM(AM59)*VLOOKUP(AM$13,#REF!,2,0)+SUM(AW59)*VLOOKUP(AW$13,#REF!,2,0)+SUM(BG59)*VLOOKUP(BG$13,#REF!,2,0)+SUM(BQ59)*VLOOKUP(BQ$13,#REF!,2,0)+SUM(CA59)*VLOOKUP(CA$13,#REF!,2,0)+SUM(CK59)*VLOOKUP(CK$13,#REF!,2,0)+SUM(CU59)*VLOOKUP(CU$13,#REF!,2,0)+SUM(DE59)*VLOOKUP(DE$13,#REF!,2,0)+SUM(DO59)*VLOOKUP(DO$13,#REF!,2,0)+SUM(DY59)*VLOOKUP(DY$13,#REF!,2,0)+SUM(EI59)*VLOOKUP(EI$13,#REF!,2,0)+SUM(ES59)*VLOOKUP(ES$13,#REF!,2,0)+SUM(FC59)*VLOOKUP(FC$13,#REF!,2,0)+SUM(FM59)*VLOOKUP(FM$13,#REF!,2,0)+SUM(FW59)*VLOOKUP(FW$13,#REF!,2,0)+SUM(GG59)*VLOOKUP(GG$13,#REF!,2,0)+SUM(GQ59)*VLOOKUP(GQ$13,#REF!,2,0)+SUM(HA59)*VLOOKUP(HA$13,#REF!,2,0)</f>
        <v>#REF!</v>
      </c>
      <c r="HL59" s="275" t="e">
        <f>+SUM(T59)*VLOOKUP(T$13,#REF!,2,0)+SUM(AD59)*VLOOKUP(AD$13,#REF!,2,0)+SUM(AN59)*VLOOKUP(AN$13,#REF!,2,0)+SUM(AX59)*VLOOKUP(AX$13,#REF!,2,0)+SUM(BH59)*VLOOKUP(BH$13,#REF!,2,0)+SUM(BR59)*VLOOKUP(BR$13,#REF!,2,0)+SUM(CB59)*VLOOKUP(CB$13,#REF!,2,0)+SUM(CL59)*VLOOKUP(CL$13,#REF!,2,0)+SUM(CV59)*VLOOKUP(CV$13,#REF!,2,0)+SUM(DF59)*VLOOKUP(DF$13,#REF!,2,0)+SUM(DP59)*VLOOKUP(DP$13,#REF!,2,0)+SUM(DZ59)*VLOOKUP(DZ$13,#REF!,2,0)+SUM(EJ59)*VLOOKUP(EJ$13,#REF!,2,0)+SUM(ET59)*VLOOKUP(ET$13,#REF!,2,0)+SUM(FD59)*VLOOKUP(FD$13,#REF!,2,0)+SUM(FN59)*VLOOKUP(FN$13,#REF!,2,0)+SUM(FX59)*VLOOKUP(FX$13,#REF!,2,0)+SUM(GH59)*VLOOKUP(GH$13,#REF!,2,0)+SUM(GR59)*VLOOKUP(GR$13,#REF!,2,0)+SUM(HB59)*VLOOKUP(HB$13,#REF!,2,0)</f>
        <v>#REF!</v>
      </c>
      <c r="HM59" s="276">
        <f t="shared" si="73"/>
        <v>0</v>
      </c>
      <c r="HN59" s="283">
        <f t="shared" si="87"/>
        <v>0</v>
      </c>
      <c r="HO59" s="276" t="e">
        <f>+SUMIF($K$11:$T$11,1,K59:T59)*VLOOKUP($K$12,#REF!,2,0)+SUMIF($U$11:$AD$11,1,U59:AD59)*VLOOKUP($U$12,#REF!,2,0)+SUMIF($AE$11:$AN$11,1,AE59:AN59)*VLOOKUP($AE$12,#REF!,2,0)+SUMIF($AO$11:$AX$11,1,AO59:AX59)*VLOOKUP($AO$12,#REF!,2,0)+SUMIF($AY$11:$BH$11,1,AY59:BH59)*VLOOKUP($AY$12,#REF!,2,0)+SUMIF($BI$11:$BR$11,1,BI59:BR59)*VLOOKUP($BI$12,#REF!,2,0)+SUMIF($BS$11:$CB$11,1,BS59:CB59)*VLOOKUP($BS$12,#REF!,2,0)+SUMIF($CC$11:$CL$11,1,CC59:CL59)*VLOOKUP($CC$12,#REF!,2,0)+SUMIF($CM$11:$CV$11,1,CM59:CV59)*VLOOKUP($CM$12,#REF!,2,0)+SUMIF($CW$11:$DF$11,1,CW59:DF59)*VLOOKUP($CW$12,#REF!,2,0)+SUMIF($DG$11:$DP$11,1,DG59:DP59)*VLOOKUP($DG$12,#REF!,2,0)+SUMIF($DQ$11:$DZ$11,1,DQ59:DZ59)*VLOOKUP($DQ$12,#REF!,2,0)+SUMIF($EA$11:$EJ$11,1,EA59:EJ59)*VLOOKUP($EA$12,#REF!,2,0)+SUMIF($EK$11:$ET$11,1,EK59:ET59)*VLOOKUP($EK$12,#REF!,2,0)+SUMIF($EU$11:$FD$11,1,EU59:FD59)*VLOOKUP($EU$12,#REF!,2,0)+SUMIF($FE$11:$FN$11,1,FE59:FN59)*VLOOKUP($FE$12,#REF!,2,0)+SUMIF($FO$11:$FX$11,1,FO59:FX59)*VLOOKUP($FO$12,#REF!,2,0)+SUMIF($FY$11:$GH$11,1,FY59:GH59)*VLOOKUP($FY$12,#REF!,2,0)+SUMIF($GI$11:$GR$11,1,GI59:GR59)*VLOOKUP($GI$12,#REF!,2,0)+SUMIF($GS$11:$HB$11,1,GS59:HB59)*VLOOKUP($GS$12,#REF!,2,0)</f>
        <v>#REF!</v>
      </c>
      <c r="HP59" s="283" t="e">
        <f t="shared" si="86"/>
        <v>#REF!</v>
      </c>
      <c r="HQ59" s="84"/>
      <c r="HR59" s="284">
        <f t="shared" si="74"/>
        <v>0</v>
      </c>
      <c r="HS59" s="284">
        <f t="shared" si="75"/>
        <v>0</v>
      </c>
      <c r="HT59" s="284">
        <f t="shared" si="76"/>
        <v>0</v>
      </c>
      <c r="HU59" s="284">
        <f t="shared" si="77"/>
        <v>0</v>
      </c>
      <c r="HV59" s="284">
        <f t="shared" si="78"/>
        <v>0</v>
      </c>
      <c r="HW59" s="284">
        <f t="shared" si="79"/>
        <v>0</v>
      </c>
      <c r="HX59" s="284">
        <f t="shared" si="80"/>
        <v>0</v>
      </c>
      <c r="HY59" s="284">
        <f t="shared" si="81"/>
        <v>0</v>
      </c>
      <c r="HZ59" s="284">
        <f t="shared" si="82"/>
        <v>0</v>
      </c>
      <c r="IA59" s="284">
        <f t="shared" si="83"/>
        <v>0</v>
      </c>
      <c r="IK59" s="98" t="e">
        <f t="shared" si="84"/>
        <v>#REF!</v>
      </c>
    </row>
    <row r="60" spans="1:245" s="32" customFormat="1" ht="21.95" hidden="1" customHeight="1">
      <c r="A60" s="4"/>
      <c r="B60" s="98" t="e">
        <f>+#REF!</f>
        <v>#REF!</v>
      </c>
      <c r="C60" s="98" t="e">
        <f>+#REF!</f>
        <v>#REF!</v>
      </c>
      <c r="D60" s="98" t="e">
        <f>+#REF!</f>
        <v>#REF!</v>
      </c>
      <c r="E60" s="98" t="e">
        <f>+#REF!</f>
        <v>#REF!</v>
      </c>
      <c r="F60" s="98" t="e">
        <f>+#REF!</f>
        <v>#REF!</v>
      </c>
      <c r="G60" s="98" t="e">
        <f>+#REF!</f>
        <v>#REF!</v>
      </c>
      <c r="H60" s="98" t="e">
        <f>+#REF!</f>
        <v>#REF!</v>
      </c>
      <c r="I60" s="98" t="e">
        <f>+#REF!</f>
        <v>#REF!</v>
      </c>
      <c r="J60" s="18" t="s">
        <v>157</v>
      </c>
      <c r="K60" s="720">
        <v>0</v>
      </c>
      <c r="L60" s="715">
        <v>0</v>
      </c>
      <c r="M60" s="715">
        <v>0</v>
      </c>
      <c r="N60" s="715">
        <v>0</v>
      </c>
      <c r="O60" s="715">
        <v>0</v>
      </c>
      <c r="P60" s="715">
        <v>0</v>
      </c>
      <c r="Q60" s="715">
        <v>0</v>
      </c>
      <c r="R60" s="715">
        <v>0</v>
      </c>
      <c r="S60" s="715">
        <v>0</v>
      </c>
      <c r="T60" s="721">
        <v>0</v>
      </c>
      <c r="U60" s="720">
        <v>0</v>
      </c>
      <c r="V60" s="715">
        <v>0</v>
      </c>
      <c r="W60" s="715">
        <v>0</v>
      </c>
      <c r="X60" s="715">
        <v>0</v>
      </c>
      <c r="Y60" s="715">
        <v>0</v>
      </c>
      <c r="Z60" s="715">
        <v>0</v>
      </c>
      <c r="AA60" s="715">
        <v>0</v>
      </c>
      <c r="AB60" s="715">
        <v>0</v>
      </c>
      <c r="AC60" s="715">
        <v>0</v>
      </c>
      <c r="AD60" s="721">
        <v>0</v>
      </c>
      <c r="AE60" s="720">
        <v>0</v>
      </c>
      <c r="AF60" s="715">
        <v>0</v>
      </c>
      <c r="AG60" s="715">
        <v>0</v>
      </c>
      <c r="AH60" s="715">
        <v>0</v>
      </c>
      <c r="AI60" s="715">
        <v>0</v>
      </c>
      <c r="AJ60" s="715">
        <v>0</v>
      </c>
      <c r="AK60" s="715">
        <v>0</v>
      </c>
      <c r="AL60" s="715">
        <v>0</v>
      </c>
      <c r="AM60" s="715">
        <v>0</v>
      </c>
      <c r="AN60" s="721">
        <v>0</v>
      </c>
      <c r="AO60" s="720">
        <v>0</v>
      </c>
      <c r="AP60" s="715">
        <v>0</v>
      </c>
      <c r="AQ60" s="715">
        <v>0</v>
      </c>
      <c r="AR60" s="715">
        <v>0</v>
      </c>
      <c r="AS60" s="715">
        <v>0</v>
      </c>
      <c r="AT60" s="715">
        <v>0</v>
      </c>
      <c r="AU60" s="715">
        <v>0</v>
      </c>
      <c r="AV60" s="715">
        <v>0</v>
      </c>
      <c r="AW60" s="715">
        <v>0</v>
      </c>
      <c r="AX60" s="721">
        <v>0</v>
      </c>
      <c r="AY60" s="720">
        <v>0</v>
      </c>
      <c r="AZ60" s="715">
        <v>0</v>
      </c>
      <c r="BA60" s="715">
        <v>0</v>
      </c>
      <c r="BB60" s="715">
        <v>0</v>
      </c>
      <c r="BC60" s="715">
        <v>0</v>
      </c>
      <c r="BD60" s="715">
        <v>0</v>
      </c>
      <c r="BE60" s="715">
        <v>0</v>
      </c>
      <c r="BF60" s="715">
        <v>0</v>
      </c>
      <c r="BG60" s="715">
        <v>0</v>
      </c>
      <c r="BH60" s="721">
        <v>0</v>
      </c>
      <c r="BI60" s="720">
        <v>0</v>
      </c>
      <c r="BJ60" s="715">
        <v>0</v>
      </c>
      <c r="BK60" s="715">
        <v>0</v>
      </c>
      <c r="BL60" s="715">
        <v>0</v>
      </c>
      <c r="BM60" s="715">
        <v>0</v>
      </c>
      <c r="BN60" s="715">
        <v>0</v>
      </c>
      <c r="BO60" s="715">
        <v>0</v>
      </c>
      <c r="BP60" s="715">
        <v>0</v>
      </c>
      <c r="BQ60" s="715">
        <v>0</v>
      </c>
      <c r="BR60" s="721">
        <v>0</v>
      </c>
      <c r="BS60" s="720">
        <v>0</v>
      </c>
      <c r="BT60" s="715">
        <v>0</v>
      </c>
      <c r="BU60" s="715">
        <v>0</v>
      </c>
      <c r="BV60" s="715">
        <v>0</v>
      </c>
      <c r="BW60" s="715">
        <v>0</v>
      </c>
      <c r="BX60" s="715">
        <v>0</v>
      </c>
      <c r="BY60" s="715">
        <v>0</v>
      </c>
      <c r="BZ60" s="715">
        <v>0</v>
      </c>
      <c r="CA60" s="715">
        <v>0</v>
      </c>
      <c r="CB60" s="721">
        <v>0</v>
      </c>
      <c r="CC60" s="720">
        <v>0</v>
      </c>
      <c r="CD60" s="715">
        <v>0</v>
      </c>
      <c r="CE60" s="715">
        <v>0</v>
      </c>
      <c r="CF60" s="715">
        <v>0</v>
      </c>
      <c r="CG60" s="715">
        <v>0</v>
      </c>
      <c r="CH60" s="715">
        <v>0</v>
      </c>
      <c r="CI60" s="715">
        <v>0</v>
      </c>
      <c r="CJ60" s="715">
        <v>0</v>
      </c>
      <c r="CK60" s="715">
        <v>0</v>
      </c>
      <c r="CL60" s="721">
        <v>0</v>
      </c>
      <c r="CM60" s="720">
        <v>0</v>
      </c>
      <c r="CN60" s="715">
        <v>0</v>
      </c>
      <c r="CO60" s="715">
        <v>0</v>
      </c>
      <c r="CP60" s="715">
        <v>0</v>
      </c>
      <c r="CQ60" s="715">
        <v>0</v>
      </c>
      <c r="CR60" s="715">
        <v>0</v>
      </c>
      <c r="CS60" s="715">
        <v>0</v>
      </c>
      <c r="CT60" s="715">
        <v>0</v>
      </c>
      <c r="CU60" s="715">
        <v>0</v>
      </c>
      <c r="CV60" s="721">
        <v>0</v>
      </c>
      <c r="CW60" s="720">
        <v>0</v>
      </c>
      <c r="CX60" s="715">
        <v>0</v>
      </c>
      <c r="CY60" s="715">
        <v>0</v>
      </c>
      <c r="CZ60" s="715">
        <v>0</v>
      </c>
      <c r="DA60" s="715">
        <v>0</v>
      </c>
      <c r="DB60" s="715">
        <v>0</v>
      </c>
      <c r="DC60" s="715">
        <v>0</v>
      </c>
      <c r="DD60" s="715">
        <v>0</v>
      </c>
      <c r="DE60" s="715">
        <v>0</v>
      </c>
      <c r="DF60" s="721">
        <v>0</v>
      </c>
      <c r="DG60" s="720">
        <v>0</v>
      </c>
      <c r="DH60" s="504"/>
      <c r="DI60" s="504"/>
      <c r="DJ60" s="504"/>
      <c r="DK60" s="504"/>
      <c r="DL60" s="504"/>
      <c r="DM60" s="504"/>
      <c r="DN60" s="504"/>
      <c r="DO60" s="504"/>
      <c r="DP60" s="505"/>
      <c r="DQ60" s="503"/>
      <c r="DR60" s="504"/>
      <c r="DS60" s="504"/>
      <c r="DT60" s="504"/>
      <c r="DU60" s="504"/>
      <c r="DV60" s="504"/>
      <c r="DW60" s="504"/>
      <c r="DX60" s="504"/>
      <c r="DY60" s="504"/>
      <c r="DZ60" s="505"/>
      <c r="EA60" s="503"/>
      <c r="EB60" s="504"/>
      <c r="EC60" s="504"/>
      <c r="ED60" s="504"/>
      <c r="EE60" s="504"/>
      <c r="EF60" s="504"/>
      <c r="EG60" s="504"/>
      <c r="EH60" s="504"/>
      <c r="EI60" s="504"/>
      <c r="EJ60" s="505"/>
      <c r="EK60" s="503"/>
      <c r="EL60" s="504"/>
      <c r="EM60" s="504"/>
      <c r="EN60" s="504"/>
      <c r="EO60" s="504"/>
      <c r="EP60" s="504"/>
      <c r="EQ60" s="504"/>
      <c r="ER60" s="504"/>
      <c r="ES60" s="504"/>
      <c r="ET60" s="505"/>
      <c r="EU60" s="503"/>
      <c r="EV60" s="504"/>
      <c r="EW60" s="504"/>
      <c r="EX60" s="504"/>
      <c r="EY60" s="504"/>
      <c r="EZ60" s="504"/>
      <c r="FA60" s="504"/>
      <c r="FB60" s="504"/>
      <c r="FC60" s="504"/>
      <c r="FD60" s="505"/>
      <c r="FE60" s="503"/>
      <c r="FF60" s="504"/>
      <c r="FG60" s="504"/>
      <c r="FH60" s="504"/>
      <c r="FI60" s="504"/>
      <c r="FJ60" s="504"/>
      <c r="FK60" s="504"/>
      <c r="FL60" s="504"/>
      <c r="FM60" s="504"/>
      <c r="FN60" s="505"/>
      <c r="FO60" s="503"/>
      <c r="FP60" s="504"/>
      <c r="FQ60" s="504"/>
      <c r="FR60" s="504"/>
      <c r="FS60" s="504"/>
      <c r="FT60" s="504"/>
      <c r="FU60" s="504"/>
      <c r="FV60" s="504"/>
      <c r="FW60" s="504"/>
      <c r="FX60" s="505"/>
      <c r="FY60" s="503"/>
      <c r="FZ60" s="504"/>
      <c r="GA60" s="504"/>
      <c r="GB60" s="504"/>
      <c r="GC60" s="504"/>
      <c r="GD60" s="504"/>
      <c r="GE60" s="504"/>
      <c r="GF60" s="504"/>
      <c r="GG60" s="504"/>
      <c r="GH60" s="505"/>
      <c r="GI60" s="503"/>
      <c r="GJ60" s="504"/>
      <c r="GK60" s="504"/>
      <c r="GL60" s="504"/>
      <c r="GM60" s="504"/>
      <c r="GN60" s="504"/>
      <c r="GO60" s="504"/>
      <c r="GP60" s="504"/>
      <c r="GQ60" s="504"/>
      <c r="GR60" s="505"/>
      <c r="GS60" s="503"/>
      <c r="GT60" s="504"/>
      <c r="GU60" s="504"/>
      <c r="GV60" s="504"/>
      <c r="GW60" s="504"/>
      <c r="GX60" s="504"/>
      <c r="GY60" s="504"/>
      <c r="GZ60" s="504"/>
      <c r="HA60" s="504"/>
      <c r="HB60" s="505"/>
      <c r="HC60" s="81" t="e">
        <f>+SUM(K60)*VLOOKUP(K$13,#REF!,2,0)+SUM(U60)*VLOOKUP(U$13,#REF!,2,0)+SUM(AE60)*VLOOKUP(AE$13,#REF!,2,0)+SUM(AO60)*VLOOKUP(AO$13,#REF!,2,0)+SUM(AY60)*VLOOKUP(AY$13,#REF!,2,0)+SUM(BI60)*VLOOKUP(BI$13,#REF!,2,0)+SUM(BS60)*VLOOKUP(BS$13,#REF!,2,0)+SUM(CC60)*VLOOKUP(CC$13,#REF!,2,0)+SUM(CM60)*VLOOKUP(CM$13,#REF!,2,0)+SUM(CW60)*VLOOKUP(CW$13,#REF!,2,0)+SUM(DG60)*VLOOKUP(DG$13,#REF!,2,0)+SUM(DQ60)*VLOOKUP(DQ$13,#REF!,2,0)+SUM(EA60)*VLOOKUP(EA$13,#REF!,2,0)+SUM(EK60)*VLOOKUP(EK$13,#REF!,2,0)+SUM(EU60)*VLOOKUP(EU$13,#REF!,2,0)+SUM(FE60)*VLOOKUP(FE$13,#REF!,2,0)+SUM(FO60)*VLOOKUP(FO$13,#REF!,2,0)+SUM(FY60)*VLOOKUP(FY$13,#REF!,2,0)+SUM(GI60)*VLOOKUP(GI$13,#REF!,2,0)+SUM(GS60)*VLOOKUP(GS$13,#REF!,2,0)</f>
        <v>#REF!</v>
      </c>
      <c r="HD60" s="81" t="e">
        <f>+SUM(L60)*VLOOKUP(L$13,#REF!,2,0)+SUM(V60)*VLOOKUP(V$13,#REF!,2,0)+SUM(AF60)*VLOOKUP(AF$13,#REF!,2,0)+SUM(AP60)*VLOOKUP(AP$13,#REF!,2,0)+SUM(AZ60)*VLOOKUP(AZ$13,#REF!,2,0)+SUM(BJ60)*VLOOKUP(BJ$13,#REF!,2,0)+SUM(BT60)*VLOOKUP(BT$13,#REF!,2,0)+SUM(CD60)*VLOOKUP(CD$13,#REF!,2,0)+SUM(CN60)*VLOOKUP(CN$13,#REF!,2,0)+SUM(CX60)*VLOOKUP(CX$13,#REF!,2,0)+SUM(DH60)*VLOOKUP(DH$13,#REF!,2,0)+SUM(DR60)*VLOOKUP(DR$13,#REF!,2,0)+SUM(EB60)*VLOOKUP(EB$13,#REF!,2,0)+SUM(EL60)*VLOOKUP(EL$13,#REF!,2,0)+SUM(EV60)*VLOOKUP(EV$13,#REF!,2,0)+SUM(FF60)*VLOOKUP(FF$13,#REF!,2,0)+SUM(FP60)*VLOOKUP(FP$13,#REF!,2,0)+SUM(FZ60)*VLOOKUP(FZ$13,#REF!,2,0)+SUM(GJ60)*VLOOKUP(GJ$13,#REF!,2,0)+SUM(GT60)*VLOOKUP(GT$13,#REF!,2,0)</f>
        <v>#REF!</v>
      </c>
      <c r="HE60" s="81" t="e">
        <f>+SUM(M60)*VLOOKUP(M$13,#REF!,2,0)+SUM(W60)*VLOOKUP(W$13,#REF!,2,0)+SUM(AG60)*VLOOKUP(AG$13,#REF!,2,0)+SUM(AQ60)*VLOOKUP(AQ$13,#REF!,2,0)+SUM(BA60)*VLOOKUP(BA$13,#REF!,2,0)+SUM(BK60)*VLOOKUP(BK$13,#REF!,2,0)+SUM(BU60)*VLOOKUP(BU$13,#REF!,2,0)+SUM(CE60)*VLOOKUP(CE$13,#REF!,2,0)+SUM(CO60)*VLOOKUP(CO$13,#REF!,2,0)+SUM(CY60)*VLOOKUP(CY$13,#REF!,2,0)+SUM(DI60)*VLOOKUP(DI$13,#REF!,2,0)+SUM(DS60)*VLOOKUP(DS$13,#REF!,2,0)+SUM(EC60)*VLOOKUP(EC$13,#REF!,2,0)+SUM(EM60)*VLOOKUP(EM$13,#REF!,2,0)+SUM(EW60)*VLOOKUP(EW$13,#REF!,2,0)+SUM(FG60)*VLOOKUP(FG$13,#REF!,2,0)+SUM(FQ60)*VLOOKUP(FQ$13,#REF!,2,0)+SUM(GA60)*VLOOKUP(GA$13,#REF!,2,0)+SUM(GK60)*VLOOKUP(GK$13,#REF!,2,0)+SUM(GU60)*VLOOKUP(GU$13,#REF!,2,0)</f>
        <v>#REF!</v>
      </c>
      <c r="HF60" s="81" t="e">
        <f>+SUM(N60)*VLOOKUP(N$13,#REF!,2,0)+SUM(X60)*VLOOKUP(X$13,#REF!,2,0)+SUM(AH60)*VLOOKUP(AH$13,#REF!,2,0)+SUM(AR60)*VLOOKUP(AR$13,#REF!,2,0)+SUM(BB60)*VLOOKUP(BB$13,#REF!,2,0)+SUM(BL60)*VLOOKUP(BL$13,#REF!,2,0)+SUM(BV60)*VLOOKUP(BV$13,#REF!,2,0)+SUM(CF60)*VLOOKUP(CF$13,#REF!,2,0)+SUM(CP60)*VLOOKUP(CP$13,#REF!,2,0)+SUM(CZ60)*VLOOKUP(CZ$13,#REF!,2,0)+SUM(DJ60)*VLOOKUP(DJ$13,#REF!,2,0)+SUM(DT60)*VLOOKUP(DT$13,#REF!,2,0)+SUM(ED60)*VLOOKUP(ED$13,#REF!,2,0)+SUM(EN60)*VLOOKUP(EN$13,#REF!,2,0)+SUM(EX60)*VLOOKUP(EX$13,#REF!,2,0)+SUM(FH60)*VLOOKUP(FH$13,#REF!,2,0)+SUM(FR60)*VLOOKUP(FR$13,#REF!,2,0)+SUM(GB60)*VLOOKUP(GB$13,#REF!,2,0)+SUM(GL60)*VLOOKUP(GL$13,#REF!,2,0)+SUM(GV60)*VLOOKUP(GV$13,#REF!,2,0)</f>
        <v>#REF!</v>
      </c>
      <c r="HG60" s="81" t="e">
        <f>+SUM(O60)*VLOOKUP(O$13,#REF!,2,0)+SUM(Y60)*VLOOKUP(Y$13,#REF!,2,0)+SUM(AI60)*VLOOKUP(AI$13,#REF!,2,0)+SUM(AS60)*VLOOKUP(AS$13,#REF!,2,0)+SUM(BC60)*VLOOKUP(BC$13,#REF!,2,0)+SUM(BM60)*VLOOKUP(BM$13,#REF!,2,0)+SUM(BW60)*VLOOKUP(BW$13,#REF!,2,0)+SUM(CG60)*VLOOKUP(CG$13,#REF!,2,0)+SUM(CQ60)*VLOOKUP(CQ$13,#REF!,2,0)+SUM(DA60)*VLOOKUP(DA$13,#REF!,2,0)+SUM(DK60)*VLOOKUP(DK$13,#REF!,2,0)+SUM(DU60)*VLOOKUP(DU$13,#REF!,2,0)+SUM(EE60)*VLOOKUP(EE$13,#REF!,2,0)+SUM(EO60)*VLOOKUP(EO$13,#REF!,2,0)+SUM(EY60)*VLOOKUP(EY$13,#REF!,2,0)+SUM(FI60)*VLOOKUP(FI$13,#REF!,2,0)+SUM(FS60)*VLOOKUP(FS$13,#REF!,2,0)+SUM(GC60)*VLOOKUP(GC$13,#REF!,2,0)+SUM(GM60)*VLOOKUP(GM$13,#REF!,2,0)+SUM(GW60)*VLOOKUP(GW$13,#REF!,2,0)</f>
        <v>#REF!</v>
      </c>
      <c r="HH60" s="81" t="e">
        <f>+SUM(P60)*VLOOKUP(P$13,#REF!,2,0)+SUM(Z60)*VLOOKUP(Z$13,#REF!,2,0)+SUM(AJ60)*VLOOKUP(AJ$13,#REF!,2,0)+SUM(AT60)*VLOOKUP(AT$13,#REF!,2,0)+SUM(BD60)*VLOOKUP(BD$13,#REF!,2,0)+SUM(BN60)*VLOOKUP(BN$13,#REF!,2,0)+SUM(BX60)*VLOOKUP(BX$13,#REF!,2,0)+SUM(CH60)*VLOOKUP(CH$13,#REF!,2,0)+SUM(CR60)*VLOOKUP(CR$13,#REF!,2,0)+SUM(DB60)*VLOOKUP(DB$13,#REF!,2,0)+SUM(DL60)*VLOOKUP(DL$13,#REF!,2,0)+SUM(DV60)*VLOOKUP(DV$13,#REF!,2,0)+SUM(EF60)*VLOOKUP(EF$13,#REF!,2,0)+SUM(EP60)*VLOOKUP(EP$13,#REF!,2,0)+SUM(EZ60)*VLOOKUP(EZ$13,#REF!,2,0)+SUM(FJ60)*VLOOKUP(FJ$13,#REF!,2,0)+SUM(FT60)*VLOOKUP(FT$13,#REF!,2,0)+SUM(GD60)*VLOOKUP(GD$13,#REF!,2,0)+SUM(GN60)*VLOOKUP(GN$13,#REF!,2,0)+SUM(GX60)*VLOOKUP(GX$13,#REF!,2,0)</f>
        <v>#REF!</v>
      </c>
      <c r="HI60" s="81" t="e">
        <f>+SUM(Q60)*VLOOKUP(Q$13,#REF!,2,0)+SUM(AA60)*VLOOKUP(AA$13,#REF!,2,0)+SUM(AK60)*VLOOKUP(AK$13,#REF!,2,0)+SUM(AU60)*VLOOKUP(AU$13,#REF!,2,0)+SUM(BE60)*VLOOKUP(BE$13,#REF!,2,0)+SUM(BO60)*VLOOKUP(BO$13,#REF!,2,0)+SUM(BY60)*VLOOKUP(BY$13,#REF!,2,0)+SUM(CI60)*VLOOKUP(CI$13,#REF!,2,0)+SUM(CS60)*VLOOKUP(CS$13,#REF!,2,0)+SUM(DC60)*VLOOKUP(DC$13,#REF!,2,0)+SUM(DM60)*VLOOKUP(DM$13,#REF!,2,0)+SUM(DW60)*VLOOKUP(DW$13,#REF!,2,0)+SUM(EG60)*VLOOKUP(EG$13,#REF!,2,0)+SUM(EQ60)*VLOOKUP(EQ$13,#REF!,2,0)+SUM(FA60)*VLOOKUP(FA$13,#REF!,2,0)+SUM(FK60)*VLOOKUP(FK$13,#REF!,2,0)+SUM(FU60)*VLOOKUP(FU$13,#REF!,2,0)+SUM(GE60)*VLOOKUP(GE$13,#REF!,2,0)+SUM(GO60)*VLOOKUP(GO$13,#REF!,2,0)+SUM(GY60)*VLOOKUP(GY$13,#REF!,2,0)</f>
        <v>#REF!</v>
      </c>
      <c r="HJ60" s="81" t="e">
        <f>+SUM(R60)*VLOOKUP(R$13,#REF!,2,0)+SUM(AB60)*VLOOKUP(AB$13,#REF!,2,0)+SUM(AL60)*VLOOKUP(AL$13,#REF!,2,0)+SUM(AV60)*VLOOKUP(AV$13,#REF!,2,0)+SUM(BF60)*VLOOKUP(BF$13,#REF!,2,0)+SUM(BP60)*VLOOKUP(BP$13,#REF!,2,0)+SUM(BZ60)*VLOOKUP(BZ$13,#REF!,2,0)+SUM(CJ60)*VLOOKUP(CJ$13,#REF!,2,0)+SUM(CT60)*VLOOKUP(CT$13,#REF!,2,0)+SUM(DD60)*VLOOKUP(DD$13,#REF!,2,0)+SUM(DN60)*VLOOKUP(DN$13,#REF!,2,0)+SUM(DX60)*VLOOKUP(DX$13,#REF!,2,0)+SUM(EH60)*VLOOKUP(EH$13,#REF!,2,0)+SUM(ER60)*VLOOKUP(ER$13,#REF!,2,0)+SUM(FB60)*VLOOKUP(FB$13,#REF!,2,0)+SUM(FL60)*VLOOKUP(FL$13,#REF!,2,0)+SUM(FV60)*VLOOKUP(FV$13,#REF!,2,0)+SUM(GF60)*VLOOKUP(GF$13,#REF!,2,0)+SUM(GP60)*VLOOKUP(GP$13,#REF!,2,0)+SUM(GZ60)*VLOOKUP(GZ$13,#REF!,2,0)</f>
        <v>#REF!</v>
      </c>
      <c r="HK60" s="81" t="e">
        <f>+SUM(S60)*VLOOKUP(S$13,#REF!,2,0)+SUM(AC60)*VLOOKUP(AC$13,#REF!,2,0)+SUM(AM60)*VLOOKUP(AM$13,#REF!,2,0)+SUM(AW60)*VLOOKUP(AW$13,#REF!,2,0)+SUM(BG60)*VLOOKUP(BG$13,#REF!,2,0)+SUM(BQ60)*VLOOKUP(BQ$13,#REF!,2,0)+SUM(CA60)*VLOOKUP(CA$13,#REF!,2,0)+SUM(CK60)*VLOOKUP(CK$13,#REF!,2,0)+SUM(CU60)*VLOOKUP(CU$13,#REF!,2,0)+SUM(DE60)*VLOOKUP(DE$13,#REF!,2,0)+SUM(DO60)*VLOOKUP(DO$13,#REF!,2,0)+SUM(DY60)*VLOOKUP(DY$13,#REF!,2,0)+SUM(EI60)*VLOOKUP(EI$13,#REF!,2,0)+SUM(ES60)*VLOOKUP(ES$13,#REF!,2,0)+SUM(FC60)*VLOOKUP(FC$13,#REF!,2,0)+SUM(FM60)*VLOOKUP(FM$13,#REF!,2,0)+SUM(FW60)*VLOOKUP(FW$13,#REF!,2,0)+SUM(GG60)*VLOOKUP(GG$13,#REF!,2,0)+SUM(GQ60)*VLOOKUP(GQ$13,#REF!,2,0)+SUM(HA60)*VLOOKUP(HA$13,#REF!,2,0)</f>
        <v>#REF!</v>
      </c>
      <c r="HL60" s="81" t="e">
        <f>+SUM(T60)*VLOOKUP(T$13,#REF!,2,0)+SUM(AD60)*VLOOKUP(AD$13,#REF!,2,0)+SUM(AN60)*VLOOKUP(AN$13,#REF!,2,0)+SUM(AX60)*VLOOKUP(AX$13,#REF!,2,0)+SUM(BH60)*VLOOKUP(BH$13,#REF!,2,0)+SUM(BR60)*VLOOKUP(BR$13,#REF!,2,0)+SUM(CB60)*VLOOKUP(CB$13,#REF!,2,0)+SUM(CL60)*VLOOKUP(CL$13,#REF!,2,0)+SUM(CV60)*VLOOKUP(CV$13,#REF!,2,0)+SUM(DF60)*VLOOKUP(DF$13,#REF!,2,0)+SUM(DP60)*VLOOKUP(DP$13,#REF!,2,0)+SUM(DZ60)*VLOOKUP(DZ$13,#REF!,2,0)+SUM(EJ60)*VLOOKUP(EJ$13,#REF!,2,0)+SUM(ET60)*VLOOKUP(ET$13,#REF!,2,0)+SUM(FD60)*VLOOKUP(FD$13,#REF!,2,0)+SUM(FN60)*VLOOKUP(FN$13,#REF!,2,0)+SUM(FX60)*VLOOKUP(FX$13,#REF!,2,0)+SUM(GH60)*VLOOKUP(GH$13,#REF!,2,0)+SUM(GR60)*VLOOKUP(GR$13,#REF!,2,0)+SUM(HB60)*VLOOKUP(HB$13,#REF!,2,0)</f>
        <v>#REF!</v>
      </c>
      <c r="HM60" s="84">
        <f t="shared" si="73"/>
        <v>0</v>
      </c>
      <c r="HN60" s="281">
        <f t="shared" si="87"/>
        <v>0</v>
      </c>
      <c r="HO60" s="84" t="e">
        <f>+SUMIF($K$11:$T$11,1,K60:T60)*VLOOKUP($K$12,#REF!,2,0)+SUMIF($U$11:$AD$11,1,U60:AD60)*VLOOKUP($U$12,#REF!,2,0)+SUMIF($AE$11:$AN$11,1,AE60:AN60)*VLOOKUP($AE$12,#REF!,2,0)+SUMIF($AO$11:$AX$11,1,AO60:AX60)*VLOOKUP($AO$12,#REF!,2,0)+SUMIF($AY$11:$BH$11,1,AY60:BH60)*VLOOKUP($AY$12,#REF!,2,0)+SUMIF($BI$11:$BR$11,1,BI60:BR60)*VLOOKUP($BI$12,#REF!,2,0)+SUMIF($BS$11:$CB$11,1,BS60:CB60)*VLOOKUP($BS$12,#REF!,2,0)+SUMIF($CC$11:$CL$11,1,CC60:CL60)*VLOOKUP($CC$12,#REF!,2,0)+SUMIF($CM$11:$CV$11,1,CM60:CV60)*VLOOKUP($CM$12,#REF!,2,0)+SUMIF($CW$11:$DF$11,1,CW60:DF60)*VLOOKUP($CW$12,#REF!,2,0)+SUMIF($DG$11:$DP$11,1,DG60:DP60)*VLOOKUP($DG$12,#REF!,2,0)+SUMIF($DQ$11:$DZ$11,1,DQ60:DZ60)*VLOOKUP($DQ$12,#REF!,2,0)+SUMIF($EA$11:$EJ$11,1,EA60:EJ60)*VLOOKUP($EA$12,#REF!,2,0)+SUMIF($EK$11:$ET$11,1,EK60:ET60)*VLOOKUP($EK$12,#REF!,2,0)+SUMIF($EU$11:$FD$11,1,EU60:FD60)*VLOOKUP($EU$12,#REF!,2,0)+SUMIF($FE$11:$FN$11,1,FE60:FN60)*VLOOKUP($FE$12,#REF!,2,0)+SUMIF($FO$11:$FX$11,1,FO60:FX60)*VLOOKUP($FO$12,#REF!,2,0)+SUMIF($FY$11:$GH$11,1,FY60:GH60)*VLOOKUP($FY$12,#REF!,2,0)+SUMIF($GI$11:$GR$11,1,GI60:GR60)*VLOOKUP($GI$12,#REF!,2,0)+SUMIF($GS$11:$HB$11,1,GS60:HB60)*VLOOKUP($GS$12,#REF!,2,0)</f>
        <v>#REF!</v>
      </c>
      <c r="HP60" s="281" t="e">
        <f t="shared" si="86"/>
        <v>#REF!</v>
      </c>
      <c r="HQ60" s="84"/>
      <c r="HR60" s="282">
        <f t="shared" si="74"/>
        <v>0</v>
      </c>
      <c r="HS60" s="282">
        <f t="shared" si="75"/>
        <v>0</v>
      </c>
      <c r="HT60" s="282">
        <f t="shared" si="76"/>
        <v>0</v>
      </c>
      <c r="HU60" s="282">
        <f t="shared" si="77"/>
        <v>0</v>
      </c>
      <c r="HV60" s="282">
        <f t="shared" si="78"/>
        <v>0</v>
      </c>
      <c r="HW60" s="282">
        <f t="shared" si="79"/>
        <v>0</v>
      </c>
      <c r="HX60" s="282">
        <f t="shared" si="80"/>
        <v>0</v>
      </c>
      <c r="HY60" s="282">
        <f t="shared" si="81"/>
        <v>0</v>
      </c>
      <c r="HZ60" s="282">
        <f t="shared" si="82"/>
        <v>0</v>
      </c>
      <c r="IA60" s="282">
        <f t="shared" si="83"/>
        <v>0</v>
      </c>
      <c r="IK60" s="98" t="e">
        <f t="shared" si="84"/>
        <v>#REF!</v>
      </c>
    </row>
    <row r="61" spans="1:245" s="32" customFormat="1" ht="21.95" hidden="1" customHeight="1">
      <c r="A61" s="4"/>
      <c r="B61" s="98" t="e">
        <f>+#REF!</f>
        <v>#REF!</v>
      </c>
      <c r="C61" s="98" t="e">
        <f>+#REF!</f>
        <v>#REF!</v>
      </c>
      <c r="D61" s="98" t="e">
        <f>+#REF!</f>
        <v>#REF!</v>
      </c>
      <c r="E61" s="98" t="e">
        <f>+#REF!</f>
        <v>#REF!</v>
      </c>
      <c r="F61" s="98" t="e">
        <f>+#REF!</f>
        <v>#REF!</v>
      </c>
      <c r="G61" s="98" t="e">
        <f>+#REF!</f>
        <v>#REF!</v>
      </c>
      <c r="H61" s="98" t="e">
        <f>+#REF!</f>
        <v>#REF!</v>
      </c>
      <c r="I61" s="98" t="e">
        <f>+#REF!</f>
        <v>#REF!</v>
      </c>
      <c r="J61" s="18" t="s">
        <v>43</v>
      </c>
      <c r="K61" s="720">
        <v>0</v>
      </c>
      <c r="L61" s="715">
        <v>0</v>
      </c>
      <c r="M61" s="715">
        <v>0</v>
      </c>
      <c r="N61" s="715">
        <v>0</v>
      </c>
      <c r="O61" s="715">
        <v>0</v>
      </c>
      <c r="P61" s="715">
        <v>0</v>
      </c>
      <c r="Q61" s="715">
        <v>0</v>
      </c>
      <c r="R61" s="715">
        <v>0</v>
      </c>
      <c r="S61" s="715">
        <v>0</v>
      </c>
      <c r="T61" s="721">
        <v>0</v>
      </c>
      <c r="U61" s="720">
        <v>0</v>
      </c>
      <c r="V61" s="715">
        <v>0</v>
      </c>
      <c r="W61" s="715">
        <v>0</v>
      </c>
      <c r="X61" s="715">
        <v>0</v>
      </c>
      <c r="Y61" s="715">
        <v>0</v>
      </c>
      <c r="Z61" s="715">
        <v>0</v>
      </c>
      <c r="AA61" s="715">
        <v>0</v>
      </c>
      <c r="AB61" s="715">
        <v>0</v>
      </c>
      <c r="AC61" s="715">
        <v>0</v>
      </c>
      <c r="AD61" s="721">
        <v>0</v>
      </c>
      <c r="AE61" s="720">
        <v>0</v>
      </c>
      <c r="AF61" s="715">
        <v>0</v>
      </c>
      <c r="AG61" s="715">
        <v>0</v>
      </c>
      <c r="AH61" s="715">
        <v>0</v>
      </c>
      <c r="AI61" s="715">
        <v>0</v>
      </c>
      <c r="AJ61" s="715">
        <v>0</v>
      </c>
      <c r="AK61" s="715">
        <v>0</v>
      </c>
      <c r="AL61" s="715">
        <v>0</v>
      </c>
      <c r="AM61" s="715">
        <v>0</v>
      </c>
      <c r="AN61" s="721">
        <v>0</v>
      </c>
      <c r="AO61" s="720">
        <v>0</v>
      </c>
      <c r="AP61" s="715">
        <v>0</v>
      </c>
      <c r="AQ61" s="715">
        <v>0</v>
      </c>
      <c r="AR61" s="715">
        <v>0</v>
      </c>
      <c r="AS61" s="715">
        <v>0</v>
      </c>
      <c r="AT61" s="715">
        <v>0</v>
      </c>
      <c r="AU61" s="715">
        <v>0</v>
      </c>
      <c r="AV61" s="715">
        <v>0</v>
      </c>
      <c r="AW61" s="715">
        <v>0</v>
      </c>
      <c r="AX61" s="721">
        <v>0</v>
      </c>
      <c r="AY61" s="720">
        <v>0</v>
      </c>
      <c r="AZ61" s="715">
        <v>0</v>
      </c>
      <c r="BA61" s="715">
        <v>0</v>
      </c>
      <c r="BB61" s="715">
        <v>0</v>
      </c>
      <c r="BC61" s="715">
        <v>0</v>
      </c>
      <c r="BD61" s="715">
        <v>0</v>
      </c>
      <c r="BE61" s="715">
        <v>0</v>
      </c>
      <c r="BF61" s="715">
        <v>0</v>
      </c>
      <c r="BG61" s="715">
        <v>0</v>
      </c>
      <c r="BH61" s="721">
        <v>0</v>
      </c>
      <c r="BI61" s="720">
        <v>0</v>
      </c>
      <c r="BJ61" s="715">
        <v>0</v>
      </c>
      <c r="BK61" s="715">
        <v>0</v>
      </c>
      <c r="BL61" s="715">
        <v>0</v>
      </c>
      <c r="BM61" s="715">
        <v>0</v>
      </c>
      <c r="BN61" s="715">
        <v>0</v>
      </c>
      <c r="BO61" s="715">
        <v>0</v>
      </c>
      <c r="BP61" s="715">
        <v>0</v>
      </c>
      <c r="BQ61" s="715">
        <v>0</v>
      </c>
      <c r="BR61" s="721">
        <v>0</v>
      </c>
      <c r="BS61" s="720">
        <v>0</v>
      </c>
      <c r="BT61" s="715">
        <v>0</v>
      </c>
      <c r="BU61" s="715">
        <v>0</v>
      </c>
      <c r="BV61" s="715">
        <v>0</v>
      </c>
      <c r="BW61" s="715">
        <v>0</v>
      </c>
      <c r="BX61" s="715">
        <v>0</v>
      </c>
      <c r="BY61" s="715">
        <v>0</v>
      </c>
      <c r="BZ61" s="715">
        <v>0</v>
      </c>
      <c r="CA61" s="715">
        <v>0</v>
      </c>
      <c r="CB61" s="721">
        <v>0</v>
      </c>
      <c r="CC61" s="720">
        <v>0</v>
      </c>
      <c r="CD61" s="715">
        <v>0</v>
      </c>
      <c r="CE61" s="715">
        <v>0</v>
      </c>
      <c r="CF61" s="715">
        <v>0</v>
      </c>
      <c r="CG61" s="715">
        <v>0</v>
      </c>
      <c r="CH61" s="715">
        <v>0</v>
      </c>
      <c r="CI61" s="715">
        <v>0</v>
      </c>
      <c r="CJ61" s="715">
        <v>0</v>
      </c>
      <c r="CK61" s="715">
        <v>0</v>
      </c>
      <c r="CL61" s="721">
        <v>0</v>
      </c>
      <c r="CM61" s="720">
        <v>0</v>
      </c>
      <c r="CN61" s="715">
        <v>0</v>
      </c>
      <c r="CO61" s="715">
        <v>0</v>
      </c>
      <c r="CP61" s="715">
        <v>0</v>
      </c>
      <c r="CQ61" s="715">
        <v>0</v>
      </c>
      <c r="CR61" s="715">
        <v>0</v>
      </c>
      <c r="CS61" s="715">
        <v>0</v>
      </c>
      <c r="CT61" s="715">
        <v>0</v>
      </c>
      <c r="CU61" s="715">
        <v>0</v>
      </c>
      <c r="CV61" s="721">
        <v>0</v>
      </c>
      <c r="CW61" s="720">
        <v>0</v>
      </c>
      <c r="CX61" s="715">
        <v>0</v>
      </c>
      <c r="CY61" s="715">
        <v>0</v>
      </c>
      <c r="CZ61" s="715">
        <v>0</v>
      </c>
      <c r="DA61" s="715">
        <v>0</v>
      </c>
      <c r="DB61" s="715">
        <v>0</v>
      </c>
      <c r="DC61" s="715">
        <v>0</v>
      </c>
      <c r="DD61" s="715">
        <v>0</v>
      </c>
      <c r="DE61" s="715">
        <v>0</v>
      </c>
      <c r="DF61" s="721">
        <v>0</v>
      </c>
      <c r="DG61" s="720">
        <v>0</v>
      </c>
      <c r="DH61" s="504"/>
      <c r="DI61" s="504"/>
      <c r="DJ61" s="504"/>
      <c r="DK61" s="504"/>
      <c r="DL61" s="504"/>
      <c r="DM61" s="504"/>
      <c r="DN61" s="504"/>
      <c r="DO61" s="504"/>
      <c r="DP61" s="505"/>
      <c r="DQ61" s="503"/>
      <c r="DR61" s="504"/>
      <c r="DS61" s="504"/>
      <c r="DT61" s="504"/>
      <c r="DU61" s="504"/>
      <c r="DV61" s="504"/>
      <c r="DW61" s="504"/>
      <c r="DX61" s="504"/>
      <c r="DY61" s="504"/>
      <c r="DZ61" s="505"/>
      <c r="EA61" s="503"/>
      <c r="EB61" s="504"/>
      <c r="EC61" s="504"/>
      <c r="ED61" s="504"/>
      <c r="EE61" s="504"/>
      <c r="EF61" s="504"/>
      <c r="EG61" s="504"/>
      <c r="EH61" s="504"/>
      <c r="EI61" s="504"/>
      <c r="EJ61" s="505"/>
      <c r="EK61" s="503"/>
      <c r="EL61" s="504"/>
      <c r="EM61" s="504"/>
      <c r="EN61" s="504"/>
      <c r="EO61" s="504"/>
      <c r="EP61" s="504"/>
      <c r="EQ61" s="504"/>
      <c r="ER61" s="504"/>
      <c r="ES61" s="504"/>
      <c r="ET61" s="505"/>
      <c r="EU61" s="503"/>
      <c r="EV61" s="504"/>
      <c r="EW61" s="504"/>
      <c r="EX61" s="504"/>
      <c r="EY61" s="504"/>
      <c r="EZ61" s="504"/>
      <c r="FA61" s="504"/>
      <c r="FB61" s="504"/>
      <c r="FC61" s="504"/>
      <c r="FD61" s="505"/>
      <c r="FE61" s="503"/>
      <c r="FF61" s="504"/>
      <c r="FG61" s="504"/>
      <c r="FH61" s="504"/>
      <c r="FI61" s="504"/>
      <c r="FJ61" s="504"/>
      <c r="FK61" s="504"/>
      <c r="FL61" s="504"/>
      <c r="FM61" s="504"/>
      <c r="FN61" s="505"/>
      <c r="FO61" s="503"/>
      <c r="FP61" s="504"/>
      <c r="FQ61" s="504"/>
      <c r="FR61" s="504"/>
      <c r="FS61" s="504"/>
      <c r="FT61" s="504"/>
      <c r="FU61" s="504"/>
      <c r="FV61" s="504"/>
      <c r="FW61" s="504"/>
      <c r="FX61" s="505"/>
      <c r="FY61" s="503"/>
      <c r="FZ61" s="504"/>
      <c r="GA61" s="504"/>
      <c r="GB61" s="504"/>
      <c r="GC61" s="504"/>
      <c r="GD61" s="504"/>
      <c r="GE61" s="504"/>
      <c r="GF61" s="504"/>
      <c r="GG61" s="504"/>
      <c r="GH61" s="505"/>
      <c r="GI61" s="503"/>
      <c r="GJ61" s="504"/>
      <c r="GK61" s="504"/>
      <c r="GL61" s="504"/>
      <c r="GM61" s="504"/>
      <c r="GN61" s="504"/>
      <c r="GO61" s="504"/>
      <c r="GP61" s="504"/>
      <c r="GQ61" s="504"/>
      <c r="GR61" s="505"/>
      <c r="GS61" s="503"/>
      <c r="GT61" s="504"/>
      <c r="GU61" s="504"/>
      <c r="GV61" s="504"/>
      <c r="GW61" s="504"/>
      <c r="GX61" s="504"/>
      <c r="GY61" s="504"/>
      <c r="GZ61" s="504"/>
      <c r="HA61" s="504"/>
      <c r="HB61" s="505"/>
      <c r="HC61" s="81" t="e">
        <f>+SUM(K61)*VLOOKUP(K$13,#REF!,2,0)+SUM(U61)*VLOOKUP(U$13,#REF!,2,0)+SUM(AE61)*VLOOKUP(AE$13,#REF!,2,0)+SUM(AO61)*VLOOKUP(AO$13,#REF!,2,0)+SUM(AY61)*VLOOKUP(AY$13,#REF!,2,0)+SUM(BI61)*VLOOKUP(BI$13,#REF!,2,0)+SUM(BS61)*VLOOKUP(BS$13,#REF!,2,0)+SUM(CC61)*VLOOKUP(CC$13,#REF!,2,0)+SUM(CM61)*VLOOKUP(CM$13,#REF!,2,0)+SUM(CW61)*VLOOKUP(CW$13,#REF!,2,0)+SUM(DG61)*VLOOKUP(DG$13,#REF!,2,0)+SUM(DQ61)*VLOOKUP(DQ$13,#REF!,2,0)+SUM(EA61)*VLOOKUP(EA$13,#REF!,2,0)+SUM(EK61)*VLOOKUP(EK$13,#REF!,2,0)+SUM(EU61)*VLOOKUP(EU$13,#REF!,2,0)+SUM(FE61)*VLOOKUP(FE$13,#REF!,2,0)+SUM(FO61)*VLOOKUP(FO$13,#REF!,2,0)+SUM(FY61)*VLOOKUP(FY$13,#REF!,2,0)+SUM(GI61)*VLOOKUP(GI$13,#REF!,2,0)+SUM(GS61)*VLOOKUP(GS$13,#REF!,2,0)</f>
        <v>#REF!</v>
      </c>
      <c r="HD61" s="81" t="e">
        <f>+SUM(L61)*VLOOKUP(L$13,#REF!,2,0)+SUM(V61)*VLOOKUP(V$13,#REF!,2,0)+SUM(AF61)*VLOOKUP(AF$13,#REF!,2,0)+SUM(AP61)*VLOOKUP(AP$13,#REF!,2,0)+SUM(AZ61)*VLOOKUP(AZ$13,#REF!,2,0)+SUM(BJ61)*VLOOKUP(BJ$13,#REF!,2,0)+SUM(BT61)*VLOOKUP(BT$13,#REF!,2,0)+SUM(CD61)*VLOOKUP(CD$13,#REF!,2,0)+SUM(CN61)*VLOOKUP(CN$13,#REF!,2,0)+SUM(CX61)*VLOOKUP(CX$13,#REF!,2,0)+SUM(DH61)*VLOOKUP(DH$13,#REF!,2,0)+SUM(DR61)*VLOOKUP(DR$13,#REF!,2,0)+SUM(EB61)*VLOOKUP(EB$13,#REF!,2,0)+SUM(EL61)*VLOOKUP(EL$13,#REF!,2,0)+SUM(EV61)*VLOOKUP(EV$13,#REF!,2,0)+SUM(FF61)*VLOOKUP(FF$13,#REF!,2,0)+SUM(FP61)*VLOOKUP(FP$13,#REF!,2,0)+SUM(FZ61)*VLOOKUP(FZ$13,#REF!,2,0)+SUM(GJ61)*VLOOKUP(GJ$13,#REF!,2,0)+SUM(GT61)*VLOOKUP(GT$13,#REF!,2,0)</f>
        <v>#REF!</v>
      </c>
      <c r="HE61" s="81" t="e">
        <f>+SUM(M61)*VLOOKUP(M$13,#REF!,2,0)+SUM(W61)*VLOOKUP(W$13,#REF!,2,0)+SUM(AG61)*VLOOKUP(AG$13,#REF!,2,0)+SUM(AQ61)*VLOOKUP(AQ$13,#REF!,2,0)+SUM(BA61)*VLOOKUP(BA$13,#REF!,2,0)+SUM(BK61)*VLOOKUP(BK$13,#REF!,2,0)+SUM(BU61)*VLOOKUP(BU$13,#REF!,2,0)+SUM(CE61)*VLOOKUP(CE$13,#REF!,2,0)+SUM(CO61)*VLOOKUP(CO$13,#REF!,2,0)+SUM(CY61)*VLOOKUP(CY$13,#REF!,2,0)+SUM(DI61)*VLOOKUP(DI$13,#REF!,2,0)+SUM(DS61)*VLOOKUP(DS$13,#REF!,2,0)+SUM(EC61)*VLOOKUP(EC$13,#REF!,2,0)+SUM(EM61)*VLOOKUP(EM$13,#REF!,2,0)+SUM(EW61)*VLOOKUP(EW$13,#REF!,2,0)+SUM(FG61)*VLOOKUP(FG$13,#REF!,2,0)+SUM(FQ61)*VLOOKUP(FQ$13,#REF!,2,0)+SUM(GA61)*VLOOKUP(GA$13,#REF!,2,0)+SUM(GK61)*VLOOKUP(GK$13,#REF!,2,0)+SUM(GU61)*VLOOKUP(GU$13,#REF!,2,0)</f>
        <v>#REF!</v>
      </c>
      <c r="HF61" s="81" t="e">
        <f>+SUM(N61)*VLOOKUP(N$13,#REF!,2,0)+SUM(X61)*VLOOKUP(X$13,#REF!,2,0)+SUM(AH61)*VLOOKUP(AH$13,#REF!,2,0)+SUM(AR61)*VLOOKUP(AR$13,#REF!,2,0)+SUM(BB61)*VLOOKUP(BB$13,#REF!,2,0)+SUM(BL61)*VLOOKUP(BL$13,#REF!,2,0)+SUM(BV61)*VLOOKUP(BV$13,#REF!,2,0)+SUM(CF61)*VLOOKUP(CF$13,#REF!,2,0)+SUM(CP61)*VLOOKUP(CP$13,#REF!,2,0)+SUM(CZ61)*VLOOKUP(CZ$13,#REF!,2,0)+SUM(DJ61)*VLOOKUP(DJ$13,#REF!,2,0)+SUM(DT61)*VLOOKUP(DT$13,#REF!,2,0)+SUM(ED61)*VLOOKUP(ED$13,#REF!,2,0)+SUM(EN61)*VLOOKUP(EN$13,#REF!,2,0)+SUM(EX61)*VLOOKUP(EX$13,#REF!,2,0)+SUM(FH61)*VLOOKUP(FH$13,#REF!,2,0)+SUM(FR61)*VLOOKUP(FR$13,#REF!,2,0)+SUM(GB61)*VLOOKUP(GB$13,#REF!,2,0)+SUM(GL61)*VLOOKUP(GL$13,#REF!,2,0)+SUM(GV61)*VLOOKUP(GV$13,#REF!,2,0)</f>
        <v>#REF!</v>
      </c>
      <c r="HG61" s="81" t="e">
        <f>+SUM(O61)*VLOOKUP(O$13,#REF!,2,0)+SUM(Y61)*VLOOKUP(Y$13,#REF!,2,0)+SUM(AI61)*VLOOKUP(AI$13,#REF!,2,0)+SUM(AS61)*VLOOKUP(AS$13,#REF!,2,0)+SUM(BC61)*VLOOKUP(BC$13,#REF!,2,0)+SUM(BM61)*VLOOKUP(BM$13,#REF!,2,0)+SUM(BW61)*VLOOKUP(BW$13,#REF!,2,0)+SUM(CG61)*VLOOKUP(CG$13,#REF!,2,0)+SUM(CQ61)*VLOOKUP(CQ$13,#REF!,2,0)+SUM(DA61)*VLOOKUP(DA$13,#REF!,2,0)+SUM(DK61)*VLOOKUP(DK$13,#REF!,2,0)+SUM(DU61)*VLOOKUP(DU$13,#REF!,2,0)+SUM(EE61)*VLOOKUP(EE$13,#REF!,2,0)+SUM(EO61)*VLOOKUP(EO$13,#REF!,2,0)+SUM(EY61)*VLOOKUP(EY$13,#REF!,2,0)+SUM(FI61)*VLOOKUP(FI$13,#REF!,2,0)+SUM(FS61)*VLOOKUP(FS$13,#REF!,2,0)+SUM(GC61)*VLOOKUP(GC$13,#REF!,2,0)+SUM(GM61)*VLOOKUP(GM$13,#REF!,2,0)+SUM(GW61)*VLOOKUP(GW$13,#REF!,2,0)</f>
        <v>#REF!</v>
      </c>
      <c r="HH61" s="81" t="e">
        <f>+SUM(P61)*VLOOKUP(P$13,#REF!,2,0)+SUM(Z61)*VLOOKUP(Z$13,#REF!,2,0)+SUM(AJ61)*VLOOKUP(AJ$13,#REF!,2,0)+SUM(AT61)*VLOOKUP(AT$13,#REF!,2,0)+SUM(BD61)*VLOOKUP(BD$13,#REF!,2,0)+SUM(BN61)*VLOOKUP(BN$13,#REF!,2,0)+SUM(BX61)*VLOOKUP(BX$13,#REF!,2,0)+SUM(CH61)*VLOOKUP(CH$13,#REF!,2,0)+SUM(CR61)*VLOOKUP(CR$13,#REF!,2,0)+SUM(DB61)*VLOOKUP(DB$13,#REF!,2,0)+SUM(DL61)*VLOOKUP(DL$13,#REF!,2,0)+SUM(DV61)*VLOOKUP(DV$13,#REF!,2,0)+SUM(EF61)*VLOOKUP(EF$13,#REF!,2,0)+SUM(EP61)*VLOOKUP(EP$13,#REF!,2,0)+SUM(EZ61)*VLOOKUP(EZ$13,#REF!,2,0)+SUM(FJ61)*VLOOKUP(FJ$13,#REF!,2,0)+SUM(FT61)*VLOOKUP(FT$13,#REF!,2,0)+SUM(GD61)*VLOOKUP(GD$13,#REF!,2,0)+SUM(GN61)*VLOOKUP(GN$13,#REF!,2,0)+SUM(GX61)*VLOOKUP(GX$13,#REF!,2,0)</f>
        <v>#REF!</v>
      </c>
      <c r="HI61" s="81" t="e">
        <f>+SUM(Q61)*VLOOKUP(Q$13,#REF!,2,0)+SUM(AA61)*VLOOKUP(AA$13,#REF!,2,0)+SUM(AK61)*VLOOKUP(AK$13,#REF!,2,0)+SUM(AU61)*VLOOKUP(AU$13,#REF!,2,0)+SUM(BE61)*VLOOKUP(BE$13,#REF!,2,0)+SUM(BO61)*VLOOKUP(BO$13,#REF!,2,0)+SUM(BY61)*VLOOKUP(BY$13,#REF!,2,0)+SUM(CI61)*VLOOKUP(CI$13,#REF!,2,0)+SUM(CS61)*VLOOKUP(CS$13,#REF!,2,0)+SUM(DC61)*VLOOKUP(DC$13,#REF!,2,0)+SUM(DM61)*VLOOKUP(DM$13,#REF!,2,0)+SUM(DW61)*VLOOKUP(DW$13,#REF!,2,0)+SUM(EG61)*VLOOKUP(EG$13,#REF!,2,0)+SUM(EQ61)*VLOOKUP(EQ$13,#REF!,2,0)+SUM(FA61)*VLOOKUP(FA$13,#REF!,2,0)+SUM(FK61)*VLOOKUP(FK$13,#REF!,2,0)+SUM(FU61)*VLOOKUP(FU$13,#REF!,2,0)+SUM(GE61)*VLOOKUP(GE$13,#REF!,2,0)+SUM(GO61)*VLOOKUP(GO$13,#REF!,2,0)+SUM(GY61)*VLOOKUP(GY$13,#REF!,2,0)</f>
        <v>#REF!</v>
      </c>
      <c r="HJ61" s="81" t="e">
        <f>+SUM(R61)*VLOOKUP(R$13,#REF!,2,0)+SUM(AB61)*VLOOKUP(AB$13,#REF!,2,0)+SUM(AL61)*VLOOKUP(AL$13,#REF!,2,0)+SUM(AV61)*VLOOKUP(AV$13,#REF!,2,0)+SUM(BF61)*VLOOKUP(BF$13,#REF!,2,0)+SUM(BP61)*VLOOKUP(BP$13,#REF!,2,0)+SUM(BZ61)*VLOOKUP(BZ$13,#REF!,2,0)+SUM(CJ61)*VLOOKUP(CJ$13,#REF!,2,0)+SUM(CT61)*VLOOKUP(CT$13,#REF!,2,0)+SUM(DD61)*VLOOKUP(DD$13,#REF!,2,0)+SUM(DN61)*VLOOKUP(DN$13,#REF!,2,0)+SUM(DX61)*VLOOKUP(DX$13,#REF!,2,0)+SUM(EH61)*VLOOKUP(EH$13,#REF!,2,0)+SUM(ER61)*VLOOKUP(ER$13,#REF!,2,0)+SUM(FB61)*VLOOKUP(FB$13,#REF!,2,0)+SUM(FL61)*VLOOKUP(FL$13,#REF!,2,0)+SUM(FV61)*VLOOKUP(FV$13,#REF!,2,0)+SUM(GF61)*VLOOKUP(GF$13,#REF!,2,0)+SUM(GP61)*VLOOKUP(GP$13,#REF!,2,0)+SUM(GZ61)*VLOOKUP(GZ$13,#REF!,2,0)</f>
        <v>#REF!</v>
      </c>
      <c r="HK61" s="81" t="e">
        <f>+SUM(S61)*VLOOKUP(S$13,#REF!,2,0)+SUM(AC61)*VLOOKUP(AC$13,#REF!,2,0)+SUM(AM61)*VLOOKUP(AM$13,#REF!,2,0)+SUM(AW61)*VLOOKUP(AW$13,#REF!,2,0)+SUM(BG61)*VLOOKUP(BG$13,#REF!,2,0)+SUM(BQ61)*VLOOKUP(BQ$13,#REF!,2,0)+SUM(CA61)*VLOOKUP(CA$13,#REF!,2,0)+SUM(CK61)*VLOOKUP(CK$13,#REF!,2,0)+SUM(CU61)*VLOOKUP(CU$13,#REF!,2,0)+SUM(DE61)*VLOOKUP(DE$13,#REF!,2,0)+SUM(DO61)*VLOOKUP(DO$13,#REF!,2,0)+SUM(DY61)*VLOOKUP(DY$13,#REF!,2,0)+SUM(EI61)*VLOOKUP(EI$13,#REF!,2,0)+SUM(ES61)*VLOOKUP(ES$13,#REF!,2,0)+SUM(FC61)*VLOOKUP(FC$13,#REF!,2,0)+SUM(FM61)*VLOOKUP(FM$13,#REF!,2,0)+SUM(FW61)*VLOOKUP(FW$13,#REF!,2,0)+SUM(GG61)*VLOOKUP(GG$13,#REF!,2,0)+SUM(GQ61)*VLOOKUP(GQ$13,#REF!,2,0)+SUM(HA61)*VLOOKUP(HA$13,#REF!,2,0)</f>
        <v>#REF!</v>
      </c>
      <c r="HL61" s="81" t="e">
        <f>+SUM(T61)*VLOOKUP(T$13,#REF!,2,0)+SUM(AD61)*VLOOKUP(AD$13,#REF!,2,0)+SUM(AN61)*VLOOKUP(AN$13,#REF!,2,0)+SUM(AX61)*VLOOKUP(AX$13,#REF!,2,0)+SUM(BH61)*VLOOKUP(BH$13,#REF!,2,0)+SUM(BR61)*VLOOKUP(BR$13,#REF!,2,0)+SUM(CB61)*VLOOKUP(CB$13,#REF!,2,0)+SUM(CL61)*VLOOKUP(CL$13,#REF!,2,0)+SUM(CV61)*VLOOKUP(CV$13,#REF!,2,0)+SUM(DF61)*VLOOKUP(DF$13,#REF!,2,0)+SUM(DP61)*VLOOKUP(DP$13,#REF!,2,0)+SUM(DZ61)*VLOOKUP(DZ$13,#REF!,2,0)+SUM(EJ61)*VLOOKUP(EJ$13,#REF!,2,0)+SUM(ET61)*VLOOKUP(ET$13,#REF!,2,0)+SUM(FD61)*VLOOKUP(FD$13,#REF!,2,0)+SUM(FN61)*VLOOKUP(FN$13,#REF!,2,0)+SUM(FX61)*VLOOKUP(FX$13,#REF!,2,0)+SUM(GH61)*VLOOKUP(GH$13,#REF!,2,0)+SUM(GR61)*VLOOKUP(GR$13,#REF!,2,0)+SUM(HB61)*VLOOKUP(HB$13,#REF!,2,0)</f>
        <v>#REF!</v>
      </c>
      <c r="HM61" s="84">
        <f t="shared" si="73"/>
        <v>0</v>
      </c>
      <c r="HN61" s="83">
        <f t="shared" si="87"/>
        <v>0</v>
      </c>
      <c r="HO61" s="84" t="e">
        <f>+SUMIF($K$11:$T$11,1,K61:T61)*VLOOKUP($K$12,#REF!,2,0)+SUMIF($U$11:$AD$11,1,U61:AD61)*VLOOKUP($U$12,#REF!,2,0)+SUMIF($AE$11:$AN$11,1,AE61:AN61)*VLOOKUP($AE$12,#REF!,2,0)+SUMIF($AO$11:$AX$11,1,AO61:AX61)*VLOOKUP($AO$12,#REF!,2,0)+SUMIF($AY$11:$BH$11,1,AY61:BH61)*VLOOKUP($AY$12,#REF!,2,0)+SUMIF($BI$11:$BR$11,1,BI61:BR61)*VLOOKUP($BI$12,#REF!,2,0)+SUMIF($BS$11:$CB$11,1,BS61:CB61)*VLOOKUP($BS$12,#REF!,2,0)+SUMIF($CC$11:$CL$11,1,CC61:CL61)*VLOOKUP($CC$12,#REF!,2,0)+SUMIF($CM$11:$CV$11,1,CM61:CV61)*VLOOKUP($CM$12,#REF!,2,0)+SUMIF($CW$11:$DF$11,1,CW61:DF61)*VLOOKUP($CW$12,#REF!,2,0)+SUMIF($DG$11:$DP$11,1,DG61:DP61)*VLOOKUP($DG$12,#REF!,2,0)+SUMIF($DQ$11:$DZ$11,1,DQ61:DZ61)*VLOOKUP($DQ$12,#REF!,2,0)+SUMIF($EA$11:$EJ$11,1,EA61:EJ61)*VLOOKUP($EA$12,#REF!,2,0)+SUMIF($EK$11:$ET$11,1,EK61:ET61)*VLOOKUP($EK$12,#REF!,2,0)+SUMIF($EU$11:$FD$11,1,EU61:FD61)*VLOOKUP($EU$12,#REF!,2,0)+SUMIF($FE$11:$FN$11,1,FE61:FN61)*VLOOKUP($FE$12,#REF!,2,0)+SUMIF($FO$11:$FX$11,1,FO61:FX61)*VLOOKUP($FO$12,#REF!,2,0)+SUMIF($FY$11:$GH$11,1,FY61:GH61)*VLOOKUP($FY$12,#REF!,2,0)+SUMIF($GI$11:$GR$11,1,GI61:GR61)*VLOOKUP($GI$12,#REF!,2,0)+SUMIF($GS$11:$HB$11,1,GS61:HB61)*VLOOKUP($GS$12,#REF!,2,0)</f>
        <v>#REF!</v>
      </c>
      <c r="HP61" s="83" t="e">
        <f t="shared" si="86"/>
        <v>#REF!</v>
      </c>
      <c r="HQ61" s="84"/>
      <c r="HR61" s="85">
        <f t="shared" si="74"/>
        <v>0</v>
      </c>
      <c r="HS61" s="85">
        <f t="shared" si="75"/>
        <v>0</v>
      </c>
      <c r="HT61" s="85">
        <f t="shared" si="76"/>
        <v>0</v>
      </c>
      <c r="HU61" s="85">
        <f t="shared" si="77"/>
        <v>0</v>
      </c>
      <c r="HV61" s="85">
        <f t="shared" si="78"/>
        <v>0</v>
      </c>
      <c r="HW61" s="85">
        <f t="shared" si="79"/>
        <v>0</v>
      </c>
      <c r="HX61" s="85">
        <f t="shared" si="80"/>
        <v>0</v>
      </c>
      <c r="HY61" s="85">
        <f t="shared" si="81"/>
        <v>0</v>
      </c>
      <c r="HZ61" s="85">
        <f t="shared" si="82"/>
        <v>0</v>
      </c>
      <c r="IA61" s="85">
        <f t="shared" si="83"/>
        <v>0</v>
      </c>
      <c r="IK61" s="98" t="e">
        <f t="shared" si="84"/>
        <v>#REF!</v>
      </c>
    </row>
    <row r="62" spans="1:245" s="32" customFormat="1" ht="21.95" hidden="1" customHeight="1">
      <c r="A62" s="4"/>
      <c r="B62" s="98" t="e">
        <f>+#REF!</f>
        <v>#REF!</v>
      </c>
      <c r="C62" s="98" t="e">
        <f>+#REF!</f>
        <v>#REF!</v>
      </c>
      <c r="D62" s="98" t="e">
        <f>+#REF!</f>
        <v>#REF!</v>
      </c>
      <c r="E62" s="98" t="e">
        <f>+#REF!</f>
        <v>#REF!</v>
      </c>
      <c r="F62" s="98" t="e">
        <f>+#REF!</f>
        <v>#REF!</v>
      </c>
      <c r="G62" s="98" t="e">
        <f>+#REF!</f>
        <v>#REF!</v>
      </c>
      <c r="H62" s="98" t="e">
        <f>+#REF!</f>
        <v>#REF!</v>
      </c>
      <c r="I62" s="98" t="e">
        <f>+#REF!</f>
        <v>#REF!</v>
      </c>
      <c r="J62" s="18" t="s">
        <v>44</v>
      </c>
      <c r="K62" s="720">
        <v>0</v>
      </c>
      <c r="L62" s="715">
        <v>0</v>
      </c>
      <c r="M62" s="715">
        <v>0</v>
      </c>
      <c r="N62" s="715">
        <v>0</v>
      </c>
      <c r="O62" s="715">
        <v>0</v>
      </c>
      <c r="P62" s="715">
        <v>0</v>
      </c>
      <c r="Q62" s="715">
        <v>0</v>
      </c>
      <c r="R62" s="715">
        <v>0</v>
      </c>
      <c r="S62" s="715">
        <v>0</v>
      </c>
      <c r="T62" s="721">
        <v>0</v>
      </c>
      <c r="U62" s="720">
        <v>0</v>
      </c>
      <c r="V62" s="715">
        <v>0</v>
      </c>
      <c r="W62" s="715">
        <v>0</v>
      </c>
      <c r="X62" s="715">
        <v>0</v>
      </c>
      <c r="Y62" s="715">
        <v>0</v>
      </c>
      <c r="Z62" s="715">
        <v>0</v>
      </c>
      <c r="AA62" s="715">
        <v>0</v>
      </c>
      <c r="AB62" s="715">
        <v>0</v>
      </c>
      <c r="AC62" s="715">
        <v>0</v>
      </c>
      <c r="AD62" s="721">
        <v>0</v>
      </c>
      <c r="AE62" s="720">
        <v>0</v>
      </c>
      <c r="AF62" s="715">
        <v>0</v>
      </c>
      <c r="AG62" s="715">
        <v>0</v>
      </c>
      <c r="AH62" s="715">
        <v>0</v>
      </c>
      <c r="AI62" s="715">
        <v>0</v>
      </c>
      <c r="AJ62" s="715">
        <v>0</v>
      </c>
      <c r="AK62" s="715">
        <v>0</v>
      </c>
      <c r="AL62" s="715">
        <v>0</v>
      </c>
      <c r="AM62" s="715">
        <v>0</v>
      </c>
      <c r="AN62" s="721">
        <v>0</v>
      </c>
      <c r="AO62" s="720">
        <v>0</v>
      </c>
      <c r="AP62" s="715">
        <v>0</v>
      </c>
      <c r="AQ62" s="715">
        <v>0</v>
      </c>
      <c r="AR62" s="715">
        <v>0</v>
      </c>
      <c r="AS62" s="715">
        <v>0</v>
      </c>
      <c r="AT62" s="715">
        <v>0</v>
      </c>
      <c r="AU62" s="715">
        <v>0</v>
      </c>
      <c r="AV62" s="715">
        <v>0</v>
      </c>
      <c r="AW62" s="715">
        <v>0</v>
      </c>
      <c r="AX62" s="721">
        <v>0</v>
      </c>
      <c r="AY62" s="720">
        <v>0</v>
      </c>
      <c r="AZ62" s="715">
        <v>0</v>
      </c>
      <c r="BA62" s="715">
        <v>0</v>
      </c>
      <c r="BB62" s="715">
        <v>0</v>
      </c>
      <c r="BC62" s="715">
        <v>0</v>
      </c>
      <c r="BD62" s="715">
        <v>0</v>
      </c>
      <c r="BE62" s="715">
        <v>0</v>
      </c>
      <c r="BF62" s="715">
        <v>0</v>
      </c>
      <c r="BG62" s="715">
        <v>0</v>
      </c>
      <c r="BH62" s="721">
        <v>0</v>
      </c>
      <c r="BI62" s="720">
        <v>0</v>
      </c>
      <c r="BJ62" s="715">
        <v>0</v>
      </c>
      <c r="BK62" s="715">
        <v>0</v>
      </c>
      <c r="BL62" s="715">
        <v>0</v>
      </c>
      <c r="BM62" s="715">
        <v>0</v>
      </c>
      <c r="BN62" s="715">
        <v>0</v>
      </c>
      <c r="BO62" s="715">
        <v>0</v>
      </c>
      <c r="BP62" s="715">
        <v>0</v>
      </c>
      <c r="BQ62" s="715">
        <v>0</v>
      </c>
      <c r="BR62" s="721">
        <v>0</v>
      </c>
      <c r="BS62" s="720">
        <v>0</v>
      </c>
      <c r="BT62" s="715">
        <v>0</v>
      </c>
      <c r="BU62" s="715">
        <v>0</v>
      </c>
      <c r="BV62" s="715">
        <v>0</v>
      </c>
      <c r="BW62" s="715">
        <v>0</v>
      </c>
      <c r="BX62" s="715">
        <v>0</v>
      </c>
      <c r="BY62" s="715">
        <v>0</v>
      </c>
      <c r="BZ62" s="715">
        <v>0</v>
      </c>
      <c r="CA62" s="715">
        <v>0</v>
      </c>
      <c r="CB62" s="721">
        <v>0</v>
      </c>
      <c r="CC62" s="720">
        <v>0</v>
      </c>
      <c r="CD62" s="715">
        <v>0</v>
      </c>
      <c r="CE62" s="715">
        <v>0</v>
      </c>
      <c r="CF62" s="715">
        <v>0</v>
      </c>
      <c r="CG62" s="715">
        <v>0</v>
      </c>
      <c r="CH62" s="715">
        <v>0</v>
      </c>
      <c r="CI62" s="715">
        <v>0</v>
      </c>
      <c r="CJ62" s="715">
        <v>0</v>
      </c>
      <c r="CK62" s="715">
        <v>0</v>
      </c>
      <c r="CL62" s="721">
        <v>0</v>
      </c>
      <c r="CM62" s="720">
        <v>0</v>
      </c>
      <c r="CN62" s="715">
        <v>0</v>
      </c>
      <c r="CO62" s="715">
        <v>0</v>
      </c>
      <c r="CP62" s="715">
        <v>0</v>
      </c>
      <c r="CQ62" s="715">
        <v>0</v>
      </c>
      <c r="CR62" s="715">
        <v>0</v>
      </c>
      <c r="CS62" s="715">
        <v>0</v>
      </c>
      <c r="CT62" s="715">
        <v>0</v>
      </c>
      <c r="CU62" s="715">
        <v>0</v>
      </c>
      <c r="CV62" s="721">
        <v>0</v>
      </c>
      <c r="CW62" s="720">
        <v>0</v>
      </c>
      <c r="CX62" s="715">
        <v>0</v>
      </c>
      <c r="CY62" s="715">
        <v>0</v>
      </c>
      <c r="CZ62" s="715">
        <v>0</v>
      </c>
      <c r="DA62" s="715">
        <v>0</v>
      </c>
      <c r="DB62" s="715">
        <v>0</v>
      </c>
      <c r="DC62" s="715">
        <v>0</v>
      </c>
      <c r="DD62" s="715">
        <v>0</v>
      </c>
      <c r="DE62" s="715">
        <v>0</v>
      </c>
      <c r="DF62" s="721">
        <v>0</v>
      </c>
      <c r="DG62" s="720">
        <v>0</v>
      </c>
      <c r="DH62" s="504"/>
      <c r="DI62" s="504"/>
      <c r="DJ62" s="504"/>
      <c r="DK62" s="504"/>
      <c r="DL62" s="504"/>
      <c r="DM62" s="504"/>
      <c r="DN62" s="504"/>
      <c r="DO62" s="504"/>
      <c r="DP62" s="505"/>
      <c r="DQ62" s="503"/>
      <c r="DR62" s="504"/>
      <c r="DS62" s="504"/>
      <c r="DT62" s="504"/>
      <c r="DU62" s="504"/>
      <c r="DV62" s="504"/>
      <c r="DW62" s="504"/>
      <c r="DX62" s="504"/>
      <c r="DY62" s="504"/>
      <c r="DZ62" s="505"/>
      <c r="EA62" s="503"/>
      <c r="EB62" s="504"/>
      <c r="EC62" s="504"/>
      <c r="ED62" s="504"/>
      <c r="EE62" s="504"/>
      <c r="EF62" s="504"/>
      <c r="EG62" s="504"/>
      <c r="EH62" s="504"/>
      <c r="EI62" s="504"/>
      <c r="EJ62" s="505"/>
      <c r="EK62" s="503"/>
      <c r="EL62" s="504"/>
      <c r="EM62" s="504"/>
      <c r="EN62" s="504"/>
      <c r="EO62" s="504"/>
      <c r="EP62" s="504"/>
      <c r="EQ62" s="504"/>
      <c r="ER62" s="504"/>
      <c r="ES62" s="504"/>
      <c r="ET62" s="505"/>
      <c r="EU62" s="503"/>
      <c r="EV62" s="504"/>
      <c r="EW62" s="504"/>
      <c r="EX62" s="504"/>
      <c r="EY62" s="504"/>
      <c r="EZ62" s="504"/>
      <c r="FA62" s="504"/>
      <c r="FB62" s="504"/>
      <c r="FC62" s="504"/>
      <c r="FD62" s="505"/>
      <c r="FE62" s="503"/>
      <c r="FF62" s="504"/>
      <c r="FG62" s="504"/>
      <c r="FH62" s="504"/>
      <c r="FI62" s="504"/>
      <c r="FJ62" s="504"/>
      <c r="FK62" s="504"/>
      <c r="FL62" s="504"/>
      <c r="FM62" s="504"/>
      <c r="FN62" s="505"/>
      <c r="FO62" s="503"/>
      <c r="FP62" s="504"/>
      <c r="FQ62" s="504"/>
      <c r="FR62" s="504"/>
      <c r="FS62" s="504"/>
      <c r="FT62" s="504"/>
      <c r="FU62" s="504"/>
      <c r="FV62" s="504"/>
      <c r="FW62" s="504"/>
      <c r="FX62" s="505"/>
      <c r="FY62" s="503"/>
      <c r="FZ62" s="504"/>
      <c r="GA62" s="504"/>
      <c r="GB62" s="504"/>
      <c r="GC62" s="504"/>
      <c r="GD62" s="504"/>
      <c r="GE62" s="504"/>
      <c r="GF62" s="504"/>
      <c r="GG62" s="504"/>
      <c r="GH62" s="505"/>
      <c r="GI62" s="503"/>
      <c r="GJ62" s="504"/>
      <c r="GK62" s="504"/>
      <c r="GL62" s="504"/>
      <c r="GM62" s="504"/>
      <c r="GN62" s="504"/>
      <c r="GO62" s="504"/>
      <c r="GP62" s="504"/>
      <c r="GQ62" s="504"/>
      <c r="GR62" s="505"/>
      <c r="GS62" s="503"/>
      <c r="GT62" s="504"/>
      <c r="GU62" s="504"/>
      <c r="GV62" s="504"/>
      <c r="GW62" s="504"/>
      <c r="GX62" s="504"/>
      <c r="GY62" s="504"/>
      <c r="GZ62" s="504"/>
      <c r="HA62" s="504"/>
      <c r="HB62" s="505"/>
      <c r="HC62" s="81" t="e">
        <f>+SUM(K62)*VLOOKUP(K$13,#REF!,2,0)+SUM(U62)*VLOOKUP(U$13,#REF!,2,0)+SUM(AE62)*VLOOKUP(AE$13,#REF!,2,0)+SUM(AO62)*VLOOKUP(AO$13,#REF!,2,0)+SUM(AY62)*VLOOKUP(AY$13,#REF!,2,0)+SUM(BI62)*VLOOKUP(BI$13,#REF!,2,0)+SUM(BS62)*VLOOKUP(BS$13,#REF!,2,0)+SUM(CC62)*VLOOKUP(CC$13,#REF!,2,0)+SUM(CM62)*VLOOKUP(CM$13,#REF!,2,0)+SUM(CW62)*VLOOKUP(CW$13,#REF!,2,0)+SUM(DG62)*VLOOKUP(DG$13,#REF!,2,0)+SUM(DQ62)*VLOOKUP(DQ$13,#REF!,2,0)+SUM(EA62)*VLOOKUP(EA$13,#REF!,2,0)+SUM(EK62)*VLOOKUP(EK$13,#REF!,2,0)+SUM(EU62)*VLOOKUP(EU$13,#REF!,2,0)+SUM(FE62)*VLOOKUP(FE$13,#REF!,2,0)+SUM(FO62)*VLOOKUP(FO$13,#REF!,2,0)+SUM(FY62)*VLOOKUP(FY$13,#REF!,2,0)+SUM(GI62)*VLOOKUP(GI$13,#REF!,2,0)+SUM(GS62)*VLOOKUP(GS$13,#REF!,2,0)</f>
        <v>#REF!</v>
      </c>
      <c r="HD62" s="81" t="e">
        <f>+SUM(L62)*VLOOKUP(L$13,#REF!,2,0)+SUM(V62)*VLOOKUP(V$13,#REF!,2,0)+SUM(AF62)*VLOOKUP(AF$13,#REF!,2,0)+SUM(AP62)*VLOOKUP(AP$13,#REF!,2,0)+SUM(AZ62)*VLOOKUP(AZ$13,#REF!,2,0)+SUM(BJ62)*VLOOKUP(BJ$13,#REF!,2,0)+SUM(BT62)*VLOOKUP(BT$13,#REF!,2,0)+SUM(CD62)*VLOOKUP(CD$13,#REF!,2,0)+SUM(CN62)*VLOOKUP(CN$13,#REF!,2,0)+SUM(CX62)*VLOOKUP(CX$13,#REF!,2,0)+SUM(DH62)*VLOOKUP(DH$13,#REF!,2,0)+SUM(DR62)*VLOOKUP(DR$13,#REF!,2,0)+SUM(EB62)*VLOOKUP(EB$13,#REF!,2,0)+SUM(EL62)*VLOOKUP(EL$13,#REF!,2,0)+SUM(EV62)*VLOOKUP(EV$13,#REF!,2,0)+SUM(FF62)*VLOOKUP(FF$13,#REF!,2,0)+SUM(FP62)*VLOOKUP(FP$13,#REF!,2,0)+SUM(FZ62)*VLOOKUP(FZ$13,#REF!,2,0)+SUM(GJ62)*VLOOKUP(GJ$13,#REF!,2,0)+SUM(GT62)*VLOOKUP(GT$13,#REF!,2,0)</f>
        <v>#REF!</v>
      </c>
      <c r="HE62" s="81" t="e">
        <f>+SUM(M62)*VLOOKUP(M$13,#REF!,2,0)+SUM(W62)*VLOOKUP(W$13,#REF!,2,0)+SUM(AG62)*VLOOKUP(AG$13,#REF!,2,0)+SUM(AQ62)*VLOOKUP(AQ$13,#REF!,2,0)+SUM(BA62)*VLOOKUP(BA$13,#REF!,2,0)+SUM(BK62)*VLOOKUP(BK$13,#REF!,2,0)+SUM(BU62)*VLOOKUP(BU$13,#REF!,2,0)+SUM(CE62)*VLOOKUP(CE$13,#REF!,2,0)+SUM(CO62)*VLOOKUP(CO$13,#REF!,2,0)+SUM(CY62)*VLOOKUP(CY$13,#REF!,2,0)+SUM(DI62)*VLOOKUP(DI$13,#REF!,2,0)+SUM(DS62)*VLOOKUP(DS$13,#REF!,2,0)+SUM(EC62)*VLOOKUP(EC$13,#REF!,2,0)+SUM(EM62)*VLOOKUP(EM$13,#REF!,2,0)+SUM(EW62)*VLOOKUP(EW$13,#REF!,2,0)+SUM(FG62)*VLOOKUP(FG$13,#REF!,2,0)+SUM(FQ62)*VLOOKUP(FQ$13,#REF!,2,0)+SUM(GA62)*VLOOKUP(GA$13,#REF!,2,0)+SUM(GK62)*VLOOKUP(GK$13,#REF!,2,0)+SUM(GU62)*VLOOKUP(GU$13,#REF!,2,0)</f>
        <v>#REF!</v>
      </c>
      <c r="HF62" s="81" t="e">
        <f>+SUM(N62)*VLOOKUP(N$13,#REF!,2,0)+SUM(X62)*VLOOKUP(X$13,#REF!,2,0)+SUM(AH62)*VLOOKUP(AH$13,#REF!,2,0)+SUM(AR62)*VLOOKUP(AR$13,#REF!,2,0)+SUM(BB62)*VLOOKUP(BB$13,#REF!,2,0)+SUM(BL62)*VLOOKUP(BL$13,#REF!,2,0)+SUM(BV62)*VLOOKUP(BV$13,#REF!,2,0)+SUM(CF62)*VLOOKUP(CF$13,#REF!,2,0)+SUM(CP62)*VLOOKUP(CP$13,#REF!,2,0)+SUM(CZ62)*VLOOKUP(CZ$13,#REF!,2,0)+SUM(DJ62)*VLOOKUP(DJ$13,#REF!,2,0)+SUM(DT62)*VLOOKUP(DT$13,#REF!,2,0)+SUM(ED62)*VLOOKUP(ED$13,#REF!,2,0)+SUM(EN62)*VLOOKUP(EN$13,#REF!,2,0)+SUM(EX62)*VLOOKUP(EX$13,#REF!,2,0)+SUM(FH62)*VLOOKUP(FH$13,#REF!,2,0)+SUM(FR62)*VLOOKUP(FR$13,#REF!,2,0)+SUM(GB62)*VLOOKUP(GB$13,#REF!,2,0)+SUM(GL62)*VLOOKUP(GL$13,#REF!,2,0)+SUM(GV62)*VLOOKUP(GV$13,#REF!,2,0)</f>
        <v>#REF!</v>
      </c>
      <c r="HG62" s="81" t="e">
        <f>+SUM(O62)*VLOOKUP(O$13,#REF!,2,0)+SUM(Y62)*VLOOKUP(Y$13,#REF!,2,0)+SUM(AI62)*VLOOKUP(AI$13,#REF!,2,0)+SUM(AS62)*VLOOKUP(AS$13,#REF!,2,0)+SUM(BC62)*VLOOKUP(BC$13,#REF!,2,0)+SUM(BM62)*VLOOKUP(BM$13,#REF!,2,0)+SUM(BW62)*VLOOKUP(BW$13,#REF!,2,0)+SUM(CG62)*VLOOKUP(CG$13,#REF!,2,0)+SUM(CQ62)*VLOOKUP(CQ$13,#REF!,2,0)+SUM(DA62)*VLOOKUP(DA$13,#REF!,2,0)+SUM(DK62)*VLOOKUP(DK$13,#REF!,2,0)+SUM(DU62)*VLOOKUP(DU$13,#REF!,2,0)+SUM(EE62)*VLOOKUP(EE$13,#REF!,2,0)+SUM(EO62)*VLOOKUP(EO$13,#REF!,2,0)+SUM(EY62)*VLOOKUP(EY$13,#REF!,2,0)+SUM(FI62)*VLOOKUP(FI$13,#REF!,2,0)+SUM(FS62)*VLOOKUP(FS$13,#REF!,2,0)+SUM(GC62)*VLOOKUP(GC$13,#REF!,2,0)+SUM(GM62)*VLOOKUP(GM$13,#REF!,2,0)+SUM(GW62)*VLOOKUP(GW$13,#REF!,2,0)</f>
        <v>#REF!</v>
      </c>
      <c r="HH62" s="81" t="e">
        <f>+SUM(P62)*VLOOKUP(P$13,#REF!,2,0)+SUM(Z62)*VLOOKUP(Z$13,#REF!,2,0)+SUM(AJ62)*VLOOKUP(AJ$13,#REF!,2,0)+SUM(AT62)*VLOOKUP(AT$13,#REF!,2,0)+SUM(BD62)*VLOOKUP(BD$13,#REF!,2,0)+SUM(BN62)*VLOOKUP(BN$13,#REF!,2,0)+SUM(BX62)*VLOOKUP(BX$13,#REF!,2,0)+SUM(CH62)*VLOOKUP(CH$13,#REF!,2,0)+SUM(CR62)*VLOOKUP(CR$13,#REF!,2,0)+SUM(DB62)*VLOOKUP(DB$13,#REF!,2,0)+SUM(DL62)*VLOOKUP(DL$13,#REF!,2,0)+SUM(DV62)*VLOOKUP(DV$13,#REF!,2,0)+SUM(EF62)*VLOOKUP(EF$13,#REF!,2,0)+SUM(EP62)*VLOOKUP(EP$13,#REF!,2,0)+SUM(EZ62)*VLOOKUP(EZ$13,#REF!,2,0)+SUM(FJ62)*VLOOKUP(FJ$13,#REF!,2,0)+SUM(FT62)*VLOOKUP(FT$13,#REF!,2,0)+SUM(GD62)*VLOOKUP(GD$13,#REF!,2,0)+SUM(GN62)*VLOOKUP(GN$13,#REF!,2,0)+SUM(GX62)*VLOOKUP(GX$13,#REF!,2,0)</f>
        <v>#REF!</v>
      </c>
      <c r="HI62" s="81" t="e">
        <f>+SUM(Q62)*VLOOKUP(Q$13,#REF!,2,0)+SUM(AA62)*VLOOKUP(AA$13,#REF!,2,0)+SUM(AK62)*VLOOKUP(AK$13,#REF!,2,0)+SUM(AU62)*VLOOKUP(AU$13,#REF!,2,0)+SUM(BE62)*VLOOKUP(BE$13,#REF!,2,0)+SUM(BO62)*VLOOKUP(BO$13,#REF!,2,0)+SUM(BY62)*VLOOKUP(BY$13,#REF!,2,0)+SUM(CI62)*VLOOKUP(CI$13,#REF!,2,0)+SUM(CS62)*VLOOKUP(CS$13,#REF!,2,0)+SUM(DC62)*VLOOKUP(DC$13,#REF!,2,0)+SUM(DM62)*VLOOKUP(DM$13,#REF!,2,0)+SUM(DW62)*VLOOKUP(DW$13,#REF!,2,0)+SUM(EG62)*VLOOKUP(EG$13,#REF!,2,0)+SUM(EQ62)*VLOOKUP(EQ$13,#REF!,2,0)+SUM(FA62)*VLOOKUP(FA$13,#REF!,2,0)+SUM(FK62)*VLOOKUP(FK$13,#REF!,2,0)+SUM(FU62)*VLOOKUP(FU$13,#REF!,2,0)+SUM(GE62)*VLOOKUP(GE$13,#REF!,2,0)+SUM(GO62)*VLOOKUP(GO$13,#REF!,2,0)+SUM(GY62)*VLOOKUP(GY$13,#REF!,2,0)</f>
        <v>#REF!</v>
      </c>
      <c r="HJ62" s="81" t="e">
        <f>+SUM(R62)*VLOOKUP(R$13,#REF!,2,0)+SUM(AB62)*VLOOKUP(AB$13,#REF!,2,0)+SUM(AL62)*VLOOKUP(AL$13,#REF!,2,0)+SUM(AV62)*VLOOKUP(AV$13,#REF!,2,0)+SUM(BF62)*VLOOKUP(BF$13,#REF!,2,0)+SUM(BP62)*VLOOKUP(BP$13,#REF!,2,0)+SUM(BZ62)*VLOOKUP(BZ$13,#REF!,2,0)+SUM(CJ62)*VLOOKUP(CJ$13,#REF!,2,0)+SUM(CT62)*VLOOKUP(CT$13,#REF!,2,0)+SUM(DD62)*VLOOKUP(DD$13,#REF!,2,0)+SUM(DN62)*VLOOKUP(DN$13,#REF!,2,0)+SUM(DX62)*VLOOKUP(DX$13,#REF!,2,0)+SUM(EH62)*VLOOKUP(EH$13,#REF!,2,0)+SUM(ER62)*VLOOKUP(ER$13,#REF!,2,0)+SUM(FB62)*VLOOKUP(FB$13,#REF!,2,0)+SUM(FL62)*VLOOKUP(FL$13,#REF!,2,0)+SUM(FV62)*VLOOKUP(FV$13,#REF!,2,0)+SUM(GF62)*VLOOKUP(GF$13,#REF!,2,0)+SUM(GP62)*VLOOKUP(GP$13,#REF!,2,0)+SUM(GZ62)*VLOOKUP(GZ$13,#REF!,2,0)</f>
        <v>#REF!</v>
      </c>
      <c r="HK62" s="81" t="e">
        <f>+SUM(S62)*VLOOKUP(S$13,#REF!,2,0)+SUM(AC62)*VLOOKUP(AC$13,#REF!,2,0)+SUM(AM62)*VLOOKUP(AM$13,#REF!,2,0)+SUM(AW62)*VLOOKUP(AW$13,#REF!,2,0)+SUM(BG62)*VLOOKUP(BG$13,#REF!,2,0)+SUM(BQ62)*VLOOKUP(BQ$13,#REF!,2,0)+SUM(CA62)*VLOOKUP(CA$13,#REF!,2,0)+SUM(CK62)*VLOOKUP(CK$13,#REF!,2,0)+SUM(CU62)*VLOOKUP(CU$13,#REF!,2,0)+SUM(DE62)*VLOOKUP(DE$13,#REF!,2,0)+SUM(DO62)*VLOOKUP(DO$13,#REF!,2,0)+SUM(DY62)*VLOOKUP(DY$13,#REF!,2,0)+SUM(EI62)*VLOOKUP(EI$13,#REF!,2,0)+SUM(ES62)*VLOOKUP(ES$13,#REF!,2,0)+SUM(FC62)*VLOOKUP(FC$13,#REF!,2,0)+SUM(FM62)*VLOOKUP(FM$13,#REF!,2,0)+SUM(FW62)*VLOOKUP(FW$13,#REF!,2,0)+SUM(GG62)*VLOOKUP(GG$13,#REF!,2,0)+SUM(GQ62)*VLOOKUP(GQ$13,#REF!,2,0)+SUM(HA62)*VLOOKUP(HA$13,#REF!,2,0)</f>
        <v>#REF!</v>
      </c>
      <c r="HL62" s="81" t="e">
        <f>+SUM(T62)*VLOOKUP(T$13,#REF!,2,0)+SUM(AD62)*VLOOKUP(AD$13,#REF!,2,0)+SUM(AN62)*VLOOKUP(AN$13,#REF!,2,0)+SUM(AX62)*VLOOKUP(AX$13,#REF!,2,0)+SUM(BH62)*VLOOKUP(BH$13,#REF!,2,0)+SUM(BR62)*VLOOKUP(BR$13,#REF!,2,0)+SUM(CB62)*VLOOKUP(CB$13,#REF!,2,0)+SUM(CL62)*VLOOKUP(CL$13,#REF!,2,0)+SUM(CV62)*VLOOKUP(CV$13,#REF!,2,0)+SUM(DF62)*VLOOKUP(DF$13,#REF!,2,0)+SUM(DP62)*VLOOKUP(DP$13,#REF!,2,0)+SUM(DZ62)*VLOOKUP(DZ$13,#REF!,2,0)+SUM(EJ62)*VLOOKUP(EJ$13,#REF!,2,0)+SUM(ET62)*VLOOKUP(ET$13,#REF!,2,0)+SUM(FD62)*VLOOKUP(FD$13,#REF!,2,0)+SUM(FN62)*VLOOKUP(FN$13,#REF!,2,0)+SUM(FX62)*VLOOKUP(FX$13,#REF!,2,0)+SUM(GH62)*VLOOKUP(GH$13,#REF!,2,0)+SUM(GR62)*VLOOKUP(GR$13,#REF!,2,0)+SUM(HB62)*VLOOKUP(HB$13,#REF!,2,0)</f>
        <v>#REF!</v>
      </c>
      <c r="HM62" s="84">
        <f t="shared" si="73"/>
        <v>0</v>
      </c>
      <c r="HN62" s="83">
        <f t="shared" si="87"/>
        <v>0</v>
      </c>
      <c r="HO62" s="84" t="e">
        <f>+SUMIF($K$11:$T$11,1,K62:T62)*VLOOKUP($K$12,#REF!,2,0)+SUMIF($U$11:$AD$11,1,U62:AD62)*VLOOKUP($U$12,#REF!,2,0)+SUMIF($AE$11:$AN$11,1,AE62:AN62)*VLOOKUP($AE$12,#REF!,2,0)+SUMIF($AO$11:$AX$11,1,AO62:AX62)*VLOOKUP($AO$12,#REF!,2,0)+SUMIF($AY$11:$BH$11,1,AY62:BH62)*VLOOKUP($AY$12,#REF!,2,0)+SUMIF($BI$11:$BR$11,1,BI62:BR62)*VLOOKUP($BI$12,#REF!,2,0)+SUMIF($BS$11:$CB$11,1,BS62:CB62)*VLOOKUP($BS$12,#REF!,2,0)+SUMIF($CC$11:$CL$11,1,CC62:CL62)*VLOOKUP($CC$12,#REF!,2,0)+SUMIF($CM$11:$CV$11,1,CM62:CV62)*VLOOKUP($CM$12,#REF!,2,0)+SUMIF($CW$11:$DF$11,1,CW62:DF62)*VLOOKUP($CW$12,#REF!,2,0)+SUMIF($DG$11:$DP$11,1,DG62:DP62)*VLOOKUP($DG$12,#REF!,2,0)+SUMIF($DQ$11:$DZ$11,1,DQ62:DZ62)*VLOOKUP($DQ$12,#REF!,2,0)+SUMIF($EA$11:$EJ$11,1,EA62:EJ62)*VLOOKUP($EA$12,#REF!,2,0)+SUMIF($EK$11:$ET$11,1,EK62:ET62)*VLOOKUP($EK$12,#REF!,2,0)+SUMIF($EU$11:$FD$11,1,EU62:FD62)*VLOOKUP($EU$12,#REF!,2,0)+SUMIF($FE$11:$FN$11,1,FE62:FN62)*VLOOKUP($FE$12,#REF!,2,0)+SUMIF($FO$11:$FX$11,1,FO62:FX62)*VLOOKUP($FO$12,#REF!,2,0)+SUMIF($FY$11:$GH$11,1,FY62:GH62)*VLOOKUP($FY$12,#REF!,2,0)+SUMIF($GI$11:$GR$11,1,GI62:GR62)*VLOOKUP($GI$12,#REF!,2,0)+SUMIF($GS$11:$HB$11,1,GS62:HB62)*VLOOKUP($GS$12,#REF!,2,0)</f>
        <v>#REF!</v>
      </c>
      <c r="HP62" s="83" t="e">
        <f t="shared" si="86"/>
        <v>#REF!</v>
      </c>
      <c r="HQ62" s="84"/>
      <c r="HR62" s="85">
        <f t="shared" si="74"/>
        <v>0</v>
      </c>
      <c r="HS62" s="85">
        <f t="shared" si="75"/>
        <v>0</v>
      </c>
      <c r="HT62" s="85">
        <f t="shared" si="76"/>
        <v>0</v>
      </c>
      <c r="HU62" s="85">
        <f t="shared" si="77"/>
        <v>0</v>
      </c>
      <c r="HV62" s="85">
        <f t="shared" si="78"/>
        <v>0</v>
      </c>
      <c r="HW62" s="85">
        <f t="shared" si="79"/>
        <v>0</v>
      </c>
      <c r="HX62" s="85">
        <f t="shared" si="80"/>
        <v>0</v>
      </c>
      <c r="HY62" s="85">
        <f t="shared" si="81"/>
        <v>0</v>
      </c>
      <c r="HZ62" s="85">
        <f t="shared" si="82"/>
        <v>0</v>
      </c>
      <c r="IA62" s="85">
        <f t="shared" si="83"/>
        <v>0</v>
      </c>
      <c r="IK62" s="98" t="e">
        <f t="shared" si="84"/>
        <v>#REF!</v>
      </c>
    </row>
    <row r="63" spans="1:245" s="32" customFormat="1" ht="21.95" hidden="1" customHeight="1">
      <c r="A63" s="4"/>
      <c r="B63" s="98" t="e">
        <f>+#REF!</f>
        <v>#REF!</v>
      </c>
      <c r="C63" s="98" t="e">
        <f>+#REF!</f>
        <v>#REF!</v>
      </c>
      <c r="D63" s="98" t="e">
        <f>+#REF!</f>
        <v>#REF!</v>
      </c>
      <c r="E63" s="98" t="e">
        <f>+#REF!</f>
        <v>#REF!</v>
      </c>
      <c r="F63" s="98" t="e">
        <f>+#REF!</f>
        <v>#REF!</v>
      </c>
      <c r="G63" s="98" t="e">
        <f>+#REF!</f>
        <v>#REF!</v>
      </c>
      <c r="H63" s="98" t="e">
        <f>+#REF!</f>
        <v>#REF!</v>
      </c>
      <c r="I63" s="98" t="e">
        <f>+#REF!</f>
        <v>#REF!</v>
      </c>
      <c r="J63" s="18" t="s">
        <v>45</v>
      </c>
      <c r="K63" s="720">
        <v>0</v>
      </c>
      <c r="L63" s="715">
        <v>0</v>
      </c>
      <c r="M63" s="715">
        <v>0</v>
      </c>
      <c r="N63" s="715">
        <v>0</v>
      </c>
      <c r="O63" s="715">
        <v>0</v>
      </c>
      <c r="P63" s="715">
        <v>0</v>
      </c>
      <c r="Q63" s="715">
        <v>0</v>
      </c>
      <c r="R63" s="715">
        <v>0</v>
      </c>
      <c r="S63" s="715">
        <v>0</v>
      </c>
      <c r="T63" s="721">
        <v>0</v>
      </c>
      <c r="U63" s="720">
        <v>0</v>
      </c>
      <c r="V63" s="715">
        <v>0</v>
      </c>
      <c r="W63" s="715">
        <v>0</v>
      </c>
      <c r="X63" s="715">
        <v>0</v>
      </c>
      <c r="Y63" s="715">
        <v>0</v>
      </c>
      <c r="Z63" s="715">
        <v>0</v>
      </c>
      <c r="AA63" s="715">
        <v>0</v>
      </c>
      <c r="AB63" s="715">
        <v>0</v>
      </c>
      <c r="AC63" s="715">
        <v>0</v>
      </c>
      <c r="AD63" s="721">
        <v>0</v>
      </c>
      <c r="AE63" s="720">
        <v>0</v>
      </c>
      <c r="AF63" s="715">
        <v>0</v>
      </c>
      <c r="AG63" s="715">
        <v>0</v>
      </c>
      <c r="AH63" s="715">
        <v>0</v>
      </c>
      <c r="AI63" s="715">
        <v>0</v>
      </c>
      <c r="AJ63" s="715">
        <v>0</v>
      </c>
      <c r="AK63" s="715">
        <v>0</v>
      </c>
      <c r="AL63" s="715">
        <v>0</v>
      </c>
      <c r="AM63" s="715">
        <v>0</v>
      </c>
      <c r="AN63" s="721">
        <v>0</v>
      </c>
      <c r="AO63" s="720">
        <v>0</v>
      </c>
      <c r="AP63" s="715">
        <v>0</v>
      </c>
      <c r="AQ63" s="715">
        <v>0</v>
      </c>
      <c r="AR63" s="715">
        <v>0</v>
      </c>
      <c r="AS63" s="715">
        <v>0</v>
      </c>
      <c r="AT63" s="715">
        <v>0</v>
      </c>
      <c r="AU63" s="715">
        <v>0</v>
      </c>
      <c r="AV63" s="715">
        <v>0</v>
      </c>
      <c r="AW63" s="715">
        <v>0</v>
      </c>
      <c r="AX63" s="721">
        <v>0</v>
      </c>
      <c r="AY63" s="720">
        <v>0</v>
      </c>
      <c r="AZ63" s="715">
        <v>0</v>
      </c>
      <c r="BA63" s="715">
        <v>0</v>
      </c>
      <c r="BB63" s="715">
        <v>0</v>
      </c>
      <c r="BC63" s="715">
        <v>0</v>
      </c>
      <c r="BD63" s="715">
        <v>0</v>
      </c>
      <c r="BE63" s="715">
        <v>0</v>
      </c>
      <c r="BF63" s="715">
        <v>0</v>
      </c>
      <c r="BG63" s="715">
        <v>0</v>
      </c>
      <c r="BH63" s="721">
        <v>0</v>
      </c>
      <c r="BI63" s="720">
        <v>0</v>
      </c>
      <c r="BJ63" s="715">
        <v>0</v>
      </c>
      <c r="BK63" s="715">
        <v>0</v>
      </c>
      <c r="BL63" s="715">
        <v>0</v>
      </c>
      <c r="BM63" s="715">
        <v>0</v>
      </c>
      <c r="BN63" s="715">
        <v>0</v>
      </c>
      <c r="BO63" s="715">
        <v>0</v>
      </c>
      <c r="BP63" s="715">
        <v>0</v>
      </c>
      <c r="BQ63" s="715">
        <v>0</v>
      </c>
      <c r="BR63" s="721">
        <v>0</v>
      </c>
      <c r="BS63" s="720">
        <v>0</v>
      </c>
      <c r="BT63" s="715">
        <v>0</v>
      </c>
      <c r="BU63" s="715">
        <v>0</v>
      </c>
      <c r="BV63" s="715">
        <v>0</v>
      </c>
      <c r="BW63" s="715">
        <v>0</v>
      </c>
      <c r="BX63" s="715">
        <v>0</v>
      </c>
      <c r="BY63" s="715">
        <v>0</v>
      </c>
      <c r="BZ63" s="715">
        <v>0</v>
      </c>
      <c r="CA63" s="715">
        <v>0</v>
      </c>
      <c r="CB63" s="721">
        <v>0</v>
      </c>
      <c r="CC63" s="720">
        <v>0</v>
      </c>
      <c r="CD63" s="715">
        <v>0</v>
      </c>
      <c r="CE63" s="715">
        <v>0</v>
      </c>
      <c r="CF63" s="715">
        <v>0</v>
      </c>
      <c r="CG63" s="715">
        <v>0</v>
      </c>
      <c r="CH63" s="715">
        <v>0</v>
      </c>
      <c r="CI63" s="715">
        <v>0</v>
      </c>
      <c r="CJ63" s="715">
        <v>0</v>
      </c>
      <c r="CK63" s="715">
        <v>0</v>
      </c>
      <c r="CL63" s="721">
        <v>0</v>
      </c>
      <c r="CM63" s="720">
        <v>0</v>
      </c>
      <c r="CN63" s="715">
        <v>0</v>
      </c>
      <c r="CO63" s="715">
        <v>0</v>
      </c>
      <c r="CP63" s="715">
        <v>0</v>
      </c>
      <c r="CQ63" s="715">
        <v>0</v>
      </c>
      <c r="CR63" s="715">
        <v>0</v>
      </c>
      <c r="CS63" s="715">
        <v>0</v>
      </c>
      <c r="CT63" s="715">
        <v>0</v>
      </c>
      <c r="CU63" s="715">
        <v>0</v>
      </c>
      <c r="CV63" s="721">
        <v>0</v>
      </c>
      <c r="CW63" s="720">
        <v>0</v>
      </c>
      <c r="CX63" s="715">
        <v>0</v>
      </c>
      <c r="CY63" s="715">
        <v>0</v>
      </c>
      <c r="CZ63" s="715">
        <v>0</v>
      </c>
      <c r="DA63" s="715">
        <v>0</v>
      </c>
      <c r="DB63" s="715">
        <v>0</v>
      </c>
      <c r="DC63" s="715">
        <v>0</v>
      </c>
      <c r="DD63" s="715">
        <v>0</v>
      </c>
      <c r="DE63" s="715">
        <v>0</v>
      </c>
      <c r="DF63" s="721">
        <v>0</v>
      </c>
      <c r="DG63" s="720">
        <v>0</v>
      </c>
      <c r="DH63" s="504"/>
      <c r="DI63" s="504"/>
      <c r="DJ63" s="504"/>
      <c r="DK63" s="504"/>
      <c r="DL63" s="504"/>
      <c r="DM63" s="504"/>
      <c r="DN63" s="504"/>
      <c r="DO63" s="504"/>
      <c r="DP63" s="505"/>
      <c r="DQ63" s="503"/>
      <c r="DR63" s="504"/>
      <c r="DS63" s="504"/>
      <c r="DT63" s="504"/>
      <c r="DU63" s="504"/>
      <c r="DV63" s="504"/>
      <c r="DW63" s="504"/>
      <c r="DX63" s="504"/>
      <c r="DY63" s="504"/>
      <c r="DZ63" s="505"/>
      <c r="EA63" s="503"/>
      <c r="EB63" s="504"/>
      <c r="EC63" s="504"/>
      <c r="ED63" s="504"/>
      <c r="EE63" s="504"/>
      <c r="EF63" s="504"/>
      <c r="EG63" s="504"/>
      <c r="EH63" s="504"/>
      <c r="EI63" s="504"/>
      <c r="EJ63" s="505"/>
      <c r="EK63" s="503"/>
      <c r="EL63" s="504"/>
      <c r="EM63" s="504"/>
      <c r="EN63" s="504"/>
      <c r="EO63" s="504"/>
      <c r="EP63" s="504"/>
      <c r="EQ63" s="504"/>
      <c r="ER63" s="504"/>
      <c r="ES63" s="504"/>
      <c r="ET63" s="505"/>
      <c r="EU63" s="503"/>
      <c r="EV63" s="504"/>
      <c r="EW63" s="504"/>
      <c r="EX63" s="504"/>
      <c r="EY63" s="504"/>
      <c r="EZ63" s="504"/>
      <c r="FA63" s="504"/>
      <c r="FB63" s="504"/>
      <c r="FC63" s="504"/>
      <c r="FD63" s="505"/>
      <c r="FE63" s="503"/>
      <c r="FF63" s="504"/>
      <c r="FG63" s="504"/>
      <c r="FH63" s="504"/>
      <c r="FI63" s="504"/>
      <c r="FJ63" s="504"/>
      <c r="FK63" s="504"/>
      <c r="FL63" s="504"/>
      <c r="FM63" s="504"/>
      <c r="FN63" s="505"/>
      <c r="FO63" s="503"/>
      <c r="FP63" s="504"/>
      <c r="FQ63" s="504"/>
      <c r="FR63" s="504"/>
      <c r="FS63" s="504"/>
      <c r="FT63" s="504"/>
      <c r="FU63" s="504"/>
      <c r="FV63" s="504"/>
      <c r="FW63" s="504"/>
      <c r="FX63" s="505"/>
      <c r="FY63" s="503"/>
      <c r="FZ63" s="504"/>
      <c r="GA63" s="504"/>
      <c r="GB63" s="504"/>
      <c r="GC63" s="504"/>
      <c r="GD63" s="504"/>
      <c r="GE63" s="504"/>
      <c r="GF63" s="504"/>
      <c r="GG63" s="504"/>
      <c r="GH63" s="505"/>
      <c r="GI63" s="503"/>
      <c r="GJ63" s="504"/>
      <c r="GK63" s="504"/>
      <c r="GL63" s="504"/>
      <c r="GM63" s="504"/>
      <c r="GN63" s="504"/>
      <c r="GO63" s="504"/>
      <c r="GP63" s="504"/>
      <c r="GQ63" s="504"/>
      <c r="GR63" s="505"/>
      <c r="GS63" s="503"/>
      <c r="GT63" s="504"/>
      <c r="GU63" s="504"/>
      <c r="GV63" s="504"/>
      <c r="GW63" s="504"/>
      <c r="GX63" s="504"/>
      <c r="GY63" s="504"/>
      <c r="GZ63" s="504"/>
      <c r="HA63" s="504"/>
      <c r="HB63" s="505"/>
      <c r="HC63" s="81" t="e">
        <f>+SUM(K63)*VLOOKUP(K$13,#REF!,2,0)+SUM(U63)*VLOOKUP(U$13,#REF!,2,0)+SUM(AE63)*VLOOKUP(AE$13,#REF!,2,0)+SUM(AO63)*VLOOKUP(AO$13,#REF!,2,0)+SUM(AY63)*VLOOKUP(AY$13,#REF!,2,0)+SUM(BI63)*VLOOKUP(BI$13,#REF!,2,0)+SUM(BS63)*VLOOKUP(BS$13,#REF!,2,0)+SUM(CC63)*VLOOKUP(CC$13,#REF!,2,0)+SUM(CM63)*VLOOKUP(CM$13,#REF!,2,0)+SUM(CW63)*VLOOKUP(CW$13,#REF!,2,0)+SUM(DG63)*VLOOKUP(DG$13,#REF!,2,0)+SUM(DQ63)*VLOOKUP(DQ$13,#REF!,2,0)+SUM(EA63)*VLOOKUP(EA$13,#REF!,2,0)+SUM(EK63)*VLOOKUP(EK$13,#REF!,2,0)+SUM(EU63)*VLOOKUP(EU$13,#REF!,2,0)+SUM(FE63)*VLOOKUP(FE$13,#REF!,2,0)+SUM(FO63)*VLOOKUP(FO$13,#REF!,2,0)+SUM(FY63)*VLOOKUP(FY$13,#REF!,2,0)+SUM(GI63)*VLOOKUP(GI$13,#REF!,2,0)+SUM(GS63)*VLOOKUP(GS$13,#REF!,2,0)</f>
        <v>#REF!</v>
      </c>
      <c r="HD63" s="81" t="e">
        <f>+SUM(L63)*VLOOKUP(L$13,#REF!,2,0)+SUM(V63)*VLOOKUP(V$13,#REF!,2,0)+SUM(AF63)*VLOOKUP(AF$13,#REF!,2,0)+SUM(AP63)*VLOOKUP(AP$13,#REF!,2,0)+SUM(AZ63)*VLOOKUP(AZ$13,#REF!,2,0)+SUM(BJ63)*VLOOKUP(BJ$13,#REF!,2,0)+SUM(BT63)*VLOOKUP(BT$13,#REF!,2,0)+SUM(CD63)*VLOOKUP(CD$13,#REF!,2,0)+SUM(CN63)*VLOOKUP(CN$13,#REF!,2,0)+SUM(CX63)*VLOOKUP(CX$13,#REF!,2,0)+SUM(DH63)*VLOOKUP(DH$13,#REF!,2,0)+SUM(DR63)*VLOOKUP(DR$13,#REF!,2,0)+SUM(EB63)*VLOOKUP(EB$13,#REF!,2,0)+SUM(EL63)*VLOOKUP(EL$13,#REF!,2,0)+SUM(EV63)*VLOOKUP(EV$13,#REF!,2,0)+SUM(FF63)*VLOOKUP(FF$13,#REF!,2,0)+SUM(FP63)*VLOOKUP(FP$13,#REF!,2,0)+SUM(FZ63)*VLOOKUP(FZ$13,#REF!,2,0)+SUM(GJ63)*VLOOKUP(GJ$13,#REF!,2,0)+SUM(GT63)*VLOOKUP(GT$13,#REF!,2,0)</f>
        <v>#REF!</v>
      </c>
      <c r="HE63" s="81" t="e">
        <f>+SUM(M63)*VLOOKUP(M$13,#REF!,2,0)+SUM(W63)*VLOOKUP(W$13,#REF!,2,0)+SUM(AG63)*VLOOKUP(AG$13,#REF!,2,0)+SUM(AQ63)*VLOOKUP(AQ$13,#REF!,2,0)+SUM(BA63)*VLOOKUP(BA$13,#REF!,2,0)+SUM(BK63)*VLOOKUP(BK$13,#REF!,2,0)+SUM(BU63)*VLOOKUP(BU$13,#REF!,2,0)+SUM(CE63)*VLOOKUP(CE$13,#REF!,2,0)+SUM(CO63)*VLOOKUP(CO$13,#REF!,2,0)+SUM(CY63)*VLOOKUP(CY$13,#REF!,2,0)+SUM(DI63)*VLOOKUP(DI$13,#REF!,2,0)+SUM(DS63)*VLOOKUP(DS$13,#REF!,2,0)+SUM(EC63)*VLOOKUP(EC$13,#REF!,2,0)+SUM(EM63)*VLOOKUP(EM$13,#REF!,2,0)+SUM(EW63)*VLOOKUP(EW$13,#REF!,2,0)+SUM(FG63)*VLOOKUP(FG$13,#REF!,2,0)+SUM(FQ63)*VLOOKUP(FQ$13,#REF!,2,0)+SUM(GA63)*VLOOKUP(GA$13,#REF!,2,0)+SUM(GK63)*VLOOKUP(GK$13,#REF!,2,0)+SUM(GU63)*VLOOKUP(GU$13,#REF!,2,0)</f>
        <v>#REF!</v>
      </c>
      <c r="HF63" s="81" t="e">
        <f>+SUM(N63)*VLOOKUP(N$13,#REF!,2,0)+SUM(X63)*VLOOKUP(X$13,#REF!,2,0)+SUM(AH63)*VLOOKUP(AH$13,#REF!,2,0)+SUM(AR63)*VLOOKUP(AR$13,#REF!,2,0)+SUM(BB63)*VLOOKUP(BB$13,#REF!,2,0)+SUM(BL63)*VLOOKUP(BL$13,#REF!,2,0)+SUM(BV63)*VLOOKUP(BV$13,#REF!,2,0)+SUM(CF63)*VLOOKUP(CF$13,#REF!,2,0)+SUM(CP63)*VLOOKUP(CP$13,#REF!,2,0)+SUM(CZ63)*VLOOKUP(CZ$13,#REF!,2,0)+SUM(DJ63)*VLOOKUP(DJ$13,#REF!,2,0)+SUM(DT63)*VLOOKUP(DT$13,#REF!,2,0)+SUM(ED63)*VLOOKUP(ED$13,#REF!,2,0)+SUM(EN63)*VLOOKUP(EN$13,#REF!,2,0)+SUM(EX63)*VLOOKUP(EX$13,#REF!,2,0)+SUM(FH63)*VLOOKUP(FH$13,#REF!,2,0)+SUM(FR63)*VLOOKUP(FR$13,#REF!,2,0)+SUM(GB63)*VLOOKUP(GB$13,#REF!,2,0)+SUM(GL63)*VLOOKUP(GL$13,#REF!,2,0)+SUM(GV63)*VLOOKUP(GV$13,#REF!,2,0)</f>
        <v>#REF!</v>
      </c>
      <c r="HG63" s="81" t="e">
        <f>+SUM(O63)*VLOOKUP(O$13,#REF!,2,0)+SUM(Y63)*VLOOKUP(Y$13,#REF!,2,0)+SUM(AI63)*VLOOKUP(AI$13,#REF!,2,0)+SUM(AS63)*VLOOKUP(AS$13,#REF!,2,0)+SUM(BC63)*VLOOKUP(BC$13,#REF!,2,0)+SUM(BM63)*VLOOKUP(BM$13,#REF!,2,0)+SUM(BW63)*VLOOKUP(BW$13,#REF!,2,0)+SUM(CG63)*VLOOKUP(CG$13,#REF!,2,0)+SUM(CQ63)*VLOOKUP(CQ$13,#REF!,2,0)+SUM(DA63)*VLOOKUP(DA$13,#REF!,2,0)+SUM(DK63)*VLOOKUP(DK$13,#REF!,2,0)+SUM(DU63)*VLOOKUP(DU$13,#REF!,2,0)+SUM(EE63)*VLOOKUP(EE$13,#REF!,2,0)+SUM(EO63)*VLOOKUP(EO$13,#REF!,2,0)+SUM(EY63)*VLOOKUP(EY$13,#REF!,2,0)+SUM(FI63)*VLOOKUP(FI$13,#REF!,2,0)+SUM(FS63)*VLOOKUP(FS$13,#REF!,2,0)+SUM(GC63)*VLOOKUP(GC$13,#REF!,2,0)+SUM(GM63)*VLOOKUP(GM$13,#REF!,2,0)+SUM(GW63)*VLOOKUP(GW$13,#REF!,2,0)</f>
        <v>#REF!</v>
      </c>
      <c r="HH63" s="81" t="e">
        <f>+SUM(P63)*VLOOKUP(P$13,#REF!,2,0)+SUM(Z63)*VLOOKUP(Z$13,#REF!,2,0)+SUM(AJ63)*VLOOKUP(AJ$13,#REF!,2,0)+SUM(AT63)*VLOOKUP(AT$13,#REF!,2,0)+SUM(BD63)*VLOOKUP(BD$13,#REF!,2,0)+SUM(BN63)*VLOOKUP(BN$13,#REF!,2,0)+SUM(BX63)*VLOOKUP(BX$13,#REF!,2,0)+SUM(CH63)*VLOOKUP(CH$13,#REF!,2,0)+SUM(CR63)*VLOOKUP(CR$13,#REF!,2,0)+SUM(DB63)*VLOOKUP(DB$13,#REF!,2,0)+SUM(DL63)*VLOOKUP(DL$13,#REF!,2,0)+SUM(DV63)*VLOOKUP(DV$13,#REF!,2,0)+SUM(EF63)*VLOOKUP(EF$13,#REF!,2,0)+SUM(EP63)*VLOOKUP(EP$13,#REF!,2,0)+SUM(EZ63)*VLOOKUP(EZ$13,#REF!,2,0)+SUM(FJ63)*VLOOKUP(FJ$13,#REF!,2,0)+SUM(FT63)*VLOOKUP(FT$13,#REF!,2,0)+SUM(GD63)*VLOOKUP(GD$13,#REF!,2,0)+SUM(GN63)*VLOOKUP(GN$13,#REF!,2,0)+SUM(GX63)*VLOOKUP(GX$13,#REF!,2,0)</f>
        <v>#REF!</v>
      </c>
      <c r="HI63" s="81" t="e">
        <f>+SUM(Q63)*VLOOKUP(Q$13,#REF!,2,0)+SUM(AA63)*VLOOKUP(AA$13,#REF!,2,0)+SUM(AK63)*VLOOKUP(AK$13,#REF!,2,0)+SUM(AU63)*VLOOKUP(AU$13,#REF!,2,0)+SUM(BE63)*VLOOKUP(BE$13,#REF!,2,0)+SUM(BO63)*VLOOKUP(BO$13,#REF!,2,0)+SUM(BY63)*VLOOKUP(BY$13,#REF!,2,0)+SUM(CI63)*VLOOKUP(CI$13,#REF!,2,0)+SUM(CS63)*VLOOKUP(CS$13,#REF!,2,0)+SUM(DC63)*VLOOKUP(DC$13,#REF!,2,0)+SUM(DM63)*VLOOKUP(DM$13,#REF!,2,0)+SUM(DW63)*VLOOKUP(DW$13,#REF!,2,0)+SUM(EG63)*VLOOKUP(EG$13,#REF!,2,0)+SUM(EQ63)*VLOOKUP(EQ$13,#REF!,2,0)+SUM(FA63)*VLOOKUP(FA$13,#REF!,2,0)+SUM(FK63)*VLOOKUP(FK$13,#REF!,2,0)+SUM(FU63)*VLOOKUP(FU$13,#REF!,2,0)+SUM(GE63)*VLOOKUP(GE$13,#REF!,2,0)+SUM(GO63)*VLOOKUP(GO$13,#REF!,2,0)+SUM(GY63)*VLOOKUP(GY$13,#REF!,2,0)</f>
        <v>#REF!</v>
      </c>
      <c r="HJ63" s="81" t="e">
        <f>+SUM(R63)*VLOOKUP(R$13,#REF!,2,0)+SUM(AB63)*VLOOKUP(AB$13,#REF!,2,0)+SUM(AL63)*VLOOKUP(AL$13,#REF!,2,0)+SUM(AV63)*VLOOKUP(AV$13,#REF!,2,0)+SUM(BF63)*VLOOKUP(BF$13,#REF!,2,0)+SUM(BP63)*VLOOKUP(BP$13,#REF!,2,0)+SUM(BZ63)*VLOOKUP(BZ$13,#REF!,2,0)+SUM(CJ63)*VLOOKUP(CJ$13,#REF!,2,0)+SUM(CT63)*VLOOKUP(CT$13,#REF!,2,0)+SUM(DD63)*VLOOKUP(DD$13,#REF!,2,0)+SUM(DN63)*VLOOKUP(DN$13,#REF!,2,0)+SUM(DX63)*VLOOKUP(DX$13,#REF!,2,0)+SUM(EH63)*VLOOKUP(EH$13,#REF!,2,0)+SUM(ER63)*VLOOKUP(ER$13,#REF!,2,0)+SUM(FB63)*VLOOKUP(FB$13,#REF!,2,0)+SUM(FL63)*VLOOKUP(FL$13,#REF!,2,0)+SUM(FV63)*VLOOKUP(FV$13,#REF!,2,0)+SUM(GF63)*VLOOKUP(GF$13,#REF!,2,0)+SUM(GP63)*VLOOKUP(GP$13,#REF!,2,0)+SUM(GZ63)*VLOOKUP(GZ$13,#REF!,2,0)</f>
        <v>#REF!</v>
      </c>
      <c r="HK63" s="81" t="e">
        <f>+SUM(S63)*VLOOKUP(S$13,#REF!,2,0)+SUM(AC63)*VLOOKUP(AC$13,#REF!,2,0)+SUM(AM63)*VLOOKUP(AM$13,#REF!,2,0)+SUM(AW63)*VLOOKUP(AW$13,#REF!,2,0)+SUM(BG63)*VLOOKUP(BG$13,#REF!,2,0)+SUM(BQ63)*VLOOKUP(BQ$13,#REF!,2,0)+SUM(CA63)*VLOOKUP(CA$13,#REF!,2,0)+SUM(CK63)*VLOOKUP(CK$13,#REF!,2,0)+SUM(CU63)*VLOOKUP(CU$13,#REF!,2,0)+SUM(DE63)*VLOOKUP(DE$13,#REF!,2,0)+SUM(DO63)*VLOOKUP(DO$13,#REF!,2,0)+SUM(DY63)*VLOOKUP(DY$13,#REF!,2,0)+SUM(EI63)*VLOOKUP(EI$13,#REF!,2,0)+SUM(ES63)*VLOOKUP(ES$13,#REF!,2,0)+SUM(FC63)*VLOOKUP(FC$13,#REF!,2,0)+SUM(FM63)*VLOOKUP(FM$13,#REF!,2,0)+SUM(FW63)*VLOOKUP(FW$13,#REF!,2,0)+SUM(GG63)*VLOOKUP(GG$13,#REF!,2,0)+SUM(GQ63)*VLOOKUP(GQ$13,#REF!,2,0)+SUM(HA63)*VLOOKUP(HA$13,#REF!,2,0)</f>
        <v>#REF!</v>
      </c>
      <c r="HL63" s="81" t="e">
        <f>+SUM(T63)*VLOOKUP(T$13,#REF!,2,0)+SUM(AD63)*VLOOKUP(AD$13,#REF!,2,0)+SUM(AN63)*VLOOKUP(AN$13,#REF!,2,0)+SUM(AX63)*VLOOKUP(AX$13,#REF!,2,0)+SUM(BH63)*VLOOKUP(BH$13,#REF!,2,0)+SUM(BR63)*VLOOKUP(BR$13,#REF!,2,0)+SUM(CB63)*VLOOKUP(CB$13,#REF!,2,0)+SUM(CL63)*VLOOKUP(CL$13,#REF!,2,0)+SUM(CV63)*VLOOKUP(CV$13,#REF!,2,0)+SUM(DF63)*VLOOKUP(DF$13,#REF!,2,0)+SUM(DP63)*VLOOKUP(DP$13,#REF!,2,0)+SUM(DZ63)*VLOOKUP(DZ$13,#REF!,2,0)+SUM(EJ63)*VLOOKUP(EJ$13,#REF!,2,0)+SUM(ET63)*VLOOKUP(ET$13,#REF!,2,0)+SUM(FD63)*VLOOKUP(FD$13,#REF!,2,0)+SUM(FN63)*VLOOKUP(FN$13,#REF!,2,0)+SUM(FX63)*VLOOKUP(FX$13,#REF!,2,0)+SUM(GH63)*VLOOKUP(GH$13,#REF!,2,0)+SUM(GR63)*VLOOKUP(GR$13,#REF!,2,0)+SUM(HB63)*VLOOKUP(HB$13,#REF!,2,0)</f>
        <v>#REF!</v>
      </c>
      <c r="HM63" s="84">
        <f t="shared" si="73"/>
        <v>0</v>
      </c>
      <c r="HN63" s="283">
        <f t="shared" si="87"/>
        <v>0</v>
      </c>
      <c r="HO63" s="84" t="e">
        <f>+SUMIF($K$11:$T$11,1,K63:T63)*VLOOKUP($K$12,#REF!,2,0)+SUMIF($U$11:$AD$11,1,U63:AD63)*VLOOKUP($U$12,#REF!,2,0)+SUMIF($AE$11:$AN$11,1,AE63:AN63)*VLOOKUP($AE$12,#REF!,2,0)+SUMIF($AO$11:$AX$11,1,AO63:AX63)*VLOOKUP($AO$12,#REF!,2,0)+SUMIF($AY$11:$BH$11,1,AY63:BH63)*VLOOKUP($AY$12,#REF!,2,0)+SUMIF($BI$11:$BR$11,1,BI63:BR63)*VLOOKUP($BI$12,#REF!,2,0)+SUMIF($BS$11:$CB$11,1,BS63:CB63)*VLOOKUP($BS$12,#REF!,2,0)+SUMIF($CC$11:$CL$11,1,CC63:CL63)*VLOOKUP($CC$12,#REF!,2,0)+SUMIF($CM$11:$CV$11,1,CM63:CV63)*VLOOKUP($CM$12,#REF!,2,0)+SUMIF($CW$11:$DF$11,1,CW63:DF63)*VLOOKUP($CW$12,#REF!,2,0)+SUMIF($DG$11:$DP$11,1,DG63:DP63)*VLOOKUP($DG$12,#REF!,2,0)+SUMIF($DQ$11:$DZ$11,1,DQ63:DZ63)*VLOOKUP($DQ$12,#REF!,2,0)+SUMIF($EA$11:$EJ$11,1,EA63:EJ63)*VLOOKUP($EA$12,#REF!,2,0)+SUMIF($EK$11:$ET$11,1,EK63:ET63)*VLOOKUP($EK$12,#REF!,2,0)+SUMIF($EU$11:$FD$11,1,EU63:FD63)*VLOOKUP($EU$12,#REF!,2,0)+SUMIF($FE$11:$FN$11,1,FE63:FN63)*VLOOKUP($FE$12,#REF!,2,0)+SUMIF($FO$11:$FX$11,1,FO63:FX63)*VLOOKUP($FO$12,#REF!,2,0)+SUMIF($FY$11:$GH$11,1,FY63:GH63)*VLOOKUP($FY$12,#REF!,2,0)+SUMIF($GI$11:$GR$11,1,GI63:GR63)*VLOOKUP($GI$12,#REF!,2,0)+SUMIF($GS$11:$HB$11,1,GS63:HB63)*VLOOKUP($GS$12,#REF!,2,0)</f>
        <v>#REF!</v>
      </c>
      <c r="HP63" s="283" t="e">
        <f t="shared" si="86"/>
        <v>#REF!</v>
      </c>
      <c r="HQ63" s="84"/>
      <c r="HR63" s="284">
        <f t="shared" si="74"/>
        <v>0</v>
      </c>
      <c r="HS63" s="284">
        <f t="shared" si="75"/>
        <v>0</v>
      </c>
      <c r="HT63" s="284">
        <f t="shared" si="76"/>
        <v>0</v>
      </c>
      <c r="HU63" s="284">
        <f t="shared" si="77"/>
        <v>0</v>
      </c>
      <c r="HV63" s="284">
        <f t="shared" si="78"/>
        <v>0</v>
      </c>
      <c r="HW63" s="284">
        <f t="shared" si="79"/>
        <v>0</v>
      </c>
      <c r="HX63" s="284">
        <f t="shared" si="80"/>
        <v>0</v>
      </c>
      <c r="HY63" s="284">
        <f t="shared" si="81"/>
        <v>0</v>
      </c>
      <c r="HZ63" s="284">
        <f t="shared" si="82"/>
        <v>0</v>
      </c>
      <c r="IA63" s="284">
        <f t="shared" si="83"/>
        <v>0</v>
      </c>
      <c r="IK63" s="98" t="e">
        <f t="shared" si="84"/>
        <v>#REF!</v>
      </c>
    </row>
    <row r="64" spans="1:245" s="32" customFormat="1" ht="21.95" hidden="1" customHeight="1">
      <c r="A64" s="4"/>
      <c r="B64" s="98" t="e">
        <f>+#REF!</f>
        <v>#REF!</v>
      </c>
      <c r="C64" s="98" t="e">
        <f>+#REF!</f>
        <v>#REF!</v>
      </c>
      <c r="D64" s="98" t="e">
        <f>+#REF!</f>
        <v>#REF!</v>
      </c>
      <c r="E64" s="98" t="e">
        <f>+#REF!</f>
        <v>#REF!</v>
      </c>
      <c r="F64" s="98" t="e">
        <f>+#REF!</f>
        <v>#REF!</v>
      </c>
      <c r="G64" s="98" t="e">
        <f>+#REF!</f>
        <v>#REF!</v>
      </c>
      <c r="H64" s="98" t="e">
        <f>+#REF!</f>
        <v>#REF!</v>
      </c>
      <c r="I64" s="98" t="e">
        <f>+#REF!</f>
        <v>#REF!</v>
      </c>
      <c r="J64" s="305" t="s">
        <v>46</v>
      </c>
      <c r="K64" s="722">
        <v>0</v>
      </c>
      <c r="L64" s="723">
        <v>0</v>
      </c>
      <c r="M64" s="723">
        <v>0</v>
      </c>
      <c r="N64" s="723">
        <v>0</v>
      </c>
      <c r="O64" s="723">
        <v>0</v>
      </c>
      <c r="P64" s="723">
        <v>0</v>
      </c>
      <c r="Q64" s="723">
        <v>0</v>
      </c>
      <c r="R64" s="723">
        <v>0</v>
      </c>
      <c r="S64" s="723">
        <v>0</v>
      </c>
      <c r="T64" s="724">
        <v>0</v>
      </c>
      <c r="U64" s="722">
        <v>0</v>
      </c>
      <c r="V64" s="723">
        <v>0</v>
      </c>
      <c r="W64" s="723">
        <v>0</v>
      </c>
      <c r="X64" s="723">
        <v>0</v>
      </c>
      <c r="Y64" s="723">
        <v>0</v>
      </c>
      <c r="Z64" s="723">
        <v>0</v>
      </c>
      <c r="AA64" s="723">
        <v>0</v>
      </c>
      <c r="AB64" s="723">
        <v>0</v>
      </c>
      <c r="AC64" s="723">
        <v>0</v>
      </c>
      <c r="AD64" s="724">
        <v>0</v>
      </c>
      <c r="AE64" s="722">
        <v>0</v>
      </c>
      <c r="AF64" s="723">
        <v>0</v>
      </c>
      <c r="AG64" s="723">
        <v>0</v>
      </c>
      <c r="AH64" s="723">
        <v>0</v>
      </c>
      <c r="AI64" s="723">
        <v>0</v>
      </c>
      <c r="AJ64" s="723">
        <v>0</v>
      </c>
      <c r="AK64" s="723">
        <v>0</v>
      </c>
      <c r="AL64" s="723">
        <v>0</v>
      </c>
      <c r="AM64" s="723">
        <v>0</v>
      </c>
      <c r="AN64" s="724">
        <v>0</v>
      </c>
      <c r="AO64" s="722">
        <v>0</v>
      </c>
      <c r="AP64" s="723">
        <v>0</v>
      </c>
      <c r="AQ64" s="723">
        <v>0</v>
      </c>
      <c r="AR64" s="723">
        <v>0</v>
      </c>
      <c r="AS64" s="723">
        <v>0</v>
      </c>
      <c r="AT64" s="723">
        <v>0</v>
      </c>
      <c r="AU64" s="723">
        <v>0</v>
      </c>
      <c r="AV64" s="723">
        <v>0</v>
      </c>
      <c r="AW64" s="723">
        <v>0</v>
      </c>
      <c r="AX64" s="724">
        <v>0</v>
      </c>
      <c r="AY64" s="722">
        <v>0</v>
      </c>
      <c r="AZ64" s="723">
        <v>0</v>
      </c>
      <c r="BA64" s="723">
        <v>0</v>
      </c>
      <c r="BB64" s="723">
        <v>0</v>
      </c>
      <c r="BC64" s="723">
        <v>0</v>
      </c>
      <c r="BD64" s="723">
        <v>0</v>
      </c>
      <c r="BE64" s="723">
        <v>0</v>
      </c>
      <c r="BF64" s="723">
        <v>0</v>
      </c>
      <c r="BG64" s="723">
        <v>0</v>
      </c>
      <c r="BH64" s="724">
        <v>0</v>
      </c>
      <c r="BI64" s="722">
        <v>0</v>
      </c>
      <c r="BJ64" s="723">
        <v>0</v>
      </c>
      <c r="BK64" s="723">
        <v>0</v>
      </c>
      <c r="BL64" s="723">
        <v>0</v>
      </c>
      <c r="BM64" s="723">
        <v>0</v>
      </c>
      <c r="BN64" s="723">
        <v>0</v>
      </c>
      <c r="BO64" s="723">
        <v>0</v>
      </c>
      <c r="BP64" s="723">
        <v>0</v>
      </c>
      <c r="BQ64" s="723">
        <v>0</v>
      </c>
      <c r="BR64" s="724">
        <v>0</v>
      </c>
      <c r="BS64" s="722">
        <v>0</v>
      </c>
      <c r="BT64" s="723">
        <v>0</v>
      </c>
      <c r="BU64" s="723">
        <v>0</v>
      </c>
      <c r="BV64" s="723">
        <v>0</v>
      </c>
      <c r="BW64" s="723">
        <v>0</v>
      </c>
      <c r="BX64" s="723">
        <v>0</v>
      </c>
      <c r="BY64" s="723">
        <v>0</v>
      </c>
      <c r="BZ64" s="723">
        <v>0</v>
      </c>
      <c r="CA64" s="723">
        <v>0</v>
      </c>
      <c r="CB64" s="724">
        <v>0</v>
      </c>
      <c r="CC64" s="722">
        <v>0</v>
      </c>
      <c r="CD64" s="723">
        <v>0</v>
      </c>
      <c r="CE64" s="723">
        <v>0</v>
      </c>
      <c r="CF64" s="723">
        <v>0</v>
      </c>
      <c r="CG64" s="723">
        <v>0</v>
      </c>
      <c r="CH64" s="723">
        <v>0</v>
      </c>
      <c r="CI64" s="723">
        <v>0</v>
      </c>
      <c r="CJ64" s="723">
        <v>0</v>
      </c>
      <c r="CK64" s="723">
        <v>0</v>
      </c>
      <c r="CL64" s="724">
        <v>0</v>
      </c>
      <c r="CM64" s="722">
        <v>0</v>
      </c>
      <c r="CN64" s="723">
        <v>0</v>
      </c>
      <c r="CO64" s="723">
        <v>0</v>
      </c>
      <c r="CP64" s="723">
        <v>0</v>
      </c>
      <c r="CQ64" s="723">
        <v>0</v>
      </c>
      <c r="CR64" s="723">
        <v>0</v>
      </c>
      <c r="CS64" s="723">
        <v>0</v>
      </c>
      <c r="CT64" s="723">
        <v>0</v>
      </c>
      <c r="CU64" s="723">
        <v>0</v>
      </c>
      <c r="CV64" s="724">
        <v>0</v>
      </c>
      <c r="CW64" s="722">
        <v>0</v>
      </c>
      <c r="CX64" s="723">
        <v>0</v>
      </c>
      <c r="CY64" s="723">
        <v>0</v>
      </c>
      <c r="CZ64" s="723">
        <v>0</v>
      </c>
      <c r="DA64" s="723">
        <v>0</v>
      </c>
      <c r="DB64" s="723">
        <v>0</v>
      </c>
      <c r="DC64" s="723">
        <v>0</v>
      </c>
      <c r="DD64" s="723">
        <v>0</v>
      </c>
      <c r="DE64" s="723">
        <v>0</v>
      </c>
      <c r="DF64" s="724">
        <v>0</v>
      </c>
      <c r="DG64" s="722">
        <v>0</v>
      </c>
      <c r="DH64" s="510"/>
      <c r="DI64" s="510"/>
      <c r="DJ64" s="510"/>
      <c r="DK64" s="510"/>
      <c r="DL64" s="510"/>
      <c r="DM64" s="510"/>
      <c r="DN64" s="510"/>
      <c r="DO64" s="510"/>
      <c r="DP64" s="511"/>
      <c r="DQ64" s="509"/>
      <c r="DR64" s="510"/>
      <c r="DS64" s="510"/>
      <c r="DT64" s="510"/>
      <c r="DU64" s="510"/>
      <c r="DV64" s="510"/>
      <c r="DW64" s="510"/>
      <c r="DX64" s="510"/>
      <c r="DY64" s="510"/>
      <c r="DZ64" s="511"/>
      <c r="EA64" s="509"/>
      <c r="EB64" s="510"/>
      <c r="EC64" s="510"/>
      <c r="ED64" s="510"/>
      <c r="EE64" s="510"/>
      <c r="EF64" s="510"/>
      <c r="EG64" s="510"/>
      <c r="EH64" s="510"/>
      <c r="EI64" s="510"/>
      <c r="EJ64" s="511"/>
      <c r="EK64" s="509"/>
      <c r="EL64" s="510"/>
      <c r="EM64" s="510"/>
      <c r="EN64" s="510"/>
      <c r="EO64" s="510"/>
      <c r="EP64" s="510"/>
      <c r="EQ64" s="510"/>
      <c r="ER64" s="510"/>
      <c r="ES64" s="510"/>
      <c r="ET64" s="511"/>
      <c r="EU64" s="509"/>
      <c r="EV64" s="510"/>
      <c r="EW64" s="510"/>
      <c r="EX64" s="510"/>
      <c r="EY64" s="510"/>
      <c r="EZ64" s="510"/>
      <c r="FA64" s="510"/>
      <c r="FB64" s="510"/>
      <c r="FC64" s="510"/>
      <c r="FD64" s="511"/>
      <c r="FE64" s="509"/>
      <c r="FF64" s="510"/>
      <c r="FG64" s="510"/>
      <c r="FH64" s="510"/>
      <c r="FI64" s="510"/>
      <c r="FJ64" s="510"/>
      <c r="FK64" s="510"/>
      <c r="FL64" s="510"/>
      <c r="FM64" s="510"/>
      <c r="FN64" s="511"/>
      <c r="FO64" s="509"/>
      <c r="FP64" s="510"/>
      <c r="FQ64" s="510"/>
      <c r="FR64" s="510"/>
      <c r="FS64" s="510"/>
      <c r="FT64" s="510"/>
      <c r="FU64" s="510"/>
      <c r="FV64" s="510"/>
      <c r="FW64" s="510"/>
      <c r="FX64" s="511"/>
      <c r="FY64" s="509"/>
      <c r="FZ64" s="510"/>
      <c r="GA64" s="510"/>
      <c r="GB64" s="510"/>
      <c r="GC64" s="510"/>
      <c r="GD64" s="510"/>
      <c r="GE64" s="510"/>
      <c r="GF64" s="510"/>
      <c r="GG64" s="510"/>
      <c r="GH64" s="511"/>
      <c r="GI64" s="509"/>
      <c r="GJ64" s="510"/>
      <c r="GK64" s="510"/>
      <c r="GL64" s="510"/>
      <c r="GM64" s="510"/>
      <c r="GN64" s="510"/>
      <c r="GO64" s="510"/>
      <c r="GP64" s="510"/>
      <c r="GQ64" s="510"/>
      <c r="GR64" s="511"/>
      <c r="GS64" s="509"/>
      <c r="GT64" s="510"/>
      <c r="GU64" s="510"/>
      <c r="GV64" s="510"/>
      <c r="GW64" s="510"/>
      <c r="GX64" s="510"/>
      <c r="GY64" s="510"/>
      <c r="GZ64" s="510"/>
      <c r="HA64" s="510"/>
      <c r="HB64" s="511"/>
      <c r="HC64" s="278" t="e">
        <f>+SUM(K64)*VLOOKUP(K$13,#REF!,2,0)+SUM(U64)*VLOOKUP(U$13,#REF!,2,0)+SUM(AE64)*VLOOKUP(AE$13,#REF!,2,0)+SUM(AO64)*VLOOKUP(AO$13,#REF!,2,0)+SUM(AY64)*VLOOKUP(AY$13,#REF!,2,0)+SUM(BI64)*VLOOKUP(BI$13,#REF!,2,0)+SUM(BS64)*VLOOKUP(BS$13,#REF!,2,0)+SUM(CC64)*VLOOKUP(CC$13,#REF!,2,0)+SUM(CM64)*VLOOKUP(CM$13,#REF!,2,0)+SUM(CW64)*VLOOKUP(CW$13,#REF!,2,0)+SUM(DG64)*VLOOKUP(DG$13,#REF!,2,0)+SUM(DQ64)*VLOOKUP(DQ$13,#REF!,2,0)+SUM(EA64)*VLOOKUP(EA$13,#REF!,2,0)+SUM(EK64)*VLOOKUP(EK$13,#REF!,2,0)+SUM(EU64)*VLOOKUP(EU$13,#REF!,2,0)+SUM(FE64)*VLOOKUP(FE$13,#REF!,2,0)+SUM(FO64)*VLOOKUP(FO$13,#REF!,2,0)+SUM(FY64)*VLOOKUP(FY$13,#REF!,2,0)+SUM(GI64)*VLOOKUP(GI$13,#REF!,2,0)+SUM(GS64)*VLOOKUP(GS$13,#REF!,2,0)</f>
        <v>#REF!</v>
      </c>
      <c r="HD64" s="278" t="e">
        <f>+SUM(L64)*VLOOKUP(L$13,#REF!,2,0)+SUM(V64)*VLOOKUP(V$13,#REF!,2,0)+SUM(AF64)*VLOOKUP(AF$13,#REF!,2,0)+SUM(AP64)*VLOOKUP(AP$13,#REF!,2,0)+SUM(AZ64)*VLOOKUP(AZ$13,#REF!,2,0)+SUM(BJ64)*VLOOKUP(BJ$13,#REF!,2,0)+SUM(BT64)*VLOOKUP(BT$13,#REF!,2,0)+SUM(CD64)*VLOOKUP(CD$13,#REF!,2,0)+SUM(CN64)*VLOOKUP(CN$13,#REF!,2,0)+SUM(CX64)*VLOOKUP(CX$13,#REF!,2,0)+SUM(DH64)*VLOOKUP(DH$13,#REF!,2,0)+SUM(DR64)*VLOOKUP(DR$13,#REF!,2,0)+SUM(EB64)*VLOOKUP(EB$13,#REF!,2,0)+SUM(EL64)*VLOOKUP(EL$13,#REF!,2,0)+SUM(EV64)*VLOOKUP(EV$13,#REF!,2,0)+SUM(FF64)*VLOOKUP(FF$13,#REF!,2,0)+SUM(FP64)*VLOOKUP(FP$13,#REF!,2,0)+SUM(FZ64)*VLOOKUP(FZ$13,#REF!,2,0)+SUM(GJ64)*VLOOKUP(GJ$13,#REF!,2,0)+SUM(GT64)*VLOOKUP(GT$13,#REF!,2,0)</f>
        <v>#REF!</v>
      </c>
      <c r="HE64" s="278" t="e">
        <f>+SUM(M64)*VLOOKUP(M$13,#REF!,2,0)+SUM(W64)*VLOOKUP(W$13,#REF!,2,0)+SUM(AG64)*VLOOKUP(AG$13,#REF!,2,0)+SUM(AQ64)*VLOOKUP(AQ$13,#REF!,2,0)+SUM(BA64)*VLOOKUP(BA$13,#REF!,2,0)+SUM(BK64)*VLOOKUP(BK$13,#REF!,2,0)+SUM(BU64)*VLOOKUP(BU$13,#REF!,2,0)+SUM(CE64)*VLOOKUP(CE$13,#REF!,2,0)+SUM(CO64)*VLOOKUP(CO$13,#REF!,2,0)+SUM(CY64)*VLOOKUP(CY$13,#REF!,2,0)+SUM(DI64)*VLOOKUP(DI$13,#REF!,2,0)+SUM(DS64)*VLOOKUP(DS$13,#REF!,2,0)+SUM(EC64)*VLOOKUP(EC$13,#REF!,2,0)+SUM(EM64)*VLOOKUP(EM$13,#REF!,2,0)+SUM(EW64)*VLOOKUP(EW$13,#REF!,2,0)+SUM(FG64)*VLOOKUP(FG$13,#REF!,2,0)+SUM(FQ64)*VLOOKUP(FQ$13,#REF!,2,0)+SUM(GA64)*VLOOKUP(GA$13,#REF!,2,0)+SUM(GK64)*VLOOKUP(GK$13,#REF!,2,0)+SUM(GU64)*VLOOKUP(GU$13,#REF!,2,0)</f>
        <v>#REF!</v>
      </c>
      <c r="HF64" s="278" t="e">
        <f>+SUM(N64)*VLOOKUP(N$13,#REF!,2,0)+SUM(X64)*VLOOKUP(X$13,#REF!,2,0)+SUM(AH64)*VLOOKUP(AH$13,#REF!,2,0)+SUM(AR64)*VLOOKUP(AR$13,#REF!,2,0)+SUM(BB64)*VLOOKUP(BB$13,#REF!,2,0)+SUM(BL64)*VLOOKUP(BL$13,#REF!,2,0)+SUM(BV64)*VLOOKUP(BV$13,#REF!,2,0)+SUM(CF64)*VLOOKUP(CF$13,#REF!,2,0)+SUM(CP64)*VLOOKUP(CP$13,#REF!,2,0)+SUM(CZ64)*VLOOKUP(CZ$13,#REF!,2,0)+SUM(DJ64)*VLOOKUP(DJ$13,#REF!,2,0)+SUM(DT64)*VLOOKUP(DT$13,#REF!,2,0)+SUM(ED64)*VLOOKUP(ED$13,#REF!,2,0)+SUM(EN64)*VLOOKUP(EN$13,#REF!,2,0)+SUM(EX64)*VLOOKUP(EX$13,#REF!,2,0)+SUM(FH64)*VLOOKUP(FH$13,#REF!,2,0)+SUM(FR64)*VLOOKUP(FR$13,#REF!,2,0)+SUM(GB64)*VLOOKUP(GB$13,#REF!,2,0)+SUM(GL64)*VLOOKUP(GL$13,#REF!,2,0)+SUM(GV64)*VLOOKUP(GV$13,#REF!,2,0)</f>
        <v>#REF!</v>
      </c>
      <c r="HG64" s="278" t="e">
        <f>+SUM(O64)*VLOOKUP(O$13,#REF!,2,0)+SUM(Y64)*VLOOKUP(Y$13,#REF!,2,0)+SUM(AI64)*VLOOKUP(AI$13,#REF!,2,0)+SUM(AS64)*VLOOKUP(AS$13,#REF!,2,0)+SUM(BC64)*VLOOKUP(BC$13,#REF!,2,0)+SUM(BM64)*VLOOKUP(BM$13,#REF!,2,0)+SUM(BW64)*VLOOKUP(BW$13,#REF!,2,0)+SUM(CG64)*VLOOKUP(CG$13,#REF!,2,0)+SUM(CQ64)*VLOOKUP(CQ$13,#REF!,2,0)+SUM(DA64)*VLOOKUP(DA$13,#REF!,2,0)+SUM(DK64)*VLOOKUP(DK$13,#REF!,2,0)+SUM(DU64)*VLOOKUP(DU$13,#REF!,2,0)+SUM(EE64)*VLOOKUP(EE$13,#REF!,2,0)+SUM(EO64)*VLOOKUP(EO$13,#REF!,2,0)+SUM(EY64)*VLOOKUP(EY$13,#REF!,2,0)+SUM(FI64)*VLOOKUP(FI$13,#REF!,2,0)+SUM(FS64)*VLOOKUP(FS$13,#REF!,2,0)+SUM(GC64)*VLOOKUP(GC$13,#REF!,2,0)+SUM(GM64)*VLOOKUP(GM$13,#REF!,2,0)+SUM(GW64)*VLOOKUP(GW$13,#REF!,2,0)</f>
        <v>#REF!</v>
      </c>
      <c r="HH64" s="278" t="e">
        <f>+SUM(P64)*VLOOKUP(P$13,#REF!,2,0)+SUM(Z64)*VLOOKUP(Z$13,#REF!,2,0)+SUM(AJ64)*VLOOKUP(AJ$13,#REF!,2,0)+SUM(AT64)*VLOOKUP(AT$13,#REF!,2,0)+SUM(BD64)*VLOOKUP(BD$13,#REF!,2,0)+SUM(BN64)*VLOOKUP(BN$13,#REF!,2,0)+SUM(BX64)*VLOOKUP(BX$13,#REF!,2,0)+SUM(CH64)*VLOOKUP(CH$13,#REF!,2,0)+SUM(CR64)*VLOOKUP(CR$13,#REF!,2,0)+SUM(DB64)*VLOOKUP(DB$13,#REF!,2,0)+SUM(DL64)*VLOOKUP(DL$13,#REF!,2,0)+SUM(DV64)*VLOOKUP(DV$13,#REF!,2,0)+SUM(EF64)*VLOOKUP(EF$13,#REF!,2,0)+SUM(EP64)*VLOOKUP(EP$13,#REF!,2,0)+SUM(EZ64)*VLOOKUP(EZ$13,#REF!,2,0)+SUM(FJ64)*VLOOKUP(FJ$13,#REF!,2,0)+SUM(FT64)*VLOOKUP(FT$13,#REF!,2,0)+SUM(GD64)*VLOOKUP(GD$13,#REF!,2,0)+SUM(GN64)*VLOOKUP(GN$13,#REF!,2,0)+SUM(GX64)*VLOOKUP(GX$13,#REF!,2,0)</f>
        <v>#REF!</v>
      </c>
      <c r="HI64" s="278" t="e">
        <f>+SUM(Q64)*VLOOKUP(Q$13,#REF!,2,0)+SUM(AA64)*VLOOKUP(AA$13,#REF!,2,0)+SUM(AK64)*VLOOKUP(AK$13,#REF!,2,0)+SUM(AU64)*VLOOKUP(AU$13,#REF!,2,0)+SUM(BE64)*VLOOKUP(BE$13,#REF!,2,0)+SUM(BO64)*VLOOKUP(BO$13,#REF!,2,0)+SUM(BY64)*VLOOKUP(BY$13,#REF!,2,0)+SUM(CI64)*VLOOKUP(CI$13,#REF!,2,0)+SUM(CS64)*VLOOKUP(CS$13,#REF!,2,0)+SUM(DC64)*VLOOKUP(DC$13,#REF!,2,0)+SUM(DM64)*VLOOKUP(DM$13,#REF!,2,0)+SUM(DW64)*VLOOKUP(DW$13,#REF!,2,0)+SUM(EG64)*VLOOKUP(EG$13,#REF!,2,0)+SUM(EQ64)*VLOOKUP(EQ$13,#REF!,2,0)+SUM(FA64)*VLOOKUP(FA$13,#REF!,2,0)+SUM(FK64)*VLOOKUP(FK$13,#REF!,2,0)+SUM(FU64)*VLOOKUP(FU$13,#REF!,2,0)+SUM(GE64)*VLOOKUP(GE$13,#REF!,2,0)+SUM(GO64)*VLOOKUP(GO$13,#REF!,2,0)+SUM(GY64)*VLOOKUP(GY$13,#REF!,2,0)</f>
        <v>#REF!</v>
      </c>
      <c r="HJ64" s="278" t="e">
        <f>+SUM(R64)*VLOOKUP(R$13,#REF!,2,0)+SUM(AB64)*VLOOKUP(AB$13,#REF!,2,0)+SUM(AL64)*VLOOKUP(AL$13,#REF!,2,0)+SUM(AV64)*VLOOKUP(AV$13,#REF!,2,0)+SUM(BF64)*VLOOKUP(BF$13,#REF!,2,0)+SUM(BP64)*VLOOKUP(BP$13,#REF!,2,0)+SUM(BZ64)*VLOOKUP(BZ$13,#REF!,2,0)+SUM(CJ64)*VLOOKUP(CJ$13,#REF!,2,0)+SUM(CT64)*VLOOKUP(CT$13,#REF!,2,0)+SUM(DD64)*VLOOKUP(DD$13,#REF!,2,0)+SUM(DN64)*VLOOKUP(DN$13,#REF!,2,0)+SUM(DX64)*VLOOKUP(DX$13,#REF!,2,0)+SUM(EH64)*VLOOKUP(EH$13,#REF!,2,0)+SUM(ER64)*VLOOKUP(ER$13,#REF!,2,0)+SUM(FB64)*VLOOKUP(FB$13,#REF!,2,0)+SUM(FL64)*VLOOKUP(FL$13,#REF!,2,0)+SUM(FV64)*VLOOKUP(FV$13,#REF!,2,0)+SUM(GF64)*VLOOKUP(GF$13,#REF!,2,0)+SUM(GP64)*VLOOKUP(GP$13,#REF!,2,0)+SUM(GZ64)*VLOOKUP(GZ$13,#REF!,2,0)</f>
        <v>#REF!</v>
      </c>
      <c r="HK64" s="278" t="e">
        <f>+SUM(S64)*VLOOKUP(S$13,#REF!,2,0)+SUM(AC64)*VLOOKUP(AC$13,#REF!,2,0)+SUM(AM64)*VLOOKUP(AM$13,#REF!,2,0)+SUM(AW64)*VLOOKUP(AW$13,#REF!,2,0)+SUM(BG64)*VLOOKUP(BG$13,#REF!,2,0)+SUM(BQ64)*VLOOKUP(BQ$13,#REF!,2,0)+SUM(CA64)*VLOOKUP(CA$13,#REF!,2,0)+SUM(CK64)*VLOOKUP(CK$13,#REF!,2,0)+SUM(CU64)*VLOOKUP(CU$13,#REF!,2,0)+SUM(DE64)*VLOOKUP(DE$13,#REF!,2,0)+SUM(DO64)*VLOOKUP(DO$13,#REF!,2,0)+SUM(DY64)*VLOOKUP(DY$13,#REF!,2,0)+SUM(EI64)*VLOOKUP(EI$13,#REF!,2,0)+SUM(ES64)*VLOOKUP(ES$13,#REF!,2,0)+SUM(FC64)*VLOOKUP(FC$13,#REF!,2,0)+SUM(FM64)*VLOOKUP(FM$13,#REF!,2,0)+SUM(FW64)*VLOOKUP(FW$13,#REF!,2,0)+SUM(GG64)*VLOOKUP(GG$13,#REF!,2,0)+SUM(GQ64)*VLOOKUP(GQ$13,#REF!,2,0)+SUM(HA64)*VLOOKUP(HA$13,#REF!,2,0)</f>
        <v>#REF!</v>
      </c>
      <c r="HL64" s="278" t="e">
        <f>+SUM(T64)*VLOOKUP(T$13,#REF!,2,0)+SUM(AD64)*VLOOKUP(AD$13,#REF!,2,0)+SUM(AN64)*VLOOKUP(AN$13,#REF!,2,0)+SUM(AX64)*VLOOKUP(AX$13,#REF!,2,0)+SUM(BH64)*VLOOKUP(BH$13,#REF!,2,0)+SUM(BR64)*VLOOKUP(BR$13,#REF!,2,0)+SUM(CB64)*VLOOKUP(CB$13,#REF!,2,0)+SUM(CL64)*VLOOKUP(CL$13,#REF!,2,0)+SUM(CV64)*VLOOKUP(CV$13,#REF!,2,0)+SUM(DF64)*VLOOKUP(DF$13,#REF!,2,0)+SUM(DP64)*VLOOKUP(DP$13,#REF!,2,0)+SUM(DZ64)*VLOOKUP(DZ$13,#REF!,2,0)+SUM(EJ64)*VLOOKUP(EJ$13,#REF!,2,0)+SUM(ET64)*VLOOKUP(ET$13,#REF!,2,0)+SUM(FD64)*VLOOKUP(FD$13,#REF!,2,0)+SUM(FN64)*VLOOKUP(FN$13,#REF!,2,0)+SUM(FX64)*VLOOKUP(FX$13,#REF!,2,0)+SUM(GH64)*VLOOKUP(GH$13,#REF!,2,0)+SUM(GR64)*VLOOKUP(GR$13,#REF!,2,0)+SUM(HB64)*VLOOKUP(HB$13,#REF!,2,0)</f>
        <v>#REF!</v>
      </c>
      <c r="HM64" s="279">
        <f t="shared" si="73"/>
        <v>0</v>
      </c>
      <c r="HN64" s="281">
        <f t="shared" si="87"/>
        <v>0</v>
      </c>
      <c r="HO64" s="279" t="e">
        <f>+SUMIF($K$11:$T$11,1,K64:T64)*VLOOKUP($K$12,#REF!,2,0)+SUMIF($U$11:$AD$11,1,U64:AD64)*VLOOKUP($U$12,#REF!,2,0)+SUMIF($AE$11:$AN$11,1,AE64:AN64)*VLOOKUP($AE$12,#REF!,2,0)+SUMIF($AO$11:$AX$11,1,AO64:AX64)*VLOOKUP($AO$12,#REF!,2,0)+SUMIF($AY$11:$BH$11,1,AY64:BH64)*VLOOKUP($AY$12,#REF!,2,0)+SUMIF($BI$11:$BR$11,1,BI64:BR64)*VLOOKUP($BI$12,#REF!,2,0)+SUMIF($BS$11:$CB$11,1,BS64:CB64)*VLOOKUP($BS$12,#REF!,2,0)+SUMIF($CC$11:$CL$11,1,CC64:CL64)*VLOOKUP($CC$12,#REF!,2,0)+SUMIF($CM$11:$CV$11,1,CM64:CV64)*VLOOKUP($CM$12,#REF!,2,0)+SUMIF($CW$11:$DF$11,1,CW64:DF64)*VLOOKUP($CW$12,#REF!,2,0)+SUMIF($DG$11:$DP$11,1,DG64:DP64)*VLOOKUP($DG$12,#REF!,2,0)+SUMIF($DQ$11:$DZ$11,1,DQ64:DZ64)*VLOOKUP($DQ$12,#REF!,2,0)+SUMIF($EA$11:$EJ$11,1,EA64:EJ64)*VLOOKUP($EA$12,#REF!,2,0)+SUMIF($EK$11:$ET$11,1,EK64:ET64)*VLOOKUP($EK$12,#REF!,2,0)+SUMIF($EU$11:$FD$11,1,EU64:FD64)*VLOOKUP($EU$12,#REF!,2,0)+SUMIF($FE$11:$FN$11,1,FE64:FN64)*VLOOKUP($FE$12,#REF!,2,0)+SUMIF($FO$11:$FX$11,1,FO64:FX64)*VLOOKUP($FO$12,#REF!,2,0)+SUMIF($FY$11:$GH$11,1,FY64:GH64)*VLOOKUP($FY$12,#REF!,2,0)+SUMIF($GI$11:$GR$11,1,GI64:GR64)*VLOOKUP($GI$12,#REF!,2,0)+SUMIF($GS$11:$HB$11,1,GS64:HB64)*VLOOKUP($GS$12,#REF!,2,0)</f>
        <v>#REF!</v>
      </c>
      <c r="HP64" s="281" t="e">
        <f t="shared" si="86"/>
        <v>#REF!</v>
      </c>
      <c r="HQ64" s="84"/>
      <c r="HR64" s="282">
        <f t="shared" si="74"/>
        <v>0</v>
      </c>
      <c r="HS64" s="282">
        <f>+L64+V64+AF64+AP64+AZ64+BJ64+BT64+CD64+CN64+CX64+DG64</f>
        <v>0</v>
      </c>
      <c r="HT64" s="282">
        <f t="shared" si="76"/>
        <v>0</v>
      </c>
      <c r="HU64" s="282">
        <f t="shared" si="77"/>
        <v>0</v>
      </c>
      <c r="HV64" s="282">
        <f t="shared" si="78"/>
        <v>0</v>
      </c>
      <c r="HW64" s="282">
        <f t="shared" si="79"/>
        <v>0</v>
      </c>
      <c r="HX64" s="282">
        <f t="shared" si="80"/>
        <v>0</v>
      </c>
      <c r="HY64" s="282">
        <f t="shared" si="81"/>
        <v>0</v>
      </c>
      <c r="HZ64" s="282">
        <f t="shared" si="82"/>
        <v>0</v>
      </c>
      <c r="IA64" s="282">
        <f t="shared" si="83"/>
        <v>0</v>
      </c>
      <c r="IK64" s="98" t="e">
        <f t="shared" si="84"/>
        <v>#REF!</v>
      </c>
    </row>
    <row r="65" spans="1:245" s="32" customFormat="1" ht="21.95" hidden="1" customHeight="1">
      <c r="A65" s="4"/>
      <c r="B65" s="98" t="e">
        <f>+#REF!</f>
        <v>#REF!</v>
      </c>
      <c r="C65" s="98" t="e">
        <f>+#REF!</f>
        <v>#REF!</v>
      </c>
      <c r="D65" s="98" t="e">
        <f>+#REF!</f>
        <v>#REF!</v>
      </c>
      <c r="E65" s="98" t="e">
        <f>+#REF!</f>
        <v>#REF!</v>
      </c>
      <c r="F65" s="98" t="e">
        <f>+#REF!</f>
        <v>#REF!</v>
      </c>
      <c r="G65" s="98" t="e">
        <f>+#REF!</f>
        <v>#REF!</v>
      </c>
      <c r="H65" s="98" t="e">
        <f>+#REF!</f>
        <v>#REF!</v>
      </c>
      <c r="I65" s="98" t="e">
        <f>+#REF!</f>
        <v>#REF!</v>
      </c>
      <c r="J65" s="18" t="s">
        <v>47</v>
      </c>
      <c r="K65" s="725">
        <v>0</v>
      </c>
      <c r="L65" s="710">
        <v>0</v>
      </c>
      <c r="M65" s="710">
        <v>0</v>
      </c>
      <c r="N65" s="710">
        <v>0</v>
      </c>
      <c r="O65" s="710">
        <v>0</v>
      </c>
      <c r="P65" s="710">
        <v>0</v>
      </c>
      <c r="Q65" s="710">
        <v>0</v>
      </c>
      <c r="R65" s="710">
        <v>0</v>
      </c>
      <c r="S65" s="710">
        <v>0</v>
      </c>
      <c r="T65" s="726">
        <v>0</v>
      </c>
      <c r="U65" s="725">
        <v>0</v>
      </c>
      <c r="V65" s="710">
        <v>0</v>
      </c>
      <c r="W65" s="710">
        <v>0</v>
      </c>
      <c r="X65" s="710">
        <v>0</v>
      </c>
      <c r="Y65" s="710">
        <v>0</v>
      </c>
      <c r="Z65" s="710">
        <v>0</v>
      </c>
      <c r="AA65" s="710">
        <v>0</v>
      </c>
      <c r="AB65" s="710">
        <v>0</v>
      </c>
      <c r="AC65" s="710">
        <v>0</v>
      </c>
      <c r="AD65" s="726">
        <v>0</v>
      </c>
      <c r="AE65" s="725">
        <v>0</v>
      </c>
      <c r="AF65" s="710">
        <v>0</v>
      </c>
      <c r="AG65" s="710">
        <v>0</v>
      </c>
      <c r="AH65" s="710">
        <v>0</v>
      </c>
      <c r="AI65" s="710">
        <v>0</v>
      </c>
      <c r="AJ65" s="710">
        <v>0</v>
      </c>
      <c r="AK65" s="710">
        <v>0</v>
      </c>
      <c r="AL65" s="710">
        <v>0</v>
      </c>
      <c r="AM65" s="710">
        <v>0</v>
      </c>
      <c r="AN65" s="726">
        <v>0</v>
      </c>
      <c r="AO65" s="725">
        <v>0</v>
      </c>
      <c r="AP65" s="710">
        <v>0</v>
      </c>
      <c r="AQ65" s="710">
        <v>0</v>
      </c>
      <c r="AR65" s="710">
        <v>0</v>
      </c>
      <c r="AS65" s="710">
        <v>0</v>
      </c>
      <c r="AT65" s="710">
        <v>0</v>
      </c>
      <c r="AU65" s="710">
        <v>0</v>
      </c>
      <c r="AV65" s="710">
        <v>0</v>
      </c>
      <c r="AW65" s="710">
        <v>0</v>
      </c>
      <c r="AX65" s="726">
        <v>0</v>
      </c>
      <c r="AY65" s="725">
        <v>0</v>
      </c>
      <c r="AZ65" s="710">
        <v>0</v>
      </c>
      <c r="BA65" s="710">
        <v>0</v>
      </c>
      <c r="BB65" s="710">
        <v>0</v>
      </c>
      <c r="BC65" s="710">
        <v>0</v>
      </c>
      <c r="BD65" s="710">
        <v>0</v>
      </c>
      <c r="BE65" s="710">
        <v>0</v>
      </c>
      <c r="BF65" s="710">
        <v>0</v>
      </c>
      <c r="BG65" s="710">
        <v>0</v>
      </c>
      <c r="BH65" s="726">
        <v>0</v>
      </c>
      <c r="BI65" s="725">
        <v>0</v>
      </c>
      <c r="BJ65" s="710">
        <v>0</v>
      </c>
      <c r="BK65" s="710">
        <v>0</v>
      </c>
      <c r="BL65" s="710">
        <v>0</v>
      </c>
      <c r="BM65" s="710">
        <v>0</v>
      </c>
      <c r="BN65" s="710">
        <v>0</v>
      </c>
      <c r="BO65" s="710">
        <v>0</v>
      </c>
      <c r="BP65" s="710">
        <v>0</v>
      </c>
      <c r="BQ65" s="710">
        <v>0</v>
      </c>
      <c r="BR65" s="726">
        <v>0</v>
      </c>
      <c r="BS65" s="725">
        <v>0</v>
      </c>
      <c r="BT65" s="710">
        <v>0</v>
      </c>
      <c r="BU65" s="710">
        <v>0</v>
      </c>
      <c r="BV65" s="710">
        <v>0</v>
      </c>
      <c r="BW65" s="710">
        <v>0</v>
      </c>
      <c r="BX65" s="710">
        <v>0</v>
      </c>
      <c r="BY65" s="710">
        <v>0</v>
      </c>
      <c r="BZ65" s="710">
        <v>0</v>
      </c>
      <c r="CA65" s="710">
        <v>0</v>
      </c>
      <c r="CB65" s="726">
        <v>0</v>
      </c>
      <c r="CC65" s="725">
        <v>0</v>
      </c>
      <c r="CD65" s="710">
        <v>0</v>
      </c>
      <c r="CE65" s="710">
        <v>0</v>
      </c>
      <c r="CF65" s="710">
        <v>0</v>
      </c>
      <c r="CG65" s="710">
        <v>0</v>
      </c>
      <c r="CH65" s="710">
        <v>0</v>
      </c>
      <c r="CI65" s="710">
        <v>0</v>
      </c>
      <c r="CJ65" s="710">
        <v>0</v>
      </c>
      <c r="CK65" s="710">
        <v>0</v>
      </c>
      <c r="CL65" s="726">
        <v>0</v>
      </c>
      <c r="CM65" s="725">
        <v>0</v>
      </c>
      <c r="CN65" s="710">
        <v>0</v>
      </c>
      <c r="CO65" s="710">
        <v>0</v>
      </c>
      <c r="CP65" s="710">
        <v>0</v>
      </c>
      <c r="CQ65" s="710">
        <v>0</v>
      </c>
      <c r="CR65" s="710">
        <v>0</v>
      </c>
      <c r="CS65" s="710">
        <v>0</v>
      </c>
      <c r="CT65" s="710">
        <v>0</v>
      </c>
      <c r="CU65" s="710">
        <v>0</v>
      </c>
      <c r="CV65" s="726">
        <v>0</v>
      </c>
      <c r="CW65" s="725">
        <v>0</v>
      </c>
      <c r="CX65" s="710">
        <v>0</v>
      </c>
      <c r="CY65" s="710">
        <v>0</v>
      </c>
      <c r="CZ65" s="710">
        <v>0</v>
      </c>
      <c r="DA65" s="710">
        <v>0</v>
      </c>
      <c r="DB65" s="710">
        <v>0</v>
      </c>
      <c r="DC65" s="710">
        <v>0</v>
      </c>
      <c r="DD65" s="710">
        <v>0</v>
      </c>
      <c r="DE65" s="710">
        <v>0</v>
      </c>
      <c r="DF65" s="726">
        <v>0</v>
      </c>
      <c r="DG65" s="725">
        <v>0</v>
      </c>
      <c r="DH65" s="513"/>
      <c r="DI65" s="513"/>
      <c r="DJ65" s="513"/>
      <c r="DK65" s="513"/>
      <c r="DL65" s="513"/>
      <c r="DM65" s="513"/>
      <c r="DN65" s="513"/>
      <c r="DO65" s="513"/>
      <c r="DP65" s="514"/>
      <c r="DQ65" s="512"/>
      <c r="DR65" s="513"/>
      <c r="DS65" s="513"/>
      <c r="DT65" s="513"/>
      <c r="DU65" s="513"/>
      <c r="DV65" s="513"/>
      <c r="DW65" s="513"/>
      <c r="DX65" s="513"/>
      <c r="DY65" s="513"/>
      <c r="DZ65" s="514"/>
      <c r="EA65" s="512"/>
      <c r="EB65" s="513"/>
      <c r="EC65" s="513"/>
      <c r="ED65" s="513"/>
      <c r="EE65" s="513"/>
      <c r="EF65" s="513"/>
      <c r="EG65" s="513"/>
      <c r="EH65" s="513"/>
      <c r="EI65" s="513"/>
      <c r="EJ65" s="514"/>
      <c r="EK65" s="512"/>
      <c r="EL65" s="513"/>
      <c r="EM65" s="513"/>
      <c r="EN65" s="513"/>
      <c r="EO65" s="513"/>
      <c r="EP65" s="513"/>
      <c r="EQ65" s="513"/>
      <c r="ER65" s="513"/>
      <c r="ES65" s="513"/>
      <c r="ET65" s="514"/>
      <c r="EU65" s="512"/>
      <c r="EV65" s="513"/>
      <c r="EW65" s="513"/>
      <c r="EX65" s="513"/>
      <c r="EY65" s="513"/>
      <c r="EZ65" s="513"/>
      <c r="FA65" s="513"/>
      <c r="FB65" s="513"/>
      <c r="FC65" s="513"/>
      <c r="FD65" s="514"/>
      <c r="FE65" s="512"/>
      <c r="FF65" s="513"/>
      <c r="FG65" s="513"/>
      <c r="FH65" s="513"/>
      <c r="FI65" s="513"/>
      <c r="FJ65" s="513"/>
      <c r="FK65" s="513"/>
      <c r="FL65" s="513"/>
      <c r="FM65" s="513"/>
      <c r="FN65" s="514"/>
      <c r="FO65" s="512"/>
      <c r="FP65" s="513"/>
      <c r="FQ65" s="513"/>
      <c r="FR65" s="513"/>
      <c r="FS65" s="513"/>
      <c r="FT65" s="513"/>
      <c r="FU65" s="513"/>
      <c r="FV65" s="513"/>
      <c r="FW65" s="513"/>
      <c r="FX65" s="514"/>
      <c r="FY65" s="512"/>
      <c r="FZ65" s="513"/>
      <c r="GA65" s="513"/>
      <c r="GB65" s="513"/>
      <c r="GC65" s="513"/>
      <c r="GD65" s="513"/>
      <c r="GE65" s="513"/>
      <c r="GF65" s="513"/>
      <c r="GG65" s="513"/>
      <c r="GH65" s="514"/>
      <c r="GI65" s="512"/>
      <c r="GJ65" s="513"/>
      <c r="GK65" s="513"/>
      <c r="GL65" s="513"/>
      <c r="GM65" s="513"/>
      <c r="GN65" s="513"/>
      <c r="GO65" s="513"/>
      <c r="GP65" s="513"/>
      <c r="GQ65" s="513"/>
      <c r="GR65" s="514"/>
      <c r="GS65" s="512"/>
      <c r="GT65" s="513"/>
      <c r="GU65" s="513"/>
      <c r="GV65" s="513"/>
      <c r="GW65" s="513"/>
      <c r="GX65" s="513"/>
      <c r="GY65" s="513"/>
      <c r="GZ65" s="513"/>
      <c r="HA65" s="513"/>
      <c r="HB65" s="514"/>
      <c r="HC65" s="81" t="e">
        <f>+SUM(K65)*VLOOKUP(K$13,#REF!,2,0)+SUM(U65)*VLOOKUP(U$13,#REF!,2,0)+SUM(AE65)*VLOOKUP(AE$13,#REF!,2,0)+SUM(AO65)*VLOOKUP(AO$13,#REF!,2,0)+SUM(AY65)*VLOOKUP(AY$13,#REF!,2,0)+SUM(BI65)*VLOOKUP(BI$13,#REF!,2,0)+SUM(BS65)*VLOOKUP(BS$13,#REF!,2,0)+SUM(CC65)*VLOOKUP(CC$13,#REF!,2,0)+SUM(CM65)*VLOOKUP(CM$13,#REF!,2,0)+SUM(CW65)*VLOOKUP(CW$13,#REF!,2,0)+SUM(DG65)*VLOOKUP(DG$13,#REF!,2,0)+SUM(DQ65)*VLOOKUP(DQ$13,#REF!,2,0)+SUM(EA65)*VLOOKUP(EA$13,#REF!,2,0)+SUM(EK65)*VLOOKUP(EK$13,#REF!,2,0)+SUM(EU65)*VLOOKUP(EU$13,#REF!,2,0)+SUM(FE65)*VLOOKUP(FE$13,#REF!,2,0)+SUM(FO65)*VLOOKUP(FO$13,#REF!,2,0)+SUM(FY65)*VLOOKUP(FY$13,#REF!,2,0)+SUM(GI65)*VLOOKUP(GI$13,#REF!,2,0)+SUM(GS65)*VLOOKUP(GS$13,#REF!,2,0)</f>
        <v>#REF!</v>
      </c>
      <c r="HD65" s="81" t="e">
        <f>+SUM(L65)*VLOOKUP(L$13,#REF!,2,0)+SUM(V65)*VLOOKUP(V$13,#REF!,2,0)+SUM(AF65)*VLOOKUP(AF$13,#REF!,2,0)+SUM(AP65)*VLOOKUP(AP$13,#REF!,2,0)+SUM(AZ65)*VLOOKUP(AZ$13,#REF!,2,0)+SUM(BJ65)*VLOOKUP(BJ$13,#REF!,2,0)+SUM(BT65)*VLOOKUP(BT$13,#REF!,2,0)+SUM(CD65)*VLOOKUP(CD$13,#REF!,2,0)+SUM(CN65)*VLOOKUP(CN$13,#REF!,2,0)+SUM(CX65)*VLOOKUP(CX$13,#REF!,2,0)+SUM(DH65)*VLOOKUP(DH$13,#REF!,2,0)+SUM(DR65)*VLOOKUP(DR$13,#REF!,2,0)+SUM(EB65)*VLOOKUP(EB$13,#REF!,2,0)+SUM(EL65)*VLOOKUP(EL$13,#REF!,2,0)+SUM(EV65)*VLOOKUP(EV$13,#REF!,2,0)+SUM(FF65)*VLOOKUP(FF$13,#REF!,2,0)+SUM(FP65)*VLOOKUP(FP$13,#REF!,2,0)+SUM(FZ65)*VLOOKUP(FZ$13,#REF!,2,0)+SUM(GJ65)*VLOOKUP(GJ$13,#REF!,2,0)+SUM(GT65)*VLOOKUP(GT$13,#REF!,2,0)</f>
        <v>#REF!</v>
      </c>
      <c r="HE65" s="81" t="e">
        <f>+SUM(M65)*VLOOKUP(M$13,#REF!,2,0)+SUM(W65)*VLOOKUP(W$13,#REF!,2,0)+SUM(AG65)*VLOOKUP(AG$13,#REF!,2,0)+SUM(AQ65)*VLOOKUP(AQ$13,#REF!,2,0)+SUM(BA65)*VLOOKUP(BA$13,#REF!,2,0)+SUM(BK65)*VLOOKUP(BK$13,#REF!,2,0)+SUM(BU65)*VLOOKUP(BU$13,#REF!,2,0)+SUM(CE65)*VLOOKUP(CE$13,#REF!,2,0)+SUM(CO65)*VLOOKUP(CO$13,#REF!,2,0)+SUM(CY65)*VLOOKUP(CY$13,#REF!,2,0)+SUM(DI65)*VLOOKUP(DI$13,#REF!,2,0)+SUM(DS65)*VLOOKUP(DS$13,#REF!,2,0)+SUM(EC65)*VLOOKUP(EC$13,#REF!,2,0)+SUM(EM65)*VLOOKUP(EM$13,#REF!,2,0)+SUM(EW65)*VLOOKUP(EW$13,#REF!,2,0)+SUM(FG65)*VLOOKUP(FG$13,#REF!,2,0)+SUM(FQ65)*VLOOKUP(FQ$13,#REF!,2,0)+SUM(GA65)*VLOOKUP(GA$13,#REF!,2,0)+SUM(GK65)*VLOOKUP(GK$13,#REF!,2,0)+SUM(GU65)*VLOOKUP(GU$13,#REF!,2,0)</f>
        <v>#REF!</v>
      </c>
      <c r="HF65" s="81" t="e">
        <f>+SUM(N65)*VLOOKUP(N$13,#REF!,2,0)+SUM(X65)*VLOOKUP(X$13,#REF!,2,0)+SUM(AH65)*VLOOKUP(AH$13,#REF!,2,0)+SUM(AR65)*VLOOKUP(AR$13,#REF!,2,0)+SUM(BB65)*VLOOKUP(BB$13,#REF!,2,0)+SUM(BL65)*VLOOKUP(BL$13,#REF!,2,0)+SUM(BV65)*VLOOKUP(BV$13,#REF!,2,0)+SUM(CF65)*VLOOKUP(CF$13,#REF!,2,0)+SUM(CP65)*VLOOKUP(CP$13,#REF!,2,0)+SUM(CZ65)*VLOOKUP(CZ$13,#REF!,2,0)+SUM(DJ65)*VLOOKUP(DJ$13,#REF!,2,0)+SUM(DT65)*VLOOKUP(DT$13,#REF!,2,0)+SUM(ED65)*VLOOKUP(ED$13,#REF!,2,0)+SUM(EN65)*VLOOKUP(EN$13,#REF!,2,0)+SUM(EX65)*VLOOKUP(EX$13,#REF!,2,0)+SUM(FH65)*VLOOKUP(FH$13,#REF!,2,0)+SUM(FR65)*VLOOKUP(FR$13,#REF!,2,0)+SUM(GB65)*VLOOKUP(GB$13,#REF!,2,0)+SUM(GL65)*VLOOKUP(GL$13,#REF!,2,0)+SUM(GV65)*VLOOKUP(GV$13,#REF!,2,0)</f>
        <v>#REF!</v>
      </c>
      <c r="HG65" s="81" t="e">
        <f>+SUM(O65)*VLOOKUP(O$13,#REF!,2,0)+SUM(Y65)*VLOOKUP(Y$13,#REF!,2,0)+SUM(AI65)*VLOOKUP(AI$13,#REF!,2,0)+SUM(AS65)*VLOOKUP(AS$13,#REF!,2,0)+SUM(BC65)*VLOOKUP(BC$13,#REF!,2,0)+SUM(BM65)*VLOOKUP(BM$13,#REF!,2,0)+SUM(BW65)*VLOOKUP(BW$13,#REF!,2,0)+SUM(CG65)*VLOOKUP(CG$13,#REF!,2,0)+SUM(CQ65)*VLOOKUP(CQ$13,#REF!,2,0)+SUM(DA65)*VLOOKUP(DA$13,#REF!,2,0)+SUM(DK65)*VLOOKUP(DK$13,#REF!,2,0)+SUM(DU65)*VLOOKUP(DU$13,#REF!,2,0)+SUM(EE65)*VLOOKUP(EE$13,#REF!,2,0)+SUM(EO65)*VLOOKUP(EO$13,#REF!,2,0)+SUM(EY65)*VLOOKUP(EY$13,#REF!,2,0)+SUM(FI65)*VLOOKUP(FI$13,#REF!,2,0)+SUM(FS65)*VLOOKUP(FS$13,#REF!,2,0)+SUM(GC65)*VLOOKUP(GC$13,#REF!,2,0)+SUM(GM65)*VLOOKUP(GM$13,#REF!,2,0)+SUM(GW65)*VLOOKUP(GW$13,#REF!,2,0)</f>
        <v>#REF!</v>
      </c>
      <c r="HH65" s="81" t="e">
        <f>+SUM(P65)*VLOOKUP(P$13,#REF!,2,0)+SUM(Z65)*VLOOKUP(Z$13,#REF!,2,0)+SUM(AJ65)*VLOOKUP(AJ$13,#REF!,2,0)+SUM(AT65)*VLOOKUP(AT$13,#REF!,2,0)+SUM(BD65)*VLOOKUP(BD$13,#REF!,2,0)+SUM(BN65)*VLOOKUP(BN$13,#REF!,2,0)+SUM(BX65)*VLOOKUP(BX$13,#REF!,2,0)+SUM(CH65)*VLOOKUP(CH$13,#REF!,2,0)+SUM(CR65)*VLOOKUP(CR$13,#REF!,2,0)+SUM(DB65)*VLOOKUP(DB$13,#REF!,2,0)+SUM(DL65)*VLOOKUP(DL$13,#REF!,2,0)+SUM(DV65)*VLOOKUP(DV$13,#REF!,2,0)+SUM(EF65)*VLOOKUP(EF$13,#REF!,2,0)+SUM(EP65)*VLOOKUP(EP$13,#REF!,2,0)+SUM(EZ65)*VLOOKUP(EZ$13,#REF!,2,0)+SUM(FJ65)*VLOOKUP(FJ$13,#REF!,2,0)+SUM(FT65)*VLOOKUP(FT$13,#REF!,2,0)+SUM(GD65)*VLOOKUP(GD$13,#REF!,2,0)+SUM(GN65)*VLOOKUP(GN$13,#REF!,2,0)+SUM(GX65)*VLOOKUP(GX$13,#REF!,2,0)</f>
        <v>#REF!</v>
      </c>
      <c r="HI65" s="81" t="e">
        <f>+SUM(Q65)*VLOOKUP(Q$13,#REF!,2,0)+SUM(AA65)*VLOOKUP(AA$13,#REF!,2,0)+SUM(AK65)*VLOOKUP(AK$13,#REF!,2,0)+SUM(AU65)*VLOOKUP(AU$13,#REF!,2,0)+SUM(BE65)*VLOOKUP(BE$13,#REF!,2,0)+SUM(BO65)*VLOOKUP(BO$13,#REF!,2,0)+SUM(BY65)*VLOOKUP(BY$13,#REF!,2,0)+SUM(CI65)*VLOOKUP(CI$13,#REF!,2,0)+SUM(CS65)*VLOOKUP(CS$13,#REF!,2,0)+SUM(DC65)*VLOOKUP(DC$13,#REF!,2,0)+SUM(DM65)*VLOOKUP(DM$13,#REF!,2,0)+SUM(DW65)*VLOOKUP(DW$13,#REF!,2,0)+SUM(EG65)*VLOOKUP(EG$13,#REF!,2,0)+SUM(EQ65)*VLOOKUP(EQ$13,#REF!,2,0)+SUM(FA65)*VLOOKUP(FA$13,#REF!,2,0)+SUM(FK65)*VLOOKUP(FK$13,#REF!,2,0)+SUM(FU65)*VLOOKUP(FU$13,#REF!,2,0)+SUM(GE65)*VLOOKUP(GE$13,#REF!,2,0)+SUM(GO65)*VLOOKUP(GO$13,#REF!,2,0)+SUM(GY65)*VLOOKUP(GY$13,#REF!,2,0)</f>
        <v>#REF!</v>
      </c>
      <c r="HJ65" s="81" t="e">
        <f>+SUM(R65)*VLOOKUP(R$13,#REF!,2,0)+SUM(AB65)*VLOOKUP(AB$13,#REF!,2,0)+SUM(AL65)*VLOOKUP(AL$13,#REF!,2,0)+SUM(AV65)*VLOOKUP(AV$13,#REF!,2,0)+SUM(BF65)*VLOOKUP(BF$13,#REF!,2,0)+SUM(BP65)*VLOOKUP(BP$13,#REF!,2,0)+SUM(BZ65)*VLOOKUP(BZ$13,#REF!,2,0)+SUM(CJ65)*VLOOKUP(CJ$13,#REF!,2,0)+SUM(CT65)*VLOOKUP(CT$13,#REF!,2,0)+SUM(DD65)*VLOOKUP(DD$13,#REF!,2,0)+SUM(DN65)*VLOOKUP(DN$13,#REF!,2,0)+SUM(DX65)*VLOOKUP(DX$13,#REF!,2,0)+SUM(EH65)*VLOOKUP(EH$13,#REF!,2,0)+SUM(ER65)*VLOOKUP(ER$13,#REF!,2,0)+SUM(FB65)*VLOOKUP(FB$13,#REF!,2,0)+SUM(FL65)*VLOOKUP(FL$13,#REF!,2,0)+SUM(FV65)*VLOOKUP(FV$13,#REF!,2,0)+SUM(GF65)*VLOOKUP(GF$13,#REF!,2,0)+SUM(GP65)*VLOOKUP(GP$13,#REF!,2,0)+SUM(GZ65)*VLOOKUP(GZ$13,#REF!,2,0)</f>
        <v>#REF!</v>
      </c>
      <c r="HK65" s="81" t="e">
        <f>+SUM(S65)*VLOOKUP(S$13,#REF!,2,0)+SUM(AC65)*VLOOKUP(AC$13,#REF!,2,0)+SUM(AM65)*VLOOKUP(AM$13,#REF!,2,0)+SUM(AW65)*VLOOKUP(AW$13,#REF!,2,0)+SUM(BG65)*VLOOKUP(BG$13,#REF!,2,0)+SUM(BQ65)*VLOOKUP(BQ$13,#REF!,2,0)+SUM(CA65)*VLOOKUP(CA$13,#REF!,2,0)+SUM(CK65)*VLOOKUP(CK$13,#REF!,2,0)+SUM(CU65)*VLOOKUP(CU$13,#REF!,2,0)+SUM(DE65)*VLOOKUP(DE$13,#REF!,2,0)+SUM(DO65)*VLOOKUP(DO$13,#REF!,2,0)+SUM(DY65)*VLOOKUP(DY$13,#REF!,2,0)+SUM(EI65)*VLOOKUP(EI$13,#REF!,2,0)+SUM(ES65)*VLOOKUP(ES$13,#REF!,2,0)+SUM(FC65)*VLOOKUP(FC$13,#REF!,2,0)+SUM(FM65)*VLOOKUP(FM$13,#REF!,2,0)+SUM(FW65)*VLOOKUP(FW$13,#REF!,2,0)+SUM(GG65)*VLOOKUP(GG$13,#REF!,2,0)+SUM(GQ65)*VLOOKUP(GQ$13,#REF!,2,0)+SUM(HA65)*VLOOKUP(HA$13,#REF!,2,0)</f>
        <v>#REF!</v>
      </c>
      <c r="HL65" s="81" t="e">
        <f>+SUM(T65)*VLOOKUP(T$13,#REF!,2,0)+SUM(AD65)*VLOOKUP(AD$13,#REF!,2,0)+SUM(AN65)*VLOOKUP(AN$13,#REF!,2,0)+SUM(AX65)*VLOOKUP(AX$13,#REF!,2,0)+SUM(BH65)*VLOOKUP(BH$13,#REF!,2,0)+SUM(BR65)*VLOOKUP(BR$13,#REF!,2,0)+SUM(CB65)*VLOOKUP(CB$13,#REF!,2,0)+SUM(CL65)*VLOOKUP(CL$13,#REF!,2,0)+SUM(CV65)*VLOOKUP(CV$13,#REF!,2,0)+SUM(DF65)*VLOOKUP(DF$13,#REF!,2,0)+SUM(DP65)*VLOOKUP(DP$13,#REF!,2,0)+SUM(DZ65)*VLOOKUP(DZ$13,#REF!,2,0)+SUM(EJ65)*VLOOKUP(EJ$13,#REF!,2,0)+SUM(ET65)*VLOOKUP(ET$13,#REF!,2,0)+SUM(FD65)*VLOOKUP(FD$13,#REF!,2,0)+SUM(FN65)*VLOOKUP(FN$13,#REF!,2,0)+SUM(FX65)*VLOOKUP(FX$13,#REF!,2,0)+SUM(GH65)*VLOOKUP(GH$13,#REF!,2,0)+SUM(GR65)*VLOOKUP(GR$13,#REF!,2,0)+SUM(HB65)*VLOOKUP(HB$13,#REF!,2,0)</f>
        <v>#REF!</v>
      </c>
      <c r="HM65" s="84">
        <f t="shared" si="73"/>
        <v>0</v>
      </c>
      <c r="HN65" s="83">
        <f t="shared" si="87"/>
        <v>0</v>
      </c>
      <c r="HO65" s="84" t="e">
        <f>+SUMIF($K$11:$T$11,1,K65:T65)*VLOOKUP($K$12,#REF!,2,0)+SUMIF($U$11:$AD$11,1,U65:AD65)*VLOOKUP($U$12,#REF!,2,0)+SUMIF($AE$11:$AN$11,1,AE65:AN65)*VLOOKUP($AE$12,#REF!,2,0)+SUMIF($AO$11:$AX$11,1,AO65:AX65)*VLOOKUP($AO$12,#REF!,2,0)+SUMIF($AY$11:$BH$11,1,AY65:BH65)*VLOOKUP($AY$12,#REF!,2,0)+SUMIF($BI$11:$BR$11,1,BI65:BR65)*VLOOKUP($BI$12,#REF!,2,0)+SUMIF($BS$11:$CB$11,1,BS65:CB65)*VLOOKUP($BS$12,#REF!,2,0)+SUMIF($CC$11:$CL$11,1,CC65:CL65)*VLOOKUP($CC$12,#REF!,2,0)+SUMIF($CM$11:$CV$11,1,CM65:CV65)*VLOOKUP($CM$12,#REF!,2,0)+SUMIF($CW$11:$DF$11,1,CW65:DF65)*VLOOKUP($CW$12,#REF!,2,0)+SUMIF($DG$11:$DP$11,1,DG65:DP65)*VLOOKUP($DG$12,#REF!,2,0)+SUMIF($DQ$11:$DZ$11,1,DQ65:DZ65)*VLOOKUP($DQ$12,#REF!,2,0)+SUMIF($EA$11:$EJ$11,1,EA65:EJ65)*VLOOKUP($EA$12,#REF!,2,0)+SUMIF($EK$11:$ET$11,1,EK65:ET65)*VLOOKUP($EK$12,#REF!,2,0)+SUMIF($EU$11:$FD$11,1,EU65:FD65)*VLOOKUP($EU$12,#REF!,2,0)+SUMIF($FE$11:$FN$11,1,FE65:FN65)*VLOOKUP($FE$12,#REF!,2,0)+SUMIF($FO$11:$FX$11,1,FO65:FX65)*VLOOKUP($FO$12,#REF!,2,0)+SUMIF($FY$11:$GH$11,1,FY65:GH65)*VLOOKUP($FY$12,#REF!,2,0)+SUMIF($GI$11:$GR$11,1,GI65:GR65)*VLOOKUP($GI$12,#REF!,2,0)+SUMIF($GS$11:$HB$11,1,GS65:HB65)*VLOOKUP($GS$12,#REF!,2,0)</f>
        <v>#REF!</v>
      </c>
      <c r="HP65" s="83" t="e">
        <f t="shared" si="86"/>
        <v>#REF!</v>
      </c>
      <c r="HQ65" s="84"/>
      <c r="HR65" s="85">
        <f t="shared" si="74"/>
        <v>0</v>
      </c>
      <c r="HS65" s="85">
        <f>+L65+V65+AF65+AP65+AZ65+BJ65+BT65+CD65+CN65+CX65+DG65</f>
        <v>0</v>
      </c>
      <c r="HT65" s="85">
        <f t="shared" si="76"/>
        <v>0</v>
      </c>
      <c r="HU65" s="85">
        <f t="shared" si="77"/>
        <v>0</v>
      </c>
      <c r="HV65" s="85">
        <f t="shared" si="78"/>
        <v>0</v>
      </c>
      <c r="HW65" s="85">
        <f t="shared" si="79"/>
        <v>0</v>
      </c>
      <c r="HX65" s="85">
        <f t="shared" si="80"/>
        <v>0</v>
      </c>
      <c r="HY65" s="85">
        <f t="shared" si="81"/>
        <v>0</v>
      </c>
      <c r="HZ65" s="85">
        <f t="shared" si="82"/>
        <v>0</v>
      </c>
      <c r="IA65" s="85">
        <f t="shared" si="83"/>
        <v>0</v>
      </c>
      <c r="IK65" s="98" t="e">
        <f t="shared" si="84"/>
        <v>#REF!</v>
      </c>
    </row>
    <row r="66" spans="1:245" s="32" customFormat="1" ht="21.95" hidden="1" customHeight="1">
      <c r="A66" s="4"/>
      <c r="B66" s="98" t="e">
        <f>+#REF!</f>
        <v>#REF!</v>
      </c>
      <c r="C66" s="98" t="e">
        <f>+#REF!</f>
        <v>#REF!</v>
      </c>
      <c r="D66" s="98" t="e">
        <f>+#REF!</f>
        <v>#REF!</v>
      </c>
      <c r="E66" s="98" t="e">
        <f>+#REF!</f>
        <v>#REF!</v>
      </c>
      <c r="F66" s="98" t="e">
        <f>+#REF!</f>
        <v>#REF!</v>
      </c>
      <c r="G66" s="98" t="e">
        <f>+#REF!</f>
        <v>#REF!</v>
      </c>
      <c r="H66" s="98" t="e">
        <f>+#REF!</f>
        <v>#REF!</v>
      </c>
      <c r="I66" s="98" t="e">
        <f>+#REF!</f>
        <v>#REF!</v>
      </c>
      <c r="J66" s="18" t="s">
        <v>48</v>
      </c>
      <c r="K66" s="725">
        <v>0</v>
      </c>
      <c r="L66" s="710">
        <v>0</v>
      </c>
      <c r="M66" s="710">
        <v>0</v>
      </c>
      <c r="N66" s="710">
        <v>0</v>
      </c>
      <c r="O66" s="710">
        <v>0</v>
      </c>
      <c r="P66" s="710">
        <v>0</v>
      </c>
      <c r="Q66" s="710">
        <v>0</v>
      </c>
      <c r="R66" s="710">
        <v>0</v>
      </c>
      <c r="S66" s="710">
        <v>0</v>
      </c>
      <c r="T66" s="726">
        <v>0</v>
      </c>
      <c r="U66" s="725">
        <v>0</v>
      </c>
      <c r="V66" s="710">
        <v>0</v>
      </c>
      <c r="W66" s="710">
        <v>0</v>
      </c>
      <c r="X66" s="710">
        <v>0</v>
      </c>
      <c r="Y66" s="710">
        <v>0</v>
      </c>
      <c r="Z66" s="710">
        <v>0</v>
      </c>
      <c r="AA66" s="710">
        <v>0</v>
      </c>
      <c r="AB66" s="710">
        <v>0</v>
      </c>
      <c r="AC66" s="710">
        <v>0</v>
      </c>
      <c r="AD66" s="726">
        <v>0</v>
      </c>
      <c r="AE66" s="725">
        <v>0</v>
      </c>
      <c r="AF66" s="710">
        <v>0</v>
      </c>
      <c r="AG66" s="710">
        <v>0</v>
      </c>
      <c r="AH66" s="710">
        <v>0</v>
      </c>
      <c r="AI66" s="710">
        <v>0</v>
      </c>
      <c r="AJ66" s="710">
        <v>0</v>
      </c>
      <c r="AK66" s="710">
        <v>0</v>
      </c>
      <c r="AL66" s="710">
        <v>0</v>
      </c>
      <c r="AM66" s="710">
        <v>0</v>
      </c>
      <c r="AN66" s="726">
        <v>0</v>
      </c>
      <c r="AO66" s="725">
        <v>0</v>
      </c>
      <c r="AP66" s="710">
        <v>0</v>
      </c>
      <c r="AQ66" s="710">
        <v>0</v>
      </c>
      <c r="AR66" s="710">
        <v>0</v>
      </c>
      <c r="AS66" s="710">
        <v>0</v>
      </c>
      <c r="AT66" s="710">
        <v>0</v>
      </c>
      <c r="AU66" s="710">
        <v>0</v>
      </c>
      <c r="AV66" s="710">
        <v>0</v>
      </c>
      <c r="AW66" s="710">
        <v>0</v>
      </c>
      <c r="AX66" s="726">
        <v>0</v>
      </c>
      <c r="AY66" s="725">
        <v>0</v>
      </c>
      <c r="AZ66" s="710">
        <v>0</v>
      </c>
      <c r="BA66" s="710">
        <v>0</v>
      </c>
      <c r="BB66" s="710">
        <v>0</v>
      </c>
      <c r="BC66" s="710">
        <v>0</v>
      </c>
      <c r="BD66" s="710">
        <v>0</v>
      </c>
      <c r="BE66" s="710">
        <v>0</v>
      </c>
      <c r="BF66" s="710">
        <v>0</v>
      </c>
      <c r="BG66" s="710">
        <v>0</v>
      </c>
      <c r="BH66" s="726">
        <v>0</v>
      </c>
      <c r="BI66" s="725">
        <v>0</v>
      </c>
      <c r="BJ66" s="710">
        <v>0</v>
      </c>
      <c r="BK66" s="710">
        <v>0</v>
      </c>
      <c r="BL66" s="710">
        <v>0</v>
      </c>
      <c r="BM66" s="710">
        <v>0</v>
      </c>
      <c r="BN66" s="710">
        <v>0</v>
      </c>
      <c r="BO66" s="710">
        <v>0</v>
      </c>
      <c r="BP66" s="710">
        <v>0</v>
      </c>
      <c r="BQ66" s="710">
        <v>0</v>
      </c>
      <c r="BR66" s="726">
        <v>0</v>
      </c>
      <c r="BS66" s="725">
        <v>0</v>
      </c>
      <c r="BT66" s="710">
        <v>0</v>
      </c>
      <c r="BU66" s="710">
        <v>0</v>
      </c>
      <c r="BV66" s="710">
        <v>0</v>
      </c>
      <c r="BW66" s="710">
        <v>0</v>
      </c>
      <c r="BX66" s="710">
        <v>0</v>
      </c>
      <c r="BY66" s="710">
        <v>0</v>
      </c>
      <c r="BZ66" s="710">
        <v>0</v>
      </c>
      <c r="CA66" s="710">
        <v>0</v>
      </c>
      <c r="CB66" s="726">
        <v>0</v>
      </c>
      <c r="CC66" s="725">
        <v>0</v>
      </c>
      <c r="CD66" s="710">
        <v>0</v>
      </c>
      <c r="CE66" s="710">
        <v>0</v>
      </c>
      <c r="CF66" s="710">
        <v>0</v>
      </c>
      <c r="CG66" s="710">
        <v>0</v>
      </c>
      <c r="CH66" s="710">
        <v>0</v>
      </c>
      <c r="CI66" s="710">
        <v>0</v>
      </c>
      <c r="CJ66" s="710">
        <v>0</v>
      </c>
      <c r="CK66" s="710">
        <v>0</v>
      </c>
      <c r="CL66" s="726">
        <v>0</v>
      </c>
      <c r="CM66" s="725">
        <v>0</v>
      </c>
      <c r="CN66" s="710">
        <v>0</v>
      </c>
      <c r="CO66" s="710">
        <v>0</v>
      </c>
      <c r="CP66" s="710">
        <v>0</v>
      </c>
      <c r="CQ66" s="710">
        <v>0</v>
      </c>
      <c r="CR66" s="710">
        <v>0</v>
      </c>
      <c r="CS66" s="710">
        <v>0</v>
      </c>
      <c r="CT66" s="710">
        <v>0</v>
      </c>
      <c r="CU66" s="710">
        <v>0</v>
      </c>
      <c r="CV66" s="726">
        <v>0</v>
      </c>
      <c r="CW66" s="725">
        <v>0</v>
      </c>
      <c r="CX66" s="710">
        <v>0</v>
      </c>
      <c r="CY66" s="710">
        <v>0</v>
      </c>
      <c r="CZ66" s="710">
        <v>0</v>
      </c>
      <c r="DA66" s="710">
        <v>0</v>
      </c>
      <c r="DB66" s="710">
        <v>0</v>
      </c>
      <c r="DC66" s="710">
        <v>0</v>
      </c>
      <c r="DD66" s="710">
        <v>0</v>
      </c>
      <c r="DE66" s="710">
        <v>0</v>
      </c>
      <c r="DF66" s="726">
        <v>0</v>
      </c>
      <c r="DG66" s="725">
        <v>0</v>
      </c>
      <c r="DH66" s="513"/>
      <c r="DI66" s="513"/>
      <c r="DJ66" s="513"/>
      <c r="DK66" s="513"/>
      <c r="DL66" s="513"/>
      <c r="DM66" s="513"/>
      <c r="DN66" s="513"/>
      <c r="DO66" s="513"/>
      <c r="DP66" s="514"/>
      <c r="DQ66" s="512"/>
      <c r="DR66" s="513"/>
      <c r="DS66" s="513"/>
      <c r="DT66" s="513"/>
      <c r="DU66" s="513"/>
      <c r="DV66" s="513"/>
      <c r="DW66" s="513"/>
      <c r="DX66" s="513"/>
      <c r="DY66" s="513"/>
      <c r="DZ66" s="514"/>
      <c r="EA66" s="512"/>
      <c r="EB66" s="513"/>
      <c r="EC66" s="513"/>
      <c r="ED66" s="513"/>
      <c r="EE66" s="513"/>
      <c r="EF66" s="513"/>
      <c r="EG66" s="513"/>
      <c r="EH66" s="513"/>
      <c r="EI66" s="513"/>
      <c r="EJ66" s="514"/>
      <c r="EK66" s="512"/>
      <c r="EL66" s="513"/>
      <c r="EM66" s="513"/>
      <c r="EN66" s="513"/>
      <c r="EO66" s="513"/>
      <c r="EP66" s="513"/>
      <c r="EQ66" s="513"/>
      <c r="ER66" s="513"/>
      <c r="ES66" s="513"/>
      <c r="ET66" s="514"/>
      <c r="EU66" s="512"/>
      <c r="EV66" s="513"/>
      <c r="EW66" s="513"/>
      <c r="EX66" s="513"/>
      <c r="EY66" s="513"/>
      <c r="EZ66" s="513"/>
      <c r="FA66" s="513"/>
      <c r="FB66" s="513"/>
      <c r="FC66" s="513"/>
      <c r="FD66" s="514"/>
      <c r="FE66" s="512"/>
      <c r="FF66" s="513"/>
      <c r="FG66" s="513"/>
      <c r="FH66" s="513"/>
      <c r="FI66" s="513"/>
      <c r="FJ66" s="513"/>
      <c r="FK66" s="513"/>
      <c r="FL66" s="513"/>
      <c r="FM66" s="513"/>
      <c r="FN66" s="514"/>
      <c r="FO66" s="512"/>
      <c r="FP66" s="513"/>
      <c r="FQ66" s="513"/>
      <c r="FR66" s="513"/>
      <c r="FS66" s="513"/>
      <c r="FT66" s="513"/>
      <c r="FU66" s="513"/>
      <c r="FV66" s="513"/>
      <c r="FW66" s="513"/>
      <c r="FX66" s="514"/>
      <c r="FY66" s="512"/>
      <c r="FZ66" s="513"/>
      <c r="GA66" s="513"/>
      <c r="GB66" s="513"/>
      <c r="GC66" s="513"/>
      <c r="GD66" s="513"/>
      <c r="GE66" s="513"/>
      <c r="GF66" s="513"/>
      <c r="GG66" s="513"/>
      <c r="GH66" s="514"/>
      <c r="GI66" s="512"/>
      <c r="GJ66" s="513"/>
      <c r="GK66" s="513"/>
      <c r="GL66" s="513"/>
      <c r="GM66" s="513"/>
      <c r="GN66" s="513"/>
      <c r="GO66" s="513"/>
      <c r="GP66" s="513"/>
      <c r="GQ66" s="513"/>
      <c r="GR66" s="514"/>
      <c r="GS66" s="512"/>
      <c r="GT66" s="513"/>
      <c r="GU66" s="513"/>
      <c r="GV66" s="513"/>
      <c r="GW66" s="513"/>
      <c r="GX66" s="513"/>
      <c r="GY66" s="513"/>
      <c r="GZ66" s="513"/>
      <c r="HA66" s="513"/>
      <c r="HB66" s="514"/>
      <c r="HC66" s="81" t="e">
        <f>+SUM(K66)*VLOOKUP(K$13,#REF!,2,0)+SUM(U66)*VLOOKUP(U$13,#REF!,2,0)+SUM(AE66)*VLOOKUP(AE$13,#REF!,2,0)+SUM(AO66)*VLOOKUP(AO$13,#REF!,2,0)+SUM(AY66)*VLOOKUP(AY$13,#REF!,2,0)+SUM(BI66)*VLOOKUP(BI$13,#REF!,2,0)+SUM(BS66)*VLOOKUP(BS$13,#REF!,2,0)+SUM(CC66)*VLOOKUP(CC$13,#REF!,2,0)+SUM(CM66)*VLOOKUP(CM$13,#REF!,2,0)+SUM(CW66)*VLOOKUP(CW$13,#REF!,2,0)+SUM(DG66)*VLOOKUP(DG$13,#REF!,2,0)+SUM(DQ66)*VLOOKUP(DQ$13,#REF!,2,0)+SUM(EA66)*VLOOKUP(EA$13,#REF!,2,0)+SUM(EK66)*VLOOKUP(EK$13,#REF!,2,0)+SUM(EU66)*VLOOKUP(EU$13,#REF!,2,0)+SUM(FE66)*VLOOKUP(FE$13,#REF!,2,0)+SUM(FO66)*VLOOKUP(FO$13,#REF!,2,0)+SUM(FY66)*VLOOKUP(FY$13,#REF!,2,0)+SUM(GI66)*VLOOKUP(GI$13,#REF!,2,0)+SUM(GS66)*VLOOKUP(GS$13,#REF!,2,0)</f>
        <v>#REF!</v>
      </c>
      <c r="HD66" s="81" t="e">
        <f>+SUM(L66)*VLOOKUP(L$13,#REF!,2,0)+SUM(V66)*VLOOKUP(V$13,#REF!,2,0)+SUM(AF66)*VLOOKUP(AF$13,#REF!,2,0)+SUM(AP66)*VLOOKUP(AP$13,#REF!,2,0)+SUM(AZ66)*VLOOKUP(AZ$13,#REF!,2,0)+SUM(BJ66)*VLOOKUP(BJ$13,#REF!,2,0)+SUM(BT66)*VLOOKUP(BT$13,#REF!,2,0)+SUM(CD66)*VLOOKUP(CD$13,#REF!,2,0)+SUM(CN66)*VLOOKUP(CN$13,#REF!,2,0)+SUM(CX66)*VLOOKUP(CX$13,#REF!,2,0)+SUM(DH66)*VLOOKUP(DH$13,#REF!,2,0)+SUM(DR66)*VLOOKUP(DR$13,#REF!,2,0)+SUM(EB66)*VLOOKUP(EB$13,#REF!,2,0)+SUM(EL66)*VLOOKUP(EL$13,#REF!,2,0)+SUM(EV66)*VLOOKUP(EV$13,#REF!,2,0)+SUM(FF66)*VLOOKUP(FF$13,#REF!,2,0)+SUM(FP66)*VLOOKUP(FP$13,#REF!,2,0)+SUM(FZ66)*VLOOKUP(FZ$13,#REF!,2,0)+SUM(GJ66)*VLOOKUP(GJ$13,#REF!,2,0)+SUM(GT66)*VLOOKUP(GT$13,#REF!,2,0)</f>
        <v>#REF!</v>
      </c>
      <c r="HE66" s="81" t="e">
        <f>+SUM(M66)*VLOOKUP(M$13,#REF!,2,0)+SUM(W66)*VLOOKUP(W$13,#REF!,2,0)+SUM(AG66)*VLOOKUP(AG$13,#REF!,2,0)+SUM(AQ66)*VLOOKUP(AQ$13,#REF!,2,0)+SUM(BA66)*VLOOKUP(BA$13,#REF!,2,0)+SUM(BK66)*VLOOKUP(BK$13,#REF!,2,0)+SUM(BU66)*VLOOKUP(BU$13,#REF!,2,0)+SUM(CE66)*VLOOKUP(CE$13,#REF!,2,0)+SUM(CO66)*VLOOKUP(CO$13,#REF!,2,0)+SUM(CY66)*VLOOKUP(CY$13,#REF!,2,0)+SUM(DI66)*VLOOKUP(DI$13,#REF!,2,0)+SUM(DS66)*VLOOKUP(DS$13,#REF!,2,0)+SUM(EC66)*VLOOKUP(EC$13,#REF!,2,0)+SUM(EM66)*VLOOKUP(EM$13,#REF!,2,0)+SUM(EW66)*VLOOKUP(EW$13,#REF!,2,0)+SUM(FG66)*VLOOKUP(FG$13,#REF!,2,0)+SUM(FQ66)*VLOOKUP(FQ$13,#REF!,2,0)+SUM(GA66)*VLOOKUP(GA$13,#REF!,2,0)+SUM(GK66)*VLOOKUP(GK$13,#REF!,2,0)+SUM(GU66)*VLOOKUP(GU$13,#REF!,2,0)</f>
        <v>#REF!</v>
      </c>
      <c r="HF66" s="81" t="e">
        <f>+SUM(N66)*VLOOKUP(N$13,#REF!,2,0)+SUM(X66)*VLOOKUP(X$13,#REF!,2,0)+SUM(AH66)*VLOOKUP(AH$13,#REF!,2,0)+SUM(AR66)*VLOOKUP(AR$13,#REF!,2,0)+SUM(BB66)*VLOOKUP(BB$13,#REF!,2,0)+SUM(BL66)*VLOOKUP(BL$13,#REF!,2,0)+SUM(BV66)*VLOOKUP(BV$13,#REF!,2,0)+SUM(CF66)*VLOOKUP(CF$13,#REF!,2,0)+SUM(CP66)*VLOOKUP(CP$13,#REF!,2,0)+SUM(CZ66)*VLOOKUP(CZ$13,#REF!,2,0)+SUM(DJ66)*VLOOKUP(DJ$13,#REF!,2,0)+SUM(DT66)*VLOOKUP(DT$13,#REF!,2,0)+SUM(ED66)*VLOOKUP(ED$13,#REF!,2,0)+SUM(EN66)*VLOOKUP(EN$13,#REF!,2,0)+SUM(EX66)*VLOOKUP(EX$13,#REF!,2,0)+SUM(FH66)*VLOOKUP(FH$13,#REF!,2,0)+SUM(FR66)*VLOOKUP(FR$13,#REF!,2,0)+SUM(GB66)*VLOOKUP(GB$13,#REF!,2,0)+SUM(GL66)*VLOOKUP(GL$13,#REF!,2,0)+SUM(GV66)*VLOOKUP(GV$13,#REF!,2,0)</f>
        <v>#REF!</v>
      </c>
      <c r="HG66" s="81" t="e">
        <f>+SUM(O66)*VLOOKUP(O$13,#REF!,2,0)+SUM(Y66)*VLOOKUP(Y$13,#REF!,2,0)+SUM(AI66)*VLOOKUP(AI$13,#REF!,2,0)+SUM(AS66)*VLOOKUP(AS$13,#REF!,2,0)+SUM(BC66)*VLOOKUP(BC$13,#REF!,2,0)+SUM(BM66)*VLOOKUP(BM$13,#REF!,2,0)+SUM(BW66)*VLOOKUP(BW$13,#REF!,2,0)+SUM(CG66)*VLOOKUP(CG$13,#REF!,2,0)+SUM(CQ66)*VLOOKUP(CQ$13,#REF!,2,0)+SUM(DA66)*VLOOKUP(DA$13,#REF!,2,0)+SUM(DK66)*VLOOKUP(DK$13,#REF!,2,0)+SUM(DU66)*VLOOKUP(DU$13,#REF!,2,0)+SUM(EE66)*VLOOKUP(EE$13,#REF!,2,0)+SUM(EO66)*VLOOKUP(EO$13,#REF!,2,0)+SUM(EY66)*VLOOKUP(EY$13,#REF!,2,0)+SUM(FI66)*VLOOKUP(FI$13,#REF!,2,0)+SUM(FS66)*VLOOKUP(FS$13,#REF!,2,0)+SUM(GC66)*VLOOKUP(GC$13,#REF!,2,0)+SUM(GM66)*VLOOKUP(GM$13,#REF!,2,0)+SUM(GW66)*VLOOKUP(GW$13,#REF!,2,0)</f>
        <v>#REF!</v>
      </c>
      <c r="HH66" s="81" t="e">
        <f>+SUM(P66)*VLOOKUP(P$13,#REF!,2,0)+SUM(Z66)*VLOOKUP(Z$13,#REF!,2,0)+SUM(AJ66)*VLOOKUP(AJ$13,#REF!,2,0)+SUM(AT66)*VLOOKUP(AT$13,#REF!,2,0)+SUM(BD66)*VLOOKUP(BD$13,#REF!,2,0)+SUM(BN66)*VLOOKUP(BN$13,#REF!,2,0)+SUM(BX66)*VLOOKUP(BX$13,#REF!,2,0)+SUM(CH66)*VLOOKUP(CH$13,#REF!,2,0)+SUM(CR66)*VLOOKUP(CR$13,#REF!,2,0)+SUM(DB66)*VLOOKUP(DB$13,#REF!,2,0)+SUM(DL66)*VLOOKUP(DL$13,#REF!,2,0)+SUM(DV66)*VLOOKUP(DV$13,#REF!,2,0)+SUM(EF66)*VLOOKUP(EF$13,#REF!,2,0)+SUM(EP66)*VLOOKUP(EP$13,#REF!,2,0)+SUM(EZ66)*VLOOKUP(EZ$13,#REF!,2,0)+SUM(FJ66)*VLOOKUP(FJ$13,#REF!,2,0)+SUM(FT66)*VLOOKUP(FT$13,#REF!,2,0)+SUM(GD66)*VLOOKUP(GD$13,#REF!,2,0)+SUM(GN66)*VLOOKUP(GN$13,#REF!,2,0)+SUM(GX66)*VLOOKUP(GX$13,#REF!,2,0)</f>
        <v>#REF!</v>
      </c>
      <c r="HI66" s="81" t="e">
        <f>+SUM(Q66)*VLOOKUP(Q$13,#REF!,2,0)+SUM(AA66)*VLOOKUP(AA$13,#REF!,2,0)+SUM(AK66)*VLOOKUP(AK$13,#REF!,2,0)+SUM(AU66)*VLOOKUP(AU$13,#REF!,2,0)+SUM(BE66)*VLOOKUP(BE$13,#REF!,2,0)+SUM(BO66)*VLOOKUP(BO$13,#REF!,2,0)+SUM(BY66)*VLOOKUP(BY$13,#REF!,2,0)+SUM(CI66)*VLOOKUP(CI$13,#REF!,2,0)+SUM(CS66)*VLOOKUP(CS$13,#REF!,2,0)+SUM(DC66)*VLOOKUP(DC$13,#REF!,2,0)+SUM(DM66)*VLOOKUP(DM$13,#REF!,2,0)+SUM(DW66)*VLOOKUP(DW$13,#REF!,2,0)+SUM(EG66)*VLOOKUP(EG$13,#REF!,2,0)+SUM(EQ66)*VLOOKUP(EQ$13,#REF!,2,0)+SUM(FA66)*VLOOKUP(FA$13,#REF!,2,0)+SUM(FK66)*VLOOKUP(FK$13,#REF!,2,0)+SUM(FU66)*VLOOKUP(FU$13,#REF!,2,0)+SUM(GE66)*VLOOKUP(GE$13,#REF!,2,0)+SUM(GO66)*VLOOKUP(GO$13,#REF!,2,0)+SUM(GY66)*VLOOKUP(GY$13,#REF!,2,0)</f>
        <v>#REF!</v>
      </c>
      <c r="HJ66" s="81" t="e">
        <f>+SUM(R66)*VLOOKUP(R$13,#REF!,2,0)+SUM(AB66)*VLOOKUP(AB$13,#REF!,2,0)+SUM(AL66)*VLOOKUP(AL$13,#REF!,2,0)+SUM(AV66)*VLOOKUP(AV$13,#REF!,2,0)+SUM(BF66)*VLOOKUP(BF$13,#REF!,2,0)+SUM(BP66)*VLOOKUP(BP$13,#REF!,2,0)+SUM(BZ66)*VLOOKUP(BZ$13,#REF!,2,0)+SUM(CJ66)*VLOOKUP(CJ$13,#REF!,2,0)+SUM(CT66)*VLOOKUP(CT$13,#REF!,2,0)+SUM(DD66)*VLOOKUP(DD$13,#REF!,2,0)+SUM(DN66)*VLOOKUP(DN$13,#REF!,2,0)+SUM(DX66)*VLOOKUP(DX$13,#REF!,2,0)+SUM(EH66)*VLOOKUP(EH$13,#REF!,2,0)+SUM(ER66)*VLOOKUP(ER$13,#REF!,2,0)+SUM(FB66)*VLOOKUP(FB$13,#REF!,2,0)+SUM(FL66)*VLOOKUP(FL$13,#REF!,2,0)+SUM(FV66)*VLOOKUP(FV$13,#REF!,2,0)+SUM(GF66)*VLOOKUP(GF$13,#REF!,2,0)+SUM(GP66)*VLOOKUP(GP$13,#REF!,2,0)+SUM(GZ66)*VLOOKUP(GZ$13,#REF!,2,0)</f>
        <v>#REF!</v>
      </c>
      <c r="HK66" s="81" t="e">
        <f>+SUM(S66)*VLOOKUP(S$13,#REF!,2,0)+SUM(AC66)*VLOOKUP(AC$13,#REF!,2,0)+SUM(AM66)*VLOOKUP(AM$13,#REF!,2,0)+SUM(AW66)*VLOOKUP(AW$13,#REF!,2,0)+SUM(BG66)*VLOOKUP(BG$13,#REF!,2,0)+SUM(BQ66)*VLOOKUP(BQ$13,#REF!,2,0)+SUM(CA66)*VLOOKUP(CA$13,#REF!,2,0)+SUM(CK66)*VLOOKUP(CK$13,#REF!,2,0)+SUM(CU66)*VLOOKUP(CU$13,#REF!,2,0)+SUM(DE66)*VLOOKUP(DE$13,#REF!,2,0)+SUM(DO66)*VLOOKUP(DO$13,#REF!,2,0)+SUM(DY66)*VLOOKUP(DY$13,#REF!,2,0)+SUM(EI66)*VLOOKUP(EI$13,#REF!,2,0)+SUM(ES66)*VLOOKUP(ES$13,#REF!,2,0)+SUM(FC66)*VLOOKUP(FC$13,#REF!,2,0)+SUM(FM66)*VLOOKUP(FM$13,#REF!,2,0)+SUM(FW66)*VLOOKUP(FW$13,#REF!,2,0)+SUM(GG66)*VLOOKUP(GG$13,#REF!,2,0)+SUM(GQ66)*VLOOKUP(GQ$13,#REF!,2,0)+SUM(HA66)*VLOOKUP(HA$13,#REF!,2,0)</f>
        <v>#REF!</v>
      </c>
      <c r="HL66" s="81" t="e">
        <f>+SUM(T66)*VLOOKUP(T$13,#REF!,2,0)+SUM(AD66)*VLOOKUP(AD$13,#REF!,2,0)+SUM(AN66)*VLOOKUP(AN$13,#REF!,2,0)+SUM(AX66)*VLOOKUP(AX$13,#REF!,2,0)+SUM(BH66)*VLOOKUP(BH$13,#REF!,2,0)+SUM(BR66)*VLOOKUP(BR$13,#REF!,2,0)+SUM(CB66)*VLOOKUP(CB$13,#REF!,2,0)+SUM(CL66)*VLOOKUP(CL$13,#REF!,2,0)+SUM(CV66)*VLOOKUP(CV$13,#REF!,2,0)+SUM(DF66)*VLOOKUP(DF$13,#REF!,2,0)+SUM(DP66)*VLOOKUP(DP$13,#REF!,2,0)+SUM(DZ66)*VLOOKUP(DZ$13,#REF!,2,0)+SUM(EJ66)*VLOOKUP(EJ$13,#REF!,2,0)+SUM(ET66)*VLOOKUP(ET$13,#REF!,2,0)+SUM(FD66)*VLOOKUP(FD$13,#REF!,2,0)+SUM(FN66)*VLOOKUP(FN$13,#REF!,2,0)+SUM(FX66)*VLOOKUP(FX$13,#REF!,2,0)+SUM(GH66)*VLOOKUP(GH$13,#REF!,2,0)+SUM(GR66)*VLOOKUP(GR$13,#REF!,2,0)+SUM(HB66)*VLOOKUP(HB$13,#REF!,2,0)</f>
        <v>#REF!</v>
      </c>
      <c r="HM66" s="84">
        <f t="shared" si="73"/>
        <v>0</v>
      </c>
      <c r="HN66" s="83">
        <f t="shared" si="87"/>
        <v>0</v>
      </c>
      <c r="HO66" s="84" t="e">
        <f>+SUMIF($K$11:$T$11,1,K66:T66)*VLOOKUP($K$12,#REF!,2,0)+SUMIF($U$11:$AD$11,1,U66:AD66)*VLOOKUP($U$12,#REF!,2,0)+SUMIF($AE$11:$AN$11,1,AE66:AN66)*VLOOKUP($AE$12,#REF!,2,0)+SUMIF($AO$11:$AX$11,1,AO66:AX66)*VLOOKUP($AO$12,#REF!,2,0)+SUMIF($AY$11:$BH$11,1,AY66:BH66)*VLOOKUP($AY$12,#REF!,2,0)+SUMIF($BI$11:$BR$11,1,BI66:BR66)*VLOOKUP($BI$12,#REF!,2,0)+SUMIF($BS$11:$CB$11,1,BS66:CB66)*VLOOKUP($BS$12,#REF!,2,0)+SUMIF($CC$11:$CL$11,1,CC66:CL66)*VLOOKUP($CC$12,#REF!,2,0)+SUMIF($CM$11:$CV$11,1,CM66:CV66)*VLOOKUP($CM$12,#REF!,2,0)+SUMIF($CW$11:$DF$11,1,CW66:DF66)*VLOOKUP($CW$12,#REF!,2,0)+SUMIF($DG$11:$DP$11,1,DG66:DP66)*VLOOKUP($DG$12,#REF!,2,0)+SUMIF($DQ$11:$DZ$11,1,DQ66:DZ66)*VLOOKUP($DQ$12,#REF!,2,0)+SUMIF($EA$11:$EJ$11,1,EA66:EJ66)*VLOOKUP($EA$12,#REF!,2,0)+SUMIF($EK$11:$ET$11,1,EK66:ET66)*VLOOKUP($EK$12,#REF!,2,0)+SUMIF($EU$11:$FD$11,1,EU66:FD66)*VLOOKUP($EU$12,#REF!,2,0)+SUMIF($FE$11:$FN$11,1,FE66:FN66)*VLOOKUP($FE$12,#REF!,2,0)+SUMIF($FO$11:$FX$11,1,FO66:FX66)*VLOOKUP($FO$12,#REF!,2,0)+SUMIF($FY$11:$GH$11,1,FY66:GH66)*VLOOKUP($FY$12,#REF!,2,0)+SUMIF($GI$11:$GR$11,1,GI66:GR66)*VLOOKUP($GI$12,#REF!,2,0)+SUMIF($GS$11:$HB$11,1,GS66:HB66)*VLOOKUP($GS$12,#REF!,2,0)</f>
        <v>#REF!</v>
      </c>
      <c r="HP66" s="83" t="e">
        <f t="shared" si="86"/>
        <v>#REF!</v>
      </c>
      <c r="HQ66" s="84"/>
      <c r="HR66" s="85">
        <f t="shared" si="74"/>
        <v>0</v>
      </c>
      <c r="HS66" s="85">
        <f>+L66+V66+AF66+AP66+AZ66+BJ66+BT66+CD66+CN66+CX66+DG66</f>
        <v>0</v>
      </c>
      <c r="HT66" s="85">
        <f t="shared" si="76"/>
        <v>0</v>
      </c>
      <c r="HU66" s="85">
        <f t="shared" si="77"/>
        <v>0</v>
      </c>
      <c r="HV66" s="85">
        <f t="shared" si="78"/>
        <v>0</v>
      </c>
      <c r="HW66" s="85">
        <f t="shared" si="79"/>
        <v>0</v>
      </c>
      <c r="HX66" s="85">
        <f t="shared" si="80"/>
        <v>0</v>
      </c>
      <c r="HY66" s="85">
        <f t="shared" si="81"/>
        <v>0</v>
      </c>
      <c r="HZ66" s="85">
        <f t="shared" si="82"/>
        <v>0</v>
      </c>
      <c r="IA66" s="85">
        <f t="shared" si="83"/>
        <v>0</v>
      </c>
      <c r="IK66" s="98" t="e">
        <f t="shared" si="84"/>
        <v>#REF!</v>
      </c>
    </row>
    <row r="67" spans="1:245" s="32" customFormat="1" ht="21.95" hidden="1" customHeight="1">
      <c r="A67" s="4"/>
      <c r="B67" s="98" t="e">
        <f>+#REF!</f>
        <v>#REF!</v>
      </c>
      <c r="C67" s="98" t="e">
        <f>+#REF!</f>
        <v>#REF!</v>
      </c>
      <c r="D67" s="98" t="e">
        <f>+#REF!</f>
        <v>#REF!</v>
      </c>
      <c r="E67" s="98" t="e">
        <f>+#REF!</f>
        <v>#REF!</v>
      </c>
      <c r="F67" s="98" t="e">
        <f>+#REF!</f>
        <v>#REF!</v>
      </c>
      <c r="G67" s="98" t="e">
        <f>+#REF!</f>
        <v>#REF!</v>
      </c>
      <c r="H67" s="98" t="e">
        <f>+#REF!</f>
        <v>#REF!</v>
      </c>
      <c r="I67" s="98" t="e">
        <f>+#REF!</f>
        <v>#REF!</v>
      </c>
      <c r="J67" s="306" t="s">
        <v>49</v>
      </c>
      <c r="K67" s="727">
        <v>0</v>
      </c>
      <c r="L67" s="728">
        <v>0</v>
      </c>
      <c r="M67" s="728">
        <v>0</v>
      </c>
      <c r="N67" s="728">
        <v>0</v>
      </c>
      <c r="O67" s="728">
        <v>0</v>
      </c>
      <c r="P67" s="728">
        <v>0</v>
      </c>
      <c r="Q67" s="728">
        <v>0</v>
      </c>
      <c r="R67" s="728">
        <v>0</v>
      </c>
      <c r="S67" s="728">
        <v>0</v>
      </c>
      <c r="T67" s="729">
        <v>0</v>
      </c>
      <c r="U67" s="727">
        <v>0</v>
      </c>
      <c r="V67" s="728">
        <v>0</v>
      </c>
      <c r="W67" s="728">
        <v>0</v>
      </c>
      <c r="X67" s="728">
        <v>0</v>
      </c>
      <c r="Y67" s="728">
        <v>0</v>
      </c>
      <c r="Z67" s="728">
        <v>0</v>
      </c>
      <c r="AA67" s="728">
        <v>0</v>
      </c>
      <c r="AB67" s="728">
        <v>0</v>
      </c>
      <c r="AC67" s="728">
        <v>0</v>
      </c>
      <c r="AD67" s="729">
        <v>0</v>
      </c>
      <c r="AE67" s="727">
        <v>0</v>
      </c>
      <c r="AF67" s="728">
        <v>0</v>
      </c>
      <c r="AG67" s="728">
        <v>0</v>
      </c>
      <c r="AH67" s="728">
        <v>0</v>
      </c>
      <c r="AI67" s="728">
        <v>0</v>
      </c>
      <c r="AJ67" s="728">
        <v>0</v>
      </c>
      <c r="AK67" s="728">
        <v>0</v>
      </c>
      <c r="AL67" s="728">
        <v>0</v>
      </c>
      <c r="AM67" s="728">
        <v>0</v>
      </c>
      <c r="AN67" s="729">
        <v>0</v>
      </c>
      <c r="AO67" s="727">
        <v>0</v>
      </c>
      <c r="AP67" s="728">
        <v>0</v>
      </c>
      <c r="AQ67" s="728">
        <v>0</v>
      </c>
      <c r="AR67" s="728">
        <v>0</v>
      </c>
      <c r="AS67" s="728">
        <v>0</v>
      </c>
      <c r="AT67" s="728">
        <v>0</v>
      </c>
      <c r="AU67" s="728">
        <v>0</v>
      </c>
      <c r="AV67" s="728">
        <v>0</v>
      </c>
      <c r="AW67" s="728">
        <v>0</v>
      </c>
      <c r="AX67" s="729">
        <v>0</v>
      </c>
      <c r="AY67" s="727">
        <v>0</v>
      </c>
      <c r="AZ67" s="728">
        <v>0</v>
      </c>
      <c r="BA67" s="728">
        <v>0</v>
      </c>
      <c r="BB67" s="728">
        <v>0</v>
      </c>
      <c r="BC67" s="728">
        <v>0</v>
      </c>
      <c r="BD67" s="728">
        <v>0</v>
      </c>
      <c r="BE67" s="728">
        <v>0</v>
      </c>
      <c r="BF67" s="728">
        <v>0</v>
      </c>
      <c r="BG67" s="728">
        <v>0</v>
      </c>
      <c r="BH67" s="729">
        <v>0</v>
      </c>
      <c r="BI67" s="727">
        <v>0</v>
      </c>
      <c r="BJ67" s="728">
        <v>0</v>
      </c>
      <c r="BK67" s="728">
        <v>0</v>
      </c>
      <c r="BL67" s="728">
        <v>0</v>
      </c>
      <c r="BM67" s="728">
        <v>0</v>
      </c>
      <c r="BN67" s="728">
        <v>0</v>
      </c>
      <c r="BO67" s="728">
        <v>0</v>
      </c>
      <c r="BP67" s="728">
        <v>0</v>
      </c>
      <c r="BQ67" s="728">
        <v>0</v>
      </c>
      <c r="BR67" s="729">
        <v>0</v>
      </c>
      <c r="BS67" s="727">
        <v>0</v>
      </c>
      <c r="BT67" s="728">
        <v>0</v>
      </c>
      <c r="BU67" s="728">
        <v>0</v>
      </c>
      <c r="BV67" s="728">
        <v>0</v>
      </c>
      <c r="BW67" s="728">
        <v>0</v>
      </c>
      <c r="BX67" s="728">
        <v>0</v>
      </c>
      <c r="BY67" s="728">
        <v>0</v>
      </c>
      <c r="BZ67" s="728">
        <v>0</v>
      </c>
      <c r="CA67" s="728">
        <v>0</v>
      </c>
      <c r="CB67" s="729">
        <v>0</v>
      </c>
      <c r="CC67" s="727">
        <v>0</v>
      </c>
      <c r="CD67" s="728">
        <v>0</v>
      </c>
      <c r="CE67" s="728">
        <v>0</v>
      </c>
      <c r="CF67" s="728">
        <v>0</v>
      </c>
      <c r="CG67" s="728">
        <v>0</v>
      </c>
      <c r="CH67" s="728">
        <v>0</v>
      </c>
      <c r="CI67" s="728">
        <v>0</v>
      </c>
      <c r="CJ67" s="728">
        <v>0</v>
      </c>
      <c r="CK67" s="728">
        <v>0</v>
      </c>
      <c r="CL67" s="729">
        <v>0</v>
      </c>
      <c r="CM67" s="727">
        <v>0</v>
      </c>
      <c r="CN67" s="728">
        <v>0</v>
      </c>
      <c r="CO67" s="728">
        <v>0</v>
      </c>
      <c r="CP67" s="728">
        <v>0</v>
      </c>
      <c r="CQ67" s="728">
        <v>0</v>
      </c>
      <c r="CR67" s="728">
        <v>0</v>
      </c>
      <c r="CS67" s="728">
        <v>0</v>
      </c>
      <c r="CT67" s="728">
        <v>0</v>
      </c>
      <c r="CU67" s="728">
        <v>0</v>
      </c>
      <c r="CV67" s="729">
        <v>0</v>
      </c>
      <c r="CW67" s="727">
        <v>0</v>
      </c>
      <c r="CX67" s="728">
        <v>0</v>
      </c>
      <c r="CY67" s="728">
        <v>0</v>
      </c>
      <c r="CZ67" s="728">
        <v>0</v>
      </c>
      <c r="DA67" s="728">
        <v>0</v>
      </c>
      <c r="DB67" s="728">
        <v>0</v>
      </c>
      <c r="DC67" s="728">
        <v>0</v>
      </c>
      <c r="DD67" s="728">
        <v>0</v>
      </c>
      <c r="DE67" s="728">
        <v>0</v>
      </c>
      <c r="DF67" s="729">
        <v>0</v>
      </c>
      <c r="DG67" s="727">
        <v>0</v>
      </c>
      <c r="DH67" s="516"/>
      <c r="DI67" s="516"/>
      <c r="DJ67" s="516"/>
      <c r="DK67" s="516"/>
      <c r="DL67" s="516"/>
      <c r="DM67" s="516"/>
      <c r="DN67" s="516"/>
      <c r="DO67" s="516"/>
      <c r="DP67" s="517"/>
      <c r="DQ67" s="515"/>
      <c r="DR67" s="516"/>
      <c r="DS67" s="516"/>
      <c r="DT67" s="516"/>
      <c r="DU67" s="516"/>
      <c r="DV67" s="516"/>
      <c r="DW67" s="516"/>
      <c r="DX67" s="516"/>
      <c r="DY67" s="516"/>
      <c r="DZ67" s="517"/>
      <c r="EA67" s="515"/>
      <c r="EB67" s="516"/>
      <c r="EC67" s="516"/>
      <c r="ED67" s="516"/>
      <c r="EE67" s="516"/>
      <c r="EF67" s="516"/>
      <c r="EG67" s="516"/>
      <c r="EH67" s="516"/>
      <c r="EI67" s="516"/>
      <c r="EJ67" s="517"/>
      <c r="EK67" s="515"/>
      <c r="EL67" s="516"/>
      <c r="EM67" s="516"/>
      <c r="EN67" s="516"/>
      <c r="EO67" s="516"/>
      <c r="EP67" s="516"/>
      <c r="EQ67" s="516"/>
      <c r="ER67" s="516"/>
      <c r="ES67" s="516"/>
      <c r="ET67" s="517"/>
      <c r="EU67" s="515"/>
      <c r="EV67" s="516"/>
      <c r="EW67" s="516"/>
      <c r="EX67" s="516"/>
      <c r="EY67" s="516"/>
      <c r="EZ67" s="516"/>
      <c r="FA67" s="516"/>
      <c r="FB67" s="516"/>
      <c r="FC67" s="516"/>
      <c r="FD67" s="517"/>
      <c r="FE67" s="515"/>
      <c r="FF67" s="516"/>
      <c r="FG67" s="516"/>
      <c r="FH67" s="516"/>
      <c r="FI67" s="516"/>
      <c r="FJ67" s="516"/>
      <c r="FK67" s="516"/>
      <c r="FL67" s="516"/>
      <c r="FM67" s="516"/>
      <c r="FN67" s="517"/>
      <c r="FO67" s="515"/>
      <c r="FP67" s="516"/>
      <c r="FQ67" s="516"/>
      <c r="FR67" s="516"/>
      <c r="FS67" s="516"/>
      <c r="FT67" s="516"/>
      <c r="FU67" s="516"/>
      <c r="FV67" s="516"/>
      <c r="FW67" s="516"/>
      <c r="FX67" s="517"/>
      <c r="FY67" s="515"/>
      <c r="FZ67" s="516"/>
      <c r="GA67" s="516"/>
      <c r="GB67" s="516"/>
      <c r="GC67" s="516"/>
      <c r="GD67" s="516"/>
      <c r="GE67" s="516"/>
      <c r="GF67" s="516"/>
      <c r="GG67" s="516"/>
      <c r="GH67" s="517"/>
      <c r="GI67" s="515"/>
      <c r="GJ67" s="516"/>
      <c r="GK67" s="516"/>
      <c r="GL67" s="516"/>
      <c r="GM67" s="516"/>
      <c r="GN67" s="516"/>
      <c r="GO67" s="516"/>
      <c r="GP67" s="516"/>
      <c r="GQ67" s="516"/>
      <c r="GR67" s="517"/>
      <c r="GS67" s="515"/>
      <c r="GT67" s="516"/>
      <c r="GU67" s="516"/>
      <c r="GV67" s="516"/>
      <c r="GW67" s="516"/>
      <c r="GX67" s="516"/>
      <c r="GY67" s="516"/>
      <c r="GZ67" s="516"/>
      <c r="HA67" s="516"/>
      <c r="HB67" s="517"/>
      <c r="HC67" s="275" t="e">
        <f>+SUM(K67)*VLOOKUP(K$13,#REF!,2,0)+SUM(U67)*VLOOKUP(U$13,#REF!,2,0)+SUM(AE67)*VLOOKUP(AE$13,#REF!,2,0)+SUM(AO67)*VLOOKUP(AO$13,#REF!,2,0)+SUM(AY67)*VLOOKUP(AY$13,#REF!,2,0)+SUM(BI67)*VLOOKUP(BI$13,#REF!,2,0)+SUM(BS67)*VLOOKUP(BS$13,#REF!,2,0)+SUM(CC67)*VLOOKUP(CC$13,#REF!,2,0)+SUM(CM67)*VLOOKUP(CM$13,#REF!,2,0)+SUM(CW67)*VLOOKUP(CW$13,#REF!,2,0)+SUM(DG67)*VLOOKUP(DG$13,#REF!,2,0)+SUM(DQ67)*VLOOKUP(DQ$13,#REF!,2,0)+SUM(EA67)*VLOOKUP(EA$13,#REF!,2,0)+SUM(EK67)*VLOOKUP(EK$13,#REF!,2,0)+SUM(EU67)*VLOOKUP(EU$13,#REF!,2,0)+SUM(FE67)*VLOOKUP(FE$13,#REF!,2,0)+SUM(FO67)*VLOOKUP(FO$13,#REF!,2,0)+SUM(FY67)*VLOOKUP(FY$13,#REF!,2,0)+SUM(GI67)*VLOOKUP(GI$13,#REF!,2,0)+SUM(GS67)*VLOOKUP(GS$13,#REF!,2,0)</f>
        <v>#REF!</v>
      </c>
      <c r="HD67" s="275" t="e">
        <f>+SUM(L67)*VLOOKUP(L$13,#REF!,2,0)+SUM(V67)*VLOOKUP(V$13,#REF!,2,0)+SUM(AF67)*VLOOKUP(AF$13,#REF!,2,0)+SUM(AP67)*VLOOKUP(AP$13,#REF!,2,0)+SUM(AZ67)*VLOOKUP(AZ$13,#REF!,2,0)+SUM(BJ67)*VLOOKUP(BJ$13,#REF!,2,0)+SUM(BT67)*VLOOKUP(BT$13,#REF!,2,0)+SUM(CD67)*VLOOKUP(CD$13,#REF!,2,0)+SUM(CN67)*VLOOKUP(CN$13,#REF!,2,0)+SUM(CX67)*VLOOKUP(CX$13,#REF!,2,0)+SUM(DH67)*VLOOKUP(DH$13,#REF!,2,0)+SUM(DR67)*VLOOKUP(DR$13,#REF!,2,0)+SUM(EB67)*VLOOKUP(EB$13,#REF!,2,0)+SUM(EL67)*VLOOKUP(EL$13,#REF!,2,0)+SUM(EV67)*VLOOKUP(EV$13,#REF!,2,0)+SUM(FF67)*VLOOKUP(FF$13,#REF!,2,0)+SUM(FP67)*VLOOKUP(FP$13,#REF!,2,0)+SUM(FZ67)*VLOOKUP(FZ$13,#REF!,2,0)+SUM(GJ67)*VLOOKUP(GJ$13,#REF!,2,0)+SUM(GT67)*VLOOKUP(GT$13,#REF!,2,0)</f>
        <v>#REF!</v>
      </c>
      <c r="HE67" s="275" t="e">
        <f>+SUM(M67)*VLOOKUP(M$13,#REF!,2,0)+SUM(W67)*VLOOKUP(W$13,#REF!,2,0)+SUM(AG67)*VLOOKUP(AG$13,#REF!,2,0)+SUM(AQ67)*VLOOKUP(AQ$13,#REF!,2,0)+SUM(BA67)*VLOOKUP(BA$13,#REF!,2,0)+SUM(BK67)*VLOOKUP(BK$13,#REF!,2,0)+SUM(BU67)*VLOOKUP(BU$13,#REF!,2,0)+SUM(CE67)*VLOOKUP(CE$13,#REF!,2,0)+SUM(CO67)*VLOOKUP(CO$13,#REF!,2,0)+SUM(CY67)*VLOOKUP(CY$13,#REF!,2,0)+SUM(DI67)*VLOOKUP(DI$13,#REF!,2,0)+SUM(DS67)*VLOOKUP(DS$13,#REF!,2,0)+SUM(EC67)*VLOOKUP(EC$13,#REF!,2,0)+SUM(EM67)*VLOOKUP(EM$13,#REF!,2,0)+SUM(EW67)*VLOOKUP(EW$13,#REF!,2,0)+SUM(FG67)*VLOOKUP(FG$13,#REF!,2,0)+SUM(FQ67)*VLOOKUP(FQ$13,#REF!,2,0)+SUM(GA67)*VLOOKUP(GA$13,#REF!,2,0)+SUM(GK67)*VLOOKUP(GK$13,#REF!,2,0)+SUM(GU67)*VLOOKUP(GU$13,#REF!,2,0)</f>
        <v>#REF!</v>
      </c>
      <c r="HF67" s="275" t="e">
        <f>+SUM(N67)*VLOOKUP(N$13,#REF!,2,0)+SUM(X67)*VLOOKUP(X$13,#REF!,2,0)+SUM(AH67)*VLOOKUP(AH$13,#REF!,2,0)+SUM(AR67)*VLOOKUP(AR$13,#REF!,2,0)+SUM(BB67)*VLOOKUP(BB$13,#REF!,2,0)+SUM(BL67)*VLOOKUP(BL$13,#REF!,2,0)+SUM(BV67)*VLOOKUP(BV$13,#REF!,2,0)+SUM(CF67)*VLOOKUP(CF$13,#REF!,2,0)+SUM(CP67)*VLOOKUP(CP$13,#REF!,2,0)+SUM(CZ67)*VLOOKUP(CZ$13,#REF!,2,0)+SUM(DJ67)*VLOOKUP(DJ$13,#REF!,2,0)+SUM(DT67)*VLOOKUP(DT$13,#REF!,2,0)+SUM(ED67)*VLOOKUP(ED$13,#REF!,2,0)+SUM(EN67)*VLOOKUP(EN$13,#REF!,2,0)+SUM(EX67)*VLOOKUP(EX$13,#REF!,2,0)+SUM(FH67)*VLOOKUP(FH$13,#REF!,2,0)+SUM(FR67)*VLOOKUP(FR$13,#REF!,2,0)+SUM(GB67)*VLOOKUP(GB$13,#REF!,2,0)+SUM(GL67)*VLOOKUP(GL$13,#REF!,2,0)+SUM(GV67)*VLOOKUP(GV$13,#REF!,2,0)</f>
        <v>#REF!</v>
      </c>
      <c r="HG67" s="275" t="e">
        <f>+SUM(O67)*VLOOKUP(O$13,#REF!,2,0)+SUM(Y67)*VLOOKUP(Y$13,#REF!,2,0)+SUM(AI67)*VLOOKUP(AI$13,#REF!,2,0)+SUM(AS67)*VLOOKUP(AS$13,#REF!,2,0)+SUM(BC67)*VLOOKUP(BC$13,#REF!,2,0)+SUM(BM67)*VLOOKUP(BM$13,#REF!,2,0)+SUM(BW67)*VLOOKUP(BW$13,#REF!,2,0)+SUM(CG67)*VLOOKUP(CG$13,#REF!,2,0)+SUM(CQ67)*VLOOKUP(CQ$13,#REF!,2,0)+SUM(DA67)*VLOOKUP(DA$13,#REF!,2,0)+SUM(DK67)*VLOOKUP(DK$13,#REF!,2,0)+SUM(DU67)*VLOOKUP(DU$13,#REF!,2,0)+SUM(EE67)*VLOOKUP(EE$13,#REF!,2,0)+SUM(EO67)*VLOOKUP(EO$13,#REF!,2,0)+SUM(EY67)*VLOOKUP(EY$13,#REF!,2,0)+SUM(FI67)*VLOOKUP(FI$13,#REF!,2,0)+SUM(FS67)*VLOOKUP(FS$13,#REF!,2,0)+SUM(GC67)*VLOOKUP(GC$13,#REF!,2,0)+SUM(GM67)*VLOOKUP(GM$13,#REF!,2,0)+SUM(GW67)*VLOOKUP(GW$13,#REF!,2,0)</f>
        <v>#REF!</v>
      </c>
      <c r="HH67" s="275" t="e">
        <f>+SUM(P67)*VLOOKUP(P$13,#REF!,2,0)+SUM(Z67)*VLOOKUP(Z$13,#REF!,2,0)+SUM(AJ67)*VLOOKUP(AJ$13,#REF!,2,0)+SUM(AT67)*VLOOKUP(AT$13,#REF!,2,0)+SUM(BD67)*VLOOKUP(BD$13,#REF!,2,0)+SUM(BN67)*VLOOKUP(BN$13,#REF!,2,0)+SUM(BX67)*VLOOKUP(BX$13,#REF!,2,0)+SUM(CH67)*VLOOKUP(CH$13,#REF!,2,0)+SUM(CR67)*VLOOKUP(CR$13,#REF!,2,0)+SUM(DB67)*VLOOKUP(DB$13,#REF!,2,0)+SUM(DL67)*VLOOKUP(DL$13,#REF!,2,0)+SUM(DV67)*VLOOKUP(DV$13,#REF!,2,0)+SUM(EF67)*VLOOKUP(EF$13,#REF!,2,0)+SUM(EP67)*VLOOKUP(EP$13,#REF!,2,0)+SUM(EZ67)*VLOOKUP(EZ$13,#REF!,2,0)+SUM(FJ67)*VLOOKUP(FJ$13,#REF!,2,0)+SUM(FT67)*VLOOKUP(FT$13,#REF!,2,0)+SUM(GD67)*VLOOKUP(GD$13,#REF!,2,0)+SUM(GN67)*VLOOKUP(GN$13,#REF!,2,0)+SUM(GX67)*VLOOKUP(GX$13,#REF!,2,0)</f>
        <v>#REF!</v>
      </c>
      <c r="HI67" s="275" t="e">
        <f>+SUM(Q67)*VLOOKUP(Q$13,#REF!,2,0)+SUM(AA67)*VLOOKUP(AA$13,#REF!,2,0)+SUM(AK67)*VLOOKUP(AK$13,#REF!,2,0)+SUM(AU67)*VLOOKUP(AU$13,#REF!,2,0)+SUM(BE67)*VLOOKUP(BE$13,#REF!,2,0)+SUM(BO67)*VLOOKUP(BO$13,#REF!,2,0)+SUM(BY67)*VLOOKUP(BY$13,#REF!,2,0)+SUM(CI67)*VLOOKUP(CI$13,#REF!,2,0)+SUM(CS67)*VLOOKUP(CS$13,#REF!,2,0)+SUM(DC67)*VLOOKUP(DC$13,#REF!,2,0)+SUM(DM67)*VLOOKUP(DM$13,#REF!,2,0)+SUM(DW67)*VLOOKUP(DW$13,#REF!,2,0)+SUM(EG67)*VLOOKUP(EG$13,#REF!,2,0)+SUM(EQ67)*VLOOKUP(EQ$13,#REF!,2,0)+SUM(FA67)*VLOOKUP(FA$13,#REF!,2,0)+SUM(FK67)*VLOOKUP(FK$13,#REF!,2,0)+SUM(FU67)*VLOOKUP(FU$13,#REF!,2,0)+SUM(GE67)*VLOOKUP(GE$13,#REF!,2,0)+SUM(GO67)*VLOOKUP(GO$13,#REF!,2,0)+SUM(GY67)*VLOOKUP(GY$13,#REF!,2,0)</f>
        <v>#REF!</v>
      </c>
      <c r="HJ67" s="275" t="e">
        <f>+SUM(R67)*VLOOKUP(R$13,#REF!,2,0)+SUM(AB67)*VLOOKUP(AB$13,#REF!,2,0)+SUM(AL67)*VLOOKUP(AL$13,#REF!,2,0)+SUM(AV67)*VLOOKUP(AV$13,#REF!,2,0)+SUM(BF67)*VLOOKUP(BF$13,#REF!,2,0)+SUM(BP67)*VLOOKUP(BP$13,#REF!,2,0)+SUM(BZ67)*VLOOKUP(BZ$13,#REF!,2,0)+SUM(CJ67)*VLOOKUP(CJ$13,#REF!,2,0)+SUM(CT67)*VLOOKUP(CT$13,#REF!,2,0)+SUM(DD67)*VLOOKUP(DD$13,#REF!,2,0)+SUM(DN67)*VLOOKUP(DN$13,#REF!,2,0)+SUM(DX67)*VLOOKUP(DX$13,#REF!,2,0)+SUM(EH67)*VLOOKUP(EH$13,#REF!,2,0)+SUM(ER67)*VLOOKUP(ER$13,#REF!,2,0)+SUM(FB67)*VLOOKUP(FB$13,#REF!,2,0)+SUM(FL67)*VLOOKUP(FL$13,#REF!,2,0)+SUM(FV67)*VLOOKUP(FV$13,#REF!,2,0)+SUM(GF67)*VLOOKUP(GF$13,#REF!,2,0)+SUM(GP67)*VLOOKUP(GP$13,#REF!,2,0)+SUM(GZ67)*VLOOKUP(GZ$13,#REF!,2,0)</f>
        <v>#REF!</v>
      </c>
      <c r="HK67" s="275" t="e">
        <f>+SUM(S67)*VLOOKUP(S$13,#REF!,2,0)+SUM(AC67)*VLOOKUP(AC$13,#REF!,2,0)+SUM(AM67)*VLOOKUP(AM$13,#REF!,2,0)+SUM(AW67)*VLOOKUP(AW$13,#REF!,2,0)+SUM(BG67)*VLOOKUP(BG$13,#REF!,2,0)+SUM(BQ67)*VLOOKUP(BQ$13,#REF!,2,0)+SUM(CA67)*VLOOKUP(CA$13,#REF!,2,0)+SUM(CK67)*VLOOKUP(CK$13,#REF!,2,0)+SUM(CU67)*VLOOKUP(CU$13,#REF!,2,0)+SUM(DE67)*VLOOKUP(DE$13,#REF!,2,0)+SUM(DO67)*VLOOKUP(DO$13,#REF!,2,0)+SUM(DY67)*VLOOKUP(DY$13,#REF!,2,0)+SUM(EI67)*VLOOKUP(EI$13,#REF!,2,0)+SUM(ES67)*VLOOKUP(ES$13,#REF!,2,0)+SUM(FC67)*VLOOKUP(FC$13,#REF!,2,0)+SUM(FM67)*VLOOKUP(FM$13,#REF!,2,0)+SUM(FW67)*VLOOKUP(FW$13,#REF!,2,0)+SUM(GG67)*VLOOKUP(GG$13,#REF!,2,0)+SUM(GQ67)*VLOOKUP(GQ$13,#REF!,2,0)+SUM(HA67)*VLOOKUP(HA$13,#REF!,2,0)</f>
        <v>#REF!</v>
      </c>
      <c r="HL67" s="275" t="e">
        <f>+SUM(T67)*VLOOKUP(T$13,#REF!,2,0)+SUM(AD67)*VLOOKUP(AD$13,#REF!,2,0)+SUM(AN67)*VLOOKUP(AN$13,#REF!,2,0)+SUM(AX67)*VLOOKUP(AX$13,#REF!,2,0)+SUM(BH67)*VLOOKUP(BH$13,#REF!,2,0)+SUM(BR67)*VLOOKUP(BR$13,#REF!,2,0)+SUM(CB67)*VLOOKUP(CB$13,#REF!,2,0)+SUM(CL67)*VLOOKUP(CL$13,#REF!,2,0)+SUM(CV67)*VLOOKUP(CV$13,#REF!,2,0)+SUM(DF67)*VLOOKUP(DF$13,#REF!,2,0)+SUM(DP67)*VLOOKUP(DP$13,#REF!,2,0)+SUM(DZ67)*VLOOKUP(DZ$13,#REF!,2,0)+SUM(EJ67)*VLOOKUP(EJ$13,#REF!,2,0)+SUM(ET67)*VLOOKUP(ET$13,#REF!,2,0)+SUM(FD67)*VLOOKUP(FD$13,#REF!,2,0)+SUM(FN67)*VLOOKUP(FN$13,#REF!,2,0)+SUM(FX67)*VLOOKUP(FX$13,#REF!,2,0)+SUM(GH67)*VLOOKUP(GH$13,#REF!,2,0)+SUM(GR67)*VLOOKUP(GR$13,#REF!,2,0)+SUM(HB67)*VLOOKUP(HB$13,#REF!,2,0)</f>
        <v>#REF!</v>
      </c>
      <c r="HM67" s="276">
        <f t="shared" si="73"/>
        <v>0</v>
      </c>
      <c r="HN67" s="283">
        <f t="shared" si="87"/>
        <v>0</v>
      </c>
      <c r="HO67" s="276" t="e">
        <f>+SUMIF($K$11:$T$11,1,K67:T67)*VLOOKUP($K$12,#REF!,2,0)+SUMIF($U$11:$AD$11,1,U67:AD67)*VLOOKUP($U$12,#REF!,2,0)+SUMIF($AE$11:$AN$11,1,AE67:AN67)*VLOOKUP($AE$12,#REF!,2,0)+SUMIF($AO$11:$AX$11,1,AO67:AX67)*VLOOKUP($AO$12,#REF!,2,0)+SUMIF($AY$11:$BH$11,1,AY67:BH67)*VLOOKUP($AY$12,#REF!,2,0)+SUMIF($BI$11:$BR$11,1,BI67:BR67)*VLOOKUP($BI$12,#REF!,2,0)+SUMIF($BS$11:$CB$11,1,BS67:CB67)*VLOOKUP($BS$12,#REF!,2,0)+SUMIF($CC$11:$CL$11,1,CC67:CL67)*VLOOKUP($CC$12,#REF!,2,0)+SUMIF($CM$11:$CV$11,1,CM67:CV67)*VLOOKUP($CM$12,#REF!,2,0)+SUMIF($CW$11:$DF$11,1,CW67:DF67)*VLOOKUP($CW$12,#REF!,2,0)+SUMIF($DG$11:$DP$11,1,DG67:DP67)*VLOOKUP($DG$12,#REF!,2,0)+SUMIF($DQ$11:$DZ$11,1,DQ67:DZ67)*VLOOKUP($DQ$12,#REF!,2,0)+SUMIF($EA$11:$EJ$11,1,EA67:EJ67)*VLOOKUP($EA$12,#REF!,2,0)+SUMIF($EK$11:$ET$11,1,EK67:ET67)*VLOOKUP($EK$12,#REF!,2,0)+SUMIF($EU$11:$FD$11,1,EU67:FD67)*VLOOKUP($EU$12,#REF!,2,0)+SUMIF($FE$11:$FN$11,1,FE67:FN67)*VLOOKUP($FE$12,#REF!,2,0)+SUMIF($FO$11:$FX$11,1,FO67:FX67)*VLOOKUP($FO$12,#REF!,2,0)+SUMIF($FY$11:$GH$11,1,FY67:GH67)*VLOOKUP($FY$12,#REF!,2,0)+SUMIF($GI$11:$GR$11,1,GI67:GR67)*VLOOKUP($GI$12,#REF!,2,0)+SUMIF($GS$11:$HB$11,1,GS67:HB67)*VLOOKUP($GS$12,#REF!,2,0)</f>
        <v>#REF!</v>
      </c>
      <c r="HP67" s="283" t="e">
        <f t="shared" si="86"/>
        <v>#REF!</v>
      </c>
      <c r="HQ67" s="84"/>
      <c r="HR67" s="284">
        <f t="shared" si="74"/>
        <v>0</v>
      </c>
      <c r="HS67" s="284">
        <f>+L67+V67+AF67+AP67+AZ67+BJ67+BT67+CD67+CN67+CX67+DG67</f>
        <v>0</v>
      </c>
      <c r="HT67" s="284">
        <f t="shared" si="76"/>
        <v>0</v>
      </c>
      <c r="HU67" s="284">
        <f t="shared" si="77"/>
        <v>0</v>
      </c>
      <c r="HV67" s="284">
        <f t="shared" si="78"/>
        <v>0</v>
      </c>
      <c r="HW67" s="284">
        <f t="shared" si="79"/>
        <v>0</v>
      </c>
      <c r="HX67" s="284">
        <f t="shared" si="80"/>
        <v>0</v>
      </c>
      <c r="HY67" s="284">
        <f t="shared" si="81"/>
        <v>0</v>
      </c>
      <c r="HZ67" s="284">
        <f t="shared" si="82"/>
        <v>0</v>
      </c>
      <c r="IA67" s="284">
        <f t="shared" si="83"/>
        <v>0</v>
      </c>
      <c r="IK67" s="98" t="e">
        <f t="shared" si="84"/>
        <v>#REF!</v>
      </c>
    </row>
    <row r="68" spans="1:245" s="32" customFormat="1" ht="21.95" hidden="1" customHeight="1">
      <c r="A68" s="4"/>
      <c r="B68" s="98" t="e">
        <f>+#REF!</f>
        <v>#REF!</v>
      </c>
      <c r="C68" s="98" t="e">
        <f>+#REF!</f>
        <v>#REF!</v>
      </c>
      <c r="D68" s="98" t="e">
        <f>+#REF!</f>
        <v>#REF!</v>
      </c>
      <c r="E68" s="98" t="e">
        <f>+#REF!</f>
        <v>#REF!</v>
      </c>
      <c r="F68" s="98" t="e">
        <f>+#REF!</f>
        <v>#REF!</v>
      </c>
      <c r="G68" s="98" t="e">
        <f>+#REF!</f>
        <v>#REF!</v>
      </c>
      <c r="H68" s="98" t="e">
        <f>+#REF!</f>
        <v>#REF!</v>
      </c>
      <c r="I68" s="98" t="e">
        <f>+#REF!</f>
        <v>#REF!</v>
      </c>
      <c r="J68" s="305" t="s">
        <v>50</v>
      </c>
      <c r="K68" s="730">
        <v>0</v>
      </c>
      <c r="L68" s="731">
        <v>0</v>
      </c>
      <c r="M68" s="731">
        <v>0</v>
      </c>
      <c r="N68" s="731">
        <v>0</v>
      </c>
      <c r="O68" s="731">
        <v>0</v>
      </c>
      <c r="P68" s="731">
        <v>0</v>
      </c>
      <c r="Q68" s="731">
        <v>0</v>
      </c>
      <c r="R68" s="731">
        <v>0</v>
      </c>
      <c r="S68" s="731">
        <v>0</v>
      </c>
      <c r="T68" s="732">
        <v>0</v>
      </c>
      <c r="U68" s="730">
        <v>0</v>
      </c>
      <c r="V68" s="731">
        <v>0</v>
      </c>
      <c r="W68" s="731">
        <v>0</v>
      </c>
      <c r="X68" s="731">
        <v>0</v>
      </c>
      <c r="Y68" s="731">
        <v>0</v>
      </c>
      <c r="Z68" s="731">
        <v>0</v>
      </c>
      <c r="AA68" s="731">
        <v>0</v>
      </c>
      <c r="AB68" s="731">
        <v>0</v>
      </c>
      <c r="AC68" s="731">
        <v>0</v>
      </c>
      <c r="AD68" s="732">
        <v>0</v>
      </c>
      <c r="AE68" s="730">
        <v>0</v>
      </c>
      <c r="AF68" s="731">
        <v>0</v>
      </c>
      <c r="AG68" s="731">
        <v>0</v>
      </c>
      <c r="AH68" s="731">
        <v>0</v>
      </c>
      <c r="AI68" s="731">
        <v>0</v>
      </c>
      <c r="AJ68" s="731">
        <v>0</v>
      </c>
      <c r="AK68" s="731">
        <v>0</v>
      </c>
      <c r="AL68" s="731">
        <v>0</v>
      </c>
      <c r="AM68" s="731">
        <v>0</v>
      </c>
      <c r="AN68" s="732">
        <v>0</v>
      </c>
      <c r="AO68" s="730">
        <v>0</v>
      </c>
      <c r="AP68" s="731">
        <v>0</v>
      </c>
      <c r="AQ68" s="731">
        <v>0</v>
      </c>
      <c r="AR68" s="731">
        <v>0</v>
      </c>
      <c r="AS68" s="731">
        <v>0</v>
      </c>
      <c r="AT68" s="731">
        <v>0</v>
      </c>
      <c r="AU68" s="731">
        <v>0</v>
      </c>
      <c r="AV68" s="731">
        <v>0</v>
      </c>
      <c r="AW68" s="731">
        <v>0</v>
      </c>
      <c r="AX68" s="732">
        <v>0</v>
      </c>
      <c r="AY68" s="730">
        <v>0</v>
      </c>
      <c r="AZ68" s="731">
        <v>0</v>
      </c>
      <c r="BA68" s="731">
        <v>0</v>
      </c>
      <c r="BB68" s="731">
        <v>0</v>
      </c>
      <c r="BC68" s="731">
        <v>0</v>
      </c>
      <c r="BD68" s="731">
        <v>0</v>
      </c>
      <c r="BE68" s="731">
        <v>0</v>
      </c>
      <c r="BF68" s="731">
        <v>0</v>
      </c>
      <c r="BG68" s="731">
        <v>0</v>
      </c>
      <c r="BH68" s="732">
        <v>0</v>
      </c>
      <c r="BI68" s="730">
        <v>0</v>
      </c>
      <c r="BJ68" s="731">
        <v>0</v>
      </c>
      <c r="BK68" s="731">
        <v>0</v>
      </c>
      <c r="BL68" s="731">
        <v>0</v>
      </c>
      <c r="BM68" s="731">
        <v>0</v>
      </c>
      <c r="BN68" s="731">
        <v>0</v>
      </c>
      <c r="BO68" s="731">
        <v>0</v>
      </c>
      <c r="BP68" s="731">
        <v>0</v>
      </c>
      <c r="BQ68" s="731">
        <v>0</v>
      </c>
      <c r="BR68" s="732">
        <v>0</v>
      </c>
      <c r="BS68" s="730">
        <v>0</v>
      </c>
      <c r="BT68" s="731">
        <v>0</v>
      </c>
      <c r="BU68" s="731">
        <v>0</v>
      </c>
      <c r="BV68" s="731">
        <v>0</v>
      </c>
      <c r="BW68" s="731">
        <v>0</v>
      </c>
      <c r="BX68" s="731">
        <v>0</v>
      </c>
      <c r="BY68" s="731">
        <v>0</v>
      </c>
      <c r="BZ68" s="731">
        <v>0</v>
      </c>
      <c r="CA68" s="731">
        <v>0</v>
      </c>
      <c r="CB68" s="732">
        <v>0</v>
      </c>
      <c r="CC68" s="730">
        <v>0</v>
      </c>
      <c r="CD68" s="731">
        <v>0</v>
      </c>
      <c r="CE68" s="731">
        <v>0</v>
      </c>
      <c r="CF68" s="731">
        <v>0</v>
      </c>
      <c r="CG68" s="731">
        <v>0</v>
      </c>
      <c r="CH68" s="731">
        <v>0</v>
      </c>
      <c r="CI68" s="731">
        <v>0</v>
      </c>
      <c r="CJ68" s="731">
        <v>0</v>
      </c>
      <c r="CK68" s="731">
        <v>0</v>
      </c>
      <c r="CL68" s="732">
        <v>0</v>
      </c>
      <c r="CM68" s="730">
        <v>0</v>
      </c>
      <c r="CN68" s="731">
        <v>0</v>
      </c>
      <c r="CO68" s="731">
        <v>0</v>
      </c>
      <c r="CP68" s="731">
        <v>0</v>
      </c>
      <c r="CQ68" s="731">
        <v>0</v>
      </c>
      <c r="CR68" s="731">
        <v>0</v>
      </c>
      <c r="CS68" s="731">
        <v>0</v>
      </c>
      <c r="CT68" s="731">
        <v>0</v>
      </c>
      <c r="CU68" s="731">
        <v>0</v>
      </c>
      <c r="CV68" s="732">
        <v>0</v>
      </c>
      <c r="CW68" s="730">
        <v>0</v>
      </c>
      <c r="CX68" s="731">
        <v>0</v>
      </c>
      <c r="CY68" s="731">
        <v>0</v>
      </c>
      <c r="CZ68" s="731">
        <v>0</v>
      </c>
      <c r="DA68" s="731">
        <v>0</v>
      </c>
      <c r="DB68" s="731">
        <v>0</v>
      </c>
      <c r="DC68" s="731">
        <v>0</v>
      </c>
      <c r="DD68" s="731">
        <v>0</v>
      </c>
      <c r="DE68" s="731">
        <v>0</v>
      </c>
      <c r="DF68" s="732">
        <v>0</v>
      </c>
      <c r="DG68" s="730">
        <v>0</v>
      </c>
      <c r="DH68" s="519"/>
      <c r="DI68" s="519"/>
      <c r="DJ68" s="519"/>
      <c r="DK68" s="519"/>
      <c r="DL68" s="519"/>
      <c r="DM68" s="519"/>
      <c r="DN68" s="519"/>
      <c r="DO68" s="519"/>
      <c r="DP68" s="520"/>
      <c r="DQ68" s="518"/>
      <c r="DR68" s="519"/>
      <c r="DS68" s="519"/>
      <c r="DT68" s="519"/>
      <c r="DU68" s="519"/>
      <c r="DV68" s="519"/>
      <c r="DW68" s="519"/>
      <c r="DX68" s="519"/>
      <c r="DY68" s="519"/>
      <c r="DZ68" s="520"/>
      <c r="EA68" s="518"/>
      <c r="EB68" s="519"/>
      <c r="EC68" s="519"/>
      <c r="ED68" s="519"/>
      <c r="EE68" s="519"/>
      <c r="EF68" s="519"/>
      <c r="EG68" s="519"/>
      <c r="EH68" s="519"/>
      <c r="EI68" s="519"/>
      <c r="EJ68" s="520"/>
      <c r="EK68" s="518"/>
      <c r="EL68" s="519"/>
      <c r="EM68" s="519"/>
      <c r="EN68" s="519"/>
      <c r="EO68" s="519"/>
      <c r="EP68" s="519"/>
      <c r="EQ68" s="519"/>
      <c r="ER68" s="519"/>
      <c r="ES68" s="519"/>
      <c r="ET68" s="520"/>
      <c r="EU68" s="518"/>
      <c r="EV68" s="519"/>
      <c r="EW68" s="519"/>
      <c r="EX68" s="519"/>
      <c r="EY68" s="519"/>
      <c r="EZ68" s="519"/>
      <c r="FA68" s="519"/>
      <c r="FB68" s="519"/>
      <c r="FC68" s="519"/>
      <c r="FD68" s="520"/>
      <c r="FE68" s="518"/>
      <c r="FF68" s="519"/>
      <c r="FG68" s="519"/>
      <c r="FH68" s="519"/>
      <c r="FI68" s="519"/>
      <c r="FJ68" s="519"/>
      <c r="FK68" s="519"/>
      <c r="FL68" s="519"/>
      <c r="FM68" s="519"/>
      <c r="FN68" s="520"/>
      <c r="FO68" s="518"/>
      <c r="FP68" s="519"/>
      <c r="FQ68" s="519"/>
      <c r="FR68" s="519"/>
      <c r="FS68" s="519"/>
      <c r="FT68" s="519"/>
      <c r="FU68" s="519"/>
      <c r="FV68" s="519"/>
      <c r="FW68" s="519"/>
      <c r="FX68" s="520"/>
      <c r="FY68" s="518"/>
      <c r="FZ68" s="519"/>
      <c r="GA68" s="519"/>
      <c r="GB68" s="519"/>
      <c r="GC68" s="519"/>
      <c r="GD68" s="519"/>
      <c r="GE68" s="519"/>
      <c r="GF68" s="519"/>
      <c r="GG68" s="519"/>
      <c r="GH68" s="520"/>
      <c r="GI68" s="518"/>
      <c r="GJ68" s="519"/>
      <c r="GK68" s="519"/>
      <c r="GL68" s="519"/>
      <c r="GM68" s="519"/>
      <c r="GN68" s="519"/>
      <c r="GO68" s="519"/>
      <c r="GP68" s="519"/>
      <c r="GQ68" s="519"/>
      <c r="GR68" s="520"/>
      <c r="GS68" s="518"/>
      <c r="GT68" s="519"/>
      <c r="GU68" s="519"/>
      <c r="GV68" s="519"/>
      <c r="GW68" s="519"/>
      <c r="GX68" s="519"/>
      <c r="GY68" s="519"/>
      <c r="GZ68" s="519"/>
      <c r="HA68" s="519"/>
      <c r="HB68" s="520"/>
      <c r="HC68" s="278" t="e">
        <f>+SUM(K68)*VLOOKUP(K$13,#REF!,2,0)+SUM(U68)*VLOOKUP(U$13,#REF!,2,0)+SUM(AE68)*VLOOKUP(AE$13,#REF!,2,0)+SUM(AO68)*VLOOKUP(AO$13,#REF!,2,0)+SUM(AY68)*VLOOKUP(AY$13,#REF!,2,0)+SUM(BI68)*VLOOKUP(BI$13,#REF!,2,0)+SUM(BS68)*VLOOKUP(BS$13,#REF!,2,0)+SUM(CC68)*VLOOKUP(CC$13,#REF!,2,0)+SUM(CM68)*VLOOKUP(CM$13,#REF!,2,0)+SUM(CW68)*VLOOKUP(CW$13,#REF!,2,0)+SUM(DG68)*VLOOKUP(DG$13,#REF!,2,0)+SUM(DQ68)*VLOOKUP(DQ$13,#REF!,2,0)+SUM(EA68)*VLOOKUP(EA$13,#REF!,2,0)+SUM(EK68)*VLOOKUP(EK$13,#REF!,2,0)+SUM(EU68)*VLOOKUP(EU$13,#REF!,2,0)+SUM(FE68)*VLOOKUP(FE$13,#REF!,2,0)+SUM(FO68)*VLOOKUP(FO$13,#REF!,2,0)+SUM(FY68)*VLOOKUP(FY$13,#REF!,2,0)+SUM(GI68)*VLOOKUP(GI$13,#REF!,2,0)+SUM(GS68)*VLOOKUP(GS$13,#REF!,2,0)</f>
        <v>#REF!</v>
      </c>
      <c r="HD68" s="278" t="e">
        <f>+SUM(L68)*VLOOKUP(L$13,#REF!,2,0)+SUM(V68)*VLOOKUP(V$13,#REF!,2,0)+SUM(AF68)*VLOOKUP(AF$13,#REF!,2,0)+SUM(AP68)*VLOOKUP(AP$13,#REF!,2,0)+SUM(AZ68)*VLOOKUP(AZ$13,#REF!,2,0)+SUM(BJ68)*VLOOKUP(BJ$13,#REF!,2,0)+SUM(BT68)*VLOOKUP(BT$13,#REF!,2,0)+SUM(CD68)*VLOOKUP(CD$13,#REF!,2,0)+SUM(CN68)*VLOOKUP(CN$13,#REF!,2,0)+SUM(CX68)*VLOOKUP(CX$13,#REF!,2,0)+SUM(DH68)*VLOOKUP(DH$13,#REF!,2,0)+SUM(DR68)*VLOOKUP(DR$13,#REF!,2,0)+SUM(EB68)*VLOOKUP(EB$13,#REF!,2,0)+SUM(EL68)*VLOOKUP(EL$13,#REF!,2,0)+SUM(EV68)*VLOOKUP(EV$13,#REF!,2,0)+SUM(FF68)*VLOOKUP(FF$13,#REF!,2,0)+SUM(FP68)*VLOOKUP(FP$13,#REF!,2,0)+SUM(FZ68)*VLOOKUP(FZ$13,#REF!,2,0)+SUM(GJ68)*VLOOKUP(GJ$13,#REF!,2,0)+SUM(GT68)*VLOOKUP(GT$13,#REF!,2,0)</f>
        <v>#REF!</v>
      </c>
      <c r="HE68" s="278" t="e">
        <f>+SUM(M68)*VLOOKUP(M$13,#REF!,2,0)+SUM(W68)*VLOOKUP(W$13,#REF!,2,0)+SUM(AG68)*VLOOKUP(AG$13,#REF!,2,0)+SUM(AQ68)*VLOOKUP(AQ$13,#REF!,2,0)+SUM(BA68)*VLOOKUP(BA$13,#REF!,2,0)+SUM(BK68)*VLOOKUP(BK$13,#REF!,2,0)+SUM(BU68)*VLOOKUP(BU$13,#REF!,2,0)+SUM(CE68)*VLOOKUP(CE$13,#REF!,2,0)+SUM(CO68)*VLOOKUP(CO$13,#REF!,2,0)+SUM(CY68)*VLOOKUP(CY$13,#REF!,2,0)+SUM(DI68)*VLOOKUP(DI$13,#REF!,2,0)+SUM(DS68)*VLOOKUP(DS$13,#REF!,2,0)+SUM(EC68)*VLOOKUP(EC$13,#REF!,2,0)+SUM(EM68)*VLOOKUP(EM$13,#REF!,2,0)+SUM(EW68)*VLOOKUP(EW$13,#REF!,2,0)+SUM(FG68)*VLOOKUP(FG$13,#REF!,2,0)+SUM(FQ68)*VLOOKUP(FQ$13,#REF!,2,0)+SUM(GA68)*VLOOKUP(GA$13,#REF!,2,0)+SUM(GK68)*VLOOKUP(GK$13,#REF!,2,0)+SUM(GU68)*VLOOKUP(GU$13,#REF!,2,0)</f>
        <v>#REF!</v>
      </c>
      <c r="HF68" s="278" t="e">
        <f>+SUM(N68)*VLOOKUP(N$13,#REF!,2,0)+SUM(X68)*VLOOKUP(X$13,#REF!,2,0)+SUM(AH68)*VLOOKUP(AH$13,#REF!,2,0)+SUM(AR68)*VLOOKUP(AR$13,#REF!,2,0)+SUM(BB68)*VLOOKUP(BB$13,#REF!,2,0)+SUM(BL68)*VLOOKUP(BL$13,#REF!,2,0)+SUM(BV68)*VLOOKUP(BV$13,#REF!,2,0)+SUM(CF68)*VLOOKUP(CF$13,#REF!,2,0)+SUM(CP68)*VLOOKUP(CP$13,#REF!,2,0)+SUM(CZ68)*VLOOKUP(CZ$13,#REF!,2,0)+SUM(DJ68)*VLOOKUP(DJ$13,#REF!,2,0)+SUM(DT68)*VLOOKUP(DT$13,#REF!,2,0)+SUM(ED68)*VLOOKUP(ED$13,#REF!,2,0)+SUM(EN68)*VLOOKUP(EN$13,#REF!,2,0)+SUM(EX68)*VLOOKUP(EX$13,#REF!,2,0)+SUM(FH68)*VLOOKUP(FH$13,#REF!,2,0)+SUM(FR68)*VLOOKUP(FR$13,#REF!,2,0)+SUM(GB68)*VLOOKUP(GB$13,#REF!,2,0)+SUM(GL68)*VLOOKUP(GL$13,#REF!,2,0)+SUM(GV68)*VLOOKUP(GV$13,#REF!,2,0)</f>
        <v>#REF!</v>
      </c>
      <c r="HG68" s="278" t="e">
        <f>+SUM(O68)*VLOOKUP(O$13,#REF!,2,0)+SUM(Y68)*VLOOKUP(Y$13,#REF!,2,0)+SUM(AI68)*VLOOKUP(AI$13,#REF!,2,0)+SUM(AS68)*VLOOKUP(AS$13,#REF!,2,0)+SUM(BC68)*VLOOKUP(BC$13,#REF!,2,0)+SUM(BM68)*VLOOKUP(BM$13,#REF!,2,0)+SUM(BW68)*VLOOKUP(BW$13,#REF!,2,0)+SUM(CG68)*VLOOKUP(CG$13,#REF!,2,0)+SUM(CQ68)*VLOOKUP(CQ$13,#REF!,2,0)+SUM(DA68)*VLOOKUP(DA$13,#REF!,2,0)+SUM(DK68)*VLOOKUP(DK$13,#REF!,2,0)+SUM(DU68)*VLOOKUP(DU$13,#REF!,2,0)+SUM(EE68)*VLOOKUP(EE$13,#REF!,2,0)+SUM(EO68)*VLOOKUP(EO$13,#REF!,2,0)+SUM(EY68)*VLOOKUP(EY$13,#REF!,2,0)+SUM(FI68)*VLOOKUP(FI$13,#REF!,2,0)+SUM(FS68)*VLOOKUP(FS$13,#REF!,2,0)+SUM(GC68)*VLOOKUP(GC$13,#REF!,2,0)+SUM(GM68)*VLOOKUP(GM$13,#REF!,2,0)+SUM(GW68)*VLOOKUP(GW$13,#REF!,2,0)</f>
        <v>#REF!</v>
      </c>
      <c r="HH68" s="278" t="e">
        <f>+SUM(P68)*VLOOKUP(P$13,#REF!,2,0)+SUM(Z68)*VLOOKUP(Z$13,#REF!,2,0)+SUM(AJ68)*VLOOKUP(AJ$13,#REF!,2,0)+SUM(AT68)*VLOOKUP(AT$13,#REF!,2,0)+SUM(BD68)*VLOOKUP(BD$13,#REF!,2,0)+SUM(BN68)*VLOOKUP(BN$13,#REF!,2,0)+SUM(BX68)*VLOOKUP(BX$13,#REF!,2,0)+SUM(CH68)*VLOOKUP(CH$13,#REF!,2,0)+SUM(CR68)*VLOOKUP(CR$13,#REF!,2,0)+SUM(DB68)*VLOOKUP(DB$13,#REF!,2,0)+SUM(DL68)*VLOOKUP(DL$13,#REF!,2,0)+SUM(DV68)*VLOOKUP(DV$13,#REF!,2,0)+SUM(EF68)*VLOOKUP(EF$13,#REF!,2,0)+SUM(EP68)*VLOOKUP(EP$13,#REF!,2,0)+SUM(EZ68)*VLOOKUP(EZ$13,#REF!,2,0)+SUM(FJ68)*VLOOKUP(FJ$13,#REF!,2,0)+SUM(FT68)*VLOOKUP(FT$13,#REF!,2,0)+SUM(GD68)*VLOOKUP(GD$13,#REF!,2,0)+SUM(GN68)*VLOOKUP(GN$13,#REF!,2,0)+SUM(GX68)*VLOOKUP(GX$13,#REF!,2,0)</f>
        <v>#REF!</v>
      </c>
      <c r="HI68" s="278" t="e">
        <f>+SUM(Q68)*VLOOKUP(Q$13,#REF!,2,0)+SUM(AA68)*VLOOKUP(AA$13,#REF!,2,0)+SUM(AK68)*VLOOKUP(AK$13,#REF!,2,0)+SUM(AU68)*VLOOKUP(AU$13,#REF!,2,0)+SUM(BE68)*VLOOKUP(BE$13,#REF!,2,0)+SUM(BO68)*VLOOKUP(BO$13,#REF!,2,0)+SUM(BY68)*VLOOKUP(BY$13,#REF!,2,0)+SUM(CI68)*VLOOKUP(CI$13,#REF!,2,0)+SUM(CS68)*VLOOKUP(CS$13,#REF!,2,0)+SUM(DC68)*VLOOKUP(DC$13,#REF!,2,0)+SUM(DM68)*VLOOKUP(DM$13,#REF!,2,0)+SUM(DW68)*VLOOKUP(DW$13,#REF!,2,0)+SUM(EG68)*VLOOKUP(EG$13,#REF!,2,0)+SUM(EQ68)*VLOOKUP(EQ$13,#REF!,2,0)+SUM(FA68)*VLOOKUP(FA$13,#REF!,2,0)+SUM(FK68)*VLOOKUP(FK$13,#REF!,2,0)+SUM(FU68)*VLOOKUP(FU$13,#REF!,2,0)+SUM(GE68)*VLOOKUP(GE$13,#REF!,2,0)+SUM(GO68)*VLOOKUP(GO$13,#REF!,2,0)+SUM(GY68)*VLOOKUP(GY$13,#REF!,2,0)</f>
        <v>#REF!</v>
      </c>
      <c r="HJ68" s="278" t="e">
        <f>+SUM(R68)*VLOOKUP(R$13,#REF!,2,0)+SUM(AB68)*VLOOKUP(AB$13,#REF!,2,0)+SUM(AL68)*VLOOKUP(AL$13,#REF!,2,0)+SUM(AV68)*VLOOKUP(AV$13,#REF!,2,0)+SUM(BF68)*VLOOKUP(BF$13,#REF!,2,0)+SUM(BP68)*VLOOKUP(BP$13,#REF!,2,0)+SUM(BZ68)*VLOOKUP(BZ$13,#REF!,2,0)+SUM(CJ68)*VLOOKUP(CJ$13,#REF!,2,0)+SUM(CT68)*VLOOKUP(CT$13,#REF!,2,0)+SUM(DD68)*VLOOKUP(DD$13,#REF!,2,0)+SUM(DN68)*VLOOKUP(DN$13,#REF!,2,0)+SUM(DX68)*VLOOKUP(DX$13,#REF!,2,0)+SUM(EH68)*VLOOKUP(EH$13,#REF!,2,0)+SUM(ER68)*VLOOKUP(ER$13,#REF!,2,0)+SUM(FB68)*VLOOKUP(FB$13,#REF!,2,0)+SUM(FL68)*VLOOKUP(FL$13,#REF!,2,0)+SUM(FV68)*VLOOKUP(FV$13,#REF!,2,0)+SUM(GF68)*VLOOKUP(GF$13,#REF!,2,0)+SUM(GP68)*VLOOKUP(GP$13,#REF!,2,0)+SUM(GZ68)*VLOOKUP(GZ$13,#REF!,2,0)</f>
        <v>#REF!</v>
      </c>
      <c r="HK68" s="278" t="e">
        <f>+SUM(S68)*VLOOKUP(S$13,#REF!,2,0)+SUM(AC68)*VLOOKUP(AC$13,#REF!,2,0)+SUM(AM68)*VLOOKUP(AM$13,#REF!,2,0)+SUM(AW68)*VLOOKUP(AW$13,#REF!,2,0)+SUM(BG68)*VLOOKUP(BG$13,#REF!,2,0)+SUM(BQ68)*VLOOKUP(BQ$13,#REF!,2,0)+SUM(CA68)*VLOOKUP(CA$13,#REF!,2,0)+SUM(CK68)*VLOOKUP(CK$13,#REF!,2,0)+SUM(CU68)*VLOOKUP(CU$13,#REF!,2,0)+SUM(DE68)*VLOOKUP(DE$13,#REF!,2,0)+SUM(DO68)*VLOOKUP(DO$13,#REF!,2,0)+SUM(DY68)*VLOOKUP(DY$13,#REF!,2,0)+SUM(EI68)*VLOOKUP(EI$13,#REF!,2,0)+SUM(ES68)*VLOOKUP(ES$13,#REF!,2,0)+SUM(FC68)*VLOOKUP(FC$13,#REF!,2,0)+SUM(FM68)*VLOOKUP(FM$13,#REF!,2,0)+SUM(FW68)*VLOOKUP(FW$13,#REF!,2,0)+SUM(GG68)*VLOOKUP(GG$13,#REF!,2,0)+SUM(GQ68)*VLOOKUP(GQ$13,#REF!,2,0)+SUM(HA68)*VLOOKUP(HA$13,#REF!,2,0)</f>
        <v>#REF!</v>
      </c>
      <c r="HL68" s="278" t="e">
        <f>+SUM(T68)*VLOOKUP(T$13,#REF!,2,0)+SUM(AD68)*VLOOKUP(AD$13,#REF!,2,0)+SUM(AN68)*VLOOKUP(AN$13,#REF!,2,0)+SUM(AX68)*VLOOKUP(AX$13,#REF!,2,0)+SUM(BH68)*VLOOKUP(BH$13,#REF!,2,0)+SUM(BR68)*VLOOKUP(BR$13,#REF!,2,0)+SUM(CB68)*VLOOKUP(CB$13,#REF!,2,0)+SUM(CL68)*VLOOKUP(CL$13,#REF!,2,0)+SUM(CV68)*VLOOKUP(CV$13,#REF!,2,0)+SUM(DF68)*VLOOKUP(DF$13,#REF!,2,0)+SUM(DP68)*VLOOKUP(DP$13,#REF!,2,0)+SUM(DZ68)*VLOOKUP(DZ$13,#REF!,2,0)+SUM(EJ68)*VLOOKUP(EJ$13,#REF!,2,0)+SUM(ET68)*VLOOKUP(ET$13,#REF!,2,0)+SUM(FD68)*VLOOKUP(FD$13,#REF!,2,0)+SUM(FN68)*VLOOKUP(FN$13,#REF!,2,0)+SUM(FX68)*VLOOKUP(FX$13,#REF!,2,0)+SUM(GH68)*VLOOKUP(GH$13,#REF!,2,0)+SUM(GR68)*VLOOKUP(GR$13,#REF!,2,0)+SUM(HB68)*VLOOKUP(HB$13,#REF!,2,0)</f>
        <v>#REF!</v>
      </c>
      <c r="HM68" s="279">
        <f t="shared" si="73"/>
        <v>0</v>
      </c>
      <c r="HN68" s="281">
        <f t="shared" si="87"/>
        <v>0</v>
      </c>
      <c r="HO68" s="279" t="e">
        <f>+SUMIF($K$11:$T$11,1,K68:T68)*VLOOKUP($K$12,#REF!,2,0)+SUMIF($U$11:$AD$11,1,U68:AD68)*VLOOKUP($U$12,#REF!,2,0)+SUMIF($AE$11:$AN$11,1,AE68:AN68)*VLOOKUP($AE$12,#REF!,2,0)+SUMIF($AO$11:$AX$11,1,AO68:AX68)*VLOOKUP($AO$12,#REF!,2,0)+SUMIF($AY$11:$BH$11,1,AY68:BH68)*VLOOKUP($AY$12,#REF!,2,0)+SUMIF($BI$11:$BR$11,1,BI68:BR68)*VLOOKUP($BI$12,#REF!,2,0)+SUMIF($BS$11:$CB$11,1,BS68:CB68)*VLOOKUP($BS$12,#REF!,2,0)+SUMIF($CC$11:$CL$11,1,CC68:CL68)*VLOOKUP($CC$12,#REF!,2,0)+SUMIF($CM$11:$CV$11,1,CM68:CV68)*VLOOKUP($CM$12,#REF!,2,0)+SUMIF($CW$11:$DF$11,1,CW68:DF68)*VLOOKUP($CW$12,#REF!,2,0)+SUMIF($DG$11:$DP$11,1,DG68:DP68)*VLOOKUP($DG$12,#REF!,2,0)+SUMIF($DQ$11:$DZ$11,1,DQ68:DZ68)*VLOOKUP($DQ$12,#REF!,2,0)+SUMIF($EA$11:$EJ$11,1,EA68:EJ68)*VLOOKUP($EA$12,#REF!,2,0)+SUMIF($EK$11:$ET$11,1,EK68:ET68)*VLOOKUP($EK$12,#REF!,2,0)+SUMIF($EU$11:$FD$11,1,EU68:FD68)*VLOOKUP($EU$12,#REF!,2,0)+SUMIF($FE$11:$FN$11,1,FE68:FN68)*VLOOKUP($FE$12,#REF!,2,0)+SUMIF($FO$11:$FX$11,1,FO68:FX68)*VLOOKUP($FO$12,#REF!,2,0)+SUMIF($FY$11:$GH$11,1,FY68:GH68)*VLOOKUP($FY$12,#REF!,2,0)+SUMIF($GI$11:$GR$11,1,GI68:GR68)*VLOOKUP($GI$12,#REF!,2,0)+SUMIF($GS$11:$HB$11,1,GS68:HB68)*VLOOKUP($GS$12,#REF!,2,0)</f>
        <v>#REF!</v>
      </c>
      <c r="HP68" s="281" t="e">
        <f t="shared" si="86"/>
        <v>#REF!</v>
      </c>
      <c r="HQ68" s="84"/>
      <c r="HR68" s="282">
        <f t="shared" si="74"/>
        <v>0</v>
      </c>
      <c r="HS68" s="282">
        <f>+L68+V68+AF68+AP68+AZ68+BJ68+BT68+CD68+CN68+CX68+DG68</f>
        <v>0</v>
      </c>
      <c r="HT68" s="282">
        <f t="shared" si="76"/>
        <v>0</v>
      </c>
      <c r="HU68" s="282">
        <f t="shared" si="77"/>
        <v>0</v>
      </c>
      <c r="HV68" s="282">
        <f t="shared" si="78"/>
        <v>0</v>
      </c>
      <c r="HW68" s="282">
        <f t="shared" si="79"/>
        <v>0</v>
      </c>
      <c r="HX68" s="282">
        <f t="shared" si="80"/>
        <v>0</v>
      </c>
      <c r="HY68" s="282">
        <f t="shared" si="81"/>
        <v>0</v>
      </c>
      <c r="HZ68" s="282">
        <f t="shared" si="82"/>
        <v>0</v>
      </c>
      <c r="IA68" s="282">
        <f t="shared" si="83"/>
        <v>0</v>
      </c>
      <c r="IK68" s="98" t="e">
        <f t="shared" si="84"/>
        <v>#REF!</v>
      </c>
    </row>
    <row r="69" spans="1:245" s="32" customFormat="1" ht="21.95" hidden="1" customHeight="1">
      <c r="A69" s="4"/>
      <c r="B69" s="98" t="e">
        <f>+#REF!</f>
        <v>#REF!</v>
      </c>
      <c r="C69" s="98" t="e">
        <f>+#REF!</f>
        <v>#REF!</v>
      </c>
      <c r="D69" s="98" t="e">
        <f>+#REF!</f>
        <v>#REF!</v>
      </c>
      <c r="E69" s="98" t="e">
        <f>+#REF!</f>
        <v>#REF!</v>
      </c>
      <c r="F69" s="98" t="e">
        <f>+#REF!</f>
        <v>#REF!</v>
      </c>
      <c r="G69" s="98" t="e">
        <f>+#REF!</f>
        <v>#REF!</v>
      </c>
      <c r="H69" s="98" t="e">
        <f>+#REF!</f>
        <v>#REF!</v>
      </c>
      <c r="I69" s="98" t="e">
        <f>+#REF!</f>
        <v>#REF!</v>
      </c>
      <c r="J69" s="18" t="s">
        <v>51</v>
      </c>
      <c r="K69" s="733">
        <v>0</v>
      </c>
      <c r="L69" s="716">
        <v>0</v>
      </c>
      <c r="M69" s="716">
        <v>0</v>
      </c>
      <c r="N69" s="716">
        <v>0</v>
      </c>
      <c r="O69" s="716">
        <v>0</v>
      </c>
      <c r="P69" s="716">
        <v>0</v>
      </c>
      <c r="Q69" s="716">
        <v>0</v>
      </c>
      <c r="R69" s="716">
        <v>0</v>
      </c>
      <c r="S69" s="716">
        <v>0</v>
      </c>
      <c r="T69" s="734">
        <v>0</v>
      </c>
      <c r="U69" s="733">
        <v>0</v>
      </c>
      <c r="V69" s="716">
        <v>0</v>
      </c>
      <c r="W69" s="716">
        <v>0</v>
      </c>
      <c r="X69" s="716">
        <v>0</v>
      </c>
      <c r="Y69" s="716">
        <v>0</v>
      </c>
      <c r="Z69" s="716">
        <v>0</v>
      </c>
      <c r="AA69" s="716">
        <v>0</v>
      </c>
      <c r="AB69" s="716">
        <v>0</v>
      </c>
      <c r="AC69" s="716">
        <v>0</v>
      </c>
      <c r="AD69" s="734">
        <v>0</v>
      </c>
      <c r="AE69" s="733">
        <v>0</v>
      </c>
      <c r="AF69" s="716">
        <v>0</v>
      </c>
      <c r="AG69" s="716">
        <v>0</v>
      </c>
      <c r="AH69" s="716">
        <v>0</v>
      </c>
      <c r="AI69" s="716">
        <v>0</v>
      </c>
      <c r="AJ69" s="716">
        <v>0</v>
      </c>
      <c r="AK69" s="716">
        <v>0</v>
      </c>
      <c r="AL69" s="716">
        <v>0</v>
      </c>
      <c r="AM69" s="716">
        <v>0</v>
      </c>
      <c r="AN69" s="734">
        <v>0</v>
      </c>
      <c r="AO69" s="733">
        <v>0</v>
      </c>
      <c r="AP69" s="716">
        <v>0</v>
      </c>
      <c r="AQ69" s="716">
        <v>0</v>
      </c>
      <c r="AR69" s="716">
        <v>0</v>
      </c>
      <c r="AS69" s="716">
        <v>0</v>
      </c>
      <c r="AT69" s="716">
        <v>0</v>
      </c>
      <c r="AU69" s="716">
        <v>0</v>
      </c>
      <c r="AV69" s="716">
        <v>0</v>
      </c>
      <c r="AW69" s="716">
        <v>0</v>
      </c>
      <c r="AX69" s="734">
        <v>0</v>
      </c>
      <c r="AY69" s="733">
        <v>0</v>
      </c>
      <c r="AZ69" s="716">
        <v>0</v>
      </c>
      <c r="BA69" s="716">
        <v>0</v>
      </c>
      <c r="BB69" s="716">
        <v>0</v>
      </c>
      <c r="BC69" s="716">
        <v>0</v>
      </c>
      <c r="BD69" s="716">
        <v>0</v>
      </c>
      <c r="BE69" s="716">
        <v>0</v>
      </c>
      <c r="BF69" s="716">
        <v>0</v>
      </c>
      <c r="BG69" s="716">
        <v>0</v>
      </c>
      <c r="BH69" s="734">
        <v>0</v>
      </c>
      <c r="BI69" s="733">
        <v>0</v>
      </c>
      <c r="BJ69" s="716">
        <v>0</v>
      </c>
      <c r="BK69" s="716">
        <v>0</v>
      </c>
      <c r="BL69" s="716">
        <v>0</v>
      </c>
      <c r="BM69" s="716">
        <v>0</v>
      </c>
      <c r="BN69" s="716">
        <v>0</v>
      </c>
      <c r="BO69" s="716">
        <v>0</v>
      </c>
      <c r="BP69" s="716">
        <v>0</v>
      </c>
      <c r="BQ69" s="716">
        <v>0</v>
      </c>
      <c r="BR69" s="734">
        <v>0</v>
      </c>
      <c r="BS69" s="733">
        <v>0</v>
      </c>
      <c r="BT69" s="716">
        <v>0</v>
      </c>
      <c r="BU69" s="716">
        <v>0</v>
      </c>
      <c r="BV69" s="716">
        <v>0</v>
      </c>
      <c r="BW69" s="716">
        <v>0</v>
      </c>
      <c r="BX69" s="716">
        <v>0</v>
      </c>
      <c r="BY69" s="716">
        <v>0</v>
      </c>
      <c r="BZ69" s="716">
        <v>0</v>
      </c>
      <c r="CA69" s="716">
        <v>0</v>
      </c>
      <c r="CB69" s="734">
        <v>0</v>
      </c>
      <c r="CC69" s="733">
        <v>0</v>
      </c>
      <c r="CD69" s="716">
        <v>0</v>
      </c>
      <c r="CE69" s="716">
        <v>0</v>
      </c>
      <c r="CF69" s="716">
        <v>0</v>
      </c>
      <c r="CG69" s="716">
        <v>0</v>
      </c>
      <c r="CH69" s="716">
        <v>0</v>
      </c>
      <c r="CI69" s="716">
        <v>0</v>
      </c>
      <c r="CJ69" s="716">
        <v>0</v>
      </c>
      <c r="CK69" s="716">
        <v>0</v>
      </c>
      <c r="CL69" s="734">
        <v>0</v>
      </c>
      <c r="CM69" s="733">
        <v>0</v>
      </c>
      <c r="CN69" s="716">
        <v>0</v>
      </c>
      <c r="CO69" s="716">
        <v>0</v>
      </c>
      <c r="CP69" s="716">
        <v>0</v>
      </c>
      <c r="CQ69" s="716">
        <v>0</v>
      </c>
      <c r="CR69" s="716">
        <v>0</v>
      </c>
      <c r="CS69" s="716">
        <v>0</v>
      </c>
      <c r="CT69" s="716">
        <v>0</v>
      </c>
      <c r="CU69" s="716">
        <v>0</v>
      </c>
      <c r="CV69" s="734">
        <v>0</v>
      </c>
      <c r="CW69" s="733">
        <v>0</v>
      </c>
      <c r="CX69" s="716">
        <v>0</v>
      </c>
      <c r="CY69" s="716">
        <v>0</v>
      </c>
      <c r="CZ69" s="716">
        <v>0</v>
      </c>
      <c r="DA69" s="716">
        <v>0</v>
      </c>
      <c r="DB69" s="716">
        <v>0</v>
      </c>
      <c r="DC69" s="716">
        <v>0</v>
      </c>
      <c r="DD69" s="716">
        <v>0</v>
      </c>
      <c r="DE69" s="716">
        <v>0</v>
      </c>
      <c r="DF69" s="734">
        <v>0</v>
      </c>
      <c r="DG69" s="733">
        <v>0</v>
      </c>
      <c r="DH69" s="522"/>
      <c r="DI69" s="522"/>
      <c r="DJ69" s="522"/>
      <c r="DK69" s="522"/>
      <c r="DL69" s="522"/>
      <c r="DM69" s="522"/>
      <c r="DN69" s="522"/>
      <c r="DO69" s="522"/>
      <c r="DP69" s="523"/>
      <c r="DQ69" s="521"/>
      <c r="DR69" s="522"/>
      <c r="DS69" s="522"/>
      <c r="DT69" s="522"/>
      <c r="DU69" s="522"/>
      <c r="DV69" s="522"/>
      <c r="DW69" s="522"/>
      <c r="DX69" s="522"/>
      <c r="DY69" s="522"/>
      <c r="DZ69" s="523"/>
      <c r="EA69" s="521"/>
      <c r="EB69" s="522"/>
      <c r="EC69" s="522"/>
      <c r="ED69" s="522"/>
      <c r="EE69" s="522"/>
      <c r="EF69" s="522"/>
      <c r="EG69" s="522"/>
      <c r="EH69" s="522"/>
      <c r="EI69" s="522"/>
      <c r="EJ69" s="523"/>
      <c r="EK69" s="521"/>
      <c r="EL69" s="522"/>
      <c r="EM69" s="522"/>
      <c r="EN69" s="522"/>
      <c r="EO69" s="522"/>
      <c r="EP69" s="522"/>
      <c r="EQ69" s="522"/>
      <c r="ER69" s="522"/>
      <c r="ES69" s="522"/>
      <c r="ET69" s="523"/>
      <c r="EU69" s="521"/>
      <c r="EV69" s="522"/>
      <c r="EW69" s="522"/>
      <c r="EX69" s="522"/>
      <c r="EY69" s="522"/>
      <c r="EZ69" s="522"/>
      <c r="FA69" s="522"/>
      <c r="FB69" s="522"/>
      <c r="FC69" s="522"/>
      <c r="FD69" s="523"/>
      <c r="FE69" s="521"/>
      <c r="FF69" s="522"/>
      <c r="FG69" s="522"/>
      <c r="FH69" s="522"/>
      <c r="FI69" s="522"/>
      <c r="FJ69" s="522"/>
      <c r="FK69" s="522"/>
      <c r="FL69" s="522"/>
      <c r="FM69" s="522"/>
      <c r="FN69" s="523"/>
      <c r="FO69" s="521"/>
      <c r="FP69" s="522"/>
      <c r="FQ69" s="522"/>
      <c r="FR69" s="522"/>
      <c r="FS69" s="522"/>
      <c r="FT69" s="522"/>
      <c r="FU69" s="522"/>
      <c r="FV69" s="522"/>
      <c r="FW69" s="522"/>
      <c r="FX69" s="523"/>
      <c r="FY69" s="521"/>
      <c r="FZ69" s="522"/>
      <c r="GA69" s="522"/>
      <c r="GB69" s="522"/>
      <c r="GC69" s="522"/>
      <c r="GD69" s="522"/>
      <c r="GE69" s="522"/>
      <c r="GF69" s="522"/>
      <c r="GG69" s="522"/>
      <c r="GH69" s="523"/>
      <c r="GI69" s="521"/>
      <c r="GJ69" s="522"/>
      <c r="GK69" s="522"/>
      <c r="GL69" s="522"/>
      <c r="GM69" s="522"/>
      <c r="GN69" s="522"/>
      <c r="GO69" s="522"/>
      <c r="GP69" s="522"/>
      <c r="GQ69" s="522"/>
      <c r="GR69" s="523"/>
      <c r="GS69" s="521"/>
      <c r="GT69" s="522"/>
      <c r="GU69" s="522"/>
      <c r="GV69" s="522"/>
      <c r="GW69" s="522"/>
      <c r="GX69" s="522"/>
      <c r="GY69" s="522"/>
      <c r="GZ69" s="522"/>
      <c r="HA69" s="522"/>
      <c r="HB69" s="523"/>
      <c r="HC69" s="81" t="e">
        <f>+SUM(K69)*VLOOKUP(K$13,#REF!,2,0)+SUM(U69)*VLOOKUP(U$13,#REF!,2,0)+SUM(AE69)*VLOOKUP(AE$13,#REF!,2,0)+SUM(AO69)*VLOOKUP(AO$13,#REF!,2,0)+SUM(AY69)*VLOOKUP(AY$13,#REF!,2,0)+SUM(BI69)*VLOOKUP(BI$13,#REF!,2,0)+SUM(BS69)*VLOOKUP(BS$13,#REF!,2,0)+SUM(CC69)*VLOOKUP(CC$13,#REF!,2,0)+SUM(CM69)*VLOOKUP(CM$13,#REF!,2,0)+SUM(CW69)*VLOOKUP(CW$13,#REF!,2,0)+SUM(DG69)*VLOOKUP(DG$13,#REF!,2,0)+SUM(DQ69)*VLOOKUP(DQ$13,#REF!,2,0)+SUM(EA69)*VLOOKUP(EA$13,#REF!,2,0)+SUM(EK69)*VLOOKUP(EK$13,#REF!,2,0)+SUM(EU69)*VLOOKUP(EU$13,#REF!,2,0)+SUM(FE69)*VLOOKUP(FE$13,#REF!,2,0)+SUM(FO69)*VLOOKUP(FO$13,#REF!,2,0)+SUM(FY69)*VLOOKUP(FY$13,#REF!,2,0)+SUM(GI69)*VLOOKUP(GI$13,#REF!,2,0)+SUM(GS69)*VLOOKUP(GS$13,#REF!,2,0)</f>
        <v>#REF!</v>
      </c>
      <c r="HD69" s="81" t="e">
        <f>+SUM(L69)*VLOOKUP(L$13,#REF!,2,0)+SUM(V69)*VLOOKUP(V$13,#REF!,2,0)+SUM(AF69)*VLOOKUP(AF$13,#REF!,2,0)+SUM(AP69)*VLOOKUP(AP$13,#REF!,2,0)+SUM(AZ69)*VLOOKUP(AZ$13,#REF!,2,0)+SUM(BJ69)*VLOOKUP(BJ$13,#REF!,2,0)+SUM(BT69)*VLOOKUP(BT$13,#REF!,2,0)+SUM(CD69)*VLOOKUP(CD$13,#REF!,2,0)+SUM(CN69)*VLOOKUP(CN$13,#REF!,2,0)+SUM(CX69)*VLOOKUP(CX$13,#REF!,2,0)+SUM(DH69)*VLOOKUP(DH$13,#REF!,2,0)+SUM(DR69)*VLOOKUP(DR$13,#REF!,2,0)+SUM(EB69)*VLOOKUP(EB$13,#REF!,2,0)+SUM(EL69)*VLOOKUP(EL$13,#REF!,2,0)+SUM(EV69)*VLOOKUP(EV$13,#REF!,2,0)+SUM(FF69)*VLOOKUP(FF$13,#REF!,2,0)+SUM(FP69)*VLOOKUP(FP$13,#REF!,2,0)+SUM(FZ69)*VLOOKUP(FZ$13,#REF!,2,0)+SUM(GJ69)*VLOOKUP(GJ$13,#REF!,2,0)+SUM(GT69)*VLOOKUP(GT$13,#REF!,2,0)</f>
        <v>#REF!</v>
      </c>
      <c r="HE69" s="81" t="e">
        <f>+SUM(M69)*VLOOKUP(M$13,#REF!,2,0)+SUM(W69)*VLOOKUP(W$13,#REF!,2,0)+SUM(AG69)*VLOOKUP(AG$13,#REF!,2,0)+SUM(AQ69)*VLOOKUP(AQ$13,#REF!,2,0)+SUM(BA69)*VLOOKUP(BA$13,#REF!,2,0)+SUM(BK69)*VLOOKUP(BK$13,#REF!,2,0)+SUM(BU69)*VLOOKUP(BU$13,#REF!,2,0)+SUM(CE69)*VLOOKUP(CE$13,#REF!,2,0)+SUM(CO69)*VLOOKUP(CO$13,#REF!,2,0)+SUM(CY69)*VLOOKUP(CY$13,#REF!,2,0)+SUM(DI69)*VLOOKUP(DI$13,#REF!,2,0)+SUM(DS69)*VLOOKUP(DS$13,#REF!,2,0)+SUM(EC69)*VLOOKUP(EC$13,#REF!,2,0)+SUM(EM69)*VLOOKUP(EM$13,#REF!,2,0)+SUM(EW69)*VLOOKUP(EW$13,#REF!,2,0)+SUM(FG69)*VLOOKUP(FG$13,#REF!,2,0)+SUM(FQ69)*VLOOKUP(FQ$13,#REF!,2,0)+SUM(GA69)*VLOOKUP(GA$13,#REF!,2,0)+SUM(GK69)*VLOOKUP(GK$13,#REF!,2,0)+SUM(GU69)*VLOOKUP(GU$13,#REF!,2,0)</f>
        <v>#REF!</v>
      </c>
      <c r="HF69" s="81" t="e">
        <f>+SUM(N69)*VLOOKUP(N$13,#REF!,2,0)+SUM(X69)*VLOOKUP(X$13,#REF!,2,0)+SUM(AH69)*VLOOKUP(AH$13,#REF!,2,0)+SUM(AR69)*VLOOKUP(AR$13,#REF!,2,0)+SUM(BB69)*VLOOKUP(BB$13,#REF!,2,0)+SUM(BL69)*VLOOKUP(BL$13,#REF!,2,0)+SUM(BV69)*VLOOKUP(BV$13,#REF!,2,0)+SUM(CF69)*VLOOKUP(CF$13,#REF!,2,0)+SUM(CP69)*VLOOKUP(CP$13,#REF!,2,0)+SUM(CZ69)*VLOOKUP(CZ$13,#REF!,2,0)+SUM(DJ69)*VLOOKUP(DJ$13,#REF!,2,0)+SUM(DT69)*VLOOKUP(DT$13,#REF!,2,0)+SUM(ED69)*VLOOKUP(ED$13,#REF!,2,0)+SUM(EN69)*VLOOKUP(EN$13,#REF!,2,0)+SUM(EX69)*VLOOKUP(EX$13,#REF!,2,0)+SUM(FH69)*VLOOKUP(FH$13,#REF!,2,0)+SUM(FR69)*VLOOKUP(FR$13,#REF!,2,0)+SUM(GB69)*VLOOKUP(GB$13,#REF!,2,0)+SUM(GL69)*VLOOKUP(GL$13,#REF!,2,0)+SUM(GV69)*VLOOKUP(GV$13,#REF!,2,0)</f>
        <v>#REF!</v>
      </c>
      <c r="HG69" s="81" t="e">
        <f>+SUM(O69)*VLOOKUP(O$13,#REF!,2,0)+SUM(Y69)*VLOOKUP(Y$13,#REF!,2,0)+SUM(AI69)*VLOOKUP(AI$13,#REF!,2,0)+SUM(AS69)*VLOOKUP(AS$13,#REF!,2,0)+SUM(BC69)*VLOOKUP(BC$13,#REF!,2,0)+SUM(BM69)*VLOOKUP(BM$13,#REF!,2,0)+SUM(BW69)*VLOOKUP(BW$13,#REF!,2,0)+SUM(CG69)*VLOOKUP(CG$13,#REF!,2,0)+SUM(CQ69)*VLOOKUP(CQ$13,#REF!,2,0)+SUM(DA69)*VLOOKUP(DA$13,#REF!,2,0)+SUM(DK69)*VLOOKUP(DK$13,#REF!,2,0)+SUM(DU69)*VLOOKUP(DU$13,#REF!,2,0)+SUM(EE69)*VLOOKUP(EE$13,#REF!,2,0)+SUM(EO69)*VLOOKUP(EO$13,#REF!,2,0)+SUM(EY69)*VLOOKUP(EY$13,#REF!,2,0)+SUM(FI69)*VLOOKUP(FI$13,#REF!,2,0)+SUM(FS69)*VLOOKUP(FS$13,#REF!,2,0)+SUM(GC69)*VLOOKUP(GC$13,#REF!,2,0)+SUM(GM69)*VLOOKUP(GM$13,#REF!,2,0)+SUM(GW69)*VLOOKUP(GW$13,#REF!,2,0)</f>
        <v>#REF!</v>
      </c>
      <c r="HH69" s="81" t="e">
        <f>+SUM(P69)*VLOOKUP(P$13,#REF!,2,0)+SUM(Z69)*VLOOKUP(Z$13,#REF!,2,0)+SUM(AJ69)*VLOOKUP(AJ$13,#REF!,2,0)+SUM(AT69)*VLOOKUP(AT$13,#REF!,2,0)+SUM(BD69)*VLOOKUP(BD$13,#REF!,2,0)+SUM(BN69)*VLOOKUP(BN$13,#REF!,2,0)+SUM(BX69)*VLOOKUP(BX$13,#REF!,2,0)+SUM(CH69)*VLOOKUP(CH$13,#REF!,2,0)+SUM(CR69)*VLOOKUP(CR$13,#REF!,2,0)+SUM(DB69)*VLOOKUP(DB$13,#REF!,2,0)+SUM(DL69)*VLOOKUP(DL$13,#REF!,2,0)+SUM(DV69)*VLOOKUP(DV$13,#REF!,2,0)+SUM(EF69)*VLOOKUP(EF$13,#REF!,2,0)+SUM(EP69)*VLOOKUP(EP$13,#REF!,2,0)+SUM(EZ69)*VLOOKUP(EZ$13,#REF!,2,0)+SUM(FJ69)*VLOOKUP(FJ$13,#REF!,2,0)+SUM(FT69)*VLOOKUP(FT$13,#REF!,2,0)+SUM(GD69)*VLOOKUP(GD$13,#REF!,2,0)+SUM(GN69)*VLOOKUP(GN$13,#REF!,2,0)+SUM(GX69)*VLOOKUP(GX$13,#REF!,2,0)</f>
        <v>#REF!</v>
      </c>
      <c r="HI69" s="81" t="e">
        <f>+SUM(Q69)*VLOOKUP(Q$13,#REF!,2,0)+SUM(AA69)*VLOOKUP(AA$13,#REF!,2,0)+SUM(AK69)*VLOOKUP(AK$13,#REF!,2,0)+SUM(AU69)*VLOOKUP(AU$13,#REF!,2,0)+SUM(BE69)*VLOOKUP(BE$13,#REF!,2,0)+SUM(BO69)*VLOOKUP(BO$13,#REF!,2,0)+SUM(BY69)*VLOOKUP(BY$13,#REF!,2,0)+SUM(CI69)*VLOOKUP(CI$13,#REF!,2,0)+SUM(CS69)*VLOOKUP(CS$13,#REF!,2,0)+SUM(DC69)*VLOOKUP(DC$13,#REF!,2,0)+SUM(DM69)*VLOOKUP(DM$13,#REF!,2,0)+SUM(DW69)*VLOOKUP(DW$13,#REF!,2,0)+SUM(EG69)*VLOOKUP(EG$13,#REF!,2,0)+SUM(EQ69)*VLOOKUP(EQ$13,#REF!,2,0)+SUM(FA69)*VLOOKUP(FA$13,#REF!,2,0)+SUM(FK69)*VLOOKUP(FK$13,#REF!,2,0)+SUM(FU69)*VLOOKUP(FU$13,#REF!,2,0)+SUM(GE69)*VLOOKUP(GE$13,#REF!,2,0)+SUM(GO69)*VLOOKUP(GO$13,#REF!,2,0)+SUM(GY69)*VLOOKUP(GY$13,#REF!,2,0)</f>
        <v>#REF!</v>
      </c>
      <c r="HJ69" s="81" t="e">
        <f>+SUM(R69)*VLOOKUP(R$13,#REF!,2,0)+SUM(AB69)*VLOOKUP(AB$13,#REF!,2,0)+SUM(AL69)*VLOOKUP(AL$13,#REF!,2,0)+SUM(AV69)*VLOOKUP(AV$13,#REF!,2,0)+SUM(BF69)*VLOOKUP(BF$13,#REF!,2,0)+SUM(BP69)*VLOOKUP(BP$13,#REF!,2,0)+SUM(BZ69)*VLOOKUP(BZ$13,#REF!,2,0)+SUM(CJ69)*VLOOKUP(CJ$13,#REF!,2,0)+SUM(CT69)*VLOOKUP(CT$13,#REF!,2,0)+SUM(DD69)*VLOOKUP(DD$13,#REF!,2,0)+SUM(DN69)*VLOOKUP(DN$13,#REF!,2,0)+SUM(DX69)*VLOOKUP(DX$13,#REF!,2,0)+SUM(EH69)*VLOOKUP(EH$13,#REF!,2,0)+SUM(ER69)*VLOOKUP(ER$13,#REF!,2,0)+SUM(FB69)*VLOOKUP(FB$13,#REF!,2,0)+SUM(FL69)*VLOOKUP(FL$13,#REF!,2,0)+SUM(FV69)*VLOOKUP(FV$13,#REF!,2,0)+SUM(GF69)*VLOOKUP(GF$13,#REF!,2,0)+SUM(GP69)*VLOOKUP(GP$13,#REF!,2,0)+SUM(GZ69)*VLOOKUP(GZ$13,#REF!,2,0)</f>
        <v>#REF!</v>
      </c>
      <c r="HK69" s="81" t="e">
        <f>+SUM(S69)*VLOOKUP(S$13,#REF!,2,0)+SUM(AC69)*VLOOKUP(AC$13,#REF!,2,0)+SUM(AM69)*VLOOKUP(AM$13,#REF!,2,0)+SUM(AW69)*VLOOKUP(AW$13,#REF!,2,0)+SUM(BG69)*VLOOKUP(BG$13,#REF!,2,0)+SUM(BQ69)*VLOOKUP(BQ$13,#REF!,2,0)+SUM(CA69)*VLOOKUP(CA$13,#REF!,2,0)+SUM(CK69)*VLOOKUP(CK$13,#REF!,2,0)+SUM(CU69)*VLOOKUP(CU$13,#REF!,2,0)+SUM(DE69)*VLOOKUP(DE$13,#REF!,2,0)+SUM(DO69)*VLOOKUP(DO$13,#REF!,2,0)+SUM(DY69)*VLOOKUP(DY$13,#REF!,2,0)+SUM(EI69)*VLOOKUP(EI$13,#REF!,2,0)+SUM(ES69)*VLOOKUP(ES$13,#REF!,2,0)+SUM(FC69)*VLOOKUP(FC$13,#REF!,2,0)+SUM(FM69)*VLOOKUP(FM$13,#REF!,2,0)+SUM(FW69)*VLOOKUP(FW$13,#REF!,2,0)+SUM(GG69)*VLOOKUP(GG$13,#REF!,2,0)+SUM(GQ69)*VLOOKUP(GQ$13,#REF!,2,0)+SUM(HA69)*VLOOKUP(HA$13,#REF!,2,0)</f>
        <v>#REF!</v>
      </c>
      <c r="HL69" s="81" t="e">
        <f>+SUM(T69)*VLOOKUP(T$13,#REF!,2,0)+SUM(AD69)*VLOOKUP(AD$13,#REF!,2,0)+SUM(AN69)*VLOOKUP(AN$13,#REF!,2,0)+SUM(AX69)*VLOOKUP(AX$13,#REF!,2,0)+SUM(BH69)*VLOOKUP(BH$13,#REF!,2,0)+SUM(BR69)*VLOOKUP(BR$13,#REF!,2,0)+SUM(CB69)*VLOOKUP(CB$13,#REF!,2,0)+SUM(CL69)*VLOOKUP(CL$13,#REF!,2,0)+SUM(CV69)*VLOOKUP(CV$13,#REF!,2,0)+SUM(DF69)*VLOOKUP(DF$13,#REF!,2,0)+SUM(DP69)*VLOOKUP(DP$13,#REF!,2,0)+SUM(DZ69)*VLOOKUP(DZ$13,#REF!,2,0)+SUM(EJ69)*VLOOKUP(EJ$13,#REF!,2,0)+SUM(ET69)*VLOOKUP(ET$13,#REF!,2,0)+SUM(FD69)*VLOOKUP(FD$13,#REF!,2,0)+SUM(FN69)*VLOOKUP(FN$13,#REF!,2,0)+SUM(FX69)*VLOOKUP(FX$13,#REF!,2,0)+SUM(GH69)*VLOOKUP(GH$13,#REF!,2,0)+SUM(GR69)*VLOOKUP(GR$13,#REF!,2,0)+SUM(HB69)*VLOOKUP(HB$13,#REF!,2,0)</f>
        <v>#REF!</v>
      </c>
      <c r="HM69" s="84">
        <f t="shared" si="73"/>
        <v>0</v>
      </c>
      <c r="HN69" s="83">
        <f t="shared" si="87"/>
        <v>0</v>
      </c>
      <c r="HO69" s="84" t="e">
        <f>+SUMIF($K$11:$T$11,1,K69:T69)*VLOOKUP($K$12,#REF!,2,0)+SUMIF($U$11:$AD$11,1,U69:AD69)*VLOOKUP($U$12,#REF!,2,0)+SUMIF($AE$11:$AN$11,1,AE69:AN69)*VLOOKUP($AE$12,#REF!,2,0)+SUMIF($AO$11:$AX$11,1,AO69:AX69)*VLOOKUP($AO$12,#REF!,2,0)+SUMIF($AY$11:$BH$11,1,AY69:BH69)*VLOOKUP($AY$12,#REF!,2,0)+SUMIF($BI$11:$BR$11,1,BI69:BR69)*VLOOKUP($BI$12,#REF!,2,0)+SUMIF($BS$11:$CB$11,1,BS69:CB69)*VLOOKUP($BS$12,#REF!,2,0)+SUMIF($CC$11:$CL$11,1,CC69:CL69)*VLOOKUP($CC$12,#REF!,2,0)+SUMIF($CM$11:$CV$11,1,CM69:CV69)*VLOOKUP($CM$12,#REF!,2,0)+SUMIF($CW$11:$DF$11,1,CW69:DF69)*VLOOKUP($CW$12,#REF!,2,0)+SUMIF($DG$11:$DP$11,1,DG69:DP69)*VLOOKUP($DG$12,#REF!,2,0)+SUMIF($DQ$11:$DZ$11,1,DQ69:DZ69)*VLOOKUP($DQ$12,#REF!,2,0)+SUMIF($EA$11:$EJ$11,1,EA69:EJ69)*VLOOKUP($EA$12,#REF!,2,0)+SUMIF($EK$11:$ET$11,1,EK69:ET69)*VLOOKUP($EK$12,#REF!,2,0)+SUMIF($EU$11:$FD$11,1,EU69:FD69)*VLOOKUP($EU$12,#REF!,2,0)+SUMIF($FE$11:$FN$11,1,FE69:FN69)*VLOOKUP($FE$12,#REF!,2,0)+SUMIF($FO$11:$FX$11,1,FO69:FX69)*VLOOKUP($FO$12,#REF!,2,0)+SUMIF($FY$11:$GH$11,1,FY69:GH69)*VLOOKUP($FY$12,#REF!,2,0)+SUMIF($GI$11:$GR$11,1,GI69:GR69)*VLOOKUP($GI$12,#REF!,2,0)+SUMIF($GS$11:$HB$11,1,GS69:HB69)*VLOOKUP($GS$12,#REF!,2,0)</f>
        <v>#REF!</v>
      </c>
      <c r="HP69" s="83" t="e">
        <f t="shared" si="86"/>
        <v>#REF!</v>
      </c>
      <c r="HQ69" s="84"/>
      <c r="HR69" s="85">
        <f t="shared" si="74"/>
        <v>0</v>
      </c>
      <c r="HS69" s="85">
        <f t="shared" si="75"/>
        <v>0</v>
      </c>
      <c r="HT69" s="85">
        <f t="shared" si="76"/>
        <v>0</v>
      </c>
      <c r="HU69" s="85">
        <f t="shared" si="77"/>
        <v>0</v>
      </c>
      <c r="HV69" s="85">
        <f t="shared" si="78"/>
        <v>0</v>
      </c>
      <c r="HW69" s="85">
        <f t="shared" si="79"/>
        <v>0</v>
      </c>
      <c r="HX69" s="85">
        <f t="shared" si="80"/>
        <v>0</v>
      </c>
      <c r="HY69" s="85">
        <f t="shared" si="81"/>
        <v>0</v>
      </c>
      <c r="HZ69" s="85">
        <f t="shared" si="82"/>
        <v>0</v>
      </c>
      <c r="IA69" s="85">
        <f t="shared" si="83"/>
        <v>0</v>
      </c>
      <c r="IK69" s="98" t="e">
        <f t="shared" si="84"/>
        <v>#REF!</v>
      </c>
    </row>
    <row r="70" spans="1:245" s="32" customFormat="1" ht="21.95" hidden="1" customHeight="1">
      <c r="A70" s="4"/>
      <c r="B70" s="98" t="e">
        <f>+#REF!</f>
        <v>#REF!</v>
      </c>
      <c r="C70" s="98" t="e">
        <f>+#REF!</f>
        <v>#REF!</v>
      </c>
      <c r="D70" s="98" t="e">
        <f>+#REF!</f>
        <v>#REF!</v>
      </c>
      <c r="E70" s="98" t="e">
        <f>+#REF!</f>
        <v>#REF!</v>
      </c>
      <c r="F70" s="98" t="e">
        <f>+#REF!</f>
        <v>#REF!</v>
      </c>
      <c r="G70" s="98" t="e">
        <f>+#REF!</f>
        <v>#REF!</v>
      </c>
      <c r="H70" s="98" t="e">
        <f>+#REF!</f>
        <v>#REF!</v>
      </c>
      <c r="I70" s="98" t="e">
        <f>+#REF!</f>
        <v>#REF!</v>
      </c>
      <c r="J70" s="18" t="s">
        <v>52</v>
      </c>
      <c r="K70" s="733">
        <v>0</v>
      </c>
      <c r="L70" s="716">
        <v>0</v>
      </c>
      <c r="M70" s="716">
        <v>0</v>
      </c>
      <c r="N70" s="716">
        <v>0</v>
      </c>
      <c r="O70" s="716">
        <v>0</v>
      </c>
      <c r="P70" s="716">
        <v>0</v>
      </c>
      <c r="Q70" s="716">
        <v>0</v>
      </c>
      <c r="R70" s="716">
        <v>0</v>
      </c>
      <c r="S70" s="716">
        <v>0</v>
      </c>
      <c r="T70" s="734">
        <v>0</v>
      </c>
      <c r="U70" s="733">
        <v>0</v>
      </c>
      <c r="V70" s="716">
        <v>0</v>
      </c>
      <c r="W70" s="716">
        <v>0</v>
      </c>
      <c r="X70" s="716">
        <v>0</v>
      </c>
      <c r="Y70" s="716">
        <v>0</v>
      </c>
      <c r="Z70" s="716">
        <v>0</v>
      </c>
      <c r="AA70" s="716">
        <v>0</v>
      </c>
      <c r="AB70" s="716">
        <v>0</v>
      </c>
      <c r="AC70" s="716">
        <v>0</v>
      </c>
      <c r="AD70" s="734">
        <v>0</v>
      </c>
      <c r="AE70" s="733">
        <v>0</v>
      </c>
      <c r="AF70" s="716">
        <v>0</v>
      </c>
      <c r="AG70" s="716">
        <v>0</v>
      </c>
      <c r="AH70" s="716">
        <v>0</v>
      </c>
      <c r="AI70" s="716">
        <v>0</v>
      </c>
      <c r="AJ70" s="716">
        <v>0</v>
      </c>
      <c r="AK70" s="716">
        <v>0</v>
      </c>
      <c r="AL70" s="716">
        <v>0</v>
      </c>
      <c r="AM70" s="716">
        <v>0</v>
      </c>
      <c r="AN70" s="734">
        <v>0</v>
      </c>
      <c r="AO70" s="733">
        <v>0</v>
      </c>
      <c r="AP70" s="716">
        <v>0</v>
      </c>
      <c r="AQ70" s="716">
        <v>0</v>
      </c>
      <c r="AR70" s="716">
        <v>0</v>
      </c>
      <c r="AS70" s="716">
        <v>0</v>
      </c>
      <c r="AT70" s="716">
        <v>0</v>
      </c>
      <c r="AU70" s="716">
        <v>0</v>
      </c>
      <c r="AV70" s="716">
        <v>0</v>
      </c>
      <c r="AW70" s="716">
        <v>0</v>
      </c>
      <c r="AX70" s="734">
        <v>0</v>
      </c>
      <c r="AY70" s="733">
        <v>0</v>
      </c>
      <c r="AZ70" s="716">
        <v>0</v>
      </c>
      <c r="BA70" s="716">
        <v>0</v>
      </c>
      <c r="BB70" s="716">
        <v>0</v>
      </c>
      <c r="BC70" s="716">
        <v>0</v>
      </c>
      <c r="BD70" s="716">
        <v>0</v>
      </c>
      <c r="BE70" s="716">
        <v>0</v>
      </c>
      <c r="BF70" s="716">
        <v>0</v>
      </c>
      <c r="BG70" s="716">
        <v>0</v>
      </c>
      <c r="BH70" s="734">
        <v>0</v>
      </c>
      <c r="BI70" s="733">
        <v>0</v>
      </c>
      <c r="BJ70" s="716">
        <v>0</v>
      </c>
      <c r="BK70" s="716">
        <v>0</v>
      </c>
      <c r="BL70" s="716">
        <v>0</v>
      </c>
      <c r="BM70" s="716">
        <v>0</v>
      </c>
      <c r="BN70" s="716">
        <v>0</v>
      </c>
      <c r="BO70" s="716">
        <v>0</v>
      </c>
      <c r="BP70" s="716">
        <v>0</v>
      </c>
      <c r="BQ70" s="716">
        <v>0</v>
      </c>
      <c r="BR70" s="734">
        <v>0</v>
      </c>
      <c r="BS70" s="733">
        <v>0</v>
      </c>
      <c r="BT70" s="716">
        <v>0</v>
      </c>
      <c r="BU70" s="716">
        <v>0</v>
      </c>
      <c r="BV70" s="716">
        <v>0</v>
      </c>
      <c r="BW70" s="716">
        <v>0</v>
      </c>
      <c r="BX70" s="716">
        <v>0</v>
      </c>
      <c r="BY70" s="716">
        <v>0</v>
      </c>
      <c r="BZ70" s="716">
        <v>0</v>
      </c>
      <c r="CA70" s="716">
        <v>0</v>
      </c>
      <c r="CB70" s="734">
        <v>0</v>
      </c>
      <c r="CC70" s="733">
        <v>0</v>
      </c>
      <c r="CD70" s="716">
        <v>0</v>
      </c>
      <c r="CE70" s="716">
        <v>0</v>
      </c>
      <c r="CF70" s="716">
        <v>0</v>
      </c>
      <c r="CG70" s="716">
        <v>0</v>
      </c>
      <c r="CH70" s="716">
        <v>0</v>
      </c>
      <c r="CI70" s="716">
        <v>0</v>
      </c>
      <c r="CJ70" s="716">
        <v>0</v>
      </c>
      <c r="CK70" s="716">
        <v>0</v>
      </c>
      <c r="CL70" s="734">
        <v>0</v>
      </c>
      <c r="CM70" s="733">
        <v>0</v>
      </c>
      <c r="CN70" s="716">
        <v>0</v>
      </c>
      <c r="CO70" s="716">
        <v>0</v>
      </c>
      <c r="CP70" s="716">
        <v>0</v>
      </c>
      <c r="CQ70" s="716">
        <v>0</v>
      </c>
      <c r="CR70" s="716">
        <v>0</v>
      </c>
      <c r="CS70" s="716">
        <v>0</v>
      </c>
      <c r="CT70" s="716">
        <v>0</v>
      </c>
      <c r="CU70" s="716">
        <v>0</v>
      </c>
      <c r="CV70" s="734">
        <v>0</v>
      </c>
      <c r="CW70" s="733">
        <v>0</v>
      </c>
      <c r="CX70" s="716">
        <v>0</v>
      </c>
      <c r="CY70" s="716">
        <v>0</v>
      </c>
      <c r="CZ70" s="716">
        <v>0</v>
      </c>
      <c r="DA70" s="716">
        <v>0</v>
      </c>
      <c r="DB70" s="716">
        <v>0</v>
      </c>
      <c r="DC70" s="716">
        <v>0</v>
      </c>
      <c r="DD70" s="716">
        <v>0</v>
      </c>
      <c r="DE70" s="716">
        <v>0</v>
      </c>
      <c r="DF70" s="734">
        <v>0</v>
      </c>
      <c r="DG70" s="733">
        <v>0</v>
      </c>
      <c r="DH70" s="522"/>
      <c r="DI70" s="522"/>
      <c r="DJ70" s="522"/>
      <c r="DK70" s="522"/>
      <c r="DL70" s="522"/>
      <c r="DM70" s="522"/>
      <c r="DN70" s="522"/>
      <c r="DO70" s="522"/>
      <c r="DP70" s="523"/>
      <c r="DQ70" s="521"/>
      <c r="DR70" s="522"/>
      <c r="DS70" s="522"/>
      <c r="DT70" s="522"/>
      <c r="DU70" s="522"/>
      <c r="DV70" s="522"/>
      <c r="DW70" s="522"/>
      <c r="DX70" s="522"/>
      <c r="DY70" s="522"/>
      <c r="DZ70" s="523"/>
      <c r="EA70" s="521"/>
      <c r="EB70" s="522"/>
      <c r="EC70" s="522"/>
      <c r="ED70" s="522"/>
      <c r="EE70" s="522"/>
      <c r="EF70" s="522"/>
      <c r="EG70" s="522"/>
      <c r="EH70" s="522"/>
      <c r="EI70" s="522"/>
      <c r="EJ70" s="523"/>
      <c r="EK70" s="521"/>
      <c r="EL70" s="522"/>
      <c r="EM70" s="522"/>
      <c r="EN70" s="522"/>
      <c r="EO70" s="522"/>
      <c r="EP70" s="522"/>
      <c r="EQ70" s="522"/>
      <c r="ER70" s="522"/>
      <c r="ES70" s="522"/>
      <c r="ET70" s="523"/>
      <c r="EU70" s="521"/>
      <c r="EV70" s="522"/>
      <c r="EW70" s="522"/>
      <c r="EX70" s="522"/>
      <c r="EY70" s="522"/>
      <c r="EZ70" s="522"/>
      <c r="FA70" s="522"/>
      <c r="FB70" s="522"/>
      <c r="FC70" s="522"/>
      <c r="FD70" s="523"/>
      <c r="FE70" s="521"/>
      <c r="FF70" s="522"/>
      <c r="FG70" s="522"/>
      <c r="FH70" s="522"/>
      <c r="FI70" s="522"/>
      <c r="FJ70" s="522"/>
      <c r="FK70" s="522"/>
      <c r="FL70" s="522"/>
      <c r="FM70" s="522"/>
      <c r="FN70" s="523"/>
      <c r="FO70" s="521"/>
      <c r="FP70" s="522"/>
      <c r="FQ70" s="522"/>
      <c r="FR70" s="522"/>
      <c r="FS70" s="522"/>
      <c r="FT70" s="522"/>
      <c r="FU70" s="522"/>
      <c r="FV70" s="522"/>
      <c r="FW70" s="522"/>
      <c r="FX70" s="523"/>
      <c r="FY70" s="521"/>
      <c r="FZ70" s="522"/>
      <c r="GA70" s="522"/>
      <c r="GB70" s="522"/>
      <c r="GC70" s="522"/>
      <c r="GD70" s="522"/>
      <c r="GE70" s="522"/>
      <c r="GF70" s="522"/>
      <c r="GG70" s="522"/>
      <c r="GH70" s="523"/>
      <c r="GI70" s="521"/>
      <c r="GJ70" s="522"/>
      <c r="GK70" s="522"/>
      <c r="GL70" s="522"/>
      <c r="GM70" s="522"/>
      <c r="GN70" s="522"/>
      <c r="GO70" s="522"/>
      <c r="GP70" s="522"/>
      <c r="GQ70" s="522"/>
      <c r="GR70" s="523"/>
      <c r="GS70" s="521"/>
      <c r="GT70" s="522"/>
      <c r="GU70" s="522"/>
      <c r="GV70" s="522"/>
      <c r="GW70" s="522"/>
      <c r="GX70" s="522"/>
      <c r="GY70" s="522"/>
      <c r="GZ70" s="522"/>
      <c r="HA70" s="522"/>
      <c r="HB70" s="523"/>
      <c r="HC70" s="81" t="e">
        <f>+SUM(K70)*VLOOKUP(K$13,#REF!,2,0)+SUM(U70)*VLOOKUP(U$13,#REF!,2,0)+SUM(AE70)*VLOOKUP(AE$13,#REF!,2,0)+SUM(AO70)*VLOOKUP(AO$13,#REF!,2,0)+SUM(AY70)*VLOOKUP(AY$13,#REF!,2,0)+SUM(BI70)*VLOOKUP(BI$13,#REF!,2,0)+SUM(BS70)*VLOOKUP(BS$13,#REF!,2,0)+SUM(CC70)*VLOOKUP(CC$13,#REF!,2,0)+SUM(CM70)*VLOOKUP(CM$13,#REF!,2,0)+SUM(CW70)*VLOOKUP(CW$13,#REF!,2,0)+SUM(DG70)*VLOOKUP(DG$13,#REF!,2,0)+SUM(DQ70)*VLOOKUP(DQ$13,#REF!,2,0)+SUM(EA70)*VLOOKUP(EA$13,#REF!,2,0)+SUM(EK70)*VLOOKUP(EK$13,#REF!,2,0)+SUM(EU70)*VLOOKUP(EU$13,#REF!,2,0)+SUM(FE70)*VLOOKUP(FE$13,#REF!,2,0)+SUM(FO70)*VLOOKUP(FO$13,#REF!,2,0)+SUM(FY70)*VLOOKUP(FY$13,#REF!,2,0)+SUM(GI70)*VLOOKUP(GI$13,#REF!,2,0)+SUM(GS70)*VLOOKUP(GS$13,#REF!,2,0)</f>
        <v>#REF!</v>
      </c>
      <c r="HD70" s="81" t="e">
        <f>+SUM(L70)*VLOOKUP(L$13,#REF!,2,0)+SUM(V70)*VLOOKUP(V$13,#REF!,2,0)+SUM(AF70)*VLOOKUP(AF$13,#REF!,2,0)+SUM(AP70)*VLOOKUP(AP$13,#REF!,2,0)+SUM(AZ70)*VLOOKUP(AZ$13,#REF!,2,0)+SUM(BJ70)*VLOOKUP(BJ$13,#REF!,2,0)+SUM(BT70)*VLOOKUP(BT$13,#REF!,2,0)+SUM(CD70)*VLOOKUP(CD$13,#REF!,2,0)+SUM(CN70)*VLOOKUP(CN$13,#REF!,2,0)+SUM(CX70)*VLOOKUP(CX$13,#REF!,2,0)+SUM(DH70)*VLOOKUP(DH$13,#REF!,2,0)+SUM(DR70)*VLOOKUP(DR$13,#REF!,2,0)+SUM(EB70)*VLOOKUP(EB$13,#REF!,2,0)+SUM(EL70)*VLOOKUP(EL$13,#REF!,2,0)+SUM(EV70)*VLOOKUP(EV$13,#REF!,2,0)+SUM(FF70)*VLOOKUP(FF$13,#REF!,2,0)+SUM(FP70)*VLOOKUP(FP$13,#REF!,2,0)+SUM(FZ70)*VLOOKUP(FZ$13,#REF!,2,0)+SUM(GJ70)*VLOOKUP(GJ$13,#REF!,2,0)+SUM(GT70)*VLOOKUP(GT$13,#REF!,2,0)</f>
        <v>#REF!</v>
      </c>
      <c r="HE70" s="81" t="e">
        <f>+SUM(M70)*VLOOKUP(M$13,#REF!,2,0)+SUM(W70)*VLOOKUP(W$13,#REF!,2,0)+SUM(AG70)*VLOOKUP(AG$13,#REF!,2,0)+SUM(AQ70)*VLOOKUP(AQ$13,#REF!,2,0)+SUM(BA70)*VLOOKUP(BA$13,#REF!,2,0)+SUM(BK70)*VLOOKUP(BK$13,#REF!,2,0)+SUM(BU70)*VLOOKUP(BU$13,#REF!,2,0)+SUM(CE70)*VLOOKUP(CE$13,#REF!,2,0)+SUM(CO70)*VLOOKUP(CO$13,#REF!,2,0)+SUM(CY70)*VLOOKUP(CY$13,#REF!,2,0)+SUM(DI70)*VLOOKUP(DI$13,#REF!,2,0)+SUM(DS70)*VLOOKUP(DS$13,#REF!,2,0)+SUM(EC70)*VLOOKUP(EC$13,#REF!,2,0)+SUM(EM70)*VLOOKUP(EM$13,#REF!,2,0)+SUM(EW70)*VLOOKUP(EW$13,#REF!,2,0)+SUM(FG70)*VLOOKUP(FG$13,#REF!,2,0)+SUM(FQ70)*VLOOKUP(FQ$13,#REF!,2,0)+SUM(GA70)*VLOOKUP(GA$13,#REF!,2,0)+SUM(GK70)*VLOOKUP(GK$13,#REF!,2,0)+SUM(GU70)*VLOOKUP(GU$13,#REF!,2,0)</f>
        <v>#REF!</v>
      </c>
      <c r="HF70" s="81" t="e">
        <f>+SUM(N70)*VLOOKUP(N$13,#REF!,2,0)+SUM(X70)*VLOOKUP(X$13,#REF!,2,0)+SUM(AH70)*VLOOKUP(AH$13,#REF!,2,0)+SUM(AR70)*VLOOKUP(AR$13,#REF!,2,0)+SUM(BB70)*VLOOKUP(BB$13,#REF!,2,0)+SUM(BL70)*VLOOKUP(BL$13,#REF!,2,0)+SUM(BV70)*VLOOKUP(BV$13,#REF!,2,0)+SUM(CF70)*VLOOKUP(CF$13,#REF!,2,0)+SUM(CP70)*VLOOKUP(CP$13,#REF!,2,0)+SUM(CZ70)*VLOOKUP(CZ$13,#REF!,2,0)+SUM(DJ70)*VLOOKUP(DJ$13,#REF!,2,0)+SUM(DT70)*VLOOKUP(DT$13,#REF!,2,0)+SUM(ED70)*VLOOKUP(ED$13,#REF!,2,0)+SUM(EN70)*VLOOKUP(EN$13,#REF!,2,0)+SUM(EX70)*VLOOKUP(EX$13,#REF!,2,0)+SUM(FH70)*VLOOKUP(FH$13,#REF!,2,0)+SUM(FR70)*VLOOKUP(FR$13,#REF!,2,0)+SUM(GB70)*VLOOKUP(GB$13,#REF!,2,0)+SUM(GL70)*VLOOKUP(GL$13,#REF!,2,0)+SUM(GV70)*VLOOKUP(GV$13,#REF!,2,0)</f>
        <v>#REF!</v>
      </c>
      <c r="HG70" s="81" t="e">
        <f>+SUM(O70)*VLOOKUP(O$13,#REF!,2,0)+SUM(Y70)*VLOOKUP(Y$13,#REF!,2,0)+SUM(AI70)*VLOOKUP(AI$13,#REF!,2,0)+SUM(AS70)*VLOOKUP(AS$13,#REF!,2,0)+SUM(BC70)*VLOOKUP(BC$13,#REF!,2,0)+SUM(BM70)*VLOOKUP(BM$13,#REF!,2,0)+SUM(BW70)*VLOOKUP(BW$13,#REF!,2,0)+SUM(CG70)*VLOOKUP(CG$13,#REF!,2,0)+SUM(CQ70)*VLOOKUP(CQ$13,#REF!,2,0)+SUM(DA70)*VLOOKUP(DA$13,#REF!,2,0)+SUM(DK70)*VLOOKUP(DK$13,#REF!,2,0)+SUM(DU70)*VLOOKUP(DU$13,#REF!,2,0)+SUM(EE70)*VLOOKUP(EE$13,#REF!,2,0)+SUM(EO70)*VLOOKUP(EO$13,#REF!,2,0)+SUM(EY70)*VLOOKUP(EY$13,#REF!,2,0)+SUM(FI70)*VLOOKUP(FI$13,#REF!,2,0)+SUM(FS70)*VLOOKUP(FS$13,#REF!,2,0)+SUM(GC70)*VLOOKUP(GC$13,#REF!,2,0)+SUM(GM70)*VLOOKUP(GM$13,#REF!,2,0)+SUM(GW70)*VLOOKUP(GW$13,#REF!,2,0)</f>
        <v>#REF!</v>
      </c>
      <c r="HH70" s="81" t="e">
        <f>+SUM(P70)*VLOOKUP(P$13,#REF!,2,0)+SUM(Z70)*VLOOKUP(Z$13,#REF!,2,0)+SUM(AJ70)*VLOOKUP(AJ$13,#REF!,2,0)+SUM(AT70)*VLOOKUP(AT$13,#REF!,2,0)+SUM(BD70)*VLOOKUP(BD$13,#REF!,2,0)+SUM(BN70)*VLOOKUP(BN$13,#REF!,2,0)+SUM(BX70)*VLOOKUP(BX$13,#REF!,2,0)+SUM(CH70)*VLOOKUP(CH$13,#REF!,2,0)+SUM(CR70)*VLOOKUP(CR$13,#REF!,2,0)+SUM(DB70)*VLOOKUP(DB$13,#REF!,2,0)+SUM(DL70)*VLOOKUP(DL$13,#REF!,2,0)+SUM(DV70)*VLOOKUP(DV$13,#REF!,2,0)+SUM(EF70)*VLOOKUP(EF$13,#REF!,2,0)+SUM(EP70)*VLOOKUP(EP$13,#REF!,2,0)+SUM(EZ70)*VLOOKUP(EZ$13,#REF!,2,0)+SUM(FJ70)*VLOOKUP(FJ$13,#REF!,2,0)+SUM(FT70)*VLOOKUP(FT$13,#REF!,2,0)+SUM(GD70)*VLOOKUP(GD$13,#REF!,2,0)+SUM(GN70)*VLOOKUP(GN$13,#REF!,2,0)+SUM(GX70)*VLOOKUP(GX$13,#REF!,2,0)</f>
        <v>#REF!</v>
      </c>
      <c r="HI70" s="81" t="e">
        <f>+SUM(Q70)*VLOOKUP(Q$13,#REF!,2,0)+SUM(AA70)*VLOOKUP(AA$13,#REF!,2,0)+SUM(AK70)*VLOOKUP(AK$13,#REF!,2,0)+SUM(AU70)*VLOOKUP(AU$13,#REF!,2,0)+SUM(BE70)*VLOOKUP(BE$13,#REF!,2,0)+SUM(BO70)*VLOOKUP(BO$13,#REF!,2,0)+SUM(BY70)*VLOOKUP(BY$13,#REF!,2,0)+SUM(CI70)*VLOOKUP(CI$13,#REF!,2,0)+SUM(CS70)*VLOOKUP(CS$13,#REF!,2,0)+SUM(DC70)*VLOOKUP(DC$13,#REF!,2,0)+SUM(DM70)*VLOOKUP(DM$13,#REF!,2,0)+SUM(DW70)*VLOOKUP(DW$13,#REF!,2,0)+SUM(EG70)*VLOOKUP(EG$13,#REF!,2,0)+SUM(EQ70)*VLOOKUP(EQ$13,#REF!,2,0)+SUM(FA70)*VLOOKUP(FA$13,#REF!,2,0)+SUM(FK70)*VLOOKUP(FK$13,#REF!,2,0)+SUM(FU70)*VLOOKUP(FU$13,#REF!,2,0)+SUM(GE70)*VLOOKUP(GE$13,#REF!,2,0)+SUM(GO70)*VLOOKUP(GO$13,#REF!,2,0)+SUM(GY70)*VLOOKUP(GY$13,#REF!,2,0)</f>
        <v>#REF!</v>
      </c>
      <c r="HJ70" s="81" t="e">
        <f>+SUM(R70)*VLOOKUP(R$13,#REF!,2,0)+SUM(AB70)*VLOOKUP(AB$13,#REF!,2,0)+SUM(AL70)*VLOOKUP(AL$13,#REF!,2,0)+SUM(AV70)*VLOOKUP(AV$13,#REF!,2,0)+SUM(BF70)*VLOOKUP(BF$13,#REF!,2,0)+SUM(BP70)*VLOOKUP(BP$13,#REF!,2,0)+SUM(BZ70)*VLOOKUP(BZ$13,#REF!,2,0)+SUM(CJ70)*VLOOKUP(CJ$13,#REF!,2,0)+SUM(CT70)*VLOOKUP(CT$13,#REF!,2,0)+SUM(DD70)*VLOOKUP(DD$13,#REF!,2,0)+SUM(DN70)*VLOOKUP(DN$13,#REF!,2,0)+SUM(DX70)*VLOOKUP(DX$13,#REF!,2,0)+SUM(EH70)*VLOOKUP(EH$13,#REF!,2,0)+SUM(ER70)*VLOOKUP(ER$13,#REF!,2,0)+SUM(FB70)*VLOOKUP(FB$13,#REF!,2,0)+SUM(FL70)*VLOOKUP(FL$13,#REF!,2,0)+SUM(FV70)*VLOOKUP(FV$13,#REF!,2,0)+SUM(GF70)*VLOOKUP(GF$13,#REF!,2,0)+SUM(GP70)*VLOOKUP(GP$13,#REF!,2,0)+SUM(GZ70)*VLOOKUP(GZ$13,#REF!,2,0)</f>
        <v>#REF!</v>
      </c>
      <c r="HK70" s="81" t="e">
        <f>+SUM(S70)*VLOOKUP(S$13,#REF!,2,0)+SUM(AC70)*VLOOKUP(AC$13,#REF!,2,0)+SUM(AM70)*VLOOKUP(AM$13,#REF!,2,0)+SUM(AW70)*VLOOKUP(AW$13,#REF!,2,0)+SUM(BG70)*VLOOKUP(BG$13,#REF!,2,0)+SUM(BQ70)*VLOOKUP(BQ$13,#REF!,2,0)+SUM(CA70)*VLOOKUP(CA$13,#REF!,2,0)+SUM(CK70)*VLOOKUP(CK$13,#REF!,2,0)+SUM(CU70)*VLOOKUP(CU$13,#REF!,2,0)+SUM(DE70)*VLOOKUP(DE$13,#REF!,2,0)+SUM(DO70)*VLOOKUP(DO$13,#REF!,2,0)+SUM(DY70)*VLOOKUP(DY$13,#REF!,2,0)+SUM(EI70)*VLOOKUP(EI$13,#REF!,2,0)+SUM(ES70)*VLOOKUP(ES$13,#REF!,2,0)+SUM(FC70)*VLOOKUP(FC$13,#REF!,2,0)+SUM(FM70)*VLOOKUP(FM$13,#REF!,2,0)+SUM(FW70)*VLOOKUP(FW$13,#REF!,2,0)+SUM(GG70)*VLOOKUP(GG$13,#REF!,2,0)+SUM(GQ70)*VLOOKUP(GQ$13,#REF!,2,0)+SUM(HA70)*VLOOKUP(HA$13,#REF!,2,0)</f>
        <v>#REF!</v>
      </c>
      <c r="HL70" s="81" t="e">
        <f>+SUM(T70)*VLOOKUP(T$13,#REF!,2,0)+SUM(AD70)*VLOOKUP(AD$13,#REF!,2,0)+SUM(AN70)*VLOOKUP(AN$13,#REF!,2,0)+SUM(AX70)*VLOOKUP(AX$13,#REF!,2,0)+SUM(BH70)*VLOOKUP(BH$13,#REF!,2,0)+SUM(BR70)*VLOOKUP(BR$13,#REF!,2,0)+SUM(CB70)*VLOOKUP(CB$13,#REF!,2,0)+SUM(CL70)*VLOOKUP(CL$13,#REF!,2,0)+SUM(CV70)*VLOOKUP(CV$13,#REF!,2,0)+SUM(DF70)*VLOOKUP(DF$13,#REF!,2,0)+SUM(DP70)*VLOOKUP(DP$13,#REF!,2,0)+SUM(DZ70)*VLOOKUP(DZ$13,#REF!,2,0)+SUM(EJ70)*VLOOKUP(EJ$13,#REF!,2,0)+SUM(ET70)*VLOOKUP(ET$13,#REF!,2,0)+SUM(FD70)*VLOOKUP(FD$13,#REF!,2,0)+SUM(FN70)*VLOOKUP(FN$13,#REF!,2,0)+SUM(FX70)*VLOOKUP(FX$13,#REF!,2,0)+SUM(GH70)*VLOOKUP(GH$13,#REF!,2,0)+SUM(GR70)*VLOOKUP(GR$13,#REF!,2,0)+SUM(HB70)*VLOOKUP(HB$13,#REF!,2,0)</f>
        <v>#REF!</v>
      </c>
      <c r="HM70" s="84">
        <f t="shared" si="73"/>
        <v>0</v>
      </c>
      <c r="HN70" s="83">
        <f t="shared" si="87"/>
        <v>0</v>
      </c>
      <c r="HO70" s="84" t="e">
        <f>+SUMIF($K$11:$T$11,1,K70:T70)*VLOOKUP($K$12,#REF!,2,0)+SUMIF($U$11:$AD$11,1,U70:AD70)*VLOOKUP($U$12,#REF!,2,0)+SUMIF($AE$11:$AN$11,1,AE70:AN70)*VLOOKUP($AE$12,#REF!,2,0)+SUMIF($AO$11:$AX$11,1,AO70:AX70)*VLOOKUP($AO$12,#REF!,2,0)+SUMIF($AY$11:$BH$11,1,AY70:BH70)*VLOOKUP($AY$12,#REF!,2,0)+SUMIF($BI$11:$BR$11,1,BI70:BR70)*VLOOKUP($BI$12,#REF!,2,0)+SUMIF($BS$11:$CB$11,1,BS70:CB70)*VLOOKUP($BS$12,#REF!,2,0)+SUMIF($CC$11:$CL$11,1,CC70:CL70)*VLOOKUP($CC$12,#REF!,2,0)+SUMIF($CM$11:$CV$11,1,CM70:CV70)*VLOOKUP($CM$12,#REF!,2,0)+SUMIF($CW$11:$DF$11,1,CW70:DF70)*VLOOKUP($CW$12,#REF!,2,0)+SUMIF($DG$11:$DP$11,1,DG70:DP70)*VLOOKUP($DG$12,#REF!,2,0)+SUMIF($DQ$11:$DZ$11,1,DQ70:DZ70)*VLOOKUP($DQ$12,#REF!,2,0)+SUMIF($EA$11:$EJ$11,1,EA70:EJ70)*VLOOKUP($EA$12,#REF!,2,0)+SUMIF($EK$11:$ET$11,1,EK70:ET70)*VLOOKUP($EK$12,#REF!,2,0)+SUMIF($EU$11:$FD$11,1,EU70:FD70)*VLOOKUP($EU$12,#REF!,2,0)+SUMIF($FE$11:$FN$11,1,FE70:FN70)*VLOOKUP($FE$12,#REF!,2,0)+SUMIF($FO$11:$FX$11,1,FO70:FX70)*VLOOKUP($FO$12,#REF!,2,0)+SUMIF($FY$11:$GH$11,1,FY70:GH70)*VLOOKUP($FY$12,#REF!,2,0)+SUMIF($GI$11:$GR$11,1,GI70:GR70)*VLOOKUP($GI$12,#REF!,2,0)+SUMIF($GS$11:$HB$11,1,GS70:HB70)*VLOOKUP($GS$12,#REF!,2,0)</f>
        <v>#REF!</v>
      </c>
      <c r="HP70" s="83" t="e">
        <f t="shared" si="86"/>
        <v>#REF!</v>
      </c>
      <c r="HQ70" s="84"/>
      <c r="HR70" s="85">
        <f t="shared" si="74"/>
        <v>0</v>
      </c>
      <c r="HS70" s="85">
        <f t="shared" si="75"/>
        <v>0</v>
      </c>
      <c r="HT70" s="85">
        <f t="shared" si="76"/>
        <v>0</v>
      </c>
      <c r="HU70" s="85">
        <f t="shared" si="77"/>
        <v>0</v>
      </c>
      <c r="HV70" s="85">
        <f t="shared" si="78"/>
        <v>0</v>
      </c>
      <c r="HW70" s="85">
        <f t="shared" si="79"/>
        <v>0</v>
      </c>
      <c r="HX70" s="85">
        <f t="shared" si="80"/>
        <v>0</v>
      </c>
      <c r="HY70" s="85">
        <f t="shared" si="81"/>
        <v>0</v>
      </c>
      <c r="HZ70" s="85">
        <f t="shared" si="82"/>
        <v>0</v>
      </c>
      <c r="IA70" s="85">
        <f t="shared" si="83"/>
        <v>0</v>
      </c>
      <c r="IK70" s="98" t="e">
        <f t="shared" si="84"/>
        <v>#REF!</v>
      </c>
    </row>
    <row r="71" spans="1:245" s="32" customFormat="1" ht="21.95" hidden="1" customHeight="1">
      <c r="A71" s="4"/>
      <c r="B71" s="98" t="e">
        <f>+#REF!</f>
        <v>#REF!</v>
      </c>
      <c r="C71" s="98" t="e">
        <f>+#REF!</f>
        <v>#REF!</v>
      </c>
      <c r="D71" s="98" t="e">
        <f>+#REF!</f>
        <v>#REF!</v>
      </c>
      <c r="E71" s="98" t="e">
        <f>+#REF!</f>
        <v>#REF!</v>
      </c>
      <c r="F71" s="98" t="e">
        <f>+#REF!</f>
        <v>#REF!</v>
      </c>
      <c r="G71" s="98" t="e">
        <f>+#REF!</f>
        <v>#REF!</v>
      </c>
      <c r="H71" s="98" t="e">
        <f>+#REF!</f>
        <v>#REF!</v>
      </c>
      <c r="I71" s="98" t="e">
        <f>+#REF!</f>
        <v>#REF!</v>
      </c>
      <c r="J71" s="306" t="s">
        <v>53</v>
      </c>
      <c r="K71" s="735">
        <v>0</v>
      </c>
      <c r="L71" s="736">
        <v>0</v>
      </c>
      <c r="M71" s="736">
        <v>0</v>
      </c>
      <c r="N71" s="736">
        <v>0</v>
      </c>
      <c r="O71" s="736">
        <v>0</v>
      </c>
      <c r="P71" s="736">
        <v>0</v>
      </c>
      <c r="Q71" s="736">
        <v>0</v>
      </c>
      <c r="R71" s="736">
        <v>0</v>
      </c>
      <c r="S71" s="736">
        <v>0</v>
      </c>
      <c r="T71" s="737">
        <v>0</v>
      </c>
      <c r="U71" s="735">
        <v>0</v>
      </c>
      <c r="V71" s="736">
        <v>0</v>
      </c>
      <c r="W71" s="736">
        <v>0</v>
      </c>
      <c r="X71" s="736">
        <v>0</v>
      </c>
      <c r="Y71" s="736">
        <v>0</v>
      </c>
      <c r="Z71" s="736">
        <v>0</v>
      </c>
      <c r="AA71" s="736">
        <v>0</v>
      </c>
      <c r="AB71" s="736">
        <v>0</v>
      </c>
      <c r="AC71" s="736">
        <v>0</v>
      </c>
      <c r="AD71" s="737">
        <v>0</v>
      </c>
      <c r="AE71" s="735">
        <v>0</v>
      </c>
      <c r="AF71" s="736">
        <v>0</v>
      </c>
      <c r="AG71" s="736">
        <v>0</v>
      </c>
      <c r="AH71" s="736">
        <v>0</v>
      </c>
      <c r="AI71" s="736">
        <v>0</v>
      </c>
      <c r="AJ71" s="736">
        <v>0</v>
      </c>
      <c r="AK71" s="736">
        <v>0</v>
      </c>
      <c r="AL71" s="736">
        <v>0</v>
      </c>
      <c r="AM71" s="736">
        <v>0</v>
      </c>
      <c r="AN71" s="737">
        <v>0</v>
      </c>
      <c r="AO71" s="735">
        <v>0</v>
      </c>
      <c r="AP71" s="736">
        <v>0</v>
      </c>
      <c r="AQ71" s="736">
        <v>0</v>
      </c>
      <c r="AR71" s="736">
        <v>0</v>
      </c>
      <c r="AS71" s="736">
        <v>0</v>
      </c>
      <c r="AT71" s="736">
        <v>0</v>
      </c>
      <c r="AU71" s="736">
        <v>0</v>
      </c>
      <c r="AV71" s="736">
        <v>0</v>
      </c>
      <c r="AW71" s="736">
        <v>0</v>
      </c>
      <c r="AX71" s="737">
        <v>0</v>
      </c>
      <c r="AY71" s="735">
        <v>0</v>
      </c>
      <c r="AZ71" s="736">
        <v>0</v>
      </c>
      <c r="BA71" s="736">
        <v>0</v>
      </c>
      <c r="BB71" s="736">
        <v>0</v>
      </c>
      <c r="BC71" s="736">
        <v>0</v>
      </c>
      <c r="BD71" s="736">
        <v>0</v>
      </c>
      <c r="BE71" s="736">
        <v>0</v>
      </c>
      <c r="BF71" s="736">
        <v>0</v>
      </c>
      <c r="BG71" s="736">
        <v>0</v>
      </c>
      <c r="BH71" s="737">
        <v>0</v>
      </c>
      <c r="BI71" s="735">
        <v>0</v>
      </c>
      <c r="BJ71" s="736">
        <v>0</v>
      </c>
      <c r="BK71" s="736">
        <v>0</v>
      </c>
      <c r="BL71" s="736">
        <v>0</v>
      </c>
      <c r="BM71" s="736">
        <v>0</v>
      </c>
      <c r="BN71" s="736">
        <v>0</v>
      </c>
      <c r="BO71" s="736">
        <v>0</v>
      </c>
      <c r="BP71" s="736">
        <v>0</v>
      </c>
      <c r="BQ71" s="736">
        <v>0</v>
      </c>
      <c r="BR71" s="737">
        <v>0</v>
      </c>
      <c r="BS71" s="735">
        <v>0</v>
      </c>
      <c r="BT71" s="736">
        <v>0</v>
      </c>
      <c r="BU71" s="736">
        <v>0</v>
      </c>
      <c r="BV71" s="736">
        <v>0</v>
      </c>
      <c r="BW71" s="736">
        <v>0</v>
      </c>
      <c r="BX71" s="736">
        <v>0</v>
      </c>
      <c r="BY71" s="736">
        <v>0</v>
      </c>
      <c r="BZ71" s="736">
        <v>0</v>
      </c>
      <c r="CA71" s="736">
        <v>0</v>
      </c>
      <c r="CB71" s="737">
        <v>0</v>
      </c>
      <c r="CC71" s="735">
        <v>0</v>
      </c>
      <c r="CD71" s="736">
        <v>0</v>
      </c>
      <c r="CE71" s="736">
        <v>0</v>
      </c>
      <c r="CF71" s="736">
        <v>0</v>
      </c>
      <c r="CG71" s="736">
        <v>0</v>
      </c>
      <c r="CH71" s="736">
        <v>0</v>
      </c>
      <c r="CI71" s="736">
        <v>0</v>
      </c>
      <c r="CJ71" s="736">
        <v>0</v>
      </c>
      <c r="CK71" s="736">
        <v>0</v>
      </c>
      <c r="CL71" s="737">
        <v>0</v>
      </c>
      <c r="CM71" s="735">
        <v>0</v>
      </c>
      <c r="CN71" s="736">
        <v>0</v>
      </c>
      <c r="CO71" s="736">
        <v>0</v>
      </c>
      <c r="CP71" s="736">
        <v>0</v>
      </c>
      <c r="CQ71" s="736">
        <v>0</v>
      </c>
      <c r="CR71" s="736">
        <v>0</v>
      </c>
      <c r="CS71" s="736">
        <v>0</v>
      </c>
      <c r="CT71" s="736">
        <v>0</v>
      </c>
      <c r="CU71" s="736">
        <v>0</v>
      </c>
      <c r="CV71" s="737">
        <v>0</v>
      </c>
      <c r="CW71" s="735">
        <v>0</v>
      </c>
      <c r="CX71" s="736">
        <v>0</v>
      </c>
      <c r="CY71" s="736">
        <v>0</v>
      </c>
      <c r="CZ71" s="736">
        <v>0</v>
      </c>
      <c r="DA71" s="736">
        <v>0</v>
      </c>
      <c r="DB71" s="736">
        <v>0</v>
      </c>
      <c r="DC71" s="736">
        <v>0</v>
      </c>
      <c r="DD71" s="736">
        <v>0</v>
      </c>
      <c r="DE71" s="736">
        <v>0</v>
      </c>
      <c r="DF71" s="737">
        <v>0</v>
      </c>
      <c r="DG71" s="735">
        <v>0</v>
      </c>
      <c r="DH71" s="525"/>
      <c r="DI71" s="525"/>
      <c r="DJ71" s="525"/>
      <c r="DK71" s="525"/>
      <c r="DL71" s="525"/>
      <c r="DM71" s="525"/>
      <c r="DN71" s="525"/>
      <c r="DO71" s="525"/>
      <c r="DP71" s="526"/>
      <c r="DQ71" s="524"/>
      <c r="DR71" s="525"/>
      <c r="DS71" s="525"/>
      <c r="DT71" s="525"/>
      <c r="DU71" s="525"/>
      <c r="DV71" s="525"/>
      <c r="DW71" s="525"/>
      <c r="DX71" s="525"/>
      <c r="DY71" s="525"/>
      <c r="DZ71" s="526"/>
      <c r="EA71" s="524"/>
      <c r="EB71" s="525"/>
      <c r="EC71" s="525"/>
      <c r="ED71" s="525"/>
      <c r="EE71" s="525"/>
      <c r="EF71" s="525"/>
      <c r="EG71" s="525"/>
      <c r="EH71" s="525"/>
      <c r="EI71" s="525"/>
      <c r="EJ71" s="526"/>
      <c r="EK71" s="524"/>
      <c r="EL71" s="525"/>
      <c r="EM71" s="525"/>
      <c r="EN71" s="525"/>
      <c r="EO71" s="525"/>
      <c r="EP71" s="525"/>
      <c r="EQ71" s="525"/>
      <c r="ER71" s="525"/>
      <c r="ES71" s="525"/>
      <c r="ET71" s="526"/>
      <c r="EU71" s="524"/>
      <c r="EV71" s="525"/>
      <c r="EW71" s="525"/>
      <c r="EX71" s="525"/>
      <c r="EY71" s="525"/>
      <c r="EZ71" s="525"/>
      <c r="FA71" s="525"/>
      <c r="FB71" s="525"/>
      <c r="FC71" s="525"/>
      <c r="FD71" s="526"/>
      <c r="FE71" s="524"/>
      <c r="FF71" s="525"/>
      <c r="FG71" s="525"/>
      <c r="FH71" s="525"/>
      <c r="FI71" s="525"/>
      <c r="FJ71" s="525"/>
      <c r="FK71" s="525"/>
      <c r="FL71" s="525"/>
      <c r="FM71" s="525"/>
      <c r="FN71" s="526"/>
      <c r="FO71" s="524"/>
      <c r="FP71" s="525"/>
      <c r="FQ71" s="525"/>
      <c r="FR71" s="525"/>
      <c r="FS71" s="525"/>
      <c r="FT71" s="525"/>
      <c r="FU71" s="525"/>
      <c r="FV71" s="525"/>
      <c r="FW71" s="525"/>
      <c r="FX71" s="526"/>
      <c r="FY71" s="524"/>
      <c r="FZ71" s="525"/>
      <c r="GA71" s="525"/>
      <c r="GB71" s="525"/>
      <c r="GC71" s="525"/>
      <c r="GD71" s="525"/>
      <c r="GE71" s="525"/>
      <c r="GF71" s="525"/>
      <c r="GG71" s="525"/>
      <c r="GH71" s="526"/>
      <c r="GI71" s="524"/>
      <c r="GJ71" s="525"/>
      <c r="GK71" s="525"/>
      <c r="GL71" s="525"/>
      <c r="GM71" s="525"/>
      <c r="GN71" s="525"/>
      <c r="GO71" s="525"/>
      <c r="GP71" s="525"/>
      <c r="GQ71" s="525"/>
      <c r="GR71" s="526"/>
      <c r="GS71" s="524"/>
      <c r="GT71" s="525"/>
      <c r="GU71" s="525"/>
      <c r="GV71" s="525"/>
      <c r="GW71" s="525"/>
      <c r="GX71" s="525"/>
      <c r="GY71" s="525"/>
      <c r="GZ71" s="525"/>
      <c r="HA71" s="525"/>
      <c r="HB71" s="526"/>
      <c r="HC71" s="275" t="e">
        <f>+SUM(K71)*VLOOKUP(K$13,#REF!,2,0)+SUM(U71)*VLOOKUP(U$13,#REF!,2,0)+SUM(AE71)*VLOOKUP(AE$13,#REF!,2,0)+SUM(AO71)*VLOOKUP(AO$13,#REF!,2,0)+SUM(AY71)*VLOOKUP(AY$13,#REF!,2,0)+SUM(BI71)*VLOOKUP(BI$13,#REF!,2,0)+SUM(BS71)*VLOOKUP(BS$13,#REF!,2,0)+SUM(CC71)*VLOOKUP(CC$13,#REF!,2,0)+SUM(CM71)*VLOOKUP(CM$13,#REF!,2,0)+SUM(CW71)*VLOOKUP(CW$13,#REF!,2,0)+SUM(DG71)*VLOOKUP(DG$13,#REF!,2,0)+SUM(DQ71)*VLOOKUP(DQ$13,#REF!,2,0)+SUM(EA71)*VLOOKUP(EA$13,#REF!,2,0)+SUM(EK71)*VLOOKUP(EK$13,#REF!,2,0)+SUM(EU71)*VLOOKUP(EU$13,#REF!,2,0)+SUM(FE71)*VLOOKUP(FE$13,#REF!,2,0)+SUM(FO71)*VLOOKUP(FO$13,#REF!,2,0)+SUM(FY71)*VLOOKUP(FY$13,#REF!,2,0)+SUM(GI71)*VLOOKUP(GI$13,#REF!,2,0)+SUM(GS71)*VLOOKUP(GS$13,#REF!,2,0)</f>
        <v>#REF!</v>
      </c>
      <c r="HD71" s="275" t="e">
        <f>+SUM(L71)*VLOOKUP(L$13,#REF!,2,0)+SUM(V71)*VLOOKUP(V$13,#REF!,2,0)+SUM(AF71)*VLOOKUP(AF$13,#REF!,2,0)+SUM(AP71)*VLOOKUP(AP$13,#REF!,2,0)+SUM(AZ71)*VLOOKUP(AZ$13,#REF!,2,0)+SUM(BJ71)*VLOOKUP(BJ$13,#REF!,2,0)+SUM(BT71)*VLOOKUP(BT$13,#REF!,2,0)+SUM(CD71)*VLOOKUP(CD$13,#REF!,2,0)+SUM(CN71)*VLOOKUP(CN$13,#REF!,2,0)+SUM(CX71)*VLOOKUP(CX$13,#REF!,2,0)+SUM(DH71)*VLOOKUP(DH$13,#REF!,2,0)+SUM(DR71)*VLOOKUP(DR$13,#REF!,2,0)+SUM(EB71)*VLOOKUP(EB$13,#REF!,2,0)+SUM(EL71)*VLOOKUP(EL$13,#REF!,2,0)+SUM(EV71)*VLOOKUP(EV$13,#REF!,2,0)+SUM(FF71)*VLOOKUP(FF$13,#REF!,2,0)+SUM(FP71)*VLOOKUP(FP$13,#REF!,2,0)+SUM(FZ71)*VLOOKUP(FZ$13,#REF!,2,0)+SUM(GJ71)*VLOOKUP(GJ$13,#REF!,2,0)+SUM(GT71)*VLOOKUP(GT$13,#REF!,2,0)</f>
        <v>#REF!</v>
      </c>
      <c r="HE71" s="275" t="e">
        <f>+SUM(M71)*VLOOKUP(M$13,#REF!,2,0)+SUM(W71)*VLOOKUP(W$13,#REF!,2,0)+SUM(AG71)*VLOOKUP(AG$13,#REF!,2,0)+SUM(AQ71)*VLOOKUP(AQ$13,#REF!,2,0)+SUM(BA71)*VLOOKUP(BA$13,#REF!,2,0)+SUM(BK71)*VLOOKUP(BK$13,#REF!,2,0)+SUM(BU71)*VLOOKUP(BU$13,#REF!,2,0)+SUM(CE71)*VLOOKUP(CE$13,#REF!,2,0)+SUM(CO71)*VLOOKUP(CO$13,#REF!,2,0)+SUM(CY71)*VLOOKUP(CY$13,#REF!,2,0)+SUM(DI71)*VLOOKUP(DI$13,#REF!,2,0)+SUM(DS71)*VLOOKUP(DS$13,#REF!,2,0)+SUM(EC71)*VLOOKUP(EC$13,#REF!,2,0)+SUM(EM71)*VLOOKUP(EM$13,#REF!,2,0)+SUM(EW71)*VLOOKUP(EW$13,#REF!,2,0)+SUM(FG71)*VLOOKUP(FG$13,#REF!,2,0)+SUM(FQ71)*VLOOKUP(FQ$13,#REF!,2,0)+SUM(GA71)*VLOOKUP(GA$13,#REF!,2,0)+SUM(GK71)*VLOOKUP(GK$13,#REF!,2,0)+SUM(GU71)*VLOOKUP(GU$13,#REF!,2,0)</f>
        <v>#REF!</v>
      </c>
      <c r="HF71" s="275" t="e">
        <f>+SUM(N71)*VLOOKUP(N$13,#REF!,2,0)+SUM(X71)*VLOOKUP(X$13,#REF!,2,0)+SUM(AH71)*VLOOKUP(AH$13,#REF!,2,0)+SUM(AR71)*VLOOKUP(AR$13,#REF!,2,0)+SUM(BB71)*VLOOKUP(BB$13,#REF!,2,0)+SUM(BL71)*VLOOKUP(BL$13,#REF!,2,0)+SUM(BV71)*VLOOKUP(BV$13,#REF!,2,0)+SUM(CF71)*VLOOKUP(CF$13,#REF!,2,0)+SUM(CP71)*VLOOKUP(CP$13,#REF!,2,0)+SUM(CZ71)*VLOOKUP(CZ$13,#REF!,2,0)+SUM(DJ71)*VLOOKUP(DJ$13,#REF!,2,0)+SUM(DT71)*VLOOKUP(DT$13,#REF!,2,0)+SUM(ED71)*VLOOKUP(ED$13,#REF!,2,0)+SUM(EN71)*VLOOKUP(EN$13,#REF!,2,0)+SUM(EX71)*VLOOKUP(EX$13,#REF!,2,0)+SUM(FH71)*VLOOKUP(FH$13,#REF!,2,0)+SUM(FR71)*VLOOKUP(FR$13,#REF!,2,0)+SUM(GB71)*VLOOKUP(GB$13,#REF!,2,0)+SUM(GL71)*VLOOKUP(GL$13,#REF!,2,0)+SUM(GV71)*VLOOKUP(GV$13,#REF!,2,0)</f>
        <v>#REF!</v>
      </c>
      <c r="HG71" s="275" t="e">
        <f>+SUM(O71)*VLOOKUP(O$13,#REF!,2,0)+SUM(Y71)*VLOOKUP(Y$13,#REF!,2,0)+SUM(AI71)*VLOOKUP(AI$13,#REF!,2,0)+SUM(AS71)*VLOOKUP(AS$13,#REF!,2,0)+SUM(BC71)*VLOOKUP(BC$13,#REF!,2,0)+SUM(BM71)*VLOOKUP(BM$13,#REF!,2,0)+SUM(BW71)*VLOOKUP(BW$13,#REF!,2,0)+SUM(CG71)*VLOOKUP(CG$13,#REF!,2,0)+SUM(CQ71)*VLOOKUP(CQ$13,#REF!,2,0)+SUM(DA71)*VLOOKUP(DA$13,#REF!,2,0)+SUM(DK71)*VLOOKUP(DK$13,#REF!,2,0)+SUM(DU71)*VLOOKUP(DU$13,#REF!,2,0)+SUM(EE71)*VLOOKUP(EE$13,#REF!,2,0)+SUM(EO71)*VLOOKUP(EO$13,#REF!,2,0)+SUM(EY71)*VLOOKUP(EY$13,#REF!,2,0)+SUM(FI71)*VLOOKUP(FI$13,#REF!,2,0)+SUM(FS71)*VLOOKUP(FS$13,#REF!,2,0)+SUM(GC71)*VLOOKUP(GC$13,#REF!,2,0)+SUM(GM71)*VLOOKUP(GM$13,#REF!,2,0)+SUM(GW71)*VLOOKUP(GW$13,#REF!,2,0)</f>
        <v>#REF!</v>
      </c>
      <c r="HH71" s="275" t="e">
        <f>+SUM(P71)*VLOOKUP(P$13,#REF!,2,0)+SUM(Z71)*VLOOKUP(Z$13,#REF!,2,0)+SUM(AJ71)*VLOOKUP(AJ$13,#REF!,2,0)+SUM(AT71)*VLOOKUP(AT$13,#REF!,2,0)+SUM(BD71)*VLOOKUP(BD$13,#REF!,2,0)+SUM(BN71)*VLOOKUP(BN$13,#REF!,2,0)+SUM(BX71)*VLOOKUP(BX$13,#REF!,2,0)+SUM(CH71)*VLOOKUP(CH$13,#REF!,2,0)+SUM(CR71)*VLOOKUP(CR$13,#REF!,2,0)+SUM(DB71)*VLOOKUP(DB$13,#REF!,2,0)+SUM(DL71)*VLOOKUP(DL$13,#REF!,2,0)+SUM(DV71)*VLOOKUP(DV$13,#REF!,2,0)+SUM(EF71)*VLOOKUP(EF$13,#REF!,2,0)+SUM(EP71)*VLOOKUP(EP$13,#REF!,2,0)+SUM(EZ71)*VLOOKUP(EZ$13,#REF!,2,0)+SUM(FJ71)*VLOOKUP(FJ$13,#REF!,2,0)+SUM(FT71)*VLOOKUP(FT$13,#REF!,2,0)+SUM(GD71)*VLOOKUP(GD$13,#REF!,2,0)+SUM(GN71)*VLOOKUP(GN$13,#REF!,2,0)+SUM(GX71)*VLOOKUP(GX$13,#REF!,2,0)</f>
        <v>#REF!</v>
      </c>
      <c r="HI71" s="275" t="e">
        <f>+SUM(Q71)*VLOOKUP(Q$13,#REF!,2,0)+SUM(AA71)*VLOOKUP(AA$13,#REF!,2,0)+SUM(AK71)*VLOOKUP(AK$13,#REF!,2,0)+SUM(AU71)*VLOOKUP(AU$13,#REF!,2,0)+SUM(BE71)*VLOOKUP(BE$13,#REF!,2,0)+SUM(BO71)*VLOOKUP(BO$13,#REF!,2,0)+SUM(BY71)*VLOOKUP(BY$13,#REF!,2,0)+SUM(CI71)*VLOOKUP(CI$13,#REF!,2,0)+SUM(CS71)*VLOOKUP(CS$13,#REF!,2,0)+SUM(DC71)*VLOOKUP(DC$13,#REF!,2,0)+SUM(DM71)*VLOOKUP(DM$13,#REF!,2,0)+SUM(DW71)*VLOOKUP(DW$13,#REF!,2,0)+SUM(EG71)*VLOOKUP(EG$13,#REF!,2,0)+SUM(EQ71)*VLOOKUP(EQ$13,#REF!,2,0)+SUM(FA71)*VLOOKUP(FA$13,#REF!,2,0)+SUM(FK71)*VLOOKUP(FK$13,#REF!,2,0)+SUM(FU71)*VLOOKUP(FU$13,#REF!,2,0)+SUM(GE71)*VLOOKUP(GE$13,#REF!,2,0)+SUM(GO71)*VLOOKUP(GO$13,#REF!,2,0)+SUM(GY71)*VLOOKUP(GY$13,#REF!,2,0)</f>
        <v>#REF!</v>
      </c>
      <c r="HJ71" s="275" t="e">
        <f>+SUM(R71)*VLOOKUP(R$13,#REF!,2,0)+SUM(AB71)*VLOOKUP(AB$13,#REF!,2,0)+SUM(AL71)*VLOOKUP(AL$13,#REF!,2,0)+SUM(AV71)*VLOOKUP(AV$13,#REF!,2,0)+SUM(BF71)*VLOOKUP(BF$13,#REF!,2,0)+SUM(BP71)*VLOOKUP(BP$13,#REF!,2,0)+SUM(BZ71)*VLOOKUP(BZ$13,#REF!,2,0)+SUM(CJ71)*VLOOKUP(CJ$13,#REF!,2,0)+SUM(CT71)*VLOOKUP(CT$13,#REF!,2,0)+SUM(DD71)*VLOOKUP(DD$13,#REF!,2,0)+SUM(DN71)*VLOOKUP(DN$13,#REF!,2,0)+SUM(DX71)*VLOOKUP(DX$13,#REF!,2,0)+SUM(EH71)*VLOOKUP(EH$13,#REF!,2,0)+SUM(ER71)*VLOOKUP(ER$13,#REF!,2,0)+SUM(FB71)*VLOOKUP(FB$13,#REF!,2,0)+SUM(FL71)*VLOOKUP(FL$13,#REF!,2,0)+SUM(FV71)*VLOOKUP(FV$13,#REF!,2,0)+SUM(GF71)*VLOOKUP(GF$13,#REF!,2,0)+SUM(GP71)*VLOOKUP(GP$13,#REF!,2,0)+SUM(GZ71)*VLOOKUP(GZ$13,#REF!,2,0)</f>
        <v>#REF!</v>
      </c>
      <c r="HK71" s="275" t="e">
        <f>+SUM(S71)*VLOOKUP(S$13,#REF!,2,0)+SUM(AC71)*VLOOKUP(AC$13,#REF!,2,0)+SUM(AM71)*VLOOKUP(AM$13,#REF!,2,0)+SUM(AW71)*VLOOKUP(AW$13,#REF!,2,0)+SUM(BG71)*VLOOKUP(BG$13,#REF!,2,0)+SUM(BQ71)*VLOOKUP(BQ$13,#REF!,2,0)+SUM(CA71)*VLOOKUP(CA$13,#REF!,2,0)+SUM(CK71)*VLOOKUP(CK$13,#REF!,2,0)+SUM(CU71)*VLOOKUP(CU$13,#REF!,2,0)+SUM(DE71)*VLOOKUP(DE$13,#REF!,2,0)+SUM(DO71)*VLOOKUP(DO$13,#REF!,2,0)+SUM(DY71)*VLOOKUP(DY$13,#REF!,2,0)+SUM(EI71)*VLOOKUP(EI$13,#REF!,2,0)+SUM(ES71)*VLOOKUP(ES$13,#REF!,2,0)+SUM(FC71)*VLOOKUP(FC$13,#REF!,2,0)+SUM(FM71)*VLOOKUP(FM$13,#REF!,2,0)+SUM(FW71)*VLOOKUP(FW$13,#REF!,2,0)+SUM(GG71)*VLOOKUP(GG$13,#REF!,2,0)+SUM(GQ71)*VLOOKUP(GQ$13,#REF!,2,0)+SUM(HA71)*VLOOKUP(HA$13,#REF!,2,0)</f>
        <v>#REF!</v>
      </c>
      <c r="HL71" s="275" t="e">
        <f>+SUM(T71)*VLOOKUP(T$13,#REF!,2,0)+SUM(AD71)*VLOOKUP(AD$13,#REF!,2,0)+SUM(AN71)*VLOOKUP(AN$13,#REF!,2,0)+SUM(AX71)*VLOOKUP(AX$13,#REF!,2,0)+SUM(BH71)*VLOOKUP(BH$13,#REF!,2,0)+SUM(BR71)*VLOOKUP(BR$13,#REF!,2,0)+SUM(CB71)*VLOOKUP(CB$13,#REF!,2,0)+SUM(CL71)*VLOOKUP(CL$13,#REF!,2,0)+SUM(CV71)*VLOOKUP(CV$13,#REF!,2,0)+SUM(DF71)*VLOOKUP(DF$13,#REF!,2,0)+SUM(DP71)*VLOOKUP(DP$13,#REF!,2,0)+SUM(DZ71)*VLOOKUP(DZ$13,#REF!,2,0)+SUM(EJ71)*VLOOKUP(EJ$13,#REF!,2,0)+SUM(ET71)*VLOOKUP(ET$13,#REF!,2,0)+SUM(FD71)*VLOOKUP(FD$13,#REF!,2,0)+SUM(FN71)*VLOOKUP(FN$13,#REF!,2,0)+SUM(FX71)*VLOOKUP(FX$13,#REF!,2,0)+SUM(GH71)*VLOOKUP(GH$13,#REF!,2,0)+SUM(GR71)*VLOOKUP(GR$13,#REF!,2,0)+SUM(HB71)*VLOOKUP(HB$13,#REF!,2,0)</f>
        <v>#REF!</v>
      </c>
      <c r="HM71" s="276">
        <f t="shared" si="73"/>
        <v>0</v>
      </c>
      <c r="HN71" s="283">
        <f t="shared" si="87"/>
        <v>0</v>
      </c>
      <c r="HO71" s="276" t="e">
        <f>+SUMIF($K$11:$T$11,1,K71:T71)*VLOOKUP($K$12,#REF!,2,0)+SUMIF($U$11:$AD$11,1,U71:AD71)*VLOOKUP($U$12,#REF!,2,0)+SUMIF($AE$11:$AN$11,1,AE71:AN71)*VLOOKUP($AE$12,#REF!,2,0)+SUMIF($AO$11:$AX$11,1,AO71:AX71)*VLOOKUP($AO$12,#REF!,2,0)+SUMIF($AY$11:$BH$11,1,AY71:BH71)*VLOOKUP($AY$12,#REF!,2,0)+SUMIF($BI$11:$BR$11,1,BI71:BR71)*VLOOKUP($BI$12,#REF!,2,0)+SUMIF($BS$11:$CB$11,1,BS71:CB71)*VLOOKUP($BS$12,#REF!,2,0)+SUMIF($CC$11:$CL$11,1,CC71:CL71)*VLOOKUP($CC$12,#REF!,2,0)+SUMIF($CM$11:$CV$11,1,CM71:CV71)*VLOOKUP($CM$12,#REF!,2,0)+SUMIF($CW$11:$DF$11,1,CW71:DF71)*VLOOKUP($CW$12,#REF!,2,0)+SUMIF($DG$11:$DP$11,1,DG71:DP71)*VLOOKUP($DG$12,#REF!,2,0)+SUMIF($DQ$11:$DZ$11,1,DQ71:DZ71)*VLOOKUP($DQ$12,#REF!,2,0)+SUMIF($EA$11:$EJ$11,1,EA71:EJ71)*VLOOKUP($EA$12,#REF!,2,0)+SUMIF($EK$11:$ET$11,1,EK71:ET71)*VLOOKUP($EK$12,#REF!,2,0)+SUMIF($EU$11:$FD$11,1,EU71:FD71)*VLOOKUP($EU$12,#REF!,2,0)+SUMIF($FE$11:$FN$11,1,FE71:FN71)*VLOOKUP($FE$12,#REF!,2,0)+SUMIF($FO$11:$FX$11,1,FO71:FX71)*VLOOKUP($FO$12,#REF!,2,0)+SUMIF($FY$11:$GH$11,1,FY71:GH71)*VLOOKUP($FY$12,#REF!,2,0)+SUMIF($GI$11:$GR$11,1,GI71:GR71)*VLOOKUP($GI$12,#REF!,2,0)+SUMIF($GS$11:$HB$11,1,GS71:HB71)*VLOOKUP($GS$12,#REF!,2,0)</f>
        <v>#REF!</v>
      </c>
      <c r="HP71" s="283" t="e">
        <f t="shared" si="86"/>
        <v>#REF!</v>
      </c>
      <c r="HQ71" s="84"/>
      <c r="HR71" s="284">
        <f t="shared" si="74"/>
        <v>0</v>
      </c>
      <c r="HS71" s="284">
        <f t="shared" si="75"/>
        <v>0</v>
      </c>
      <c r="HT71" s="284">
        <f t="shared" si="76"/>
        <v>0</v>
      </c>
      <c r="HU71" s="284">
        <f t="shared" si="77"/>
        <v>0</v>
      </c>
      <c r="HV71" s="284">
        <f t="shared" si="78"/>
        <v>0</v>
      </c>
      <c r="HW71" s="284">
        <f t="shared" si="79"/>
        <v>0</v>
      </c>
      <c r="HX71" s="284">
        <f t="shared" si="80"/>
        <v>0</v>
      </c>
      <c r="HY71" s="284">
        <f t="shared" si="81"/>
        <v>0</v>
      </c>
      <c r="HZ71" s="284">
        <f t="shared" si="82"/>
        <v>0</v>
      </c>
      <c r="IA71" s="284">
        <f t="shared" si="83"/>
        <v>0</v>
      </c>
      <c r="IK71" s="98" t="e">
        <f t="shared" si="84"/>
        <v>#REF!</v>
      </c>
    </row>
    <row r="72" spans="1:245" s="32" customFormat="1" ht="21.95" hidden="1" customHeight="1">
      <c r="A72" s="4"/>
      <c r="B72" s="98" t="e">
        <f>+#REF!</f>
        <v>#REF!</v>
      </c>
      <c r="C72" s="98" t="e">
        <f>+#REF!</f>
        <v>#REF!</v>
      </c>
      <c r="D72" s="98" t="e">
        <f>+#REF!</f>
        <v>#REF!</v>
      </c>
      <c r="E72" s="98" t="e">
        <f>+#REF!</f>
        <v>#REF!</v>
      </c>
      <c r="F72" s="98" t="e">
        <f>+#REF!</f>
        <v>#REF!</v>
      </c>
      <c r="G72" s="98" t="e">
        <f>+#REF!</f>
        <v>#REF!</v>
      </c>
      <c r="H72" s="98" t="e">
        <f>+#REF!</f>
        <v>#REF!</v>
      </c>
      <c r="I72" s="98" t="e">
        <f>+#REF!</f>
        <v>#REF!</v>
      </c>
      <c r="J72" s="305" t="s">
        <v>54</v>
      </c>
      <c r="K72" s="738">
        <v>0</v>
      </c>
      <c r="L72" s="739">
        <v>0</v>
      </c>
      <c r="M72" s="739">
        <v>0</v>
      </c>
      <c r="N72" s="739">
        <v>0</v>
      </c>
      <c r="O72" s="739">
        <v>0</v>
      </c>
      <c r="P72" s="739">
        <v>0</v>
      </c>
      <c r="Q72" s="739">
        <v>0</v>
      </c>
      <c r="R72" s="739">
        <v>0</v>
      </c>
      <c r="S72" s="739">
        <v>0</v>
      </c>
      <c r="T72" s="740">
        <v>0</v>
      </c>
      <c r="U72" s="738">
        <v>0</v>
      </c>
      <c r="V72" s="739">
        <v>0</v>
      </c>
      <c r="W72" s="739">
        <v>0</v>
      </c>
      <c r="X72" s="739">
        <v>0</v>
      </c>
      <c r="Y72" s="739">
        <v>0</v>
      </c>
      <c r="Z72" s="739">
        <v>0</v>
      </c>
      <c r="AA72" s="739">
        <v>0</v>
      </c>
      <c r="AB72" s="739">
        <v>0</v>
      </c>
      <c r="AC72" s="739">
        <v>0</v>
      </c>
      <c r="AD72" s="740">
        <v>0</v>
      </c>
      <c r="AE72" s="738">
        <v>0</v>
      </c>
      <c r="AF72" s="739">
        <v>0</v>
      </c>
      <c r="AG72" s="739">
        <v>0</v>
      </c>
      <c r="AH72" s="739">
        <v>0</v>
      </c>
      <c r="AI72" s="739">
        <v>0</v>
      </c>
      <c r="AJ72" s="739">
        <v>0</v>
      </c>
      <c r="AK72" s="739">
        <v>0</v>
      </c>
      <c r="AL72" s="739">
        <v>0</v>
      </c>
      <c r="AM72" s="739">
        <v>0</v>
      </c>
      <c r="AN72" s="740">
        <v>0</v>
      </c>
      <c r="AO72" s="738">
        <v>0</v>
      </c>
      <c r="AP72" s="739">
        <v>0</v>
      </c>
      <c r="AQ72" s="739">
        <v>0</v>
      </c>
      <c r="AR72" s="739">
        <v>0</v>
      </c>
      <c r="AS72" s="739">
        <v>0</v>
      </c>
      <c r="AT72" s="739">
        <v>0</v>
      </c>
      <c r="AU72" s="739">
        <v>0</v>
      </c>
      <c r="AV72" s="739">
        <v>0</v>
      </c>
      <c r="AW72" s="739">
        <v>0</v>
      </c>
      <c r="AX72" s="740">
        <v>0</v>
      </c>
      <c r="AY72" s="738">
        <v>0</v>
      </c>
      <c r="AZ72" s="739">
        <v>0</v>
      </c>
      <c r="BA72" s="739">
        <v>0</v>
      </c>
      <c r="BB72" s="739">
        <v>0</v>
      </c>
      <c r="BC72" s="739">
        <v>0</v>
      </c>
      <c r="BD72" s="739">
        <v>0</v>
      </c>
      <c r="BE72" s="739">
        <v>0</v>
      </c>
      <c r="BF72" s="739">
        <v>0</v>
      </c>
      <c r="BG72" s="739">
        <v>0</v>
      </c>
      <c r="BH72" s="740">
        <v>0</v>
      </c>
      <c r="BI72" s="738">
        <v>0</v>
      </c>
      <c r="BJ72" s="739">
        <v>0</v>
      </c>
      <c r="BK72" s="739">
        <v>0</v>
      </c>
      <c r="BL72" s="739">
        <v>0</v>
      </c>
      <c r="BM72" s="739">
        <v>0</v>
      </c>
      <c r="BN72" s="739">
        <v>0</v>
      </c>
      <c r="BO72" s="739">
        <v>0</v>
      </c>
      <c r="BP72" s="739">
        <v>0</v>
      </c>
      <c r="BQ72" s="739">
        <v>0</v>
      </c>
      <c r="BR72" s="740">
        <v>0</v>
      </c>
      <c r="BS72" s="738">
        <v>0</v>
      </c>
      <c r="BT72" s="739">
        <v>0</v>
      </c>
      <c r="BU72" s="739">
        <v>0</v>
      </c>
      <c r="BV72" s="739">
        <v>0</v>
      </c>
      <c r="BW72" s="739">
        <v>0</v>
      </c>
      <c r="BX72" s="739">
        <v>0</v>
      </c>
      <c r="BY72" s="739">
        <v>0</v>
      </c>
      <c r="BZ72" s="739">
        <v>0</v>
      </c>
      <c r="CA72" s="739">
        <v>0</v>
      </c>
      <c r="CB72" s="740">
        <v>0</v>
      </c>
      <c r="CC72" s="738">
        <v>0</v>
      </c>
      <c r="CD72" s="739">
        <v>0</v>
      </c>
      <c r="CE72" s="739">
        <v>0</v>
      </c>
      <c r="CF72" s="739">
        <v>0</v>
      </c>
      <c r="CG72" s="739">
        <v>0</v>
      </c>
      <c r="CH72" s="739">
        <v>0</v>
      </c>
      <c r="CI72" s="739">
        <v>0</v>
      </c>
      <c r="CJ72" s="739">
        <v>0</v>
      </c>
      <c r="CK72" s="739">
        <v>0</v>
      </c>
      <c r="CL72" s="740">
        <v>0</v>
      </c>
      <c r="CM72" s="738">
        <v>0</v>
      </c>
      <c r="CN72" s="739">
        <v>0</v>
      </c>
      <c r="CO72" s="739">
        <v>0</v>
      </c>
      <c r="CP72" s="739">
        <v>0</v>
      </c>
      <c r="CQ72" s="739">
        <v>0</v>
      </c>
      <c r="CR72" s="739">
        <v>0</v>
      </c>
      <c r="CS72" s="739">
        <v>0</v>
      </c>
      <c r="CT72" s="739">
        <v>0</v>
      </c>
      <c r="CU72" s="739">
        <v>0</v>
      </c>
      <c r="CV72" s="740">
        <v>0</v>
      </c>
      <c r="CW72" s="738">
        <v>0</v>
      </c>
      <c r="CX72" s="739">
        <v>0</v>
      </c>
      <c r="CY72" s="739">
        <v>0</v>
      </c>
      <c r="CZ72" s="739">
        <v>0</v>
      </c>
      <c r="DA72" s="739">
        <v>0</v>
      </c>
      <c r="DB72" s="739">
        <v>0</v>
      </c>
      <c r="DC72" s="739">
        <v>0</v>
      </c>
      <c r="DD72" s="739">
        <v>0</v>
      </c>
      <c r="DE72" s="739">
        <v>0</v>
      </c>
      <c r="DF72" s="740">
        <v>0</v>
      </c>
      <c r="DG72" s="738">
        <v>0</v>
      </c>
      <c r="DH72" s="528"/>
      <c r="DI72" s="528"/>
      <c r="DJ72" s="528"/>
      <c r="DK72" s="528"/>
      <c r="DL72" s="528"/>
      <c r="DM72" s="528"/>
      <c r="DN72" s="528"/>
      <c r="DO72" s="528"/>
      <c r="DP72" s="529"/>
      <c r="DQ72" s="527"/>
      <c r="DR72" s="528"/>
      <c r="DS72" s="528"/>
      <c r="DT72" s="528"/>
      <c r="DU72" s="528"/>
      <c r="DV72" s="528"/>
      <c r="DW72" s="528"/>
      <c r="DX72" s="528"/>
      <c r="DY72" s="528"/>
      <c r="DZ72" s="529"/>
      <c r="EA72" s="527"/>
      <c r="EB72" s="528"/>
      <c r="EC72" s="528"/>
      <c r="ED72" s="528"/>
      <c r="EE72" s="528"/>
      <c r="EF72" s="528"/>
      <c r="EG72" s="528"/>
      <c r="EH72" s="528"/>
      <c r="EI72" s="528"/>
      <c r="EJ72" s="529"/>
      <c r="EK72" s="527"/>
      <c r="EL72" s="528"/>
      <c r="EM72" s="528"/>
      <c r="EN72" s="528"/>
      <c r="EO72" s="528"/>
      <c r="EP72" s="528"/>
      <c r="EQ72" s="528"/>
      <c r="ER72" s="528"/>
      <c r="ES72" s="528"/>
      <c r="ET72" s="529"/>
      <c r="EU72" s="527"/>
      <c r="EV72" s="528"/>
      <c r="EW72" s="528"/>
      <c r="EX72" s="528"/>
      <c r="EY72" s="528"/>
      <c r="EZ72" s="528"/>
      <c r="FA72" s="528"/>
      <c r="FB72" s="528"/>
      <c r="FC72" s="528"/>
      <c r="FD72" s="529"/>
      <c r="FE72" s="527"/>
      <c r="FF72" s="528"/>
      <c r="FG72" s="528"/>
      <c r="FH72" s="528"/>
      <c r="FI72" s="528"/>
      <c r="FJ72" s="528"/>
      <c r="FK72" s="528"/>
      <c r="FL72" s="528"/>
      <c r="FM72" s="528"/>
      <c r="FN72" s="529"/>
      <c r="FO72" s="527"/>
      <c r="FP72" s="528"/>
      <c r="FQ72" s="528"/>
      <c r="FR72" s="528"/>
      <c r="FS72" s="528"/>
      <c r="FT72" s="528"/>
      <c r="FU72" s="528"/>
      <c r="FV72" s="528"/>
      <c r="FW72" s="528"/>
      <c r="FX72" s="529"/>
      <c r="FY72" s="527"/>
      <c r="FZ72" s="528"/>
      <c r="GA72" s="528"/>
      <c r="GB72" s="528"/>
      <c r="GC72" s="528"/>
      <c r="GD72" s="528"/>
      <c r="GE72" s="528"/>
      <c r="GF72" s="528"/>
      <c r="GG72" s="528"/>
      <c r="GH72" s="529"/>
      <c r="GI72" s="527"/>
      <c r="GJ72" s="528"/>
      <c r="GK72" s="528"/>
      <c r="GL72" s="528"/>
      <c r="GM72" s="528"/>
      <c r="GN72" s="528"/>
      <c r="GO72" s="528"/>
      <c r="GP72" s="528"/>
      <c r="GQ72" s="528"/>
      <c r="GR72" s="529"/>
      <c r="GS72" s="527"/>
      <c r="GT72" s="528"/>
      <c r="GU72" s="528"/>
      <c r="GV72" s="528"/>
      <c r="GW72" s="528"/>
      <c r="GX72" s="528"/>
      <c r="GY72" s="528"/>
      <c r="GZ72" s="528"/>
      <c r="HA72" s="528"/>
      <c r="HB72" s="529"/>
      <c r="HC72" s="278" t="e">
        <f>+SUM(K72)*VLOOKUP(K$13,#REF!,2,0)+SUM(U72)*VLOOKUP(U$13,#REF!,2,0)+SUM(AE72)*VLOOKUP(AE$13,#REF!,2,0)+SUM(AO72)*VLOOKUP(AO$13,#REF!,2,0)+SUM(AY72)*VLOOKUP(AY$13,#REF!,2,0)+SUM(BI72)*VLOOKUP(BI$13,#REF!,2,0)+SUM(BS72)*VLOOKUP(BS$13,#REF!,2,0)+SUM(CC72)*VLOOKUP(CC$13,#REF!,2,0)+SUM(CM72)*VLOOKUP(CM$13,#REF!,2,0)+SUM(CW72)*VLOOKUP(CW$13,#REF!,2,0)+SUM(DG72)*VLOOKUP(DG$13,#REF!,2,0)+SUM(DQ72)*VLOOKUP(DQ$13,#REF!,2,0)+SUM(EA72)*VLOOKUP(EA$13,#REF!,2,0)+SUM(EK72)*VLOOKUP(EK$13,#REF!,2,0)+SUM(EU72)*VLOOKUP(EU$13,#REF!,2,0)+SUM(FE72)*VLOOKUP(FE$13,#REF!,2,0)+SUM(FO72)*VLOOKUP(FO$13,#REF!,2,0)+SUM(FY72)*VLOOKUP(FY$13,#REF!,2,0)+SUM(GI72)*VLOOKUP(GI$13,#REF!,2,0)+SUM(GS72)*VLOOKUP(GS$13,#REF!,2,0)</f>
        <v>#REF!</v>
      </c>
      <c r="HD72" s="278" t="e">
        <f>+SUM(L72)*VLOOKUP(L$13,#REF!,2,0)+SUM(V72)*VLOOKUP(V$13,#REF!,2,0)+SUM(AF72)*VLOOKUP(AF$13,#REF!,2,0)+SUM(AP72)*VLOOKUP(AP$13,#REF!,2,0)+SUM(AZ72)*VLOOKUP(AZ$13,#REF!,2,0)+SUM(BJ72)*VLOOKUP(BJ$13,#REF!,2,0)+SUM(BT72)*VLOOKUP(BT$13,#REF!,2,0)+SUM(CD72)*VLOOKUP(CD$13,#REF!,2,0)+SUM(CN72)*VLOOKUP(CN$13,#REF!,2,0)+SUM(CX72)*VLOOKUP(CX$13,#REF!,2,0)+SUM(DH72)*VLOOKUP(DH$13,#REF!,2,0)+SUM(DR72)*VLOOKUP(DR$13,#REF!,2,0)+SUM(EB72)*VLOOKUP(EB$13,#REF!,2,0)+SUM(EL72)*VLOOKUP(EL$13,#REF!,2,0)+SUM(EV72)*VLOOKUP(EV$13,#REF!,2,0)+SUM(FF72)*VLOOKUP(FF$13,#REF!,2,0)+SUM(FP72)*VLOOKUP(FP$13,#REF!,2,0)+SUM(FZ72)*VLOOKUP(FZ$13,#REF!,2,0)+SUM(GJ72)*VLOOKUP(GJ$13,#REF!,2,0)+SUM(GT72)*VLOOKUP(GT$13,#REF!,2,0)</f>
        <v>#REF!</v>
      </c>
      <c r="HE72" s="278" t="e">
        <f>+SUM(M72)*VLOOKUP(M$13,#REF!,2,0)+SUM(W72)*VLOOKUP(W$13,#REF!,2,0)+SUM(AG72)*VLOOKUP(AG$13,#REF!,2,0)+SUM(AQ72)*VLOOKUP(AQ$13,#REF!,2,0)+SUM(BA72)*VLOOKUP(BA$13,#REF!,2,0)+SUM(BK72)*VLOOKUP(BK$13,#REF!,2,0)+SUM(BU72)*VLOOKUP(BU$13,#REF!,2,0)+SUM(CE72)*VLOOKUP(CE$13,#REF!,2,0)+SUM(CO72)*VLOOKUP(CO$13,#REF!,2,0)+SUM(CY72)*VLOOKUP(CY$13,#REF!,2,0)+SUM(DI72)*VLOOKUP(DI$13,#REF!,2,0)+SUM(DS72)*VLOOKUP(DS$13,#REF!,2,0)+SUM(EC72)*VLOOKUP(EC$13,#REF!,2,0)+SUM(EM72)*VLOOKUP(EM$13,#REF!,2,0)+SUM(EW72)*VLOOKUP(EW$13,#REF!,2,0)+SUM(FG72)*VLOOKUP(FG$13,#REF!,2,0)+SUM(FQ72)*VLOOKUP(FQ$13,#REF!,2,0)+SUM(GA72)*VLOOKUP(GA$13,#REF!,2,0)+SUM(GK72)*VLOOKUP(GK$13,#REF!,2,0)+SUM(GU72)*VLOOKUP(GU$13,#REF!,2,0)</f>
        <v>#REF!</v>
      </c>
      <c r="HF72" s="278" t="e">
        <f>+SUM(N72)*VLOOKUP(N$13,#REF!,2,0)+SUM(X72)*VLOOKUP(X$13,#REF!,2,0)+SUM(AH72)*VLOOKUP(AH$13,#REF!,2,0)+SUM(AR72)*VLOOKUP(AR$13,#REF!,2,0)+SUM(BB72)*VLOOKUP(BB$13,#REF!,2,0)+SUM(BL72)*VLOOKUP(BL$13,#REF!,2,0)+SUM(BV72)*VLOOKUP(BV$13,#REF!,2,0)+SUM(CF72)*VLOOKUP(CF$13,#REF!,2,0)+SUM(CP72)*VLOOKUP(CP$13,#REF!,2,0)+SUM(CZ72)*VLOOKUP(CZ$13,#REF!,2,0)+SUM(DJ72)*VLOOKUP(DJ$13,#REF!,2,0)+SUM(DT72)*VLOOKUP(DT$13,#REF!,2,0)+SUM(ED72)*VLOOKUP(ED$13,#REF!,2,0)+SUM(EN72)*VLOOKUP(EN$13,#REF!,2,0)+SUM(EX72)*VLOOKUP(EX$13,#REF!,2,0)+SUM(FH72)*VLOOKUP(FH$13,#REF!,2,0)+SUM(FR72)*VLOOKUP(FR$13,#REF!,2,0)+SUM(GB72)*VLOOKUP(GB$13,#REF!,2,0)+SUM(GL72)*VLOOKUP(GL$13,#REF!,2,0)+SUM(GV72)*VLOOKUP(GV$13,#REF!,2,0)</f>
        <v>#REF!</v>
      </c>
      <c r="HG72" s="278" t="e">
        <f>+SUM(O72)*VLOOKUP(O$13,#REF!,2,0)+SUM(Y72)*VLOOKUP(Y$13,#REF!,2,0)+SUM(AI72)*VLOOKUP(AI$13,#REF!,2,0)+SUM(AS72)*VLOOKUP(AS$13,#REF!,2,0)+SUM(BC72)*VLOOKUP(BC$13,#REF!,2,0)+SUM(BM72)*VLOOKUP(BM$13,#REF!,2,0)+SUM(BW72)*VLOOKUP(BW$13,#REF!,2,0)+SUM(CG72)*VLOOKUP(CG$13,#REF!,2,0)+SUM(CQ72)*VLOOKUP(CQ$13,#REF!,2,0)+SUM(DA72)*VLOOKUP(DA$13,#REF!,2,0)+SUM(DK72)*VLOOKUP(DK$13,#REF!,2,0)+SUM(DU72)*VLOOKUP(DU$13,#REF!,2,0)+SUM(EE72)*VLOOKUP(EE$13,#REF!,2,0)+SUM(EO72)*VLOOKUP(EO$13,#REF!,2,0)+SUM(EY72)*VLOOKUP(EY$13,#REF!,2,0)+SUM(FI72)*VLOOKUP(FI$13,#REF!,2,0)+SUM(FS72)*VLOOKUP(FS$13,#REF!,2,0)+SUM(GC72)*VLOOKUP(GC$13,#REF!,2,0)+SUM(GM72)*VLOOKUP(GM$13,#REF!,2,0)+SUM(GW72)*VLOOKUP(GW$13,#REF!,2,0)</f>
        <v>#REF!</v>
      </c>
      <c r="HH72" s="278" t="e">
        <f>+SUM(P72)*VLOOKUP(P$13,#REF!,2,0)+SUM(Z72)*VLOOKUP(Z$13,#REF!,2,0)+SUM(AJ72)*VLOOKUP(AJ$13,#REF!,2,0)+SUM(AT72)*VLOOKUP(AT$13,#REF!,2,0)+SUM(BD72)*VLOOKUP(BD$13,#REF!,2,0)+SUM(BN72)*VLOOKUP(BN$13,#REF!,2,0)+SUM(BX72)*VLOOKUP(BX$13,#REF!,2,0)+SUM(CH72)*VLOOKUP(CH$13,#REF!,2,0)+SUM(CR72)*VLOOKUP(CR$13,#REF!,2,0)+SUM(DB72)*VLOOKUP(DB$13,#REF!,2,0)+SUM(DL72)*VLOOKUP(DL$13,#REF!,2,0)+SUM(DV72)*VLOOKUP(DV$13,#REF!,2,0)+SUM(EF72)*VLOOKUP(EF$13,#REF!,2,0)+SUM(EP72)*VLOOKUP(EP$13,#REF!,2,0)+SUM(EZ72)*VLOOKUP(EZ$13,#REF!,2,0)+SUM(FJ72)*VLOOKUP(FJ$13,#REF!,2,0)+SUM(FT72)*VLOOKUP(FT$13,#REF!,2,0)+SUM(GD72)*VLOOKUP(GD$13,#REF!,2,0)+SUM(GN72)*VLOOKUP(GN$13,#REF!,2,0)+SUM(GX72)*VLOOKUP(GX$13,#REF!,2,0)</f>
        <v>#REF!</v>
      </c>
      <c r="HI72" s="278" t="e">
        <f>+SUM(Q72)*VLOOKUP(Q$13,#REF!,2,0)+SUM(AA72)*VLOOKUP(AA$13,#REF!,2,0)+SUM(AK72)*VLOOKUP(AK$13,#REF!,2,0)+SUM(AU72)*VLOOKUP(AU$13,#REF!,2,0)+SUM(BE72)*VLOOKUP(BE$13,#REF!,2,0)+SUM(BO72)*VLOOKUP(BO$13,#REF!,2,0)+SUM(BY72)*VLOOKUP(BY$13,#REF!,2,0)+SUM(CI72)*VLOOKUP(CI$13,#REF!,2,0)+SUM(CS72)*VLOOKUP(CS$13,#REF!,2,0)+SUM(DC72)*VLOOKUP(DC$13,#REF!,2,0)+SUM(DM72)*VLOOKUP(DM$13,#REF!,2,0)+SUM(DW72)*VLOOKUP(DW$13,#REF!,2,0)+SUM(EG72)*VLOOKUP(EG$13,#REF!,2,0)+SUM(EQ72)*VLOOKUP(EQ$13,#REF!,2,0)+SUM(FA72)*VLOOKUP(FA$13,#REF!,2,0)+SUM(FK72)*VLOOKUP(FK$13,#REF!,2,0)+SUM(FU72)*VLOOKUP(FU$13,#REF!,2,0)+SUM(GE72)*VLOOKUP(GE$13,#REF!,2,0)+SUM(GO72)*VLOOKUP(GO$13,#REF!,2,0)+SUM(GY72)*VLOOKUP(GY$13,#REF!,2,0)</f>
        <v>#REF!</v>
      </c>
      <c r="HJ72" s="278" t="e">
        <f>+SUM(R72)*VLOOKUP(R$13,#REF!,2,0)+SUM(AB72)*VLOOKUP(AB$13,#REF!,2,0)+SUM(AL72)*VLOOKUP(AL$13,#REF!,2,0)+SUM(AV72)*VLOOKUP(AV$13,#REF!,2,0)+SUM(BF72)*VLOOKUP(BF$13,#REF!,2,0)+SUM(BP72)*VLOOKUP(BP$13,#REF!,2,0)+SUM(BZ72)*VLOOKUP(BZ$13,#REF!,2,0)+SUM(CJ72)*VLOOKUP(CJ$13,#REF!,2,0)+SUM(CT72)*VLOOKUP(CT$13,#REF!,2,0)+SUM(DD72)*VLOOKUP(DD$13,#REF!,2,0)+SUM(DN72)*VLOOKUP(DN$13,#REF!,2,0)+SUM(DX72)*VLOOKUP(DX$13,#REF!,2,0)+SUM(EH72)*VLOOKUP(EH$13,#REF!,2,0)+SUM(ER72)*VLOOKUP(ER$13,#REF!,2,0)+SUM(FB72)*VLOOKUP(FB$13,#REF!,2,0)+SUM(FL72)*VLOOKUP(FL$13,#REF!,2,0)+SUM(FV72)*VLOOKUP(FV$13,#REF!,2,0)+SUM(GF72)*VLOOKUP(GF$13,#REF!,2,0)+SUM(GP72)*VLOOKUP(GP$13,#REF!,2,0)+SUM(GZ72)*VLOOKUP(GZ$13,#REF!,2,0)</f>
        <v>#REF!</v>
      </c>
      <c r="HK72" s="278" t="e">
        <f>+SUM(S72)*VLOOKUP(S$13,#REF!,2,0)+SUM(AC72)*VLOOKUP(AC$13,#REF!,2,0)+SUM(AM72)*VLOOKUP(AM$13,#REF!,2,0)+SUM(AW72)*VLOOKUP(AW$13,#REF!,2,0)+SUM(BG72)*VLOOKUP(BG$13,#REF!,2,0)+SUM(BQ72)*VLOOKUP(BQ$13,#REF!,2,0)+SUM(CA72)*VLOOKUP(CA$13,#REF!,2,0)+SUM(CK72)*VLOOKUP(CK$13,#REF!,2,0)+SUM(CU72)*VLOOKUP(CU$13,#REF!,2,0)+SUM(DE72)*VLOOKUP(DE$13,#REF!,2,0)+SUM(DO72)*VLOOKUP(DO$13,#REF!,2,0)+SUM(DY72)*VLOOKUP(DY$13,#REF!,2,0)+SUM(EI72)*VLOOKUP(EI$13,#REF!,2,0)+SUM(ES72)*VLOOKUP(ES$13,#REF!,2,0)+SUM(FC72)*VLOOKUP(FC$13,#REF!,2,0)+SUM(FM72)*VLOOKUP(FM$13,#REF!,2,0)+SUM(FW72)*VLOOKUP(FW$13,#REF!,2,0)+SUM(GG72)*VLOOKUP(GG$13,#REF!,2,0)+SUM(GQ72)*VLOOKUP(GQ$13,#REF!,2,0)+SUM(HA72)*VLOOKUP(HA$13,#REF!,2,0)</f>
        <v>#REF!</v>
      </c>
      <c r="HL72" s="278" t="e">
        <f>+SUM(T72)*VLOOKUP(T$13,#REF!,2,0)+SUM(AD72)*VLOOKUP(AD$13,#REF!,2,0)+SUM(AN72)*VLOOKUP(AN$13,#REF!,2,0)+SUM(AX72)*VLOOKUP(AX$13,#REF!,2,0)+SUM(BH72)*VLOOKUP(BH$13,#REF!,2,0)+SUM(BR72)*VLOOKUP(BR$13,#REF!,2,0)+SUM(CB72)*VLOOKUP(CB$13,#REF!,2,0)+SUM(CL72)*VLOOKUP(CL$13,#REF!,2,0)+SUM(CV72)*VLOOKUP(CV$13,#REF!,2,0)+SUM(DF72)*VLOOKUP(DF$13,#REF!,2,0)+SUM(DP72)*VLOOKUP(DP$13,#REF!,2,0)+SUM(DZ72)*VLOOKUP(DZ$13,#REF!,2,0)+SUM(EJ72)*VLOOKUP(EJ$13,#REF!,2,0)+SUM(ET72)*VLOOKUP(ET$13,#REF!,2,0)+SUM(FD72)*VLOOKUP(FD$13,#REF!,2,0)+SUM(FN72)*VLOOKUP(FN$13,#REF!,2,0)+SUM(FX72)*VLOOKUP(FX$13,#REF!,2,0)+SUM(GH72)*VLOOKUP(GH$13,#REF!,2,0)+SUM(GR72)*VLOOKUP(GR$13,#REF!,2,0)+SUM(HB72)*VLOOKUP(HB$13,#REF!,2,0)</f>
        <v>#REF!</v>
      </c>
      <c r="HM72" s="279">
        <f t="shared" si="73"/>
        <v>0</v>
      </c>
      <c r="HN72" s="281">
        <f t="shared" si="87"/>
        <v>0</v>
      </c>
      <c r="HO72" s="279" t="e">
        <f>+SUMIF($K$11:$T$11,1,K72:T72)*VLOOKUP($K$12,#REF!,2,0)+SUMIF($U$11:$AD$11,1,U72:AD72)*VLOOKUP($U$12,#REF!,2,0)+SUMIF($AE$11:$AN$11,1,AE72:AN72)*VLOOKUP($AE$12,#REF!,2,0)+SUMIF($AO$11:$AX$11,1,AO72:AX72)*VLOOKUP($AO$12,#REF!,2,0)+SUMIF($AY$11:$BH$11,1,AY72:BH72)*VLOOKUP($AY$12,#REF!,2,0)+SUMIF($BI$11:$BR$11,1,BI72:BR72)*VLOOKUP($BI$12,#REF!,2,0)+SUMIF($BS$11:$CB$11,1,BS72:CB72)*VLOOKUP($BS$12,#REF!,2,0)+SUMIF($CC$11:$CL$11,1,CC72:CL72)*VLOOKUP($CC$12,#REF!,2,0)+SUMIF($CM$11:$CV$11,1,CM72:CV72)*VLOOKUP($CM$12,#REF!,2,0)+SUMIF($CW$11:$DF$11,1,CW72:DF72)*VLOOKUP($CW$12,#REF!,2,0)+SUMIF($DG$11:$DP$11,1,DG72:DP72)*VLOOKUP($DG$12,#REF!,2,0)+SUMIF($DQ$11:$DZ$11,1,DQ72:DZ72)*VLOOKUP($DQ$12,#REF!,2,0)+SUMIF($EA$11:$EJ$11,1,EA72:EJ72)*VLOOKUP($EA$12,#REF!,2,0)+SUMIF($EK$11:$ET$11,1,EK72:ET72)*VLOOKUP($EK$12,#REF!,2,0)+SUMIF($EU$11:$FD$11,1,EU72:FD72)*VLOOKUP($EU$12,#REF!,2,0)+SUMIF($FE$11:$FN$11,1,FE72:FN72)*VLOOKUP($FE$12,#REF!,2,0)+SUMIF($FO$11:$FX$11,1,FO72:FX72)*VLOOKUP($FO$12,#REF!,2,0)+SUMIF($FY$11:$GH$11,1,FY72:GH72)*VLOOKUP($FY$12,#REF!,2,0)+SUMIF($GI$11:$GR$11,1,GI72:GR72)*VLOOKUP($GI$12,#REF!,2,0)+SUMIF($GS$11:$HB$11,1,GS72:HB72)*VLOOKUP($GS$12,#REF!,2,0)</f>
        <v>#REF!</v>
      </c>
      <c r="HP72" s="281" t="e">
        <f t="shared" si="86"/>
        <v>#REF!</v>
      </c>
      <c r="HQ72" s="84"/>
      <c r="HR72" s="282">
        <f t="shared" si="74"/>
        <v>0</v>
      </c>
      <c r="HS72" s="282">
        <f t="shared" si="75"/>
        <v>0</v>
      </c>
      <c r="HT72" s="282">
        <f t="shared" si="76"/>
        <v>0</v>
      </c>
      <c r="HU72" s="282">
        <f t="shared" si="77"/>
        <v>0</v>
      </c>
      <c r="HV72" s="282">
        <f t="shared" si="78"/>
        <v>0</v>
      </c>
      <c r="HW72" s="282">
        <f t="shared" si="79"/>
        <v>0</v>
      </c>
      <c r="HX72" s="282">
        <f t="shared" si="80"/>
        <v>0</v>
      </c>
      <c r="HY72" s="282">
        <f t="shared" si="81"/>
        <v>0</v>
      </c>
      <c r="HZ72" s="282">
        <f t="shared" si="82"/>
        <v>0</v>
      </c>
      <c r="IA72" s="282">
        <f t="shared" si="83"/>
        <v>0</v>
      </c>
      <c r="IK72" s="98" t="e">
        <f t="shared" si="84"/>
        <v>#REF!</v>
      </c>
    </row>
    <row r="73" spans="1:245" s="32" customFormat="1" ht="21.95" hidden="1" customHeight="1">
      <c r="A73" s="4"/>
      <c r="B73" s="98" t="e">
        <f>+#REF!</f>
        <v>#REF!</v>
      </c>
      <c r="C73" s="98" t="e">
        <f>+#REF!</f>
        <v>#REF!</v>
      </c>
      <c r="D73" s="98" t="e">
        <f>+#REF!</f>
        <v>#REF!</v>
      </c>
      <c r="E73" s="98" t="e">
        <f>+#REF!</f>
        <v>#REF!</v>
      </c>
      <c r="F73" s="98" t="e">
        <f>+#REF!</f>
        <v>#REF!</v>
      </c>
      <c r="G73" s="98" t="e">
        <f>+#REF!</f>
        <v>#REF!</v>
      </c>
      <c r="H73" s="98" t="e">
        <f>+#REF!</f>
        <v>#REF!</v>
      </c>
      <c r="I73" s="98" t="e">
        <f>+#REF!</f>
        <v>#REF!</v>
      </c>
      <c r="J73" s="18" t="s">
        <v>55</v>
      </c>
      <c r="K73" s="741">
        <v>0</v>
      </c>
      <c r="L73" s="805">
        <v>0</v>
      </c>
      <c r="M73" s="805">
        <v>0</v>
      </c>
      <c r="N73" s="805">
        <v>0</v>
      </c>
      <c r="O73" s="805">
        <v>0</v>
      </c>
      <c r="P73" s="805">
        <v>0</v>
      </c>
      <c r="Q73" s="805">
        <v>0</v>
      </c>
      <c r="R73" s="805">
        <v>0</v>
      </c>
      <c r="S73" s="805">
        <v>0</v>
      </c>
      <c r="T73" s="742">
        <v>0</v>
      </c>
      <c r="U73" s="741">
        <v>0</v>
      </c>
      <c r="V73" s="805">
        <v>0</v>
      </c>
      <c r="W73" s="805">
        <v>0</v>
      </c>
      <c r="X73" s="805">
        <v>0</v>
      </c>
      <c r="Y73" s="805">
        <v>0</v>
      </c>
      <c r="Z73" s="805">
        <v>0</v>
      </c>
      <c r="AA73" s="805">
        <v>0</v>
      </c>
      <c r="AB73" s="805">
        <v>0</v>
      </c>
      <c r="AC73" s="805">
        <v>0</v>
      </c>
      <c r="AD73" s="742">
        <v>0</v>
      </c>
      <c r="AE73" s="741">
        <v>0</v>
      </c>
      <c r="AF73" s="805">
        <v>0</v>
      </c>
      <c r="AG73" s="805">
        <v>0</v>
      </c>
      <c r="AH73" s="805">
        <v>0</v>
      </c>
      <c r="AI73" s="805">
        <v>0</v>
      </c>
      <c r="AJ73" s="805">
        <v>0</v>
      </c>
      <c r="AK73" s="805">
        <v>0</v>
      </c>
      <c r="AL73" s="805">
        <v>0</v>
      </c>
      <c r="AM73" s="805">
        <v>0</v>
      </c>
      <c r="AN73" s="742">
        <v>0</v>
      </c>
      <c r="AO73" s="741">
        <v>0</v>
      </c>
      <c r="AP73" s="805">
        <v>0</v>
      </c>
      <c r="AQ73" s="805">
        <v>0</v>
      </c>
      <c r="AR73" s="805">
        <v>0</v>
      </c>
      <c r="AS73" s="805">
        <v>0</v>
      </c>
      <c r="AT73" s="805">
        <v>0</v>
      </c>
      <c r="AU73" s="805">
        <v>0</v>
      </c>
      <c r="AV73" s="805">
        <v>0</v>
      </c>
      <c r="AW73" s="805">
        <v>0</v>
      </c>
      <c r="AX73" s="742">
        <v>0</v>
      </c>
      <c r="AY73" s="741">
        <v>0</v>
      </c>
      <c r="AZ73" s="805">
        <v>0</v>
      </c>
      <c r="BA73" s="805">
        <v>0</v>
      </c>
      <c r="BB73" s="805">
        <v>0</v>
      </c>
      <c r="BC73" s="805">
        <v>0</v>
      </c>
      <c r="BD73" s="805">
        <v>0</v>
      </c>
      <c r="BE73" s="805">
        <v>0</v>
      </c>
      <c r="BF73" s="805">
        <v>0</v>
      </c>
      <c r="BG73" s="805">
        <v>0</v>
      </c>
      <c r="BH73" s="742">
        <v>0</v>
      </c>
      <c r="BI73" s="741">
        <v>0</v>
      </c>
      <c r="BJ73" s="805">
        <v>0</v>
      </c>
      <c r="BK73" s="805">
        <v>0</v>
      </c>
      <c r="BL73" s="805">
        <v>0</v>
      </c>
      <c r="BM73" s="805">
        <v>0</v>
      </c>
      <c r="BN73" s="805">
        <v>0</v>
      </c>
      <c r="BO73" s="805">
        <v>0</v>
      </c>
      <c r="BP73" s="805">
        <v>0</v>
      </c>
      <c r="BQ73" s="805">
        <v>0</v>
      </c>
      <c r="BR73" s="742">
        <v>0</v>
      </c>
      <c r="BS73" s="741">
        <v>0</v>
      </c>
      <c r="BT73" s="805">
        <v>0</v>
      </c>
      <c r="BU73" s="805">
        <v>0</v>
      </c>
      <c r="BV73" s="805">
        <v>0</v>
      </c>
      <c r="BW73" s="805">
        <v>0</v>
      </c>
      <c r="BX73" s="805">
        <v>0</v>
      </c>
      <c r="BY73" s="805">
        <v>0</v>
      </c>
      <c r="BZ73" s="805">
        <v>0</v>
      </c>
      <c r="CA73" s="805">
        <v>0</v>
      </c>
      <c r="CB73" s="742">
        <v>0</v>
      </c>
      <c r="CC73" s="741">
        <v>0</v>
      </c>
      <c r="CD73" s="805">
        <v>0</v>
      </c>
      <c r="CE73" s="805">
        <v>0</v>
      </c>
      <c r="CF73" s="805">
        <v>0</v>
      </c>
      <c r="CG73" s="805">
        <v>0</v>
      </c>
      <c r="CH73" s="805">
        <v>0</v>
      </c>
      <c r="CI73" s="805">
        <v>0</v>
      </c>
      <c r="CJ73" s="805">
        <v>0</v>
      </c>
      <c r="CK73" s="805">
        <v>0</v>
      </c>
      <c r="CL73" s="742">
        <v>0</v>
      </c>
      <c r="CM73" s="741">
        <v>0</v>
      </c>
      <c r="CN73" s="805">
        <v>0</v>
      </c>
      <c r="CO73" s="805">
        <v>0</v>
      </c>
      <c r="CP73" s="805">
        <v>0</v>
      </c>
      <c r="CQ73" s="805">
        <v>0</v>
      </c>
      <c r="CR73" s="805">
        <v>0</v>
      </c>
      <c r="CS73" s="805">
        <v>0</v>
      </c>
      <c r="CT73" s="805">
        <v>0</v>
      </c>
      <c r="CU73" s="805">
        <v>0</v>
      </c>
      <c r="CV73" s="742">
        <v>0</v>
      </c>
      <c r="CW73" s="741">
        <v>0</v>
      </c>
      <c r="CX73" s="805">
        <v>0</v>
      </c>
      <c r="CY73" s="805">
        <v>0</v>
      </c>
      <c r="CZ73" s="805">
        <v>0</v>
      </c>
      <c r="DA73" s="805">
        <v>0</v>
      </c>
      <c r="DB73" s="805">
        <v>0</v>
      </c>
      <c r="DC73" s="805">
        <v>0</v>
      </c>
      <c r="DD73" s="805">
        <v>0</v>
      </c>
      <c r="DE73" s="805">
        <v>0</v>
      </c>
      <c r="DF73" s="742">
        <v>0</v>
      </c>
      <c r="DG73" s="741">
        <v>0</v>
      </c>
      <c r="DH73" s="531"/>
      <c r="DI73" s="531"/>
      <c r="DJ73" s="531"/>
      <c r="DK73" s="531"/>
      <c r="DL73" s="531"/>
      <c r="DM73" s="531"/>
      <c r="DN73" s="531"/>
      <c r="DO73" s="531"/>
      <c r="DP73" s="532"/>
      <c r="DQ73" s="530"/>
      <c r="DR73" s="531"/>
      <c r="DS73" s="531"/>
      <c r="DT73" s="531"/>
      <c r="DU73" s="531"/>
      <c r="DV73" s="531"/>
      <c r="DW73" s="531"/>
      <c r="DX73" s="531"/>
      <c r="DY73" s="531"/>
      <c r="DZ73" s="532"/>
      <c r="EA73" s="530"/>
      <c r="EB73" s="531"/>
      <c r="EC73" s="531"/>
      <c r="ED73" s="531"/>
      <c r="EE73" s="531"/>
      <c r="EF73" s="531"/>
      <c r="EG73" s="531"/>
      <c r="EH73" s="531"/>
      <c r="EI73" s="531"/>
      <c r="EJ73" s="532"/>
      <c r="EK73" s="530"/>
      <c r="EL73" s="531"/>
      <c r="EM73" s="531"/>
      <c r="EN73" s="531"/>
      <c r="EO73" s="531"/>
      <c r="EP73" s="531"/>
      <c r="EQ73" s="531"/>
      <c r="ER73" s="531"/>
      <c r="ES73" s="531"/>
      <c r="ET73" s="532"/>
      <c r="EU73" s="530"/>
      <c r="EV73" s="531"/>
      <c r="EW73" s="531"/>
      <c r="EX73" s="531"/>
      <c r="EY73" s="531"/>
      <c r="EZ73" s="531"/>
      <c r="FA73" s="531"/>
      <c r="FB73" s="531"/>
      <c r="FC73" s="531"/>
      <c r="FD73" s="532"/>
      <c r="FE73" s="530"/>
      <c r="FF73" s="531"/>
      <c r="FG73" s="531"/>
      <c r="FH73" s="531"/>
      <c r="FI73" s="531"/>
      <c r="FJ73" s="531"/>
      <c r="FK73" s="531"/>
      <c r="FL73" s="531"/>
      <c r="FM73" s="531"/>
      <c r="FN73" s="532"/>
      <c r="FO73" s="530"/>
      <c r="FP73" s="531"/>
      <c r="FQ73" s="531"/>
      <c r="FR73" s="531"/>
      <c r="FS73" s="531"/>
      <c r="FT73" s="531"/>
      <c r="FU73" s="531"/>
      <c r="FV73" s="531"/>
      <c r="FW73" s="531"/>
      <c r="FX73" s="532"/>
      <c r="FY73" s="530"/>
      <c r="FZ73" s="531"/>
      <c r="GA73" s="531"/>
      <c r="GB73" s="531"/>
      <c r="GC73" s="531"/>
      <c r="GD73" s="531"/>
      <c r="GE73" s="531"/>
      <c r="GF73" s="531"/>
      <c r="GG73" s="531"/>
      <c r="GH73" s="532"/>
      <c r="GI73" s="530"/>
      <c r="GJ73" s="531"/>
      <c r="GK73" s="531"/>
      <c r="GL73" s="531"/>
      <c r="GM73" s="531"/>
      <c r="GN73" s="531"/>
      <c r="GO73" s="531"/>
      <c r="GP73" s="531"/>
      <c r="GQ73" s="531"/>
      <c r="GR73" s="532"/>
      <c r="GS73" s="530"/>
      <c r="GT73" s="531"/>
      <c r="GU73" s="531"/>
      <c r="GV73" s="531"/>
      <c r="GW73" s="531"/>
      <c r="GX73" s="531"/>
      <c r="GY73" s="531"/>
      <c r="GZ73" s="531"/>
      <c r="HA73" s="531"/>
      <c r="HB73" s="532"/>
      <c r="HC73" s="81" t="e">
        <f>+SUM(K73)*VLOOKUP(K$13,#REF!,2,0)+SUM(U73)*VLOOKUP(U$13,#REF!,2,0)+SUM(AE73)*VLOOKUP(AE$13,#REF!,2,0)+SUM(AO73)*VLOOKUP(AO$13,#REF!,2,0)+SUM(AY73)*VLOOKUP(AY$13,#REF!,2,0)+SUM(BI73)*VLOOKUP(BI$13,#REF!,2,0)+SUM(BS73)*VLOOKUP(BS$13,#REF!,2,0)+SUM(CC73)*VLOOKUP(CC$13,#REF!,2,0)+SUM(CM73)*VLOOKUP(CM$13,#REF!,2,0)+SUM(CW73)*VLOOKUP(CW$13,#REF!,2,0)+SUM(DG73)*VLOOKUP(DG$13,#REF!,2,0)+SUM(DQ73)*VLOOKUP(DQ$13,#REF!,2,0)+SUM(EA73)*VLOOKUP(EA$13,#REF!,2,0)+SUM(EK73)*VLOOKUP(EK$13,#REF!,2,0)+SUM(EU73)*VLOOKUP(EU$13,#REF!,2,0)+SUM(FE73)*VLOOKUP(FE$13,#REF!,2,0)+SUM(FO73)*VLOOKUP(FO$13,#REF!,2,0)+SUM(FY73)*VLOOKUP(FY$13,#REF!,2,0)+SUM(GI73)*VLOOKUP(GI$13,#REF!,2,0)+SUM(GS73)*VLOOKUP(GS$13,#REF!,2,0)</f>
        <v>#REF!</v>
      </c>
      <c r="HD73" s="81" t="e">
        <f>+SUM(L73)*VLOOKUP(L$13,#REF!,2,0)+SUM(V73)*VLOOKUP(V$13,#REF!,2,0)+SUM(AF73)*VLOOKUP(AF$13,#REF!,2,0)+SUM(AP73)*VLOOKUP(AP$13,#REF!,2,0)+SUM(AZ73)*VLOOKUP(AZ$13,#REF!,2,0)+SUM(BJ73)*VLOOKUP(BJ$13,#REF!,2,0)+SUM(BT73)*VLOOKUP(BT$13,#REF!,2,0)+SUM(CD73)*VLOOKUP(CD$13,#REF!,2,0)+SUM(CN73)*VLOOKUP(CN$13,#REF!,2,0)+SUM(CX73)*VLOOKUP(CX$13,#REF!,2,0)+SUM(DH73)*VLOOKUP(DH$13,#REF!,2,0)+SUM(DR73)*VLOOKUP(DR$13,#REF!,2,0)+SUM(EB73)*VLOOKUP(EB$13,#REF!,2,0)+SUM(EL73)*VLOOKUP(EL$13,#REF!,2,0)+SUM(EV73)*VLOOKUP(EV$13,#REF!,2,0)+SUM(FF73)*VLOOKUP(FF$13,#REF!,2,0)+SUM(FP73)*VLOOKUP(FP$13,#REF!,2,0)+SUM(FZ73)*VLOOKUP(FZ$13,#REF!,2,0)+SUM(GJ73)*VLOOKUP(GJ$13,#REF!,2,0)+SUM(GT73)*VLOOKUP(GT$13,#REF!,2,0)</f>
        <v>#REF!</v>
      </c>
      <c r="HE73" s="81" t="e">
        <f>+SUM(M73)*VLOOKUP(M$13,#REF!,2,0)+SUM(W73)*VLOOKUP(W$13,#REF!,2,0)+SUM(AG73)*VLOOKUP(AG$13,#REF!,2,0)+SUM(AQ73)*VLOOKUP(AQ$13,#REF!,2,0)+SUM(BA73)*VLOOKUP(BA$13,#REF!,2,0)+SUM(BK73)*VLOOKUP(BK$13,#REF!,2,0)+SUM(BU73)*VLOOKUP(BU$13,#REF!,2,0)+SUM(CE73)*VLOOKUP(CE$13,#REF!,2,0)+SUM(CO73)*VLOOKUP(CO$13,#REF!,2,0)+SUM(CY73)*VLOOKUP(CY$13,#REF!,2,0)+SUM(DI73)*VLOOKUP(DI$13,#REF!,2,0)+SUM(DS73)*VLOOKUP(DS$13,#REF!,2,0)+SUM(EC73)*VLOOKUP(EC$13,#REF!,2,0)+SUM(EM73)*VLOOKUP(EM$13,#REF!,2,0)+SUM(EW73)*VLOOKUP(EW$13,#REF!,2,0)+SUM(FG73)*VLOOKUP(FG$13,#REF!,2,0)+SUM(FQ73)*VLOOKUP(FQ$13,#REF!,2,0)+SUM(GA73)*VLOOKUP(GA$13,#REF!,2,0)+SUM(GK73)*VLOOKUP(GK$13,#REF!,2,0)+SUM(GU73)*VLOOKUP(GU$13,#REF!,2,0)</f>
        <v>#REF!</v>
      </c>
      <c r="HF73" s="81" t="e">
        <f>+SUM(N73)*VLOOKUP(N$13,#REF!,2,0)+SUM(X73)*VLOOKUP(X$13,#REF!,2,0)+SUM(AH73)*VLOOKUP(AH$13,#REF!,2,0)+SUM(AR73)*VLOOKUP(AR$13,#REF!,2,0)+SUM(BB73)*VLOOKUP(BB$13,#REF!,2,0)+SUM(BL73)*VLOOKUP(BL$13,#REF!,2,0)+SUM(BV73)*VLOOKUP(BV$13,#REF!,2,0)+SUM(CF73)*VLOOKUP(CF$13,#REF!,2,0)+SUM(CP73)*VLOOKUP(CP$13,#REF!,2,0)+SUM(CZ73)*VLOOKUP(CZ$13,#REF!,2,0)+SUM(DJ73)*VLOOKUP(DJ$13,#REF!,2,0)+SUM(DT73)*VLOOKUP(DT$13,#REF!,2,0)+SUM(ED73)*VLOOKUP(ED$13,#REF!,2,0)+SUM(EN73)*VLOOKUP(EN$13,#REF!,2,0)+SUM(EX73)*VLOOKUP(EX$13,#REF!,2,0)+SUM(FH73)*VLOOKUP(FH$13,#REF!,2,0)+SUM(FR73)*VLOOKUP(FR$13,#REF!,2,0)+SUM(GB73)*VLOOKUP(GB$13,#REF!,2,0)+SUM(GL73)*VLOOKUP(GL$13,#REF!,2,0)+SUM(GV73)*VLOOKUP(GV$13,#REF!,2,0)</f>
        <v>#REF!</v>
      </c>
      <c r="HG73" s="81" t="e">
        <f>+SUM(O73)*VLOOKUP(O$13,#REF!,2,0)+SUM(Y73)*VLOOKUP(Y$13,#REF!,2,0)+SUM(AI73)*VLOOKUP(AI$13,#REF!,2,0)+SUM(AS73)*VLOOKUP(AS$13,#REF!,2,0)+SUM(BC73)*VLOOKUP(BC$13,#REF!,2,0)+SUM(BM73)*VLOOKUP(BM$13,#REF!,2,0)+SUM(BW73)*VLOOKUP(BW$13,#REF!,2,0)+SUM(CG73)*VLOOKUP(CG$13,#REF!,2,0)+SUM(CQ73)*VLOOKUP(CQ$13,#REF!,2,0)+SUM(DA73)*VLOOKUP(DA$13,#REF!,2,0)+SUM(DK73)*VLOOKUP(DK$13,#REF!,2,0)+SUM(DU73)*VLOOKUP(DU$13,#REF!,2,0)+SUM(EE73)*VLOOKUP(EE$13,#REF!,2,0)+SUM(EO73)*VLOOKUP(EO$13,#REF!,2,0)+SUM(EY73)*VLOOKUP(EY$13,#REF!,2,0)+SUM(FI73)*VLOOKUP(FI$13,#REF!,2,0)+SUM(FS73)*VLOOKUP(FS$13,#REF!,2,0)+SUM(GC73)*VLOOKUP(GC$13,#REF!,2,0)+SUM(GM73)*VLOOKUP(GM$13,#REF!,2,0)+SUM(GW73)*VLOOKUP(GW$13,#REF!,2,0)</f>
        <v>#REF!</v>
      </c>
      <c r="HH73" s="81" t="e">
        <f>+SUM(P73)*VLOOKUP(P$13,#REF!,2,0)+SUM(Z73)*VLOOKUP(Z$13,#REF!,2,0)+SUM(AJ73)*VLOOKUP(AJ$13,#REF!,2,0)+SUM(AT73)*VLOOKUP(AT$13,#REF!,2,0)+SUM(BD73)*VLOOKUP(BD$13,#REF!,2,0)+SUM(BN73)*VLOOKUP(BN$13,#REF!,2,0)+SUM(BX73)*VLOOKUP(BX$13,#REF!,2,0)+SUM(CH73)*VLOOKUP(CH$13,#REF!,2,0)+SUM(CR73)*VLOOKUP(CR$13,#REF!,2,0)+SUM(DB73)*VLOOKUP(DB$13,#REF!,2,0)+SUM(DL73)*VLOOKUP(DL$13,#REF!,2,0)+SUM(DV73)*VLOOKUP(DV$13,#REF!,2,0)+SUM(EF73)*VLOOKUP(EF$13,#REF!,2,0)+SUM(EP73)*VLOOKUP(EP$13,#REF!,2,0)+SUM(EZ73)*VLOOKUP(EZ$13,#REF!,2,0)+SUM(FJ73)*VLOOKUP(FJ$13,#REF!,2,0)+SUM(FT73)*VLOOKUP(FT$13,#REF!,2,0)+SUM(GD73)*VLOOKUP(GD$13,#REF!,2,0)+SUM(GN73)*VLOOKUP(GN$13,#REF!,2,0)+SUM(GX73)*VLOOKUP(GX$13,#REF!,2,0)</f>
        <v>#REF!</v>
      </c>
      <c r="HI73" s="81" t="e">
        <f>+SUM(Q73)*VLOOKUP(Q$13,#REF!,2,0)+SUM(AA73)*VLOOKUP(AA$13,#REF!,2,0)+SUM(AK73)*VLOOKUP(AK$13,#REF!,2,0)+SUM(AU73)*VLOOKUP(AU$13,#REF!,2,0)+SUM(BE73)*VLOOKUP(BE$13,#REF!,2,0)+SUM(BO73)*VLOOKUP(BO$13,#REF!,2,0)+SUM(BY73)*VLOOKUP(BY$13,#REF!,2,0)+SUM(CI73)*VLOOKUP(CI$13,#REF!,2,0)+SUM(CS73)*VLOOKUP(CS$13,#REF!,2,0)+SUM(DC73)*VLOOKUP(DC$13,#REF!,2,0)+SUM(DM73)*VLOOKUP(DM$13,#REF!,2,0)+SUM(DW73)*VLOOKUP(DW$13,#REF!,2,0)+SUM(EG73)*VLOOKUP(EG$13,#REF!,2,0)+SUM(EQ73)*VLOOKUP(EQ$13,#REF!,2,0)+SUM(FA73)*VLOOKUP(FA$13,#REF!,2,0)+SUM(FK73)*VLOOKUP(FK$13,#REF!,2,0)+SUM(FU73)*VLOOKUP(FU$13,#REF!,2,0)+SUM(GE73)*VLOOKUP(GE$13,#REF!,2,0)+SUM(GO73)*VLOOKUP(GO$13,#REF!,2,0)+SUM(GY73)*VLOOKUP(GY$13,#REF!,2,0)</f>
        <v>#REF!</v>
      </c>
      <c r="HJ73" s="81" t="e">
        <f>+SUM(R73)*VLOOKUP(R$13,#REF!,2,0)+SUM(AB73)*VLOOKUP(AB$13,#REF!,2,0)+SUM(AL73)*VLOOKUP(AL$13,#REF!,2,0)+SUM(AV73)*VLOOKUP(AV$13,#REF!,2,0)+SUM(BF73)*VLOOKUP(BF$13,#REF!,2,0)+SUM(BP73)*VLOOKUP(BP$13,#REF!,2,0)+SUM(BZ73)*VLOOKUP(BZ$13,#REF!,2,0)+SUM(CJ73)*VLOOKUP(CJ$13,#REF!,2,0)+SUM(CT73)*VLOOKUP(CT$13,#REF!,2,0)+SUM(DD73)*VLOOKUP(DD$13,#REF!,2,0)+SUM(DN73)*VLOOKUP(DN$13,#REF!,2,0)+SUM(DX73)*VLOOKUP(DX$13,#REF!,2,0)+SUM(EH73)*VLOOKUP(EH$13,#REF!,2,0)+SUM(ER73)*VLOOKUP(ER$13,#REF!,2,0)+SUM(FB73)*VLOOKUP(FB$13,#REF!,2,0)+SUM(FL73)*VLOOKUP(FL$13,#REF!,2,0)+SUM(FV73)*VLOOKUP(FV$13,#REF!,2,0)+SUM(GF73)*VLOOKUP(GF$13,#REF!,2,0)+SUM(GP73)*VLOOKUP(GP$13,#REF!,2,0)+SUM(GZ73)*VLOOKUP(GZ$13,#REF!,2,0)</f>
        <v>#REF!</v>
      </c>
      <c r="HK73" s="81" t="e">
        <f>+SUM(S73)*VLOOKUP(S$13,#REF!,2,0)+SUM(AC73)*VLOOKUP(AC$13,#REF!,2,0)+SUM(AM73)*VLOOKUP(AM$13,#REF!,2,0)+SUM(AW73)*VLOOKUP(AW$13,#REF!,2,0)+SUM(BG73)*VLOOKUP(BG$13,#REF!,2,0)+SUM(BQ73)*VLOOKUP(BQ$13,#REF!,2,0)+SUM(CA73)*VLOOKUP(CA$13,#REF!,2,0)+SUM(CK73)*VLOOKUP(CK$13,#REF!,2,0)+SUM(CU73)*VLOOKUP(CU$13,#REF!,2,0)+SUM(DE73)*VLOOKUP(DE$13,#REF!,2,0)+SUM(DO73)*VLOOKUP(DO$13,#REF!,2,0)+SUM(DY73)*VLOOKUP(DY$13,#REF!,2,0)+SUM(EI73)*VLOOKUP(EI$13,#REF!,2,0)+SUM(ES73)*VLOOKUP(ES$13,#REF!,2,0)+SUM(FC73)*VLOOKUP(FC$13,#REF!,2,0)+SUM(FM73)*VLOOKUP(FM$13,#REF!,2,0)+SUM(FW73)*VLOOKUP(FW$13,#REF!,2,0)+SUM(GG73)*VLOOKUP(GG$13,#REF!,2,0)+SUM(GQ73)*VLOOKUP(GQ$13,#REF!,2,0)+SUM(HA73)*VLOOKUP(HA$13,#REF!,2,0)</f>
        <v>#REF!</v>
      </c>
      <c r="HL73" s="81" t="e">
        <f>+SUM(T73)*VLOOKUP(T$13,#REF!,2,0)+SUM(AD73)*VLOOKUP(AD$13,#REF!,2,0)+SUM(AN73)*VLOOKUP(AN$13,#REF!,2,0)+SUM(AX73)*VLOOKUP(AX$13,#REF!,2,0)+SUM(BH73)*VLOOKUP(BH$13,#REF!,2,0)+SUM(BR73)*VLOOKUP(BR$13,#REF!,2,0)+SUM(CB73)*VLOOKUP(CB$13,#REF!,2,0)+SUM(CL73)*VLOOKUP(CL$13,#REF!,2,0)+SUM(CV73)*VLOOKUP(CV$13,#REF!,2,0)+SUM(DF73)*VLOOKUP(DF$13,#REF!,2,0)+SUM(DP73)*VLOOKUP(DP$13,#REF!,2,0)+SUM(DZ73)*VLOOKUP(DZ$13,#REF!,2,0)+SUM(EJ73)*VLOOKUP(EJ$13,#REF!,2,0)+SUM(ET73)*VLOOKUP(ET$13,#REF!,2,0)+SUM(FD73)*VLOOKUP(FD$13,#REF!,2,0)+SUM(FN73)*VLOOKUP(FN$13,#REF!,2,0)+SUM(FX73)*VLOOKUP(FX$13,#REF!,2,0)+SUM(GH73)*VLOOKUP(GH$13,#REF!,2,0)+SUM(GR73)*VLOOKUP(GR$13,#REF!,2,0)+SUM(HB73)*VLOOKUP(HB$13,#REF!,2,0)</f>
        <v>#REF!</v>
      </c>
      <c r="HM73" s="84">
        <f t="shared" si="73"/>
        <v>0</v>
      </c>
      <c r="HN73" s="83">
        <f t="shared" si="87"/>
        <v>0</v>
      </c>
      <c r="HO73" s="84" t="e">
        <f>+SUMIF($K$11:$T$11,1,K73:T73)*VLOOKUP($K$12,#REF!,2,0)+SUMIF($U$11:$AD$11,1,U73:AD73)*VLOOKUP($U$12,#REF!,2,0)+SUMIF($AE$11:$AN$11,1,AE73:AN73)*VLOOKUP($AE$12,#REF!,2,0)+SUMIF($AO$11:$AX$11,1,AO73:AX73)*VLOOKUP($AO$12,#REF!,2,0)+SUMIF($AY$11:$BH$11,1,AY73:BH73)*VLOOKUP($AY$12,#REF!,2,0)+SUMIF($BI$11:$BR$11,1,BI73:BR73)*VLOOKUP($BI$12,#REF!,2,0)+SUMIF($BS$11:$CB$11,1,BS73:CB73)*VLOOKUP($BS$12,#REF!,2,0)+SUMIF($CC$11:$CL$11,1,CC73:CL73)*VLOOKUP($CC$12,#REF!,2,0)+SUMIF($CM$11:$CV$11,1,CM73:CV73)*VLOOKUP($CM$12,#REF!,2,0)+SUMIF($CW$11:$DF$11,1,CW73:DF73)*VLOOKUP($CW$12,#REF!,2,0)+SUMIF($DG$11:$DP$11,1,DG73:DP73)*VLOOKUP($DG$12,#REF!,2,0)+SUMIF($DQ$11:$DZ$11,1,DQ73:DZ73)*VLOOKUP($DQ$12,#REF!,2,0)+SUMIF($EA$11:$EJ$11,1,EA73:EJ73)*VLOOKUP($EA$12,#REF!,2,0)+SUMIF($EK$11:$ET$11,1,EK73:ET73)*VLOOKUP($EK$12,#REF!,2,0)+SUMIF($EU$11:$FD$11,1,EU73:FD73)*VLOOKUP($EU$12,#REF!,2,0)+SUMIF($FE$11:$FN$11,1,FE73:FN73)*VLOOKUP($FE$12,#REF!,2,0)+SUMIF($FO$11:$FX$11,1,FO73:FX73)*VLOOKUP($FO$12,#REF!,2,0)+SUMIF($FY$11:$GH$11,1,FY73:GH73)*VLOOKUP($FY$12,#REF!,2,0)+SUMIF($GI$11:$GR$11,1,GI73:GR73)*VLOOKUP($GI$12,#REF!,2,0)+SUMIF($GS$11:$HB$11,1,GS73:HB73)*VLOOKUP($GS$12,#REF!,2,0)</f>
        <v>#REF!</v>
      </c>
      <c r="HP73" s="83" t="e">
        <f t="shared" si="86"/>
        <v>#REF!</v>
      </c>
      <c r="HQ73" s="84"/>
      <c r="HR73" s="85">
        <f t="shared" si="74"/>
        <v>0</v>
      </c>
      <c r="HS73" s="85">
        <f t="shared" si="75"/>
        <v>0</v>
      </c>
      <c r="HT73" s="85">
        <f t="shared" si="76"/>
        <v>0</v>
      </c>
      <c r="HU73" s="85">
        <f t="shared" si="77"/>
        <v>0</v>
      </c>
      <c r="HV73" s="85">
        <f t="shared" si="78"/>
        <v>0</v>
      </c>
      <c r="HW73" s="85">
        <f t="shared" si="79"/>
        <v>0</v>
      </c>
      <c r="HX73" s="85">
        <f t="shared" si="80"/>
        <v>0</v>
      </c>
      <c r="HY73" s="85">
        <f t="shared" si="81"/>
        <v>0</v>
      </c>
      <c r="HZ73" s="85">
        <f t="shared" si="82"/>
        <v>0</v>
      </c>
      <c r="IA73" s="85">
        <f t="shared" si="83"/>
        <v>0</v>
      </c>
      <c r="IK73" s="98" t="e">
        <f t="shared" si="84"/>
        <v>#REF!</v>
      </c>
    </row>
    <row r="74" spans="1:245" s="32" customFormat="1" ht="21.95" hidden="1" customHeight="1">
      <c r="A74" s="4"/>
      <c r="B74" s="98" t="e">
        <f>+#REF!</f>
        <v>#REF!</v>
      </c>
      <c r="C74" s="98" t="e">
        <f>+#REF!</f>
        <v>#REF!</v>
      </c>
      <c r="D74" s="98" t="e">
        <f>+#REF!</f>
        <v>#REF!</v>
      </c>
      <c r="E74" s="98" t="e">
        <f>+#REF!</f>
        <v>#REF!</v>
      </c>
      <c r="F74" s="98" t="e">
        <f>+#REF!</f>
        <v>#REF!</v>
      </c>
      <c r="G74" s="98" t="e">
        <f>+#REF!</f>
        <v>#REF!</v>
      </c>
      <c r="H74" s="98" t="e">
        <f>+#REF!</f>
        <v>#REF!</v>
      </c>
      <c r="I74" s="98" t="e">
        <f>+#REF!</f>
        <v>#REF!</v>
      </c>
      <c r="J74" s="18" t="s">
        <v>56</v>
      </c>
      <c r="K74" s="741">
        <v>0</v>
      </c>
      <c r="L74" s="805">
        <v>0</v>
      </c>
      <c r="M74" s="805">
        <v>0</v>
      </c>
      <c r="N74" s="805">
        <v>0</v>
      </c>
      <c r="O74" s="805">
        <v>0</v>
      </c>
      <c r="P74" s="805">
        <v>0</v>
      </c>
      <c r="Q74" s="805">
        <v>0</v>
      </c>
      <c r="R74" s="805">
        <v>0</v>
      </c>
      <c r="S74" s="805">
        <v>0</v>
      </c>
      <c r="T74" s="742">
        <v>0</v>
      </c>
      <c r="U74" s="741">
        <v>0</v>
      </c>
      <c r="V74" s="805">
        <v>0</v>
      </c>
      <c r="W74" s="805">
        <v>0</v>
      </c>
      <c r="X74" s="805">
        <v>0</v>
      </c>
      <c r="Y74" s="805">
        <v>0</v>
      </c>
      <c r="Z74" s="805">
        <v>0</v>
      </c>
      <c r="AA74" s="805">
        <v>0</v>
      </c>
      <c r="AB74" s="805">
        <v>0</v>
      </c>
      <c r="AC74" s="805">
        <v>0</v>
      </c>
      <c r="AD74" s="742">
        <v>0</v>
      </c>
      <c r="AE74" s="741">
        <v>0</v>
      </c>
      <c r="AF74" s="805">
        <v>0</v>
      </c>
      <c r="AG74" s="805">
        <v>0</v>
      </c>
      <c r="AH74" s="805">
        <v>0</v>
      </c>
      <c r="AI74" s="805">
        <v>0</v>
      </c>
      <c r="AJ74" s="805">
        <v>0</v>
      </c>
      <c r="AK74" s="805">
        <v>0</v>
      </c>
      <c r="AL74" s="805">
        <v>0</v>
      </c>
      <c r="AM74" s="805">
        <v>0</v>
      </c>
      <c r="AN74" s="742">
        <v>0</v>
      </c>
      <c r="AO74" s="741">
        <v>0</v>
      </c>
      <c r="AP74" s="805">
        <v>0</v>
      </c>
      <c r="AQ74" s="805">
        <v>0</v>
      </c>
      <c r="AR74" s="805">
        <v>0</v>
      </c>
      <c r="AS74" s="805">
        <v>0</v>
      </c>
      <c r="AT74" s="805">
        <v>0</v>
      </c>
      <c r="AU74" s="805">
        <v>0</v>
      </c>
      <c r="AV74" s="805">
        <v>0</v>
      </c>
      <c r="AW74" s="805">
        <v>0</v>
      </c>
      <c r="AX74" s="742">
        <v>0</v>
      </c>
      <c r="AY74" s="741">
        <v>0</v>
      </c>
      <c r="AZ74" s="805">
        <v>0</v>
      </c>
      <c r="BA74" s="805">
        <v>0</v>
      </c>
      <c r="BB74" s="805">
        <v>0</v>
      </c>
      <c r="BC74" s="805">
        <v>0</v>
      </c>
      <c r="BD74" s="805">
        <v>0</v>
      </c>
      <c r="BE74" s="805">
        <v>0</v>
      </c>
      <c r="BF74" s="805">
        <v>0</v>
      </c>
      <c r="BG74" s="805">
        <v>0</v>
      </c>
      <c r="BH74" s="742">
        <v>0</v>
      </c>
      <c r="BI74" s="741">
        <v>0</v>
      </c>
      <c r="BJ74" s="805">
        <v>0</v>
      </c>
      <c r="BK74" s="805">
        <v>0</v>
      </c>
      <c r="BL74" s="805">
        <v>0</v>
      </c>
      <c r="BM74" s="805">
        <v>0</v>
      </c>
      <c r="BN74" s="805">
        <v>0</v>
      </c>
      <c r="BO74" s="805">
        <v>0</v>
      </c>
      <c r="BP74" s="805">
        <v>0</v>
      </c>
      <c r="BQ74" s="805">
        <v>0</v>
      </c>
      <c r="BR74" s="742">
        <v>0</v>
      </c>
      <c r="BS74" s="741">
        <v>0</v>
      </c>
      <c r="BT74" s="805">
        <v>0</v>
      </c>
      <c r="BU74" s="805">
        <v>0</v>
      </c>
      <c r="BV74" s="805">
        <v>0</v>
      </c>
      <c r="BW74" s="805">
        <v>0</v>
      </c>
      <c r="BX74" s="805">
        <v>0</v>
      </c>
      <c r="BY74" s="805">
        <v>0</v>
      </c>
      <c r="BZ74" s="805">
        <v>0</v>
      </c>
      <c r="CA74" s="805">
        <v>0</v>
      </c>
      <c r="CB74" s="742">
        <v>0</v>
      </c>
      <c r="CC74" s="741">
        <v>0</v>
      </c>
      <c r="CD74" s="805">
        <v>0</v>
      </c>
      <c r="CE74" s="805">
        <v>0</v>
      </c>
      <c r="CF74" s="805">
        <v>0</v>
      </c>
      <c r="CG74" s="805">
        <v>0</v>
      </c>
      <c r="CH74" s="805">
        <v>0</v>
      </c>
      <c r="CI74" s="805">
        <v>0</v>
      </c>
      <c r="CJ74" s="805">
        <v>0</v>
      </c>
      <c r="CK74" s="805">
        <v>0</v>
      </c>
      <c r="CL74" s="742">
        <v>0</v>
      </c>
      <c r="CM74" s="741">
        <v>0</v>
      </c>
      <c r="CN74" s="805">
        <v>0</v>
      </c>
      <c r="CO74" s="805">
        <v>0</v>
      </c>
      <c r="CP74" s="805">
        <v>0</v>
      </c>
      <c r="CQ74" s="805">
        <v>0</v>
      </c>
      <c r="CR74" s="805">
        <v>0</v>
      </c>
      <c r="CS74" s="805">
        <v>0</v>
      </c>
      <c r="CT74" s="805">
        <v>0</v>
      </c>
      <c r="CU74" s="805">
        <v>0</v>
      </c>
      <c r="CV74" s="742">
        <v>0</v>
      </c>
      <c r="CW74" s="741">
        <v>0</v>
      </c>
      <c r="CX74" s="805">
        <v>0</v>
      </c>
      <c r="CY74" s="805">
        <v>0</v>
      </c>
      <c r="CZ74" s="805">
        <v>0</v>
      </c>
      <c r="DA74" s="805">
        <v>0</v>
      </c>
      <c r="DB74" s="805">
        <v>0</v>
      </c>
      <c r="DC74" s="805">
        <v>0</v>
      </c>
      <c r="DD74" s="805">
        <v>0</v>
      </c>
      <c r="DE74" s="805">
        <v>0</v>
      </c>
      <c r="DF74" s="742">
        <v>0</v>
      </c>
      <c r="DG74" s="741">
        <v>0</v>
      </c>
      <c r="DH74" s="531"/>
      <c r="DI74" s="531"/>
      <c r="DJ74" s="531"/>
      <c r="DK74" s="531"/>
      <c r="DL74" s="531"/>
      <c r="DM74" s="531"/>
      <c r="DN74" s="531"/>
      <c r="DO74" s="531"/>
      <c r="DP74" s="532"/>
      <c r="DQ74" s="530"/>
      <c r="DR74" s="531"/>
      <c r="DS74" s="531"/>
      <c r="DT74" s="531"/>
      <c r="DU74" s="531"/>
      <c r="DV74" s="531"/>
      <c r="DW74" s="531"/>
      <c r="DX74" s="531"/>
      <c r="DY74" s="531"/>
      <c r="DZ74" s="532"/>
      <c r="EA74" s="530"/>
      <c r="EB74" s="531"/>
      <c r="EC74" s="531"/>
      <c r="ED74" s="531"/>
      <c r="EE74" s="531"/>
      <c r="EF74" s="531"/>
      <c r="EG74" s="531"/>
      <c r="EH74" s="531"/>
      <c r="EI74" s="531"/>
      <c r="EJ74" s="532"/>
      <c r="EK74" s="530"/>
      <c r="EL74" s="531"/>
      <c r="EM74" s="531"/>
      <c r="EN74" s="531"/>
      <c r="EO74" s="531"/>
      <c r="EP74" s="531"/>
      <c r="EQ74" s="531"/>
      <c r="ER74" s="531"/>
      <c r="ES74" s="531"/>
      <c r="ET74" s="532"/>
      <c r="EU74" s="530"/>
      <c r="EV74" s="531"/>
      <c r="EW74" s="531"/>
      <c r="EX74" s="531"/>
      <c r="EY74" s="531"/>
      <c r="EZ74" s="531"/>
      <c r="FA74" s="531"/>
      <c r="FB74" s="531"/>
      <c r="FC74" s="531"/>
      <c r="FD74" s="532"/>
      <c r="FE74" s="530"/>
      <c r="FF74" s="531"/>
      <c r="FG74" s="531"/>
      <c r="FH74" s="531"/>
      <c r="FI74" s="531"/>
      <c r="FJ74" s="531"/>
      <c r="FK74" s="531"/>
      <c r="FL74" s="531"/>
      <c r="FM74" s="531"/>
      <c r="FN74" s="532"/>
      <c r="FO74" s="530"/>
      <c r="FP74" s="531"/>
      <c r="FQ74" s="531"/>
      <c r="FR74" s="531"/>
      <c r="FS74" s="531"/>
      <c r="FT74" s="531"/>
      <c r="FU74" s="531"/>
      <c r="FV74" s="531"/>
      <c r="FW74" s="531"/>
      <c r="FX74" s="532"/>
      <c r="FY74" s="530"/>
      <c r="FZ74" s="531"/>
      <c r="GA74" s="531"/>
      <c r="GB74" s="531"/>
      <c r="GC74" s="531"/>
      <c r="GD74" s="531"/>
      <c r="GE74" s="531"/>
      <c r="GF74" s="531"/>
      <c r="GG74" s="531"/>
      <c r="GH74" s="532"/>
      <c r="GI74" s="530"/>
      <c r="GJ74" s="531"/>
      <c r="GK74" s="531"/>
      <c r="GL74" s="531"/>
      <c r="GM74" s="531"/>
      <c r="GN74" s="531"/>
      <c r="GO74" s="531"/>
      <c r="GP74" s="531"/>
      <c r="GQ74" s="531"/>
      <c r="GR74" s="532"/>
      <c r="GS74" s="530"/>
      <c r="GT74" s="531"/>
      <c r="GU74" s="531"/>
      <c r="GV74" s="531"/>
      <c r="GW74" s="531"/>
      <c r="GX74" s="531"/>
      <c r="GY74" s="531"/>
      <c r="GZ74" s="531"/>
      <c r="HA74" s="531"/>
      <c r="HB74" s="532"/>
      <c r="HC74" s="81" t="e">
        <f>+SUM(K74)*VLOOKUP(K$13,#REF!,2,0)+SUM(U74)*VLOOKUP(U$13,#REF!,2,0)+SUM(AE74)*VLOOKUP(AE$13,#REF!,2,0)+SUM(AO74)*VLOOKUP(AO$13,#REF!,2,0)+SUM(AY74)*VLOOKUP(AY$13,#REF!,2,0)+SUM(BI74)*VLOOKUP(BI$13,#REF!,2,0)+SUM(BS74)*VLOOKUP(BS$13,#REF!,2,0)+SUM(CC74)*VLOOKUP(CC$13,#REF!,2,0)+SUM(CM74)*VLOOKUP(CM$13,#REF!,2,0)+SUM(CW74)*VLOOKUP(CW$13,#REF!,2,0)+SUM(DG74)*VLOOKUP(DG$13,#REF!,2,0)+SUM(DQ74)*VLOOKUP(DQ$13,#REF!,2,0)+SUM(EA74)*VLOOKUP(EA$13,#REF!,2,0)+SUM(EK74)*VLOOKUP(EK$13,#REF!,2,0)+SUM(EU74)*VLOOKUP(EU$13,#REF!,2,0)+SUM(FE74)*VLOOKUP(FE$13,#REF!,2,0)+SUM(FO74)*VLOOKUP(FO$13,#REF!,2,0)+SUM(FY74)*VLOOKUP(FY$13,#REF!,2,0)+SUM(GI74)*VLOOKUP(GI$13,#REF!,2,0)+SUM(GS74)*VLOOKUP(GS$13,#REF!,2,0)</f>
        <v>#REF!</v>
      </c>
      <c r="HD74" s="81" t="e">
        <f>+SUM(L74)*VLOOKUP(L$13,#REF!,2,0)+SUM(V74)*VLOOKUP(V$13,#REF!,2,0)+SUM(AF74)*VLOOKUP(AF$13,#REF!,2,0)+SUM(AP74)*VLOOKUP(AP$13,#REF!,2,0)+SUM(AZ74)*VLOOKUP(AZ$13,#REF!,2,0)+SUM(BJ74)*VLOOKUP(BJ$13,#REF!,2,0)+SUM(BT74)*VLOOKUP(BT$13,#REF!,2,0)+SUM(CD74)*VLOOKUP(CD$13,#REF!,2,0)+SUM(CN74)*VLOOKUP(CN$13,#REF!,2,0)+SUM(CX74)*VLOOKUP(CX$13,#REF!,2,0)+SUM(DH74)*VLOOKUP(DH$13,#REF!,2,0)+SUM(DR74)*VLOOKUP(DR$13,#REF!,2,0)+SUM(EB74)*VLOOKUP(EB$13,#REF!,2,0)+SUM(EL74)*VLOOKUP(EL$13,#REF!,2,0)+SUM(EV74)*VLOOKUP(EV$13,#REF!,2,0)+SUM(FF74)*VLOOKUP(FF$13,#REF!,2,0)+SUM(FP74)*VLOOKUP(FP$13,#REF!,2,0)+SUM(FZ74)*VLOOKUP(FZ$13,#REF!,2,0)+SUM(GJ74)*VLOOKUP(GJ$13,#REF!,2,0)+SUM(GT74)*VLOOKUP(GT$13,#REF!,2,0)</f>
        <v>#REF!</v>
      </c>
      <c r="HE74" s="81" t="e">
        <f>+SUM(M74)*VLOOKUP(M$13,#REF!,2,0)+SUM(W74)*VLOOKUP(W$13,#REF!,2,0)+SUM(AG74)*VLOOKUP(AG$13,#REF!,2,0)+SUM(AQ74)*VLOOKUP(AQ$13,#REF!,2,0)+SUM(BA74)*VLOOKUP(BA$13,#REF!,2,0)+SUM(BK74)*VLOOKUP(BK$13,#REF!,2,0)+SUM(BU74)*VLOOKUP(BU$13,#REF!,2,0)+SUM(CE74)*VLOOKUP(CE$13,#REF!,2,0)+SUM(CO74)*VLOOKUP(CO$13,#REF!,2,0)+SUM(CY74)*VLOOKUP(CY$13,#REF!,2,0)+SUM(DI74)*VLOOKUP(DI$13,#REF!,2,0)+SUM(DS74)*VLOOKUP(DS$13,#REF!,2,0)+SUM(EC74)*VLOOKUP(EC$13,#REF!,2,0)+SUM(EM74)*VLOOKUP(EM$13,#REF!,2,0)+SUM(EW74)*VLOOKUP(EW$13,#REF!,2,0)+SUM(FG74)*VLOOKUP(FG$13,#REF!,2,0)+SUM(FQ74)*VLOOKUP(FQ$13,#REF!,2,0)+SUM(GA74)*VLOOKUP(GA$13,#REF!,2,0)+SUM(GK74)*VLOOKUP(GK$13,#REF!,2,0)+SUM(GU74)*VLOOKUP(GU$13,#REF!,2,0)</f>
        <v>#REF!</v>
      </c>
      <c r="HF74" s="81" t="e">
        <f>+SUM(N74)*VLOOKUP(N$13,#REF!,2,0)+SUM(X74)*VLOOKUP(X$13,#REF!,2,0)+SUM(AH74)*VLOOKUP(AH$13,#REF!,2,0)+SUM(AR74)*VLOOKUP(AR$13,#REF!,2,0)+SUM(BB74)*VLOOKUP(BB$13,#REF!,2,0)+SUM(BL74)*VLOOKUP(BL$13,#REF!,2,0)+SUM(BV74)*VLOOKUP(BV$13,#REF!,2,0)+SUM(CF74)*VLOOKUP(CF$13,#REF!,2,0)+SUM(CP74)*VLOOKUP(CP$13,#REF!,2,0)+SUM(CZ74)*VLOOKUP(CZ$13,#REF!,2,0)+SUM(DJ74)*VLOOKUP(DJ$13,#REF!,2,0)+SUM(DT74)*VLOOKUP(DT$13,#REF!,2,0)+SUM(ED74)*VLOOKUP(ED$13,#REF!,2,0)+SUM(EN74)*VLOOKUP(EN$13,#REF!,2,0)+SUM(EX74)*VLOOKUP(EX$13,#REF!,2,0)+SUM(FH74)*VLOOKUP(FH$13,#REF!,2,0)+SUM(FR74)*VLOOKUP(FR$13,#REF!,2,0)+SUM(GB74)*VLOOKUP(GB$13,#REF!,2,0)+SUM(GL74)*VLOOKUP(GL$13,#REF!,2,0)+SUM(GV74)*VLOOKUP(GV$13,#REF!,2,0)</f>
        <v>#REF!</v>
      </c>
      <c r="HG74" s="81" t="e">
        <f>+SUM(O74)*VLOOKUP(O$13,#REF!,2,0)+SUM(Y74)*VLOOKUP(Y$13,#REF!,2,0)+SUM(AI74)*VLOOKUP(AI$13,#REF!,2,0)+SUM(AS74)*VLOOKUP(AS$13,#REF!,2,0)+SUM(BC74)*VLOOKUP(BC$13,#REF!,2,0)+SUM(BM74)*VLOOKUP(BM$13,#REF!,2,0)+SUM(BW74)*VLOOKUP(BW$13,#REF!,2,0)+SUM(CG74)*VLOOKUP(CG$13,#REF!,2,0)+SUM(CQ74)*VLOOKUP(CQ$13,#REF!,2,0)+SUM(DA74)*VLOOKUP(DA$13,#REF!,2,0)+SUM(DK74)*VLOOKUP(DK$13,#REF!,2,0)+SUM(DU74)*VLOOKUP(DU$13,#REF!,2,0)+SUM(EE74)*VLOOKUP(EE$13,#REF!,2,0)+SUM(EO74)*VLOOKUP(EO$13,#REF!,2,0)+SUM(EY74)*VLOOKUP(EY$13,#REF!,2,0)+SUM(FI74)*VLOOKUP(FI$13,#REF!,2,0)+SUM(FS74)*VLOOKUP(FS$13,#REF!,2,0)+SUM(GC74)*VLOOKUP(GC$13,#REF!,2,0)+SUM(GM74)*VLOOKUP(GM$13,#REF!,2,0)+SUM(GW74)*VLOOKUP(GW$13,#REF!,2,0)</f>
        <v>#REF!</v>
      </c>
      <c r="HH74" s="81" t="e">
        <f>+SUM(P74)*VLOOKUP(P$13,#REF!,2,0)+SUM(Z74)*VLOOKUP(Z$13,#REF!,2,0)+SUM(AJ74)*VLOOKUP(AJ$13,#REF!,2,0)+SUM(AT74)*VLOOKUP(AT$13,#REF!,2,0)+SUM(BD74)*VLOOKUP(BD$13,#REF!,2,0)+SUM(BN74)*VLOOKUP(BN$13,#REF!,2,0)+SUM(BX74)*VLOOKUP(BX$13,#REF!,2,0)+SUM(CH74)*VLOOKUP(CH$13,#REF!,2,0)+SUM(CR74)*VLOOKUP(CR$13,#REF!,2,0)+SUM(DB74)*VLOOKUP(DB$13,#REF!,2,0)+SUM(DL74)*VLOOKUP(DL$13,#REF!,2,0)+SUM(DV74)*VLOOKUP(DV$13,#REF!,2,0)+SUM(EF74)*VLOOKUP(EF$13,#REF!,2,0)+SUM(EP74)*VLOOKUP(EP$13,#REF!,2,0)+SUM(EZ74)*VLOOKUP(EZ$13,#REF!,2,0)+SUM(FJ74)*VLOOKUP(FJ$13,#REF!,2,0)+SUM(FT74)*VLOOKUP(FT$13,#REF!,2,0)+SUM(GD74)*VLOOKUP(GD$13,#REF!,2,0)+SUM(GN74)*VLOOKUP(GN$13,#REF!,2,0)+SUM(GX74)*VLOOKUP(GX$13,#REF!,2,0)</f>
        <v>#REF!</v>
      </c>
      <c r="HI74" s="81" t="e">
        <f>+SUM(Q74)*VLOOKUP(Q$13,#REF!,2,0)+SUM(AA74)*VLOOKUP(AA$13,#REF!,2,0)+SUM(AK74)*VLOOKUP(AK$13,#REF!,2,0)+SUM(AU74)*VLOOKUP(AU$13,#REF!,2,0)+SUM(BE74)*VLOOKUP(BE$13,#REF!,2,0)+SUM(BO74)*VLOOKUP(BO$13,#REF!,2,0)+SUM(BY74)*VLOOKUP(BY$13,#REF!,2,0)+SUM(CI74)*VLOOKUP(CI$13,#REF!,2,0)+SUM(CS74)*VLOOKUP(CS$13,#REF!,2,0)+SUM(DC74)*VLOOKUP(DC$13,#REF!,2,0)+SUM(DM74)*VLOOKUP(DM$13,#REF!,2,0)+SUM(DW74)*VLOOKUP(DW$13,#REF!,2,0)+SUM(EG74)*VLOOKUP(EG$13,#REF!,2,0)+SUM(EQ74)*VLOOKUP(EQ$13,#REF!,2,0)+SUM(FA74)*VLOOKUP(FA$13,#REF!,2,0)+SUM(FK74)*VLOOKUP(FK$13,#REF!,2,0)+SUM(FU74)*VLOOKUP(FU$13,#REF!,2,0)+SUM(GE74)*VLOOKUP(GE$13,#REF!,2,0)+SUM(GO74)*VLOOKUP(GO$13,#REF!,2,0)+SUM(GY74)*VLOOKUP(GY$13,#REF!,2,0)</f>
        <v>#REF!</v>
      </c>
      <c r="HJ74" s="81" t="e">
        <f>+SUM(R74)*VLOOKUP(R$13,#REF!,2,0)+SUM(AB74)*VLOOKUP(AB$13,#REF!,2,0)+SUM(AL74)*VLOOKUP(AL$13,#REF!,2,0)+SUM(AV74)*VLOOKUP(AV$13,#REF!,2,0)+SUM(BF74)*VLOOKUP(BF$13,#REF!,2,0)+SUM(BP74)*VLOOKUP(BP$13,#REF!,2,0)+SUM(BZ74)*VLOOKUP(BZ$13,#REF!,2,0)+SUM(CJ74)*VLOOKUP(CJ$13,#REF!,2,0)+SUM(CT74)*VLOOKUP(CT$13,#REF!,2,0)+SUM(DD74)*VLOOKUP(DD$13,#REF!,2,0)+SUM(DN74)*VLOOKUP(DN$13,#REF!,2,0)+SUM(DX74)*VLOOKUP(DX$13,#REF!,2,0)+SUM(EH74)*VLOOKUP(EH$13,#REF!,2,0)+SUM(ER74)*VLOOKUP(ER$13,#REF!,2,0)+SUM(FB74)*VLOOKUP(FB$13,#REF!,2,0)+SUM(FL74)*VLOOKUP(FL$13,#REF!,2,0)+SUM(FV74)*VLOOKUP(FV$13,#REF!,2,0)+SUM(GF74)*VLOOKUP(GF$13,#REF!,2,0)+SUM(GP74)*VLOOKUP(GP$13,#REF!,2,0)+SUM(GZ74)*VLOOKUP(GZ$13,#REF!,2,0)</f>
        <v>#REF!</v>
      </c>
      <c r="HK74" s="81" t="e">
        <f>+SUM(S74)*VLOOKUP(S$13,#REF!,2,0)+SUM(AC74)*VLOOKUP(AC$13,#REF!,2,0)+SUM(AM74)*VLOOKUP(AM$13,#REF!,2,0)+SUM(AW74)*VLOOKUP(AW$13,#REF!,2,0)+SUM(BG74)*VLOOKUP(BG$13,#REF!,2,0)+SUM(BQ74)*VLOOKUP(BQ$13,#REF!,2,0)+SUM(CA74)*VLOOKUP(CA$13,#REF!,2,0)+SUM(CK74)*VLOOKUP(CK$13,#REF!,2,0)+SUM(CU74)*VLOOKUP(CU$13,#REF!,2,0)+SUM(DE74)*VLOOKUP(DE$13,#REF!,2,0)+SUM(DO74)*VLOOKUP(DO$13,#REF!,2,0)+SUM(DY74)*VLOOKUP(DY$13,#REF!,2,0)+SUM(EI74)*VLOOKUP(EI$13,#REF!,2,0)+SUM(ES74)*VLOOKUP(ES$13,#REF!,2,0)+SUM(FC74)*VLOOKUP(FC$13,#REF!,2,0)+SUM(FM74)*VLOOKUP(FM$13,#REF!,2,0)+SUM(FW74)*VLOOKUP(FW$13,#REF!,2,0)+SUM(GG74)*VLOOKUP(GG$13,#REF!,2,0)+SUM(GQ74)*VLOOKUP(GQ$13,#REF!,2,0)+SUM(HA74)*VLOOKUP(HA$13,#REF!,2,0)</f>
        <v>#REF!</v>
      </c>
      <c r="HL74" s="81" t="e">
        <f>+SUM(T74)*VLOOKUP(T$13,#REF!,2,0)+SUM(AD74)*VLOOKUP(AD$13,#REF!,2,0)+SUM(AN74)*VLOOKUP(AN$13,#REF!,2,0)+SUM(AX74)*VLOOKUP(AX$13,#REF!,2,0)+SUM(BH74)*VLOOKUP(BH$13,#REF!,2,0)+SUM(BR74)*VLOOKUP(BR$13,#REF!,2,0)+SUM(CB74)*VLOOKUP(CB$13,#REF!,2,0)+SUM(CL74)*VLOOKUP(CL$13,#REF!,2,0)+SUM(CV74)*VLOOKUP(CV$13,#REF!,2,0)+SUM(DF74)*VLOOKUP(DF$13,#REF!,2,0)+SUM(DP74)*VLOOKUP(DP$13,#REF!,2,0)+SUM(DZ74)*VLOOKUP(DZ$13,#REF!,2,0)+SUM(EJ74)*VLOOKUP(EJ$13,#REF!,2,0)+SUM(ET74)*VLOOKUP(ET$13,#REF!,2,0)+SUM(FD74)*VLOOKUP(FD$13,#REF!,2,0)+SUM(FN74)*VLOOKUP(FN$13,#REF!,2,0)+SUM(FX74)*VLOOKUP(FX$13,#REF!,2,0)+SUM(GH74)*VLOOKUP(GH$13,#REF!,2,0)+SUM(GR74)*VLOOKUP(GR$13,#REF!,2,0)+SUM(HB74)*VLOOKUP(HB$13,#REF!,2,0)</f>
        <v>#REF!</v>
      </c>
      <c r="HM74" s="84">
        <f t="shared" si="73"/>
        <v>0</v>
      </c>
      <c r="HN74" s="83">
        <f t="shared" si="87"/>
        <v>0</v>
      </c>
      <c r="HO74" s="84" t="e">
        <f>+SUMIF($K$11:$T$11,1,K74:T74)*VLOOKUP($K$12,#REF!,2,0)+SUMIF($U$11:$AD$11,1,U74:AD74)*VLOOKUP($U$12,#REF!,2,0)+SUMIF($AE$11:$AN$11,1,AE74:AN74)*VLOOKUP($AE$12,#REF!,2,0)+SUMIF($AO$11:$AX$11,1,AO74:AX74)*VLOOKUP($AO$12,#REF!,2,0)+SUMIF($AY$11:$BH$11,1,AY74:BH74)*VLOOKUP($AY$12,#REF!,2,0)+SUMIF($BI$11:$BR$11,1,BI74:BR74)*VLOOKUP($BI$12,#REF!,2,0)+SUMIF($BS$11:$CB$11,1,BS74:CB74)*VLOOKUP($BS$12,#REF!,2,0)+SUMIF($CC$11:$CL$11,1,CC74:CL74)*VLOOKUP($CC$12,#REF!,2,0)+SUMIF($CM$11:$CV$11,1,CM74:CV74)*VLOOKUP($CM$12,#REF!,2,0)+SUMIF($CW$11:$DF$11,1,CW74:DF74)*VLOOKUP($CW$12,#REF!,2,0)+SUMIF($DG$11:$DP$11,1,DG74:DP74)*VLOOKUP($DG$12,#REF!,2,0)+SUMIF($DQ$11:$DZ$11,1,DQ74:DZ74)*VLOOKUP($DQ$12,#REF!,2,0)+SUMIF($EA$11:$EJ$11,1,EA74:EJ74)*VLOOKUP($EA$12,#REF!,2,0)+SUMIF($EK$11:$ET$11,1,EK74:ET74)*VLOOKUP($EK$12,#REF!,2,0)+SUMIF($EU$11:$FD$11,1,EU74:FD74)*VLOOKUP($EU$12,#REF!,2,0)+SUMIF($FE$11:$FN$11,1,FE74:FN74)*VLOOKUP($FE$12,#REF!,2,0)+SUMIF($FO$11:$FX$11,1,FO74:FX74)*VLOOKUP($FO$12,#REF!,2,0)+SUMIF($FY$11:$GH$11,1,FY74:GH74)*VLOOKUP($FY$12,#REF!,2,0)+SUMIF($GI$11:$GR$11,1,GI74:GR74)*VLOOKUP($GI$12,#REF!,2,0)+SUMIF($GS$11:$HB$11,1,GS74:HB74)*VLOOKUP($GS$12,#REF!,2,0)</f>
        <v>#REF!</v>
      </c>
      <c r="HP74" s="83" t="e">
        <f t="shared" si="86"/>
        <v>#REF!</v>
      </c>
      <c r="HQ74" s="84"/>
      <c r="HR74" s="85">
        <f t="shared" si="74"/>
        <v>0</v>
      </c>
      <c r="HS74" s="85">
        <f t="shared" si="75"/>
        <v>0</v>
      </c>
      <c r="HT74" s="85">
        <f t="shared" si="76"/>
        <v>0</v>
      </c>
      <c r="HU74" s="85">
        <f t="shared" si="77"/>
        <v>0</v>
      </c>
      <c r="HV74" s="85">
        <f t="shared" si="78"/>
        <v>0</v>
      </c>
      <c r="HW74" s="85">
        <f t="shared" si="79"/>
        <v>0</v>
      </c>
      <c r="HX74" s="85">
        <f t="shared" si="80"/>
        <v>0</v>
      </c>
      <c r="HY74" s="85">
        <f t="shared" si="81"/>
        <v>0</v>
      </c>
      <c r="HZ74" s="85">
        <f t="shared" si="82"/>
        <v>0</v>
      </c>
      <c r="IA74" s="85">
        <f t="shared" si="83"/>
        <v>0</v>
      </c>
      <c r="IK74" s="98" t="e">
        <f t="shared" si="84"/>
        <v>#REF!</v>
      </c>
    </row>
    <row r="75" spans="1:245" s="32" customFormat="1" ht="21.95" hidden="1" customHeight="1">
      <c r="A75" s="4"/>
      <c r="B75" s="98" t="e">
        <f>+#REF!</f>
        <v>#REF!</v>
      </c>
      <c r="C75" s="98" t="e">
        <f>+#REF!</f>
        <v>#REF!</v>
      </c>
      <c r="D75" s="98" t="e">
        <f>+#REF!</f>
        <v>#REF!</v>
      </c>
      <c r="E75" s="98" t="e">
        <f>+#REF!</f>
        <v>#REF!</v>
      </c>
      <c r="F75" s="98" t="e">
        <f>+#REF!</f>
        <v>#REF!</v>
      </c>
      <c r="G75" s="98" t="e">
        <f>+#REF!</f>
        <v>#REF!</v>
      </c>
      <c r="H75" s="98" t="e">
        <f>+#REF!</f>
        <v>#REF!</v>
      </c>
      <c r="I75" s="98" t="e">
        <f>+#REF!</f>
        <v>#REF!</v>
      </c>
      <c r="J75" s="306" t="s">
        <v>57</v>
      </c>
      <c r="K75" s="743">
        <v>0</v>
      </c>
      <c r="L75" s="744">
        <v>0</v>
      </c>
      <c r="M75" s="744">
        <v>0</v>
      </c>
      <c r="N75" s="744">
        <v>0</v>
      </c>
      <c r="O75" s="744">
        <v>0</v>
      </c>
      <c r="P75" s="744">
        <v>0</v>
      </c>
      <c r="Q75" s="744">
        <v>0</v>
      </c>
      <c r="R75" s="744">
        <v>0</v>
      </c>
      <c r="S75" s="744">
        <v>0</v>
      </c>
      <c r="T75" s="745">
        <v>0</v>
      </c>
      <c r="U75" s="743">
        <v>0</v>
      </c>
      <c r="V75" s="744">
        <v>0</v>
      </c>
      <c r="W75" s="744">
        <v>0</v>
      </c>
      <c r="X75" s="744">
        <v>0</v>
      </c>
      <c r="Y75" s="744">
        <v>0</v>
      </c>
      <c r="Z75" s="744">
        <v>0</v>
      </c>
      <c r="AA75" s="744">
        <v>0</v>
      </c>
      <c r="AB75" s="744">
        <v>0</v>
      </c>
      <c r="AC75" s="744">
        <v>0</v>
      </c>
      <c r="AD75" s="745">
        <v>0</v>
      </c>
      <c r="AE75" s="743">
        <v>0</v>
      </c>
      <c r="AF75" s="744">
        <v>0</v>
      </c>
      <c r="AG75" s="744">
        <v>0</v>
      </c>
      <c r="AH75" s="744">
        <v>0</v>
      </c>
      <c r="AI75" s="744">
        <v>0</v>
      </c>
      <c r="AJ75" s="744">
        <v>0</v>
      </c>
      <c r="AK75" s="744">
        <v>0</v>
      </c>
      <c r="AL75" s="744">
        <v>0</v>
      </c>
      <c r="AM75" s="744">
        <v>0</v>
      </c>
      <c r="AN75" s="745">
        <v>0</v>
      </c>
      <c r="AO75" s="743">
        <v>0</v>
      </c>
      <c r="AP75" s="744">
        <v>0</v>
      </c>
      <c r="AQ75" s="744">
        <v>0</v>
      </c>
      <c r="AR75" s="744">
        <v>0</v>
      </c>
      <c r="AS75" s="744">
        <v>0</v>
      </c>
      <c r="AT75" s="744">
        <v>0</v>
      </c>
      <c r="AU75" s="744">
        <v>0</v>
      </c>
      <c r="AV75" s="744">
        <v>0</v>
      </c>
      <c r="AW75" s="744">
        <v>0</v>
      </c>
      <c r="AX75" s="745">
        <v>0</v>
      </c>
      <c r="AY75" s="743">
        <v>0</v>
      </c>
      <c r="AZ75" s="744">
        <v>0</v>
      </c>
      <c r="BA75" s="744">
        <v>0</v>
      </c>
      <c r="BB75" s="744">
        <v>0</v>
      </c>
      <c r="BC75" s="744">
        <v>0</v>
      </c>
      <c r="BD75" s="744">
        <v>0</v>
      </c>
      <c r="BE75" s="744">
        <v>0</v>
      </c>
      <c r="BF75" s="744">
        <v>0</v>
      </c>
      <c r="BG75" s="744">
        <v>0</v>
      </c>
      <c r="BH75" s="745">
        <v>0</v>
      </c>
      <c r="BI75" s="743">
        <v>0</v>
      </c>
      <c r="BJ75" s="744">
        <v>0</v>
      </c>
      <c r="BK75" s="744">
        <v>0</v>
      </c>
      <c r="BL75" s="744">
        <v>0</v>
      </c>
      <c r="BM75" s="744">
        <v>0</v>
      </c>
      <c r="BN75" s="744">
        <v>0</v>
      </c>
      <c r="BO75" s="744">
        <v>0</v>
      </c>
      <c r="BP75" s="744">
        <v>0</v>
      </c>
      <c r="BQ75" s="744">
        <v>0</v>
      </c>
      <c r="BR75" s="745">
        <v>0</v>
      </c>
      <c r="BS75" s="743">
        <v>0</v>
      </c>
      <c r="BT75" s="744">
        <v>0</v>
      </c>
      <c r="BU75" s="744">
        <v>0</v>
      </c>
      <c r="BV75" s="744">
        <v>0</v>
      </c>
      <c r="BW75" s="744">
        <v>0</v>
      </c>
      <c r="BX75" s="744">
        <v>0</v>
      </c>
      <c r="BY75" s="744">
        <v>0</v>
      </c>
      <c r="BZ75" s="744">
        <v>0</v>
      </c>
      <c r="CA75" s="744">
        <v>0</v>
      </c>
      <c r="CB75" s="745">
        <v>0</v>
      </c>
      <c r="CC75" s="743">
        <v>0</v>
      </c>
      <c r="CD75" s="744">
        <v>0</v>
      </c>
      <c r="CE75" s="744">
        <v>0</v>
      </c>
      <c r="CF75" s="744">
        <v>0</v>
      </c>
      <c r="CG75" s="744">
        <v>0</v>
      </c>
      <c r="CH75" s="744">
        <v>0</v>
      </c>
      <c r="CI75" s="744">
        <v>0</v>
      </c>
      <c r="CJ75" s="744">
        <v>0</v>
      </c>
      <c r="CK75" s="744">
        <v>0</v>
      </c>
      <c r="CL75" s="745">
        <v>0</v>
      </c>
      <c r="CM75" s="743">
        <v>0</v>
      </c>
      <c r="CN75" s="744">
        <v>0</v>
      </c>
      <c r="CO75" s="744">
        <v>0</v>
      </c>
      <c r="CP75" s="744">
        <v>0</v>
      </c>
      <c r="CQ75" s="744">
        <v>0</v>
      </c>
      <c r="CR75" s="744">
        <v>0</v>
      </c>
      <c r="CS75" s="744">
        <v>0</v>
      </c>
      <c r="CT75" s="744">
        <v>0</v>
      </c>
      <c r="CU75" s="744">
        <v>0</v>
      </c>
      <c r="CV75" s="745">
        <v>0</v>
      </c>
      <c r="CW75" s="743">
        <v>0</v>
      </c>
      <c r="CX75" s="744">
        <v>0</v>
      </c>
      <c r="CY75" s="744">
        <v>0</v>
      </c>
      <c r="CZ75" s="744">
        <v>0</v>
      </c>
      <c r="DA75" s="744">
        <v>0</v>
      </c>
      <c r="DB75" s="744">
        <v>0</v>
      </c>
      <c r="DC75" s="744">
        <v>0</v>
      </c>
      <c r="DD75" s="744">
        <v>0</v>
      </c>
      <c r="DE75" s="744">
        <v>0</v>
      </c>
      <c r="DF75" s="745">
        <v>0</v>
      </c>
      <c r="DG75" s="743">
        <v>0</v>
      </c>
      <c r="DH75" s="534"/>
      <c r="DI75" s="534"/>
      <c r="DJ75" s="534"/>
      <c r="DK75" s="534"/>
      <c r="DL75" s="534"/>
      <c r="DM75" s="534"/>
      <c r="DN75" s="534"/>
      <c r="DO75" s="534"/>
      <c r="DP75" s="535"/>
      <c r="DQ75" s="533"/>
      <c r="DR75" s="534"/>
      <c r="DS75" s="534"/>
      <c r="DT75" s="534"/>
      <c r="DU75" s="534"/>
      <c r="DV75" s="534"/>
      <c r="DW75" s="534"/>
      <c r="DX75" s="534"/>
      <c r="DY75" s="534"/>
      <c r="DZ75" s="535"/>
      <c r="EA75" s="533"/>
      <c r="EB75" s="534"/>
      <c r="EC75" s="534"/>
      <c r="ED75" s="534"/>
      <c r="EE75" s="534"/>
      <c r="EF75" s="534"/>
      <c r="EG75" s="534"/>
      <c r="EH75" s="534"/>
      <c r="EI75" s="534"/>
      <c r="EJ75" s="535"/>
      <c r="EK75" s="533"/>
      <c r="EL75" s="534"/>
      <c r="EM75" s="534"/>
      <c r="EN75" s="534"/>
      <c r="EO75" s="534"/>
      <c r="EP75" s="534"/>
      <c r="EQ75" s="534"/>
      <c r="ER75" s="534"/>
      <c r="ES75" s="534"/>
      <c r="ET75" s="535"/>
      <c r="EU75" s="533"/>
      <c r="EV75" s="534"/>
      <c r="EW75" s="534"/>
      <c r="EX75" s="534"/>
      <c r="EY75" s="534"/>
      <c r="EZ75" s="534"/>
      <c r="FA75" s="534"/>
      <c r="FB75" s="534"/>
      <c r="FC75" s="534"/>
      <c r="FD75" s="535"/>
      <c r="FE75" s="533"/>
      <c r="FF75" s="534"/>
      <c r="FG75" s="534"/>
      <c r="FH75" s="534"/>
      <c r="FI75" s="534"/>
      <c r="FJ75" s="534"/>
      <c r="FK75" s="534"/>
      <c r="FL75" s="534"/>
      <c r="FM75" s="534"/>
      <c r="FN75" s="535"/>
      <c r="FO75" s="533"/>
      <c r="FP75" s="534"/>
      <c r="FQ75" s="534"/>
      <c r="FR75" s="534"/>
      <c r="FS75" s="534"/>
      <c r="FT75" s="534"/>
      <c r="FU75" s="534"/>
      <c r="FV75" s="534"/>
      <c r="FW75" s="534"/>
      <c r="FX75" s="535"/>
      <c r="FY75" s="533"/>
      <c r="FZ75" s="534"/>
      <c r="GA75" s="534"/>
      <c r="GB75" s="534"/>
      <c r="GC75" s="534"/>
      <c r="GD75" s="534"/>
      <c r="GE75" s="534"/>
      <c r="GF75" s="534"/>
      <c r="GG75" s="534"/>
      <c r="GH75" s="535"/>
      <c r="GI75" s="533"/>
      <c r="GJ75" s="534"/>
      <c r="GK75" s="534"/>
      <c r="GL75" s="534"/>
      <c r="GM75" s="534"/>
      <c r="GN75" s="534"/>
      <c r="GO75" s="534"/>
      <c r="GP75" s="534"/>
      <c r="GQ75" s="534"/>
      <c r="GR75" s="535"/>
      <c r="GS75" s="533"/>
      <c r="GT75" s="534"/>
      <c r="GU75" s="534"/>
      <c r="GV75" s="534"/>
      <c r="GW75" s="534"/>
      <c r="GX75" s="534"/>
      <c r="GY75" s="534"/>
      <c r="GZ75" s="534"/>
      <c r="HA75" s="534"/>
      <c r="HB75" s="535"/>
      <c r="HC75" s="275" t="e">
        <f>+SUM(K75)*VLOOKUP(K$13,#REF!,2,0)+SUM(U75)*VLOOKUP(U$13,#REF!,2,0)+SUM(AE75)*VLOOKUP(AE$13,#REF!,2,0)+SUM(AO75)*VLOOKUP(AO$13,#REF!,2,0)+SUM(AY75)*VLOOKUP(AY$13,#REF!,2,0)+SUM(BI75)*VLOOKUP(BI$13,#REF!,2,0)+SUM(BS75)*VLOOKUP(BS$13,#REF!,2,0)+SUM(CC75)*VLOOKUP(CC$13,#REF!,2,0)+SUM(CM75)*VLOOKUP(CM$13,#REF!,2,0)+SUM(CW75)*VLOOKUP(CW$13,#REF!,2,0)+SUM(DG75)*VLOOKUP(DG$13,#REF!,2,0)+SUM(DQ75)*VLOOKUP(DQ$13,#REF!,2,0)+SUM(EA75)*VLOOKUP(EA$13,#REF!,2,0)+SUM(EK75)*VLOOKUP(EK$13,#REF!,2,0)+SUM(EU75)*VLOOKUP(EU$13,#REF!,2,0)+SUM(FE75)*VLOOKUP(FE$13,#REF!,2,0)+SUM(FO75)*VLOOKUP(FO$13,#REF!,2,0)+SUM(FY75)*VLOOKUP(FY$13,#REF!,2,0)+SUM(GI75)*VLOOKUP(GI$13,#REF!,2,0)+SUM(GS75)*VLOOKUP(GS$13,#REF!,2,0)</f>
        <v>#REF!</v>
      </c>
      <c r="HD75" s="275" t="e">
        <f>+SUM(L75)*VLOOKUP(L$13,#REF!,2,0)+SUM(V75)*VLOOKUP(V$13,#REF!,2,0)+SUM(AF75)*VLOOKUP(AF$13,#REF!,2,0)+SUM(AP75)*VLOOKUP(AP$13,#REF!,2,0)+SUM(AZ75)*VLOOKUP(AZ$13,#REF!,2,0)+SUM(BJ75)*VLOOKUP(BJ$13,#REF!,2,0)+SUM(BT75)*VLOOKUP(BT$13,#REF!,2,0)+SUM(CD75)*VLOOKUP(CD$13,#REF!,2,0)+SUM(CN75)*VLOOKUP(CN$13,#REF!,2,0)+SUM(CX75)*VLOOKUP(CX$13,#REF!,2,0)+SUM(DH75)*VLOOKUP(DH$13,#REF!,2,0)+SUM(DR75)*VLOOKUP(DR$13,#REF!,2,0)+SUM(EB75)*VLOOKUP(EB$13,#REF!,2,0)+SUM(EL75)*VLOOKUP(EL$13,#REF!,2,0)+SUM(EV75)*VLOOKUP(EV$13,#REF!,2,0)+SUM(FF75)*VLOOKUP(FF$13,#REF!,2,0)+SUM(FP75)*VLOOKUP(FP$13,#REF!,2,0)+SUM(FZ75)*VLOOKUP(FZ$13,#REF!,2,0)+SUM(GJ75)*VLOOKUP(GJ$13,#REF!,2,0)+SUM(GT75)*VLOOKUP(GT$13,#REF!,2,0)</f>
        <v>#REF!</v>
      </c>
      <c r="HE75" s="275" t="e">
        <f>+SUM(M75)*VLOOKUP(M$13,#REF!,2,0)+SUM(W75)*VLOOKUP(W$13,#REF!,2,0)+SUM(AG75)*VLOOKUP(AG$13,#REF!,2,0)+SUM(AQ75)*VLOOKUP(AQ$13,#REF!,2,0)+SUM(BA75)*VLOOKUP(BA$13,#REF!,2,0)+SUM(BK75)*VLOOKUP(BK$13,#REF!,2,0)+SUM(BU75)*VLOOKUP(BU$13,#REF!,2,0)+SUM(CE75)*VLOOKUP(CE$13,#REF!,2,0)+SUM(CO75)*VLOOKUP(CO$13,#REF!,2,0)+SUM(CY75)*VLOOKUP(CY$13,#REF!,2,0)+SUM(DI75)*VLOOKUP(DI$13,#REF!,2,0)+SUM(DS75)*VLOOKUP(DS$13,#REF!,2,0)+SUM(EC75)*VLOOKUP(EC$13,#REF!,2,0)+SUM(EM75)*VLOOKUP(EM$13,#REF!,2,0)+SUM(EW75)*VLOOKUP(EW$13,#REF!,2,0)+SUM(FG75)*VLOOKUP(FG$13,#REF!,2,0)+SUM(FQ75)*VLOOKUP(FQ$13,#REF!,2,0)+SUM(GA75)*VLOOKUP(GA$13,#REF!,2,0)+SUM(GK75)*VLOOKUP(GK$13,#REF!,2,0)+SUM(GU75)*VLOOKUP(GU$13,#REF!,2,0)</f>
        <v>#REF!</v>
      </c>
      <c r="HF75" s="275" t="e">
        <f>+SUM(N75)*VLOOKUP(N$13,#REF!,2,0)+SUM(X75)*VLOOKUP(X$13,#REF!,2,0)+SUM(AH75)*VLOOKUP(AH$13,#REF!,2,0)+SUM(AR75)*VLOOKUP(AR$13,#REF!,2,0)+SUM(BB75)*VLOOKUP(BB$13,#REF!,2,0)+SUM(BL75)*VLOOKUP(BL$13,#REF!,2,0)+SUM(BV75)*VLOOKUP(BV$13,#REF!,2,0)+SUM(CF75)*VLOOKUP(CF$13,#REF!,2,0)+SUM(CP75)*VLOOKUP(CP$13,#REF!,2,0)+SUM(CZ75)*VLOOKUP(CZ$13,#REF!,2,0)+SUM(DJ75)*VLOOKUP(DJ$13,#REF!,2,0)+SUM(DT75)*VLOOKUP(DT$13,#REF!,2,0)+SUM(ED75)*VLOOKUP(ED$13,#REF!,2,0)+SUM(EN75)*VLOOKUP(EN$13,#REF!,2,0)+SUM(EX75)*VLOOKUP(EX$13,#REF!,2,0)+SUM(FH75)*VLOOKUP(FH$13,#REF!,2,0)+SUM(FR75)*VLOOKUP(FR$13,#REF!,2,0)+SUM(GB75)*VLOOKUP(GB$13,#REF!,2,0)+SUM(GL75)*VLOOKUP(GL$13,#REF!,2,0)+SUM(GV75)*VLOOKUP(GV$13,#REF!,2,0)</f>
        <v>#REF!</v>
      </c>
      <c r="HG75" s="275" t="e">
        <f>+SUM(O75)*VLOOKUP(O$13,#REF!,2,0)+SUM(Y75)*VLOOKUP(Y$13,#REF!,2,0)+SUM(AI75)*VLOOKUP(AI$13,#REF!,2,0)+SUM(AS75)*VLOOKUP(AS$13,#REF!,2,0)+SUM(BC75)*VLOOKUP(BC$13,#REF!,2,0)+SUM(BM75)*VLOOKUP(BM$13,#REF!,2,0)+SUM(BW75)*VLOOKUP(BW$13,#REF!,2,0)+SUM(CG75)*VLOOKUP(CG$13,#REF!,2,0)+SUM(CQ75)*VLOOKUP(CQ$13,#REF!,2,0)+SUM(DA75)*VLOOKUP(DA$13,#REF!,2,0)+SUM(DK75)*VLOOKUP(DK$13,#REF!,2,0)+SUM(DU75)*VLOOKUP(DU$13,#REF!,2,0)+SUM(EE75)*VLOOKUP(EE$13,#REF!,2,0)+SUM(EO75)*VLOOKUP(EO$13,#REF!,2,0)+SUM(EY75)*VLOOKUP(EY$13,#REF!,2,0)+SUM(FI75)*VLOOKUP(FI$13,#REF!,2,0)+SUM(FS75)*VLOOKUP(FS$13,#REF!,2,0)+SUM(GC75)*VLOOKUP(GC$13,#REF!,2,0)+SUM(GM75)*VLOOKUP(GM$13,#REF!,2,0)+SUM(GW75)*VLOOKUP(GW$13,#REF!,2,0)</f>
        <v>#REF!</v>
      </c>
      <c r="HH75" s="275" t="e">
        <f>+SUM(P75)*VLOOKUP(P$13,#REF!,2,0)+SUM(Z75)*VLOOKUP(Z$13,#REF!,2,0)+SUM(AJ75)*VLOOKUP(AJ$13,#REF!,2,0)+SUM(AT75)*VLOOKUP(AT$13,#REF!,2,0)+SUM(BD75)*VLOOKUP(BD$13,#REF!,2,0)+SUM(BN75)*VLOOKUP(BN$13,#REF!,2,0)+SUM(BX75)*VLOOKUP(BX$13,#REF!,2,0)+SUM(CH75)*VLOOKUP(CH$13,#REF!,2,0)+SUM(CR75)*VLOOKUP(CR$13,#REF!,2,0)+SUM(DB75)*VLOOKUP(DB$13,#REF!,2,0)+SUM(DL75)*VLOOKUP(DL$13,#REF!,2,0)+SUM(DV75)*VLOOKUP(DV$13,#REF!,2,0)+SUM(EF75)*VLOOKUP(EF$13,#REF!,2,0)+SUM(EP75)*VLOOKUP(EP$13,#REF!,2,0)+SUM(EZ75)*VLOOKUP(EZ$13,#REF!,2,0)+SUM(FJ75)*VLOOKUP(FJ$13,#REF!,2,0)+SUM(FT75)*VLOOKUP(FT$13,#REF!,2,0)+SUM(GD75)*VLOOKUP(GD$13,#REF!,2,0)+SUM(GN75)*VLOOKUP(GN$13,#REF!,2,0)+SUM(GX75)*VLOOKUP(GX$13,#REF!,2,0)</f>
        <v>#REF!</v>
      </c>
      <c r="HI75" s="275" t="e">
        <f>+SUM(Q75)*VLOOKUP(Q$13,#REF!,2,0)+SUM(AA75)*VLOOKUP(AA$13,#REF!,2,0)+SUM(AK75)*VLOOKUP(AK$13,#REF!,2,0)+SUM(AU75)*VLOOKUP(AU$13,#REF!,2,0)+SUM(BE75)*VLOOKUP(BE$13,#REF!,2,0)+SUM(BO75)*VLOOKUP(BO$13,#REF!,2,0)+SUM(BY75)*VLOOKUP(BY$13,#REF!,2,0)+SUM(CI75)*VLOOKUP(CI$13,#REF!,2,0)+SUM(CS75)*VLOOKUP(CS$13,#REF!,2,0)+SUM(DC75)*VLOOKUP(DC$13,#REF!,2,0)+SUM(DM75)*VLOOKUP(DM$13,#REF!,2,0)+SUM(DW75)*VLOOKUP(DW$13,#REF!,2,0)+SUM(EG75)*VLOOKUP(EG$13,#REF!,2,0)+SUM(EQ75)*VLOOKUP(EQ$13,#REF!,2,0)+SUM(FA75)*VLOOKUP(FA$13,#REF!,2,0)+SUM(FK75)*VLOOKUP(FK$13,#REF!,2,0)+SUM(FU75)*VLOOKUP(FU$13,#REF!,2,0)+SUM(GE75)*VLOOKUP(GE$13,#REF!,2,0)+SUM(GO75)*VLOOKUP(GO$13,#REF!,2,0)+SUM(GY75)*VLOOKUP(GY$13,#REF!,2,0)</f>
        <v>#REF!</v>
      </c>
      <c r="HJ75" s="275" t="e">
        <f>+SUM(R75)*VLOOKUP(R$13,#REF!,2,0)+SUM(AB75)*VLOOKUP(AB$13,#REF!,2,0)+SUM(AL75)*VLOOKUP(AL$13,#REF!,2,0)+SUM(AV75)*VLOOKUP(AV$13,#REF!,2,0)+SUM(BF75)*VLOOKUP(BF$13,#REF!,2,0)+SUM(BP75)*VLOOKUP(BP$13,#REF!,2,0)+SUM(BZ75)*VLOOKUP(BZ$13,#REF!,2,0)+SUM(CJ75)*VLOOKUP(CJ$13,#REF!,2,0)+SUM(CT75)*VLOOKUP(CT$13,#REF!,2,0)+SUM(DD75)*VLOOKUP(DD$13,#REF!,2,0)+SUM(DN75)*VLOOKUP(DN$13,#REF!,2,0)+SUM(DX75)*VLOOKUP(DX$13,#REF!,2,0)+SUM(EH75)*VLOOKUP(EH$13,#REF!,2,0)+SUM(ER75)*VLOOKUP(ER$13,#REF!,2,0)+SUM(FB75)*VLOOKUP(FB$13,#REF!,2,0)+SUM(FL75)*VLOOKUP(FL$13,#REF!,2,0)+SUM(FV75)*VLOOKUP(FV$13,#REF!,2,0)+SUM(GF75)*VLOOKUP(GF$13,#REF!,2,0)+SUM(GP75)*VLOOKUP(GP$13,#REF!,2,0)+SUM(GZ75)*VLOOKUP(GZ$13,#REF!,2,0)</f>
        <v>#REF!</v>
      </c>
      <c r="HK75" s="275" t="e">
        <f>+SUM(S75)*VLOOKUP(S$13,#REF!,2,0)+SUM(AC75)*VLOOKUP(AC$13,#REF!,2,0)+SUM(AM75)*VLOOKUP(AM$13,#REF!,2,0)+SUM(AW75)*VLOOKUP(AW$13,#REF!,2,0)+SUM(BG75)*VLOOKUP(BG$13,#REF!,2,0)+SUM(BQ75)*VLOOKUP(BQ$13,#REF!,2,0)+SUM(CA75)*VLOOKUP(CA$13,#REF!,2,0)+SUM(CK75)*VLOOKUP(CK$13,#REF!,2,0)+SUM(CU75)*VLOOKUP(CU$13,#REF!,2,0)+SUM(DE75)*VLOOKUP(DE$13,#REF!,2,0)+SUM(DO75)*VLOOKUP(DO$13,#REF!,2,0)+SUM(DY75)*VLOOKUP(DY$13,#REF!,2,0)+SUM(EI75)*VLOOKUP(EI$13,#REF!,2,0)+SUM(ES75)*VLOOKUP(ES$13,#REF!,2,0)+SUM(FC75)*VLOOKUP(FC$13,#REF!,2,0)+SUM(FM75)*VLOOKUP(FM$13,#REF!,2,0)+SUM(FW75)*VLOOKUP(FW$13,#REF!,2,0)+SUM(GG75)*VLOOKUP(GG$13,#REF!,2,0)+SUM(GQ75)*VLOOKUP(GQ$13,#REF!,2,0)+SUM(HA75)*VLOOKUP(HA$13,#REF!,2,0)</f>
        <v>#REF!</v>
      </c>
      <c r="HL75" s="275" t="e">
        <f>+SUM(T75)*VLOOKUP(T$13,#REF!,2,0)+SUM(AD75)*VLOOKUP(AD$13,#REF!,2,0)+SUM(AN75)*VLOOKUP(AN$13,#REF!,2,0)+SUM(AX75)*VLOOKUP(AX$13,#REF!,2,0)+SUM(BH75)*VLOOKUP(BH$13,#REF!,2,0)+SUM(BR75)*VLOOKUP(BR$13,#REF!,2,0)+SUM(CB75)*VLOOKUP(CB$13,#REF!,2,0)+SUM(CL75)*VLOOKUP(CL$13,#REF!,2,0)+SUM(CV75)*VLOOKUP(CV$13,#REF!,2,0)+SUM(DF75)*VLOOKUP(DF$13,#REF!,2,0)+SUM(DP75)*VLOOKUP(DP$13,#REF!,2,0)+SUM(DZ75)*VLOOKUP(DZ$13,#REF!,2,0)+SUM(EJ75)*VLOOKUP(EJ$13,#REF!,2,0)+SUM(ET75)*VLOOKUP(ET$13,#REF!,2,0)+SUM(FD75)*VLOOKUP(FD$13,#REF!,2,0)+SUM(FN75)*VLOOKUP(FN$13,#REF!,2,0)+SUM(FX75)*VLOOKUP(FX$13,#REF!,2,0)+SUM(GH75)*VLOOKUP(GH$13,#REF!,2,0)+SUM(GR75)*VLOOKUP(GR$13,#REF!,2,0)+SUM(HB75)*VLOOKUP(HB$13,#REF!,2,0)</f>
        <v>#REF!</v>
      </c>
      <c r="HM75" s="276">
        <f t="shared" si="73"/>
        <v>0</v>
      </c>
      <c r="HN75" s="283">
        <f t="shared" si="87"/>
        <v>0</v>
      </c>
      <c r="HO75" s="276" t="e">
        <f>+SUMIF($K$11:$T$11,1,K75:T75)*VLOOKUP($K$12,#REF!,2,0)+SUMIF($U$11:$AD$11,1,U75:AD75)*VLOOKUP($U$12,#REF!,2,0)+SUMIF($AE$11:$AN$11,1,AE75:AN75)*VLOOKUP($AE$12,#REF!,2,0)+SUMIF($AO$11:$AX$11,1,AO75:AX75)*VLOOKUP($AO$12,#REF!,2,0)+SUMIF($AY$11:$BH$11,1,AY75:BH75)*VLOOKUP($AY$12,#REF!,2,0)+SUMIF($BI$11:$BR$11,1,BI75:BR75)*VLOOKUP($BI$12,#REF!,2,0)+SUMIF($BS$11:$CB$11,1,BS75:CB75)*VLOOKUP($BS$12,#REF!,2,0)+SUMIF($CC$11:$CL$11,1,CC75:CL75)*VLOOKUP($CC$12,#REF!,2,0)+SUMIF($CM$11:$CV$11,1,CM75:CV75)*VLOOKUP($CM$12,#REF!,2,0)+SUMIF($CW$11:$DF$11,1,CW75:DF75)*VLOOKUP($CW$12,#REF!,2,0)+SUMIF($DG$11:$DP$11,1,DG75:DP75)*VLOOKUP($DG$12,#REF!,2,0)+SUMIF($DQ$11:$DZ$11,1,DQ75:DZ75)*VLOOKUP($DQ$12,#REF!,2,0)+SUMIF($EA$11:$EJ$11,1,EA75:EJ75)*VLOOKUP($EA$12,#REF!,2,0)+SUMIF($EK$11:$ET$11,1,EK75:ET75)*VLOOKUP($EK$12,#REF!,2,0)+SUMIF($EU$11:$FD$11,1,EU75:FD75)*VLOOKUP($EU$12,#REF!,2,0)+SUMIF($FE$11:$FN$11,1,FE75:FN75)*VLOOKUP($FE$12,#REF!,2,0)+SUMIF($FO$11:$FX$11,1,FO75:FX75)*VLOOKUP($FO$12,#REF!,2,0)+SUMIF($FY$11:$GH$11,1,FY75:GH75)*VLOOKUP($FY$12,#REF!,2,0)+SUMIF($GI$11:$GR$11,1,GI75:GR75)*VLOOKUP($GI$12,#REF!,2,0)+SUMIF($GS$11:$HB$11,1,GS75:HB75)*VLOOKUP($GS$12,#REF!,2,0)</f>
        <v>#REF!</v>
      </c>
      <c r="HP75" s="283" t="e">
        <f t="shared" si="86"/>
        <v>#REF!</v>
      </c>
      <c r="HQ75" s="84"/>
      <c r="HR75" s="284">
        <f t="shared" si="74"/>
        <v>0</v>
      </c>
      <c r="HS75" s="284">
        <f t="shared" si="75"/>
        <v>0</v>
      </c>
      <c r="HT75" s="284">
        <f t="shared" si="76"/>
        <v>0</v>
      </c>
      <c r="HU75" s="284">
        <f t="shared" si="77"/>
        <v>0</v>
      </c>
      <c r="HV75" s="284">
        <f t="shared" si="78"/>
        <v>0</v>
      </c>
      <c r="HW75" s="284">
        <f t="shared" si="79"/>
        <v>0</v>
      </c>
      <c r="HX75" s="284">
        <f t="shared" si="80"/>
        <v>0</v>
      </c>
      <c r="HY75" s="284">
        <f t="shared" si="81"/>
        <v>0</v>
      </c>
      <c r="HZ75" s="284">
        <f t="shared" si="82"/>
        <v>0</v>
      </c>
      <c r="IA75" s="284">
        <f t="shared" si="83"/>
        <v>0</v>
      </c>
      <c r="IK75" s="98" t="e">
        <f t="shared" si="84"/>
        <v>#REF!</v>
      </c>
    </row>
    <row r="76" spans="1:245" s="32" customFormat="1" ht="21.95" customHeight="1">
      <c r="A76" s="4"/>
      <c r="B76" s="98" t="e">
        <f>+#REF!</f>
        <v>#REF!</v>
      </c>
      <c r="C76" s="98" t="e">
        <f>+#REF!</f>
        <v>#REF!</v>
      </c>
      <c r="D76" s="98" t="e">
        <f>+#REF!</f>
        <v>#REF!</v>
      </c>
      <c r="E76" s="98" t="e">
        <f>+#REF!</f>
        <v>#REF!</v>
      </c>
      <c r="F76" s="98" t="e">
        <f>+#REF!</f>
        <v>#REF!</v>
      </c>
      <c r="G76" s="98" t="e">
        <f>+#REF!</f>
        <v>#REF!</v>
      </c>
      <c r="H76" s="98" t="e">
        <f>+#REF!</f>
        <v>#REF!</v>
      </c>
      <c r="I76" s="98" t="e">
        <f>+#REF!</f>
        <v>#REF!</v>
      </c>
      <c r="J76" s="305" t="s">
        <v>58</v>
      </c>
      <c r="K76" s="789">
        <v>4</v>
      </c>
      <c r="L76" s="790">
        <v>0</v>
      </c>
      <c r="M76" s="790">
        <v>0</v>
      </c>
      <c r="N76" s="790">
        <v>0</v>
      </c>
      <c r="O76" s="790">
        <v>0</v>
      </c>
      <c r="P76" s="790">
        <v>0</v>
      </c>
      <c r="Q76" s="790">
        <v>0</v>
      </c>
      <c r="R76" s="790">
        <v>0</v>
      </c>
      <c r="S76" s="790">
        <v>0</v>
      </c>
      <c r="T76" s="791">
        <v>0</v>
      </c>
      <c r="U76" s="789">
        <v>5</v>
      </c>
      <c r="V76" s="790">
        <v>0</v>
      </c>
      <c r="W76" s="790">
        <v>0</v>
      </c>
      <c r="X76" s="790">
        <v>0</v>
      </c>
      <c r="Y76" s="790">
        <v>0</v>
      </c>
      <c r="Z76" s="790">
        <v>0</v>
      </c>
      <c r="AA76" s="790">
        <v>0</v>
      </c>
      <c r="AB76" s="790">
        <v>0</v>
      </c>
      <c r="AC76" s="790">
        <v>0</v>
      </c>
      <c r="AD76" s="791">
        <v>0</v>
      </c>
      <c r="AE76" s="789">
        <v>0</v>
      </c>
      <c r="AF76" s="790">
        <v>0</v>
      </c>
      <c r="AG76" s="790">
        <v>0</v>
      </c>
      <c r="AH76" s="790">
        <v>0</v>
      </c>
      <c r="AI76" s="790">
        <v>0</v>
      </c>
      <c r="AJ76" s="790">
        <v>0</v>
      </c>
      <c r="AK76" s="790">
        <v>0</v>
      </c>
      <c r="AL76" s="790">
        <v>0</v>
      </c>
      <c r="AM76" s="790">
        <v>0</v>
      </c>
      <c r="AN76" s="791">
        <v>0</v>
      </c>
      <c r="AO76" s="789">
        <v>0</v>
      </c>
      <c r="AP76" s="790">
        <v>0</v>
      </c>
      <c r="AQ76" s="790">
        <v>0</v>
      </c>
      <c r="AR76" s="790">
        <v>0</v>
      </c>
      <c r="AS76" s="790">
        <v>0</v>
      </c>
      <c r="AT76" s="790">
        <v>0</v>
      </c>
      <c r="AU76" s="790">
        <v>0</v>
      </c>
      <c r="AV76" s="790">
        <v>0</v>
      </c>
      <c r="AW76" s="790">
        <v>0</v>
      </c>
      <c r="AX76" s="791">
        <v>0</v>
      </c>
      <c r="AY76" s="789">
        <v>0</v>
      </c>
      <c r="AZ76" s="790">
        <v>0</v>
      </c>
      <c r="BA76" s="790">
        <v>0</v>
      </c>
      <c r="BB76" s="790">
        <v>0</v>
      </c>
      <c r="BC76" s="790">
        <v>0</v>
      </c>
      <c r="BD76" s="790">
        <v>0</v>
      </c>
      <c r="BE76" s="790">
        <v>0</v>
      </c>
      <c r="BF76" s="790">
        <v>0</v>
      </c>
      <c r="BG76" s="790">
        <v>0</v>
      </c>
      <c r="BH76" s="791">
        <v>0</v>
      </c>
      <c r="BI76" s="789">
        <v>0</v>
      </c>
      <c r="BJ76" s="790">
        <v>0</v>
      </c>
      <c r="BK76" s="790">
        <v>0</v>
      </c>
      <c r="BL76" s="790">
        <v>0</v>
      </c>
      <c r="BM76" s="790">
        <v>0</v>
      </c>
      <c r="BN76" s="790">
        <v>0</v>
      </c>
      <c r="BO76" s="790">
        <v>0</v>
      </c>
      <c r="BP76" s="790">
        <v>0</v>
      </c>
      <c r="BQ76" s="790">
        <v>0</v>
      </c>
      <c r="BR76" s="791">
        <v>0</v>
      </c>
      <c r="BS76" s="789">
        <v>0</v>
      </c>
      <c r="BT76" s="790">
        <v>0</v>
      </c>
      <c r="BU76" s="790">
        <v>0</v>
      </c>
      <c r="BV76" s="790">
        <v>0</v>
      </c>
      <c r="BW76" s="790">
        <v>0</v>
      </c>
      <c r="BX76" s="790">
        <v>0</v>
      </c>
      <c r="BY76" s="790">
        <v>0</v>
      </c>
      <c r="BZ76" s="790">
        <v>0</v>
      </c>
      <c r="CA76" s="790">
        <v>0</v>
      </c>
      <c r="CB76" s="791">
        <v>0</v>
      </c>
      <c r="CC76" s="789">
        <v>1</v>
      </c>
      <c r="CD76" s="790">
        <v>0</v>
      </c>
      <c r="CE76" s="790">
        <v>0</v>
      </c>
      <c r="CF76" s="790">
        <v>0</v>
      </c>
      <c r="CG76" s="790">
        <v>0</v>
      </c>
      <c r="CH76" s="790">
        <v>0</v>
      </c>
      <c r="CI76" s="790">
        <v>0</v>
      </c>
      <c r="CJ76" s="790">
        <v>0</v>
      </c>
      <c r="CK76" s="790">
        <v>0</v>
      </c>
      <c r="CL76" s="791">
        <v>0</v>
      </c>
      <c r="CM76" s="789">
        <v>3</v>
      </c>
      <c r="CN76" s="790">
        <v>0</v>
      </c>
      <c r="CO76" s="790">
        <v>0</v>
      </c>
      <c r="CP76" s="790">
        <v>0</v>
      </c>
      <c r="CQ76" s="790">
        <v>0</v>
      </c>
      <c r="CR76" s="790">
        <v>0</v>
      </c>
      <c r="CS76" s="790">
        <v>0</v>
      </c>
      <c r="CT76" s="790">
        <v>0</v>
      </c>
      <c r="CU76" s="790">
        <v>0</v>
      </c>
      <c r="CV76" s="791">
        <v>0</v>
      </c>
      <c r="CW76" s="789">
        <v>0</v>
      </c>
      <c r="CX76" s="790">
        <v>0</v>
      </c>
      <c r="CY76" s="790">
        <v>0</v>
      </c>
      <c r="CZ76" s="790">
        <v>0</v>
      </c>
      <c r="DA76" s="790">
        <v>0</v>
      </c>
      <c r="DB76" s="790">
        <v>0</v>
      </c>
      <c r="DC76" s="790">
        <v>0</v>
      </c>
      <c r="DD76" s="790">
        <v>0</v>
      </c>
      <c r="DE76" s="790">
        <v>0</v>
      </c>
      <c r="DF76" s="791">
        <v>0</v>
      </c>
      <c r="DG76" s="789">
        <v>0</v>
      </c>
      <c r="DH76" s="593"/>
      <c r="DI76" s="593"/>
      <c r="DJ76" s="593"/>
      <c r="DK76" s="593"/>
      <c r="DL76" s="593"/>
      <c r="DM76" s="593"/>
      <c r="DN76" s="593"/>
      <c r="DO76" s="593"/>
      <c r="DP76" s="594"/>
      <c r="DQ76" s="592"/>
      <c r="DR76" s="593"/>
      <c r="DS76" s="593"/>
      <c r="DT76" s="593"/>
      <c r="DU76" s="593"/>
      <c r="DV76" s="593"/>
      <c r="DW76" s="593"/>
      <c r="DX76" s="593"/>
      <c r="DY76" s="593"/>
      <c r="DZ76" s="594"/>
      <c r="EA76" s="592"/>
      <c r="EB76" s="593"/>
      <c r="EC76" s="593"/>
      <c r="ED76" s="593"/>
      <c r="EE76" s="593"/>
      <c r="EF76" s="593"/>
      <c r="EG76" s="593"/>
      <c r="EH76" s="593"/>
      <c r="EI76" s="593"/>
      <c r="EJ76" s="594"/>
      <c r="EK76" s="592"/>
      <c r="EL76" s="593"/>
      <c r="EM76" s="593"/>
      <c r="EN76" s="593"/>
      <c r="EO76" s="593"/>
      <c r="EP76" s="593"/>
      <c r="EQ76" s="593"/>
      <c r="ER76" s="593"/>
      <c r="ES76" s="593"/>
      <c r="ET76" s="594"/>
      <c r="EU76" s="592"/>
      <c r="EV76" s="593"/>
      <c r="EW76" s="593"/>
      <c r="EX76" s="593"/>
      <c r="EY76" s="593"/>
      <c r="EZ76" s="593"/>
      <c r="FA76" s="593"/>
      <c r="FB76" s="593"/>
      <c r="FC76" s="593"/>
      <c r="FD76" s="594"/>
      <c r="FE76" s="592"/>
      <c r="FF76" s="593"/>
      <c r="FG76" s="593"/>
      <c r="FH76" s="593"/>
      <c r="FI76" s="593"/>
      <c r="FJ76" s="593"/>
      <c r="FK76" s="593"/>
      <c r="FL76" s="593"/>
      <c r="FM76" s="593"/>
      <c r="FN76" s="594"/>
      <c r="FO76" s="592"/>
      <c r="FP76" s="593"/>
      <c r="FQ76" s="593"/>
      <c r="FR76" s="593"/>
      <c r="FS76" s="593"/>
      <c r="FT76" s="593"/>
      <c r="FU76" s="593"/>
      <c r="FV76" s="593"/>
      <c r="FW76" s="593"/>
      <c r="FX76" s="594"/>
      <c r="FY76" s="592"/>
      <c r="FZ76" s="593"/>
      <c r="GA76" s="593"/>
      <c r="GB76" s="593"/>
      <c r="GC76" s="593"/>
      <c r="GD76" s="593"/>
      <c r="GE76" s="593"/>
      <c r="GF76" s="593"/>
      <c r="GG76" s="593"/>
      <c r="GH76" s="594"/>
      <c r="GI76" s="592"/>
      <c r="GJ76" s="593"/>
      <c r="GK76" s="593"/>
      <c r="GL76" s="593"/>
      <c r="GM76" s="593"/>
      <c r="GN76" s="593"/>
      <c r="GO76" s="593"/>
      <c r="GP76" s="593"/>
      <c r="GQ76" s="593"/>
      <c r="GR76" s="594"/>
      <c r="GS76" s="592"/>
      <c r="GT76" s="593"/>
      <c r="GU76" s="593"/>
      <c r="GV76" s="593"/>
      <c r="GW76" s="593"/>
      <c r="GX76" s="593"/>
      <c r="GY76" s="593"/>
      <c r="GZ76" s="593"/>
      <c r="HA76" s="593"/>
      <c r="HB76" s="594"/>
      <c r="HC76" s="278" t="e">
        <f>+SUM(K76)*VLOOKUP(K$13,#REF!,2,0)+SUM(U76)*VLOOKUP(U$13,#REF!,2,0)+SUM(AE76)*VLOOKUP(AE$13,#REF!,2,0)+SUM(AO76)*VLOOKUP(AO$13,#REF!,2,0)+SUM(AY76)*VLOOKUP(AY$13,#REF!,2,0)+SUM(BI76)*VLOOKUP(BI$13,#REF!,2,0)+SUM(BS76)*VLOOKUP(BS$13,#REF!,2,0)+SUM(CC76)*VLOOKUP(CC$13,#REF!,2,0)+SUM(CM76)*VLOOKUP(CM$13,#REF!,2,0)+SUM(CW76)*VLOOKUP(CW$13,#REF!,2,0)+SUM(DG76)*VLOOKUP(DG$13,#REF!,2,0)+SUM(DQ76)*VLOOKUP(DQ$13,#REF!,2,0)+SUM(EA76)*VLOOKUP(EA$13,#REF!,2,0)+SUM(EK76)*VLOOKUP(EK$13,#REF!,2,0)+SUM(EU76)*VLOOKUP(EU$13,#REF!,2,0)+SUM(FE76)*VLOOKUP(FE$13,#REF!,2,0)+SUM(FO76)*VLOOKUP(FO$13,#REF!,2,0)+SUM(FY76)*VLOOKUP(FY$13,#REF!,2,0)+SUM(GI76)*VLOOKUP(GI$13,#REF!,2,0)+SUM(GS76)*VLOOKUP(GS$13,#REF!,2,0)</f>
        <v>#REF!</v>
      </c>
      <c r="HD76" s="278" t="e">
        <f>+SUM(L76)*VLOOKUP(L$13,#REF!,2,0)+SUM(V76)*VLOOKUP(V$13,#REF!,2,0)+SUM(AF76)*VLOOKUP(AF$13,#REF!,2,0)+SUM(AP76)*VLOOKUP(AP$13,#REF!,2,0)+SUM(AZ76)*VLOOKUP(AZ$13,#REF!,2,0)+SUM(BJ76)*VLOOKUP(BJ$13,#REF!,2,0)+SUM(BT76)*VLOOKUP(BT$13,#REF!,2,0)+SUM(CD76)*VLOOKUP(CD$13,#REF!,2,0)+SUM(CN76)*VLOOKUP(CN$13,#REF!,2,0)+SUM(CX76)*VLOOKUP(CX$13,#REF!,2,0)+SUM(DH76)*VLOOKUP(DH$13,#REF!,2,0)+SUM(DR76)*VLOOKUP(DR$13,#REF!,2,0)+SUM(EB76)*VLOOKUP(EB$13,#REF!,2,0)+SUM(EL76)*VLOOKUP(EL$13,#REF!,2,0)+SUM(EV76)*VLOOKUP(EV$13,#REF!,2,0)+SUM(FF76)*VLOOKUP(FF$13,#REF!,2,0)+SUM(FP76)*VLOOKUP(FP$13,#REF!,2,0)+SUM(FZ76)*VLOOKUP(FZ$13,#REF!,2,0)+SUM(GJ76)*VLOOKUP(GJ$13,#REF!,2,0)+SUM(GT76)*VLOOKUP(GT$13,#REF!,2,0)</f>
        <v>#REF!</v>
      </c>
      <c r="HE76" s="278" t="e">
        <f>+SUM(M76)*VLOOKUP(M$13,#REF!,2,0)+SUM(W76)*VLOOKUP(W$13,#REF!,2,0)+SUM(AG76)*VLOOKUP(AG$13,#REF!,2,0)+SUM(AQ76)*VLOOKUP(AQ$13,#REF!,2,0)+SUM(BA76)*VLOOKUP(BA$13,#REF!,2,0)+SUM(BK76)*VLOOKUP(BK$13,#REF!,2,0)+SUM(BU76)*VLOOKUP(BU$13,#REF!,2,0)+SUM(CE76)*VLOOKUP(CE$13,#REF!,2,0)+SUM(CO76)*VLOOKUP(CO$13,#REF!,2,0)+SUM(CY76)*VLOOKUP(CY$13,#REF!,2,0)+SUM(DI76)*VLOOKUP(DI$13,#REF!,2,0)+SUM(DS76)*VLOOKUP(DS$13,#REF!,2,0)+SUM(EC76)*VLOOKUP(EC$13,#REF!,2,0)+SUM(EM76)*VLOOKUP(EM$13,#REF!,2,0)+SUM(EW76)*VLOOKUP(EW$13,#REF!,2,0)+SUM(FG76)*VLOOKUP(FG$13,#REF!,2,0)+SUM(FQ76)*VLOOKUP(FQ$13,#REF!,2,0)+SUM(GA76)*VLOOKUP(GA$13,#REF!,2,0)+SUM(GK76)*VLOOKUP(GK$13,#REF!,2,0)+SUM(GU76)*VLOOKUP(GU$13,#REF!,2,0)</f>
        <v>#REF!</v>
      </c>
      <c r="HF76" s="278" t="e">
        <f>+SUM(N76)*VLOOKUP(N$13,#REF!,2,0)+SUM(X76)*VLOOKUP(X$13,#REF!,2,0)+SUM(AH76)*VLOOKUP(AH$13,#REF!,2,0)+SUM(AR76)*VLOOKUP(AR$13,#REF!,2,0)+SUM(BB76)*VLOOKUP(BB$13,#REF!,2,0)+SUM(BL76)*VLOOKUP(BL$13,#REF!,2,0)+SUM(BV76)*VLOOKUP(BV$13,#REF!,2,0)+SUM(CF76)*VLOOKUP(CF$13,#REF!,2,0)+SUM(CP76)*VLOOKUP(CP$13,#REF!,2,0)+SUM(CZ76)*VLOOKUP(CZ$13,#REF!,2,0)+SUM(DJ76)*VLOOKUP(DJ$13,#REF!,2,0)+SUM(DT76)*VLOOKUP(DT$13,#REF!,2,0)+SUM(ED76)*VLOOKUP(ED$13,#REF!,2,0)+SUM(EN76)*VLOOKUP(EN$13,#REF!,2,0)+SUM(EX76)*VLOOKUP(EX$13,#REF!,2,0)+SUM(FH76)*VLOOKUP(FH$13,#REF!,2,0)+SUM(FR76)*VLOOKUP(FR$13,#REF!,2,0)+SUM(GB76)*VLOOKUP(GB$13,#REF!,2,0)+SUM(GL76)*VLOOKUP(GL$13,#REF!,2,0)+SUM(GV76)*VLOOKUP(GV$13,#REF!,2,0)</f>
        <v>#REF!</v>
      </c>
      <c r="HG76" s="278" t="e">
        <f>+SUM(O76)*VLOOKUP(O$13,#REF!,2,0)+SUM(Y76)*VLOOKUP(Y$13,#REF!,2,0)+SUM(AI76)*VLOOKUP(AI$13,#REF!,2,0)+SUM(AS76)*VLOOKUP(AS$13,#REF!,2,0)+SUM(BC76)*VLOOKUP(BC$13,#REF!,2,0)+SUM(BM76)*VLOOKUP(BM$13,#REF!,2,0)+SUM(BW76)*VLOOKUP(BW$13,#REF!,2,0)+SUM(CG76)*VLOOKUP(CG$13,#REF!,2,0)+SUM(CQ76)*VLOOKUP(CQ$13,#REF!,2,0)+SUM(DA76)*VLOOKUP(DA$13,#REF!,2,0)+SUM(DK76)*VLOOKUP(DK$13,#REF!,2,0)+SUM(DU76)*VLOOKUP(DU$13,#REF!,2,0)+SUM(EE76)*VLOOKUP(EE$13,#REF!,2,0)+SUM(EO76)*VLOOKUP(EO$13,#REF!,2,0)+SUM(EY76)*VLOOKUP(EY$13,#REF!,2,0)+SUM(FI76)*VLOOKUP(FI$13,#REF!,2,0)+SUM(FS76)*VLOOKUP(FS$13,#REF!,2,0)+SUM(GC76)*VLOOKUP(GC$13,#REF!,2,0)+SUM(GM76)*VLOOKUP(GM$13,#REF!,2,0)+SUM(GW76)*VLOOKUP(GW$13,#REF!,2,0)</f>
        <v>#REF!</v>
      </c>
      <c r="HH76" s="278" t="e">
        <f>+SUM(P76)*VLOOKUP(P$13,#REF!,2,0)+SUM(Z76)*VLOOKUP(Z$13,#REF!,2,0)+SUM(AJ76)*VLOOKUP(AJ$13,#REF!,2,0)+SUM(AT76)*VLOOKUP(AT$13,#REF!,2,0)+SUM(BD76)*VLOOKUP(BD$13,#REF!,2,0)+SUM(BN76)*VLOOKUP(BN$13,#REF!,2,0)+SUM(BX76)*VLOOKUP(BX$13,#REF!,2,0)+SUM(CH76)*VLOOKUP(CH$13,#REF!,2,0)+SUM(CR76)*VLOOKUP(CR$13,#REF!,2,0)+SUM(DB76)*VLOOKUP(DB$13,#REF!,2,0)+SUM(DL76)*VLOOKUP(DL$13,#REF!,2,0)+SUM(DV76)*VLOOKUP(DV$13,#REF!,2,0)+SUM(EF76)*VLOOKUP(EF$13,#REF!,2,0)+SUM(EP76)*VLOOKUP(EP$13,#REF!,2,0)+SUM(EZ76)*VLOOKUP(EZ$13,#REF!,2,0)+SUM(FJ76)*VLOOKUP(FJ$13,#REF!,2,0)+SUM(FT76)*VLOOKUP(FT$13,#REF!,2,0)+SUM(GD76)*VLOOKUP(GD$13,#REF!,2,0)+SUM(GN76)*VLOOKUP(GN$13,#REF!,2,0)+SUM(GX76)*VLOOKUP(GX$13,#REF!,2,0)</f>
        <v>#REF!</v>
      </c>
      <c r="HI76" s="278" t="e">
        <f>+SUM(Q76)*VLOOKUP(Q$13,#REF!,2,0)+SUM(AA76)*VLOOKUP(AA$13,#REF!,2,0)+SUM(AK76)*VLOOKUP(AK$13,#REF!,2,0)+SUM(AU76)*VLOOKUP(AU$13,#REF!,2,0)+SUM(BE76)*VLOOKUP(BE$13,#REF!,2,0)+SUM(BO76)*VLOOKUP(BO$13,#REF!,2,0)+SUM(BY76)*VLOOKUP(BY$13,#REF!,2,0)+SUM(CI76)*VLOOKUP(CI$13,#REF!,2,0)+SUM(CS76)*VLOOKUP(CS$13,#REF!,2,0)+SUM(DC76)*VLOOKUP(DC$13,#REF!,2,0)+SUM(DM76)*VLOOKUP(DM$13,#REF!,2,0)+SUM(DW76)*VLOOKUP(DW$13,#REF!,2,0)+SUM(EG76)*VLOOKUP(EG$13,#REF!,2,0)+SUM(EQ76)*VLOOKUP(EQ$13,#REF!,2,0)+SUM(FA76)*VLOOKUP(FA$13,#REF!,2,0)+SUM(FK76)*VLOOKUP(FK$13,#REF!,2,0)+SUM(FU76)*VLOOKUP(FU$13,#REF!,2,0)+SUM(GE76)*VLOOKUP(GE$13,#REF!,2,0)+SUM(GO76)*VLOOKUP(GO$13,#REF!,2,0)+SUM(GY76)*VLOOKUP(GY$13,#REF!,2,0)</f>
        <v>#REF!</v>
      </c>
      <c r="HJ76" s="278" t="e">
        <f>+SUM(R76)*VLOOKUP(R$13,#REF!,2,0)+SUM(AB76)*VLOOKUP(AB$13,#REF!,2,0)+SUM(AL76)*VLOOKUP(AL$13,#REF!,2,0)+SUM(AV76)*VLOOKUP(AV$13,#REF!,2,0)+SUM(BF76)*VLOOKUP(BF$13,#REF!,2,0)+SUM(BP76)*VLOOKUP(BP$13,#REF!,2,0)+SUM(BZ76)*VLOOKUP(BZ$13,#REF!,2,0)+SUM(CJ76)*VLOOKUP(CJ$13,#REF!,2,0)+SUM(CT76)*VLOOKUP(CT$13,#REF!,2,0)+SUM(DD76)*VLOOKUP(DD$13,#REF!,2,0)+SUM(DN76)*VLOOKUP(DN$13,#REF!,2,0)+SUM(DX76)*VLOOKUP(DX$13,#REF!,2,0)+SUM(EH76)*VLOOKUP(EH$13,#REF!,2,0)+SUM(ER76)*VLOOKUP(ER$13,#REF!,2,0)+SUM(FB76)*VLOOKUP(FB$13,#REF!,2,0)+SUM(FL76)*VLOOKUP(FL$13,#REF!,2,0)+SUM(FV76)*VLOOKUP(FV$13,#REF!,2,0)+SUM(GF76)*VLOOKUP(GF$13,#REF!,2,0)+SUM(GP76)*VLOOKUP(GP$13,#REF!,2,0)+SUM(GZ76)*VLOOKUP(GZ$13,#REF!,2,0)</f>
        <v>#REF!</v>
      </c>
      <c r="HK76" s="278" t="e">
        <f>+SUM(S76)*VLOOKUP(S$13,#REF!,2,0)+SUM(AC76)*VLOOKUP(AC$13,#REF!,2,0)+SUM(AM76)*VLOOKUP(AM$13,#REF!,2,0)+SUM(AW76)*VLOOKUP(AW$13,#REF!,2,0)+SUM(BG76)*VLOOKUP(BG$13,#REF!,2,0)+SUM(BQ76)*VLOOKUP(BQ$13,#REF!,2,0)+SUM(CA76)*VLOOKUP(CA$13,#REF!,2,0)+SUM(CK76)*VLOOKUP(CK$13,#REF!,2,0)+SUM(CU76)*VLOOKUP(CU$13,#REF!,2,0)+SUM(DE76)*VLOOKUP(DE$13,#REF!,2,0)+SUM(DO76)*VLOOKUP(DO$13,#REF!,2,0)+SUM(DY76)*VLOOKUP(DY$13,#REF!,2,0)+SUM(EI76)*VLOOKUP(EI$13,#REF!,2,0)+SUM(ES76)*VLOOKUP(ES$13,#REF!,2,0)+SUM(FC76)*VLOOKUP(FC$13,#REF!,2,0)+SUM(FM76)*VLOOKUP(FM$13,#REF!,2,0)+SUM(FW76)*VLOOKUP(FW$13,#REF!,2,0)+SUM(GG76)*VLOOKUP(GG$13,#REF!,2,0)+SUM(GQ76)*VLOOKUP(GQ$13,#REF!,2,0)+SUM(HA76)*VLOOKUP(HA$13,#REF!,2,0)</f>
        <v>#REF!</v>
      </c>
      <c r="HL76" s="278" t="e">
        <f>+SUM(T76)*VLOOKUP(T$13,#REF!,2,0)+SUM(AD76)*VLOOKUP(AD$13,#REF!,2,0)+SUM(AN76)*VLOOKUP(AN$13,#REF!,2,0)+SUM(AX76)*VLOOKUP(AX$13,#REF!,2,0)+SUM(BH76)*VLOOKUP(BH$13,#REF!,2,0)+SUM(BR76)*VLOOKUP(BR$13,#REF!,2,0)+SUM(CB76)*VLOOKUP(CB$13,#REF!,2,0)+SUM(CL76)*VLOOKUP(CL$13,#REF!,2,0)+SUM(CV76)*VLOOKUP(CV$13,#REF!,2,0)+SUM(DF76)*VLOOKUP(DF$13,#REF!,2,0)+SUM(DP76)*VLOOKUP(DP$13,#REF!,2,0)+SUM(DZ76)*VLOOKUP(DZ$13,#REF!,2,0)+SUM(EJ76)*VLOOKUP(EJ$13,#REF!,2,0)+SUM(ET76)*VLOOKUP(ET$13,#REF!,2,0)+SUM(FD76)*VLOOKUP(FD$13,#REF!,2,0)+SUM(FN76)*VLOOKUP(FN$13,#REF!,2,0)+SUM(FX76)*VLOOKUP(FX$13,#REF!,2,0)+SUM(GH76)*VLOOKUP(GH$13,#REF!,2,0)+SUM(GR76)*VLOOKUP(GR$13,#REF!,2,0)+SUM(HB76)*VLOOKUP(HB$13,#REF!,2,0)</f>
        <v>#REF!</v>
      </c>
      <c r="HM76" s="279">
        <f t="shared" si="73"/>
        <v>13</v>
      </c>
      <c r="HN76" s="281">
        <f t="shared" si="87"/>
        <v>13</v>
      </c>
      <c r="HO76" s="279" t="e">
        <f>+SUMIF($K$11:$T$11,1,K76:T76)*VLOOKUP($K$12,#REF!,2,0)+SUMIF($U$11:$AD$11,1,U76:AD76)*VLOOKUP($U$12,#REF!,2,0)+SUMIF($AE$11:$AN$11,1,AE76:AN76)*VLOOKUP($AE$12,#REF!,2,0)+SUMIF($AO$11:$AX$11,1,AO76:AX76)*VLOOKUP($AO$12,#REF!,2,0)+SUMIF($AY$11:$BH$11,1,AY76:BH76)*VLOOKUP($AY$12,#REF!,2,0)+SUMIF($BI$11:$BR$11,1,BI76:BR76)*VLOOKUP($BI$12,#REF!,2,0)+SUMIF($BS$11:$CB$11,1,BS76:CB76)*VLOOKUP($BS$12,#REF!,2,0)+SUMIF($CC$11:$CL$11,1,CC76:CL76)*VLOOKUP($CC$12,#REF!,2,0)+SUMIF($CM$11:$CV$11,1,CM76:CV76)*VLOOKUP($CM$12,#REF!,2,0)+SUMIF($CW$11:$DF$11,1,CW76:DF76)*VLOOKUP($CW$12,#REF!,2,0)+SUMIF($DG$11:$DP$11,1,DG76:DP76)*VLOOKUP($DG$12,#REF!,2,0)+SUMIF($DQ$11:$DZ$11,1,DQ76:DZ76)*VLOOKUP($DQ$12,#REF!,2,0)+SUMIF($EA$11:$EJ$11,1,EA76:EJ76)*VLOOKUP($EA$12,#REF!,2,0)+SUMIF($EK$11:$ET$11,1,EK76:ET76)*VLOOKUP($EK$12,#REF!,2,0)+SUMIF($EU$11:$FD$11,1,EU76:FD76)*VLOOKUP($EU$12,#REF!,2,0)+SUMIF($FE$11:$FN$11,1,FE76:FN76)*VLOOKUP($FE$12,#REF!,2,0)+SUMIF($FO$11:$FX$11,1,FO76:FX76)*VLOOKUP($FO$12,#REF!,2,0)+SUMIF($FY$11:$GH$11,1,FY76:GH76)*VLOOKUP($FY$12,#REF!,2,0)+SUMIF($GI$11:$GR$11,1,GI76:GR76)*VLOOKUP($GI$12,#REF!,2,0)+SUMIF($GS$11:$HB$11,1,GS76:HB76)*VLOOKUP($GS$12,#REF!,2,0)</f>
        <v>#REF!</v>
      </c>
      <c r="HP76" s="281" t="e">
        <f t="shared" si="86"/>
        <v>#REF!</v>
      </c>
      <c r="HQ76" s="84"/>
      <c r="HR76" s="282">
        <f t="shared" si="74"/>
        <v>13</v>
      </c>
      <c r="HS76" s="282">
        <f t="shared" si="75"/>
        <v>0</v>
      </c>
      <c r="HT76" s="282">
        <f t="shared" si="76"/>
        <v>0</v>
      </c>
      <c r="HU76" s="282">
        <f t="shared" si="77"/>
        <v>0</v>
      </c>
      <c r="HV76" s="282">
        <f t="shared" si="78"/>
        <v>0</v>
      </c>
      <c r="HW76" s="282">
        <f t="shared" si="79"/>
        <v>0</v>
      </c>
      <c r="HX76" s="282">
        <f t="shared" si="80"/>
        <v>0</v>
      </c>
      <c r="HY76" s="282">
        <f t="shared" si="81"/>
        <v>0</v>
      </c>
      <c r="HZ76" s="282">
        <f t="shared" si="82"/>
        <v>0</v>
      </c>
      <c r="IA76" s="282">
        <f t="shared" si="83"/>
        <v>0</v>
      </c>
      <c r="IK76" s="98" t="e">
        <f t="shared" si="84"/>
        <v>#REF!</v>
      </c>
    </row>
    <row r="77" spans="1:245" s="32" customFormat="1" ht="21.95" customHeight="1">
      <c r="A77" s="4"/>
      <c r="B77" s="98" t="e">
        <f>+#REF!</f>
        <v>#REF!</v>
      </c>
      <c r="C77" s="98" t="e">
        <f>+#REF!</f>
        <v>#REF!</v>
      </c>
      <c r="D77" s="98" t="e">
        <f>+#REF!</f>
        <v>#REF!</v>
      </c>
      <c r="E77" s="98" t="e">
        <f>+#REF!</f>
        <v>#REF!</v>
      </c>
      <c r="F77" s="98" t="e">
        <f>+#REF!</f>
        <v>#REF!</v>
      </c>
      <c r="G77" s="98" t="e">
        <f>+#REF!</f>
        <v>#REF!</v>
      </c>
      <c r="H77" s="98" t="e">
        <f>+#REF!</f>
        <v>#REF!</v>
      </c>
      <c r="I77" s="98" t="e">
        <f>+#REF!</f>
        <v>#REF!</v>
      </c>
      <c r="J77" s="18" t="s">
        <v>59</v>
      </c>
      <c r="K77" s="792">
        <v>10</v>
      </c>
      <c r="L77" s="806">
        <v>0</v>
      </c>
      <c r="M77" s="806">
        <v>0</v>
      </c>
      <c r="N77" s="806">
        <v>0</v>
      </c>
      <c r="O77" s="806">
        <v>0</v>
      </c>
      <c r="P77" s="806">
        <v>0</v>
      </c>
      <c r="Q77" s="806">
        <v>0</v>
      </c>
      <c r="R77" s="806">
        <v>0</v>
      </c>
      <c r="S77" s="806">
        <v>0</v>
      </c>
      <c r="T77" s="793">
        <v>0</v>
      </c>
      <c r="U77" s="792">
        <v>4</v>
      </c>
      <c r="V77" s="806">
        <v>0</v>
      </c>
      <c r="W77" s="806">
        <v>0</v>
      </c>
      <c r="X77" s="806">
        <v>0</v>
      </c>
      <c r="Y77" s="806">
        <v>0</v>
      </c>
      <c r="Z77" s="806">
        <v>0</v>
      </c>
      <c r="AA77" s="806">
        <v>0</v>
      </c>
      <c r="AB77" s="806">
        <v>0</v>
      </c>
      <c r="AC77" s="806">
        <v>0</v>
      </c>
      <c r="AD77" s="793">
        <v>0</v>
      </c>
      <c r="AE77" s="792">
        <v>0</v>
      </c>
      <c r="AF77" s="806">
        <v>0</v>
      </c>
      <c r="AG77" s="806">
        <v>0</v>
      </c>
      <c r="AH77" s="806">
        <v>0</v>
      </c>
      <c r="AI77" s="806">
        <v>0</v>
      </c>
      <c r="AJ77" s="806">
        <v>0</v>
      </c>
      <c r="AK77" s="806">
        <v>0</v>
      </c>
      <c r="AL77" s="806">
        <v>0</v>
      </c>
      <c r="AM77" s="806">
        <v>0</v>
      </c>
      <c r="AN77" s="793">
        <v>0</v>
      </c>
      <c r="AO77" s="792">
        <v>0</v>
      </c>
      <c r="AP77" s="806">
        <v>0</v>
      </c>
      <c r="AQ77" s="806">
        <v>0</v>
      </c>
      <c r="AR77" s="806">
        <v>0</v>
      </c>
      <c r="AS77" s="806">
        <v>0</v>
      </c>
      <c r="AT77" s="806">
        <v>0</v>
      </c>
      <c r="AU77" s="806">
        <v>0</v>
      </c>
      <c r="AV77" s="806">
        <v>0</v>
      </c>
      <c r="AW77" s="806">
        <v>0</v>
      </c>
      <c r="AX77" s="793">
        <v>0</v>
      </c>
      <c r="AY77" s="792">
        <v>0</v>
      </c>
      <c r="AZ77" s="806">
        <v>0</v>
      </c>
      <c r="BA77" s="806">
        <v>0</v>
      </c>
      <c r="BB77" s="806">
        <v>0</v>
      </c>
      <c r="BC77" s="806">
        <v>0</v>
      </c>
      <c r="BD77" s="806">
        <v>0</v>
      </c>
      <c r="BE77" s="806">
        <v>0</v>
      </c>
      <c r="BF77" s="806">
        <v>0</v>
      </c>
      <c r="BG77" s="806">
        <v>0</v>
      </c>
      <c r="BH77" s="793">
        <v>0</v>
      </c>
      <c r="BI77" s="792">
        <v>3</v>
      </c>
      <c r="BJ77" s="806">
        <v>0</v>
      </c>
      <c r="BK77" s="806">
        <v>0</v>
      </c>
      <c r="BL77" s="806">
        <v>0</v>
      </c>
      <c r="BM77" s="806">
        <v>0</v>
      </c>
      <c r="BN77" s="806">
        <v>0</v>
      </c>
      <c r="BO77" s="806">
        <v>0</v>
      </c>
      <c r="BP77" s="806">
        <v>0</v>
      </c>
      <c r="BQ77" s="806">
        <v>0</v>
      </c>
      <c r="BR77" s="793">
        <v>0</v>
      </c>
      <c r="BS77" s="792">
        <v>2</v>
      </c>
      <c r="BT77" s="806">
        <v>0</v>
      </c>
      <c r="BU77" s="806">
        <v>0</v>
      </c>
      <c r="BV77" s="806">
        <v>0</v>
      </c>
      <c r="BW77" s="806">
        <v>0</v>
      </c>
      <c r="BX77" s="806">
        <v>0</v>
      </c>
      <c r="BY77" s="806">
        <v>0</v>
      </c>
      <c r="BZ77" s="806">
        <v>0</v>
      </c>
      <c r="CA77" s="806">
        <v>0</v>
      </c>
      <c r="CB77" s="793">
        <v>0</v>
      </c>
      <c r="CC77" s="792">
        <v>1</v>
      </c>
      <c r="CD77" s="806">
        <v>0</v>
      </c>
      <c r="CE77" s="806">
        <v>0</v>
      </c>
      <c r="CF77" s="806">
        <v>0</v>
      </c>
      <c r="CG77" s="806">
        <v>0</v>
      </c>
      <c r="CH77" s="806">
        <v>0</v>
      </c>
      <c r="CI77" s="806">
        <v>0</v>
      </c>
      <c r="CJ77" s="806">
        <v>0</v>
      </c>
      <c r="CK77" s="806">
        <v>0</v>
      </c>
      <c r="CL77" s="793">
        <v>0</v>
      </c>
      <c r="CM77" s="792">
        <v>2</v>
      </c>
      <c r="CN77" s="806">
        <v>0</v>
      </c>
      <c r="CO77" s="806">
        <v>0</v>
      </c>
      <c r="CP77" s="806">
        <v>0</v>
      </c>
      <c r="CQ77" s="806">
        <v>0</v>
      </c>
      <c r="CR77" s="806">
        <v>0</v>
      </c>
      <c r="CS77" s="806">
        <v>0</v>
      </c>
      <c r="CT77" s="806">
        <v>0</v>
      </c>
      <c r="CU77" s="806">
        <v>0</v>
      </c>
      <c r="CV77" s="793">
        <v>0</v>
      </c>
      <c r="CW77" s="792">
        <v>0</v>
      </c>
      <c r="CX77" s="806">
        <v>0</v>
      </c>
      <c r="CY77" s="806">
        <v>0</v>
      </c>
      <c r="CZ77" s="806">
        <v>0</v>
      </c>
      <c r="DA77" s="806">
        <v>0</v>
      </c>
      <c r="DB77" s="806">
        <v>0</v>
      </c>
      <c r="DC77" s="806">
        <v>0</v>
      </c>
      <c r="DD77" s="806">
        <v>0</v>
      </c>
      <c r="DE77" s="806">
        <v>0</v>
      </c>
      <c r="DF77" s="793">
        <v>0</v>
      </c>
      <c r="DG77" s="792">
        <v>0</v>
      </c>
      <c r="DH77" s="596"/>
      <c r="DI77" s="596"/>
      <c r="DJ77" s="596"/>
      <c r="DK77" s="596"/>
      <c r="DL77" s="596"/>
      <c r="DM77" s="596"/>
      <c r="DN77" s="596"/>
      <c r="DO77" s="596"/>
      <c r="DP77" s="597"/>
      <c r="DQ77" s="595"/>
      <c r="DR77" s="596"/>
      <c r="DS77" s="596"/>
      <c r="DT77" s="596"/>
      <c r="DU77" s="596"/>
      <c r="DV77" s="596"/>
      <c r="DW77" s="596"/>
      <c r="DX77" s="596"/>
      <c r="DY77" s="596"/>
      <c r="DZ77" s="597"/>
      <c r="EA77" s="595"/>
      <c r="EB77" s="596"/>
      <c r="EC77" s="596"/>
      <c r="ED77" s="596"/>
      <c r="EE77" s="596"/>
      <c r="EF77" s="596"/>
      <c r="EG77" s="596"/>
      <c r="EH77" s="596"/>
      <c r="EI77" s="596"/>
      <c r="EJ77" s="597"/>
      <c r="EK77" s="595"/>
      <c r="EL77" s="596"/>
      <c r="EM77" s="596"/>
      <c r="EN77" s="596"/>
      <c r="EO77" s="596"/>
      <c r="EP77" s="596"/>
      <c r="EQ77" s="596"/>
      <c r="ER77" s="596"/>
      <c r="ES77" s="596"/>
      <c r="ET77" s="597"/>
      <c r="EU77" s="595"/>
      <c r="EV77" s="596"/>
      <c r="EW77" s="596"/>
      <c r="EX77" s="596"/>
      <c r="EY77" s="596"/>
      <c r="EZ77" s="596"/>
      <c r="FA77" s="596"/>
      <c r="FB77" s="596"/>
      <c r="FC77" s="596"/>
      <c r="FD77" s="597"/>
      <c r="FE77" s="595"/>
      <c r="FF77" s="596"/>
      <c r="FG77" s="596"/>
      <c r="FH77" s="596"/>
      <c r="FI77" s="596"/>
      <c r="FJ77" s="596"/>
      <c r="FK77" s="596"/>
      <c r="FL77" s="596"/>
      <c r="FM77" s="596"/>
      <c r="FN77" s="597"/>
      <c r="FO77" s="595"/>
      <c r="FP77" s="596"/>
      <c r="FQ77" s="596"/>
      <c r="FR77" s="596"/>
      <c r="FS77" s="596"/>
      <c r="FT77" s="596"/>
      <c r="FU77" s="596"/>
      <c r="FV77" s="596"/>
      <c r="FW77" s="596"/>
      <c r="FX77" s="597"/>
      <c r="FY77" s="595"/>
      <c r="FZ77" s="596"/>
      <c r="GA77" s="596"/>
      <c r="GB77" s="596"/>
      <c r="GC77" s="596"/>
      <c r="GD77" s="596"/>
      <c r="GE77" s="596"/>
      <c r="GF77" s="596"/>
      <c r="GG77" s="596"/>
      <c r="GH77" s="597"/>
      <c r="GI77" s="595"/>
      <c r="GJ77" s="596"/>
      <c r="GK77" s="596"/>
      <c r="GL77" s="596"/>
      <c r="GM77" s="596"/>
      <c r="GN77" s="596"/>
      <c r="GO77" s="596"/>
      <c r="GP77" s="596"/>
      <c r="GQ77" s="596"/>
      <c r="GR77" s="597"/>
      <c r="GS77" s="595"/>
      <c r="GT77" s="596"/>
      <c r="GU77" s="596"/>
      <c r="GV77" s="596"/>
      <c r="GW77" s="596"/>
      <c r="GX77" s="596"/>
      <c r="GY77" s="596"/>
      <c r="GZ77" s="596"/>
      <c r="HA77" s="596"/>
      <c r="HB77" s="597"/>
      <c r="HC77" s="81" t="e">
        <f>+SUM(K77)*VLOOKUP(K$13,#REF!,2,0)+SUM(U77)*VLOOKUP(U$13,#REF!,2,0)+SUM(AE77)*VLOOKUP(AE$13,#REF!,2,0)+SUM(AO77)*VLOOKUP(AO$13,#REF!,2,0)+SUM(AY77)*VLOOKUP(AY$13,#REF!,2,0)+SUM(BI77)*VLOOKUP(BI$13,#REF!,2,0)+SUM(BS77)*VLOOKUP(BS$13,#REF!,2,0)+SUM(CC77)*VLOOKUP(CC$13,#REF!,2,0)+SUM(CM77)*VLOOKUP(CM$13,#REF!,2,0)+SUM(CW77)*VLOOKUP(CW$13,#REF!,2,0)+SUM(DG77)*VLOOKUP(DG$13,#REF!,2,0)+SUM(DQ77)*VLOOKUP(DQ$13,#REF!,2,0)+SUM(EA77)*VLOOKUP(EA$13,#REF!,2,0)+SUM(EK77)*VLOOKUP(EK$13,#REF!,2,0)+SUM(EU77)*VLOOKUP(EU$13,#REF!,2,0)+SUM(FE77)*VLOOKUP(FE$13,#REF!,2,0)+SUM(FO77)*VLOOKUP(FO$13,#REF!,2,0)+SUM(FY77)*VLOOKUP(FY$13,#REF!,2,0)+SUM(GI77)*VLOOKUP(GI$13,#REF!,2,0)+SUM(GS77)*VLOOKUP(GS$13,#REF!,2,0)</f>
        <v>#REF!</v>
      </c>
      <c r="HD77" s="81" t="e">
        <f>+SUM(L77)*VLOOKUP(L$13,#REF!,2,0)+SUM(V77)*VLOOKUP(V$13,#REF!,2,0)+SUM(AF77)*VLOOKUP(AF$13,#REF!,2,0)+SUM(AP77)*VLOOKUP(AP$13,#REF!,2,0)+SUM(AZ77)*VLOOKUP(AZ$13,#REF!,2,0)+SUM(BJ77)*VLOOKUP(BJ$13,#REF!,2,0)+SUM(BT77)*VLOOKUP(BT$13,#REF!,2,0)+SUM(CD77)*VLOOKUP(CD$13,#REF!,2,0)+SUM(CN77)*VLOOKUP(CN$13,#REF!,2,0)+SUM(CX77)*VLOOKUP(CX$13,#REF!,2,0)+SUM(DH77)*VLOOKUP(DH$13,#REF!,2,0)+SUM(DR77)*VLOOKUP(DR$13,#REF!,2,0)+SUM(EB77)*VLOOKUP(EB$13,#REF!,2,0)+SUM(EL77)*VLOOKUP(EL$13,#REF!,2,0)+SUM(EV77)*VLOOKUP(EV$13,#REF!,2,0)+SUM(FF77)*VLOOKUP(FF$13,#REF!,2,0)+SUM(FP77)*VLOOKUP(FP$13,#REF!,2,0)+SUM(FZ77)*VLOOKUP(FZ$13,#REF!,2,0)+SUM(GJ77)*VLOOKUP(GJ$13,#REF!,2,0)+SUM(GT77)*VLOOKUP(GT$13,#REF!,2,0)</f>
        <v>#REF!</v>
      </c>
      <c r="HE77" s="81" t="e">
        <f>+SUM(M77)*VLOOKUP(M$13,#REF!,2,0)+SUM(W77)*VLOOKUP(W$13,#REF!,2,0)+SUM(AG77)*VLOOKUP(AG$13,#REF!,2,0)+SUM(AQ77)*VLOOKUP(AQ$13,#REF!,2,0)+SUM(BA77)*VLOOKUP(BA$13,#REF!,2,0)+SUM(BK77)*VLOOKUP(BK$13,#REF!,2,0)+SUM(BU77)*VLOOKUP(BU$13,#REF!,2,0)+SUM(CE77)*VLOOKUP(CE$13,#REF!,2,0)+SUM(CO77)*VLOOKUP(CO$13,#REF!,2,0)+SUM(CY77)*VLOOKUP(CY$13,#REF!,2,0)+SUM(DI77)*VLOOKUP(DI$13,#REF!,2,0)+SUM(DS77)*VLOOKUP(DS$13,#REF!,2,0)+SUM(EC77)*VLOOKUP(EC$13,#REF!,2,0)+SUM(EM77)*VLOOKUP(EM$13,#REF!,2,0)+SUM(EW77)*VLOOKUP(EW$13,#REF!,2,0)+SUM(FG77)*VLOOKUP(FG$13,#REF!,2,0)+SUM(FQ77)*VLOOKUP(FQ$13,#REF!,2,0)+SUM(GA77)*VLOOKUP(GA$13,#REF!,2,0)+SUM(GK77)*VLOOKUP(GK$13,#REF!,2,0)+SUM(GU77)*VLOOKUP(GU$13,#REF!,2,0)</f>
        <v>#REF!</v>
      </c>
      <c r="HF77" s="81" t="e">
        <f>+SUM(N77)*VLOOKUP(N$13,#REF!,2,0)+SUM(X77)*VLOOKUP(X$13,#REF!,2,0)+SUM(AH77)*VLOOKUP(AH$13,#REF!,2,0)+SUM(AR77)*VLOOKUP(AR$13,#REF!,2,0)+SUM(BB77)*VLOOKUP(BB$13,#REF!,2,0)+SUM(BL77)*VLOOKUP(BL$13,#REF!,2,0)+SUM(BV77)*VLOOKUP(BV$13,#REF!,2,0)+SUM(CF77)*VLOOKUP(CF$13,#REF!,2,0)+SUM(CP77)*VLOOKUP(CP$13,#REF!,2,0)+SUM(CZ77)*VLOOKUP(CZ$13,#REF!,2,0)+SUM(DJ77)*VLOOKUP(DJ$13,#REF!,2,0)+SUM(DT77)*VLOOKUP(DT$13,#REF!,2,0)+SUM(ED77)*VLOOKUP(ED$13,#REF!,2,0)+SUM(EN77)*VLOOKUP(EN$13,#REF!,2,0)+SUM(EX77)*VLOOKUP(EX$13,#REF!,2,0)+SUM(FH77)*VLOOKUP(FH$13,#REF!,2,0)+SUM(FR77)*VLOOKUP(FR$13,#REF!,2,0)+SUM(GB77)*VLOOKUP(GB$13,#REF!,2,0)+SUM(GL77)*VLOOKUP(GL$13,#REF!,2,0)+SUM(GV77)*VLOOKUP(GV$13,#REF!,2,0)</f>
        <v>#REF!</v>
      </c>
      <c r="HG77" s="81" t="e">
        <f>+SUM(O77)*VLOOKUP(O$13,#REF!,2,0)+SUM(Y77)*VLOOKUP(Y$13,#REF!,2,0)+SUM(AI77)*VLOOKUP(AI$13,#REF!,2,0)+SUM(AS77)*VLOOKUP(AS$13,#REF!,2,0)+SUM(BC77)*VLOOKUP(BC$13,#REF!,2,0)+SUM(BM77)*VLOOKUP(BM$13,#REF!,2,0)+SUM(BW77)*VLOOKUP(BW$13,#REF!,2,0)+SUM(CG77)*VLOOKUP(CG$13,#REF!,2,0)+SUM(CQ77)*VLOOKUP(CQ$13,#REF!,2,0)+SUM(DA77)*VLOOKUP(DA$13,#REF!,2,0)+SUM(DK77)*VLOOKUP(DK$13,#REF!,2,0)+SUM(DU77)*VLOOKUP(DU$13,#REF!,2,0)+SUM(EE77)*VLOOKUP(EE$13,#REF!,2,0)+SUM(EO77)*VLOOKUP(EO$13,#REF!,2,0)+SUM(EY77)*VLOOKUP(EY$13,#REF!,2,0)+SUM(FI77)*VLOOKUP(FI$13,#REF!,2,0)+SUM(FS77)*VLOOKUP(FS$13,#REF!,2,0)+SUM(GC77)*VLOOKUP(GC$13,#REF!,2,0)+SUM(GM77)*VLOOKUP(GM$13,#REF!,2,0)+SUM(GW77)*VLOOKUP(GW$13,#REF!,2,0)</f>
        <v>#REF!</v>
      </c>
      <c r="HH77" s="81" t="e">
        <f>+SUM(P77)*VLOOKUP(P$13,#REF!,2,0)+SUM(Z77)*VLOOKUP(Z$13,#REF!,2,0)+SUM(AJ77)*VLOOKUP(AJ$13,#REF!,2,0)+SUM(AT77)*VLOOKUP(AT$13,#REF!,2,0)+SUM(BD77)*VLOOKUP(BD$13,#REF!,2,0)+SUM(BN77)*VLOOKUP(BN$13,#REF!,2,0)+SUM(BX77)*VLOOKUP(BX$13,#REF!,2,0)+SUM(CH77)*VLOOKUP(CH$13,#REF!,2,0)+SUM(CR77)*VLOOKUP(CR$13,#REF!,2,0)+SUM(DB77)*VLOOKUP(DB$13,#REF!,2,0)+SUM(DL77)*VLOOKUP(DL$13,#REF!,2,0)+SUM(DV77)*VLOOKUP(DV$13,#REF!,2,0)+SUM(EF77)*VLOOKUP(EF$13,#REF!,2,0)+SUM(EP77)*VLOOKUP(EP$13,#REF!,2,0)+SUM(EZ77)*VLOOKUP(EZ$13,#REF!,2,0)+SUM(FJ77)*VLOOKUP(FJ$13,#REF!,2,0)+SUM(FT77)*VLOOKUP(FT$13,#REF!,2,0)+SUM(GD77)*VLOOKUP(GD$13,#REF!,2,0)+SUM(GN77)*VLOOKUP(GN$13,#REF!,2,0)+SUM(GX77)*VLOOKUP(GX$13,#REF!,2,0)</f>
        <v>#REF!</v>
      </c>
      <c r="HI77" s="81" t="e">
        <f>+SUM(Q77)*VLOOKUP(Q$13,#REF!,2,0)+SUM(AA77)*VLOOKUP(AA$13,#REF!,2,0)+SUM(AK77)*VLOOKUP(AK$13,#REF!,2,0)+SUM(AU77)*VLOOKUP(AU$13,#REF!,2,0)+SUM(BE77)*VLOOKUP(BE$13,#REF!,2,0)+SUM(BO77)*VLOOKUP(BO$13,#REF!,2,0)+SUM(BY77)*VLOOKUP(BY$13,#REF!,2,0)+SUM(CI77)*VLOOKUP(CI$13,#REF!,2,0)+SUM(CS77)*VLOOKUP(CS$13,#REF!,2,0)+SUM(DC77)*VLOOKUP(DC$13,#REF!,2,0)+SUM(DM77)*VLOOKUP(DM$13,#REF!,2,0)+SUM(DW77)*VLOOKUP(DW$13,#REF!,2,0)+SUM(EG77)*VLOOKUP(EG$13,#REF!,2,0)+SUM(EQ77)*VLOOKUP(EQ$13,#REF!,2,0)+SUM(FA77)*VLOOKUP(FA$13,#REF!,2,0)+SUM(FK77)*VLOOKUP(FK$13,#REF!,2,0)+SUM(FU77)*VLOOKUP(FU$13,#REF!,2,0)+SUM(GE77)*VLOOKUP(GE$13,#REF!,2,0)+SUM(GO77)*VLOOKUP(GO$13,#REF!,2,0)+SUM(GY77)*VLOOKUP(GY$13,#REF!,2,0)</f>
        <v>#REF!</v>
      </c>
      <c r="HJ77" s="81" t="e">
        <f>+SUM(R77)*VLOOKUP(R$13,#REF!,2,0)+SUM(AB77)*VLOOKUP(AB$13,#REF!,2,0)+SUM(AL77)*VLOOKUP(AL$13,#REF!,2,0)+SUM(AV77)*VLOOKUP(AV$13,#REF!,2,0)+SUM(BF77)*VLOOKUP(BF$13,#REF!,2,0)+SUM(BP77)*VLOOKUP(BP$13,#REF!,2,0)+SUM(BZ77)*VLOOKUP(BZ$13,#REF!,2,0)+SUM(CJ77)*VLOOKUP(CJ$13,#REF!,2,0)+SUM(CT77)*VLOOKUP(CT$13,#REF!,2,0)+SUM(DD77)*VLOOKUP(DD$13,#REF!,2,0)+SUM(DN77)*VLOOKUP(DN$13,#REF!,2,0)+SUM(DX77)*VLOOKUP(DX$13,#REF!,2,0)+SUM(EH77)*VLOOKUP(EH$13,#REF!,2,0)+SUM(ER77)*VLOOKUP(ER$13,#REF!,2,0)+SUM(FB77)*VLOOKUP(FB$13,#REF!,2,0)+SUM(FL77)*VLOOKUP(FL$13,#REF!,2,0)+SUM(FV77)*VLOOKUP(FV$13,#REF!,2,0)+SUM(GF77)*VLOOKUP(GF$13,#REF!,2,0)+SUM(GP77)*VLOOKUP(GP$13,#REF!,2,0)+SUM(GZ77)*VLOOKUP(GZ$13,#REF!,2,0)</f>
        <v>#REF!</v>
      </c>
      <c r="HK77" s="81" t="e">
        <f>+SUM(S77)*VLOOKUP(S$13,#REF!,2,0)+SUM(AC77)*VLOOKUP(AC$13,#REF!,2,0)+SUM(AM77)*VLOOKUP(AM$13,#REF!,2,0)+SUM(AW77)*VLOOKUP(AW$13,#REF!,2,0)+SUM(BG77)*VLOOKUP(BG$13,#REF!,2,0)+SUM(BQ77)*VLOOKUP(BQ$13,#REF!,2,0)+SUM(CA77)*VLOOKUP(CA$13,#REF!,2,0)+SUM(CK77)*VLOOKUP(CK$13,#REF!,2,0)+SUM(CU77)*VLOOKUP(CU$13,#REF!,2,0)+SUM(DE77)*VLOOKUP(DE$13,#REF!,2,0)+SUM(DO77)*VLOOKUP(DO$13,#REF!,2,0)+SUM(DY77)*VLOOKUP(DY$13,#REF!,2,0)+SUM(EI77)*VLOOKUP(EI$13,#REF!,2,0)+SUM(ES77)*VLOOKUP(ES$13,#REF!,2,0)+SUM(FC77)*VLOOKUP(FC$13,#REF!,2,0)+SUM(FM77)*VLOOKUP(FM$13,#REF!,2,0)+SUM(FW77)*VLOOKUP(FW$13,#REF!,2,0)+SUM(GG77)*VLOOKUP(GG$13,#REF!,2,0)+SUM(GQ77)*VLOOKUP(GQ$13,#REF!,2,0)+SUM(HA77)*VLOOKUP(HA$13,#REF!,2,0)</f>
        <v>#REF!</v>
      </c>
      <c r="HL77" s="81" t="e">
        <f>+SUM(T77)*VLOOKUP(T$13,#REF!,2,0)+SUM(AD77)*VLOOKUP(AD$13,#REF!,2,0)+SUM(AN77)*VLOOKUP(AN$13,#REF!,2,0)+SUM(AX77)*VLOOKUP(AX$13,#REF!,2,0)+SUM(BH77)*VLOOKUP(BH$13,#REF!,2,0)+SUM(BR77)*VLOOKUP(BR$13,#REF!,2,0)+SUM(CB77)*VLOOKUP(CB$13,#REF!,2,0)+SUM(CL77)*VLOOKUP(CL$13,#REF!,2,0)+SUM(CV77)*VLOOKUP(CV$13,#REF!,2,0)+SUM(DF77)*VLOOKUP(DF$13,#REF!,2,0)+SUM(DP77)*VLOOKUP(DP$13,#REF!,2,0)+SUM(DZ77)*VLOOKUP(DZ$13,#REF!,2,0)+SUM(EJ77)*VLOOKUP(EJ$13,#REF!,2,0)+SUM(ET77)*VLOOKUP(ET$13,#REF!,2,0)+SUM(FD77)*VLOOKUP(FD$13,#REF!,2,0)+SUM(FN77)*VLOOKUP(FN$13,#REF!,2,0)+SUM(FX77)*VLOOKUP(FX$13,#REF!,2,0)+SUM(GH77)*VLOOKUP(GH$13,#REF!,2,0)+SUM(GR77)*VLOOKUP(GR$13,#REF!,2,0)+SUM(HB77)*VLOOKUP(HB$13,#REF!,2,0)</f>
        <v>#REF!</v>
      </c>
      <c r="HM77" s="84">
        <f t="shared" si="73"/>
        <v>22</v>
      </c>
      <c r="HN77" s="83">
        <f t="shared" si="87"/>
        <v>35</v>
      </c>
      <c r="HO77" s="84" t="e">
        <f>+SUMIF($K$11:$T$11,1,K77:T77)*VLOOKUP($K$12,#REF!,2,0)+SUMIF($U$11:$AD$11,1,U77:AD77)*VLOOKUP($U$12,#REF!,2,0)+SUMIF($AE$11:$AN$11,1,AE77:AN77)*VLOOKUP($AE$12,#REF!,2,0)+SUMIF($AO$11:$AX$11,1,AO77:AX77)*VLOOKUP($AO$12,#REF!,2,0)+SUMIF($AY$11:$BH$11,1,AY77:BH77)*VLOOKUP($AY$12,#REF!,2,0)+SUMIF($BI$11:$BR$11,1,BI77:BR77)*VLOOKUP($BI$12,#REF!,2,0)+SUMIF($BS$11:$CB$11,1,BS77:CB77)*VLOOKUP($BS$12,#REF!,2,0)+SUMIF($CC$11:$CL$11,1,CC77:CL77)*VLOOKUP($CC$12,#REF!,2,0)+SUMIF($CM$11:$CV$11,1,CM77:CV77)*VLOOKUP($CM$12,#REF!,2,0)+SUMIF($CW$11:$DF$11,1,CW77:DF77)*VLOOKUP($CW$12,#REF!,2,0)+SUMIF($DG$11:$DP$11,1,DG77:DP77)*VLOOKUP($DG$12,#REF!,2,0)+SUMIF($DQ$11:$DZ$11,1,DQ77:DZ77)*VLOOKUP($DQ$12,#REF!,2,0)+SUMIF($EA$11:$EJ$11,1,EA77:EJ77)*VLOOKUP($EA$12,#REF!,2,0)+SUMIF($EK$11:$ET$11,1,EK77:ET77)*VLOOKUP($EK$12,#REF!,2,0)+SUMIF($EU$11:$FD$11,1,EU77:FD77)*VLOOKUP($EU$12,#REF!,2,0)+SUMIF($FE$11:$FN$11,1,FE77:FN77)*VLOOKUP($FE$12,#REF!,2,0)+SUMIF($FO$11:$FX$11,1,FO77:FX77)*VLOOKUP($FO$12,#REF!,2,0)+SUMIF($FY$11:$GH$11,1,FY77:GH77)*VLOOKUP($FY$12,#REF!,2,0)+SUMIF($GI$11:$GR$11,1,GI77:GR77)*VLOOKUP($GI$12,#REF!,2,0)+SUMIF($GS$11:$HB$11,1,GS77:HB77)*VLOOKUP($GS$12,#REF!,2,0)</f>
        <v>#REF!</v>
      </c>
      <c r="HP77" s="83" t="e">
        <f t="shared" si="86"/>
        <v>#REF!</v>
      </c>
      <c r="HQ77" s="84"/>
      <c r="HR77" s="85">
        <f t="shared" si="74"/>
        <v>22</v>
      </c>
      <c r="HS77" s="85">
        <f t="shared" si="75"/>
        <v>0</v>
      </c>
      <c r="HT77" s="85">
        <f t="shared" si="76"/>
        <v>0</v>
      </c>
      <c r="HU77" s="85">
        <f t="shared" si="77"/>
        <v>0</v>
      </c>
      <c r="HV77" s="85">
        <f t="shared" si="78"/>
        <v>0</v>
      </c>
      <c r="HW77" s="85">
        <f t="shared" si="79"/>
        <v>0</v>
      </c>
      <c r="HX77" s="85">
        <f t="shared" si="80"/>
        <v>0</v>
      </c>
      <c r="HY77" s="85">
        <f t="shared" si="81"/>
        <v>0</v>
      </c>
      <c r="HZ77" s="85">
        <f t="shared" si="82"/>
        <v>0</v>
      </c>
      <c r="IA77" s="85">
        <f t="shared" si="83"/>
        <v>0</v>
      </c>
      <c r="IK77" s="98" t="e">
        <f t="shared" si="84"/>
        <v>#REF!</v>
      </c>
    </row>
    <row r="78" spans="1:245" s="32" customFormat="1" ht="21.95" customHeight="1">
      <c r="A78" s="4"/>
      <c r="B78" s="98" t="e">
        <f>+#REF!</f>
        <v>#REF!</v>
      </c>
      <c r="C78" s="98" t="e">
        <f>+#REF!</f>
        <v>#REF!</v>
      </c>
      <c r="D78" s="98" t="e">
        <f>+#REF!</f>
        <v>#REF!</v>
      </c>
      <c r="E78" s="98" t="e">
        <f>+#REF!</f>
        <v>#REF!</v>
      </c>
      <c r="F78" s="98" t="e">
        <f>+#REF!</f>
        <v>#REF!</v>
      </c>
      <c r="G78" s="98" t="e">
        <f>+#REF!</f>
        <v>#REF!</v>
      </c>
      <c r="H78" s="98" t="e">
        <f>+#REF!</f>
        <v>#REF!</v>
      </c>
      <c r="I78" s="98" t="e">
        <f>+#REF!</f>
        <v>#REF!</v>
      </c>
      <c r="J78" s="18" t="s">
        <v>60</v>
      </c>
      <c r="K78" s="792">
        <v>7</v>
      </c>
      <c r="L78" s="806">
        <v>0</v>
      </c>
      <c r="M78" s="806">
        <v>0</v>
      </c>
      <c r="N78" s="806">
        <v>0</v>
      </c>
      <c r="O78" s="806">
        <v>0</v>
      </c>
      <c r="P78" s="806">
        <v>0</v>
      </c>
      <c r="Q78" s="806">
        <v>0</v>
      </c>
      <c r="R78" s="806">
        <v>0</v>
      </c>
      <c r="S78" s="806">
        <v>0</v>
      </c>
      <c r="T78" s="793">
        <v>0</v>
      </c>
      <c r="U78" s="792">
        <v>2</v>
      </c>
      <c r="V78" s="806">
        <v>0</v>
      </c>
      <c r="W78" s="806">
        <v>0</v>
      </c>
      <c r="X78" s="806">
        <v>0</v>
      </c>
      <c r="Y78" s="806">
        <v>0</v>
      </c>
      <c r="Z78" s="806">
        <v>0</v>
      </c>
      <c r="AA78" s="806">
        <v>0</v>
      </c>
      <c r="AB78" s="806">
        <v>0</v>
      </c>
      <c r="AC78" s="806">
        <v>0</v>
      </c>
      <c r="AD78" s="793">
        <v>0</v>
      </c>
      <c r="AE78" s="792">
        <v>0</v>
      </c>
      <c r="AF78" s="806">
        <v>0</v>
      </c>
      <c r="AG78" s="806">
        <v>0</v>
      </c>
      <c r="AH78" s="806">
        <v>0</v>
      </c>
      <c r="AI78" s="806">
        <v>0</v>
      </c>
      <c r="AJ78" s="806">
        <v>0</v>
      </c>
      <c r="AK78" s="806">
        <v>0</v>
      </c>
      <c r="AL78" s="806">
        <v>0</v>
      </c>
      <c r="AM78" s="806">
        <v>0</v>
      </c>
      <c r="AN78" s="793">
        <v>0</v>
      </c>
      <c r="AO78" s="792">
        <v>0</v>
      </c>
      <c r="AP78" s="806">
        <v>0</v>
      </c>
      <c r="AQ78" s="806">
        <v>0</v>
      </c>
      <c r="AR78" s="806">
        <v>0</v>
      </c>
      <c r="AS78" s="806">
        <v>0</v>
      </c>
      <c r="AT78" s="806">
        <v>0</v>
      </c>
      <c r="AU78" s="806">
        <v>0</v>
      </c>
      <c r="AV78" s="806">
        <v>0</v>
      </c>
      <c r="AW78" s="806">
        <v>0</v>
      </c>
      <c r="AX78" s="793">
        <v>0</v>
      </c>
      <c r="AY78" s="792">
        <v>0</v>
      </c>
      <c r="AZ78" s="806">
        <v>0</v>
      </c>
      <c r="BA78" s="806">
        <v>0</v>
      </c>
      <c r="BB78" s="806">
        <v>0</v>
      </c>
      <c r="BC78" s="806">
        <v>0</v>
      </c>
      <c r="BD78" s="806">
        <v>0</v>
      </c>
      <c r="BE78" s="806">
        <v>0</v>
      </c>
      <c r="BF78" s="806">
        <v>0</v>
      </c>
      <c r="BG78" s="806">
        <v>0</v>
      </c>
      <c r="BH78" s="793">
        <v>0</v>
      </c>
      <c r="BI78" s="792">
        <v>0</v>
      </c>
      <c r="BJ78" s="806">
        <v>0</v>
      </c>
      <c r="BK78" s="806">
        <v>0</v>
      </c>
      <c r="BL78" s="806">
        <v>0</v>
      </c>
      <c r="BM78" s="806">
        <v>0</v>
      </c>
      <c r="BN78" s="806">
        <v>0</v>
      </c>
      <c r="BO78" s="806">
        <v>0</v>
      </c>
      <c r="BP78" s="806">
        <v>0</v>
      </c>
      <c r="BQ78" s="806">
        <v>0</v>
      </c>
      <c r="BR78" s="793">
        <v>0</v>
      </c>
      <c r="BS78" s="792">
        <v>3</v>
      </c>
      <c r="BT78" s="806">
        <v>0</v>
      </c>
      <c r="BU78" s="806">
        <v>0</v>
      </c>
      <c r="BV78" s="806">
        <v>0</v>
      </c>
      <c r="BW78" s="806">
        <v>0</v>
      </c>
      <c r="BX78" s="806">
        <v>0</v>
      </c>
      <c r="BY78" s="806">
        <v>0</v>
      </c>
      <c r="BZ78" s="806">
        <v>0</v>
      </c>
      <c r="CA78" s="806">
        <v>0</v>
      </c>
      <c r="CB78" s="793">
        <v>0</v>
      </c>
      <c r="CC78" s="792">
        <v>1</v>
      </c>
      <c r="CD78" s="806">
        <v>0</v>
      </c>
      <c r="CE78" s="806">
        <v>0</v>
      </c>
      <c r="CF78" s="806">
        <v>0</v>
      </c>
      <c r="CG78" s="806">
        <v>0</v>
      </c>
      <c r="CH78" s="806">
        <v>0</v>
      </c>
      <c r="CI78" s="806">
        <v>0</v>
      </c>
      <c r="CJ78" s="806">
        <v>0</v>
      </c>
      <c r="CK78" s="806">
        <v>0</v>
      </c>
      <c r="CL78" s="793">
        <v>0</v>
      </c>
      <c r="CM78" s="792">
        <v>0</v>
      </c>
      <c r="CN78" s="806">
        <v>0</v>
      </c>
      <c r="CO78" s="806">
        <v>0</v>
      </c>
      <c r="CP78" s="806">
        <v>0</v>
      </c>
      <c r="CQ78" s="806">
        <v>0</v>
      </c>
      <c r="CR78" s="806">
        <v>0</v>
      </c>
      <c r="CS78" s="806">
        <v>0</v>
      </c>
      <c r="CT78" s="806">
        <v>0</v>
      </c>
      <c r="CU78" s="806">
        <v>0</v>
      </c>
      <c r="CV78" s="793">
        <v>0</v>
      </c>
      <c r="CW78" s="792">
        <v>0</v>
      </c>
      <c r="CX78" s="806">
        <v>0</v>
      </c>
      <c r="CY78" s="806">
        <v>0</v>
      </c>
      <c r="CZ78" s="806">
        <v>0</v>
      </c>
      <c r="DA78" s="806">
        <v>0</v>
      </c>
      <c r="DB78" s="806">
        <v>0</v>
      </c>
      <c r="DC78" s="806">
        <v>0</v>
      </c>
      <c r="DD78" s="806">
        <v>0</v>
      </c>
      <c r="DE78" s="806">
        <v>0</v>
      </c>
      <c r="DF78" s="793">
        <v>0</v>
      </c>
      <c r="DG78" s="792">
        <v>0</v>
      </c>
      <c r="DH78" s="596"/>
      <c r="DI78" s="596"/>
      <c r="DJ78" s="596"/>
      <c r="DK78" s="596"/>
      <c r="DL78" s="596"/>
      <c r="DM78" s="596"/>
      <c r="DN78" s="596"/>
      <c r="DO78" s="596"/>
      <c r="DP78" s="597"/>
      <c r="DQ78" s="595"/>
      <c r="DR78" s="596"/>
      <c r="DS78" s="596"/>
      <c r="DT78" s="596"/>
      <c r="DU78" s="596"/>
      <c r="DV78" s="596"/>
      <c r="DW78" s="596"/>
      <c r="DX78" s="596"/>
      <c r="DY78" s="596"/>
      <c r="DZ78" s="597"/>
      <c r="EA78" s="595"/>
      <c r="EB78" s="596"/>
      <c r="EC78" s="596"/>
      <c r="ED78" s="596"/>
      <c r="EE78" s="596"/>
      <c r="EF78" s="596"/>
      <c r="EG78" s="596"/>
      <c r="EH78" s="596"/>
      <c r="EI78" s="596"/>
      <c r="EJ78" s="597"/>
      <c r="EK78" s="595"/>
      <c r="EL78" s="596"/>
      <c r="EM78" s="596"/>
      <c r="EN78" s="596"/>
      <c r="EO78" s="596"/>
      <c r="EP78" s="596"/>
      <c r="EQ78" s="596"/>
      <c r="ER78" s="596"/>
      <c r="ES78" s="596"/>
      <c r="ET78" s="597"/>
      <c r="EU78" s="595"/>
      <c r="EV78" s="596"/>
      <c r="EW78" s="596"/>
      <c r="EX78" s="596"/>
      <c r="EY78" s="596"/>
      <c r="EZ78" s="596"/>
      <c r="FA78" s="596"/>
      <c r="FB78" s="596"/>
      <c r="FC78" s="596"/>
      <c r="FD78" s="597"/>
      <c r="FE78" s="595"/>
      <c r="FF78" s="596"/>
      <c r="FG78" s="596"/>
      <c r="FH78" s="596"/>
      <c r="FI78" s="596"/>
      <c r="FJ78" s="596"/>
      <c r="FK78" s="596"/>
      <c r="FL78" s="596"/>
      <c r="FM78" s="596"/>
      <c r="FN78" s="597"/>
      <c r="FO78" s="595"/>
      <c r="FP78" s="596"/>
      <c r="FQ78" s="596"/>
      <c r="FR78" s="596"/>
      <c r="FS78" s="596"/>
      <c r="FT78" s="596"/>
      <c r="FU78" s="596"/>
      <c r="FV78" s="596"/>
      <c r="FW78" s="596"/>
      <c r="FX78" s="597"/>
      <c r="FY78" s="595"/>
      <c r="FZ78" s="596"/>
      <c r="GA78" s="596"/>
      <c r="GB78" s="596"/>
      <c r="GC78" s="596"/>
      <c r="GD78" s="596"/>
      <c r="GE78" s="596"/>
      <c r="GF78" s="596"/>
      <c r="GG78" s="596"/>
      <c r="GH78" s="597"/>
      <c r="GI78" s="595"/>
      <c r="GJ78" s="596"/>
      <c r="GK78" s="596"/>
      <c r="GL78" s="596"/>
      <c r="GM78" s="596"/>
      <c r="GN78" s="596"/>
      <c r="GO78" s="596"/>
      <c r="GP78" s="596"/>
      <c r="GQ78" s="596"/>
      <c r="GR78" s="597"/>
      <c r="GS78" s="595"/>
      <c r="GT78" s="596"/>
      <c r="GU78" s="596"/>
      <c r="GV78" s="596"/>
      <c r="GW78" s="596"/>
      <c r="GX78" s="596"/>
      <c r="GY78" s="596"/>
      <c r="GZ78" s="596"/>
      <c r="HA78" s="596"/>
      <c r="HB78" s="597"/>
      <c r="HC78" s="81" t="e">
        <f>+SUM(K78)*VLOOKUP(K$13,#REF!,2,0)+SUM(U78)*VLOOKUP(U$13,#REF!,2,0)+SUM(AE78)*VLOOKUP(AE$13,#REF!,2,0)+SUM(AO78)*VLOOKUP(AO$13,#REF!,2,0)+SUM(AY78)*VLOOKUP(AY$13,#REF!,2,0)+SUM(BI78)*VLOOKUP(BI$13,#REF!,2,0)+SUM(BS78)*VLOOKUP(BS$13,#REF!,2,0)+SUM(CC78)*VLOOKUP(CC$13,#REF!,2,0)+SUM(CM78)*VLOOKUP(CM$13,#REF!,2,0)+SUM(CW78)*VLOOKUP(CW$13,#REF!,2,0)+SUM(DG78)*VLOOKUP(DG$13,#REF!,2,0)+SUM(DQ78)*VLOOKUP(DQ$13,#REF!,2,0)+SUM(EA78)*VLOOKUP(EA$13,#REF!,2,0)+SUM(EK78)*VLOOKUP(EK$13,#REF!,2,0)+SUM(EU78)*VLOOKUP(EU$13,#REF!,2,0)+SUM(FE78)*VLOOKUP(FE$13,#REF!,2,0)+SUM(FO78)*VLOOKUP(FO$13,#REF!,2,0)+SUM(FY78)*VLOOKUP(FY$13,#REF!,2,0)+SUM(GI78)*VLOOKUP(GI$13,#REF!,2,0)+SUM(GS78)*VLOOKUP(GS$13,#REF!,2,0)</f>
        <v>#REF!</v>
      </c>
      <c r="HD78" s="81" t="e">
        <f>+SUM(L78)*VLOOKUP(L$13,#REF!,2,0)+SUM(V78)*VLOOKUP(V$13,#REF!,2,0)+SUM(AF78)*VLOOKUP(AF$13,#REF!,2,0)+SUM(AP78)*VLOOKUP(AP$13,#REF!,2,0)+SUM(AZ78)*VLOOKUP(AZ$13,#REF!,2,0)+SUM(BJ78)*VLOOKUP(BJ$13,#REF!,2,0)+SUM(BT78)*VLOOKUP(BT$13,#REF!,2,0)+SUM(CD78)*VLOOKUP(CD$13,#REF!,2,0)+SUM(CN78)*VLOOKUP(CN$13,#REF!,2,0)+SUM(CX78)*VLOOKUP(CX$13,#REF!,2,0)+SUM(DH78)*VLOOKUP(DH$13,#REF!,2,0)+SUM(DR78)*VLOOKUP(DR$13,#REF!,2,0)+SUM(EB78)*VLOOKUP(EB$13,#REF!,2,0)+SUM(EL78)*VLOOKUP(EL$13,#REF!,2,0)+SUM(EV78)*VLOOKUP(EV$13,#REF!,2,0)+SUM(FF78)*VLOOKUP(FF$13,#REF!,2,0)+SUM(FP78)*VLOOKUP(FP$13,#REF!,2,0)+SUM(FZ78)*VLOOKUP(FZ$13,#REF!,2,0)+SUM(GJ78)*VLOOKUP(GJ$13,#REF!,2,0)+SUM(GT78)*VLOOKUP(GT$13,#REF!,2,0)</f>
        <v>#REF!</v>
      </c>
      <c r="HE78" s="81" t="e">
        <f>+SUM(M78)*VLOOKUP(M$13,#REF!,2,0)+SUM(W78)*VLOOKUP(W$13,#REF!,2,0)+SUM(AG78)*VLOOKUP(AG$13,#REF!,2,0)+SUM(AQ78)*VLOOKUP(AQ$13,#REF!,2,0)+SUM(BA78)*VLOOKUP(BA$13,#REF!,2,0)+SUM(BK78)*VLOOKUP(BK$13,#REF!,2,0)+SUM(BU78)*VLOOKUP(BU$13,#REF!,2,0)+SUM(CE78)*VLOOKUP(CE$13,#REF!,2,0)+SUM(CO78)*VLOOKUP(CO$13,#REF!,2,0)+SUM(CY78)*VLOOKUP(CY$13,#REF!,2,0)+SUM(DI78)*VLOOKUP(DI$13,#REF!,2,0)+SUM(DS78)*VLOOKUP(DS$13,#REF!,2,0)+SUM(EC78)*VLOOKUP(EC$13,#REF!,2,0)+SUM(EM78)*VLOOKUP(EM$13,#REF!,2,0)+SUM(EW78)*VLOOKUP(EW$13,#REF!,2,0)+SUM(FG78)*VLOOKUP(FG$13,#REF!,2,0)+SUM(FQ78)*VLOOKUP(FQ$13,#REF!,2,0)+SUM(GA78)*VLOOKUP(GA$13,#REF!,2,0)+SUM(GK78)*VLOOKUP(GK$13,#REF!,2,0)+SUM(GU78)*VLOOKUP(GU$13,#REF!,2,0)</f>
        <v>#REF!</v>
      </c>
      <c r="HF78" s="81" t="e">
        <f>+SUM(N78)*VLOOKUP(N$13,#REF!,2,0)+SUM(X78)*VLOOKUP(X$13,#REF!,2,0)+SUM(AH78)*VLOOKUP(AH$13,#REF!,2,0)+SUM(AR78)*VLOOKUP(AR$13,#REF!,2,0)+SUM(BB78)*VLOOKUP(BB$13,#REF!,2,0)+SUM(BL78)*VLOOKUP(BL$13,#REF!,2,0)+SUM(BV78)*VLOOKUP(BV$13,#REF!,2,0)+SUM(CF78)*VLOOKUP(CF$13,#REF!,2,0)+SUM(CP78)*VLOOKUP(CP$13,#REF!,2,0)+SUM(CZ78)*VLOOKUP(CZ$13,#REF!,2,0)+SUM(DJ78)*VLOOKUP(DJ$13,#REF!,2,0)+SUM(DT78)*VLOOKUP(DT$13,#REF!,2,0)+SUM(ED78)*VLOOKUP(ED$13,#REF!,2,0)+SUM(EN78)*VLOOKUP(EN$13,#REF!,2,0)+SUM(EX78)*VLOOKUP(EX$13,#REF!,2,0)+SUM(FH78)*VLOOKUP(FH$13,#REF!,2,0)+SUM(FR78)*VLOOKUP(FR$13,#REF!,2,0)+SUM(GB78)*VLOOKUP(GB$13,#REF!,2,0)+SUM(GL78)*VLOOKUP(GL$13,#REF!,2,0)+SUM(GV78)*VLOOKUP(GV$13,#REF!,2,0)</f>
        <v>#REF!</v>
      </c>
      <c r="HG78" s="81" t="e">
        <f>+SUM(O78)*VLOOKUP(O$13,#REF!,2,0)+SUM(Y78)*VLOOKUP(Y$13,#REF!,2,0)+SUM(AI78)*VLOOKUP(AI$13,#REF!,2,0)+SUM(AS78)*VLOOKUP(AS$13,#REF!,2,0)+SUM(BC78)*VLOOKUP(BC$13,#REF!,2,0)+SUM(BM78)*VLOOKUP(BM$13,#REF!,2,0)+SUM(BW78)*VLOOKUP(BW$13,#REF!,2,0)+SUM(CG78)*VLOOKUP(CG$13,#REF!,2,0)+SUM(CQ78)*VLOOKUP(CQ$13,#REF!,2,0)+SUM(DA78)*VLOOKUP(DA$13,#REF!,2,0)+SUM(DK78)*VLOOKUP(DK$13,#REF!,2,0)+SUM(DU78)*VLOOKUP(DU$13,#REF!,2,0)+SUM(EE78)*VLOOKUP(EE$13,#REF!,2,0)+SUM(EO78)*VLOOKUP(EO$13,#REF!,2,0)+SUM(EY78)*VLOOKUP(EY$13,#REF!,2,0)+SUM(FI78)*VLOOKUP(FI$13,#REF!,2,0)+SUM(FS78)*VLOOKUP(FS$13,#REF!,2,0)+SUM(GC78)*VLOOKUP(GC$13,#REF!,2,0)+SUM(GM78)*VLOOKUP(GM$13,#REF!,2,0)+SUM(GW78)*VLOOKUP(GW$13,#REF!,2,0)</f>
        <v>#REF!</v>
      </c>
      <c r="HH78" s="81" t="e">
        <f>+SUM(P78)*VLOOKUP(P$13,#REF!,2,0)+SUM(Z78)*VLOOKUP(Z$13,#REF!,2,0)+SUM(AJ78)*VLOOKUP(AJ$13,#REF!,2,0)+SUM(AT78)*VLOOKUP(AT$13,#REF!,2,0)+SUM(BD78)*VLOOKUP(BD$13,#REF!,2,0)+SUM(BN78)*VLOOKUP(BN$13,#REF!,2,0)+SUM(BX78)*VLOOKUP(BX$13,#REF!,2,0)+SUM(CH78)*VLOOKUP(CH$13,#REF!,2,0)+SUM(CR78)*VLOOKUP(CR$13,#REF!,2,0)+SUM(DB78)*VLOOKUP(DB$13,#REF!,2,0)+SUM(DL78)*VLOOKUP(DL$13,#REF!,2,0)+SUM(DV78)*VLOOKUP(DV$13,#REF!,2,0)+SUM(EF78)*VLOOKUP(EF$13,#REF!,2,0)+SUM(EP78)*VLOOKUP(EP$13,#REF!,2,0)+SUM(EZ78)*VLOOKUP(EZ$13,#REF!,2,0)+SUM(FJ78)*VLOOKUP(FJ$13,#REF!,2,0)+SUM(FT78)*VLOOKUP(FT$13,#REF!,2,0)+SUM(GD78)*VLOOKUP(GD$13,#REF!,2,0)+SUM(GN78)*VLOOKUP(GN$13,#REF!,2,0)+SUM(GX78)*VLOOKUP(GX$13,#REF!,2,0)</f>
        <v>#REF!</v>
      </c>
      <c r="HI78" s="81" t="e">
        <f>+SUM(Q78)*VLOOKUP(Q$13,#REF!,2,0)+SUM(AA78)*VLOOKUP(AA$13,#REF!,2,0)+SUM(AK78)*VLOOKUP(AK$13,#REF!,2,0)+SUM(AU78)*VLOOKUP(AU$13,#REF!,2,0)+SUM(BE78)*VLOOKUP(BE$13,#REF!,2,0)+SUM(BO78)*VLOOKUP(BO$13,#REF!,2,0)+SUM(BY78)*VLOOKUP(BY$13,#REF!,2,0)+SUM(CI78)*VLOOKUP(CI$13,#REF!,2,0)+SUM(CS78)*VLOOKUP(CS$13,#REF!,2,0)+SUM(DC78)*VLOOKUP(DC$13,#REF!,2,0)+SUM(DM78)*VLOOKUP(DM$13,#REF!,2,0)+SUM(DW78)*VLOOKUP(DW$13,#REF!,2,0)+SUM(EG78)*VLOOKUP(EG$13,#REF!,2,0)+SUM(EQ78)*VLOOKUP(EQ$13,#REF!,2,0)+SUM(FA78)*VLOOKUP(FA$13,#REF!,2,0)+SUM(FK78)*VLOOKUP(FK$13,#REF!,2,0)+SUM(FU78)*VLOOKUP(FU$13,#REF!,2,0)+SUM(GE78)*VLOOKUP(GE$13,#REF!,2,0)+SUM(GO78)*VLOOKUP(GO$13,#REF!,2,0)+SUM(GY78)*VLOOKUP(GY$13,#REF!,2,0)</f>
        <v>#REF!</v>
      </c>
      <c r="HJ78" s="81" t="e">
        <f>+SUM(R78)*VLOOKUP(R$13,#REF!,2,0)+SUM(AB78)*VLOOKUP(AB$13,#REF!,2,0)+SUM(AL78)*VLOOKUP(AL$13,#REF!,2,0)+SUM(AV78)*VLOOKUP(AV$13,#REF!,2,0)+SUM(BF78)*VLOOKUP(BF$13,#REF!,2,0)+SUM(BP78)*VLOOKUP(BP$13,#REF!,2,0)+SUM(BZ78)*VLOOKUP(BZ$13,#REF!,2,0)+SUM(CJ78)*VLOOKUP(CJ$13,#REF!,2,0)+SUM(CT78)*VLOOKUP(CT$13,#REF!,2,0)+SUM(DD78)*VLOOKUP(DD$13,#REF!,2,0)+SUM(DN78)*VLOOKUP(DN$13,#REF!,2,0)+SUM(DX78)*VLOOKUP(DX$13,#REF!,2,0)+SUM(EH78)*VLOOKUP(EH$13,#REF!,2,0)+SUM(ER78)*VLOOKUP(ER$13,#REF!,2,0)+SUM(FB78)*VLOOKUP(FB$13,#REF!,2,0)+SUM(FL78)*VLOOKUP(FL$13,#REF!,2,0)+SUM(FV78)*VLOOKUP(FV$13,#REF!,2,0)+SUM(GF78)*VLOOKUP(GF$13,#REF!,2,0)+SUM(GP78)*VLOOKUP(GP$13,#REF!,2,0)+SUM(GZ78)*VLOOKUP(GZ$13,#REF!,2,0)</f>
        <v>#REF!</v>
      </c>
      <c r="HK78" s="81" t="e">
        <f>+SUM(S78)*VLOOKUP(S$13,#REF!,2,0)+SUM(AC78)*VLOOKUP(AC$13,#REF!,2,0)+SUM(AM78)*VLOOKUP(AM$13,#REF!,2,0)+SUM(AW78)*VLOOKUP(AW$13,#REF!,2,0)+SUM(BG78)*VLOOKUP(BG$13,#REF!,2,0)+SUM(BQ78)*VLOOKUP(BQ$13,#REF!,2,0)+SUM(CA78)*VLOOKUP(CA$13,#REF!,2,0)+SUM(CK78)*VLOOKUP(CK$13,#REF!,2,0)+SUM(CU78)*VLOOKUP(CU$13,#REF!,2,0)+SUM(DE78)*VLOOKUP(DE$13,#REF!,2,0)+SUM(DO78)*VLOOKUP(DO$13,#REF!,2,0)+SUM(DY78)*VLOOKUP(DY$13,#REF!,2,0)+SUM(EI78)*VLOOKUP(EI$13,#REF!,2,0)+SUM(ES78)*VLOOKUP(ES$13,#REF!,2,0)+SUM(FC78)*VLOOKUP(FC$13,#REF!,2,0)+SUM(FM78)*VLOOKUP(FM$13,#REF!,2,0)+SUM(FW78)*VLOOKUP(FW$13,#REF!,2,0)+SUM(GG78)*VLOOKUP(GG$13,#REF!,2,0)+SUM(GQ78)*VLOOKUP(GQ$13,#REF!,2,0)+SUM(HA78)*VLOOKUP(HA$13,#REF!,2,0)</f>
        <v>#REF!</v>
      </c>
      <c r="HL78" s="81" t="e">
        <f>+SUM(T78)*VLOOKUP(T$13,#REF!,2,0)+SUM(AD78)*VLOOKUP(AD$13,#REF!,2,0)+SUM(AN78)*VLOOKUP(AN$13,#REF!,2,0)+SUM(AX78)*VLOOKUP(AX$13,#REF!,2,0)+SUM(BH78)*VLOOKUP(BH$13,#REF!,2,0)+SUM(BR78)*VLOOKUP(BR$13,#REF!,2,0)+SUM(CB78)*VLOOKUP(CB$13,#REF!,2,0)+SUM(CL78)*VLOOKUP(CL$13,#REF!,2,0)+SUM(CV78)*VLOOKUP(CV$13,#REF!,2,0)+SUM(DF78)*VLOOKUP(DF$13,#REF!,2,0)+SUM(DP78)*VLOOKUP(DP$13,#REF!,2,0)+SUM(DZ78)*VLOOKUP(DZ$13,#REF!,2,0)+SUM(EJ78)*VLOOKUP(EJ$13,#REF!,2,0)+SUM(ET78)*VLOOKUP(ET$13,#REF!,2,0)+SUM(FD78)*VLOOKUP(FD$13,#REF!,2,0)+SUM(FN78)*VLOOKUP(FN$13,#REF!,2,0)+SUM(FX78)*VLOOKUP(FX$13,#REF!,2,0)+SUM(GH78)*VLOOKUP(GH$13,#REF!,2,0)+SUM(GR78)*VLOOKUP(GR$13,#REF!,2,0)+SUM(HB78)*VLOOKUP(HB$13,#REF!,2,0)</f>
        <v>#REF!</v>
      </c>
      <c r="HM78" s="84">
        <f t="shared" si="73"/>
        <v>13</v>
      </c>
      <c r="HN78" s="83">
        <f t="shared" si="87"/>
        <v>48</v>
      </c>
      <c r="HO78" s="84" t="e">
        <f>+SUMIF($K$11:$T$11,1,K78:T78)*VLOOKUP($K$12,#REF!,2,0)+SUMIF($U$11:$AD$11,1,U78:AD78)*VLOOKUP($U$12,#REF!,2,0)+SUMIF($AE$11:$AN$11,1,AE78:AN78)*VLOOKUP($AE$12,#REF!,2,0)+SUMIF($AO$11:$AX$11,1,AO78:AX78)*VLOOKUP($AO$12,#REF!,2,0)+SUMIF($AY$11:$BH$11,1,AY78:BH78)*VLOOKUP($AY$12,#REF!,2,0)+SUMIF($BI$11:$BR$11,1,BI78:BR78)*VLOOKUP($BI$12,#REF!,2,0)+SUMIF($BS$11:$CB$11,1,BS78:CB78)*VLOOKUP($BS$12,#REF!,2,0)+SUMIF($CC$11:$CL$11,1,CC78:CL78)*VLOOKUP($CC$12,#REF!,2,0)+SUMIF($CM$11:$CV$11,1,CM78:CV78)*VLOOKUP($CM$12,#REF!,2,0)+SUMIF($CW$11:$DF$11,1,CW78:DF78)*VLOOKUP($CW$12,#REF!,2,0)+SUMIF($DG$11:$DP$11,1,DG78:DP78)*VLOOKUP($DG$12,#REF!,2,0)+SUMIF($DQ$11:$DZ$11,1,DQ78:DZ78)*VLOOKUP($DQ$12,#REF!,2,0)+SUMIF($EA$11:$EJ$11,1,EA78:EJ78)*VLOOKUP($EA$12,#REF!,2,0)+SUMIF($EK$11:$ET$11,1,EK78:ET78)*VLOOKUP($EK$12,#REF!,2,0)+SUMIF($EU$11:$FD$11,1,EU78:FD78)*VLOOKUP($EU$12,#REF!,2,0)+SUMIF($FE$11:$FN$11,1,FE78:FN78)*VLOOKUP($FE$12,#REF!,2,0)+SUMIF($FO$11:$FX$11,1,FO78:FX78)*VLOOKUP($FO$12,#REF!,2,0)+SUMIF($FY$11:$GH$11,1,FY78:GH78)*VLOOKUP($FY$12,#REF!,2,0)+SUMIF($GI$11:$GR$11,1,GI78:GR78)*VLOOKUP($GI$12,#REF!,2,0)+SUMIF($GS$11:$HB$11,1,GS78:HB78)*VLOOKUP($GS$12,#REF!,2,0)</f>
        <v>#REF!</v>
      </c>
      <c r="HP78" s="83" t="e">
        <f t="shared" si="86"/>
        <v>#REF!</v>
      </c>
      <c r="HQ78" s="84"/>
      <c r="HR78" s="85">
        <f t="shared" si="74"/>
        <v>13</v>
      </c>
      <c r="HS78" s="85">
        <f t="shared" si="75"/>
        <v>0</v>
      </c>
      <c r="HT78" s="85">
        <f t="shared" si="76"/>
        <v>0</v>
      </c>
      <c r="HU78" s="85">
        <f t="shared" si="77"/>
        <v>0</v>
      </c>
      <c r="HV78" s="85">
        <f t="shared" si="78"/>
        <v>0</v>
      </c>
      <c r="HW78" s="85">
        <f t="shared" si="79"/>
        <v>0</v>
      </c>
      <c r="HX78" s="85">
        <f t="shared" si="80"/>
        <v>0</v>
      </c>
      <c r="HY78" s="85">
        <f t="shared" si="81"/>
        <v>0</v>
      </c>
      <c r="HZ78" s="85">
        <f t="shared" si="82"/>
        <v>0</v>
      </c>
      <c r="IA78" s="85">
        <f t="shared" si="83"/>
        <v>0</v>
      </c>
      <c r="IK78" s="98" t="e">
        <f t="shared" si="84"/>
        <v>#REF!</v>
      </c>
    </row>
    <row r="79" spans="1:245" s="32" customFormat="1" ht="21.95" customHeight="1">
      <c r="A79" s="4"/>
      <c r="B79" s="98" t="e">
        <f>+#REF!</f>
        <v>#REF!</v>
      </c>
      <c r="C79" s="98" t="e">
        <f>+#REF!</f>
        <v>#REF!</v>
      </c>
      <c r="D79" s="98" t="e">
        <f>+#REF!</f>
        <v>#REF!</v>
      </c>
      <c r="E79" s="98" t="e">
        <f>+#REF!</f>
        <v>#REF!</v>
      </c>
      <c r="F79" s="98" t="e">
        <f>+#REF!</f>
        <v>#REF!</v>
      </c>
      <c r="G79" s="98" t="e">
        <f>+#REF!</f>
        <v>#REF!</v>
      </c>
      <c r="H79" s="98" t="e">
        <f>+#REF!</f>
        <v>#REF!</v>
      </c>
      <c r="I79" s="98" t="e">
        <f>+#REF!</f>
        <v>#REF!</v>
      </c>
      <c r="J79" s="306" t="s">
        <v>61</v>
      </c>
      <c r="K79" s="794">
        <v>11</v>
      </c>
      <c r="L79" s="795">
        <v>0</v>
      </c>
      <c r="M79" s="795">
        <v>0</v>
      </c>
      <c r="N79" s="795">
        <v>0</v>
      </c>
      <c r="O79" s="795">
        <v>0</v>
      </c>
      <c r="P79" s="795">
        <v>0</v>
      </c>
      <c r="Q79" s="795">
        <v>0</v>
      </c>
      <c r="R79" s="795">
        <v>0</v>
      </c>
      <c r="S79" s="795">
        <v>0</v>
      </c>
      <c r="T79" s="796">
        <v>0</v>
      </c>
      <c r="U79" s="794">
        <v>6</v>
      </c>
      <c r="V79" s="795">
        <v>0</v>
      </c>
      <c r="W79" s="795">
        <v>0</v>
      </c>
      <c r="X79" s="795">
        <v>0</v>
      </c>
      <c r="Y79" s="795">
        <v>0</v>
      </c>
      <c r="Z79" s="795">
        <v>0</v>
      </c>
      <c r="AA79" s="795">
        <v>0</v>
      </c>
      <c r="AB79" s="795">
        <v>0</v>
      </c>
      <c r="AC79" s="795">
        <v>0</v>
      </c>
      <c r="AD79" s="796">
        <v>0</v>
      </c>
      <c r="AE79" s="794">
        <v>0</v>
      </c>
      <c r="AF79" s="795">
        <v>0</v>
      </c>
      <c r="AG79" s="795">
        <v>0</v>
      </c>
      <c r="AH79" s="795">
        <v>0</v>
      </c>
      <c r="AI79" s="795">
        <v>0</v>
      </c>
      <c r="AJ79" s="795">
        <v>0</v>
      </c>
      <c r="AK79" s="795">
        <v>0</v>
      </c>
      <c r="AL79" s="795">
        <v>0</v>
      </c>
      <c r="AM79" s="795">
        <v>0</v>
      </c>
      <c r="AN79" s="796">
        <v>0</v>
      </c>
      <c r="AO79" s="794">
        <v>0</v>
      </c>
      <c r="AP79" s="795">
        <v>0</v>
      </c>
      <c r="AQ79" s="795">
        <v>0</v>
      </c>
      <c r="AR79" s="795">
        <v>0</v>
      </c>
      <c r="AS79" s="795">
        <v>0</v>
      </c>
      <c r="AT79" s="795">
        <v>0</v>
      </c>
      <c r="AU79" s="795">
        <v>0</v>
      </c>
      <c r="AV79" s="795">
        <v>0</v>
      </c>
      <c r="AW79" s="795">
        <v>0</v>
      </c>
      <c r="AX79" s="796">
        <v>0</v>
      </c>
      <c r="AY79" s="794">
        <v>0</v>
      </c>
      <c r="AZ79" s="795">
        <v>0</v>
      </c>
      <c r="BA79" s="795">
        <v>0</v>
      </c>
      <c r="BB79" s="795">
        <v>0</v>
      </c>
      <c r="BC79" s="795">
        <v>0</v>
      </c>
      <c r="BD79" s="795">
        <v>0</v>
      </c>
      <c r="BE79" s="795">
        <v>0</v>
      </c>
      <c r="BF79" s="795">
        <v>0</v>
      </c>
      <c r="BG79" s="795">
        <v>0</v>
      </c>
      <c r="BH79" s="796">
        <v>0</v>
      </c>
      <c r="BI79" s="794">
        <v>1</v>
      </c>
      <c r="BJ79" s="795">
        <v>0</v>
      </c>
      <c r="BK79" s="795">
        <v>0</v>
      </c>
      <c r="BL79" s="795">
        <v>0</v>
      </c>
      <c r="BM79" s="795">
        <v>0</v>
      </c>
      <c r="BN79" s="795">
        <v>0</v>
      </c>
      <c r="BO79" s="795">
        <v>0</v>
      </c>
      <c r="BP79" s="795">
        <v>0</v>
      </c>
      <c r="BQ79" s="795">
        <v>0</v>
      </c>
      <c r="BR79" s="796">
        <v>0</v>
      </c>
      <c r="BS79" s="794">
        <v>2</v>
      </c>
      <c r="BT79" s="795">
        <v>0</v>
      </c>
      <c r="BU79" s="795">
        <v>0</v>
      </c>
      <c r="BV79" s="795">
        <v>0</v>
      </c>
      <c r="BW79" s="795">
        <v>0</v>
      </c>
      <c r="BX79" s="795">
        <v>0</v>
      </c>
      <c r="BY79" s="795">
        <v>0</v>
      </c>
      <c r="BZ79" s="795">
        <v>0</v>
      </c>
      <c r="CA79" s="795">
        <v>0</v>
      </c>
      <c r="CB79" s="796">
        <v>0</v>
      </c>
      <c r="CC79" s="794">
        <v>1</v>
      </c>
      <c r="CD79" s="795">
        <v>0</v>
      </c>
      <c r="CE79" s="795">
        <v>0</v>
      </c>
      <c r="CF79" s="795">
        <v>0</v>
      </c>
      <c r="CG79" s="795">
        <v>0</v>
      </c>
      <c r="CH79" s="795">
        <v>0</v>
      </c>
      <c r="CI79" s="795">
        <v>0</v>
      </c>
      <c r="CJ79" s="795">
        <v>0</v>
      </c>
      <c r="CK79" s="795">
        <v>0</v>
      </c>
      <c r="CL79" s="796">
        <v>0</v>
      </c>
      <c r="CM79" s="794">
        <v>0</v>
      </c>
      <c r="CN79" s="795">
        <v>0</v>
      </c>
      <c r="CO79" s="795">
        <v>0</v>
      </c>
      <c r="CP79" s="795">
        <v>0</v>
      </c>
      <c r="CQ79" s="795">
        <v>0</v>
      </c>
      <c r="CR79" s="795">
        <v>0</v>
      </c>
      <c r="CS79" s="795">
        <v>0</v>
      </c>
      <c r="CT79" s="795">
        <v>0</v>
      </c>
      <c r="CU79" s="795">
        <v>0</v>
      </c>
      <c r="CV79" s="796">
        <v>0</v>
      </c>
      <c r="CW79" s="794">
        <v>0</v>
      </c>
      <c r="CX79" s="795">
        <v>0</v>
      </c>
      <c r="CY79" s="795">
        <v>0</v>
      </c>
      <c r="CZ79" s="795">
        <v>0</v>
      </c>
      <c r="DA79" s="795">
        <v>0</v>
      </c>
      <c r="DB79" s="795">
        <v>0</v>
      </c>
      <c r="DC79" s="795">
        <v>0</v>
      </c>
      <c r="DD79" s="795">
        <v>0</v>
      </c>
      <c r="DE79" s="795">
        <v>0</v>
      </c>
      <c r="DF79" s="796">
        <v>0</v>
      </c>
      <c r="DG79" s="794">
        <v>0</v>
      </c>
      <c r="DH79" s="599"/>
      <c r="DI79" s="599"/>
      <c r="DJ79" s="599"/>
      <c r="DK79" s="599"/>
      <c r="DL79" s="599"/>
      <c r="DM79" s="599"/>
      <c r="DN79" s="599"/>
      <c r="DO79" s="599"/>
      <c r="DP79" s="600"/>
      <c r="DQ79" s="598"/>
      <c r="DR79" s="599"/>
      <c r="DS79" s="599"/>
      <c r="DT79" s="599"/>
      <c r="DU79" s="599"/>
      <c r="DV79" s="599"/>
      <c r="DW79" s="599"/>
      <c r="DX79" s="599"/>
      <c r="DY79" s="599"/>
      <c r="DZ79" s="600"/>
      <c r="EA79" s="598"/>
      <c r="EB79" s="599"/>
      <c r="EC79" s="599"/>
      <c r="ED79" s="599"/>
      <c r="EE79" s="599"/>
      <c r="EF79" s="599"/>
      <c r="EG79" s="599"/>
      <c r="EH79" s="599"/>
      <c r="EI79" s="599"/>
      <c r="EJ79" s="600"/>
      <c r="EK79" s="598"/>
      <c r="EL79" s="599"/>
      <c r="EM79" s="599"/>
      <c r="EN79" s="599"/>
      <c r="EO79" s="599"/>
      <c r="EP79" s="599"/>
      <c r="EQ79" s="599"/>
      <c r="ER79" s="599"/>
      <c r="ES79" s="599"/>
      <c r="ET79" s="600"/>
      <c r="EU79" s="598"/>
      <c r="EV79" s="599"/>
      <c r="EW79" s="599"/>
      <c r="EX79" s="599"/>
      <c r="EY79" s="599"/>
      <c r="EZ79" s="599"/>
      <c r="FA79" s="599"/>
      <c r="FB79" s="599"/>
      <c r="FC79" s="599"/>
      <c r="FD79" s="600"/>
      <c r="FE79" s="598"/>
      <c r="FF79" s="599"/>
      <c r="FG79" s="599"/>
      <c r="FH79" s="599"/>
      <c r="FI79" s="599"/>
      <c r="FJ79" s="599"/>
      <c r="FK79" s="599"/>
      <c r="FL79" s="599"/>
      <c r="FM79" s="599"/>
      <c r="FN79" s="600"/>
      <c r="FO79" s="598"/>
      <c r="FP79" s="599"/>
      <c r="FQ79" s="599"/>
      <c r="FR79" s="599"/>
      <c r="FS79" s="599"/>
      <c r="FT79" s="599"/>
      <c r="FU79" s="599"/>
      <c r="FV79" s="599"/>
      <c r="FW79" s="599"/>
      <c r="FX79" s="600"/>
      <c r="FY79" s="598"/>
      <c r="FZ79" s="599"/>
      <c r="GA79" s="599"/>
      <c r="GB79" s="599"/>
      <c r="GC79" s="599"/>
      <c r="GD79" s="599"/>
      <c r="GE79" s="599"/>
      <c r="GF79" s="599"/>
      <c r="GG79" s="599"/>
      <c r="GH79" s="600"/>
      <c r="GI79" s="598"/>
      <c r="GJ79" s="599"/>
      <c r="GK79" s="599"/>
      <c r="GL79" s="599"/>
      <c r="GM79" s="599"/>
      <c r="GN79" s="599"/>
      <c r="GO79" s="599"/>
      <c r="GP79" s="599"/>
      <c r="GQ79" s="599"/>
      <c r="GR79" s="600"/>
      <c r="GS79" s="598"/>
      <c r="GT79" s="599"/>
      <c r="GU79" s="599"/>
      <c r="GV79" s="599"/>
      <c r="GW79" s="599"/>
      <c r="GX79" s="599"/>
      <c r="GY79" s="599"/>
      <c r="GZ79" s="599"/>
      <c r="HA79" s="599"/>
      <c r="HB79" s="600"/>
      <c r="HC79" s="275" t="e">
        <f>+SUM(K79)*VLOOKUP(K$13,#REF!,2,0)+SUM(U79)*VLOOKUP(U$13,#REF!,2,0)+SUM(AE79)*VLOOKUP(AE$13,#REF!,2,0)+SUM(AO79)*VLOOKUP(AO$13,#REF!,2,0)+SUM(AY79)*VLOOKUP(AY$13,#REF!,2,0)+SUM(BI79)*VLOOKUP(BI$13,#REF!,2,0)+SUM(BS79)*VLOOKUP(BS$13,#REF!,2,0)+SUM(CC79)*VLOOKUP(CC$13,#REF!,2,0)+SUM(CM79)*VLOOKUP(CM$13,#REF!,2,0)+SUM(CW79)*VLOOKUP(CW$13,#REF!,2,0)+SUM(DG79)*VLOOKUP(DG$13,#REF!,2,0)+SUM(DQ79)*VLOOKUP(DQ$13,#REF!,2,0)+SUM(EA79)*VLOOKUP(EA$13,#REF!,2,0)+SUM(EK79)*VLOOKUP(EK$13,#REF!,2,0)+SUM(EU79)*VLOOKUP(EU$13,#REF!,2,0)+SUM(FE79)*VLOOKUP(FE$13,#REF!,2,0)+SUM(FO79)*VLOOKUP(FO$13,#REF!,2,0)+SUM(FY79)*VLOOKUP(FY$13,#REF!,2,0)+SUM(GI79)*VLOOKUP(GI$13,#REF!,2,0)+SUM(GS79)*VLOOKUP(GS$13,#REF!,2,0)</f>
        <v>#REF!</v>
      </c>
      <c r="HD79" s="275" t="e">
        <f>+SUM(L79)*VLOOKUP(L$13,#REF!,2,0)+SUM(V79)*VLOOKUP(V$13,#REF!,2,0)+SUM(AF79)*VLOOKUP(AF$13,#REF!,2,0)+SUM(AP79)*VLOOKUP(AP$13,#REF!,2,0)+SUM(AZ79)*VLOOKUP(AZ$13,#REF!,2,0)+SUM(BJ79)*VLOOKUP(BJ$13,#REF!,2,0)+SUM(BT79)*VLOOKUP(BT$13,#REF!,2,0)+SUM(CD79)*VLOOKUP(CD$13,#REF!,2,0)+SUM(CN79)*VLOOKUP(CN$13,#REF!,2,0)+SUM(CX79)*VLOOKUP(CX$13,#REF!,2,0)+SUM(DH79)*VLOOKUP(DH$13,#REF!,2,0)+SUM(DR79)*VLOOKUP(DR$13,#REF!,2,0)+SUM(EB79)*VLOOKUP(EB$13,#REF!,2,0)+SUM(EL79)*VLOOKUP(EL$13,#REF!,2,0)+SUM(EV79)*VLOOKUP(EV$13,#REF!,2,0)+SUM(FF79)*VLOOKUP(FF$13,#REF!,2,0)+SUM(FP79)*VLOOKUP(FP$13,#REF!,2,0)+SUM(FZ79)*VLOOKUP(FZ$13,#REF!,2,0)+SUM(GJ79)*VLOOKUP(GJ$13,#REF!,2,0)+SUM(GT79)*VLOOKUP(GT$13,#REF!,2,0)</f>
        <v>#REF!</v>
      </c>
      <c r="HE79" s="275" t="e">
        <f>+SUM(M79)*VLOOKUP(M$13,#REF!,2,0)+SUM(W79)*VLOOKUP(W$13,#REF!,2,0)+SUM(AG79)*VLOOKUP(AG$13,#REF!,2,0)+SUM(AQ79)*VLOOKUP(AQ$13,#REF!,2,0)+SUM(BA79)*VLOOKUP(BA$13,#REF!,2,0)+SUM(BK79)*VLOOKUP(BK$13,#REF!,2,0)+SUM(BU79)*VLOOKUP(BU$13,#REF!,2,0)+SUM(CE79)*VLOOKUP(CE$13,#REF!,2,0)+SUM(CO79)*VLOOKUP(CO$13,#REF!,2,0)+SUM(CY79)*VLOOKUP(CY$13,#REF!,2,0)+SUM(DI79)*VLOOKUP(DI$13,#REF!,2,0)+SUM(DS79)*VLOOKUP(DS$13,#REF!,2,0)+SUM(EC79)*VLOOKUP(EC$13,#REF!,2,0)+SUM(EM79)*VLOOKUP(EM$13,#REF!,2,0)+SUM(EW79)*VLOOKUP(EW$13,#REF!,2,0)+SUM(FG79)*VLOOKUP(FG$13,#REF!,2,0)+SUM(FQ79)*VLOOKUP(FQ$13,#REF!,2,0)+SUM(GA79)*VLOOKUP(GA$13,#REF!,2,0)+SUM(GK79)*VLOOKUP(GK$13,#REF!,2,0)+SUM(GU79)*VLOOKUP(GU$13,#REF!,2,0)</f>
        <v>#REF!</v>
      </c>
      <c r="HF79" s="275" t="e">
        <f>+SUM(N79)*VLOOKUP(N$13,#REF!,2,0)+SUM(X79)*VLOOKUP(X$13,#REF!,2,0)+SUM(AH79)*VLOOKUP(AH$13,#REF!,2,0)+SUM(AR79)*VLOOKUP(AR$13,#REF!,2,0)+SUM(BB79)*VLOOKUP(BB$13,#REF!,2,0)+SUM(BL79)*VLOOKUP(BL$13,#REF!,2,0)+SUM(BV79)*VLOOKUP(BV$13,#REF!,2,0)+SUM(CF79)*VLOOKUP(CF$13,#REF!,2,0)+SUM(CP79)*VLOOKUP(CP$13,#REF!,2,0)+SUM(CZ79)*VLOOKUP(CZ$13,#REF!,2,0)+SUM(DJ79)*VLOOKUP(DJ$13,#REF!,2,0)+SUM(DT79)*VLOOKUP(DT$13,#REF!,2,0)+SUM(ED79)*VLOOKUP(ED$13,#REF!,2,0)+SUM(EN79)*VLOOKUP(EN$13,#REF!,2,0)+SUM(EX79)*VLOOKUP(EX$13,#REF!,2,0)+SUM(FH79)*VLOOKUP(FH$13,#REF!,2,0)+SUM(FR79)*VLOOKUP(FR$13,#REF!,2,0)+SUM(GB79)*VLOOKUP(GB$13,#REF!,2,0)+SUM(GL79)*VLOOKUP(GL$13,#REF!,2,0)+SUM(GV79)*VLOOKUP(GV$13,#REF!,2,0)</f>
        <v>#REF!</v>
      </c>
      <c r="HG79" s="275" t="e">
        <f>+SUM(O79)*VLOOKUP(O$13,#REF!,2,0)+SUM(Y79)*VLOOKUP(Y$13,#REF!,2,0)+SUM(AI79)*VLOOKUP(AI$13,#REF!,2,0)+SUM(AS79)*VLOOKUP(AS$13,#REF!,2,0)+SUM(BC79)*VLOOKUP(BC$13,#REF!,2,0)+SUM(BM79)*VLOOKUP(BM$13,#REF!,2,0)+SUM(BW79)*VLOOKUP(BW$13,#REF!,2,0)+SUM(CG79)*VLOOKUP(CG$13,#REF!,2,0)+SUM(CQ79)*VLOOKUP(CQ$13,#REF!,2,0)+SUM(DA79)*VLOOKUP(DA$13,#REF!,2,0)+SUM(DK79)*VLOOKUP(DK$13,#REF!,2,0)+SUM(DU79)*VLOOKUP(DU$13,#REF!,2,0)+SUM(EE79)*VLOOKUP(EE$13,#REF!,2,0)+SUM(EO79)*VLOOKUP(EO$13,#REF!,2,0)+SUM(EY79)*VLOOKUP(EY$13,#REF!,2,0)+SUM(FI79)*VLOOKUP(FI$13,#REF!,2,0)+SUM(FS79)*VLOOKUP(FS$13,#REF!,2,0)+SUM(GC79)*VLOOKUP(GC$13,#REF!,2,0)+SUM(GM79)*VLOOKUP(GM$13,#REF!,2,0)+SUM(GW79)*VLOOKUP(GW$13,#REF!,2,0)</f>
        <v>#REF!</v>
      </c>
      <c r="HH79" s="275" t="e">
        <f>+SUM(P79)*VLOOKUP(P$13,#REF!,2,0)+SUM(Z79)*VLOOKUP(Z$13,#REF!,2,0)+SUM(AJ79)*VLOOKUP(AJ$13,#REF!,2,0)+SUM(AT79)*VLOOKUP(AT$13,#REF!,2,0)+SUM(BD79)*VLOOKUP(BD$13,#REF!,2,0)+SUM(BN79)*VLOOKUP(BN$13,#REF!,2,0)+SUM(BX79)*VLOOKUP(BX$13,#REF!,2,0)+SUM(CH79)*VLOOKUP(CH$13,#REF!,2,0)+SUM(CR79)*VLOOKUP(CR$13,#REF!,2,0)+SUM(DB79)*VLOOKUP(DB$13,#REF!,2,0)+SUM(DL79)*VLOOKUP(DL$13,#REF!,2,0)+SUM(DV79)*VLOOKUP(DV$13,#REF!,2,0)+SUM(EF79)*VLOOKUP(EF$13,#REF!,2,0)+SUM(EP79)*VLOOKUP(EP$13,#REF!,2,0)+SUM(EZ79)*VLOOKUP(EZ$13,#REF!,2,0)+SUM(FJ79)*VLOOKUP(FJ$13,#REF!,2,0)+SUM(FT79)*VLOOKUP(FT$13,#REF!,2,0)+SUM(GD79)*VLOOKUP(GD$13,#REF!,2,0)+SUM(GN79)*VLOOKUP(GN$13,#REF!,2,0)+SUM(GX79)*VLOOKUP(GX$13,#REF!,2,0)</f>
        <v>#REF!</v>
      </c>
      <c r="HI79" s="275" t="e">
        <f>+SUM(Q79)*VLOOKUP(Q$13,#REF!,2,0)+SUM(AA79)*VLOOKUP(AA$13,#REF!,2,0)+SUM(AK79)*VLOOKUP(AK$13,#REF!,2,0)+SUM(AU79)*VLOOKUP(AU$13,#REF!,2,0)+SUM(BE79)*VLOOKUP(BE$13,#REF!,2,0)+SUM(BO79)*VLOOKUP(BO$13,#REF!,2,0)+SUM(BY79)*VLOOKUP(BY$13,#REF!,2,0)+SUM(CI79)*VLOOKUP(CI$13,#REF!,2,0)+SUM(CS79)*VLOOKUP(CS$13,#REF!,2,0)+SUM(DC79)*VLOOKUP(DC$13,#REF!,2,0)+SUM(DM79)*VLOOKUP(DM$13,#REF!,2,0)+SUM(DW79)*VLOOKUP(DW$13,#REF!,2,0)+SUM(EG79)*VLOOKUP(EG$13,#REF!,2,0)+SUM(EQ79)*VLOOKUP(EQ$13,#REF!,2,0)+SUM(FA79)*VLOOKUP(FA$13,#REF!,2,0)+SUM(FK79)*VLOOKUP(FK$13,#REF!,2,0)+SUM(FU79)*VLOOKUP(FU$13,#REF!,2,0)+SUM(GE79)*VLOOKUP(GE$13,#REF!,2,0)+SUM(GO79)*VLOOKUP(GO$13,#REF!,2,0)+SUM(GY79)*VLOOKUP(GY$13,#REF!,2,0)</f>
        <v>#REF!</v>
      </c>
      <c r="HJ79" s="275" t="e">
        <f>+SUM(R79)*VLOOKUP(R$13,#REF!,2,0)+SUM(AB79)*VLOOKUP(AB$13,#REF!,2,0)+SUM(AL79)*VLOOKUP(AL$13,#REF!,2,0)+SUM(AV79)*VLOOKUP(AV$13,#REF!,2,0)+SUM(BF79)*VLOOKUP(BF$13,#REF!,2,0)+SUM(BP79)*VLOOKUP(BP$13,#REF!,2,0)+SUM(BZ79)*VLOOKUP(BZ$13,#REF!,2,0)+SUM(CJ79)*VLOOKUP(CJ$13,#REF!,2,0)+SUM(CT79)*VLOOKUP(CT$13,#REF!,2,0)+SUM(DD79)*VLOOKUP(DD$13,#REF!,2,0)+SUM(DN79)*VLOOKUP(DN$13,#REF!,2,0)+SUM(DX79)*VLOOKUP(DX$13,#REF!,2,0)+SUM(EH79)*VLOOKUP(EH$13,#REF!,2,0)+SUM(ER79)*VLOOKUP(ER$13,#REF!,2,0)+SUM(FB79)*VLOOKUP(FB$13,#REF!,2,0)+SUM(FL79)*VLOOKUP(FL$13,#REF!,2,0)+SUM(FV79)*VLOOKUP(FV$13,#REF!,2,0)+SUM(GF79)*VLOOKUP(GF$13,#REF!,2,0)+SUM(GP79)*VLOOKUP(GP$13,#REF!,2,0)+SUM(GZ79)*VLOOKUP(GZ$13,#REF!,2,0)</f>
        <v>#REF!</v>
      </c>
      <c r="HK79" s="275" t="e">
        <f>+SUM(S79)*VLOOKUP(S$13,#REF!,2,0)+SUM(AC79)*VLOOKUP(AC$13,#REF!,2,0)+SUM(AM79)*VLOOKUP(AM$13,#REF!,2,0)+SUM(AW79)*VLOOKUP(AW$13,#REF!,2,0)+SUM(BG79)*VLOOKUP(BG$13,#REF!,2,0)+SUM(BQ79)*VLOOKUP(BQ$13,#REF!,2,0)+SUM(CA79)*VLOOKUP(CA$13,#REF!,2,0)+SUM(CK79)*VLOOKUP(CK$13,#REF!,2,0)+SUM(CU79)*VLOOKUP(CU$13,#REF!,2,0)+SUM(DE79)*VLOOKUP(DE$13,#REF!,2,0)+SUM(DO79)*VLOOKUP(DO$13,#REF!,2,0)+SUM(DY79)*VLOOKUP(DY$13,#REF!,2,0)+SUM(EI79)*VLOOKUP(EI$13,#REF!,2,0)+SUM(ES79)*VLOOKUP(ES$13,#REF!,2,0)+SUM(FC79)*VLOOKUP(FC$13,#REF!,2,0)+SUM(FM79)*VLOOKUP(FM$13,#REF!,2,0)+SUM(FW79)*VLOOKUP(FW$13,#REF!,2,0)+SUM(GG79)*VLOOKUP(GG$13,#REF!,2,0)+SUM(GQ79)*VLOOKUP(GQ$13,#REF!,2,0)+SUM(HA79)*VLOOKUP(HA$13,#REF!,2,0)</f>
        <v>#REF!</v>
      </c>
      <c r="HL79" s="275" t="e">
        <f>+SUM(T79)*VLOOKUP(T$13,#REF!,2,0)+SUM(AD79)*VLOOKUP(AD$13,#REF!,2,0)+SUM(AN79)*VLOOKUP(AN$13,#REF!,2,0)+SUM(AX79)*VLOOKUP(AX$13,#REF!,2,0)+SUM(BH79)*VLOOKUP(BH$13,#REF!,2,0)+SUM(BR79)*VLOOKUP(BR$13,#REF!,2,0)+SUM(CB79)*VLOOKUP(CB$13,#REF!,2,0)+SUM(CL79)*VLOOKUP(CL$13,#REF!,2,0)+SUM(CV79)*VLOOKUP(CV$13,#REF!,2,0)+SUM(DF79)*VLOOKUP(DF$13,#REF!,2,0)+SUM(DP79)*VLOOKUP(DP$13,#REF!,2,0)+SUM(DZ79)*VLOOKUP(DZ$13,#REF!,2,0)+SUM(EJ79)*VLOOKUP(EJ$13,#REF!,2,0)+SUM(ET79)*VLOOKUP(ET$13,#REF!,2,0)+SUM(FD79)*VLOOKUP(FD$13,#REF!,2,0)+SUM(FN79)*VLOOKUP(FN$13,#REF!,2,0)+SUM(FX79)*VLOOKUP(FX$13,#REF!,2,0)+SUM(GH79)*VLOOKUP(GH$13,#REF!,2,0)+SUM(GR79)*VLOOKUP(GR$13,#REF!,2,0)+SUM(HB79)*VLOOKUP(HB$13,#REF!,2,0)</f>
        <v>#REF!</v>
      </c>
      <c r="HM79" s="276">
        <f t="shared" si="73"/>
        <v>21</v>
      </c>
      <c r="HN79" s="283">
        <f t="shared" si="87"/>
        <v>69</v>
      </c>
      <c r="HO79" s="276" t="e">
        <f>+SUMIF($K$11:$T$11,1,K79:T79)*VLOOKUP($K$12,#REF!,2,0)+SUMIF($U$11:$AD$11,1,U79:AD79)*VLOOKUP($U$12,#REF!,2,0)+SUMIF($AE$11:$AN$11,1,AE79:AN79)*VLOOKUP($AE$12,#REF!,2,0)+SUMIF($AO$11:$AX$11,1,AO79:AX79)*VLOOKUP($AO$12,#REF!,2,0)+SUMIF($AY$11:$BH$11,1,AY79:BH79)*VLOOKUP($AY$12,#REF!,2,0)+SUMIF($BI$11:$BR$11,1,BI79:BR79)*VLOOKUP($BI$12,#REF!,2,0)+SUMIF($BS$11:$CB$11,1,BS79:CB79)*VLOOKUP($BS$12,#REF!,2,0)+SUMIF($CC$11:$CL$11,1,CC79:CL79)*VLOOKUP($CC$12,#REF!,2,0)+SUMIF($CM$11:$CV$11,1,CM79:CV79)*VLOOKUP($CM$12,#REF!,2,0)+SUMIF($CW$11:$DF$11,1,CW79:DF79)*VLOOKUP($CW$12,#REF!,2,0)+SUMIF($DG$11:$DP$11,1,DG79:DP79)*VLOOKUP($DG$12,#REF!,2,0)+SUMIF($DQ$11:$DZ$11,1,DQ79:DZ79)*VLOOKUP($DQ$12,#REF!,2,0)+SUMIF($EA$11:$EJ$11,1,EA79:EJ79)*VLOOKUP($EA$12,#REF!,2,0)+SUMIF($EK$11:$ET$11,1,EK79:ET79)*VLOOKUP($EK$12,#REF!,2,0)+SUMIF($EU$11:$FD$11,1,EU79:FD79)*VLOOKUP($EU$12,#REF!,2,0)+SUMIF($FE$11:$FN$11,1,FE79:FN79)*VLOOKUP($FE$12,#REF!,2,0)+SUMIF($FO$11:$FX$11,1,FO79:FX79)*VLOOKUP($FO$12,#REF!,2,0)+SUMIF($FY$11:$GH$11,1,FY79:GH79)*VLOOKUP($FY$12,#REF!,2,0)+SUMIF($GI$11:$GR$11,1,GI79:GR79)*VLOOKUP($GI$12,#REF!,2,0)+SUMIF($GS$11:$HB$11,1,GS79:HB79)*VLOOKUP($GS$12,#REF!,2,0)</f>
        <v>#REF!</v>
      </c>
      <c r="HP79" s="283" t="e">
        <f t="shared" si="86"/>
        <v>#REF!</v>
      </c>
      <c r="HQ79" s="84"/>
      <c r="HR79" s="284">
        <f t="shared" si="74"/>
        <v>21</v>
      </c>
      <c r="HS79" s="284">
        <f t="shared" si="75"/>
        <v>0</v>
      </c>
      <c r="HT79" s="284">
        <f t="shared" si="76"/>
        <v>0</v>
      </c>
      <c r="HU79" s="284">
        <f t="shared" si="77"/>
        <v>0</v>
      </c>
      <c r="HV79" s="284">
        <f t="shared" si="78"/>
        <v>0</v>
      </c>
      <c r="HW79" s="284">
        <f t="shared" si="79"/>
        <v>0</v>
      </c>
      <c r="HX79" s="284">
        <f t="shared" si="80"/>
        <v>0</v>
      </c>
      <c r="HY79" s="284">
        <f t="shared" si="81"/>
        <v>0</v>
      </c>
      <c r="HZ79" s="284">
        <f t="shared" si="82"/>
        <v>0</v>
      </c>
      <c r="IA79" s="284">
        <f t="shared" si="83"/>
        <v>0</v>
      </c>
      <c r="IK79" s="98" t="e">
        <f t="shared" si="84"/>
        <v>#REF!</v>
      </c>
    </row>
    <row r="80" spans="1:245" s="32" customFormat="1" ht="21.95" customHeight="1">
      <c r="A80" s="4"/>
      <c r="B80" s="98" t="e">
        <f>+#REF!</f>
        <v>#REF!</v>
      </c>
      <c r="C80" s="98" t="e">
        <f>+#REF!</f>
        <v>#REF!</v>
      </c>
      <c r="D80" s="98" t="e">
        <f>+#REF!</f>
        <v>#REF!</v>
      </c>
      <c r="E80" s="98" t="e">
        <f>+#REF!</f>
        <v>#REF!</v>
      </c>
      <c r="F80" s="98" t="e">
        <f>+#REF!</f>
        <v>#REF!</v>
      </c>
      <c r="G80" s="98" t="e">
        <f>+#REF!</f>
        <v>#REF!</v>
      </c>
      <c r="H80" s="98" t="e">
        <f>+#REF!</f>
        <v>#REF!</v>
      </c>
      <c r="I80" s="98" t="e">
        <f>+#REF!</f>
        <v>#REF!</v>
      </c>
      <c r="J80" s="305" t="s">
        <v>62</v>
      </c>
      <c r="K80" s="797">
        <v>10</v>
      </c>
      <c r="L80" s="798">
        <v>0</v>
      </c>
      <c r="M80" s="798">
        <v>0</v>
      </c>
      <c r="N80" s="798">
        <v>0</v>
      </c>
      <c r="O80" s="798">
        <v>0</v>
      </c>
      <c r="P80" s="798">
        <v>0</v>
      </c>
      <c r="Q80" s="798">
        <v>0</v>
      </c>
      <c r="R80" s="798">
        <v>0</v>
      </c>
      <c r="S80" s="798">
        <v>0</v>
      </c>
      <c r="T80" s="799">
        <v>0</v>
      </c>
      <c r="U80" s="797">
        <v>7</v>
      </c>
      <c r="V80" s="798">
        <v>0</v>
      </c>
      <c r="W80" s="798">
        <v>0</v>
      </c>
      <c r="X80" s="798">
        <v>0</v>
      </c>
      <c r="Y80" s="798">
        <v>0</v>
      </c>
      <c r="Z80" s="798">
        <v>0</v>
      </c>
      <c r="AA80" s="798">
        <v>0</v>
      </c>
      <c r="AB80" s="798">
        <v>0</v>
      </c>
      <c r="AC80" s="798">
        <v>0</v>
      </c>
      <c r="AD80" s="799">
        <v>0</v>
      </c>
      <c r="AE80" s="797">
        <v>0</v>
      </c>
      <c r="AF80" s="798">
        <v>0</v>
      </c>
      <c r="AG80" s="798">
        <v>0</v>
      </c>
      <c r="AH80" s="798">
        <v>0</v>
      </c>
      <c r="AI80" s="798">
        <v>0</v>
      </c>
      <c r="AJ80" s="798">
        <v>0</v>
      </c>
      <c r="AK80" s="798">
        <v>0</v>
      </c>
      <c r="AL80" s="798">
        <v>0</v>
      </c>
      <c r="AM80" s="798">
        <v>0</v>
      </c>
      <c r="AN80" s="799">
        <v>0</v>
      </c>
      <c r="AO80" s="797">
        <v>0</v>
      </c>
      <c r="AP80" s="798">
        <v>0</v>
      </c>
      <c r="AQ80" s="798">
        <v>0</v>
      </c>
      <c r="AR80" s="798">
        <v>0</v>
      </c>
      <c r="AS80" s="798">
        <v>0</v>
      </c>
      <c r="AT80" s="798">
        <v>0</v>
      </c>
      <c r="AU80" s="798">
        <v>0</v>
      </c>
      <c r="AV80" s="798">
        <v>0</v>
      </c>
      <c r="AW80" s="798">
        <v>0</v>
      </c>
      <c r="AX80" s="799">
        <v>0</v>
      </c>
      <c r="AY80" s="797">
        <v>0</v>
      </c>
      <c r="AZ80" s="798">
        <v>0</v>
      </c>
      <c r="BA80" s="798">
        <v>0</v>
      </c>
      <c r="BB80" s="798">
        <v>0</v>
      </c>
      <c r="BC80" s="798">
        <v>0</v>
      </c>
      <c r="BD80" s="798">
        <v>0</v>
      </c>
      <c r="BE80" s="798">
        <v>0</v>
      </c>
      <c r="BF80" s="798">
        <v>0</v>
      </c>
      <c r="BG80" s="798">
        <v>0</v>
      </c>
      <c r="BH80" s="799">
        <v>0</v>
      </c>
      <c r="BI80" s="797">
        <v>0</v>
      </c>
      <c r="BJ80" s="798">
        <v>0</v>
      </c>
      <c r="BK80" s="798">
        <v>0</v>
      </c>
      <c r="BL80" s="798">
        <v>0</v>
      </c>
      <c r="BM80" s="798">
        <v>0</v>
      </c>
      <c r="BN80" s="798">
        <v>0</v>
      </c>
      <c r="BO80" s="798">
        <v>0</v>
      </c>
      <c r="BP80" s="798">
        <v>0</v>
      </c>
      <c r="BQ80" s="798">
        <v>0</v>
      </c>
      <c r="BR80" s="799">
        <v>0</v>
      </c>
      <c r="BS80" s="797">
        <v>3</v>
      </c>
      <c r="BT80" s="798">
        <v>0</v>
      </c>
      <c r="BU80" s="798">
        <v>0</v>
      </c>
      <c r="BV80" s="798">
        <v>0</v>
      </c>
      <c r="BW80" s="798">
        <v>0</v>
      </c>
      <c r="BX80" s="798">
        <v>0</v>
      </c>
      <c r="BY80" s="798">
        <v>0</v>
      </c>
      <c r="BZ80" s="798">
        <v>0</v>
      </c>
      <c r="CA80" s="798">
        <v>0</v>
      </c>
      <c r="CB80" s="799">
        <v>0</v>
      </c>
      <c r="CC80" s="797">
        <v>3</v>
      </c>
      <c r="CD80" s="798">
        <v>0</v>
      </c>
      <c r="CE80" s="798">
        <v>0</v>
      </c>
      <c r="CF80" s="798">
        <v>0</v>
      </c>
      <c r="CG80" s="798">
        <v>0</v>
      </c>
      <c r="CH80" s="798">
        <v>0</v>
      </c>
      <c r="CI80" s="798">
        <v>0</v>
      </c>
      <c r="CJ80" s="798">
        <v>0</v>
      </c>
      <c r="CK80" s="798">
        <v>0</v>
      </c>
      <c r="CL80" s="799">
        <v>0</v>
      </c>
      <c r="CM80" s="797">
        <v>0</v>
      </c>
      <c r="CN80" s="798">
        <v>0</v>
      </c>
      <c r="CO80" s="798">
        <v>0</v>
      </c>
      <c r="CP80" s="798">
        <v>0</v>
      </c>
      <c r="CQ80" s="798">
        <v>0</v>
      </c>
      <c r="CR80" s="798">
        <v>0</v>
      </c>
      <c r="CS80" s="798">
        <v>0</v>
      </c>
      <c r="CT80" s="798">
        <v>0</v>
      </c>
      <c r="CU80" s="798">
        <v>0</v>
      </c>
      <c r="CV80" s="799">
        <v>0</v>
      </c>
      <c r="CW80" s="797">
        <v>0</v>
      </c>
      <c r="CX80" s="798">
        <v>0</v>
      </c>
      <c r="CY80" s="798">
        <v>0</v>
      </c>
      <c r="CZ80" s="798">
        <v>0</v>
      </c>
      <c r="DA80" s="798">
        <v>0</v>
      </c>
      <c r="DB80" s="798">
        <v>0</v>
      </c>
      <c r="DC80" s="798">
        <v>0</v>
      </c>
      <c r="DD80" s="798">
        <v>0</v>
      </c>
      <c r="DE80" s="798">
        <v>0</v>
      </c>
      <c r="DF80" s="799">
        <v>0</v>
      </c>
      <c r="DG80" s="797">
        <v>0</v>
      </c>
      <c r="DH80" s="602"/>
      <c r="DI80" s="602"/>
      <c r="DJ80" s="602"/>
      <c r="DK80" s="602"/>
      <c r="DL80" s="602"/>
      <c r="DM80" s="602"/>
      <c r="DN80" s="602"/>
      <c r="DO80" s="602"/>
      <c r="DP80" s="603"/>
      <c r="DQ80" s="601"/>
      <c r="DR80" s="602"/>
      <c r="DS80" s="602"/>
      <c r="DT80" s="602"/>
      <c r="DU80" s="602"/>
      <c r="DV80" s="602"/>
      <c r="DW80" s="602"/>
      <c r="DX80" s="602"/>
      <c r="DY80" s="602"/>
      <c r="DZ80" s="603"/>
      <c r="EA80" s="601"/>
      <c r="EB80" s="602"/>
      <c r="EC80" s="602"/>
      <c r="ED80" s="602"/>
      <c r="EE80" s="602"/>
      <c r="EF80" s="602"/>
      <c r="EG80" s="602"/>
      <c r="EH80" s="602"/>
      <c r="EI80" s="602"/>
      <c r="EJ80" s="603"/>
      <c r="EK80" s="601"/>
      <c r="EL80" s="602"/>
      <c r="EM80" s="602"/>
      <c r="EN80" s="602"/>
      <c r="EO80" s="602"/>
      <c r="EP80" s="602"/>
      <c r="EQ80" s="602"/>
      <c r="ER80" s="602"/>
      <c r="ES80" s="602"/>
      <c r="ET80" s="603"/>
      <c r="EU80" s="601"/>
      <c r="EV80" s="602"/>
      <c r="EW80" s="602"/>
      <c r="EX80" s="602"/>
      <c r="EY80" s="602"/>
      <c r="EZ80" s="602"/>
      <c r="FA80" s="602"/>
      <c r="FB80" s="602"/>
      <c r="FC80" s="602"/>
      <c r="FD80" s="603"/>
      <c r="FE80" s="601"/>
      <c r="FF80" s="602"/>
      <c r="FG80" s="602"/>
      <c r="FH80" s="602"/>
      <c r="FI80" s="602"/>
      <c r="FJ80" s="602"/>
      <c r="FK80" s="602"/>
      <c r="FL80" s="602"/>
      <c r="FM80" s="602"/>
      <c r="FN80" s="603"/>
      <c r="FO80" s="601"/>
      <c r="FP80" s="602"/>
      <c r="FQ80" s="602"/>
      <c r="FR80" s="602"/>
      <c r="FS80" s="602"/>
      <c r="FT80" s="602"/>
      <c r="FU80" s="602"/>
      <c r="FV80" s="602"/>
      <c r="FW80" s="602"/>
      <c r="FX80" s="603"/>
      <c r="FY80" s="601"/>
      <c r="FZ80" s="602"/>
      <c r="GA80" s="602"/>
      <c r="GB80" s="602"/>
      <c r="GC80" s="602"/>
      <c r="GD80" s="602"/>
      <c r="GE80" s="602"/>
      <c r="GF80" s="602"/>
      <c r="GG80" s="602"/>
      <c r="GH80" s="603"/>
      <c r="GI80" s="601"/>
      <c r="GJ80" s="602"/>
      <c r="GK80" s="602"/>
      <c r="GL80" s="602"/>
      <c r="GM80" s="602"/>
      <c r="GN80" s="602"/>
      <c r="GO80" s="602"/>
      <c r="GP80" s="602"/>
      <c r="GQ80" s="602"/>
      <c r="GR80" s="603"/>
      <c r="GS80" s="601"/>
      <c r="GT80" s="602"/>
      <c r="GU80" s="602"/>
      <c r="GV80" s="602"/>
      <c r="GW80" s="602"/>
      <c r="GX80" s="602"/>
      <c r="GY80" s="602"/>
      <c r="GZ80" s="602"/>
      <c r="HA80" s="602"/>
      <c r="HB80" s="603"/>
      <c r="HC80" s="278" t="e">
        <f>+SUM(K80)*VLOOKUP(K$13,#REF!,2,0)+SUM(U80)*VLOOKUP(U$13,#REF!,2,0)+SUM(AE80)*VLOOKUP(AE$13,#REF!,2,0)+SUM(AO80)*VLOOKUP(AO$13,#REF!,2,0)+SUM(AY80)*VLOOKUP(AY$13,#REF!,2,0)+SUM(BI80)*VLOOKUP(BI$13,#REF!,2,0)+SUM(BS80)*VLOOKUP(BS$13,#REF!,2,0)+SUM(CC80)*VLOOKUP(CC$13,#REF!,2,0)+SUM(CM80)*VLOOKUP(CM$13,#REF!,2,0)+SUM(CW80)*VLOOKUP(CW$13,#REF!,2,0)+SUM(DG80)*VLOOKUP(DG$13,#REF!,2,0)+SUM(DQ80)*VLOOKUP(DQ$13,#REF!,2,0)+SUM(EA80)*VLOOKUP(EA$13,#REF!,2,0)+SUM(EK80)*VLOOKUP(EK$13,#REF!,2,0)+SUM(EU80)*VLOOKUP(EU$13,#REF!,2,0)+SUM(FE80)*VLOOKUP(FE$13,#REF!,2,0)+SUM(FO80)*VLOOKUP(FO$13,#REF!,2,0)+SUM(FY80)*VLOOKUP(FY$13,#REF!,2,0)+SUM(GI80)*VLOOKUP(GI$13,#REF!,2,0)+SUM(GS80)*VLOOKUP(GS$13,#REF!,2,0)</f>
        <v>#REF!</v>
      </c>
      <c r="HD80" s="278" t="e">
        <f>+SUM(L80)*VLOOKUP(L$13,#REF!,2,0)+SUM(V80)*VLOOKUP(V$13,#REF!,2,0)+SUM(AF80)*VLOOKUP(AF$13,#REF!,2,0)+SUM(AP80)*VLOOKUP(AP$13,#REF!,2,0)+SUM(AZ80)*VLOOKUP(AZ$13,#REF!,2,0)+SUM(BJ80)*VLOOKUP(BJ$13,#REF!,2,0)+SUM(BT80)*VLOOKUP(BT$13,#REF!,2,0)+SUM(CD80)*VLOOKUP(CD$13,#REF!,2,0)+SUM(CN80)*VLOOKUP(CN$13,#REF!,2,0)+SUM(CX80)*VLOOKUP(CX$13,#REF!,2,0)+SUM(DH80)*VLOOKUP(DH$13,#REF!,2,0)+SUM(DR80)*VLOOKUP(DR$13,#REF!,2,0)+SUM(EB80)*VLOOKUP(EB$13,#REF!,2,0)+SUM(EL80)*VLOOKUP(EL$13,#REF!,2,0)+SUM(EV80)*VLOOKUP(EV$13,#REF!,2,0)+SUM(FF80)*VLOOKUP(FF$13,#REF!,2,0)+SUM(FP80)*VLOOKUP(FP$13,#REF!,2,0)+SUM(FZ80)*VLOOKUP(FZ$13,#REF!,2,0)+SUM(GJ80)*VLOOKUP(GJ$13,#REF!,2,0)+SUM(GT80)*VLOOKUP(GT$13,#REF!,2,0)</f>
        <v>#REF!</v>
      </c>
      <c r="HE80" s="278" t="e">
        <f>+SUM(M80)*VLOOKUP(M$13,#REF!,2,0)+SUM(W80)*VLOOKUP(W$13,#REF!,2,0)+SUM(AG80)*VLOOKUP(AG$13,#REF!,2,0)+SUM(AQ80)*VLOOKUP(AQ$13,#REF!,2,0)+SUM(BA80)*VLOOKUP(BA$13,#REF!,2,0)+SUM(BK80)*VLOOKUP(BK$13,#REF!,2,0)+SUM(BU80)*VLOOKUP(BU$13,#REF!,2,0)+SUM(CE80)*VLOOKUP(CE$13,#REF!,2,0)+SUM(CO80)*VLOOKUP(CO$13,#REF!,2,0)+SUM(CY80)*VLOOKUP(CY$13,#REF!,2,0)+SUM(DI80)*VLOOKUP(DI$13,#REF!,2,0)+SUM(DS80)*VLOOKUP(DS$13,#REF!,2,0)+SUM(EC80)*VLOOKUP(EC$13,#REF!,2,0)+SUM(EM80)*VLOOKUP(EM$13,#REF!,2,0)+SUM(EW80)*VLOOKUP(EW$13,#REF!,2,0)+SUM(FG80)*VLOOKUP(FG$13,#REF!,2,0)+SUM(FQ80)*VLOOKUP(FQ$13,#REF!,2,0)+SUM(GA80)*VLOOKUP(GA$13,#REF!,2,0)+SUM(GK80)*VLOOKUP(GK$13,#REF!,2,0)+SUM(GU80)*VLOOKUP(GU$13,#REF!,2,0)</f>
        <v>#REF!</v>
      </c>
      <c r="HF80" s="278" t="e">
        <f>+SUM(N80)*VLOOKUP(N$13,#REF!,2,0)+SUM(X80)*VLOOKUP(X$13,#REF!,2,0)+SUM(AH80)*VLOOKUP(AH$13,#REF!,2,0)+SUM(AR80)*VLOOKUP(AR$13,#REF!,2,0)+SUM(BB80)*VLOOKUP(BB$13,#REF!,2,0)+SUM(BL80)*VLOOKUP(BL$13,#REF!,2,0)+SUM(BV80)*VLOOKUP(BV$13,#REF!,2,0)+SUM(CF80)*VLOOKUP(CF$13,#REF!,2,0)+SUM(CP80)*VLOOKUP(CP$13,#REF!,2,0)+SUM(CZ80)*VLOOKUP(CZ$13,#REF!,2,0)+SUM(DJ80)*VLOOKUP(DJ$13,#REF!,2,0)+SUM(DT80)*VLOOKUP(DT$13,#REF!,2,0)+SUM(ED80)*VLOOKUP(ED$13,#REF!,2,0)+SUM(EN80)*VLOOKUP(EN$13,#REF!,2,0)+SUM(EX80)*VLOOKUP(EX$13,#REF!,2,0)+SUM(FH80)*VLOOKUP(FH$13,#REF!,2,0)+SUM(FR80)*VLOOKUP(FR$13,#REF!,2,0)+SUM(GB80)*VLOOKUP(GB$13,#REF!,2,0)+SUM(GL80)*VLOOKUP(GL$13,#REF!,2,0)+SUM(GV80)*VLOOKUP(GV$13,#REF!,2,0)</f>
        <v>#REF!</v>
      </c>
      <c r="HG80" s="278" t="e">
        <f>+SUM(O80)*VLOOKUP(O$13,#REF!,2,0)+SUM(Y80)*VLOOKUP(Y$13,#REF!,2,0)+SUM(AI80)*VLOOKUP(AI$13,#REF!,2,0)+SUM(AS80)*VLOOKUP(AS$13,#REF!,2,0)+SUM(BC80)*VLOOKUP(BC$13,#REF!,2,0)+SUM(BM80)*VLOOKUP(BM$13,#REF!,2,0)+SUM(BW80)*VLOOKUP(BW$13,#REF!,2,0)+SUM(CG80)*VLOOKUP(CG$13,#REF!,2,0)+SUM(CQ80)*VLOOKUP(CQ$13,#REF!,2,0)+SUM(DA80)*VLOOKUP(DA$13,#REF!,2,0)+SUM(DK80)*VLOOKUP(DK$13,#REF!,2,0)+SUM(DU80)*VLOOKUP(DU$13,#REF!,2,0)+SUM(EE80)*VLOOKUP(EE$13,#REF!,2,0)+SUM(EO80)*VLOOKUP(EO$13,#REF!,2,0)+SUM(EY80)*VLOOKUP(EY$13,#REF!,2,0)+SUM(FI80)*VLOOKUP(FI$13,#REF!,2,0)+SUM(FS80)*VLOOKUP(FS$13,#REF!,2,0)+SUM(GC80)*VLOOKUP(GC$13,#REF!,2,0)+SUM(GM80)*VLOOKUP(GM$13,#REF!,2,0)+SUM(GW80)*VLOOKUP(GW$13,#REF!,2,0)</f>
        <v>#REF!</v>
      </c>
      <c r="HH80" s="278" t="e">
        <f>+SUM(P80)*VLOOKUP(P$13,#REF!,2,0)+SUM(Z80)*VLOOKUP(Z$13,#REF!,2,0)+SUM(AJ80)*VLOOKUP(AJ$13,#REF!,2,0)+SUM(AT80)*VLOOKUP(AT$13,#REF!,2,0)+SUM(BD80)*VLOOKUP(BD$13,#REF!,2,0)+SUM(BN80)*VLOOKUP(BN$13,#REF!,2,0)+SUM(BX80)*VLOOKUP(BX$13,#REF!,2,0)+SUM(CH80)*VLOOKUP(CH$13,#REF!,2,0)+SUM(CR80)*VLOOKUP(CR$13,#REF!,2,0)+SUM(DB80)*VLOOKUP(DB$13,#REF!,2,0)+SUM(DL80)*VLOOKUP(DL$13,#REF!,2,0)+SUM(DV80)*VLOOKUP(DV$13,#REF!,2,0)+SUM(EF80)*VLOOKUP(EF$13,#REF!,2,0)+SUM(EP80)*VLOOKUP(EP$13,#REF!,2,0)+SUM(EZ80)*VLOOKUP(EZ$13,#REF!,2,0)+SUM(FJ80)*VLOOKUP(FJ$13,#REF!,2,0)+SUM(FT80)*VLOOKUP(FT$13,#REF!,2,0)+SUM(GD80)*VLOOKUP(GD$13,#REF!,2,0)+SUM(GN80)*VLOOKUP(GN$13,#REF!,2,0)+SUM(GX80)*VLOOKUP(GX$13,#REF!,2,0)</f>
        <v>#REF!</v>
      </c>
      <c r="HI80" s="278" t="e">
        <f>+SUM(Q80)*VLOOKUP(Q$13,#REF!,2,0)+SUM(AA80)*VLOOKUP(AA$13,#REF!,2,0)+SUM(AK80)*VLOOKUP(AK$13,#REF!,2,0)+SUM(AU80)*VLOOKUP(AU$13,#REF!,2,0)+SUM(BE80)*VLOOKUP(BE$13,#REF!,2,0)+SUM(BO80)*VLOOKUP(BO$13,#REF!,2,0)+SUM(BY80)*VLOOKUP(BY$13,#REF!,2,0)+SUM(CI80)*VLOOKUP(CI$13,#REF!,2,0)+SUM(CS80)*VLOOKUP(CS$13,#REF!,2,0)+SUM(DC80)*VLOOKUP(DC$13,#REF!,2,0)+SUM(DM80)*VLOOKUP(DM$13,#REF!,2,0)+SUM(DW80)*VLOOKUP(DW$13,#REF!,2,0)+SUM(EG80)*VLOOKUP(EG$13,#REF!,2,0)+SUM(EQ80)*VLOOKUP(EQ$13,#REF!,2,0)+SUM(FA80)*VLOOKUP(FA$13,#REF!,2,0)+SUM(FK80)*VLOOKUP(FK$13,#REF!,2,0)+SUM(FU80)*VLOOKUP(FU$13,#REF!,2,0)+SUM(GE80)*VLOOKUP(GE$13,#REF!,2,0)+SUM(GO80)*VLOOKUP(GO$13,#REF!,2,0)+SUM(GY80)*VLOOKUP(GY$13,#REF!,2,0)</f>
        <v>#REF!</v>
      </c>
      <c r="HJ80" s="278" t="e">
        <f>+SUM(R80)*VLOOKUP(R$13,#REF!,2,0)+SUM(AB80)*VLOOKUP(AB$13,#REF!,2,0)+SUM(AL80)*VLOOKUP(AL$13,#REF!,2,0)+SUM(AV80)*VLOOKUP(AV$13,#REF!,2,0)+SUM(BF80)*VLOOKUP(BF$13,#REF!,2,0)+SUM(BP80)*VLOOKUP(BP$13,#REF!,2,0)+SUM(BZ80)*VLOOKUP(BZ$13,#REF!,2,0)+SUM(CJ80)*VLOOKUP(CJ$13,#REF!,2,0)+SUM(CT80)*VLOOKUP(CT$13,#REF!,2,0)+SUM(DD80)*VLOOKUP(DD$13,#REF!,2,0)+SUM(DN80)*VLOOKUP(DN$13,#REF!,2,0)+SUM(DX80)*VLOOKUP(DX$13,#REF!,2,0)+SUM(EH80)*VLOOKUP(EH$13,#REF!,2,0)+SUM(ER80)*VLOOKUP(ER$13,#REF!,2,0)+SUM(FB80)*VLOOKUP(FB$13,#REF!,2,0)+SUM(FL80)*VLOOKUP(FL$13,#REF!,2,0)+SUM(FV80)*VLOOKUP(FV$13,#REF!,2,0)+SUM(GF80)*VLOOKUP(GF$13,#REF!,2,0)+SUM(GP80)*VLOOKUP(GP$13,#REF!,2,0)+SUM(GZ80)*VLOOKUP(GZ$13,#REF!,2,0)</f>
        <v>#REF!</v>
      </c>
      <c r="HK80" s="278" t="e">
        <f>+SUM(S80)*VLOOKUP(S$13,#REF!,2,0)+SUM(AC80)*VLOOKUP(AC$13,#REF!,2,0)+SUM(AM80)*VLOOKUP(AM$13,#REF!,2,0)+SUM(AW80)*VLOOKUP(AW$13,#REF!,2,0)+SUM(BG80)*VLOOKUP(BG$13,#REF!,2,0)+SUM(BQ80)*VLOOKUP(BQ$13,#REF!,2,0)+SUM(CA80)*VLOOKUP(CA$13,#REF!,2,0)+SUM(CK80)*VLOOKUP(CK$13,#REF!,2,0)+SUM(CU80)*VLOOKUP(CU$13,#REF!,2,0)+SUM(DE80)*VLOOKUP(DE$13,#REF!,2,0)+SUM(DO80)*VLOOKUP(DO$13,#REF!,2,0)+SUM(DY80)*VLOOKUP(DY$13,#REF!,2,0)+SUM(EI80)*VLOOKUP(EI$13,#REF!,2,0)+SUM(ES80)*VLOOKUP(ES$13,#REF!,2,0)+SUM(FC80)*VLOOKUP(FC$13,#REF!,2,0)+SUM(FM80)*VLOOKUP(FM$13,#REF!,2,0)+SUM(FW80)*VLOOKUP(FW$13,#REF!,2,0)+SUM(GG80)*VLOOKUP(GG$13,#REF!,2,0)+SUM(GQ80)*VLOOKUP(GQ$13,#REF!,2,0)+SUM(HA80)*VLOOKUP(HA$13,#REF!,2,0)</f>
        <v>#REF!</v>
      </c>
      <c r="HL80" s="278" t="e">
        <f>+SUM(T80)*VLOOKUP(T$13,#REF!,2,0)+SUM(AD80)*VLOOKUP(AD$13,#REF!,2,0)+SUM(AN80)*VLOOKUP(AN$13,#REF!,2,0)+SUM(AX80)*VLOOKUP(AX$13,#REF!,2,0)+SUM(BH80)*VLOOKUP(BH$13,#REF!,2,0)+SUM(BR80)*VLOOKUP(BR$13,#REF!,2,0)+SUM(CB80)*VLOOKUP(CB$13,#REF!,2,0)+SUM(CL80)*VLOOKUP(CL$13,#REF!,2,0)+SUM(CV80)*VLOOKUP(CV$13,#REF!,2,0)+SUM(DF80)*VLOOKUP(DF$13,#REF!,2,0)+SUM(DP80)*VLOOKUP(DP$13,#REF!,2,0)+SUM(DZ80)*VLOOKUP(DZ$13,#REF!,2,0)+SUM(EJ80)*VLOOKUP(EJ$13,#REF!,2,0)+SUM(ET80)*VLOOKUP(ET$13,#REF!,2,0)+SUM(FD80)*VLOOKUP(FD$13,#REF!,2,0)+SUM(FN80)*VLOOKUP(FN$13,#REF!,2,0)+SUM(FX80)*VLOOKUP(FX$13,#REF!,2,0)+SUM(GH80)*VLOOKUP(GH$13,#REF!,2,0)+SUM(GR80)*VLOOKUP(GR$13,#REF!,2,0)+SUM(HB80)*VLOOKUP(HB$13,#REF!,2,0)</f>
        <v>#REF!</v>
      </c>
      <c r="HM80" s="279">
        <f t="shared" si="73"/>
        <v>23</v>
      </c>
      <c r="HN80" s="281">
        <f t="shared" si="87"/>
        <v>79</v>
      </c>
      <c r="HO80" s="279" t="e">
        <f>+SUMIF($K$11:$T$11,1,K80:T80)*VLOOKUP($K$12,#REF!,2,0)+SUMIF($U$11:$AD$11,1,U80:AD80)*VLOOKUP($U$12,#REF!,2,0)+SUMIF($AE$11:$AN$11,1,AE80:AN80)*VLOOKUP($AE$12,#REF!,2,0)+SUMIF($AO$11:$AX$11,1,AO80:AX80)*VLOOKUP($AO$12,#REF!,2,0)+SUMIF($AY$11:$BH$11,1,AY80:BH80)*VLOOKUP($AY$12,#REF!,2,0)+SUMIF($BI$11:$BR$11,1,BI80:BR80)*VLOOKUP($BI$12,#REF!,2,0)+SUMIF($BS$11:$CB$11,1,BS80:CB80)*VLOOKUP($BS$12,#REF!,2,0)+SUMIF($CC$11:$CL$11,1,CC80:CL80)*VLOOKUP($CC$12,#REF!,2,0)+SUMIF($CM$11:$CV$11,1,CM80:CV80)*VLOOKUP($CM$12,#REF!,2,0)+SUMIF($CW$11:$DF$11,1,CW80:DF80)*VLOOKUP($CW$12,#REF!,2,0)+SUMIF($DG$11:$DP$11,1,DG80:DP80)*VLOOKUP($DG$12,#REF!,2,0)+SUMIF($DQ$11:$DZ$11,1,DQ80:DZ80)*VLOOKUP($DQ$12,#REF!,2,0)+SUMIF($EA$11:$EJ$11,1,EA80:EJ80)*VLOOKUP($EA$12,#REF!,2,0)+SUMIF($EK$11:$ET$11,1,EK80:ET80)*VLOOKUP($EK$12,#REF!,2,0)+SUMIF($EU$11:$FD$11,1,EU80:FD80)*VLOOKUP($EU$12,#REF!,2,0)+SUMIF($FE$11:$FN$11,1,FE80:FN80)*VLOOKUP($FE$12,#REF!,2,0)+SUMIF($FO$11:$FX$11,1,FO80:FX80)*VLOOKUP($FO$12,#REF!,2,0)+SUMIF($FY$11:$GH$11,1,FY80:GH80)*VLOOKUP($FY$12,#REF!,2,0)+SUMIF($GI$11:$GR$11,1,GI80:GR80)*VLOOKUP($GI$12,#REF!,2,0)+SUMIF($GS$11:$HB$11,1,GS80:HB80)*VLOOKUP($GS$12,#REF!,2,0)</f>
        <v>#REF!</v>
      </c>
      <c r="HP80" s="281" t="e">
        <f t="shared" si="86"/>
        <v>#REF!</v>
      </c>
      <c r="HQ80" s="84"/>
      <c r="HR80" s="282">
        <f t="shared" si="74"/>
        <v>23</v>
      </c>
      <c r="HS80" s="282">
        <f t="shared" si="75"/>
        <v>0</v>
      </c>
      <c r="HT80" s="282">
        <f t="shared" si="76"/>
        <v>0</v>
      </c>
      <c r="HU80" s="282">
        <f t="shared" si="77"/>
        <v>0</v>
      </c>
      <c r="HV80" s="282">
        <f t="shared" si="78"/>
        <v>0</v>
      </c>
      <c r="HW80" s="282">
        <f t="shared" si="79"/>
        <v>0</v>
      </c>
      <c r="HX80" s="282">
        <f t="shared" si="80"/>
        <v>0</v>
      </c>
      <c r="HY80" s="282">
        <f t="shared" si="81"/>
        <v>0</v>
      </c>
      <c r="HZ80" s="282">
        <f t="shared" si="82"/>
        <v>0</v>
      </c>
      <c r="IA80" s="282">
        <f t="shared" si="83"/>
        <v>0</v>
      </c>
      <c r="IK80" s="98" t="e">
        <f t="shared" si="84"/>
        <v>#REF!</v>
      </c>
    </row>
    <row r="81" spans="1:245" s="32" customFormat="1" ht="21.95" customHeight="1">
      <c r="A81" s="4"/>
      <c r="B81" s="98" t="e">
        <f>+#REF!</f>
        <v>#REF!</v>
      </c>
      <c r="C81" s="98" t="e">
        <f>+#REF!</f>
        <v>#REF!</v>
      </c>
      <c r="D81" s="98" t="e">
        <f>+#REF!</f>
        <v>#REF!</v>
      </c>
      <c r="E81" s="98" t="e">
        <f>+#REF!</f>
        <v>#REF!</v>
      </c>
      <c r="F81" s="98" t="e">
        <f>+#REF!</f>
        <v>#REF!</v>
      </c>
      <c r="G81" s="98" t="e">
        <f>+#REF!</f>
        <v>#REF!</v>
      </c>
      <c r="H81" s="98" t="e">
        <f>+#REF!</f>
        <v>#REF!</v>
      </c>
      <c r="I81" s="98" t="e">
        <f>+#REF!</f>
        <v>#REF!</v>
      </c>
      <c r="J81" s="18" t="s">
        <v>63</v>
      </c>
      <c r="K81" s="800">
        <v>13</v>
      </c>
      <c r="L81" s="807">
        <v>0</v>
      </c>
      <c r="M81" s="807">
        <v>0</v>
      </c>
      <c r="N81" s="807">
        <v>0</v>
      </c>
      <c r="O81" s="807">
        <v>0</v>
      </c>
      <c r="P81" s="807">
        <v>0</v>
      </c>
      <c r="Q81" s="807">
        <v>0</v>
      </c>
      <c r="R81" s="807">
        <v>0</v>
      </c>
      <c r="S81" s="807">
        <v>0</v>
      </c>
      <c r="T81" s="801">
        <v>0</v>
      </c>
      <c r="U81" s="800">
        <v>4</v>
      </c>
      <c r="V81" s="807">
        <v>0</v>
      </c>
      <c r="W81" s="807">
        <v>0</v>
      </c>
      <c r="X81" s="807">
        <v>0</v>
      </c>
      <c r="Y81" s="807">
        <v>0</v>
      </c>
      <c r="Z81" s="807">
        <v>0</v>
      </c>
      <c r="AA81" s="807">
        <v>0</v>
      </c>
      <c r="AB81" s="807">
        <v>0</v>
      </c>
      <c r="AC81" s="807">
        <v>0</v>
      </c>
      <c r="AD81" s="801">
        <v>0</v>
      </c>
      <c r="AE81" s="800">
        <v>0</v>
      </c>
      <c r="AF81" s="807">
        <v>0</v>
      </c>
      <c r="AG81" s="807">
        <v>0</v>
      </c>
      <c r="AH81" s="807">
        <v>0</v>
      </c>
      <c r="AI81" s="807">
        <v>0</v>
      </c>
      <c r="AJ81" s="807">
        <v>0</v>
      </c>
      <c r="AK81" s="807">
        <v>0</v>
      </c>
      <c r="AL81" s="807">
        <v>0</v>
      </c>
      <c r="AM81" s="807">
        <v>0</v>
      </c>
      <c r="AN81" s="801">
        <v>0</v>
      </c>
      <c r="AO81" s="800">
        <v>0</v>
      </c>
      <c r="AP81" s="807">
        <v>0</v>
      </c>
      <c r="AQ81" s="807">
        <v>0</v>
      </c>
      <c r="AR81" s="807">
        <v>0</v>
      </c>
      <c r="AS81" s="807">
        <v>0</v>
      </c>
      <c r="AT81" s="807">
        <v>0</v>
      </c>
      <c r="AU81" s="807">
        <v>0</v>
      </c>
      <c r="AV81" s="807">
        <v>0</v>
      </c>
      <c r="AW81" s="807">
        <v>0</v>
      </c>
      <c r="AX81" s="801">
        <v>0</v>
      </c>
      <c r="AY81" s="800">
        <v>0</v>
      </c>
      <c r="AZ81" s="807">
        <v>0</v>
      </c>
      <c r="BA81" s="807">
        <v>0</v>
      </c>
      <c r="BB81" s="807">
        <v>0</v>
      </c>
      <c r="BC81" s="807">
        <v>0</v>
      </c>
      <c r="BD81" s="807">
        <v>0</v>
      </c>
      <c r="BE81" s="807">
        <v>0</v>
      </c>
      <c r="BF81" s="807">
        <v>0</v>
      </c>
      <c r="BG81" s="807">
        <v>0</v>
      </c>
      <c r="BH81" s="801">
        <v>0</v>
      </c>
      <c r="BI81" s="800">
        <v>2</v>
      </c>
      <c r="BJ81" s="807">
        <v>0</v>
      </c>
      <c r="BK81" s="807">
        <v>0</v>
      </c>
      <c r="BL81" s="807">
        <v>0</v>
      </c>
      <c r="BM81" s="807">
        <v>0</v>
      </c>
      <c r="BN81" s="807">
        <v>0</v>
      </c>
      <c r="BO81" s="807">
        <v>0</v>
      </c>
      <c r="BP81" s="807">
        <v>0</v>
      </c>
      <c r="BQ81" s="807">
        <v>0</v>
      </c>
      <c r="BR81" s="801">
        <v>0</v>
      </c>
      <c r="BS81" s="800">
        <v>1</v>
      </c>
      <c r="BT81" s="807">
        <v>0</v>
      </c>
      <c r="BU81" s="807">
        <v>0</v>
      </c>
      <c r="BV81" s="807">
        <v>0</v>
      </c>
      <c r="BW81" s="807">
        <v>0</v>
      </c>
      <c r="BX81" s="807">
        <v>0</v>
      </c>
      <c r="BY81" s="807">
        <v>0</v>
      </c>
      <c r="BZ81" s="807">
        <v>0</v>
      </c>
      <c r="CA81" s="807">
        <v>0</v>
      </c>
      <c r="CB81" s="801">
        <v>0</v>
      </c>
      <c r="CC81" s="800">
        <v>0</v>
      </c>
      <c r="CD81" s="807">
        <v>0</v>
      </c>
      <c r="CE81" s="807">
        <v>0</v>
      </c>
      <c r="CF81" s="807">
        <v>0</v>
      </c>
      <c r="CG81" s="807">
        <v>0</v>
      </c>
      <c r="CH81" s="807">
        <v>0</v>
      </c>
      <c r="CI81" s="807">
        <v>0</v>
      </c>
      <c r="CJ81" s="807">
        <v>0</v>
      </c>
      <c r="CK81" s="807">
        <v>0</v>
      </c>
      <c r="CL81" s="801">
        <v>0</v>
      </c>
      <c r="CM81" s="800">
        <v>1</v>
      </c>
      <c r="CN81" s="807">
        <v>0</v>
      </c>
      <c r="CO81" s="807">
        <v>0</v>
      </c>
      <c r="CP81" s="807">
        <v>0</v>
      </c>
      <c r="CQ81" s="807">
        <v>0</v>
      </c>
      <c r="CR81" s="807">
        <v>0</v>
      </c>
      <c r="CS81" s="807">
        <v>0</v>
      </c>
      <c r="CT81" s="807">
        <v>0</v>
      </c>
      <c r="CU81" s="807">
        <v>0</v>
      </c>
      <c r="CV81" s="801">
        <v>0</v>
      </c>
      <c r="CW81" s="800">
        <v>0</v>
      </c>
      <c r="CX81" s="807">
        <v>0</v>
      </c>
      <c r="CY81" s="807">
        <v>0</v>
      </c>
      <c r="CZ81" s="807">
        <v>0</v>
      </c>
      <c r="DA81" s="807">
        <v>0</v>
      </c>
      <c r="DB81" s="807">
        <v>0</v>
      </c>
      <c r="DC81" s="807">
        <v>0</v>
      </c>
      <c r="DD81" s="807">
        <v>0</v>
      </c>
      <c r="DE81" s="807">
        <v>0</v>
      </c>
      <c r="DF81" s="801">
        <v>0</v>
      </c>
      <c r="DG81" s="800">
        <v>0</v>
      </c>
      <c r="DH81" s="605"/>
      <c r="DI81" s="605"/>
      <c r="DJ81" s="605"/>
      <c r="DK81" s="605"/>
      <c r="DL81" s="605"/>
      <c r="DM81" s="605"/>
      <c r="DN81" s="605"/>
      <c r="DO81" s="605"/>
      <c r="DP81" s="606"/>
      <c r="DQ81" s="604"/>
      <c r="DR81" s="605"/>
      <c r="DS81" s="605"/>
      <c r="DT81" s="605"/>
      <c r="DU81" s="605"/>
      <c r="DV81" s="605"/>
      <c r="DW81" s="605"/>
      <c r="DX81" s="605"/>
      <c r="DY81" s="605"/>
      <c r="DZ81" s="606"/>
      <c r="EA81" s="604"/>
      <c r="EB81" s="605"/>
      <c r="EC81" s="605"/>
      <c r="ED81" s="605"/>
      <c r="EE81" s="605"/>
      <c r="EF81" s="605"/>
      <c r="EG81" s="605"/>
      <c r="EH81" s="605"/>
      <c r="EI81" s="605"/>
      <c r="EJ81" s="606"/>
      <c r="EK81" s="604"/>
      <c r="EL81" s="605"/>
      <c r="EM81" s="605"/>
      <c r="EN81" s="605"/>
      <c r="EO81" s="605"/>
      <c r="EP81" s="605"/>
      <c r="EQ81" s="605"/>
      <c r="ER81" s="605"/>
      <c r="ES81" s="605"/>
      <c r="ET81" s="606"/>
      <c r="EU81" s="604"/>
      <c r="EV81" s="605"/>
      <c r="EW81" s="605"/>
      <c r="EX81" s="605"/>
      <c r="EY81" s="605"/>
      <c r="EZ81" s="605"/>
      <c r="FA81" s="605"/>
      <c r="FB81" s="605"/>
      <c r="FC81" s="605"/>
      <c r="FD81" s="606"/>
      <c r="FE81" s="604"/>
      <c r="FF81" s="605"/>
      <c r="FG81" s="605"/>
      <c r="FH81" s="605"/>
      <c r="FI81" s="605"/>
      <c r="FJ81" s="605"/>
      <c r="FK81" s="605"/>
      <c r="FL81" s="605"/>
      <c r="FM81" s="605"/>
      <c r="FN81" s="606"/>
      <c r="FO81" s="604"/>
      <c r="FP81" s="605"/>
      <c r="FQ81" s="605"/>
      <c r="FR81" s="605"/>
      <c r="FS81" s="605"/>
      <c r="FT81" s="605"/>
      <c r="FU81" s="605"/>
      <c r="FV81" s="605"/>
      <c r="FW81" s="605"/>
      <c r="FX81" s="606"/>
      <c r="FY81" s="604"/>
      <c r="FZ81" s="605"/>
      <c r="GA81" s="605"/>
      <c r="GB81" s="605"/>
      <c r="GC81" s="605"/>
      <c r="GD81" s="605"/>
      <c r="GE81" s="605"/>
      <c r="GF81" s="605"/>
      <c r="GG81" s="605"/>
      <c r="GH81" s="606"/>
      <c r="GI81" s="604"/>
      <c r="GJ81" s="605"/>
      <c r="GK81" s="605"/>
      <c r="GL81" s="605"/>
      <c r="GM81" s="605"/>
      <c r="GN81" s="605"/>
      <c r="GO81" s="605"/>
      <c r="GP81" s="605"/>
      <c r="GQ81" s="605"/>
      <c r="GR81" s="606"/>
      <c r="GS81" s="604"/>
      <c r="GT81" s="605"/>
      <c r="GU81" s="605"/>
      <c r="GV81" s="605"/>
      <c r="GW81" s="605"/>
      <c r="GX81" s="605"/>
      <c r="GY81" s="605"/>
      <c r="GZ81" s="605"/>
      <c r="HA81" s="605"/>
      <c r="HB81" s="606"/>
      <c r="HC81" s="81" t="e">
        <f>+SUM(K81)*VLOOKUP(K$13,#REF!,2,0)+SUM(U81)*VLOOKUP(U$13,#REF!,2,0)+SUM(AE81)*VLOOKUP(AE$13,#REF!,2,0)+SUM(AO81)*VLOOKUP(AO$13,#REF!,2,0)+SUM(AY81)*VLOOKUP(AY$13,#REF!,2,0)+SUM(BI81)*VLOOKUP(BI$13,#REF!,2,0)+SUM(BS81)*VLOOKUP(BS$13,#REF!,2,0)+SUM(CC81)*VLOOKUP(CC$13,#REF!,2,0)+SUM(CM81)*VLOOKUP(CM$13,#REF!,2,0)+SUM(CW81)*VLOOKUP(CW$13,#REF!,2,0)+SUM(DG81)*VLOOKUP(DG$13,#REF!,2,0)+SUM(DQ81)*VLOOKUP(DQ$13,#REF!,2,0)+SUM(EA81)*VLOOKUP(EA$13,#REF!,2,0)+SUM(EK81)*VLOOKUP(EK$13,#REF!,2,0)+SUM(EU81)*VLOOKUP(EU$13,#REF!,2,0)+SUM(FE81)*VLOOKUP(FE$13,#REF!,2,0)+SUM(FO81)*VLOOKUP(FO$13,#REF!,2,0)+SUM(FY81)*VLOOKUP(FY$13,#REF!,2,0)+SUM(GI81)*VLOOKUP(GI$13,#REF!,2,0)+SUM(GS81)*VLOOKUP(GS$13,#REF!,2,0)</f>
        <v>#REF!</v>
      </c>
      <c r="HD81" s="81" t="e">
        <f>+SUM(L81)*VLOOKUP(L$13,#REF!,2,0)+SUM(V81)*VLOOKUP(V$13,#REF!,2,0)+SUM(AF81)*VLOOKUP(AF$13,#REF!,2,0)+SUM(AP81)*VLOOKUP(AP$13,#REF!,2,0)+SUM(AZ81)*VLOOKUP(AZ$13,#REF!,2,0)+SUM(BJ81)*VLOOKUP(BJ$13,#REF!,2,0)+SUM(BT81)*VLOOKUP(BT$13,#REF!,2,0)+SUM(CD81)*VLOOKUP(CD$13,#REF!,2,0)+SUM(CN81)*VLOOKUP(CN$13,#REF!,2,0)+SUM(CX81)*VLOOKUP(CX$13,#REF!,2,0)+SUM(DH81)*VLOOKUP(DH$13,#REF!,2,0)+SUM(DR81)*VLOOKUP(DR$13,#REF!,2,0)+SUM(EB81)*VLOOKUP(EB$13,#REF!,2,0)+SUM(EL81)*VLOOKUP(EL$13,#REF!,2,0)+SUM(EV81)*VLOOKUP(EV$13,#REF!,2,0)+SUM(FF81)*VLOOKUP(FF$13,#REF!,2,0)+SUM(FP81)*VLOOKUP(FP$13,#REF!,2,0)+SUM(FZ81)*VLOOKUP(FZ$13,#REF!,2,0)+SUM(GJ81)*VLOOKUP(GJ$13,#REF!,2,0)+SUM(GT81)*VLOOKUP(GT$13,#REF!,2,0)</f>
        <v>#REF!</v>
      </c>
      <c r="HE81" s="81" t="e">
        <f>+SUM(M81)*VLOOKUP(M$13,#REF!,2,0)+SUM(W81)*VLOOKUP(W$13,#REF!,2,0)+SUM(AG81)*VLOOKUP(AG$13,#REF!,2,0)+SUM(AQ81)*VLOOKUP(AQ$13,#REF!,2,0)+SUM(BA81)*VLOOKUP(BA$13,#REF!,2,0)+SUM(BK81)*VLOOKUP(BK$13,#REF!,2,0)+SUM(BU81)*VLOOKUP(BU$13,#REF!,2,0)+SUM(CE81)*VLOOKUP(CE$13,#REF!,2,0)+SUM(CO81)*VLOOKUP(CO$13,#REF!,2,0)+SUM(CY81)*VLOOKUP(CY$13,#REF!,2,0)+SUM(DI81)*VLOOKUP(DI$13,#REF!,2,0)+SUM(DS81)*VLOOKUP(DS$13,#REF!,2,0)+SUM(EC81)*VLOOKUP(EC$13,#REF!,2,0)+SUM(EM81)*VLOOKUP(EM$13,#REF!,2,0)+SUM(EW81)*VLOOKUP(EW$13,#REF!,2,0)+SUM(FG81)*VLOOKUP(FG$13,#REF!,2,0)+SUM(FQ81)*VLOOKUP(FQ$13,#REF!,2,0)+SUM(GA81)*VLOOKUP(GA$13,#REF!,2,0)+SUM(GK81)*VLOOKUP(GK$13,#REF!,2,0)+SUM(GU81)*VLOOKUP(GU$13,#REF!,2,0)</f>
        <v>#REF!</v>
      </c>
      <c r="HF81" s="81" t="e">
        <f>+SUM(N81)*VLOOKUP(N$13,#REF!,2,0)+SUM(X81)*VLOOKUP(X$13,#REF!,2,0)+SUM(AH81)*VLOOKUP(AH$13,#REF!,2,0)+SUM(AR81)*VLOOKUP(AR$13,#REF!,2,0)+SUM(BB81)*VLOOKUP(BB$13,#REF!,2,0)+SUM(BL81)*VLOOKUP(BL$13,#REF!,2,0)+SUM(BV81)*VLOOKUP(BV$13,#REF!,2,0)+SUM(CF81)*VLOOKUP(CF$13,#REF!,2,0)+SUM(CP81)*VLOOKUP(CP$13,#REF!,2,0)+SUM(CZ81)*VLOOKUP(CZ$13,#REF!,2,0)+SUM(DJ81)*VLOOKUP(DJ$13,#REF!,2,0)+SUM(DT81)*VLOOKUP(DT$13,#REF!,2,0)+SUM(ED81)*VLOOKUP(ED$13,#REF!,2,0)+SUM(EN81)*VLOOKUP(EN$13,#REF!,2,0)+SUM(EX81)*VLOOKUP(EX$13,#REF!,2,0)+SUM(FH81)*VLOOKUP(FH$13,#REF!,2,0)+SUM(FR81)*VLOOKUP(FR$13,#REF!,2,0)+SUM(GB81)*VLOOKUP(GB$13,#REF!,2,0)+SUM(GL81)*VLOOKUP(GL$13,#REF!,2,0)+SUM(GV81)*VLOOKUP(GV$13,#REF!,2,0)</f>
        <v>#REF!</v>
      </c>
      <c r="HG81" s="81" t="e">
        <f>+SUM(O81)*VLOOKUP(O$13,#REF!,2,0)+SUM(Y81)*VLOOKUP(Y$13,#REF!,2,0)+SUM(AI81)*VLOOKUP(AI$13,#REF!,2,0)+SUM(AS81)*VLOOKUP(AS$13,#REF!,2,0)+SUM(BC81)*VLOOKUP(BC$13,#REF!,2,0)+SUM(BM81)*VLOOKUP(BM$13,#REF!,2,0)+SUM(BW81)*VLOOKUP(BW$13,#REF!,2,0)+SUM(CG81)*VLOOKUP(CG$13,#REF!,2,0)+SUM(CQ81)*VLOOKUP(CQ$13,#REF!,2,0)+SUM(DA81)*VLOOKUP(DA$13,#REF!,2,0)+SUM(DK81)*VLOOKUP(DK$13,#REF!,2,0)+SUM(DU81)*VLOOKUP(DU$13,#REF!,2,0)+SUM(EE81)*VLOOKUP(EE$13,#REF!,2,0)+SUM(EO81)*VLOOKUP(EO$13,#REF!,2,0)+SUM(EY81)*VLOOKUP(EY$13,#REF!,2,0)+SUM(FI81)*VLOOKUP(FI$13,#REF!,2,0)+SUM(FS81)*VLOOKUP(FS$13,#REF!,2,0)+SUM(GC81)*VLOOKUP(GC$13,#REF!,2,0)+SUM(GM81)*VLOOKUP(GM$13,#REF!,2,0)+SUM(GW81)*VLOOKUP(GW$13,#REF!,2,0)</f>
        <v>#REF!</v>
      </c>
      <c r="HH81" s="81" t="e">
        <f>+SUM(P81)*VLOOKUP(P$13,#REF!,2,0)+SUM(Z81)*VLOOKUP(Z$13,#REF!,2,0)+SUM(AJ81)*VLOOKUP(AJ$13,#REF!,2,0)+SUM(AT81)*VLOOKUP(AT$13,#REF!,2,0)+SUM(BD81)*VLOOKUP(BD$13,#REF!,2,0)+SUM(BN81)*VLOOKUP(BN$13,#REF!,2,0)+SUM(BX81)*VLOOKUP(BX$13,#REF!,2,0)+SUM(CH81)*VLOOKUP(CH$13,#REF!,2,0)+SUM(CR81)*VLOOKUP(CR$13,#REF!,2,0)+SUM(DB81)*VLOOKUP(DB$13,#REF!,2,0)+SUM(DL81)*VLOOKUP(DL$13,#REF!,2,0)+SUM(DV81)*VLOOKUP(DV$13,#REF!,2,0)+SUM(EF81)*VLOOKUP(EF$13,#REF!,2,0)+SUM(EP81)*VLOOKUP(EP$13,#REF!,2,0)+SUM(EZ81)*VLOOKUP(EZ$13,#REF!,2,0)+SUM(FJ81)*VLOOKUP(FJ$13,#REF!,2,0)+SUM(FT81)*VLOOKUP(FT$13,#REF!,2,0)+SUM(GD81)*VLOOKUP(GD$13,#REF!,2,0)+SUM(GN81)*VLOOKUP(GN$13,#REF!,2,0)+SUM(GX81)*VLOOKUP(GX$13,#REF!,2,0)</f>
        <v>#REF!</v>
      </c>
      <c r="HI81" s="81" t="e">
        <f>+SUM(Q81)*VLOOKUP(Q$13,#REF!,2,0)+SUM(AA81)*VLOOKUP(AA$13,#REF!,2,0)+SUM(AK81)*VLOOKUP(AK$13,#REF!,2,0)+SUM(AU81)*VLOOKUP(AU$13,#REF!,2,0)+SUM(BE81)*VLOOKUP(BE$13,#REF!,2,0)+SUM(BO81)*VLOOKUP(BO$13,#REF!,2,0)+SUM(BY81)*VLOOKUP(BY$13,#REF!,2,0)+SUM(CI81)*VLOOKUP(CI$13,#REF!,2,0)+SUM(CS81)*VLOOKUP(CS$13,#REF!,2,0)+SUM(DC81)*VLOOKUP(DC$13,#REF!,2,0)+SUM(DM81)*VLOOKUP(DM$13,#REF!,2,0)+SUM(DW81)*VLOOKUP(DW$13,#REF!,2,0)+SUM(EG81)*VLOOKUP(EG$13,#REF!,2,0)+SUM(EQ81)*VLOOKUP(EQ$13,#REF!,2,0)+SUM(FA81)*VLOOKUP(FA$13,#REF!,2,0)+SUM(FK81)*VLOOKUP(FK$13,#REF!,2,0)+SUM(FU81)*VLOOKUP(FU$13,#REF!,2,0)+SUM(GE81)*VLOOKUP(GE$13,#REF!,2,0)+SUM(GO81)*VLOOKUP(GO$13,#REF!,2,0)+SUM(GY81)*VLOOKUP(GY$13,#REF!,2,0)</f>
        <v>#REF!</v>
      </c>
      <c r="HJ81" s="81" t="e">
        <f>+SUM(R81)*VLOOKUP(R$13,#REF!,2,0)+SUM(AB81)*VLOOKUP(AB$13,#REF!,2,0)+SUM(AL81)*VLOOKUP(AL$13,#REF!,2,0)+SUM(AV81)*VLOOKUP(AV$13,#REF!,2,0)+SUM(BF81)*VLOOKUP(BF$13,#REF!,2,0)+SUM(BP81)*VLOOKUP(BP$13,#REF!,2,0)+SUM(BZ81)*VLOOKUP(BZ$13,#REF!,2,0)+SUM(CJ81)*VLOOKUP(CJ$13,#REF!,2,0)+SUM(CT81)*VLOOKUP(CT$13,#REF!,2,0)+SUM(DD81)*VLOOKUP(DD$13,#REF!,2,0)+SUM(DN81)*VLOOKUP(DN$13,#REF!,2,0)+SUM(DX81)*VLOOKUP(DX$13,#REF!,2,0)+SUM(EH81)*VLOOKUP(EH$13,#REF!,2,0)+SUM(ER81)*VLOOKUP(ER$13,#REF!,2,0)+SUM(FB81)*VLOOKUP(FB$13,#REF!,2,0)+SUM(FL81)*VLOOKUP(FL$13,#REF!,2,0)+SUM(FV81)*VLOOKUP(FV$13,#REF!,2,0)+SUM(GF81)*VLOOKUP(GF$13,#REF!,2,0)+SUM(GP81)*VLOOKUP(GP$13,#REF!,2,0)+SUM(GZ81)*VLOOKUP(GZ$13,#REF!,2,0)</f>
        <v>#REF!</v>
      </c>
      <c r="HK81" s="81" t="e">
        <f>+SUM(S81)*VLOOKUP(S$13,#REF!,2,0)+SUM(AC81)*VLOOKUP(AC$13,#REF!,2,0)+SUM(AM81)*VLOOKUP(AM$13,#REF!,2,0)+SUM(AW81)*VLOOKUP(AW$13,#REF!,2,0)+SUM(BG81)*VLOOKUP(BG$13,#REF!,2,0)+SUM(BQ81)*VLOOKUP(BQ$13,#REF!,2,0)+SUM(CA81)*VLOOKUP(CA$13,#REF!,2,0)+SUM(CK81)*VLOOKUP(CK$13,#REF!,2,0)+SUM(CU81)*VLOOKUP(CU$13,#REF!,2,0)+SUM(DE81)*VLOOKUP(DE$13,#REF!,2,0)+SUM(DO81)*VLOOKUP(DO$13,#REF!,2,0)+SUM(DY81)*VLOOKUP(DY$13,#REF!,2,0)+SUM(EI81)*VLOOKUP(EI$13,#REF!,2,0)+SUM(ES81)*VLOOKUP(ES$13,#REF!,2,0)+SUM(FC81)*VLOOKUP(FC$13,#REF!,2,0)+SUM(FM81)*VLOOKUP(FM$13,#REF!,2,0)+SUM(FW81)*VLOOKUP(FW$13,#REF!,2,0)+SUM(GG81)*VLOOKUP(GG$13,#REF!,2,0)+SUM(GQ81)*VLOOKUP(GQ$13,#REF!,2,0)+SUM(HA81)*VLOOKUP(HA$13,#REF!,2,0)</f>
        <v>#REF!</v>
      </c>
      <c r="HL81" s="81" t="e">
        <f>+SUM(T81)*VLOOKUP(T$13,#REF!,2,0)+SUM(AD81)*VLOOKUP(AD$13,#REF!,2,0)+SUM(AN81)*VLOOKUP(AN$13,#REF!,2,0)+SUM(AX81)*VLOOKUP(AX$13,#REF!,2,0)+SUM(BH81)*VLOOKUP(BH$13,#REF!,2,0)+SUM(BR81)*VLOOKUP(BR$13,#REF!,2,0)+SUM(CB81)*VLOOKUP(CB$13,#REF!,2,0)+SUM(CL81)*VLOOKUP(CL$13,#REF!,2,0)+SUM(CV81)*VLOOKUP(CV$13,#REF!,2,0)+SUM(DF81)*VLOOKUP(DF$13,#REF!,2,0)+SUM(DP81)*VLOOKUP(DP$13,#REF!,2,0)+SUM(DZ81)*VLOOKUP(DZ$13,#REF!,2,0)+SUM(EJ81)*VLOOKUP(EJ$13,#REF!,2,0)+SUM(ET81)*VLOOKUP(ET$13,#REF!,2,0)+SUM(FD81)*VLOOKUP(FD$13,#REF!,2,0)+SUM(FN81)*VLOOKUP(FN$13,#REF!,2,0)+SUM(FX81)*VLOOKUP(FX$13,#REF!,2,0)+SUM(GH81)*VLOOKUP(GH$13,#REF!,2,0)+SUM(GR81)*VLOOKUP(GR$13,#REF!,2,0)+SUM(HB81)*VLOOKUP(HB$13,#REF!,2,0)</f>
        <v>#REF!</v>
      </c>
      <c r="HM81" s="84">
        <f t="shared" ref="HM81:HM111" si="88">+SUMIF($K$11:$HB$11,1,K81:HB81)</f>
        <v>21</v>
      </c>
      <c r="HN81" s="83">
        <f t="shared" si="87"/>
        <v>78</v>
      </c>
      <c r="HO81" s="84" t="e">
        <f>+SUMIF($K$11:$T$11,1,K81:T81)*VLOOKUP($K$12,#REF!,2,0)+SUMIF($U$11:$AD$11,1,U81:AD81)*VLOOKUP($U$12,#REF!,2,0)+SUMIF($AE$11:$AN$11,1,AE81:AN81)*VLOOKUP($AE$12,#REF!,2,0)+SUMIF($AO$11:$AX$11,1,AO81:AX81)*VLOOKUP($AO$12,#REF!,2,0)+SUMIF($AY$11:$BH$11,1,AY81:BH81)*VLOOKUP($AY$12,#REF!,2,0)+SUMIF($BI$11:$BR$11,1,BI81:BR81)*VLOOKUP($BI$12,#REF!,2,0)+SUMIF($BS$11:$CB$11,1,BS81:CB81)*VLOOKUP($BS$12,#REF!,2,0)+SUMIF($CC$11:$CL$11,1,CC81:CL81)*VLOOKUP($CC$12,#REF!,2,0)+SUMIF($CM$11:$CV$11,1,CM81:CV81)*VLOOKUP($CM$12,#REF!,2,0)+SUMIF($CW$11:$DF$11,1,CW81:DF81)*VLOOKUP($CW$12,#REF!,2,0)+SUMIF($DG$11:$DP$11,1,DG81:DP81)*VLOOKUP($DG$12,#REF!,2,0)+SUMIF($DQ$11:$DZ$11,1,DQ81:DZ81)*VLOOKUP($DQ$12,#REF!,2,0)+SUMIF($EA$11:$EJ$11,1,EA81:EJ81)*VLOOKUP($EA$12,#REF!,2,0)+SUMIF($EK$11:$ET$11,1,EK81:ET81)*VLOOKUP($EK$12,#REF!,2,0)+SUMIF($EU$11:$FD$11,1,EU81:FD81)*VLOOKUP($EU$12,#REF!,2,0)+SUMIF($FE$11:$FN$11,1,FE81:FN81)*VLOOKUP($FE$12,#REF!,2,0)+SUMIF($FO$11:$FX$11,1,FO81:FX81)*VLOOKUP($FO$12,#REF!,2,0)+SUMIF($FY$11:$GH$11,1,FY81:GH81)*VLOOKUP($FY$12,#REF!,2,0)+SUMIF($GI$11:$GR$11,1,GI81:GR81)*VLOOKUP($GI$12,#REF!,2,0)+SUMIF($GS$11:$HB$11,1,GS81:HB81)*VLOOKUP($GS$12,#REF!,2,0)</f>
        <v>#REF!</v>
      </c>
      <c r="HP81" s="83" t="e">
        <f t="shared" si="86"/>
        <v>#REF!</v>
      </c>
      <c r="HQ81" s="84"/>
      <c r="HR81" s="85">
        <f t="shared" ref="HR81:HR111" si="89">+K81+U81+AE81+AO81+AY81+BI81+BS81+CC81+CM81+CW81+DF81</f>
        <v>21</v>
      </c>
      <c r="HS81" s="85">
        <f t="shared" ref="HS81:HS111" si="90">+L81+V81+AF81+AP81+AZ81+BJ81+BT81+CD81+CN81+CX81+DG81</f>
        <v>0</v>
      </c>
      <c r="HT81" s="85">
        <f t="shared" ref="HT81:HT111" si="91">+M81+W81+AG81+AQ81+BA81+BK81+BU81+CE81+CO81+CY81+DH81</f>
        <v>0</v>
      </c>
      <c r="HU81" s="85">
        <f t="shared" ref="HU81:HU111" si="92">+N81+X81+AH81+AR81+BB81+BL81+BV81+CF81+CP81+CZ81+DI81</f>
        <v>0</v>
      </c>
      <c r="HV81" s="85">
        <f t="shared" ref="HV81:HV111" si="93">+O81+Y81+AI81+AS81+BC81+BM81+BW81+CG81+CQ81+DA81+DJ81</f>
        <v>0</v>
      </c>
      <c r="HW81" s="85">
        <f t="shared" ref="HW81:HW111" si="94">+P81+Z81+AJ81+AT81+BD81+BN81+BX81+CH81+CR81+DB81+DK81</f>
        <v>0</v>
      </c>
      <c r="HX81" s="85">
        <f t="shared" ref="HX81:HX111" si="95">+Q81+AA81+AK81+AU81+BE81+BO81+BY81+CI81+CS81+DC81+DL81</f>
        <v>0</v>
      </c>
      <c r="HY81" s="85">
        <f t="shared" ref="HY81:HY111" si="96">+R81+AB81+AL81+AV81+BF81+BP81+BZ81+CJ81+CT81+DD81+DM81</f>
        <v>0</v>
      </c>
      <c r="HZ81" s="85">
        <f t="shared" ref="HZ81:HZ111" si="97">+S81+AC81+AM81+AW81+BG81+BQ81+CA81+CK81+CU81+DE81+DN81</f>
        <v>0</v>
      </c>
      <c r="IA81" s="85">
        <f t="shared" ref="IA81:IA111" si="98">+T81+AD81+AN81+AX81+BH81+BR81+CB81+CL81+CV81+DF81+DO81</f>
        <v>0</v>
      </c>
      <c r="IK81" s="98" t="e">
        <f t="shared" ref="IK81:IK111" si="99">+IF(F81=1,1,IF(G81=1,1,IF(H81=1,1,IF(I81=1,1,0))))</f>
        <v>#REF!</v>
      </c>
    </row>
    <row r="82" spans="1:245" s="32" customFormat="1" ht="21.95" customHeight="1">
      <c r="A82" s="4"/>
      <c r="B82" s="98" t="e">
        <f>+#REF!</f>
        <v>#REF!</v>
      </c>
      <c r="C82" s="98" t="e">
        <f>+#REF!</f>
        <v>#REF!</v>
      </c>
      <c r="D82" s="98" t="e">
        <f>+#REF!</f>
        <v>#REF!</v>
      </c>
      <c r="E82" s="98" t="e">
        <f>+#REF!</f>
        <v>#REF!</v>
      </c>
      <c r="F82" s="98" t="e">
        <f>+#REF!</f>
        <v>#REF!</v>
      </c>
      <c r="G82" s="98" t="e">
        <f>+#REF!</f>
        <v>#REF!</v>
      </c>
      <c r="H82" s="98" t="e">
        <f>+#REF!</f>
        <v>#REF!</v>
      </c>
      <c r="I82" s="98" t="e">
        <f>+#REF!</f>
        <v>#REF!</v>
      </c>
      <c r="J82" s="18" t="s">
        <v>64</v>
      </c>
      <c r="K82" s="800">
        <v>6</v>
      </c>
      <c r="L82" s="807">
        <v>0</v>
      </c>
      <c r="M82" s="807">
        <v>0</v>
      </c>
      <c r="N82" s="807">
        <v>0</v>
      </c>
      <c r="O82" s="807">
        <v>0</v>
      </c>
      <c r="P82" s="807">
        <v>0</v>
      </c>
      <c r="Q82" s="807">
        <v>0</v>
      </c>
      <c r="R82" s="807">
        <v>0</v>
      </c>
      <c r="S82" s="807">
        <v>0</v>
      </c>
      <c r="T82" s="801">
        <v>0</v>
      </c>
      <c r="U82" s="800">
        <v>3</v>
      </c>
      <c r="V82" s="807">
        <v>0</v>
      </c>
      <c r="W82" s="807">
        <v>0</v>
      </c>
      <c r="X82" s="807">
        <v>0</v>
      </c>
      <c r="Y82" s="807">
        <v>0</v>
      </c>
      <c r="Z82" s="807">
        <v>0</v>
      </c>
      <c r="AA82" s="807">
        <v>0</v>
      </c>
      <c r="AB82" s="807">
        <v>0</v>
      </c>
      <c r="AC82" s="807">
        <v>0</v>
      </c>
      <c r="AD82" s="801">
        <v>0</v>
      </c>
      <c r="AE82" s="800">
        <v>0</v>
      </c>
      <c r="AF82" s="807">
        <v>0</v>
      </c>
      <c r="AG82" s="807">
        <v>0</v>
      </c>
      <c r="AH82" s="807">
        <v>0</v>
      </c>
      <c r="AI82" s="807">
        <v>0</v>
      </c>
      <c r="AJ82" s="807">
        <v>0</v>
      </c>
      <c r="AK82" s="807">
        <v>0</v>
      </c>
      <c r="AL82" s="807">
        <v>0</v>
      </c>
      <c r="AM82" s="807">
        <v>0</v>
      </c>
      <c r="AN82" s="801">
        <v>0</v>
      </c>
      <c r="AO82" s="800">
        <v>0</v>
      </c>
      <c r="AP82" s="807">
        <v>0</v>
      </c>
      <c r="AQ82" s="807">
        <v>0</v>
      </c>
      <c r="AR82" s="807">
        <v>0</v>
      </c>
      <c r="AS82" s="807">
        <v>0</v>
      </c>
      <c r="AT82" s="807">
        <v>0</v>
      </c>
      <c r="AU82" s="807">
        <v>0</v>
      </c>
      <c r="AV82" s="807">
        <v>0</v>
      </c>
      <c r="AW82" s="807">
        <v>0</v>
      </c>
      <c r="AX82" s="801">
        <v>0</v>
      </c>
      <c r="AY82" s="800">
        <v>0</v>
      </c>
      <c r="AZ82" s="807">
        <v>0</v>
      </c>
      <c r="BA82" s="807">
        <v>0</v>
      </c>
      <c r="BB82" s="807">
        <v>0</v>
      </c>
      <c r="BC82" s="807">
        <v>0</v>
      </c>
      <c r="BD82" s="807">
        <v>0</v>
      </c>
      <c r="BE82" s="807">
        <v>0</v>
      </c>
      <c r="BF82" s="807">
        <v>0</v>
      </c>
      <c r="BG82" s="807">
        <v>0</v>
      </c>
      <c r="BH82" s="801">
        <v>0</v>
      </c>
      <c r="BI82" s="800">
        <v>2</v>
      </c>
      <c r="BJ82" s="807">
        <v>0</v>
      </c>
      <c r="BK82" s="807">
        <v>0</v>
      </c>
      <c r="BL82" s="807">
        <v>0</v>
      </c>
      <c r="BM82" s="807">
        <v>0</v>
      </c>
      <c r="BN82" s="807">
        <v>0</v>
      </c>
      <c r="BO82" s="807">
        <v>0</v>
      </c>
      <c r="BP82" s="807">
        <v>0</v>
      </c>
      <c r="BQ82" s="807">
        <v>0</v>
      </c>
      <c r="BR82" s="801">
        <v>0</v>
      </c>
      <c r="BS82" s="800">
        <v>2</v>
      </c>
      <c r="BT82" s="807">
        <v>0</v>
      </c>
      <c r="BU82" s="807">
        <v>0</v>
      </c>
      <c r="BV82" s="807">
        <v>0</v>
      </c>
      <c r="BW82" s="807">
        <v>0</v>
      </c>
      <c r="BX82" s="807">
        <v>0</v>
      </c>
      <c r="BY82" s="807">
        <v>0</v>
      </c>
      <c r="BZ82" s="807">
        <v>0</v>
      </c>
      <c r="CA82" s="807">
        <v>0</v>
      </c>
      <c r="CB82" s="801">
        <v>0</v>
      </c>
      <c r="CC82" s="800">
        <v>1</v>
      </c>
      <c r="CD82" s="807">
        <v>0</v>
      </c>
      <c r="CE82" s="807">
        <v>0</v>
      </c>
      <c r="CF82" s="807">
        <v>0</v>
      </c>
      <c r="CG82" s="807">
        <v>0</v>
      </c>
      <c r="CH82" s="807">
        <v>0</v>
      </c>
      <c r="CI82" s="807">
        <v>0</v>
      </c>
      <c r="CJ82" s="807">
        <v>0</v>
      </c>
      <c r="CK82" s="807">
        <v>0</v>
      </c>
      <c r="CL82" s="801">
        <v>0</v>
      </c>
      <c r="CM82" s="800">
        <v>1</v>
      </c>
      <c r="CN82" s="807">
        <v>0</v>
      </c>
      <c r="CO82" s="807">
        <v>0</v>
      </c>
      <c r="CP82" s="807">
        <v>0</v>
      </c>
      <c r="CQ82" s="807">
        <v>0</v>
      </c>
      <c r="CR82" s="807">
        <v>0</v>
      </c>
      <c r="CS82" s="807">
        <v>0</v>
      </c>
      <c r="CT82" s="807">
        <v>0</v>
      </c>
      <c r="CU82" s="807">
        <v>0</v>
      </c>
      <c r="CV82" s="801">
        <v>0</v>
      </c>
      <c r="CW82" s="800">
        <v>0</v>
      </c>
      <c r="CX82" s="807">
        <v>0</v>
      </c>
      <c r="CY82" s="807">
        <v>0</v>
      </c>
      <c r="CZ82" s="807">
        <v>0</v>
      </c>
      <c r="DA82" s="807">
        <v>0</v>
      </c>
      <c r="DB82" s="807">
        <v>0</v>
      </c>
      <c r="DC82" s="807">
        <v>0</v>
      </c>
      <c r="DD82" s="807">
        <v>0</v>
      </c>
      <c r="DE82" s="807">
        <v>0</v>
      </c>
      <c r="DF82" s="801">
        <v>0</v>
      </c>
      <c r="DG82" s="800">
        <v>0</v>
      </c>
      <c r="DH82" s="605"/>
      <c r="DI82" s="605"/>
      <c r="DJ82" s="605"/>
      <c r="DK82" s="605"/>
      <c r="DL82" s="605"/>
      <c r="DM82" s="605"/>
      <c r="DN82" s="605"/>
      <c r="DO82" s="605"/>
      <c r="DP82" s="606"/>
      <c r="DQ82" s="604"/>
      <c r="DR82" s="605"/>
      <c r="DS82" s="605"/>
      <c r="DT82" s="605"/>
      <c r="DU82" s="605"/>
      <c r="DV82" s="605"/>
      <c r="DW82" s="605"/>
      <c r="DX82" s="605"/>
      <c r="DY82" s="605"/>
      <c r="DZ82" s="606"/>
      <c r="EA82" s="604"/>
      <c r="EB82" s="605"/>
      <c r="EC82" s="605"/>
      <c r="ED82" s="605"/>
      <c r="EE82" s="605"/>
      <c r="EF82" s="605"/>
      <c r="EG82" s="605"/>
      <c r="EH82" s="605"/>
      <c r="EI82" s="605"/>
      <c r="EJ82" s="606"/>
      <c r="EK82" s="604"/>
      <c r="EL82" s="605"/>
      <c r="EM82" s="605"/>
      <c r="EN82" s="605"/>
      <c r="EO82" s="605"/>
      <c r="EP82" s="605"/>
      <c r="EQ82" s="605"/>
      <c r="ER82" s="605"/>
      <c r="ES82" s="605"/>
      <c r="ET82" s="606"/>
      <c r="EU82" s="604"/>
      <c r="EV82" s="605"/>
      <c r="EW82" s="605"/>
      <c r="EX82" s="605"/>
      <c r="EY82" s="605"/>
      <c r="EZ82" s="605"/>
      <c r="FA82" s="605"/>
      <c r="FB82" s="605"/>
      <c r="FC82" s="605"/>
      <c r="FD82" s="606"/>
      <c r="FE82" s="604"/>
      <c r="FF82" s="605"/>
      <c r="FG82" s="605"/>
      <c r="FH82" s="605"/>
      <c r="FI82" s="605"/>
      <c r="FJ82" s="605"/>
      <c r="FK82" s="605"/>
      <c r="FL82" s="605"/>
      <c r="FM82" s="605"/>
      <c r="FN82" s="606"/>
      <c r="FO82" s="604"/>
      <c r="FP82" s="605"/>
      <c r="FQ82" s="605"/>
      <c r="FR82" s="605"/>
      <c r="FS82" s="605"/>
      <c r="FT82" s="605"/>
      <c r="FU82" s="605"/>
      <c r="FV82" s="605"/>
      <c r="FW82" s="605"/>
      <c r="FX82" s="606"/>
      <c r="FY82" s="604"/>
      <c r="FZ82" s="605"/>
      <c r="GA82" s="605"/>
      <c r="GB82" s="605"/>
      <c r="GC82" s="605"/>
      <c r="GD82" s="605"/>
      <c r="GE82" s="605"/>
      <c r="GF82" s="605"/>
      <c r="GG82" s="605"/>
      <c r="GH82" s="606"/>
      <c r="GI82" s="604"/>
      <c r="GJ82" s="605"/>
      <c r="GK82" s="605"/>
      <c r="GL82" s="605"/>
      <c r="GM82" s="605"/>
      <c r="GN82" s="605"/>
      <c r="GO82" s="605"/>
      <c r="GP82" s="605"/>
      <c r="GQ82" s="605"/>
      <c r="GR82" s="606"/>
      <c r="GS82" s="604"/>
      <c r="GT82" s="605"/>
      <c r="GU82" s="605"/>
      <c r="GV82" s="605"/>
      <c r="GW82" s="605"/>
      <c r="GX82" s="605"/>
      <c r="GY82" s="605"/>
      <c r="GZ82" s="605"/>
      <c r="HA82" s="605"/>
      <c r="HB82" s="606"/>
      <c r="HC82" s="81" t="e">
        <f>+SUM(K82)*VLOOKUP(K$13,#REF!,2,0)+SUM(U82)*VLOOKUP(U$13,#REF!,2,0)+SUM(AE82)*VLOOKUP(AE$13,#REF!,2,0)+SUM(AO82)*VLOOKUP(AO$13,#REF!,2,0)+SUM(AY82)*VLOOKUP(AY$13,#REF!,2,0)+SUM(BI82)*VLOOKUP(BI$13,#REF!,2,0)+SUM(BS82)*VLOOKUP(BS$13,#REF!,2,0)+SUM(CC82)*VLOOKUP(CC$13,#REF!,2,0)+SUM(CM82)*VLOOKUP(CM$13,#REF!,2,0)+SUM(CW82)*VLOOKUP(CW$13,#REF!,2,0)+SUM(DG82)*VLOOKUP(DG$13,#REF!,2,0)+SUM(DQ82)*VLOOKUP(DQ$13,#REF!,2,0)+SUM(EA82)*VLOOKUP(EA$13,#REF!,2,0)+SUM(EK82)*VLOOKUP(EK$13,#REF!,2,0)+SUM(EU82)*VLOOKUP(EU$13,#REF!,2,0)+SUM(FE82)*VLOOKUP(FE$13,#REF!,2,0)+SUM(FO82)*VLOOKUP(FO$13,#REF!,2,0)+SUM(FY82)*VLOOKUP(FY$13,#REF!,2,0)+SUM(GI82)*VLOOKUP(GI$13,#REF!,2,0)+SUM(GS82)*VLOOKUP(GS$13,#REF!,2,0)</f>
        <v>#REF!</v>
      </c>
      <c r="HD82" s="81" t="e">
        <f>+SUM(L82)*VLOOKUP(L$13,#REF!,2,0)+SUM(V82)*VLOOKUP(V$13,#REF!,2,0)+SUM(AF82)*VLOOKUP(AF$13,#REF!,2,0)+SUM(AP82)*VLOOKUP(AP$13,#REF!,2,0)+SUM(AZ82)*VLOOKUP(AZ$13,#REF!,2,0)+SUM(BJ82)*VLOOKUP(BJ$13,#REF!,2,0)+SUM(BT82)*VLOOKUP(BT$13,#REF!,2,0)+SUM(CD82)*VLOOKUP(CD$13,#REF!,2,0)+SUM(CN82)*VLOOKUP(CN$13,#REF!,2,0)+SUM(CX82)*VLOOKUP(CX$13,#REF!,2,0)+SUM(DH82)*VLOOKUP(DH$13,#REF!,2,0)+SUM(DR82)*VLOOKUP(DR$13,#REF!,2,0)+SUM(EB82)*VLOOKUP(EB$13,#REF!,2,0)+SUM(EL82)*VLOOKUP(EL$13,#REF!,2,0)+SUM(EV82)*VLOOKUP(EV$13,#REF!,2,0)+SUM(FF82)*VLOOKUP(FF$13,#REF!,2,0)+SUM(FP82)*VLOOKUP(FP$13,#REF!,2,0)+SUM(FZ82)*VLOOKUP(FZ$13,#REF!,2,0)+SUM(GJ82)*VLOOKUP(GJ$13,#REF!,2,0)+SUM(GT82)*VLOOKUP(GT$13,#REF!,2,0)</f>
        <v>#REF!</v>
      </c>
      <c r="HE82" s="81" t="e">
        <f>+SUM(M82)*VLOOKUP(M$13,#REF!,2,0)+SUM(W82)*VLOOKUP(W$13,#REF!,2,0)+SUM(AG82)*VLOOKUP(AG$13,#REF!,2,0)+SUM(AQ82)*VLOOKUP(AQ$13,#REF!,2,0)+SUM(BA82)*VLOOKUP(BA$13,#REF!,2,0)+SUM(BK82)*VLOOKUP(BK$13,#REF!,2,0)+SUM(BU82)*VLOOKUP(BU$13,#REF!,2,0)+SUM(CE82)*VLOOKUP(CE$13,#REF!,2,0)+SUM(CO82)*VLOOKUP(CO$13,#REF!,2,0)+SUM(CY82)*VLOOKUP(CY$13,#REF!,2,0)+SUM(DI82)*VLOOKUP(DI$13,#REF!,2,0)+SUM(DS82)*VLOOKUP(DS$13,#REF!,2,0)+SUM(EC82)*VLOOKUP(EC$13,#REF!,2,0)+SUM(EM82)*VLOOKUP(EM$13,#REF!,2,0)+SUM(EW82)*VLOOKUP(EW$13,#REF!,2,0)+SUM(FG82)*VLOOKUP(FG$13,#REF!,2,0)+SUM(FQ82)*VLOOKUP(FQ$13,#REF!,2,0)+SUM(GA82)*VLOOKUP(GA$13,#REF!,2,0)+SUM(GK82)*VLOOKUP(GK$13,#REF!,2,0)+SUM(GU82)*VLOOKUP(GU$13,#REF!,2,0)</f>
        <v>#REF!</v>
      </c>
      <c r="HF82" s="81" t="e">
        <f>+SUM(N82)*VLOOKUP(N$13,#REF!,2,0)+SUM(X82)*VLOOKUP(X$13,#REF!,2,0)+SUM(AH82)*VLOOKUP(AH$13,#REF!,2,0)+SUM(AR82)*VLOOKUP(AR$13,#REF!,2,0)+SUM(BB82)*VLOOKUP(BB$13,#REF!,2,0)+SUM(BL82)*VLOOKUP(BL$13,#REF!,2,0)+SUM(BV82)*VLOOKUP(BV$13,#REF!,2,0)+SUM(CF82)*VLOOKUP(CF$13,#REF!,2,0)+SUM(CP82)*VLOOKUP(CP$13,#REF!,2,0)+SUM(CZ82)*VLOOKUP(CZ$13,#REF!,2,0)+SUM(DJ82)*VLOOKUP(DJ$13,#REF!,2,0)+SUM(DT82)*VLOOKUP(DT$13,#REF!,2,0)+SUM(ED82)*VLOOKUP(ED$13,#REF!,2,0)+SUM(EN82)*VLOOKUP(EN$13,#REF!,2,0)+SUM(EX82)*VLOOKUP(EX$13,#REF!,2,0)+SUM(FH82)*VLOOKUP(FH$13,#REF!,2,0)+SUM(FR82)*VLOOKUP(FR$13,#REF!,2,0)+SUM(GB82)*VLOOKUP(GB$13,#REF!,2,0)+SUM(GL82)*VLOOKUP(GL$13,#REF!,2,0)+SUM(GV82)*VLOOKUP(GV$13,#REF!,2,0)</f>
        <v>#REF!</v>
      </c>
      <c r="HG82" s="81" t="e">
        <f>+SUM(O82)*VLOOKUP(O$13,#REF!,2,0)+SUM(Y82)*VLOOKUP(Y$13,#REF!,2,0)+SUM(AI82)*VLOOKUP(AI$13,#REF!,2,0)+SUM(AS82)*VLOOKUP(AS$13,#REF!,2,0)+SUM(BC82)*VLOOKUP(BC$13,#REF!,2,0)+SUM(BM82)*VLOOKUP(BM$13,#REF!,2,0)+SUM(BW82)*VLOOKUP(BW$13,#REF!,2,0)+SUM(CG82)*VLOOKUP(CG$13,#REF!,2,0)+SUM(CQ82)*VLOOKUP(CQ$13,#REF!,2,0)+SUM(DA82)*VLOOKUP(DA$13,#REF!,2,0)+SUM(DK82)*VLOOKUP(DK$13,#REF!,2,0)+SUM(DU82)*VLOOKUP(DU$13,#REF!,2,0)+SUM(EE82)*VLOOKUP(EE$13,#REF!,2,0)+SUM(EO82)*VLOOKUP(EO$13,#REF!,2,0)+SUM(EY82)*VLOOKUP(EY$13,#REF!,2,0)+SUM(FI82)*VLOOKUP(FI$13,#REF!,2,0)+SUM(FS82)*VLOOKUP(FS$13,#REF!,2,0)+SUM(GC82)*VLOOKUP(GC$13,#REF!,2,0)+SUM(GM82)*VLOOKUP(GM$13,#REF!,2,0)+SUM(GW82)*VLOOKUP(GW$13,#REF!,2,0)</f>
        <v>#REF!</v>
      </c>
      <c r="HH82" s="81" t="e">
        <f>+SUM(P82)*VLOOKUP(P$13,#REF!,2,0)+SUM(Z82)*VLOOKUP(Z$13,#REF!,2,0)+SUM(AJ82)*VLOOKUP(AJ$13,#REF!,2,0)+SUM(AT82)*VLOOKUP(AT$13,#REF!,2,0)+SUM(BD82)*VLOOKUP(BD$13,#REF!,2,0)+SUM(BN82)*VLOOKUP(BN$13,#REF!,2,0)+SUM(BX82)*VLOOKUP(BX$13,#REF!,2,0)+SUM(CH82)*VLOOKUP(CH$13,#REF!,2,0)+SUM(CR82)*VLOOKUP(CR$13,#REF!,2,0)+SUM(DB82)*VLOOKUP(DB$13,#REF!,2,0)+SUM(DL82)*VLOOKUP(DL$13,#REF!,2,0)+SUM(DV82)*VLOOKUP(DV$13,#REF!,2,0)+SUM(EF82)*VLOOKUP(EF$13,#REF!,2,0)+SUM(EP82)*VLOOKUP(EP$13,#REF!,2,0)+SUM(EZ82)*VLOOKUP(EZ$13,#REF!,2,0)+SUM(FJ82)*VLOOKUP(FJ$13,#REF!,2,0)+SUM(FT82)*VLOOKUP(FT$13,#REF!,2,0)+SUM(GD82)*VLOOKUP(GD$13,#REF!,2,0)+SUM(GN82)*VLOOKUP(GN$13,#REF!,2,0)+SUM(GX82)*VLOOKUP(GX$13,#REF!,2,0)</f>
        <v>#REF!</v>
      </c>
      <c r="HI82" s="81" t="e">
        <f>+SUM(Q82)*VLOOKUP(Q$13,#REF!,2,0)+SUM(AA82)*VLOOKUP(AA$13,#REF!,2,0)+SUM(AK82)*VLOOKUP(AK$13,#REF!,2,0)+SUM(AU82)*VLOOKUP(AU$13,#REF!,2,0)+SUM(BE82)*VLOOKUP(BE$13,#REF!,2,0)+SUM(BO82)*VLOOKUP(BO$13,#REF!,2,0)+SUM(BY82)*VLOOKUP(BY$13,#REF!,2,0)+SUM(CI82)*VLOOKUP(CI$13,#REF!,2,0)+SUM(CS82)*VLOOKUP(CS$13,#REF!,2,0)+SUM(DC82)*VLOOKUP(DC$13,#REF!,2,0)+SUM(DM82)*VLOOKUP(DM$13,#REF!,2,0)+SUM(DW82)*VLOOKUP(DW$13,#REF!,2,0)+SUM(EG82)*VLOOKUP(EG$13,#REF!,2,0)+SUM(EQ82)*VLOOKUP(EQ$13,#REF!,2,0)+SUM(FA82)*VLOOKUP(FA$13,#REF!,2,0)+SUM(FK82)*VLOOKUP(FK$13,#REF!,2,0)+SUM(FU82)*VLOOKUP(FU$13,#REF!,2,0)+SUM(GE82)*VLOOKUP(GE$13,#REF!,2,0)+SUM(GO82)*VLOOKUP(GO$13,#REF!,2,0)+SUM(GY82)*VLOOKUP(GY$13,#REF!,2,0)</f>
        <v>#REF!</v>
      </c>
      <c r="HJ82" s="81" t="e">
        <f>+SUM(R82)*VLOOKUP(R$13,#REF!,2,0)+SUM(AB82)*VLOOKUP(AB$13,#REF!,2,0)+SUM(AL82)*VLOOKUP(AL$13,#REF!,2,0)+SUM(AV82)*VLOOKUP(AV$13,#REF!,2,0)+SUM(BF82)*VLOOKUP(BF$13,#REF!,2,0)+SUM(BP82)*VLOOKUP(BP$13,#REF!,2,0)+SUM(BZ82)*VLOOKUP(BZ$13,#REF!,2,0)+SUM(CJ82)*VLOOKUP(CJ$13,#REF!,2,0)+SUM(CT82)*VLOOKUP(CT$13,#REF!,2,0)+SUM(DD82)*VLOOKUP(DD$13,#REF!,2,0)+SUM(DN82)*VLOOKUP(DN$13,#REF!,2,0)+SUM(DX82)*VLOOKUP(DX$13,#REF!,2,0)+SUM(EH82)*VLOOKUP(EH$13,#REF!,2,0)+SUM(ER82)*VLOOKUP(ER$13,#REF!,2,0)+SUM(FB82)*VLOOKUP(FB$13,#REF!,2,0)+SUM(FL82)*VLOOKUP(FL$13,#REF!,2,0)+SUM(FV82)*VLOOKUP(FV$13,#REF!,2,0)+SUM(GF82)*VLOOKUP(GF$13,#REF!,2,0)+SUM(GP82)*VLOOKUP(GP$13,#REF!,2,0)+SUM(GZ82)*VLOOKUP(GZ$13,#REF!,2,0)</f>
        <v>#REF!</v>
      </c>
      <c r="HK82" s="81" t="e">
        <f>+SUM(S82)*VLOOKUP(S$13,#REF!,2,0)+SUM(AC82)*VLOOKUP(AC$13,#REF!,2,0)+SUM(AM82)*VLOOKUP(AM$13,#REF!,2,0)+SUM(AW82)*VLOOKUP(AW$13,#REF!,2,0)+SUM(BG82)*VLOOKUP(BG$13,#REF!,2,0)+SUM(BQ82)*VLOOKUP(BQ$13,#REF!,2,0)+SUM(CA82)*VLOOKUP(CA$13,#REF!,2,0)+SUM(CK82)*VLOOKUP(CK$13,#REF!,2,0)+SUM(CU82)*VLOOKUP(CU$13,#REF!,2,0)+SUM(DE82)*VLOOKUP(DE$13,#REF!,2,0)+SUM(DO82)*VLOOKUP(DO$13,#REF!,2,0)+SUM(DY82)*VLOOKUP(DY$13,#REF!,2,0)+SUM(EI82)*VLOOKUP(EI$13,#REF!,2,0)+SUM(ES82)*VLOOKUP(ES$13,#REF!,2,0)+SUM(FC82)*VLOOKUP(FC$13,#REF!,2,0)+SUM(FM82)*VLOOKUP(FM$13,#REF!,2,0)+SUM(FW82)*VLOOKUP(FW$13,#REF!,2,0)+SUM(GG82)*VLOOKUP(GG$13,#REF!,2,0)+SUM(GQ82)*VLOOKUP(GQ$13,#REF!,2,0)+SUM(HA82)*VLOOKUP(HA$13,#REF!,2,0)</f>
        <v>#REF!</v>
      </c>
      <c r="HL82" s="81" t="e">
        <f>+SUM(T82)*VLOOKUP(T$13,#REF!,2,0)+SUM(AD82)*VLOOKUP(AD$13,#REF!,2,0)+SUM(AN82)*VLOOKUP(AN$13,#REF!,2,0)+SUM(AX82)*VLOOKUP(AX$13,#REF!,2,0)+SUM(BH82)*VLOOKUP(BH$13,#REF!,2,0)+SUM(BR82)*VLOOKUP(BR$13,#REF!,2,0)+SUM(CB82)*VLOOKUP(CB$13,#REF!,2,0)+SUM(CL82)*VLOOKUP(CL$13,#REF!,2,0)+SUM(CV82)*VLOOKUP(CV$13,#REF!,2,0)+SUM(DF82)*VLOOKUP(DF$13,#REF!,2,0)+SUM(DP82)*VLOOKUP(DP$13,#REF!,2,0)+SUM(DZ82)*VLOOKUP(DZ$13,#REF!,2,0)+SUM(EJ82)*VLOOKUP(EJ$13,#REF!,2,0)+SUM(ET82)*VLOOKUP(ET$13,#REF!,2,0)+SUM(FD82)*VLOOKUP(FD$13,#REF!,2,0)+SUM(FN82)*VLOOKUP(FN$13,#REF!,2,0)+SUM(FX82)*VLOOKUP(FX$13,#REF!,2,0)+SUM(GH82)*VLOOKUP(GH$13,#REF!,2,0)+SUM(GR82)*VLOOKUP(GR$13,#REF!,2,0)+SUM(HB82)*VLOOKUP(HB$13,#REF!,2,0)</f>
        <v>#REF!</v>
      </c>
      <c r="HM82" s="84">
        <f t="shared" si="88"/>
        <v>15</v>
      </c>
      <c r="HN82" s="83">
        <f t="shared" si="87"/>
        <v>80</v>
      </c>
      <c r="HO82" s="84" t="e">
        <f>+SUMIF($K$11:$T$11,1,K82:T82)*VLOOKUP($K$12,#REF!,2,0)+SUMIF($U$11:$AD$11,1,U82:AD82)*VLOOKUP($U$12,#REF!,2,0)+SUMIF($AE$11:$AN$11,1,AE82:AN82)*VLOOKUP($AE$12,#REF!,2,0)+SUMIF($AO$11:$AX$11,1,AO82:AX82)*VLOOKUP($AO$12,#REF!,2,0)+SUMIF($AY$11:$BH$11,1,AY82:BH82)*VLOOKUP($AY$12,#REF!,2,0)+SUMIF($BI$11:$BR$11,1,BI82:BR82)*VLOOKUP($BI$12,#REF!,2,0)+SUMIF($BS$11:$CB$11,1,BS82:CB82)*VLOOKUP($BS$12,#REF!,2,0)+SUMIF($CC$11:$CL$11,1,CC82:CL82)*VLOOKUP($CC$12,#REF!,2,0)+SUMIF($CM$11:$CV$11,1,CM82:CV82)*VLOOKUP($CM$12,#REF!,2,0)+SUMIF($CW$11:$DF$11,1,CW82:DF82)*VLOOKUP($CW$12,#REF!,2,0)+SUMIF($DG$11:$DP$11,1,DG82:DP82)*VLOOKUP($DG$12,#REF!,2,0)+SUMIF($DQ$11:$DZ$11,1,DQ82:DZ82)*VLOOKUP($DQ$12,#REF!,2,0)+SUMIF($EA$11:$EJ$11,1,EA82:EJ82)*VLOOKUP($EA$12,#REF!,2,0)+SUMIF($EK$11:$ET$11,1,EK82:ET82)*VLOOKUP($EK$12,#REF!,2,0)+SUMIF($EU$11:$FD$11,1,EU82:FD82)*VLOOKUP($EU$12,#REF!,2,0)+SUMIF($FE$11:$FN$11,1,FE82:FN82)*VLOOKUP($FE$12,#REF!,2,0)+SUMIF($FO$11:$FX$11,1,FO82:FX82)*VLOOKUP($FO$12,#REF!,2,0)+SUMIF($FY$11:$GH$11,1,FY82:GH82)*VLOOKUP($FY$12,#REF!,2,0)+SUMIF($GI$11:$GR$11,1,GI82:GR82)*VLOOKUP($GI$12,#REF!,2,0)+SUMIF($GS$11:$HB$11,1,GS82:HB82)*VLOOKUP($GS$12,#REF!,2,0)</f>
        <v>#REF!</v>
      </c>
      <c r="HP82" s="83" t="e">
        <f t="shared" si="86"/>
        <v>#REF!</v>
      </c>
      <c r="HQ82" s="84"/>
      <c r="HR82" s="85">
        <f t="shared" si="89"/>
        <v>15</v>
      </c>
      <c r="HS82" s="85">
        <f t="shared" si="90"/>
        <v>0</v>
      </c>
      <c r="HT82" s="85">
        <f t="shared" si="91"/>
        <v>0</v>
      </c>
      <c r="HU82" s="85">
        <f t="shared" si="92"/>
        <v>0</v>
      </c>
      <c r="HV82" s="85">
        <f t="shared" si="93"/>
        <v>0</v>
      </c>
      <c r="HW82" s="85">
        <f t="shared" si="94"/>
        <v>0</v>
      </c>
      <c r="HX82" s="85">
        <f t="shared" si="95"/>
        <v>0</v>
      </c>
      <c r="HY82" s="85">
        <f t="shared" si="96"/>
        <v>0</v>
      </c>
      <c r="HZ82" s="85">
        <f t="shared" si="97"/>
        <v>0</v>
      </c>
      <c r="IA82" s="85">
        <f t="shared" si="98"/>
        <v>0</v>
      </c>
      <c r="IK82" s="98" t="e">
        <f t="shared" si="99"/>
        <v>#REF!</v>
      </c>
    </row>
    <row r="83" spans="1:245" s="32" customFormat="1" ht="21.95" customHeight="1">
      <c r="A83" s="4"/>
      <c r="B83" s="98" t="e">
        <f>+#REF!</f>
        <v>#REF!</v>
      </c>
      <c r="C83" s="98" t="e">
        <f>+#REF!</f>
        <v>#REF!</v>
      </c>
      <c r="D83" s="98" t="e">
        <f>+#REF!</f>
        <v>#REF!</v>
      </c>
      <c r="E83" s="98" t="e">
        <f>+#REF!</f>
        <v>#REF!</v>
      </c>
      <c r="F83" s="98" t="e">
        <f>+#REF!</f>
        <v>#REF!</v>
      </c>
      <c r="G83" s="98" t="e">
        <f>+#REF!</f>
        <v>#REF!</v>
      </c>
      <c r="H83" s="98" t="e">
        <f>+#REF!</f>
        <v>#REF!</v>
      </c>
      <c r="I83" s="98" t="e">
        <f>+#REF!</f>
        <v>#REF!</v>
      </c>
      <c r="J83" s="306" t="s">
        <v>65</v>
      </c>
      <c r="K83" s="802">
        <v>18</v>
      </c>
      <c r="L83" s="803">
        <v>0</v>
      </c>
      <c r="M83" s="803">
        <v>0</v>
      </c>
      <c r="N83" s="803">
        <v>0</v>
      </c>
      <c r="O83" s="803">
        <v>0</v>
      </c>
      <c r="P83" s="803">
        <v>0</v>
      </c>
      <c r="Q83" s="803">
        <v>0</v>
      </c>
      <c r="R83" s="803">
        <v>0</v>
      </c>
      <c r="S83" s="803">
        <v>0</v>
      </c>
      <c r="T83" s="804">
        <v>0</v>
      </c>
      <c r="U83" s="802">
        <v>8</v>
      </c>
      <c r="V83" s="803">
        <v>0</v>
      </c>
      <c r="W83" s="803">
        <v>0</v>
      </c>
      <c r="X83" s="803">
        <v>0</v>
      </c>
      <c r="Y83" s="803">
        <v>0</v>
      </c>
      <c r="Z83" s="803">
        <v>0</v>
      </c>
      <c r="AA83" s="803">
        <v>0</v>
      </c>
      <c r="AB83" s="803">
        <v>0</v>
      </c>
      <c r="AC83" s="803">
        <v>0</v>
      </c>
      <c r="AD83" s="804">
        <v>0</v>
      </c>
      <c r="AE83" s="802">
        <v>0</v>
      </c>
      <c r="AF83" s="803">
        <v>0</v>
      </c>
      <c r="AG83" s="803">
        <v>0</v>
      </c>
      <c r="AH83" s="803">
        <v>0</v>
      </c>
      <c r="AI83" s="803">
        <v>0</v>
      </c>
      <c r="AJ83" s="803">
        <v>0</v>
      </c>
      <c r="AK83" s="803">
        <v>0</v>
      </c>
      <c r="AL83" s="803">
        <v>0</v>
      </c>
      <c r="AM83" s="803">
        <v>0</v>
      </c>
      <c r="AN83" s="804">
        <v>0</v>
      </c>
      <c r="AO83" s="802">
        <v>0</v>
      </c>
      <c r="AP83" s="803">
        <v>0</v>
      </c>
      <c r="AQ83" s="803">
        <v>0</v>
      </c>
      <c r="AR83" s="803">
        <v>0</v>
      </c>
      <c r="AS83" s="803">
        <v>0</v>
      </c>
      <c r="AT83" s="803">
        <v>0</v>
      </c>
      <c r="AU83" s="803">
        <v>0</v>
      </c>
      <c r="AV83" s="803">
        <v>0</v>
      </c>
      <c r="AW83" s="803">
        <v>0</v>
      </c>
      <c r="AX83" s="804">
        <v>0</v>
      </c>
      <c r="AY83" s="802">
        <v>0</v>
      </c>
      <c r="AZ83" s="803">
        <v>0</v>
      </c>
      <c r="BA83" s="803">
        <v>0</v>
      </c>
      <c r="BB83" s="803">
        <v>0</v>
      </c>
      <c r="BC83" s="803">
        <v>0</v>
      </c>
      <c r="BD83" s="803">
        <v>0</v>
      </c>
      <c r="BE83" s="803">
        <v>0</v>
      </c>
      <c r="BF83" s="803">
        <v>0</v>
      </c>
      <c r="BG83" s="803">
        <v>0</v>
      </c>
      <c r="BH83" s="804">
        <v>0</v>
      </c>
      <c r="BI83" s="802">
        <v>4</v>
      </c>
      <c r="BJ83" s="803">
        <v>0</v>
      </c>
      <c r="BK83" s="803">
        <v>0</v>
      </c>
      <c r="BL83" s="803">
        <v>0</v>
      </c>
      <c r="BM83" s="803">
        <v>0</v>
      </c>
      <c r="BN83" s="803">
        <v>0</v>
      </c>
      <c r="BO83" s="803">
        <v>0</v>
      </c>
      <c r="BP83" s="803">
        <v>0</v>
      </c>
      <c r="BQ83" s="803">
        <v>0</v>
      </c>
      <c r="BR83" s="804">
        <v>0</v>
      </c>
      <c r="BS83" s="802">
        <v>4</v>
      </c>
      <c r="BT83" s="803">
        <v>0</v>
      </c>
      <c r="BU83" s="803">
        <v>0</v>
      </c>
      <c r="BV83" s="803">
        <v>0</v>
      </c>
      <c r="BW83" s="803">
        <v>0</v>
      </c>
      <c r="BX83" s="803">
        <v>0</v>
      </c>
      <c r="BY83" s="803">
        <v>0</v>
      </c>
      <c r="BZ83" s="803">
        <v>0</v>
      </c>
      <c r="CA83" s="803">
        <v>0</v>
      </c>
      <c r="CB83" s="804">
        <v>0</v>
      </c>
      <c r="CC83" s="802">
        <v>0</v>
      </c>
      <c r="CD83" s="803">
        <v>0</v>
      </c>
      <c r="CE83" s="803">
        <v>0</v>
      </c>
      <c r="CF83" s="803">
        <v>0</v>
      </c>
      <c r="CG83" s="803">
        <v>0</v>
      </c>
      <c r="CH83" s="803">
        <v>0</v>
      </c>
      <c r="CI83" s="803">
        <v>0</v>
      </c>
      <c r="CJ83" s="803">
        <v>0</v>
      </c>
      <c r="CK83" s="803">
        <v>0</v>
      </c>
      <c r="CL83" s="804">
        <v>0</v>
      </c>
      <c r="CM83" s="802">
        <v>1</v>
      </c>
      <c r="CN83" s="803">
        <v>0</v>
      </c>
      <c r="CO83" s="803">
        <v>0</v>
      </c>
      <c r="CP83" s="803">
        <v>0</v>
      </c>
      <c r="CQ83" s="803">
        <v>0</v>
      </c>
      <c r="CR83" s="803">
        <v>0</v>
      </c>
      <c r="CS83" s="803">
        <v>0</v>
      </c>
      <c r="CT83" s="803">
        <v>0</v>
      </c>
      <c r="CU83" s="803">
        <v>0</v>
      </c>
      <c r="CV83" s="804">
        <v>0</v>
      </c>
      <c r="CW83" s="802">
        <v>0</v>
      </c>
      <c r="CX83" s="803">
        <v>0</v>
      </c>
      <c r="CY83" s="803">
        <v>0</v>
      </c>
      <c r="CZ83" s="803">
        <v>0</v>
      </c>
      <c r="DA83" s="803">
        <v>0</v>
      </c>
      <c r="DB83" s="803">
        <v>0</v>
      </c>
      <c r="DC83" s="803">
        <v>0</v>
      </c>
      <c r="DD83" s="803">
        <v>0</v>
      </c>
      <c r="DE83" s="803">
        <v>0</v>
      </c>
      <c r="DF83" s="804">
        <v>0</v>
      </c>
      <c r="DG83" s="802">
        <v>0</v>
      </c>
      <c r="DH83" s="608"/>
      <c r="DI83" s="608"/>
      <c r="DJ83" s="608"/>
      <c r="DK83" s="608"/>
      <c r="DL83" s="608"/>
      <c r="DM83" s="608"/>
      <c r="DN83" s="608"/>
      <c r="DO83" s="608"/>
      <c r="DP83" s="609"/>
      <c r="DQ83" s="607"/>
      <c r="DR83" s="608"/>
      <c r="DS83" s="608"/>
      <c r="DT83" s="608"/>
      <c r="DU83" s="608"/>
      <c r="DV83" s="608"/>
      <c r="DW83" s="608"/>
      <c r="DX83" s="608"/>
      <c r="DY83" s="608"/>
      <c r="DZ83" s="609"/>
      <c r="EA83" s="607"/>
      <c r="EB83" s="608"/>
      <c r="EC83" s="608"/>
      <c r="ED83" s="608"/>
      <c r="EE83" s="608"/>
      <c r="EF83" s="608"/>
      <c r="EG83" s="608"/>
      <c r="EH83" s="608"/>
      <c r="EI83" s="608"/>
      <c r="EJ83" s="609"/>
      <c r="EK83" s="607"/>
      <c r="EL83" s="608"/>
      <c r="EM83" s="608"/>
      <c r="EN83" s="608"/>
      <c r="EO83" s="608"/>
      <c r="EP83" s="608"/>
      <c r="EQ83" s="608"/>
      <c r="ER83" s="608"/>
      <c r="ES83" s="608"/>
      <c r="ET83" s="609"/>
      <c r="EU83" s="607"/>
      <c r="EV83" s="608"/>
      <c r="EW83" s="608"/>
      <c r="EX83" s="608"/>
      <c r="EY83" s="608"/>
      <c r="EZ83" s="608"/>
      <c r="FA83" s="608"/>
      <c r="FB83" s="608"/>
      <c r="FC83" s="608"/>
      <c r="FD83" s="609"/>
      <c r="FE83" s="607"/>
      <c r="FF83" s="608"/>
      <c r="FG83" s="608"/>
      <c r="FH83" s="608"/>
      <c r="FI83" s="608"/>
      <c r="FJ83" s="608"/>
      <c r="FK83" s="608"/>
      <c r="FL83" s="608"/>
      <c r="FM83" s="608"/>
      <c r="FN83" s="609"/>
      <c r="FO83" s="607"/>
      <c r="FP83" s="608"/>
      <c r="FQ83" s="608"/>
      <c r="FR83" s="608"/>
      <c r="FS83" s="608"/>
      <c r="FT83" s="608"/>
      <c r="FU83" s="608"/>
      <c r="FV83" s="608"/>
      <c r="FW83" s="608"/>
      <c r="FX83" s="609"/>
      <c r="FY83" s="607"/>
      <c r="FZ83" s="608"/>
      <c r="GA83" s="608"/>
      <c r="GB83" s="608"/>
      <c r="GC83" s="608"/>
      <c r="GD83" s="608"/>
      <c r="GE83" s="608"/>
      <c r="GF83" s="608"/>
      <c r="GG83" s="608"/>
      <c r="GH83" s="609"/>
      <c r="GI83" s="607"/>
      <c r="GJ83" s="608"/>
      <c r="GK83" s="608"/>
      <c r="GL83" s="608"/>
      <c r="GM83" s="608"/>
      <c r="GN83" s="608"/>
      <c r="GO83" s="608"/>
      <c r="GP83" s="608"/>
      <c r="GQ83" s="608"/>
      <c r="GR83" s="609"/>
      <c r="GS83" s="607"/>
      <c r="GT83" s="608"/>
      <c r="GU83" s="608"/>
      <c r="GV83" s="608"/>
      <c r="GW83" s="608"/>
      <c r="GX83" s="608"/>
      <c r="GY83" s="608"/>
      <c r="GZ83" s="608"/>
      <c r="HA83" s="608"/>
      <c r="HB83" s="609"/>
      <c r="HC83" s="275" t="e">
        <f>+SUM(K83)*VLOOKUP(K$13,#REF!,2,0)+SUM(U83)*VLOOKUP(U$13,#REF!,2,0)+SUM(AE83)*VLOOKUP(AE$13,#REF!,2,0)+SUM(AO83)*VLOOKUP(AO$13,#REF!,2,0)+SUM(AY83)*VLOOKUP(AY$13,#REF!,2,0)+SUM(BI83)*VLOOKUP(BI$13,#REF!,2,0)+SUM(BS83)*VLOOKUP(BS$13,#REF!,2,0)+SUM(CC83)*VLOOKUP(CC$13,#REF!,2,0)+SUM(CM83)*VLOOKUP(CM$13,#REF!,2,0)+SUM(CW83)*VLOOKUP(CW$13,#REF!,2,0)+SUM(DG83)*VLOOKUP(DG$13,#REF!,2,0)+SUM(DQ83)*VLOOKUP(DQ$13,#REF!,2,0)+SUM(EA83)*VLOOKUP(EA$13,#REF!,2,0)+SUM(EK83)*VLOOKUP(EK$13,#REF!,2,0)+SUM(EU83)*VLOOKUP(EU$13,#REF!,2,0)+SUM(FE83)*VLOOKUP(FE$13,#REF!,2,0)+SUM(FO83)*VLOOKUP(FO$13,#REF!,2,0)+SUM(FY83)*VLOOKUP(FY$13,#REF!,2,0)+SUM(GI83)*VLOOKUP(GI$13,#REF!,2,0)+SUM(GS83)*VLOOKUP(GS$13,#REF!,2,0)</f>
        <v>#REF!</v>
      </c>
      <c r="HD83" s="275" t="e">
        <f>+SUM(L83)*VLOOKUP(L$13,#REF!,2,0)+SUM(V83)*VLOOKUP(V$13,#REF!,2,0)+SUM(AF83)*VLOOKUP(AF$13,#REF!,2,0)+SUM(AP83)*VLOOKUP(AP$13,#REF!,2,0)+SUM(AZ83)*VLOOKUP(AZ$13,#REF!,2,0)+SUM(BJ83)*VLOOKUP(BJ$13,#REF!,2,0)+SUM(BT83)*VLOOKUP(BT$13,#REF!,2,0)+SUM(CD83)*VLOOKUP(CD$13,#REF!,2,0)+SUM(CN83)*VLOOKUP(CN$13,#REF!,2,0)+SUM(CX83)*VLOOKUP(CX$13,#REF!,2,0)+SUM(DH83)*VLOOKUP(DH$13,#REF!,2,0)+SUM(DR83)*VLOOKUP(DR$13,#REF!,2,0)+SUM(EB83)*VLOOKUP(EB$13,#REF!,2,0)+SUM(EL83)*VLOOKUP(EL$13,#REF!,2,0)+SUM(EV83)*VLOOKUP(EV$13,#REF!,2,0)+SUM(FF83)*VLOOKUP(FF$13,#REF!,2,0)+SUM(FP83)*VLOOKUP(FP$13,#REF!,2,0)+SUM(FZ83)*VLOOKUP(FZ$13,#REF!,2,0)+SUM(GJ83)*VLOOKUP(GJ$13,#REF!,2,0)+SUM(GT83)*VLOOKUP(GT$13,#REF!,2,0)</f>
        <v>#REF!</v>
      </c>
      <c r="HE83" s="275" t="e">
        <f>+SUM(M83)*VLOOKUP(M$13,#REF!,2,0)+SUM(W83)*VLOOKUP(W$13,#REF!,2,0)+SUM(AG83)*VLOOKUP(AG$13,#REF!,2,0)+SUM(AQ83)*VLOOKUP(AQ$13,#REF!,2,0)+SUM(BA83)*VLOOKUP(BA$13,#REF!,2,0)+SUM(BK83)*VLOOKUP(BK$13,#REF!,2,0)+SUM(BU83)*VLOOKUP(BU$13,#REF!,2,0)+SUM(CE83)*VLOOKUP(CE$13,#REF!,2,0)+SUM(CO83)*VLOOKUP(CO$13,#REF!,2,0)+SUM(CY83)*VLOOKUP(CY$13,#REF!,2,0)+SUM(DI83)*VLOOKUP(DI$13,#REF!,2,0)+SUM(DS83)*VLOOKUP(DS$13,#REF!,2,0)+SUM(EC83)*VLOOKUP(EC$13,#REF!,2,0)+SUM(EM83)*VLOOKUP(EM$13,#REF!,2,0)+SUM(EW83)*VLOOKUP(EW$13,#REF!,2,0)+SUM(FG83)*VLOOKUP(FG$13,#REF!,2,0)+SUM(FQ83)*VLOOKUP(FQ$13,#REF!,2,0)+SUM(GA83)*VLOOKUP(GA$13,#REF!,2,0)+SUM(GK83)*VLOOKUP(GK$13,#REF!,2,0)+SUM(GU83)*VLOOKUP(GU$13,#REF!,2,0)</f>
        <v>#REF!</v>
      </c>
      <c r="HF83" s="275" t="e">
        <f>+SUM(N83)*VLOOKUP(N$13,#REF!,2,0)+SUM(X83)*VLOOKUP(X$13,#REF!,2,0)+SUM(AH83)*VLOOKUP(AH$13,#REF!,2,0)+SUM(AR83)*VLOOKUP(AR$13,#REF!,2,0)+SUM(BB83)*VLOOKUP(BB$13,#REF!,2,0)+SUM(BL83)*VLOOKUP(BL$13,#REF!,2,0)+SUM(BV83)*VLOOKUP(BV$13,#REF!,2,0)+SUM(CF83)*VLOOKUP(CF$13,#REF!,2,0)+SUM(CP83)*VLOOKUP(CP$13,#REF!,2,0)+SUM(CZ83)*VLOOKUP(CZ$13,#REF!,2,0)+SUM(DJ83)*VLOOKUP(DJ$13,#REF!,2,0)+SUM(DT83)*VLOOKUP(DT$13,#REF!,2,0)+SUM(ED83)*VLOOKUP(ED$13,#REF!,2,0)+SUM(EN83)*VLOOKUP(EN$13,#REF!,2,0)+SUM(EX83)*VLOOKUP(EX$13,#REF!,2,0)+SUM(FH83)*VLOOKUP(FH$13,#REF!,2,0)+SUM(FR83)*VLOOKUP(FR$13,#REF!,2,0)+SUM(GB83)*VLOOKUP(GB$13,#REF!,2,0)+SUM(GL83)*VLOOKUP(GL$13,#REF!,2,0)+SUM(GV83)*VLOOKUP(GV$13,#REF!,2,0)</f>
        <v>#REF!</v>
      </c>
      <c r="HG83" s="275" t="e">
        <f>+SUM(O83)*VLOOKUP(O$13,#REF!,2,0)+SUM(Y83)*VLOOKUP(Y$13,#REF!,2,0)+SUM(AI83)*VLOOKUP(AI$13,#REF!,2,0)+SUM(AS83)*VLOOKUP(AS$13,#REF!,2,0)+SUM(BC83)*VLOOKUP(BC$13,#REF!,2,0)+SUM(BM83)*VLOOKUP(BM$13,#REF!,2,0)+SUM(BW83)*VLOOKUP(BW$13,#REF!,2,0)+SUM(CG83)*VLOOKUP(CG$13,#REF!,2,0)+SUM(CQ83)*VLOOKUP(CQ$13,#REF!,2,0)+SUM(DA83)*VLOOKUP(DA$13,#REF!,2,0)+SUM(DK83)*VLOOKUP(DK$13,#REF!,2,0)+SUM(DU83)*VLOOKUP(DU$13,#REF!,2,0)+SUM(EE83)*VLOOKUP(EE$13,#REF!,2,0)+SUM(EO83)*VLOOKUP(EO$13,#REF!,2,0)+SUM(EY83)*VLOOKUP(EY$13,#REF!,2,0)+SUM(FI83)*VLOOKUP(FI$13,#REF!,2,0)+SUM(FS83)*VLOOKUP(FS$13,#REF!,2,0)+SUM(GC83)*VLOOKUP(GC$13,#REF!,2,0)+SUM(GM83)*VLOOKUP(GM$13,#REF!,2,0)+SUM(GW83)*VLOOKUP(GW$13,#REF!,2,0)</f>
        <v>#REF!</v>
      </c>
      <c r="HH83" s="275" t="e">
        <f>+SUM(P83)*VLOOKUP(P$13,#REF!,2,0)+SUM(Z83)*VLOOKUP(Z$13,#REF!,2,0)+SUM(AJ83)*VLOOKUP(AJ$13,#REF!,2,0)+SUM(AT83)*VLOOKUP(AT$13,#REF!,2,0)+SUM(BD83)*VLOOKUP(BD$13,#REF!,2,0)+SUM(BN83)*VLOOKUP(BN$13,#REF!,2,0)+SUM(BX83)*VLOOKUP(BX$13,#REF!,2,0)+SUM(CH83)*VLOOKUP(CH$13,#REF!,2,0)+SUM(CR83)*VLOOKUP(CR$13,#REF!,2,0)+SUM(DB83)*VLOOKUP(DB$13,#REF!,2,0)+SUM(DL83)*VLOOKUP(DL$13,#REF!,2,0)+SUM(DV83)*VLOOKUP(DV$13,#REF!,2,0)+SUM(EF83)*VLOOKUP(EF$13,#REF!,2,0)+SUM(EP83)*VLOOKUP(EP$13,#REF!,2,0)+SUM(EZ83)*VLOOKUP(EZ$13,#REF!,2,0)+SUM(FJ83)*VLOOKUP(FJ$13,#REF!,2,0)+SUM(FT83)*VLOOKUP(FT$13,#REF!,2,0)+SUM(GD83)*VLOOKUP(GD$13,#REF!,2,0)+SUM(GN83)*VLOOKUP(GN$13,#REF!,2,0)+SUM(GX83)*VLOOKUP(GX$13,#REF!,2,0)</f>
        <v>#REF!</v>
      </c>
      <c r="HI83" s="275" t="e">
        <f>+SUM(Q83)*VLOOKUP(Q$13,#REF!,2,0)+SUM(AA83)*VLOOKUP(AA$13,#REF!,2,0)+SUM(AK83)*VLOOKUP(AK$13,#REF!,2,0)+SUM(AU83)*VLOOKUP(AU$13,#REF!,2,0)+SUM(BE83)*VLOOKUP(BE$13,#REF!,2,0)+SUM(BO83)*VLOOKUP(BO$13,#REF!,2,0)+SUM(BY83)*VLOOKUP(BY$13,#REF!,2,0)+SUM(CI83)*VLOOKUP(CI$13,#REF!,2,0)+SUM(CS83)*VLOOKUP(CS$13,#REF!,2,0)+SUM(DC83)*VLOOKUP(DC$13,#REF!,2,0)+SUM(DM83)*VLOOKUP(DM$13,#REF!,2,0)+SUM(DW83)*VLOOKUP(DW$13,#REF!,2,0)+SUM(EG83)*VLOOKUP(EG$13,#REF!,2,0)+SUM(EQ83)*VLOOKUP(EQ$13,#REF!,2,0)+SUM(FA83)*VLOOKUP(FA$13,#REF!,2,0)+SUM(FK83)*VLOOKUP(FK$13,#REF!,2,0)+SUM(FU83)*VLOOKUP(FU$13,#REF!,2,0)+SUM(GE83)*VLOOKUP(GE$13,#REF!,2,0)+SUM(GO83)*VLOOKUP(GO$13,#REF!,2,0)+SUM(GY83)*VLOOKUP(GY$13,#REF!,2,0)</f>
        <v>#REF!</v>
      </c>
      <c r="HJ83" s="275" t="e">
        <f>+SUM(R83)*VLOOKUP(R$13,#REF!,2,0)+SUM(AB83)*VLOOKUP(AB$13,#REF!,2,0)+SUM(AL83)*VLOOKUP(AL$13,#REF!,2,0)+SUM(AV83)*VLOOKUP(AV$13,#REF!,2,0)+SUM(BF83)*VLOOKUP(BF$13,#REF!,2,0)+SUM(BP83)*VLOOKUP(BP$13,#REF!,2,0)+SUM(BZ83)*VLOOKUP(BZ$13,#REF!,2,0)+SUM(CJ83)*VLOOKUP(CJ$13,#REF!,2,0)+SUM(CT83)*VLOOKUP(CT$13,#REF!,2,0)+SUM(DD83)*VLOOKUP(DD$13,#REF!,2,0)+SUM(DN83)*VLOOKUP(DN$13,#REF!,2,0)+SUM(DX83)*VLOOKUP(DX$13,#REF!,2,0)+SUM(EH83)*VLOOKUP(EH$13,#REF!,2,0)+SUM(ER83)*VLOOKUP(ER$13,#REF!,2,0)+SUM(FB83)*VLOOKUP(FB$13,#REF!,2,0)+SUM(FL83)*VLOOKUP(FL$13,#REF!,2,0)+SUM(FV83)*VLOOKUP(FV$13,#REF!,2,0)+SUM(GF83)*VLOOKUP(GF$13,#REF!,2,0)+SUM(GP83)*VLOOKUP(GP$13,#REF!,2,0)+SUM(GZ83)*VLOOKUP(GZ$13,#REF!,2,0)</f>
        <v>#REF!</v>
      </c>
      <c r="HK83" s="275" t="e">
        <f>+SUM(S83)*VLOOKUP(S$13,#REF!,2,0)+SUM(AC83)*VLOOKUP(AC$13,#REF!,2,0)+SUM(AM83)*VLOOKUP(AM$13,#REF!,2,0)+SUM(AW83)*VLOOKUP(AW$13,#REF!,2,0)+SUM(BG83)*VLOOKUP(BG$13,#REF!,2,0)+SUM(BQ83)*VLOOKUP(BQ$13,#REF!,2,0)+SUM(CA83)*VLOOKUP(CA$13,#REF!,2,0)+SUM(CK83)*VLOOKUP(CK$13,#REF!,2,0)+SUM(CU83)*VLOOKUP(CU$13,#REF!,2,0)+SUM(DE83)*VLOOKUP(DE$13,#REF!,2,0)+SUM(DO83)*VLOOKUP(DO$13,#REF!,2,0)+SUM(DY83)*VLOOKUP(DY$13,#REF!,2,0)+SUM(EI83)*VLOOKUP(EI$13,#REF!,2,0)+SUM(ES83)*VLOOKUP(ES$13,#REF!,2,0)+SUM(FC83)*VLOOKUP(FC$13,#REF!,2,0)+SUM(FM83)*VLOOKUP(FM$13,#REF!,2,0)+SUM(FW83)*VLOOKUP(FW$13,#REF!,2,0)+SUM(GG83)*VLOOKUP(GG$13,#REF!,2,0)+SUM(GQ83)*VLOOKUP(GQ$13,#REF!,2,0)+SUM(HA83)*VLOOKUP(HA$13,#REF!,2,0)</f>
        <v>#REF!</v>
      </c>
      <c r="HL83" s="275" t="e">
        <f>+SUM(T83)*VLOOKUP(T$13,#REF!,2,0)+SUM(AD83)*VLOOKUP(AD$13,#REF!,2,0)+SUM(AN83)*VLOOKUP(AN$13,#REF!,2,0)+SUM(AX83)*VLOOKUP(AX$13,#REF!,2,0)+SUM(BH83)*VLOOKUP(BH$13,#REF!,2,0)+SUM(BR83)*VLOOKUP(BR$13,#REF!,2,0)+SUM(CB83)*VLOOKUP(CB$13,#REF!,2,0)+SUM(CL83)*VLOOKUP(CL$13,#REF!,2,0)+SUM(CV83)*VLOOKUP(CV$13,#REF!,2,0)+SUM(DF83)*VLOOKUP(DF$13,#REF!,2,0)+SUM(DP83)*VLOOKUP(DP$13,#REF!,2,0)+SUM(DZ83)*VLOOKUP(DZ$13,#REF!,2,0)+SUM(EJ83)*VLOOKUP(EJ$13,#REF!,2,0)+SUM(ET83)*VLOOKUP(ET$13,#REF!,2,0)+SUM(FD83)*VLOOKUP(FD$13,#REF!,2,0)+SUM(FN83)*VLOOKUP(FN$13,#REF!,2,0)+SUM(FX83)*VLOOKUP(FX$13,#REF!,2,0)+SUM(GH83)*VLOOKUP(GH$13,#REF!,2,0)+SUM(GR83)*VLOOKUP(GR$13,#REF!,2,0)+SUM(HB83)*VLOOKUP(HB$13,#REF!,2,0)</f>
        <v>#REF!</v>
      </c>
      <c r="HM83" s="276">
        <f t="shared" si="88"/>
        <v>35</v>
      </c>
      <c r="HN83" s="283">
        <f t="shared" ref="HN83:HN111" si="100">+SUM(HM80:HM83)</f>
        <v>94</v>
      </c>
      <c r="HO83" s="276" t="e">
        <f>+SUMIF($K$11:$T$11,1,K83:T83)*VLOOKUP($K$12,#REF!,2,0)+SUMIF($U$11:$AD$11,1,U83:AD83)*VLOOKUP($U$12,#REF!,2,0)+SUMIF($AE$11:$AN$11,1,AE83:AN83)*VLOOKUP($AE$12,#REF!,2,0)+SUMIF($AO$11:$AX$11,1,AO83:AX83)*VLOOKUP($AO$12,#REF!,2,0)+SUMIF($AY$11:$BH$11,1,AY83:BH83)*VLOOKUP($AY$12,#REF!,2,0)+SUMIF($BI$11:$BR$11,1,BI83:BR83)*VLOOKUP($BI$12,#REF!,2,0)+SUMIF($BS$11:$CB$11,1,BS83:CB83)*VLOOKUP($BS$12,#REF!,2,0)+SUMIF($CC$11:$CL$11,1,CC83:CL83)*VLOOKUP($CC$12,#REF!,2,0)+SUMIF($CM$11:$CV$11,1,CM83:CV83)*VLOOKUP($CM$12,#REF!,2,0)+SUMIF($CW$11:$DF$11,1,CW83:DF83)*VLOOKUP($CW$12,#REF!,2,0)+SUMIF($DG$11:$DP$11,1,DG83:DP83)*VLOOKUP($DG$12,#REF!,2,0)+SUMIF($DQ$11:$DZ$11,1,DQ83:DZ83)*VLOOKUP($DQ$12,#REF!,2,0)+SUMIF($EA$11:$EJ$11,1,EA83:EJ83)*VLOOKUP($EA$12,#REF!,2,0)+SUMIF($EK$11:$ET$11,1,EK83:ET83)*VLOOKUP($EK$12,#REF!,2,0)+SUMIF($EU$11:$FD$11,1,EU83:FD83)*VLOOKUP($EU$12,#REF!,2,0)+SUMIF($FE$11:$FN$11,1,FE83:FN83)*VLOOKUP($FE$12,#REF!,2,0)+SUMIF($FO$11:$FX$11,1,FO83:FX83)*VLOOKUP($FO$12,#REF!,2,0)+SUMIF($FY$11:$GH$11,1,FY83:GH83)*VLOOKUP($FY$12,#REF!,2,0)+SUMIF($GI$11:$GR$11,1,GI83:GR83)*VLOOKUP($GI$12,#REF!,2,0)+SUMIF($GS$11:$HB$11,1,GS83:HB83)*VLOOKUP($GS$12,#REF!,2,0)</f>
        <v>#REF!</v>
      </c>
      <c r="HP83" s="283" t="e">
        <f t="shared" si="86"/>
        <v>#REF!</v>
      </c>
      <c r="HQ83" s="84"/>
      <c r="HR83" s="284">
        <f t="shared" si="89"/>
        <v>35</v>
      </c>
      <c r="HS83" s="284">
        <f t="shared" si="90"/>
        <v>0</v>
      </c>
      <c r="HT83" s="284">
        <f t="shared" si="91"/>
        <v>0</v>
      </c>
      <c r="HU83" s="284">
        <f t="shared" si="92"/>
        <v>0</v>
      </c>
      <c r="HV83" s="284">
        <f t="shared" si="93"/>
        <v>0</v>
      </c>
      <c r="HW83" s="284">
        <f t="shared" si="94"/>
        <v>0</v>
      </c>
      <c r="HX83" s="284">
        <f t="shared" si="95"/>
        <v>0</v>
      </c>
      <c r="HY83" s="284">
        <f t="shared" si="96"/>
        <v>0</v>
      </c>
      <c r="HZ83" s="284">
        <f t="shared" si="97"/>
        <v>0</v>
      </c>
      <c r="IA83" s="284">
        <f t="shared" si="98"/>
        <v>0</v>
      </c>
      <c r="IK83" s="98" t="e">
        <f t="shared" si="99"/>
        <v>#REF!</v>
      </c>
    </row>
    <row r="84" spans="1:245" s="32" customFormat="1" ht="21.95" customHeight="1">
      <c r="A84" s="4"/>
      <c r="B84" s="98" t="e">
        <f>+#REF!</f>
        <v>#REF!</v>
      </c>
      <c r="C84" s="98" t="e">
        <f>+#REF!</f>
        <v>#REF!</v>
      </c>
      <c r="D84" s="98" t="e">
        <f>+#REF!</f>
        <v>#REF!</v>
      </c>
      <c r="E84" s="98" t="e">
        <f>+#REF!</f>
        <v>#REF!</v>
      </c>
      <c r="F84" s="98" t="e">
        <f>+#REF!</f>
        <v>#REF!</v>
      </c>
      <c r="G84" s="98" t="e">
        <f>+#REF!</f>
        <v>#REF!</v>
      </c>
      <c r="H84" s="98" t="e">
        <f>+#REF!</f>
        <v>#REF!</v>
      </c>
      <c r="I84" s="98" t="e">
        <f>+#REF!</f>
        <v>#REF!</v>
      </c>
      <c r="J84" s="305" t="s">
        <v>66</v>
      </c>
      <c r="K84" s="722">
        <v>11</v>
      </c>
      <c r="L84" s="723">
        <v>0</v>
      </c>
      <c r="M84" s="723">
        <v>0</v>
      </c>
      <c r="N84" s="723">
        <v>0</v>
      </c>
      <c r="O84" s="723">
        <v>0</v>
      </c>
      <c r="P84" s="723">
        <v>0</v>
      </c>
      <c r="Q84" s="723">
        <v>0</v>
      </c>
      <c r="R84" s="723">
        <v>0</v>
      </c>
      <c r="S84" s="723">
        <v>0</v>
      </c>
      <c r="T84" s="724">
        <v>0</v>
      </c>
      <c r="U84" s="722">
        <v>3</v>
      </c>
      <c r="V84" s="723">
        <v>0</v>
      </c>
      <c r="W84" s="723">
        <v>0</v>
      </c>
      <c r="X84" s="723">
        <v>0</v>
      </c>
      <c r="Y84" s="723">
        <v>0</v>
      </c>
      <c r="Z84" s="723">
        <v>0</v>
      </c>
      <c r="AA84" s="723">
        <v>0</v>
      </c>
      <c r="AB84" s="723">
        <v>0</v>
      </c>
      <c r="AC84" s="723">
        <v>0</v>
      </c>
      <c r="AD84" s="724">
        <v>0</v>
      </c>
      <c r="AE84" s="722">
        <v>0</v>
      </c>
      <c r="AF84" s="723">
        <v>0</v>
      </c>
      <c r="AG84" s="723">
        <v>0</v>
      </c>
      <c r="AH84" s="723">
        <v>0</v>
      </c>
      <c r="AI84" s="723">
        <v>0</v>
      </c>
      <c r="AJ84" s="723">
        <v>0</v>
      </c>
      <c r="AK84" s="723">
        <v>0</v>
      </c>
      <c r="AL84" s="723">
        <v>0</v>
      </c>
      <c r="AM84" s="723">
        <v>0</v>
      </c>
      <c r="AN84" s="724">
        <v>0</v>
      </c>
      <c r="AO84" s="722">
        <v>0</v>
      </c>
      <c r="AP84" s="723">
        <v>0</v>
      </c>
      <c r="AQ84" s="723">
        <v>0</v>
      </c>
      <c r="AR84" s="723">
        <v>0</v>
      </c>
      <c r="AS84" s="723">
        <v>0</v>
      </c>
      <c r="AT84" s="723">
        <v>0</v>
      </c>
      <c r="AU84" s="723">
        <v>0</v>
      </c>
      <c r="AV84" s="723">
        <v>0</v>
      </c>
      <c r="AW84" s="723">
        <v>0</v>
      </c>
      <c r="AX84" s="724">
        <v>0</v>
      </c>
      <c r="AY84" s="722">
        <v>0</v>
      </c>
      <c r="AZ84" s="723">
        <v>0</v>
      </c>
      <c r="BA84" s="723">
        <v>0</v>
      </c>
      <c r="BB84" s="723">
        <v>0</v>
      </c>
      <c r="BC84" s="723">
        <v>0</v>
      </c>
      <c r="BD84" s="723">
        <v>0</v>
      </c>
      <c r="BE84" s="723">
        <v>0</v>
      </c>
      <c r="BF84" s="723">
        <v>0</v>
      </c>
      <c r="BG84" s="723">
        <v>0</v>
      </c>
      <c r="BH84" s="724">
        <v>0</v>
      </c>
      <c r="BI84" s="722">
        <v>1</v>
      </c>
      <c r="BJ84" s="723">
        <v>0</v>
      </c>
      <c r="BK84" s="723">
        <v>0</v>
      </c>
      <c r="BL84" s="723">
        <v>0</v>
      </c>
      <c r="BM84" s="723">
        <v>0</v>
      </c>
      <c r="BN84" s="723">
        <v>0</v>
      </c>
      <c r="BO84" s="723">
        <v>0</v>
      </c>
      <c r="BP84" s="723">
        <v>0</v>
      </c>
      <c r="BQ84" s="723">
        <v>0</v>
      </c>
      <c r="BR84" s="724">
        <v>0</v>
      </c>
      <c r="BS84" s="722">
        <v>6</v>
      </c>
      <c r="BT84" s="723">
        <v>0</v>
      </c>
      <c r="BU84" s="723">
        <v>0</v>
      </c>
      <c r="BV84" s="723">
        <v>0</v>
      </c>
      <c r="BW84" s="723">
        <v>0</v>
      </c>
      <c r="BX84" s="723">
        <v>0</v>
      </c>
      <c r="BY84" s="723">
        <v>0</v>
      </c>
      <c r="BZ84" s="723">
        <v>0</v>
      </c>
      <c r="CA84" s="723">
        <v>0</v>
      </c>
      <c r="CB84" s="724">
        <v>0</v>
      </c>
      <c r="CC84" s="722">
        <v>2</v>
      </c>
      <c r="CD84" s="723">
        <v>0</v>
      </c>
      <c r="CE84" s="723">
        <v>0</v>
      </c>
      <c r="CF84" s="723">
        <v>0</v>
      </c>
      <c r="CG84" s="723">
        <v>0</v>
      </c>
      <c r="CH84" s="723">
        <v>0</v>
      </c>
      <c r="CI84" s="723">
        <v>0</v>
      </c>
      <c r="CJ84" s="723">
        <v>0</v>
      </c>
      <c r="CK84" s="723">
        <v>0</v>
      </c>
      <c r="CL84" s="724">
        <v>0</v>
      </c>
      <c r="CM84" s="722">
        <v>1</v>
      </c>
      <c r="CN84" s="723">
        <v>0</v>
      </c>
      <c r="CO84" s="723">
        <v>0</v>
      </c>
      <c r="CP84" s="723">
        <v>0</v>
      </c>
      <c r="CQ84" s="723">
        <v>0</v>
      </c>
      <c r="CR84" s="723">
        <v>0</v>
      </c>
      <c r="CS84" s="723">
        <v>0</v>
      </c>
      <c r="CT84" s="723">
        <v>0</v>
      </c>
      <c r="CU84" s="723">
        <v>0</v>
      </c>
      <c r="CV84" s="724">
        <v>0</v>
      </c>
      <c r="CW84" s="722">
        <v>0</v>
      </c>
      <c r="CX84" s="723">
        <v>0</v>
      </c>
      <c r="CY84" s="723">
        <v>0</v>
      </c>
      <c r="CZ84" s="723">
        <v>0</v>
      </c>
      <c r="DA84" s="723">
        <v>0</v>
      </c>
      <c r="DB84" s="723">
        <v>0</v>
      </c>
      <c r="DC84" s="723">
        <v>0</v>
      </c>
      <c r="DD84" s="723">
        <v>0</v>
      </c>
      <c r="DE84" s="723">
        <v>0</v>
      </c>
      <c r="DF84" s="724">
        <v>0</v>
      </c>
      <c r="DG84" s="722">
        <v>0</v>
      </c>
      <c r="DH84" s="510"/>
      <c r="DI84" s="510"/>
      <c r="DJ84" s="510"/>
      <c r="DK84" s="510"/>
      <c r="DL84" s="510"/>
      <c r="DM84" s="510"/>
      <c r="DN84" s="510"/>
      <c r="DO84" s="510"/>
      <c r="DP84" s="511"/>
      <c r="DQ84" s="509"/>
      <c r="DR84" s="510"/>
      <c r="DS84" s="510"/>
      <c r="DT84" s="510"/>
      <c r="DU84" s="510"/>
      <c r="DV84" s="510"/>
      <c r="DW84" s="510"/>
      <c r="DX84" s="510"/>
      <c r="DY84" s="510"/>
      <c r="DZ84" s="511"/>
      <c r="EA84" s="509"/>
      <c r="EB84" s="510"/>
      <c r="EC84" s="510"/>
      <c r="ED84" s="510"/>
      <c r="EE84" s="510"/>
      <c r="EF84" s="510"/>
      <c r="EG84" s="510"/>
      <c r="EH84" s="510"/>
      <c r="EI84" s="510"/>
      <c r="EJ84" s="511"/>
      <c r="EK84" s="509"/>
      <c r="EL84" s="510"/>
      <c r="EM84" s="510"/>
      <c r="EN84" s="510"/>
      <c r="EO84" s="510"/>
      <c r="EP84" s="510"/>
      <c r="EQ84" s="510"/>
      <c r="ER84" s="510"/>
      <c r="ES84" s="510"/>
      <c r="ET84" s="511"/>
      <c r="EU84" s="509"/>
      <c r="EV84" s="510"/>
      <c r="EW84" s="510"/>
      <c r="EX84" s="510"/>
      <c r="EY84" s="510"/>
      <c r="EZ84" s="510"/>
      <c r="FA84" s="510"/>
      <c r="FB84" s="510"/>
      <c r="FC84" s="510"/>
      <c r="FD84" s="511"/>
      <c r="FE84" s="509"/>
      <c r="FF84" s="510"/>
      <c r="FG84" s="510"/>
      <c r="FH84" s="510"/>
      <c r="FI84" s="510"/>
      <c r="FJ84" s="510"/>
      <c r="FK84" s="510"/>
      <c r="FL84" s="510"/>
      <c r="FM84" s="510"/>
      <c r="FN84" s="511"/>
      <c r="FO84" s="509"/>
      <c r="FP84" s="510"/>
      <c r="FQ84" s="510"/>
      <c r="FR84" s="510"/>
      <c r="FS84" s="510"/>
      <c r="FT84" s="510"/>
      <c r="FU84" s="510"/>
      <c r="FV84" s="510"/>
      <c r="FW84" s="510"/>
      <c r="FX84" s="511"/>
      <c r="FY84" s="509"/>
      <c r="FZ84" s="510"/>
      <c r="GA84" s="510"/>
      <c r="GB84" s="510"/>
      <c r="GC84" s="510"/>
      <c r="GD84" s="510"/>
      <c r="GE84" s="510"/>
      <c r="GF84" s="510"/>
      <c r="GG84" s="510"/>
      <c r="GH84" s="511"/>
      <c r="GI84" s="509"/>
      <c r="GJ84" s="510"/>
      <c r="GK84" s="510"/>
      <c r="GL84" s="510"/>
      <c r="GM84" s="510"/>
      <c r="GN84" s="510"/>
      <c r="GO84" s="510"/>
      <c r="GP84" s="510"/>
      <c r="GQ84" s="510"/>
      <c r="GR84" s="511"/>
      <c r="GS84" s="509"/>
      <c r="GT84" s="510"/>
      <c r="GU84" s="510"/>
      <c r="GV84" s="510"/>
      <c r="GW84" s="510"/>
      <c r="GX84" s="510"/>
      <c r="GY84" s="510"/>
      <c r="GZ84" s="510"/>
      <c r="HA84" s="510"/>
      <c r="HB84" s="511"/>
      <c r="HC84" s="278" t="e">
        <f>+SUM(K84)*VLOOKUP(K$13,#REF!,2,0)+SUM(U84)*VLOOKUP(U$13,#REF!,2,0)+SUM(AE84)*VLOOKUP(AE$13,#REF!,2,0)+SUM(AO84)*VLOOKUP(AO$13,#REF!,2,0)+SUM(AY84)*VLOOKUP(AY$13,#REF!,2,0)+SUM(BI84)*VLOOKUP(BI$13,#REF!,2,0)+SUM(BS84)*VLOOKUP(BS$13,#REF!,2,0)+SUM(CC84)*VLOOKUP(CC$13,#REF!,2,0)+SUM(CM84)*VLOOKUP(CM$13,#REF!,2,0)+SUM(CW84)*VLOOKUP(CW$13,#REF!,2,0)+SUM(DG84)*VLOOKUP(DG$13,#REF!,2,0)+SUM(DQ84)*VLOOKUP(DQ$13,#REF!,2,0)+SUM(EA84)*VLOOKUP(EA$13,#REF!,2,0)+SUM(EK84)*VLOOKUP(EK$13,#REF!,2,0)+SUM(EU84)*VLOOKUP(EU$13,#REF!,2,0)+SUM(FE84)*VLOOKUP(FE$13,#REF!,2,0)+SUM(FO84)*VLOOKUP(FO$13,#REF!,2,0)+SUM(FY84)*VLOOKUP(FY$13,#REF!,2,0)+SUM(GI84)*VLOOKUP(GI$13,#REF!,2,0)+SUM(GS84)*VLOOKUP(GS$13,#REF!,2,0)</f>
        <v>#REF!</v>
      </c>
      <c r="HD84" s="278" t="e">
        <f>+SUM(L84)*VLOOKUP(L$13,#REF!,2,0)+SUM(V84)*VLOOKUP(V$13,#REF!,2,0)+SUM(AF84)*VLOOKUP(AF$13,#REF!,2,0)+SUM(AP84)*VLOOKUP(AP$13,#REF!,2,0)+SUM(AZ84)*VLOOKUP(AZ$13,#REF!,2,0)+SUM(BJ84)*VLOOKUP(BJ$13,#REF!,2,0)+SUM(BT84)*VLOOKUP(BT$13,#REF!,2,0)+SUM(CD84)*VLOOKUP(CD$13,#REF!,2,0)+SUM(CN84)*VLOOKUP(CN$13,#REF!,2,0)+SUM(CX84)*VLOOKUP(CX$13,#REF!,2,0)+SUM(DH84)*VLOOKUP(DH$13,#REF!,2,0)+SUM(DR84)*VLOOKUP(DR$13,#REF!,2,0)+SUM(EB84)*VLOOKUP(EB$13,#REF!,2,0)+SUM(EL84)*VLOOKUP(EL$13,#REF!,2,0)+SUM(EV84)*VLOOKUP(EV$13,#REF!,2,0)+SUM(FF84)*VLOOKUP(FF$13,#REF!,2,0)+SUM(FP84)*VLOOKUP(FP$13,#REF!,2,0)+SUM(FZ84)*VLOOKUP(FZ$13,#REF!,2,0)+SUM(GJ84)*VLOOKUP(GJ$13,#REF!,2,0)+SUM(GT84)*VLOOKUP(GT$13,#REF!,2,0)</f>
        <v>#REF!</v>
      </c>
      <c r="HE84" s="278" t="e">
        <f>+SUM(M84)*VLOOKUP(M$13,#REF!,2,0)+SUM(W84)*VLOOKUP(W$13,#REF!,2,0)+SUM(AG84)*VLOOKUP(AG$13,#REF!,2,0)+SUM(AQ84)*VLOOKUP(AQ$13,#REF!,2,0)+SUM(BA84)*VLOOKUP(BA$13,#REF!,2,0)+SUM(BK84)*VLOOKUP(BK$13,#REF!,2,0)+SUM(BU84)*VLOOKUP(BU$13,#REF!,2,0)+SUM(CE84)*VLOOKUP(CE$13,#REF!,2,0)+SUM(CO84)*VLOOKUP(CO$13,#REF!,2,0)+SUM(CY84)*VLOOKUP(CY$13,#REF!,2,0)+SUM(DI84)*VLOOKUP(DI$13,#REF!,2,0)+SUM(DS84)*VLOOKUP(DS$13,#REF!,2,0)+SUM(EC84)*VLOOKUP(EC$13,#REF!,2,0)+SUM(EM84)*VLOOKUP(EM$13,#REF!,2,0)+SUM(EW84)*VLOOKUP(EW$13,#REF!,2,0)+SUM(FG84)*VLOOKUP(FG$13,#REF!,2,0)+SUM(FQ84)*VLOOKUP(FQ$13,#REF!,2,0)+SUM(GA84)*VLOOKUP(GA$13,#REF!,2,0)+SUM(GK84)*VLOOKUP(GK$13,#REF!,2,0)+SUM(GU84)*VLOOKUP(GU$13,#REF!,2,0)</f>
        <v>#REF!</v>
      </c>
      <c r="HF84" s="278" t="e">
        <f>+SUM(N84)*VLOOKUP(N$13,#REF!,2,0)+SUM(X84)*VLOOKUP(X$13,#REF!,2,0)+SUM(AH84)*VLOOKUP(AH$13,#REF!,2,0)+SUM(AR84)*VLOOKUP(AR$13,#REF!,2,0)+SUM(BB84)*VLOOKUP(BB$13,#REF!,2,0)+SUM(BL84)*VLOOKUP(BL$13,#REF!,2,0)+SUM(BV84)*VLOOKUP(BV$13,#REF!,2,0)+SUM(CF84)*VLOOKUP(CF$13,#REF!,2,0)+SUM(CP84)*VLOOKUP(CP$13,#REF!,2,0)+SUM(CZ84)*VLOOKUP(CZ$13,#REF!,2,0)+SUM(DJ84)*VLOOKUP(DJ$13,#REF!,2,0)+SUM(DT84)*VLOOKUP(DT$13,#REF!,2,0)+SUM(ED84)*VLOOKUP(ED$13,#REF!,2,0)+SUM(EN84)*VLOOKUP(EN$13,#REF!,2,0)+SUM(EX84)*VLOOKUP(EX$13,#REF!,2,0)+SUM(FH84)*VLOOKUP(FH$13,#REF!,2,0)+SUM(FR84)*VLOOKUP(FR$13,#REF!,2,0)+SUM(GB84)*VLOOKUP(GB$13,#REF!,2,0)+SUM(GL84)*VLOOKUP(GL$13,#REF!,2,0)+SUM(GV84)*VLOOKUP(GV$13,#REF!,2,0)</f>
        <v>#REF!</v>
      </c>
      <c r="HG84" s="278" t="e">
        <f>+SUM(O84)*VLOOKUP(O$13,#REF!,2,0)+SUM(Y84)*VLOOKUP(Y$13,#REF!,2,0)+SUM(AI84)*VLOOKUP(AI$13,#REF!,2,0)+SUM(AS84)*VLOOKUP(AS$13,#REF!,2,0)+SUM(BC84)*VLOOKUP(BC$13,#REF!,2,0)+SUM(BM84)*VLOOKUP(BM$13,#REF!,2,0)+SUM(BW84)*VLOOKUP(BW$13,#REF!,2,0)+SUM(CG84)*VLOOKUP(CG$13,#REF!,2,0)+SUM(CQ84)*VLOOKUP(CQ$13,#REF!,2,0)+SUM(DA84)*VLOOKUP(DA$13,#REF!,2,0)+SUM(DK84)*VLOOKUP(DK$13,#REF!,2,0)+SUM(DU84)*VLOOKUP(DU$13,#REF!,2,0)+SUM(EE84)*VLOOKUP(EE$13,#REF!,2,0)+SUM(EO84)*VLOOKUP(EO$13,#REF!,2,0)+SUM(EY84)*VLOOKUP(EY$13,#REF!,2,0)+SUM(FI84)*VLOOKUP(FI$13,#REF!,2,0)+SUM(FS84)*VLOOKUP(FS$13,#REF!,2,0)+SUM(GC84)*VLOOKUP(GC$13,#REF!,2,0)+SUM(GM84)*VLOOKUP(GM$13,#REF!,2,0)+SUM(GW84)*VLOOKUP(GW$13,#REF!,2,0)</f>
        <v>#REF!</v>
      </c>
      <c r="HH84" s="278" t="e">
        <f>+SUM(P84)*VLOOKUP(P$13,#REF!,2,0)+SUM(Z84)*VLOOKUP(Z$13,#REF!,2,0)+SUM(AJ84)*VLOOKUP(AJ$13,#REF!,2,0)+SUM(AT84)*VLOOKUP(AT$13,#REF!,2,0)+SUM(BD84)*VLOOKUP(BD$13,#REF!,2,0)+SUM(BN84)*VLOOKUP(BN$13,#REF!,2,0)+SUM(BX84)*VLOOKUP(BX$13,#REF!,2,0)+SUM(CH84)*VLOOKUP(CH$13,#REF!,2,0)+SUM(CR84)*VLOOKUP(CR$13,#REF!,2,0)+SUM(DB84)*VLOOKUP(DB$13,#REF!,2,0)+SUM(DL84)*VLOOKUP(DL$13,#REF!,2,0)+SUM(DV84)*VLOOKUP(DV$13,#REF!,2,0)+SUM(EF84)*VLOOKUP(EF$13,#REF!,2,0)+SUM(EP84)*VLOOKUP(EP$13,#REF!,2,0)+SUM(EZ84)*VLOOKUP(EZ$13,#REF!,2,0)+SUM(FJ84)*VLOOKUP(FJ$13,#REF!,2,0)+SUM(FT84)*VLOOKUP(FT$13,#REF!,2,0)+SUM(GD84)*VLOOKUP(GD$13,#REF!,2,0)+SUM(GN84)*VLOOKUP(GN$13,#REF!,2,0)+SUM(GX84)*VLOOKUP(GX$13,#REF!,2,0)</f>
        <v>#REF!</v>
      </c>
      <c r="HI84" s="278" t="e">
        <f>+SUM(Q84)*VLOOKUP(Q$13,#REF!,2,0)+SUM(AA84)*VLOOKUP(AA$13,#REF!,2,0)+SUM(AK84)*VLOOKUP(AK$13,#REF!,2,0)+SUM(AU84)*VLOOKUP(AU$13,#REF!,2,0)+SUM(BE84)*VLOOKUP(BE$13,#REF!,2,0)+SUM(BO84)*VLOOKUP(BO$13,#REF!,2,0)+SUM(BY84)*VLOOKUP(BY$13,#REF!,2,0)+SUM(CI84)*VLOOKUP(CI$13,#REF!,2,0)+SUM(CS84)*VLOOKUP(CS$13,#REF!,2,0)+SUM(DC84)*VLOOKUP(DC$13,#REF!,2,0)+SUM(DM84)*VLOOKUP(DM$13,#REF!,2,0)+SUM(DW84)*VLOOKUP(DW$13,#REF!,2,0)+SUM(EG84)*VLOOKUP(EG$13,#REF!,2,0)+SUM(EQ84)*VLOOKUP(EQ$13,#REF!,2,0)+SUM(FA84)*VLOOKUP(FA$13,#REF!,2,0)+SUM(FK84)*VLOOKUP(FK$13,#REF!,2,0)+SUM(FU84)*VLOOKUP(FU$13,#REF!,2,0)+SUM(GE84)*VLOOKUP(GE$13,#REF!,2,0)+SUM(GO84)*VLOOKUP(GO$13,#REF!,2,0)+SUM(GY84)*VLOOKUP(GY$13,#REF!,2,0)</f>
        <v>#REF!</v>
      </c>
      <c r="HJ84" s="278" t="e">
        <f>+SUM(R84)*VLOOKUP(R$13,#REF!,2,0)+SUM(AB84)*VLOOKUP(AB$13,#REF!,2,0)+SUM(AL84)*VLOOKUP(AL$13,#REF!,2,0)+SUM(AV84)*VLOOKUP(AV$13,#REF!,2,0)+SUM(BF84)*VLOOKUP(BF$13,#REF!,2,0)+SUM(BP84)*VLOOKUP(BP$13,#REF!,2,0)+SUM(BZ84)*VLOOKUP(BZ$13,#REF!,2,0)+SUM(CJ84)*VLOOKUP(CJ$13,#REF!,2,0)+SUM(CT84)*VLOOKUP(CT$13,#REF!,2,0)+SUM(DD84)*VLOOKUP(DD$13,#REF!,2,0)+SUM(DN84)*VLOOKUP(DN$13,#REF!,2,0)+SUM(DX84)*VLOOKUP(DX$13,#REF!,2,0)+SUM(EH84)*VLOOKUP(EH$13,#REF!,2,0)+SUM(ER84)*VLOOKUP(ER$13,#REF!,2,0)+SUM(FB84)*VLOOKUP(FB$13,#REF!,2,0)+SUM(FL84)*VLOOKUP(FL$13,#REF!,2,0)+SUM(FV84)*VLOOKUP(FV$13,#REF!,2,0)+SUM(GF84)*VLOOKUP(GF$13,#REF!,2,0)+SUM(GP84)*VLOOKUP(GP$13,#REF!,2,0)+SUM(GZ84)*VLOOKUP(GZ$13,#REF!,2,0)</f>
        <v>#REF!</v>
      </c>
      <c r="HK84" s="278" t="e">
        <f>+SUM(S84)*VLOOKUP(S$13,#REF!,2,0)+SUM(AC84)*VLOOKUP(AC$13,#REF!,2,0)+SUM(AM84)*VLOOKUP(AM$13,#REF!,2,0)+SUM(AW84)*VLOOKUP(AW$13,#REF!,2,0)+SUM(BG84)*VLOOKUP(BG$13,#REF!,2,0)+SUM(BQ84)*VLOOKUP(BQ$13,#REF!,2,0)+SUM(CA84)*VLOOKUP(CA$13,#REF!,2,0)+SUM(CK84)*VLOOKUP(CK$13,#REF!,2,0)+SUM(CU84)*VLOOKUP(CU$13,#REF!,2,0)+SUM(DE84)*VLOOKUP(DE$13,#REF!,2,0)+SUM(DO84)*VLOOKUP(DO$13,#REF!,2,0)+SUM(DY84)*VLOOKUP(DY$13,#REF!,2,0)+SUM(EI84)*VLOOKUP(EI$13,#REF!,2,0)+SUM(ES84)*VLOOKUP(ES$13,#REF!,2,0)+SUM(FC84)*VLOOKUP(FC$13,#REF!,2,0)+SUM(FM84)*VLOOKUP(FM$13,#REF!,2,0)+SUM(FW84)*VLOOKUP(FW$13,#REF!,2,0)+SUM(GG84)*VLOOKUP(GG$13,#REF!,2,0)+SUM(GQ84)*VLOOKUP(GQ$13,#REF!,2,0)+SUM(HA84)*VLOOKUP(HA$13,#REF!,2,0)</f>
        <v>#REF!</v>
      </c>
      <c r="HL84" s="278" t="e">
        <f>+SUM(T84)*VLOOKUP(T$13,#REF!,2,0)+SUM(AD84)*VLOOKUP(AD$13,#REF!,2,0)+SUM(AN84)*VLOOKUP(AN$13,#REF!,2,0)+SUM(AX84)*VLOOKUP(AX$13,#REF!,2,0)+SUM(BH84)*VLOOKUP(BH$13,#REF!,2,0)+SUM(BR84)*VLOOKUP(BR$13,#REF!,2,0)+SUM(CB84)*VLOOKUP(CB$13,#REF!,2,0)+SUM(CL84)*VLOOKUP(CL$13,#REF!,2,0)+SUM(CV84)*VLOOKUP(CV$13,#REF!,2,0)+SUM(DF84)*VLOOKUP(DF$13,#REF!,2,0)+SUM(DP84)*VLOOKUP(DP$13,#REF!,2,0)+SUM(DZ84)*VLOOKUP(DZ$13,#REF!,2,0)+SUM(EJ84)*VLOOKUP(EJ$13,#REF!,2,0)+SUM(ET84)*VLOOKUP(ET$13,#REF!,2,0)+SUM(FD84)*VLOOKUP(FD$13,#REF!,2,0)+SUM(FN84)*VLOOKUP(FN$13,#REF!,2,0)+SUM(FX84)*VLOOKUP(FX$13,#REF!,2,0)+SUM(GH84)*VLOOKUP(GH$13,#REF!,2,0)+SUM(GR84)*VLOOKUP(GR$13,#REF!,2,0)+SUM(HB84)*VLOOKUP(HB$13,#REF!,2,0)</f>
        <v>#REF!</v>
      </c>
      <c r="HM84" s="279">
        <f t="shared" si="88"/>
        <v>24</v>
      </c>
      <c r="HN84" s="281">
        <f t="shared" si="100"/>
        <v>95</v>
      </c>
      <c r="HO84" s="279" t="e">
        <f>+SUMIF($K$11:$T$11,1,K84:T84)*VLOOKUP($K$12,#REF!,2,0)+SUMIF($U$11:$AD$11,1,U84:AD84)*VLOOKUP($U$12,#REF!,2,0)+SUMIF($AE$11:$AN$11,1,AE84:AN84)*VLOOKUP($AE$12,#REF!,2,0)+SUMIF($AO$11:$AX$11,1,AO84:AX84)*VLOOKUP($AO$12,#REF!,2,0)+SUMIF($AY$11:$BH$11,1,AY84:BH84)*VLOOKUP($AY$12,#REF!,2,0)+SUMIF($BI$11:$BR$11,1,BI84:BR84)*VLOOKUP($BI$12,#REF!,2,0)+SUMIF($BS$11:$CB$11,1,BS84:CB84)*VLOOKUP($BS$12,#REF!,2,0)+SUMIF($CC$11:$CL$11,1,CC84:CL84)*VLOOKUP($CC$12,#REF!,2,0)+SUMIF($CM$11:$CV$11,1,CM84:CV84)*VLOOKUP($CM$12,#REF!,2,0)+SUMIF($CW$11:$DF$11,1,CW84:DF84)*VLOOKUP($CW$12,#REF!,2,0)+SUMIF($DG$11:$DP$11,1,DG84:DP84)*VLOOKUP($DG$12,#REF!,2,0)+SUMIF($DQ$11:$DZ$11,1,DQ84:DZ84)*VLOOKUP($DQ$12,#REF!,2,0)+SUMIF($EA$11:$EJ$11,1,EA84:EJ84)*VLOOKUP($EA$12,#REF!,2,0)+SUMIF($EK$11:$ET$11,1,EK84:ET84)*VLOOKUP($EK$12,#REF!,2,0)+SUMIF($EU$11:$FD$11,1,EU84:FD84)*VLOOKUP($EU$12,#REF!,2,0)+SUMIF($FE$11:$FN$11,1,FE84:FN84)*VLOOKUP($FE$12,#REF!,2,0)+SUMIF($FO$11:$FX$11,1,FO84:FX84)*VLOOKUP($FO$12,#REF!,2,0)+SUMIF($FY$11:$GH$11,1,FY84:GH84)*VLOOKUP($FY$12,#REF!,2,0)+SUMIF($GI$11:$GR$11,1,GI84:GR84)*VLOOKUP($GI$12,#REF!,2,0)+SUMIF($GS$11:$HB$11,1,GS84:HB84)*VLOOKUP($GS$12,#REF!,2,0)</f>
        <v>#REF!</v>
      </c>
      <c r="HP84" s="281" t="e">
        <f t="shared" ref="HP84:HP111" si="101">+SUM(HO81:HO84)</f>
        <v>#REF!</v>
      </c>
      <c r="HQ84" s="84"/>
      <c r="HR84" s="282">
        <f t="shared" si="89"/>
        <v>24</v>
      </c>
      <c r="HS84" s="282">
        <f t="shared" si="90"/>
        <v>0</v>
      </c>
      <c r="HT84" s="282">
        <f t="shared" si="91"/>
        <v>0</v>
      </c>
      <c r="HU84" s="282">
        <f t="shared" si="92"/>
        <v>0</v>
      </c>
      <c r="HV84" s="282">
        <f t="shared" si="93"/>
        <v>0</v>
      </c>
      <c r="HW84" s="282">
        <f t="shared" si="94"/>
        <v>0</v>
      </c>
      <c r="HX84" s="282">
        <f t="shared" si="95"/>
        <v>0</v>
      </c>
      <c r="HY84" s="282">
        <f t="shared" si="96"/>
        <v>0</v>
      </c>
      <c r="HZ84" s="282">
        <f t="shared" si="97"/>
        <v>0</v>
      </c>
      <c r="IA84" s="282">
        <f t="shared" si="98"/>
        <v>0</v>
      </c>
      <c r="IK84" s="98" t="e">
        <f t="shared" si="99"/>
        <v>#REF!</v>
      </c>
    </row>
    <row r="85" spans="1:245" s="32" customFormat="1" ht="21.95" customHeight="1">
      <c r="A85" s="4"/>
      <c r="B85" s="98" t="e">
        <f>+#REF!</f>
        <v>#REF!</v>
      </c>
      <c r="C85" s="98" t="e">
        <f>+#REF!</f>
        <v>#REF!</v>
      </c>
      <c r="D85" s="98" t="e">
        <f>+#REF!</f>
        <v>#REF!</v>
      </c>
      <c r="E85" s="98" t="e">
        <f>+#REF!</f>
        <v>#REF!</v>
      </c>
      <c r="F85" s="98" t="e">
        <f>+#REF!</f>
        <v>#REF!</v>
      </c>
      <c r="G85" s="98" t="e">
        <f>+#REF!</f>
        <v>#REF!</v>
      </c>
      <c r="H85" s="98" t="e">
        <f>+#REF!</f>
        <v>#REF!</v>
      </c>
      <c r="I85" s="98" t="e">
        <f>+#REF!</f>
        <v>#REF!</v>
      </c>
      <c r="J85" s="18" t="s">
        <v>67</v>
      </c>
      <c r="K85" s="725">
        <v>19</v>
      </c>
      <c r="L85" s="710">
        <v>0</v>
      </c>
      <c r="M85" s="710">
        <v>0</v>
      </c>
      <c r="N85" s="710">
        <v>0</v>
      </c>
      <c r="O85" s="710">
        <v>0</v>
      </c>
      <c r="P85" s="710">
        <v>0</v>
      </c>
      <c r="Q85" s="710">
        <v>0</v>
      </c>
      <c r="R85" s="710">
        <v>0</v>
      </c>
      <c r="S85" s="710">
        <v>0</v>
      </c>
      <c r="T85" s="726">
        <v>0</v>
      </c>
      <c r="U85" s="725">
        <v>6</v>
      </c>
      <c r="V85" s="710">
        <v>0</v>
      </c>
      <c r="W85" s="710">
        <v>0</v>
      </c>
      <c r="X85" s="710">
        <v>0</v>
      </c>
      <c r="Y85" s="710">
        <v>0</v>
      </c>
      <c r="Z85" s="710">
        <v>0</v>
      </c>
      <c r="AA85" s="710">
        <v>0</v>
      </c>
      <c r="AB85" s="710">
        <v>0</v>
      </c>
      <c r="AC85" s="710">
        <v>0</v>
      </c>
      <c r="AD85" s="726">
        <v>0</v>
      </c>
      <c r="AE85" s="725">
        <v>0</v>
      </c>
      <c r="AF85" s="710">
        <v>0</v>
      </c>
      <c r="AG85" s="710">
        <v>0</v>
      </c>
      <c r="AH85" s="710">
        <v>0</v>
      </c>
      <c r="AI85" s="710">
        <v>0</v>
      </c>
      <c r="AJ85" s="710">
        <v>0</v>
      </c>
      <c r="AK85" s="710">
        <v>0</v>
      </c>
      <c r="AL85" s="710">
        <v>0</v>
      </c>
      <c r="AM85" s="710">
        <v>0</v>
      </c>
      <c r="AN85" s="726">
        <v>0</v>
      </c>
      <c r="AO85" s="725">
        <v>0</v>
      </c>
      <c r="AP85" s="710">
        <v>0</v>
      </c>
      <c r="AQ85" s="710">
        <v>0</v>
      </c>
      <c r="AR85" s="710">
        <v>0</v>
      </c>
      <c r="AS85" s="710">
        <v>0</v>
      </c>
      <c r="AT85" s="710">
        <v>0</v>
      </c>
      <c r="AU85" s="710">
        <v>0</v>
      </c>
      <c r="AV85" s="710">
        <v>0</v>
      </c>
      <c r="AW85" s="710">
        <v>0</v>
      </c>
      <c r="AX85" s="726">
        <v>0</v>
      </c>
      <c r="AY85" s="725">
        <v>0</v>
      </c>
      <c r="AZ85" s="710">
        <v>0</v>
      </c>
      <c r="BA85" s="710">
        <v>0</v>
      </c>
      <c r="BB85" s="710">
        <v>0</v>
      </c>
      <c r="BC85" s="710">
        <v>0</v>
      </c>
      <c r="BD85" s="710">
        <v>0</v>
      </c>
      <c r="BE85" s="710">
        <v>0</v>
      </c>
      <c r="BF85" s="710">
        <v>0</v>
      </c>
      <c r="BG85" s="710">
        <v>0</v>
      </c>
      <c r="BH85" s="726">
        <v>0</v>
      </c>
      <c r="BI85" s="725">
        <v>3</v>
      </c>
      <c r="BJ85" s="710">
        <v>0</v>
      </c>
      <c r="BK85" s="710">
        <v>0</v>
      </c>
      <c r="BL85" s="710">
        <v>0</v>
      </c>
      <c r="BM85" s="710">
        <v>0</v>
      </c>
      <c r="BN85" s="710">
        <v>0</v>
      </c>
      <c r="BO85" s="710">
        <v>0</v>
      </c>
      <c r="BP85" s="710">
        <v>0</v>
      </c>
      <c r="BQ85" s="710">
        <v>0</v>
      </c>
      <c r="BR85" s="726">
        <v>0</v>
      </c>
      <c r="BS85" s="725">
        <v>3</v>
      </c>
      <c r="BT85" s="710">
        <v>0</v>
      </c>
      <c r="BU85" s="710">
        <v>0</v>
      </c>
      <c r="BV85" s="710">
        <v>0</v>
      </c>
      <c r="BW85" s="710">
        <v>0</v>
      </c>
      <c r="BX85" s="710">
        <v>0</v>
      </c>
      <c r="BY85" s="710">
        <v>0</v>
      </c>
      <c r="BZ85" s="710">
        <v>0</v>
      </c>
      <c r="CA85" s="710">
        <v>0</v>
      </c>
      <c r="CB85" s="726">
        <v>0</v>
      </c>
      <c r="CC85" s="725">
        <v>0</v>
      </c>
      <c r="CD85" s="710">
        <v>0</v>
      </c>
      <c r="CE85" s="710">
        <v>0</v>
      </c>
      <c r="CF85" s="710">
        <v>0</v>
      </c>
      <c r="CG85" s="710">
        <v>0</v>
      </c>
      <c r="CH85" s="710">
        <v>0</v>
      </c>
      <c r="CI85" s="710">
        <v>0</v>
      </c>
      <c r="CJ85" s="710">
        <v>0</v>
      </c>
      <c r="CK85" s="710">
        <v>0</v>
      </c>
      <c r="CL85" s="726">
        <v>0</v>
      </c>
      <c r="CM85" s="725">
        <v>1</v>
      </c>
      <c r="CN85" s="710">
        <v>0</v>
      </c>
      <c r="CO85" s="710">
        <v>0</v>
      </c>
      <c r="CP85" s="710">
        <v>0</v>
      </c>
      <c r="CQ85" s="710">
        <v>0</v>
      </c>
      <c r="CR85" s="710">
        <v>0</v>
      </c>
      <c r="CS85" s="710">
        <v>0</v>
      </c>
      <c r="CT85" s="710">
        <v>0</v>
      </c>
      <c r="CU85" s="710">
        <v>0</v>
      </c>
      <c r="CV85" s="726">
        <v>0</v>
      </c>
      <c r="CW85" s="725">
        <v>0</v>
      </c>
      <c r="CX85" s="710">
        <v>0</v>
      </c>
      <c r="CY85" s="710">
        <v>0</v>
      </c>
      <c r="CZ85" s="710">
        <v>0</v>
      </c>
      <c r="DA85" s="710">
        <v>0</v>
      </c>
      <c r="DB85" s="710">
        <v>0</v>
      </c>
      <c r="DC85" s="710">
        <v>0</v>
      </c>
      <c r="DD85" s="710">
        <v>0</v>
      </c>
      <c r="DE85" s="710">
        <v>0</v>
      </c>
      <c r="DF85" s="726">
        <v>0</v>
      </c>
      <c r="DG85" s="725">
        <v>0</v>
      </c>
      <c r="DH85" s="513"/>
      <c r="DI85" s="513"/>
      <c r="DJ85" s="513"/>
      <c r="DK85" s="513"/>
      <c r="DL85" s="513"/>
      <c r="DM85" s="513"/>
      <c r="DN85" s="513"/>
      <c r="DO85" s="513"/>
      <c r="DP85" s="514"/>
      <c r="DQ85" s="512"/>
      <c r="DR85" s="513"/>
      <c r="DS85" s="513"/>
      <c r="DT85" s="513"/>
      <c r="DU85" s="513"/>
      <c r="DV85" s="513"/>
      <c r="DW85" s="513"/>
      <c r="DX85" s="513"/>
      <c r="DY85" s="513"/>
      <c r="DZ85" s="514"/>
      <c r="EA85" s="512"/>
      <c r="EB85" s="513"/>
      <c r="EC85" s="513"/>
      <c r="ED85" s="513"/>
      <c r="EE85" s="513"/>
      <c r="EF85" s="513"/>
      <c r="EG85" s="513"/>
      <c r="EH85" s="513"/>
      <c r="EI85" s="513"/>
      <c r="EJ85" s="514"/>
      <c r="EK85" s="512"/>
      <c r="EL85" s="513"/>
      <c r="EM85" s="513"/>
      <c r="EN85" s="513"/>
      <c r="EO85" s="513"/>
      <c r="EP85" s="513"/>
      <c r="EQ85" s="513"/>
      <c r="ER85" s="513"/>
      <c r="ES85" s="513"/>
      <c r="ET85" s="514"/>
      <c r="EU85" s="512"/>
      <c r="EV85" s="513"/>
      <c r="EW85" s="513"/>
      <c r="EX85" s="513"/>
      <c r="EY85" s="513"/>
      <c r="EZ85" s="513"/>
      <c r="FA85" s="513"/>
      <c r="FB85" s="513"/>
      <c r="FC85" s="513"/>
      <c r="FD85" s="514"/>
      <c r="FE85" s="512"/>
      <c r="FF85" s="513"/>
      <c r="FG85" s="513"/>
      <c r="FH85" s="513"/>
      <c r="FI85" s="513"/>
      <c r="FJ85" s="513"/>
      <c r="FK85" s="513"/>
      <c r="FL85" s="513"/>
      <c r="FM85" s="513"/>
      <c r="FN85" s="514"/>
      <c r="FO85" s="512"/>
      <c r="FP85" s="513"/>
      <c r="FQ85" s="513"/>
      <c r="FR85" s="513"/>
      <c r="FS85" s="513"/>
      <c r="FT85" s="513"/>
      <c r="FU85" s="513"/>
      <c r="FV85" s="513"/>
      <c r="FW85" s="513"/>
      <c r="FX85" s="514"/>
      <c r="FY85" s="512"/>
      <c r="FZ85" s="513"/>
      <c r="GA85" s="513"/>
      <c r="GB85" s="513"/>
      <c r="GC85" s="513"/>
      <c r="GD85" s="513"/>
      <c r="GE85" s="513"/>
      <c r="GF85" s="513"/>
      <c r="GG85" s="513"/>
      <c r="GH85" s="514"/>
      <c r="GI85" s="512"/>
      <c r="GJ85" s="513"/>
      <c r="GK85" s="513"/>
      <c r="GL85" s="513"/>
      <c r="GM85" s="513"/>
      <c r="GN85" s="513"/>
      <c r="GO85" s="513"/>
      <c r="GP85" s="513"/>
      <c r="GQ85" s="513"/>
      <c r="GR85" s="514"/>
      <c r="GS85" s="512"/>
      <c r="GT85" s="513"/>
      <c r="GU85" s="513"/>
      <c r="GV85" s="513"/>
      <c r="GW85" s="513"/>
      <c r="GX85" s="513"/>
      <c r="GY85" s="513"/>
      <c r="GZ85" s="513"/>
      <c r="HA85" s="513"/>
      <c r="HB85" s="514"/>
      <c r="HC85" s="81" t="e">
        <f>+SUM(K85)*VLOOKUP(K$13,#REF!,2,0)+SUM(U85)*VLOOKUP(U$13,#REF!,2,0)+SUM(AE85)*VLOOKUP(AE$13,#REF!,2,0)+SUM(AO85)*VLOOKUP(AO$13,#REF!,2,0)+SUM(AY85)*VLOOKUP(AY$13,#REF!,2,0)+SUM(BI85)*VLOOKUP(BI$13,#REF!,2,0)+SUM(BS85)*VLOOKUP(BS$13,#REF!,2,0)+SUM(CC85)*VLOOKUP(CC$13,#REF!,2,0)+SUM(CM85)*VLOOKUP(CM$13,#REF!,2,0)+SUM(CW85)*VLOOKUP(CW$13,#REF!,2,0)+SUM(DG85)*VLOOKUP(DG$13,#REF!,2,0)+SUM(DQ85)*VLOOKUP(DQ$13,#REF!,2,0)+SUM(EA85)*VLOOKUP(EA$13,#REF!,2,0)+SUM(EK85)*VLOOKUP(EK$13,#REF!,2,0)+SUM(EU85)*VLOOKUP(EU$13,#REF!,2,0)+SUM(FE85)*VLOOKUP(FE$13,#REF!,2,0)+SUM(FO85)*VLOOKUP(FO$13,#REF!,2,0)+SUM(FY85)*VLOOKUP(FY$13,#REF!,2,0)+SUM(GI85)*VLOOKUP(GI$13,#REF!,2,0)+SUM(GS85)*VLOOKUP(GS$13,#REF!,2,0)</f>
        <v>#REF!</v>
      </c>
      <c r="HD85" s="81" t="e">
        <f>+SUM(L85)*VLOOKUP(L$13,#REF!,2,0)+SUM(V85)*VLOOKUP(V$13,#REF!,2,0)+SUM(AF85)*VLOOKUP(AF$13,#REF!,2,0)+SUM(AP85)*VLOOKUP(AP$13,#REF!,2,0)+SUM(AZ85)*VLOOKUP(AZ$13,#REF!,2,0)+SUM(BJ85)*VLOOKUP(BJ$13,#REF!,2,0)+SUM(BT85)*VLOOKUP(BT$13,#REF!,2,0)+SUM(CD85)*VLOOKUP(CD$13,#REF!,2,0)+SUM(CN85)*VLOOKUP(CN$13,#REF!,2,0)+SUM(CX85)*VLOOKUP(CX$13,#REF!,2,0)+SUM(DH85)*VLOOKUP(DH$13,#REF!,2,0)+SUM(DR85)*VLOOKUP(DR$13,#REF!,2,0)+SUM(EB85)*VLOOKUP(EB$13,#REF!,2,0)+SUM(EL85)*VLOOKUP(EL$13,#REF!,2,0)+SUM(EV85)*VLOOKUP(EV$13,#REF!,2,0)+SUM(FF85)*VLOOKUP(FF$13,#REF!,2,0)+SUM(FP85)*VLOOKUP(FP$13,#REF!,2,0)+SUM(FZ85)*VLOOKUP(FZ$13,#REF!,2,0)+SUM(GJ85)*VLOOKUP(GJ$13,#REF!,2,0)+SUM(GT85)*VLOOKUP(GT$13,#REF!,2,0)</f>
        <v>#REF!</v>
      </c>
      <c r="HE85" s="81" t="e">
        <f>+SUM(M85)*VLOOKUP(M$13,#REF!,2,0)+SUM(W85)*VLOOKUP(W$13,#REF!,2,0)+SUM(AG85)*VLOOKUP(AG$13,#REF!,2,0)+SUM(AQ85)*VLOOKUP(AQ$13,#REF!,2,0)+SUM(BA85)*VLOOKUP(BA$13,#REF!,2,0)+SUM(BK85)*VLOOKUP(BK$13,#REF!,2,0)+SUM(BU85)*VLOOKUP(BU$13,#REF!,2,0)+SUM(CE85)*VLOOKUP(CE$13,#REF!,2,0)+SUM(CO85)*VLOOKUP(CO$13,#REF!,2,0)+SUM(CY85)*VLOOKUP(CY$13,#REF!,2,0)+SUM(DI85)*VLOOKUP(DI$13,#REF!,2,0)+SUM(DS85)*VLOOKUP(DS$13,#REF!,2,0)+SUM(EC85)*VLOOKUP(EC$13,#REF!,2,0)+SUM(EM85)*VLOOKUP(EM$13,#REF!,2,0)+SUM(EW85)*VLOOKUP(EW$13,#REF!,2,0)+SUM(FG85)*VLOOKUP(FG$13,#REF!,2,0)+SUM(FQ85)*VLOOKUP(FQ$13,#REF!,2,0)+SUM(GA85)*VLOOKUP(GA$13,#REF!,2,0)+SUM(GK85)*VLOOKUP(GK$13,#REF!,2,0)+SUM(GU85)*VLOOKUP(GU$13,#REF!,2,0)</f>
        <v>#REF!</v>
      </c>
      <c r="HF85" s="81" t="e">
        <f>+SUM(N85)*VLOOKUP(N$13,#REF!,2,0)+SUM(X85)*VLOOKUP(X$13,#REF!,2,0)+SUM(AH85)*VLOOKUP(AH$13,#REF!,2,0)+SUM(AR85)*VLOOKUP(AR$13,#REF!,2,0)+SUM(BB85)*VLOOKUP(BB$13,#REF!,2,0)+SUM(BL85)*VLOOKUP(BL$13,#REF!,2,0)+SUM(BV85)*VLOOKUP(BV$13,#REF!,2,0)+SUM(CF85)*VLOOKUP(CF$13,#REF!,2,0)+SUM(CP85)*VLOOKUP(CP$13,#REF!,2,0)+SUM(CZ85)*VLOOKUP(CZ$13,#REF!,2,0)+SUM(DJ85)*VLOOKUP(DJ$13,#REF!,2,0)+SUM(DT85)*VLOOKUP(DT$13,#REF!,2,0)+SUM(ED85)*VLOOKUP(ED$13,#REF!,2,0)+SUM(EN85)*VLOOKUP(EN$13,#REF!,2,0)+SUM(EX85)*VLOOKUP(EX$13,#REF!,2,0)+SUM(FH85)*VLOOKUP(FH$13,#REF!,2,0)+SUM(FR85)*VLOOKUP(FR$13,#REF!,2,0)+SUM(GB85)*VLOOKUP(GB$13,#REF!,2,0)+SUM(GL85)*VLOOKUP(GL$13,#REF!,2,0)+SUM(GV85)*VLOOKUP(GV$13,#REF!,2,0)</f>
        <v>#REF!</v>
      </c>
      <c r="HG85" s="81" t="e">
        <f>+SUM(O85)*VLOOKUP(O$13,#REF!,2,0)+SUM(Y85)*VLOOKUP(Y$13,#REF!,2,0)+SUM(AI85)*VLOOKUP(AI$13,#REF!,2,0)+SUM(AS85)*VLOOKUP(AS$13,#REF!,2,0)+SUM(BC85)*VLOOKUP(BC$13,#REF!,2,0)+SUM(BM85)*VLOOKUP(BM$13,#REF!,2,0)+SUM(BW85)*VLOOKUP(BW$13,#REF!,2,0)+SUM(CG85)*VLOOKUP(CG$13,#REF!,2,0)+SUM(CQ85)*VLOOKUP(CQ$13,#REF!,2,0)+SUM(DA85)*VLOOKUP(DA$13,#REF!,2,0)+SUM(DK85)*VLOOKUP(DK$13,#REF!,2,0)+SUM(DU85)*VLOOKUP(DU$13,#REF!,2,0)+SUM(EE85)*VLOOKUP(EE$13,#REF!,2,0)+SUM(EO85)*VLOOKUP(EO$13,#REF!,2,0)+SUM(EY85)*VLOOKUP(EY$13,#REF!,2,0)+SUM(FI85)*VLOOKUP(FI$13,#REF!,2,0)+SUM(FS85)*VLOOKUP(FS$13,#REF!,2,0)+SUM(GC85)*VLOOKUP(GC$13,#REF!,2,0)+SUM(GM85)*VLOOKUP(GM$13,#REF!,2,0)+SUM(GW85)*VLOOKUP(GW$13,#REF!,2,0)</f>
        <v>#REF!</v>
      </c>
      <c r="HH85" s="81" t="e">
        <f>+SUM(P85)*VLOOKUP(P$13,#REF!,2,0)+SUM(Z85)*VLOOKUP(Z$13,#REF!,2,0)+SUM(AJ85)*VLOOKUP(AJ$13,#REF!,2,0)+SUM(AT85)*VLOOKUP(AT$13,#REF!,2,0)+SUM(BD85)*VLOOKUP(BD$13,#REF!,2,0)+SUM(BN85)*VLOOKUP(BN$13,#REF!,2,0)+SUM(BX85)*VLOOKUP(BX$13,#REF!,2,0)+SUM(CH85)*VLOOKUP(CH$13,#REF!,2,0)+SUM(CR85)*VLOOKUP(CR$13,#REF!,2,0)+SUM(DB85)*VLOOKUP(DB$13,#REF!,2,0)+SUM(DL85)*VLOOKUP(DL$13,#REF!,2,0)+SUM(DV85)*VLOOKUP(DV$13,#REF!,2,0)+SUM(EF85)*VLOOKUP(EF$13,#REF!,2,0)+SUM(EP85)*VLOOKUP(EP$13,#REF!,2,0)+SUM(EZ85)*VLOOKUP(EZ$13,#REF!,2,0)+SUM(FJ85)*VLOOKUP(FJ$13,#REF!,2,0)+SUM(FT85)*VLOOKUP(FT$13,#REF!,2,0)+SUM(GD85)*VLOOKUP(GD$13,#REF!,2,0)+SUM(GN85)*VLOOKUP(GN$13,#REF!,2,0)+SUM(GX85)*VLOOKUP(GX$13,#REF!,2,0)</f>
        <v>#REF!</v>
      </c>
      <c r="HI85" s="81" t="e">
        <f>+SUM(Q85)*VLOOKUP(Q$13,#REF!,2,0)+SUM(AA85)*VLOOKUP(AA$13,#REF!,2,0)+SUM(AK85)*VLOOKUP(AK$13,#REF!,2,0)+SUM(AU85)*VLOOKUP(AU$13,#REF!,2,0)+SUM(BE85)*VLOOKUP(BE$13,#REF!,2,0)+SUM(BO85)*VLOOKUP(BO$13,#REF!,2,0)+SUM(BY85)*VLOOKUP(BY$13,#REF!,2,0)+SUM(CI85)*VLOOKUP(CI$13,#REF!,2,0)+SUM(CS85)*VLOOKUP(CS$13,#REF!,2,0)+SUM(DC85)*VLOOKUP(DC$13,#REF!,2,0)+SUM(DM85)*VLOOKUP(DM$13,#REF!,2,0)+SUM(DW85)*VLOOKUP(DW$13,#REF!,2,0)+SUM(EG85)*VLOOKUP(EG$13,#REF!,2,0)+SUM(EQ85)*VLOOKUP(EQ$13,#REF!,2,0)+SUM(FA85)*VLOOKUP(FA$13,#REF!,2,0)+SUM(FK85)*VLOOKUP(FK$13,#REF!,2,0)+SUM(FU85)*VLOOKUP(FU$13,#REF!,2,0)+SUM(GE85)*VLOOKUP(GE$13,#REF!,2,0)+SUM(GO85)*VLOOKUP(GO$13,#REF!,2,0)+SUM(GY85)*VLOOKUP(GY$13,#REF!,2,0)</f>
        <v>#REF!</v>
      </c>
      <c r="HJ85" s="81" t="e">
        <f>+SUM(R85)*VLOOKUP(R$13,#REF!,2,0)+SUM(AB85)*VLOOKUP(AB$13,#REF!,2,0)+SUM(AL85)*VLOOKUP(AL$13,#REF!,2,0)+SUM(AV85)*VLOOKUP(AV$13,#REF!,2,0)+SUM(BF85)*VLOOKUP(BF$13,#REF!,2,0)+SUM(BP85)*VLOOKUP(BP$13,#REF!,2,0)+SUM(BZ85)*VLOOKUP(BZ$13,#REF!,2,0)+SUM(CJ85)*VLOOKUP(CJ$13,#REF!,2,0)+SUM(CT85)*VLOOKUP(CT$13,#REF!,2,0)+SUM(DD85)*VLOOKUP(DD$13,#REF!,2,0)+SUM(DN85)*VLOOKUP(DN$13,#REF!,2,0)+SUM(DX85)*VLOOKUP(DX$13,#REF!,2,0)+SUM(EH85)*VLOOKUP(EH$13,#REF!,2,0)+SUM(ER85)*VLOOKUP(ER$13,#REF!,2,0)+SUM(FB85)*VLOOKUP(FB$13,#REF!,2,0)+SUM(FL85)*VLOOKUP(FL$13,#REF!,2,0)+SUM(FV85)*VLOOKUP(FV$13,#REF!,2,0)+SUM(GF85)*VLOOKUP(GF$13,#REF!,2,0)+SUM(GP85)*VLOOKUP(GP$13,#REF!,2,0)+SUM(GZ85)*VLOOKUP(GZ$13,#REF!,2,0)</f>
        <v>#REF!</v>
      </c>
      <c r="HK85" s="81" t="e">
        <f>+SUM(S85)*VLOOKUP(S$13,#REF!,2,0)+SUM(AC85)*VLOOKUP(AC$13,#REF!,2,0)+SUM(AM85)*VLOOKUP(AM$13,#REF!,2,0)+SUM(AW85)*VLOOKUP(AW$13,#REF!,2,0)+SUM(BG85)*VLOOKUP(BG$13,#REF!,2,0)+SUM(BQ85)*VLOOKUP(BQ$13,#REF!,2,0)+SUM(CA85)*VLOOKUP(CA$13,#REF!,2,0)+SUM(CK85)*VLOOKUP(CK$13,#REF!,2,0)+SUM(CU85)*VLOOKUP(CU$13,#REF!,2,0)+SUM(DE85)*VLOOKUP(DE$13,#REF!,2,0)+SUM(DO85)*VLOOKUP(DO$13,#REF!,2,0)+SUM(DY85)*VLOOKUP(DY$13,#REF!,2,0)+SUM(EI85)*VLOOKUP(EI$13,#REF!,2,0)+SUM(ES85)*VLOOKUP(ES$13,#REF!,2,0)+SUM(FC85)*VLOOKUP(FC$13,#REF!,2,0)+SUM(FM85)*VLOOKUP(FM$13,#REF!,2,0)+SUM(FW85)*VLOOKUP(FW$13,#REF!,2,0)+SUM(GG85)*VLOOKUP(GG$13,#REF!,2,0)+SUM(GQ85)*VLOOKUP(GQ$13,#REF!,2,0)+SUM(HA85)*VLOOKUP(HA$13,#REF!,2,0)</f>
        <v>#REF!</v>
      </c>
      <c r="HL85" s="81" t="e">
        <f>+SUM(T85)*VLOOKUP(T$13,#REF!,2,0)+SUM(AD85)*VLOOKUP(AD$13,#REF!,2,0)+SUM(AN85)*VLOOKUP(AN$13,#REF!,2,0)+SUM(AX85)*VLOOKUP(AX$13,#REF!,2,0)+SUM(BH85)*VLOOKUP(BH$13,#REF!,2,0)+SUM(BR85)*VLOOKUP(BR$13,#REF!,2,0)+SUM(CB85)*VLOOKUP(CB$13,#REF!,2,0)+SUM(CL85)*VLOOKUP(CL$13,#REF!,2,0)+SUM(CV85)*VLOOKUP(CV$13,#REF!,2,0)+SUM(DF85)*VLOOKUP(DF$13,#REF!,2,0)+SUM(DP85)*VLOOKUP(DP$13,#REF!,2,0)+SUM(DZ85)*VLOOKUP(DZ$13,#REF!,2,0)+SUM(EJ85)*VLOOKUP(EJ$13,#REF!,2,0)+SUM(ET85)*VLOOKUP(ET$13,#REF!,2,0)+SUM(FD85)*VLOOKUP(FD$13,#REF!,2,0)+SUM(FN85)*VLOOKUP(FN$13,#REF!,2,0)+SUM(FX85)*VLOOKUP(FX$13,#REF!,2,0)+SUM(GH85)*VLOOKUP(GH$13,#REF!,2,0)+SUM(GR85)*VLOOKUP(GR$13,#REF!,2,0)+SUM(HB85)*VLOOKUP(HB$13,#REF!,2,0)</f>
        <v>#REF!</v>
      </c>
      <c r="HM85" s="84">
        <f t="shared" si="88"/>
        <v>32</v>
      </c>
      <c r="HN85" s="83">
        <f t="shared" si="100"/>
        <v>106</v>
      </c>
      <c r="HO85" s="84" t="e">
        <f>+SUMIF($K$11:$T$11,1,K85:T85)*VLOOKUP($K$12,#REF!,2,0)+SUMIF($U$11:$AD$11,1,U85:AD85)*VLOOKUP($U$12,#REF!,2,0)+SUMIF($AE$11:$AN$11,1,AE85:AN85)*VLOOKUP($AE$12,#REF!,2,0)+SUMIF($AO$11:$AX$11,1,AO85:AX85)*VLOOKUP($AO$12,#REF!,2,0)+SUMIF($AY$11:$BH$11,1,AY85:BH85)*VLOOKUP($AY$12,#REF!,2,0)+SUMIF($BI$11:$BR$11,1,BI85:BR85)*VLOOKUP($BI$12,#REF!,2,0)+SUMIF($BS$11:$CB$11,1,BS85:CB85)*VLOOKUP($BS$12,#REF!,2,0)+SUMIF($CC$11:$CL$11,1,CC85:CL85)*VLOOKUP($CC$12,#REF!,2,0)+SUMIF($CM$11:$CV$11,1,CM85:CV85)*VLOOKUP($CM$12,#REF!,2,0)+SUMIF($CW$11:$DF$11,1,CW85:DF85)*VLOOKUP($CW$12,#REF!,2,0)+SUMIF($DG$11:$DP$11,1,DG85:DP85)*VLOOKUP($DG$12,#REF!,2,0)+SUMIF($DQ$11:$DZ$11,1,DQ85:DZ85)*VLOOKUP($DQ$12,#REF!,2,0)+SUMIF($EA$11:$EJ$11,1,EA85:EJ85)*VLOOKUP($EA$12,#REF!,2,0)+SUMIF($EK$11:$ET$11,1,EK85:ET85)*VLOOKUP($EK$12,#REF!,2,0)+SUMIF($EU$11:$FD$11,1,EU85:FD85)*VLOOKUP($EU$12,#REF!,2,0)+SUMIF($FE$11:$FN$11,1,FE85:FN85)*VLOOKUP($FE$12,#REF!,2,0)+SUMIF($FO$11:$FX$11,1,FO85:FX85)*VLOOKUP($FO$12,#REF!,2,0)+SUMIF($FY$11:$GH$11,1,FY85:GH85)*VLOOKUP($FY$12,#REF!,2,0)+SUMIF($GI$11:$GR$11,1,GI85:GR85)*VLOOKUP($GI$12,#REF!,2,0)+SUMIF($GS$11:$HB$11,1,GS85:HB85)*VLOOKUP($GS$12,#REF!,2,0)</f>
        <v>#REF!</v>
      </c>
      <c r="HP85" s="83" t="e">
        <f t="shared" si="101"/>
        <v>#REF!</v>
      </c>
      <c r="HQ85" s="84"/>
      <c r="HR85" s="85">
        <f t="shared" si="89"/>
        <v>32</v>
      </c>
      <c r="HS85" s="85">
        <f t="shared" si="90"/>
        <v>0</v>
      </c>
      <c r="HT85" s="85">
        <f t="shared" si="91"/>
        <v>0</v>
      </c>
      <c r="HU85" s="85">
        <f t="shared" si="92"/>
        <v>0</v>
      </c>
      <c r="HV85" s="85">
        <f t="shared" si="93"/>
        <v>0</v>
      </c>
      <c r="HW85" s="85">
        <f t="shared" si="94"/>
        <v>0</v>
      </c>
      <c r="HX85" s="85">
        <f t="shared" si="95"/>
        <v>0</v>
      </c>
      <c r="HY85" s="85">
        <f t="shared" si="96"/>
        <v>0</v>
      </c>
      <c r="HZ85" s="85">
        <f t="shared" si="97"/>
        <v>0</v>
      </c>
      <c r="IA85" s="85">
        <f t="shared" si="98"/>
        <v>0</v>
      </c>
      <c r="IK85" s="98" t="e">
        <f t="shared" si="99"/>
        <v>#REF!</v>
      </c>
    </row>
    <row r="86" spans="1:245" s="32" customFormat="1" ht="21.95" customHeight="1">
      <c r="A86" s="4"/>
      <c r="B86" s="98" t="e">
        <f>+#REF!</f>
        <v>#REF!</v>
      </c>
      <c r="C86" s="98" t="e">
        <f>+#REF!</f>
        <v>#REF!</v>
      </c>
      <c r="D86" s="98" t="e">
        <f>+#REF!</f>
        <v>#REF!</v>
      </c>
      <c r="E86" s="98" t="e">
        <f>+#REF!</f>
        <v>#REF!</v>
      </c>
      <c r="F86" s="98" t="e">
        <f>+#REF!</f>
        <v>#REF!</v>
      </c>
      <c r="G86" s="98" t="e">
        <f>+#REF!</f>
        <v>#REF!</v>
      </c>
      <c r="H86" s="98" t="e">
        <f>+#REF!</f>
        <v>#REF!</v>
      </c>
      <c r="I86" s="98" t="e">
        <f>+#REF!</f>
        <v>#REF!</v>
      </c>
      <c r="J86" s="19" t="s">
        <v>68</v>
      </c>
      <c r="K86" s="764">
        <v>19</v>
      </c>
      <c r="L86" s="709">
        <v>0</v>
      </c>
      <c r="M86" s="709">
        <v>0</v>
      </c>
      <c r="N86" s="710">
        <v>0</v>
      </c>
      <c r="O86" s="710">
        <v>0</v>
      </c>
      <c r="P86" s="710">
        <v>0</v>
      </c>
      <c r="Q86" s="710">
        <v>0</v>
      </c>
      <c r="R86" s="710">
        <v>0</v>
      </c>
      <c r="S86" s="710">
        <v>0</v>
      </c>
      <c r="T86" s="726">
        <v>0</v>
      </c>
      <c r="U86" s="764">
        <v>10</v>
      </c>
      <c r="V86" s="709">
        <v>0</v>
      </c>
      <c r="W86" s="709">
        <v>0</v>
      </c>
      <c r="X86" s="710">
        <v>0</v>
      </c>
      <c r="Y86" s="710">
        <v>0</v>
      </c>
      <c r="Z86" s="710">
        <v>0</v>
      </c>
      <c r="AA86" s="710">
        <v>0</v>
      </c>
      <c r="AB86" s="710">
        <v>0</v>
      </c>
      <c r="AC86" s="710">
        <v>0</v>
      </c>
      <c r="AD86" s="726">
        <v>0</v>
      </c>
      <c r="AE86" s="764">
        <v>0</v>
      </c>
      <c r="AF86" s="709">
        <v>0</v>
      </c>
      <c r="AG86" s="709">
        <v>0</v>
      </c>
      <c r="AH86" s="710">
        <v>0</v>
      </c>
      <c r="AI86" s="710">
        <v>0</v>
      </c>
      <c r="AJ86" s="710">
        <v>0</v>
      </c>
      <c r="AK86" s="710">
        <v>0</v>
      </c>
      <c r="AL86" s="710">
        <v>0</v>
      </c>
      <c r="AM86" s="710">
        <v>0</v>
      </c>
      <c r="AN86" s="726">
        <v>0</v>
      </c>
      <c r="AO86" s="764">
        <v>0</v>
      </c>
      <c r="AP86" s="709">
        <v>0</v>
      </c>
      <c r="AQ86" s="709">
        <v>0</v>
      </c>
      <c r="AR86" s="710">
        <v>0</v>
      </c>
      <c r="AS86" s="710">
        <v>0</v>
      </c>
      <c r="AT86" s="710">
        <v>0</v>
      </c>
      <c r="AU86" s="710">
        <v>0</v>
      </c>
      <c r="AV86" s="710">
        <v>0</v>
      </c>
      <c r="AW86" s="710">
        <v>0</v>
      </c>
      <c r="AX86" s="726">
        <v>0</v>
      </c>
      <c r="AY86" s="764">
        <v>0</v>
      </c>
      <c r="AZ86" s="709">
        <v>0</v>
      </c>
      <c r="BA86" s="709">
        <v>0</v>
      </c>
      <c r="BB86" s="710">
        <v>0</v>
      </c>
      <c r="BC86" s="710">
        <v>0</v>
      </c>
      <c r="BD86" s="710">
        <v>0</v>
      </c>
      <c r="BE86" s="710">
        <v>0</v>
      </c>
      <c r="BF86" s="710">
        <v>0</v>
      </c>
      <c r="BG86" s="710">
        <v>0</v>
      </c>
      <c r="BH86" s="726">
        <v>0</v>
      </c>
      <c r="BI86" s="764">
        <v>1</v>
      </c>
      <c r="BJ86" s="709">
        <v>0</v>
      </c>
      <c r="BK86" s="709">
        <v>0</v>
      </c>
      <c r="BL86" s="710">
        <v>0</v>
      </c>
      <c r="BM86" s="710">
        <v>0</v>
      </c>
      <c r="BN86" s="710">
        <v>0</v>
      </c>
      <c r="BO86" s="710">
        <v>0</v>
      </c>
      <c r="BP86" s="710">
        <v>0</v>
      </c>
      <c r="BQ86" s="710">
        <v>0</v>
      </c>
      <c r="BR86" s="726">
        <v>0</v>
      </c>
      <c r="BS86" s="764">
        <v>4</v>
      </c>
      <c r="BT86" s="709">
        <v>0</v>
      </c>
      <c r="BU86" s="709">
        <v>0</v>
      </c>
      <c r="BV86" s="710">
        <v>0</v>
      </c>
      <c r="BW86" s="710">
        <v>0</v>
      </c>
      <c r="BX86" s="710">
        <v>0</v>
      </c>
      <c r="BY86" s="710">
        <v>0</v>
      </c>
      <c r="BZ86" s="710">
        <v>0</v>
      </c>
      <c r="CA86" s="710">
        <v>0</v>
      </c>
      <c r="CB86" s="726">
        <v>0</v>
      </c>
      <c r="CC86" s="764">
        <v>0</v>
      </c>
      <c r="CD86" s="709">
        <v>0</v>
      </c>
      <c r="CE86" s="709">
        <v>0</v>
      </c>
      <c r="CF86" s="710">
        <v>0</v>
      </c>
      <c r="CG86" s="710">
        <v>0</v>
      </c>
      <c r="CH86" s="710">
        <v>0</v>
      </c>
      <c r="CI86" s="710">
        <v>0</v>
      </c>
      <c r="CJ86" s="710">
        <v>0</v>
      </c>
      <c r="CK86" s="710">
        <v>0</v>
      </c>
      <c r="CL86" s="726">
        <v>0</v>
      </c>
      <c r="CM86" s="764">
        <v>1</v>
      </c>
      <c r="CN86" s="709">
        <v>0</v>
      </c>
      <c r="CO86" s="709">
        <v>0</v>
      </c>
      <c r="CP86" s="710">
        <v>0</v>
      </c>
      <c r="CQ86" s="710">
        <v>0</v>
      </c>
      <c r="CR86" s="710">
        <v>0</v>
      </c>
      <c r="CS86" s="710">
        <v>0</v>
      </c>
      <c r="CT86" s="710">
        <v>0</v>
      </c>
      <c r="CU86" s="710">
        <v>0</v>
      </c>
      <c r="CV86" s="726">
        <v>0</v>
      </c>
      <c r="CW86" s="764">
        <v>0</v>
      </c>
      <c r="CX86" s="709">
        <v>0</v>
      </c>
      <c r="CY86" s="709">
        <v>0</v>
      </c>
      <c r="CZ86" s="710">
        <v>0</v>
      </c>
      <c r="DA86" s="710">
        <v>0</v>
      </c>
      <c r="DB86" s="710">
        <v>0</v>
      </c>
      <c r="DC86" s="710">
        <v>0</v>
      </c>
      <c r="DD86" s="710">
        <v>0</v>
      </c>
      <c r="DE86" s="710">
        <v>0</v>
      </c>
      <c r="DF86" s="726">
        <v>0</v>
      </c>
      <c r="DG86" s="764">
        <v>0</v>
      </c>
      <c r="DH86" s="561"/>
      <c r="DI86" s="561"/>
      <c r="DJ86" s="513"/>
      <c r="DK86" s="513"/>
      <c r="DL86" s="513"/>
      <c r="DM86" s="513"/>
      <c r="DN86" s="513"/>
      <c r="DO86" s="513"/>
      <c r="DP86" s="514"/>
      <c r="DQ86" s="560"/>
      <c r="DR86" s="561"/>
      <c r="DS86" s="561"/>
      <c r="DT86" s="513"/>
      <c r="DU86" s="513"/>
      <c r="DV86" s="513"/>
      <c r="DW86" s="513"/>
      <c r="DX86" s="513"/>
      <c r="DY86" s="513"/>
      <c r="DZ86" s="514"/>
      <c r="EA86" s="560"/>
      <c r="EB86" s="561"/>
      <c r="EC86" s="561"/>
      <c r="ED86" s="513"/>
      <c r="EE86" s="513"/>
      <c r="EF86" s="513"/>
      <c r="EG86" s="513"/>
      <c r="EH86" s="513"/>
      <c r="EI86" s="513"/>
      <c r="EJ86" s="514"/>
      <c r="EK86" s="560"/>
      <c r="EL86" s="561"/>
      <c r="EM86" s="561"/>
      <c r="EN86" s="513"/>
      <c r="EO86" s="513"/>
      <c r="EP86" s="513"/>
      <c r="EQ86" s="513"/>
      <c r="ER86" s="513"/>
      <c r="ES86" s="513"/>
      <c r="ET86" s="514"/>
      <c r="EU86" s="560"/>
      <c r="EV86" s="561"/>
      <c r="EW86" s="561"/>
      <c r="EX86" s="513"/>
      <c r="EY86" s="513"/>
      <c r="EZ86" s="513"/>
      <c r="FA86" s="513"/>
      <c r="FB86" s="513"/>
      <c r="FC86" s="513"/>
      <c r="FD86" s="514"/>
      <c r="FE86" s="560"/>
      <c r="FF86" s="561"/>
      <c r="FG86" s="561"/>
      <c r="FH86" s="513"/>
      <c r="FI86" s="513"/>
      <c r="FJ86" s="513"/>
      <c r="FK86" s="513"/>
      <c r="FL86" s="513"/>
      <c r="FM86" s="513"/>
      <c r="FN86" s="514"/>
      <c r="FO86" s="560"/>
      <c r="FP86" s="561"/>
      <c r="FQ86" s="561"/>
      <c r="FR86" s="513"/>
      <c r="FS86" s="513"/>
      <c r="FT86" s="513"/>
      <c r="FU86" s="513"/>
      <c r="FV86" s="513"/>
      <c r="FW86" s="513"/>
      <c r="FX86" s="514"/>
      <c r="FY86" s="560"/>
      <c r="FZ86" s="561"/>
      <c r="GA86" s="561"/>
      <c r="GB86" s="513"/>
      <c r="GC86" s="513"/>
      <c r="GD86" s="513"/>
      <c r="GE86" s="513"/>
      <c r="GF86" s="513"/>
      <c r="GG86" s="513"/>
      <c r="GH86" s="514"/>
      <c r="GI86" s="560"/>
      <c r="GJ86" s="561"/>
      <c r="GK86" s="561"/>
      <c r="GL86" s="513"/>
      <c r="GM86" s="513"/>
      <c r="GN86" s="513"/>
      <c r="GO86" s="513"/>
      <c r="GP86" s="513"/>
      <c r="GQ86" s="513"/>
      <c r="GR86" s="514"/>
      <c r="GS86" s="560"/>
      <c r="GT86" s="561"/>
      <c r="GU86" s="561"/>
      <c r="GV86" s="513"/>
      <c r="GW86" s="513"/>
      <c r="GX86" s="513"/>
      <c r="GY86" s="513"/>
      <c r="GZ86" s="513"/>
      <c r="HA86" s="513"/>
      <c r="HB86" s="514"/>
      <c r="HC86" s="81" t="e">
        <f>+SUM(K86)*VLOOKUP(K$13,#REF!,2,0)+SUM(U86)*VLOOKUP(U$13,#REF!,2,0)+SUM(AE86)*VLOOKUP(AE$13,#REF!,2,0)+SUM(AO86)*VLOOKUP(AO$13,#REF!,2,0)+SUM(AY86)*VLOOKUP(AY$13,#REF!,2,0)+SUM(BI86)*VLOOKUP(BI$13,#REF!,2,0)+SUM(BS86)*VLOOKUP(BS$13,#REF!,2,0)+SUM(CC86)*VLOOKUP(CC$13,#REF!,2,0)+SUM(CM86)*VLOOKUP(CM$13,#REF!,2,0)+SUM(CW86)*VLOOKUP(CW$13,#REF!,2,0)+SUM(DG86)*VLOOKUP(DG$13,#REF!,2,0)+SUM(DQ86)*VLOOKUP(DQ$13,#REF!,2,0)+SUM(EA86)*VLOOKUP(EA$13,#REF!,2,0)+SUM(EK86)*VLOOKUP(EK$13,#REF!,2,0)+SUM(EU86)*VLOOKUP(EU$13,#REF!,2,0)+SUM(FE86)*VLOOKUP(FE$13,#REF!,2,0)+SUM(FO86)*VLOOKUP(FO$13,#REF!,2,0)+SUM(FY86)*VLOOKUP(FY$13,#REF!,2,0)+SUM(GI86)*VLOOKUP(GI$13,#REF!,2,0)+SUM(GS86)*VLOOKUP(GS$13,#REF!,2,0)</f>
        <v>#REF!</v>
      </c>
      <c r="HD86" s="81" t="e">
        <f>+SUM(L86)*VLOOKUP(L$13,#REF!,2,0)+SUM(V86)*VLOOKUP(V$13,#REF!,2,0)+SUM(AF86)*VLOOKUP(AF$13,#REF!,2,0)+SUM(AP86)*VLOOKUP(AP$13,#REF!,2,0)+SUM(AZ86)*VLOOKUP(AZ$13,#REF!,2,0)+SUM(BJ86)*VLOOKUP(BJ$13,#REF!,2,0)+SUM(BT86)*VLOOKUP(BT$13,#REF!,2,0)+SUM(CD86)*VLOOKUP(CD$13,#REF!,2,0)+SUM(CN86)*VLOOKUP(CN$13,#REF!,2,0)+SUM(CX86)*VLOOKUP(CX$13,#REF!,2,0)+SUM(DH86)*VLOOKUP(DH$13,#REF!,2,0)+SUM(DR86)*VLOOKUP(DR$13,#REF!,2,0)+SUM(EB86)*VLOOKUP(EB$13,#REF!,2,0)+SUM(EL86)*VLOOKUP(EL$13,#REF!,2,0)+SUM(EV86)*VLOOKUP(EV$13,#REF!,2,0)+SUM(FF86)*VLOOKUP(FF$13,#REF!,2,0)+SUM(FP86)*VLOOKUP(FP$13,#REF!,2,0)+SUM(FZ86)*VLOOKUP(FZ$13,#REF!,2,0)+SUM(GJ86)*VLOOKUP(GJ$13,#REF!,2,0)+SUM(GT86)*VLOOKUP(GT$13,#REF!,2,0)</f>
        <v>#REF!</v>
      </c>
      <c r="HE86" s="81" t="e">
        <f>+SUM(M86)*VLOOKUP(M$13,#REF!,2,0)+SUM(W86)*VLOOKUP(W$13,#REF!,2,0)+SUM(AG86)*VLOOKUP(AG$13,#REF!,2,0)+SUM(AQ86)*VLOOKUP(AQ$13,#REF!,2,0)+SUM(BA86)*VLOOKUP(BA$13,#REF!,2,0)+SUM(BK86)*VLOOKUP(BK$13,#REF!,2,0)+SUM(BU86)*VLOOKUP(BU$13,#REF!,2,0)+SUM(CE86)*VLOOKUP(CE$13,#REF!,2,0)+SUM(CO86)*VLOOKUP(CO$13,#REF!,2,0)+SUM(CY86)*VLOOKUP(CY$13,#REF!,2,0)+SUM(DI86)*VLOOKUP(DI$13,#REF!,2,0)+SUM(DS86)*VLOOKUP(DS$13,#REF!,2,0)+SUM(EC86)*VLOOKUP(EC$13,#REF!,2,0)+SUM(EM86)*VLOOKUP(EM$13,#REF!,2,0)+SUM(EW86)*VLOOKUP(EW$13,#REF!,2,0)+SUM(FG86)*VLOOKUP(FG$13,#REF!,2,0)+SUM(FQ86)*VLOOKUP(FQ$13,#REF!,2,0)+SUM(GA86)*VLOOKUP(GA$13,#REF!,2,0)+SUM(GK86)*VLOOKUP(GK$13,#REF!,2,0)+SUM(GU86)*VLOOKUP(GU$13,#REF!,2,0)</f>
        <v>#REF!</v>
      </c>
      <c r="HF86" s="81" t="e">
        <f>+SUM(N86)*VLOOKUP(N$13,#REF!,2,0)+SUM(X86)*VLOOKUP(X$13,#REF!,2,0)+SUM(AH86)*VLOOKUP(AH$13,#REF!,2,0)+SUM(AR86)*VLOOKUP(AR$13,#REF!,2,0)+SUM(BB86)*VLOOKUP(BB$13,#REF!,2,0)+SUM(BL86)*VLOOKUP(BL$13,#REF!,2,0)+SUM(BV86)*VLOOKUP(BV$13,#REF!,2,0)+SUM(CF86)*VLOOKUP(CF$13,#REF!,2,0)+SUM(CP86)*VLOOKUP(CP$13,#REF!,2,0)+SUM(CZ86)*VLOOKUP(CZ$13,#REF!,2,0)+SUM(DJ86)*VLOOKUP(DJ$13,#REF!,2,0)+SUM(DT86)*VLOOKUP(DT$13,#REF!,2,0)+SUM(ED86)*VLOOKUP(ED$13,#REF!,2,0)+SUM(EN86)*VLOOKUP(EN$13,#REF!,2,0)+SUM(EX86)*VLOOKUP(EX$13,#REF!,2,0)+SUM(FH86)*VLOOKUP(FH$13,#REF!,2,0)+SUM(FR86)*VLOOKUP(FR$13,#REF!,2,0)+SUM(GB86)*VLOOKUP(GB$13,#REF!,2,0)+SUM(GL86)*VLOOKUP(GL$13,#REF!,2,0)+SUM(GV86)*VLOOKUP(GV$13,#REF!,2,0)</f>
        <v>#REF!</v>
      </c>
      <c r="HG86" s="81" t="e">
        <f>+SUM(O86)*VLOOKUP(O$13,#REF!,2,0)+SUM(Y86)*VLOOKUP(Y$13,#REF!,2,0)+SUM(AI86)*VLOOKUP(AI$13,#REF!,2,0)+SUM(AS86)*VLOOKUP(AS$13,#REF!,2,0)+SUM(BC86)*VLOOKUP(BC$13,#REF!,2,0)+SUM(BM86)*VLOOKUP(BM$13,#REF!,2,0)+SUM(BW86)*VLOOKUP(BW$13,#REF!,2,0)+SUM(CG86)*VLOOKUP(CG$13,#REF!,2,0)+SUM(CQ86)*VLOOKUP(CQ$13,#REF!,2,0)+SUM(DA86)*VLOOKUP(DA$13,#REF!,2,0)+SUM(DK86)*VLOOKUP(DK$13,#REF!,2,0)+SUM(DU86)*VLOOKUP(DU$13,#REF!,2,0)+SUM(EE86)*VLOOKUP(EE$13,#REF!,2,0)+SUM(EO86)*VLOOKUP(EO$13,#REF!,2,0)+SUM(EY86)*VLOOKUP(EY$13,#REF!,2,0)+SUM(FI86)*VLOOKUP(FI$13,#REF!,2,0)+SUM(FS86)*VLOOKUP(FS$13,#REF!,2,0)+SUM(GC86)*VLOOKUP(GC$13,#REF!,2,0)+SUM(GM86)*VLOOKUP(GM$13,#REF!,2,0)+SUM(GW86)*VLOOKUP(GW$13,#REF!,2,0)</f>
        <v>#REF!</v>
      </c>
      <c r="HH86" s="81" t="e">
        <f>+SUM(P86)*VLOOKUP(P$13,#REF!,2,0)+SUM(Z86)*VLOOKUP(Z$13,#REF!,2,0)+SUM(AJ86)*VLOOKUP(AJ$13,#REF!,2,0)+SUM(AT86)*VLOOKUP(AT$13,#REF!,2,0)+SUM(BD86)*VLOOKUP(BD$13,#REF!,2,0)+SUM(BN86)*VLOOKUP(BN$13,#REF!,2,0)+SUM(BX86)*VLOOKUP(BX$13,#REF!,2,0)+SUM(CH86)*VLOOKUP(CH$13,#REF!,2,0)+SUM(CR86)*VLOOKUP(CR$13,#REF!,2,0)+SUM(DB86)*VLOOKUP(DB$13,#REF!,2,0)+SUM(DL86)*VLOOKUP(DL$13,#REF!,2,0)+SUM(DV86)*VLOOKUP(DV$13,#REF!,2,0)+SUM(EF86)*VLOOKUP(EF$13,#REF!,2,0)+SUM(EP86)*VLOOKUP(EP$13,#REF!,2,0)+SUM(EZ86)*VLOOKUP(EZ$13,#REF!,2,0)+SUM(FJ86)*VLOOKUP(FJ$13,#REF!,2,0)+SUM(FT86)*VLOOKUP(FT$13,#REF!,2,0)+SUM(GD86)*VLOOKUP(GD$13,#REF!,2,0)+SUM(GN86)*VLOOKUP(GN$13,#REF!,2,0)+SUM(GX86)*VLOOKUP(GX$13,#REF!,2,0)</f>
        <v>#REF!</v>
      </c>
      <c r="HI86" s="81" t="e">
        <f>+SUM(Q86)*VLOOKUP(Q$13,#REF!,2,0)+SUM(AA86)*VLOOKUP(AA$13,#REF!,2,0)+SUM(AK86)*VLOOKUP(AK$13,#REF!,2,0)+SUM(AU86)*VLOOKUP(AU$13,#REF!,2,0)+SUM(BE86)*VLOOKUP(BE$13,#REF!,2,0)+SUM(BO86)*VLOOKUP(BO$13,#REF!,2,0)+SUM(BY86)*VLOOKUP(BY$13,#REF!,2,0)+SUM(CI86)*VLOOKUP(CI$13,#REF!,2,0)+SUM(CS86)*VLOOKUP(CS$13,#REF!,2,0)+SUM(DC86)*VLOOKUP(DC$13,#REF!,2,0)+SUM(DM86)*VLOOKUP(DM$13,#REF!,2,0)+SUM(DW86)*VLOOKUP(DW$13,#REF!,2,0)+SUM(EG86)*VLOOKUP(EG$13,#REF!,2,0)+SUM(EQ86)*VLOOKUP(EQ$13,#REF!,2,0)+SUM(FA86)*VLOOKUP(FA$13,#REF!,2,0)+SUM(FK86)*VLOOKUP(FK$13,#REF!,2,0)+SUM(FU86)*VLOOKUP(FU$13,#REF!,2,0)+SUM(GE86)*VLOOKUP(GE$13,#REF!,2,0)+SUM(GO86)*VLOOKUP(GO$13,#REF!,2,0)+SUM(GY86)*VLOOKUP(GY$13,#REF!,2,0)</f>
        <v>#REF!</v>
      </c>
      <c r="HJ86" s="81" t="e">
        <f>+SUM(R86)*VLOOKUP(R$13,#REF!,2,0)+SUM(AB86)*VLOOKUP(AB$13,#REF!,2,0)+SUM(AL86)*VLOOKUP(AL$13,#REF!,2,0)+SUM(AV86)*VLOOKUP(AV$13,#REF!,2,0)+SUM(BF86)*VLOOKUP(BF$13,#REF!,2,0)+SUM(BP86)*VLOOKUP(BP$13,#REF!,2,0)+SUM(BZ86)*VLOOKUP(BZ$13,#REF!,2,0)+SUM(CJ86)*VLOOKUP(CJ$13,#REF!,2,0)+SUM(CT86)*VLOOKUP(CT$13,#REF!,2,0)+SUM(DD86)*VLOOKUP(DD$13,#REF!,2,0)+SUM(DN86)*VLOOKUP(DN$13,#REF!,2,0)+SUM(DX86)*VLOOKUP(DX$13,#REF!,2,0)+SUM(EH86)*VLOOKUP(EH$13,#REF!,2,0)+SUM(ER86)*VLOOKUP(ER$13,#REF!,2,0)+SUM(FB86)*VLOOKUP(FB$13,#REF!,2,0)+SUM(FL86)*VLOOKUP(FL$13,#REF!,2,0)+SUM(FV86)*VLOOKUP(FV$13,#REF!,2,0)+SUM(GF86)*VLOOKUP(GF$13,#REF!,2,0)+SUM(GP86)*VLOOKUP(GP$13,#REF!,2,0)+SUM(GZ86)*VLOOKUP(GZ$13,#REF!,2,0)</f>
        <v>#REF!</v>
      </c>
      <c r="HK86" s="81" t="e">
        <f>+SUM(S86)*VLOOKUP(S$13,#REF!,2,0)+SUM(AC86)*VLOOKUP(AC$13,#REF!,2,0)+SUM(AM86)*VLOOKUP(AM$13,#REF!,2,0)+SUM(AW86)*VLOOKUP(AW$13,#REF!,2,0)+SUM(BG86)*VLOOKUP(BG$13,#REF!,2,0)+SUM(BQ86)*VLOOKUP(BQ$13,#REF!,2,0)+SUM(CA86)*VLOOKUP(CA$13,#REF!,2,0)+SUM(CK86)*VLOOKUP(CK$13,#REF!,2,0)+SUM(CU86)*VLOOKUP(CU$13,#REF!,2,0)+SUM(DE86)*VLOOKUP(DE$13,#REF!,2,0)+SUM(DO86)*VLOOKUP(DO$13,#REF!,2,0)+SUM(DY86)*VLOOKUP(DY$13,#REF!,2,0)+SUM(EI86)*VLOOKUP(EI$13,#REF!,2,0)+SUM(ES86)*VLOOKUP(ES$13,#REF!,2,0)+SUM(FC86)*VLOOKUP(FC$13,#REF!,2,0)+SUM(FM86)*VLOOKUP(FM$13,#REF!,2,0)+SUM(FW86)*VLOOKUP(FW$13,#REF!,2,0)+SUM(GG86)*VLOOKUP(GG$13,#REF!,2,0)+SUM(GQ86)*VLOOKUP(GQ$13,#REF!,2,0)+SUM(HA86)*VLOOKUP(HA$13,#REF!,2,0)</f>
        <v>#REF!</v>
      </c>
      <c r="HL86" s="81" t="e">
        <f>+SUM(T86)*VLOOKUP(T$13,#REF!,2,0)+SUM(AD86)*VLOOKUP(AD$13,#REF!,2,0)+SUM(AN86)*VLOOKUP(AN$13,#REF!,2,0)+SUM(AX86)*VLOOKUP(AX$13,#REF!,2,0)+SUM(BH86)*VLOOKUP(BH$13,#REF!,2,0)+SUM(BR86)*VLOOKUP(BR$13,#REF!,2,0)+SUM(CB86)*VLOOKUP(CB$13,#REF!,2,0)+SUM(CL86)*VLOOKUP(CL$13,#REF!,2,0)+SUM(CV86)*VLOOKUP(CV$13,#REF!,2,0)+SUM(DF86)*VLOOKUP(DF$13,#REF!,2,0)+SUM(DP86)*VLOOKUP(DP$13,#REF!,2,0)+SUM(DZ86)*VLOOKUP(DZ$13,#REF!,2,0)+SUM(EJ86)*VLOOKUP(EJ$13,#REF!,2,0)+SUM(ET86)*VLOOKUP(ET$13,#REF!,2,0)+SUM(FD86)*VLOOKUP(FD$13,#REF!,2,0)+SUM(FN86)*VLOOKUP(FN$13,#REF!,2,0)+SUM(FX86)*VLOOKUP(FX$13,#REF!,2,0)+SUM(GH86)*VLOOKUP(GH$13,#REF!,2,0)+SUM(GR86)*VLOOKUP(GR$13,#REF!,2,0)+SUM(HB86)*VLOOKUP(HB$13,#REF!,2,0)</f>
        <v>#REF!</v>
      </c>
      <c r="HM86" s="84">
        <f t="shared" si="88"/>
        <v>35</v>
      </c>
      <c r="HN86" s="83">
        <f t="shared" si="100"/>
        <v>126</v>
      </c>
      <c r="HO86" s="84" t="e">
        <f>+SUMIF($K$11:$T$11,1,K86:T86)*VLOOKUP($K$12,#REF!,2,0)+SUMIF($U$11:$AD$11,1,U86:AD86)*VLOOKUP($U$12,#REF!,2,0)+SUMIF($AE$11:$AN$11,1,AE86:AN86)*VLOOKUP($AE$12,#REF!,2,0)+SUMIF($AO$11:$AX$11,1,AO86:AX86)*VLOOKUP($AO$12,#REF!,2,0)+SUMIF($AY$11:$BH$11,1,AY86:BH86)*VLOOKUP($AY$12,#REF!,2,0)+SUMIF($BI$11:$BR$11,1,BI86:BR86)*VLOOKUP($BI$12,#REF!,2,0)+SUMIF($BS$11:$CB$11,1,BS86:CB86)*VLOOKUP($BS$12,#REF!,2,0)+SUMIF($CC$11:$CL$11,1,CC86:CL86)*VLOOKUP($CC$12,#REF!,2,0)+SUMIF($CM$11:$CV$11,1,CM86:CV86)*VLOOKUP($CM$12,#REF!,2,0)+SUMIF($CW$11:$DF$11,1,CW86:DF86)*VLOOKUP($CW$12,#REF!,2,0)+SUMIF($DG$11:$DP$11,1,DG86:DP86)*VLOOKUP($DG$12,#REF!,2,0)+SUMIF($DQ$11:$DZ$11,1,DQ86:DZ86)*VLOOKUP($DQ$12,#REF!,2,0)+SUMIF($EA$11:$EJ$11,1,EA86:EJ86)*VLOOKUP($EA$12,#REF!,2,0)+SUMIF($EK$11:$ET$11,1,EK86:ET86)*VLOOKUP($EK$12,#REF!,2,0)+SUMIF($EU$11:$FD$11,1,EU86:FD86)*VLOOKUP($EU$12,#REF!,2,0)+SUMIF($FE$11:$FN$11,1,FE86:FN86)*VLOOKUP($FE$12,#REF!,2,0)+SUMIF($FO$11:$FX$11,1,FO86:FX86)*VLOOKUP($FO$12,#REF!,2,0)+SUMIF($FY$11:$GH$11,1,FY86:GH86)*VLOOKUP($FY$12,#REF!,2,0)+SUMIF($GI$11:$GR$11,1,GI86:GR86)*VLOOKUP($GI$12,#REF!,2,0)+SUMIF($GS$11:$HB$11,1,GS86:HB86)*VLOOKUP($GS$12,#REF!,2,0)</f>
        <v>#REF!</v>
      </c>
      <c r="HP86" s="83" t="e">
        <f t="shared" si="101"/>
        <v>#REF!</v>
      </c>
      <c r="HQ86" s="84"/>
      <c r="HR86" s="85">
        <f t="shared" si="89"/>
        <v>35</v>
      </c>
      <c r="HS86" s="85">
        <f t="shared" si="90"/>
        <v>0</v>
      </c>
      <c r="HT86" s="85">
        <f t="shared" si="91"/>
        <v>0</v>
      </c>
      <c r="HU86" s="85">
        <f t="shared" si="92"/>
        <v>0</v>
      </c>
      <c r="HV86" s="85">
        <f t="shared" si="93"/>
        <v>0</v>
      </c>
      <c r="HW86" s="85">
        <f t="shared" si="94"/>
        <v>0</v>
      </c>
      <c r="HX86" s="85">
        <f t="shared" si="95"/>
        <v>0</v>
      </c>
      <c r="HY86" s="85">
        <f t="shared" si="96"/>
        <v>0</v>
      </c>
      <c r="HZ86" s="85">
        <f t="shared" si="97"/>
        <v>0</v>
      </c>
      <c r="IA86" s="85">
        <f t="shared" si="98"/>
        <v>0</v>
      </c>
      <c r="IK86" s="98" t="e">
        <f t="shared" si="99"/>
        <v>#REF!</v>
      </c>
    </row>
    <row r="87" spans="1:245" s="32" customFormat="1" ht="21.95" customHeight="1">
      <c r="A87" s="4"/>
      <c r="B87" s="98" t="e">
        <f>+#REF!</f>
        <v>#REF!</v>
      </c>
      <c r="C87" s="98" t="e">
        <f>+#REF!</f>
        <v>#REF!</v>
      </c>
      <c r="D87" s="98" t="e">
        <f>+#REF!</f>
        <v>#REF!</v>
      </c>
      <c r="E87" s="98" t="e">
        <f>+#REF!</f>
        <v>#REF!</v>
      </c>
      <c r="F87" s="98" t="e">
        <f>+#REF!</f>
        <v>#REF!</v>
      </c>
      <c r="G87" s="98" t="e">
        <f>+#REF!</f>
        <v>#REF!</v>
      </c>
      <c r="H87" s="98" t="e">
        <f>+#REF!</f>
        <v>#REF!</v>
      </c>
      <c r="I87" s="98" t="e">
        <f>+#REF!</f>
        <v>#REF!</v>
      </c>
      <c r="J87" s="310" t="s">
        <v>69</v>
      </c>
      <c r="K87" s="765">
        <v>21</v>
      </c>
      <c r="L87" s="766">
        <v>0</v>
      </c>
      <c r="M87" s="766">
        <v>0</v>
      </c>
      <c r="N87" s="766">
        <v>0</v>
      </c>
      <c r="O87" s="766">
        <v>0</v>
      </c>
      <c r="P87" s="766">
        <v>0</v>
      </c>
      <c r="Q87" s="766">
        <v>0</v>
      </c>
      <c r="R87" s="766">
        <v>0</v>
      </c>
      <c r="S87" s="766">
        <v>0</v>
      </c>
      <c r="T87" s="729">
        <v>0</v>
      </c>
      <c r="U87" s="765">
        <v>7</v>
      </c>
      <c r="V87" s="766">
        <v>0</v>
      </c>
      <c r="W87" s="766">
        <v>0</v>
      </c>
      <c r="X87" s="728">
        <v>0</v>
      </c>
      <c r="Y87" s="728">
        <v>0</v>
      </c>
      <c r="Z87" s="728">
        <v>0</v>
      </c>
      <c r="AA87" s="728">
        <v>0</v>
      </c>
      <c r="AB87" s="728">
        <v>0</v>
      </c>
      <c r="AC87" s="728">
        <v>0</v>
      </c>
      <c r="AD87" s="729">
        <v>0</v>
      </c>
      <c r="AE87" s="765">
        <v>0</v>
      </c>
      <c r="AF87" s="766">
        <v>0</v>
      </c>
      <c r="AG87" s="766">
        <v>0</v>
      </c>
      <c r="AH87" s="728">
        <v>0</v>
      </c>
      <c r="AI87" s="728">
        <v>0</v>
      </c>
      <c r="AJ87" s="728">
        <v>0</v>
      </c>
      <c r="AK87" s="728">
        <v>0</v>
      </c>
      <c r="AL87" s="728">
        <v>0</v>
      </c>
      <c r="AM87" s="728">
        <v>0</v>
      </c>
      <c r="AN87" s="729">
        <v>0</v>
      </c>
      <c r="AO87" s="765">
        <v>0</v>
      </c>
      <c r="AP87" s="766">
        <v>0</v>
      </c>
      <c r="AQ87" s="766">
        <v>0</v>
      </c>
      <c r="AR87" s="728">
        <v>0</v>
      </c>
      <c r="AS87" s="728">
        <v>0</v>
      </c>
      <c r="AT87" s="728">
        <v>0</v>
      </c>
      <c r="AU87" s="728">
        <v>0</v>
      </c>
      <c r="AV87" s="728">
        <v>0</v>
      </c>
      <c r="AW87" s="728">
        <v>0</v>
      </c>
      <c r="AX87" s="729">
        <v>0</v>
      </c>
      <c r="AY87" s="765">
        <v>0</v>
      </c>
      <c r="AZ87" s="766">
        <v>0</v>
      </c>
      <c r="BA87" s="766">
        <v>0</v>
      </c>
      <c r="BB87" s="728">
        <v>0</v>
      </c>
      <c r="BC87" s="728">
        <v>0</v>
      </c>
      <c r="BD87" s="728">
        <v>0</v>
      </c>
      <c r="BE87" s="728">
        <v>0</v>
      </c>
      <c r="BF87" s="728">
        <v>0</v>
      </c>
      <c r="BG87" s="728">
        <v>0</v>
      </c>
      <c r="BH87" s="729">
        <v>0</v>
      </c>
      <c r="BI87" s="765">
        <v>0</v>
      </c>
      <c r="BJ87" s="766">
        <v>0</v>
      </c>
      <c r="BK87" s="766">
        <v>0</v>
      </c>
      <c r="BL87" s="728">
        <v>0</v>
      </c>
      <c r="BM87" s="728">
        <v>0</v>
      </c>
      <c r="BN87" s="728">
        <v>0</v>
      </c>
      <c r="BO87" s="728">
        <v>0</v>
      </c>
      <c r="BP87" s="728">
        <v>0</v>
      </c>
      <c r="BQ87" s="728">
        <v>0</v>
      </c>
      <c r="BR87" s="729">
        <v>0</v>
      </c>
      <c r="BS87" s="765">
        <v>4</v>
      </c>
      <c r="BT87" s="766">
        <v>0</v>
      </c>
      <c r="BU87" s="766">
        <v>0</v>
      </c>
      <c r="BV87" s="728">
        <v>0</v>
      </c>
      <c r="BW87" s="728">
        <v>0</v>
      </c>
      <c r="BX87" s="728">
        <v>0</v>
      </c>
      <c r="BY87" s="728">
        <v>0</v>
      </c>
      <c r="BZ87" s="728">
        <v>0</v>
      </c>
      <c r="CA87" s="728">
        <v>0</v>
      </c>
      <c r="CB87" s="729">
        <v>0</v>
      </c>
      <c r="CC87" s="765">
        <v>1</v>
      </c>
      <c r="CD87" s="766">
        <v>0</v>
      </c>
      <c r="CE87" s="766">
        <v>0</v>
      </c>
      <c r="CF87" s="728">
        <v>0</v>
      </c>
      <c r="CG87" s="728">
        <v>0</v>
      </c>
      <c r="CH87" s="728">
        <v>0</v>
      </c>
      <c r="CI87" s="728">
        <v>0</v>
      </c>
      <c r="CJ87" s="728">
        <v>0</v>
      </c>
      <c r="CK87" s="728">
        <v>0</v>
      </c>
      <c r="CL87" s="729">
        <v>0</v>
      </c>
      <c r="CM87" s="765">
        <v>0</v>
      </c>
      <c r="CN87" s="766">
        <v>0</v>
      </c>
      <c r="CO87" s="766">
        <v>0</v>
      </c>
      <c r="CP87" s="728">
        <v>0</v>
      </c>
      <c r="CQ87" s="728">
        <v>0</v>
      </c>
      <c r="CR87" s="728">
        <v>0</v>
      </c>
      <c r="CS87" s="728">
        <v>0</v>
      </c>
      <c r="CT87" s="728">
        <v>0</v>
      </c>
      <c r="CU87" s="728">
        <v>0</v>
      </c>
      <c r="CV87" s="729">
        <v>0</v>
      </c>
      <c r="CW87" s="765">
        <v>0</v>
      </c>
      <c r="CX87" s="766">
        <v>0</v>
      </c>
      <c r="CY87" s="766">
        <v>0</v>
      </c>
      <c r="CZ87" s="728">
        <v>0</v>
      </c>
      <c r="DA87" s="728">
        <v>0</v>
      </c>
      <c r="DB87" s="728">
        <v>0</v>
      </c>
      <c r="DC87" s="728">
        <v>0</v>
      </c>
      <c r="DD87" s="728">
        <v>0</v>
      </c>
      <c r="DE87" s="728">
        <v>0</v>
      </c>
      <c r="DF87" s="729">
        <v>0</v>
      </c>
      <c r="DG87" s="765">
        <v>0</v>
      </c>
      <c r="DH87" s="564"/>
      <c r="DI87" s="564"/>
      <c r="DJ87" s="516"/>
      <c r="DK87" s="516"/>
      <c r="DL87" s="516"/>
      <c r="DM87" s="516"/>
      <c r="DN87" s="516"/>
      <c r="DO87" s="516"/>
      <c r="DP87" s="517"/>
      <c r="DQ87" s="563"/>
      <c r="DR87" s="564"/>
      <c r="DS87" s="564"/>
      <c r="DT87" s="516"/>
      <c r="DU87" s="516"/>
      <c r="DV87" s="516"/>
      <c r="DW87" s="516"/>
      <c r="DX87" s="516"/>
      <c r="DY87" s="516"/>
      <c r="DZ87" s="517"/>
      <c r="EA87" s="563"/>
      <c r="EB87" s="564"/>
      <c r="EC87" s="564"/>
      <c r="ED87" s="516"/>
      <c r="EE87" s="516"/>
      <c r="EF87" s="516"/>
      <c r="EG87" s="516"/>
      <c r="EH87" s="516"/>
      <c r="EI87" s="516"/>
      <c r="EJ87" s="517"/>
      <c r="EK87" s="563"/>
      <c r="EL87" s="564"/>
      <c r="EM87" s="564"/>
      <c r="EN87" s="516"/>
      <c r="EO87" s="516"/>
      <c r="EP87" s="516"/>
      <c r="EQ87" s="516"/>
      <c r="ER87" s="516"/>
      <c r="ES87" s="516"/>
      <c r="ET87" s="517"/>
      <c r="EU87" s="563"/>
      <c r="EV87" s="564"/>
      <c r="EW87" s="564"/>
      <c r="EX87" s="516"/>
      <c r="EY87" s="516"/>
      <c r="EZ87" s="516"/>
      <c r="FA87" s="516"/>
      <c r="FB87" s="516"/>
      <c r="FC87" s="516"/>
      <c r="FD87" s="517"/>
      <c r="FE87" s="563"/>
      <c r="FF87" s="564"/>
      <c r="FG87" s="564"/>
      <c r="FH87" s="516"/>
      <c r="FI87" s="516"/>
      <c r="FJ87" s="516"/>
      <c r="FK87" s="516"/>
      <c r="FL87" s="516"/>
      <c r="FM87" s="516"/>
      <c r="FN87" s="517"/>
      <c r="FO87" s="563"/>
      <c r="FP87" s="564"/>
      <c r="FQ87" s="564"/>
      <c r="FR87" s="516"/>
      <c r="FS87" s="516"/>
      <c r="FT87" s="516"/>
      <c r="FU87" s="516"/>
      <c r="FV87" s="516"/>
      <c r="FW87" s="516"/>
      <c r="FX87" s="517"/>
      <c r="FY87" s="563"/>
      <c r="FZ87" s="564"/>
      <c r="GA87" s="564"/>
      <c r="GB87" s="516"/>
      <c r="GC87" s="516"/>
      <c r="GD87" s="516"/>
      <c r="GE87" s="516"/>
      <c r="GF87" s="516"/>
      <c r="GG87" s="516"/>
      <c r="GH87" s="517"/>
      <c r="GI87" s="563"/>
      <c r="GJ87" s="564"/>
      <c r="GK87" s="564"/>
      <c r="GL87" s="516"/>
      <c r="GM87" s="516"/>
      <c r="GN87" s="516"/>
      <c r="GO87" s="516"/>
      <c r="GP87" s="516"/>
      <c r="GQ87" s="516"/>
      <c r="GR87" s="517"/>
      <c r="GS87" s="563"/>
      <c r="GT87" s="564"/>
      <c r="GU87" s="564"/>
      <c r="GV87" s="516"/>
      <c r="GW87" s="516"/>
      <c r="GX87" s="516"/>
      <c r="GY87" s="516"/>
      <c r="GZ87" s="516"/>
      <c r="HA87" s="516"/>
      <c r="HB87" s="517"/>
      <c r="HC87" s="275" t="e">
        <f>+SUM(K87)*VLOOKUP(K$13,#REF!,2,0)+SUM(U87)*VLOOKUP(U$13,#REF!,2,0)+SUM(AE87)*VLOOKUP(AE$13,#REF!,2,0)+SUM(AO87)*VLOOKUP(AO$13,#REF!,2,0)+SUM(AY87)*VLOOKUP(AY$13,#REF!,2,0)+SUM(BI87)*VLOOKUP(BI$13,#REF!,2,0)+SUM(BS87)*VLOOKUP(BS$13,#REF!,2,0)+SUM(CC87)*VLOOKUP(CC$13,#REF!,2,0)+SUM(CM87)*VLOOKUP(CM$13,#REF!,2,0)+SUM(CW87)*VLOOKUP(CW$13,#REF!,2,0)+SUM(DG87)*VLOOKUP(DG$13,#REF!,2,0)+SUM(DQ87)*VLOOKUP(DQ$13,#REF!,2,0)+SUM(EA87)*VLOOKUP(EA$13,#REF!,2,0)+SUM(EK87)*VLOOKUP(EK$13,#REF!,2,0)+SUM(EU87)*VLOOKUP(EU$13,#REF!,2,0)+SUM(FE87)*VLOOKUP(FE$13,#REF!,2,0)+SUM(FO87)*VLOOKUP(FO$13,#REF!,2,0)+SUM(FY87)*VLOOKUP(FY$13,#REF!,2,0)+SUM(GI87)*VLOOKUP(GI$13,#REF!,2,0)+SUM(GS87)*VLOOKUP(GS$13,#REF!,2,0)</f>
        <v>#REF!</v>
      </c>
      <c r="HD87" s="275" t="e">
        <f>+SUM(L87)*VLOOKUP(L$13,#REF!,2,0)+SUM(V87)*VLOOKUP(V$13,#REF!,2,0)+SUM(AF87)*VLOOKUP(AF$13,#REF!,2,0)+SUM(AP87)*VLOOKUP(AP$13,#REF!,2,0)+SUM(AZ87)*VLOOKUP(AZ$13,#REF!,2,0)+SUM(BJ87)*VLOOKUP(BJ$13,#REF!,2,0)+SUM(BT87)*VLOOKUP(BT$13,#REF!,2,0)+SUM(CD87)*VLOOKUP(CD$13,#REF!,2,0)+SUM(CN87)*VLOOKUP(CN$13,#REF!,2,0)+SUM(CX87)*VLOOKUP(CX$13,#REF!,2,0)+SUM(DH87)*VLOOKUP(DH$13,#REF!,2,0)+SUM(DR87)*VLOOKUP(DR$13,#REF!,2,0)+SUM(EB87)*VLOOKUP(EB$13,#REF!,2,0)+SUM(EL87)*VLOOKUP(EL$13,#REF!,2,0)+SUM(EV87)*VLOOKUP(EV$13,#REF!,2,0)+SUM(FF87)*VLOOKUP(FF$13,#REF!,2,0)+SUM(FP87)*VLOOKUP(FP$13,#REF!,2,0)+SUM(FZ87)*VLOOKUP(FZ$13,#REF!,2,0)+SUM(GJ87)*VLOOKUP(GJ$13,#REF!,2,0)+SUM(GT87)*VLOOKUP(GT$13,#REF!,2,0)</f>
        <v>#REF!</v>
      </c>
      <c r="HE87" s="275" t="e">
        <f>+SUM(M87)*VLOOKUP(M$13,#REF!,2,0)+SUM(W87)*VLOOKUP(W$13,#REF!,2,0)+SUM(AG87)*VLOOKUP(AG$13,#REF!,2,0)+SUM(AQ87)*VLOOKUP(AQ$13,#REF!,2,0)+SUM(BA87)*VLOOKUP(BA$13,#REF!,2,0)+SUM(BK87)*VLOOKUP(BK$13,#REF!,2,0)+SUM(BU87)*VLOOKUP(BU$13,#REF!,2,0)+SUM(CE87)*VLOOKUP(CE$13,#REF!,2,0)+SUM(CO87)*VLOOKUP(CO$13,#REF!,2,0)+SUM(CY87)*VLOOKUP(CY$13,#REF!,2,0)+SUM(DI87)*VLOOKUP(DI$13,#REF!,2,0)+SUM(DS87)*VLOOKUP(DS$13,#REF!,2,0)+SUM(EC87)*VLOOKUP(EC$13,#REF!,2,0)+SUM(EM87)*VLOOKUP(EM$13,#REF!,2,0)+SUM(EW87)*VLOOKUP(EW$13,#REF!,2,0)+SUM(FG87)*VLOOKUP(FG$13,#REF!,2,0)+SUM(FQ87)*VLOOKUP(FQ$13,#REF!,2,0)+SUM(GA87)*VLOOKUP(GA$13,#REF!,2,0)+SUM(GK87)*VLOOKUP(GK$13,#REF!,2,0)+SUM(GU87)*VLOOKUP(GU$13,#REF!,2,0)</f>
        <v>#REF!</v>
      </c>
      <c r="HF87" s="275" t="e">
        <f>+SUM(N87)*VLOOKUP(N$13,#REF!,2,0)+SUM(X87)*VLOOKUP(X$13,#REF!,2,0)+SUM(AH87)*VLOOKUP(AH$13,#REF!,2,0)+SUM(AR87)*VLOOKUP(AR$13,#REF!,2,0)+SUM(BB87)*VLOOKUP(BB$13,#REF!,2,0)+SUM(BL87)*VLOOKUP(BL$13,#REF!,2,0)+SUM(BV87)*VLOOKUP(BV$13,#REF!,2,0)+SUM(CF87)*VLOOKUP(CF$13,#REF!,2,0)+SUM(CP87)*VLOOKUP(CP$13,#REF!,2,0)+SUM(CZ87)*VLOOKUP(CZ$13,#REF!,2,0)+SUM(DJ87)*VLOOKUP(DJ$13,#REF!,2,0)+SUM(DT87)*VLOOKUP(DT$13,#REF!,2,0)+SUM(ED87)*VLOOKUP(ED$13,#REF!,2,0)+SUM(EN87)*VLOOKUP(EN$13,#REF!,2,0)+SUM(EX87)*VLOOKUP(EX$13,#REF!,2,0)+SUM(FH87)*VLOOKUP(FH$13,#REF!,2,0)+SUM(FR87)*VLOOKUP(FR$13,#REF!,2,0)+SUM(GB87)*VLOOKUP(GB$13,#REF!,2,0)+SUM(GL87)*VLOOKUP(GL$13,#REF!,2,0)+SUM(GV87)*VLOOKUP(GV$13,#REF!,2,0)</f>
        <v>#REF!</v>
      </c>
      <c r="HG87" s="275" t="e">
        <f>+SUM(O87)*VLOOKUP(O$13,#REF!,2,0)+SUM(Y87)*VLOOKUP(Y$13,#REF!,2,0)+SUM(AI87)*VLOOKUP(AI$13,#REF!,2,0)+SUM(AS87)*VLOOKUP(AS$13,#REF!,2,0)+SUM(BC87)*VLOOKUP(BC$13,#REF!,2,0)+SUM(BM87)*VLOOKUP(BM$13,#REF!,2,0)+SUM(BW87)*VLOOKUP(BW$13,#REF!,2,0)+SUM(CG87)*VLOOKUP(CG$13,#REF!,2,0)+SUM(CQ87)*VLOOKUP(CQ$13,#REF!,2,0)+SUM(DA87)*VLOOKUP(DA$13,#REF!,2,0)+SUM(DK87)*VLOOKUP(DK$13,#REF!,2,0)+SUM(DU87)*VLOOKUP(DU$13,#REF!,2,0)+SUM(EE87)*VLOOKUP(EE$13,#REF!,2,0)+SUM(EO87)*VLOOKUP(EO$13,#REF!,2,0)+SUM(EY87)*VLOOKUP(EY$13,#REF!,2,0)+SUM(FI87)*VLOOKUP(FI$13,#REF!,2,0)+SUM(FS87)*VLOOKUP(FS$13,#REF!,2,0)+SUM(GC87)*VLOOKUP(GC$13,#REF!,2,0)+SUM(GM87)*VLOOKUP(GM$13,#REF!,2,0)+SUM(GW87)*VLOOKUP(GW$13,#REF!,2,0)</f>
        <v>#REF!</v>
      </c>
      <c r="HH87" s="275" t="e">
        <f>+SUM(P87)*VLOOKUP(P$13,#REF!,2,0)+SUM(Z87)*VLOOKUP(Z$13,#REF!,2,0)+SUM(AJ87)*VLOOKUP(AJ$13,#REF!,2,0)+SUM(AT87)*VLOOKUP(AT$13,#REF!,2,0)+SUM(BD87)*VLOOKUP(BD$13,#REF!,2,0)+SUM(BN87)*VLOOKUP(BN$13,#REF!,2,0)+SUM(BX87)*VLOOKUP(BX$13,#REF!,2,0)+SUM(CH87)*VLOOKUP(CH$13,#REF!,2,0)+SUM(CR87)*VLOOKUP(CR$13,#REF!,2,0)+SUM(DB87)*VLOOKUP(DB$13,#REF!,2,0)+SUM(DL87)*VLOOKUP(DL$13,#REF!,2,0)+SUM(DV87)*VLOOKUP(DV$13,#REF!,2,0)+SUM(EF87)*VLOOKUP(EF$13,#REF!,2,0)+SUM(EP87)*VLOOKUP(EP$13,#REF!,2,0)+SUM(EZ87)*VLOOKUP(EZ$13,#REF!,2,0)+SUM(FJ87)*VLOOKUP(FJ$13,#REF!,2,0)+SUM(FT87)*VLOOKUP(FT$13,#REF!,2,0)+SUM(GD87)*VLOOKUP(GD$13,#REF!,2,0)+SUM(GN87)*VLOOKUP(GN$13,#REF!,2,0)+SUM(GX87)*VLOOKUP(GX$13,#REF!,2,0)</f>
        <v>#REF!</v>
      </c>
      <c r="HI87" s="275" t="e">
        <f>+SUM(Q87)*VLOOKUP(Q$13,#REF!,2,0)+SUM(AA87)*VLOOKUP(AA$13,#REF!,2,0)+SUM(AK87)*VLOOKUP(AK$13,#REF!,2,0)+SUM(AU87)*VLOOKUP(AU$13,#REF!,2,0)+SUM(BE87)*VLOOKUP(BE$13,#REF!,2,0)+SUM(BO87)*VLOOKUP(BO$13,#REF!,2,0)+SUM(BY87)*VLOOKUP(BY$13,#REF!,2,0)+SUM(CI87)*VLOOKUP(CI$13,#REF!,2,0)+SUM(CS87)*VLOOKUP(CS$13,#REF!,2,0)+SUM(DC87)*VLOOKUP(DC$13,#REF!,2,0)+SUM(DM87)*VLOOKUP(DM$13,#REF!,2,0)+SUM(DW87)*VLOOKUP(DW$13,#REF!,2,0)+SUM(EG87)*VLOOKUP(EG$13,#REF!,2,0)+SUM(EQ87)*VLOOKUP(EQ$13,#REF!,2,0)+SUM(FA87)*VLOOKUP(FA$13,#REF!,2,0)+SUM(FK87)*VLOOKUP(FK$13,#REF!,2,0)+SUM(FU87)*VLOOKUP(FU$13,#REF!,2,0)+SUM(GE87)*VLOOKUP(GE$13,#REF!,2,0)+SUM(GO87)*VLOOKUP(GO$13,#REF!,2,0)+SUM(GY87)*VLOOKUP(GY$13,#REF!,2,0)</f>
        <v>#REF!</v>
      </c>
      <c r="HJ87" s="275" t="e">
        <f>+SUM(R87)*VLOOKUP(R$13,#REF!,2,0)+SUM(AB87)*VLOOKUP(AB$13,#REF!,2,0)+SUM(AL87)*VLOOKUP(AL$13,#REF!,2,0)+SUM(AV87)*VLOOKUP(AV$13,#REF!,2,0)+SUM(BF87)*VLOOKUP(BF$13,#REF!,2,0)+SUM(BP87)*VLOOKUP(BP$13,#REF!,2,0)+SUM(BZ87)*VLOOKUP(BZ$13,#REF!,2,0)+SUM(CJ87)*VLOOKUP(CJ$13,#REF!,2,0)+SUM(CT87)*VLOOKUP(CT$13,#REF!,2,0)+SUM(DD87)*VLOOKUP(DD$13,#REF!,2,0)+SUM(DN87)*VLOOKUP(DN$13,#REF!,2,0)+SUM(DX87)*VLOOKUP(DX$13,#REF!,2,0)+SUM(EH87)*VLOOKUP(EH$13,#REF!,2,0)+SUM(ER87)*VLOOKUP(ER$13,#REF!,2,0)+SUM(FB87)*VLOOKUP(FB$13,#REF!,2,0)+SUM(FL87)*VLOOKUP(FL$13,#REF!,2,0)+SUM(FV87)*VLOOKUP(FV$13,#REF!,2,0)+SUM(GF87)*VLOOKUP(GF$13,#REF!,2,0)+SUM(GP87)*VLOOKUP(GP$13,#REF!,2,0)+SUM(GZ87)*VLOOKUP(GZ$13,#REF!,2,0)</f>
        <v>#REF!</v>
      </c>
      <c r="HK87" s="275" t="e">
        <f>+SUM(S87)*VLOOKUP(S$13,#REF!,2,0)+SUM(AC87)*VLOOKUP(AC$13,#REF!,2,0)+SUM(AM87)*VLOOKUP(AM$13,#REF!,2,0)+SUM(AW87)*VLOOKUP(AW$13,#REF!,2,0)+SUM(BG87)*VLOOKUP(BG$13,#REF!,2,0)+SUM(BQ87)*VLOOKUP(BQ$13,#REF!,2,0)+SUM(CA87)*VLOOKUP(CA$13,#REF!,2,0)+SUM(CK87)*VLOOKUP(CK$13,#REF!,2,0)+SUM(CU87)*VLOOKUP(CU$13,#REF!,2,0)+SUM(DE87)*VLOOKUP(DE$13,#REF!,2,0)+SUM(DO87)*VLOOKUP(DO$13,#REF!,2,0)+SUM(DY87)*VLOOKUP(DY$13,#REF!,2,0)+SUM(EI87)*VLOOKUP(EI$13,#REF!,2,0)+SUM(ES87)*VLOOKUP(ES$13,#REF!,2,0)+SUM(FC87)*VLOOKUP(FC$13,#REF!,2,0)+SUM(FM87)*VLOOKUP(FM$13,#REF!,2,0)+SUM(FW87)*VLOOKUP(FW$13,#REF!,2,0)+SUM(GG87)*VLOOKUP(GG$13,#REF!,2,0)+SUM(GQ87)*VLOOKUP(GQ$13,#REF!,2,0)+SUM(HA87)*VLOOKUP(HA$13,#REF!,2,0)</f>
        <v>#REF!</v>
      </c>
      <c r="HL87" s="275" t="e">
        <f>+SUM(T87)*VLOOKUP(T$13,#REF!,2,0)+SUM(AD87)*VLOOKUP(AD$13,#REF!,2,0)+SUM(AN87)*VLOOKUP(AN$13,#REF!,2,0)+SUM(AX87)*VLOOKUP(AX$13,#REF!,2,0)+SUM(BH87)*VLOOKUP(BH$13,#REF!,2,0)+SUM(BR87)*VLOOKUP(BR$13,#REF!,2,0)+SUM(CB87)*VLOOKUP(CB$13,#REF!,2,0)+SUM(CL87)*VLOOKUP(CL$13,#REF!,2,0)+SUM(CV87)*VLOOKUP(CV$13,#REF!,2,0)+SUM(DF87)*VLOOKUP(DF$13,#REF!,2,0)+SUM(DP87)*VLOOKUP(DP$13,#REF!,2,0)+SUM(DZ87)*VLOOKUP(DZ$13,#REF!,2,0)+SUM(EJ87)*VLOOKUP(EJ$13,#REF!,2,0)+SUM(ET87)*VLOOKUP(ET$13,#REF!,2,0)+SUM(FD87)*VLOOKUP(FD$13,#REF!,2,0)+SUM(FN87)*VLOOKUP(FN$13,#REF!,2,0)+SUM(FX87)*VLOOKUP(FX$13,#REF!,2,0)+SUM(GH87)*VLOOKUP(GH$13,#REF!,2,0)+SUM(GR87)*VLOOKUP(GR$13,#REF!,2,0)+SUM(HB87)*VLOOKUP(HB$13,#REF!,2,0)</f>
        <v>#REF!</v>
      </c>
      <c r="HM87" s="276">
        <f t="shared" si="88"/>
        <v>33</v>
      </c>
      <c r="HN87" s="283">
        <f t="shared" si="100"/>
        <v>124</v>
      </c>
      <c r="HO87" s="276" t="e">
        <f>+SUMIF($K$11:$T$11,1,K87:T87)*VLOOKUP($K$12,#REF!,2,0)+SUMIF($U$11:$AD$11,1,U87:AD87)*VLOOKUP($U$12,#REF!,2,0)+SUMIF($AE$11:$AN$11,1,AE87:AN87)*VLOOKUP($AE$12,#REF!,2,0)+SUMIF($AO$11:$AX$11,1,AO87:AX87)*VLOOKUP($AO$12,#REF!,2,0)+SUMIF($AY$11:$BH$11,1,AY87:BH87)*VLOOKUP($AY$12,#REF!,2,0)+SUMIF($BI$11:$BR$11,1,BI87:BR87)*VLOOKUP($BI$12,#REF!,2,0)+SUMIF($BS$11:$CB$11,1,BS87:CB87)*VLOOKUP($BS$12,#REF!,2,0)+SUMIF($CC$11:$CL$11,1,CC87:CL87)*VLOOKUP($CC$12,#REF!,2,0)+SUMIF($CM$11:$CV$11,1,CM87:CV87)*VLOOKUP($CM$12,#REF!,2,0)+SUMIF($CW$11:$DF$11,1,CW87:DF87)*VLOOKUP($CW$12,#REF!,2,0)+SUMIF($DG$11:$DP$11,1,DG87:DP87)*VLOOKUP($DG$12,#REF!,2,0)+SUMIF($DQ$11:$DZ$11,1,DQ87:DZ87)*VLOOKUP($DQ$12,#REF!,2,0)+SUMIF($EA$11:$EJ$11,1,EA87:EJ87)*VLOOKUP($EA$12,#REF!,2,0)+SUMIF($EK$11:$ET$11,1,EK87:ET87)*VLOOKUP($EK$12,#REF!,2,0)+SUMIF($EU$11:$FD$11,1,EU87:FD87)*VLOOKUP($EU$12,#REF!,2,0)+SUMIF($FE$11:$FN$11,1,FE87:FN87)*VLOOKUP($FE$12,#REF!,2,0)+SUMIF($FO$11:$FX$11,1,FO87:FX87)*VLOOKUP($FO$12,#REF!,2,0)+SUMIF($FY$11:$GH$11,1,FY87:GH87)*VLOOKUP($FY$12,#REF!,2,0)+SUMIF($GI$11:$GR$11,1,GI87:GR87)*VLOOKUP($GI$12,#REF!,2,0)+SUMIF($GS$11:$HB$11,1,GS87:HB87)*VLOOKUP($GS$12,#REF!,2,0)</f>
        <v>#REF!</v>
      </c>
      <c r="HP87" s="283" t="e">
        <f t="shared" si="101"/>
        <v>#REF!</v>
      </c>
      <c r="HQ87" s="84"/>
      <c r="HR87" s="284">
        <f t="shared" si="89"/>
        <v>33</v>
      </c>
      <c r="HS87" s="284">
        <f t="shared" si="90"/>
        <v>0</v>
      </c>
      <c r="HT87" s="284">
        <f t="shared" si="91"/>
        <v>0</v>
      </c>
      <c r="HU87" s="284">
        <f t="shared" si="92"/>
        <v>0</v>
      </c>
      <c r="HV87" s="284">
        <f t="shared" si="93"/>
        <v>0</v>
      </c>
      <c r="HW87" s="284">
        <f t="shared" si="94"/>
        <v>0</v>
      </c>
      <c r="HX87" s="284">
        <f t="shared" si="95"/>
        <v>0</v>
      </c>
      <c r="HY87" s="284">
        <f t="shared" si="96"/>
        <v>0</v>
      </c>
      <c r="HZ87" s="284">
        <f t="shared" si="97"/>
        <v>0</v>
      </c>
      <c r="IA87" s="284">
        <f t="shared" si="98"/>
        <v>0</v>
      </c>
      <c r="IK87" s="98" t="e">
        <f t="shared" si="99"/>
        <v>#REF!</v>
      </c>
    </row>
    <row r="88" spans="1:245" s="32" customFormat="1" ht="21.95" hidden="1" customHeight="1">
      <c r="A88" s="4"/>
      <c r="B88" s="98" t="e">
        <f>+#REF!</f>
        <v>#REF!</v>
      </c>
      <c r="C88" s="98" t="e">
        <f>+#REF!</f>
        <v>#REF!</v>
      </c>
      <c r="D88" s="98" t="e">
        <f>+#REF!</f>
        <v>#REF!</v>
      </c>
      <c r="E88" s="98" t="e">
        <f>+#REF!</f>
        <v>#REF!</v>
      </c>
      <c r="F88" s="98" t="e">
        <f>+#REF!</f>
        <v>#REF!</v>
      </c>
      <c r="G88" s="98" t="e">
        <f>+#REF!</f>
        <v>#REF!</v>
      </c>
      <c r="H88" s="98" t="e">
        <f>+#REF!</f>
        <v>#REF!</v>
      </c>
      <c r="I88" s="98" t="e">
        <f>+#REF!</f>
        <v>#REF!</v>
      </c>
      <c r="J88" s="311" t="s">
        <v>70</v>
      </c>
      <c r="K88" s="610"/>
      <c r="L88" s="611"/>
      <c r="M88" s="611"/>
      <c r="N88" s="611"/>
      <c r="O88" s="611"/>
      <c r="P88" s="611"/>
      <c r="Q88" s="611"/>
      <c r="R88" s="611"/>
      <c r="S88" s="611"/>
      <c r="T88" s="520"/>
      <c r="U88" s="610"/>
      <c r="V88" s="611"/>
      <c r="W88" s="611"/>
      <c r="X88" s="519"/>
      <c r="Y88" s="519"/>
      <c r="Z88" s="519"/>
      <c r="AA88" s="519"/>
      <c r="AB88" s="519"/>
      <c r="AC88" s="519"/>
      <c r="AD88" s="520"/>
      <c r="AE88" s="610"/>
      <c r="AF88" s="611"/>
      <c r="AG88" s="612"/>
      <c r="AH88" s="611"/>
      <c r="AI88" s="519"/>
      <c r="AJ88" s="519"/>
      <c r="AK88" s="519"/>
      <c r="AL88" s="519"/>
      <c r="AM88" s="519"/>
      <c r="AN88" s="520"/>
      <c r="AO88" s="610"/>
      <c r="AP88" s="611"/>
      <c r="AQ88" s="611"/>
      <c r="AR88" s="519"/>
      <c r="AS88" s="519"/>
      <c r="AT88" s="519"/>
      <c r="AU88" s="519"/>
      <c r="AV88" s="519"/>
      <c r="AW88" s="519"/>
      <c r="AX88" s="520"/>
      <c r="AY88" s="610"/>
      <c r="AZ88" s="611"/>
      <c r="BA88" s="611"/>
      <c r="BB88" s="611"/>
      <c r="BC88" s="519"/>
      <c r="BD88" s="519"/>
      <c r="BE88" s="519"/>
      <c r="BF88" s="519"/>
      <c r="BG88" s="519"/>
      <c r="BH88" s="520"/>
      <c r="BI88" s="610"/>
      <c r="BJ88" s="611"/>
      <c r="BK88" s="611"/>
      <c r="BL88" s="519"/>
      <c r="BM88" s="519"/>
      <c r="BN88" s="519"/>
      <c r="BO88" s="519"/>
      <c r="BP88" s="519"/>
      <c r="BQ88" s="519"/>
      <c r="BR88" s="520"/>
      <c r="BS88" s="610"/>
      <c r="BT88" s="611"/>
      <c r="BU88" s="611"/>
      <c r="BV88" s="519"/>
      <c r="BW88" s="519"/>
      <c r="BX88" s="519"/>
      <c r="BY88" s="519"/>
      <c r="BZ88" s="519"/>
      <c r="CA88" s="519"/>
      <c r="CB88" s="520"/>
      <c r="CC88" s="610"/>
      <c r="CD88" s="611"/>
      <c r="CE88" s="611"/>
      <c r="CF88" s="519"/>
      <c r="CG88" s="519"/>
      <c r="CH88" s="519"/>
      <c r="CI88" s="519"/>
      <c r="CJ88" s="519"/>
      <c r="CK88" s="519"/>
      <c r="CL88" s="520"/>
      <c r="CM88" s="610"/>
      <c r="CN88" s="611"/>
      <c r="CO88" s="611"/>
      <c r="CP88" s="519"/>
      <c r="CQ88" s="519"/>
      <c r="CR88" s="519"/>
      <c r="CS88" s="519"/>
      <c r="CT88" s="519"/>
      <c r="CU88" s="519"/>
      <c r="CV88" s="520"/>
      <c r="CW88" s="610"/>
      <c r="CX88" s="611"/>
      <c r="CY88" s="611"/>
      <c r="CZ88" s="519"/>
      <c r="DA88" s="519"/>
      <c r="DB88" s="519"/>
      <c r="DC88" s="519"/>
      <c r="DD88" s="519"/>
      <c r="DE88" s="519"/>
      <c r="DF88" s="520"/>
      <c r="DG88" s="610"/>
      <c r="DH88" s="611"/>
      <c r="DI88" s="611"/>
      <c r="DJ88" s="519"/>
      <c r="DK88" s="519"/>
      <c r="DL88" s="519"/>
      <c r="DM88" s="519"/>
      <c r="DN88" s="519"/>
      <c r="DO88" s="519"/>
      <c r="DP88" s="520"/>
      <c r="DQ88" s="610"/>
      <c r="DR88" s="611"/>
      <c r="DS88" s="611"/>
      <c r="DT88" s="519"/>
      <c r="DU88" s="519"/>
      <c r="DV88" s="519"/>
      <c r="DW88" s="519"/>
      <c r="DX88" s="519"/>
      <c r="DY88" s="519"/>
      <c r="DZ88" s="520"/>
      <c r="EA88" s="610"/>
      <c r="EB88" s="611"/>
      <c r="EC88" s="611"/>
      <c r="ED88" s="519"/>
      <c r="EE88" s="519"/>
      <c r="EF88" s="519"/>
      <c r="EG88" s="519"/>
      <c r="EH88" s="519"/>
      <c r="EI88" s="519"/>
      <c r="EJ88" s="520"/>
      <c r="EK88" s="610"/>
      <c r="EL88" s="611"/>
      <c r="EM88" s="611"/>
      <c r="EN88" s="519"/>
      <c r="EO88" s="519"/>
      <c r="EP88" s="519"/>
      <c r="EQ88" s="519"/>
      <c r="ER88" s="519"/>
      <c r="ES88" s="519"/>
      <c r="ET88" s="520"/>
      <c r="EU88" s="610"/>
      <c r="EV88" s="611"/>
      <c r="EW88" s="611"/>
      <c r="EX88" s="519"/>
      <c r="EY88" s="519"/>
      <c r="EZ88" s="519"/>
      <c r="FA88" s="519"/>
      <c r="FB88" s="519"/>
      <c r="FC88" s="519"/>
      <c r="FD88" s="520"/>
      <c r="FE88" s="610"/>
      <c r="FF88" s="611"/>
      <c r="FG88" s="611"/>
      <c r="FH88" s="519"/>
      <c r="FI88" s="519"/>
      <c r="FJ88" s="519"/>
      <c r="FK88" s="519"/>
      <c r="FL88" s="519"/>
      <c r="FM88" s="519"/>
      <c r="FN88" s="520"/>
      <c r="FO88" s="610"/>
      <c r="FP88" s="611"/>
      <c r="FQ88" s="611"/>
      <c r="FR88" s="519"/>
      <c r="FS88" s="519"/>
      <c r="FT88" s="519"/>
      <c r="FU88" s="519"/>
      <c r="FV88" s="519"/>
      <c r="FW88" s="519"/>
      <c r="FX88" s="520"/>
      <c r="FY88" s="610"/>
      <c r="FZ88" s="611"/>
      <c r="GA88" s="611"/>
      <c r="GB88" s="519"/>
      <c r="GC88" s="519"/>
      <c r="GD88" s="519"/>
      <c r="GE88" s="519"/>
      <c r="GF88" s="519"/>
      <c r="GG88" s="519"/>
      <c r="GH88" s="520"/>
      <c r="GI88" s="610"/>
      <c r="GJ88" s="611"/>
      <c r="GK88" s="611"/>
      <c r="GL88" s="519"/>
      <c r="GM88" s="519"/>
      <c r="GN88" s="519"/>
      <c r="GO88" s="519"/>
      <c r="GP88" s="519"/>
      <c r="GQ88" s="519"/>
      <c r="GR88" s="520"/>
      <c r="GS88" s="610"/>
      <c r="GT88" s="611"/>
      <c r="GU88" s="611"/>
      <c r="GV88" s="519"/>
      <c r="GW88" s="519"/>
      <c r="GX88" s="519"/>
      <c r="GY88" s="519"/>
      <c r="GZ88" s="519"/>
      <c r="HA88" s="519"/>
      <c r="HB88" s="520"/>
      <c r="HC88" s="278" t="e">
        <f>+SUM(K88)*VLOOKUP(K$13,#REF!,2,0)+SUM(U88)*VLOOKUP(U$13,#REF!,2,0)+SUM(AE88)*VLOOKUP(AE$13,#REF!,2,0)+SUM(AO88)*VLOOKUP(AO$13,#REF!,2,0)+SUM(AY88)*VLOOKUP(AY$13,#REF!,2,0)+SUM(BI88)*VLOOKUP(BI$13,#REF!,2,0)+SUM(BS88)*VLOOKUP(BS$13,#REF!,2,0)+SUM(CC88)*VLOOKUP(CC$13,#REF!,2,0)+SUM(CM88)*VLOOKUP(CM$13,#REF!,2,0)+SUM(CW88)*VLOOKUP(CW$13,#REF!,2,0)+SUM(DG88)*VLOOKUP(DG$13,#REF!,2,0)+SUM(DQ88)*VLOOKUP(DQ$13,#REF!,2,0)+SUM(EA88)*VLOOKUP(EA$13,#REF!,2,0)+SUM(EK88)*VLOOKUP(EK$13,#REF!,2,0)+SUM(EU88)*VLOOKUP(EU$13,#REF!,2,0)+SUM(FE88)*VLOOKUP(FE$13,#REF!,2,0)+SUM(FO88)*VLOOKUP(FO$13,#REF!,2,0)+SUM(FY88)*VLOOKUP(FY$13,#REF!,2,0)+SUM(GI88)*VLOOKUP(GI$13,#REF!,2,0)+SUM(GS88)*VLOOKUP(GS$13,#REF!,2,0)</f>
        <v>#REF!</v>
      </c>
      <c r="HD88" s="278" t="e">
        <f>+SUM(L88)*VLOOKUP(L$13,#REF!,2,0)+SUM(V88)*VLOOKUP(V$13,#REF!,2,0)+SUM(AF88)*VLOOKUP(AF$13,#REF!,2,0)+SUM(AP88)*VLOOKUP(AP$13,#REF!,2,0)+SUM(AZ88)*VLOOKUP(AZ$13,#REF!,2,0)+SUM(BJ88)*VLOOKUP(BJ$13,#REF!,2,0)+SUM(BT88)*VLOOKUP(BT$13,#REF!,2,0)+SUM(CD88)*VLOOKUP(CD$13,#REF!,2,0)+SUM(CN88)*VLOOKUP(CN$13,#REF!,2,0)+SUM(CX88)*VLOOKUP(CX$13,#REF!,2,0)+SUM(DH88)*VLOOKUP(DH$13,#REF!,2,0)+SUM(DR88)*VLOOKUP(DR$13,#REF!,2,0)+SUM(EB88)*VLOOKUP(EB$13,#REF!,2,0)+SUM(EL88)*VLOOKUP(EL$13,#REF!,2,0)+SUM(EV88)*VLOOKUP(EV$13,#REF!,2,0)+SUM(FF88)*VLOOKUP(FF$13,#REF!,2,0)+SUM(FP88)*VLOOKUP(FP$13,#REF!,2,0)+SUM(FZ88)*VLOOKUP(FZ$13,#REF!,2,0)+SUM(GJ88)*VLOOKUP(GJ$13,#REF!,2,0)+SUM(GT88)*VLOOKUP(GT$13,#REF!,2,0)</f>
        <v>#REF!</v>
      </c>
      <c r="HE88" s="278" t="e">
        <f>+SUM(M88)*VLOOKUP(M$13,#REF!,2,0)+SUM(W88)*VLOOKUP(W$13,#REF!,2,0)+SUM(AG88)*VLOOKUP(AG$13,#REF!,2,0)+SUM(AQ88)*VLOOKUP(AQ$13,#REF!,2,0)+SUM(BA88)*VLOOKUP(BA$13,#REF!,2,0)+SUM(BK88)*VLOOKUP(BK$13,#REF!,2,0)+SUM(BU88)*VLOOKUP(BU$13,#REF!,2,0)+SUM(CE88)*VLOOKUP(CE$13,#REF!,2,0)+SUM(CO88)*VLOOKUP(CO$13,#REF!,2,0)+SUM(CY88)*VLOOKUP(CY$13,#REF!,2,0)+SUM(DI88)*VLOOKUP(DI$13,#REF!,2,0)+SUM(DS88)*VLOOKUP(DS$13,#REF!,2,0)+SUM(EC88)*VLOOKUP(EC$13,#REF!,2,0)+SUM(EM88)*VLOOKUP(EM$13,#REF!,2,0)+SUM(EW88)*VLOOKUP(EW$13,#REF!,2,0)+SUM(FG88)*VLOOKUP(FG$13,#REF!,2,0)+SUM(FQ88)*VLOOKUP(FQ$13,#REF!,2,0)+SUM(GA88)*VLOOKUP(GA$13,#REF!,2,0)+SUM(GK88)*VLOOKUP(GK$13,#REF!,2,0)+SUM(GU88)*VLOOKUP(GU$13,#REF!,2,0)</f>
        <v>#REF!</v>
      </c>
      <c r="HF88" s="278" t="e">
        <f>+SUM(N88)*VLOOKUP(N$13,#REF!,2,0)+SUM(X88)*VLOOKUP(X$13,#REF!,2,0)+SUM(AH88)*VLOOKUP(AH$13,#REF!,2,0)+SUM(AR88)*VLOOKUP(AR$13,#REF!,2,0)+SUM(BB88)*VLOOKUP(BB$13,#REF!,2,0)+SUM(BL88)*VLOOKUP(BL$13,#REF!,2,0)+SUM(BV88)*VLOOKUP(BV$13,#REF!,2,0)+SUM(CF88)*VLOOKUP(CF$13,#REF!,2,0)+SUM(CP88)*VLOOKUP(CP$13,#REF!,2,0)+SUM(CZ88)*VLOOKUP(CZ$13,#REF!,2,0)+SUM(DJ88)*VLOOKUP(DJ$13,#REF!,2,0)+SUM(DT88)*VLOOKUP(DT$13,#REF!,2,0)+SUM(ED88)*VLOOKUP(ED$13,#REF!,2,0)+SUM(EN88)*VLOOKUP(EN$13,#REF!,2,0)+SUM(EX88)*VLOOKUP(EX$13,#REF!,2,0)+SUM(FH88)*VLOOKUP(FH$13,#REF!,2,0)+SUM(FR88)*VLOOKUP(FR$13,#REF!,2,0)+SUM(GB88)*VLOOKUP(GB$13,#REF!,2,0)+SUM(GL88)*VLOOKUP(GL$13,#REF!,2,0)+SUM(GV88)*VLOOKUP(GV$13,#REF!,2,0)</f>
        <v>#REF!</v>
      </c>
      <c r="HG88" s="278" t="e">
        <f>+SUM(O88)*VLOOKUP(O$13,#REF!,2,0)+SUM(Y88)*VLOOKUP(Y$13,#REF!,2,0)+SUM(AI88)*VLOOKUP(AI$13,#REF!,2,0)+SUM(AS88)*VLOOKUP(AS$13,#REF!,2,0)+SUM(BC88)*VLOOKUP(BC$13,#REF!,2,0)+SUM(BM88)*VLOOKUP(BM$13,#REF!,2,0)+SUM(BW88)*VLOOKUP(BW$13,#REF!,2,0)+SUM(CG88)*VLOOKUP(CG$13,#REF!,2,0)+SUM(CQ88)*VLOOKUP(CQ$13,#REF!,2,0)+SUM(DA88)*VLOOKUP(DA$13,#REF!,2,0)+SUM(DK88)*VLOOKUP(DK$13,#REF!,2,0)+SUM(DU88)*VLOOKUP(DU$13,#REF!,2,0)+SUM(EE88)*VLOOKUP(EE$13,#REF!,2,0)+SUM(EO88)*VLOOKUP(EO$13,#REF!,2,0)+SUM(EY88)*VLOOKUP(EY$13,#REF!,2,0)+SUM(FI88)*VLOOKUP(FI$13,#REF!,2,0)+SUM(FS88)*VLOOKUP(FS$13,#REF!,2,0)+SUM(GC88)*VLOOKUP(GC$13,#REF!,2,0)+SUM(GM88)*VLOOKUP(GM$13,#REF!,2,0)+SUM(GW88)*VLOOKUP(GW$13,#REF!,2,0)</f>
        <v>#REF!</v>
      </c>
      <c r="HH88" s="278" t="e">
        <f>+SUM(P88)*VLOOKUP(P$13,#REF!,2,0)+SUM(Z88)*VLOOKUP(Z$13,#REF!,2,0)+SUM(AJ88)*VLOOKUP(AJ$13,#REF!,2,0)+SUM(AT88)*VLOOKUP(AT$13,#REF!,2,0)+SUM(BD88)*VLOOKUP(BD$13,#REF!,2,0)+SUM(BN88)*VLOOKUP(BN$13,#REF!,2,0)+SUM(BX88)*VLOOKUP(BX$13,#REF!,2,0)+SUM(CH88)*VLOOKUP(CH$13,#REF!,2,0)+SUM(CR88)*VLOOKUP(CR$13,#REF!,2,0)+SUM(DB88)*VLOOKUP(DB$13,#REF!,2,0)+SUM(DL88)*VLOOKUP(DL$13,#REF!,2,0)+SUM(DV88)*VLOOKUP(DV$13,#REF!,2,0)+SUM(EF88)*VLOOKUP(EF$13,#REF!,2,0)+SUM(EP88)*VLOOKUP(EP$13,#REF!,2,0)+SUM(EZ88)*VLOOKUP(EZ$13,#REF!,2,0)+SUM(FJ88)*VLOOKUP(FJ$13,#REF!,2,0)+SUM(FT88)*VLOOKUP(FT$13,#REF!,2,0)+SUM(GD88)*VLOOKUP(GD$13,#REF!,2,0)+SUM(GN88)*VLOOKUP(GN$13,#REF!,2,0)+SUM(GX88)*VLOOKUP(GX$13,#REF!,2,0)</f>
        <v>#REF!</v>
      </c>
      <c r="HI88" s="278" t="e">
        <f>+SUM(Q88)*VLOOKUP(Q$13,#REF!,2,0)+SUM(AA88)*VLOOKUP(AA$13,#REF!,2,0)+SUM(AK88)*VLOOKUP(AK$13,#REF!,2,0)+SUM(AU88)*VLOOKUP(AU$13,#REF!,2,0)+SUM(BE88)*VLOOKUP(BE$13,#REF!,2,0)+SUM(BO88)*VLOOKUP(BO$13,#REF!,2,0)+SUM(BY88)*VLOOKUP(BY$13,#REF!,2,0)+SUM(CI88)*VLOOKUP(CI$13,#REF!,2,0)+SUM(CS88)*VLOOKUP(CS$13,#REF!,2,0)+SUM(DC88)*VLOOKUP(DC$13,#REF!,2,0)+SUM(DM88)*VLOOKUP(DM$13,#REF!,2,0)+SUM(DW88)*VLOOKUP(DW$13,#REF!,2,0)+SUM(EG88)*VLOOKUP(EG$13,#REF!,2,0)+SUM(EQ88)*VLOOKUP(EQ$13,#REF!,2,0)+SUM(FA88)*VLOOKUP(FA$13,#REF!,2,0)+SUM(FK88)*VLOOKUP(FK$13,#REF!,2,0)+SUM(FU88)*VLOOKUP(FU$13,#REF!,2,0)+SUM(GE88)*VLOOKUP(GE$13,#REF!,2,0)+SUM(GO88)*VLOOKUP(GO$13,#REF!,2,0)+SUM(GY88)*VLOOKUP(GY$13,#REF!,2,0)</f>
        <v>#REF!</v>
      </c>
      <c r="HJ88" s="278" t="e">
        <f>+SUM(R88)*VLOOKUP(R$13,#REF!,2,0)+SUM(AB88)*VLOOKUP(AB$13,#REF!,2,0)+SUM(AL88)*VLOOKUP(AL$13,#REF!,2,0)+SUM(AV88)*VLOOKUP(AV$13,#REF!,2,0)+SUM(BF88)*VLOOKUP(BF$13,#REF!,2,0)+SUM(BP88)*VLOOKUP(BP$13,#REF!,2,0)+SUM(BZ88)*VLOOKUP(BZ$13,#REF!,2,0)+SUM(CJ88)*VLOOKUP(CJ$13,#REF!,2,0)+SUM(CT88)*VLOOKUP(CT$13,#REF!,2,0)+SUM(DD88)*VLOOKUP(DD$13,#REF!,2,0)+SUM(DN88)*VLOOKUP(DN$13,#REF!,2,0)+SUM(DX88)*VLOOKUP(DX$13,#REF!,2,0)+SUM(EH88)*VLOOKUP(EH$13,#REF!,2,0)+SUM(ER88)*VLOOKUP(ER$13,#REF!,2,0)+SUM(FB88)*VLOOKUP(FB$13,#REF!,2,0)+SUM(FL88)*VLOOKUP(FL$13,#REF!,2,0)+SUM(FV88)*VLOOKUP(FV$13,#REF!,2,0)+SUM(GF88)*VLOOKUP(GF$13,#REF!,2,0)+SUM(GP88)*VLOOKUP(GP$13,#REF!,2,0)+SUM(GZ88)*VLOOKUP(GZ$13,#REF!,2,0)</f>
        <v>#REF!</v>
      </c>
      <c r="HK88" s="278" t="e">
        <f>+SUM(S88)*VLOOKUP(S$13,#REF!,2,0)+SUM(AC88)*VLOOKUP(AC$13,#REF!,2,0)+SUM(AM88)*VLOOKUP(AM$13,#REF!,2,0)+SUM(AW88)*VLOOKUP(AW$13,#REF!,2,0)+SUM(BG88)*VLOOKUP(BG$13,#REF!,2,0)+SUM(BQ88)*VLOOKUP(BQ$13,#REF!,2,0)+SUM(CA88)*VLOOKUP(CA$13,#REF!,2,0)+SUM(CK88)*VLOOKUP(CK$13,#REF!,2,0)+SUM(CU88)*VLOOKUP(CU$13,#REF!,2,0)+SUM(DE88)*VLOOKUP(DE$13,#REF!,2,0)+SUM(DO88)*VLOOKUP(DO$13,#REF!,2,0)+SUM(DY88)*VLOOKUP(DY$13,#REF!,2,0)+SUM(EI88)*VLOOKUP(EI$13,#REF!,2,0)+SUM(ES88)*VLOOKUP(ES$13,#REF!,2,0)+SUM(FC88)*VLOOKUP(FC$13,#REF!,2,0)+SUM(FM88)*VLOOKUP(FM$13,#REF!,2,0)+SUM(FW88)*VLOOKUP(FW$13,#REF!,2,0)+SUM(GG88)*VLOOKUP(GG$13,#REF!,2,0)+SUM(GQ88)*VLOOKUP(GQ$13,#REF!,2,0)+SUM(HA88)*VLOOKUP(HA$13,#REF!,2,0)</f>
        <v>#REF!</v>
      </c>
      <c r="HL88" s="278" t="e">
        <f>+SUM(T88)*VLOOKUP(T$13,#REF!,2,0)+SUM(AD88)*VLOOKUP(AD$13,#REF!,2,0)+SUM(AN88)*VLOOKUP(AN$13,#REF!,2,0)+SUM(AX88)*VLOOKUP(AX$13,#REF!,2,0)+SUM(BH88)*VLOOKUP(BH$13,#REF!,2,0)+SUM(BR88)*VLOOKUP(BR$13,#REF!,2,0)+SUM(CB88)*VLOOKUP(CB$13,#REF!,2,0)+SUM(CL88)*VLOOKUP(CL$13,#REF!,2,0)+SUM(CV88)*VLOOKUP(CV$13,#REF!,2,0)+SUM(DF88)*VLOOKUP(DF$13,#REF!,2,0)+SUM(DP88)*VLOOKUP(DP$13,#REF!,2,0)+SUM(DZ88)*VLOOKUP(DZ$13,#REF!,2,0)+SUM(EJ88)*VLOOKUP(EJ$13,#REF!,2,0)+SUM(ET88)*VLOOKUP(ET$13,#REF!,2,0)+SUM(FD88)*VLOOKUP(FD$13,#REF!,2,0)+SUM(FN88)*VLOOKUP(FN$13,#REF!,2,0)+SUM(FX88)*VLOOKUP(FX$13,#REF!,2,0)+SUM(GH88)*VLOOKUP(GH$13,#REF!,2,0)+SUM(GR88)*VLOOKUP(GR$13,#REF!,2,0)+SUM(HB88)*VLOOKUP(HB$13,#REF!,2,0)</f>
        <v>#REF!</v>
      </c>
      <c r="HM88" s="279">
        <f t="shared" si="88"/>
        <v>0</v>
      </c>
      <c r="HN88" s="281">
        <f t="shared" si="100"/>
        <v>100</v>
      </c>
      <c r="HO88" s="279" t="e">
        <f>+SUMIF($K$11:$T$11,1,K88:T88)*VLOOKUP($K$12,#REF!,2,0)+SUMIF($U$11:$AD$11,1,U88:AD88)*VLOOKUP($U$12,#REF!,2,0)+SUMIF($AE$11:$AN$11,1,AE88:AN88)*VLOOKUP($AE$12,#REF!,2,0)+SUMIF($AO$11:$AX$11,1,AO88:AX88)*VLOOKUP($AO$12,#REF!,2,0)+SUMIF($AY$11:$BH$11,1,AY88:BH88)*VLOOKUP($AY$12,#REF!,2,0)+SUMIF($BI$11:$BR$11,1,BI88:BR88)*VLOOKUP($BI$12,#REF!,2,0)+SUMIF($BS$11:$CB$11,1,BS88:CB88)*VLOOKUP($BS$12,#REF!,2,0)+SUMIF($CC$11:$CL$11,1,CC88:CL88)*VLOOKUP($CC$12,#REF!,2,0)+SUMIF($CM$11:$CV$11,1,CM88:CV88)*VLOOKUP($CM$12,#REF!,2,0)+SUMIF($CW$11:$DF$11,1,CW88:DF88)*VLOOKUP($CW$12,#REF!,2,0)+SUMIF($DG$11:$DP$11,1,DG88:DP88)*VLOOKUP($DG$12,#REF!,2,0)+SUMIF($DQ$11:$DZ$11,1,DQ88:DZ88)*VLOOKUP($DQ$12,#REF!,2,0)+SUMIF($EA$11:$EJ$11,1,EA88:EJ88)*VLOOKUP($EA$12,#REF!,2,0)+SUMIF($EK$11:$ET$11,1,EK88:ET88)*VLOOKUP($EK$12,#REF!,2,0)+SUMIF($EU$11:$FD$11,1,EU88:FD88)*VLOOKUP($EU$12,#REF!,2,0)+SUMIF($FE$11:$FN$11,1,FE88:FN88)*VLOOKUP($FE$12,#REF!,2,0)+SUMIF($FO$11:$FX$11,1,FO88:FX88)*VLOOKUP($FO$12,#REF!,2,0)+SUMIF($FY$11:$GH$11,1,FY88:GH88)*VLOOKUP($FY$12,#REF!,2,0)+SUMIF($GI$11:$GR$11,1,GI88:GR88)*VLOOKUP($GI$12,#REF!,2,0)+SUMIF($GS$11:$HB$11,1,GS88:HB88)*VLOOKUP($GS$12,#REF!,2,0)</f>
        <v>#REF!</v>
      </c>
      <c r="HP88" s="281" t="e">
        <f t="shared" si="101"/>
        <v>#REF!</v>
      </c>
      <c r="HQ88" s="84"/>
      <c r="HR88" s="282">
        <f t="shared" si="89"/>
        <v>0</v>
      </c>
      <c r="HS88" s="282">
        <f t="shared" si="90"/>
        <v>0</v>
      </c>
      <c r="HT88" s="282">
        <f t="shared" si="91"/>
        <v>0</v>
      </c>
      <c r="HU88" s="282">
        <f t="shared" si="92"/>
        <v>0</v>
      </c>
      <c r="HV88" s="282">
        <f t="shared" si="93"/>
        <v>0</v>
      </c>
      <c r="HW88" s="282">
        <f t="shared" si="94"/>
        <v>0</v>
      </c>
      <c r="HX88" s="282">
        <f t="shared" si="95"/>
        <v>0</v>
      </c>
      <c r="HY88" s="282">
        <f t="shared" si="96"/>
        <v>0</v>
      </c>
      <c r="HZ88" s="282">
        <f t="shared" si="97"/>
        <v>0</v>
      </c>
      <c r="IA88" s="282">
        <f t="shared" si="98"/>
        <v>0</v>
      </c>
      <c r="IK88" s="98" t="e">
        <f t="shared" si="99"/>
        <v>#REF!</v>
      </c>
    </row>
    <row r="89" spans="1:245" s="32" customFormat="1" ht="21.95" hidden="1" customHeight="1">
      <c r="A89" s="4"/>
      <c r="B89" s="98" t="e">
        <f>+#REF!</f>
        <v>#REF!</v>
      </c>
      <c r="C89" s="98" t="e">
        <f>+#REF!</f>
        <v>#REF!</v>
      </c>
      <c r="D89" s="98" t="e">
        <f>+#REF!</f>
        <v>#REF!</v>
      </c>
      <c r="E89" s="98" t="e">
        <f>+#REF!</f>
        <v>#REF!</v>
      </c>
      <c r="F89" s="98" t="e">
        <f>+#REF!</f>
        <v>#REF!</v>
      </c>
      <c r="G89" s="98" t="e">
        <f>+#REF!</f>
        <v>#REF!</v>
      </c>
      <c r="H89" s="98" t="e">
        <f>+#REF!</f>
        <v>#REF!</v>
      </c>
      <c r="I89" s="98" t="e">
        <f>+#REF!</f>
        <v>#REF!</v>
      </c>
      <c r="J89" s="19" t="s">
        <v>71</v>
      </c>
      <c r="K89" s="613"/>
      <c r="L89" s="614"/>
      <c r="M89" s="614"/>
      <c r="N89" s="614"/>
      <c r="O89" s="614"/>
      <c r="P89" s="614"/>
      <c r="Q89" s="614"/>
      <c r="R89" s="614"/>
      <c r="S89" s="614"/>
      <c r="T89" s="523"/>
      <c r="U89" s="613"/>
      <c r="V89" s="614"/>
      <c r="W89" s="614"/>
      <c r="X89" s="522"/>
      <c r="Y89" s="522"/>
      <c r="Z89" s="522"/>
      <c r="AA89" s="522"/>
      <c r="AB89" s="522"/>
      <c r="AC89" s="522"/>
      <c r="AD89" s="523"/>
      <c r="AE89" s="613"/>
      <c r="AF89" s="614"/>
      <c r="AG89" s="615"/>
      <c r="AH89" s="614"/>
      <c r="AI89" s="522"/>
      <c r="AJ89" s="522"/>
      <c r="AK89" s="522"/>
      <c r="AL89" s="522"/>
      <c r="AM89" s="522"/>
      <c r="AN89" s="523"/>
      <c r="AO89" s="613"/>
      <c r="AP89" s="614"/>
      <c r="AQ89" s="614"/>
      <c r="AR89" s="522"/>
      <c r="AS89" s="522"/>
      <c r="AT89" s="522"/>
      <c r="AU89" s="522"/>
      <c r="AV89" s="522"/>
      <c r="AW89" s="522"/>
      <c r="AX89" s="523"/>
      <c r="AY89" s="613"/>
      <c r="AZ89" s="614"/>
      <c r="BA89" s="614"/>
      <c r="BB89" s="614"/>
      <c r="BC89" s="522"/>
      <c r="BD89" s="522"/>
      <c r="BE89" s="522"/>
      <c r="BF89" s="522"/>
      <c r="BG89" s="522"/>
      <c r="BH89" s="523"/>
      <c r="BI89" s="613"/>
      <c r="BJ89" s="614"/>
      <c r="BK89" s="614"/>
      <c r="BL89" s="522"/>
      <c r="BM89" s="522"/>
      <c r="BN89" s="522"/>
      <c r="BO89" s="522"/>
      <c r="BP89" s="522"/>
      <c r="BQ89" s="522"/>
      <c r="BR89" s="523"/>
      <c r="BS89" s="613"/>
      <c r="BT89" s="614"/>
      <c r="BU89" s="614"/>
      <c r="BV89" s="522"/>
      <c r="BW89" s="522"/>
      <c r="BX89" s="522"/>
      <c r="BY89" s="522"/>
      <c r="BZ89" s="522"/>
      <c r="CA89" s="522"/>
      <c r="CB89" s="523"/>
      <c r="CC89" s="613"/>
      <c r="CD89" s="614"/>
      <c r="CE89" s="614"/>
      <c r="CF89" s="522"/>
      <c r="CG89" s="522"/>
      <c r="CH89" s="522"/>
      <c r="CI89" s="522"/>
      <c r="CJ89" s="522"/>
      <c r="CK89" s="522"/>
      <c r="CL89" s="523"/>
      <c r="CM89" s="613"/>
      <c r="CN89" s="614"/>
      <c r="CO89" s="614"/>
      <c r="CP89" s="522"/>
      <c r="CQ89" s="522"/>
      <c r="CR89" s="522"/>
      <c r="CS89" s="522"/>
      <c r="CT89" s="522"/>
      <c r="CU89" s="522"/>
      <c r="CV89" s="523"/>
      <c r="CW89" s="613"/>
      <c r="CX89" s="614"/>
      <c r="CY89" s="614"/>
      <c r="CZ89" s="522"/>
      <c r="DA89" s="522"/>
      <c r="DB89" s="522"/>
      <c r="DC89" s="522"/>
      <c r="DD89" s="522"/>
      <c r="DE89" s="522"/>
      <c r="DF89" s="523"/>
      <c r="DG89" s="613"/>
      <c r="DH89" s="614"/>
      <c r="DI89" s="614"/>
      <c r="DJ89" s="522"/>
      <c r="DK89" s="522"/>
      <c r="DL89" s="522"/>
      <c r="DM89" s="522"/>
      <c r="DN89" s="522"/>
      <c r="DO89" s="522"/>
      <c r="DP89" s="523"/>
      <c r="DQ89" s="613"/>
      <c r="DR89" s="614"/>
      <c r="DS89" s="614"/>
      <c r="DT89" s="522"/>
      <c r="DU89" s="522"/>
      <c r="DV89" s="522"/>
      <c r="DW89" s="522"/>
      <c r="DX89" s="522"/>
      <c r="DY89" s="522"/>
      <c r="DZ89" s="523"/>
      <c r="EA89" s="613"/>
      <c r="EB89" s="614"/>
      <c r="EC89" s="614"/>
      <c r="ED89" s="522"/>
      <c r="EE89" s="522"/>
      <c r="EF89" s="522"/>
      <c r="EG89" s="522"/>
      <c r="EH89" s="522"/>
      <c r="EI89" s="522"/>
      <c r="EJ89" s="523"/>
      <c r="EK89" s="613"/>
      <c r="EL89" s="614"/>
      <c r="EM89" s="614"/>
      <c r="EN89" s="522"/>
      <c r="EO89" s="522"/>
      <c r="EP89" s="522"/>
      <c r="EQ89" s="522"/>
      <c r="ER89" s="522"/>
      <c r="ES89" s="522"/>
      <c r="ET89" s="523"/>
      <c r="EU89" s="613"/>
      <c r="EV89" s="614"/>
      <c r="EW89" s="614"/>
      <c r="EX89" s="522"/>
      <c r="EY89" s="522"/>
      <c r="EZ89" s="522"/>
      <c r="FA89" s="522"/>
      <c r="FB89" s="522"/>
      <c r="FC89" s="522"/>
      <c r="FD89" s="523"/>
      <c r="FE89" s="613"/>
      <c r="FF89" s="614"/>
      <c r="FG89" s="614"/>
      <c r="FH89" s="522"/>
      <c r="FI89" s="522"/>
      <c r="FJ89" s="522"/>
      <c r="FK89" s="522"/>
      <c r="FL89" s="522"/>
      <c r="FM89" s="522"/>
      <c r="FN89" s="523"/>
      <c r="FO89" s="613"/>
      <c r="FP89" s="614"/>
      <c r="FQ89" s="614"/>
      <c r="FR89" s="522"/>
      <c r="FS89" s="522"/>
      <c r="FT89" s="522"/>
      <c r="FU89" s="522"/>
      <c r="FV89" s="522"/>
      <c r="FW89" s="522"/>
      <c r="FX89" s="523"/>
      <c r="FY89" s="613"/>
      <c r="FZ89" s="614"/>
      <c r="GA89" s="614"/>
      <c r="GB89" s="522"/>
      <c r="GC89" s="522"/>
      <c r="GD89" s="522"/>
      <c r="GE89" s="522"/>
      <c r="GF89" s="522"/>
      <c r="GG89" s="522"/>
      <c r="GH89" s="523"/>
      <c r="GI89" s="613"/>
      <c r="GJ89" s="614"/>
      <c r="GK89" s="614"/>
      <c r="GL89" s="522"/>
      <c r="GM89" s="522"/>
      <c r="GN89" s="522"/>
      <c r="GO89" s="522"/>
      <c r="GP89" s="522"/>
      <c r="GQ89" s="522"/>
      <c r="GR89" s="523"/>
      <c r="GS89" s="613"/>
      <c r="GT89" s="614"/>
      <c r="GU89" s="614"/>
      <c r="GV89" s="522"/>
      <c r="GW89" s="522"/>
      <c r="GX89" s="522"/>
      <c r="GY89" s="522"/>
      <c r="GZ89" s="522"/>
      <c r="HA89" s="522"/>
      <c r="HB89" s="523"/>
      <c r="HC89" s="81" t="e">
        <f>+SUM(K89)*VLOOKUP(K$13,#REF!,2,0)+SUM(U89)*VLOOKUP(U$13,#REF!,2,0)+SUM(AE89)*VLOOKUP(AE$13,#REF!,2,0)+SUM(AO89)*VLOOKUP(AO$13,#REF!,2,0)+SUM(AY89)*VLOOKUP(AY$13,#REF!,2,0)+SUM(BI89)*VLOOKUP(BI$13,#REF!,2,0)+SUM(BS89)*VLOOKUP(BS$13,#REF!,2,0)+SUM(CC89)*VLOOKUP(CC$13,#REF!,2,0)+SUM(CM89)*VLOOKUP(CM$13,#REF!,2,0)+SUM(CW89)*VLOOKUP(CW$13,#REF!,2,0)+SUM(DG89)*VLOOKUP(DG$13,#REF!,2,0)+SUM(DQ89)*VLOOKUP(DQ$13,#REF!,2,0)+SUM(EA89)*VLOOKUP(EA$13,#REF!,2,0)+SUM(EK89)*VLOOKUP(EK$13,#REF!,2,0)+SUM(EU89)*VLOOKUP(EU$13,#REF!,2,0)+SUM(FE89)*VLOOKUP(FE$13,#REF!,2,0)+SUM(FO89)*VLOOKUP(FO$13,#REF!,2,0)+SUM(FY89)*VLOOKUP(FY$13,#REF!,2,0)+SUM(GI89)*VLOOKUP(GI$13,#REF!,2,0)+SUM(GS89)*VLOOKUP(GS$13,#REF!,2,0)</f>
        <v>#REF!</v>
      </c>
      <c r="HD89" s="81" t="e">
        <f>+SUM(L89)*VLOOKUP(L$13,#REF!,2,0)+SUM(V89)*VLOOKUP(V$13,#REF!,2,0)+SUM(AF89)*VLOOKUP(AF$13,#REF!,2,0)+SUM(AP89)*VLOOKUP(AP$13,#REF!,2,0)+SUM(AZ89)*VLOOKUP(AZ$13,#REF!,2,0)+SUM(BJ89)*VLOOKUP(BJ$13,#REF!,2,0)+SUM(BT89)*VLOOKUP(BT$13,#REF!,2,0)+SUM(CD89)*VLOOKUP(CD$13,#REF!,2,0)+SUM(CN89)*VLOOKUP(CN$13,#REF!,2,0)+SUM(CX89)*VLOOKUP(CX$13,#REF!,2,0)+SUM(DH89)*VLOOKUP(DH$13,#REF!,2,0)+SUM(DR89)*VLOOKUP(DR$13,#REF!,2,0)+SUM(EB89)*VLOOKUP(EB$13,#REF!,2,0)+SUM(EL89)*VLOOKUP(EL$13,#REF!,2,0)+SUM(EV89)*VLOOKUP(EV$13,#REF!,2,0)+SUM(FF89)*VLOOKUP(FF$13,#REF!,2,0)+SUM(FP89)*VLOOKUP(FP$13,#REF!,2,0)+SUM(FZ89)*VLOOKUP(FZ$13,#REF!,2,0)+SUM(GJ89)*VLOOKUP(GJ$13,#REF!,2,0)+SUM(GT89)*VLOOKUP(GT$13,#REF!,2,0)</f>
        <v>#REF!</v>
      </c>
      <c r="HE89" s="81" t="e">
        <f>+SUM(M89)*VLOOKUP(M$13,#REF!,2,0)+SUM(W89)*VLOOKUP(W$13,#REF!,2,0)+SUM(AG89)*VLOOKUP(AG$13,#REF!,2,0)+SUM(AQ89)*VLOOKUP(AQ$13,#REF!,2,0)+SUM(BA89)*VLOOKUP(BA$13,#REF!,2,0)+SUM(BK89)*VLOOKUP(BK$13,#REF!,2,0)+SUM(BU89)*VLOOKUP(BU$13,#REF!,2,0)+SUM(CE89)*VLOOKUP(CE$13,#REF!,2,0)+SUM(CO89)*VLOOKUP(CO$13,#REF!,2,0)+SUM(CY89)*VLOOKUP(CY$13,#REF!,2,0)+SUM(DI89)*VLOOKUP(DI$13,#REF!,2,0)+SUM(DS89)*VLOOKUP(DS$13,#REF!,2,0)+SUM(EC89)*VLOOKUP(EC$13,#REF!,2,0)+SUM(EM89)*VLOOKUP(EM$13,#REF!,2,0)+SUM(EW89)*VLOOKUP(EW$13,#REF!,2,0)+SUM(FG89)*VLOOKUP(FG$13,#REF!,2,0)+SUM(FQ89)*VLOOKUP(FQ$13,#REF!,2,0)+SUM(GA89)*VLOOKUP(GA$13,#REF!,2,0)+SUM(GK89)*VLOOKUP(GK$13,#REF!,2,0)+SUM(GU89)*VLOOKUP(GU$13,#REF!,2,0)</f>
        <v>#REF!</v>
      </c>
      <c r="HF89" s="81" t="e">
        <f>+SUM(N89)*VLOOKUP(N$13,#REF!,2,0)+SUM(X89)*VLOOKUP(X$13,#REF!,2,0)+SUM(AH89)*VLOOKUP(AH$13,#REF!,2,0)+SUM(AR89)*VLOOKUP(AR$13,#REF!,2,0)+SUM(BB89)*VLOOKUP(BB$13,#REF!,2,0)+SUM(BL89)*VLOOKUP(BL$13,#REF!,2,0)+SUM(BV89)*VLOOKUP(BV$13,#REF!,2,0)+SUM(CF89)*VLOOKUP(CF$13,#REF!,2,0)+SUM(CP89)*VLOOKUP(CP$13,#REF!,2,0)+SUM(CZ89)*VLOOKUP(CZ$13,#REF!,2,0)+SUM(DJ89)*VLOOKUP(DJ$13,#REF!,2,0)+SUM(DT89)*VLOOKUP(DT$13,#REF!,2,0)+SUM(ED89)*VLOOKUP(ED$13,#REF!,2,0)+SUM(EN89)*VLOOKUP(EN$13,#REF!,2,0)+SUM(EX89)*VLOOKUP(EX$13,#REF!,2,0)+SUM(FH89)*VLOOKUP(FH$13,#REF!,2,0)+SUM(FR89)*VLOOKUP(FR$13,#REF!,2,0)+SUM(GB89)*VLOOKUP(GB$13,#REF!,2,0)+SUM(GL89)*VLOOKUP(GL$13,#REF!,2,0)+SUM(GV89)*VLOOKUP(GV$13,#REF!,2,0)</f>
        <v>#REF!</v>
      </c>
      <c r="HG89" s="81" t="e">
        <f>+SUM(O89)*VLOOKUP(O$13,#REF!,2,0)+SUM(Y89)*VLOOKUP(Y$13,#REF!,2,0)+SUM(AI89)*VLOOKUP(AI$13,#REF!,2,0)+SUM(AS89)*VLOOKUP(AS$13,#REF!,2,0)+SUM(BC89)*VLOOKUP(BC$13,#REF!,2,0)+SUM(BM89)*VLOOKUP(BM$13,#REF!,2,0)+SUM(BW89)*VLOOKUP(BW$13,#REF!,2,0)+SUM(CG89)*VLOOKUP(CG$13,#REF!,2,0)+SUM(CQ89)*VLOOKUP(CQ$13,#REF!,2,0)+SUM(DA89)*VLOOKUP(DA$13,#REF!,2,0)+SUM(DK89)*VLOOKUP(DK$13,#REF!,2,0)+SUM(DU89)*VLOOKUP(DU$13,#REF!,2,0)+SUM(EE89)*VLOOKUP(EE$13,#REF!,2,0)+SUM(EO89)*VLOOKUP(EO$13,#REF!,2,0)+SUM(EY89)*VLOOKUP(EY$13,#REF!,2,0)+SUM(FI89)*VLOOKUP(FI$13,#REF!,2,0)+SUM(FS89)*VLOOKUP(FS$13,#REF!,2,0)+SUM(GC89)*VLOOKUP(GC$13,#REF!,2,0)+SUM(GM89)*VLOOKUP(GM$13,#REF!,2,0)+SUM(GW89)*VLOOKUP(GW$13,#REF!,2,0)</f>
        <v>#REF!</v>
      </c>
      <c r="HH89" s="81" t="e">
        <f>+SUM(P89)*VLOOKUP(P$13,#REF!,2,0)+SUM(Z89)*VLOOKUP(Z$13,#REF!,2,0)+SUM(AJ89)*VLOOKUP(AJ$13,#REF!,2,0)+SUM(AT89)*VLOOKUP(AT$13,#REF!,2,0)+SUM(BD89)*VLOOKUP(BD$13,#REF!,2,0)+SUM(BN89)*VLOOKUP(BN$13,#REF!,2,0)+SUM(BX89)*VLOOKUP(BX$13,#REF!,2,0)+SUM(CH89)*VLOOKUP(CH$13,#REF!,2,0)+SUM(CR89)*VLOOKUP(CR$13,#REF!,2,0)+SUM(DB89)*VLOOKUP(DB$13,#REF!,2,0)+SUM(DL89)*VLOOKUP(DL$13,#REF!,2,0)+SUM(DV89)*VLOOKUP(DV$13,#REF!,2,0)+SUM(EF89)*VLOOKUP(EF$13,#REF!,2,0)+SUM(EP89)*VLOOKUP(EP$13,#REF!,2,0)+SUM(EZ89)*VLOOKUP(EZ$13,#REF!,2,0)+SUM(FJ89)*VLOOKUP(FJ$13,#REF!,2,0)+SUM(FT89)*VLOOKUP(FT$13,#REF!,2,0)+SUM(GD89)*VLOOKUP(GD$13,#REF!,2,0)+SUM(GN89)*VLOOKUP(GN$13,#REF!,2,0)+SUM(GX89)*VLOOKUP(GX$13,#REF!,2,0)</f>
        <v>#REF!</v>
      </c>
      <c r="HI89" s="81" t="e">
        <f>+SUM(Q89)*VLOOKUP(Q$13,#REF!,2,0)+SUM(AA89)*VLOOKUP(AA$13,#REF!,2,0)+SUM(AK89)*VLOOKUP(AK$13,#REF!,2,0)+SUM(AU89)*VLOOKUP(AU$13,#REF!,2,0)+SUM(BE89)*VLOOKUP(BE$13,#REF!,2,0)+SUM(BO89)*VLOOKUP(BO$13,#REF!,2,0)+SUM(BY89)*VLOOKUP(BY$13,#REF!,2,0)+SUM(CI89)*VLOOKUP(CI$13,#REF!,2,0)+SUM(CS89)*VLOOKUP(CS$13,#REF!,2,0)+SUM(DC89)*VLOOKUP(DC$13,#REF!,2,0)+SUM(DM89)*VLOOKUP(DM$13,#REF!,2,0)+SUM(DW89)*VLOOKUP(DW$13,#REF!,2,0)+SUM(EG89)*VLOOKUP(EG$13,#REF!,2,0)+SUM(EQ89)*VLOOKUP(EQ$13,#REF!,2,0)+SUM(FA89)*VLOOKUP(FA$13,#REF!,2,0)+SUM(FK89)*VLOOKUP(FK$13,#REF!,2,0)+SUM(FU89)*VLOOKUP(FU$13,#REF!,2,0)+SUM(GE89)*VLOOKUP(GE$13,#REF!,2,0)+SUM(GO89)*VLOOKUP(GO$13,#REF!,2,0)+SUM(GY89)*VLOOKUP(GY$13,#REF!,2,0)</f>
        <v>#REF!</v>
      </c>
      <c r="HJ89" s="81" t="e">
        <f>+SUM(R89)*VLOOKUP(R$13,#REF!,2,0)+SUM(AB89)*VLOOKUP(AB$13,#REF!,2,0)+SUM(AL89)*VLOOKUP(AL$13,#REF!,2,0)+SUM(AV89)*VLOOKUP(AV$13,#REF!,2,0)+SUM(BF89)*VLOOKUP(BF$13,#REF!,2,0)+SUM(BP89)*VLOOKUP(BP$13,#REF!,2,0)+SUM(BZ89)*VLOOKUP(BZ$13,#REF!,2,0)+SUM(CJ89)*VLOOKUP(CJ$13,#REF!,2,0)+SUM(CT89)*VLOOKUP(CT$13,#REF!,2,0)+SUM(DD89)*VLOOKUP(DD$13,#REF!,2,0)+SUM(DN89)*VLOOKUP(DN$13,#REF!,2,0)+SUM(DX89)*VLOOKUP(DX$13,#REF!,2,0)+SUM(EH89)*VLOOKUP(EH$13,#REF!,2,0)+SUM(ER89)*VLOOKUP(ER$13,#REF!,2,0)+SUM(FB89)*VLOOKUP(FB$13,#REF!,2,0)+SUM(FL89)*VLOOKUP(FL$13,#REF!,2,0)+SUM(FV89)*VLOOKUP(FV$13,#REF!,2,0)+SUM(GF89)*VLOOKUP(GF$13,#REF!,2,0)+SUM(GP89)*VLOOKUP(GP$13,#REF!,2,0)+SUM(GZ89)*VLOOKUP(GZ$13,#REF!,2,0)</f>
        <v>#REF!</v>
      </c>
      <c r="HK89" s="81" t="e">
        <f>+SUM(S89)*VLOOKUP(S$13,#REF!,2,0)+SUM(AC89)*VLOOKUP(AC$13,#REF!,2,0)+SUM(AM89)*VLOOKUP(AM$13,#REF!,2,0)+SUM(AW89)*VLOOKUP(AW$13,#REF!,2,0)+SUM(BG89)*VLOOKUP(BG$13,#REF!,2,0)+SUM(BQ89)*VLOOKUP(BQ$13,#REF!,2,0)+SUM(CA89)*VLOOKUP(CA$13,#REF!,2,0)+SUM(CK89)*VLOOKUP(CK$13,#REF!,2,0)+SUM(CU89)*VLOOKUP(CU$13,#REF!,2,0)+SUM(DE89)*VLOOKUP(DE$13,#REF!,2,0)+SUM(DO89)*VLOOKUP(DO$13,#REF!,2,0)+SUM(DY89)*VLOOKUP(DY$13,#REF!,2,0)+SUM(EI89)*VLOOKUP(EI$13,#REF!,2,0)+SUM(ES89)*VLOOKUP(ES$13,#REF!,2,0)+SUM(FC89)*VLOOKUP(FC$13,#REF!,2,0)+SUM(FM89)*VLOOKUP(FM$13,#REF!,2,0)+SUM(FW89)*VLOOKUP(FW$13,#REF!,2,0)+SUM(GG89)*VLOOKUP(GG$13,#REF!,2,0)+SUM(GQ89)*VLOOKUP(GQ$13,#REF!,2,0)+SUM(HA89)*VLOOKUP(HA$13,#REF!,2,0)</f>
        <v>#REF!</v>
      </c>
      <c r="HL89" s="81" t="e">
        <f>+SUM(T89)*VLOOKUP(T$13,#REF!,2,0)+SUM(AD89)*VLOOKUP(AD$13,#REF!,2,0)+SUM(AN89)*VLOOKUP(AN$13,#REF!,2,0)+SUM(AX89)*VLOOKUP(AX$13,#REF!,2,0)+SUM(BH89)*VLOOKUP(BH$13,#REF!,2,0)+SUM(BR89)*VLOOKUP(BR$13,#REF!,2,0)+SUM(CB89)*VLOOKUP(CB$13,#REF!,2,0)+SUM(CL89)*VLOOKUP(CL$13,#REF!,2,0)+SUM(CV89)*VLOOKUP(CV$13,#REF!,2,0)+SUM(DF89)*VLOOKUP(DF$13,#REF!,2,0)+SUM(DP89)*VLOOKUP(DP$13,#REF!,2,0)+SUM(DZ89)*VLOOKUP(DZ$13,#REF!,2,0)+SUM(EJ89)*VLOOKUP(EJ$13,#REF!,2,0)+SUM(ET89)*VLOOKUP(ET$13,#REF!,2,0)+SUM(FD89)*VLOOKUP(FD$13,#REF!,2,0)+SUM(FN89)*VLOOKUP(FN$13,#REF!,2,0)+SUM(FX89)*VLOOKUP(FX$13,#REF!,2,0)+SUM(GH89)*VLOOKUP(GH$13,#REF!,2,0)+SUM(GR89)*VLOOKUP(GR$13,#REF!,2,0)+SUM(HB89)*VLOOKUP(HB$13,#REF!,2,0)</f>
        <v>#REF!</v>
      </c>
      <c r="HM89" s="84">
        <f t="shared" si="88"/>
        <v>0</v>
      </c>
      <c r="HN89" s="83">
        <f t="shared" si="100"/>
        <v>68</v>
      </c>
      <c r="HO89" s="84" t="e">
        <f>+SUMIF($K$11:$T$11,1,K89:T89)*VLOOKUP($K$12,#REF!,2,0)+SUMIF($U$11:$AD$11,1,U89:AD89)*VLOOKUP($U$12,#REF!,2,0)+SUMIF($AE$11:$AN$11,1,AE89:AN89)*VLOOKUP($AE$12,#REF!,2,0)+SUMIF($AO$11:$AX$11,1,AO89:AX89)*VLOOKUP($AO$12,#REF!,2,0)+SUMIF($AY$11:$BH$11,1,AY89:BH89)*VLOOKUP($AY$12,#REF!,2,0)+SUMIF($BI$11:$BR$11,1,BI89:BR89)*VLOOKUP($BI$12,#REF!,2,0)+SUMIF($BS$11:$CB$11,1,BS89:CB89)*VLOOKUP($BS$12,#REF!,2,0)+SUMIF($CC$11:$CL$11,1,CC89:CL89)*VLOOKUP($CC$12,#REF!,2,0)+SUMIF($CM$11:$CV$11,1,CM89:CV89)*VLOOKUP($CM$12,#REF!,2,0)+SUMIF($CW$11:$DF$11,1,CW89:DF89)*VLOOKUP($CW$12,#REF!,2,0)+SUMIF($DG$11:$DP$11,1,DG89:DP89)*VLOOKUP($DG$12,#REF!,2,0)+SUMIF($DQ$11:$DZ$11,1,DQ89:DZ89)*VLOOKUP($DQ$12,#REF!,2,0)+SUMIF($EA$11:$EJ$11,1,EA89:EJ89)*VLOOKUP($EA$12,#REF!,2,0)+SUMIF($EK$11:$ET$11,1,EK89:ET89)*VLOOKUP($EK$12,#REF!,2,0)+SUMIF($EU$11:$FD$11,1,EU89:FD89)*VLOOKUP($EU$12,#REF!,2,0)+SUMIF($FE$11:$FN$11,1,FE89:FN89)*VLOOKUP($FE$12,#REF!,2,0)+SUMIF($FO$11:$FX$11,1,FO89:FX89)*VLOOKUP($FO$12,#REF!,2,0)+SUMIF($FY$11:$GH$11,1,FY89:GH89)*VLOOKUP($FY$12,#REF!,2,0)+SUMIF($GI$11:$GR$11,1,GI89:GR89)*VLOOKUP($GI$12,#REF!,2,0)+SUMIF($GS$11:$HB$11,1,GS89:HB89)*VLOOKUP($GS$12,#REF!,2,0)</f>
        <v>#REF!</v>
      </c>
      <c r="HP89" s="83" t="e">
        <f t="shared" si="101"/>
        <v>#REF!</v>
      </c>
      <c r="HQ89" s="84"/>
      <c r="HR89" s="85">
        <f t="shared" si="89"/>
        <v>0</v>
      </c>
      <c r="HS89" s="85">
        <f t="shared" si="90"/>
        <v>0</v>
      </c>
      <c r="HT89" s="85">
        <f t="shared" si="91"/>
        <v>0</v>
      </c>
      <c r="HU89" s="85">
        <f t="shared" si="92"/>
        <v>0</v>
      </c>
      <c r="HV89" s="85">
        <f t="shared" si="93"/>
        <v>0</v>
      </c>
      <c r="HW89" s="85">
        <f t="shared" si="94"/>
        <v>0</v>
      </c>
      <c r="HX89" s="85">
        <f t="shared" si="95"/>
        <v>0</v>
      </c>
      <c r="HY89" s="85">
        <f t="shared" si="96"/>
        <v>0</v>
      </c>
      <c r="HZ89" s="85">
        <f t="shared" si="97"/>
        <v>0</v>
      </c>
      <c r="IA89" s="85">
        <f t="shared" si="98"/>
        <v>0</v>
      </c>
      <c r="IK89" s="98" t="e">
        <f t="shared" si="99"/>
        <v>#REF!</v>
      </c>
    </row>
    <row r="90" spans="1:245" s="32" customFormat="1" ht="21.95" hidden="1" customHeight="1">
      <c r="A90" s="4"/>
      <c r="B90" s="98" t="e">
        <f>+#REF!</f>
        <v>#REF!</v>
      </c>
      <c r="C90" s="98" t="e">
        <f>+#REF!</f>
        <v>#REF!</v>
      </c>
      <c r="D90" s="98" t="e">
        <f>+#REF!</f>
        <v>#REF!</v>
      </c>
      <c r="E90" s="98" t="e">
        <f>+#REF!</f>
        <v>#REF!</v>
      </c>
      <c r="F90" s="98" t="e">
        <f>+#REF!</f>
        <v>#REF!</v>
      </c>
      <c r="G90" s="98" t="e">
        <f>+#REF!</f>
        <v>#REF!</v>
      </c>
      <c r="H90" s="98" t="e">
        <f>+#REF!</f>
        <v>#REF!</v>
      </c>
      <c r="I90" s="98" t="e">
        <f>+#REF!</f>
        <v>#REF!</v>
      </c>
      <c r="J90" s="19" t="s">
        <v>72</v>
      </c>
      <c r="K90" s="613"/>
      <c r="L90" s="614"/>
      <c r="M90" s="614"/>
      <c r="N90" s="614"/>
      <c r="O90" s="614"/>
      <c r="P90" s="614"/>
      <c r="Q90" s="614"/>
      <c r="R90" s="614"/>
      <c r="S90" s="614"/>
      <c r="T90" s="523"/>
      <c r="U90" s="613"/>
      <c r="V90" s="614"/>
      <c r="W90" s="614"/>
      <c r="X90" s="522"/>
      <c r="Y90" s="522"/>
      <c r="Z90" s="522"/>
      <c r="AA90" s="522"/>
      <c r="AB90" s="522"/>
      <c r="AC90" s="522"/>
      <c r="AD90" s="523"/>
      <c r="AE90" s="613"/>
      <c r="AF90" s="614"/>
      <c r="AG90" s="615"/>
      <c r="AH90" s="614"/>
      <c r="AI90" s="522"/>
      <c r="AJ90" s="522"/>
      <c r="AK90" s="522"/>
      <c r="AL90" s="522"/>
      <c r="AM90" s="522"/>
      <c r="AN90" s="523"/>
      <c r="AO90" s="613"/>
      <c r="AP90" s="614"/>
      <c r="AQ90" s="614"/>
      <c r="AR90" s="522"/>
      <c r="AS90" s="522"/>
      <c r="AT90" s="522"/>
      <c r="AU90" s="522"/>
      <c r="AV90" s="522"/>
      <c r="AW90" s="522"/>
      <c r="AX90" s="523"/>
      <c r="AY90" s="613"/>
      <c r="AZ90" s="614"/>
      <c r="BA90" s="614"/>
      <c r="BB90" s="614"/>
      <c r="BC90" s="522"/>
      <c r="BD90" s="522"/>
      <c r="BE90" s="522"/>
      <c r="BF90" s="522"/>
      <c r="BG90" s="522"/>
      <c r="BH90" s="523"/>
      <c r="BI90" s="613"/>
      <c r="BJ90" s="614"/>
      <c r="BK90" s="614"/>
      <c r="BL90" s="522"/>
      <c r="BM90" s="522"/>
      <c r="BN90" s="522"/>
      <c r="BO90" s="522"/>
      <c r="BP90" s="522"/>
      <c r="BQ90" s="522"/>
      <c r="BR90" s="523"/>
      <c r="BS90" s="613"/>
      <c r="BT90" s="614"/>
      <c r="BU90" s="614"/>
      <c r="BV90" s="522"/>
      <c r="BW90" s="522"/>
      <c r="BX90" s="522"/>
      <c r="BY90" s="522"/>
      <c r="BZ90" s="522"/>
      <c r="CA90" s="522"/>
      <c r="CB90" s="523"/>
      <c r="CC90" s="613"/>
      <c r="CD90" s="614"/>
      <c r="CE90" s="614"/>
      <c r="CF90" s="522"/>
      <c r="CG90" s="522"/>
      <c r="CH90" s="522"/>
      <c r="CI90" s="522"/>
      <c r="CJ90" s="522"/>
      <c r="CK90" s="522"/>
      <c r="CL90" s="523"/>
      <c r="CM90" s="613"/>
      <c r="CN90" s="614"/>
      <c r="CO90" s="614"/>
      <c r="CP90" s="522"/>
      <c r="CQ90" s="522"/>
      <c r="CR90" s="522"/>
      <c r="CS90" s="522"/>
      <c r="CT90" s="522"/>
      <c r="CU90" s="522"/>
      <c r="CV90" s="523"/>
      <c r="CW90" s="613"/>
      <c r="CX90" s="614"/>
      <c r="CY90" s="614"/>
      <c r="CZ90" s="522"/>
      <c r="DA90" s="522"/>
      <c r="DB90" s="522"/>
      <c r="DC90" s="522"/>
      <c r="DD90" s="522"/>
      <c r="DE90" s="522"/>
      <c r="DF90" s="523"/>
      <c r="DG90" s="613"/>
      <c r="DH90" s="614"/>
      <c r="DI90" s="614"/>
      <c r="DJ90" s="522"/>
      <c r="DK90" s="522"/>
      <c r="DL90" s="522"/>
      <c r="DM90" s="522"/>
      <c r="DN90" s="522"/>
      <c r="DO90" s="522"/>
      <c r="DP90" s="523"/>
      <c r="DQ90" s="613"/>
      <c r="DR90" s="614"/>
      <c r="DS90" s="614"/>
      <c r="DT90" s="522"/>
      <c r="DU90" s="522"/>
      <c r="DV90" s="522"/>
      <c r="DW90" s="522"/>
      <c r="DX90" s="522"/>
      <c r="DY90" s="522"/>
      <c r="DZ90" s="523"/>
      <c r="EA90" s="613"/>
      <c r="EB90" s="614"/>
      <c r="EC90" s="614"/>
      <c r="ED90" s="522"/>
      <c r="EE90" s="522"/>
      <c r="EF90" s="522"/>
      <c r="EG90" s="522"/>
      <c r="EH90" s="522"/>
      <c r="EI90" s="522"/>
      <c r="EJ90" s="523"/>
      <c r="EK90" s="613"/>
      <c r="EL90" s="614"/>
      <c r="EM90" s="614"/>
      <c r="EN90" s="522"/>
      <c r="EO90" s="522"/>
      <c r="EP90" s="522"/>
      <c r="EQ90" s="522"/>
      <c r="ER90" s="522"/>
      <c r="ES90" s="522"/>
      <c r="ET90" s="523"/>
      <c r="EU90" s="613"/>
      <c r="EV90" s="614"/>
      <c r="EW90" s="614"/>
      <c r="EX90" s="522"/>
      <c r="EY90" s="522"/>
      <c r="EZ90" s="522"/>
      <c r="FA90" s="522"/>
      <c r="FB90" s="522"/>
      <c r="FC90" s="522"/>
      <c r="FD90" s="523"/>
      <c r="FE90" s="613"/>
      <c r="FF90" s="614"/>
      <c r="FG90" s="614"/>
      <c r="FH90" s="522"/>
      <c r="FI90" s="522"/>
      <c r="FJ90" s="522"/>
      <c r="FK90" s="522"/>
      <c r="FL90" s="522"/>
      <c r="FM90" s="522"/>
      <c r="FN90" s="523"/>
      <c r="FO90" s="613"/>
      <c r="FP90" s="614"/>
      <c r="FQ90" s="614"/>
      <c r="FR90" s="522"/>
      <c r="FS90" s="522"/>
      <c r="FT90" s="522"/>
      <c r="FU90" s="522"/>
      <c r="FV90" s="522"/>
      <c r="FW90" s="522"/>
      <c r="FX90" s="523"/>
      <c r="FY90" s="613"/>
      <c r="FZ90" s="614"/>
      <c r="GA90" s="614"/>
      <c r="GB90" s="522"/>
      <c r="GC90" s="522"/>
      <c r="GD90" s="522"/>
      <c r="GE90" s="522"/>
      <c r="GF90" s="522"/>
      <c r="GG90" s="522"/>
      <c r="GH90" s="523"/>
      <c r="GI90" s="613"/>
      <c r="GJ90" s="614"/>
      <c r="GK90" s="614"/>
      <c r="GL90" s="522"/>
      <c r="GM90" s="522"/>
      <c r="GN90" s="522"/>
      <c r="GO90" s="522"/>
      <c r="GP90" s="522"/>
      <c r="GQ90" s="522"/>
      <c r="GR90" s="523"/>
      <c r="GS90" s="613"/>
      <c r="GT90" s="614"/>
      <c r="GU90" s="614"/>
      <c r="GV90" s="522"/>
      <c r="GW90" s="522"/>
      <c r="GX90" s="522"/>
      <c r="GY90" s="522"/>
      <c r="GZ90" s="522"/>
      <c r="HA90" s="522"/>
      <c r="HB90" s="523"/>
      <c r="HC90" s="81" t="e">
        <f>+SUM(K90)*VLOOKUP(K$13,#REF!,2,0)+SUM(U90)*VLOOKUP(U$13,#REF!,2,0)+SUM(AE90)*VLOOKUP(AE$13,#REF!,2,0)+SUM(AO90)*VLOOKUP(AO$13,#REF!,2,0)+SUM(AY90)*VLOOKUP(AY$13,#REF!,2,0)+SUM(BI90)*VLOOKUP(BI$13,#REF!,2,0)+SUM(BS90)*VLOOKUP(BS$13,#REF!,2,0)+SUM(CC90)*VLOOKUP(CC$13,#REF!,2,0)+SUM(CM90)*VLOOKUP(CM$13,#REF!,2,0)+SUM(CW90)*VLOOKUP(CW$13,#REF!,2,0)+SUM(DG90)*VLOOKUP(DG$13,#REF!,2,0)+SUM(DQ90)*VLOOKUP(DQ$13,#REF!,2,0)+SUM(EA90)*VLOOKUP(EA$13,#REF!,2,0)+SUM(EK90)*VLOOKUP(EK$13,#REF!,2,0)+SUM(EU90)*VLOOKUP(EU$13,#REF!,2,0)+SUM(FE90)*VLOOKUP(FE$13,#REF!,2,0)+SUM(FO90)*VLOOKUP(FO$13,#REF!,2,0)+SUM(FY90)*VLOOKUP(FY$13,#REF!,2,0)+SUM(GI90)*VLOOKUP(GI$13,#REF!,2,0)+SUM(GS90)*VLOOKUP(GS$13,#REF!,2,0)</f>
        <v>#REF!</v>
      </c>
      <c r="HD90" s="81" t="e">
        <f>+SUM(L90)*VLOOKUP(L$13,#REF!,2,0)+SUM(V90)*VLOOKUP(V$13,#REF!,2,0)+SUM(AF90)*VLOOKUP(AF$13,#REF!,2,0)+SUM(AP90)*VLOOKUP(AP$13,#REF!,2,0)+SUM(AZ90)*VLOOKUP(AZ$13,#REF!,2,0)+SUM(BJ90)*VLOOKUP(BJ$13,#REF!,2,0)+SUM(BT90)*VLOOKUP(BT$13,#REF!,2,0)+SUM(CD90)*VLOOKUP(CD$13,#REF!,2,0)+SUM(CN90)*VLOOKUP(CN$13,#REF!,2,0)+SUM(CX90)*VLOOKUP(CX$13,#REF!,2,0)+SUM(DH90)*VLOOKUP(DH$13,#REF!,2,0)+SUM(DR90)*VLOOKUP(DR$13,#REF!,2,0)+SUM(EB90)*VLOOKUP(EB$13,#REF!,2,0)+SUM(EL90)*VLOOKUP(EL$13,#REF!,2,0)+SUM(EV90)*VLOOKUP(EV$13,#REF!,2,0)+SUM(FF90)*VLOOKUP(FF$13,#REF!,2,0)+SUM(FP90)*VLOOKUP(FP$13,#REF!,2,0)+SUM(FZ90)*VLOOKUP(FZ$13,#REF!,2,0)+SUM(GJ90)*VLOOKUP(GJ$13,#REF!,2,0)+SUM(GT90)*VLOOKUP(GT$13,#REF!,2,0)</f>
        <v>#REF!</v>
      </c>
      <c r="HE90" s="81" t="e">
        <f>+SUM(M90)*VLOOKUP(M$13,#REF!,2,0)+SUM(W90)*VLOOKUP(W$13,#REF!,2,0)+SUM(AG90)*VLOOKUP(AG$13,#REF!,2,0)+SUM(AQ90)*VLOOKUP(AQ$13,#REF!,2,0)+SUM(BA90)*VLOOKUP(BA$13,#REF!,2,0)+SUM(BK90)*VLOOKUP(BK$13,#REF!,2,0)+SUM(BU90)*VLOOKUP(BU$13,#REF!,2,0)+SUM(CE90)*VLOOKUP(CE$13,#REF!,2,0)+SUM(CO90)*VLOOKUP(CO$13,#REF!,2,0)+SUM(CY90)*VLOOKUP(CY$13,#REF!,2,0)+SUM(DI90)*VLOOKUP(DI$13,#REF!,2,0)+SUM(DS90)*VLOOKUP(DS$13,#REF!,2,0)+SUM(EC90)*VLOOKUP(EC$13,#REF!,2,0)+SUM(EM90)*VLOOKUP(EM$13,#REF!,2,0)+SUM(EW90)*VLOOKUP(EW$13,#REF!,2,0)+SUM(FG90)*VLOOKUP(FG$13,#REF!,2,0)+SUM(FQ90)*VLOOKUP(FQ$13,#REF!,2,0)+SUM(GA90)*VLOOKUP(GA$13,#REF!,2,0)+SUM(GK90)*VLOOKUP(GK$13,#REF!,2,0)+SUM(GU90)*VLOOKUP(GU$13,#REF!,2,0)</f>
        <v>#REF!</v>
      </c>
      <c r="HF90" s="81" t="e">
        <f>+SUM(N90)*VLOOKUP(N$13,#REF!,2,0)+SUM(X90)*VLOOKUP(X$13,#REF!,2,0)+SUM(AH90)*VLOOKUP(AH$13,#REF!,2,0)+SUM(AR90)*VLOOKUP(AR$13,#REF!,2,0)+SUM(BB90)*VLOOKUP(BB$13,#REF!,2,0)+SUM(BL90)*VLOOKUP(BL$13,#REF!,2,0)+SUM(BV90)*VLOOKUP(BV$13,#REF!,2,0)+SUM(CF90)*VLOOKUP(CF$13,#REF!,2,0)+SUM(CP90)*VLOOKUP(CP$13,#REF!,2,0)+SUM(CZ90)*VLOOKUP(CZ$13,#REF!,2,0)+SUM(DJ90)*VLOOKUP(DJ$13,#REF!,2,0)+SUM(DT90)*VLOOKUP(DT$13,#REF!,2,0)+SUM(ED90)*VLOOKUP(ED$13,#REF!,2,0)+SUM(EN90)*VLOOKUP(EN$13,#REF!,2,0)+SUM(EX90)*VLOOKUP(EX$13,#REF!,2,0)+SUM(FH90)*VLOOKUP(FH$13,#REF!,2,0)+SUM(FR90)*VLOOKUP(FR$13,#REF!,2,0)+SUM(GB90)*VLOOKUP(GB$13,#REF!,2,0)+SUM(GL90)*VLOOKUP(GL$13,#REF!,2,0)+SUM(GV90)*VLOOKUP(GV$13,#REF!,2,0)</f>
        <v>#REF!</v>
      </c>
      <c r="HG90" s="81" t="e">
        <f>+SUM(O90)*VLOOKUP(O$13,#REF!,2,0)+SUM(Y90)*VLOOKUP(Y$13,#REF!,2,0)+SUM(AI90)*VLOOKUP(AI$13,#REF!,2,0)+SUM(AS90)*VLOOKUP(AS$13,#REF!,2,0)+SUM(BC90)*VLOOKUP(BC$13,#REF!,2,0)+SUM(BM90)*VLOOKUP(BM$13,#REF!,2,0)+SUM(BW90)*VLOOKUP(BW$13,#REF!,2,0)+SUM(CG90)*VLOOKUP(CG$13,#REF!,2,0)+SUM(CQ90)*VLOOKUP(CQ$13,#REF!,2,0)+SUM(DA90)*VLOOKUP(DA$13,#REF!,2,0)+SUM(DK90)*VLOOKUP(DK$13,#REF!,2,0)+SUM(DU90)*VLOOKUP(DU$13,#REF!,2,0)+SUM(EE90)*VLOOKUP(EE$13,#REF!,2,0)+SUM(EO90)*VLOOKUP(EO$13,#REF!,2,0)+SUM(EY90)*VLOOKUP(EY$13,#REF!,2,0)+SUM(FI90)*VLOOKUP(FI$13,#REF!,2,0)+SUM(FS90)*VLOOKUP(FS$13,#REF!,2,0)+SUM(GC90)*VLOOKUP(GC$13,#REF!,2,0)+SUM(GM90)*VLOOKUP(GM$13,#REF!,2,0)+SUM(GW90)*VLOOKUP(GW$13,#REF!,2,0)</f>
        <v>#REF!</v>
      </c>
      <c r="HH90" s="81" t="e">
        <f>+SUM(P90)*VLOOKUP(P$13,#REF!,2,0)+SUM(Z90)*VLOOKUP(Z$13,#REF!,2,0)+SUM(AJ90)*VLOOKUP(AJ$13,#REF!,2,0)+SUM(AT90)*VLOOKUP(AT$13,#REF!,2,0)+SUM(BD90)*VLOOKUP(BD$13,#REF!,2,0)+SUM(BN90)*VLOOKUP(BN$13,#REF!,2,0)+SUM(BX90)*VLOOKUP(BX$13,#REF!,2,0)+SUM(CH90)*VLOOKUP(CH$13,#REF!,2,0)+SUM(CR90)*VLOOKUP(CR$13,#REF!,2,0)+SUM(DB90)*VLOOKUP(DB$13,#REF!,2,0)+SUM(DL90)*VLOOKUP(DL$13,#REF!,2,0)+SUM(DV90)*VLOOKUP(DV$13,#REF!,2,0)+SUM(EF90)*VLOOKUP(EF$13,#REF!,2,0)+SUM(EP90)*VLOOKUP(EP$13,#REF!,2,0)+SUM(EZ90)*VLOOKUP(EZ$13,#REF!,2,0)+SUM(FJ90)*VLOOKUP(FJ$13,#REF!,2,0)+SUM(FT90)*VLOOKUP(FT$13,#REF!,2,0)+SUM(GD90)*VLOOKUP(GD$13,#REF!,2,0)+SUM(GN90)*VLOOKUP(GN$13,#REF!,2,0)+SUM(GX90)*VLOOKUP(GX$13,#REF!,2,0)</f>
        <v>#REF!</v>
      </c>
      <c r="HI90" s="81" t="e">
        <f>+SUM(Q90)*VLOOKUP(Q$13,#REF!,2,0)+SUM(AA90)*VLOOKUP(AA$13,#REF!,2,0)+SUM(AK90)*VLOOKUP(AK$13,#REF!,2,0)+SUM(AU90)*VLOOKUP(AU$13,#REF!,2,0)+SUM(BE90)*VLOOKUP(BE$13,#REF!,2,0)+SUM(BO90)*VLOOKUP(BO$13,#REF!,2,0)+SUM(BY90)*VLOOKUP(BY$13,#REF!,2,0)+SUM(CI90)*VLOOKUP(CI$13,#REF!,2,0)+SUM(CS90)*VLOOKUP(CS$13,#REF!,2,0)+SUM(DC90)*VLOOKUP(DC$13,#REF!,2,0)+SUM(DM90)*VLOOKUP(DM$13,#REF!,2,0)+SUM(DW90)*VLOOKUP(DW$13,#REF!,2,0)+SUM(EG90)*VLOOKUP(EG$13,#REF!,2,0)+SUM(EQ90)*VLOOKUP(EQ$13,#REF!,2,0)+SUM(FA90)*VLOOKUP(FA$13,#REF!,2,0)+SUM(FK90)*VLOOKUP(FK$13,#REF!,2,0)+SUM(FU90)*VLOOKUP(FU$13,#REF!,2,0)+SUM(GE90)*VLOOKUP(GE$13,#REF!,2,0)+SUM(GO90)*VLOOKUP(GO$13,#REF!,2,0)+SUM(GY90)*VLOOKUP(GY$13,#REF!,2,0)</f>
        <v>#REF!</v>
      </c>
      <c r="HJ90" s="81" t="e">
        <f>+SUM(R90)*VLOOKUP(R$13,#REF!,2,0)+SUM(AB90)*VLOOKUP(AB$13,#REF!,2,0)+SUM(AL90)*VLOOKUP(AL$13,#REF!,2,0)+SUM(AV90)*VLOOKUP(AV$13,#REF!,2,0)+SUM(BF90)*VLOOKUP(BF$13,#REF!,2,0)+SUM(BP90)*VLOOKUP(BP$13,#REF!,2,0)+SUM(BZ90)*VLOOKUP(BZ$13,#REF!,2,0)+SUM(CJ90)*VLOOKUP(CJ$13,#REF!,2,0)+SUM(CT90)*VLOOKUP(CT$13,#REF!,2,0)+SUM(DD90)*VLOOKUP(DD$13,#REF!,2,0)+SUM(DN90)*VLOOKUP(DN$13,#REF!,2,0)+SUM(DX90)*VLOOKUP(DX$13,#REF!,2,0)+SUM(EH90)*VLOOKUP(EH$13,#REF!,2,0)+SUM(ER90)*VLOOKUP(ER$13,#REF!,2,0)+SUM(FB90)*VLOOKUP(FB$13,#REF!,2,0)+SUM(FL90)*VLOOKUP(FL$13,#REF!,2,0)+SUM(FV90)*VLOOKUP(FV$13,#REF!,2,0)+SUM(GF90)*VLOOKUP(GF$13,#REF!,2,0)+SUM(GP90)*VLOOKUP(GP$13,#REF!,2,0)+SUM(GZ90)*VLOOKUP(GZ$13,#REF!,2,0)</f>
        <v>#REF!</v>
      </c>
      <c r="HK90" s="81" t="e">
        <f>+SUM(S90)*VLOOKUP(S$13,#REF!,2,0)+SUM(AC90)*VLOOKUP(AC$13,#REF!,2,0)+SUM(AM90)*VLOOKUP(AM$13,#REF!,2,0)+SUM(AW90)*VLOOKUP(AW$13,#REF!,2,0)+SUM(BG90)*VLOOKUP(BG$13,#REF!,2,0)+SUM(BQ90)*VLOOKUP(BQ$13,#REF!,2,0)+SUM(CA90)*VLOOKUP(CA$13,#REF!,2,0)+SUM(CK90)*VLOOKUP(CK$13,#REF!,2,0)+SUM(CU90)*VLOOKUP(CU$13,#REF!,2,0)+SUM(DE90)*VLOOKUP(DE$13,#REF!,2,0)+SUM(DO90)*VLOOKUP(DO$13,#REF!,2,0)+SUM(DY90)*VLOOKUP(DY$13,#REF!,2,0)+SUM(EI90)*VLOOKUP(EI$13,#REF!,2,0)+SUM(ES90)*VLOOKUP(ES$13,#REF!,2,0)+SUM(FC90)*VLOOKUP(FC$13,#REF!,2,0)+SUM(FM90)*VLOOKUP(FM$13,#REF!,2,0)+SUM(FW90)*VLOOKUP(FW$13,#REF!,2,0)+SUM(GG90)*VLOOKUP(GG$13,#REF!,2,0)+SUM(GQ90)*VLOOKUP(GQ$13,#REF!,2,0)+SUM(HA90)*VLOOKUP(HA$13,#REF!,2,0)</f>
        <v>#REF!</v>
      </c>
      <c r="HL90" s="81" t="e">
        <f>+SUM(T90)*VLOOKUP(T$13,#REF!,2,0)+SUM(AD90)*VLOOKUP(AD$13,#REF!,2,0)+SUM(AN90)*VLOOKUP(AN$13,#REF!,2,0)+SUM(AX90)*VLOOKUP(AX$13,#REF!,2,0)+SUM(BH90)*VLOOKUP(BH$13,#REF!,2,0)+SUM(BR90)*VLOOKUP(BR$13,#REF!,2,0)+SUM(CB90)*VLOOKUP(CB$13,#REF!,2,0)+SUM(CL90)*VLOOKUP(CL$13,#REF!,2,0)+SUM(CV90)*VLOOKUP(CV$13,#REF!,2,0)+SUM(DF90)*VLOOKUP(DF$13,#REF!,2,0)+SUM(DP90)*VLOOKUP(DP$13,#REF!,2,0)+SUM(DZ90)*VLOOKUP(DZ$13,#REF!,2,0)+SUM(EJ90)*VLOOKUP(EJ$13,#REF!,2,0)+SUM(ET90)*VLOOKUP(ET$13,#REF!,2,0)+SUM(FD90)*VLOOKUP(FD$13,#REF!,2,0)+SUM(FN90)*VLOOKUP(FN$13,#REF!,2,0)+SUM(FX90)*VLOOKUP(FX$13,#REF!,2,0)+SUM(GH90)*VLOOKUP(GH$13,#REF!,2,0)+SUM(GR90)*VLOOKUP(GR$13,#REF!,2,0)+SUM(HB90)*VLOOKUP(HB$13,#REF!,2,0)</f>
        <v>#REF!</v>
      </c>
      <c r="HM90" s="84">
        <f t="shared" si="88"/>
        <v>0</v>
      </c>
      <c r="HN90" s="83">
        <f t="shared" si="100"/>
        <v>33</v>
      </c>
      <c r="HO90" s="84" t="e">
        <f>+SUMIF($K$11:$T$11,1,K90:T90)*VLOOKUP($K$12,#REF!,2,0)+SUMIF($U$11:$AD$11,1,U90:AD90)*VLOOKUP($U$12,#REF!,2,0)+SUMIF($AE$11:$AN$11,1,AE90:AN90)*VLOOKUP($AE$12,#REF!,2,0)+SUMIF($AO$11:$AX$11,1,AO90:AX90)*VLOOKUP($AO$12,#REF!,2,0)+SUMIF($AY$11:$BH$11,1,AY90:BH90)*VLOOKUP($AY$12,#REF!,2,0)+SUMIF($BI$11:$BR$11,1,BI90:BR90)*VLOOKUP($BI$12,#REF!,2,0)+SUMIF($BS$11:$CB$11,1,BS90:CB90)*VLOOKUP($BS$12,#REF!,2,0)+SUMIF($CC$11:$CL$11,1,CC90:CL90)*VLOOKUP($CC$12,#REF!,2,0)+SUMIF($CM$11:$CV$11,1,CM90:CV90)*VLOOKUP($CM$12,#REF!,2,0)+SUMIF($CW$11:$DF$11,1,CW90:DF90)*VLOOKUP($CW$12,#REF!,2,0)+SUMIF($DG$11:$DP$11,1,DG90:DP90)*VLOOKUP($DG$12,#REF!,2,0)+SUMIF($DQ$11:$DZ$11,1,DQ90:DZ90)*VLOOKUP($DQ$12,#REF!,2,0)+SUMIF($EA$11:$EJ$11,1,EA90:EJ90)*VLOOKUP($EA$12,#REF!,2,0)+SUMIF($EK$11:$ET$11,1,EK90:ET90)*VLOOKUP($EK$12,#REF!,2,0)+SUMIF($EU$11:$FD$11,1,EU90:FD90)*VLOOKUP($EU$12,#REF!,2,0)+SUMIF($FE$11:$FN$11,1,FE90:FN90)*VLOOKUP($FE$12,#REF!,2,0)+SUMIF($FO$11:$FX$11,1,FO90:FX90)*VLOOKUP($FO$12,#REF!,2,0)+SUMIF($FY$11:$GH$11,1,FY90:GH90)*VLOOKUP($FY$12,#REF!,2,0)+SUMIF($GI$11:$GR$11,1,GI90:GR90)*VLOOKUP($GI$12,#REF!,2,0)+SUMIF($GS$11:$HB$11,1,GS90:HB90)*VLOOKUP($GS$12,#REF!,2,0)</f>
        <v>#REF!</v>
      </c>
      <c r="HP90" s="83" t="e">
        <f t="shared" si="101"/>
        <v>#REF!</v>
      </c>
      <c r="HQ90" s="84"/>
      <c r="HR90" s="85">
        <f t="shared" si="89"/>
        <v>0</v>
      </c>
      <c r="HS90" s="85">
        <f t="shared" si="90"/>
        <v>0</v>
      </c>
      <c r="HT90" s="85">
        <f t="shared" si="91"/>
        <v>0</v>
      </c>
      <c r="HU90" s="85">
        <f t="shared" si="92"/>
        <v>0</v>
      </c>
      <c r="HV90" s="85">
        <f t="shared" si="93"/>
        <v>0</v>
      </c>
      <c r="HW90" s="85">
        <f t="shared" si="94"/>
        <v>0</v>
      </c>
      <c r="HX90" s="85">
        <f t="shared" si="95"/>
        <v>0</v>
      </c>
      <c r="HY90" s="85">
        <f t="shared" si="96"/>
        <v>0</v>
      </c>
      <c r="HZ90" s="85">
        <f t="shared" si="97"/>
        <v>0</v>
      </c>
      <c r="IA90" s="85">
        <f t="shared" si="98"/>
        <v>0</v>
      </c>
      <c r="IK90" s="98" t="e">
        <f t="shared" si="99"/>
        <v>#REF!</v>
      </c>
    </row>
    <row r="91" spans="1:245" s="32" customFormat="1" ht="21.95" hidden="1" customHeight="1">
      <c r="A91" s="4"/>
      <c r="B91" s="98" t="e">
        <f>+#REF!</f>
        <v>#REF!</v>
      </c>
      <c r="C91" s="98" t="e">
        <f>+#REF!</f>
        <v>#REF!</v>
      </c>
      <c r="D91" s="98" t="e">
        <f>+#REF!</f>
        <v>#REF!</v>
      </c>
      <c r="E91" s="98" t="e">
        <f>+#REF!</f>
        <v>#REF!</v>
      </c>
      <c r="F91" s="98" t="e">
        <f>+#REF!</f>
        <v>#REF!</v>
      </c>
      <c r="G91" s="98" t="e">
        <f>+#REF!</f>
        <v>#REF!</v>
      </c>
      <c r="H91" s="98" t="e">
        <f>+#REF!</f>
        <v>#REF!</v>
      </c>
      <c r="I91" s="98" t="e">
        <f>+#REF!</f>
        <v>#REF!</v>
      </c>
      <c r="J91" s="310" t="s">
        <v>73</v>
      </c>
      <c r="K91" s="616"/>
      <c r="L91" s="617"/>
      <c r="M91" s="617"/>
      <c r="N91" s="617"/>
      <c r="O91" s="617"/>
      <c r="P91" s="617"/>
      <c r="Q91" s="617"/>
      <c r="R91" s="617"/>
      <c r="S91" s="617"/>
      <c r="T91" s="526"/>
      <c r="U91" s="616"/>
      <c r="V91" s="617"/>
      <c r="W91" s="617"/>
      <c r="X91" s="525"/>
      <c r="Y91" s="525"/>
      <c r="Z91" s="525"/>
      <c r="AA91" s="525"/>
      <c r="AB91" s="525"/>
      <c r="AC91" s="525"/>
      <c r="AD91" s="526"/>
      <c r="AE91" s="616"/>
      <c r="AF91" s="617"/>
      <c r="AG91" s="618"/>
      <c r="AH91" s="617"/>
      <c r="AI91" s="525"/>
      <c r="AJ91" s="525"/>
      <c r="AK91" s="525"/>
      <c r="AL91" s="525"/>
      <c r="AM91" s="525"/>
      <c r="AN91" s="526"/>
      <c r="AO91" s="616"/>
      <c r="AP91" s="617"/>
      <c r="AQ91" s="617"/>
      <c r="AR91" s="525"/>
      <c r="AS91" s="525"/>
      <c r="AT91" s="525"/>
      <c r="AU91" s="525"/>
      <c r="AV91" s="525"/>
      <c r="AW91" s="525"/>
      <c r="AX91" s="526"/>
      <c r="AY91" s="616"/>
      <c r="AZ91" s="617"/>
      <c r="BA91" s="617"/>
      <c r="BB91" s="617"/>
      <c r="BC91" s="525"/>
      <c r="BD91" s="525"/>
      <c r="BE91" s="525"/>
      <c r="BF91" s="525"/>
      <c r="BG91" s="525"/>
      <c r="BH91" s="526"/>
      <c r="BI91" s="616"/>
      <c r="BJ91" s="617"/>
      <c r="BK91" s="617"/>
      <c r="BL91" s="525"/>
      <c r="BM91" s="525"/>
      <c r="BN91" s="525"/>
      <c r="BO91" s="525"/>
      <c r="BP91" s="525"/>
      <c r="BQ91" s="525"/>
      <c r="BR91" s="526"/>
      <c r="BS91" s="616"/>
      <c r="BT91" s="617"/>
      <c r="BU91" s="617"/>
      <c r="BV91" s="525"/>
      <c r="BW91" s="525"/>
      <c r="BX91" s="525"/>
      <c r="BY91" s="525"/>
      <c r="BZ91" s="525"/>
      <c r="CA91" s="525"/>
      <c r="CB91" s="526"/>
      <c r="CC91" s="616"/>
      <c r="CD91" s="617"/>
      <c r="CE91" s="617"/>
      <c r="CF91" s="525"/>
      <c r="CG91" s="525"/>
      <c r="CH91" s="525"/>
      <c r="CI91" s="525"/>
      <c r="CJ91" s="525"/>
      <c r="CK91" s="525"/>
      <c r="CL91" s="526"/>
      <c r="CM91" s="616"/>
      <c r="CN91" s="617"/>
      <c r="CO91" s="617"/>
      <c r="CP91" s="525"/>
      <c r="CQ91" s="525"/>
      <c r="CR91" s="525"/>
      <c r="CS91" s="525"/>
      <c r="CT91" s="525"/>
      <c r="CU91" s="525"/>
      <c r="CV91" s="526"/>
      <c r="CW91" s="616"/>
      <c r="CX91" s="617"/>
      <c r="CY91" s="617"/>
      <c r="CZ91" s="525"/>
      <c r="DA91" s="525"/>
      <c r="DB91" s="525"/>
      <c r="DC91" s="525"/>
      <c r="DD91" s="525"/>
      <c r="DE91" s="525"/>
      <c r="DF91" s="526"/>
      <c r="DG91" s="616"/>
      <c r="DH91" s="617"/>
      <c r="DI91" s="617"/>
      <c r="DJ91" s="525"/>
      <c r="DK91" s="525"/>
      <c r="DL91" s="525"/>
      <c r="DM91" s="525"/>
      <c r="DN91" s="525"/>
      <c r="DO91" s="525"/>
      <c r="DP91" s="526"/>
      <c r="DQ91" s="616"/>
      <c r="DR91" s="617"/>
      <c r="DS91" s="617"/>
      <c r="DT91" s="525"/>
      <c r="DU91" s="525"/>
      <c r="DV91" s="525"/>
      <c r="DW91" s="525"/>
      <c r="DX91" s="525"/>
      <c r="DY91" s="525"/>
      <c r="DZ91" s="526"/>
      <c r="EA91" s="616"/>
      <c r="EB91" s="617"/>
      <c r="EC91" s="617"/>
      <c r="ED91" s="525"/>
      <c r="EE91" s="525"/>
      <c r="EF91" s="525"/>
      <c r="EG91" s="525"/>
      <c r="EH91" s="525"/>
      <c r="EI91" s="525"/>
      <c r="EJ91" s="526"/>
      <c r="EK91" s="616"/>
      <c r="EL91" s="617"/>
      <c r="EM91" s="617"/>
      <c r="EN91" s="525"/>
      <c r="EO91" s="525"/>
      <c r="EP91" s="525"/>
      <c r="EQ91" s="525"/>
      <c r="ER91" s="525"/>
      <c r="ES91" s="525"/>
      <c r="ET91" s="526"/>
      <c r="EU91" s="616"/>
      <c r="EV91" s="617"/>
      <c r="EW91" s="617"/>
      <c r="EX91" s="525"/>
      <c r="EY91" s="525"/>
      <c r="EZ91" s="525"/>
      <c r="FA91" s="525"/>
      <c r="FB91" s="525"/>
      <c r="FC91" s="525"/>
      <c r="FD91" s="526"/>
      <c r="FE91" s="616"/>
      <c r="FF91" s="617"/>
      <c r="FG91" s="617"/>
      <c r="FH91" s="525"/>
      <c r="FI91" s="525"/>
      <c r="FJ91" s="525"/>
      <c r="FK91" s="525"/>
      <c r="FL91" s="525"/>
      <c r="FM91" s="525"/>
      <c r="FN91" s="526"/>
      <c r="FO91" s="616"/>
      <c r="FP91" s="617"/>
      <c r="FQ91" s="617"/>
      <c r="FR91" s="525"/>
      <c r="FS91" s="525"/>
      <c r="FT91" s="525"/>
      <c r="FU91" s="525"/>
      <c r="FV91" s="525"/>
      <c r="FW91" s="525"/>
      <c r="FX91" s="526"/>
      <c r="FY91" s="616"/>
      <c r="FZ91" s="617"/>
      <c r="GA91" s="617"/>
      <c r="GB91" s="525"/>
      <c r="GC91" s="525"/>
      <c r="GD91" s="525"/>
      <c r="GE91" s="525"/>
      <c r="GF91" s="525"/>
      <c r="GG91" s="525"/>
      <c r="GH91" s="526"/>
      <c r="GI91" s="616"/>
      <c r="GJ91" s="617"/>
      <c r="GK91" s="617"/>
      <c r="GL91" s="525"/>
      <c r="GM91" s="525"/>
      <c r="GN91" s="525"/>
      <c r="GO91" s="525"/>
      <c r="GP91" s="525"/>
      <c r="GQ91" s="525"/>
      <c r="GR91" s="526"/>
      <c r="GS91" s="616"/>
      <c r="GT91" s="617"/>
      <c r="GU91" s="617"/>
      <c r="GV91" s="525"/>
      <c r="GW91" s="525"/>
      <c r="GX91" s="525"/>
      <c r="GY91" s="525"/>
      <c r="GZ91" s="525"/>
      <c r="HA91" s="525"/>
      <c r="HB91" s="526"/>
      <c r="HC91" s="275" t="e">
        <f>+SUM(K91)*VLOOKUP(K$13,#REF!,2,0)+SUM(U91)*VLOOKUP(U$13,#REF!,2,0)+SUM(AE91)*VLOOKUP(AE$13,#REF!,2,0)+SUM(AO91)*VLOOKUP(AO$13,#REF!,2,0)+SUM(AY91)*VLOOKUP(AY$13,#REF!,2,0)+SUM(BI91)*VLOOKUP(BI$13,#REF!,2,0)+SUM(BS91)*VLOOKUP(BS$13,#REF!,2,0)+SUM(CC91)*VLOOKUP(CC$13,#REF!,2,0)+SUM(CM91)*VLOOKUP(CM$13,#REF!,2,0)+SUM(CW91)*VLOOKUP(CW$13,#REF!,2,0)+SUM(DG91)*VLOOKUP(DG$13,#REF!,2,0)+SUM(DQ91)*VLOOKUP(DQ$13,#REF!,2,0)+SUM(EA91)*VLOOKUP(EA$13,#REF!,2,0)+SUM(EK91)*VLOOKUP(EK$13,#REF!,2,0)+SUM(EU91)*VLOOKUP(EU$13,#REF!,2,0)+SUM(FE91)*VLOOKUP(FE$13,#REF!,2,0)+SUM(FO91)*VLOOKUP(FO$13,#REF!,2,0)+SUM(FY91)*VLOOKUP(FY$13,#REF!,2,0)+SUM(GI91)*VLOOKUP(GI$13,#REF!,2,0)+SUM(GS91)*VLOOKUP(GS$13,#REF!,2,0)</f>
        <v>#REF!</v>
      </c>
      <c r="HD91" s="275" t="e">
        <f>+SUM(L91)*VLOOKUP(L$13,#REF!,2,0)+SUM(V91)*VLOOKUP(V$13,#REF!,2,0)+SUM(AF91)*VLOOKUP(AF$13,#REF!,2,0)+SUM(AP91)*VLOOKUP(AP$13,#REF!,2,0)+SUM(AZ91)*VLOOKUP(AZ$13,#REF!,2,0)+SUM(BJ91)*VLOOKUP(BJ$13,#REF!,2,0)+SUM(BT91)*VLOOKUP(BT$13,#REF!,2,0)+SUM(CD91)*VLOOKUP(CD$13,#REF!,2,0)+SUM(CN91)*VLOOKUP(CN$13,#REF!,2,0)+SUM(CX91)*VLOOKUP(CX$13,#REF!,2,0)+SUM(DH91)*VLOOKUP(DH$13,#REF!,2,0)+SUM(DR91)*VLOOKUP(DR$13,#REF!,2,0)+SUM(EB91)*VLOOKUP(EB$13,#REF!,2,0)+SUM(EL91)*VLOOKUP(EL$13,#REF!,2,0)+SUM(EV91)*VLOOKUP(EV$13,#REF!,2,0)+SUM(FF91)*VLOOKUP(FF$13,#REF!,2,0)+SUM(FP91)*VLOOKUP(FP$13,#REF!,2,0)+SUM(FZ91)*VLOOKUP(FZ$13,#REF!,2,0)+SUM(GJ91)*VLOOKUP(GJ$13,#REF!,2,0)+SUM(GT91)*VLOOKUP(GT$13,#REF!,2,0)</f>
        <v>#REF!</v>
      </c>
      <c r="HE91" s="275" t="e">
        <f>+SUM(M91)*VLOOKUP(M$13,#REF!,2,0)+SUM(W91)*VLOOKUP(W$13,#REF!,2,0)+SUM(AG91)*VLOOKUP(AG$13,#REF!,2,0)+SUM(AQ91)*VLOOKUP(AQ$13,#REF!,2,0)+SUM(BA91)*VLOOKUP(BA$13,#REF!,2,0)+SUM(BK91)*VLOOKUP(BK$13,#REF!,2,0)+SUM(BU91)*VLOOKUP(BU$13,#REF!,2,0)+SUM(CE91)*VLOOKUP(CE$13,#REF!,2,0)+SUM(CO91)*VLOOKUP(CO$13,#REF!,2,0)+SUM(CY91)*VLOOKUP(CY$13,#REF!,2,0)+SUM(DI91)*VLOOKUP(DI$13,#REF!,2,0)+SUM(DS91)*VLOOKUP(DS$13,#REF!,2,0)+SUM(EC91)*VLOOKUP(EC$13,#REF!,2,0)+SUM(EM91)*VLOOKUP(EM$13,#REF!,2,0)+SUM(EW91)*VLOOKUP(EW$13,#REF!,2,0)+SUM(FG91)*VLOOKUP(FG$13,#REF!,2,0)+SUM(FQ91)*VLOOKUP(FQ$13,#REF!,2,0)+SUM(GA91)*VLOOKUP(GA$13,#REF!,2,0)+SUM(GK91)*VLOOKUP(GK$13,#REF!,2,0)+SUM(GU91)*VLOOKUP(GU$13,#REF!,2,0)</f>
        <v>#REF!</v>
      </c>
      <c r="HF91" s="275" t="e">
        <f>+SUM(N91)*VLOOKUP(N$13,#REF!,2,0)+SUM(X91)*VLOOKUP(X$13,#REF!,2,0)+SUM(AH91)*VLOOKUP(AH$13,#REF!,2,0)+SUM(AR91)*VLOOKUP(AR$13,#REF!,2,0)+SUM(BB91)*VLOOKUP(BB$13,#REF!,2,0)+SUM(BL91)*VLOOKUP(BL$13,#REF!,2,0)+SUM(BV91)*VLOOKUP(BV$13,#REF!,2,0)+SUM(CF91)*VLOOKUP(CF$13,#REF!,2,0)+SUM(CP91)*VLOOKUP(CP$13,#REF!,2,0)+SUM(CZ91)*VLOOKUP(CZ$13,#REF!,2,0)+SUM(DJ91)*VLOOKUP(DJ$13,#REF!,2,0)+SUM(DT91)*VLOOKUP(DT$13,#REF!,2,0)+SUM(ED91)*VLOOKUP(ED$13,#REF!,2,0)+SUM(EN91)*VLOOKUP(EN$13,#REF!,2,0)+SUM(EX91)*VLOOKUP(EX$13,#REF!,2,0)+SUM(FH91)*VLOOKUP(FH$13,#REF!,2,0)+SUM(FR91)*VLOOKUP(FR$13,#REF!,2,0)+SUM(GB91)*VLOOKUP(GB$13,#REF!,2,0)+SUM(GL91)*VLOOKUP(GL$13,#REF!,2,0)+SUM(GV91)*VLOOKUP(GV$13,#REF!,2,0)</f>
        <v>#REF!</v>
      </c>
      <c r="HG91" s="275" t="e">
        <f>+SUM(O91)*VLOOKUP(O$13,#REF!,2,0)+SUM(Y91)*VLOOKUP(Y$13,#REF!,2,0)+SUM(AI91)*VLOOKUP(AI$13,#REF!,2,0)+SUM(AS91)*VLOOKUP(AS$13,#REF!,2,0)+SUM(BC91)*VLOOKUP(BC$13,#REF!,2,0)+SUM(BM91)*VLOOKUP(BM$13,#REF!,2,0)+SUM(BW91)*VLOOKUP(BW$13,#REF!,2,0)+SUM(CG91)*VLOOKUP(CG$13,#REF!,2,0)+SUM(CQ91)*VLOOKUP(CQ$13,#REF!,2,0)+SUM(DA91)*VLOOKUP(DA$13,#REF!,2,0)+SUM(DK91)*VLOOKUP(DK$13,#REF!,2,0)+SUM(DU91)*VLOOKUP(DU$13,#REF!,2,0)+SUM(EE91)*VLOOKUP(EE$13,#REF!,2,0)+SUM(EO91)*VLOOKUP(EO$13,#REF!,2,0)+SUM(EY91)*VLOOKUP(EY$13,#REF!,2,0)+SUM(FI91)*VLOOKUP(FI$13,#REF!,2,0)+SUM(FS91)*VLOOKUP(FS$13,#REF!,2,0)+SUM(GC91)*VLOOKUP(GC$13,#REF!,2,0)+SUM(GM91)*VLOOKUP(GM$13,#REF!,2,0)+SUM(GW91)*VLOOKUP(GW$13,#REF!,2,0)</f>
        <v>#REF!</v>
      </c>
      <c r="HH91" s="275" t="e">
        <f>+SUM(P91)*VLOOKUP(P$13,#REF!,2,0)+SUM(Z91)*VLOOKUP(Z$13,#REF!,2,0)+SUM(AJ91)*VLOOKUP(AJ$13,#REF!,2,0)+SUM(AT91)*VLOOKUP(AT$13,#REF!,2,0)+SUM(BD91)*VLOOKUP(BD$13,#REF!,2,0)+SUM(BN91)*VLOOKUP(BN$13,#REF!,2,0)+SUM(BX91)*VLOOKUP(BX$13,#REF!,2,0)+SUM(CH91)*VLOOKUP(CH$13,#REF!,2,0)+SUM(CR91)*VLOOKUP(CR$13,#REF!,2,0)+SUM(DB91)*VLOOKUP(DB$13,#REF!,2,0)+SUM(DL91)*VLOOKUP(DL$13,#REF!,2,0)+SUM(DV91)*VLOOKUP(DV$13,#REF!,2,0)+SUM(EF91)*VLOOKUP(EF$13,#REF!,2,0)+SUM(EP91)*VLOOKUP(EP$13,#REF!,2,0)+SUM(EZ91)*VLOOKUP(EZ$13,#REF!,2,0)+SUM(FJ91)*VLOOKUP(FJ$13,#REF!,2,0)+SUM(FT91)*VLOOKUP(FT$13,#REF!,2,0)+SUM(GD91)*VLOOKUP(GD$13,#REF!,2,0)+SUM(GN91)*VLOOKUP(GN$13,#REF!,2,0)+SUM(GX91)*VLOOKUP(GX$13,#REF!,2,0)</f>
        <v>#REF!</v>
      </c>
      <c r="HI91" s="275" t="e">
        <f>+SUM(Q91)*VLOOKUP(Q$13,#REF!,2,0)+SUM(AA91)*VLOOKUP(AA$13,#REF!,2,0)+SUM(AK91)*VLOOKUP(AK$13,#REF!,2,0)+SUM(AU91)*VLOOKUP(AU$13,#REF!,2,0)+SUM(BE91)*VLOOKUP(BE$13,#REF!,2,0)+SUM(BO91)*VLOOKUP(BO$13,#REF!,2,0)+SUM(BY91)*VLOOKUP(BY$13,#REF!,2,0)+SUM(CI91)*VLOOKUP(CI$13,#REF!,2,0)+SUM(CS91)*VLOOKUP(CS$13,#REF!,2,0)+SUM(DC91)*VLOOKUP(DC$13,#REF!,2,0)+SUM(DM91)*VLOOKUP(DM$13,#REF!,2,0)+SUM(DW91)*VLOOKUP(DW$13,#REF!,2,0)+SUM(EG91)*VLOOKUP(EG$13,#REF!,2,0)+SUM(EQ91)*VLOOKUP(EQ$13,#REF!,2,0)+SUM(FA91)*VLOOKUP(FA$13,#REF!,2,0)+SUM(FK91)*VLOOKUP(FK$13,#REF!,2,0)+SUM(FU91)*VLOOKUP(FU$13,#REF!,2,0)+SUM(GE91)*VLOOKUP(GE$13,#REF!,2,0)+SUM(GO91)*VLOOKUP(GO$13,#REF!,2,0)+SUM(GY91)*VLOOKUP(GY$13,#REF!,2,0)</f>
        <v>#REF!</v>
      </c>
      <c r="HJ91" s="275" t="e">
        <f>+SUM(R91)*VLOOKUP(R$13,#REF!,2,0)+SUM(AB91)*VLOOKUP(AB$13,#REF!,2,0)+SUM(AL91)*VLOOKUP(AL$13,#REF!,2,0)+SUM(AV91)*VLOOKUP(AV$13,#REF!,2,0)+SUM(BF91)*VLOOKUP(BF$13,#REF!,2,0)+SUM(BP91)*VLOOKUP(BP$13,#REF!,2,0)+SUM(BZ91)*VLOOKUP(BZ$13,#REF!,2,0)+SUM(CJ91)*VLOOKUP(CJ$13,#REF!,2,0)+SUM(CT91)*VLOOKUP(CT$13,#REF!,2,0)+SUM(DD91)*VLOOKUP(DD$13,#REF!,2,0)+SUM(DN91)*VLOOKUP(DN$13,#REF!,2,0)+SUM(DX91)*VLOOKUP(DX$13,#REF!,2,0)+SUM(EH91)*VLOOKUP(EH$13,#REF!,2,0)+SUM(ER91)*VLOOKUP(ER$13,#REF!,2,0)+SUM(FB91)*VLOOKUP(FB$13,#REF!,2,0)+SUM(FL91)*VLOOKUP(FL$13,#REF!,2,0)+SUM(FV91)*VLOOKUP(FV$13,#REF!,2,0)+SUM(GF91)*VLOOKUP(GF$13,#REF!,2,0)+SUM(GP91)*VLOOKUP(GP$13,#REF!,2,0)+SUM(GZ91)*VLOOKUP(GZ$13,#REF!,2,0)</f>
        <v>#REF!</v>
      </c>
      <c r="HK91" s="275" t="e">
        <f>+SUM(S91)*VLOOKUP(S$13,#REF!,2,0)+SUM(AC91)*VLOOKUP(AC$13,#REF!,2,0)+SUM(AM91)*VLOOKUP(AM$13,#REF!,2,0)+SUM(AW91)*VLOOKUP(AW$13,#REF!,2,0)+SUM(BG91)*VLOOKUP(BG$13,#REF!,2,0)+SUM(BQ91)*VLOOKUP(BQ$13,#REF!,2,0)+SUM(CA91)*VLOOKUP(CA$13,#REF!,2,0)+SUM(CK91)*VLOOKUP(CK$13,#REF!,2,0)+SUM(CU91)*VLOOKUP(CU$13,#REF!,2,0)+SUM(DE91)*VLOOKUP(DE$13,#REF!,2,0)+SUM(DO91)*VLOOKUP(DO$13,#REF!,2,0)+SUM(DY91)*VLOOKUP(DY$13,#REF!,2,0)+SUM(EI91)*VLOOKUP(EI$13,#REF!,2,0)+SUM(ES91)*VLOOKUP(ES$13,#REF!,2,0)+SUM(FC91)*VLOOKUP(FC$13,#REF!,2,0)+SUM(FM91)*VLOOKUP(FM$13,#REF!,2,0)+SUM(FW91)*VLOOKUP(FW$13,#REF!,2,0)+SUM(GG91)*VLOOKUP(GG$13,#REF!,2,0)+SUM(GQ91)*VLOOKUP(GQ$13,#REF!,2,0)+SUM(HA91)*VLOOKUP(HA$13,#REF!,2,0)</f>
        <v>#REF!</v>
      </c>
      <c r="HL91" s="275" t="e">
        <f>+SUM(T91)*VLOOKUP(T$13,#REF!,2,0)+SUM(AD91)*VLOOKUP(AD$13,#REF!,2,0)+SUM(AN91)*VLOOKUP(AN$13,#REF!,2,0)+SUM(AX91)*VLOOKUP(AX$13,#REF!,2,0)+SUM(BH91)*VLOOKUP(BH$13,#REF!,2,0)+SUM(BR91)*VLOOKUP(BR$13,#REF!,2,0)+SUM(CB91)*VLOOKUP(CB$13,#REF!,2,0)+SUM(CL91)*VLOOKUP(CL$13,#REF!,2,0)+SUM(CV91)*VLOOKUP(CV$13,#REF!,2,0)+SUM(DF91)*VLOOKUP(DF$13,#REF!,2,0)+SUM(DP91)*VLOOKUP(DP$13,#REF!,2,0)+SUM(DZ91)*VLOOKUP(DZ$13,#REF!,2,0)+SUM(EJ91)*VLOOKUP(EJ$13,#REF!,2,0)+SUM(ET91)*VLOOKUP(ET$13,#REF!,2,0)+SUM(FD91)*VLOOKUP(FD$13,#REF!,2,0)+SUM(FN91)*VLOOKUP(FN$13,#REF!,2,0)+SUM(FX91)*VLOOKUP(FX$13,#REF!,2,0)+SUM(GH91)*VLOOKUP(GH$13,#REF!,2,0)+SUM(GR91)*VLOOKUP(GR$13,#REF!,2,0)+SUM(HB91)*VLOOKUP(HB$13,#REF!,2,0)</f>
        <v>#REF!</v>
      </c>
      <c r="HM91" s="276">
        <f t="shared" si="88"/>
        <v>0</v>
      </c>
      <c r="HN91" s="283">
        <f t="shared" si="100"/>
        <v>0</v>
      </c>
      <c r="HO91" s="276" t="e">
        <f>+SUMIF($K$11:$T$11,1,K91:T91)*VLOOKUP($K$12,#REF!,2,0)+SUMIF($U$11:$AD$11,1,U91:AD91)*VLOOKUP($U$12,#REF!,2,0)+SUMIF($AE$11:$AN$11,1,AE91:AN91)*VLOOKUP($AE$12,#REF!,2,0)+SUMIF($AO$11:$AX$11,1,AO91:AX91)*VLOOKUP($AO$12,#REF!,2,0)+SUMIF($AY$11:$BH$11,1,AY91:BH91)*VLOOKUP($AY$12,#REF!,2,0)+SUMIF($BI$11:$BR$11,1,BI91:BR91)*VLOOKUP($BI$12,#REF!,2,0)+SUMIF($BS$11:$CB$11,1,BS91:CB91)*VLOOKUP($BS$12,#REF!,2,0)+SUMIF($CC$11:$CL$11,1,CC91:CL91)*VLOOKUP($CC$12,#REF!,2,0)+SUMIF($CM$11:$CV$11,1,CM91:CV91)*VLOOKUP($CM$12,#REF!,2,0)+SUMIF($CW$11:$DF$11,1,CW91:DF91)*VLOOKUP($CW$12,#REF!,2,0)+SUMIF($DG$11:$DP$11,1,DG91:DP91)*VLOOKUP($DG$12,#REF!,2,0)+SUMIF($DQ$11:$DZ$11,1,DQ91:DZ91)*VLOOKUP($DQ$12,#REF!,2,0)+SUMIF($EA$11:$EJ$11,1,EA91:EJ91)*VLOOKUP($EA$12,#REF!,2,0)+SUMIF($EK$11:$ET$11,1,EK91:ET91)*VLOOKUP($EK$12,#REF!,2,0)+SUMIF($EU$11:$FD$11,1,EU91:FD91)*VLOOKUP($EU$12,#REF!,2,0)+SUMIF($FE$11:$FN$11,1,FE91:FN91)*VLOOKUP($FE$12,#REF!,2,0)+SUMIF($FO$11:$FX$11,1,FO91:FX91)*VLOOKUP($FO$12,#REF!,2,0)+SUMIF($FY$11:$GH$11,1,FY91:GH91)*VLOOKUP($FY$12,#REF!,2,0)+SUMIF($GI$11:$GR$11,1,GI91:GR91)*VLOOKUP($GI$12,#REF!,2,0)+SUMIF($GS$11:$HB$11,1,GS91:HB91)*VLOOKUP($GS$12,#REF!,2,0)</f>
        <v>#REF!</v>
      </c>
      <c r="HP91" s="283" t="e">
        <f t="shared" si="101"/>
        <v>#REF!</v>
      </c>
      <c r="HQ91" s="84"/>
      <c r="HR91" s="284">
        <f t="shared" si="89"/>
        <v>0</v>
      </c>
      <c r="HS91" s="284">
        <f t="shared" si="90"/>
        <v>0</v>
      </c>
      <c r="HT91" s="284">
        <f t="shared" si="91"/>
        <v>0</v>
      </c>
      <c r="HU91" s="284">
        <f t="shared" si="92"/>
        <v>0</v>
      </c>
      <c r="HV91" s="284">
        <f t="shared" si="93"/>
        <v>0</v>
      </c>
      <c r="HW91" s="284">
        <f t="shared" si="94"/>
        <v>0</v>
      </c>
      <c r="HX91" s="284">
        <f t="shared" si="95"/>
        <v>0</v>
      </c>
      <c r="HY91" s="284">
        <f t="shared" si="96"/>
        <v>0</v>
      </c>
      <c r="HZ91" s="284">
        <f t="shared" si="97"/>
        <v>0</v>
      </c>
      <c r="IA91" s="284">
        <f t="shared" si="98"/>
        <v>0</v>
      </c>
      <c r="IK91" s="98" t="e">
        <f t="shared" si="99"/>
        <v>#REF!</v>
      </c>
    </row>
    <row r="92" spans="1:245" s="32" customFormat="1" ht="21.95" hidden="1" customHeight="1">
      <c r="A92" s="4"/>
      <c r="B92" s="98" t="e">
        <f>+#REF!</f>
        <v>#REF!</v>
      </c>
      <c r="C92" s="98" t="e">
        <f>+#REF!</f>
        <v>#REF!</v>
      </c>
      <c r="D92" s="98" t="e">
        <f>+#REF!</f>
        <v>#REF!</v>
      </c>
      <c r="E92" s="98" t="e">
        <f>+#REF!</f>
        <v>#REF!</v>
      </c>
      <c r="F92" s="98" t="e">
        <f>+#REF!</f>
        <v>#REF!</v>
      </c>
      <c r="G92" s="98" t="e">
        <f>+#REF!</f>
        <v>#REF!</v>
      </c>
      <c r="H92" s="98" t="e">
        <f>+#REF!</f>
        <v>#REF!</v>
      </c>
      <c r="I92" s="98" t="e">
        <f>+#REF!</f>
        <v>#REF!</v>
      </c>
      <c r="J92" s="311" t="s">
        <v>74</v>
      </c>
      <c r="K92" s="566"/>
      <c r="L92" s="567"/>
      <c r="M92" s="567"/>
      <c r="N92" s="567"/>
      <c r="O92" s="567"/>
      <c r="P92" s="567"/>
      <c r="Q92" s="567"/>
      <c r="R92" s="567"/>
      <c r="S92" s="567"/>
      <c r="T92" s="568"/>
      <c r="U92" s="566"/>
      <c r="V92" s="567"/>
      <c r="W92" s="567"/>
      <c r="X92" s="567"/>
      <c r="Y92" s="567"/>
      <c r="Z92" s="567"/>
      <c r="AA92" s="567"/>
      <c r="AB92" s="567"/>
      <c r="AC92" s="567"/>
      <c r="AD92" s="568"/>
      <c r="AE92" s="566"/>
      <c r="AF92" s="567"/>
      <c r="AG92" s="567"/>
      <c r="AH92" s="567"/>
      <c r="AI92" s="567"/>
      <c r="AJ92" s="567"/>
      <c r="AK92" s="567"/>
      <c r="AL92" s="567"/>
      <c r="AM92" s="567"/>
      <c r="AN92" s="568"/>
      <c r="AO92" s="566"/>
      <c r="AP92" s="567"/>
      <c r="AQ92" s="567"/>
      <c r="AR92" s="567"/>
      <c r="AS92" s="567"/>
      <c r="AT92" s="567"/>
      <c r="AU92" s="567"/>
      <c r="AV92" s="567"/>
      <c r="AW92" s="567"/>
      <c r="AX92" s="568"/>
      <c r="AY92" s="566"/>
      <c r="AZ92" s="567"/>
      <c r="BA92" s="567"/>
      <c r="BB92" s="567"/>
      <c r="BC92" s="567"/>
      <c r="BD92" s="567"/>
      <c r="BE92" s="567"/>
      <c r="BF92" s="567"/>
      <c r="BG92" s="567"/>
      <c r="BH92" s="568"/>
      <c r="BI92" s="566"/>
      <c r="BJ92" s="567"/>
      <c r="BK92" s="567"/>
      <c r="BL92" s="567"/>
      <c r="BM92" s="567"/>
      <c r="BN92" s="567"/>
      <c r="BO92" s="567"/>
      <c r="BP92" s="567"/>
      <c r="BQ92" s="567"/>
      <c r="BR92" s="568"/>
      <c r="BS92" s="566"/>
      <c r="BT92" s="567"/>
      <c r="BU92" s="567"/>
      <c r="BV92" s="567"/>
      <c r="BW92" s="567"/>
      <c r="BX92" s="567"/>
      <c r="BY92" s="567"/>
      <c r="BZ92" s="567"/>
      <c r="CA92" s="567"/>
      <c r="CB92" s="568"/>
      <c r="CC92" s="566"/>
      <c r="CD92" s="567"/>
      <c r="CE92" s="567"/>
      <c r="CF92" s="567"/>
      <c r="CG92" s="567"/>
      <c r="CH92" s="567"/>
      <c r="CI92" s="567"/>
      <c r="CJ92" s="567"/>
      <c r="CK92" s="567"/>
      <c r="CL92" s="568"/>
      <c r="CM92" s="566"/>
      <c r="CN92" s="567"/>
      <c r="CO92" s="567"/>
      <c r="CP92" s="567"/>
      <c r="CQ92" s="567"/>
      <c r="CR92" s="567"/>
      <c r="CS92" s="567"/>
      <c r="CT92" s="567"/>
      <c r="CU92" s="567"/>
      <c r="CV92" s="568"/>
      <c r="CW92" s="566"/>
      <c r="CX92" s="567"/>
      <c r="CY92" s="567"/>
      <c r="CZ92" s="567"/>
      <c r="DA92" s="567"/>
      <c r="DB92" s="567"/>
      <c r="DC92" s="567"/>
      <c r="DD92" s="567"/>
      <c r="DE92" s="567"/>
      <c r="DF92" s="568"/>
      <c r="DG92" s="566"/>
      <c r="DH92" s="567"/>
      <c r="DI92" s="567"/>
      <c r="DJ92" s="567"/>
      <c r="DK92" s="567"/>
      <c r="DL92" s="567"/>
      <c r="DM92" s="567"/>
      <c r="DN92" s="567"/>
      <c r="DO92" s="567"/>
      <c r="DP92" s="568"/>
      <c r="DQ92" s="566"/>
      <c r="DR92" s="567"/>
      <c r="DS92" s="567"/>
      <c r="DT92" s="567"/>
      <c r="DU92" s="567"/>
      <c r="DV92" s="567"/>
      <c r="DW92" s="567"/>
      <c r="DX92" s="567"/>
      <c r="DY92" s="567"/>
      <c r="DZ92" s="568"/>
      <c r="EA92" s="566"/>
      <c r="EB92" s="567"/>
      <c r="EC92" s="567"/>
      <c r="ED92" s="567"/>
      <c r="EE92" s="567"/>
      <c r="EF92" s="567"/>
      <c r="EG92" s="567"/>
      <c r="EH92" s="567"/>
      <c r="EI92" s="567"/>
      <c r="EJ92" s="568"/>
      <c r="EK92" s="566"/>
      <c r="EL92" s="567"/>
      <c r="EM92" s="567"/>
      <c r="EN92" s="567"/>
      <c r="EO92" s="567"/>
      <c r="EP92" s="567"/>
      <c r="EQ92" s="567"/>
      <c r="ER92" s="567"/>
      <c r="ES92" s="567"/>
      <c r="ET92" s="568"/>
      <c r="EU92" s="566"/>
      <c r="EV92" s="567"/>
      <c r="EW92" s="567"/>
      <c r="EX92" s="567"/>
      <c r="EY92" s="567"/>
      <c r="EZ92" s="567"/>
      <c r="FA92" s="567"/>
      <c r="FB92" s="567"/>
      <c r="FC92" s="567"/>
      <c r="FD92" s="568"/>
      <c r="FE92" s="566"/>
      <c r="FF92" s="567"/>
      <c r="FG92" s="567"/>
      <c r="FH92" s="567"/>
      <c r="FI92" s="567"/>
      <c r="FJ92" s="567"/>
      <c r="FK92" s="567"/>
      <c r="FL92" s="567"/>
      <c r="FM92" s="567"/>
      <c r="FN92" s="568"/>
      <c r="FO92" s="566"/>
      <c r="FP92" s="567"/>
      <c r="FQ92" s="567"/>
      <c r="FR92" s="567"/>
      <c r="FS92" s="567"/>
      <c r="FT92" s="567"/>
      <c r="FU92" s="567"/>
      <c r="FV92" s="567"/>
      <c r="FW92" s="567"/>
      <c r="FX92" s="568"/>
      <c r="FY92" s="566"/>
      <c r="FZ92" s="567"/>
      <c r="GA92" s="567"/>
      <c r="GB92" s="567"/>
      <c r="GC92" s="567"/>
      <c r="GD92" s="567"/>
      <c r="GE92" s="567"/>
      <c r="GF92" s="567"/>
      <c r="GG92" s="567"/>
      <c r="GH92" s="568"/>
      <c r="GI92" s="566"/>
      <c r="GJ92" s="567"/>
      <c r="GK92" s="567"/>
      <c r="GL92" s="567"/>
      <c r="GM92" s="567"/>
      <c r="GN92" s="567"/>
      <c r="GO92" s="567"/>
      <c r="GP92" s="567"/>
      <c r="GQ92" s="567"/>
      <c r="GR92" s="568"/>
      <c r="GS92" s="566"/>
      <c r="GT92" s="567"/>
      <c r="GU92" s="567"/>
      <c r="GV92" s="567"/>
      <c r="GW92" s="567"/>
      <c r="GX92" s="567"/>
      <c r="GY92" s="567"/>
      <c r="GZ92" s="567"/>
      <c r="HA92" s="567"/>
      <c r="HB92" s="568"/>
      <c r="HC92" s="278" t="e">
        <f>+SUM(K92)*VLOOKUP(K$13,#REF!,2,0)+SUM(U92)*VLOOKUP(U$13,#REF!,2,0)+SUM(AE92)*VLOOKUP(AE$13,#REF!,2,0)+SUM(AO92)*VLOOKUP(AO$13,#REF!,2,0)+SUM(AY92)*VLOOKUP(AY$13,#REF!,2,0)+SUM(BI92)*VLOOKUP(BI$13,#REF!,2,0)+SUM(BS92)*VLOOKUP(BS$13,#REF!,2,0)+SUM(CC92)*VLOOKUP(CC$13,#REF!,2,0)+SUM(CM92)*VLOOKUP(CM$13,#REF!,2,0)+SUM(CW92)*VLOOKUP(CW$13,#REF!,2,0)+SUM(DG92)*VLOOKUP(DG$13,#REF!,2,0)+SUM(DQ92)*VLOOKUP(DQ$13,#REF!,2,0)+SUM(EA92)*VLOOKUP(EA$13,#REF!,2,0)+SUM(EK92)*VLOOKUP(EK$13,#REF!,2,0)+SUM(EU92)*VLOOKUP(EU$13,#REF!,2,0)+SUM(FE92)*VLOOKUP(FE$13,#REF!,2,0)+SUM(FO92)*VLOOKUP(FO$13,#REF!,2,0)+SUM(FY92)*VLOOKUP(FY$13,#REF!,2,0)+SUM(GI92)*VLOOKUP(GI$13,#REF!,2,0)+SUM(GS92)*VLOOKUP(GS$13,#REF!,2,0)</f>
        <v>#REF!</v>
      </c>
      <c r="HD92" s="278" t="e">
        <f>+SUM(L92)*VLOOKUP(L$13,#REF!,2,0)+SUM(V92)*VLOOKUP(V$13,#REF!,2,0)+SUM(AF92)*VLOOKUP(AF$13,#REF!,2,0)+SUM(AP92)*VLOOKUP(AP$13,#REF!,2,0)+SUM(AZ92)*VLOOKUP(AZ$13,#REF!,2,0)+SUM(BJ92)*VLOOKUP(BJ$13,#REF!,2,0)+SUM(BT92)*VLOOKUP(BT$13,#REF!,2,0)+SUM(CD92)*VLOOKUP(CD$13,#REF!,2,0)+SUM(CN92)*VLOOKUP(CN$13,#REF!,2,0)+SUM(CX92)*VLOOKUP(CX$13,#REF!,2,0)+SUM(DH92)*VLOOKUP(DH$13,#REF!,2,0)+SUM(DR92)*VLOOKUP(DR$13,#REF!,2,0)+SUM(EB92)*VLOOKUP(EB$13,#REF!,2,0)+SUM(EL92)*VLOOKUP(EL$13,#REF!,2,0)+SUM(EV92)*VLOOKUP(EV$13,#REF!,2,0)+SUM(FF92)*VLOOKUP(FF$13,#REF!,2,0)+SUM(FP92)*VLOOKUP(FP$13,#REF!,2,0)+SUM(FZ92)*VLOOKUP(FZ$13,#REF!,2,0)+SUM(GJ92)*VLOOKUP(GJ$13,#REF!,2,0)+SUM(GT92)*VLOOKUP(GT$13,#REF!,2,0)</f>
        <v>#REF!</v>
      </c>
      <c r="HE92" s="278" t="e">
        <f>+SUM(M92)*VLOOKUP(M$13,#REF!,2,0)+SUM(W92)*VLOOKUP(W$13,#REF!,2,0)+SUM(AG92)*VLOOKUP(AG$13,#REF!,2,0)+SUM(AQ92)*VLOOKUP(AQ$13,#REF!,2,0)+SUM(BA92)*VLOOKUP(BA$13,#REF!,2,0)+SUM(BK92)*VLOOKUP(BK$13,#REF!,2,0)+SUM(BU92)*VLOOKUP(BU$13,#REF!,2,0)+SUM(CE92)*VLOOKUP(CE$13,#REF!,2,0)+SUM(CO92)*VLOOKUP(CO$13,#REF!,2,0)+SUM(CY92)*VLOOKUP(CY$13,#REF!,2,0)+SUM(DI92)*VLOOKUP(DI$13,#REF!,2,0)+SUM(DS92)*VLOOKUP(DS$13,#REF!,2,0)+SUM(EC92)*VLOOKUP(EC$13,#REF!,2,0)+SUM(EM92)*VLOOKUP(EM$13,#REF!,2,0)+SUM(EW92)*VLOOKUP(EW$13,#REF!,2,0)+SUM(FG92)*VLOOKUP(FG$13,#REF!,2,0)+SUM(FQ92)*VLOOKUP(FQ$13,#REF!,2,0)+SUM(GA92)*VLOOKUP(GA$13,#REF!,2,0)+SUM(GK92)*VLOOKUP(GK$13,#REF!,2,0)+SUM(GU92)*VLOOKUP(GU$13,#REF!,2,0)</f>
        <v>#REF!</v>
      </c>
      <c r="HF92" s="278" t="e">
        <f>+SUM(N92)*VLOOKUP(N$13,#REF!,2,0)+SUM(X92)*VLOOKUP(X$13,#REF!,2,0)+SUM(AH92)*VLOOKUP(AH$13,#REF!,2,0)+SUM(AR92)*VLOOKUP(AR$13,#REF!,2,0)+SUM(BB92)*VLOOKUP(BB$13,#REF!,2,0)+SUM(BL92)*VLOOKUP(BL$13,#REF!,2,0)+SUM(BV92)*VLOOKUP(BV$13,#REF!,2,0)+SUM(CF92)*VLOOKUP(CF$13,#REF!,2,0)+SUM(CP92)*VLOOKUP(CP$13,#REF!,2,0)+SUM(CZ92)*VLOOKUP(CZ$13,#REF!,2,0)+SUM(DJ92)*VLOOKUP(DJ$13,#REF!,2,0)+SUM(DT92)*VLOOKUP(DT$13,#REF!,2,0)+SUM(ED92)*VLOOKUP(ED$13,#REF!,2,0)+SUM(EN92)*VLOOKUP(EN$13,#REF!,2,0)+SUM(EX92)*VLOOKUP(EX$13,#REF!,2,0)+SUM(FH92)*VLOOKUP(FH$13,#REF!,2,0)+SUM(FR92)*VLOOKUP(FR$13,#REF!,2,0)+SUM(GB92)*VLOOKUP(GB$13,#REF!,2,0)+SUM(GL92)*VLOOKUP(GL$13,#REF!,2,0)+SUM(GV92)*VLOOKUP(GV$13,#REF!,2,0)</f>
        <v>#REF!</v>
      </c>
      <c r="HG92" s="278" t="e">
        <f>+SUM(O92)*VLOOKUP(O$13,#REF!,2,0)+SUM(Y92)*VLOOKUP(Y$13,#REF!,2,0)+SUM(AI92)*VLOOKUP(AI$13,#REF!,2,0)+SUM(AS92)*VLOOKUP(AS$13,#REF!,2,0)+SUM(BC92)*VLOOKUP(BC$13,#REF!,2,0)+SUM(BM92)*VLOOKUP(BM$13,#REF!,2,0)+SUM(BW92)*VLOOKUP(BW$13,#REF!,2,0)+SUM(CG92)*VLOOKUP(CG$13,#REF!,2,0)+SUM(CQ92)*VLOOKUP(CQ$13,#REF!,2,0)+SUM(DA92)*VLOOKUP(DA$13,#REF!,2,0)+SUM(DK92)*VLOOKUP(DK$13,#REF!,2,0)+SUM(DU92)*VLOOKUP(DU$13,#REF!,2,0)+SUM(EE92)*VLOOKUP(EE$13,#REF!,2,0)+SUM(EO92)*VLOOKUP(EO$13,#REF!,2,0)+SUM(EY92)*VLOOKUP(EY$13,#REF!,2,0)+SUM(FI92)*VLOOKUP(FI$13,#REF!,2,0)+SUM(FS92)*VLOOKUP(FS$13,#REF!,2,0)+SUM(GC92)*VLOOKUP(GC$13,#REF!,2,0)+SUM(GM92)*VLOOKUP(GM$13,#REF!,2,0)+SUM(GW92)*VLOOKUP(GW$13,#REF!,2,0)</f>
        <v>#REF!</v>
      </c>
      <c r="HH92" s="278" t="e">
        <f>+SUM(P92)*VLOOKUP(P$13,#REF!,2,0)+SUM(Z92)*VLOOKUP(Z$13,#REF!,2,0)+SUM(AJ92)*VLOOKUP(AJ$13,#REF!,2,0)+SUM(AT92)*VLOOKUP(AT$13,#REF!,2,0)+SUM(BD92)*VLOOKUP(BD$13,#REF!,2,0)+SUM(BN92)*VLOOKUP(BN$13,#REF!,2,0)+SUM(BX92)*VLOOKUP(BX$13,#REF!,2,0)+SUM(CH92)*VLOOKUP(CH$13,#REF!,2,0)+SUM(CR92)*VLOOKUP(CR$13,#REF!,2,0)+SUM(DB92)*VLOOKUP(DB$13,#REF!,2,0)+SUM(DL92)*VLOOKUP(DL$13,#REF!,2,0)+SUM(DV92)*VLOOKUP(DV$13,#REF!,2,0)+SUM(EF92)*VLOOKUP(EF$13,#REF!,2,0)+SUM(EP92)*VLOOKUP(EP$13,#REF!,2,0)+SUM(EZ92)*VLOOKUP(EZ$13,#REF!,2,0)+SUM(FJ92)*VLOOKUP(FJ$13,#REF!,2,0)+SUM(FT92)*VLOOKUP(FT$13,#REF!,2,0)+SUM(GD92)*VLOOKUP(GD$13,#REF!,2,0)+SUM(GN92)*VLOOKUP(GN$13,#REF!,2,0)+SUM(GX92)*VLOOKUP(GX$13,#REF!,2,0)</f>
        <v>#REF!</v>
      </c>
      <c r="HI92" s="278" t="e">
        <f>+SUM(Q92)*VLOOKUP(Q$13,#REF!,2,0)+SUM(AA92)*VLOOKUP(AA$13,#REF!,2,0)+SUM(AK92)*VLOOKUP(AK$13,#REF!,2,0)+SUM(AU92)*VLOOKUP(AU$13,#REF!,2,0)+SUM(BE92)*VLOOKUP(BE$13,#REF!,2,0)+SUM(BO92)*VLOOKUP(BO$13,#REF!,2,0)+SUM(BY92)*VLOOKUP(BY$13,#REF!,2,0)+SUM(CI92)*VLOOKUP(CI$13,#REF!,2,0)+SUM(CS92)*VLOOKUP(CS$13,#REF!,2,0)+SUM(DC92)*VLOOKUP(DC$13,#REF!,2,0)+SUM(DM92)*VLOOKUP(DM$13,#REF!,2,0)+SUM(DW92)*VLOOKUP(DW$13,#REF!,2,0)+SUM(EG92)*VLOOKUP(EG$13,#REF!,2,0)+SUM(EQ92)*VLOOKUP(EQ$13,#REF!,2,0)+SUM(FA92)*VLOOKUP(FA$13,#REF!,2,0)+SUM(FK92)*VLOOKUP(FK$13,#REF!,2,0)+SUM(FU92)*VLOOKUP(FU$13,#REF!,2,0)+SUM(GE92)*VLOOKUP(GE$13,#REF!,2,0)+SUM(GO92)*VLOOKUP(GO$13,#REF!,2,0)+SUM(GY92)*VLOOKUP(GY$13,#REF!,2,0)</f>
        <v>#REF!</v>
      </c>
      <c r="HJ92" s="278" t="e">
        <f>+SUM(R92)*VLOOKUP(R$13,#REF!,2,0)+SUM(AB92)*VLOOKUP(AB$13,#REF!,2,0)+SUM(AL92)*VLOOKUP(AL$13,#REF!,2,0)+SUM(AV92)*VLOOKUP(AV$13,#REF!,2,0)+SUM(BF92)*VLOOKUP(BF$13,#REF!,2,0)+SUM(BP92)*VLOOKUP(BP$13,#REF!,2,0)+SUM(BZ92)*VLOOKUP(BZ$13,#REF!,2,0)+SUM(CJ92)*VLOOKUP(CJ$13,#REF!,2,0)+SUM(CT92)*VLOOKUP(CT$13,#REF!,2,0)+SUM(DD92)*VLOOKUP(DD$13,#REF!,2,0)+SUM(DN92)*VLOOKUP(DN$13,#REF!,2,0)+SUM(DX92)*VLOOKUP(DX$13,#REF!,2,0)+SUM(EH92)*VLOOKUP(EH$13,#REF!,2,0)+SUM(ER92)*VLOOKUP(ER$13,#REF!,2,0)+SUM(FB92)*VLOOKUP(FB$13,#REF!,2,0)+SUM(FL92)*VLOOKUP(FL$13,#REF!,2,0)+SUM(FV92)*VLOOKUP(FV$13,#REF!,2,0)+SUM(GF92)*VLOOKUP(GF$13,#REF!,2,0)+SUM(GP92)*VLOOKUP(GP$13,#REF!,2,0)+SUM(GZ92)*VLOOKUP(GZ$13,#REF!,2,0)</f>
        <v>#REF!</v>
      </c>
      <c r="HK92" s="278" t="e">
        <f>+SUM(S92)*VLOOKUP(S$13,#REF!,2,0)+SUM(AC92)*VLOOKUP(AC$13,#REF!,2,0)+SUM(AM92)*VLOOKUP(AM$13,#REF!,2,0)+SUM(AW92)*VLOOKUP(AW$13,#REF!,2,0)+SUM(BG92)*VLOOKUP(BG$13,#REF!,2,0)+SUM(BQ92)*VLOOKUP(BQ$13,#REF!,2,0)+SUM(CA92)*VLOOKUP(CA$13,#REF!,2,0)+SUM(CK92)*VLOOKUP(CK$13,#REF!,2,0)+SUM(CU92)*VLOOKUP(CU$13,#REF!,2,0)+SUM(DE92)*VLOOKUP(DE$13,#REF!,2,0)+SUM(DO92)*VLOOKUP(DO$13,#REF!,2,0)+SUM(DY92)*VLOOKUP(DY$13,#REF!,2,0)+SUM(EI92)*VLOOKUP(EI$13,#REF!,2,0)+SUM(ES92)*VLOOKUP(ES$13,#REF!,2,0)+SUM(FC92)*VLOOKUP(FC$13,#REF!,2,0)+SUM(FM92)*VLOOKUP(FM$13,#REF!,2,0)+SUM(FW92)*VLOOKUP(FW$13,#REF!,2,0)+SUM(GG92)*VLOOKUP(GG$13,#REF!,2,0)+SUM(GQ92)*VLOOKUP(GQ$13,#REF!,2,0)+SUM(HA92)*VLOOKUP(HA$13,#REF!,2,0)</f>
        <v>#REF!</v>
      </c>
      <c r="HL92" s="278" t="e">
        <f>+SUM(T92)*VLOOKUP(T$13,#REF!,2,0)+SUM(AD92)*VLOOKUP(AD$13,#REF!,2,0)+SUM(AN92)*VLOOKUP(AN$13,#REF!,2,0)+SUM(AX92)*VLOOKUP(AX$13,#REF!,2,0)+SUM(BH92)*VLOOKUP(BH$13,#REF!,2,0)+SUM(BR92)*VLOOKUP(BR$13,#REF!,2,0)+SUM(CB92)*VLOOKUP(CB$13,#REF!,2,0)+SUM(CL92)*VLOOKUP(CL$13,#REF!,2,0)+SUM(CV92)*VLOOKUP(CV$13,#REF!,2,0)+SUM(DF92)*VLOOKUP(DF$13,#REF!,2,0)+SUM(DP92)*VLOOKUP(DP$13,#REF!,2,0)+SUM(DZ92)*VLOOKUP(DZ$13,#REF!,2,0)+SUM(EJ92)*VLOOKUP(EJ$13,#REF!,2,0)+SUM(ET92)*VLOOKUP(ET$13,#REF!,2,0)+SUM(FD92)*VLOOKUP(FD$13,#REF!,2,0)+SUM(FN92)*VLOOKUP(FN$13,#REF!,2,0)+SUM(FX92)*VLOOKUP(FX$13,#REF!,2,0)+SUM(GH92)*VLOOKUP(GH$13,#REF!,2,0)+SUM(GR92)*VLOOKUP(GR$13,#REF!,2,0)+SUM(HB92)*VLOOKUP(HB$13,#REF!,2,0)</f>
        <v>#REF!</v>
      </c>
      <c r="HM92" s="279">
        <f t="shared" si="88"/>
        <v>0</v>
      </c>
      <c r="HN92" s="281">
        <f t="shared" si="100"/>
        <v>0</v>
      </c>
      <c r="HO92" s="279" t="e">
        <f>+SUMIF($K$11:$T$11,1,K92:T92)*VLOOKUP($K$12,#REF!,2,0)+SUMIF($U$11:$AD$11,1,U92:AD92)*VLOOKUP($U$12,#REF!,2,0)+SUMIF($AE$11:$AN$11,1,AE92:AN92)*VLOOKUP($AE$12,#REF!,2,0)+SUMIF($AO$11:$AX$11,1,AO92:AX92)*VLOOKUP($AO$12,#REF!,2,0)+SUMIF($AY$11:$BH$11,1,AY92:BH92)*VLOOKUP($AY$12,#REF!,2,0)+SUMIF($BI$11:$BR$11,1,BI92:BR92)*VLOOKUP($BI$12,#REF!,2,0)+SUMIF($BS$11:$CB$11,1,BS92:CB92)*VLOOKUP($BS$12,#REF!,2,0)+SUMIF($CC$11:$CL$11,1,CC92:CL92)*VLOOKUP($CC$12,#REF!,2,0)+SUMIF($CM$11:$CV$11,1,CM92:CV92)*VLOOKUP($CM$12,#REF!,2,0)+SUMIF($CW$11:$DF$11,1,CW92:DF92)*VLOOKUP($CW$12,#REF!,2,0)+SUMIF($DG$11:$DP$11,1,DG92:DP92)*VLOOKUP($DG$12,#REF!,2,0)+SUMIF($DQ$11:$DZ$11,1,DQ92:DZ92)*VLOOKUP($DQ$12,#REF!,2,0)+SUMIF($EA$11:$EJ$11,1,EA92:EJ92)*VLOOKUP($EA$12,#REF!,2,0)+SUMIF($EK$11:$ET$11,1,EK92:ET92)*VLOOKUP($EK$12,#REF!,2,0)+SUMIF($EU$11:$FD$11,1,EU92:FD92)*VLOOKUP($EU$12,#REF!,2,0)+SUMIF($FE$11:$FN$11,1,FE92:FN92)*VLOOKUP($FE$12,#REF!,2,0)+SUMIF($FO$11:$FX$11,1,FO92:FX92)*VLOOKUP($FO$12,#REF!,2,0)+SUMIF($FY$11:$GH$11,1,FY92:GH92)*VLOOKUP($FY$12,#REF!,2,0)+SUMIF($GI$11:$GR$11,1,GI92:GR92)*VLOOKUP($GI$12,#REF!,2,0)+SUMIF($GS$11:$HB$11,1,GS92:HB92)*VLOOKUP($GS$12,#REF!,2,0)</f>
        <v>#REF!</v>
      </c>
      <c r="HP92" s="281" t="e">
        <f t="shared" si="101"/>
        <v>#REF!</v>
      </c>
      <c r="HQ92" s="84"/>
      <c r="HR92" s="282">
        <f t="shared" si="89"/>
        <v>0</v>
      </c>
      <c r="HS92" s="282">
        <f t="shared" si="90"/>
        <v>0</v>
      </c>
      <c r="HT92" s="282">
        <f t="shared" si="91"/>
        <v>0</v>
      </c>
      <c r="HU92" s="282">
        <f t="shared" si="92"/>
        <v>0</v>
      </c>
      <c r="HV92" s="282">
        <f t="shared" si="93"/>
        <v>0</v>
      </c>
      <c r="HW92" s="282">
        <f t="shared" si="94"/>
        <v>0</v>
      </c>
      <c r="HX92" s="282">
        <f t="shared" si="95"/>
        <v>0</v>
      </c>
      <c r="HY92" s="282">
        <f t="shared" si="96"/>
        <v>0</v>
      </c>
      <c r="HZ92" s="282">
        <f t="shared" si="97"/>
        <v>0</v>
      </c>
      <c r="IA92" s="282">
        <f t="shared" si="98"/>
        <v>0</v>
      </c>
      <c r="IK92" s="98" t="e">
        <f t="shared" si="99"/>
        <v>#REF!</v>
      </c>
    </row>
    <row r="93" spans="1:245" s="32" customFormat="1" ht="21.95" hidden="1" customHeight="1">
      <c r="A93" s="4"/>
      <c r="B93" s="98" t="e">
        <f>+#REF!</f>
        <v>#REF!</v>
      </c>
      <c r="C93" s="98" t="e">
        <f>+#REF!</f>
        <v>#REF!</v>
      </c>
      <c r="D93" s="98" t="e">
        <f>+#REF!</f>
        <v>#REF!</v>
      </c>
      <c r="E93" s="98" t="e">
        <f>+#REF!</f>
        <v>#REF!</v>
      </c>
      <c r="F93" s="98" t="e">
        <f>+#REF!</f>
        <v>#REF!</v>
      </c>
      <c r="G93" s="98" t="e">
        <f>+#REF!</f>
        <v>#REF!</v>
      </c>
      <c r="H93" s="98" t="e">
        <f>+#REF!</f>
        <v>#REF!</v>
      </c>
      <c r="I93" s="98" t="e">
        <f>+#REF!</f>
        <v>#REF!</v>
      </c>
      <c r="J93" s="19" t="s">
        <v>75</v>
      </c>
      <c r="K93" s="569"/>
      <c r="L93" s="570"/>
      <c r="M93" s="570"/>
      <c r="N93" s="570"/>
      <c r="O93" s="570"/>
      <c r="P93" s="570"/>
      <c r="Q93" s="570"/>
      <c r="R93" s="570"/>
      <c r="S93" s="570"/>
      <c r="T93" s="571"/>
      <c r="U93" s="569"/>
      <c r="V93" s="570"/>
      <c r="W93" s="570"/>
      <c r="X93" s="570"/>
      <c r="Y93" s="570"/>
      <c r="Z93" s="570"/>
      <c r="AA93" s="570"/>
      <c r="AB93" s="570"/>
      <c r="AC93" s="570"/>
      <c r="AD93" s="571"/>
      <c r="AE93" s="569"/>
      <c r="AF93" s="570"/>
      <c r="AG93" s="570"/>
      <c r="AH93" s="570"/>
      <c r="AI93" s="570"/>
      <c r="AJ93" s="570"/>
      <c r="AK93" s="570"/>
      <c r="AL93" s="570"/>
      <c r="AM93" s="570"/>
      <c r="AN93" s="571"/>
      <c r="AO93" s="569"/>
      <c r="AP93" s="570"/>
      <c r="AQ93" s="570"/>
      <c r="AR93" s="570"/>
      <c r="AS93" s="570"/>
      <c r="AT93" s="570"/>
      <c r="AU93" s="570"/>
      <c r="AV93" s="570"/>
      <c r="AW93" s="570"/>
      <c r="AX93" s="571"/>
      <c r="AY93" s="569"/>
      <c r="AZ93" s="570"/>
      <c r="BA93" s="570"/>
      <c r="BB93" s="570"/>
      <c r="BC93" s="570"/>
      <c r="BD93" s="570"/>
      <c r="BE93" s="570"/>
      <c r="BF93" s="570"/>
      <c r="BG93" s="570"/>
      <c r="BH93" s="571"/>
      <c r="BI93" s="569"/>
      <c r="BJ93" s="570"/>
      <c r="BK93" s="570"/>
      <c r="BL93" s="570"/>
      <c r="BM93" s="570"/>
      <c r="BN93" s="570"/>
      <c r="BO93" s="570"/>
      <c r="BP93" s="570"/>
      <c r="BQ93" s="570"/>
      <c r="BR93" s="571"/>
      <c r="BS93" s="569"/>
      <c r="BT93" s="570"/>
      <c r="BU93" s="570"/>
      <c r="BV93" s="570"/>
      <c r="BW93" s="570"/>
      <c r="BX93" s="570"/>
      <c r="BY93" s="570"/>
      <c r="BZ93" s="570"/>
      <c r="CA93" s="570"/>
      <c r="CB93" s="571"/>
      <c r="CC93" s="569"/>
      <c r="CD93" s="570"/>
      <c r="CE93" s="570"/>
      <c r="CF93" s="570"/>
      <c r="CG93" s="570"/>
      <c r="CH93" s="570"/>
      <c r="CI93" s="570"/>
      <c r="CJ93" s="570"/>
      <c r="CK93" s="570"/>
      <c r="CL93" s="571"/>
      <c r="CM93" s="569"/>
      <c r="CN93" s="570"/>
      <c r="CO93" s="570"/>
      <c r="CP93" s="570"/>
      <c r="CQ93" s="570"/>
      <c r="CR93" s="570"/>
      <c r="CS93" s="570"/>
      <c r="CT93" s="570"/>
      <c r="CU93" s="570"/>
      <c r="CV93" s="571"/>
      <c r="CW93" s="569"/>
      <c r="CX93" s="570"/>
      <c r="CY93" s="570"/>
      <c r="CZ93" s="570"/>
      <c r="DA93" s="570"/>
      <c r="DB93" s="570"/>
      <c r="DC93" s="570"/>
      <c r="DD93" s="570"/>
      <c r="DE93" s="570"/>
      <c r="DF93" s="571"/>
      <c r="DG93" s="569"/>
      <c r="DH93" s="570"/>
      <c r="DI93" s="570"/>
      <c r="DJ93" s="570"/>
      <c r="DK93" s="570"/>
      <c r="DL93" s="570"/>
      <c r="DM93" s="570"/>
      <c r="DN93" s="570"/>
      <c r="DO93" s="570"/>
      <c r="DP93" s="571"/>
      <c r="DQ93" s="569"/>
      <c r="DR93" s="570"/>
      <c r="DS93" s="570"/>
      <c r="DT93" s="570"/>
      <c r="DU93" s="570"/>
      <c r="DV93" s="570"/>
      <c r="DW93" s="570"/>
      <c r="DX93" s="570"/>
      <c r="DY93" s="570"/>
      <c r="DZ93" s="571"/>
      <c r="EA93" s="569"/>
      <c r="EB93" s="570"/>
      <c r="EC93" s="570"/>
      <c r="ED93" s="570"/>
      <c r="EE93" s="570"/>
      <c r="EF93" s="570"/>
      <c r="EG93" s="570"/>
      <c r="EH93" s="570"/>
      <c r="EI93" s="570"/>
      <c r="EJ93" s="571"/>
      <c r="EK93" s="569"/>
      <c r="EL93" s="570"/>
      <c r="EM93" s="570"/>
      <c r="EN93" s="570"/>
      <c r="EO93" s="570"/>
      <c r="EP93" s="570"/>
      <c r="EQ93" s="570"/>
      <c r="ER93" s="570"/>
      <c r="ES93" s="570"/>
      <c r="ET93" s="571"/>
      <c r="EU93" s="569"/>
      <c r="EV93" s="570"/>
      <c r="EW93" s="570"/>
      <c r="EX93" s="570"/>
      <c r="EY93" s="570"/>
      <c r="EZ93" s="570"/>
      <c r="FA93" s="570"/>
      <c r="FB93" s="570"/>
      <c r="FC93" s="570"/>
      <c r="FD93" s="571"/>
      <c r="FE93" s="569"/>
      <c r="FF93" s="570"/>
      <c r="FG93" s="570"/>
      <c r="FH93" s="570"/>
      <c r="FI93" s="570"/>
      <c r="FJ93" s="570"/>
      <c r="FK93" s="570"/>
      <c r="FL93" s="570"/>
      <c r="FM93" s="570"/>
      <c r="FN93" s="571"/>
      <c r="FO93" s="569"/>
      <c r="FP93" s="570"/>
      <c r="FQ93" s="570"/>
      <c r="FR93" s="570"/>
      <c r="FS93" s="570"/>
      <c r="FT93" s="570"/>
      <c r="FU93" s="570"/>
      <c r="FV93" s="570"/>
      <c r="FW93" s="570"/>
      <c r="FX93" s="571"/>
      <c r="FY93" s="569"/>
      <c r="FZ93" s="570"/>
      <c r="GA93" s="570"/>
      <c r="GB93" s="570"/>
      <c r="GC93" s="570"/>
      <c r="GD93" s="570"/>
      <c r="GE93" s="570"/>
      <c r="GF93" s="570"/>
      <c r="GG93" s="570"/>
      <c r="GH93" s="571"/>
      <c r="GI93" s="569"/>
      <c r="GJ93" s="570"/>
      <c r="GK93" s="570"/>
      <c r="GL93" s="570"/>
      <c r="GM93" s="570"/>
      <c r="GN93" s="570"/>
      <c r="GO93" s="570"/>
      <c r="GP93" s="570"/>
      <c r="GQ93" s="570"/>
      <c r="GR93" s="571"/>
      <c r="GS93" s="569"/>
      <c r="GT93" s="570"/>
      <c r="GU93" s="570"/>
      <c r="GV93" s="570"/>
      <c r="GW93" s="570"/>
      <c r="GX93" s="570"/>
      <c r="GY93" s="570"/>
      <c r="GZ93" s="570"/>
      <c r="HA93" s="570"/>
      <c r="HB93" s="571"/>
      <c r="HC93" s="81" t="e">
        <f>+SUM(K93)*VLOOKUP(K$13,#REF!,2,0)+SUM(U93)*VLOOKUP(U$13,#REF!,2,0)+SUM(AE93)*VLOOKUP(AE$13,#REF!,2,0)+SUM(AO93)*VLOOKUP(AO$13,#REF!,2,0)+SUM(AY93)*VLOOKUP(AY$13,#REF!,2,0)+SUM(BI93)*VLOOKUP(BI$13,#REF!,2,0)+SUM(BS93)*VLOOKUP(BS$13,#REF!,2,0)+SUM(CC93)*VLOOKUP(CC$13,#REF!,2,0)+SUM(CM93)*VLOOKUP(CM$13,#REF!,2,0)+SUM(CW93)*VLOOKUP(CW$13,#REF!,2,0)+SUM(DG93)*VLOOKUP(DG$13,#REF!,2,0)+SUM(DQ93)*VLOOKUP(DQ$13,#REF!,2,0)+SUM(EA93)*VLOOKUP(EA$13,#REF!,2,0)+SUM(EK93)*VLOOKUP(EK$13,#REF!,2,0)+SUM(EU93)*VLOOKUP(EU$13,#REF!,2,0)+SUM(FE93)*VLOOKUP(FE$13,#REF!,2,0)+SUM(FO93)*VLOOKUP(FO$13,#REF!,2,0)+SUM(FY93)*VLOOKUP(FY$13,#REF!,2,0)+SUM(GI93)*VLOOKUP(GI$13,#REF!,2,0)+SUM(GS93)*VLOOKUP(GS$13,#REF!,2,0)</f>
        <v>#REF!</v>
      </c>
      <c r="HD93" s="81" t="e">
        <f>+SUM(L93)*VLOOKUP(L$13,#REF!,2,0)+SUM(V93)*VLOOKUP(V$13,#REF!,2,0)+SUM(AF93)*VLOOKUP(AF$13,#REF!,2,0)+SUM(AP93)*VLOOKUP(AP$13,#REF!,2,0)+SUM(AZ93)*VLOOKUP(AZ$13,#REF!,2,0)+SUM(BJ93)*VLOOKUP(BJ$13,#REF!,2,0)+SUM(BT93)*VLOOKUP(BT$13,#REF!,2,0)+SUM(CD93)*VLOOKUP(CD$13,#REF!,2,0)+SUM(CN93)*VLOOKUP(CN$13,#REF!,2,0)+SUM(CX93)*VLOOKUP(CX$13,#REF!,2,0)+SUM(DH93)*VLOOKUP(DH$13,#REF!,2,0)+SUM(DR93)*VLOOKUP(DR$13,#REF!,2,0)+SUM(EB93)*VLOOKUP(EB$13,#REF!,2,0)+SUM(EL93)*VLOOKUP(EL$13,#REF!,2,0)+SUM(EV93)*VLOOKUP(EV$13,#REF!,2,0)+SUM(FF93)*VLOOKUP(FF$13,#REF!,2,0)+SUM(FP93)*VLOOKUP(FP$13,#REF!,2,0)+SUM(FZ93)*VLOOKUP(FZ$13,#REF!,2,0)+SUM(GJ93)*VLOOKUP(GJ$13,#REF!,2,0)+SUM(GT93)*VLOOKUP(GT$13,#REF!,2,0)</f>
        <v>#REF!</v>
      </c>
      <c r="HE93" s="81" t="e">
        <f>+SUM(M93)*VLOOKUP(M$13,#REF!,2,0)+SUM(W93)*VLOOKUP(W$13,#REF!,2,0)+SUM(AG93)*VLOOKUP(AG$13,#REF!,2,0)+SUM(AQ93)*VLOOKUP(AQ$13,#REF!,2,0)+SUM(BA93)*VLOOKUP(BA$13,#REF!,2,0)+SUM(BK93)*VLOOKUP(BK$13,#REF!,2,0)+SUM(BU93)*VLOOKUP(BU$13,#REF!,2,0)+SUM(CE93)*VLOOKUP(CE$13,#REF!,2,0)+SUM(CO93)*VLOOKUP(CO$13,#REF!,2,0)+SUM(CY93)*VLOOKUP(CY$13,#REF!,2,0)+SUM(DI93)*VLOOKUP(DI$13,#REF!,2,0)+SUM(DS93)*VLOOKUP(DS$13,#REF!,2,0)+SUM(EC93)*VLOOKUP(EC$13,#REF!,2,0)+SUM(EM93)*VLOOKUP(EM$13,#REF!,2,0)+SUM(EW93)*VLOOKUP(EW$13,#REF!,2,0)+SUM(FG93)*VLOOKUP(FG$13,#REF!,2,0)+SUM(FQ93)*VLOOKUP(FQ$13,#REF!,2,0)+SUM(GA93)*VLOOKUP(GA$13,#REF!,2,0)+SUM(GK93)*VLOOKUP(GK$13,#REF!,2,0)+SUM(GU93)*VLOOKUP(GU$13,#REF!,2,0)</f>
        <v>#REF!</v>
      </c>
      <c r="HF93" s="81" t="e">
        <f>+SUM(N93)*VLOOKUP(N$13,#REF!,2,0)+SUM(X93)*VLOOKUP(X$13,#REF!,2,0)+SUM(AH93)*VLOOKUP(AH$13,#REF!,2,0)+SUM(AR93)*VLOOKUP(AR$13,#REF!,2,0)+SUM(BB93)*VLOOKUP(BB$13,#REF!,2,0)+SUM(BL93)*VLOOKUP(BL$13,#REF!,2,0)+SUM(BV93)*VLOOKUP(BV$13,#REF!,2,0)+SUM(CF93)*VLOOKUP(CF$13,#REF!,2,0)+SUM(CP93)*VLOOKUP(CP$13,#REF!,2,0)+SUM(CZ93)*VLOOKUP(CZ$13,#REF!,2,0)+SUM(DJ93)*VLOOKUP(DJ$13,#REF!,2,0)+SUM(DT93)*VLOOKUP(DT$13,#REF!,2,0)+SUM(ED93)*VLOOKUP(ED$13,#REF!,2,0)+SUM(EN93)*VLOOKUP(EN$13,#REF!,2,0)+SUM(EX93)*VLOOKUP(EX$13,#REF!,2,0)+SUM(FH93)*VLOOKUP(FH$13,#REF!,2,0)+SUM(FR93)*VLOOKUP(FR$13,#REF!,2,0)+SUM(GB93)*VLOOKUP(GB$13,#REF!,2,0)+SUM(GL93)*VLOOKUP(GL$13,#REF!,2,0)+SUM(GV93)*VLOOKUP(GV$13,#REF!,2,0)</f>
        <v>#REF!</v>
      </c>
      <c r="HG93" s="81" t="e">
        <f>+SUM(O93)*VLOOKUP(O$13,#REF!,2,0)+SUM(Y93)*VLOOKUP(Y$13,#REF!,2,0)+SUM(AI93)*VLOOKUP(AI$13,#REF!,2,0)+SUM(AS93)*VLOOKUP(AS$13,#REF!,2,0)+SUM(BC93)*VLOOKUP(BC$13,#REF!,2,0)+SUM(BM93)*VLOOKUP(BM$13,#REF!,2,0)+SUM(BW93)*VLOOKUP(BW$13,#REF!,2,0)+SUM(CG93)*VLOOKUP(CG$13,#REF!,2,0)+SUM(CQ93)*VLOOKUP(CQ$13,#REF!,2,0)+SUM(DA93)*VLOOKUP(DA$13,#REF!,2,0)+SUM(DK93)*VLOOKUP(DK$13,#REF!,2,0)+SUM(DU93)*VLOOKUP(DU$13,#REF!,2,0)+SUM(EE93)*VLOOKUP(EE$13,#REF!,2,0)+SUM(EO93)*VLOOKUP(EO$13,#REF!,2,0)+SUM(EY93)*VLOOKUP(EY$13,#REF!,2,0)+SUM(FI93)*VLOOKUP(FI$13,#REF!,2,0)+SUM(FS93)*VLOOKUP(FS$13,#REF!,2,0)+SUM(GC93)*VLOOKUP(GC$13,#REF!,2,0)+SUM(GM93)*VLOOKUP(GM$13,#REF!,2,0)+SUM(GW93)*VLOOKUP(GW$13,#REF!,2,0)</f>
        <v>#REF!</v>
      </c>
      <c r="HH93" s="81" t="e">
        <f>+SUM(P93)*VLOOKUP(P$13,#REF!,2,0)+SUM(Z93)*VLOOKUP(Z$13,#REF!,2,0)+SUM(AJ93)*VLOOKUP(AJ$13,#REF!,2,0)+SUM(AT93)*VLOOKUP(AT$13,#REF!,2,0)+SUM(BD93)*VLOOKUP(BD$13,#REF!,2,0)+SUM(BN93)*VLOOKUP(BN$13,#REF!,2,0)+SUM(BX93)*VLOOKUP(BX$13,#REF!,2,0)+SUM(CH93)*VLOOKUP(CH$13,#REF!,2,0)+SUM(CR93)*VLOOKUP(CR$13,#REF!,2,0)+SUM(DB93)*VLOOKUP(DB$13,#REF!,2,0)+SUM(DL93)*VLOOKUP(DL$13,#REF!,2,0)+SUM(DV93)*VLOOKUP(DV$13,#REF!,2,0)+SUM(EF93)*VLOOKUP(EF$13,#REF!,2,0)+SUM(EP93)*VLOOKUP(EP$13,#REF!,2,0)+SUM(EZ93)*VLOOKUP(EZ$13,#REF!,2,0)+SUM(FJ93)*VLOOKUP(FJ$13,#REF!,2,0)+SUM(FT93)*VLOOKUP(FT$13,#REF!,2,0)+SUM(GD93)*VLOOKUP(GD$13,#REF!,2,0)+SUM(GN93)*VLOOKUP(GN$13,#REF!,2,0)+SUM(GX93)*VLOOKUP(GX$13,#REF!,2,0)</f>
        <v>#REF!</v>
      </c>
      <c r="HI93" s="81" t="e">
        <f>+SUM(Q93)*VLOOKUP(Q$13,#REF!,2,0)+SUM(AA93)*VLOOKUP(AA$13,#REF!,2,0)+SUM(AK93)*VLOOKUP(AK$13,#REF!,2,0)+SUM(AU93)*VLOOKUP(AU$13,#REF!,2,0)+SUM(BE93)*VLOOKUP(BE$13,#REF!,2,0)+SUM(BO93)*VLOOKUP(BO$13,#REF!,2,0)+SUM(BY93)*VLOOKUP(BY$13,#REF!,2,0)+SUM(CI93)*VLOOKUP(CI$13,#REF!,2,0)+SUM(CS93)*VLOOKUP(CS$13,#REF!,2,0)+SUM(DC93)*VLOOKUP(DC$13,#REF!,2,0)+SUM(DM93)*VLOOKUP(DM$13,#REF!,2,0)+SUM(DW93)*VLOOKUP(DW$13,#REF!,2,0)+SUM(EG93)*VLOOKUP(EG$13,#REF!,2,0)+SUM(EQ93)*VLOOKUP(EQ$13,#REF!,2,0)+SUM(FA93)*VLOOKUP(FA$13,#REF!,2,0)+SUM(FK93)*VLOOKUP(FK$13,#REF!,2,0)+SUM(FU93)*VLOOKUP(FU$13,#REF!,2,0)+SUM(GE93)*VLOOKUP(GE$13,#REF!,2,0)+SUM(GO93)*VLOOKUP(GO$13,#REF!,2,0)+SUM(GY93)*VLOOKUP(GY$13,#REF!,2,0)</f>
        <v>#REF!</v>
      </c>
      <c r="HJ93" s="81" t="e">
        <f>+SUM(R93)*VLOOKUP(R$13,#REF!,2,0)+SUM(AB93)*VLOOKUP(AB$13,#REF!,2,0)+SUM(AL93)*VLOOKUP(AL$13,#REF!,2,0)+SUM(AV93)*VLOOKUP(AV$13,#REF!,2,0)+SUM(BF93)*VLOOKUP(BF$13,#REF!,2,0)+SUM(BP93)*VLOOKUP(BP$13,#REF!,2,0)+SUM(BZ93)*VLOOKUP(BZ$13,#REF!,2,0)+SUM(CJ93)*VLOOKUP(CJ$13,#REF!,2,0)+SUM(CT93)*VLOOKUP(CT$13,#REF!,2,0)+SUM(DD93)*VLOOKUP(DD$13,#REF!,2,0)+SUM(DN93)*VLOOKUP(DN$13,#REF!,2,0)+SUM(DX93)*VLOOKUP(DX$13,#REF!,2,0)+SUM(EH93)*VLOOKUP(EH$13,#REF!,2,0)+SUM(ER93)*VLOOKUP(ER$13,#REF!,2,0)+SUM(FB93)*VLOOKUP(FB$13,#REF!,2,0)+SUM(FL93)*VLOOKUP(FL$13,#REF!,2,0)+SUM(FV93)*VLOOKUP(FV$13,#REF!,2,0)+SUM(GF93)*VLOOKUP(GF$13,#REF!,2,0)+SUM(GP93)*VLOOKUP(GP$13,#REF!,2,0)+SUM(GZ93)*VLOOKUP(GZ$13,#REF!,2,0)</f>
        <v>#REF!</v>
      </c>
      <c r="HK93" s="81" t="e">
        <f>+SUM(S93)*VLOOKUP(S$13,#REF!,2,0)+SUM(AC93)*VLOOKUP(AC$13,#REF!,2,0)+SUM(AM93)*VLOOKUP(AM$13,#REF!,2,0)+SUM(AW93)*VLOOKUP(AW$13,#REF!,2,0)+SUM(BG93)*VLOOKUP(BG$13,#REF!,2,0)+SUM(BQ93)*VLOOKUP(BQ$13,#REF!,2,0)+SUM(CA93)*VLOOKUP(CA$13,#REF!,2,0)+SUM(CK93)*VLOOKUP(CK$13,#REF!,2,0)+SUM(CU93)*VLOOKUP(CU$13,#REF!,2,0)+SUM(DE93)*VLOOKUP(DE$13,#REF!,2,0)+SUM(DO93)*VLOOKUP(DO$13,#REF!,2,0)+SUM(DY93)*VLOOKUP(DY$13,#REF!,2,0)+SUM(EI93)*VLOOKUP(EI$13,#REF!,2,0)+SUM(ES93)*VLOOKUP(ES$13,#REF!,2,0)+SUM(FC93)*VLOOKUP(FC$13,#REF!,2,0)+SUM(FM93)*VLOOKUP(FM$13,#REF!,2,0)+SUM(FW93)*VLOOKUP(FW$13,#REF!,2,0)+SUM(GG93)*VLOOKUP(GG$13,#REF!,2,0)+SUM(GQ93)*VLOOKUP(GQ$13,#REF!,2,0)+SUM(HA93)*VLOOKUP(HA$13,#REF!,2,0)</f>
        <v>#REF!</v>
      </c>
      <c r="HL93" s="81" t="e">
        <f>+SUM(T93)*VLOOKUP(T$13,#REF!,2,0)+SUM(AD93)*VLOOKUP(AD$13,#REF!,2,0)+SUM(AN93)*VLOOKUP(AN$13,#REF!,2,0)+SUM(AX93)*VLOOKUP(AX$13,#REF!,2,0)+SUM(BH93)*VLOOKUP(BH$13,#REF!,2,0)+SUM(BR93)*VLOOKUP(BR$13,#REF!,2,0)+SUM(CB93)*VLOOKUP(CB$13,#REF!,2,0)+SUM(CL93)*VLOOKUP(CL$13,#REF!,2,0)+SUM(CV93)*VLOOKUP(CV$13,#REF!,2,0)+SUM(DF93)*VLOOKUP(DF$13,#REF!,2,0)+SUM(DP93)*VLOOKUP(DP$13,#REF!,2,0)+SUM(DZ93)*VLOOKUP(DZ$13,#REF!,2,0)+SUM(EJ93)*VLOOKUP(EJ$13,#REF!,2,0)+SUM(ET93)*VLOOKUP(ET$13,#REF!,2,0)+SUM(FD93)*VLOOKUP(FD$13,#REF!,2,0)+SUM(FN93)*VLOOKUP(FN$13,#REF!,2,0)+SUM(FX93)*VLOOKUP(FX$13,#REF!,2,0)+SUM(GH93)*VLOOKUP(GH$13,#REF!,2,0)+SUM(GR93)*VLOOKUP(GR$13,#REF!,2,0)+SUM(HB93)*VLOOKUP(HB$13,#REF!,2,0)</f>
        <v>#REF!</v>
      </c>
      <c r="HM93" s="84">
        <f t="shared" si="88"/>
        <v>0</v>
      </c>
      <c r="HN93" s="83">
        <f t="shared" si="100"/>
        <v>0</v>
      </c>
      <c r="HO93" s="84" t="e">
        <f>+SUMIF($K$11:$T$11,1,K93:T93)*VLOOKUP($K$12,#REF!,2,0)+SUMIF($U$11:$AD$11,1,U93:AD93)*VLOOKUP($U$12,#REF!,2,0)+SUMIF($AE$11:$AN$11,1,AE93:AN93)*VLOOKUP($AE$12,#REF!,2,0)+SUMIF($AO$11:$AX$11,1,AO93:AX93)*VLOOKUP($AO$12,#REF!,2,0)+SUMIF($AY$11:$BH$11,1,AY93:BH93)*VLOOKUP($AY$12,#REF!,2,0)+SUMIF($BI$11:$BR$11,1,BI93:BR93)*VLOOKUP($BI$12,#REF!,2,0)+SUMIF($BS$11:$CB$11,1,BS93:CB93)*VLOOKUP($BS$12,#REF!,2,0)+SUMIF($CC$11:$CL$11,1,CC93:CL93)*VLOOKUP($CC$12,#REF!,2,0)+SUMIF($CM$11:$CV$11,1,CM93:CV93)*VLOOKUP($CM$12,#REF!,2,0)+SUMIF($CW$11:$DF$11,1,CW93:DF93)*VLOOKUP($CW$12,#REF!,2,0)+SUMIF($DG$11:$DP$11,1,DG93:DP93)*VLOOKUP($DG$12,#REF!,2,0)+SUMIF($DQ$11:$DZ$11,1,DQ93:DZ93)*VLOOKUP($DQ$12,#REF!,2,0)+SUMIF($EA$11:$EJ$11,1,EA93:EJ93)*VLOOKUP($EA$12,#REF!,2,0)+SUMIF($EK$11:$ET$11,1,EK93:ET93)*VLOOKUP($EK$12,#REF!,2,0)+SUMIF($EU$11:$FD$11,1,EU93:FD93)*VLOOKUP($EU$12,#REF!,2,0)+SUMIF($FE$11:$FN$11,1,FE93:FN93)*VLOOKUP($FE$12,#REF!,2,0)+SUMIF($FO$11:$FX$11,1,FO93:FX93)*VLOOKUP($FO$12,#REF!,2,0)+SUMIF($FY$11:$GH$11,1,FY93:GH93)*VLOOKUP($FY$12,#REF!,2,0)+SUMIF($GI$11:$GR$11,1,GI93:GR93)*VLOOKUP($GI$12,#REF!,2,0)+SUMIF($GS$11:$HB$11,1,GS93:HB93)*VLOOKUP($GS$12,#REF!,2,0)</f>
        <v>#REF!</v>
      </c>
      <c r="HP93" s="83" t="e">
        <f t="shared" si="101"/>
        <v>#REF!</v>
      </c>
      <c r="HQ93" s="84"/>
      <c r="HR93" s="85">
        <f t="shared" si="89"/>
        <v>0</v>
      </c>
      <c r="HS93" s="85">
        <f t="shared" si="90"/>
        <v>0</v>
      </c>
      <c r="HT93" s="85">
        <f t="shared" si="91"/>
        <v>0</v>
      </c>
      <c r="HU93" s="85">
        <f t="shared" si="92"/>
        <v>0</v>
      </c>
      <c r="HV93" s="85">
        <f t="shared" si="93"/>
        <v>0</v>
      </c>
      <c r="HW93" s="85">
        <f t="shared" si="94"/>
        <v>0</v>
      </c>
      <c r="HX93" s="85">
        <f t="shared" si="95"/>
        <v>0</v>
      </c>
      <c r="HY93" s="85">
        <f t="shared" si="96"/>
        <v>0</v>
      </c>
      <c r="HZ93" s="85">
        <f t="shared" si="97"/>
        <v>0</v>
      </c>
      <c r="IA93" s="85">
        <f t="shared" si="98"/>
        <v>0</v>
      </c>
      <c r="IK93" s="98" t="e">
        <f t="shared" si="99"/>
        <v>#REF!</v>
      </c>
    </row>
    <row r="94" spans="1:245" s="32" customFormat="1" ht="21.95" hidden="1" customHeight="1">
      <c r="A94" s="4"/>
      <c r="B94" s="98" t="e">
        <f>+#REF!</f>
        <v>#REF!</v>
      </c>
      <c r="C94" s="98" t="e">
        <f>+#REF!</f>
        <v>#REF!</v>
      </c>
      <c r="D94" s="98" t="e">
        <f>+#REF!</f>
        <v>#REF!</v>
      </c>
      <c r="E94" s="98" t="e">
        <f>+#REF!</f>
        <v>#REF!</v>
      </c>
      <c r="F94" s="98" t="e">
        <f>+#REF!</f>
        <v>#REF!</v>
      </c>
      <c r="G94" s="98" t="e">
        <f>+#REF!</f>
        <v>#REF!</v>
      </c>
      <c r="H94" s="98" t="e">
        <f>+#REF!</f>
        <v>#REF!</v>
      </c>
      <c r="I94" s="98" t="e">
        <f>+#REF!</f>
        <v>#REF!</v>
      </c>
      <c r="J94" s="19" t="s">
        <v>76</v>
      </c>
      <c r="K94" s="572"/>
      <c r="L94" s="573"/>
      <c r="M94" s="573"/>
      <c r="N94" s="570"/>
      <c r="O94" s="570"/>
      <c r="P94" s="570"/>
      <c r="Q94" s="570"/>
      <c r="R94" s="570"/>
      <c r="S94" s="570"/>
      <c r="T94" s="571"/>
      <c r="U94" s="572"/>
      <c r="V94" s="573"/>
      <c r="W94" s="573"/>
      <c r="X94" s="570"/>
      <c r="Y94" s="570"/>
      <c r="Z94" s="570"/>
      <c r="AA94" s="570"/>
      <c r="AB94" s="570"/>
      <c r="AC94" s="570"/>
      <c r="AD94" s="571"/>
      <c r="AE94" s="572"/>
      <c r="AF94" s="573"/>
      <c r="AG94" s="573"/>
      <c r="AH94" s="570"/>
      <c r="AI94" s="570"/>
      <c r="AJ94" s="570"/>
      <c r="AK94" s="570"/>
      <c r="AL94" s="570"/>
      <c r="AM94" s="570"/>
      <c r="AN94" s="571"/>
      <c r="AO94" s="572"/>
      <c r="AP94" s="573"/>
      <c r="AQ94" s="573"/>
      <c r="AR94" s="570"/>
      <c r="AS94" s="570"/>
      <c r="AT94" s="570"/>
      <c r="AU94" s="570"/>
      <c r="AV94" s="570"/>
      <c r="AW94" s="570"/>
      <c r="AX94" s="571"/>
      <c r="AY94" s="572"/>
      <c r="AZ94" s="573"/>
      <c r="BA94" s="573"/>
      <c r="BB94" s="570"/>
      <c r="BC94" s="570"/>
      <c r="BD94" s="570"/>
      <c r="BE94" s="570"/>
      <c r="BF94" s="570"/>
      <c r="BG94" s="570"/>
      <c r="BH94" s="571"/>
      <c r="BI94" s="572"/>
      <c r="BJ94" s="573"/>
      <c r="BK94" s="573"/>
      <c r="BL94" s="570"/>
      <c r="BM94" s="570"/>
      <c r="BN94" s="570"/>
      <c r="BO94" s="570"/>
      <c r="BP94" s="570"/>
      <c r="BQ94" s="570"/>
      <c r="BR94" s="571"/>
      <c r="BS94" s="572"/>
      <c r="BT94" s="573"/>
      <c r="BU94" s="573"/>
      <c r="BV94" s="570"/>
      <c r="BW94" s="570"/>
      <c r="BX94" s="570"/>
      <c r="BY94" s="570"/>
      <c r="BZ94" s="570"/>
      <c r="CA94" s="570"/>
      <c r="CB94" s="571"/>
      <c r="CC94" s="572"/>
      <c r="CD94" s="573"/>
      <c r="CE94" s="573"/>
      <c r="CF94" s="570"/>
      <c r="CG94" s="570"/>
      <c r="CH94" s="570"/>
      <c r="CI94" s="570"/>
      <c r="CJ94" s="570"/>
      <c r="CK94" s="570"/>
      <c r="CL94" s="571"/>
      <c r="CM94" s="572"/>
      <c r="CN94" s="573"/>
      <c r="CO94" s="573"/>
      <c r="CP94" s="570"/>
      <c r="CQ94" s="570"/>
      <c r="CR94" s="570"/>
      <c r="CS94" s="570"/>
      <c r="CT94" s="570"/>
      <c r="CU94" s="570"/>
      <c r="CV94" s="571"/>
      <c r="CW94" s="572"/>
      <c r="CX94" s="573"/>
      <c r="CY94" s="573"/>
      <c r="CZ94" s="570"/>
      <c r="DA94" s="570"/>
      <c r="DB94" s="570"/>
      <c r="DC94" s="570"/>
      <c r="DD94" s="570"/>
      <c r="DE94" s="570"/>
      <c r="DF94" s="571"/>
      <c r="DG94" s="572"/>
      <c r="DH94" s="573"/>
      <c r="DI94" s="573"/>
      <c r="DJ94" s="570"/>
      <c r="DK94" s="570"/>
      <c r="DL94" s="570"/>
      <c r="DM94" s="570"/>
      <c r="DN94" s="570"/>
      <c r="DO94" s="570"/>
      <c r="DP94" s="571"/>
      <c r="DQ94" s="572"/>
      <c r="DR94" s="573"/>
      <c r="DS94" s="573"/>
      <c r="DT94" s="570"/>
      <c r="DU94" s="570"/>
      <c r="DV94" s="570"/>
      <c r="DW94" s="570"/>
      <c r="DX94" s="570"/>
      <c r="DY94" s="570"/>
      <c r="DZ94" s="571"/>
      <c r="EA94" s="572"/>
      <c r="EB94" s="573"/>
      <c r="EC94" s="573"/>
      <c r="ED94" s="570"/>
      <c r="EE94" s="570"/>
      <c r="EF94" s="570"/>
      <c r="EG94" s="570"/>
      <c r="EH94" s="570"/>
      <c r="EI94" s="570"/>
      <c r="EJ94" s="571"/>
      <c r="EK94" s="572"/>
      <c r="EL94" s="573"/>
      <c r="EM94" s="573"/>
      <c r="EN94" s="570"/>
      <c r="EO94" s="570"/>
      <c r="EP94" s="570"/>
      <c r="EQ94" s="570"/>
      <c r="ER94" s="570"/>
      <c r="ES94" s="570"/>
      <c r="ET94" s="571"/>
      <c r="EU94" s="572"/>
      <c r="EV94" s="573"/>
      <c r="EW94" s="573"/>
      <c r="EX94" s="570"/>
      <c r="EY94" s="570"/>
      <c r="EZ94" s="570"/>
      <c r="FA94" s="570"/>
      <c r="FB94" s="570"/>
      <c r="FC94" s="570"/>
      <c r="FD94" s="571"/>
      <c r="FE94" s="572"/>
      <c r="FF94" s="573"/>
      <c r="FG94" s="573"/>
      <c r="FH94" s="570"/>
      <c r="FI94" s="570"/>
      <c r="FJ94" s="570"/>
      <c r="FK94" s="570"/>
      <c r="FL94" s="570"/>
      <c r="FM94" s="570"/>
      <c r="FN94" s="571"/>
      <c r="FO94" s="572"/>
      <c r="FP94" s="573"/>
      <c r="FQ94" s="573"/>
      <c r="FR94" s="570"/>
      <c r="FS94" s="570"/>
      <c r="FT94" s="570"/>
      <c r="FU94" s="570"/>
      <c r="FV94" s="570"/>
      <c r="FW94" s="570"/>
      <c r="FX94" s="571"/>
      <c r="FY94" s="572"/>
      <c r="FZ94" s="573"/>
      <c r="GA94" s="573"/>
      <c r="GB94" s="570"/>
      <c r="GC94" s="570"/>
      <c r="GD94" s="570"/>
      <c r="GE94" s="570"/>
      <c r="GF94" s="570"/>
      <c r="GG94" s="570"/>
      <c r="GH94" s="571"/>
      <c r="GI94" s="572"/>
      <c r="GJ94" s="573"/>
      <c r="GK94" s="573"/>
      <c r="GL94" s="570"/>
      <c r="GM94" s="570"/>
      <c r="GN94" s="570"/>
      <c r="GO94" s="570"/>
      <c r="GP94" s="570"/>
      <c r="GQ94" s="570"/>
      <c r="GR94" s="571"/>
      <c r="GS94" s="572"/>
      <c r="GT94" s="573"/>
      <c r="GU94" s="573"/>
      <c r="GV94" s="570"/>
      <c r="GW94" s="570"/>
      <c r="GX94" s="570"/>
      <c r="GY94" s="570"/>
      <c r="GZ94" s="570"/>
      <c r="HA94" s="570"/>
      <c r="HB94" s="571"/>
      <c r="HC94" s="81" t="e">
        <f>+SUM(K94)*VLOOKUP(K$13,#REF!,2,0)+SUM(U94)*VLOOKUP(U$13,#REF!,2,0)+SUM(AE94)*VLOOKUP(AE$13,#REF!,2,0)+SUM(AO94)*VLOOKUP(AO$13,#REF!,2,0)+SUM(AY94)*VLOOKUP(AY$13,#REF!,2,0)+SUM(BI94)*VLOOKUP(BI$13,#REF!,2,0)+SUM(BS94)*VLOOKUP(BS$13,#REF!,2,0)+SUM(CC94)*VLOOKUP(CC$13,#REF!,2,0)+SUM(CM94)*VLOOKUP(CM$13,#REF!,2,0)+SUM(CW94)*VLOOKUP(CW$13,#REF!,2,0)+SUM(DG94)*VLOOKUP(DG$13,#REF!,2,0)+SUM(DQ94)*VLOOKUP(DQ$13,#REF!,2,0)+SUM(EA94)*VLOOKUP(EA$13,#REF!,2,0)+SUM(EK94)*VLOOKUP(EK$13,#REF!,2,0)+SUM(EU94)*VLOOKUP(EU$13,#REF!,2,0)+SUM(FE94)*VLOOKUP(FE$13,#REF!,2,0)+SUM(FO94)*VLOOKUP(FO$13,#REF!,2,0)+SUM(FY94)*VLOOKUP(FY$13,#REF!,2,0)+SUM(GI94)*VLOOKUP(GI$13,#REF!,2,0)+SUM(GS94)*VLOOKUP(GS$13,#REF!,2,0)</f>
        <v>#REF!</v>
      </c>
      <c r="HD94" s="81" t="e">
        <f>+SUM(L94)*VLOOKUP(L$13,#REF!,2,0)+SUM(V94)*VLOOKUP(V$13,#REF!,2,0)+SUM(AF94)*VLOOKUP(AF$13,#REF!,2,0)+SUM(AP94)*VLOOKUP(AP$13,#REF!,2,0)+SUM(AZ94)*VLOOKUP(AZ$13,#REF!,2,0)+SUM(BJ94)*VLOOKUP(BJ$13,#REF!,2,0)+SUM(BT94)*VLOOKUP(BT$13,#REF!,2,0)+SUM(CD94)*VLOOKUP(CD$13,#REF!,2,0)+SUM(CN94)*VLOOKUP(CN$13,#REF!,2,0)+SUM(CX94)*VLOOKUP(CX$13,#REF!,2,0)+SUM(DH94)*VLOOKUP(DH$13,#REF!,2,0)+SUM(DR94)*VLOOKUP(DR$13,#REF!,2,0)+SUM(EB94)*VLOOKUP(EB$13,#REF!,2,0)+SUM(EL94)*VLOOKUP(EL$13,#REF!,2,0)+SUM(EV94)*VLOOKUP(EV$13,#REF!,2,0)+SUM(FF94)*VLOOKUP(FF$13,#REF!,2,0)+SUM(FP94)*VLOOKUP(FP$13,#REF!,2,0)+SUM(FZ94)*VLOOKUP(FZ$13,#REF!,2,0)+SUM(GJ94)*VLOOKUP(GJ$13,#REF!,2,0)+SUM(GT94)*VLOOKUP(GT$13,#REF!,2,0)</f>
        <v>#REF!</v>
      </c>
      <c r="HE94" s="81" t="e">
        <f>+SUM(M94)*VLOOKUP(M$13,#REF!,2,0)+SUM(W94)*VLOOKUP(W$13,#REF!,2,0)+SUM(AG94)*VLOOKUP(AG$13,#REF!,2,0)+SUM(AQ94)*VLOOKUP(AQ$13,#REF!,2,0)+SUM(BA94)*VLOOKUP(BA$13,#REF!,2,0)+SUM(BK94)*VLOOKUP(BK$13,#REF!,2,0)+SUM(BU94)*VLOOKUP(BU$13,#REF!,2,0)+SUM(CE94)*VLOOKUP(CE$13,#REF!,2,0)+SUM(CO94)*VLOOKUP(CO$13,#REF!,2,0)+SUM(CY94)*VLOOKUP(CY$13,#REF!,2,0)+SUM(DI94)*VLOOKUP(DI$13,#REF!,2,0)+SUM(DS94)*VLOOKUP(DS$13,#REF!,2,0)+SUM(EC94)*VLOOKUP(EC$13,#REF!,2,0)+SUM(EM94)*VLOOKUP(EM$13,#REF!,2,0)+SUM(EW94)*VLOOKUP(EW$13,#REF!,2,0)+SUM(FG94)*VLOOKUP(FG$13,#REF!,2,0)+SUM(FQ94)*VLOOKUP(FQ$13,#REF!,2,0)+SUM(GA94)*VLOOKUP(GA$13,#REF!,2,0)+SUM(GK94)*VLOOKUP(GK$13,#REF!,2,0)+SUM(GU94)*VLOOKUP(GU$13,#REF!,2,0)</f>
        <v>#REF!</v>
      </c>
      <c r="HF94" s="81" t="e">
        <f>+SUM(N94)*VLOOKUP(N$13,#REF!,2,0)+SUM(X94)*VLOOKUP(X$13,#REF!,2,0)+SUM(AH94)*VLOOKUP(AH$13,#REF!,2,0)+SUM(AR94)*VLOOKUP(AR$13,#REF!,2,0)+SUM(BB94)*VLOOKUP(BB$13,#REF!,2,0)+SUM(BL94)*VLOOKUP(BL$13,#REF!,2,0)+SUM(BV94)*VLOOKUP(BV$13,#REF!,2,0)+SUM(CF94)*VLOOKUP(CF$13,#REF!,2,0)+SUM(CP94)*VLOOKUP(CP$13,#REF!,2,0)+SUM(CZ94)*VLOOKUP(CZ$13,#REF!,2,0)+SUM(DJ94)*VLOOKUP(DJ$13,#REF!,2,0)+SUM(DT94)*VLOOKUP(DT$13,#REF!,2,0)+SUM(ED94)*VLOOKUP(ED$13,#REF!,2,0)+SUM(EN94)*VLOOKUP(EN$13,#REF!,2,0)+SUM(EX94)*VLOOKUP(EX$13,#REF!,2,0)+SUM(FH94)*VLOOKUP(FH$13,#REF!,2,0)+SUM(FR94)*VLOOKUP(FR$13,#REF!,2,0)+SUM(GB94)*VLOOKUP(GB$13,#REF!,2,0)+SUM(GL94)*VLOOKUP(GL$13,#REF!,2,0)+SUM(GV94)*VLOOKUP(GV$13,#REF!,2,0)</f>
        <v>#REF!</v>
      </c>
      <c r="HG94" s="81" t="e">
        <f>+SUM(O94)*VLOOKUP(O$13,#REF!,2,0)+SUM(Y94)*VLOOKUP(Y$13,#REF!,2,0)+SUM(AI94)*VLOOKUP(AI$13,#REF!,2,0)+SUM(AS94)*VLOOKUP(AS$13,#REF!,2,0)+SUM(BC94)*VLOOKUP(BC$13,#REF!,2,0)+SUM(BM94)*VLOOKUP(BM$13,#REF!,2,0)+SUM(BW94)*VLOOKUP(BW$13,#REF!,2,0)+SUM(CG94)*VLOOKUP(CG$13,#REF!,2,0)+SUM(CQ94)*VLOOKUP(CQ$13,#REF!,2,0)+SUM(DA94)*VLOOKUP(DA$13,#REF!,2,0)+SUM(DK94)*VLOOKUP(DK$13,#REF!,2,0)+SUM(DU94)*VLOOKUP(DU$13,#REF!,2,0)+SUM(EE94)*VLOOKUP(EE$13,#REF!,2,0)+SUM(EO94)*VLOOKUP(EO$13,#REF!,2,0)+SUM(EY94)*VLOOKUP(EY$13,#REF!,2,0)+SUM(FI94)*VLOOKUP(FI$13,#REF!,2,0)+SUM(FS94)*VLOOKUP(FS$13,#REF!,2,0)+SUM(GC94)*VLOOKUP(GC$13,#REF!,2,0)+SUM(GM94)*VLOOKUP(GM$13,#REF!,2,0)+SUM(GW94)*VLOOKUP(GW$13,#REF!,2,0)</f>
        <v>#REF!</v>
      </c>
      <c r="HH94" s="81" t="e">
        <f>+SUM(P94)*VLOOKUP(P$13,#REF!,2,0)+SUM(Z94)*VLOOKUP(Z$13,#REF!,2,0)+SUM(AJ94)*VLOOKUP(AJ$13,#REF!,2,0)+SUM(AT94)*VLOOKUP(AT$13,#REF!,2,0)+SUM(BD94)*VLOOKUP(BD$13,#REF!,2,0)+SUM(BN94)*VLOOKUP(BN$13,#REF!,2,0)+SUM(BX94)*VLOOKUP(BX$13,#REF!,2,0)+SUM(CH94)*VLOOKUP(CH$13,#REF!,2,0)+SUM(CR94)*VLOOKUP(CR$13,#REF!,2,0)+SUM(DB94)*VLOOKUP(DB$13,#REF!,2,0)+SUM(DL94)*VLOOKUP(DL$13,#REF!,2,0)+SUM(DV94)*VLOOKUP(DV$13,#REF!,2,0)+SUM(EF94)*VLOOKUP(EF$13,#REF!,2,0)+SUM(EP94)*VLOOKUP(EP$13,#REF!,2,0)+SUM(EZ94)*VLOOKUP(EZ$13,#REF!,2,0)+SUM(FJ94)*VLOOKUP(FJ$13,#REF!,2,0)+SUM(FT94)*VLOOKUP(FT$13,#REF!,2,0)+SUM(GD94)*VLOOKUP(GD$13,#REF!,2,0)+SUM(GN94)*VLOOKUP(GN$13,#REF!,2,0)+SUM(GX94)*VLOOKUP(GX$13,#REF!,2,0)</f>
        <v>#REF!</v>
      </c>
      <c r="HI94" s="81" t="e">
        <f>+SUM(Q94)*VLOOKUP(Q$13,#REF!,2,0)+SUM(AA94)*VLOOKUP(AA$13,#REF!,2,0)+SUM(AK94)*VLOOKUP(AK$13,#REF!,2,0)+SUM(AU94)*VLOOKUP(AU$13,#REF!,2,0)+SUM(BE94)*VLOOKUP(BE$13,#REF!,2,0)+SUM(BO94)*VLOOKUP(BO$13,#REF!,2,0)+SUM(BY94)*VLOOKUP(BY$13,#REF!,2,0)+SUM(CI94)*VLOOKUP(CI$13,#REF!,2,0)+SUM(CS94)*VLOOKUP(CS$13,#REF!,2,0)+SUM(DC94)*VLOOKUP(DC$13,#REF!,2,0)+SUM(DM94)*VLOOKUP(DM$13,#REF!,2,0)+SUM(DW94)*VLOOKUP(DW$13,#REF!,2,0)+SUM(EG94)*VLOOKUP(EG$13,#REF!,2,0)+SUM(EQ94)*VLOOKUP(EQ$13,#REF!,2,0)+SUM(FA94)*VLOOKUP(FA$13,#REF!,2,0)+SUM(FK94)*VLOOKUP(FK$13,#REF!,2,0)+SUM(FU94)*VLOOKUP(FU$13,#REF!,2,0)+SUM(GE94)*VLOOKUP(GE$13,#REF!,2,0)+SUM(GO94)*VLOOKUP(GO$13,#REF!,2,0)+SUM(GY94)*VLOOKUP(GY$13,#REF!,2,0)</f>
        <v>#REF!</v>
      </c>
      <c r="HJ94" s="81" t="e">
        <f>+SUM(R94)*VLOOKUP(R$13,#REF!,2,0)+SUM(AB94)*VLOOKUP(AB$13,#REF!,2,0)+SUM(AL94)*VLOOKUP(AL$13,#REF!,2,0)+SUM(AV94)*VLOOKUP(AV$13,#REF!,2,0)+SUM(BF94)*VLOOKUP(BF$13,#REF!,2,0)+SUM(BP94)*VLOOKUP(BP$13,#REF!,2,0)+SUM(BZ94)*VLOOKUP(BZ$13,#REF!,2,0)+SUM(CJ94)*VLOOKUP(CJ$13,#REF!,2,0)+SUM(CT94)*VLOOKUP(CT$13,#REF!,2,0)+SUM(DD94)*VLOOKUP(DD$13,#REF!,2,0)+SUM(DN94)*VLOOKUP(DN$13,#REF!,2,0)+SUM(DX94)*VLOOKUP(DX$13,#REF!,2,0)+SUM(EH94)*VLOOKUP(EH$13,#REF!,2,0)+SUM(ER94)*VLOOKUP(ER$13,#REF!,2,0)+SUM(FB94)*VLOOKUP(FB$13,#REF!,2,0)+SUM(FL94)*VLOOKUP(FL$13,#REF!,2,0)+SUM(FV94)*VLOOKUP(FV$13,#REF!,2,0)+SUM(GF94)*VLOOKUP(GF$13,#REF!,2,0)+SUM(GP94)*VLOOKUP(GP$13,#REF!,2,0)+SUM(GZ94)*VLOOKUP(GZ$13,#REF!,2,0)</f>
        <v>#REF!</v>
      </c>
      <c r="HK94" s="81" t="e">
        <f>+SUM(S94)*VLOOKUP(S$13,#REF!,2,0)+SUM(AC94)*VLOOKUP(AC$13,#REF!,2,0)+SUM(AM94)*VLOOKUP(AM$13,#REF!,2,0)+SUM(AW94)*VLOOKUP(AW$13,#REF!,2,0)+SUM(BG94)*VLOOKUP(BG$13,#REF!,2,0)+SUM(BQ94)*VLOOKUP(BQ$13,#REF!,2,0)+SUM(CA94)*VLOOKUP(CA$13,#REF!,2,0)+SUM(CK94)*VLOOKUP(CK$13,#REF!,2,0)+SUM(CU94)*VLOOKUP(CU$13,#REF!,2,0)+SUM(DE94)*VLOOKUP(DE$13,#REF!,2,0)+SUM(DO94)*VLOOKUP(DO$13,#REF!,2,0)+SUM(DY94)*VLOOKUP(DY$13,#REF!,2,0)+SUM(EI94)*VLOOKUP(EI$13,#REF!,2,0)+SUM(ES94)*VLOOKUP(ES$13,#REF!,2,0)+SUM(FC94)*VLOOKUP(FC$13,#REF!,2,0)+SUM(FM94)*VLOOKUP(FM$13,#REF!,2,0)+SUM(FW94)*VLOOKUP(FW$13,#REF!,2,0)+SUM(GG94)*VLOOKUP(GG$13,#REF!,2,0)+SUM(GQ94)*VLOOKUP(GQ$13,#REF!,2,0)+SUM(HA94)*VLOOKUP(HA$13,#REF!,2,0)</f>
        <v>#REF!</v>
      </c>
      <c r="HL94" s="81" t="e">
        <f>+SUM(T94)*VLOOKUP(T$13,#REF!,2,0)+SUM(AD94)*VLOOKUP(AD$13,#REF!,2,0)+SUM(AN94)*VLOOKUP(AN$13,#REF!,2,0)+SUM(AX94)*VLOOKUP(AX$13,#REF!,2,0)+SUM(BH94)*VLOOKUP(BH$13,#REF!,2,0)+SUM(BR94)*VLOOKUP(BR$13,#REF!,2,0)+SUM(CB94)*VLOOKUP(CB$13,#REF!,2,0)+SUM(CL94)*VLOOKUP(CL$13,#REF!,2,0)+SUM(CV94)*VLOOKUP(CV$13,#REF!,2,0)+SUM(DF94)*VLOOKUP(DF$13,#REF!,2,0)+SUM(DP94)*VLOOKUP(DP$13,#REF!,2,0)+SUM(DZ94)*VLOOKUP(DZ$13,#REF!,2,0)+SUM(EJ94)*VLOOKUP(EJ$13,#REF!,2,0)+SUM(ET94)*VLOOKUP(ET$13,#REF!,2,0)+SUM(FD94)*VLOOKUP(FD$13,#REF!,2,0)+SUM(FN94)*VLOOKUP(FN$13,#REF!,2,0)+SUM(FX94)*VLOOKUP(FX$13,#REF!,2,0)+SUM(GH94)*VLOOKUP(GH$13,#REF!,2,0)+SUM(GR94)*VLOOKUP(GR$13,#REF!,2,0)+SUM(HB94)*VLOOKUP(HB$13,#REF!,2,0)</f>
        <v>#REF!</v>
      </c>
      <c r="HM94" s="84">
        <f t="shared" si="88"/>
        <v>0</v>
      </c>
      <c r="HN94" s="83">
        <f t="shared" si="100"/>
        <v>0</v>
      </c>
      <c r="HO94" s="84" t="e">
        <f>+SUMIF($K$11:$T$11,1,K94:T94)*VLOOKUP($K$12,#REF!,2,0)+SUMIF($U$11:$AD$11,1,U94:AD94)*VLOOKUP($U$12,#REF!,2,0)+SUMIF($AE$11:$AN$11,1,AE94:AN94)*VLOOKUP($AE$12,#REF!,2,0)+SUMIF($AO$11:$AX$11,1,AO94:AX94)*VLOOKUP($AO$12,#REF!,2,0)+SUMIF($AY$11:$BH$11,1,AY94:BH94)*VLOOKUP($AY$12,#REF!,2,0)+SUMIF($BI$11:$BR$11,1,BI94:BR94)*VLOOKUP($BI$12,#REF!,2,0)+SUMIF($BS$11:$CB$11,1,BS94:CB94)*VLOOKUP($BS$12,#REF!,2,0)+SUMIF($CC$11:$CL$11,1,CC94:CL94)*VLOOKUP($CC$12,#REF!,2,0)+SUMIF($CM$11:$CV$11,1,CM94:CV94)*VLOOKUP($CM$12,#REF!,2,0)+SUMIF($CW$11:$DF$11,1,CW94:DF94)*VLOOKUP($CW$12,#REF!,2,0)+SUMIF($DG$11:$DP$11,1,DG94:DP94)*VLOOKUP($DG$12,#REF!,2,0)+SUMIF($DQ$11:$DZ$11,1,DQ94:DZ94)*VLOOKUP($DQ$12,#REF!,2,0)+SUMIF($EA$11:$EJ$11,1,EA94:EJ94)*VLOOKUP($EA$12,#REF!,2,0)+SUMIF($EK$11:$ET$11,1,EK94:ET94)*VLOOKUP($EK$12,#REF!,2,0)+SUMIF($EU$11:$FD$11,1,EU94:FD94)*VLOOKUP($EU$12,#REF!,2,0)+SUMIF($FE$11:$FN$11,1,FE94:FN94)*VLOOKUP($FE$12,#REF!,2,0)+SUMIF($FO$11:$FX$11,1,FO94:FX94)*VLOOKUP($FO$12,#REF!,2,0)+SUMIF($FY$11:$GH$11,1,FY94:GH94)*VLOOKUP($FY$12,#REF!,2,0)+SUMIF($GI$11:$GR$11,1,GI94:GR94)*VLOOKUP($GI$12,#REF!,2,0)+SUMIF($GS$11:$HB$11,1,GS94:HB94)*VLOOKUP($GS$12,#REF!,2,0)</f>
        <v>#REF!</v>
      </c>
      <c r="HP94" s="83" t="e">
        <f t="shared" si="101"/>
        <v>#REF!</v>
      </c>
      <c r="HQ94" s="84"/>
      <c r="HR94" s="85">
        <f t="shared" si="89"/>
        <v>0</v>
      </c>
      <c r="HS94" s="85">
        <f t="shared" si="90"/>
        <v>0</v>
      </c>
      <c r="HT94" s="85">
        <f t="shared" si="91"/>
        <v>0</v>
      </c>
      <c r="HU94" s="85">
        <f t="shared" si="92"/>
        <v>0</v>
      </c>
      <c r="HV94" s="85">
        <f t="shared" si="93"/>
        <v>0</v>
      </c>
      <c r="HW94" s="85">
        <f t="shared" si="94"/>
        <v>0</v>
      </c>
      <c r="HX94" s="85">
        <f t="shared" si="95"/>
        <v>0</v>
      </c>
      <c r="HY94" s="85">
        <f t="shared" si="96"/>
        <v>0</v>
      </c>
      <c r="HZ94" s="85">
        <f t="shared" si="97"/>
        <v>0</v>
      </c>
      <c r="IA94" s="85">
        <f t="shared" si="98"/>
        <v>0</v>
      </c>
      <c r="IK94" s="98" t="e">
        <f t="shared" si="99"/>
        <v>#REF!</v>
      </c>
    </row>
    <row r="95" spans="1:245" s="32" customFormat="1" ht="21.95" hidden="1" customHeight="1">
      <c r="A95" s="4"/>
      <c r="B95" s="98" t="e">
        <f>+#REF!</f>
        <v>#REF!</v>
      </c>
      <c r="C95" s="98" t="e">
        <f>+#REF!</f>
        <v>#REF!</v>
      </c>
      <c r="D95" s="98" t="e">
        <f>+#REF!</f>
        <v>#REF!</v>
      </c>
      <c r="E95" s="98" t="e">
        <f>+#REF!</f>
        <v>#REF!</v>
      </c>
      <c r="F95" s="98" t="e">
        <f>+#REF!</f>
        <v>#REF!</v>
      </c>
      <c r="G95" s="98" t="e">
        <f>+#REF!</f>
        <v>#REF!</v>
      </c>
      <c r="H95" s="98" t="e">
        <f>+#REF!</f>
        <v>#REF!</v>
      </c>
      <c r="I95" s="98" t="e">
        <f>+#REF!</f>
        <v>#REF!</v>
      </c>
      <c r="J95" s="310" t="s">
        <v>77</v>
      </c>
      <c r="K95" s="574"/>
      <c r="L95" s="575"/>
      <c r="M95" s="575"/>
      <c r="N95" s="575"/>
      <c r="O95" s="575"/>
      <c r="P95" s="575"/>
      <c r="Q95" s="575"/>
      <c r="R95" s="575"/>
      <c r="S95" s="575"/>
      <c r="T95" s="576"/>
      <c r="U95" s="574"/>
      <c r="V95" s="575"/>
      <c r="W95" s="575"/>
      <c r="X95" s="577"/>
      <c r="Y95" s="577"/>
      <c r="Z95" s="577"/>
      <c r="AA95" s="577"/>
      <c r="AB95" s="577"/>
      <c r="AC95" s="577"/>
      <c r="AD95" s="576"/>
      <c r="AE95" s="574"/>
      <c r="AF95" s="575"/>
      <c r="AG95" s="575"/>
      <c r="AH95" s="577"/>
      <c r="AI95" s="577"/>
      <c r="AJ95" s="577"/>
      <c r="AK95" s="577"/>
      <c r="AL95" s="577"/>
      <c r="AM95" s="577"/>
      <c r="AN95" s="576"/>
      <c r="AO95" s="574"/>
      <c r="AP95" s="575"/>
      <c r="AQ95" s="575"/>
      <c r="AR95" s="577"/>
      <c r="AS95" s="577"/>
      <c r="AT95" s="577"/>
      <c r="AU95" s="577"/>
      <c r="AV95" s="577"/>
      <c r="AW95" s="577"/>
      <c r="AX95" s="576"/>
      <c r="AY95" s="574"/>
      <c r="AZ95" s="575"/>
      <c r="BA95" s="575"/>
      <c r="BB95" s="577"/>
      <c r="BC95" s="577"/>
      <c r="BD95" s="577"/>
      <c r="BE95" s="577"/>
      <c r="BF95" s="577"/>
      <c r="BG95" s="577"/>
      <c r="BH95" s="576"/>
      <c r="BI95" s="574"/>
      <c r="BJ95" s="575"/>
      <c r="BK95" s="575"/>
      <c r="BL95" s="577"/>
      <c r="BM95" s="577"/>
      <c r="BN95" s="577"/>
      <c r="BO95" s="577"/>
      <c r="BP95" s="577"/>
      <c r="BQ95" s="577"/>
      <c r="BR95" s="576"/>
      <c r="BS95" s="574"/>
      <c r="BT95" s="575"/>
      <c r="BU95" s="575"/>
      <c r="BV95" s="577"/>
      <c r="BW95" s="577"/>
      <c r="BX95" s="577"/>
      <c r="BY95" s="577"/>
      <c r="BZ95" s="577"/>
      <c r="CA95" s="577"/>
      <c r="CB95" s="576"/>
      <c r="CC95" s="574"/>
      <c r="CD95" s="575"/>
      <c r="CE95" s="575"/>
      <c r="CF95" s="577"/>
      <c r="CG95" s="577"/>
      <c r="CH95" s="577"/>
      <c r="CI95" s="577"/>
      <c r="CJ95" s="577"/>
      <c r="CK95" s="577"/>
      <c r="CL95" s="576"/>
      <c r="CM95" s="574"/>
      <c r="CN95" s="575"/>
      <c r="CO95" s="575"/>
      <c r="CP95" s="577"/>
      <c r="CQ95" s="577"/>
      <c r="CR95" s="577"/>
      <c r="CS95" s="577"/>
      <c r="CT95" s="577"/>
      <c r="CU95" s="577"/>
      <c r="CV95" s="576"/>
      <c r="CW95" s="574"/>
      <c r="CX95" s="575"/>
      <c r="CY95" s="575"/>
      <c r="CZ95" s="577"/>
      <c r="DA95" s="577"/>
      <c r="DB95" s="577"/>
      <c r="DC95" s="577"/>
      <c r="DD95" s="577"/>
      <c r="DE95" s="577"/>
      <c r="DF95" s="576"/>
      <c r="DG95" s="574"/>
      <c r="DH95" s="575"/>
      <c r="DI95" s="575"/>
      <c r="DJ95" s="577"/>
      <c r="DK95" s="577"/>
      <c r="DL95" s="577"/>
      <c r="DM95" s="577"/>
      <c r="DN95" s="577"/>
      <c r="DO95" s="577"/>
      <c r="DP95" s="576"/>
      <c r="DQ95" s="574"/>
      <c r="DR95" s="575"/>
      <c r="DS95" s="575"/>
      <c r="DT95" s="577"/>
      <c r="DU95" s="577"/>
      <c r="DV95" s="577"/>
      <c r="DW95" s="577"/>
      <c r="DX95" s="577"/>
      <c r="DY95" s="577"/>
      <c r="DZ95" s="576"/>
      <c r="EA95" s="574"/>
      <c r="EB95" s="575"/>
      <c r="EC95" s="575"/>
      <c r="ED95" s="577"/>
      <c r="EE95" s="577"/>
      <c r="EF95" s="577"/>
      <c r="EG95" s="577"/>
      <c r="EH95" s="577"/>
      <c r="EI95" s="577"/>
      <c r="EJ95" s="576"/>
      <c r="EK95" s="574"/>
      <c r="EL95" s="575"/>
      <c r="EM95" s="575"/>
      <c r="EN95" s="577"/>
      <c r="EO95" s="577"/>
      <c r="EP95" s="577"/>
      <c r="EQ95" s="577"/>
      <c r="ER95" s="577"/>
      <c r="ES95" s="577"/>
      <c r="ET95" s="576"/>
      <c r="EU95" s="574"/>
      <c r="EV95" s="575"/>
      <c r="EW95" s="575"/>
      <c r="EX95" s="577"/>
      <c r="EY95" s="577"/>
      <c r="EZ95" s="577"/>
      <c r="FA95" s="577"/>
      <c r="FB95" s="577"/>
      <c r="FC95" s="577"/>
      <c r="FD95" s="576"/>
      <c r="FE95" s="574"/>
      <c r="FF95" s="575"/>
      <c r="FG95" s="575"/>
      <c r="FH95" s="577"/>
      <c r="FI95" s="577"/>
      <c r="FJ95" s="577"/>
      <c r="FK95" s="577"/>
      <c r="FL95" s="577"/>
      <c r="FM95" s="577"/>
      <c r="FN95" s="576"/>
      <c r="FO95" s="574"/>
      <c r="FP95" s="575"/>
      <c r="FQ95" s="575"/>
      <c r="FR95" s="577"/>
      <c r="FS95" s="577"/>
      <c r="FT95" s="577"/>
      <c r="FU95" s="577"/>
      <c r="FV95" s="577"/>
      <c r="FW95" s="577"/>
      <c r="FX95" s="576"/>
      <c r="FY95" s="574"/>
      <c r="FZ95" s="575"/>
      <c r="GA95" s="575"/>
      <c r="GB95" s="577"/>
      <c r="GC95" s="577"/>
      <c r="GD95" s="577"/>
      <c r="GE95" s="577"/>
      <c r="GF95" s="577"/>
      <c r="GG95" s="577"/>
      <c r="GH95" s="576"/>
      <c r="GI95" s="574"/>
      <c r="GJ95" s="575"/>
      <c r="GK95" s="575"/>
      <c r="GL95" s="577"/>
      <c r="GM95" s="577"/>
      <c r="GN95" s="577"/>
      <c r="GO95" s="577"/>
      <c r="GP95" s="577"/>
      <c r="GQ95" s="577"/>
      <c r="GR95" s="576"/>
      <c r="GS95" s="574"/>
      <c r="GT95" s="575"/>
      <c r="GU95" s="575"/>
      <c r="GV95" s="577"/>
      <c r="GW95" s="577"/>
      <c r="GX95" s="577"/>
      <c r="GY95" s="577"/>
      <c r="GZ95" s="577"/>
      <c r="HA95" s="577"/>
      <c r="HB95" s="576"/>
      <c r="HC95" s="275" t="e">
        <f>+SUM(K95)*VLOOKUP(K$13,#REF!,2,0)+SUM(U95)*VLOOKUP(U$13,#REF!,2,0)+SUM(AE95)*VLOOKUP(AE$13,#REF!,2,0)+SUM(AO95)*VLOOKUP(AO$13,#REF!,2,0)+SUM(AY95)*VLOOKUP(AY$13,#REF!,2,0)+SUM(BI95)*VLOOKUP(BI$13,#REF!,2,0)+SUM(BS95)*VLOOKUP(BS$13,#REF!,2,0)+SUM(CC95)*VLOOKUP(CC$13,#REF!,2,0)+SUM(CM95)*VLOOKUP(CM$13,#REF!,2,0)+SUM(CW95)*VLOOKUP(CW$13,#REF!,2,0)+SUM(DG95)*VLOOKUP(DG$13,#REF!,2,0)+SUM(DQ95)*VLOOKUP(DQ$13,#REF!,2,0)+SUM(EA95)*VLOOKUP(EA$13,#REF!,2,0)+SUM(EK95)*VLOOKUP(EK$13,#REF!,2,0)+SUM(EU95)*VLOOKUP(EU$13,#REF!,2,0)+SUM(FE95)*VLOOKUP(FE$13,#REF!,2,0)+SUM(FO95)*VLOOKUP(FO$13,#REF!,2,0)+SUM(FY95)*VLOOKUP(FY$13,#REF!,2,0)+SUM(GI95)*VLOOKUP(GI$13,#REF!,2,0)+SUM(GS95)*VLOOKUP(GS$13,#REF!,2,0)</f>
        <v>#REF!</v>
      </c>
      <c r="HD95" s="275" t="e">
        <f>+SUM(L95)*VLOOKUP(L$13,#REF!,2,0)+SUM(V95)*VLOOKUP(V$13,#REF!,2,0)+SUM(AF95)*VLOOKUP(AF$13,#REF!,2,0)+SUM(AP95)*VLOOKUP(AP$13,#REF!,2,0)+SUM(AZ95)*VLOOKUP(AZ$13,#REF!,2,0)+SUM(BJ95)*VLOOKUP(BJ$13,#REF!,2,0)+SUM(BT95)*VLOOKUP(BT$13,#REF!,2,0)+SUM(CD95)*VLOOKUP(CD$13,#REF!,2,0)+SUM(CN95)*VLOOKUP(CN$13,#REF!,2,0)+SUM(CX95)*VLOOKUP(CX$13,#REF!,2,0)+SUM(DH95)*VLOOKUP(DH$13,#REF!,2,0)+SUM(DR95)*VLOOKUP(DR$13,#REF!,2,0)+SUM(EB95)*VLOOKUP(EB$13,#REF!,2,0)+SUM(EL95)*VLOOKUP(EL$13,#REF!,2,0)+SUM(EV95)*VLOOKUP(EV$13,#REF!,2,0)+SUM(FF95)*VLOOKUP(FF$13,#REF!,2,0)+SUM(FP95)*VLOOKUP(FP$13,#REF!,2,0)+SUM(FZ95)*VLOOKUP(FZ$13,#REF!,2,0)+SUM(GJ95)*VLOOKUP(GJ$13,#REF!,2,0)+SUM(GT95)*VLOOKUP(GT$13,#REF!,2,0)</f>
        <v>#REF!</v>
      </c>
      <c r="HE95" s="275" t="e">
        <f>+SUM(M95)*VLOOKUP(M$13,#REF!,2,0)+SUM(W95)*VLOOKUP(W$13,#REF!,2,0)+SUM(AG95)*VLOOKUP(AG$13,#REF!,2,0)+SUM(AQ95)*VLOOKUP(AQ$13,#REF!,2,0)+SUM(BA95)*VLOOKUP(BA$13,#REF!,2,0)+SUM(BK95)*VLOOKUP(BK$13,#REF!,2,0)+SUM(BU95)*VLOOKUP(BU$13,#REF!,2,0)+SUM(CE95)*VLOOKUP(CE$13,#REF!,2,0)+SUM(CO95)*VLOOKUP(CO$13,#REF!,2,0)+SUM(CY95)*VLOOKUP(CY$13,#REF!,2,0)+SUM(DI95)*VLOOKUP(DI$13,#REF!,2,0)+SUM(DS95)*VLOOKUP(DS$13,#REF!,2,0)+SUM(EC95)*VLOOKUP(EC$13,#REF!,2,0)+SUM(EM95)*VLOOKUP(EM$13,#REF!,2,0)+SUM(EW95)*VLOOKUP(EW$13,#REF!,2,0)+SUM(FG95)*VLOOKUP(FG$13,#REF!,2,0)+SUM(FQ95)*VLOOKUP(FQ$13,#REF!,2,0)+SUM(GA95)*VLOOKUP(GA$13,#REF!,2,0)+SUM(GK95)*VLOOKUP(GK$13,#REF!,2,0)+SUM(GU95)*VLOOKUP(GU$13,#REF!,2,0)</f>
        <v>#REF!</v>
      </c>
      <c r="HF95" s="275" t="e">
        <f>+SUM(N95)*VLOOKUP(N$13,#REF!,2,0)+SUM(X95)*VLOOKUP(X$13,#REF!,2,0)+SUM(AH95)*VLOOKUP(AH$13,#REF!,2,0)+SUM(AR95)*VLOOKUP(AR$13,#REF!,2,0)+SUM(BB95)*VLOOKUP(BB$13,#REF!,2,0)+SUM(BL95)*VLOOKUP(BL$13,#REF!,2,0)+SUM(BV95)*VLOOKUP(BV$13,#REF!,2,0)+SUM(CF95)*VLOOKUP(CF$13,#REF!,2,0)+SUM(CP95)*VLOOKUP(CP$13,#REF!,2,0)+SUM(CZ95)*VLOOKUP(CZ$13,#REF!,2,0)+SUM(DJ95)*VLOOKUP(DJ$13,#REF!,2,0)+SUM(DT95)*VLOOKUP(DT$13,#REF!,2,0)+SUM(ED95)*VLOOKUP(ED$13,#REF!,2,0)+SUM(EN95)*VLOOKUP(EN$13,#REF!,2,0)+SUM(EX95)*VLOOKUP(EX$13,#REF!,2,0)+SUM(FH95)*VLOOKUP(FH$13,#REF!,2,0)+SUM(FR95)*VLOOKUP(FR$13,#REF!,2,0)+SUM(GB95)*VLOOKUP(GB$13,#REF!,2,0)+SUM(GL95)*VLOOKUP(GL$13,#REF!,2,0)+SUM(GV95)*VLOOKUP(GV$13,#REF!,2,0)</f>
        <v>#REF!</v>
      </c>
      <c r="HG95" s="275" t="e">
        <f>+SUM(O95)*VLOOKUP(O$13,#REF!,2,0)+SUM(Y95)*VLOOKUP(Y$13,#REF!,2,0)+SUM(AI95)*VLOOKUP(AI$13,#REF!,2,0)+SUM(AS95)*VLOOKUP(AS$13,#REF!,2,0)+SUM(BC95)*VLOOKUP(BC$13,#REF!,2,0)+SUM(BM95)*VLOOKUP(BM$13,#REF!,2,0)+SUM(BW95)*VLOOKUP(BW$13,#REF!,2,0)+SUM(CG95)*VLOOKUP(CG$13,#REF!,2,0)+SUM(CQ95)*VLOOKUP(CQ$13,#REF!,2,0)+SUM(DA95)*VLOOKUP(DA$13,#REF!,2,0)+SUM(DK95)*VLOOKUP(DK$13,#REF!,2,0)+SUM(DU95)*VLOOKUP(DU$13,#REF!,2,0)+SUM(EE95)*VLOOKUP(EE$13,#REF!,2,0)+SUM(EO95)*VLOOKUP(EO$13,#REF!,2,0)+SUM(EY95)*VLOOKUP(EY$13,#REF!,2,0)+SUM(FI95)*VLOOKUP(FI$13,#REF!,2,0)+SUM(FS95)*VLOOKUP(FS$13,#REF!,2,0)+SUM(GC95)*VLOOKUP(GC$13,#REF!,2,0)+SUM(GM95)*VLOOKUP(GM$13,#REF!,2,0)+SUM(GW95)*VLOOKUP(GW$13,#REF!,2,0)</f>
        <v>#REF!</v>
      </c>
      <c r="HH95" s="275" t="e">
        <f>+SUM(P95)*VLOOKUP(P$13,#REF!,2,0)+SUM(Z95)*VLOOKUP(Z$13,#REF!,2,0)+SUM(AJ95)*VLOOKUP(AJ$13,#REF!,2,0)+SUM(AT95)*VLOOKUP(AT$13,#REF!,2,0)+SUM(BD95)*VLOOKUP(BD$13,#REF!,2,0)+SUM(BN95)*VLOOKUP(BN$13,#REF!,2,0)+SUM(BX95)*VLOOKUP(BX$13,#REF!,2,0)+SUM(CH95)*VLOOKUP(CH$13,#REF!,2,0)+SUM(CR95)*VLOOKUP(CR$13,#REF!,2,0)+SUM(DB95)*VLOOKUP(DB$13,#REF!,2,0)+SUM(DL95)*VLOOKUP(DL$13,#REF!,2,0)+SUM(DV95)*VLOOKUP(DV$13,#REF!,2,0)+SUM(EF95)*VLOOKUP(EF$13,#REF!,2,0)+SUM(EP95)*VLOOKUP(EP$13,#REF!,2,0)+SUM(EZ95)*VLOOKUP(EZ$13,#REF!,2,0)+SUM(FJ95)*VLOOKUP(FJ$13,#REF!,2,0)+SUM(FT95)*VLOOKUP(FT$13,#REF!,2,0)+SUM(GD95)*VLOOKUP(GD$13,#REF!,2,0)+SUM(GN95)*VLOOKUP(GN$13,#REF!,2,0)+SUM(GX95)*VLOOKUP(GX$13,#REF!,2,0)</f>
        <v>#REF!</v>
      </c>
      <c r="HI95" s="275" t="e">
        <f>+SUM(Q95)*VLOOKUP(Q$13,#REF!,2,0)+SUM(AA95)*VLOOKUP(AA$13,#REF!,2,0)+SUM(AK95)*VLOOKUP(AK$13,#REF!,2,0)+SUM(AU95)*VLOOKUP(AU$13,#REF!,2,0)+SUM(BE95)*VLOOKUP(BE$13,#REF!,2,0)+SUM(BO95)*VLOOKUP(BO$13,#REF!,2,0)+SUM(BY95)*VLOOKUP(BY$13,#REF!,2,0)+SUM(CI95)*VLOOKUP(CI$13,#REF!,2,0)+SUM(CS95)*VLOOKUP(CS$13,#REF!,2,0)+SUM(DC95)*VLOOKUP(DC$13,#REF!,2,0)+SUM(DM95)*VLOOKUP(DM$13,#REF!,2,0)+SUM(DW95)*VLOOKUP(DW$13,#REF!,2,0)+SUM(EG95)*VLOOKUP(EG$13,#REF!,2,0)+SUM(EQ95)*VLOOKUP(EQ$13,#REF!,2,0)+SUM(FA95)*VLOOKUP(FA$13,#REF!,2,0)+SUM(FK95)*VLOOKUP(FK$13,#REF!,2,0)+SUM(FU95)*VLOOKUP(FU$13,#REF!,2,0)+SUM(GE95)*VLOOKUP(GE$13,#REF!,2,0)+SUM(GO95)*VLOOKUP(GO$13,#REF!,2,0)+SUM(GY95)*VLOOKUP(GY$13,#REF!,2,0)</f>
        <v>#REF!</v>
      </c>
      <c r="HJ95" s="275" t="e">
        <f>+SUM(R95)*VLOOKUP(R$13,#REF!,2,0)+SUM(AB95)*VLOOKUP(AB$13,#REF!,2,0)+SUM(AL95)*VLOOKUP(AL$13,#REF!,2,0)+SUM(AV95)*VLOOKUP(AV$13,#REF!,2,0)+SUM(BF95)*VLOOKUP(BF$13,#REF!,2,0)+SUM(BP95)*VLOOKUP(BP$13,#REF!,2,0)+SUM(BZ95)*VLOOKUP(BZ$13,#REF!,2,0)+SUM(CJ95)*VLOOKUP(CJ$13,#REF!,2,0)+SUM(CT95)*VLOOKUP(CT$13,#REF!,2,0)+SUM(DD95)*VLOOKUP(DD$13,#REF!,2,0)+SUM(DN95)*VLOOKUP(DN$13,#REF!,2,0)+SUM(DX95)*VLOOKUP(DX$13,#REF!,2,0)+SUM(EH95)*VLOOKUP(EH$13,#REF!,2,0)+SUM(ER95)*VLOOKUP(ER$13,#REF!,2,0)+SUM(FB95)*VLOOKUP(FB$13,#REF!,2,0)+SUM(FL95)*VLOOKUP(FL$13,#REF!,2,0)+SUM(FV95)*VLOOKUP(FV$13,#REF!,2,0)+SUM(GF95)*VLOOKUP(GF$13,#REF!,2,0)+SUM(GP95)*VLOOKUP(GP$13,#REF!,2,0)+SUM(GZ95)*VLOOKUP(GZ$13,#REF!,2,0)</f>
        <v>#REF!</v>
      </c>
      <c r="HK95" s="275" t="e">
        <f>+SUM(S95)*VLOOKUP(S$13,#REF!,2,0)+SUM(AC95)*VLOOKUP(AC$13,#REF!,2,0)+SUM(AM95)*VLOOKUP(AM$13,#REF!,2,0)+SUM(AW95)*VLOOKUP(AW$13,#REF!,2,0)+SUM(BG95)*VLOOKUP(BG$13,#REF!,2,0)+SUM(BQ95)*VLOOKUP(BQ$13,#REF!,2,0)+SUM(CA95)*VLOOKUP(CA$13,#REF!,2,0)+SUM(CK95)*VLOOKUP(CK$13,#REF!,2,0)+SUM(CU95)*VLOOKUP(CU$13,#REF!,2,0)+SUM(DE95)*VLOOKUP(DE$13,#REF!,2,0)+SUM(DO95)*VLOOKUP(DO$13,#REF!,2,0)+SUM(DY95)*VLOOKUP(DY$13,#REF!,2,0)+SUM(EI95)*VLOOKUP(EI$13,#REF!,2,0)+SUM(ES95)*VLOOKUP(ES$13,#REF!,2,0)+SUM(FC95)*VLOOKUP(FC$13,#REF!,2,0)+SUM(FM95)*VLOOKUP(FM$13,#REF!,2,0)+SUM(FW95)*VLOOKUP(FW$13,#REF!,2,0)+SUM(GG95)*VLOOKUP(GG$13,#REF!,2,0)+SUM(GQ95)*VLOOKUP(GQ$13,#REF!,2,0)+SUM(HA95)*VLOOKUP(HA$13,#REF!,2,0)</f>
        <v>#REF!</v>
      </c>
      <c r="HL95" s="275" t="e">
        <f>+SUM(T95)*VLOOKUP(T$13,#REF!,2,0)+SUM(AD95)*VLOOKUP(AD$13,#REF!,2,0)+SUM(AN95)*VLOOKUP(AN$13,#REF!,2,0)+SUM(AX95)*VLOOKUP(AX$13,#REF!,2,0)+SUM(BH95)*VLOOKUP(BH$13,#REF!,2,0)+SUM(BR95)*VLOOKUP(BR$13,#REF!,2,0)+SUM(CB95)*VLOOKUP(CB$13,#REF!,2,0)+SUM(CL95)*VLOOKUP(CL$13,#REF!,2,0)+SUM(CV95)*VLOOKUP(CV$13,#REF!,2,0)+SUM(DF95)*VLOOKUP(DF$13,#REF!,2,0)+SUM(DP95)*VLOOKUP(DP$13,#REF!,2,0)+SUM(DZ95)*VLOOKUP(DZ$13,#REF!,2,0)+SUM(EJ95)*VLOOKUP(EJ$13,#REF!,2,0)+SUM(ET95)*VLOOKUP(ET$13,#REF!,2,0)+SUM(FD95)*VLOOKUP(FD$13,#REF!,2,0)+SUM(FN95)*VLOOKUP(FN$13,#REF!,2,0)+SUM(FX95)*VLOOKUP(FX$13,#REF!,2,0)+SUM(GH95)*VLOOKUP(GH$13,#REF!,2,0)+SUM(GR95)*VLOOKUP(GR$13,#REF!,2,0)+SUM(HB95)*VLOOKUP(HB$13,#REF!,2,0)</f>
        <v>#REF!</v>
      </c>
      <c r="HM95" s="276">
        <f t="shared" si="88"/>
        <v>0</v>
      </c>
      <c r="HN95" s="283">
        <f t="shared" si="100"/>
        <v>0</v>
      </c>
      <c r="HO95" s="276" t="e">
        <f>+SUMIF($K$11:$T$11,1,K95:T95)*VLOOKUP($K$12,#REF!,2,0)+SUMIF($U$11:$AD$11,1,U95:AD95)*VLOOKUP($U$12,#REF!,2,0)+SUMIF($AE$11:$AN$11,1,AE95:AN95)*VLOOKUP($AE$12,#REF!,2,0)+SUMIF($AO$11:$AX$11,1,AO95:AX95)*VLOOKUP($AO$12,#REF!,2,0)+SUMIF($AY$11:$BH$11,1,AY95:BH95)*VLOOKUP($AY$12,#REF!,2,0)+SUMIF($BI$11:$BR$11,1,BI95:BR95)*VLOOKUP($BI$12,#REF!,2,0)+SUMIF($BS$11:$CB$11,1,BS95:CB95)*VLOOKUP($BS$12,#REF!,2,0)+SUMIF($CC$11:$CL$11,1,CC95:CL95)*VLOOKUP($CC$12,#REF!,2,0)+SUMIF($CM$11:$CV$11,1,CM95:CV95)*VLOOKUP($CM$12,#REF!,2,0)+SUMIF($CW$11:$DF$11,1,CW95:DF95)*VLOOKUP($CW$12,#REF!,2,0)+SUMIF($DG$11:$DP$11,1,DG95:DP95)*VLOOKUP($DG$12,#REF!,2,0)+SUMIF($DQ$11:$DZ$11,1,DQ95:DZ95)*VLOOKUP($DQ$12,#REF!,2,0)+SUMIF($EA$11:$EJ$11,1,EA95:EJ95)*VLOOKUP($EA$12,#REF!,2,0)+SUMIF($EK$11:$ET$11,1,EK95:ET95)*VLOOKUP($EK$12,#REF!,2,0)+SUMIF($EU$11:$FD$11,1,EU95:FD95)*VLOOKUP($EU$12,#REF!,2,0)+SUMIF($FE$11:$FN$11,1,FE95:FN95)*VLOOKUP($FE$12,#REF!,2,0)+SUMIF($FO$11:$FX$11,1,FO95:FX95)*VLOOKUP($FO$12,#REF!,2,0)+SUMIF($FY$11:$GH$11,1,FY95:GH95)*VLOOKUP($FY$12,#REF!,2,0)+SUMIF($GI$11:$GR$11,1,GI95:GR95)*VLOOKUP($GI$12,#REF!,2,0)+SUMIF($GS$11:$HB$11,1,GS95:HB95)*VLOOKUP($GS$12,#REF!,2,0)</f>
        <v>#REF!</v>
      </c>
      <c r="HP95" s="283" t="e">
        <f t="shared" si="101"/>
        <v>#REF!</v>
      </c>
      <c r="HQ95" s="84"/>
      <c r="HR95" s="284">
        <f t="shared" si="89"/>
        <v>0</v>
      </c>
      <c r="HS95" s="284">
        <f t="shared" si="90"/>
        <v>0</v>
      </c>
      <c r="HT95" s="284">
        <f t="shared" si="91"/>
        <v>0</v>
      </c>
      <c r="HU95" s="284">
        <f t="shared" si="92"/>
        <v>0</v>
      </c>
      <c r="HV95" s="284">
        <f t="shared" si="93"/>
        <v>0</v>
      </c>
      <c r="HW95" s="284">
        <f t="shared" si="94"/>
        <v>0</v>
      </c>
      <c r="HX95" s="284">
        <f t="shared" si="95"/>
        <v>0</v>
      </c>
      <c r="HY95" s="284">
        <f t="shared" si="96"/>
        <v>0</v>
      </c>
      <c r="HZ95" s="284">
        <f t="shared" si="97"/>
        <v>0</v>
      </c>
      <c r="IA95" s="284">
        <f t="shared" si="98"/>
        <v>0</v>
      </c>
      <c r="IK95" s="98" t="e">
        <f t="shared" si="99"/>
        <v>#REF!</v>
      </c>
    </row>
    <row r="96" spans="1:245" s="32" customFormat="1" ht="21.95" hidden="1" customHeight="1">
      <c r="A96" s="4"/>
      <c r="B96" s="98" t="e">
        <f>+#REF!</f>
        <v>#REF!</v>
      </c>
      <c r="C96" s="98" t="e">
        <f>+#REF!</f>
        <v>#REF!</v>
      </c>
      <c r="D96" s="98" t="e">
        <f>+#REF!</f>
        <v>#REF!</v>
      </c>
      <c r="E96" s="98" t="e">
        <f>+#REF!</f>
        <v>#REF!</v>
      </c>
      <c r="F96" s="98" t="e">
        <f>+#REF!</f>
        <v>#REF!</v>
      </c>
      <c r="G96" s="98" t="e">
        <f>+#REF!</f>
        <v>#REF!</v>
      </c>
      <c r="H96" s="98" t="e">
        <f>+#REF!</f>
        <v>#REF!</v>
      </c>
      <c r="I96" s="98" t="e">
        <f>+#REF!</f>
        <v>#REF!</v>
      </c>
      <c r="J96" s="311" t="s">
        <v>78</v>
      </c>
      <c r="K96" s="583"/>
      <c r="L96" s="584"/>
      <c r="M96" s="585"/>
      <c r="N96" s="537"/>
      <c r="O96" s="537"/>
      <c r="P96" s="537"/>
      <c r="Q96" s="537"/>
      <c r="R96" s="537"/>
      <c r="S96" s="537"/>
      <c r="T96" s="538"/>
      <c r="U96" s="583"/>
      <c r="V96" s="585"/>
      <c r="W96" s="585"/>
      <c r="X96" s="537"/>
      <c r="Y96" s="537"/>
      <c r="Z96" s="537"/>
      <c r="AA96" s="537"/>
      <c r="AB96" s="537"/>
      <c r="AC96" s="537"/>
      <c r="AD96" s="538"/>
      <c r="AE96" s="583"/>
      <c r="AF96" s="585"/>
      <c r="AG96" s="584"/>
      <c r="AH96" s="585"/>
      <c r="AI96" s="537"/>
      <c r="AJ96" s="537"/>
      <c r="AK96" s="537"/>
      <c r="AL96" s="537"/>
      <c r="AM96" s="537"/>
      <c r="AN96" s="538"/>
      <c r="AO96" s="583"/>
      <c r="AP96" s="585"/>
      <c r="AQ96" s="585"/>
      <c r="AR96" s="537"/>
      <c r="AS96" s="537"/>
      <c r="AT96" s="537"/>
      <c r="AU96" s="537"/>
      <c r="AV96" s="537"/>
      <c r="AW96" s="537"/>
      <c r="AX96" s="538"/>
      <c r="AY96" s="583"/>
      <c r="AZ96" s="585"/>
      <c r="BA96" s="585"/>
      <c r="BB96" s="585"/>
      <c r="BC96" s="537"/>
      <c r="BD96" s="537"/>
      <c r="BE96" s="537"/>
      <c r="BF96" s="537"/>
      <c r="BG96" s="537"/>
      <c r="BH96" s="538"/>
      <c r="BI96" s="583"/>
      <c r="BJ96" s="585"/>
      <c r="BK96" s="585"/>
      <c r="BL96" s="537"/>
      <c r="BM96" s="537"/>
      <c r="BN96" s="537"/>
      <c r="BO96" s="537"/>
      <c r="BP96" s="537"/>
      <c r="BQ96" s="537"/>
      <c r="BR96" s="538"/>
      <c r="BS96" s="583"/>
      <c r="BT96" s="585"/>
      <c r="BU96" s="585"/>
      <c r="BV96" s="537"/>
      <c r="BW96" s="537"/>
      <c r="BX96" s="537"/>
      <c r="BY96" s="537"/>
      <c r="BZ96" s="537"/>
      <c r="CA96" s="537"/>
      <c r="CB96" s="538"/>
      <c r="CC96" s="583"/>
      <c r="CD96" s="585"/>
      <c r="CE96" s="585"/>
      <c r="CF96" s="537"/>
      <c r="CG96" s="537"/>
      <c r="CH96" s="537"/>
      <c r="CI96" s="537"/>
      <c r="CJ96" s="537"/>
      <c r="CK96" s="537"/>
      <c r="CL96" s="538"/>
      <c r="CM96" s="583"/>
      <c r="CN96" s="585"/>
      <c r="CO96" s="585"/>
      <c r="CP96" s="537"/>
      <c r="CQ96" s="537"/>
      <c r="CR96" s="537"/>
      <c r="CS96" s="537"/>
      <c r="CT96" s="537"/>
      <c r="CU96" s="537"/>
      <c r="CV96" s="538"/>
      <c r="CW96" s="583"/>
      <c r="CX96" s="585"/>
      <c r="CY96" s="585"/>
      <c r="CZ96" s="537"/>
      <c r="DA96" s="537"/>
      <c r="DB96" s="537"/>
      <c r="DC96" s="537"/>
      <c r="DD96" s="537"/>
      <c r="DE96" s="537"/>
      <c r="DF96" s="538"/>
      <c r="DG96" s="583"/>
      <c r="DH96" s="585"/>
      <c r="DI96" s="585"/>
      <c r="DJ96" s="537"/>
      <c r="DK96" s="537"/>
      <c r="DL96" s="537"/>
      <c r="DM96" s="537"/>
      <c r="DN96" s="537"/>
      <c r="DO96" s="537"/>
      <c r="DP96" s="538"/>
      <c r="DQ96" s="583"/>
      <c r="DR96" s="585"/>
      <c r="DS96" s="585"/>
      <c r="DT96" s="537"/>
      <c r="DU96" s="537"/>
      <c r="DV96" s="537"/>
      <c r="DW96" s="537"/>
      <c r="DX96" s="537"/>
      <c r="DY96" s="537"/>
      <c r="DZ96" s="538"/>
      <c r="EA96" s="583"/>
      <c r="EB96" s="585"/>
      <c r="EC96" s="585"/>
      <c r="ED96" s="537"/>
      <c r="EE96" s="537"/>
      <c r="EF96" s="537"/>
      <c r="EG96" s="537"/>
      <c r="EH96" s="537"/>
      <c r="EI96" s="537"/>
      <c r="EJ96" s="538"/>
      <c r="EK96" s="583"/>
      <c r="EL96" s="585"/>
      <c r="EM96" s="585"/>
      <c r="EN96" s="537"/>
      <c r="EO96" s="537"/>
      <c r="EP96" s="537"/>
      <c r="EQ96" s="537"/>
      <c r="ER96" s="537"/>
      <c r="ES96" s="537"/>
      <c r="ET96" s="538"/>
      <c r="EU96" s="583"/>
      <c r="EV96" s="585"/>
      <c r="EW96" s="585"/>
      <c r="EX96" s="537"/>
      <c r="EY96" s="537"/>
      <c r="EZ96" s="537"/>
      <c r="FA96" s="537"/>
      <c r="FB96" s="537"/>
      <c r="FC96" s="537"/>
      <c r="FD96" s="538"/>
      <c r="FE96" s="583"/>
      <c r="FF96" s="585"/>
      <c r="FG96" s="585"/>
      <c r="FH96" s="537"/>
      <c r="FI96" s="537"/>
      <c r="FJ96" s="537"/>
      <c r="FK96" s="537"/>
      <c r="FL96" s="537"/>
      <c r="FM96" s="537"/>
      <c r="FN96" s="538"/>
      <c r="FO96" s="583"/>
      <c r="FP96" s="585"/>
      <c r="FQ96" s="585"/>
      <c r="FR96" s="537"/>
      <c r="FS96" s="537"/>
      <c r="FT96" s="537"/>
      <c r="FU96" s="537"/>
      <c r="FV96" s="537"/>
      <c r="FW96" s="537"/>
      <c r="FX96" s="538"/>
      <c r="FY96" s="583"/>
      <c r="FZ96" s="585"/>
      <c r="GA96" s="585"/>
      <c r="GB96" s="537"/>
      <c r="GC96" s="537"/>
      <c r="GD96" s="537"/>
      <c r="GE96" s="537"/>
      <c r="GF96" s="537"/>
      <c r="GG96" s="537"/>
      <c r="GH96" s="538"/>
      <c r="GI96" s="583"/>
      <c r="GJ96" s="585"/>
      <c r="GK96" s="585"/>
      <c r="GL96" s="537"/>
      <c r="GM96" s="537"/>
      <c r="GN96" s="537"/>
      <c r="GO96" s="537"/>
      <c r="GP96" s="537"/>
      <c r="GQ96" s="537"/>
      <c r="GR96" s="538"/>
      <c r="GS96" s="583"/>
      <c r="GT96" s="585"/>
      <c r="GU96" s="585"/>
      <c r="GV96" s="537"/>
      <c r="GW96" s="537"/>
      <c r="GX96" s="537"/>
      <c r="GY96" s="537"/>
      <c r="GZ96" s="537"/>
      <c r="HA96" s="537"/>
      <c r="HB96" s="538"/>
      <c r="HC96" s="278" t="e">
        <f>+SUM(K96)*VLOOKUP(K$13,#REF!,2,0)+SUM(U96)*VLOOKUP(U$13,#REF!,2,0)+SUM(AE96)*VLOOKUP(AE$13,#REF!,2,0)+SUM(AO96)*VLOOKUP(AO$13,#REF!,2,0)+SUM(AY96)*VLOOKUP(AY$13,#REF!,2,0)+SUM(BI96)*VLOOKUP(BI$13,#REF!,2,0)+SUM(BS96)*VLOOKUP(BS$13,#REF!,2,0)+SUM(CC96)*VLOOKUP(CC$13,#REF!,2,0)+SUM(CM96)*VLOOKUP(CM$13,#REF!,2,0)+SUM(CW96)*VLOOKUP(CW$13,#REF!,2,0)+SUM(DG96)*VLOOKUP(DG$13,#REF!,2,0)+SUM(DQ96)*VLOOKUP(DQ$13,#REF!,2,0)+SUM(EA96)*VLOOKUP(EA$13,#REF!,2,0)+SUM(EK96)*VLOOKUP(EK$13,#REF!,2,0)+SUM(EU96)*VLOOKUP(EU$13,#REF!,2,0)+SUM(FE96)*VLOOKUP(FE$13,#REF!,2,0)+SUM(FO96)*VLOOKUP(FO$13,#REF!,2,0)+SUM(FY96)*VLOOKUP(FY$13,#REF!,2,0)+SUM(GI96)*VLOOKUP(GI$13,#REF!,2,0)+SUM(GS96)*VLOOKUP(GS$13,#REF!,2,0)</f>
        <v>#REF!</v>
      </c>
      <c r="HD96" s="278" t="e">
        <f>+SUM(L96)*VLOOKUP(L$13,#REF!,2,0)+SUM(V96)*VLOOKUP(V$13,#REF!,2,0)+SUM(AF96)*VLOOKUP(AF$13,#REF!,2,0)+SUM(AP96)*VLOOKUP(AP$13,#REF!,2,0)+SUM(AZ96)*VLOOKUP(AZ$13,#REF!,2,0)+SUM(BJ96)*VLOOKUP(BJ$13,#REF!,2,0)+SUM(BT96)*VLOOKUP(BT$13,#REF!,2,0)+SUM(CD96)*VLOOKUP(CD$13,#REF!,2,0)+SUM(CN96)*VLOOKUP(CN$13,#REF!,2,0)+SUM(CX96)*VLOOKUP(CX$13,#REF!,2,0)+SUM(DH96)*VLOOKUP(DH$13,#REF!,2,0)+SUM(DR96)*VLOOKUP(DR$13,#REF!,2,0)+SUM(EB96)*VLOOKUP(EB$13,#REF!,2,0)+SUM(EL96)*VLOOKUP(EL$13,#REF!,2,0)+SUM(EV96)*VLOOKUP(EV$13,#REF!,2,0)+SUM(FF96)*VLOOKUP(FF$13,#REF!,2,0)+SUM(FP96)*VLOOKUP(FP$13,#REF!,2,0)+SUM(FZ96)*VLOOKUP(FZ$13,#REF!,2,0)+SUM(GJ96)*VLOOKUP(GJ$13,#REF!,2,0)+SUM(GT96)*VLOOKUP(GT$13,#REF!,2,0)</f>
        <v>#REF!</v>
      </c>
      <c r="HE96" s="278" t="e">
        <f>+SUM(M96)*VLOOKUP(M$13,#REF!,2,0)+SUM(W96)*VLOOKUP(W$13,#REF!,2,0)+SUM(AG96)*VLOOKUP(AG$13,#REF!,2,0)+SUM(AQ96)*VLOOKUP(AQ$13,#REF!,2,0)+SUM(BA96)*VLOOKUP(BA$13,#REF!,2,0)+SUM(BK96)*VLOOKUP(BK$13,#REF!,2,0)+SUM(BU96)*VLOOKUP(BU$13,#REF!,2,0)+SUM(CE96)*VLOOKUP(CE$13,#REF!,2,0)+SUM(CO96)*VLOOKUP(CO$13,#REF!,2,0)+SUM(CY96)*VLOOKUP(CY$13,#REF!,2,0)+SUM(DI96)*VLOOKUP(DI$13,#REF!,2,0)+SUM(DS96)*VLOOKUP(DS$13,#REF!,2,0)+SUM(EC96)*VLOOKUP(EC$13,#REF!,2,0)+SUM(EM96)*VLOOKUP(EM$13,#REF!,2,0)+SUM(EW96)*VLOOKUP(EW$13,#REF!,2,0)+SUM(FG96)*VLOOKUP(FG$13,#REF!,2,0)+SUM(FQ96)*VLOOKUP(FQ$13,#REF!,2,0)+SUM(GA96)*VLOOKUP(GA$13,#REF!,2,0)+SUM(GK96)*VLOOKUP(GK$13,#REF!,2,0)+SUM(GU96)*VLOOKUP(GU$13,#REF!,2,0)</f>
        <v>#REF!</v>
      </c>
      <c r="HF96" s="278" t="e">
        <f>+SUM(N96)*VLOOKUP(N$13,#REF!,2,0)+SUM(X96)*VLOOKUP(X$13,#REF!,2,0)+SUM(AH96)*VLOOKUP(AH$13,#REF!,2,0)+SUM(AR96)*VLOOKUP(AR$13,#REF!,2,0)+SUM(BB96)*VLOOKUP(BB$13,#REF!,2,0)+SUM(BL96)*VLOOKUP(BL$13,#REF!,2,0)+SUM(BV96)*VLOOKUP(BV$13,#REF!,2,0)+SUM(CF96)*VLOOKUP(CF$13,#REF!,2,0)+SUM(CP96)*VLOOKUP(CP$13,#REF!,2,0)+SUM(CZ96)*VLOOKUP(CZ$13,#REF!,2,0)+SUM(DJ96)*VLOOKUP(DJ$13,#REF!,2,0)+SUM(DT96)*VLOOKUP(DT$13,#REF!,2,0)+SUM(ED96)*VLOOKUP(ED$13,#REF!,2,0)+SUM(EN96)*VLOOKUP(EN$13,#REF!,2,0)+SUM(EX96)*VLOOKUP(EX$13,#REF!,2,0)+SUM(FH96)*VLOOKUP(FH$13,#REF!,2,0)+SUM(FR96)*VLOOKUP(FR$13,#REF!,2,0)+SUM(GB96)*VLOOKUP(GB$13,#REF!,2,0)+SUM(GL96)*VLOOKUP(GL$13,#REF!,2,0)+SUM(GV96)*VLOOKUP(GV$13,#REF!,2,0)</f>
        <v>#REF!</v>
      </c>
      <c r="HG96" s="278" t="e">
        <f>+SUM(O96)*VLOOKUP(O$13,#REF!,2,0)+SUM(Y96)*VLOOKUP(Y$13,#REF!,2,0)+SUM(AI96)*VLOOKUP(AI$13,#REF!,2,0)+SUM(AS96)*VLOOKUP(AS$13,#REF!,2,0)+SUM(BC96)*VLOOKUP(BC$13,#REF!,2,0)+SUM(BM96)*VLOOKUP(BM$13,#REF!,2,0)+SUM(BW96)*VLOOKUP(BW$13,#REF!,2,0)+SUM(CG96)*VLOOKUP(CG$13,#REF!,2,0)+SUM(CQ96)*VLOOKUP(CQ$13,#REF!,2,0)+SUM(DA96)*VLOOKUP(DA$13,#REF!,2,0)+SUM(DK96)*VLOOKUP(DK$13,#REF!,2,0)+SUM(DU96)*VLOOKUP(DU$13,#REF!,2,0)+SUM(EE96)*VLOOKUP(EE$13,#REF!,2,0)+SUM(EO96)*VLOOKUP(EO$13,#REF!,2,0)+SUM(EY96)*VLOOKUP(EY$13,#REF!,2,0)+SUM(FI96)*VLOOKUP(FI$13,#REF!,2,0)+SUM(FS96)*VLOOKUP(FS$13,#REF!,2,0)+SUM(GC96)*VLOOKUP(GC$13,#REF!,2,0)+SUM(GM96)*VLOOKUP(GM$13,#REF!,2,0)+SUM(GW96)*VLOOKUP(GW$13,#REF!,2,0)</f>
        <v>#REF!</v>
      </c>
      <c r="HH96" s="278" t="e">
        <f>+SUM(P96)*VLOOKUP(P$13,#REF!,2,0)+SUM(Z96)*VLOOKUP(Z$13,#REF!,2,0)+SUM(AJ96)*VLOOKUP(AJ$13,#REF!,2,0)+SUM(AT96)*VLOOKUP(AT$13,#REF!,2,0)+SUM(BD96)*VLOOKUP(BD$13,#REF!,2,0)+SUM(BN96)*VLOOKUP(BN$13,#REF!,2,0)+SUM(BX96)*VLOOKUP(BX$13,#REF!,2,0)+SUM(CH96)*VLOOKUP(CH$13,#REF!,2,0)+SUM(CR96)*VLOOKUP(CR$13,#REF!,2,0)+SUM(DB96)*VLOOKUP(DB$13,#REF!,2,0)+SUM(DL96)*VLOOKUP(DL$13,#REF!,2,0)+SUM(DV96)*VLOOKUP(DV$13,#REF!,2,0)+SUM(EF96)*VLOOKUP(EF$13,#REF!,2,0)+SUM(EP96)*VLOOKUP(EP$13,#REF!,2,0)+SUM(EZ96)*VLOOKUP(EZ$13,#REF!,2,0)+SUM(FJ96)*VLOOKUP(FJ$13,#REF!,2,0)+SUM(FT96)*VLOOKUP(FT$13,#REF!,2,0)+SUM(GD96)*VLOOKUP(GD$13,#REF!,2,0)+SUM(GN96)*VLOOKUP(GN$13,#REF!,2,0)+SUM(GX96)*VLOOKUP(GX$13,#REF!,2,0)</f>
        <v>#REF!</v>
      </c>
      <c r="HI96" s="278" t="e">
        <f>+SUM(Q96)*VLOOKUP(Q$13,#REF!,2,0)+SUM(AA96)*VLOOKUP(AA$13,#REF!,2,0)+SUM(AK96)*VLOOKUP(AK$13,#REF!,2,0)+SUM(AU96)*VLOOKUP(AU$13,#REF!,2,0)+SUM(BE96)*VLOOKUP(BE$13,#REF!,2,0)+SUM(BO96)*VLOOKUP(BO$13,#REF!,2,0)+SUM(BY96)*VLOOKUP(BY$13,#REF!,2,0)+SUM(CI96)*VLOOKUP(CI$13,#REF!,2,0)+SUM(CS96)*VLOOKUP(CS$13,#REF!,2,0)+SUM(DC96)*VLOOKUP(DC$13,#REF!,2,0)+SUM(DM96)*VLOOKUP(DM$13,#REF!,2,0)+SUM(DW96)*VLOOKUP(DW$13,#REF!,2,0)+SUM(EG96)*VLOOKUP(EG$13,#REF!,2,0)+SUM(EQ96)*VLOOKUP(EQ$13,#REF!,2,0)+SUM(FA96)*VLOOKUP(FA$13,#REF!,2,0)+SUM(FK96)*VLOOKUP(FK$13,#REF!,2,0)+SUM(FU96)*VLOOKUP(FU$13,#REF!,2,0)+SUM(GE96)*VLOOKUP(GE$13,#REF!,2,0)+SUM(GO96)*VLOOKUP(GO$13,#REF!,2,0)+SUM(GY96)*VLOOKUP(GY$13,#REF!,2,0)</f>
        <v>#REF!</v>
      </c>
      <c r="HJ96" s="278" t="e">
        <f>+SUM(R96)*VLOOKUP(R$13,#REF!,2,0)+SUM(AB96)*VLOOKUP(AB$13,#REF!,2,0)+SUM(AL96)*VLOOKUP(AL$13,#REF!,2,0)+SUM(AV96)*VLOOKUP(AV$13,#REF!,2,0)+SUM(BF96)*VLOOKUP(BF$13,#REF!,2,0)+SUM(BP96)*VLOOKUP(BP$13,#REF!,2,0)+SUM(BZ96)*VLOOKUP(BZ$13,#REF!,2,0)+SUM(CJ96)*VLOOKUP(CJ$13,#REF!,2,0)+SUM(CT96)*VLOOKUP(CT$13,#REF!,2,0)+SUM(DD96)*VLOOKUP(DD$13,#REF!,2,0)+SUM(DN96)*VLOOKUP(DN$13,#REF!,2,0)+SUM(DX96)*VLOOKUP(DX$13,#REF!,2,0)+SUM(EH96)*VLOOKUP(EH$13,#REF!,2,0)+SUM(ER96)*VLOOKUP(ER$13,#REF!,2,0)+SUM(FB96)*VLOOKUP(FB$13,#REF!,2,0)+SUM(FL96)*VLOOKUP(FL$13,#REF!,2,0)+SUM(FV96)*VLOOKUP(FV$13,#REF!,2,0)+SUM(GF96)*VLOOKUP(GF$13,#REF!,2,0)+SUM(GP96)*VLOOKUP(GP$13,#REF!,2,0)+SUM(GZ96)*VLOOKUP(GZ$13,#REF!,2,0)</f>
        <v>#REF!</v>
      </c>
      <c r="HK96" s="278" t="e">
        <f>+SUM(S96)*VLOOKUP(S$13,#REF!,2,0)+SUM(AC96)*VLOOKUP(AC$13,#REF!,2,0)+SUM(AM96)*VLOOKUP(AM$13,#REF!,2,0)+SUM(AW96)*VLOOKUP(AW$13,#REF!,2,0)+SUM(BG96)*VLOOKUP(BG$13,#REF!,2,0)+SUM(BQ96)*VLOOKUP(BQ$13,#REF!,2,0)+SUM(CA96)*VLOOKUP(CA$13,#REF!,2,0)+SUM(CK96)*VLOOKUP(CK$13,#REF!,2,0)+SUM(CU96)*VLOOKUP(CU$13,#REF!,2,0)+SUM(DE96)*VLOOKUP(DE$13,#REF!,2,0)+SUM(DO96)*VLOOKUP(DO$13,#REF!,2,0)+SUM(DY96)*VLOOKUP(DY$13,#REF!,2,0)+SUM(EI96)*VLOOKUP(EI$13,#REF!,2,0)+SUM(ES96)*VLOOKUP(ES$13,#REF!,2,0)+SUM(FC96)*VLOOKUP(FC$13,#REF!,2,0)+SUM(FM96)*VLOOKUP(FM$13,#REF!,2,0)+SUM(FW96)*VLOOKUP(FW$13,#REF!,2,0)+SUM(GG96)*VLOOKUP(GG$13,#REF!,2,0)+SUM(GQ96)*VLOOKUP(GQ$13,#REF!,2,0)+SUM(HA96)*VLOOKUP(HA$13,#REF!,2,0)</f>
        <v>#REF!</v>
      </c>
      <c r="HL96" s="278" t="e">
        <f>+SUM(T96)*VLOOKUP(T$13,#REF!,2,0)+SUM(AD96)*VLOOKUP(AD$13,#REF!,2,0)+SUM(AN96)*VLOOKUP(AN$13,#REF!,2,0)+SUM(AX96)*VLOOKUP(AX$13,#REF!,2,0)+SUM(BH96)*VLOOKUP(BH$13,#REF!,2,0)+SUM(BR96)*VLOOKUP(BR$13,#REF!,2,0)+SUM(CB96)*VLOOKUP(CB$13,#REF!,2,0)+SUM(CL96)*VLOOKUP(CL$13,#REF!,2,0)+SUM(CV96)*VLOOKUP(CV$13,#REF!,2,0)+SUM(DF96)*VLOOKUP(DF$13,#REF!,2,0)+SUM(DP96)*VLOOKUP(DP$13,#REF!,2,0)+SUM(DZ96)*VLOOKUP(DZ$13,#REF!,2,0)+SUM(EJ96)*VLOOKUP(EJ$13,#REF!,2,0)+SUM(ET96)*VLOOKUP(ET$13,#REF!,2,0)+SUM(FD96)*VLOOKUP(FD$13,#REF!,2,0)+SUM(FN96)*VLOOKUP(FN$13,#REF!,2,0)+SUM(FX96)*VLOOKUP(FX$13,#REF!,2,0)+SUM(GH96)*VLOOKUP(GH$13,#REF!,2,0)+SUM(GR96)*VLOOKUP(GR$13,#REF!,2,0)+SUM(HB96)*VLOOKUP(HB$13,#REF!,2,0)</f>
        <v>#REF!</v>
      </c>
      <c r="HM96" s="279">
        <f t="shared" si="88"/>
        <v>0</v>
      </c>
      <c r="HN96" s="281">
        <f t="shared" si="100"/>
        <v>0</v>
      </c>
      <c r="HO96" s="279" t="e">
        <f>+SUMIF($K$11:$T$11,1,K96:T96)*VLOOKUP($K$12,#REF!,2,0)+SUMIF($U$11:$AD$11,1,U96:AD96)*VLOOKUP($U$12,#REF!,2,0)+SUMIF($AE$11:$AN$11,1,AE96:AN96)*VLOOKUP($AE$12,#REF!,2,0)+SUMIF($AO$11:$AX$11,1,AO96:AX96)*VLOOKUP($AO$12,#REF!,2,0)+SUMIF($AY$11:$BH$11,1,AY96:BH96)*VLOOKUP($AY$12,#REF!,2,0)+SUMIF($BI$11:$BR$11,1,BI96:BR96)*VLOOKUP($BI$12,#REF!,2,0)+SUMIF($BS$11:$CB$11,1,BS96:CB96)*VLOOKUP($BS$12,#REF!,2,0)+SUMIF($CC$11:$CL$11,1,CC96:CL96)*VLOOKUP($CC$12,#REF!,2,0)+SUMIF($CM$11:$CV$11,1,CM96:CV96)*VLOOKUP($CM$12,#REF!,2,0)+SUMIF($CW$11:$DF$11,1,CW96:DF96)*VLOOKUP($CW$12,#REF!,2,0)+SUMIF($DG$11:$DP$11,1,DG96:DP96)*VLOOKUP($DG$12,#REF!,2,0)+SUMIF($DQ$11:$DZ$11,1,DQ96:DZ96)*VLOOKUP($DQ$12,#REF!,2,0)+SUMIF($EA$11:$EJ$11,1,EA96:EJ96)*VLOOKUP($EA$12,#REF!,2,0)+SUMIF($EK$11:$ET$11,1,EK96:ET96)*VLOOKUP($EK$12,#REF!,2,0)+SUMIF($EU$11:$FD$11,1,EU96:FD96)*VLOOKUP($EU$12,#REF!,2,0)+SUMIF($FE$11:$FN$11,1,FE96:FN96)*VLOOKUP($FE$12,#REF!,2,0)+SUMIF($FO$11:$FX$11,1,FO96:FX96)*VLOOKUP($FO$12,#REF!,2,0)+SUMIF($FY$11:$GH$11,1,FY96:GH96)*VLOOKUP($FY$12,#REF!,2,0)+SUMIF($GI$11:$GR$11,1,GI96:GR96)*VLOOKUP($GI$12,#REF!,2,0)+SUMIF($GS$11:$HB$11,1,GS96:HB96)*VLOOKUP($GS$12,#REF!,2,0)</f>
        <v>#REF!</v>
      </c>
      <c r="HP96" s="281" t="e">
        <f t="shared" si="101"/>
        <v>#REF!</v>
      </c>
      <c r="HQ96" s="84"/>
      <c r="HR96" s="282">
        <f t="shared" si="89"/>
        <v>0</v>
      </c>
      <c r="HS96" s="282">
        <f t="shared" si="90"/>
        <v>0</v>
      </c>
      <c r="HT96" s="282">
        <f t="shared" si="91"/>
        <v>0</v>
      </c>
      <c r="HU96" s="282">
        <f t="shared" si="92"/>
        <v>0</v>
      </c>
      <c r="HV96" s="282">
        <f t="shared" si="93"/>
        <v>0</v>
      </c>
      <c r="HW96" s="282">
        <f t="shared" si="94"/>
        <v>0</v>
      </c>
      <c r="HX96" s="282">
        <f t="shared" si="95"/>
        <v>0</v>
      </c>
      <c r="HY96" s="282">
        <f t="shared" si="96"/>
        <v>0</v>
      </c>
      <c r="HZ96" s="282">
        <f t="shared" si="97"/>
        <v>0</v>
      </c>
      <c r="IA96" s="282">
        <f t="shared" si="98"/>
        <v>0</v>
      </c>
      <c r="IK96" s="98" t="e">
        <f t="shared" si="99"/>
        <v>#REF!</v>
      </c>
    </row>
    <row r="97" spans="1:245" s="32" customFormat="1" ht="21.95" hidden="1" customHeight="1">
      <c r="A97" s="4"/>
      <c r="B97" s="98" t="e">
        <f>+#REF!</f>
        <v>#REF!</v>
      </c>
      <c r="C97" s="98" t="e">
        <f>+#REF!</f>
        <v>#REF!</v>
      </c>
      <c r="D97" s="98" t="e">
        <f>+#REF!</f>
        <v>#REF!</v>
      </c>
      <c r="E97" s="98" t="e">
        <f>+#REF!</f>
        <v>#REF!</v>
      </c>
      <c r="F97" s="98" t="e">
        <f>+#REF!</f>
        <v>#REF!</v>
      </c>
      <c r="G97" s="98" t="e">
        <f>+#REF!</f>
        <v>#REF!</v>
      </c>
      <c r="H97" s="98" t="e">
        <f>+#REF!</f>
        <v>#REF!</v>
      </c>
      <c r="I97" s="98" t="e">
        <f>+#REF!</f>
        <v>#REF!</v>
      </c>
      <c r="J97" s="19" t="s">
        <v>79</v>
      </c>
      <c r="K97" s="586"/>
      <c r="L97" s="587"/>
      <c r="M97" s="588"/>
      <c r="N97" s="540"/>
      <c r="O97" s="540"/>
      <c r="P97" s="540"/>
      <c r="Q97" s="540"/>
      <c r="R97" s="540"/>
      <c r="S97" s="540"/>
      <c r="T97" s="541"/>
      <c r="U97" s="586"/>
      <c r="V97" s="588"/>
      <c r="W97" s="588"/>
      <c r="X97" s="540"/>
      <c r="Y97" s="540"/>
      <c r="Z97" s="540"/>
      <c r="AA97" s="540"/>
      <c r="AB97" s="540"/>
      <c r="AC97" s="540"/>
      <c r="AD97" s="541"/>
      <c r="AE97" s="586"/>
      <c r="AF97" s="588"/>
      <c r="AG97" s="587"/>
      <c r="AH97" s="588"/>
      <c r="AI97" s="540"/>
      <c r="AJ97" s="540"/>
      <c r="AK97" s="540"/>
      <c r="AL97" s="540"/>
      <c r="AM97" s="540"/>
      <c r="AN97" s="541"/>
      <c r="AO97" s="586"/>
      <c r="AP97" s="588"/>
      <c r="AQ97" s="588"/>
      <c r="AR97" s="540"/>
      <c r="AS97" s="540"/>
      <c r="AT97" s="540"/>
      <c r="AU97" s="540"/>
      <c r="AV97" s="540"/>
      <c r="AW97" s="540"/>
      <c r="AX97" s="541"/>
      <c r="AY97" s="586"/>
      <c r="AZ97" s="588"/>
      <c r="BA97" s="588"/>
      <c r="BB97" s="588"/>
      <c r="BC97" s="540"/>
      <c r="BD97" s="540"/>
      <c r="BE97" s="540"/>
      <c r="BF97" s="540"/>
      <c r="BG97" s="540"/>
      <c r="BH97" s="541"/>
      <c r="BI97" s="586"/>
      <c r="BJ97" s="588"/>
      <c r="BK97" s="588"/>
      <c r="BL97" s="540"/>
      <c r="BM97" s="540"/>
      <c r="BN97" s="540"/>
      <c r="BO97" s="540"/>
      <c r="BP97" s="540"/>
      <c r="BQ97" s="540"/>
      <c r="BR97" s="541"/>
      <c r="BS97" s="586"/>
      <c r="BT97" s="588"/>
      <c r="BU97" s="588"/>
      <c r="BV97" s="540"/>
      <c r="BW97" s="540"/>
      <c r="BX97" s="540"/>
      <c r="BY97" s="540"/>
      <c r="BZ97" s="540"/>
      <c r="CA97" s="540"/>
      <c r="CB97" s="541"/>
      <c r="CC97" s="586"/>
      <c r="CD97" s="588"/>
      <c r="CE97" s="588"/>
      <c r="CF97" s="540"/>
      <c r="CG97" s="540"/>
      <c r="CH97" s="540"/>
      <c r="CI97" s="540"/>
      <c r="CJ97" s="540"/>
      <c r="CK97" s="540"/>
      <c r="CL97" s="541"/>
      <c r="CM97" s="586"/>
      <c r="CN97" s="588"/>
      <c r="CO97" s="588"/>
      <c r="CP97" s="540"/>
      <c r="CQ97" s="540"/>
      <c r="CR97" s="540"/>
      <c r="CS97" s="540"/>
      <c r="CT97" s="540"/>
      <c r="CU97" s="540"/>
      <c r="CV97" s="541"/>
      <c r="CW97" s="586"/>
      <c r="CX97" s="588"/>
      <c r="CY97" s="588"/>
      <c r="CZ97" s="540"/>
      <c r="DA97" s="540"/>
      <c r="DB97" s="540"/>
      <c r="DC97" s="540"/>
      <c r="DD97" s="540"/>
      <c r="DE97" s="540"/>
      <c r="DF97" s="541"/>
      <c r="DG97" s="586"/>
      <c r="DH97" s="588"/>
      <c r="DI97" s="588"/>
      <c r="DJ97" s="540"/>
      <c r="DK97" s="540"/>
      <c r="DL97" s="540"/>
      <c r="DM97" s="540"/>
      <c r="DN97" s="540"/>
      <c r="DO97" s="540"/>
      <c r="DP97" s="541"/>
      <c r="DQ97" s="586"/>
      <c r="DR97" s="588"/>
      <c r="DS97" s="588"/>
      <c r="DT97" s="540"/>
      <c r="DU97" s="540"/>
      <c r="DV97" s="540"/>
      <c r="DW97" s="540"/>
      <c r="DX97" s="540"/>
      <c r="DY97" s="540"/>
      <c r="DZ97" s="541"/>
      <c r="EA97" s="586"/>
      <c r="EB97" s="588"/>
      <c r="EC97" s="588"/>
      <c r="ED97" s="540"/>
      <c r="EE97" s="540"/>
      <c r="EF97" s="540"/>
      <c r="EG97" s="540"/>
      <c r="EH97" s="540"/>
      <c r="EI97" s="540"/>
      <c r="EJ97" s="541"/>
      <c r="EK97" s="586"/>
      <c r="EL97" s="588"/>
      <c r="EM97" s="588"/>
      <c r="EN97" s="540"/>
      <c r="EO97" s="540"/>
      <c r="EP97" s="540"/>
      <c r="EQ97" s="540"/>
      <c r="ER97" s="540"/>
      <c r="ES97" s="540"/>
      <c r="ET97" s="541"/>
      <c r="EU97" s="586"/>
      <c r="EV97" s="588"/>
      <c r="EW97" s="588"/>
      <c r="EX97" s="540"/>
      <c r="EY97" s="540"/>
      <c r="EZ97" s="540"/>
      <c r="FA97" s="540"/>
      <c r="FB97" s="540"/>
      <c r="FC97" s="540"/>
      <c r="FD97" s="541"/>
      <c r="FE97" s="586"/>
      <c r="FF97" s="588"/>
      <c r="FG97" s="588"/>
      <c r="FH97" s="540"/>
      <c r="FI97" s="540"/>
      <c r="FJ97" s="540"/>
      <c r="FK97" s="540"/>
      <c r="FL97" s="540"/>
      <c r="FM97" s="540"/>
      <c r="FN97" s="541"/>
      <c r="FO97" s="586"/>
      <c r="FP97" s="588"/>
      <c r="FQ97" s="588"/>
      <c r="FR97" s="540"/>
      <c r="FS97" s="540"/>
      <c r="FT97" s="540"/>
      <c r="FU97" s="540"/>
      <c r="FV97" s="540"/>
      <c r="FW97" s="540"/>
      <c r="FX97" s="541"/>
      <c r="FY97" s="586"/>
      <c r="FZ97" s="588"/>
      <c r="GA97" s="588"/>
      <c r="GB97" s="540"/>
      <c r="GC97" s="540"/>
      <c r="GD97" s="540"/>
      <c r="GE97" s="540"/>
      <c r="GF97" s="540"/>
      <c r="GG97" s="540"/>
      <c r="GH97" s="541"/>
      <c r="GI97" s="586"/>
      <c r="GJ97" s="588"/>
      <c r="GK97" s="588"/>
      <c r="GL97" s="540"/>
      <c r="GM97" s="540"/>
      <c r="GN97" s="540"/>
      <c r="GO97" s="540"/>
      <c r="GP97" s="540"/>
      <c r="GQ97" s="540"/>
      <c r="GR97" s="541"/>
      <c r="GS97" s="586"/>
      <c r="GT97" s="588"/>
      <c r="GU97" s="588"/>
      <c r="GV97" s="540"/>
      <c r="GW97" s="540"/>
      <c r="GX97" s="540"/>
      <c r="GY97" s="540"/>
      <c r="GZ97" s="540"/>
      <c r="HA97" s="540"/>
      <c r="HB97" s="541"/>
      <c r="HC97" s="81" t="e">
        <f>+SUM(K97)*VLOOKUP(K$13,#REF!,2,0)+SUM(U97)*VLOOKUP(U$13,#REF!,2,0)+SUM(AE97)*VLOOKUP(AE$13,#REF!,2,0)+SUM(AO97)*VLOOKUP(AO$13,#REF!,2,0)+SUM(AY97)*VLOOKUP(AY$13,#REF!,2,0)+SUM(BI97)*VLOOKUP(BI$13,#REF!,2,0)+SUM(BS97)*VLOOKUP(BS$13,#REF!,2,0)+SUM(CC97)*VLOOKUP(CC$13,#REF!,2,0)+SUM(CM97)*VLOOKUP(CM$13,#REF!,2,0)+SUM(CW97)*VLOOKUP(CW$13,#REF!,2,0)+SUM(DG97)*VLOOKUP(DG$13,#REF!,2,0)+SUM(DQ97)*VLOOKUP(DQ$13,#REF!,2,0)+SUM(EA97)*VLOOKUP(EA$13,#REF!,2,0)+SUM(EK97)*VLOOKUP(EK$13,#REF!,2,0)+SUM(EU97)*VLOOKUP(EU$13,#REF!,2,0)+SUM(FE97)*VLOOKUP(FE$13,#REF!,2,0)+SUM(FO97)*VLOOKUP(FO$13,#REF!,2,0)+SUM(FY97)*VLOOKUP(FY$13,#REF!,2,0)+SUM(GI97)*VLOOKUP(GI$13,#REF!,2,0)+SUM(GS97)*VLOOKUP(GS$13,#REF!,2,0)</f>
        <v>#REF!</v>
      </c>
      <c r="HD97" s="81" t="e">
        <f>+SUM(L97)*VLOOKUP(L$13,#REF!,2,0)+SUM(V97)*VLOOKUP(V$13,#REF!,2,0)+SUM(AF97)*VLOOKUP(AF$13,#REF!,2,0)+SUM(AP97)*VLOOKUP(AP$13,#REF!,2,0)+SUM(AZ97)*VLOOKUP(AZ$13,#REF!,2,0)+SUM(BJ97)*VLOOKUP(BJ$13,#REF!,2,0)+SUM(BT97)*VLOOKUP(BT$13,#REF!,2,0)+SUM(CD97)*VLOOKUP(CD$13,#REF!,2,0)+SUM(CN97)*VLOOKUP(CN$13,#REF!,2,0)+SUM(CX97)*VLOOKUP(CX$13,#REF!,2,0)+SUM(DH97)*VLOOKUP(DH$13,#REF!,2,0)+SUM(DR97)*VLOOKUP(DR$13,#REF!,2,0)+SUM(EB97)*VLOOKUP(EB$13,#REF!,2,0)+SUM(EL97)*VLOOKUP(EL$13,#REF!,2,0)+SUM(EV97)*VLOOKUP(EV$13,#REF!,2,0)+SUM(FF97)*VLOOKUP(FF$13,#REF!,2,0)+SUM(FP97)*VLOOKUP(FP$13,#REF!,2,0)+SUM(FZ97)*VLOOKUP(FZ$13,#REF!,2,0)+SUM(GJ97)*VLOOKUP(GJ$13,#REF!,2,0)+SUM(GT97)*VLOOKUP(GT$13,#REF!,2,0)</f>
        <v>#REF!</v>
      </c>
      <c r="HE97" s="81" t="e">
        <f>+SUM(M97)*VLOOKUP(M$13,#REF!,2,0)+SUM(W97)*VLOOKUP(W$13,#REF!,2,0)+SUM(AG97)*VLOOKUP(AG$13,#REF!,2,0)+SUM(AQ97)*VLOOKUP(AQ$13,#REF!,2,0)+SUM(BA97)*VLOOKUP(BA$13,#REF!,2,0)+SUM(BK97)*VLOOKUP(BK$13,#REF!,2,0)+SUM(BU97)*VLOOKUP(BU$13,#REF!,2,0)+SUM(CE97)*VLOOKUP(CE$13,#REF!,2,0)+SUM(CO97)*VLOOKUP(CO$13,#REF!,2,0)+SUM(CY97)*VLOOKUP(CY$13,#REF!,2,0)+SUM(DI97)*VLOOKUP(DI$13,#REF!,2,0)+SUM(DS97)*VLOOKUP(DS$13,#REF!,2,0)+SUM(EC97)*VLOOKUP(EC$13,#REF!,2,0)+SUM(EM97)*VLOOKUP(EM$13,#REF!,2,0)+SUM(EW97)*VLOOKUP(EW$13,#REF!,2,0)+SUM(FG97)*VLOOKUP(FG$13,#REF!,2,0)+SUM(FQ97)*VLOOKUP(FQ$13,#REF!,2,0)+SUM(GA97)*VLOOKUP(GA$13,#REF!,2,0)+SUM(GK97)*VLOOKUP(GK$13,#REF!,2,0)+SUM(GU97)*VLOOKUP(GU$13,#REF!,2,0)</f>
        <v>#REF!</v>
      </c>
      <c r="HF97" s="81" t="e">
        <f>+SUM(N97)*VLOOKUP(N$13,#REF!,2,0)+SUM(X97)*VLOOKUP(X$13,#REF!,2,0)+SUM(AH97)*VLOOKUP(AH$13,#REF!,2,0)+SUM(AR97)*VLOOKUP(AR$13,#REF!,2,0)+SUM(BB97)*VLOOKUP(BB$13,#REF!,2,0)+SUM(BL97)*VLOOKUP(BL$13,#REF!,2,0)+SUM(BV97)*VLOOKUP(BV$13,#REF!,2,0)+SUM(CF97)*VLOOKUP(CF$13,#REF!,2,0)+SUM(CP97)*VLOOKUP(CP$13,#REF!,2,0)+SUM(CZ97)*VLOOKUP(CZ$13,#REF!,2,0)+SUM(DJ97)*VLOOKUP(DJ$13,#REF!,2,0)+SUM(DT97)*VLOOKUP(DT$13,#REF!,2,0)+SUM(ED97)*VLOOKUP(ED$13,#REF!,2,0)+SUM(EN97)*VLOOKUP(EN$13,#REF!,2,0)+SUM(EX97)*VLOOKUP(EX$13,#REF!,2,0)+SUM(FH97)*VLOOKUP(FH$13,#REF!,2,0)+SUM(FR97)*VLOOKUP(FR$13,#REF!,2,0)+SUM(GB97)*VLOOKUP(GB$13,#REF!,2,0)+SUM(GL97)*VLOOKUP(GL$13,#REF!,2,0)+SUM(GV97)*VLOOKUP(GV$13,#REF!,2,0)</f>
        <v>#REF!</v>
      </c>
      <c r="HG97" s="81" t="e">
        <f>+SUM(O97)*VLOOKUP(O$13,#REF!,2,0)+SUM(Y97)*VLOOKUP(Y$13,#REF!,2,0)+SUM(AI97)*VLOOKUP(AI$13,#REF!,2,0)+SUM(AS97)*VLOOKUP(AS$13,#REF!,2,0)+SUM(BC97)*VLOOKUP(BC$13,#REF!,2,0)+SUM(BM97)*VLOOKUP(BM$13,#REF!,2,0)+SUM(BW97)*VLOOKUP(BW$13,#REF!,2,0)+SUM(CG97)*VLOOKUP(CG$13,#REF!,2,0)+SUM(CQ97)*VLOOKUP(CQ$13,#REF!,2,0)+SUM(DA97)*VLOOKUP(DA$13,#REF!,2,0)+SUM(DK97)*VLOOKUP(DK$13,#REF!,2,0)+SUM(DU97)*VLOOKUP(DU$13,#REF!,2,0)+SUM(EE97)*VLOOKUP(EE$13,#REF!,2,0)+SUM(EO97)*VLOOKUP(EO$13,#REF!,2,0)+SUM(EY97)*VLOOKUP(EY$13,#REF!,2,0)+SUM(FI97)*VLOOKUP(FI$13,#REF!,2,0)+SUM(FS97)*VLOOKUP(FS$13,#REF!,2,0)+SUM(GC97)*VLOOKUP(GC$13,#REF!,2,0)+SUM(GM97)*VLOOKUP(GM$13,#REF!,2,0)+SUM(GW97)*VLOOKUP(GW$13,#REF!,2,0)</f>
        <v>#REF!</v>
      </c>
      <c r="HH97" s="81" t="e">
        <f>+SUM(P97)*VLOOKUP(P$13,#REF!,2,0)+SUM(Z97)*VLOOKUP(Z$13,#REF!,2,0)+SUM(AJ97)*VLOOKUP(AJ$13,#REF!,2,0)+SUM(AT97)*VLOOKUP(AT$13,#REF!,2,0)+SUM(BD97)*VLOOKUP(BD$13,#REF!,2,0)+SUM(BN97)*VLOOKUP(BN$13,#REF!,2,0)+SUM(BX97)*VLOOKUP(BX$13,#REF!,2,0)+SUM(CH97)*VLOOKUP(CH$13,#REF!,2,0)+SUM(CR97)*VLOOKUP(CR$13,#REF!,2,0)+SUM(DB97)*VLOOKUP(DB$13,#REF!,2,0)+SUM(DL97)*VLOOKUP(DL$13,#REF!,2,0)+SUM(DV97)*VLOOKUP(DV$13,#REF!,2,0)+SUM(EF97)*VLOOKUP(EF$13,#REF!,2,0)+SUM(EP97)*VLOOKUP(EP$13,#REF!,2,0)+SUM(EZ97)*VLOOKUP(EZ$13,#REF!,2,0)+SUM(FJ97)*VLOOKUP(FJ$13,#REF!,2,0)+SUM(FT97)*VLOOKUP(FT$13,#REF!,2,0)+SUM(GD97)*VLOOKUP(GD$13,#REF!,2,0)+SUM(GN97)*VLOOKUP(GN$13,#REF!,2,0)+SUM(GX97)*VLOOKUP(GX$13,#REF!,2,0)</f>
        <v>#REF!</v>
      </c>
      <c r="HI97" s="81" t="e">
        <f>+SUM(Q97)*VLOOKUP(Q$13,#REF!,2,0)+SUM(AA97)*VLOOKUP(AA$13,#REF!,2,0)+SUM(AK97)*VLOOKUP(AK$13,#REF!,2,0)+SUM(AU97)*VLOOKUP(AU$13,#REF!,2,0)+SUM(BE97)*VLOOKUP(BE$13,#REF!,2,0)+SUM(BO97)*VLOOKUP(BO$13,#REF!,2,0)+SUM(BY97)*VLOOKUP(BY$13,#REF!,2,0)+SUM(CI97)*VLOOKUP(CI$13,#REF!,2,0)+SUM(CS97)*VLOOKUP(CS$13,#REF!,2,0)+SUM(DC97)*VLOOKUP(DC$13,#REF!,2,0)+SUM(DM97)*VLOOKUP(DM$13,#REF!,2,0)+SUM(DW97)*VLOOKUP(DW$13,#REF!,2,0)+SUM(EG97)*VLOOKUP(EG$13,#REF!,2,0)+SUM(EQ97)*VLOOKUP(EQ$13,#REF!,2,0)+SUM(FA97)*VLOOKUP(FA$13,#REF!,2,0)+SUM(FK97)*VLOOKUP(FK$13,#REF!,2,0)+SUM(FU97)*VLOOKUP(FU$13,#REF!,2,0)+SUM(GE97)*VLOOKUP(GE$13,#REF!,2,0)+SUM(GO97)*VLOOKUP(GO$13,#REF!,2,0)+SUM(GY97)*VLOOKUP(GY$13,#REF!,2,0)</f>
        <v>#REF!</v>
      </c>
      <c r="HJ97" s="81" t="e">
        <f>+SUM(R97)*VLOOKUP(R$13,#REF!,2,0)+SUM(AB97)*VLOOKUP(AB$13,#REF!,2,0)+SUM(AL97)*VLOOKUP(AL$13,#REF!,2,0)+SUM(AV97)*VLOOKUP(AV$13,#REF!,2,0)+SUM(BF97)*VLOOKUP(BF$13,#REF!,2,0)+SUM(BP97)*VLOOKUP(BP$13,#REF!,2,0)+SUM(BZ97)*VLOOKUP(BZ$13,#REF!,2,0)+SUM(CJ97)*VLOOKUP(CJ$13,#REF!,2,0)+SUM(CT97)*VLOOKUP(CT$13,#REF!,2,0)+SUM(DD97)*VLOOKUP(DD$13,#REF!,2,0)+SUM(DN97)*VLOOKUP(DN$13,#REF!,2,0)+SUM(DX97)*VLOOKUP(DX$13,#REF!,2,0)+SUM(EH97)*VLOOKUP(EH$13,#REF!,2,0)+SUM(ER97)*VLOOKUP(ER$13,#REF!,2,0)+SUM(FB97)*VLOOKUP(FB$13,#REF!,2,0)+SUM(FL97)*VLOOKUP(FL$13,#REF!,2,0)+SUM(FV97)*VLOOKUP(FV$13,#REF!,2,0)+SUM(GF97)*VLOOKUP(GF$13,#REF!,2,0)+SUM(GP97)*VLOOKUP(GP$13,#REF!,2,0)+SUM(GZ97)*VLOOKUP(GZ$13,#REF!,2,0)</f>
        <v>#REF!</v>
      </c>
      <c r="HK97" s="81" t="e">
        <f>+SUM(S97)*VLOOKUP(S$13,#REF!,2,0)+SUM(AC97)*VLOOKUP(AC$13,#REF!,2,0)+SUM(AM97)*VLOOKUP(AM$13,#REF!,2,0)+SUM(AW97)*VLOOKUP(AW$13,#REF!,2,0)+SUM(BG97)*VLOOKUP(BG$13,#REF!,2,0)+SUM(BQ97)*VLOOKUP(BQ$13,#REF!,2,0)+SUM(CA97)*VLOOKUP(CA$13,#REF!,2,0)+SUM(CK97)*VLOOKUP(CK$13,#REF!,2,0)+SUM(CU97)*VLOOKUP(CU$13,#REF!,2,0)+SUM(DE97)*VLOOKUP(DE$13,#REF!,2,0)+SUM(DO97)*VLOOKUP(DO$13,#REF!,2,0)+SUM(DY97)*VLOOKUP(DY$13,#REF!,2,0)+SUM(EI97)*VLOOKUP(EI$13,#REF!,2,0)+SUM(ES97)*VLOOKUP(ES$13,#REF!,2,0)+SUM(FC97)*VLOOKUP(FC$13,#REF!,2,0)+SUM(FM97)*VLOOKUP(FM$13,#REF!,2,0)+SUM(FW97)*VLOOKUP(FW$13,#REF!,2,0)+SUM(GG97)*VLOOKUP(GG$13,#REF!,2,0)+SUM(GQ97)*VLOOKUP(GQ$13,#REF!,2,0)+SUM(HA97)*VLOOKUP(HA$13,#REF!,2,0)</f>
        <v>#REF!</v>
      </c>
      <c r="HL97" s="81" t="e">
        <f>+SUM(T97)*VLOOKUP(T$13,#REF!,2,0)+SUM(AD97)*VLOOKUP(AD$13,#REF!,2,0)+SUM(AN97)*VLOOKUP(AN$13,#REF!,2,0)+SUM(AX97)*VLOOKUP(AX$13,#REF!,2,0)+SUM(BH97)*VLOOKUP(BH$13,#REF!,2,0)+SUM(BR97)*VLOOKUP(BR$13,#REF!,2,0)+SUM(CB97)*VLOOKUP(CB$13,#REF!,2,0)+SUM(CL97)*VLOOKUP(CL$13,#REF!,2,0)+SUM(CV97)*VLOOKUP(CV$13,#REF!,2,0)+SUM(DF97)*VLOOKUP(DF$13,#REF!,2,0)+SUM(DP97)*VLOOKUP(DP$13,#REF!,2,0)+SUM(DZ97)*VLOOKUP(DZ$13,#REF!,2,0)+SUM(EJ97)*VLOOKUP(EJ$13,#REF!,2,0)+SUM(ET97)*VLOOKUP(ET$13,#REF!,2,0)+SUM(FD97)*VLOOKUP(FD$13,#REF!,2,0)+SUM(FN97)*VLOOKUP(FN$13,#REF!,2,0)+SUM(FX97)*VLOOKUP(FX$13,#REF!,2,0)+SUM(GH97)*VLOOKUP(GH$13,#REF!,2,0)+SUM(GR97)*VLOOKUP(GR$13,#REF!,2,0)+SUM(HB97)*VLOOKUP(HB$13,#REF!,2,0)</f>
        <v>#REF!</v>
      </c>
      <c r="HM97" s="84">
        <f t="shared" si="88"/>
        <v>0</v>
      </c>
      <c r="HN97" s="83">
        <f t="shared" si="100"/>
        <v>0</v>
      </c>
      <c r="HO97" s="84" t="e">
        <f>+SUMIF($K$11:$T$11,1,K97:T97)*VLOOKUP($K$12,#REF!,2,0)+SUMIF($U$11:$AD$11,1,U97:AD97)*VLOOKUP($U$12,#REF!,2,0)+SUMIF($AE$11:$AN$11,1,AE97:AN97)*VLOOKUP($AE$12,#REF!,2,0)+SUMIF($AO$11:$AX$11,1,AO97:AX97)*VLOOKUP($AO$12,#REF!,2,0)+SUMIF($AY$11:$BH$11,1,AY97:BH97)*VLOOKUP($AY$12,#REF!,2,0)+SUMIF($BI$11:$BR$11,1,BI97:BR97)*VLOOKUP($BI$12,#REF!,2,0)+SUMIF($BS$11:$CB$11,1,BS97:CB97)*VLOOKUP($BS$12,#REF!,2,0)+SUMIF($CC$11:$CL$11,1,CC97:CL97)*VLOOKUP($CC$12,#REF!,2,0)+SUMIF($CM$11:$CV$11,1,CM97:CV97)*VLOOKUP($CM$12,#REF!,2,0)+SUMIF($CW$11:$DF$11,1,CW97:DF97)*VLOOKUP($CW$12,#REF!,2,0)+SUMIF($DG$11:$DP$11,1,DG97:DP97)*VLOOKUP($DG$12,#REF!,2,0)+SUMIF($DQ$11:$DZ$11,1,DQ97:DZ97)*VLOOKUP($DQ$12,#REF!,2,0)+SUMIF($EA$11:$EJ$11,1,EA97:EJ97)*VLOOKUP($EA$12,#REF!,2,0)+SUMIF($EK$11:$ET$11,1,EK97:ET97)*VLOOKUP($EK$12,#REF!,2,0)+SUMIF($EU$11:$FD$11,1,EU97:FD97)*VLOOKUP($EU$12,#REF!,2,0)+SUMIF($FE$11:$FN$11,1,FE97:FN97)*VLOOKUP($FE$12,#REF!,2,0)+SUMIF($FO$11:$FX$11,1,FO97:FX97)*VLOOKUP($FO$12,#REF!,2,0)+SUMIF($FY$11:$GH$11,1,FY97:GH97)*VLOOKUP($FY$12,#REF!,2,0)+SUMIF($GI$11:$GR$11,1,GI97:GR97)*VLOOKUP($GI$12,#REF!,2,0)+SUMIF($GS$11:$HB$11,1,GS97:HB97)*VLOOKUP($GS$12,#REF!,2,0)</f>
        <v>#REF!</v>
      </c>
      <c r="HP97" s="83" t="e">
        <f t="shared" si="101"/>
        <v>#REF!</v>
      </c>
      <c r="HQ97" s="84"/>
      <c r="HR97" s="85">
        <f t="shared" si="89"/>
        <v>0</v>
      </c>
      <c r="HS97" s="85">
        <f t="shared" si="90"/>
        <v>0</v>
      </c>
      <c r="HT97" s="85">
        <f t="shared" si="91"/>
        <v>0</v>
      </c>
      <c r="HU97" s="85">
        <f t="shared" si="92"/>
        <v>0</v>
      </c>
      <c r="HV97" s="85">
        <f t="shared" si="93"/>
        <v>0</v>
      </c>
      <c r="HW97" s="85">
        <f t="shared" si="94"/>
        <v>0</v>
      </c>
      <c r="HX97" s="85">
        <f t="shared" si="95"/>
        <v>0</v>
      </c>
      <c r="HY97" s="85">
        <f t="shared" si="96"/>
        <v>0</v>
      </c>
      <c r="HZ97" s="85">
        <f t="shared" si="97"/>
        <v>0</v>
      </c>
      <c r="IA97" s="85">
        <f t="shared" si="98"/>
        <v>0</v>
      </c>
      <c r="IK97" s="98" t="e">
        <f t="shared" si="99"/>
        <v>#REF!</v>
      </c>
    </row>
    <row r="98" spans="1:245" s="32" customFormat="1" ht="21.95" hidden="1" customHeight="1">
      <c r="A98" s="4"/>
      <c r="B98" s="98" t="e">
        <f>+#REF!</f>
        <v>#REF!</v>
      </c>
      <c r="C98" s="98" t="e">
        <f>+#REF!</f>
        <v>#REF!</v>
      </c>
      <c r="D98" s="98" t="e">
        <f>+#REF!</f>
        <v>#REF!</v>
      </c>
      <c r="E98" s="98" t="e">
        <f>+#REF!</f>
        <v>#REF!</v>
      </c>
      <c r="F98" s="98" t="e">
        <f>+#REF!</f>
        <v>#REF!</v>
      </c>
      <c r="G98" s="98" t="e">
        <f>+#REF!</f>
        <v>#REF!</v>
      </c>
      <c r="H98" s="98" t="e">
        <f>+#REF!</f>
        <v>#REF!</v>
      </c>
      <c r="I98" s="98" t="e">
        <f>+#REF!</f>
        <v>#REF!</v>
      </c>
      <c r="J98" s="19" t="s">
        <v>80</v>
      </c>
      <c r="K98" s="586"/>
      <c r="L98" s="587"/>
      <c r="M98" s="588"/>
      <c r="N98" s="540"/>
      <c r="O98" s="540"/>
      <c r="P98" s="540"/>
      <c r="Q98" s="540"/>
      <c r="R98" s="540"/>
      <c r="S98" s="540"/>
      <c r="T98" s="541"/>
      <c r="U98" s="586"/>
      <c r="V98" s="588"/>
      <c r="W98" s="588"/>
      <c r="X98" s="540"/>
      <c r="Y98" s="540"/>
      <c r="Z98" s="540"/>
      <c r="AA98" s="540"/>
      <c r="AB98" s="540"/>
      <c r="AC98" s="540"/>
      <c r="AD98" s="541"/>
      <c r="AE98" s="586"/>
      <c r="AF98" s="588"/>
      <c r="AG98" s="587"/>
      <c r="AH98" s="588"/>
      <c r="AI98" s="540"/>
      <c r="AJ98" s="540"/>
      <c r="AK98" s="540"/>
      <c r="AL98" s="540"/>
      <c r="AM98" s="540"/>
      <c r="AN98" s="541"/>
      <c r="AO98" s="586"/>
      <c r="AP98" s="588"/>
      <c r="AQ98" s="588"/>
      <c r="AR98" s="540"/>
      <c r="AS98" s="540"/>
      <c r="AT98" s="540"/>
      <c r="AU98" s="540"/>
      <c r="AV98" s="540"/>
      <c r="AW98" s="540"/>
      <c r="AX98" s="541"/>
      <c r="AY98" s="586"/>
      <c r="AZ98" s="588"/>
      <c r="BA98" s="588"/>
      <c r="BB98" s="588"/>
      <c r="BC98" s="540"/>
      <c r="BD98" s="540"/>
      <c r="BE98" s="540"/>
      <c r="BF98" s="540"/>
      <c r="BG98" s="540"/>
      <c r="BH98" s="541"/>
      <c r="BI98" s="586"/>
      <c r="BJ98" s="588"/>
      <c r="BK98" s="588"/>
      <c r="BL98" s="540"/>
      <c r="BM98" s="540"/>
      <c r="BN98" s="540"/>
      <c r="BO98" s="540"/>
      <c r="BP98" s="540"/>
      <c r="BQ98" s="540"/>
      <c r="BR98" s="541"/>
      <c r="BS98" s="586"/>
      <c r="BT98" s="588"/>
      <c r="BU98" s="588"/>
      <c r="BV98" s="540"/>
      <c r="BW98" s="540"/>
      <c r="BX98" s="540"/>
      <c r="BY98" s="540"/>
      <c r="BZ98" s="540"/>
      <c r="CA98" s="540"/>
      <c r="CB98" s="541"/>
      <c r="CC98" s="586"/>
      <c r="CD98" s="588"/>
      <c r="CE98" s="588"/>
      <c r="CF98" s="540"/>
      <c r="CG98" s="540"/>
      <c r="CH98" s="540"/>
      <c r="CI98" s="540"/>
      <c r="CJ98" s="540"/>
      <c r="CK98" s="540"/>
      <c r="CL98" s="541"/>
      <c r="CM98" s="586"/>
      <c r="CN98" s="588"/>
      <c r="CO98" s="588"/>
      <c r="CP98" s="540"/>
      <c r="CQ98" s="540"/>
      <c r="CR98" s="540"/>
      <c r="CS98" s="540"/>
      <c r="CT98" s="540"/>
      <c r="CU98" s="540"/>
      <c r="CV98" s="541"/>
      <c r="CW98" s="586"/>
      <c r="CX98" s="588"/>
      <c r="CY98" s="588"/>
      <c r="CZ98" s="540"/>
      <c r="DA98" s="540"/>
      <c r="DB98" s="540"/>
      <c r="DC98" s="540"/>
      <c r="DD98" s="540"/>
      <c r="DE98" s="540"/>
      <c r="DF98" s="541"/>
      <c r="DG98" s="586"/>
      <c r="DH98" s="588"/>
      <c r="DI98" s="588"/>
      <c r="DJ98" s="540"/>
      <c r="DK98" s="540"/>
      <c r="DL98" s="540"/>
      <c r="DM98" s="540"/>
      <c r="DN98" s="540"/>
      <c r="DO98" s="540"/>
      <c r="DP98" s="541"/>
      <c r="DQ98" s="586"/>
      <c r="DR98" s="588"/>
      <c r="DS98" s="588"/>
      <c r="DT98" s="540"/>
      <c r="DU98" s="540"/>
      <c r="DV98" s="540"/>
      <c r="DW98" s="540"/>
      <c r="DX98" s="540"/>
      <c r="DY98" s="540"/>
      <c r="DZ98" s="541"/>
      <c r="EA98" s="586"/>
      <c r="EB98" s="588"/>
      <c r="EC98" s="588"/>
      <c r="ED98" s="540"/>
      <c r="EE98" s="540"/>
      <c r="EF98" s="540"/>
      <c r="EG98" s="540"/>
      <c r="EH98" s="540"/>
      <c r="EI98" s="540"/>
      <c r="EJ98" s="541"/>
      <c r="EK98" s="586"/>
      <c r="EL98" s="588"/>
      <c r="EM98" s="588"/>
      <c r="EN98" s="540"/>
      <c r="EO98" s="540"/>
      <c r="EP98" s="540"/>
      <c r="EQ98" s="540"/>
      <c r="ER98" s="540"/>
      <c r="ES98" s="540"/>
      <c r="ET98" s="541"/>
      <c r="EU98" s="586"/>
      <c r="EV98" s="588"/>
      <c r="EW98" s="588"/>
      <c r="EX98" s="540"/>
      <c r="EY98" s="540"/>
      <c r="EZ98" s="540"/>
      <c r="FA98" s="540"/>
      <c r="FB98" s="540"/>
      <c r="FC98" s="540"/>
      <c r="FD98" s="541"/>
      <c r="FE98" s="586"/>
      <c r="FF98" s="588"/>
      <c r="FG98" s="588"/>
      <c r="FH98" s="540"/>
      <c r="FI98" s="540"/>
      <c r="FJ98" s="540"/>
      <c r="FK98" s="540"/>
      <c r="FL98" s="540"/>
      <c r="FM98" s="540"/>
      <c r="FN98" s="541"/>
      <c r="FO98" s="586"/>
      <c r="FP98" s="588"/>
      <c r="FQ98" s="588"/>
      <c r="FR98" s="540"/>
      <c r="FS98" s="540"/>
      <c r="FT98" s="540"/>
      <c r="FU98" s="540"/>
      <c r="FV98" s="540"/>
      <c r="FW98" s="540"/>
      <c r="FX98" s="541"/>
      <c r="FY98" s="586"/>
      <c r="FZ98" s="588"/>
      <c r="GA98" s="588"/>
      <c r="GB98" s="540"/>
      <c r="GC98" s="540"/>
      <c r="GD98" s="540"/>
      <c r="GE98" s="540"/>
      <c r="GF98" s="540"/>
      <c r="GG98" s="540"/>
      <c r="GH98" s="541"/>
      <c r="GI98" s="586"/>
      <c r="GJ98" s="588"/>
      <c r="GK98" s="588"/>
      <c r="GL98" s="540"/>
      <c r="GM98" s="540"/>
      <c r="GN98" s="540"/>
      <c r="GO98" s="540"/>
      <c r="GP98" s="540"/>
      <c r="GQ98" s="540"/>
      <c r="GR98" s="541"/>
      <c r="GS98" s="586"/>
      <c r="GT98" s="588"/>
      <c r="GU98" s="588"/>
      <c r="GV98" s="540"/>
      <c r="GW98" s="540"/>
      <c r="GX98" s="540"/>
      <c r="GY98" s="540"/>
      <c r="GZ98" s="540"/>
      <c r="HA98" s="540"/>
      <c r="HB98" s="541"/>
      <c r="HC98" s="81" t="e">
        <f>+SUM(K98)*VLOOKUP(K$13,#REF!,2,0)+SUM(U98)*VLOOKUP(U$13,#REF!,2,0)+SUM(AE98)*VLOOKUP(AE$13,#REF!,2,0)+SUM(AO98)*VLOOKUP(AO$13,#REF!,2,0)+SUM(AY98)*VLOOKUP(AY$13,#REF!,2,0)+SUM(BI98)*VLOOKUP(BI$13,#REF!,2,0)+SUM(BS98)*VLOOKUP(BS$13,#REF!,2,0)+SUM(CC98)*VLOOKUP(CC$13,#REF!,2,0)+SUM(CM98)*VLOOKUP(CM$13,#REF!,2,0)+SUM(CW98)*VLOOKUP(CW$13,#REF!,2,0)+SUM(DG98)*VLOOKUP(DG$13,#REF!,2,0)+SUM(DQ98)*VLOOKUP(DQ$13,#REF!,2,0)+SUM(EA98)*VLOOKUP(EA$13,#REF!,2,0)+SUM(EK98)*VLOOKUP(EK$13,#REF!,2,0)+SUM(EU98)*VLOOKUP(EU$13,#REF!,2,0)+SUM(FE98)*VLOOKUP(FE$13,#REF!,2,0)+SUM(FO98)*VLOOKUP(FO$13,#REF!,2,0)+SUM(FY98)*VLOOKUP(FY$13,#REF!,2,0)+SUM(GI98)*VLOOKUP(GI$13,#REF!,2,0)+SUM(GS98)*VLOOKUP(GS$13,#REF!,2,0)</f>
        <v>#REF!</v>
      </c>
      <c r="HD98" s="81" t="e">
        <f>+SUM(L98)*VLOOKUP(L$13,#REF!,2,0)+SUM(V98)*VLOOKUP(V$13,#REF!,2,0)+SUM(AF98)*VLOOKUP(AF$13,#REF!,2,0)+SUM(AP98)*VLOOKUP(AP$13,#REF!,2,0)+SUM(AZ98)*VLOOKUP(AZ$13,#REF!,2,0)+SUM(BJ98)*VLOOKUP(BJ$13,#REF!,2,0)+SUM(BT98)*VLOOKUP(BT$13,#REF!,2,0)+SUM(CD98)*VLOOKUP(CD$13,#REF!,2,0)+SUM(CN98)*VLOOKUP(CN$13,#REF!,2,0)+SUM(CX98)*VLOOKUP(CX$13,#REF!,2,0)+SUM(DH98)*VLOOKUP(DH$13,#REF!,2,0)+SUM(DR98)*VLOOKUP(DR$13,#REF!,2,0)+SUM(EB98)*VLOOKUP(EB$13,#REF!,2,0)+SUM(EL98)*VLOOKUP(EL$13,#REF!,2,0)+SUM(EV98)*VLOOKUP(EV$13,#REF!,2,0)+SUM(FF98)*VLOOKUP(FF$13,#REF!,2,0)+SUM(FP98)*VLOOKUP(FP$13,#REF!,2,0)+SUM(FZ98)*VLOOKUP(FZ$13,#REF!,2,0)+SUM(GJ98)*VLOOKUP(GJ$13,#REF!,2,0)+SUM(GT98)*VLOOKUP(GT$13,#REF!,2,0)</f>
        <v>#REF!</v>
      </c>
      <c r="HE98" s="81" t="e">
        <f>+SUM(M98)*VLOOKUP(M$13,#REF!,2,0)+SUM(W98)*VLOOKUP(W$13,#REF!,2,0)+SUM(AG98)*VLOOKUP(AG$13,#REF!,2,0)+SUM(AQ98)*VLOOKUP(AQ$13,#REF!,2,0)+SUM(BA98)*VLOOKUP(BA$13,#REF!,2,0)+SUM(BK98)*VLOOKUP(BK$13,#REF!,2,0)+SUM(BU98)*VLOOKUP(BU$13,#REF!,2,0)+SUM(CE98)*VLOOKUP(CE$13,#REF!,2,0)+SUM(CO98)*VLOOKUP(CO$13,#REF!,2,0)+SUM(CY98)*VLOOKUP(CY$13,#REF!,2,0)+SUM(DI98)*VLOOKUP(DI$13,#REF!,2,0)+SUM(DS98)*VLOOKUP(DS$13,#REF!,2,0)+SUM(EC98)*VLOOKUP(EC$13,#REF!,2,0)+SUM(EM98)*VLOOKUP(EM$13,#REF!,2,0)+SUM(EW98)*VLOOKUP(EW$13,#REF!,2,0)+SUM(FG98)*VLOOKUP(FG$13,#REF!,2,0)+SUM(FQ98)*VLOOKUP(FQ$13,#REF!,2,0)+SUM(GA98)*VLOOKUP(GA$13,#REF!,2,0)+SUM(GK98)*VLOOKUP(GK$13,#REF!,2,0)+SUM(GU98)*VLOOKUP(GU$13,#REF!,2,0)</f>
        <v>#REF!</v>
      </c>
      <c r="HF98" s="81" t="e">
        <f>+SUM(N98)*VLOOKUP(N$13,#REF!,2,0)+SUM(X98)*VLOOKUP(X$13,#REF!,2,0)+SUM(AH98)*VLOOKUP(AH$13,#REF!,2,0)+SUM(AR98)*VLOOKUP(AR$13,#REF!,2,0)+SUM(BB98)*VLOOKUP(BB$13,#REF!,2,0)+SUM(BL98)*VLOOKUP(BL$13,#REF!,2,0)+SUM(BV98)*VLOOKUP(BV$13,#REF!,2,0)+SUM(CF98)*VLOOKUP(CF$13,#REF!,2,0)+SUM(CP98)*VLOOKUP(CP$13,#REF!,2,0)+SUM(CZ98)*VLOOKUP(CZ$13,#REF!,2,0)+SUM(DJ98)*VLOOKUP(DJ$13,#REF!,2,0)+SUM(DT98)*VLOOKUP(DT$13,#REF!,2,0)+SUM(ED98)*VLOOKUP(ED$13,#REF!,2,0)+SUM(EN98)*VLOOKUP(EN$13,#REF!,2,0)+SUM(EX98)*VLOOKUP(EX$13,#REF!,2,0)+SUM(FH98)*VLOOKUP(FH$13,#REF!,2,0)+SUM(FR98)*VLOOKUP(FR$13,#REF!,2,0)+SUM(GB98)*VLOOKUP(GB$13,#REF!,2,0)+SUM(GL98)*VLOOKUP(GL$13,#REF!,2,0)+SUM(GV98)*VLOOKUP(GV$13,#REF!,2,0)</f>
        <v>#REF!</v>
      </c>
      <c r="HG98" s="81" t="e">
        <f>+SUM(O98)*VLOOKUP(O$13,#REF!,2,0)+SUM(Y98)*VLOOKUP(Y$13,#REF!,2,0)+SUM(AI98)*VLOOKUP(AI$13,#REF!,2,0)+SUM(AS98)*VLOOKUP(AS$13,#REF!,2,0)+SUM(BC98)*VLOOKUP(BC$13,#REF!,2,0)+SUM(BM98)*VLOOKUP(BM$13,#REF!,2,0)+SUM(BW98)*VLOOKUP(BW$13,#REF!,2,0)+SUM(CG98)*VLOOKUP(CG$13,#REF!,2,0)+SUM(CQ98)*VLOOKUP(CQ$13,#REF!,2,0)+SUM(DA98)*VLOOKUP(DA$13,#REF!,2,0)+SUM(DK98)*VLOOKUP(DK$13,#REF!,2,0)+SUM(DU98)*VLOOKUP(DU$13,#REF!,2,0)+SUM(EE98)*VLOOKUP(EE$13,#REF!,2,0)+SUM(EO98)*VLOOKUP(EO$13,#REF!,2,0)+SUM(EY98)*VLOOKUP(EY$13,#REF!,2,0)+SUM(FI98)*VLOOKUP(FI$13,#REF!,2,0)+SUM(FS98)*VLOOKUP(FS$13,#REF!,2,0)+SUM(GC98)*VLOOKUP(GC$13,#REF!,2,0)+SUM(GM98)*VLOOKUP(GM$13,#REF!,2,0)+SUM(GW98)*VLOOKUP(GW$13,#REF!,2,0)</f>
        <v>#REF!</v>
      </c>
      <c r="HH98" s="81" t="e">
        <f>+SUM(P98)*VLOOKUP(P$13,#REF!,2,0)+SUM(Z98)*VLOOKUP(Z$13,#REF!,2,0)+SUM(AJ98)*VLOOKUP(AJ$13,#REF!,2,0)+SUM(AT98)*VLOOKUP(AT$13,#REF!,2,0)+SUM(BD98)*VLOOKUP(BD$13,#REF!,2,0)+SUM(BN98)*VLOOKUP(BN$13,#REF!,2,0)+SUM(BX98)*VLOOKUP(BX$13,#REF!,2,0)+SUM(CH98)*VLOOKUP(CH$13,#REF!,2,0)+SUM(CR98)*VLOOKUP(CR$13,#REF!,2,0)+SUM(DB98)*VLOOKUP(DB$13,#REF!,2,0)+SUM(DL98)*VLOOKUP(DL$13,#REF!,2,0)+SUM(DV98)*VLOOKUP(DV$13,#REF!,2,0)+SUM(EF98)*VLOOKUP(EF$13,#REF!,2,0)+SUM(EP98)*VLOOKUP(EP$13,#REF!,2,0)+SUM(EZ98)*VLOOKUP(EZ$13,#REF!,2,0)+SUM(FJ98)*VLOOKUP(FJ$13,#REF!,2,0)+SUM(FT98)*VLOOKUP(FT$13,#REF!,2,0)+SUM(GD98)*VLOOKUP(GD$13,#REF!,2,0)+SUM(GN98)*VLOOKUP(GN$13,#REF!,2,0)+SUM(GX98)*VLOOKUP(GX$13,#REF!,2,0)</f>
        <v>#REF!</v>
      </c>
      <c r="HI98" s="81" t="e">
        <f>+SUM(Q98)*VLOOKUP(Q$13,#REF!,2,0)+SUM(AA98)*VLOOKUP(AA$13,#REF!,2,0)+SUM(AK98)*VLOOKUP(AK$13,#REF!,2,0)+SUM(AU98)*VLOOKUP(AU$13,#REF!,2,0)+SUM(BE98)*VLOOKUP(BE$13,#REF!,2,0)+SUM(BO98)*VLOOKUP(BO$13,#REF!,2,0)+SUM(BY98)*VLOOKUP(BY$13,#REF!,2,0)+SUM(CI98)*VLOOKUP(CI$13,#REF!,2,0)+SUM(CS98)*VLOOKUP(CS$13,#REF!,2,0)+SUM(DC98)*VLOOKUP(DC$13,#REF!,2,0)+SUM(DM98)*VLOOKUP(DM$13,#REF!,2,0)+SUM(DW98)*VLOOKUP(DW$13,#REF!,2,0)+SUM(EG98)*VLOOKUP(EG$13,#REF!,2,0)+SUM(EQ98)*VLOOKUP(EQ$13,#REF!,2,0)+SUM(FA98)*VLOOKUP(FA$13,#REF!,2,0)+SUM(FK98)*VLOOKUP(FK$13,#REF!,2,0)+SUM(FU98)*VLOOKUP(FU$13,#REF!,2,0)+SUM(GE98)*VLOOKUP(GE$13,#REF!,2,0)+SUM(GO98)*VLOOKUP(GO$13,#REF!,2,0)+SUM(GY98)*VLOOKUP(GY$13,#REF!,2,0)</f>
        <v>#REF!</v>
      </c>
      <c r="HJ98" s="81" t="e">
        <f>+SUM(R98)*VLOOKUP(R$13,#REF!,2,0)+SUM(AB98)*VLOOKUP(AB$13,#REF!,2,0)+SUM(AL98)*VLOOKUP(AL$13,#REF!,2,0)+SUM(AV98)*VLOOKUP(AV$13,#REF!,2,0)+SUM(BF98)*VLOOKUP(BF$13,#REF!,2,0)+SUM(BP98)*VLOOKUP(BP$13,#REF!,2,0)+SUM(BZ98)*VLOOKUP(BZ$13,#REF!,2,0)+SUM(CJ98)*VLOOKUP(CJ$13,#REF!,2,0)+SUM(CT98)*VLOOKUP(CT$13,#REF!,2,0)+SUM(DD98)*VLOOKUP(DD$13,#REF!,2,0)+SUM(DN98)*VLOOKUP(DN$13,#REF!,2,0)+SUM(DX98)*VLOOKUP(DX$13,#REF!,2,0)+SUM(EH98)*VLOOKUP(EH$13,#REF!,2,0)+SUM(ER98)*VLOOKUP(ER$13,#REF!,2,0)+SUM(FB98)*VLOOKUP(FB$13,#REF!,2,0)+SUM(FL98)*VLOOKUP(FL$13,#REF!,2,0)+SUM(FV98)*VLOOKUP(FV$13,#REF!,2,0)+SUM(GF98)*VLOOKUP(GF$13,#REF!,2,0)+SUM(GP98)*VLOOKUP(GP$13,#REF!,2,0)+SUM(GZ98)*VLOOKUP(GZ$13,#REF!,2,0)</f>
        <v>#REF!</v>
      </c>
      <c r="HK98" s="81" t="e">
        <f>+SUM(S98)*VLOOKUP(S$13,#REF!,2,0)+SUM(AC98)*VLOOKUP(AC$13,#REF!,2,0)+SUM(AM98)*VLOOKUP(AM$13,#REF!,2,0)+SUM(AW98)*VLOOKUP(AW$13,#REF!,2,0)+SUM(BG98)*VLOOKUP(BG$13,#REF!,2,0)+SUM(BQ98)*VLOOKUP(BQ$13,#REF!,2,0)+SUM(CA98)*VLOOKUP(CA$13,#REF!,2,0)+SUM(CK98)*VLOOKUP(CK$13,#REF!,2,0)+SUM(CU98)*VLOOKUP(CU$13,#REF!,2,0)+SUM(DE98)*VLOOKUP(DE$13,#REF!,2,0)+SUM(DO98)*VLOOKUP(DO$13,#REF!,2,0)+SUM(DY98)*VLOOKUP(DY$13,#REF!,2,0)+SUM(EI98)*VLOOKUP(EI$13,#REF!,2,0)+SUM(ES98)*VLOOKUP(ES$13,#REF!,2,0)+SUM(FC98)*VLOOKUP(FC$13,#REF!,2,0)+SUM(FM98)*VLOOKUP(FM$13,#REF!,2,0)+SUM(FW98)*VLOOKUP(FW$13,#REF!,2,0)+SUM(GG98)*VLOOKUP(GG$13,#REF!,2,0)+SUM(GQ98)*VLOOKUP(GQ$13,#REF!,2,0)+SUM(HA98)*VLOOKUP(HA$13,#REF!,2,0)</f>
        <v>#REF!</v>
      </c>
      <c r="HL98" s="81" t="e">
        <f>+SUM(T98)*VLOOKUP(T$13,#REF!,2,0)+SUM(AD98)*VLOOKUP(AD$13,#REF!,2,0)+SUM(AN98)*VLOOKUP(AN$13,#REF!,2,0)+SUM(AX98)*VLOOKUP(AX$13,#REF!,2,0)+SUM(BH98)*VLOOKUP(BH$13,#REF!,2,0)+SUM(BR98)*VLOOKUP(BR$13,#REF!,2,0)+SUM(CB98)*VLOOKUP(CB$13,#REF!,2,0)+SUM(CL98)*VLOOKUP(CL$13,#REF!,2,0)+SUM(CV98)*VLOOKUP(CV$13,#REF!,2,0)+SUM(DF98)*VLOOKUP(DF$13,#REF!,2,0)+SUM(DP98)*VLOOKUP(DP$13,#REF!,2,0)+SUM(DZ98)*VLOOKUP(DZ$13,#REF!,2,0)+SUM(EJ98)*VLOOKUP(EJ$13,#REF!,2,0)+SUM(ET98)*VLOOKUP(ET$13,#REF!,2,0)+SUM(FD98)*VLOOKUP(FD$13,#REF!,2,0)+SUM(FN98)*VLOOKUP(FN$13,#REF!,2,0)+SUM(FX98)*VLOOKUP(FX$13,#REF!,2,0)+SUM(GH98)*VLOOKUP(GH$13,#REF!,2,0)+SUM(GR98)*VLOOKUP(GR$13,#REF!,2,0)+SUM(HB98)*VLOOKUP(HB$13,#REF!,2,0)</f>
        <v>#REF!</v>
      </c>
      <c r="HM98" s="84">
        <f t="shared" si="88"/>
        <v>0</v>
      </c>
      <c r="HN98" s="83">
        <f t="shared" si="100"/>
        <v>0</v>
      </c>
      <c r="HO98" s="84" t="e">
        <f>+SUMIF($K$11:$T$11,1,K98:T98)*VLOOKUP($K$12,#REF!,2,0)+SUMIF($U$11:$AD$11,1,U98:AD98)*VLOOKUP($U$12,#REF!,2,0)+SUMIF($AE$11:$AN$11,1,AE98:AN98)*VLOOKUP($AE$12,#REF!,2,0)+SUMIF($AO$11:$AX$11,1,AO98:AX98)*VLOOKUP($AO$12,#REF!,2,0)+SUMIF($AY$11:$BH$11,1,AY98:BH98)*VLOOKUP($AY$12,#REF!,2,0)+SUMIF($BI$11:$BR$11,1,BI98:BR98)*VLOOKUP($BI$12,#REF!,2,0)+SUMIF($BS$11:$CB$11,1,BS98:CB98)*VLOOKUP($BS$12,#REF!,2,0)+SUMIF($CC$11:$CL$11,1,CC98:CL98)*VLOOKUP($CC$12,#REF!,2,0)+SUMIF($CM$11:$CV$11,1,CM98:CV98)*VLOOKUP($CM$12,#REF!,2,0)+SUMIF($CW$11:$DF$11,1,CW98:DF98)*VLOOKUP($CW$12,#REF!,2,0)+SUMIF($DG$11:$DP$11,1,DG98:DP98)*VLOOKUP($DG$12,#REF!,2,0)+SUMIF($DQ$11:$DZ$11,1,DQ98:DZ98)*VLOOKUP($DQ$12,#REF!,2,0)+SUMIF($EA$11:$EJ$11,1,EA98:EJ98)*VLOOKUP($EA$12,#REF!,2,0)+SUMIF($EK$11:$ET$11,1,EK98:ET98)*VLOOKUP($EK$12,#REF!,2,0)+SUMIF($EU$11:$FD$11,1,EU98:FD98)*VLOOKUP($EU$12,#REF!,2,0)+SUMIF($FE$11:$FN$11,1,FE98:FN98)*VLOOKUP($FE$12,#REF!,2,0)+SUMIF($FO$11:$FX$11,1,FO98:FX98)*VLOOKUP($FO$12,#REF!,2,0)+SUMIF($FY$11:$GH$11,1,FY98:GH98)*VLOOKUP($FY$12,#REF!,2,0)+SUMIF($GI$11:$GR$11,1,GI98:GR98)*VLOOKUP($GI$12,#REF!,2,0)+SUMIF($GS$11:$HB$11,1,GS98:HB98)*VLOOKUP($GS$12,#REF!,2,0)</f>
        <v>#REF!</v>
      </c>
      <c r="HP98" s="83" t="e">
        <f t="shared" si="101"/>
        <v>#REF!</v>
      </c>
      <c r="HQ98" s="84"/>
      <c r="HR98" s="85">
        <f t="shared" si="89"/>
        <v>0</v>
      </c>
      <c r="HS98" s="85">
        <f t="shared" si="90"/>
        <v>0</v>
      </c>
      <c r="HT98" s="85">
        <f t="shared" si="91"/>
        <v>0</v>
      </c>
      <c r="HU98" s="85">
        <f t="shared" si="92"/>
        <v>0</v>
      </c>
      <c r="HV98" s="85">
        <f t="shared" si="93"/>
        <v>0</v>
      </c>
      <c r="HW98" s="85">
        <f t="shared" si="94"/>
        <v>0</v>
      </c>
      <c r="HX98" s="85">
        <f t="shared" si="95"/>
        <v>0</v>
      </c>
      <c r="HY98" s="85">
        <f t="shared" si="96"/>
        <v>0</v>
      </c>
      <c r="HZ98" s="85">
        <f t="shared" si="97"/>
        <v>0</v>
      </c>
      <c r="IA98" s="85">
        <f t="shared" si="98"/>
        <v>0</v>
      </c>
      <c r="IK98" s="98" t="e">
        <f t="shared" si="99"/>
        <v>#REF!</v>
      </c>
    </row>
    <row r="99" spans="1:245" s="32" customFormat="1" ht="21.95" hidden="1" customHeight="1">
      <c r="A99" s="4"/>
      <c r="B99" s="98" t="e">
        <f>+#REF!</f>
        <v>#REF!</v>
      </c>
      <c r="C99" s="98" t="e">
        <f>+#REF!</f>
        <v>#REF!</v>
      </c>
      <c r="D99" s="98" t="e">
        <f>+#REF!</f>
        <v>#REF!</v>
      </c>
      <c r="E99" s="98" t="e">
        <f>+#REF!</f>
        <v>#REF!</v>
      </c>
      <c r="F99" s="98" t="e">
        <f>+#REF!</f>
        <v>#REF!</v>
      </c>
      <c r="G99" s="98" t="e">
        <f>+#REF!</f>
        <v>#REF!</v>
      </c>
      <c r="H99" s="98" t="e">
        <f>+#REF!</f>
        <v>#REF!</v>
      </c>
      <c r="I99" s="98" t="e">
        <f>+#REF!</f>
        <v>#REF!</v>
      </c>
      <c r="J99" s="310" t="s">
        <v>81</v>
      </c>
      <c r="K99" s="589"/>
      <c r="L99" s="590"/>
      <c r="M99" s="591"/>
      <c r="N99" s="543"/>
      <c r="O99" s="543"/>
      <c r="P99" s="543"/>
      <c r="Q99" s="543"/>
      <c r="R99" s="543"/>
      <c r="S99" s="543"/>
      <c r="T99" s="544"/>
      <c r="U99" s="589"/>
      <c r="V99" s="591"/>
      <c r="W99" s="591"/>
      <c r="X99" s="543"/>
      <c r="Y99" s="543"/>
      <c r="Z99" s="543"/>
      <c r="AA99" s="543"/>
      <c r="AB99" s="543"/>
      <c r="AC99" s="543"/>
      <c r="AD99" s="544"/>
      <c r="AE99" s="589"/>
      <c r="AF99" s="591"/>
      <c r="AG99" s="590"/>
      <c r="AH99" s="591"/>
      <c r="AI99" s="543"/>
      <c r="AJ99" s="543"/>
      <c r="AK99" s="543"/>
      <c r="AL99" s="543"/>
      <c r="AM99" s="543"/>
      <c r="AN99" s="544"/>
      <c r="AO99" s="589"/>
      <c r="AP99" s="591"/>
      <c r="AQ99" s="591"/>
      <c r="AR99" s="543"/>
      <c r="AS99" s="543"/>
      <c r="AT99" s="543"/>
      <c r="AU99" s="543"/>
      <c r="AV99" s="543"/>
      <c r="AW99" s="543"/>
      <c r="AX99" s="544"/>
      <c r="AY99" s="589"/>
      <c r="AZ99" s="591"/>
      <c r="BA99" s="591"/>
      <c r="BB99" s="591"/>
      <c r="BC99" s="543"/>
      <c r="BD99" s="543"/>
      <c r="BE99" s="543"/>
      <c r="BF99" s="543"/>
      <c r="BG99" s="543"/>
      <c r="BH99" s="544"/>
      <c r="BI99" s="589"/>
      <c r="BJ99" s="591"/>
      <c r="BK99" s="591"/>
      <c r="BL99" s="543"/>
      <c r="BM99" s="543"/>
      <c r="BN99" s="543"/>
      <c r="BO99" s="543"/>
      <c r="BP99" s="543"/>
      <c r="BQ99" s="543"/>
      <c r="BR99" s="544"/>
      <c r="BS99" s="589"/>
      <c r="BT99" s="591"/>
      <c r="BU99" s="591"/>
      <c r="BV99" s="543"/>
      <c r="BW99" s="543"/>
      <c r="BX99" s="543"/>
      <c r="BY99" s="543"/>
      <c r="BZ99" s="543"/>
      <c r="CA99" s="543"/>
      <c r="CB99" s="544"/>
      <c r="CC99" s="589"/>
      <c r="CD99" s="591"/>
      <c r="CE99" s="591"/>
      <c r="CF99" s="543"/>
      <c r="CG99" s="543"/>
      <c r="CH99" s="543"/>
      <c r="CI99" s="543"/>
      <c r="CJ99" s="543"/>
      <c r="CK99" s="543"/>
      <c r="CL99" s="544"/>
      <c r="CM99" s="589"/>
      <c r="CN99" s="591"/>
      <c r="CO99" s="591"/>
      <c r="CP99" s="543"/>
      <c r="CQ99" s="543"/>
      <c r="CR99" s="543"/>
      <c r="CS99" s="543"/>
      <c r="CT99" s="543"/>
      <c r="CU99" s="543"/>
      <c r="CV99" s="544"/>
      <c r="CW99" s="589"/>
      <c r="CX99" s="591"/>
      <c r="CY99" s="591"/>
      <c r="CZ99" s="543"/>
      <c r="DA99" s="543"/>
      <c r="DB99" s="543"/>
      <c r="DC99" s="543"/>
      <c r="DD99" s="543"/>
      <c r="DE99" s="543"/>
      <c r="DF99" s="544"/>
      <c r="DG99" s="589"/>
      <c r="DH99" s="591"/>
      <c r="DI99" s="591"/>
      <c r="DJ99" s="543"/>
      <c r="DK99" s="543"/>
      <c r="DL99" s="543"/>
      <c r="DM99" s="543"/>
      <c r="DN99" s="543"/>
      <c r="DO99" s="543"/>
      <c r="DP99" s="544"/>
      <c r="DQ99" s="589"/>
      <c r="DR99" s="591"/>
      <c r="DS99" s="591"/>
      <c r="DT99" s="543"/>
      <c r="DU99" s="543"/>
      <c r="DV99" s="543"/>
      <c r="DW99" s="543"/>
      <c r="DX99" s="543"/>
      <c r="DY99" s="543"/>
      <c r="DZ99" s="544"/>
      <c r="EA99" s="589"/>
      <c r="EB99" s="591"/>
      <c r="EC99" s="591"/>
      <c r="ED99" s="543"/>
      <c r="EE99" s="543"/>
      <c r="EF99" s="543"/>
      <c r="EG99" s="543"/>
      <c r="EH99" s="543"/>
      <c r="EI99" s="543"/>
      <c r="EJ99" s="544"/>
      <c r="EK99" s="589"/>
      <c r="EL99" s="591"/>
      <c r="EM99" s="591"/>
      <c r="EN99" s="543"/>
      <c r="EO99" s="543"/>
      <c r="EP99" s="543"/>
      <c r="EQ99" s="543"/>
      <c r="ER99" s="543"/>
      <c r="ES99" s="543"/>
      <c r="ET99" s="544"/>
      <c r="EU99" s="589"/>
      <c r="EV99" s="591"/>
      <c r="EW99" s="591"/>
      <c r="EX99" s="543"/>
      <c r="EY99" s="543"/>
      <c r="EZ99" s="543"/>
      <c r="FA99" s="543"/>
      <c r="FB99" s="543"/>
      <c r="FC99" s="543"/>
      <c r="FD99" s="544"/>
      <c r="FE99" s="589"/>
      <c r="FF99" s="591"/>
      <c r="FG99" s="591"/>
      <c r="FH99" s="543"/>
      <c r="FI99" s="543"/>
      <c r="FJ99" s="543"/>
      <c r="FK99" s="543"/>
      <c r="FL99" s="543"/>
      <c r="FM99" s="543"/>
      <c r="FN99" s="544"/>
      <c r="FO99" s="589"/>
      <c r="FP99" s="591"/>
      <c r="FQ99" s="591"/>
      <c r="FR99" s="543"/>
      <c r="FS99" s="543"/>
      <c r="FT99" s="543"/>
      <c r="FU99" s="543"/>
      <c r="FV99" s="543"/>
      <c r="FW99" s="543"/>
      <c r="FX99" s="544"/>
      <c r="FY99" s="589"/>
      <c r="FZ99" s="591"/>
      <c r="GA99" s="591"/>
      <c r="GB99" s="543"/>
      <c r="GC99" s="543"/>
      <c r="GD99" s="543"/>
      <c r="GE99" s="543"/>
      <c r="GF99" s="543"/>
      <c r="GG99" s="543"/>
      <c r="GH99" s="544"/>
      <c r="GI99" s="589"/>
      <c r="GJ99" s="591"/>
      <c r="GK99" s="591"/>
      <c r="GL99" s="543"/>
      <c r="GM99" s="543"/>
      <c r="GN99" s="543"/>
      <c r="GO99" s="543"/>
      <c r="GP99" s="543"/>
      <c r="GQ99" s="543"/>
      <c r="GR99" s="544"/>
      <c r="GS99" s="589"/>
      <c r="GT99" s="591"/>
      <c r="GU99" s="591"/>
      <c r="GV99" s="543"/>
      <c r="GW99" s="543"/>
      <c r="GX99" s="543"/>
      <c r="GY99" s="543"/>
      <c r="GZ99" s="543"/>
      <c r="HA99" s="543"/>
      <c r="HB99" s="544"/>
      <c r="HC99" s="275" t="e">
        <f>+SUM(K99)*VLOOKUP(K$13,#REF!,2,0)+SUM(U99)*VLOOKUP(U$13,#REF!,2,0)+SUM(AE99)*VLOOKUP(AE$13,#REF!,2,0)+SUM(AO99)*VLOOKUP(AO$13,#REF!,2,0)+SUM(AY99)*VLOOKUP(AY$13,#REF!,2,0)+SUM(BI99)*VLOOKUP(BI$13,#REF!,2,0)+SUM(BS99)*VLOOKUP(BS$13,#REF!,2,0)+SUM(CC99)*VLOOKUP(CC$13,#REF!,2,0)+SUM(CM99)*VLOOKUP(CM$13,#REF!,2,0)+SUM(CW99)*VLOOKUP(CW$13,#REF!,2,0)+SUM(DG99)*VLOOKUP(DG$13,#REF!,2,0)+SUM(DQ99)*VLOOKUP(DQ$13,#REF!,2,0)+SUM(EA99)*VLOOKUP(EA$13,#REF!,2,0)+SUM(EK99)*VLOOKUP(EK$13,#REF!,2,0)+SUM(EU99)*VLOOKUP(EU$13,#REF!,2,0)+SUM(FE99)*VLOOKUP(FE$13,#REF!,2,0)+SUM(FO99)*VLOOKUP(FO$13,#REF!,2,0)+SUM(FY99)*VLOOKUP(FY$13,#REF!,2,0)+SUM(GI99)*VLOOKUP(GI$13,#REF!,2,0)+SUM(GS99)*VLOOKUP(GS$13,#REF!,2,0)</f>
        <v>#REF!</v>
      </c>
      <c r="HD99" s="275" t="e">
        <f>+SUM(L99)*VLOOKUP(L$13,#REF!,2,0)+SUM(V99)*VLOOKUP(V$13,#REF!,2,0)+SUM(AF99)*VLOOKUP(AF$13,#REF!,2,0)+SUM(AP99)*VLOOKUP(AP$13,#REF!,2,0)+SUM(AZ99)*VLOOKUP(AZ$13,#REF!,2,0)+SUM(BJ99)*VLOOKUP(BJ$13,#REF!,2,0)+SUM(BT99)*VLOOKUP(BT$13,#REF!,2,0)+SUM(CD99)*VLOOKUP(CD$13,#REF!,2,0)+SUM(CN99)*VLOOKUP(CN$13,#REF!,2,0)+SUM(CX99)*VLOOKUP(CX$13,#REF!,2,0)+SUM(DH99)*VLOOKUP(DH$13,#REF!,2,0)+SUM(DR99)*VLOOKUP(DR$13,#REF!,2,0)+SUM(EB99)*VLOOKUP(EB$13,#REF!,2,0)+SUM(EL99)*VLOOKUP(EL$13,#REF!,2,0)+SUM(EV99)*VLOOKUP(EV$13,#REF!,2,0)+SUM(FF99)*VLOOKUP(FF$13,#REF!,2,0)+SUM(FP99)*VLOOKUP(FP$13,#REF!,2,0)+SUM(FZ99)*VLOOKUP(FZ$13,#REF!,2,0)+SUM(GJ99)*VLOOKUP(GJ$13,#REF!,2,0)+SUM(GT99)*VLOOKUP(GT$13,#REF!,2,0)</f>
        <v>#REF!</v>
      </c>
      <c r="HE99" s="275" t="e">
        <f>+SUM(M99)*VLOOKUP(M$13,#REF!,2,0)+SUM(W99)*VLOOKUP(W$13,#REF!,2,0)+SUM(AG99)*VLOOKUP(AG$13,#REF!,2,0)+SUM(AQ99)*VLOOKUP(AQ$13,#REF!,2,0)+SUM(BA99)*VLOOKUP(BA$13,#REF!,2,0)+SUM(BK99)*VLOOKUP(BK$13,#REF!,2,0)+SUM(BU99)*VLOOKUP(BU$13,#REF!,2,0)+SUM(CE99)*VLOOKUP(CE$13,#REF!,2,0)+SUM(CO99)*VLOOKUP(CO$13,#REF!,2,0)+SUM(CY99)*VLOOKUP(CY$13,#REF!,2,0)+SUM(DI99)*VLOOKUP(DI$13,#REF!,2,0)+SUM(DS99)*VLOOKUP(DS$13,#REF!,2,0)+SUM(EC99)*VLOOKUP(EC$13,#REF!,2,0)+SUM(EM99)*VLOOKUP(EM$13,#REF!,2,0)+SUM(EW99)*VLOOKUP(EW$13,#REF!,2,0)+SUM(FG99)*VLOOKUP(FG$13,#REF!,2,0)+SUM(FQ99)*VLOOKUP(FQ$13,#REF!,2,0)+SUM(GA99)*VLOOKUP(GA$13,#REF!,2,0)+SUM(GK99)*VLOOKUP(GK$13,#REF!,2,0)+SUM(GU99)*VLOOKUP(GU$13,#REF!,2,0)</f>
        <v>#REF!</v>
      </c>
      <c r="HF99" s="275" t="e">
        <f>+SUM(N99)*VLOOKUP(N$13,#REF!,2,0)+SUM(X99)*VLOOKUP(X$13,#REF!,2,0)+SUM(AH99)*VLOOKUP(AH$13,#REF!,2,0)+SUM(AR99)*VLOOKUP(AR$13,#REF!,2,0)+SUM(BB99)*VLOOKUP(BB$13,#REF!,2,0)+SUM(BL99)*VLOOKUP(BL$13,#REF!,2,0)+SUM(BV99)*VLOOKUP(BV$13,#REF!,2,0)+SUM(CF99)*VLOOKUP(CF$13,#REF!,2,0)+SUM(CP99)*VLOOKUP(CP$13,#REF!,2,0)+SUM(CZ99)*VLOOKUP(CZ$13,#REF!,2,0)+SUM(DJ99)*VLOOKUP(DJ$13,#REF!,2,0)+SUM(DT99)*VLOOKUP(DT$13,#REF!,2,0)+SUM(ED99)*VLOOKUP(ED$13,#REF!,2,0)+SUM(EN99)*VLOOKUP(EN$13,#REF!,2,0)+SUM(EX99)*VLOOKUP(EX$13,#REF!,2,0)+SUM(FH99)*VLOOKUP(FH$13,#REF!,2,0)+SUM(FR99)*VLOOKUP(FR$13,#REF!,2,0)+SUM(GB99)*VLOOKUP(GB$13,#REF!,2,0)+SUM(GL99)*VLOOKUP(GL$13,#REF!,2,0)+SUM(GV99)*VLOOKUP(GV$13,#REF!,2,0)</f>
        <v>#REF!</v>
      </c>
      <c r="HG99" s="275" t="e">
        <f>+SUM(O99)*VLOOKUP(O$13,#REF!,2,0)+SUM(Y99)*VLOOKUP(Y$13,#REF!,2,0)+SUM(AI99)*VLOOKUP(AI$13,#REF!,2,0)+SUM(AS99)*VLOOKUP(AS$13,#REF!,2,0)+SUM(BC99)*VLOOKUP(BC$13,#REF!,2,0)+SUM(BM99)*VLOOKUP(BM$13,#REF!,2,0)+SUM(BW99)*VLOOKUP(BW$13,#REF!,2,0)+SUM(CG99)*VLOOKUP(CG$13,#REF!,2,0)+SUM(CQ99)*VLOOKUP(CQ$13,#REF!,2,0)+SUM(DA99)*VLOOKUP(DA$13,#REF!,2,0)+SUM(DK99)*VLOOKUP(DK$13,#REF!,2,0)+SUM(DU99)*VLOOKUP(DU$13,#REF!,2,0)+SUM(EE99)*VLOOKUP(EE$13,#REF!,2,0)+SUM(EO99)*VLOOKUP(EO$13,#REF!,2,0)+SUM(EY99)*VLOOKUP(EY$13,#REF!,2,0)+SUM(FI99)*VLOOKUP(FI$13,#REF!,2,0)+SUM(FS99)*VLOOKUP(FS$13,#REF!,2,0)+SUM(GC99)*VLOOKUP(GC$13,#REF!,2,0)+SUM(GM99)*VLOOKUP(GM$13,#REF!,2,0)+SUM(GW99)*VLOOKUP(GW$13,#REF!,2,0)</f>
        <v>#REF!</v>
      </c>
      <c r="HH99" s="275" t="e">
        <f>+SUM(P99)*VLOOKUP(P$13,#REF!,2,0)+SUM(Z99)*VLOOKUP(Z$13,#REF!,2,0)+SUM(AJ99)*VLOOKUP(AJ$13,#REF!,2,0)+SUM(AT99)*VLOOKUP(AT$13,#REF!,2,0)+SUM(BD99)*VLOOKUP(BD$13,#REF!,2,0)+SUM(BN99)*VLOOKUP(BN$13,#REF!,2,0)+SUM(BX99)*VLOOKUP(BX$13,#REF!,2,0)+SUM(CH99)*VLOOKUP(CH$13,#REF!,2,0)+SUM(CR99)*VLOOKUP(CR$13,#REF!,2,0)+SUM(DB99)*VLOOKUP(DB$13,#REF!,2,0)+SUM(DL99)*VLOOKUP(DL$13,#REF!,2,0)+SUM(DV99)*VLOOKUP(DV$13,#REF!,2,0)+SUM(EF99)*VLOOKUP(EF$13,#REF!,2,0)+SUM(EP99)*VLOOKUP(EP$13,#REF!,2,0)+SUM(EZ99)*VLOOKUP(EZ$13,#REF!,2,0)+SUM(FJ99)*VLOOKUP(FJ$13,#REF!,2,0)+SUM(FT99)*VLOOKUP(FT$13,#REF!,2,0)+SUM(GD99)*VLOOKUP(GD$13,#REF!,2,0)+SUM(GN99)*VLOOKUP(GN$13,#REF!,2,0)+SUM(GX99)*VLOOKUP(GX$13,#REF!,2,0)</f>
        <v>#REF!</v>
      </c>
      <c r="HI99" s="275" t="e">
        <f>+SUM(Q99)*VLOOKUP(Q$13,#REF!,2,0)+SUM(AA99)*VLOOKUP(AA$13,#REF!,2,0)+SUM(AK99)*VLOOKUP(AK$13,#REF!,2,0)+SUM(AU99)*VLOOKUP(AU$13,#REF!,2,0)+SUM(BE99)*VLOOKUP(BE$13,#REF!,2,0)+SUM(BO99)*VLOOKUP(BO$13,#REF!,2,0)+SUM(BY99)*VLOOKUP(BY$13,#REF!,2,0)+SUM(CI99)*VLOOKUP(CI$13,#REF!,2,0)+SUM(CS99)*VLOOKUP(CS$13,#REF!,2,0)+SUM(DC99)*VLOOKUP(DC$13,#REF!,2,0)+SUM(DM99)*VLOOKUP(DM$13,#REF!,2,0)+SUM(DW99)*VLOOKUP(DW$13,#REF!,2,0)+SUM(EG99)*VLOOKUP(EG$13,#REF!,2,0)+SUM(EQ99)*VLOOKUP(EQ$13,#REF!,2,0)+SUM(FA99)*VLOOKUP(FA$13,#REF!,2,0)+SUM(FK99)*VLOOKUP(FK$13,#REF!,2,0)+SUM(FU99)*VLOOKUP(FU$13,#REF!,2,0)+SUM(GE99)*VLOOKUP(GE$13,#REF!,2,0)+SUM(GO99)*VLOOKUP(GO$13,#REF!,2,0)+SUM(GY99)*VLOOKUP(GY$13,#REF!,2,0)</f>
        <v>#REF!</v>
      </c>
      <c r="HJ99" s="275" t="e">
        <f>+SUM(R99)*VLOOKUP(R$13,#REF!,2,0)+SUM(AB99)*VLOOKUP(AB$13,#REF!,2,0)+SUM(AL99)*VLOOKUP(AL$13,#REF!,2,0)+SUM(AV99)*VLOOKUP(AV$13,#REF!,2,0)+SUM(BF99)*VLOOKUP(BF$13,#REF!,2,0)+SUM(BP99)*VLOOKUP(BP$13,#REF!,2,0)+SUM(BZ99)*VLOOKUP(BZ$13,#REF!,2,0)+SUM(CJ99)*VLOOKUP(CJ$13,#REF!,2,0)+SUM(CT99)*VLOOKUP(CT$13,#REF!,2,0)+SUM(DD99)*VLOOKUP(DD$13,#REF!,2,0)+SUM(DN99)*VLOOKUP(DN$13,#REF!,2,0)+SUM(DX99)*VLOOKUP(DX$13,#REF!,2,0)+SUM(EH99)*VLOOKUP(EH$13,#REF!,2,0)+SUM(ER99)*VLOOKUP(ER$13,#REF!,2,0)+SUM(FB99)*VLOOKUP(FB$13,#REF!,2,0)+SUM(FL99)*VLOOKUP(FL$13,#REF!,2,0)+SUM(FV99)*VLOOKUP(FV$13,#REF!,2,0)+SUM(GF99)*VLOOKUP(GF$13,#REF!,2,0)+SUM(GP99)*VLOOKUP(GP$13,#REF!,2,0)+SUM(GZ99)*VLOOKUP(GZ$13,#REF!,2,0)</f>
        <v>#REF!</v>
      </c>
      <c r="HK99" s="275" t="e">
        <f>+SUM(S99)*VLOOKUP(S$13,#REF!,2,0)+SUM(AC99)*VLOOKUP(AC$13,#REF!,2,0)+SUM(AM99)*VLOOKUP(AM$13,#REF!,2,0)+SUM(AW99)*VLOOKUP(AW$13,#REF!,2,0)+SUM(BG99)*VLOOKUP(BG$13,#REF!,2,0)+SUM(BQ99)*VLOOKUP(BQ$13,#REF!,2,0)+SUM(CA99)*VLOOKUP(CA$13,#REF!,2,0)+SUM(CK99)*VLOOKUP(CK$13,#REF!,2,0)+SUM(CU99)*VLOOKUP(CU$13,#REF!,2,0)+SUM(DE99)*VLOOKUP(DE$13,#REF!,2,0)+SUM(DO99)*VLOOKUP(DO$13,#REF!,2,0)+SUM(DY99)*VLOOKUP(DY$13,#REF!,2,0)+SUM(EI99)*VLOOKUP(EI$13,#REF!,2,0)+SUM(ES99)*VLOOKUP(ES$13,#REF!,2,0)+SUM(FC99)*VLOOKUP(FC$13,#REF!,2,0)+SUM(FM99)*VLOOKUP(FM$13,#REF!,2,0)+SUM(FW99)*VLOOKUP(FW$13,#REF!,2,0)+SUM(GG99)*VLOOKUP(GG$13,#REF!,2,0)+SUM(GQ99)*VLOOKUP(GQ$13,#REF!,2,0)+SUM(HA99)*VLOOKUP(HA$13,#REF!,2,0)</f>
        <v>#REF!</v>
      </c>
      <c r="HL99" s="275" t="e">
        <f>+SUM(T99)*VLOOKUP(T$13,#REF!,2,0)+SUM(AD99)*VLOOKUP(AD$13,#REF!,2,0)+SUM(AN99)*VLOOKUP(AN$13,#REF!,2,0)+SUM(AX99)*VLOOKUP(AX$13,#REF!,2,0)+SUM(BH99)*VLOOKUP(BH$13,#REF!,2,0)+SUM(BR99)*VLOOKUP(BR$13,#REF!,2,0)+SUM(CB99)*VLOOKUP(CB$13,#REF!,2,0)+SUM(CL99)*VLOOKUP(CL$13,#REF!,2,0)+SUM(CV99)*VLOOKUP(CV$13,#REF!,2,0)+SUM(DF99)*VLOOKUP(DF$13,#REF!,2,0)+SUM(DP99)*VLOOKUP(DP$13,#REF!,2,0)+SUM(DZ99)*VLOOKUP(DZ$13,#REF!,2,0)+SUM(EJ99)*VLOOKUP(EJ$13,#REF!,2,0)+SUM(ET99)*VLOOKUP(ET$13,#REF!,2,0)+SUM(FD99)*VLOOKUP(FD$13,#REF!,2,0)+SUM(FN99)*VLOOKUP(FN$13,#REF!,2,0)+SUM(FX99)*VLOOKUP(FX$13,#REF!,2,0)+SUM(GH99)*VLOOKUP(GH$13,#REF!,2,0)+SUM(GR99)*VLOOKUP(GR$13,#REF!,2,0)+SUM(HB99)*VLOOKUP(HB$13,#REF!,2,0)</f>
        <v>#REF!</v>
      </c>
      <c r="HM99" s="276">
        <f t="shared" si="88"/>
        <v>0</v>
      </c>
      <c r="HN99" s="283">
        <f t="shared" si="100"/>
        <v>0</v>
      </c>
      <c r="HO99" s="276" t="e">
        <f>+SUMIF($K$11:$T$11,1,K99:T99)*VLOOKUP($K$12,#REF!,2,0)+SUMIF($U$11:$AD$11,1,U99:AD99)*VLOOKUP($U$12,#REF!,2,0)+SUMIF($AE$11:$AN$11,1,AE99:AN99)*VLOOKUP($AE$12,#REF!,2,0)+SUMIF($AO$11:$AX$11,1,AO99:AX99)*VLOOKUP($AO$12,#REF!,2,0)+SUMIF($AY$11:$BH$11,1,AY99:BH99)*VLOOKUP($AY$12,#REF!,2,0)+SUMIF($BI$11:$BR$11,1,BI99:BR99)*VLOOKUP($BI$12,#REF!,2,0)+SUMIF($BS$11:$CB$11,1,BS99:CB99)*VLOOKUP($BS$12,#REF!,2,0)+SUMIF($CC$11:$CL$11,1,CC99:CL99)*VLOOKUP($CC$12,#REF!,2,0)+SUMIF($CM$11:$CV$11,1,CM99:CV99)*VLOOKUP($CM$12,#REF!,2,0)+SUMIF($CW$11:$DF$11,1,CW99:DF99)*VLOOKUP($CW$12,#REF!,2,0)+SUMIF($DG$11:$DP$11,1,DG99:DP99)*VLOOKUP($DG$12,#REF!,2,0)+SUMIF($DQ$11:$DZ$11,1,DQ99:DZ99)*VLOOKUP($DQ$12,#REF!,2,0)+SUMIF($EA$11:$EJ$11,1,EA99:EJ99)*VLOOKUP($EA$12,#REF!,2,0)+SUMIF($EK$11:$ET$11,1,EK99:ET99)*VLOOKUP($EK$12,#REF!,2,0)+SUMIF($EU$11:$FD$11,1,EU99:FD99)*VLOOKUP($EU$12,#REF!,2,0)+SUMIF($FE$11:$FN$11,1,FE99:FN99)*VLOOKUP($FE$12,#REF!,2,0)+SUMIF($FO$11:$FX$11,1,FO99:FX99)*VLOOKUP($FO$12,#REF!,2,0)+SUMIF($FY$11:$GH$11,1,FY99:GH99)*VLOOKUP($FY$12,#REF!,2,0)+SUMIF($GI$11:$GR$11,1,GI99:GR99)*VLOOKUP($GI$12,#REF!,2,0)+SUMIF($GS$11:$HB$11,1,GS99:HB99)*VLOOKUP($GS$12,#REF!,2,0)</f>
        <v>#REF!</v>
      </c>
      <c r="HP99" s="283" t="e">
        <f t="shared" si="101"/>
        <v>#REF!</v>
      </c>
      <c r="HQ99" s="84"/>
      <c r="HR99" s="284">
        <f t="shared" si="89"/>
        <v>0</v>
      </c>
      <c r="HS99" s="284">
        <f t="shared" si="90"/>
        <v>0</v>
      </c>
      <c r="HT99" s="284">
        <f t="shared" si="91"/>
        <v>0</v>
      </c>
      <c r="HU99" s="284">
        <f t="shared" si="92"/>
        <v>0</v>
      </c>
      <c r="HV99" s="284">
        <f t="shared" si="93"/>
        <v>0</v>
      </c>
      <c r="HW99" s="284">
        <f t="shared" si="94"/>
        <v>0</v>
      </c>
      <c r="HX99" s="284">
        <f t="shared" si="95"/>
        <v>0</v>
      </c>
      <c r="HY99" s="284">
        <f t="shared" si="96"/>
        <v>0</v>
      </c>
      <c r="HZ99" s="284">
        <f t="shared" si="97"/>
        <v>0</v>
      </c>
      <c r="IA99" s="284">
        <f t="shared" si="98"/>
        <v>0</v>
      </c>
      <c r="IK99" s="98" t="e">
        <f t="shared" si="99"/>
        <v>#REF!</v>
      </c>
    </row>
    <row r="100" spans="1:245" s="32" customFormat="1" ht="21.95" hidden="1" customHeight="1">
      <c r="A100" s="4"/>
      <c r="B100" s="98" t="e">
        <f>+#REF!</f>
        <v>#REF!</v>
      </c>
      <c r="C100" s="98" t="e">
        <f>+#REF!</f>
        <v>#REF!</v>
      </c>
      <c r="D100" s="98" t="e">
        <f>+#REF!</f>
        <v>#REF!</v>
      </c>
      <c r="E100" s="98" t="e">
        <f>+#REF!</f>
        <v>#REF!</v>
      </c>
      <c r="F100" s="98" t="e">
        <f>+#REF!</f>
        <v>#REF!</v>
      </c>
      <c r="G100" s="98" t="e">
        <f>+#REF!</f>
        <v>#REF!</v>
      </c>
      <c r="H100" s="98" t="e">
        <f>+#REF!</f>
        <v>#REF!</v>
      </c>
      <c r="I100" s="98" t="e">
        <f>+#REF!</f>
        <v>#REF!</v>
      </c>
      <c r="J100" s="311" t="s">
        <v>92</v>
      </c>
      <c r="K100" s="500"/>
      <c r="L100" s="501"/>
      <c r="M100" s="501"/>
      <c r="N100" s="501"/>
      <c r="O100" s="501"/>
      <c r="P100" s="501"/>
      <c r="Q100" s="501"/>
      <c r="R100" s="501"/>
      <c r="S100" s="501"/>
      <c r="T100" s="502"/>
      <c r="U100" s="500"/>
      <c r="V100" s="501"/>
      <c r="W100" s="501"/>
      <c r="X100" s="501"/>
      <c r="Y100" s="501"/>
      <c r="Z100" s="501"/>
      <c r="AA100" s="501"/>
      <c r="AB100" s="501"/>
      <c r="AC100" s="501"/>
      <c r="AD100" s="502"/>
      <c r="AE100" s="500"/>
      <c r="AF100" s="501"/>
      <c r="AG100" s="501"/>
      <c r="AH100" s="501"/>
      <c r="AI100" s="501"/>
      <c r="AJ100" s="501"/>
      <c r="AK100" s="501"/>
      <c r="AL100" s="501"/>
      <c r="AM100" s="501"/>
      <c r="AN100" s="502"/>
      <c r="AO100" s="500"/>
      <c r="AP100" s="501"/>
      <c r="AQ100" s="501"/>
      <c r="AR100" s="501"/>
      <c r="AS100" s="501"/>
      <c r="AT100" s="501"/>
      <c r="AU100" s="501"/>
      <c r="AV100" s="501"/>
      <c r="AW100" s="501"/>
      <c r="AX100" s="502"/>
      <c r="AY100" s="500"/>
      <c r="AZ100" s="501"/>
      <c r="BA100" s="501"/>
      <c r="BB100" s="501"/>
      <c r="BC100" s="501"/>
      <c r="BD100" s="501"/>
      <c r="BE100" s="501"/>
      <c r="BF100" s="501"/>
      <c r="BG100" s="501"/>
      <c r="BH100" s="502"/>
      <c r="BI100" s="500"/>
      <c r="BJ100" s="501"/>
      <c r="BK100" s="501"/>
      <c r="BL100" s="501"/>
      <c r="BM100" s="501"/>
      <c r="BN100" s="501"/>
      <c r="BO100" s="501"/>
      <c r="BP100" s="501"/>
      <c r="BQ100" s="501"/>
      <c r="BR100" s="502"/>
      <c r="BS100" s="500"/>
      <c r="BT100" s="501"/>
      <c r="BU100" s="501"/>
      <c r="BV100" s="501"/>
      <c r="BW100" s="501"/>
      <c r="BX100" s="501"/>
      <c r="BY100" s="501"/>
      <c r="BZ100" s="501"/>
      <c r="CA100" s="501"/>
      <c r="CB100" s="502"/>
      <c r="CC100" s="500"/>
      <c r="CD100" s="501"/>
      <c r="CE100" s="501"/>
      <c r="CF100" s="501"/>
      <c r="CG100" s="501"/>
      <c r="CH100" s="501"/>
      <c r="CI100" s="501"/>
      <c r="CJ100" s="501"/>
      <c r="CK100" s="501"/>
      <c r="CL100" s="502"/>
      <c r="CM100" s="500"/>
      <c r="CN100" s="501"/>
      <c r="CO100" s="501"/>
      <c r="CP100" s="501"/>
      <c r="CQ100" s="501"/>
      <c r="CR100" s="501"/>
      <c r="CS100" s="501"/>
      <c r="CT100" s="501"/>
      <c r="CU100" s="501"/>
      <c r="CV100" s="502"/>
      <c r="CW100" s="500"/>
      <c r="CX100" s="501"/>
      <c r="CY100" s="501"/>
      <c r="CZ100" s="501"/>
      <c r="DA100" s="501"/>
      <c r="DB100" s="501"/>
      <c r="DC100" s="501"/>
      <c r="DD100" s="501"/>
      <c r="DE100" s="501"/>
      <c r="DF100" s="502"/>
      <c r="DG100" s="500"/>
      <c r="DH100" s="501"/>
      <c r="DI100" s="501"/>
      <c r="DJ100" s="501"/>
      <c r="DK100" s="501"/>
      <c r="DL100" s="501"/>
      <c r="DM100" s="501"/>
      <c r="DN100" s="501"/>
      <c r="DO100" s="501"/>
      <c r="DP100" s="502"/>
      <c r="DQ100" s="500"/>
      <c r="DR100" s="501"/>
      <c r="DS100" s="501"/>
      <c r="DT100" s="501"/>
      <c r="DU100" s="501"/>
      <c r="DV100" s="501"/>
      <c r="DW100" s="501"/>
      <c r="DX100" s="501"/>
      <c r="DY100" s="501"/>
      <c r="DZ100" s="502"/>
      <c r="EA100" s="500"/>
      <c r="EB100" s="501"/>
      <c r="EC100" s="501"/>
      <c r="ED100" s="501"/>
      <c r="EE100" s="501"/>
      <c r="EF100" s="501"/>
      <c r="EG100" s="501"/>
      <c r="EH100" s="501"/>
      <c r="EI100" s="501"/>
      <c r="EJ100" s="502"/>
      <c r="EK100" s="500"/>
      <c r="EL100" s="501"/>
      <c r="EM100" s="501"/>
      <c r="EN100" s="501"/>
      <c r="EO100" s="501"/>
      <c r="EP100" s="501"/>
      <c r="EQ100" s="501"/>
      <c r="ER100" s="501"/>
      <c r="ES100" s="501"/>
      <c r="ET100" s="502"/>
      <c r="EU100" s="500"/>
      <c r="EV100" s="501"/>
      <c r="EW100" s="501"/>
      <c r="EX100" s="501"/>
      <c r="EY100" s="501"/>
      <c r="EZ100" s="501"/>
      <c r="FA100" s="501"/>
      <c r="FB100" s="501"/>
      <c r="FC100" s="501"/>
      <c r="FD100" s="502"/>
      <c r="FE100" s="500"/>
      <c r="FF100" s="501"/>
      <c r="FG100" s="501"/>
      <c r="FH100" s="501"/>
      <c r="FI100" s="501"/>
      <c r="FJ100" s="501"/>
      <c r="FK100" s="501"/>
      <c r="FL100" s="501"/>
      <c r="FM100" s="501"/>
      <c r="FN100" s="502"/>
      <c r="FO100" s="500"/>
      <c r="FP100" s="501"/>
      <c r="FQ100" s="501"/>
      <c r="FR100" s="501"/>
      <c r="FS100" s="501"/>
      <c r="FT100" s="501"/>
      <c r="FU100" s="501"/>
      <c r="FV100" s="501"/>
      <c r="FW100" s="501"/>
      <c r="FX100" s="502"/>
      <c r="FY100" s="500"/>
      <c r="FZ100" s="501"/>
      <c r="GA100" s="501"/>
      <c r="GB100" s="501"/>
      <c r="GC100" s="501"/>
      <c r="GD100" s="501"/>
      <c r="GE100" s="501"/>
      <c r="GF100" s="501"/>
      <c r="GG100" s="501"/>
      <c r="GH100" s="502"/>
      <c r="GI100" s="500"/>
      <c r="GJ100" s="501"/>
      <c r="GK100" s="501"/>
      <c r="GL100" s="501"/>
      <c r="GM100" s="501"/>
      <c r="GN100" s="501"/>
      <c r="GO100" s="501"/>
      <c r="GP100" s="501"/>
      <c r="GQ100" s="501"/>
      <c r="GR100" s="502"/>
      <c r="GS100" s="500"/>
      <c r="GT100" s="501"/>
      <c r="GU100" s="501"/>
      <c r="GV100" s="501"/>
      <c r="GW100" s="501"/>
      <c r="GX100" s="501"/>
      <c r="GY100" s="501"/>
      <c r="GZ100" s="501"/>
      <c r="HA100" s="501"/>
      <c r="HB100" s="502"/>
      <c r="HC100" s="278" t="e">
        <f>+SUM(K100)*VLOOKUP(K$13,#REF!,2,0)+SUM(U100)*VLOOKUP(U$13,#REF!,2,0)+SUM(AE100)*VLOOKUP(AE$13,#REF!,2,0)+SUM(AO100)*VLOOKUP(AO$13,#REF!,2,0)+SUM(AY100)*VLOOKUP(AY$13,#REF!,2,0)+SUM(BI100)*VLOOKUP(BI$13,#REF!,2,0)+SUM(BS100)*VLOOKUP(BS$13,#REF!,2,0)+SUM(CC100)*VLOOKUP(CC$13,#REF!,2,0)+SUM(CM100)*VLOOKUP(CM$13,#REF!,2,0)+SUM(CW100)*VLOOKUP(CW$13,#REF!,2,0)+SUM(DG100)*VLOOKUP(DG$13,#REF!,2,0)+SUM(DQ100)*VLOOKUP(DQ$13,#REF!,2,0)+SUM(EA100)*VLOOKUP(EA$13,#REF!,2,0)+SUM(EK100)*VLOOKUP(EK$13,#REF!,2,0)+SUM(EU100)*VLOOKUP(EU$13,#REF!,2,0)+SUM(FE100)*VLOOKUP(FE$13,#REF!,2,0)+SUM(FO100)*VLOOKUP(FO$13,#REF!,2,0)+SUM(FY100)*VLOOKUP(FY$13,#REF!,2,0)+SUM(GI100)*VLOOKUP(GI$13,#REF!,2,0)+SUM(GS100)*VLOOKUP(GS$13,#REF!,2,0)</f>
        <v>#REF!</v>
      </c>
      <c r="HD100" s="278" t="e">
        <f>+SUM(L100)*VLOOKUP(L$13,#REF!,2,0)+SUM(V100)*VLOOKUP(V$13,#REF!,2,0)+SUM(AF100)*VLOOKUP(AF$13,#REF!,2,0)+SUM(AP100)*VLOOKUP(AP$13,#REF!,2,0)+SUM(AZ100)*VLOOKUP(AZ$13,#REF!,2,0)+SUM(BJ100)*VLOOKUP(BJ$13,#REF!,2,0)+SUM(BT100)*VLOOKUP(BT$13,#REF!,2,0)+SUM(CD100)*VLOOKUP(CD$13,#REF!,2,0)+SUM(CN100)*VLOOKUP(CN$13,#REF!,2,0)+SUM(CX100)*VLOOKUP(CX$13,#REF!,2,0)+SUM(DH100)*VLOOKUP(DH$13,#REF!,2,0)+SUM(DR100)*VLOOKUP(DR$13,#REF!,2,0)+SUM(EB100)*VLOOKUP(EB$13,#REF!,2,0)+SUM(EL100)*VLOOKUP(EL$13,#REF!,2,0)+SUM(EV100)*VLOOKUP(EV$13,#REF!,2,0)+SUM(FF100)*VLOOKUP(FF$13,#REF!,2,0)+SUM(FP100)*VLOOKUP(FP$13,#REF!,2,0)+SUM(FZ100)*VLOOKUP(FZ$13,#REF!,2,0)+SUM(GJ100)*VLOOKUP(GJ$13,#REF!,2,0)+SUM(GT100)*VLOOKUP(GT$13,#REF!,2,0)</f>
        <v>#REF!</v>
      </c>
      <c r="HE100" s="278" t="e">
        <f>+SUM(M100)*VLOOKUP(M$13,#REF!,2,0)+SUM(W100)*VLOOKUP(W$13,#REF!,2,0)+SUM(AG100)*VLOOKUP(AG$13,#REF!,2,0)+SUM(AQ100)*VLOOKUP(AQ$13,#REF!,2,0)+SUM(BA100)*VLOOKUP(BA$13,#REF!,2,0)+SUM(BK100)*VLOOKUP(BK$13,#REF!,2,0)+SUM(BU100)*VLOOKUP(BU$13,#REF!,2,0)+SUM(CE100)*VLOOKUP(CE$13,#REF!,2,0)+SUM(CO100)*VLOOKUP(CO$13,#REF!,2,0)+SUM(CY100)*VLOOKUP(CY$13,#REF!,2,0)+SUM(DI100)*VLOOKUP(DI$13,#REF!,2,0)+SUM(DS100)*VLOOKUP(DS$13,#REF!,2,0)+SUM(EC100)*VLOOKUP(EC$13,#REF!,2,0)+SUM(EM100)*VLOOKUP(EM$13,#REF!,2,0)+SUM(EW100)*VLOOKUP(EW$13,#REF!,2,0)+SUM(FG100)*VLOOKUP(FG$13,#REF!,2,0)+SUM(FQ100)*VLOOKUP(FQ$13,#REF!,2,0)+SUM(GA100)*VLOOKUP(GA$13,#REF!,2,0)+SUM(GK100)*VLOOKUP(GK$13,#REF!,2,0)+SUM(GU100)*VLOOKUP(GU$13,#REF!,2,0)</f>
        <v>#REF!</v>
      </c>
      <c r="HF100" s="278" t="e">
        <f>+SUM(N100)*VLOOKUP(N$13,#REF!,2,0)+SUM(X100)*VLOOKUP(X$13,#REF!,2,0)+SUM(AH100)*VLOOKUP(AH$13,#REF!,2,0)+SUM(AR100)*VLOOKUP(AR$13,#REF!,2,0)+SUM(BB100)*VLOOKUP(BB$13,#REF!,2,0)+SUM(BL100)*VLOOKUP(BL$13,#REF!,2,0)+SUM(BV100)*VLOOKUP(BV$13,#REF!,2,0)+SUM(CF100)*VLOOKUP(CF$13,#REF!,2,0)+SUM(CP100)*VLOOKUP(CP$13,#REF!,2,0)+SUM(CZ100)*VLOOKUP(CZ$13,#REF!,2,0)+SUM(DJ100)*VLOOKUP(DJ$13,#REF!,2,0)+SUM(DT100)*VLOOKUP(DT$13,#REF!,2,0)+SUM(ED100)*VLOOKUP(ED$13,#REF!,2,0)+SUM(EN100)*VLOOKUP(EN$13,#REF!,2,0)+SUM(EX100)*VLOOKUP(EX$13,#REF!,2,0)+SUM(FH100)*VLOOKUP(FH$13,#REF!,2,0)+SUM(FR100)*VLOOKUP(FR$13,#REF!,2,0)+SUM(GB100)*VLOOKUP(GB$13,#REF!,2,0)+SUM(GL100)*VLOOKUP(GL$13,#REF!,2,0)+SUM(GV100)*VLOOKUP(GV$13,#REF!,2,0)</f>
        <v>#REF!</v>
      </c>
      <c r="HG100" s="278" t="e">
        <f>+SUM(O100)*VLOOKUP(O$13,#REF!,2,0)+SUM(Y100)*VLOOKUP(Y$13,#REF!,2,0)+SUM(AI100)*VLOOKUP(AI$13,#REF!,2,0)+SUM(AS100)*VLOOKUP(AS$13,#REF!,2,0)+SUM(BC100)*VLOOKUP(BC$13,#REF!,2,0)+SUM(BM100)*VLOOKUP(BM$13,#REF!,2,0)+SUM(BW100)*VLOOKUP(BW$13,#REF!,2,0)+SUM(CG100)*VLOOKUP(CG$13,#REF!,2,0)+SUM(CQ100)*VLOOKUP(CQ$13,#REF!,2,0)+SUM(DA100)*VLOOKUP(DA$13,#REF!,2,0)+SUM(DK100)*VLOOKUP(DK$13,#REF!,2,0)+SUM(DU100)*VLOOKUP(DU$13,#REF!,2,0)+SUM(EE100)*VLOOKUP(EE$13,#REF!,2,0)+SUM(EO100)*VLOOKUP(EO$13,#REF!,2,0)+SUM(EY100)*VLOOKUP(EY$13,#REF!,2,0)+SUM(FI100)*VLOOKUP(FI$13,#REF!,2,0)+SUM(FS100)*VLOOKUP(FS$13,#REF!,2,0)+SUM(GC100)*VLOOKUP(GC$13,#REF!,2,0)+SUM(GM100)*VLOOKUP(GM$13,#REF!,2,0)+SUM(GW100)*VLOOKUP(GW$13,#REF!,2,0)</f>
        <v>#REF!</v>
      </c>
      <c r="HH100" s="278" t="e">
        <f>+SUM(P100)*VLOOKUP(P$13,#REF!,2,0)+SUM(Z100)*VLOOKUP(Z$13,#REF!,2,0)+SUM(AJ100)*VLOOKUP(AJ$13,#REF!,2,0)+SUM(AT100)*VLOOKUP(AT$13,#REF!,2,0)+SUM(BD100)*VLOOKUP(BD$13,#REF!,2,0)+SUM(BN100)*VLOOKUP(BN$13,#REF!,2,0)+SUM(BX100)*VLOOKUP(BX$13,#REF!,2,0)+SUM(CH100)*VLOOKUP(CH$13,#REF!,2,0)+SUM(CR100)*VLOOKUP(CR$13,#REF!,2,0)+SUM(DB100)*VLOOKUP(DB$13,#REF!,2,0)+SUM(DL100)*VLOOKUP(DL$13,#REF!,2,0)+SUM(DV100)*VLOOKUP(DV$13,#REF!,2,0)+SUM(EF100)*VLOOKUP(EF$13,#REF!,2,0)+SUM(EP100)*VLOOKUP(EP$13,#REF!,2,0)+SUM(EZ100)*VLOOKUP(EZ$13,#REF!,2,0)+SUM(FJ100)*VLOOKUP(FJ$13,#REF!,2,0)+SUM(FT100)*VLOOKUP(FT$13,#REF!,2,0)+SUM(GD100)*VLOOKUP(GD$13,#REF!,2,0)+SUM(GN100)*VLOOKUP(GN$13,#REF!,2,0)+SUM(GX100)*VLOOKUP(GX$13,#REF!,2,0)</f>
        <v>#REF!</v>
      </c>
      <c r="HI100" s="278" t="e">
        <f>+SUM(Q100)*VLOOKUP(Q$13,#REF!,2,0)+SUM(AA100)*VLOOKUP(AA$13,#REF!,2,0)+SUM(AK100)*VLOOKUP(AK$13,#REF!,2,0)+SUM(AU100)*VLOOKUP(AU$13,#REF!,2,0)+SUM(BE100)*VLOOKUP(BE$13,#REF!,2,0)+SUM(BO100)*VLOOKUP(BO$13,#REF!,2,0)+SUM(BY100)*VLOOKUP(BY$13,#REF!,2,0)+SUM(CI100)*VLOOKUP(CI$13,#REF!,2,0)+SUM(CS100)*VLOOKUP(CS$13,#REF!,2,0)+SUM(DC100)*VLOOKUP(DC$13,#REF!,2,0)+SUM(DM100)*VLOOKUP(DM$13,#REF!,2,0)+SUM(DW100)*VLOOKUP(DW$13,#REF!,2,0)+SUM(EG100)*VLOOKUP(EG$13,#REF!,2,0)+SUM(EQ100)*VLOOKUP(EQ$13,#REF!,2,0)+SUM(FA100)*VLOOKUP(FA$13,#REF!,2,0)+SUM(FK100)*VLOOKUP(FK$13,#REF!,2,0)+SUM(FU100)*VLOOKUP(FU$13,#REF!,2,0)+SUM(GE100)*VLOOKUP(GE$13,#REF!,2,0)+SUM(GO100)*VLOOKUP(GO$13,#REF!,2,0)+SUM(GY100)*VLOOKUP(GY$13,#REF!,2,0)</f>
        <v>#REF!</v>
      </c>
      <c r="HJ100" s="278" t="e">
        <f>+SUM(R100)*VLOOKUP(R$13,#REF!,2,0)+SUM(AB100)*VLOOKUP(AB$13,#REF!,2,0)+SUM(AL100)*VLOOKUP(AL$13,#REF!,2,0)+SUM(AV100)*VLOOKUP(AV$13,#REF!,2,0)+SUM(BF100)*VLOOKUP(BF$13,#REF!,2,0)+SUM(BP100)*VLOOKUP(BP$13,#REF!,2,0)+SUM(BZ100)*VLOOKUP(BZ$13,#REF!,2,0)+SUM(CJ100)*VLOOKUP(CJ$13,#REF!,2,0)+SUM(CT100)*VLOOKUP(CT$13,#REF!,2,0)+SUM(DD100)*VLOOKUP(DD$13,#REF!,2,0)+SUM(DN100)*VLOOKUP(DN$13,#REF!,2,0)+SUM(DX100)*VLOOKUP(DX$13,#REF!,2,0)+SUM(EH100)*VLOOKUP(EH$13,#REF!,2,0)+SUM(ER100)*VLOOKUP(ER$13,#REF!,2,0)+SUM(FB100)*VLOOKUP(FB$13,#REF!,2,0)+SUM(FL100)*VLOOKUP(FL$13,#REF!,2,0)+SUM(FV100)*VLOOKUP(FV$13,#REF!,2,0)+SUM(GF100)*VLOOKUP(GF$13,#REF!,2,0)+SUM(GP100)*VLOOKUP(GP$13,#REF!,2,0)+SUM(GZ100)*VLOOKUP(GZ$13,#REF!,2,0)</f>
        <v>#REF!</v>
      </c>
      <c r="HK100" s="278" t="e">
        <f>+SUM(S100)*VLOOKUP(S$13,#REF!,2,0)+SUM(AC100)*VLOOKUP(AC$13,#REF!,2,0)+SUM(AM100)*VLOOKUP(AM$13,#REF!,2,0)+SUM(AW100)*VLOOKUP(AW$13,#REF!,2,0)+SUM(BG100)*VLOOKUP(BG$13,#REF!,2,0)+SUM(BQ100)*VLOOKUP(BQ$13,#REF!,2,0)+SUM(CA100)*VLOOKUP(CA$13,#REF!,2,0)+SUM(CK100)*VLOOKUP(CK$13,#REF!,2,0)+SUM(CU100)*VLOOKUP(CU$13,#REF!,2,0)+SUM(DE100)*VLOOKUP(DE$13,#REF!,2,0)+SUM(DO100)*VLOOKUP(DO$13,#REF!,2,0)+SUM(DY100)*VLOOKUP(DY$13,#REF!,2,0)+SUM(EI100)*VLOOKUP(EI$13,#REF!,2,0)+SUM(ES100)*VLOOKUP(ES$13,#REF!,2,0)+SUM(FC100)*VLOOKUP(FC$13,#REF!,2,0)+SUM(FM100)*VLOOKUP(FM$13,#REF!,2,0)+SUM(FW100)*VLOOKUP(FW$13,#REF!,2,0)+SUM(GG100)*VLOOKUP(GG$13,#REF!,2,0)+SUM(GQ100)*VLOOKUP(GQ$13,#REF!,2,0)+SUM(HA100)*VLOOKUP(HA$13,#REF!,2,0)</f>
        <v>#REF!</v>
      </c>
      <c r="HL100" s="278" t="e">
        <f>+SUM(T100)*VLOOKUP(T$13,#REF!,2,0)+SUM(AD100)*VLOOKUP(AD$13,#REF!,2,0)+SUM(AN100)*VLOOKUP(AN$13,#REF!,2,0)+SUM(AX100)*VLOOKUP(AX$13,#REF!,2,0)+SUM(BH100)*VLOOKUP(BH$13,#REF!,2,0)+SUM(BR100)*VLOOKUP(BR$13,#REF!,2,0)+SUM(CB100)*VLOOKUP(CB$13,#REF!,2,0)+SUM(CL100)*VLOOKUP(CL$13,#REF!,2,0)+SUM(CV100)*VLOOKUP(CV$13,#REF!,2,0)+SUM(DF100)*VLOOKUP(DF$13,#REF!,2,0)+SUM(DP100)*VLOOKUP(DP$13,#REF!,2,0)+SUM(DZ100)*VLOOKUP(DZ$13,#REF!,2,0)+SUM(EJ100)*VLOOKUP(EJ$13,#REF!,2,0)+SUM(ET100)*VLOOKUP(ET$13,#REF!,2,0)+SUM(FD100)*VLOOKUP(FD$13,#REF!,2,0)+SUM(FN100)*VLOOKUP(FN$13,#REF!,2,0)+SUM(FX100)*VLOOKUP(FX$13,#REF!,2,0)+SUM(GH100)*VLOOKUP(GH$13,#REF!,2,0)+SUM(GR100)*VLOOKUP(GR$13,#REF!,2,0)+SUM(HB100)*VLOOKUP(HB$13,#REF!,2,0)</f>
        <v>#REF!</v>
      </c>
      <c r="HM100" s="279">
        <f t="shared" si="88"/>
        <v>0</v>
      </c>
      <c r="HN100" s="281">
        <f t="shared" si="100"/>
        <v>0</v>
      </c>
      <c r="HO100" s="279" t="e">
        <f>+SUMIF($K$11:$T$11,1,K100:T100)*VLOOKUP($K$12,#REF!,2,0)+SUMIF($U$11:$AD$11,1,U100:AD100)*VLOOKUP($U$12,#REF!,2,0)+SUMIF($AE$11:$AN$11,1,AE100:AN100)*VLOOKUP($AE$12,#REF!,2,0)+SUMIF($AO$11:$AX$11,1,AO100:AX100)*VLOOKUP($AO$12,#REF!,2,0)+SUMIF($AY$11:$BH$11,1,AY100:BH100)*VLOOKUP($AY$12,#REF!,2,0)+SUMIF($BI$11:$BR$11,1,BI100:BR100)*VLOOKUP($BI$12,#REF!,2,0)+SUMIF($BS$11:$CB$11,1,BS100:CB100)*VLOOKUP($BS$12,#REF!,2,0)+SUMIF($CC$11:$CL$11,1,CC100:CL100)*VLOOKUP($CC$12,#REF!,2,0)+SUMIF($CM$11:$CV$11,1,CM100:CV100)*VLOOKUP($CM$12,#REF!,2,0)+SUMIF($CW$11:$DF$11,1,CW100:DF100)*VLOOKUP($CW$12,#REF!,2,0)+SUMIF($DG$11:$DP$11,1,DG100:DP100)*VLOOKUP($DG$12,#REF!,2,0)+SUMIF($DQ$11:$DZ$11,1,DQ100:DZ100)*VLOOKUP($DQ$12,#REF!,2,0)+SUMIF($EA$11:$EJ$11,1,EA100:EJ100)*VLOOKUP($EA$12,#REF!,2,0)+SUMIF($EK$11:$ET$11,1,EK100:ET100)*VLOOKUP($EK$12,#REF!,2,0)+SUMIF($EU$11:$FD$11,1,EU100:FD100)*VLOOKUP($EU$12,#REF!,2,0)+SUMIF($FE$11:$FN$11,1,FE100:FN100)*VLOOKUP($FE$12,#REF!,2,0)+SUMIF($FO$11:$FX$11,1,FO100:FX100)*VLOOKUP($FO$12,#REF!,2,0)+SUMIF($FY$11:$GH$11,1,FY100:GH100)*VLOOKUP($FY$12,#REF!,2,0)+SUMIF($GI$11:$GR$11,1,GI100:GR100)*VLOOKUP($GI$12,#REF!,2,0)+SUMIF($GS$11:$HB$11,1,GS100:HB100)*VLOOKUP($GS$12,#REF!,2,0)</f>
        <v>#REF!</v>
      </c>
      <c r="HP100" s="281" t="e">
        <f t="shared" si="101"/>
        <v>#REF!</v>
      </c>
      <c r="HQ100" s="84"/>
      <c r="HR100" s="282">
        <f t="shared" si="89"/>
        <v>0</v>
      </c>
      <c r="HS100" s="282">
        <f t="shared" si="90"/>
        <v>0</v>
      </c>
      <c r="HT100" s="282">
        <f t="shared" si="91"/>
        <v>0</v>
      </c>
      <c r="HU100" s="282">
        <f t="shared" si="92"/>
        <v>0</v>
      </c>
      <c r="HV100" s="282">
        <f t="shared" si="93"/>
        <v>0</v>
      </c>
      <c r="HW100" s="282">
        <f t="shared" si="94"/>
        <v>0</v>
      </c>
      <c r="HX100" s="282">
        <f t="shared" si="95"/>
        <v>0</v>
      </c>
      <c r="HY100" s="282">
        <f t="shared" si="96"/>
        <v>0</v>
      </c>
      <c r="HZ100" s="282">
        <f t="shared" si="97"/>
        <v>0</v>
      </c>
      <c r="IA100" s="282">
        <f t="shared" si="98"/>
        <v>0</v>
      </c>
      <c r="IK100" s="98" t="e">
        <f t="shared" si="99"/>
        <v>#REF!</v>
      </c>
    </row>
    <row r="101" spans="1:245" s="32" customFormat="1" ht="21.95" hidden="1" customHeight="1">
      <c r="A101" s="4"/>
      <c r="B101" s="98" t="e">
        <f>+#REF!</f>
        <v>#REF!</v>
      </c>
      <c r="C101" s="98" t="e">
        <f>+#REF!</f>
        <v>#REF!</v>
      </c>
      <c r="D101" s="98" t="e">
        <f>+#REF!</f>
        <v>#REF!</v>
      </c>
      <c r="E101" s="98" t="e">
        <f>+#REF!</f>
        <v>#REF!</v>
      </c>
      <c r="F101" s="98" t="e">
        <f>+#REF!</f>
        <v>#REF!</v>
      </c>
      <c r="G101" s="98" t="e">
        <f>+#REF!</f>
        <v>#REF!</v>
      </c>
      <c r="H101" s="98" t="e">
        <f>+#REF!</f>
        <v>#REF!</v>
      </c>
      <c r="I101" s="98" t="e">
        <f>+#REF!</f>
        <v>#REF!</v>
      </c>
      <c r="J101" s="19" t="s">
        <v>93</v>
      </c>
      <c r="K101" s="503"/>
      <c r="L101" s="504"/>
      <c r="M101" s="504"/>
      <c r="N101" s="504"/>
      <c r="O101" s="504"/>
      <c r="P101" s="504"/>
      <c r="Q101" s="504"/>
      <c r="R101" s="504"/>
      <c r="S101" s="504"/>
      <c r="T101" s="505"/>
      <c r="U101" s="503"/>
      <c r="V101" s="504"/>
      <c r="W101" s="504"/>
      <c r="X101" s="504"/>
      <c r="Y101" s="504"/>
      <c r="Z101" s="504"/>
      <c r="AA101" s="504"/>
      <c r="AB101" s="504"/>
      <c r="AC101" s="504"/>
      <c r="AD101" s="505"/>
      <c r="AE101" s="503"/>
      <c r="AF101" s="504"/>
      <c r="AG101" s="504"/>
      <c r="AH101" s="504"/>
      <c r="AI101" s="504"/>
      <c r="AJ101" s="504"/>
      <c r="AK101" s="504"/>
      <c r="AL101" s="504"/>
      <c r="AM101" s="504"/>
      <c r="AN101" s="505"/>
      <c r="AO101" s="503"/>
      <c r="AP101" s="504"/>
      <c r="AQ101" s="504"/>
      <c r="AR101" s="504"/>
      <c r="AS101" s="504"/>
      <c r="AT101" s="504"/>
      <c r="AU101" s="504"/>
      <c r="AV101" s="504"/>
      <c r="AW101" s="504"/>
      <c r="AX101" s="505"/>
      <c r="AY101" s="503"/>
      <c r="AZ101" s="504"/>
      <c r="BA101" s="504"/>
      <c r="BB101" s="504"/>
      <c r="BC101" s="504"/>
      <c r="BD101" s="504"/>
      <c r="BE101" s="504"/>
      <c r="BF101" s="504"/>
      <c r="BG101" s="504"/>
      <c r="BH101" s="505"/>
      <c r="BI101" s="503"/>
      <c r="BJ101" s="504"/>
      <c r="BK101" s="504"/>
      <c r="BL101" s="504"/>
      <c r="BM101" s="504"/>
      <c r="BN101" s="504"/>
      <c r="BO101" s="504"/>
      <c r="BP101" s="504"/>
      <c r="BQ101" s="504"/>
      <c r="BR101" s="505"/>
      <c r="BS101" s="503"/>
      <c r="BT101" s="504"/>
      <c r="BU101" s="504"/>
      <c r="BV101" s="504"/>
      <c r="BW101" s="504"/>
      <c r="BX101" s="504"/>
      <c r="BY101" s="504"/>
      <c r="BZ101" s="504"/>
      <c r="CA101" s="504"/>
      <c r="CB101" s="505"/>
      <c r="CC101" s="503"/>
      <c r="CD101" s="504"/>
      <c r="CE101" s="504"/>
      <c r="CF101" s="504"/>
      <c r="CG101" s="504"/>
      <c r="CH101" s="504"/>
      <c r="CI101" s="504"/>
      <c r="CJ101" s="504"/>
      <c r="CK101" s="504"/>
      <c r="CL101" s="505"/>
      <c r="CM101" s="503"/>
      <c r="CN101" s="504"/>
      <c r="CO101" s="504"/>
      <c r="CP101" s="504"/>
      <c r="CQ101" s="504"/>
      <c r="CR101" s="504"/>
      <c r="CS101" s="504"/>
      <c r="CT101" s="504"/>
      <c r="CU101" s="504"/>
      <c r="CV101" s="505"/>
      <c r="CW101" s="503"/>
      <c r="CX101" s="504"/>
      <c r="CY101" s="504"/>
      <c r="CZ101" s="504"/>
      <c r="DA101" s="504"/>
      <c r="DB101" s="504"/>
      <c r="DC101" s="504"/>
      <c r="DD101" s="504"/>
      <c r="DE101" s="504"/>
      <c r="DF101" s="505"/>
      <c r="DG101" s="503"/>
      <c r="DH101" s="504"/>
      <c r="DI101" s="504"/>
      <c r="DJ101" s="504"/>
      <c r="DK101" s="504"/>
      <c r="DL101" s="504"/>
      <c r="DM101" s="504"/>
      <c r="DN101" s="504"/>
      <c r="DO101" s="504"/>
      <c r="DP101" s="505"/>
      <c r="DQ101" s="503"/>
      <c r="DR101" s="504"/>
      <c r="DS101" s="504"/>
      <c r="DT101" s="504"/>
      <c r="DU101" s="504"/>
      <c r="DV101" s="504"/>
      <c r="DW101" s="504"/>
      <c r="DX101" s="504"/>
      <c r="DY101" s="504"/>
      <c r="DZ101" s="505"/>
      <c r="EA101" s="503"/>
      <c r="EB101" s="504"/>
      <c r="EC101" s="504"/>
      <c r="ED101" s="504"/>
      <c r="EE101" s="504"/>
      <c r="EF101" s="504"/>
      <c r="EG101" s="504"/>
      <c r="EH101" s="504"/>
      <c r="EI101" s="504"/>
      <c r="EJ101" s="505"/>
      <c r="EK101" s="503"/>
      <c r="EL101" s="504"/>
      <c r="EM101" s="504"/>
      <c r="EN101" s="504"/>
      <c r="EO101" s="504"/>
      <c r="EP101" s="504"/>
      <c r="EQ101" s="504"/>
      <c r="ER101" s="504"/>
      <c r="ES101" s="504"/>
      <c r="ET101" s="505"/>
      <c r="EU101" s="503"/>
      <c r="EV101" s="504"/>
      <c r="EW101" s="504"/>
      <c r="EX101" s="504"/>
      <c r="EY101" s="504"/>
      <c r="EZ101" s="504"/>
      <c r="FA101" s="504"/>
      <c r="FB101" s="504"/>
      <c r="FC101" s="504"/>
      <c r="FD101" s="505"/>
      <c r="FE101" s="503"/>
      <c r="FF101" s="504"/>
      <c r="FG101" s="504"/>
      <c r="FH101" s="504"/>
      <c r="FI101" s="504"/>
      <c r="FJ101" s="504"/>
      <c r="FK101" s="504"/>
      <c r="FL101" s="504"/>
      <c r="FM101" s="504"/>
      <c r="FN101" s="505"/>
      <c r="FO101" s="503"/>
      <c r="FP101" s="504"/>
      <c r="FQ101" s="504"/>
      <c r="FR101" s="504"/>
      <c r="FS101" s="504"/>
      <c r="FT101" s="504"/>
      <c r="FU101" s="504"/>
      <c r="FV101" s="504"/>
      <c r="FW101" s="504"/>
      <c r="FX101" s="505"/>
      <c r="FY101" s="503"/>
      <c r="FZ101" s="504"/>
      <c r="GA101" s="504"/>
      <c r="GB101" s="504"/>
      <c r="GC101" s="504"/>
      <c r="GD101" s="504"/>
      <c r="GE101" s="504"/>
      <c r="GF101" s="504"/>
      <c r="GG101" s="504"/>
      <c r="GH101" s="505"/>
      <c r="GI101" s="503"/>
      <c r="GJ101" s="504"/>
      <c r="GK101" s="504"/>
      <c r="GL101" s="504"/>
      <c r="GM101" s="504"/>
      <c r="GN101" s="504"/>
      <c r="GO101" s="504"/>
      <c r="GP101" s="504"/>
      <c r="GQ101" s="504"/>
      <c r="GR101" s="505"/>
      <c r="GS101" s="503"/>
      <c r="GT101" s="504"/>
      <c r="GU101" s="504"/>
      <c r="GV101" s="504"/>
      <c r="GW101" s="504"/>
      <c r="GX101" s="504"/>
      <c r="GY101" s="504"/>
      <c r="GZ101" s="504"/>
      <c r="HA101" s="504"/>
      <c r="HB101" s="505"/>
      <c r="HC101" s="81" t="e">
        <f>+SUM(K101)*VLOOKUP(K$13,#REF!,2,0)+SUM(U101)*VLOOKUP(U$13,#REF!,2,0)+SUM(AE101)*VLOOKUP(AE$13,#REF!,2,0)+SUM(AO101)*VLOOKUP(AO$13,#REF!,2,0)+SUM(AY101)*VLOOKUP(AY$13,#REF!,2,0)+SUM(BI101)*VLOOKUP(BI$13,#REF!,2,0)+SUM(BS101)*VLOOKUP(BS$13,#REF!,2,0)+SUM(CC101)*VLOOKUP(CC$13,#REF!,2,0)+SUM(CM101)*VLOOKUP(CM$13,#REF!,2,0)+SUM(CW101)*VLOOKUP(CW$13,#REF!,2,0)+SUM(DG101)*VLOOKUP(DG$13,#REF!,2,0)+SUM(DQ101)*VLOOKUP(DQ$13,#REF!,2,0)+SUM(EA101)*VLOOKUP(EA$13,#REF!,2,0)+SUM(EK101)*VLOOKUP(EK$13,#REF!,2,0)+SUM(EU101)*VLOOKUP(EU$13,#REF!,2,0)+SUM(FE101)*VLOOKUP(FE$13,#REF!,2,0)+SUM(FO101)*VLOOKUP(FO$13,#REF!,2,0)+SUM(FY101)*VLOOKUP(FY$13,#REF!,2,0)+SUM(GI101)*VLOOKUP(GI$13,#REF!,2,0)+SUM(GS101)*VLOOKUP(GS$13,#REF!,2,0)</f>
        <v>#REF!</v>
      </c>
      <c r="HD101" s="81" t="e">
        <f>+SUM(L101)*VLOOKUP(L$13,#REF!,2,0)+SUM(V101)*VLOOKUP(V$13,#REF!,2,0)+SUM(AF101)*VLOOKUP(AF$13,#REF!,2,0)+SUM(AP101)*VLOOKUP(AP$13,#REF!,2,0)+SUM(AZ101)*VLOOKUP(AZ$13,#REF!,2,0)+SUM(BJ101)*VLOOKUP(BJ$13,#REF!,2,0)+SUM(BT101)*VLOOKUP(BT$13,#REF!,2,0)+SUM(CD101)*VLOOKUP(CD$13,#REF!,2,0)+SUM(CN101)*VLOOKUP(CN$13,#REF!,2,0)+SUM(CX101)*VLOOKUP(CX$13,#REF!,2,0)+SUM(DH101)*VLOOKUP(DH$13,#REF!,2,0)+SUM(DR101)*VLOOKUP(DR$13,#REF!,2,0)+SUM(EB101)*VLOOKUP(EB$13,#REF!,2,0)+SUM(EL101)*VLOOKUP(EL$13,#REF!,2,0)+SUM(EV101)*VLOOKUP(EV$13,#REF!,2,0)+SUM(FF101)*VLOOKUP(FF$13,#REF!,2,0)+SUM(FP101)*VLOOKUP(FP$13,#REF!,2,0)+SUM(FZ101)*VLOOKUP(FZ$13,#REF!,2,0)+SUM(GJ101)*VLOOKUP(GJ$13,#REF!,2,0)+SUM(GT101)*VLOOKUP(GT$13,#REF!,2,0)</f>
        <v>#REF!</v>
      </c>
      <c r="HE101" s="81" t="e">
        <f>+SUM(M101)*VLOOKUP(M$13,#REF!,2,0)+SUM(W101)*VLOOKUP(W$13,#REF!,2,0)+SUM(AG101)*VLOOKUP(AG$13,#REF!,2,0)+SUM(AQ101)*VLOOKUP(AQ$13,#REF!,2,0)+SUM(BA101)*VLOOKUP(BA$13,#REF!,2,0)+SUM(BK101)*VLOOKUP(BK$13,#REF!,2,0)+SUM(BU101)*VLOOKUP(BU$13,#REF!,2,0)+SUM(CE101)*VLOOKUP(CE$13,#REF!,2,0)+SUM(CO101)*VLOOKUP(CO$13,#REF!,2,0)+SUM(CY101)*VLOOKUP(CY$13,#REF!,2,0)+SUM(DI101)*VLOOKUP(DI$13,#REF!,2,0)+SUM(DS101)*VLOOKUP(DS$13,#REF!,2,0)+SUM(EC101)*VLOOKUP(EC$13,#REF!,2,0)+SUM(EM101)*VLOOKUP(EM$13,#REF!,2,0)+SUM(EW101)*VLOOKUP(EW$13,#REF!,2,0)+SUM(FG101)*VLOOKUP(FG$13,#REF!,2,0)+SUM(FQ101)*VLOOKUP(FQ$13,#REF!,2,0)+SUM(GA101)*VLOOKUP(GA$13,#REF!,2,0)+SUM(GK101)*VLOOKUP(GK$13,#REF!,2,0)+SUM(GU101)*VLOOKUP(GU$13,#REF!,2,0)</f>
        <v>#REF!</v>
      </c>
      <c r="HF101" s="81" t="e">
        <f>+SUM(N101)*VLOOKUP(N$13,#REF!,2,0)+SUM(X101)*VLOOKUP(X$13,#REF!,2,0)+SUM(AH101)*VLOOKUP(AH$13,#REF!,2,0)+SUM(AR101)*VLOOKUP(AR$13,#REF!,2,0)+SUM(BB101)*VLOOKUP(BB$13,#REF!,2,0)+SUM(BL101)*VLOOKUP(BL$13,#REF!,2,0)+SUM(BV101)*VLOOKUP(BV$13,#REF!,2,0)+SUM(CF101)*VLOOKUP(CF$13,#REF!,2,0)+SUM(CP101)*VLOOKUP(CP$13,#REF!,2,0)+SUM(CZ101)*VLOOKUP(CZ$13,#REF!,2,0)+SUM(DJ101)*VLOOKUP(DJ$13,#REF!,2,0)+SUM(DT101)*VLOOKUP(DT$13,#REF!,2,0)+SUM(ED101)*VLOOKUP(ED$13,#REF!,2,0)+SUM(EN101)*VLOOKUP(EN$13,#REF!,2,0)+SUM(EX101)*VLOOKUP(EX$13,#REF!,2,0)+SUM(FH101)*VLOOKUP(FH$13,#REF!,2,0)+SUM(FR101)*VLOOKUP(FR$13,#REF!,2,0)+SUM(GB101)*VLOOKUP(GB$13,#REF!,2,0)+SUM(GL101)*VLOOKUP(GL$13,#REF!,2,0)+SUM(GV101)*VLOOKUP(GV$13,#REF!,2,0)</f>
        <v>#REF!</v>
      </c>
      <c r="HG101" s="81" t="e">
        <f>+SUM(O101)*VLOOKUP(O$13,#REF!,2,0)+SUM(Y101)*VLOOKUP(Y$13,#REF!,2,0)+SUM(AI101)*VLOOKUP(AI$13,#REF!,2,0)+SUM(AS101)*VLOOKUP(AS$13,#REF!,2,0)+SUM(BC101)*VLOOKUP(BC$13,#REF!,2,0)+SUM(BM101)*VLOOKUP(BM$13,#REF!,2,0)+SUM(BW101)*VLOOKUP(BW$13,#REF!,2,0)+SUM(CG101)*VLOOKUP(CG$13,#REF!,2,0)+SUM(CQ101)*VLOOKUP(CQ$13,#REF!,2,0)+SUM(DA101)*VLOOKUP(DA$13,#REF!,2,0)+SUM(DK101)*VLOOKUP(DK$13,#REF!,2,0)+SUM(DU101)*VLOOKUP(DU$13,#REF!,2,0)+SUM(EE101)*VLOOKUP(EE$13,#REF!,2,0)+SUM(EO101)*VLOOKUP(EO$13,#REF!,2,0)+SUM(EY101)*VLOOKUP(EY$13,#REF!,2,0)+SUM(FI101)*VLOOKUP(FI$13,#REF!,2,0)+SUM(FS101)*VLOOKUP(FS$13,#REF!,2,0)+SUM(GC101)*VLOOKUP(GC$13,#REF!,2,0)+SUM(GM101)*VLOOKUP(GM$13,#REF!,2,0)+SUM(GW101)*VLOOKUP(GW$13,#REF!,2,0)</f>
        <v>#REF!</v>
      </c>
      <c r="HH101" s="81" t="e">
        <f>+SUM(P101)*VLOOKUP(P$13,#REF!,2,0)+SUM(Z101)*VLOOKUP(Z$13,#REF!,2,0)+SUM(AJ101)*VLOOKUP(AJ$13,#REF!,2,0)+SUM(AT101)*VLOOKUP(AT$13,#REF!,2,0)+SUM(BD101)*VLOOKUP(BD$13,#REF!,2,0)+SUM(BN101)*VLOOKUP(BN$13,#REF!,2,0)+SUM(BX101)*VLOOKUP(BX$13,#REF!,2,0)+SUM(CH101)*VLOOKUP(CH$13,#REF!,2,0)+SUM(CR101)*VLOOKUP(CR$13,#REF!,2,0)+SUM(DB101)*VLOOKUP(DB$13,#REF!,2,0)+SUM(DL101)*VLOOKUP(DL$13,#REF!,2,0)+SUM(DV101)*VLOOKUP(DV$13,#REF!,2,0)+SUM(EF101)*VLOOKUP(EF$13,#REF!,2,0)+SUM(EP101)*VLOOKUP(EP$13,#REF!,2,0)+SUM(EZ101)*VLOOKUP(EZ$13,#REF!,2,0)+SUM(FJ101)*VLOOKUP(FJ$13,#REF!,2,0)+SUM(FT101)*VLOOKUP(FT$13,#REF!,2,0)+SUM(GD101)*VLOOKUP(GD$13,#REF!,2,0)+SUM(GN101)*VLOOKUP(GN$13,#REF!,2,0)+SUM(GX101)*VLOOKUP(GX$13,#REF!,2,0)</f>
        <v>#REF!</v>
      </c>
      <c r="HI101" s="81" t="e">
        <f>+SUM(Q101)*VLOOKUP(Q$13,#REF!,2,0)+SUM(AA101)*VLOOKUP(AA$13,#REF!,2,0)+SUM(AK101)*VLOOKUP(AK$13,#REF!,2,0)+SUM(AU101)*VLOOKUP(AU$13,#REF!,2,0)+SUM(BE101)*VLOOKUP(BE$13,#REF!,2,0)+SUM(BO101)*VLOOKUP(BO$13,#REF!,2,0)+SUM(BY101)*VLOOKUP(BY$13,#REF!,2,0)+SUM(CI101)*VLOOKUP(CI$13,#REF!,2,0)+SUM(CS101)*VLOOKUP(CS$13,#REF!,2,0)+SUM(DC101)*VLOOKUP(DC$13,#REF!,2,0)+SUM(DM101)*VLOOKUP(DM$13,#REF!,2,0)+SUM(DW101)*VLOOKUP(DW$13,#REF!,2,0)+SUM(EG101)*VLOOKUP(EG$13,#REF!,2,0)+SUM(EQ101)*VLOOKUP(EQ$13,#REF!,2,0)+SUM(FA101)*VLOOKUP(FA$13,#REF!,2,0)+SUM(FK101)*VLOOKUP(FK$13,#REF!,2,0)+SUM(FU101)*VLOOKUP(FU$13,#REF!,2,0)+SUM(GE101)*VLOOKUP(GE$13,#REF!,2,0)+SUM(GO101)*VLOOKUP(GO$13,#REF!,2,0)+SUM(GY101)*VLOOKUP(GY$13,#REF!,2,0)</f>
        <v>#REF!</v>
      </c>
      <c r="HJ101" s="81" t="e">
        <f>+SUM(R101)*VLOOKUP(R$13,#REF!,2,0)+SUM(AB101)*VLOOKUP(AB$13,#REF!,2,0)+SUM(AL101)*VLOOKUP(AL$13,#REF!,2,0)+SUM(AV101)*VLOOKUP(AV$13,#REF!,2,0)+SUM(BF101)*VLOOKUP(BF$13,#REF!,2,0)+SUM(BP101)*VLOOKUP(BP$13,#REF!,2,0)+SUM(BZ101)*VLOOKUP(BZ$13,#REF!,2,0)+SUM(CJ101)*VLOOKUP(CJ$13,#REF!,2,0)+SUM(CT101)*VLOOKUP(CT$13,#REF!,2,0)+SUM(DD101)*VLOOKUP(DD$13,#REF!,2,0)+SUM(DN101)*VLOOKUP(DN$13,#REF!,2,0)+SUM(DX101)*VLOOKUP(DX$13,#REF!,2,0)+SUM(EH101)*VLOOKUP(EH$13,#REF!,2,0)+SUM(ER101)*VLOOKUP(ER$13,#REF!,2,0)+SUM(FB101)*VLOOKUP(FB$13,#REF!,2,0)+SUM(FL101)*VLOOKUP(FL$13,#REF!,2,0)+SUM(FV101)*VLOOKUP(FV$13,#REF!,2,0)+SUM(GF101)*VLOOKUP(GF$13,#REF!,2,0)+SUM(GP101)*VLOOKUP(GP$13,#REF!,2,0)+SUM(GZ101)*VLOOKUP(GZ$13,#REF!,2,0)</f>
        <v>#REF!</v>
      </c>
      <c r="HK101" s="81" t="e">
        <f>+SUM(S101)*VLOOKUP(S$13,#REF!,2,0)+SUM(AC101)*VLOOKUP(AC$13,#REF!,2,0)+SUM(AM101)*VLOOKUP(AM$13,#REF!,2,0)+SUM(AW101)*VLOOKUP(AW$13,#REF!,2,0)+SUM(BG101)*VLOOKUP(BG$13,#REF!,2,0)+SUM(BQ101)*VLOOKUP(BQ$13,#REF!,2,0)+SUM(CA101)*VLOOKUP(CA$13,#REF!,2,0)+SUM(CK101)*VLOOKUP(CK$13,#REF!,2,0)+SUM(CU101)*VLOOKUP(CU$13,#REF!,2,0)+SUM(DE101)*VLOOKUP(DE$13,#REF!,2,0)+SUM(DO101)*VLOOKUP(DO$13,#REF!,2,0)+SUM(DY101)*VLOOKUP(DY$13,#REF!,2,0)+SUM(EI101)*VLOOKUP(EI$13,#REF!,2,0)+SUM(ES101)*VLOOKUP(ES$13,#REF!,2,0)+SUM(FC101)*VLOOKUP(FC$13,#REF!,2,0)+SUM(FM101)*VLOOKUP(FM$13,#REF!,2,0)+SUM(FW101)*VLOOKUP(FW$13,#REF!,2,0)+SUM(GG101)*VLOOKUP(GG$13,#REF!,2,0)+SUM(GQ101)*VLOOKUP(GQ$13,#REF!,2,0)+SUM(HA101)*VLOOKUP(HA$13,#REF!,2,0)</f>
        <v>#REF!</v>
      </c>
      <c r="HL101" s="81" t="e">
        <f>+SUM(T101)*VLOOKUP(T$13,#REF!,2,0)+SUM(AD101)*VLOOKUP(AD$13,#REF!,2,0)+SUM(AN101)*VLOOKUP(AN$13,#REF!,2,0)+SUM(AX101)*VLOOKUP(AX$13,#REF!,2,0)+SUM(BH101)*VLOOKUP(BH$13,#REF!,2,0)+SUM(BR101)*VLOOKUP(BR$13,#REF!,2,0)+SUM(CB101)*VLOOKUP(CB$13,#REF!,2,0)+SUM(CL101)*VLOOKUP(CL$13,#REF!,2,0)+SUM(CV101)*VLOOKUP(CV$13,#REF!,2,0)+SUM(DF101)*VLOOKUP(DF$13,#REF!,2,0)+SUM(DP101)*VLOOKUP(DP$13,#REF!,2,0)+SUM(DZ101)*VLOOKUP(DZ$13,#REF!,2,0)+SUM(EJ101)*VLOOKUP(EJ$13,#REF!,2,0)+SUM(ET101)*VLOOKUP(ET$13,#REF!,2,0)+SUM(FD101)*VLOOKUP(FD$13,#REF!,2,0)+SUM(FN101)*VLOOKUP(FN$13,#REF!,2,0)+SUM(FX101)*VLOOKUP(FX$13,#REF!,2,0)+SUM(GH101)*VLOOKUP(GH$13,#REF!,2,0)+SUM(GR101)*VLOOKUP(GR$13,#REF!,2,0)+SUM(HB101)*VLOOKUP(HB$13,#REF!,2,0)</f>
        <v>#REF!</v>
      </c>
      <c r="HM101" s="84">
        <f t="shared" si="88"/>
        <v>0</v>
      </c>
      <c r="HN101" s="83">
        <f t="shared" si="100"/>
        <v>0</v>
      </c>
      <c r="HO101" s="84" t="e">
        <f>+SUMIF($K$11:$T$11,1,K101:T101)*VLOOKUP($K$12,#REF!,2,0)+SUMIF($U$11:$AD$11,1,U101:AD101)*VLOOKUP($U$12,#REF!,2,0)+SUMIF($AE$11:$AN$11,1,AE101:AN101)*VLOOKUP($AE$12,#REF!,2,0)+SUMIF($AO$11:$AX$11,1,AO101:AX101)*VLOOKUP($AO$12,#REF!,2,0)+SUMIF($AY$11:$BH$11,1,AY101:BH101)*VLOOKUP($AY$12,#REF!,2,0)+SUMIF($BI$11:$BR$11,1,BI101:BR101)*VLOOKUP($BI$12,#REF!,2,0)+SUMIF($BS$11:$CB$11,1,BS101:CB101)*VLOOKUP($BS$12,#REF!,2,0)+SUMIF($CC$11:$CL$11,1,CC101:CL101)*VLOOKUP($CC$12,#REF!,2,0)+SUMIF($CM$11:$CV$11,1,CM101:CV101)*VLOOKUP($CM$12,#REF!,2,0)+SUMIF($CW$11:$DF$11,1,CW101:DF101)*VLOOKUP($CW$12,#REF!,2,0)+SUMIF($DG$11:$DP$11,1,DG101:DP101)*VLOOKUP($DG$12,#REF!,2,0)+SUMIF($DQ$11:$DZ$11,1,DQ101:DZ101)*VLOOKUP($DQ$12,#REF!,2,0)+SUMIF($EA$11:$EJ$11,1,EA101:EJ101)*VLOOKUP($EA$12,#REF!,2,0)+SUMIF($EK$11:$ET$11,1,EK101:ET101)*VLOOKUP($EK$12,#REF!,2,0)+SUMIF($EU$11:$FD$11,1,EU101:FD101)*VLOOKUP($EU$12,#REF!,2,0)+SUMIF($FE$11:$FN$11,1,FE101:FN101)*VLOOKUP($FE$12,#REF!,2,0)+SUMIF($FO$11:$FX$11,1,FO101:FX101)*VLOOKUP($FO$12,#REF!,2,0)+SUMIF($FY$11:$GH$11,1,FY101:GH101)*VLOOKUP($FY$12,#REF!,2,0)+SUMIF($GI$11:$GR$11,1,GI101:GR101)*VLOOKUP($GI$12,#REF!,2,0)+SUMIF($GS$11:$HB$11,1,GS101:HB101)*VLOOKUP($GS$12,#REF!,2,0)</f>
        <v>#REF!</v>
      </c>
      <c r="HP101" s="83" t="e">
        <f t="shared" si="101"/>
        <v>#REF!</v>
      </c>
      <c r="HQ101" s="84"/>
      <c r="HR101" s="85">
        <f t="shared" si="89"/>
        <v>0</v>
      </c>
      <c r="HS101" s="85">
        <f t="shared" si="90"/>
        <v>0</v>
      </c>
      <c r="HT101" s="85">
        <f t="shared" si="91"/>
        <v>0</v>
      </c>
      <c r="HU101" s="85">
        <f t="shared" si="92"/>
        <v>0</v>
      </c>
      <c r="HV101" s="85">
        <f t="shared" si="93"/>
        <v>0</v>
      </c>
      <c r="HW101" s="85">
        <f t="shared" si="94"/>
        <v>0</v>
      </c>
      <c r="HX101" s="85">
        <f t="shared" si="95"/>
        <v>0</v>
      </c>
      <c r="HY101" s="85">
        <f t="shared" si="96"/>
        <v>0</v>
      </c>
      <c r="HZ101" s="85">
        <f t="shared" si="97"/>
        <v>0</v>
      </c>
      <c r="IA101" s="85">
        <f t="shared" si="98"/>
        <v>0</v>
      </c>
      <c r="IK101" s="98" t="e">
        <f t="shared" si="99"/>
        <v>#REF!</v>
      </c>
    </row>
    <row r="102" spans="1:245" s="32" customFormat="1" ht="21.95" hidden="1" customHeight="1">
      <c r="A102" s="4"/>
      <c r="B102" s="98" t="e">
        <f>+#REF!</f>
        <v>#REF!</v>
      </c>
      <c r="C102" s="98" t="e">
        <f>+#REF!</f>
        <v>#REF!</v>
      </c>
      <c r="D102" s="98" t="e">
        <f>+#REF!</f>
        <v>#REF!</v>
      </c>
      <c r="E102" s="98" t="e">
        <f>+#REF!</f>
        <v>#REF!</v>
      </c>
      <c r="F102" s="98" t="e">
        <f>+#REF!</f>
        <v>#REF!</v>
      </c>
      <c r="G102" s="98" t="e">
        <f>+#REF!</f>
        <v>#REF!</v>
      </c>
      <c r="H102" s="98" t="e">
        <f>+#REF!</f>
        <v>#REF!</v>
      </c>
      <c r="I102" s="98" t="e">
        <f>+#REF!</f>
        <v>#REF!</v>
      </c>
      <c r="J102" s="19" t="s">
        <v>94</v>
      </c>
      <c r="K102" s="503"/>
      <c r="L102" s="504"/>
      <c r="M102" s="504"/>
      <c r="N102" s="504"/>
      <c r="O102" s="504"/>
      <c r="P102" s="504"/>
      <c r="Q102" s="504"/>
      <c r="R102" s="504"/>
      <c r="S102" s="504"/>
      <c r="T102" s="505"/>
      <c r="U102" s="503"/>
      <c r="V102" s="504"/>
      <c r="W102" s="504"/>
      <c r="X102" s="504"/>
      <c r="Y102" s="504"/>
      <c r="Z102" s="504"/>
      <c r="AA102" s="504"/>
      <c r="AB102" s="504"/>
      <c r="AC102" s="504"/>
      <c r="AD102" s="505"/>
      <c r="AE102" s="503"/>
      <c r="AF102" s="504"/>
      <c r="AG102" s="504"/>
      <c r="AH102" s="504"/>
      <c r="AI102" s="504"/>
      <c r="AJ102" s="504"/>
      <c r="AK102" s="504"/>
      <c r="AL102" s="504"/>
      <c r="AM102" s="504"/>
      <c r="AN102" s="505"/>
      <c r="AO102" s="503"/>
      <c r="AP102" s="504"/>
      <c r="AQ102" s="504"/>
      <c r="AR102" s="504"/>
      <c r="AS102" s="504"/>
      <c r="AT102" s="504"/>
      <c r="AU102" s="504"/>
      <c r="AV102" s="504"/>
      <c r="AW102" s="504"/>
      <c r="AX102" s="505"/>
      <c r="AY102" s="503"/>
      <c r="AZ102" s="504"/>
      <c r="BA102" s="504"/>
      <c r="BB102" s="504"/>
      <c r="BC102" s="504"/>
      <c r="BD102" s="504"/>
      <c r="BE102" s="504"/>
      <c r="BF102" s="504"/>
      <c r="BG102" s="504"/>
      <c r="BH102" s="505"/>
      <c r="BI102" s="503"/>
      <c r="BJ102" s="504"/>
      <c r="BK102" s="504"/>
      <c r="BL102" s="504"/>
      <c r="BM102" s="504"/>
      <c r="BN102" s="504"/>
      <c r="BO102" s="504"/>
      <c r="BP102" s="504"/>
      <c r="BQ102" s="504"/>
      <c r="BR102" s="505"/>
      <c r="BS102" s="503"/>
      <c r="BT102" s="504"/>
      <c r="BU102" s="504"/>
      <c r="BV102" s="504"/>
      <c r="BW102" s="504"/>
      <c r="BX102" s="504"/>
      <c r="BY102" s="504"/>
      <c r="BZ102" s="504"/>
      <c r="CA102" s="504"/>
      <c r="CB102" s="505"/>
      <c r="CC102" s="503"/>
      <c r="CD102" s="504"/>
      <c r="CE102" s="504"/>
      <c r="CF102" s="504"/>
      <c r="CG102" s="504"/>
      <c r="CH102" s="504"/>
      <c r="CI102" s="504"/>
      <c r="CJ102" s="504"/>
      <c r="CK102" s="504"/>
      <c r="CL102" s="505"/>
      <c r="CM102" s="503"/>
      <c r="CN102" s="504"/>
      <c r="CO102" s="504"/>
      <c r="CP102" s="504"/>
      <c r="CQ102" s="504"/>
      <c r="CR102" s="504"/>
      <c r="CS102" s="504"/>
      <c r="CT102" s="504"/>
      <c r="CU102" s="504"/>
      <c r="CV102" s="505"/>
      <c r="CW102" s="503"/>
      <c r="CX102" s="504"/>
      <c r="CY102" s="504"/>
      <c r="CZ102" s="504"/>
      <c r="DA102" s="504"/>
      <c r="DB102" s="504"/>
      <c r="DC102" s="504"/>
      <c r="DD102" s="504"/>
      <c r="DE102" s="504"/>
      <c r="DF102" s="505"/>
      <c r="DG102" s="503"/>
      <c r="DH102" s="504"/>
      <c r="DI102" s="504"/>
      <c r="DJ102" s="504"/>
      <c r="DK102" s="504"/>
      <c r="DL102" s="504"/>
      <c r="DM102" s="504"/>
      <c r="DN102" s="504"/>
      <c r="DO102" s="504"/>
      <c r="DP102" s="505"/>
      <c r="DQ102" s="503"/>
      <c r="DR102" s="504"/>
      <c r="DS102" s="504"/>
      <c r="DT102" s="504"/>
      <c r="DU102" s="504"/>
      <c r="DV102" s="504"/>
      <c r="DW102" s="504"/>
      <c r="DX102" s="504"/>
      <c r="DY102" s="504"/>
      <c r="DZ102" s="505"/>
      <c r="EA102" s="503"/>
      <c r="EB102" s="504"/>
      <c r="EC102" s="504"/>
      <c r="ED102" s="504"/>
      <c r="EE102" s="504"/>
      <c r="EF102" s="504"/>
      <c r="EG102" s="504"/>
      <c r="EH102" s="504"/>
      <c r="EI102" s="504"/>
      <c r="EJ102" s="505"/>
      <c r="EK102" s="503"/>
      <c r="EL102" s="504"/>
      <c r="EM102" s="504"/>
      <c r="EN102" s="504"/>
      <c r="EO102" s="504"/>
      <c r="EP102" s="504"/>
      <c r="EQ102" s="504"/>
      <c r="ER102" s="504"/>
      <c r="ES102" s="504"/>
      <c r="ET102" s="505"/>
      <c r="EU102" s="503"/>
      <c r="EV102" s="504"/>
      <c r="EW102" s="504"/>
      <c r="EX102" s="504"/>
      <c r="EY102" s="504"/>
      <c r="EZ102" s="504"/>
      <c r="FA102" s="504"/>
      <c r="FB102" s="504"/>
      <c r="FC102" s="504"/>
      <c r="FD102" s="505"/>
      <c r="FE102" s="503"/>
      <c r="FF102" s="504"/>
      <c r="FG102" s="504"/>
      <c r="FH102" s="504"/>
      <c r="FI102" s="504"/>
      <c r="FJ102" s="504"/>
      <c r="FK102" s="504"/>
      <c r="FL102" s="504"/>
      <c r="FM102" s="504"/>
      <c r="FN102" s="505"/>
      <c r="FO102" s="503"/>
      <c r="FP102" s="504"/>
      <c r="FQ102" s="504"/>
      <c r="FR102" s="504"/>
      <c r="FS102" s="504"/>
      <c r="FT102" s="504"/>
      <c r="FU102" s="504"/>
      <c r="FV102" s="504"/>
      <c r="FW102" s="504"/>
      <c r="FX102" s="505"/>
      <c r="FY102" s="503"/>
      <c r="FZ102" s="504"/>
      <c r="GA102" s="504"/>
      <c r="GB102" s="504"/>
      <c r="GC102" s="504"/>
      <c r="GD102" s="504"/>
      <c r="GE102" s="504"/>
      <c r="GF102" s="504"/>
      <c r="GG102" s="504"/>
      <c r="GH102" s="505"/>
      <c r="GI102" s="503"/>
      <c r="GJ102" s="504"/>
      <c r="GK102" s="504"/>
      <c r="GL102" s="504"/>
      <c r="GM102" s="504"/>
      <c r="GN102" s="504"/>
      <c r="GO102" s="504"/>
      <c r="GP102" s="504"/>
      <c r="GQ102" s="504"/>
      <c r="GR102" s="505"/>
      <c r="GS102" s="503"/>
      <c r="GT102" s="504"/>
      <c r="GU102" s="504"/>
      <c r="GV102" s="504"/>
      <c r="GW102" s="504"/>
      <c r="GX102" s="504"/>
      <c r="GY102" s="504"/>
      <c r="GZ102" s="504"/>
      <c r="HA102" s="504"/>
      <c r="HB102" s="505"/>
      <c r="HC102" s="81" t="e">
        <f>+SUM(K102)*VLOOKUP(K$13,#REF!,2,0)+SUM(U102)*VLOOKUP(U$13,#REF!,2,0)+SUM(AE102)*VLOOKUP(AE$13,#REF!,2,0)+SUM(AO102)*VLOOKUP(AO$13,#REF!,2,0)+SUM(AY102)*VLOOKUP(AY$13,#REF!,2,0)+SUM(BI102)*VLOOKUP(BI$13,#REF!,2,0)+SUM(BS102)*VLOOKUP(BS$13,#REF!,2,0)+SUM(CC102)*VLOOKUP(CC$13,#REF!,2,0)+SUM(CM102)*VLOOKUP(CM$13,#REF!,2,0)+SUM(CW102)*VLOOKUP(CW$13,#REF!,2,0)+SUM(DG102)*VLOOKUP(DG$13,#REF!,2,0)+SUM(DQ102)*VLOOKUP(DQ$13,#REF!,2,0)+SUM(EA102)*VLOOKUP(EA$13,#REF!,2,0)+SUM(EK102)*VLOOKUP(EK$13,#REF!,2,0)+SUM(EU102)*VLOOKUP(EU$13,#REF!,2,0)+SUM(FE102)*VLOOKUP(FE$13,#REF!,2,0)+SUM(FO102)*VLOOKUP(FO$13,#REF!,2,0)+SUM(FY102)*VLOOKUP(FY$13,#REF!,2,0)+SUM(GI102)*VLOOKUP(GI$13,#REF!,2,0)+SUM(GS102)*VLOOKUP(GS$13,#REF!,2,0)</f>
        <v>#REF!</v>
      </c>
      <c r="HD102" s="81" t="e">
        <f>+SUM(L102)*VLOOKUP(L$13,#REF!,2,0)+SUM(V102)*VLOOKUP(V$13,#REF!,2,0)+SUM(AF102)*VLOOKUP(AF$13,#REF!,2,0)+SUM(AP102)*VLOOKUP(AP$13,#REF!,2,0)+SUM(AZ102)*VLOOKUP(AZ$13,#REF!,2,0)+SUM(BJ102)*VLOOKUP(BJ$13,#REF!,2,0)+SUM(BT102)*VLOOKUP(BT$13,#REF!,2,0)+SUM(CD102)*VLOOKUP(CD$13,#REF!,2,0)+SUM(CN102)*VLOOKUP(CN$13,#REF!,2,0)+SUM(CX102)*VLOOKUP(CX$13,#REF!,2,0)+SUM(DH102)*VLOOKUP(DH$13,#REF!,2,0)+SUM(DR102)*VLOOKUP(DR$13,#REF!,2,0)+SUM(EB102)*VLOOKUP(EB$13,#REF!,2,0)+SUM(EL102)*VLOOKUP(EL$13,#REF!,2,0)+SUM(EV102)*VLOOKUP(EV$13,#REF!,2,0)+SUM(FF102)*VLOOKUP(FF$13,#REF!,2,0)+SUM(FP102)*VLOOKUP(FP$13,#REF!,2,0)+SUM(FZ102)*VLOOKUP(FZ$13,#REF!,2,0)+SUM(GJ102)*VLOOKUP(GJ$13,#REF!,2,0)+SUM(GT102)*VLOOKUP(GT$13,#REF!,2,0)</f>
        <v>#REF!</v>
      </c>
      <c r="HE102" s="81" t="e">
        <f>+SUM(M102)*VLOOKUP(M$13,#REF!,2,0)+SUM(W102)*VLOOKUP(W$13,#REF!,2,0)+SUM(AG102)*VLOOKUP(AG$13,#REF!,2,0)+SUM(AQ102)*VLOOKUP(AQ$13,#REF!,2,0)+SUM(BA102)*VLOOKUP(BA$13,#REF!,2,0)+SUM(BK102)*VLOOKUP(BK$13,#REF!,2,0)+SUM(BU102)*VLOOKUP(BU$13,#REF!,2,0)+SUM(CE102)*VLOOKUP(CE$13,#REF!,2,0)+SUM(CO102)*VLOOKUP(CO$13,#REF!,2,0)+SUM(CY102)*VLOOKUP(CY$13,#REF!,2,0)+SUM(DI102)*VLOOKUP(DI$13,#REF!,2,0)+SUM(DS102)*VLOOKUP(DS$13,#REF!,2,0)+SUM(EC102)*VLOOKUP(EC$13,#REF!,2,0)+SUM(EM102)*VLOOKUP(EM$13,#REF!,2,0)+SUM(EW102)*VLOOKUP(EW$13,#REF!,2,0)+SUM(FG102)*VLOOKUP(FG$13,#REF!,2,0)+SUM(FQ102)*VLOOKUP(FQ$13,#REF!,2,0)+SUM(GA102)*VLOOKUP(GA$13,#REF!,2,0)+SUM(GK102)*VLOOKUP(GK$13,#REF!,2,0)+SUM(GU102)*VLOOKUP(GU$13,#REF!,2,0)</f>
        <v>#REF!</v>
      </c>
      <c r="HF102" s="81" t="e">
        <f>+SUM(N102)*VLOOKUP(N$13,#REF!,2,0)+SUM(X102)*VLOOKUP(X$13,#REF!,2,0)+SUM(AH102)*VLOOKUP(AH$13,#REF!,2,0)+SUM(AR102)*VLOOKUP(AR$13,#REF!,2,0)+SUM(BB102)*VLOOKUP(BB$13,#REF!,2,0)+SUM(BL102)*VLOOKUP(BL$13,#REF!,2,0)+SUM(BV102)*VLOOKUP(BV$13,#REF!,2,0)+SUM(CF102)*VLOOKUP(CF$13,#REF!,2,0)+SUM(CP102)*VLOOKUP(CP$13,#REF!,2,0)+SUM(CZ102)*VLOOKUP(CZ$13,#REF!,2,0)+SUM(DJ102)*VLOOKUP(DJ$13,#REF!,2,0)+SUM(DT102)*VLOOKUP(DT$13,#REF!,2,0)+SUM(ED102)*VLOOKUP(ED$13,#REF!,2,0)+SUM(EN102)*VLOOKUP(EN$13,#REF!,2,0)+SUM(EX102)*VLOOKUP(EX$13,#REF!,2,0)+SUM(FH102)*VLOOKUP(FH$13,#REF!,2,0)+SUM(FR102)*VLOOKUP(FR$13,#REF!,2,0)+SUM(GB102)*VLOOKUP(GB$13,#REF!,2,0)+SUM(GL102)*VLOOKUP(GL$13,#REF!,2,0)+SUM(GV102)*VLOOKUP(GV$13,#REF!,2,0)</f>
        <v>#REF!</v>
      </c>
      <c r="HG102" s="81" t="e">
        <f>+SUM(O102)*VLOOKUP(O$13,#REF!,2,0)+SUM(Y102)*VLOOKUP(Y$13,#REF!,2,0)+SUM(AI102)*VLOOKUP(AI$13,#REF!,2,0)+SUM(AS102)*VLOOKUP(AS$13,#REF!,2,0)+SUM(BC102)*VLOOKUP(BC$13,#REF!,2,0)+SUM(BM102)*VLOOKUP(BM$13,#REF!,2,0)+SUM(BW102)*VLOOKUP(BW$13,#REF!,2,0)+SUM(CG102)*VLOOKUP(CG$13,#REF!,2,0)+SUM(CQ102)*VLOOKUP(CQ$13,#REF!,2,0)+SUM(DA102)*VLOOKUP(DA$13,#REF!,2,0)+SUM(DK102)*VLOOKUP(DK$13,#REF!,2,0)+SUM(DU102)*VLOOKUP(DU$13,#REF!,2,0)+SUM(EE102)*VLOOKUP(EE$13,#REF!,2,0)+SUM(EO102)*VLOOKUP(EO$13,#REF!,2,0)+SUM(EY102)*VLOOKUP(EY$13,#REF!,2,0)+SUM(FI102)*VLOOKUP(FI$13,#REF!,2,0)+SUM(FS102)*VLOOKUP(FS$13,#REF!,2,0)+SUM(GC102)*VLOOKUP(GC$13,#REF!,2,0)+SUM(GM102)*VLOOKUP(GM$13,#REF!,2,0)+SUM(GW102)*VLOOKUP(GW$13,#REF!,2,0)</f>
        <v>#REF!</v>
      </c>
      <c r="HH102" s="81" t="e">
        <f>+SUM(P102)*VLOOKUP(P$13,#REF!,2,0)+SUM(Z102)*VLOOKUP(Z$13,#REF!,2,0)+SUM(AJ102)*VLOOKUP(AJ$13,#REF!,2,0)+SUM(AT102)*VLOOKUP(AT$13,#REF!,2,0)+SUM(BD102)*VLOOKUP(BD$13,#REF!,2,0)+SUM(BN102)*VLOOKUP(BN$13,#REF!,2,0)+SUM(BX102)*VLOOKUP(BX$13,#REF!,2,0)+SUM(CH102)*VLOOKUP(CH$13,#REF!,2,0)+SUM(CR102)*VLOOKUP(CR$13,#REF!,2,0)+SUM(DB102)*VLOOKUP(DB$13,#REF!,2,0)+SUM(DL102)*VLOOKUP(DL$13,#REF!,2,0)+SUM(DV102)*VLOOKUP(DV$13,#REF!,2,0)+SUM(EF102)*VLOOKUP(EF$13,#REF!,2,0)+SUM(EP102)*VLOOKUP(EP$13,#REF!,2,0)+SUM(EZ102)*VLOOKUP(EZ$13,#REF!,2,0)+SUM(FJ102)*VLOOKUP(FJ$13,#REF!,2,0)+SUM(FT102)*VLOOKUP(FT$13,#REF!,2,0)+SUM(GD102)*VLOOKUP(GD$13,#REF!,2,0)+SUM(GN102)*VLOOKUP(GN$13,#REF!,2,0)+SUM(GX102)*VLOOKUP(GX$13,#REF!,2,0)</f>
        <v>#REF!</v>
      </c>
      <c r="HI102" s="81" t="e">
        <f>+SUM(Q102)*VLOOKUP(Q$13,#REF!,2,0)+SUM(AA102)*VLOOKUP(AA$13,#REF!,2,0)+SUM(AK102)*VLOOKUP(AK$13,#REF!,2,0)+SUM(AU102)*VLOOKUP(AU$13,#REF!,2,0)+SUM(BE102)*VLOOKUP(BE$13,#REF!,2,0)+SUM(BO102)*VLOOKUP(BO$13,#REF!,2,0)+SUM(BY102)*VLOOKUP(BY$13,#REF!,2,0)+SUM(CI102)*VLOOKUP(CI$13,#REF!,2,0)+SUM(CS102)*VLOOKUP(CS$13,#REF!,2,0)+SUM(DC102)*VLOOKUP(DC$13,#REF!,2,0)+SUM(DM102)*VLOOKUP(DM$13,#REF!,2,0)+SUM(DW102)*VLOOKUP(DW$13,#REF!,2,0)+SUM(EG102)*VLOOKUP(EG$13,#REF!,2,0)+SUM(EQ102)*VLOOKUP(EQ$13,#REF!,2,0)+SUM(FA102)*VLOOKUP(FA$13,#REF!,2,0)+SUM(FK102)*VLOOKUP(FK$13,#REF!,2,0)+SUM(FU102)*VLOOKUP(FU$13,#REF!,2,0)+SUM(GE102)*VLOOKUP(GE$13,#REF!,2,0)+SUM(GO102)*VLOOKUP(GO$13,#REF!,2,0)+SUM(GY102)*VLOOKUP(GY$13,#REF!,2,0)</f>
        <v>#REF!</v>
      </c>
      <c r="HJ102" s="81" t="e">
        <f>+SUM(R102)*VLOOKUP(R$13,#REF!,2,0)+SUM(AB102)*VLOOKUP(AB$13,#REF!,2,0)+SUM(AL102)*VLOOKUP(AL$13,#REF!,2,0)+SUM(AV102)*VLOOKUP(AV$13,#REF!,2,0)+SUM(BF102)*VLOOKUP(BF$13,#REF!,2,0)+SUM(BP102)*VLOOKUP(BP$13,#REF!,2,0)+SUM(BZ102)*VLOOKUP(BZ$13,#REF!,2,0)+SUM(CJ102)*VLOOKUP(CJ$13,#REF!,2,0)+SUM(CT102)*VLOOKUP(CT$13,#REF!,2,0)+SUM(DD102)*VLOOKUP(DD$13,#REF!,2,0)+SUM(DN102)*VLOOKUP(DN$13,#REF!,2,0)+SUM(DX102)*VLOOKUP(DX$13,#REF!,2,0)+SUM(EH102)*VLOOKUP(EH$13,#REF!,2,0)+SUM(ER102)*VLOOKUP(ER$13,#REF!,2,0)+SUM(FB102)*VLOOKUP(FB$13,#REF!,2,0)+SUM(FL102)*VLOOKUP(FL$13,#REF!,2,0)+SUM(FV102)*VLOOKUP(FV$13,#REF!,2,0)+SUM(GF102)*VLOOKUP(GF$13,#REF!,2,0)+SUM(GP102)*VLOOKUP(GP$13,#REF!,2,0)+SUM(GZ102)*VLOOKUP(GZ$13,#REF!,2,0)</f>
        <v>#REF!</v>
      </c>
      <c r="HK102" s="81" t="e">
        <f>+SUM(S102)*VLOOKUP(S$13,#REF!,2,0)+SUM(AC102)*VLOOKUP(AC$13,#REF!,2,0)+SUM(AM102)*VLOOKUP(AM$13,#REF!,2,0)+SUM(AW102)*VLOOKUP(AW$13,#REF!,2,0)+SUM(BG102)*VLOOKUP(BG$13,#REF!,2,0)+SUM(BQ102)*VLOOKUP(BQ$13,#REF!,2,0)+SUM(CA102)*VLOOKUP(CA$13,#REF!,2,0)+SUM(CK102)*VLOOKUP(CK$13,#REF!,2,0)+SUM(CU102)*VLOOKUP(CU$13,#REF!,2,0)+SUM(DE102)*VLOOKUP(DE$13,#REF!,2,0)+SUM(DO102)*VLOOKUP(DO$13,#REF!,2,0)+SUM(DY102)*VLOOKUP(DY$13,#REF!,2,0)+SUM(EI102)*VLOOKUP(EI$13,#REF!,2,0)+SUM(ES102)*VLOOKUP(ES$13,#REF!,2,0)+SUM(FC102)*VLOOKUP(FC$13,#REF!,2,0)+SUM(FM102)*VLOOKUP(FM$13,#REF!,2,0)+SUM(FW102)*VLOOKUP(FW$13,#REF!,2,0)+SUM(GG102)*VLOOKUP(GG$13,#REF!,2,0)+SUM(GQ102)*VLOOKUP(GQ$13,#REF!,2,0)+SUM(HA102)*VLOOKUP(HA$13,#REF!,2,0)</f>
        <v>#REF!</v>
      </c>
      <c r="HL102" s="81" t="e">
        <f>+SUM(T102)*VLOOKUP(T$13,#REF!,2,0)+SUM(AD102)*VLOOKUP(AD$13,#REF!,2,0)+SUM(AN102)*VLOOKUP(AN$13,#REF!,2,0)+SUM(AX102)*VLOOKUP(AX$13,#REF!,2,0)+SUM(BH102)*VLOOKUP(BH$13,#REF!,2,0)+SUM(BR102)*VLOOKUP(BR$13,#REF!,2,0)+SUM(CB102)*VLOOKUP(CB$13,#REF!,2,0)+SUM(CL102)*VLOOKUP(CL$13,#REF!,2,0)+SUM(CV102)*VLOOKUP(CV$13,#REF!,2,0)+SUM(DF102)*VLOOKUP(DF$13,#REF!,2,0)+SUM(DP102)*VLOOKUP(DP$13,#REF!,2,0)+SUM(DZ102)*VLOOKUP(DZ$13,#REF!,2,0)+SUM(EJ102)*VLOOKUP(EJ$13,#REF!,2,0)+SUM(ET102)*VLOOKUP(ET$13,#REF!,2,0)+SUM(FD102)*VLOOKUP(FD$13,#REF!,2,0)+SUM(FN102)*VLOOKUP(FN$13,#REF!,2,0)+SUM(FX102)*VLOOKUP(FX$13,#REF!,2,0)+SUM(GH102)*VLOOKUP(GH$13,#REF!,2,0)+SUM(GR102)*VLOOKUP(GR$13,#REF!,2,0)+SUM(HB102)*VLOOKUP(HB$13,#REF!,2,0)</f>
        <v>#REF!</v>
      </c>
      <c r="HM102" s="84">
        <f t="shared" si="88"/>
        <v>0</v>
      </c>
      <c r="HN102" s="83">
        <f t="shared" si="100"/>
        <v>0</v>
      </c>
      <c r="HO102" s="84" t="e">
        <f>+SUMIF($K$11:$T$11,1,K102:T102)*VLOOKUP($K$12,#REF!,2,0)+SUMIF($U$11:$AD$11,1,U102:AD102)*VLOOKUP($U$12,#REF!,2,0)+SUMIF($AE$11:$AN$11,1,AE102:AN102)*VLOOKUP($AE$12,#REF!,2,0)+SUMIF($AO$11:$AX$11,1,AO102:AX102)*VLOOKUP($AO$12,#REF!,2,0)+SUMIF($AY$11:$BH$11,1,AY102:BH102)*VLOOKUP($AY$12,#REF!,2,0)+SUMIF($BI$11:$BR$11,1,BI102:BR102)*VLOOKUP($BI$12,#REF!,2,0)+SUMIF($BS$11:$CB$11,1,BS102:CB102)*VLOOKUP($BS$12,#REF!,2,0)+SUMIF($CC$11:$CL$11,1,CC102:CL102)*VLOOKUP($CC$12,#REF!,2,0)+SUMIF($CM$11:$CV$11,1,CM102:CV102)*VLOOKUP($CM$12,#REF!,2,0)+SUMIF($CW$11:$DF$11,1,CW102:DF102)*VLOOKUP($CW$12,#REF!,2,0)+SUMIF($DG$11:$DP$11,1,DG102:DP102)*VLOOKUP($DG$12,#REF!,2,0)+SUMIF($DQ$11:$DZ$11,1,DQ102:DZ102)*VLOOKUP($DQ$12,#REF!,2,0)+SUMIF($EA$11:$EJ$11,1,EA102:EJ102)*VLOOKUP($EA$12,#REF!,2,0)+SUMIF($EK$11:$ET$11,1,EK102:ET102)*VLOOKUP($EK$12,#REF!,2,0)+SUMIF($EU$11:$FD$11,1,EU102:FD102)*VLOOKUP($EU$12,#REF!,2,0)+SUMIF($FE$11:$FN$11,1,FE102:FN102)*VLOOKUP($FE$12,#REF!,2,0)+SUMIF($FO$11:$FX$11,1,FO102:FX102)*VLOOKUP($FO$12,#REF!,2,0)+SUMIF($FY$11:$GH$11,1,FY102:GH102)*VLOOKUP($FY$12,#REF!,2,0)+SUMIF($GI$11:$GR$11,1,GI102:GR102)*VLOOKUP($GI$12,#REF!,2,0)+SUMIF($GS$11:$HB$11,1,GS102:HB102)*VLOOKUP($GS$12,#REF!,2,0)</f>
        <v>#REF!</v>
      </c>
      <c r="HP102" s="83" t="e">
        <f t="shared" si="101"/>
        <v>#REF!</v>
      </c>
      <c r="HQ102" s="84"/>
      <c r="HR102" s="85">
        <f t="shared" si="89"/>
        <v>0</v>
      </c>
      <c r="HS102" s="85">
        <f t="shared" si="90"/>
        <v>0</v>
      </c>
      <c r="HT102" s="85">
        <f t="shared" si="91"/>
        <v>0</v>
      </c>
      <c r="HU102" s="85">
        <f t="shared" si="92"/>
        <v>0</v>
      </c>
      <c r="HV102" s="85">
        <f t="shared" si="93"/>
        <v>0</v>
      </c>
      <c r="HW102" s="85">
        <f t="shared" si="94"/>
        <v>0</v>
      </c>
      <c r="HX102" s="85">
        <f t="shared" si="95"/>
        <v>0</v>
      </c>
      <c r="HY102" s="85">
        <f t="shared" si="96"/>
        <v>0</v>
      </c>
      <c r="HZ102" s="85">
        <f t="shared" si="97"/>
        <v>0</v>
      </c>
      <c r="IA102" s="85">
        <f t="shared" si="98"/>
        <v>0</v>
      </c>
      <c r="IK102" s="98" t="e">
        <f t="shared" si="99"/>
        <v>#REF!</v>
      </c>
    </row>
    <row r="103" spans="1:245" s="32" customFormat="1" ht="21.95" hidden="1" customHeight="1">
      <c r="A103" s="4"/>
      <c r="B103" s="98" t="e">
        <f>+#REF!</f>
        <v>#REF!</v>
      </c>
      <c r="C103" s="98" t="e">
        <f>+#REF!</f>
        <v>#REF!</v>
      </c>
      <c r="D103" s="98" t="e">
        <f>+#REF!</f>
        <v>#REF!</v>
      </c>
      <c r="E103" s="98" t="e">
        <f>+#REF!</f>
        <v>#REF!</v>
      </c>
      <c r="F103" s="98" t="e">
        <f>+#REF!</f>
        <v>#REF!</v>
      </c>
      <c r="G103" s="98" t="e">
        <f>+#REF!</f>
        <v>#REF!</v>
      </c>
      <c r="H103" s="98" t="e">
        <f>+#REF!</f>
        <v>#REF!</v>
      </c>
      <c r="I103" s="98" t="e">
        <f>+#REF!</f>
        <v>#REF!</v>
      </c>
      <c r="J103" s="310" t="s">
        <v>95</v>
      </c>
      <c r="K103" s="506"/>
      <c r="L103" s="507"/>
      <c r="M103" s="507"/>
      <c r="N103" s="507"/>
      <c r="O103" s="507"/>
      <c r="P103" s="507"/>
      <c r="Q103" s="507"/>
      <c r="R103" s="507"/>
      <c r="S103" s="507"/>
      <c r="T103" s="508"/>
      <c r="U103" s="506"/>
      <c r="V103" s="507"/>
      <c r="W103" s="507"/>
      <c r="X103" s="507"/>
      <c r="Y103" s="507"/>
      <c r="Z103" s="507"/>
      <c r="AA103" s="507"/>
      <c r="AB103" s="507"/>
      <c r="AC103" s="507"/>
      <c r="AD103" s="508"/>
      <c r="AE103" s="506"/>
      <c r="AF103" s="507"/>
      <c r="AG103" s="507"/>
      <c r="AH103" s="507"/>
      <c r="AI103" s="507"/>
      <c r="AJ103" s="507"/>
      <c r="AK103" s="507"/>
      <c r="AL103" s="507"/>
      <c r="AM103" s="507"/>
      <c r="AN103" s="508"/>
      <c r="AO103" s="506"/>
      <c r="AP103" s="507"/>
      <c r="AQ103" s="507"/>
      <c r="AR103" s="507"/>
      <c r="AS103" s="507"/>
      <c r="AT103" s="507"/>
      <c r="AU103" s="507"/>
      <c r="AV103" s="507"/>
      <c r="AW103" s="507"/>
      <c r="AX103" s="508"/>
      <c r="AY103" s="506"/>
      <c r="AZ103" s="507"/>
      <c r="BA103" s="507"/>
      <c r="BB103" s="507"/>
      <c r="BC103" s="507"/>
      <c r="BD103" s="507"/>
      <c r="BE103" s="507"/>
      <c r="BF103" s="507"/>
      <c r="BG103" s="507"/>
      <c r="BH103" s="508"/>
      <c r="BI103" s="506"/>
      <c r="BJ103" s="507"/>
      <c r="BK103" s="507"/>
      <c r="BL103" s="507"/>
      <c r="BM103" s="507"/>
      <c r="BN103" s="507"/>
      <c r="BO103" s="507"/>
      <c r="BP103" s="507"/>
      <c r="BQ103" s="507"/>
      <c r="BR103" s="508"/>
      <c r="BS103" s="506"/>
      <c r="BT103" s="507"/>
      <c r="BU103" s="507"/>
      <c r="BV103" s="507"/>
      <c r="BW103" s="507"/>
      <c r="BX103" s="507"/>
      <c r="BY103" s="507"/>
      <c r="BZ103" s="507"/>
      <c r="CA103" s="507"/>
      <c r="CB103" s="508"/>
      <c r="CC103" s="506"/>
      <c r="CD103" s="507"/>
      <c r="CE103" s="507"/>
      <c r="CF103" s="507"/>
      <c r="CG103" s="507"/>
      <c r="CH103" s="507"/>
      <c r="CI103" s="507"/>
      <c r="CJ103" s="507"/>
      <c r="CK103" s="507"/>
      <c r="CL103" s="508"/>
      <c r="CM103" s="506"/>
      <c r="CN103" s="507"/>
      <c r="CO103" s="507"/>
      <c r="CP103" s="507"/>
      <c r="CQ103" s="507"/>
      <c r="CR103" s="507"/>
      <c r="CS103" s="507"/>
      <c r="CT103" s="507"/>
      <c r="CU103" s="507"/>
      <c r="CV103" s="508"/>
      <c r="CW103" s="506"/>
      <c r="CX103" s="507"/>
      <c r="CY103" s="507"/>
      <c r="CZ103" s="507"/>
      <c r="DA103" s="507"/>
      <c r="DB103" s="507"/>
      <c r="DC103" s="507"/>
      <c r="DD103" s="507"/>
      <c r="DE103" s="507"/>
      <c r="DF103" s="508"/>
      <c r="DG103" s="506"/>
      <c r="DH103" s="507"/>
      <c r="DI103" s="507"/>
      <c r="DJ103" s="507"/>
      <c r="DK103" s="507"/>
      <c r="DL103" s="507"/>
      <c r="DM103" s="507"/>
      <c r="DN103" s="507"/>
      <c r="DO103" s="507"/>
      <c r="DP103" s="508"/>
      <c r="DQ103" s="506"/>
      <c r="DR103" s="507"/>
      <c r="DS103" s="507"/>
      <c r="DT103" s="507"/>
      <c r="DU103" s="507"/>
      <c r="DV103" s="507"/>
      <c r="DW103" s="507"/>
      <c r="DX103" s="507"/>
      <c r="DY103" s="507"/>
      <c r="DZ103" s="508"/>
      <c r="EA103" s="506"/>
      <c r="EB103" s="507"/>
      <c r="EC103" s="507"/>
      <c r="ED103" s="507"/>
      <c r="EE103" s="507"/>
      <c r="EF103" s="507"/>
      <c r="EG103" s="507"/>
      <c r="EH103" s="507"/>
      <c r="EI103" s="507"/>
      <c r="EJ103" s="508"/>
      <c r="EK103" s="506"/>
      <c r="EL103" s="507"/>
      <c r="EM103" s="507"/>
      <c r="EN103" s="507"/>
      <c r="EO103" s="507"/>
      <c r="EP103" s="507"/>
      <c r="EQ103" s="507"/>
      <c r="ER103" s="507"/>
      <c r="ES103" s="507"/>
      <c r="ET103" s="508"/>
      <c r="EU103" s="506"/>
      <c r="EV103" s="507"/>
      <c r="EW103" s="507"/>
      <c r="EX103" s="507"/>
      <c r="EY103" s="507"/>
      <c r="EZ103" s="507"/>
      <c r="FA103" s="507"/>
      <c r="FB103" s="507"/>
      <c r="FC103" s="507"/>
      <c r="FD103" s="508"/>
      <c r="FE103" s="506"/>
      <c r="FF103" s="507"/>
      <c r="FG103" s="507"/>
      <c r="FH103" s="507"/>
      <c r="FI103" s="507"/>
      <c r="FJ103" s="507"/>
      <c r="FK103" s="507"/>
      <c r="FL103" s="507"/>
      <c r="FM103" s="507"/>
      <c r="FN103" s="508"/>
      <c r="FO103" s="506"/>
      <c r="FP103" s="507"/>
      <c r="FQ103" s="507"/>
      <c r="FR103" s="507"/>
      <c r="FS103" s="507"/>
      <c r="FT103" s="507"/>
      <c r="FU103" s="507"/>
      <c r="FV103" s="507"/>
      <c r="FW103" s="507"/>
      <c r="FX103" s="508"/>
      <c r="FY103" s="506"/>
      <c r="FZ103" s="507"/>
      <c r="GA103" s="507"/>
      <c r="GB103" s="507"/>
      <c r="GC103" s="507"/>
      <c r="GD103" s="507"/>
      <c r="GE103" s="507"/>
      <c r="GF103" s="507"/>
      <c r="GG103" s="507"/>
      <c r="GH103" s="508"/>
      <c r="GI103" s="506"/>
      <c r="GJ103" s="507"/>
      <c r="GK103" s="507"/>
      <c r="GL103" s="507"/>
      <c r="GM103" s="507"/>
      <c r="GN103" s="507"/>
      <c r="GO103" s="507"/>
      <c r="GP103" s="507"/>
      <c r="GQ103" s="507"/>
      <c r="GR103" s="508"/>
      <c r="GS103" s="506"/>
      <c r="GT103" s="507"/>
      <c r="GU103" s="507"/>
      <c r="GV103" s="507"/>
      <c r="GW103" s="507"/>
      <c r="GX103" s="507"/>
      <c r="GY103" s="507"/>
      <c r="GZ103" s="507"/>
      <c r="HA103" s="507"/>
      <c r="HB103" s="508"/>
      <c r="HC103" s="275" t="e">
        <f>+SUM(K103)*VLOOKUP(K$13,#REF!,2,0)+SUM(U103)*VLOOKUP(U$13,#REF!,2,0)+SUM(AE103)*VLOOKUP(AE$13,#REF!,2,0)+SUM(AO103)*VLOOKUP(AO$13,#REF!,2,0)+SUM(AY103)*VLOOKUP(AY$13,#REF!,2,0)+SUM(BI103)*VLOOKUP(BI$13,#REF!,2,0)+SUM(BS103)*VLOOKUP(BS$13,#REF!,2,0)+SUM(CC103)*VLOOKUP(CC$13,#REF!,2,0)+SUM(CM103)*VLOOKUP(CM$13,#REF!,2,0)+SUM(CW103)*VLOOKUP(CW$13,#REF!,2,0)+SUM(DG103)*VLOOKUP(DG$13,#REF!,2,0)+SUM(DQ103)*VLOOKUP(DQ$13,#REF!,2,0)+SUM(EA103)*VLOOKUP(EA$13,#REF!,2,0)+SUM(EK103)*VLOOKUP(EK$13,#REF!,2,0)+SUM(EU103)*VLOOKUP(EU$13,#REF!,2,0)+SUM(FE103)*VLOOKUP(FE$13,#REF!,2,0)+SUM(FO103)*VLOOKUP(FO$13,#REF!,2,0)+SUM(FY103)*VLOOKUP(FY$13,#REF!,2,0)+SUM(GI103)*VLOOKUP(GI$13,#REF!,2,0)+SUM(GS103)*VLOOKUP(GS$13,#REF!,2,0)</f>
        <v>#REF!</v>
      </c>
      <c r="HD103" s="275" t="e">
        <f>+SUM(L103)*VLOOKUP(L$13,#REF!,2,0)+SUM(V103)*VLOOKUP(V$13,#REF!,2,0)+SUM(AF103)*VLOOKUP(AF$13,#REF!,2,0)+SUM(AP103)*VLOOKUP(AP$13,#REF!,2,0)+SUM(AZ103)*VLOOKUP(AZ$13,#REF!,2,0)+SUM(BJ103)*VLOOKUP(BJ$13,#REF!,2,0)+SUM(BT103)*VLOOKUP(BT$13,#REF!,2,0)+SUM(CD103)*VLOOKUP(CD$13,#REF!,2,0)+SUM(CN103)*VLOOKUP(CN$13,#REF!,2,0)+SUM(CX103)*VLOOKUP(CX$13,#REF!,2,0)+SUM(DH103)*VLOOKUP(DH$13,#REF!,2,0)+SUM(DR103)*VLOOKUP(DR$13,#REF!,2,0)+SUM(EB103)*VLOOKUP(EB$13,#REF!,2,0)+SUM(EL103)*VLOOKUP(EL$13,#REF!,2,0)+SUM(EV103)*VLOOKUP(EV$13,#REF!,2,0)+SUM(FF103)*VLOOKUP(FF$13,#REF!,2,0)+SUM(FP103)*VLOOKUP(FP$13,#REF!,2,0)+SUM(FZ103)*VLOOKUP(FZ$13,#REF!,2,0)+SUM(GJ103)*VLOOKUP(GJ$13,#REF!,2,0)+SUM(GT103)*VLOOKUP(GT$13,#REF!,2,0)</f>
        <v>#REF!</v>
      </c>
      <c r="HE103" s="275" t="e">
        <f>+SUM(M103)*VLOOKUP(M$13,#REF!,2,0)+SUM(W103)*VLOOKUP(W$13,#REF!,2,0)+SUM(AG103)*VLOOKUP(AG$13,#REF!,2,0)+SUM(AQ103)*VLOOKUP(AQ$13,#REF!,2,0)+SUM(BA103)*VLOOKUP(BA$13,#REF!,2,0)+SUM(BK103)*VLOOKUP(BK$13,#REF!,2,0)+SUM(BU103)*VLOOKUP(BU$13,#REF!,2,0)+SUM(CE103)*VLOOKUP(CE$13,#REF!,2,0)+SUM(CO103)*VLOOKUP(CO$13,#REF!,2,0)+SUM(CY103)*VLOOKUP(CY$13,#REF!,2,0)+SUM(DI103)*VLOOKUP(DI$13,#REF!,2,0)+SUM(DS103)*VLOOKUP(DS$13,#REF!,2,0)+SUM(EC103)*VLOOKUP(EC$13,#REF!,2,0)+SUM(EM103)*VLOOKUP(EM$13,#REF!,2,0)+SUM(EW103)*VLOOKUP(EW$13,#REF!,2,0)+SUM(FG103)*VLOOKUP(FG$13,#REF!,2,0)+SUM(FQ103)*VLOOKUP(FQ$13,#REF!,2,0)+SUM(GA103)*VLOOKUP(GA$13,#REF!,2,0)+SUM(GK103)*VLOOKUP(GK$13,#REF!,2,0)+SUM(GU103)*VLOOKUP(GU$13,#REF!,2,0)</f>
        <v>#REF!</v>
      </c>
      <c r="HF103" s="275" t="e">
        <f>+SUM(N103)*VLOOKUP(N$13,#REF!,2,0)+SUM(X103)*VLOOKUP(X$13,#REF!,2,0)+SUM(AH103)*VLOOKUP(AH$13,#REF!,2,0)+SUM(AR103)*VLOOKUP(AR$13,#REF!,2,0)+SUM(BB103)*VLOOKUP(BB$13,#REF!,2,0)+SUM(BL103)*VLOOKUP(BL$13,#REF!,2,0)+SUM(BV103)*VLOOKUP(BV$13,#REF!,2,0)+SUM(CF103)*VLOOKUP(CF$13,#REF!,2,0)+SUM(CP103)*VLOOKUP(CP$13,#REF!,2,0)+SUM(CZ103)*VLOOKUP(CZ$13,#REF!,2,0)+SUM(DJ103)*VLOOKUP(DJ$13,#REF!,2,0)+SUM(DT103)*VLOOKUP(DT$13,#REF!,2,0)+SUM(ED103)*VLOOKUP(ED$13,#REF!,2,0)+SUM(EN103)*VLOOKUP(EN$13,#REF!,2,0)+SUM(EX103)*VLOOKUP(EX$13,#REF!,2,0)+SUM(FH103)*VLOOKUP(FH$13,#REF!,2,0)+SUM(FR103)*VLOOKUP(FR$13,#REF!,2,0)+SUM(GB103)*VLOOKUP(GB$13,#REF!,2,0)+SUM(GL103)*VLOOKUP(GL$13,#REF!,2,0)+SUM(GV103)*VLOOKUP(GV$13,#REF!,2,0)</f>
        <v>#REF!</v>
      </c>
      <c r="HG103" s="275" t="e">
        <f>+SUM(O103)*VLOOKUP(O$13,#REF!,2,0)+SUM(Y103)*VLOOKUP(Y$13,#REF!,2,0)+SUM(AI103)*VLOOKUP(AI$13,#REF!,2,0)+SUM(AS103)*VLOOKUP(AS$13,#REF!,2,0)+SUM(BC103)*VLOOKUP(BC$13,#REF!,2,0)+SUM(BM103)*VLOOKUP(BM$13,#REF!,2,0)+SUM(BW103)*VLOOKUP(BW$13,#REF!,2,0)+SUM(CG103)*VLOOKUP(CG$13,#REF!,2,0)+SUM(CQ103)*VLOOKUP(CQ$13,#REF!,2,0)+SUM(DA103)*VLOOKUP(DA$13,#REF!,2,0)+SUM(DK103)*VLOOKUP(DK$13,#REF!,2,0)+SUM(DU103)*VLOOKUP(DU$13,#REF!,2,0)+SUM(EE103)*VLOOKUP(EE$13,#REF!,2,0)+SUM(EO103)*VLOOKUP(EO$13,#REF!,2,0)+SUM(EY103)*VLOOKUP(EY$13,#REF!,2,0)+SUM(FI103)*VLOOKUP(FI$13,#REF!,2,0)+SUM(FS103)*VLOOKUP(FS$13,#REF!,2,0)+SUM(GC103)*VLOOKUP(GC$13,#REF!,2,0)+SUM(GM103)*VLOOKUP(GM$13,#REF!,2,0)+SUM(GW103)*VLOOKUP(GW$13,#REF!,2,0)</f>
        <v>#REF!</v>
      </c>
      <c r="HH103" s="275" t="e">
        <f>+SUM(P103)*VLOOKUP(P$13,#REF!,2,0)+SUM(Z103)*VLOOKUP(Z$13,#REF!,2,0)+SUM(AJ103)*VLOOKUP(AJ$13,#REF!,2,0)+SUM(AT103)*VLOOKUP(AT$13,#REF!,2,0)+SUM(BD103)*VLOOKUP(BD$13,#REF!,2,0)+SUM(BN103)*VLOOKUP(BN$13,#REF!,2,0)+SUM(BX103)*VLOOKUP(BX$13,#REF!,2,0)+SUM(CH103)*VLOOKUP(CH$13,#REF!,2,0)+SUM(CR103)*VLOOKUP(CR$13,#REF!,2,0)+SUM(DB103)*VLOOKUP(DB$13,#REF!,2,0)+SUM(DL103)*VLOOKUP(DL$13,#REF!,2,0)+SUM(DV103)*VLOOKUP(DV$13,#REF!,2,0)+SUM(EF103)*VLOOKUP(EF$13,#REF!,2,0)+SUM(EP103)*VLOOKUP(EP$13,#REF!,2,0)+SUM(EZ103)*VLOOKUP(EZ$13,#REF!,2,0)+SUM(FJ103)*VLOOKUP(FJ$13,#REF!,2,0)+SUM(FT103)*VLOOKUP(FT$13,#REF!,2,0)+SUM(GD103)*VLOOKUP(GD$13,#REF!,2,0)+SUM(GN103)*VLOOKUP(GN$13,#REF!,2,0)+SUM(GX103)*VLOOKUP(GX$13,#REF!,2,0)</f>
        <v>#REF!</v>
      </c>
      <c r="HI103" s="275" t="e">
        <f>+SUM(Q103)*VLOOKUP(Q$13,#REF!,2,0)+SUM(AA103)*VLOOKUP(AA$13,#REF!,2,0)+SUM(AK103)*VLOOKUP(AK$13,#REF!,2,0)+SUM(AU103)*VLOOKUP(AU$13,#REF!,2,0)+SUM(BE103)*VLOOKUP(BE$13,#REF!,2,0)+SUM(BO103)*VLOOKUP(BO$13,#REF!,2,0)+SUM(BY103)*VLOOKUP(BY$13,#REF!,2,0)+SUM(CI103)*VLOOKUP(CI$13,#REF!,2,0)+SUM(CS103)*VLOOKUP(CS$13,#REF!,2,0)+SUM(DC103)*VLOOKUP(DC$13,#REF!,2,0)+SUM(DM103)*VLOOKUP(DM$13,#REF!,2,0)+SUM(DW103)*VLOOKUP(DW$13,#REF!,2,0)+SUM(EG103)*VLOOKUP(EG$13,#REF!,2,0)+SUM(EQ103)*VLOOKUP(EQ$13,#REF!,2,0)+SUM(FA103)*VLOOKUP(FA$13,#REF!,2,0)+SUM(FK103)*VLOOKUP(FK$13,#REF!,2,0)+SUM(FU103)*VLOOKUP(FU$13,#REF!,2,0)+SUM(GE103)*VLOOKUP(GE$13,#REF!,2,0)+SUM(GO103)*VLOOKUP(GO$13,#REF!,2,0)+SUM(GY103)*VLOOKUP(GY$13,#REF!,2,0)</f>
        <v>#REF!</v>
      </c>
      <c r="HJ103" s="275" t="e">
        <f>+SUM(R103)*VLOOKUP(R$13,#REF!,2,0)+SUM(AB103)*VLOOKUP(AB$13,#REF!,2,0)+SUM(AL103)*VLOOKUP(AL$13,#REF!,2,0)+SUM(AV103)*VLOOKUP(AV$13,#REF!,2,0)+SUM(BF103)*VLOOKUP(BF$13,#REF!,2,0)+SUM(BP103)*VLOOKUP(BP$13,#REF!,2,0)+SUM(BZ103)*VLOOKUP(BZ$13,#REF!,2,0)+SUM(CJ103)*VLOOKUP(CJ$13,#REF!,2,0)+SUM(CT103)*VLOOKUP(CT$13,#REF!,2,0)+SUM(DD103)*VLOOKUP(DD$13,#REF!,2,0)+SUM(DN103)*VLOOKUP(DN$13,#REF!,2,0)+SUM(DX103)*VLOOKUP(DX$13,#REF!,2,0)+SUM(EH103)*VLOOKUP(EH$13,#REF!,2,0)+SUM(ER103)*VLOOKUP(ER$13,#REF!,2,0)+SUM(FB103)*VLOOKUP(FB$13,#REF!,2,0)+SUM(FL103)*VLOOKUP(FL$13,#REF!,2,0)+SUM(FV103)*VLOOKUP(FV$13,#REF!,2,0)+SUM(GF103)*VLOOKUP(GF$13,#REF!,2,0)+SUM(GP103)*VLOOKUP(GP$13,#REF!,2,0)+SUM(GZ103)*VLOOKUP(GZ$13,#REF!,2,0)</f>
        <v>#REF!</v>
      </c>
      <c r="HK103" s="275" t="e">
        <f>+SUM(S103)*VLOOKUP(S$13,#REF!,2,0)+SUM(AC103)*VLOOKUP(AC$13,#REF!,2,0)+SUM(AM103)*VLOOKUP(AM$13,#REF!,2,0)+SUM(AW103)*VLOOKUP(AW$13,#REF!,2,0)+SUM(BG103)*VLOOKUP(BG$13,#REF!,2,0)+SUM(BQ103)*VLOOKUP(BQ$13,#REF!,2,0)+SUM(CA103)*VLOOKUP(CA$13,#REF!,2,0)+SUM(CK103)*VLOOKUP(CK$13,#REF!,2,0)+SUM(CU103)*VLOOKUP(CU$13,#REF!,2,0)+SUM(DE103)*VLOOKUP(DE$13,#REF!,2,0)+SUM(DO103)*VLOOKUP(DO$13,#REF!,2,0)+SUM(DY103)*VLOOKUP(DY$13,#REF!,2,0)+SUM(EI103)*VLOOKUP(EI$13,#REF!,2,0)+SUM(ES103)*VLOOKUP(ES$13,#REF!,2,0)+SUM(FC103)*VLOOKUP(FC$13,#REF!,2,0)+SUM(FM103)*VLOOKUP(FM$13,#REF!,2,0)+SUM(FW103)*VLOOKUP(FW$13,#REF!,2,0)+SUM(GG103)*VLOOKUP(GG$13,#REF!,2,0)+SUM(GQ103)*VLOOKUP(GQ$13,#REF!,2,0)+SUM(HA103)*VLOOKUP(HA$13,#REF!,2,0)</f>
        <v>#REF!</v>
      </c>
      <c r="HL103" s="275" t="e">
        <f>+SUM(T103)*VLOOKUP(T$13,#REF!,2,0)+SUM(AD103)*VLOOKUP(AD$13,#REF!,2,0)+SUM(AN103)*VLOOKUP(AN$13,#REF!,2,0)+SUM(AX103)*VLOOKUP(AX$13,#REF!,2,0)+SUM(BH103)*VLOOKUP(BH$13,#REF!,2,0)+SUM(BR103)*VLOOKUP(BR$13,#REF!,2,0)+SUM(CB103)*VLOOKUP(CB$13,#REF!,2,0)+SUM(CL103)*VLOOKUP(CL$13,#REF!,2,0)+SUM(CV103)*VLOOKUP(CV$13,#REF!,2,0)+SUM(DF103)*VLOOKUP(DF$13,#REF!,2,0)+SUM(DP103)*VLOOKUP(DP$13,#REF!,2,0)+SUM(DZ103)*VLOOKUP(DZ$13,#REF!,2,0)+SUM(EJ103)*VLOOKUP(EJ$13,#REF!,2,0)+SUM(ET103)*VLOOKUP(ET$13,#REF!,2,0)+SUM(FD103)*VLOOKUP(FD$13,#REF!,2,0)+SUM(FN103)*VLOOKUP(FN$13,#REF!,2,0)+SUM(FX103)*VLOOKUP(FX$13,#REF!,2,0)+SUM(GH103)*VLOOKUP(GH$13,#REF!,2,0)+SUM(GR103)*VLOOKUP(GR$13,#REF!,2,0)+SUM(HB103)*VLOOKUP(HB$13,#REF!,2,0)</f>
        <v>#REF!</v>
      </c>
      <c r="HM103" s="276">
        <f t="shared" si="88"/>
        <v>0</v>
      </c>
      <c r="HN103" s="283">
        <f t="shared" si="100"/>
        <v>0</v>
      </c>
      <c r="HO103" s="276" t="e">
        <f>+SUMIF($K$11:$T$11,1,K103:T103)*VLOOKUP($K$12,#REF!,2,0)+SUMIF($U$11:$AD$11,1,U103:AD103)*VLOOKUP($U$12,#REF!,2,0)+SUMIF($AE$11:$AN$11,1,AE103:AN103)*VLOOKUP($AE$12,#REF!,2,0)+SUMIF($AO$11:$AX$11,1,AO103:AX103)*VLOOKUP($AO$12,#REF!,2,0)+SUMIF($AY$11:$BH$11,1,AY103:BH103)*VLOOKUP($AY$12,#REF!,2,0)+SUMIF($BI$11:$BR$11,1,BI103:BR103)*VLOOKUP($BI$12,#REF!,2,0)+SUMIF($BS$11:$CB$11,1,BS103:CB103)*VLOOKUP($BS$12,#REF!,2,0)+SUMIF($CC$11:$CL$11,1,CC103:CL103)*VLOOKUP($CC$12,#REF!,2,0)+SUMIF($CM$11:$CV$11,1,CM103:CV103)*VLOOKUP($CM$12,#REF!,2,0)+SUMIF($CW$11:$DF$11,1,CW103:DF103)*VLOOKUP($CW$12,#REF!,2,0)+SUMIF($DG$11:$DP$11,1,DG103:DP103)*VLOOKUP($DG$12,#REF!,2,0)+SUMIF($DQ$11:$DZ$11,1,DQ103:DZ103)*VLOOKUP($DQ$12,#REF!,2,0)+SUMIF($EA$11:$EJ$11,1,EA103:EJ103)*VLOOKUP($EA$12,#REF!,2,0)+SUMIF($EK$11:$ET$11,1,EK103:ET103)*VLOOKUP($EK$12,#REF!,2,0)+SUMIF($EU$11:$FD$11,1,EU103:FD103)*VLOOKUP($EU$12,#REF!,2,0)+SUMIF($FE$11:$FN$11,1,FE103:FN103)*VLOOKUP($FE$12,#REF!,2,0)+SUMIF($FO$11:$FX$11,1,FO103:FX103)*VLOOKUP($FO$12,#REF!,2,0)+SUMIF($FY$11:$GH$11,1,FY103:GH103)*VLOOKUP($FY$12,#REF!,2,0)+SUMIF($GI$11:$GR$11,1,GI103:GR103)*VLOOKUP($GI$12,#REF!,2,0)+SUMIF($GS$11:$HB$11,1,GS103:HB103)*VLOOKUP($GS$12,#REF!,2,0)</f>
        <v>#REF!</v>
      </c>
      <c r="HP103" s="283" t="e">
        <f t="shared" si="101"/>
        <v>#REF!</v>
      </c>
      <c r="HQ103" s="84"/>
      <c r="HR103" s="284">
        <f t="shared" si="89"/>
        <v>0</v>
      </c>
      <c r="HS103" s="284">
        <f t="shared" si="90"/>
        <v>0</v>
      </c>
      <c r="HT103" s="284">
        <f t="shared" si="91"/>
        <v>0</v>
      </c>
      <c r="HU103" s="284">
        <f t="shared" si="92"/>
        <v>0</v>
      </c>
      <c r="HV103" s="284">
        <f t="shared" si="93"/>
        <v>0</v>
      </c>
      <c r="HW103" s="284">
        <f t="shared" si="94"/>
        <v>0</v>
      </c>
      <c r="HX103" s="284">
        <f t="shared" si="95"/>
        <v>0</v>
      </c>
      <c r="HY103" s="284">
        <f t="shared" si="96"/>
        <v>0</v>
      </c>
      <c r="HZ103" s="284">
        <f t="shared" si="97"/>
        <v>0</v>
      </c>
      <c r="IA103" s="284">
        <f t="shared" si="98"/>
        <v>0</v>
      </c>
      <c r="IK103" s="98" t="e">
        <f t="shared" si="99"/>
        <v>#REF!</v>
      </c>
    </row>
    <row r="104" spans="1:245" s="32" customFormat="1" ht="21.95" hidden="1" customHeight="1">
      <c r="A104" s="4"/>
      <c r="B104" s="98" t="e">
        <f>+#REF!</f>
        <v>#REF!</v>
      </c>
      <c r="C104" s="98" t="e">
        <f>+#REF!</f>
        <v>#REF!</v>
      </c>
      <c r="D104" s="98" t="e">
        <f>+#REF!</f>
        <v>#REF!</v>
      </c>
      <c r="E104" s="98" t="e">
        <f>+#REF!</f>
        <v>#REF!</v>
      </c>
      <c r="F104" s="98" t="e">
        <f>+#REF!</f>
        <v>#REF!</v>
      </c>
      <c r="G104" s="98" t="e">
        <f>+#REF!</f>
        <v>#REF!</v>
      </c>
      <c r="H104" s="98" t="e">
        <f>+#REF!</f>
        <v>#REF!</v>
      </c>
      <c r="I104" s="98" t="e">
        <f>+#REF!</f>
        <v>#REF!</v>
      </c>
      <c r="J104" s="311" t="s">
        <v>97</v>
      </c>
      <c r="K104" s="509"/>
      <c r="L104" s="510"/>
      <c r="M104" s="510"/>
      <c r="N104" s="510"/>
      <c r="O104" s="510"/>
      <c r="P104" s="510"/>
      <c r="Q104" s="510"/>
      <c r="R104" s="510"/>
      <c r="S104" s="510"/>
      <c r="T104" s="511"/>
      <c r="U104" s="509"/>
      <c r="V104" s="510"/>
      <c r="W104" s="510"/>
      <c r="X104" s="510"/>
      <c r="Y104" s="510"/>
      <c r="Z104" s="510"/>
      <c r="AA104" s="510"/>
      <c r="AB104" s="510"/>
      <c r="AC104" s="510"/>
      <c r="AD104" s="511"/>
      <c r="AE104" s="509"/>
      <c r="AF104" s="510"/>
      <c r="AG104" s="510"/>
      <c r="AH104" s="510"/>
      <c r="AI104" s="510"/>
      <c r="AJ104" s="510"/>
      <c r="AK104" s="510"/>
      <c r="AL104" s="510"/>
      <c r="AM104" s="510"/>
      <c r="AN104" s="511"/>
      <c r="AO104" s="509"/>
      <c r="AP104" s="510"/>
      <c r="AQ104" s="510"/>
      <c r="AR104" s="510"/>
      <c r="AS104" s="510"/>
      <c r="AT104" s="510"/>
      <c r="AU104" s="510"/>
      <c r="AV104" s="510"/>
      <c r="AW104" s="510"/>
      <c r="AX104" s="511"/>
      <c r="AY104" s="509"/>
      <c r="AZ104" s="510"/>
      <c r="BA104" s="510"/>
      <c r="BB104" s="510"/>
      <c r="BC104" s="510"/>
      <c r="BD104" s="510"/>
      <c r="BE104" s="510"/>
      <c r="BF104" s="510"/>
      <c r="BG104" s="510"/>
      <c r="BH104" s="511"/>
      <c r="BI104" s="509"/>
      <c r="BJ104" s="510"/>
      <c r="BK104" s="510"/>
      <c r="BL104" s="510"/>
      <c r="BM104" s="510"/>
      <c r="BN104" s="510"/>
      <c r="BO104" s="510"/>
      <c r="BP104" s="510"/>
      <c r="BQ104" s="510"/>
      <c r="BR104" s="511"/>
      <c r="BS104" s="509"/>
      <c r="BT104" s="510"/>
      <c r="BU104" s="510"/>
      <c r="BV104" s="510"/>
      <c r="BW104" s="510"/>
      <c r="BX104" s="510"/>
      <c r="BY104" s="510"/>
      <c r="BZ104" s="510"/>
      <c r="CA104" s="510"/>
      <c r="CB104" s="511"/>
      <c r="CC104" s="509"/>
      <c r="CD104" s="510"/>
      <c r="CE104" s="510"/>
      <c r="CF104" s="510"/>
      <c r="CG104" s="510"/>
      <c r="CH104" s="510"/>
      <c r="CI104" s="510"/>
      <c r="CJ104" s="510"/>
      <c r="CK104" s="510"/>
      <c r="CL104" s="511"/>
      <c r="CM104" s="509"/>
      <c r="CN104" s="510"/>
      <c r="CO104" s="510"/>
      <c r="CP104" s="510"/>
      <c r="CQ104" s="510"/>
      <c r="CR104" s="510"/>
      <c r="CS104" s="510"/>
      <c r="CT104" s="510"/>
      <c r="CU104" s="510"/>
      <c r="CV104" s="511"/>
      <c r="CW104" s="509"/>
      <c r="CX104" s="510"/>
      <c r="CY104" s="510"/>
      <c r="CZ104" s="510"/>
      <c r="DA104" s="510"/>
      <c r="DB104" s="510"/>
      <c r="DC104" s="510"/>
      <c r="DD104" s="510"/>
      <c r="DE104" s="510"/>
      <c r="DF104" s="511"/>
      <c r="DG104" s="509"/>
      <c r="DH104" s="510"/>
      <c r="DI104" s="510"/>
      <c r="DJ104" s="510"/>
      <c r="DK104" s="510"/>
      <c r="DL104" s="510"/>
      <c r="DM104" s="510"/>
      <c r="DN104" s="510"/>
      <c r="DO104" s="510"/>
      <c r="DP104" s="511"/>
      <c r="DQ104" s="509"/>
      <c r="DR104" s="510"/>
      <c r="DS104" s="510"/>
      <c r="DT104" s="510"/>
      <c r="DU104" s="510"/>
      <c r="DV104" s="510"/>
      <c r="DW104" s="510"/>
      <c r="DX104" s="510"/>
      <c r="DY104" s="510"/>
      <c r="DZ104" s="511"/>
      <c r="EA104" s="509"/>
      <c r="EB104" s="510"/>
      <c r="EC104" s="510"/>
      <c r="ED104" s="510"/>
      <c r="EE104" s="510"/>
      <c r="EF104" s="510"/>
      <c r="EG104" s="510"/>
      <c r="EH104" s="510"/>
      <c r="EI104" s="510"/>
      <c r="EJ104" s="511"/>
      <c r="EK104" s="509"/>
      <c r="EL104" s="510"/>
      <c r="EM104" s="510"/>
      <c r="EN104" s="510"/>
      <c r="EO104" s="510"/>
      <c r="EP104" s="510"/>
      <c r="EQ104" s="510"/>
      <c r="ER104" s="510"/>
      <c r="ES104" s="510"/>
      <c r="ET104" s="511"/>
      <c r="EU104" s="509"/>
      <c r="EV104" s="510"/>
      <c r="EW104" s="510"/>
      <c r="EX104" s="510"/>
      <c r="EY104" s="510"/>
      <c r="EZ104" s="510"/>
      <c r="FA104" s="510"/>
      <c r="FB104" s="510"/>
      <c r="FC104" s="510"/>
      <c r="FD104" s="511"/>
      <c r="FE104" s="509"/>
      <c r="FF104" s="510"/>
      <c r="FG104" s="510"/>
      <c r="FH104" s="510"/>
      <c r="FI104" s="510"/>
      <c r="FJ104" s="510"/>
      <c r="FK104" s="510"/>
      <c r="FL104" s="510"/>
      <c r="FM104" s="510"/>
      <c r="FN104" s="511"/>
      <c r="FO104" s="509"/>
      <c r="FP104" s="510"/>
      <c r="FQ104" s="510"/>
      <c r="FR104" s="510"/>
      <c r="FS104" s="510"/>
      <c r="FT104" s="510"/>
      <c r="FU104" s="510"/>
      <c r="FV104" s="510"/>
      <c r="FW104" s="510"/>
      <c r="FX104" s="511"/>
      <c r="FY104" s="509"/>
      <c r="FZ104" s="510"/>
      <c r="GA104" s="510"/>
      <c r="GB104" s="510"/>
      <c r="GC104" s="510"/>
      <c r="GD104" s="510"/>
      <c r="GE104" s="510"/>
      <c r="GF104" s="510"/>
      <c r="GG104" s="510"/>
      <c r="GH104" s="511"/>
      <c r="GI104" s="509"/>
      <c r="GJ104" s="510"/>
      <c r="GK104" s="510"/>
      <c r="GL104" s="510"/>
      <c r="GM104" s="510"/>
      <c r="GN104" s="510"/>
      <c r="GO104" s="510"/>
      <c r="GP104" s="510"/>
      <c r="GQ104" s="510"/>
      <c r="GR104" s="511"/>
      <c r="GS104" s="509"/>
      <c r="GT104" s="510"/>
      <c r="GU104" s="510"/>
      <c r="GV104" s="510"/>
      <c r="GW104" s="510"/>
      <c r="GX104" s="510"/>
      <c r="GY104" s="510"/>
      <c r="GZ104" s="510"/>
      <c r="HA104" s="510"/>
      <c r="HB104" s="511"/>
      <c r="HC104" s="278" t="e">
        <f>+SUM(K104)*VLOOKUP(K$13,#REF!,2,0)+SUM(U104)*VLOOKUP(U$13,#REF!,2,0)+SUM(AE104)*VLOOKUP(AE$13,#REF!,2,0)+SUM(AO104)*VLOOKUP(AO$13,#REF!,2,0)+SUM(AY104)*VLOOKUP(AY$13,#REF!,2,0)+SUM(BI104)*VLOOKUP(BI$13,#REF!,2,0)+SUM(BS104)*VLOOKUP(BS$13,#REF!,2,0)+SUM(CC104)*VLOOKUP(CC$13,#REF!,2,0)+SUM(CM104)*VLOOKUP(CM$13,#REF!,2,0)+SUM(CW104)*VLOOKUP(CW$13,#REF!,2,0)+SUM(DG104)*VLOOKUP(DG$13,#REF!,2,0)+SUM(DQ104)*VLOOKUP(DQ$13,#REF!,2,0)+SUM(EA104)*VLOOKUP(EA$13,#REF!,2,0)+SUM(EK104)*VLOOKUP(EK$13,#REF!,2,0)+SUM(EU104)*VLOOKUP(EU$13,#REF!,2,0)+SUM(FE104)*VLOOKUP(FE$13,#REF!,2,0)+SUM(FO104)*VLOOKUP(FO$13,#REF!,2,0)+SUM(FY104)*VLOOKUP(FY$13,#REF!,2,0)+SUM(GI104)*VLOOKUP(GI$13,#REF!,2,0)+SUM(GS104)*VLOOKUP(GS$13,#REF!,2,0)</f>
        <v>#REF!</v>
      </c>
      <c r="HD104" s="278" t="e">
        <f>+SUM(L104)*VLOOKUP(L$13,#REF!,2,0)+SUM(V104)*VLOOKUP(V$13,#REF!,2,0)+SUM(AF104)*VLOOKUP(AF$13,#REF!,2,0)+SUM(AP104)*VLOOKUP(AP$13,#REF!,2,0)+SUM(AZ104)*VLOOKUP(AZ$13,#REF!,2,0)+SUM(BJ104)*VLOOKUP(BJ$13,#REF!,2,0)+SUM(BT104)*VLOOKUP(BT$13,#REF!,2,0)+SUM(CD104)*VLOOKUP(CD$13,#REF!,2,0)+SUM(CN104)*VLOOKUP(CN$13,#REF!,2,0)+SUM(CX104)*VLOOKUP(CX$13,#REF!,2,0)+SUM(DH104)*VLOOKUP(DH$13,#REF!,2,0)+SUM(DR104)*VLOOKUP(DR$13,#REF!,2,0)+SUM(EB104)*VLOOKUP(EB$13,#REF!,2,0)+SUM(EL104)*VLOOKUP(EL$13,#REF!,2,0)+SUM(EV104)*VLOOKUP(EV$13,#REF!,2,0)+SUM(FF104)*VLOOKUP(FF$13,#REF!,2,0)+SUM(FP104)*VLOOKUP(FP$13,#REF!,2,0)+SUM(FZ104)*VLOOKUP(FZ$13,#REF!,2,0)+SUM(GJ104)*VLOOKUP(GJ$13,#REF!,2,0)+SUM(GT104)*VLOOKUP(GT$13,#REF!,2,0)</f>
        <v>#REF!</v>
      </c>
      <c r="HE104" s="278" t="e">
        <f>+SUM(M104)*VLOOKUP(M$13,#REF!,2,0)+SUM(W104)*VLOOKUP(W$13,#REF!,2,0)+SUM(AG104)*VLOOKUP(AG$13,#REF!,2,0)+SUM(AQ104)*VLOOKUP(AQ$13,#REF!,2,0)+SUM(BA104)*VLOOKUP(BA$13,#REF!,2,0)+SUM(BK104)*VLOOKUP(BK$13,#REF!,2,0)+SUM(BU104)*VLOOKUP(BU$13,#REF!,2,0)+SUM(CE104)*VLOOKUP(CE$13,#REF!,2,0)+SUM(CO104)*VLOOKUP(CO$13,#REF!,2,0)+SUM(CY104)*VLOOKUP(CY$13,#REF!,2,0)+SUM(DI104)*VLOOKUP(DI$13,#REF!,2,0)+SUM(DS104)*VLOOKUP(DS$13,#REF!,2,0)+SUM(EC104)*VLOOKUP(EC$13,#REF!,2,0)+SUM(EM104)*VLOOKUP(EM$13,#REF!,2,0)+SUM(EW104)*VLOOKUP(EW$13,#REF!,2,0)+SUM(FG104)*VLOOKUP(FG$13,#REF!,2,0)+SUM(FQ104)*VLOOKUP(FQ$13,#REF!,2,0)+SUM(GA104)*VLOOKUP(GA$13,#REF!,2,0)+SUM(GK104)*VLOOKUP(GK$13,#REF!,2,0)+SUM(GU104)*VLOOKUP(GU$13,#REF!,2,0)</f>
        <v>#REF!</v>
      </c>
      <c r="HF104" s="278" t="e">
        <f>+SUM(N104)*VLOOKUP(N$13,#REF!,2,0)+SUM(X104)*VLOOKUP(X$13,#REF!,2,0)+SUM(AH104)*VLOOKUP(AH$13,#REF!,2,0)+SUM(AR104)*VLOOKUP(AR$13,#REF!,2,0)+SUM(BB104)*VLOOKUP(BB$13,#REF!,2,0)+SUM(BL104)*VLOOKUP(BL$13,#REF!,2,0)+SUM(BV104)*VLOOKUP(BV$13,#REF!,2,0)+SUM(CF104)*VLOOKUP(CF$13,#REF!,2,0)+SUM(CP104)*VLOOKUP(CP$13,#REF!,2,0)+SUM(CZ104)*VLOOKUP(CZ$13,#REF!,2,0)+SUM(DJ104)*VLOOKUP(DJ$13,#REF!,2,0)+SUM(DT104)*VLOOKUP(DT$13,#REF!,2,0)+SUM(ED104)*VLOOKUP(ED$13,#REF!,2,0)+SUM(EN104)*VLOOKUP(EN$13,#REF!,2,0)+SUM(EX104)*VLOOKUP(EX$13,#REF!,2,0)+SUM(FH104)*VLOOKUP(FH$13,#REF!,2,0)+SUM(FR104)*VLOOKUP(FR$13,#REF!,2,0)+SUM(GB104)*VLOOKUP(GB$13,#REF!,2,0)+SUM(GL104)*VLOOKUP(GL$13,#REF!,2,0)+SUM(GV104)*VLOOKUP(GV$13,#REF!,2,0)</f>
        <v>#REF!</v>
      </c>
      <c r="HG104" s="278" t="e">
        <f>+SUM(O104)*VLOOKUP(O$13,#REF!,2,0)+SUM(Y104)*VLOOKUP(Y$13,#REF!,2,0)+SUM(AI104)*VLOOKUP(AI$13,#REF!,2,0)+SUM(AS104)*VLOOKUP(AS$13,#REF!,2,0)+SUM(BC104)*VLOOKUP(BC$13,#REF!,2,0)+SUM(BM104)*VLOOKUP(BM$13,#REF!,2,0)+SUM(BW104)*VLOOKUP(BW$13,#REF!,2,0)+SUM(CG104)*VLOOKUP(CG$13,#REF!,2,0)+SUM(CQ104)*VLOOKUP(CQ$13,#REF!,2,0)+SUM(DA104)*VLOOKUP(DA$13,#REF!,2,0)+SUM(DK104)*VLOOKUP(DK$13,#REF!,2,0)+SUM(DU104)*VLOOKUP(DU$13,#REF!,2,0)+SUM(EE104)*VLOOKUP(EE$13,#REF!,2,0)+SUM(EO104)*VLOOKUP(EO$13,#REF!,2,0)+SUM(EY104)*VLOOKUP(EY$13,#REF!,2,0)+SUM(FI104)*VLOOKUP(FI$13,#REF!,2,0)+SUM(FS104)*VLOOKUP(FS$13,#REF!,2,0)+SUM(GC104)*VLOOKUP(GC$13,#REF!,2,0)+SUM(GM104)*VLOOKUP(GM$13,#REF!,2,0)+SUM(GW104)*VLOOKUP(GW$13,#REF!,2,0)</f>
        <v>#REF!</v>
      </c>
      <c r="HH104" s="278" t="e">
        <f>+SUM(P104)*VLOOKUP(P$13,#REF!,2,0)+SUM(Z104)*VLOOKUP(Z$13,#REF!,2,0)+SUM(AJ104)*VLOOKUP(AJ$13,#REF!,2,0)+SUM(AT104)*VLOOKUP(AT$13,#REF!,2,0)+SUM(BD104)*VLOOKUP(BD$13,#REF!,2,0)+SUM(BN104)*VLOOKUP(BN$13,#REF!,2,0)+SUM(BX104)*VLOOKUP(BX$13,#REF!,2,0)+SUM(CH104)*VLOOKUP(CH$13,#REF!,2,0)+SUM(CR104)*VLOOKUP(CR$13,#REF!,2,0)+SUM(DB104)*VLOOKUP(DB$13,#REF!,2,0)+SUM(DL104)*VLOOKUP(DL$13,#REF!,2,0)+SUM(DV104)*VLOOKUP(DV$13,#REF!,2,0)+SUM(EF104)*VLOOKUP(EF$13,#REF!,2,0)+SUM(EP104)*VLOOKUP(EP$13,#REF!,2,0)+SUM(EZ104)*VLOOKUP(EZ$13,#REF!,2,0)+SUM(FJ104)*VLOOKUP(FJ$13,#REF!,2,0)+SUM(FT104)*VLOOKUP(FT$13,#REF!,2,0)+SUM(GD104)*VLOOKUP(GD$13,#REF!,2,0)+SUM(GN104)*VLOOKUP(GN$13,#REF!,2,0)+SUM(GX104)*VLOOKUP(GX$13,#REF!,2,0)</f>
        <v>#REF!</v>
      </c>
      <c r="HI104" s="278" t="e">
        <f>+SUM(Q104)*VLOOKUP(Q$13,#REF!,2,0)+SUM(AA104)*VLOOKUP(AA$13,#REF!,2,0)+SUM(AK104)*VLOOKUP(AK$13,#REF!,2,0)+SUM(AU104)*VLOOKUP(AU$13,#REF!,2,0)+SUM(BE104)*VLOOKUP(BE$13,#REF!,2,0)+SUM(BO104)*VLOOKUP(BO$13,#REF!,2,0)+SUM(BY104)*VLOOKUP(BY$13,#REF!,2,0)+SUM(CI104)*VLOOKUP(CI$13,#REF!,2,0)+SUM(CS104)*VLOOKUP(CS$13,#REF!,2,0)+SUM(DC104)*VLOOKUP(DC$13,#REF!,2,0)+SUM(DM104)*VLOOKUP(DM$13,#REF!,2,0)+SUM(DW104)*VLOOKUP(DW$13,#REF!,2,0)+SUM(EG104)*VLOOKUP(EG$13,#REF!,2,0)+SUM(EQ104)*VLOOKUP(EQ$13,#REF!,2,0)+SUM(FA104)*VLOOKUP(FA$13,#REF!,2,0)+SUM(FK104)*VLOOKUP(FK$13,#REF!,2,0)+SUM(FU104)*VLOOKUP(FU$13,#REF!,2,0)+SUM(GE104)*VLOOKUP(GE$13,#REF!,2,0)+SUM(GO104)*VLOOKUP(GO$13,#REF!,2,0)+SUM(GY104)*VLOOKUP(GY$13,#REF!,2,0)</f>
        <v>#REF!</v>
      </c>
      <c r="HJ104" s="278" t="e">
        <f>+SUM(R104)*VLOOKUP(R$13,#REF!,2,0)+SUM(AB104)*VLOOKUP(AB$13,#REF!,2,0)+SUM(AL104)*VLOOKUP(AL$13,#REF!,2,0)+SUM(AV104)*VLOOKUP(AV$13,#REF!,2,0)+SUM(BF104)*VLOOKUP(BF$13,#REF!,2,0)+SUM(BP104)*VLOOKUP(BP$13,#REF!,2,0)+SUM(BZ104)*VLOOKUP(BZ$13,#REF!,2,0)+SUM(CJ104)*VLOOKUP(CJ$13,#REF!,2,0)+SUM(CT104)*VLOOKUP(CT$13,#REF!,2,0)+SUM(DD104)*VLOOKUP(DD$13,#REF!,2,0)+SUM(DN104)*VLOOKUP(DN$13,#REF!,2,0)+SUM(DX104)*VLOOKUP(DX$13,#REF!,2,0)+SUM(EH104)*VLOOKUP(EH$13,#REF!,2,0)+SUM(ER104)*VLOOKUP(ER$13,#REF!,2,0)+SUM(FB104)*VLOOKUP(FB$13,#REF!,2,0)+SUM(FL104)*VLOOKUP(FL$13,#REF!,2,0)+SUM(FV104)*VLOOKUP(FV$13,#REF!,2,0)+SUM(GF104)*VLOOKUP(GF$13,#REF!,2,0)+SUM(GP104)*VLOOKUP(GP$13,#REF!,2,0)+SUM(GZ104)*VLOOKUP(GZ$13,#REF!,2,0)</f>
        <v>#REF!</v>
      </c>
      <c r="HK104" s="278" t="e">
        <f>+SUM(S104)*VLOOKUP(S$13,#REF!,2,0)+SUM(AC104)*VLOOKUP(AC$13,#REF!,2,0)+SUM(AM104)*VLOOKUP(AM$13,#REF!,2,0)+SUM(AW104)*VLOOKUP(AW$13,#REF!,2,0)+SUM(BG104)*VLOOKUP(BG$13,#REF!,2,0)+SUM(BQ104)*VLOOKUP(BQ$13,#REF!,2,0)+SUM(CA104)*VLOOKUP(CA$13,#REF!,2,0)+SUM(CK104)*VLOOKUP(CK$13,#REF!,2,0)+SUM(CU104)*VLOOKUP(CU$13,#REF!,2,0)+SUM(DE104)*VLOOKUP(DE$13,#REF!,2,0)+SUM(DO104)*VLOOKUP(DO$13,#REF!,2,0)+SUM(DY104)*VLOOKUP(DY$13,#REF!,2,0)+SUM(EI104)*VLOOKUP(EI$13,#REF!,2,0)+SUM(ES104)*VLOOKUP(ES$13,#REF!,2,0)+SUM(FC104)*VLOOKUP(FC$13,#REF!,2,0)+SUM(FM104)*VLOOKUP(FM$13,#REF!,2,0)+SUM(FW104)*VLOOKUP(FW$13,#REF!,2,0)+SUM(GG104)*VLOOKUP(GG$13,#REF!,2,0)+SUM(GQ104)*VLOOKUP(GQ$13,#REF!,2,0)+SUM(HA104)*VLOOKUP(HA$13,#REF!,2,0)</f>
        <v>#REF!</v>
      </c>
      <c r="HL104" s="278" t="e">
        <f>+SUM(T104)*VLOOKUP(T$13,#REF!,2,0)+SUM(AD104)*VLOOKUP(AD$13,#REF!,2,0)+SUM(AN104)*VLOOKUP(AN$13,#REF!,2,0)+SUM(AX104)*VLOOKUP(AX$13,#REF!,2,0)+SUM(BH104)*VLOOKUP(BH$13,#REF!,2,0)+SUM(BR104)*VLOOKUP(BR$13,#REF!,2,0)+SUM(CB104)*VLOOKUP(CB$13,#REF!,2,0)+SUM(CL104)*VLOOKUP(CL$13,#REF!,2,0)+SUM(CV104)*VLOOKUP(CV$13,#REF!,2,0)+SUM(DF104)*VLOOKUP(DF$13,#REF!,2,0)+SUM(DP104)*VLOOKUP(DP$13,#REF!,2,0)+SUM(DZ104)*VLOOKUP(DZ$13,#REF!,2,0)+SUM(EJ104)*VLOOKUP(EJ$13,#REF!,2,0)+SUM(ET104)*VLOOKUP(ET$13,#REF!,2,0)+SUM(FD104)*VLOOKUP(FD$13,#REF!,2,0)+SUM(FN104)*VLOOKUP(FN$13,#REF!,2,0)+SUM(FX104)*VLOOKUP(FX$13,#REF!,2,0)+SUM(GH104)*VLOOKUP(GH$13,#REF!,2,0)+SUM(GR104)*VLOOKUP(GR$13,#REF!,2,0)+SUM(HB104)*VLOOKUP(HB$13,#REF!,2,0)</f>
        <v>#REF!</v>
      </c>
      <c r="HM104" s="279">
        <f t="shared" si="88"/>
        <v>0</v>
      </c>
      <c r="HN104" s="281">
        <f t="shared" si="100"/>
        <v>0</v>
      </c>
      <c r="HO104" s="279" t="e">
        <f>+SUMIF($K$11:$T$11,1,K104:T104)*VLOOKUP($K$12,#REF!,2,0)+SUMIF($U$11:$AD$11,1,U104:AD104)*VLOOKUP($U$12,#REF!,2,0)+SUMIF($AE$11:$AN$11,1,AE104:AN104)*VLOOKUP($AE$12,#REF!,2,0)+SUMIF($AO$11:$AX$11,1,AO104:AX104)*VLOOKUP($AO$12,#REF!,2,0)+SUMIF($AY$11:$BH$11,1,AY104:BH104)*VLOOKUP($AY$12,#REF!,2,0)+SUMIF($BI$11:$BR$11,1,BI104:BR104)*VLOOKUP($BI$12,#REF!,2,0)+SUMIF($BS$11:$CB$11,1,BS104:CB104)*VLOOKUP($BS$12,#REF!,2,0)+SUMIF($CC$11:$CL$11,1,CC104:CL104)*VLOOKUP($CC$12,#REF!,2,0)+SUMIF($CM$11:$CV$11,1,CM104:CV104)*VLOOKUP($CM$12,#REF!,2,0)+SUMIF($CW$11:$DF$11,1,CW104:DF104)*VLOOKUP($CW$12,#REF!,2,0)+SUMIF($DG$11:$DP$11,1,DG104:DP104)*VLOOKUP($DG$12,#REF!,2,0)+SUMIF($DQ$11:$DZ$11,1,DQ104:DZ104)*VLOOKUP($DQ$12,#REF!,2,0)+SUMIF($EA$11:$EJ$11,1,EA104:EJ104)*VLOOKUP($EA$12,#REF!,2,0)+SUMIF($EK$11:$ET$11,1,EK104:ET104)*VLOOKUP($EK$12,#REF!,2,0)+SUMIF($EU$11:$FD$11,1,EU104:FD104)*VLOOKUP($EU$12,#REF!,2,0)+SUMIF($FE$11:$FN$11,1,FE104:FN104)*VLOOKUP($FE$12,#REF!,2,0)+SUMIF($FO$11:$FX$11,1,FO104:FX104)*VLOOKUP($FO$12,#REF!,2,0)+SUMIF($FY$11:$GH$11,1,FY104:GH104)*VLOOKUP($FY$12,#REF!,2,0)+SUMIF($GI$11:$GR$11,1,GI104:GR104)*VLOOKUP($GI$12,#REF!,2,0)+SUMIF($GS$11:$HB$11,1,GS104:HB104)*VLOOKUP($GS$12,#REF!,2,0)</f>
        <v>#REF!</v>
      </c>
      <c r="HP104" s="281" t="e">
        <f t="shared" si="101"/>
        <v>#REF!</v>
      </c>
      <c r="HQ104" s="84"/>
      <c r="HR104" s="282">
        <f t="shared" si="89"/>
        <v>0</v>
      </c>
      <c r="HS104" s="282">
        <f t="shared" si="90"/>
        <v>0</v>
      </c>
      <c r="HT104" s="282">
        <f t="shared" si="91"/>
        <v>0</v>
      </c>
      <c r="HU104" s="282">
        <f t="shared" si="92"/>
        <v>0</v>
      </c>
      <c r="HV104" s="282">
        <f t="shared" si="93"/>
        <v>0</v>
      </c>
      <c r="HW104" s="282">
        <f t="shared" si="94"/>
        <v>0</v>
      </c>
      <c r="HX104" s="282">
        <f t="shared" si="95"/>
        <v>0</v>
      </c>
      <c r="HY104" s="282">
        <f t="shared" si="96"/>
        <v>0</v>
      </c>
      <c r="HZ104" s="282">
        <f t="shared" si="97"/>
        <v>0</v>
      </c>
      <c r="IA104" s="282">
        <f t="shared" si="98"/>
        <v>0</v>
      </c>
      <c r="IK104" s="98" t="e">
        <f t="shared" si="99"/>
        <v>#REF!</v>
      </c>
    </row>
    <row r="105" spans="1:245" s="32" customFormat="1" ht="21.95" hidden="1" customHeight="1">
      <c r="A105" s="4"/>
      <c r="B105" s="98" t="e">
        <f>+#REF!</f>
        <v>#REF!</v>
      </c>
      <c r="C105" s="98" t="e">
        <f>+#REF!</f>
        <v>#REF!</v>
      </c>
      <c r="D105" s="98" t="e">
        <f>+#REF!</f>
        <v>#REF!</v>
      </c>
      <c r="E105" s="98" t="e">
        <f>+#REF!</f>
        <v>#REF!</v>
      </c>
      <c r="F105" s="98" t="e">
        <f>+#REF!</f>
        <v>#REF!</v>
      </c>
      <c r="G105" s="98" t="e">
        <f>+#REF!</f>
        <v>#REF!</v>
      </c>
      <c r="H105" s="98" t="e">
        <f>+#REF!</f>
        <v>#REF!</v>
      </c>
      <c r="I105" s="98" t="e">
        <f>+#REF!</f>
        <v>#REF!</v>
      </c>
      <c r="J105" s="19" t="s">
        <v>98</v>
      </c>
      <c r="K105" s="512"/>
      <c r="L105" s="513"/>
      <c r="M105" s="513"/>
      <c r="N105" s="513"/>
      <c r="O105" s="513"/>
      <c r="P105" s="513"/>
      <c r="Q105" s="513"/>
      <c r="R105" s="513"/>
      <c r="S105" s="513"/>
      <c r="T105" s="514"/>
      <c r="U105" s="512"/>
      <c r="V105" s="513"/>
      <c r="W105" s="513"/>
      <c r="X105" s="513"/>
      <c r="Y105" s="513"/>
      <c r="Z105" s="513"/>
      <c r="AA105" s="513"/>
      <c r="AB105" s="513"/>
      <c r="AC105" s="513"/>
      <c r="AD105" s="514"/>
      <c r="AE105" s="512"/>
      <c r="AF105" s="513"/>
      <c r="AG105" s="513"/>
      <c r="AH105" s="513"/>
      <c r="AI105" s="513"/>
      <c r="AJ105" s="513"/>
      <c r="AK105" s="513"/>
      <c r="AL105" s="513"/>
      <c r="AM105" s="513"/>
      <c r="AN105" s="514"/>
      <c r="AO105" s="512"/>
      <c r="AP105" s="513"/>
      <c r="AQ105" s="513"/>
      <c r="AR105" s="513"/>
      <c r="AS105" s="513"/>
      <c r="AT105" s="513"/>
      <c r="AU105" s="513"/>
      <c r="AV105" s="513"/>
      <c r="AW105" s="513"/>
      <c r="AX105" s="514"/>
      <c r="AY105" s="512"/>
      <c r="AZ105" s="513"/>
      <c r="BA105" s="513"/>
      <c r="BB105" s="513"/>
      <c r="BC105" s="513"/>
      <c r="BD105" s="513"/>
      <c r="BE105" s="513"/>
      <c r="BF105" s="513"/>
      <c r="BG105" s="513"/>
      <c r="BH105" s="514"/>
      <c r="BI105" s="512"/>
      <c r="BJ105" s="513"/>
      <c r="BK105" s="513"/>
      <c r="BL105" s="513"/>
      <c r="BM105" s="513"/>
      <c r="BN105" s="513"/>
      <c r="BO105" s="513"/>
      <c r="BP105" s="513"/>
      <c r="BQ105" s="513"/>
      <c r="BR105" s="514"/>
      <c r="BS105" s="512"/>
      <c r="BT105" s="513"/>
      <c r="BU105" s="513"/>
      <c r="BV105" s="513"/>
      <c r="BW105" s="513"/>
      <c r="BX105" s="513"/>
      <c r="BY105" s="513"/>
      <c r="BZ105" s="513"/>
      <c r="CA105" s="513"/>
      <c r="CB105" s="514"/>
      <c r="CC105" s="512"/>
      <c r="CD105" s="513"/>
      <c r="CE105" s="513"/>
      <c r="CF105" s="513"/>
      <c r="CG105" s="513"/>
      <c r="CH105" s="513"/>
      <c r="CI105" s="513"/>
      <c r="CJ105" s="513"/>
      <c r="CK105" s="513"/>
      <c r="CL105" s="514"/>
      <c r="CM105" s="512"/>
      <c r="CN105" s="513"/>
      <c r="CO105" s="513"/>
      <c r="CP105" s="513"/>
      <c r="CQ105" s="513"/>
      <c r="CR105" s="513"/>
      <c r="CS105" s="513"/>
      <c r="CT105" s="513"/>
      <c r="CU105" s="513"/>
      <c r="CV105" s="514"/>
      <c r="CW105" s="512"/>
      <c r="CX105" s="513"/>
      <c r="CY105" s="513"/>
      <c r="CZ105" s="513"/>
      <c r="DA105" s="513"/>
      <c r="DB105" s="513"/>
      <c r="DC105" s="513"/>
      <c r="DD105" s="513"/>
      <c r="DE105" s="513"/>
      <c r="DF105" s="514"/>
      <c r="DG105" s="512"/>
      <c r="DH105" s="513"/>
      <c r="DI105" s="513"/>
      <c r="DJ105" s="513"/>
      <c r="DK105" s="513"/>
      <c r="DL105" s="513"/>
      <c r="DM105" s="513"/>
      <c r="DN105" s="513"/>
      <c r="DO105" s="513"/>
      <c r="DP105" s="514"/>
      <c r="DQ105" s="512"/>
      <c r="DR105" s="513"/>
      <c r="DS105" s="513"/>
      <c r="DT105" s="513"/>
      <c r="DU105" s="513"/>
      <c r="DV105" s="513"/>
      <c r="DW105" s="513"/>
      <c r="DX105" s="513"/>
      <c r="DY105" s="513"/>
      <c r="DZ105" s="514"/>
      <c r="EA105" s="512"/>
      <c r="EB105" s="513"/>
      <c r="EC105" s="513"/>
      <c r="ED105" s="513"/>
      <c r="EE105" s="513"/>
      <c r="EF105" s="513"/>
      <c r="EG105" s="513"/>
      <c r="EH105" s="513"/>
      <c r="EI105" s="513"/>
      <c r="EJ105" s="514"/>
      <c r="EK105" s="512"/>
      <c r="EL105" s="513"/>
      <c r="EM105" s="513"/>
      <c r="EN105" s="513"/>
      <c r="EO105" s="513"/>
      <c r="EP105" s="513"/>
      <c r="EQ105" s="513"/>
      <c r="ER105" s="513"/>
      <c r="ES105" s="513"/>
      <c r="ET105" s="514"/>
      <c r="EU105" s="512"/>
      <c r="EV105" s="513"/>
      <c r="EW105" s="513"/>
      <c r="EX105" s="513"/>
      <c r="EY105" s="513"/>
      <c r="EZ105" s="513"/>
      <c r="FA105" s="513"/>
      <c r="FB105" s="513"/>
      <c r="FC105" s="513"/>
      <c r="FD105" s="514"/>
      <c r="FE105" s="512"/>
      <c r="FF105" s="513"/>
      <c r="FG105" s="513"/>
      <c r="FH105" s="513"/>
      <c r="FI105" s="513"/>
      <c r="FJ105" s="513"/>
      <c r="FK105" s="513"/>
      <c r="FL105" s="513"/>
      <c r="FM105" s="513"/>
      <c r="FN105" s="514"/>
      <c r="FO105" s="512"/>
      <c r="FP105" s="513"/>
      <c r="FQ105" s="513"/>
      <c r="FR105" s="513"/>
      <c r="FS105" s="513"/>
      <c r="FT105" s="513"/>
      <c r="FU105" s="513"/>
      <c r="FV105" s="513"/>
      <c r="FW105" s="513"/>
      <c r="FX105" s="514"/>
      <c r="FY105" s="512"/>
      <c r="FZ105" s="513"/>
      <c r="GA105" s="513"/>
      <c r="GB105" s="513"/>
      <c r="GC105" s="513"/>
      <c r="GD105" s="513"/>
      <c r="GE105" s="513"/>
      <c r="GF105" s="513"/>
      <c r="GG105" s="513"/>
      <c r="GH105" s="514"/>
      <c r="GI105" s="512"/>
      <c r="GJ105" s="513"/>
      <c r="GK105" s="513"/>
      <c r="GL105" s="513"/>
      <c r="GM105" s="513"/>
      <c r="GN105" s="513"/>
      <c r="GO105" s="513"/>
      <c r="GP105" s="513"/>
      <c r="GQ105" s="513"/>
      <c r="GR105" s="514"/>
      <c r="GS105" s="512"/>
      <c r="GT105" s="513"/>
      <c r="GU105" s="513"/>
      <c r="GV105" s="513"/>
      <c r="GW105" s="513"/>
      <c r="GX105" s="513"/>
      <c r="GY105" s="513"/>
      <c r="GZ105" s="513"/>
      <c r="HA105" s="513"/>
      <c r="HB105" s="514"/>
      <c r="HC105" s="81" t="e">
        <f>+SUM(K105)*VLOOKUP(K$13,#REF!,2,0)+SUM(U105)*VLOOKUP(U$13,#REF!,2,0)+SUM(AE105)*VLOOKUP(AE$13,#REF!,2,0)+SUM(AO105)*VLOOKUP(AO$13,#REF!,2,0)+SUM(AY105)*VLOOKUP(AY$13,#REF!,2,0)+SUM(BI105)*VLOOKUP(BI$13,#REF!,2,0)+SUM(BS105)*VLOOKUP(BS$13,#REF!,2,0)+SUM(CC105)*VLOOKUP(CC$13,#REF!,2,0)+SUM(CM105)*VLOOKUP(CM$13,#REF!,2,0)+SUM(CW105)*VLOOKUP(CW$13,#REF!,2,0)+SUM(DG105)*VLOOKUP(DG$13,#REF!,2,0)+SUM(DQ105)*VLOOKUP(DQ$13,#REF!,2,0)+SUM(EA105)*VLOOKUP(EA$13,#REF!,2,0)+SUM(EK105)*VLOOKUP(EK$13,#REF!,2,0)+SUM(EU105)*VLOOKUP(EU$13,#REF!,2,0)+SUM(FE105)*VLOOKUP(FE$13,#REF!,2,0)+SUM(FO105)*VLOOKUP(FO$13,#REF!,2,0)+SUM(FY105)*VLOOKUP(FY$13,#REF!,2,0)+SUM(GI105)*VLOOKUP(GI$13,#REF!,2,0)+SUM(GS105)*VLOOKUP(GS$13,#REF!,2,0)</f>
        <v>#REF!</v>
      </c>
      <c r="HD105" s="81" t="e">
        <f>+SUM(L105)*VLOOKUP(L$13,#REF!,2,0)+SUM(V105)*VLOOKUP(V$13,#REF!,2,0)+SUM(AF105)*VLOOKUP(AF$13,#REF!,2,0)+SUM(AP105)*VLOOKUP(AP$13,#REF!,2,0)+SUM(AZ105)*VLOOKUP(AZ$13,#REF!,2,0)+SUM(BJ105)*VLOOKUP(BJ$13,#REF!,2,0)+SUM(BT105)*VLOOKUP(BT$13,#REF!,2,0)+SUM(CD105)*VLOOKUP(CD$13,#REF!,2,0)+SUM(CN105)*VLOOKUP(CN$13,#REF!,2,0)+SUM(CX105)*VLOOKUP(CX$13,#REF!,2,0)+SUM(DH105)*VLOOKUP(DH$13,#REF!,2,0)+SUM(DR105)*VLOOKUP(DR$13,#REF!,2,0)+SUM(EB105)*VLOOKUP(EB$13,#REF!,2,0)+SUM(EL105)*VLOOKUP(EL$13,#REF!,2,0)+SUM(EV105)*VLOOKUP(EV$13,#REF!,2,0)+SUM(FF105)*VLOOKUP(FF$13,#REF!,2,0)+SUM(FP105)*VLOOKUP(FP$13,#REF!,2,0)+SUM(FZ105)*VLOOKUP(FZ$13,#REF!,2,0)+SUM(GJ105)*VLOOKUP(GJ$13,#REF!,2,0)+SUM(GT105)*VLOOKUP(GT$13,#REF!,2,0)</f>
        <v>#REF!</v>
      </c>
      <c r="HE105" s="81" t="e">
        <f>+SUM(M105)*VLOOKUP(M$13,#REF!,2,0)+SUM(W105)*VLOOKUP(W$13,#REF!,2,0)+SUM(AG105)*VLOOKUP(AG$13,#REF!,2,0)+SUM(AQ105)*VLOOKUP(AQ$13,#REF!,2,0)+SUM(BA105)*VLOOKUP(BA$13,#REF!,2,0)+SUM(BK105)*VLOOKUP(BK$13,#REF!,2,0)+SUM(BU105)*VLOOKUP(BU$13,#REF!,2,0)+SUM(CE105)*VLOOKUP(CE$13,#REF!,2,0)+SUM(CO105)*VLOOKUP(CO$13,#REF!,2,0)+SUM(CY105)*VLOOKUP(CY$13,#REF!,2,0)+SUM(DI105)*VLOOKUP(DI$13,#REF!,2,0)+SUM(DS105)*VLOOKUP(DS$13,#REF!,2,0)+SUM(EC105)*VLOOKUP(EC$13,#REF!,2,0)+SUM(EM105)*VLOOKUP(EM$13,#REF!,2,0)+SUM(EW105)*VLOOKUP(EW$13,#REF!,2,0)+SUM(FG105)*VLOOKUP(FG$13,#REF!,2,0)+SUM(FQ105)*VLOOKUP(FQ$13,#REF!,2,0)+SUM(GA105)*VLOOKUP(GA$13,#REF!,2,0)+SUM(GK105)*VLOOKUP(GK$13,#REF!,2,0)+SUM(GU105)*VLOOKUP(GU$13,#REF!,2,0)</f>
        <v>#REF!</v>
      </c>
      <c r="HF105" s="81" t="e">
        <f>+SUM(N105)*VLOOKUP(N$13,#REF!,2,0)+SUM(X105)*VLOOKUP(X$13,#REF!,2,0)+SUM(AH105)*VLOOKUP(AH$13,#REF!,2,0)+SUM(AR105)*VLOOKUP(AR$13,#REF!,2,0)+SUM(BB105)*VLOOKUP(BB$13,#REF!,2,0)+SUM(BL105)*VLOOKUP(BL$13,#REF!,2,0)+SUM(BV105)*VLOOKUP(BV$13,#REF!,2,0)+SUM(CF105)*VLOOKUP(CF$13,#REF!,2,0)+SUM(CP105)*VLOOKUP(CP$13,#REF!,2,0)+SUM(CZ105)*VLOOKUP(CZ$13,#REF!,2,0)+SUM(DJ105)*VLOOKUP(DJ$13,#REF!,2,0)+SUM(DT105)*VLOOKUP(DT$13,#REF!,2,0)+SUM(ED105)*VLOOKUP(ED$13,#REF!,2,0)+SUM(EN105)*VLOOKUP(EN$13,#REF!,2,0)+SUM(EX105)*VLOOKUP(EX$13,#REF!,2,0)+SUM(FH105)*VLOOKUP(FH$13,#REF!,2,0)+SUM(FR105)*VLOOKUP(FR$13,#REF!,2,0)+SUM(GB105)*VLOOKUP(GB$13,#REF!,2,0)+SUM(GL105)*VLOOKUP(GL$13,#REF!,2,0)+SUM(GV105)*VLOOKUP(GV$13,#REF!,2,0)</f>
        <v>#REF!</v>
      </c>
      <c r="HG105" s="81" t="e">
        <f>+SUM(O105)*VLOOKUP(O$13,#REF!,2,0)+SUM(Y105)*VLOOKUP(Y$13,#REF!,2,0)+SUM(AI105)*VLOOKUP(AI$13,#REF!,2,0)+SUM(AS105)*VLOOKUP(AS$13,#REF!,2,0)+SUM(BC105)*VLOOKUP(BC$13,#REF!,2,0)+SUM(BM105)*VLOOKUP(BM$13,#REF!,2,0)+SUM(BW105)*VLOOKUP(BW$13,#REF!,2,0)+SUM(CG105)*VLOOKUP(CG$13,#REF!,2,0)+SUM(CQ105)*VLOOKUP(CQ$13,#REF!,2,0)+SUM(DA105)*VLOOKUP(DA$13,#REF!,2,0)+SUM(DK105)*VLOOKUP(DK$13,#REF!,2,0)+SUM(DU105)*VLOOKUP(DU$13,#REF!,2,0)+SUM(EE105)*VLOOKUP(EE$13,#REF!,2,0)+SUM(EO105)*VLOOKUP(EO$13,#REF!,2,0)+SUM(EY105)*VLOOKUP(EY$13,#REF!,2,0)+SUM(FI105)*VLOOKUP(FI$13,#REF!,2,0)+SUM(FS105)*VLOOKUP(FS$13,#REF!,2,0)+SUM(GC105)*VLOOKUP(GC$13,#REF!,2,0)+SUM(GM105)*VLOOKUP(GM$13,#REF!,2,0)+SUM(GW105)*VLOOKUP(GW$13,#REF!,2,0)</f>
        <v>#REF!</v>
      </c>
      <c r="HH105" s="81" t="e">
        <f>+SUM(P105)*VLOOKUP(P$13,#REF!,2,0)+SUM(Z105)*VLOOKUP(Z$13,#REF!,2,0)+SUM(AJ105)*VLOOKUP(AJ$13,#REF!,2,0)+SUM(AT105)*VLOOKUP(AT$13,#REF!,2,0)+SUM(BD105)*VLOOKUP(BD$13,#REF!,2,0)+SUM(BN105)*VLOOKUP(BN$13,#REF!,2,0)+SUM(BX105)*VLOOKUP(BX$13,#REF!,2,0)+SUM(CH105)*VLOOKUP(CH$13,#REF!,2,0)+SUM(CR105)*VLOOKUP(CR$13,#REF!,2,0)+SUM(DB105)*VLOOKUP(DB$13,#REF!,2,0)+SUM(DL105)*VLOOKUP(DL$13,#REF!,2,0)+SUM(DV105)*VLOOKUP(DV$13,#REF!,2,0)+SUM(EF105)*VLOOKUP(EF$13,#REF!,2,0)+SUM(EP105)*VLOOKUP(EP$13,#REF!,2,0)+SUM(EZ105)*VLOOKUP(EZ$13,#REF!,2,0)+SUM(FJ105)*VLOOKUP(FJ$13,#REF!,2,0)+SUM(FT105)*VLOOKUP(FT$13,#REF!,2,0)+SUM(GD105)*VLOOKUP(GD$13,#REF!,2,0)+SUM(GN105)*VLOOKUP(GN$13,#REF!,2,0)+SUM(GX105)*VLOOKUP(GX$13,#REF!,2,0)</f>
        <v>#REF!</v>
      </c>
      <c r="HI105" s="81" t="e">
        <f>+SUM(Q105)*VLOOKUP(Q$13,#REF!,2,0)+SUM(AA105)*VLOOKUP(AA$13,#REF!,2,0)+SUM(AK105)*VLOOKUP(AK$13,#REF!,2,0)+SUM(AU105)*VLOOKUP(AU$13,#REF!,2,0)+SUM(BE105)*VLOOKUP(BE$13,#REF!,2,0)+SUM(BO105)*VLOOKUP(BO$13,#REF!,2,0)+SUM(BY105)*VLOOKUP(BY$13,#REF!,2,0)+SUM(CI105)*VLOOKUP(CI$13,#REF!,2,0)+SUM(CS105)*VLOOKUP(CS$13,#REF!,2,0)+SUM(DC105)*VLOOKUP(DC$13,#REF!,2,0)+SUM(DM105)*VLOOKUP(DM$13,#REF!,2,0)+SUM(DW105)*VLOOKUP(DW$13,#REF!,2,0)+SUM(EG105)*VLOOKUP(EG$13,#REF!,2,0)+SUM(EQ105)*VLOOKUP(EQ$13,#REF!,2,0)+SUM(FA105)*VLOOKUP(FA$13,#REF!,2,0)+SUM(FK105)*VLOOKUP(FK$13,#REF!,2,0)+SUM(FU105)*VLOOKUP(FU$13,#REF!,2,0)+SUM(GE105)*VLOOKUP(GE$13,#REF!,2,0)+SUM(GO105)*VLOOKUP(GO$13,#REF!,2,0)+SUM(GY105)*VLOOKUP(GY$13,#REF!,2,0)</f>
        <v>#REF!</v>
      </c>
      <c r="HJ105" s="81" t="e">
        <f>+SUM(R105)*VLOOKUP(R$13,#REF!,2,0)+SUM(AB105)*VLOOKUP(AB$13,#REF!,2,0)+SUM(AL105)*VLOOKUP(AL$13,#REF!,2,0)+SUM(AV105)*VLOOKUP(AV$13,#REF!,2,0)+SUM(BF105)*VLOOKUP(BF$13,#REF!,2,0)+SUM(BP105)*VLOOKUP(BP$13,#REF!,2,0)+SUM(BZ105)*VLOOKUP(BZ$13,#REF!,2,0)+SUM(CJ105)*VLOOKUP(CJ$13,#REF!,2,0)+SUM(CT105)*VLOOKUP(CT$13,#REF!,2,0)+SUM(DD105)*VLOOKUP(DD$13,#REF!,2,0)+SUM(DN105)*VLOOKUP(DN$13,#REF!,2,0)+SUM(DX105)*VLOOKUP(DX$13,#REF!,2,0)+SUM(EH105)*VLOOKUP(EH$13,#REF!,2,0)+SUM(ER105)*VLOOKUP(ER$13,#REF!,2,0)+SUM(FB105)*VLOOKUP(FB$13,#REF!,2,0)+SUM(FL105)*VLOOKUP(FL$13,#REF!,2,0)+SUM(FV105)*VLOOKUP(FV$13,#REF!,2,0)+SUM(GF105)*VLOOKUP(GF$13,#REF!,2,0)+SUM(GP105)*VLOOKUP(GP$13,#REF!,2,0)+SUM(GZ105)*VLOOKUP(GZ$13,#REF!,2,0)</f>
        <v>#REF!</v>
      </c>
      <c r="HK105" s="81" t="e">
        <f>+SUM(S105)*VLOOKUP(S$13,#REF!,2,0)+SUM(AC105)*VLOOKUP(AC$13,#REF!,2,0)+SUM(AM105)*VLOOKUP(AM$13,#REF!,2,0)+SUM(AW105)*VLOOKUP(AW$13,#REF!,2,0)+SUM(BG105)*VLOOKUP(BG$13,#REF!,2,0)+SUM(BQ105)*VLOOKUP(BQ$13,#REF!,2,0)+SUM(CA105)*VLOOKUP(CA$13,#REF!,2,0)+SUM(CK105)*VLOOKUP(CK$13,#REF!,2,0)+SUM(CU105)*VLOOKUP(CU$13,#REF!,2,0)+SUM(DE105)*VLOOKUP(DE$13,#REF!,2,0)+SUM(DO105)*VLOOKUP(DO$13,#REF!,2,0)+SUM(DY105)*VLOOKUP(DY$13,#REF!,2,0)+SUM(EI105)*VLOOKUP(EI$13,#REF!,2,0)+SUM(ES105)*VLOOKUP(ES$13,#REF!,2,0)+SUM(FC105)*VLOOKUP(FC$13,#REF!,2,0)+SUM(FM105)*VLOOKUP(FM$13,#REF!,2,0)+SUM(FW105)*VLOOKUP(FW$13,#REF!,2,0)+SUM(GG105)*VLOOKUP(GG$13,#REF!,2,0)+SUM(GQ105)*VLOOKUP(GQ$13,#REF!,2,0)+SUM(HA105)*VLOOKUP(HA$13,#REF!,2,0)</f>
        <v>#REF!</v>
      </c>
      <c r="HL105" s="81" t="e">
        <f>+SUM(T105)*VLOOKUP(T$13,#REF!,2,0)+SUM(AD105)*VLOOKUP(AD$13,#REF!,2,0)+SUM(AN105)*VLOOKUP(AN$13,#REF!,2,0)+SUM(AX105)*VLOOKUP(AX$13,#REF!,2,0)+SUM(BH105)*VLOOKUP(BH$13,#REF!,2,0)+SUM(BR105)*VLOOKUP(BR$13,#REF!,2,0)+SUM(CB105)*VLOOKUP(CB$13,#REF!,2,0)+SUM(CL105)*VLOOKUP(CL$13,#REF!,2,0)+SUM(CV105)*VLOOKUP(CV$13,#REF!,2,0)+SUM(DF105)*VLOOKUP(DF$13,#REF!,2,0)+SUM(DP105)*VLOOKUP(DP$13,#REF!,2,0)+SUM(DZ105)*VLOOKUP(DZ$13,#REF!,2,0)+SUM(EJ105)*VLOOKUP(EJ$13,#REF!,2,0)+SUM(ET105)*VLOOKUP(ET$13,#REF!,2,0)+SUM(FD105)*VLOOKUP(FD$13,#REF!,2,0)+SUM(FN105)*VLOOKUP(FN$13,#REF!,2,0)+SUM(FX105)*VLOOKUP(FX$13,#REF!,2,0)+SUM(GH105)*VLOOKUP(GH$13,#REF!,2,0)+SUM(GR105)*VLOOKUP(GR$13,#REF!,2,0)+SUM(HB105)*VLOOKUP(HB$13,#REF!,2,0)</f>
        <v>#REF!</v>
      </c>
      <c r="HM105" s="84">
        <f t="shared" si="88"/>
        <v>0</v>
      </c>
      <c r="HN105" s="83">
        <f t="shared" si="100"/>
        <v>0</v>
      </c>
      <c r="HO105" s="84" t="e">
        <f>+SUMIF($K$11:$T$11,1,K105:T105)*VLOOKUP($K$12,#REF!,2,0)+SUMIF($U$11:$AD$11,1,U105:AD105)*VLOOKUP($U$12,#REF!,2,0)+SUMIF($AE$11:$AN$11,1,AE105:AN105)*VLOOKUP($AE$12,#REF!,2,0)+SUMIF($AO$11:$AX$11,1,AO105:AX105)*VLOOKUP($AO$12,#REF!,2,0)+SUMIF($AY$11:$BH$11,1,AY105:BH105)*VLOOKUP($AY$12,#REF!,2,0)+SUMIF($BI$11:$BR$11,1,BI105:BR105)*VLOOKUP($BI$12,#REF!,2,0)+SUMIF($BS$11:$CB$11,1,BS105:CB105)*VLOOKUP($BS$12,#REF!,2,0)+SUMIF($CC$11:$CL$11,1,CC105:CL105)*VLOOKUP($CC$12,#REF!,2,0)+SUMIF($CM$11:$CV$11,1,CM105:CV105)*VLOOKUP($CM$12,#REF!,2,0)+SUMIF($CW$11:$DF$11,1,CW105:DF105)*VLOOKUP($CW$12,#REF!,2,0)+SUMIF($DG$11:$DP$11,1,DG105:DP105)*VLOOKUP($DG$12,#REF!,2,0)+SUMIF($DQ$11:$DZ$11,1,DQ105:DZ105)*VLOOKUP($DQ$12,#REF!,2,0)+SUMIF($EA$11:$EJ$11,1,EA105:EJ105)*VLOOKUP($EA$12,#REF!,2,0)+SUMIF($EK$11:$ET$11,1,EK105:ET105)*VLOOKUP($EK$12,#REF!,2,0)+SUMIF($EU$11:$FD$11,1,EU105:FD105)*VLOOKUP($EU$12,#REF!,2,0)+SUMIF($FE$11:$FN$11,1,FE105:FN105)*VLOOKUP($FE$12,#REF!,2,0)+SUMIF($FO$11:$FX$11,1,FO105:FX105)*VLOOKUP($FO$12,#REF!,2,0)+SUMIF($FY$11:$GH$11,1,FY105:GH105)*VLOOKUP($FY$12,#REF!,2,0)+SUMIF($GI$11:$GR$11,1,GI105:GR105)*VLOOKUP($GI$12,#REF!,2,0)+SUMIF($GS$11:$HB$11,1,GS105:HB105)*VLOOKUP($GS$12,#REF!,2,0)</f>
        <v>#REF!</v>
      </c>
      <c r="HP105" s="83" t="e">
        <f t="shared" si="101"/>
        <v>#REF!</v>
      </c>
      <c r="HQ105" s="84"/>
      <c r="HR105" s="85">
        <f t="shared" si="89"/>
        <v>0</v>
      </c>
      <c r="HS105" s="85">
        <f t="shared" si="90"/>
        <v>0</v>
      </c>
      <c r="HT105" s="85">
        <f t="shared" si="91"/>
        <v>0</v>
      </c>
      <c r="HU105" s="85">
        <f t="shared" si="92"/>
        <v>0</v>
      </c>
      <c r="HV105" s="85">
        <f t="shared" si="93"/>
        <v>0</v>
      </c>
      <c r="HW105" s="85">
        <f t="shared" si="94"/>
        <v>0</v>
      </c>
      <c r="HX105" s="85">
        <f t="shared" si="95"/>
        <v>0</v>
      </c>
      <c r="HY105" s="85">
        <f t="shared" si="96"/>
        <v>0</v>
      </c>
      <c r="HZ105" s="85">
        <f t="shared" si="97"/>
        <v>0</v>
      </c>
      <c r="IA105" s="85">
        <f t="shared" si="98"/>
        <v>0</v>
      </c>
      <c r="IK105" s="98" t="e">
        <f t="shared" si="99"/>
        <v>#REF!</v>
      </c>
    </row>
    <row r="106" spans="1:245" s="32" customFormat="1" ht="21.95" hidden="1" customHeight="1">
      <c r="A106" s="4"/>
      <c r="B106" s="98" t="e">
        <f>+#REF!</f>
        <v>#REF!</v>
      </c>
      <c r="C106" s="98" t="e">
        <f>+#REF!</f>
        <v>#REF!</v>
      </c>
      <c r="D106" s="98" t="e">
        <f>+#REF!</f>
        <v>#REF!</v>
      </c>
      <c r="E106" s="98" t="e">
        <f>+#REF!</f>
        <v>#REF!</v>
      </c>
      <c r="F106" s="98" t="e">
        <f>+#REF!</f>
        <v>#REF!</v>
      </c>
      <c r="G106" s="98" t="e">
        <f>+#REF!</f>
        <v>#REF!</v>
      </c>
      <c r="H106" s="98" t="e">
        <f>+#REF!</f>
        <v>#REF!</v>
      </c>
      <c r="I106" s="98" t="e">
        <f>+#REF!</f>
        <v>#REF!</v>
      </c>
      <c r="J106" s="19" t="s">
        <v>99</v>
      </c>
      <c r="K106" s="512"/>
      <c r="L106" s="513"/>
      <c r="M106" s="513"/>
      <c r="N106" s="513"/>
      <c r="O106" s="513"/>
      <c r="P106" s="513"/>
      <c r="Q106" s="513"/>
      <c r="R106" s="513"/>
      <c r="S106" s="513"/>
      <c r="T106" s="514"/>
      <c r="U106" s="512"/>
      <c r="V106" s="513"/>
      <c r="W106" s="513"/>
      <c r="X106" s="513"/>
      <c r="Y106" s="513"/>
      <c r="Z106" s="513"/>
      <c r="AA106" s="513"/>
      <c r="AB106" s="513"/>
      <c r="AC106" s="513"/>
      <c r="AD106" s="514"/>
      <c r="AE106" s="512"/>
      <c r="AF106" s="513"/>
      <c r="AG106" s="513"/>
      <c r="AH106" s="513"/>
      <c r="AI106" s="513"/>
      <c r="AJ106" s="513"/>
      <c r="AK106" s="513"/>
      <c r="AL106" s="513"/>
      <c r="AM106" s="513"/>
      <c r="AN106" s="514"/>
      <c r="AO106" s="512"/>
      <c r="AP106" s="513"/>
      <c r="AQ106" s="513"/>
      <c r="AR106" s="513"/>
      <c r="AS106" s="513"/>
      <c r="AT106" s="513"/>
      <c r="AU106" s="513"/>
      <c r="AV106" s="513"/>
      <c r="AW106" s="513"/>
      <c r="AX106" s="514"/>
      <c r="AY106" s="512"/>
      <c r="AZ106" s="513"/>
      <c r="BA106" s="513"/>
      <c r="BB106" s="513"/>
      <c r="BC106" s="513"/>
      <c r="BD106" s="513"/>
      <c r="BE106" s="513"/>
      <c r="BF106" s="513"/>
      <c r="BG106" s="513"/>
      <c r="BH106" s="514"/>
      <c r="BI106" s="512"/>
      <c r="BJ106" s="513"/>
      <c r="BK106" s="513"/>
      <c r="BL106" s="513"/>
      <c r="BM106" s="513"/>
      <c r="BN106" s="513"/>
      <c r="BO106" s="513"/>
      <c r="BP106" s="513"/>
      <c r="BQ106" s="513"/>
      <c r="BR106" s="514"/>
      <c r="BS106" s="512"/>
      <c r="BT106" s="513"/>
      <c r="BU106" s="513"/>
      <c r="BV106" s="513"/>
      <c r="BW106" s="513"/>
      <c r="BX106" s="513"/>
      <c r="BY106" s="513"/>
      <c r="BZ106" s="513"/>
      <c r="CA106" s="513"/>
      <c r="CB106" s="514"/>
      <c r="CC106" s="512"/>
      <c r="CD106" s="513"/>
      <c r="CE106" s="513"/>
      <c r="CF106" s="513"/>
      <c r="CG106" s="513"/>
      <c r="CH106" s="513"/>
      <c r="CI106" s="513"/>
      <c r="CJ106" s="513"/>
      <c r="CK106" s="513"/>
      <c r="CL106" s="514"/>
      <c r="CM106" s="512"/>
      <c r="CN106" s="513"/>
      <c r="CO106" s="513"/>
      <c r="CP106" s="513"/>
      <c r="CQ106" s="513"/>
      <c r="CR106" s="513"/>
      <c r="CS106" s="513"/>
      <c r="CT106" s="513"/>
      <c r="CU106" s="513"/>
      <c r="CV106" s="514"/>
      <c r="CW106" s="512"/>
      <c r="CX106" s="513"/>
      <c r="CY106" s="513"/>
      <c r="CZ106" s="513"/>
      <c r="DA106" s="513"/>
      <c r="DB106" s="513"/>
      <c r="DC106" s="513"/>
      <c r="DD106" s="513"/>
      <c r="DE106" s="513"/>
      <c r="DF106" s="514"/>
      <c r="DG106" s="512"/>
      <c r="DH106" s="513"/>
      <c r="DI106" s="513"/>
      <c r="DJ106" s="513"/>
      <c r="DK106" s="513"/>
      <c r="DL106" s="513"/>
      <c r="DM106" s="513"/>
      <c r="DN106" s="513"/>
      <c r="DO106" s="513"/>
      <c r="DP106" s="514"/>
      <c r="DQ106" s="512"/>
      <c r="DR106" s="513"/>
      <c r="DS106" s="513"/>
      <c r="DT106" s="513"/>
      <c r="DU106" s="513"/>
      <c r="DV106" s="513"/>
      <c r="DW106" s="513"/>
      <c r="DX106" s="513"/>
      <c r="DY106" s="513"/>
      <c r="DZ106" s="514"/>
      <c r="EA106" s="512"/>
      <c r="EB106" s="513"/>
      <c r="EC106" s="513"/>
      <c r="ED106" s="513"/>
      <c r="EE106" s="513"/>
      <c r="EF106" s="513"/>
      <c r="EG106" s="513"/>
      <c r="EH106" s="513"/>
      <c r="EI106" s="513"/>
      <c r="EJ106" s="514"/>
      <c r="EK106" s="512"/>
      <c r="EL106" s="513"/>
      <c r="EM106" s="513"/>
      <c r="EN106" s="513"/>
      <c r="EO106" s="513"/>
      <c r="EP106" s="513"/>
      <c r="EQ106" s="513"/>
      <c r="ER106" s="513"/>
      <c r="ES106" s="513"/>
      <c r="ET106" s="514"/>
      <c r="EU106" s="512"/>
      <c r="EV106" s="513"/>
      <c r="EW106" s="513"/>
      <c r="EX106" s="513"/>
      <c r="EY106" s="513"/>
      <c r="EZ106" s="513"/>
      <c r="FA106" s="513"/>
      <c r="FB106" s="513"/>
      <c r="FC106" s="513"/>
      <c r="FD106" s="514"/>
      <c r="FE106" s="512"/>
      <c r="FF106" s="513"/>
      <c r="FG106" s="513"/>
      <c r="FH106" s="513"/>
      <c r="FI106" s="513"/>
      <c r="FJ106" s="513"/>
      <c r="FK106" s="513"/>
      <c r="FL106" s="513"/>
      <c r="FM106" s="513"/>
      <c r="FN106" s="514"/>
      <c r="FO106" s="512"/>
      <c r="FP106" s="513"/>
      <c r="FQ106" s="513"/>
      <c r="FR106" s="513"/>
      <c r="FS106" s="513"/>
      <c r="FT106" s="513"/>
      <c r="FU106" s="513"/>
      <c r="FV106" s="513"/>
      <c r="FW106" s="513"/>
      <c r="FX106" s="514"/>
      <c r="FY106" s="512"/>
      <c r="FZ106" s="513"/>
      <c r="GA106" s="513"/>
      <c r="GB106" s="513"/>
      <c r="GC106" s="513"/>
      <c r="GD106" s="513"/>
      <c r="GE106" s="513"/>
      <c r="GF106" s="513"/>
      <c r="GG106" s="513"/>
      <c r="GH106" s="514"/>
      <c r="GI106" s="512"/>
      <c r="GJ106" s="513"/>
      <c r="GK106" s="513"/>
      <c r="GL106" s="513"/>
      <c r="GM106" s="513"/>
      <c r="GN106" s="513"/>
      <c r="GO106" s="513"/>
      <c r="GP106" s="513"/>
      <c r="GQ106" s="513"/>
      <c r="GR106" s="514"/>
      <c r="GS106" s="512"/>
      <c r="GT106" s="513"/>
      <c r="GU106" s="513"/>
      <c r="GV106" s="513"/>
      <c r="GW106" s="513"/>
      <c r="GX106" s="513"/>
      <c r="GY106" s="513"/>
      <c r="GZ106" s="513"/>
      <c r="HA106" s="513"/>
      <c r="HB106" s="514"/>
      <c r="HC106" s="81" t="e">
        <f>+SUM(K106)*VLOOKUP(K$13,#REF!,2,0)+SUM(U106)*VLOOKUP(U$13,#REF!,2,0)+SUM(AE106)*VLOOKUP(AE$13,#REF!,2,0)+SUM(AO106)*VLOOKUP(AO$13,#REF!,2,0)+SUM(AY106)*VLOOKUP(AY$13,#REF!,2,0)+SUM(BI106)*VLOOKUP(BI$13,#REF!,2,0)+SUM(BS106)*VLOOKUP(BS$13,#REF!,2,0)+SUM(CC106)*VLOOKUP(CC$13,#REF!,2,0)+SUM(CM106)*VLOOKUP(CM$13,#REF!,2,0)+SUM(CW106)*VLOOKUP(CW$13,#REF!,2,0)+SUM(DG106)*VLOOKUP(DG$13,#REF!,2,0)+SUM(DQ106)*VLOOKUP(DQ$13,#REF!,2,0)+SUM(EA106)*VLOOKUP(EA$13,#REF!,2,0)+SUM(EK106)*VLOOKUP(EK$13,#REF!,2,0)+SUM(EU106)*VLOOKUP(EU$13,#REF!,2,0)+SUM(FE106)*VLOOKUP(FE$13,#REF!,2,0)+SUM(FO106)*VLOOKUP(FO$13,#REF!,2,0)+SUM(FY106)*VLOOKUP(FY$13,#REF!,2,0)+SUM(GI106)*VLOOKUP(GI$13,#REF!,2,0)+SUM(GS106)*VLOOKUP(GS$13,#REF!,2,0)</f>
        <v>#REF!</v>
      </c>
      <c r="HD106" s="81" t="e">
        <f>+SUM(L106)*VLOOKUP(L$13,#REF!,2,0)+SUM(V106)*VLOOKUP(V$13,#REF!,2,0)+SUM(AF106)*VLOOKUP(AF$13,#REF!,2,0)+SUM(AP106)*VLOOKUP(AP$13,#REF!,2,0)+SUM(AZ106)*VLOOKUP(AZ$13,#REF!,2,0)+SUM(BJ106)*VLOOKUP(BJ$13,#REF!,2,0)+SUM(BT106)*VLOOKUP(BT$13,#REF!,2,0)+SUM(CD106)*VLOOKUP(CD$13,#REF!,2,0)+SUM(CN106)*VLOOKUP(CN$13,#REF!,2,0)+SUM(CX106)*VLOOKUP(CX$13,#REF!,2,0)+SUM(DH106)*VLOOKUP(DH$13,#REF!,2,0)+SUM(DR106)*VLOOKUP(DR$13,#REF!,2,0)+SUM(EB106)*VLOOKUP(EB$13,#REF!,2,0)+SUM(EL106)*VLOOKUP(EL$13,#REF!,2,0)+SUM(EV106)*VLOOKUP(EV$13,#REF!,2,0)+SUM(FF106)*VLOOKUP(FF$13,#REF!,2,0)+SUM(FP106)*VLOOKUP(FP$13,#REF!,2,0)+SUM(FZ106)*VLOOKUP(FZ$13,#REF!,2,0)+SUM(GJ106)*VLOOKUP(GJ$13,#REF!,2,0)+SUM(GT106)*VLOOKUP(GT$13,#REF!,2,0)</f>
        <v>#REF!</v>
      </c>
      <c r="HE106" s="81" t="e">
        <f>+SUM(M106)*VLOOKUP(M$13,#REF!,2,0)+SUM(W106)*VLOOKUP(W$13,#REF!,2,0)+SUM(AG106)*VLOOKUP(AG$13,#REF!,2,0)+SUM(AQ106)*VLOOKUP(AQ$13,#REF!,2,0)+SUM(BA106)*VLOOKUP(BA$13,#REF!,2,0)+SUM(BK106)*VLOOKUP(BK$13,#REF!,2,0)+SUM(BU106)*VLOOKUP(BU$13,#REF!,2,0)+SUM(CE106)*VLOOKUP(CE$13,#REF!,2,0)+SUM(CO106)*VLOOKUP(CO$13,#REF!,2,0)+SUM(CY106)*VLOOKUP(CY$13,#REF!,2,0)+SUM(DI106)*VLOOKUP(DI$13,#REF!,2,0)+SUM(DS106)*VLOOKUP(DS$13,#REF!,2,0)+SUM(EC106)*VLOOKUP(EC$13,#REF!,2,0)+SUM(EM106)*VLOOKUP(EM$13,#REF!,2,0)+SUM(EW106)*VLOOKUP(EW$13,#REF!,2,0)+SUM(FG106)*VLOOKUP(FG$13,#REF!,2,0)+SUM(FQ106)*VLOOKUP(FQ$13,#REF!,2,0)+SUM(GA106)*VLOOKUP(GA$13,#REF!,2,0)+SUM(GK106)*VLOOKUP(GK$13,#REF!,2,0)+SUM(GU106)*VLOOKUP(GU$13,#REF!,2,0)</f>
        <v>#REF!</v>
      </c>
      <c r="HF106" s="81" t="e">
        <f>+SUM(N106)*VLOOKUP(N$13,#REF!,2,0)+SUM(X106)*VLOOKUP(X$13,#REF!,2,0)+SUM(AH106)*VLOOKUP(AH$13,#REF!,2,0)+SUM(AR106)*VLOOKUP(AR$13,#REF!,2,0)+SUM(BB106)*VLOOKUP(BB$13,#REF!,2,0)+SUM(BL106)*VLOOKUP(BL$13,#REF!,2,0)+SUM(BV106)*VLOOKUP(BV$13,#REF!,2,0)+SUM(CF106)*VLOOKUP(CF$13,#REF!,2,0)+SUM(CP106)*VLOOKUP(CP$13,#REF!,2,0)+SUM(CZ106)*VLOOKUP(CZ$13,#REF!,2,0)+SUM(DJ106)*VLOOKUP(DJ$13,#REF!,2,0)+SUM(DT106)*VLOOKUP(DT$13,#REF!,2,0)+SUM(ED106)*VLOOKUP(ED$13,#REF!,2,0)+SUM(EN106)*VLOOKUP(EN$13,#REF!,2,0)+SUM(EX106)*VLOOKUP(EX$13,#REF!,2,0)+SUM(FH106)*VLOOKUP(FH$13,#REF!,2,0)+SUM(FR106)*VLOOKUP(FR$13,#REF!,2,0)+SUM(GB106)*VLOOKUP(GB$13,#REF!,2,0)+SUM(GL106)*VLOOKUP(GL$13,#REF!,2,0)+SUM(GV106)*VLOOKUP(GV$13,#REF!,2,0)</f>
        <v>#REF!</v>
      </c>
      <c r="HG106" s="81" t="e">
        <f>+SUM(O106)*VLOOKUP(O$13,#REF!,2,0)+SUM(Y106)*VLOOKUP(Y$13,#REF!,2,0)+SUM(AI106)*VLOOKUP(AI$13,#REF!,2,0)+SUM(AS106)*VLOOKUP(AS$13,#REF!,2,0)+SUM(BC106)*VLOOKUP(BC$13,#REF!,2,0)+SUM(BM106)*VLOOKUP(BM$13,#REF!,2,0)+SUM(BW106)*VLOOKUP(BW$13,#REF!,2,0)+SUM(CG106)*VLOOKUP(CG$13,#REF!,2,0)+SUM(CQ106)*VLOOKUP(CQ$13,#REF!,2,0)+SUM(DA106)*VLOOKUP(DA$13,#REF!,2,0)+SUM(DK106)*VLOOKUP(DK$13,#REF!,2,0)+SUM(DU106)*VLOOKUP(DU$13,#REF!,2,0)+SUM(EE106)*VLOOKUP(EE$13,#REF!,2,0)+SUM(EO106)*VLOOKUP(EO$13,#REF!,2,0)+SUM(EY106)*VLOOKUP(EY$13,#REF!,2,0)+SUM(FI106)*VLOOKUP(FI$13,#REF!,2,0)+SUM(FS106)*VLOOKUP(FS$13,#REF!,2,0)+SUM(GC106)*VLOOKUP(GC$13,#REF!,2,0)+SUM(GM106)*VLOOKUP(GM$13,#REF!,2,0)+SUM(GW106)*VLOOKUP(GW$13,#REF!,2,0)</f>
        <v>#REF!</v>
      </c>
      <c r="HH106" s="81" t="e">
        <f>+SUM(P106)*VLOOKUP(P$13,#REF!,2,0)+SUM(Z106)*VLOOKUP(Z$13,#REF!,2,0)+SUM(AJ106)*VLOOKUP(AJ$13,#REF!,2,0)+SUM(AT106)*VLOOKUP(AT$13,#REF!,2,0)+SUM(BD106)*VLOOKUP(BD$13,#REF!,2,0)+SUM(BN106)*VLOOKUP(BN$13,#REF!,2,0)+SUM(BX106)*VLOOKUP(BX$13,#REF!,2,0)+SUM(CH106)*VLOOKUP(CH$13,#REF!,2,0)+SUM(CR106)*VLOOKUP(CR$13,#REF!,2,0)+SUM(DB106)*VLOOKUP(DB$13,#REF!,2,0)+SUM(DL106)*VLOOKUP(DL$13,#REF!,2,0)+SUM(DV106)*VLOOKUP(DV$13,#REF!,2,0)+SUM(EF106)*VLOOKUP(EF$13,#REF!,2,0)+SUM(EP106)*VLOOKUP(EP$13,#REF!,2,0)+SUM(EZ106)*VLOOKUP(EZ$13,#REF!,2,0)+SUM(FJ106)*VLOOKUP(FJ$13,#REF!,2,0)+SUM(FT106)*VLOOKUP(FT$13,#REF!,2,0)+SUM(GD106)*VLOOKUP(GD$13,#REF!,2,0)+SUM(GN106)*VLOOKUP(GN$13,#REF!,2,0)+SUM(GX106)*VLOOKUP(GX$13,#REF!,2,0)</f>
        <v>#REF!</v>
      </c>
      <c r="HI106" s="81" t="e">
        <f>+SUM(Q106)*VLOOKUP(Q$13,#REF!,2,0)+SUM(AA106)*VLOOKUP(AA$13,#REF!,2,0)+SUM(AK106)*VLOOKUP(AK$13,#REF!,2,0)+SUM(AU106)*VLOOKUP(AU$13,#REF!,2,0)+SUM(BE106)*VLOOKUP(BE$13,#REF!,2,0)+SUM(BO106)*VLOOKUP(BO$13,#REF!,2,0)+SUM(BY106)*VLOOKUP(BY$13,#REF!,2,0)+SUM(CI106)*VLOOKUP(CI$13,#REF!,2,0)+SUM(CS106)*VLOOKUP(CS$13,#REF!,2,0)+SUM(DC106)*VLOOKUP(DC$13,#REF!,2,0)+SUM(DM106)*VLOOKUP(DM$13,#REF!,2,0)+SUM(DW106)*VLOOKUP(DW$13,#REF!,2,0)+SUM(EG106)*VLOOKUP(EG$13,#REF!,2,0)+SUM(EQ106)*VLOOKUP(EQ$13,#REF!,2,0)+SUM(FA106)*VLOOKUP(FA$13,#REF!,2,0)+SUM(FK106)*VLOOKUP(FK$13,#REF!,2,0)+SUM(FU106)*VLOOKUP(FU$13,#REF!,2,0)+SUM(GE106)*VLOOKUP(GE$13,#REF!,2,0)+SUM(GO106)*VLOOKUP(GO$13,#REF!,2,0)+SUM(GY106)*VLOOKUP(GY$13,#REF!,2,0)</f>
        <v>#REF!</v>
      </c>
      <c r="HJ106" s="81" t="e">
        <f>+SUM(R106)*VLOOKUP(R$13,#REF!,2,0)+SUM(AB106)*VLOOKUP(AB$13,#REF!,2,0)+SUM(AL106)*VLOOKUP(AL$13,#REF!,2,0)+SUM(AV106)*VLOOKUP(AV$13,#REF!,2,0)+SUM(BF106)*VLOOKUP(BF$13,#REF!,2,0)+SUM(BP106)*VLOOKUP(BP$13,#REF!,2,0)+SUM(BZ106)*VLOOKUP(BZ$13,#REF!,2,0)+SUM(CJ106)*VLOOKUP(CJ$13,#REF!,2,0)+SUM(CT106)*VLOOKUP(CT$13,#REF!,2,0)+SUM(DD106)*VLOOKUP(DD$13,#REF!,2,0)+SUM(DN106)*VLOOKUP(DN$13,#REF!,2,0)+SUM(DX106)*VLOOKUP(DX$13,#REF!,2,0)+SUM(EH106)*VLOOKUP(EH$13,#REF!,2,0)+SUM(ER106)*VLOOKUP(ER$13,#REF!,2,0)+SUM(FB106)*VLOOKUP(FB$13,#REF!,2,0)+SUM(FL106)*VLOOKUP(FL$13,#REF!,2,0)+SUM(FV106)*VLOOKUP(FV$13,#REF!,2,0)+SUM(GF106)*VLOOKUP(GF$13,#REF!,2,0)+SUM(GP106)*VLOOKUP(GP$13,#REF!,2,0)+SUM(GZ106)*VLOOKUP(GZ$13,#REF!,2,0)</f>
        <v>#REF!</v>
      </c>
      <c r="HK106" s="81" t="e">
        <f>+SUM(S106)*VLOOKUP(S$13,#REF!,2,0)+SUM(AC106)*VLOOKUP(AC$13,#REF!,2,0)+SUM(AM106)*VLOOKUP(AM$13,#REF!,2,0)+SUM(AW106)*VLOOKUP(AW$13,#REF!,2,0)+SUM(BG106)*VLOOKUP(BG$13,#REF!,2,0)+SUM(BQ106)*VLOOKUP(BQ$13,#REF!,2,0)+SUM(CA106)*VLOOKUP(CA$13,#REF!,2,0)+SUM(CK106)*VLOOKUP(CK$13,#REF!,2,0)+SUM(CU106)*VLOOKUP(CU$13,#REF!,2,0)+SUM(DE106)*VLOOKUP(DE$13,#REF!,2,0)+SUM(DO106)*VLOOKUP(DO$13,#REF!,2,0)+SUM(DY106)*VLOOKUP(DY$13,#REF!,2,0)+SUM(EI106)*VLOOKUP(EI$13,#REF!,2,0)+SUM(ES106)*VLOOKUP(ES$13,#REF!,2,0)+SUM(FC106)*VLOOKUP(FC$13,#REF!,2,0)+SUM(FM106)*VLOOKUP(FM$13,#REF!,2,0)+SUM(FW106)*VLOOKUP(FW$13,#REF!,2,0)+SUM(GG106)*VLOOKUP(GG$13,#REF!,2,0)+SUM(GQ106)*VLOOKUP(GQ$13,#REF!,2,0)+SUM(HA106)*VLOOKUP(HA$13,#REF!,2,0)</f>
        <v>#REF!</v>
      </c>
      <c r="HL106" s="81" t="e">
        <f>+SUM(T106)*VLOOKUP(T$13,#REF!,2,0)+SUM(AD106)*VLOOKUP(AD$13,#REF!,2,0)+SUM(AN106)*VLOOKUP(AN$13,#REF!,2,0)+SUM(AX106)*VLOOKUP(AX$13,#REF!,2,0)+SUM(BH106)*VLOOKUP(BH$13,#REF!,2,0)+SUM(BR106)*VLOOKUP(BR$13,#REF!,2,0)+SUM(CB106)*VLOOKUP(CB$13,#REF!,2,0)+SUM(CL106)*VLOOKUP(CL$13,#REF!,2,0)+SUM(CV106)*VLOOKUP(CV$13,#REF!,2,0)+SUM(DF106)*VLOOKUP(DF$13,#REF!,2,0)+SUM(DP106)*VLOOKUP(DP$13,#REF!,2,0)+SUM(DZ106)*VLOOKUP(DZ$13,#REF!,2,0)+SUM(EJ106)*VLOOKUP(EJ$13,#REF!,2,0)+SUM(ET106)*VLOOKUP(ET$13,#REF!,2,0)+SUM(FD106)*VLOOKUP(FD$13,#REF!,2,0)+SUM(FN106)*VLOOKUP(FN$13,#REF!,2,0)+SUM(FX106)*VLOOKUP(FX$13,#REF!,2,0)+SUM(GH106)*VLOOKUP(GH$13,#REF!,2,0)+SUM(GR106)*VLOOKUP(GR$13,#REF!,2,0)+SUM(HB106)*VLOOKUP(HB$13,#REF!,2,0)</f>
        <v>#REF!</v>
      </c>
      <c r="HM106" s="84">
        <f t="shared" si="88"/>
        <v>0</v>
      </c>
      <c r="HN106" s="83">
        <f t="shared" si="100"/>
        <v>0</v>
      </c>
      <c r="HO106" s="84" t="e">
        <f>+SUMIF($K$11:$T$11,1,K106:T106)*VLOOKUP($K$12,#REF!,2,0)+SUMIF($U$11:$AD$11,1,U106:AD106)*VLOOKUP($U$12,#REF!,2,0)+SUMIF($AE$11:$AN$11,1,AE106:AN106)*VLOOKUP($AE$12,#REF!,2,0)+SUMIF($AO$11:$AX$11,1,AO106:AX106)*VLOOKUP($AO$12,#REF!,2,0)+SUMIF($AY$11:$BH$11,1,AY106:BH106)*VLOOKUP($AY$12,#REF!,2,0)+SUMIF($BI$11:$BR$11,1,BI106:BR106)*VLOOKUP($BI$12,#REF!,2,0)+SUMIF($BS$11:$CB$11,1,BS106:CB106)*VLOOKUP($BS$12,#REF!,2,0)+SUMIF($CC$11:$CL$11,1,CC106:CL106)*VLOOKUP($CC$12,#REF!,2,0)+SUMIF($CM$11:$CV$11,1,CM106:CV106)*VLOOKUP($CM$12,#REF!,2,0)+SUMIF($CW$11:$DF$11,1,CW106:DF106)*VLOOKUP($CW$12,#REF!,2,0)+SUMIF($DG$11:$DP$11,1,DG106:DP106)*VLOOKUP($DG$12,#REF!,2,0)+SUMIF($DQ$11:$DZ$11,1,DQ106:DZ106)*VLOOKUP($DQ$12,#REF!,2,0)+SUMIF($EA$11:$EJ$11,1,EA106:EJ106)*VLOOKUP($EA$12,#REF!,2,0)+SUMIF($EK$11:$ET$11,1,EK106:ET106)*VLOOKUP($EK$12,#REF!,2,0)+SUMIF($EU$11:$FD$11,1,EU106:FD106)*VLOOKUP($EU$12,#REF!,2,0)+SUMIF($FE$11:$FN$11,1,FE106:FN106)*VLOOKUP($FE$12,#REF!,2,0)+SUMIF($FO$11:$FX$11,1,FO106:FX106)*VLOOKUP($FO$12,#REF!,2,0)+SUMIF($FY$11:$GH$11,1,FY106:GH106)*VLOOKUP($FY$12,#REF!,2,0)+SUMIF($GI$11:$GR$11,1,GI106:GR106)*VLOOKUP($GI$12,#REF!,2,0)+SUMIF($GS$11:$HB$11,1,GS106:HB106)*VLOOKUP($GS$12,#REF!,2,0)</f>
        <v>#REF!</v>
      </c>
      <c r="HP106" s="83" t="e">
        <f t="shared" si="101"/>
        <v>#REF!</v>
      </c>
      <c r="HQ106" s="84"/>
      <c r="HR106" s="85">
        <f t="shared" si="89"/>
        <v>0</v>
      </c>
      <c r="HS106" s="85">
        <f t="shared" si="90"/>
        <v>0</v>
      </c>
      <c r="HT106" s="85">
        <f t="shared" si="91"/>
        <v>0</v>
      </c>
      <c r="HU106" s="85">
        <f t="shared" si="92"/>
        <v>0</v>
      </c>
      <c r="HV106" s="85">
        <f t="shared" si="93"/>
        <v>0</v>
      </c>
      <c r="HW106" s="85">
        <f t="shared" si="94"/>
        <v>0</v>
      </c>
      <c r="HX106" s="85">
        <f t="shared" si="95"/>
        <v>0</v>
      </c>
      <c r="HY106" s="85">
        <f t="shared" si="96"/>
        <v>0</v>
      </c>
      <c r="HZ106" s="85">
        <f t="shared" si="97"/>
        <v>0</v>
      </c>
      <c r="IA106" s="85">
        <f t="shared" si="98"/>
        <v>0</v>
      </c>
      <c r="IK106" s="98" t="e">
        <f t="shared" si="99"/>
        <v>#REF!</v>
      </c>
    </row>
    <row r="107" spans="1:245" s="32" customFormat="1" ht="21.95" hidden="1" customHeight="1">
      <c r="A107" s="4"/>
      <c r="B107" s="98" t="e">
        <f>+#REF!</f>
        <v>#REF!</v>
      </c>
      <c r="C107" s="98" t="e">
        <f>+#REF!</f>
        <v>#REF!</v>
      </c>
      <c r="D107" s="98" t="e">
        <f>+#REF!</f>
        <v>#REF!</v>
      </c>
      <c r="E107" s="98" t="e">
        <f>+#REF!</f>
        <v>#REF!</v>
      </c>
      <c r="F107" s="98" t="e">
        <f>+#REF!</f>
        <v>#REF!</v>
      </c>
      <c r="G107" s="98" t="e">
        <f>+#REF!</f>
        <v>#REF!</v>
      </c>
      <c r="H107" s="98" t="e">
        <f>+#REF!</f>
        <v>#REF!</v>
      </c>
      <c r="I107" s="98" t="e">
        <f>+#REF!</f>
        <v>#REF!</v>
      </c>
      <c r="J107" s="310" t="s">
        <v>100</v>
      </c>
      <c r="K107" s="515"/>
      <c r="L107" s="516"/>
      <c r="M107" s="516"/>
      <c r="N107" s="516"/>
      <c r="O107" s="516"/>
      <c r="P107" s="516"/>
      <c r="Q107" s="516"/>
      <c r="R107" s="516"/>
      <c r="S107" s="516"/>
      <c r="T107" s="517"/>
      <c r="U107" s="515"/>
      <c r="V107" s="516"/>
      <c r="W107" s="516"/>
      <c r="X107" s="516"/>
      <c r="Y107" s="516"/>
      <c r="Z107" s="516"/>
      <c r="AA107" s="516"/>
      <c r="AB107" s="516"/>
      <c r="AC107" s="516"/>
      <c r="AD107" s="517"/>
      <c r="AE107" s="515"/>
      <c r="AF107" s="516"/>
      <c r="AG107" s="516"/>
      <c r="AH107" s="516"/>
      <c r="AI107" s="516"/>
      <c r="AJ107" s="516"/>
      <c r="AK107" s="516"/>
      <c r="AL107" s="516"/>
      <c r="AM107" s="516"/>
      <c r="AN107" s="517"/>
      <c r="AO107" s="515"/>
      <c r="AP107" s="516"/>
      <c r="AQ107" s="516"/>
      <c r="AR107" s="516"/>
      <c r="AS107" s="516"/>
      <c r="AT107" s="516"/>
      <c r="AU107" s="516"/>
      <c r="AV107" s="516"/>
      <c r="AW107" s="516"/>
      <c r="AX107" s="517"/>
      <c r="AY107" s="515"/>
      <c r="AZ107" s="516"/>
      <c r="BA107" s="516"/>
      <c r="BB107" s="516"/>
      <c r="BC107" s="516"/>
      <c r="BD107" s="516"/>
      <c r="BE107" s="516"/>
      <c r="BF107" s="516"/>
      <c r="BG107" s="516"/>
      <c r="BH107" s="517"/>
      <c r="BI107" s="515"/>
      <c r="BJ107" s="516"/>
      <c r="BK107" s="516"/>
      <c r="BL107" s="516"/>
      <c r="BM107" s="516"/>
      <c r="BN107" s="516"/>
      <c r="BO107" s="516"/>
      <c r="BP107" s="516"/>
      <c r="BQ107" s="516"/>
      <c r="BR107" s="517"/>
      <c r="BS107" s="515"/>
      <c r="BT107" s="516"/>
      <c r="BU107" s="516"/>
      <c r="BV107" s="516"/>
      <c r="BW107" s="516"/>
      <c r="BX107" s="516"/>
      <c r="BY107" s="516"/>
      <c r="BZ107" s="516"/>
      <c r="CA107" s="516"/>
      <c r="CB107" s="517"/>
      <c r="CC107" s="515"/>
      <c r="CD107" s="516"/>
      <c r="CE107" s="516"/>
      <c r="CF107" s="516"/>
      <c r="CG107" s="516"/>
      <c r="CH107" s="516"/>
      <c r="CI107" s="516"/>
      <c r="CJ107" s="516"/>
      <c r="CK107" s="516"/>
      <c r="CL107" s="517"/>
      <c r="CM107" s="515"/>
      <c r="CN107" s="516"/>
      <c r="CO107" s="516"/>
      <c r="CP107" s="516"/>
      <c r="CQ107" s="516"/>
      <c r="CR107" s="516"/>
      <c r="CS107" s="516"/>
      <c r="CT107" s="516"/>
      <c r="CU107" s="516"/>
      <c r="CV107" s="517"/>
      <c r="CW107" s="515"/>
      <c r="CX107" s="516"/>
      <c r="CY107" s="516"/>
      <c r="CZ107" s="516"/>
      <c r="DA107" s="516"/>
      <c r="DB107" s="516"/>
      <c r="DC107" s="516"/>
      <c r="DD107" s="516"/>
      <c r="DE107" s="516"/>
      <c r="DF107" s="517"/>
      <c r="DG107" s="515"/>
      <c r="DH107" s="516"/>
      <c r="DI107" s="516"/>
      <c r="DJ107" s="516"/>
      <c r="DK107" s="516"/>
      <c r="DL107" s="516"/>
      <c r="DM107" s="516"/>
      <c r="DN107" s="516"/>
      <c r="DO107" s="516"/>
      <c r="DP107" s="517"/>
      <c r="DQ107" s="515"/>
      <c r="DR107" s="516"/>
      <c r="DS107" s="516"/>
      <c r="DT107" s="516"/>
      <c r="DU107" s="516"/>
      <c r="DV107" s="516"/>
      <c r="DW107" s="516"/>
      <c r="DX107" s="516"/>
      <c r="DY107" s="516"/>
      <c r="DZ107" s="517"/>
      <c r="EA107" s="515"/>
      <c r="EB107" s="516"/>
      <c r="EC107" s="516"/>
      <c r="ED107" s="516"/>
      <c r="EE107" s="516"/>
      <c r="EF107" s="516"/>
      <c r="EG107" s="516"/>
      <c r="EH107" s="516"/>
      <c r="EI107" s="516"/>
      <c r="EJ107" s="517"/>
      <c r="EK107" s="515"/>
      <c r="EL107" s="516"/>
      <c r="EM107" s="516"/>
      <c r="EN107" s="516"/>
      <c r="EO107" s="516"/>
      <c r="EP107" s="516"/>
      <c r="EQ107" s="516"/>
      <c r="ER107" s="516"/>
      <c r="ES107" s="516"/>
      <c r="ET107" s="517"/>
      <c r="EU107" s="515"/>
      <c r="EV107" s="516"/>
      <c r="EW107" s="516"/>
      <c r="EX107" s="516"/>
      <c r="EY107" s="516"/>
      <c r="EZ107" s="516"/>
      <c r="FA107" s="516"/>
      <c r="FB107" s="516"/>
      <c r="FC107" s="516"/>
      <c r="FD107" s="517"/>
      <c r="FE107" s="515"/>
      <c r="FF107" s="516"/>
      <c r="FG107" s="516"/>
      <c r="FH107" s="516"/>
      <c r="FI107" s="516"/>
      <c r="FJ107" s="516"/>
      <c r="FK107" s="516"/>
      <c r="FL107" s="516"/>
      <c r="FM107" s="516"/>
      <c r="FN107" s="517"/>
      <c r="FO107" s="515"/>
      <c r="FP107" s="516"/>
      <c r="FQ107" s="516"/>
      <c r="FR107" s="516"/>
      <c r="FS107" s="516"/>
      <c r="FT107" s="516"/>
      <c r="FU107" s="516"/>
      <c r="FV107" s="516"/>
      <c r="FW107" s="516"/>
      <c r="FX107" s="517"/>
      <c r="FY107" s="515"/>
      <c r="FZ107" s="516"/>
      <c r="GA107" s="516"/>
      <c r="GB107" s="516"/>
      <c r="GC107" s="516"/>
      <c r="GD107" s="516"/>
      <c r="GE107" s="516"/>
      <c r="GF107" s="516"/>
      <c r="GG107" s="516"/>
      <c r="GH107" s="517"/>
      <c r="GI107" s="515"/>
      <c r="GJ107" s="516"/>
      <c r="GK107" s="516"/>
      <c r="GL107" s="516"/>
      <c r="GM107" s="516"/>
      <c r="GN107" s="516"/>
      <c r="GO107" s="516"/>
      <c r="GP107" s="516"/>
      <c r="GQ107" s="516"/>
      <c r="GR107" s="517"/>
      <c r="GS107" s="515"/>
      <c r="GT107" s="516"/>
      <c r="GU107" s="516"/>
      <c r="GV107" s="516"/>
      <c r="GW107" s="516"/>
      <c r="GX107" s="516"/>
      <c r="GY107" s="516"/>
      <c r="GZ107" s="516"/>
      <c r="HA107" s="516"/>
      <c r="HB107" s="517"/>
      <c r="HC107" s="275" t="e">
        <f>+SUM(K107)*VLOOKUP(K$13,#REF!,2,0)+SUM(U107)*VLOOKUP(U$13,#REF!,2,0)+SUM(AE107)*VLOOKUP(AE$13,#REF!,2,0)+SUM(AO107)*VLOOKUP(AO$13,#REF!,2,0)+SUM(AY107)*VLOOKUP(AY$13,#REF!,2,0)+SUM(BI107)*VLOOKUP(BI$13,#REF!,2,0)+SUM(BS107)*VLOOKUP(BS$13,#REF!,2,0)+SUM(CC107)*VLOOKUP(CC$13,#REF!,2,0)+SUM(CM107)*VLOOKUP(CM$13,#REF!,2,0)+SUM(CW107)*VLOOKUP(CW$13,#REF!,2,0)+SUM(DG107)*VLOOKUP(DG$13,#REF!,2,0)+SUM(DQ107)*VLOOKUP(DQ$13,#REF!,2,0)+SUM(EA107)*VLOOKUP(EA$13,#REF!,2,0)+SUM(EK107)*VLOOKUP(EK$13,#REF!,2,0)+SUM(EU107)*VLOOKUP(EU$13,#REF!,2,0)+SUM(FE107)*VLOOKUP(FE$13,#REF!,2,0)+SUM(FO107)*VLOOKUP(FO$13,#REF!,2,0)+SUM(FY107)*VLOOKUP(FY$13,#REF!,2,0)+SUM(GI107)*VLOOKUP(GI$13,#REF!,2,0)+SUM(GS107)*VLOOKUP(GS$13,#REF!,2,0)</f>
        <v>#REF!</v>
      </c>
      <c r="HD107" s="275" t="e">
        <f>+SUM(L107)*VLOOKUP(L$13,#REF!,2,0)+SUM(V107)*VLOOKUP(V$13,#REF!,2,0)+SUM(AF107)*VLOOKUP(AF$13,#REF!,2,0)+SUM(AP107)*VLOOKUP(AP$13,#REF!,2,0)+SUM(AZ107)*VLOOKUP(AZ$13,#REF!,2,0)+SUM(BJ107)*VLOOKUP(BJ$13,#REF!,2,0)+SUM(BT107)*VLOOKUP(BT$13,#REF!,2,0)+SUM(CD107)*VLOOKUP(CD$13,#REF!,2,0)+SUM(CN107)*VLOOKUP(CN$13,#REF!,2,0)+SUM(CX107)*VLOOKUP(CX$13,#REF!,2,0)+SUM(DH107)*VLOOKUP(DH$13,#REF!,2,0)+SUM(DR107)*VLOOKUP(DR$13,#REF!,2,0)+SUM(EB107)*VLOOKUP(EB$13,#REF!,2,0)+SUM(EL107)*VLOOKUP(EL$13,#REF!,2,0)+SUM(EV107)*VLOOKUP(EV$13,#REF!,2,0)+SUM(FF107)*VLOOKUP(FF$13,#REF!,2,0)+SUM(FP107)*VLOOKUP(FP$13,#REF!,2,0)+SUM(FZ107)*VLOOKUP(FZ$13,#REF!,2,0)+SUM(GJ107)*VLOOKUP(GJ$13,#REF!,2,0)+SUM(GT107)*VLOOKUP(GT$13,#REF!,2,0)</f>
        <v>#REF!</v>
      </c>
      <c r="HE107" s="275" t="e">
        <f>+SUM(M107)*VLOOKUP(M$13,#REF!,2,0)+SUM(W107)*VLOOKUP(W$13,#REF!,2,0)+SUM(AG107)*VLOOKUP(AG$13,#REF!,2,0)+SUM(AQ107)*VLOOKUP(AQ$13,#REF!,2,0)+SUM(BA107)*VLOOKUP(BA$13,#REF!,2,0)+SUM(BK107)*VLOOKUP(BK$13,#REF!,2,0)+SUM(BU107)*VLOOKUP(BU$13,#REF!,2,0)+SUM(CE107)*VLOOKUP(CE$13,#REF!,2,0)+SUM(CO107)*VLOOKUP(CO$13,#REF!,2,0)+SUM(CY107)*VLOOKUP(CY$13,#REF!,2,0)+SUM(DI107)*VLOOKUP(DI$13,#REF!,2,0)+SUM(DS107)*VLOOKUP(DS$13,#REF!,2,0)+SUM(EC107)*VLOOKUP(EC$13,#REF!,2,0)+SUM(EM107)*VLOOKUP(EM$13,#REF!,2,0)+SUM(EW107)*VLOOKUP(EW$13,#REF!,2,0)+SUM(FG107)*VLOOKUP(FG$13,#REF!,2,0)+SUM(FQ107)*VLOOKUP(FQ$13,#REF!,2,0)+SUM(GA107)*VLOOKUP(GA$13,#REF!,2,0)+SUM(GK107)*VLOOKUP(GK$13,#REF!,2,0)+SUM(GU107)*VLOOKUP(GU$13,#REF!,2,0)</f>
        <v>#REF!</v>
      </c>
      <c r="HF107" s="275" t="e">
        <f>+SUM(N107)*VLOOKUP(N$13,#REF!,2,0)+SUM(X107)*VLOOKUP(X$13,#REF!,2,0)+SUM(AH107)*VLOOKUP(AH$13,#REF!,2,0)+SUM(AR107)*VLOOKUP(AR$13,#REF!,2,0)+SUM(BB107)*VLOOKUP(BB$13,#REF!,2,0)+SUM(BL107)*VLOOKUP(BL$13,#REF!,2,0)+SUM(BV107)*VLOOKUP(BV$13,#REF!,2,0)+SUM(CF107)*VLOOKUP(CF$13,#REF!,2,0)+SUM(CP107)*VLOOKUP(CP$13,#REF!,2,0)+SUM(CZ107)*VLOOKUP(CZ$13,#REF!,2,0)+SUM(DJ107)*VLOOKUP(DJ$13,#REF!,2,0)+SUM(DT107)*VLOOKUP(DT$13,#REF!,2,0)+SUM(ED107)*VLOOKUP(ED$13,#REF!,2,0)+SUM(EN107)*VLOOKUP(EN$13,#REF!,2,0)+SUM(EX107)*VLOOKUP(EX$13,#REF!,2,0)+SUM(FH107)*VLOOKUP(FH$13,#REF!,2,0)+SUM(FR107)*VLOOKUP(FR$13,#REF!,2,0)+SUM(GB107)*VLOOKUP(GB$13,#REF!,2,0)+SUM(GL107)*VLOOKUP(GL$13,#REF!,2,0)+SUM(GV107)*VLOOKUP(GV$13,#REF!,2,0)</f>
        <v>#REF!</v>
      </c>
      <c r="HG107" s="275" t="e">
        <f>+SUM(O107)*VLOOKUP(O$13,#REF!,2,0)+SUM(Y107)*VLOOKUP(Y$13,#REF!,2,0)+SUM(AI107)*VLOOKUP(AI$13,#REF!,2,0)+SUM(AS107)*VLOOKUP(AS$13,#REF!,2,0)+SUM(BC107)*VLOOKUP(BC$13,#REF!,2,0)+SUM(BM107)*VLOOKUP(BM$13,#REF!,2,0)+SUM(BW107)*VLOOKUP(BW$13,#REF!,2,0)+SUM(CG107)*VLOOKUP(CG$13,#REF!,2,0)+SUM(CQ107)*VLOOKUP(CQ$13,#REF!,2,0)+SUM(DA107)*VLOOKUP(DA$13,#REF!,2,0)+SUM(DK107)*VLOOKUP(DK$13,#REF!,2,0)+SUM(DU107)*VLOOKUP(DU$13,#REF!,2,0)+SUM(EE107)*VLOOKUP(EE$13,#REF!,2,0)+SUM(EO107)*VLOOKUP(EO$13,#REF!,2,0)+SUM(EY107)*VLOOKUP(EY$13,#REF!,2,0)+SUM(FI107)*VLOOKUP(FI$13,#REF!,2,0)+SUM(FS107)*VLOOKUP(FS$13,#REF!,2,0)+SUM(GC107)*VLOOKUP(GC$13,#REF!,2,0)+SUM(GM107)*VLOOKUP(GM$13,#REF!,2,0)+SUM(GW107)*VLOOKUP(GW$13,#REF!,2,0)</f>
        <v>#REF!</v>
      </c>
      <c r="HH107" s="275" t="e">
        <f>+SUM(P107)*VLOOKUP(P$13,#REF!,2,0)+SUM(Z107)*VLOOKUP(Z$13,#REF!,2,0)+SUM(AJ107)*VLOOKUP(AJ$13,#REF!,2,0)+SUM(AT107)*VLOOKUP(AT$13,#REF!,2,0)+SUM(BD107)*VLOOKUP(BD$13,#REF!,2,0)+SUM(BN107)*VLOOKUP(BN$13,#REF!,2,0)+SUM(BX107)*VLOOKUP(BX$13,#REF!,2,0)+SUM(CH107)*VLOOKUP(CH$13,#REF!,2,0)+SUM(CR107)*VLOOKUP(CR$13,#REF!,2,0)+SUM(DB107)*VLOOKUP(DB$13,#REF!,2,0)+SUM(DL107)*VLOOKUP(DL$13,#REF!,2,0)+SUM(DV107)*VLOOKUP(DV$13,#REF!,2,0)+SUM(EF107)*VLOOKUP(EF$13,#REF!,2,0)+SUM(EP107)*VLOOKUP(EP$13,#REF!,2,0)+SUM(EZ107)*VLOOKUP(EZ$13,#REF!,2,0)+SUM(FJ107)*VLOOKUP(FJ$13,#REF!,2,0)+SUM(FT107)*VLOOKUP(FT$13,#REF!,2,0)+SUM(GD107)*VLOOKUP(GD$13,#REF!,2,0)+SUM(GN107)*VLOOKUP(GN$13,#REF!,2,0)+SUM(GX107)*VLOOKUP(GX$13,#REF!,2,0)</f>
        <v>#REF!</v>
      </c>
      <c r="HI107" s="275" t="e">
        <f>+SUM(Q107)*VLOOKUP(Q$13,#REF!,2,0)+SUM(AA107)*VLOOKUP(AA$13,#REF!,2,0)+SUM(AK107)*VLOOKUP(AK$13,#REF!,2,0)+SUM(AU107)*VLOOKUP(AU$13,#REF!,2,0)+SUM(BE107)*VLOOKUP(BE$13,#REF!,2,0)+SUM(BO107)*VLOOKUP(BO$13,#REF!,2,0)+SUM(BY107)*VLOOKUP(BY$13,#REF!,2,0)+SUM(CI107)*VLOOKUP(CI$13,#REF!,2,0)+SUM(CS107)*VLOOKUP(CS$13,#REF!,2,0)+SUM(DC107)*VLOOKUP(DC$13,#REF!,2,0)+SUM(DM107)*VLOOKUP(DM$13,#REF!,2,0)+SUM(DW107)*VLOOKUP(DW$13,#REF!,2,0)+SUM(EG107)*VLOOKUP(EG$13,#REF!,2,0)+SUM(EQ107)*VLOOKUP(EQ$13,#REF!,2,0)+SUM(FA107)*VLOOKUP(FA$13,#REF!,2,0)+SUM(FK107)*VLOOKUP(FK$13,#REF!,2,0)+SUM(FU107)*VLOOKUP(FU$13,#REF!,2,0)+SUM(GE107)*VLOOKUP(GE$13,#REF!,2,0)+SUM(GO107)*VLOOKUP(GO$13,#REF!,2,0)+SUM(GY107)*VLOOKUP(GY$13,#REF!,2,0)</f>
        <v>#REF!</v>
      </c>
      <c r="HJ107" s="275" t="e">
        <f>+SUM(R107)*VLOOKUP(R$13,#REF!,2,0)+SUM(AB107)*VLOOKUP(AB$13,#REF!,2,0)+SUM(AL107)*VLOOKUP(AL$13,#REF!,2,0)+SUM(AV107)*VLOOKUP(AV$13,#REF!,2,0)+SUM(BF107)*VLOOKUP(BF$13,#REF!,2,0)+SUM(BP107)*VLOOKUP(BP$13,#REF!,2,0)+SUM(BZ107)*VLOOKUP(BZ$13,#REF!,2,0)+SUM(CJ107)*VLOOKUP(CJ$13,#REF!,2,0)+SUM(CT107)*VLOOKUP(CT$13,#REF!,2,0)+SUM(DD107)*VLOOKUP(DD$13,#REF!,2,0)+SUM(DN107)*VLOOKUP(DN$13,#REF!,2,0)+SUM(DX107)*VLOOKUP(DX$13,#REF!,2,0)+SUM(EH107)*VLOOKUP(EH$13,#REF!,2,0)+SUM(ER107)*VLOOKUP(ER$13,#REF!,2,0)+SUM(FB107)*VLOOKUP(FB$13,#REF!,2,0)+SUM(FL107)*VLOOKUP(FL$13,#REF!,2,0)+SUM(FV107)*VLOOKUP(FV$13,#REF!,2,0)+SUM(GF107)*VLOOKUP(GF$13,#REF!,2,0)+SUM(GP107)*VLOOKUP(GP$13,#REF!,2,0)+SUM(GZ107)*VLOOKUP(GZ$13,#REF!,2,0)</f>
        <v>#REF!</v>
      </c>
      <c r="HK107" s="275" t="e">
        <f>+SUM(S107)*VLOOKUP(S$13,#REF!,2,0)+SUM(AC107)*VLOOKUP(AC$13,#REF!,2,0)+SUM(AM107)*VLOOKUP(AM$13,#REF!,2,0)+SUM(AW107)*VLOOKUP(AW$13,#REF!,2,0)+SUM(BG107)*VLOOKUP(BG$13,#REF!,2,0)+SUM(BQ107)*VLOOKUP(BQ$13,#REF!,2,0)+SUM(CA107)*VLOOKUP(CA$13,#REF!,2,0)+SUM(CK107)*VLOOKUP(CK$13,#REF!,2,0)+SUM(CU107)*VLOOKUP(CU$13,#REF!,2,0)+SUM(DE107)*VLOOKUP(DE$13,#REF!,2,0)+SUM(DO107)*VLOOKUP(DO$13,#REF!,2,0)+SUM(DY107)*VLOOKUP(DY$13,#REF!,2,0)+SUM(EI107)*VLOOKUP(EI$13,#REF!,2,0)+SUM(ES107)*VLOOKUP(ES$13,#REF!,2,0)+SUM(FC107)*VLOOKUP(FC$13,#REF!,2,0)+SUM(FM107)*VLOOKUP(FM$13,#REF!,2,0)+SUM(FW107)*VLOOKUP(FW$13,#REF!,2,0)+SUM(GG107)*VLOOKUP(GG$13,#REF!,2,0)+SUM(GQ107)*VLOOKUP(GQ$13,#REF!,2,0)+SUM(HA107)*VLOOKUP(HA$13,#REF!,2,0)</f>
        <v>#REF!</v>
      </c>
      <c r="HL107" s="275" t="e">
        <f>+SUM(T107)*VLOOKUP(T$13,#REF!,2,0)+SUM(AD107)*VLOOKUP(AD$13,#REF!,2,0)+SUM(AN107)*VLOOKUP(AN$13,#REF!,2,0)+SUM(AX107)*VLOOKUP(AX$13,#REF!,2,0)+SUM(BH107)*VLOOKUP(BH$13,#REF!,2,0)+SUM(BR107)*VLOOKUP(BR$13,#REF!,2,0)+SUM(CB107)*VLOOKUP(CB$13,#REF!,2,0)+SUM(CL107)*VLOOKUP(CL$13,#REF!,2,0)+SUM(CV107)*VLOOKUP(CV$13,#REF!,2,0)+SUM(DF107)*VLOOKUP(DF$13,#REF!,2,0)+SUM(DP107)*VLOOKUP(DP$13,#REF!,2,0)+SUM(DZ107)*VLOOKUP(DZ$13,#REF!,2,0)+SUM(EJ107)*VLOOKUP(EJ$13,#REF!,2,0)+SUM(ET107)*VLOOKUP(ET$13,#REF!,2,0)+SUM(FD107)*VLOOKUP(FD$13,#REF!,2,0)+SUM(FN107)*VLOOKUP(FN$13,#REF!,2,0)+SUM(FX107)*VLOOKUP(FX$13,#REF!,2,0)+SUM(GH107)*VLOOKUP(GH$13,#REF!,2,0)+SUM(GR107)*VLOOKUP(GR$13,#REF!,2,0)+SUM(HB107)*VLOOKUP(HB$13,#REF!,2,0)</f>
        <v>#REF!</v>
      </c>
      <c r="HM107" s="276">
        <f t="shared" si="88"/>
        <v>0</v>
      </c>
      <c r="HN107" s="283">
        <f t="shared" si="100"/>
        <v>0</v>
      </c>
      <c r="HO107" s="276" t="e">
        <f>+SUMIF($K$11:$T$11,1,K107:T107)*VLOOKUP($K$12,#REF!,2,0)+SUMIF($U$11:$AD$11,1,U107:AD107)*VLOOKUP($U$12,#REF!,2,0)+SUMIF($AE$11:$AN$11,1,AE107:AN107)*VLOOKUP($AE$12,#REF!,2,0)+SUMIF($AO$11:$AX$11,1,AO107:AX107)*VLOOKUP($AO$12,#REF!,2,0)+SUMIF($AY$11:$BH$11,1,AY107:BH107)*VLOOKUP($AY$12,#REF!,2,0)+SUMIF($BI$11:$BR$11,1,BI107:BR107)*VLOOKUP($BI$12,#REF!,2,0)+SUMIF($BS$11:$CB$11,1,BS107:CB107)*VLOOKUP($BS$12,#REF!,2,0)+SUMIF($CC$11:$CL$11,1,CC107:CL107)*VLOOKUP($CC$12,#REF!,2,0)+SUMIF($CM$11:$CV$11,1,CM107:CV107)*VLOOKUP($CM$12,#REF!,2,0)+SUMIF($CW$11:$DF$11,1,CW107:DF107)*VLOOKUP($CW$12,#REF!,2,0)+SUMIF($DG$11:$DP$11,1,DG107:DP107)*VLOOKUP($DG$12,#REF!,2,0)+SUMIF($DQ$11:$DZ$11,1,DQ107:DZ107)*VLOOKUP($DQ$12,#REF!,2,0)+SUMIF($EA$11:$EJ$11,1,EA107:EJ107)*VLOOKUP($EA$12,#REF!,2,0)+SUMIF($EK$11:$ET$11,1,EK107:ET107)*VLOOKUP($EK$12,#REF!,2,0)+SUMIF($EU$11:$FD$11,1,EU107:FD107)*VLOOKUP($EU$12,#REF!,2,0)+SUMIF($FE$11:$FN$11,1,FE107:FN107)*VLOOKUP($FE$12,#REF!,2,0)+SUMIF($FO$11:$FX$11,1,FO107:FX107)*VLOOKUP($FO$12,#REF!,2,0)+SUMIF($FY$11:$GH$11,1,FY107:GH107)*VLOOKUP($FY$12,#REF!,2,0)+SUMIF($GI$11:$GR$11,1,GI107:GR107)*VLOOKUP($GI$12,#REF!,2,0)+SUMIF($GS$11:$HB$11,1,GS107:HB107)*VLOOKUP($GS$12,#REF!,2,0)</f>
        <v>#REF!</v>
      </c>
      <c r="HP107" s="283" t="e">
        <f t="shared" si="101"/>
        <v>#REF!</v>
      </c>
      <c r="HQ107" s="84"/>
      <c r="HR107" s="284">
        <f t="shared" si="89"/>
        <v>0</v>
      </c>
      <c r="HS107" s="284">
        <f t="shared" si="90"/>
        <v>0</v>
      </c>
      <c r="HT107" s="284">
        <f t="shared" si="91"/>
        <v>0</v>
      </c>
      <c r="HU107" s="284">
        <f t="shared" si="92"/>
        <v>0</v>
      </c>
      <c r="HV107" s="284">
        <f t="shared" si="93"/>
        <v>0</v>
      </c>
      <c r="HW107" s="284">
        <f t="shared" si="94"/>
        <v>0</v>
      </c>
      <c r="HX107" s="284">
        <f t="shared" si="95"/>
        <v>0</v>
      </c>
      <c r="HY107" s="284">
        <f t="shared" si="96"/>
        <v>0</v>
      </c>
      <c r="HZ107" s="284">
        <f t="shared" si="97"/>
        <v>0</v>
      </c>
      <c r="IA107" s="284">
        <f t="shared" si="98"/>
        <v>0</v>
      </c>
      <c r="IK107" s="98" t="e">
        <f t="shared" si="99"/>
        <v>#REF!</v>
      </c>
    </row>
    <row r="108" spans="1:245" s="32" customFormat="1" ht="21.95" hidden="1" customHeight="1">
      <c r="A108" s="4"/>
      <c r="B108" s="98" t="e">
        <f>+#REF!</f>
        <v>#REF!</v>
      </c>
      <c r="C108" s="98" t="e">
        <f>+#REF!</f>
        <v>#REF!</v>
      </c>
      <c r="D108" s="98" t="e">
        <f>+#REF!</f>
        <v>#REF!</v>
      </c>
      <c r="E108" s="98" t="e">
        <f>+#REF!</f>
        <v>#REF!</v>
      </c>
      <c r="F108" s="98" t="e">
        <f>+#REF!</f>
        <v>#REF!</v>
      </c>
      <c r="G108" s="98" t="e">
        <f>+#REF!</f>
        <v>#REF!</v>
      </c>
      <c r="H108" s="98" t="e">
        <f>+#REF!</f>
        <v>#REF!</v>
      </c>
      <c r="I108" s="98" t="e">
        <f>+#REF!</f>
        <v>#REF!</v>
      </c>
      <c r="J108" s="19" t="s">
        <v>101</v>
      </c>
      <c r="K108" s="619"/>
      <c r="L108" s="620"/>
      <c r="M108" s="620"/>
      <c r="N108" s="620"/>
      <c r="O108" s="620"/>
      <c r="P108" s="620"/>
      <c r="Q108" s="620"/>
      <c r="R108" s="620"/>
      <c r="S108" s="620"/>
      <c r="T108" s="621"/>
      <c r="U108" s="619"/>
      <c r="V108" s="620"/>
      <c r="W108" s="620"/>
      <c r="X108" s="620"/>
      <c r="Y108" s="620"/>
      <c r="Z108" s="620"/>
      <c r="AA108" s="620"/>
      <c r="AB108" s="620"/>
      <c r="AC108" s="620"/>
      <c r="AD108" s="621"/>
      <c r="AE108" s="619"/>
      <c r="AF108" s="620"/>
      <c r="AG108" s="620"/>
      <c r="AH108" s="620"/>
      <c r="AI108" s="620"/>
      <c r="AJ108" s="620"/>
      <c r="AK108" s="620"/>
      <c r="AL108" s="620"/>
      <c r="AM108" s="620"/>
      <c r="AN108" s="621"/>
      <c r="AO108" s="619"/>
      <c r="AP108" s="620"/>
      <c r="AQ108" s="620"/>
      <c r="AR108" s="620"/>
      <c r="AS108" s="620"/>
      <c r="AT108" s="620"/>
      <c r="AU108" s="620"/>
      <c r="AV108" s="620"/>
      <c r="AW108" s="620"/>
      <c r="AX108" s="621"/>
      <c r="AY108" s="619"/>
      <c r="AZ108" s="620"/>
      <c r="BA108" s="620"/>
      <c r="BB108" s="620"/>
      <c r="BC108" s="620"/>
      <c r="BD108" s="620"/>
      <c r="BE108" s="620"/>
      <c r="BF108" s="620"/>
      <c r="BG108" s="620"/>
      <c r="BH108" s="621"/>
      <c r="BI108" s="619"/>
      <c r="BJ108" s="620"/>
      <c r="BK108" s="620"/>
      <c r="BL108" s="620"/>
      <c r="BM108" s="620"/>
      <c r="BN108" s="620"/>
      <c r="BO108" s="620"/>
      <c r="BP108" s="620"/>
      <c r="BQ108" s="620"/>
      <c r="BR108" s="621"/>
      <c r="BS108" s="619"/>
      <c r="BT108" s="620"/>
      <c r="BU108" s="620"/>
      <c r="BV108" s="620"/>
      <c r="BW108" s="620"/>
      <c r="BX108" s="620"/>
      <c r="BY108" s="620"/>
      <c r="BZ108" s="620"/>
      <c r="CA108" s="620"/>
      <c r="CB108" s="621"/>
      <c r="CC108" s="619"/>
      <c r="CD108" s="620"/>
      <c r="CE108" s="620"/>
      <c r="CF108" s="620"/>
      <c r="CG108" s="620"/>
      <c r="CH108" s="620"/>
      <c r="CI108" s="620"/>
      <c r="CJ108" s="620"/>
      <c r="CK108" s="620"/>
      <c r="CL108" s="621"/>
      <c r="CM108" s="619"/>
      <c r="CN108" s="620"/>
      <c r="CO108" s="620"/>
      <c r="CP108" s="620"/>
      <c r="CQ108" s="620"/>
      <c r="CR108" s="620"/>
      <c r="CS108" s="620"/>
      <c r="CT108" s="620"/>
      <c r="CU108" s="620"/>
      <c r="CV108" s="621"/>
      <c r="CW108" s="619"/>
      <c r="CX108" s="620"/>
      <c r="CY108" s="620"/>
      <c r="CZ108" s="620"/>
      <c r="DA108" s="620"/>
      <c r="DB108" s="620"/>
      <c r="DC108" s="620"/>
      <c r="DD108" s="620"/>
      <c r="DE108" s="620"/>
      <c r="DF108" s="621"/>
      <c r="DG108" s="619"/>
      <c r="DH108" s="620"/>
      <c r="DI108" s="620"/>
      <c r="DJ108" s="620"/>
      <c r="DK108" s="620"/>
      <c r="DL108" s="620"/>
      <c r="DM108" s="620"/>
      <c r="DN108" s="620"/>
      <c r="DO108" s="620"/>
      <c r="DP108" s="621"/>
      <c r="DQ108" s="619"/>
      <c r="DR108" s="620"/>
      <c r="DS108" s="620"/>
      <c r="DT108" s="620"/>
      <c r="DU108" s="620"/>
      <c r="DV108" s="620"/>
      <c r="DW108" s="620"/>
      <c r="DX108" s="620"/>
      <c r="DY108" s="620"/>
      <c r="DZ108" s="621"/>
      <c r="EA108" s="619"/>
      <c r="EB108" s="620"/>
      <c r="EC108" s="620"/>
      <c r="ED108" s="620"/>
      <c r="EE108" s="620"/>
      <c r="EF108" s="620"/>
      <c r="EG108" s="620"/>
      <c r="EH108" s="620"/>
      <c r="EI108" s="620"/>
      <c r="EJ108" s="621"/>
      <c r="EK108" s="619"/>
      <c r="EL108" s="620"/>
      <c r="EM108" s="620"/>
      <c r="EN108" s="620"/>
      <c r="EO108" s="620"/>
      <c r="EP108" s="620"/>
      <c r="EQ108" s="620"/>
      <c r="ER108" s="620"/>
      <c r="ES108" s="620"/>
      <c r="ET108" s="621"/>
      <c r="EU108" s="619"/>
      <c r="EV108" s="620"/>
      <c r="EW108" s="620"/>
      <c r="EX108" s="620"/>
      <c r="EY108" s="620"/>
      <c r="EZ108" s="620"/>
      <c r="FA108" s="620"/>
      <c r="FB108" s="620"/>
      <c r="FC108" s="620"/>
      <c r="FD108" s="621"/>
      <c r="FE108" s="619"/>
      <c r="FF108" s="620"/>
      <c r="FG108" s="620"/>
      <c r="FH108" s="620"/>
      <c r="FI108" s="620"/>
      <c r="FJ108" s="620"/>
      <c r="FK108" s="620"/>
      <c r="FL108" s="620"/>
      <c r="FM108" s="620"/>
      <c r="FN108" s="621"/>
      <c r="FO108" s="619"/>
      <c r="FP108" s="620"/>
      <c r="FQ108" s="620"/>
      <c r="FR108" s="620"/>
      <c r="FS108" s="620"/>
      <c r="FT108" s="620"/>
      <c r="FU108" s="620"/>
      <c r="FV108" s="620"/>
      <c r="FW108" s="620"/>
      <c r="FX108" s="621"/>
      <c r="FY108" s="619"/>
      <c r="FZ108" s="620"/>
      <c r="GA108" s="620"/>
      <c r="GB108" s="620"/>
      <c r="GC108" s="620"/>
      <c r="GD108" s="620"/>
      <c r="GE108" s="620"/>
      <c r="GF108" s="620"/>
      <c r="GG108" s="620"/>
      <c r="GH108" s="621"/>
      <c r="GI108" s="619"/>
      <c r="GJ108" s="620"/>
      <c r="GK108" s="620"/>
      <c r="GL108" s="620"/>
      <c r="GM108" s="620"/>
      <c r="GN108" s="620"/>
      <c r="GO108" s="620"/>
      <c r="GP108" s="620"/>
      <c r="GQ108" s="620"/>
      <c r="GR108" s="621"/>
      <c r="GS108" s="619"/>
      <c r="GT108" s="620"/>
      <c r="GU108" s="620"/>
      <c r="GV108" s="620"/>
      <c r="GW108" s="620"/>
      <c r="GX108" s="620"/>
      <c r="GY108" s="620"/>
      <c r="GZ108" s="620"/>
      <c r="HA108" s="620"/>
      <c r="HB108" s="621"/>
      <c r="HC108" s="81" t="e">
        <f>+SUM(K108)*VLOOKUP(K$13,#REF!,2,0)+SUM(U108)*VLOOKUP(U$13,#REF!,2,0)+SUM(AE108)*VLOOKUP(AE$13,#REF!,2,0)+SUM(AO108)*VLOOKUP(AO$13,#REF!,2,0)+SUM(AY108)*VLOOKUP(AY$13,#REF!,2,0)+SUM(BI108)*VLOOKUP(BI$13,#REF!,2,0)+SUM(BS108)*VLOOKUP(BS$13,#REF!,2,0)+SUM(CC108)*VLOOKUP(CC$13,#REF!,2,0)+SUM(CM108)*VLOOKUP(CM$13,#REF!,2,0)+SUM(CW108)*VLOOKUP(CW$13,#REF!,2,0)+SUM(DG108)*VLOOKUP(DG$13,#REF!,2,0)+SUM(DQ108)*VLOOKUP(DQ$13,#REF!,2,0)+SUM(EA108)*VLOOKUP(EA$13,#REF!,2,0)+SUM(EK108)*VLOOKUP(EK$13,#REF!,2,0)+SUM(EU108)*VLOOKUP(EU$13,#REF!,2,0)+SUM(FE108)*VLOOKUP(FE$13,#REF!,2,0)+SUM(FO108)*VLOOKUP(FO$13,#REF!,2,0)+SUM(FY108)*VLOOKUP(FY$13,#REF!,2,0)+SUM(GI108)*VLOOKUP(GI$13,#REF!,2,0)+SUM(GS108)*VLOOKUP(GS$13,#REF!,2,0)</f>
        <v>#REF!</v>
      </c>
      <c r="HD108" s="81" t="e">
        <f>+SUM(L108)*VLOOKUP(L$13,#REF!,2,0)+SUM(V108)*VLOOKUP(V$13,#REF!,2,0)+SUM(AF108)*VLOOKUP(AF$13,#REF!,2,0)+SUM(AP108)*VLOOKUP(AP$13,#REF!,2,0)+SUM(AZ108)*VLOOKUP(AZ$13,#REF!,2,0)+SUM(BJ108)*VLOOKUP(BJ$13,#REF!,2,0)+SUM(BT108)*VLOOKUP(BT$13,#REF!,2,0)+SUM(CD108)*VLOOKUP(CD$13,#REF!,2,0)+SUM(CN108)*VLOOKUP(CN$13,#REF!,2,0)+SUM(CX108)*VLOOKUP(CX$13,#REF!,2,0)+SUM(DH108)*VLOOKUP(DH$13,#REF!,2,0)+SUM(DR108)*VLOOKUP(DR$13,#REF!,2,0)+SUM(EB108)*VLOOKUP(EB$13,#REF!,2,0)+SUM(EL108)*VLOOKUP(EL$13,#REF!,2,0)+SUM(EV108)*VLOOKUP(EV$13,#REF!,2,0)+SUM(FF108)*VLOOKUP(FF$13,#REF!,2,0)+SUM(FP108)*VLOOKUP(FP$13,#REF!,2,0)+SUM(FZ108)*VLOOKUP(FZ$13,#REF!,2,0)+SUM(GJ108)*VLOOKUP(GJ$13,#REF!,2,0)+SUM(GT108)*VLOOKUP(GT$13,#REF!,2,0)</f>
        <v>#REF!</v>
      </c>
      <c r="HE108" s="81" t="e">
        <f>+SUM(M108)*VLOOKUP(M$13,#REF!,2,0)+SUM(W108)*VLOOKUP(W$13,#REF!,2,0)+SUM(AG108)*VLOOKUP(AG$13,#REF!,2,0)+SUM(AQ108)*VLOOKUP(AQ$13,#REF!,2,0)+SUM(BA108)*VLOOKUP(BA$13,#REF!,2,0)+SUM(BK108)*VLOOKUP(BK$13,#REF!,2,0)+SUM(BU108)*VLOOKUP(BU$13,#REF!,2,0)+SUM(CE108)*VLOOKUP(CE$13,#REF!,2,0)+SUM(CO108)*VLOOKUP(CO$13,#REF!,2,0)+SUM(CY108)*VLOOKUP(CY$13,#REF!,2,0)+SUM(DI108)*VLOOKUP(DI$13,#REF!,2,0)+SUM(DS108)*VLOOKUP(DS$13,#REF!,2,0)+SUM(EC108)*VLOOKUP(EC$13,#REF!,2,0)+SUM(EM108)*VLOOKUP(EM$13,#REF!,2,0)+SUM(EW108)*VLOOKUP(EW$13,#REF!,2,0)+SUM(FG108)*VLOOKUP(FG$13,#REF!,2,0)+SUM(FQ108)*VLOOKUP(FQ$13,#REF!,2,0)+SUM(GA108)*VLOOKUP(GA$13,#REF!,2,0)+SUM(GK108)*VLOOKUP(GK$13,#REF!,2,0)+SUM(GU108)*VLOOKUP(GU$13,#REF!,2,0)</f>
        <v>#REF!</v>
      </c>
      <c r="HF108" s="81" t="e">
        <f>+SUM(N108)*VLOOKUP(N$13,#REF!,2,0)+SUM(X108)*VLOOKUP(X$13,#REF!,2,0)+SUM(AH108)*VLOOKUP(AH$13,#REF!,2,0)+SUM(AR108)*VLOOKUP(AR$13,#REF!,2,0)+SUM(BB108)*VLOOKUP(BB$13,#REF!,2,0)+SUM(BL108)*VLOOKUP(BL$13,#REF!,2,0)+SUM(BV108)*VLOOKUP(BV$13,#REF!,2,0)+SUM(CF108)*VLOOKUP(CF$13,#REF!,2,0)+SUM(CP108)*VLOOKUP(CP$13,#REF!,2,0)+SUM(CZ108)*VLOOKUP(CZ$13,#REF!,2,0)+SUM(DJ108)*VLOOKUP(DJ$13,#REF!,2,0)+SUM(DT108)*VLOOKUP(DT$13,#REF!,2,0)+SUM(ED108)*VLOOKUP(ED$13,#REF!,2,0)+SUM(EN108)*VLOOKUP(EN$13,#REF!,2,0)+SUM(EX108)*VLOOKUP(EX$13,#REF!,2,0)+SUM(FH108)*VLOOKUP(FH$13,#REF!,2,0)+SUM(FR108)*VLOOKUP(FR$13,#REF!,2,0)+SUM(GB108)*VLOOKUP(GB$13,#REF!,2,0)+SUM(GL108)*VLOOKUP(GL$13,#REF!,2,0)+SUM(GV108)*VLOOKUP(GV$13,#REF!,2,0)</f>
        <v>#REF!</v>
      </c>
      <c r="HG108" s="81" t="e">
        <f>+SUM(O108)*VLOOKUP(O$13,#REF!,2,0)+SUM(Y108)*VLOOKUP(Y$13,#REF!,2,0)+SUM(AI108)*VLOOKUP(AI$13,#REF!,2,0)+SUM(AS108)*VLOOKUP(AS$13,#REF!,2,0)+SUM(BC108)*VLOOKUP(BC$13,#REF!,2,0)+SUM(BM108)*VLOOKUP(BM$13,#REF!,2,0)+SUM(BW108)*VLOOKUP(BW$13,#REF!,2,0)+SUM(CG108)*VLOOKUP(CG$13,#REF!,2,0)+SUM(CQ108)*VLOOKUP(CQ$13,#REF!,2,0)+SUM(DA108)*VLOOKUP(DA$13,#REF!,2,0)+SUM(DK108)*VLOOKUP(DK$13,#REF!,2,0)+SUM(DU108)*VLOOKUP(DU$13,#REF!,2,0)+SUM(EE108)*VLOOKUP(EE$13,#REF!,2,0)+SUM(EO108)*VLOOKUP(EO$13,#REF!,2,0)+SUM(EY108)*VLOOKUP(EY$13,#REF!,2,0)+SUM(FI108)*VLOOKUP(FI$13,#REF!,2,0)+SUM(FS108)*VLOOKUP(FS$13,#REF!,2,0)+SUM(GC108)*VLOOKUP(GC$13,#REF!,2,0)+SUM(GM108)*VLOOKUP(GM$13,#REF!,2,0)+SUM(GW108)*VLOOKUP(GW$13,#REF!,2,0)</f>
        <v>#REF!</v>
      </c>
      <c r="HH108" s="81" t="e">
        <f>+SUM(P108)*VLOOKUP(P$13,#REF!,2,0)+SUM(Z108)*VLOOKUP(Z$13,#REF!,2,0)+SUM(AJ108)*VLOOKUP(AJ$13,#REF!,2,0)+SUM(AT108)*VLOOKUP(AT$13,#REF!,2,0)+SUM(BD108)*VLOOKUP(BD$13,#REF!,2,0)+SUM(BN108)*VLOOKUP(BN$13,#REF!,2,0)+SUM(BX108)*VLOOKUP(BX$13,#REF!,2,0)+SUM(CH108)*VLOOKUP(CH$13,#REF!,2,0)+SUM(CR108)*VLOOKUP(CR$13,#REF!,2,0)+SUM(DB108)*VLOOKUP(DB$13,#REF!,2,0)+SUM(DL108)*VLOOKUP(DL$13,#REF!,2,0)+SUM(DV108)*VLOOKUP(DV$13,#REF!,2,0)+SUM(EF108)*VLOOKUP(EF$13,#REF!,2,0)+SUM(EP108)*VLOOKUP(EP$13,#REF!,2,0)+SUM(EZ108)*VLOOKUP(EZ$13,#REF!,2,0)+SUM(FJ108)*VLOOKUP(FJ$13,#REF!,2,0)+SUM(FT108)*VLOOKUP(FT$13,#REF!,2,0)+SUM(GD108)*VLOOKUP(GD$13,#REF!,2,0)+SUM(GN108)*VLOOKUP(GN$13,#REF!,2,0)+SUM(GX108)*VLOOKUP(GX$13,#REF!,2,0)</f>
        <v>#REF!</v>
      </c>
      <c r="HI108" s="81" t="e">
        <f>+SUM(Q108)*VLOOKUP(Q$13,#REF!,2,0)+SUM(AA108)*VLOOKUP(AA$13,#REF!,2,0)+SUM(AK108)*VLOOKUP(AK$13,#REF!,2,0)+SUM(AU108)*VLOOKUP(AU$13,#REF!,2,0)+SUM(BE108)*VLOOKUP(BE$13,#REF!,2,0)+SUM(BO108)*VLOOKUP(BO$13,#REF!,2,0)+SUM(BY108)*VLOOKUP(BY$13,#REF!,2,0)+SUM(CI108)*VLOOKUP(CI$13,#REF!,2,0)+SUM(CS108)*VLOOKUP(CS$13,#REF!,2,0)+SUM(DC108)*VLOOKUP(DC$13,#REF!,2,0)+SUM(DM108)*VLOOKUP(DM$13,#REF!,2,0)+SUM(DW108)*VLOOKUP(DW$13,#REF!,2,0)+SUM(EG108)*VLOOKUP(EG$13,#REF!,2,0)+SUM(EQ108)*VLOOKUP(EQ$13,#REF!,2,0)+SUM(FA108)*VLOOKUP(FA$13,#REF!,2,0)+SUM(FK108)*VLOOKUP(FK$13,#REF!,2,0)+SUM(FU108)*VLOOKUP(FU$13,#REF!,2,0)+SUM(GE108)*VLOOKUP(GE$13,#REF!,2,0)+SUM(GO108)*VLOOKUP(GO$13,#REF!,2,0)+SUM(GY108)*VLOOKUP(GY$13,#REF!,2,0)</f>
        <v>#REF!</v>
      </c>
      <c r="HJ108" s="81" t="e">
        <f>+SUM(R108)*VLOOKUP(R$13,#REF!,2,0)+SUM(AB108)*VLOOKUP(AB$13,#REF!,2,0)+SUM(AL108)*VLOOKUP(AL$13,#REF!,2,0)+SUM(AV108)*VLOOKUP(AV$13,#REF!,2,0)+SUM(BF108)*VLOOKUP(BF$13,#REF!,2,0)+SUM(BP108)*VLOOKUP(BP$13,#REF!,2,0)+SUM(BZ108)*VLOOKUP(BZ$13,#REF!,2,0)+SUM(CJ108)*VLOOKUP(CJ$13,#REF!,2,0)+SUM(CT108)*VLOOKUP(CT$13,#REF!,2,0)+SUM(DD108)*VLOOKUP(DD$13,#REF!,2,0)+SUM(DN108)*VLOOKUP(DN$13,#REF!,2,0)+SUM(DX108)*VLOOKUP(DX$13,#REF!,2,0)+SUM(EH108)*VLOOKUP(EH$13,#REF!,2,0)+SUM(ER108)*VLOOKUP(ER$13,#REF!,2,0)+SUM(FB108)*VLOOKUP(FB$13,#REF!,2,0)+SUM(FL108)*VLOOKUP(FL$13,#REF!,2,0)+SUM(FV108)*VLOOKUP(FV$13,#REF!,2,0)+SUM(GF108)*VLOOKUP(GF$13,#REF!,2,0)+SUM(GP108)*VLOOKUP(GP$13,#REF!,2,0)+SUM(GZ108)*VLOOKUP(GZ$13,#REF!,2,0)</f>
        <v>#REF!</v>
      </c>
      <c r="HK108" s="81" t="e">
        <f>+SUM(S108)*VLOOKUP(S$13,#REF!,2,0)+SUM(AC108)*VLOOKUP(AC$13,#REF!,2,0)+SUM(AM108)*VLOOKUP(AM$13,#REF!,2,0)+SUM(AW108)*VLOOKUP(AW$13,#REF!,2,0)+SUM(BG108)*VLOOKUP(BG$13,#REF!,2,0)+SUM(BQ108)*VLOOKUP(BQ$13,#REF!,2,0)+SUM(CA108)*VLOOKUP(CA$13,#REF!,2,0)+SUM(CK108)*VLOOKUP(CK$13,#REF!,2,0)+SUM(CU108)*VLOOKUP(CU$13,#REF!,2,0)+SUM(DE108)*VLOOKUP(DE$13,#REF!,2,0)+SUM(DO108)*VLOOKUP(DO$13,#REF!,2,0)+SUM(DY108)*VLOOKUP(DY$13,#REF!,2,0)+SUM(EI108)*VLOOKUP(EI$13,#REF!,2,0)+SUM(ES108)*VLOOKUP(ES$13,#REF!,2,0)+SUM(FC108)*VLOOKUP(FC$13,#REF!,2,0)+SUM(FM108)*VLOOKUP(FM$13,#REF!,2,0)+SUM(FW108)*VLOOKUP(FW$13,#REF!,2,0)+SUM(GG108)*VLOOKUP(GG$13,#REF!,2,0)+SUM(GQ108)*VLOOKUP(GQ$13,#REF!,2,0)+SUM(HA108)*VLOOKUP(HA$13,#REF!,2,0)</f>
        <v>#REF!</v>
      </c>
      <c r="HL108" s="81" t="e">
        <f>+SUM(T108)*VLOOKUP(T$13,#REF!,2,0)+SUM(AD108)*VLOOKUP(AD$13,#REF!,2,0)+SUM(AN108)*VLOOKUP(AN$13,#REF!,2,0)+SUM(AX108)*VLOOKUP(AX$13,#REF!,2,0)+SUM(BH108)*VLOOKUP(BH$13,#REF!,2,0)+SUM(BR108)*VLOOKUP(BR$13,#REF!,2,0)+SUM(CB108)*VLOOKUP(CB$13,#REF!,2,0)+SUM(CL108)*VLOOKUP(CL$13,#REF!,2,0)+SUM(CV108)*VLOOKUP(CV$13,#REF!,2,0)+SUM(DF108)*VLOOKUP(DF$13,#REF!,2,0)+SUM(DP108)*VLOOKUP(DP$13,#REF!,2,0)+SUM(DZ108)*VLOOKUP(DZ$13,#REF!,2,0)+SUM(EJ108)*VLOOKUP(EJ$13,#REF!,2,0)+SUM(ET108)*VLOOKUP(ET$13,#REF!,2,0)+SUM(FD108)*VLOOKUP(FD$13,#REF!,2,0)+SUM(FN108)*VLOOKUP(FN$13,#REF!,2,0)+SUM(FX108)*VLOOKUP(FX$13,#REF!,2,0)+SUM(GH108)*VLOOKUP(GH$13,#REF!,2,0)+SUM(GR108)*VLOOKUP(GR$13,#REF!,2,0)+SUM(HB108)*VLOOKUP(HB$13,#REF!,2,0)</f>
        <v>#REF!</v>
      </c>
      <c r="HM108" s="84">
        <f t="shared" si="88"/>
        <v>0</v>
      </c>
      <c r="HN108" s="281">
        <f t="shared" si="100"/>
        <v>0</v>
      </c>
      <c r="HO108" s="84" t="e">
        <f>+SUMIF($K$11:$T$11,1,K108:T108)*VLOOKUP($K$12,#REF!,2,0)+SUMIF($U$11:$AD$11,1,U108:AD108)*VLOOKUP($U$12,#REF!,2,0)+SUMIF($AE$11:$AN$11,1,AE108:AN108)*VLOOKUP($AE$12,#REF!,2,0)+SUMIF($AO$11:$AX$11,1,AO108:AX108)*VLOOKUP($AO$12,#REF!,2,0)+SUMIF($AY$11:$BH$11,1,AY108:BH108)*VLOOKUP($AY$12,#REF!,2,0)+SUMIF($BI$11:$BR$11,1,BI108:BR108)*VLOOKUP($BI$12,#REF!,2,0)+SUMIF($BS$11:$CB$11,1,BS108:CB108)*VLOOKUP($BS$12,#REF!,2,0)+SUMIF($CC$11:$CL$11,1,CC108:CL108)*VLOOKUP($CC$12,#REF!,2,0)+SUMIF($CM$11:$CV$11,1,CM108:CV108)*VLOOKUP($CM$12,#REF!,2,0)+SUMIF($CW$11:$DF$11,1,CW108:DF108)*VLOOKUP($CW$12,#REF!,2,0)+SUMIF($DG$11:$DP$11,1,DG108:DP108)*VLOOKUP($DG$12,#REF!,2,0)+SUMIF($DQ$11:$DZ$11,1,DQ108:DZ108)*VLOOKUP($DQ$12,#REF!,2,0)+SUMIF($EA$11:$EJ$11,1,EA108:EJ108)*VLOOKUP($EA$12,#REF!,2,0)+SUMIF($EK$11:$ET$11,1,EK108:ET108)*VLOOKUP($EK$12,#REF!,2,0)+SUMIF($EU$11:$FD$11,1,EU108:FD108)*VLOOKUP($EU$12,#REF!,2,0)+SUMIF($FE$11:$FN$11,1,FE108:FN108)*VLOOKUP($FE$12,#REF!,2,0)+SUMIF($FO$11:$FX$11,1,FO108:FX108)*VLOOKUP($FO$12,#REF!,2,0)+SUMIF($FY$11:$GH$11,1,FY108:GH108)*VLOOKUP($FY$12,#REF!,2,0)+SUMIF($GI$11:$GR$11,1,GI108:GR108)*VLOOKUP($GI$12,#REF!,2,0)+SUMIF($GS$11:$HB$11,1,GS108:HB108)*VLOOKUP($GS$12,#REF!,2,0)</f>
        <v>#REF!</v>
      </c>
      <c r="HP108" s="281" t="e">
        <f t="shared" si="101"/>
        <v>#REF!</v>
      </c>
      <c r="HQ108" s="84"/>
      <c r="HR108" s="282">
        <f t="shared" si="89"/>
        <v>0</v>
      </c>
      <c r="HS108" s="282">
        <f t="shared" si="90"/>
        <v>0</v>
      </c>
      <c r="HT108" s="282">
        <f t="shared" si="91"/>
        <v>0</v>
      </c>
      <c r="HU108" s="282">
        <f t="shared" si="92"/>
        <v>0</v>
      </c>
      <c r="HV108" s="282">
        <f t="shared" si="93"/>
        <v>0</v>
      </c>
      <c r="HW108" s="282">
        <f t="shared" si="94"/>
        <v>0</v>
      </c>
      <c r="HX108" s="282">
        <f t="shared" si="95"/>
        <v>0</v>
      </c>
      <c r="HY108" s="282">
        <f t="shared" si="96"/>
        <v>0</v>
      </c>
      <c r="HZ108" s="282">
        <f t="shared" si="97"/>
        <v>0</v>
      </c>
      <c r="IA108" s="282">
        <f t="shared" si="98"/>
        <v>0</v>
      </c>
      <c r="IK108" s="98" t="e">
        <f t="shared" si="99"/>
        <v>#REF!</v>
      </c>
    </row>
    <row r="109" spans="1:245" s="32" customFormat="1" ht="21.95" hidden="1" customHeight="1">
      <c r="A109" s="4"/>
      <c r="B109" s="98" t="e">
        <f>+#REF!</f>
        <v>#REF!</v>
      </c>
      <c r="C109" s="98" t="e">
        <f>+#REF!</f>
        <v>#REF!</v>
      </c>
      <c r="D109" s="98" t="e">
        <f>+#REF!</f>
        <v>#REF!</v>
      </c>
      <c r="E109" s="98" t="e">
        <f>+#REF!</f>
        <v>#REF!</v>
      </c>
      <c r="F109" s="98" t="e">
        <f>+#REF!</f>
        <v>#REF!</v>
      </c>
      <c r="G109" s="98" t="e">
        <f>+#REF!</f>
        <v>#REF!</v>
      </c>
      <c r="H109" s="98" t="e">
        <f>+#REF!</f>
        <v>#REF!</v>
      </c>
      <c r="I109" s="98" t="e">
        <f>+#REF!</f>
        <v>#REF!</v>
      </c>
      <c r="J109" s="19" t="s">
        <v>102</v>
      </c>
      <c r="K109" s="619"/>
      <c r="L109" s="620"/>
      <c r="M109" s="620"/>
      <c r="N109" s="620"/>
      <c r="O109" s="620"/>
      <c r="P109" s="620"/>
      <c r="Q109" s="620"/>
      <c r="R109" s="620"/>
      <c r="S109" s="620"/>
      <c r="T109" s="621"/>
      <c r="U109" s="619"/>
      <c r="V109" s="620"/>
      <c r="W109" s="620"/>
      <c r="X109" s="620"/>
      <c r="Y109" s="620"/>
      <c r="Z109" s="620"/>
      <c r="AA109" s="620"/>
      <c r="AB109" s="620"/>
      <c r="AC109" s="620"/>
      <c r="AD109" s="621"/>
      <c r="AE109" s="619"/>
      <c r="AF109" s="620"/>
      <c r="AG109" s="620"/>
      <c r="AH109" s="620"/>
      <c r="AI109" s="620"/>
      <c r="AJ109" s="620"/>
      <c r="AK109" s="620"/>
      <c r="AL109" s="620"/>
      <c r="AM109" s="620"/>
      <c r="AN109" s="621"/>
      <c r="AO109" s="619"/>
      <c r="AP109" s="620"/>
      <c r="AQ109" s="620"/>
      <c r="AR109" s="620"/>
      <c r="AS109" s="620"/>
      <c r="AT109" s="620"/>
      <c r="AU109" s="620"/>
      <c r="AV109" s="620"/>
      <c r="AW109" s="620"/>
      <c r="AX109" s="621"/>
      <c r="AY109" s="619"/>
      <c r="AZ109" s="620"/>
      <c r="BA109" s="620"/>
      <c r="BB109" s="620"/>
      <c r="BC109" s="620"/>
      <c r="BD109" s="620"/>
      <c r="BE109" s="620"/>
      <c r="BF109" s="620"/>
      <c r="BG109" s="620"/>
      <c r="BH109" s="621"/>
      <c r="BI109" s="619"/>
      <c r="BJ109" s="620"/>
      <c r="BK109" s="620"/>
      <c r="BL109" s="620"/>
      <c r="BM109" s="620"/>
      <c r="BN109" s="620"/>
      <c r="BO109" s="620"/>
      <c r="BP109" s="620"/>
      <c r="BQ109" s="620"/>
      <c r="BR109" s="621"/>
      <c r="BS109" s="619"/>
      <c r="BT109" s="620"/>
      <c r="BU109" s="620"/>
      <c r="BV109" s="620"/>
      <c r="BW109" s="620"/>
      <c r="BX109" s="620"/>
      <c r="BY109" s="620"/>
      <c r="BZ109" s="620"/>
      <c r="CA109" s="620"/>
      <c r="CB109" s="621"/>
      <c r="CC109" s="619"/>
      <c r="CD109" s="620"/>
      <c r="CE109" s="620"/>
      <c r="CF109" s="620"/>
      <c r="CG109" s="620"/>
      <c r="CH109" s="620"/>
      <c r="CI109" s="620"/>
      <c r="CJ109" s="620"/>
      <c r="CK109" s="620"/>
      <c r="CL109" s="621"/>
      <c r="CM109" s="619"/>
      <c r="CN109" s="620"/>
      <c r="CO109" s="620"/>
      <c r="CP109" s="620"/>
      <c r="CQ109" s="620"/>
      <c r="CR109" s="620"/>
      <c r="CS109" s="620"/>
      <c r="CT109" s="620"/>
      <c r="CU109" s="620"/>
      <c r="CV109" s="621"/>
      <c r="CW109" s="619"/>
      <c r="CX109" s="620"/>
      <c r="CY109" s="620"/>
      <c r="CZ109" s="620"/>
      <c r="DA109" s="620"/>
      <c r="DB109" s="620"/>
      <c r="DC109" s="620"/>
      <c r="DD109" s="620"/>
      <c r="DE109" s="620"/>
      <c r="DF109" s="621"/>
      <c r="DG109" s="619"/>
      <c r="DH109" s="620"/>
      <c r="DI109" s="620"/>
      <c r="DJ109" s="620"/>
      <c r="DK109" s="620"/>
      <c r="DL109" s="620"/>
      <c r="DM109" s="620"/>
      <c r="DN109" s="620"/>
      <c r="DO109" s="620"/>
      <c r="DP109" s="621"/>
      <c r="DQ109" s="619"/>
      <c r="DR109" s="620"/>
      <c r="DS109" s="620"/>
      <c r="DT109" s="620"/>
      <c r="DU109" s="620"/>
      <c r="DV109" s="620"/>
      <c r="DW109" s="620"/>
      <c r="DX109" s="620"/>
      <c r="DY109" s="620"/>
      <c r="DZ109" s="621"/>
      <c r="EA109" s="619"/>
      <c r="EB109" s="620"/>
      <c r="EC109" s="620"/>
      <c r="ED109" s="620"/>
      <c r="EE109" s="620"/>
      <c r="EF109" s="620"/>
      <c r="EG109" s="620"/>
      <c r="EH109" s="620"/>
      <c r="EI109" s="620"/>
      <c r="EJ109" s="621"/>
      <c r="EK109" s="619"/>
      <c r="EL109" s="620"/>
      <c r="EM109" s="620"/>
      <c r="EN109" s="620"/>
      <c r="EO109" s="620"/>
      <c r="EP109" s="620"/>
      <c r="EQ109" s="620"/>
      <c r="ER109" s="620"/>
      <c r="ES109" s="620"/>
      <c r="ET109" s="621"/>
      <c r="EU109" s="619"/>
      <c r="EV109" s="620"/>
      <c r="EW109" s="620"/>
      <c r="EX109" s="620"/>
      <c r="EY109" s="620"/>
      <c r="EZ109" s="620"/>
      <c r="FA109" s="620"/>
      <c r="FB109" s="620"/>
      <c r="FC109" s="620"/>
      <c r="FD109" s="621"/>
      <c r="FE109" s="619"/>
      <c r="FF109" s="620"/>
      <c r="FG109" s="620"/>
      <c r="FH109" s="620"/>
      <c r="FI109" s="620"/>
      <c r="FJ109" s="620"/>
      <c r="FK109" s="620"/>
      <c r="FL109" s="620"/>
      <c r="FM109" s="620"/>
      <c r="FN109" s="621"/>
      <c r="FO109" s="619"/>
      <c r="FP109" s="620"/>
      <c r="FQ109" s="620"/>
      <c r="FR109" s="620"/>
      <c r="FS109" s="620"/>
      <c r="FT109" s="620"/>
      <c r="FU109" s="620"/>
      <c r="FV109" s="620"/>
      <c r="FW109" s="620"/>
      <c r="FX109" s="621"/>
      <c r="FY109" s="619"/>
      <c r="FZ109" s="620"/>
      <c r="GA109" s="620"/>
      <c r="GB109" s="620"/>
      <c r="GC109" s="620"/>
      <c r="GD109" s="620"/>
      <c r="GE109" s="620"/>
      <c r="GF109" s="620"/>
      <c r="GG109" s="620"/>
      <c r="GH109" s="621"/>
      <c r="GI109" s="619"/>
      <c r="GJ109" s="620"/>
      <c r="GK109" s="620"/>
      <c r="GL109" s="620"/>
      <c r="GM109" s="620"/>
      <c r="GN109" s="620"/>
      <c r="GO109" s="620"/>
      <c r="GP109" s="620"/>
      <c r="GQ109" s="620"/>
      <c r="GR109" s="621"/>
      <c r="GS109" s="619"/>
      <c r="GT109" s="620"/>
      <c r="GU109" s="620"/>
      <c r="GV109" s="620"/>
      <c r="GW109" s="620"/>
      <c r="GX109" s="620"/>
      <c r="GY109" s="620"/>
      <c r="GZ109" s="620"/>
      <c r="HA109" s="620"/>
      <c r="HB109" s="621"/>
      <c r="HC109" s="81" t="e">
        <f>+SUM(K109)*VLOOKUP(K$13,#REF!,2,0)+SUM(U109)*VLOOKUP(U$13,#REF!,2,0)+SUM(AE109)*VLOOKUP(AE$13,#REF!,2,0)+SUM(AO109)*VLOOKUP(AO$13,#REF!,2,0)+SUM(AY109)*VLOOKUP(AY$13,#REF!,2,0)+SUM(BI109)*VLOOKUP(BI$13,#REF!,2,0)+SUM(BS109)*VLOOKUP(BS$13,#REF!,2,0)+SUM(CC109)*VLOOKUP(CC$13,#REF!,2,0)+SUM(CM109)*VLOOKUP(CM$13,#REF!,2,0)+SUM(CW109)*VLOOKUP(CW$13,#REF!,2,0)+SUM(DG109)*VLOOKUP(DG$13,#REF!,2,0)+SUM(DQ109)*VLOOKUP(DQ$13,#REF!,2,0)+SUM(EA109)*VLOOKUP(EA$13,#REF!,2,0)+SUM(EK109)*VLOOKUP(EK$13,#REF!,2,0)+SUM(EU109)*VLOOKUP(EU$13,#REF!,2,0)+SUM(FE109)*VLOOKUP(FE$13,#REF!,2,0)+SUM(FO109)*VLOOKUP(FO$13,#REF!,2,0)+SUM(FY109)*VLOOKUP(FY$13,#REF!,2,0)+SUM(GI109)*VLOOKUP(GI$13,#REF!,2,0)+SUM(GS109)*VLOOKUP(GS$13,#REF!,2,0)</f>
        <v>#REF!</v>
      </c>
      <c r="HD109" s="81" t="e">
        <f>+SUM(L109)*VLOOKUP(L$13,#REF!,2,0)+SUM(V109)*VLOOKUP(V$13,#REF!,2,0)+SUM(AF109)*VLOOKUP(AF$13,#REF!,2,0)+SUM(AP109)*VLOOKUP(AP$13,#REF!,2,0)+SUM(AZ109)*VLOOKUP(AZ$13,#REF!,2,0)+SUM(BJ109)*VLOOKUP(BJ$13,#REF!,2,0)+SUM(BT109)*VLOOKUP(BT$13,#REF!,2,0)+SUM(CD109)*VLOOKUP(CD$13,#REF!,2,0)+SUM(CN109)*VLOOKUP(CN$13,#REF!,2,0)+SUM(CX109)*VLOOKUP(CX$13,#REF!,2,0)+SUM(DH109)*VLOOKUP(DH$13,#REF!,2,0)+SUM(DR109)*VLOOKUP(DR$13,#REF!,2,0)+SUM(EB109)*VLOOKUP(EB$13,#REF!,2,0)+SUM(EL109)*VLOOKUP(EL$13,#REF!,2,0)+SUM(EV109)*VLOOKUP(EV$13,#REF!,2,0)+SUM(FF109)*VLOOKUP(FF$13,#REF!,2,0)+SUM(FP109)*VLOOKUP(FP$13,#REF!,2,0)+SUM(FZ109)*VLOOKUP(FZ$13,#REF!,2,0)+SUM(GJ109)*VLOOKUP(GJ$13,#REF!,2,0)+SUM(GT109)*VLOOKUP(GT$13,#REF!,2,0)</f>
        <v>#REF!</v>
      </c>
      <c r="HE109" s="81" t="e">
        <f>+SUM(M109)*VLOOKUP(M$13,#REF!,2,0)+SUM(W109)*VLOOKUP(W$13,#REF!,2,0)+SUM(AG109)*VLOOKUP(AG$13,#REF!,2,0)+SUM(AQ109)*VLOOKUP(AQ$13,#REF!,2,0)+SUM(BA109)*VLOOKUP(BA$13,#REF!,2,0)+SUM(BK109)*VLOOKUP(BK$13,#REF!,2,0)+SUM(BU109)*VLOOKUP(BU$13,#REF!,2,0)+SUM(CE109)*VLOOKUP(CE$13,#REF!,2,0)+SUM(CO109)*VLOOKUP(CO$13,#REF!,2,0)+SUM(CY109)*VLOOKUP(CY$13,#REF!,2,0)+SUM(DI109)*VLOOKUP(DI$13,#REF!,2,0)+SUM(DS109)*VLOOKUP(DS$13,#REF!,2,0)+SUM(EC109)*VLOOKUP(EC$13,#REF!,2,0)+SUM(EM109)*VLOOKUP(EM$13,#REF!,2,0)+SUM(EW109)*VLOOKUP(EW$13,#REF!,2,0)+SUM(FG109)*VLOOKUP(FG$13,#REF!,2,0)+SUM(FQ109)*VLOOKUP(FQ$13,#REF!,2,0)+SUM(GA109)*VLOOKUP(GA$13,#REF!,2,0)+SUM(GK109)*VLOOKUP(GK$13,#REF!,2,0)+SUM(GU109)*VLOOKUP(GU$13,#REF!,2,0)</f>
        <v>#REF!</v>
      </c>
      <c r="HF109" s="81" t="e">
        <f>+SUM(N109)*VLOOKUP(N$13,#REF!,2,0)+SUM(X109)*VLOOKUP(X$13,#REF!,2,0)+SUM(AH109)*VLOOKUP(AH$13,#REF!,2,0)+SUM(AR109)*VLOOKUP(AR$13,#REF!,2,0)+SUM(BB109)*VLOOKUP(BB$13,#REF!,2,0)+SUM(BL109)*VLOOKUP(BL$13,#REF!,2,0)+SUM(BV109)*VLOOKUP(BV$13,#REF!,2,0)+SUM(CF109)*VLOOKUP(CF$13,#REF!,2,0)+SUM(CP109)*VLOOKUP(CP$13,#REF!,2,0)+SUM(CZ109)*VLOOKUP(CZ$13,#REF!,2,0)+SUM(DJ109)*VLOOKUP(DJ$13,#REF!,2,0)+SUM(DT109)*VLOOKUP(DT$13,#REF!,2,0)+SUM(ED109)*VLOOKUP(ED$13,#REF!,2,0)+SUM(EN109)*VLOOKUP(EN$13,#REF!,2,0)+SUM(EX109)*VLOOKUP(EX$13,#REF!,2,0)+SUM(FH109)*VLOOKUP(FH$13,#REF!,2,0)+SUM(FR109)*VLOOKUP(FR$13,#REF!,2,0)+SUM(GB109)*VLOOKUP(GB$13,#REF!,2,0)+SUM(GL109)*VLOOKUP(GL$13,#REF!,2,0)+SUM(GV109)*VLOOKUP(GV$13,#REF!,2,0)</f>
        <v>#REF!</v>
      </c>
      <c r="HG109" s="81" t="e">
        <f>+SUM(O109)*VLOOKUP(O$13,#REF!,2,0)+SUM(Y109)*VLOOKUP(Y$13,#REF!,2,0)+SUM(AI109)*VLOOKUP(AI$13,#REF!,2,0)+SUM(AS109)*VLOOKUP(AS$13,#REF!,2,0)+SUM(BC109)*VLOOKUP(BC$13,#REF!,2,0)+SUM(BM109)*VLOOKUP(BM$13,#REF!,2,0)+SUM(BW109)*VLOOKUP(BW$13,#REF!,2,0)+SUM(CG109)*VLOOKUP(CG$13,#REF!,2,0)+SUM(CQ109)*VLOOKUP(CQ$13,#REF!,2,0)+SUM(DA109)*VLOOKUP(DA$13,#REF!,2,0)+SUM(DK109)*VLOOKUP(DK$13,#REF!,2,0)+SUM(DU109)*VLOOKUP(DU$13,#REF!,2,0)+SUM(EE109)*VLOOKUP(EE$13,#REF!,2,0)+SUM(EO109)*VLOOKUP(EO$13,#REF!,2,0)+SUM(EY109)*VLOOKUP(EY$13,#REF!,2,0)+SUM(FI109)*VLOOKUP(FI$13,#REF!,2,0)+SUM(FS109)*VLOOKUP(FS$13,#REF!,2,0)+SUM(GC109)*VLOOKUP(GC$13,#REF!,2,0)+SUM(GM109)*VLOOKUP(GM$13,#REF!,2,0)+SUM(GW109)*VLOOKUP(GW$13,#REF!,2,0)</f>
        <v>#REF!</v>
      </c>
      <c r="HH109" s="81" t="e">
        <f>+SUM(P109)*VLOOKUP(P$13,#REF!,2,0)+SUM(Z109)*VLOOKUP(Z$13,#REF!,2,0)+SUM(AJ109)*VLOOKUP(AJ$13,#REF!,2,0)+SUM(AT109)*VLOOKUP(AT$13,#REF!,2,0)+SUM(BD109)*VLOOKUP(BD$13,#REF!,2,0)+SUM(BN109)*VLOOKUP(BN$13,#REF!,2,0)+SUM(BX109)*VLOOKUP(BX$13,#REF!,2,0)+SUM(CH109)*VLOOKUP(CH$13,#REF!,2,0)+SUM(CR109)*VLOOKUP(CR$13,#REF!,2,0)+SUM(DB109)*VLOOKUP(DB$13,#REF!,2,0)+SUM(DL109)*VLOOKUP(DL$13,#REF!,2,0)+SUM(DV109)*VLOOKUP(DV$13,#REF!,2,0)+SUM(EF109)*VLOOKUP(EF$13,#REF!,2,0)+SUM(EP109)*VLOOKUP(EP$13,#REF!,2,0)+SUM(EZ109)*VLOOKUP(EZ$13,#REF!,2,0)+SUM(FJ109)*VLOOKUP(FJ$13,#REF!,2,0)+SUM(FT109)*VLOOKUP(FT$13,#REF!,2,0)+SUM(GD109)*VLOOKUP(GD$13,#REF!,2,0)+SUM(GN109)*VLOOKUP(GN$13,#REF!,2,0)+SUM(GX109)*VLOOKUP(GX$13,#REF!,2,0)</f>
        <v>#REF!</v>
      </c>
      <c r="HI109" s="81" t="e">
        <f>+SUM(Q109)*VLOOKUP(Q$13,#REF!,2,0)+SUM(AA109)*VLOOKUP(AA$13,#REF!,2,0)+SUM(AK109)*VLOOKUP(AK$13,#REF!,2,0)+SUM(AU109)*VLOOKUP(AU$13,#REF!,2,0)+SUM(BE109)*VLOOKUP(BE$13,#REF!,2,0)+SUM(BO109)*VLOOKUP(BO$13,#REF!,2,0)+SUM(BY109)*VLOOKUP(BY$13,#REF!,2,0)+SUM(CI109)*VLOOKUP(CI$13,#REF!,2,0)+SUM(CS109)*VLOOKUP(CS$13,#REF!,2,0)+SUM(DC109)*VLOOKUP(DC$13,#REF!,2,0)+SUM(DM109)*VLOOKUP(DM$13,#REF!,2,0)+SUM(DW109)*VLOOKUP(DW$13,#REF!,2,0)+SUM(EG109)*VLOOKUP(EG$13,#REF!,2,0)+SUM(EQ109)*VLOOKUP(EQ$13,#REF!,2,0)+SUM(FA109)*VLOOKUP(FA$13,#REF!,2,0)+SUM(FK109)*VLOOKUP(FK$13,#REF!,2,0)+SUM(FU109)*VLOOKUP(FU$13,#REF!,2,0)+SUM(GE109)*VLOOKUP(GE$13,#REF!,2,0)+SUM(GO109)*VLOOKUP(GO$13,#REF!,2,0)+SUM(GY109)*VLOOKUP(GY$13,#REF!,2,0)</f>
        <v>#REF!</v>
      </c>
      <c r="HJ109" s="81" t="e">
        <f>+SUM(R109)*VLOOKUP(R$13,#REF!,2,0)+SUM(AB109)*VLOOKUP(AB$13,#REF!,2,0)+SUM(AL109)*VLOOKUP(AL$13,#REF!,2,0)+SUM(AV109)*VLOOKUP(AV$13,#REF!,2,0)+SUM(BF109)*VLOOKUP(BF$13,#REF!,2,0)+SUM(BP109)*VLOOKUP(BP$13,#REF!,2,0)+SUM(BZ109)*VLOOKUP(BZ$13,#REF!,2,0)+SUM(CJ109)*VLOOKUP(CJ$13,#REF!,2,0)+SUM(CT109)*VLOOKUP(CT$13,#REF!,2,0)+SUM(DD109)*VLOOKUP(DD$13,#REF!,2,0)+SUM(DN109)*VLOOKUP(DN$13,#REF!,2,0)+SUM(DX109)*VLOOKUP(DX$13,#REF!,2,0)+SUM(EH109)*VLOOKUP(EH$13,#REF!,2,0)+SUM(ER109)*VLOOKUP(ER$13,#REF!,2,0)+SUM(FB109)*VLOOKUP(FB$13,#REF!,2,0)+SUM(FL109)*VLOOKUP(FL$13,#REF!,2,0)+SUM(FV109)*VLOOKUP(FV$13,#REF!,2,0)+SUM(GF109)*VLOOKUP(GF$13,#REF!,2,0)+SUM(GP109)*VLOOKUP(GP$13,#REF!,2,0)+SUM(GZ109)*VLOOKUP(GZ$13,#REF!,2,0)</f>
        <v>#REF!</v>
      </c>
      <c r="HK109" s="81" t="e">
        <f>+SUM(S109)*VLOOKUP(S$13,#REF!,2,0)+SUM(AC109)*VLOOKUP(AC$13,#REF!,2,0)+SUM(AM109)*VLOOKUP(AM$13,#REF!,2,0)+SUM(AW109)*VLOOKUP(AW$13,#REF!,2,0)+SUM(BG109)*VLOOKUP(BG$13,#REF!,2,0)+SUM(BQ109)*VLOOKUP(BQ$13,#REF!,2,0)+SUM(CA109)*VLOOKUP(CA$13,#REF!,2,0)+SUM(CK109)*VLOOKUP(CK$13,#REF!,2,0)+SUM(CU109)*VLOOKUP(CU$13,#REF!,2,0)+SUM(DE109)*VLOOKUP(DE$13,#REF!,2,0)+SUM(DO109)*VLOOKUP(DO$13,#REF!,2,0)+SUM(DY109)*VLOOKUP(DY$13,#REF!,2,0)+SUM(EI109)*VLOOKUP(EI$13,#REF!,2,0)+SUM(ES109)*VLOOKUP(ES$13,#REF!,2,0)+SUM(FC109)*VLOOKUP(FC$13,#REF!,2,0)+SUM(FM109)*VLOOKUP(FM$13,#REF!,2,0)+SUM(FW109)*VLOOKUP(FW$13,#REF!,2,0)+SUM(GG109)*VLOOKUP(GG$13,#REF!,2,0)+SUM(GQ109)*VLOOKUP(GQ$13,#REF!,2,0)+SUM(HA109)*VLOOKUP(HA$13,#REF!,2,0)</f>
        <v>#REF!</v>
      </c>
      <c r="HL109" s="81" t="e">
        <f>+SUM(T109)*VLOOKUP(T$13,#REF!,2,0)+SUM(AD109)*VLOOKUP(AD$13,#REF!,2,0)+SUM(AN109)*VLOOKUP(AN$13,#REF!,2,0)+SUM(AX109)*VLOOKUP(AX$13,#REF!,2,0)+SUM(BH109)*VLOOKUP(BH$13,#REF!,2,0)+SUM(BR109)*VLOOKUP(BR$13,#REF!,2,0)+SUM(CB109)*VLOOKUP(CB$13,#REF!,2,0)+SUM(CL109)*VLOOKUP(CL$13,#REF!,2,0)+SUM(CV109)*VLOOKUP(CV$13,#REF!,2,0)+SUM(DF109)*VLOOKUP(DF$13,#REF!,2,0)+SUM(DP109)*VLOOKUP(DP$13,#REF!,2,0)+SUM(DZ109)*VLOOKUP(DZ$13,#REF!,2,0)+SUM(EJ109)*VLOOKUP(EJ$13,#REF!,2,0)+SUM(ET109)*VLOOKUP(ET$13,#REF!,2,0)+SUM(FD109)*VLOOKUP(FD$13,#REF!,2,0)+SUM(FN109)*VLOOKUP(FN$13,#REF!,2,0)+SUM(FX109)*VLOOKUP(FX$13,#REF!,2,0)+SUM(GH109)*VLOOKUP(GH$13,#REF!,2,0)+SUM(GR109)*VLOOKUP(GR$13,#REF!,2,0)+SUM(HB109)*VLOOKUP(HB$13,#REF!,2,0)</f>
        <v>#REF!</v>
      </c>
      <c r="HM109" s="84">
        <f t="shared" si="88"/>
        <v>0</v>
      </c>
      <c r="HN109" s="83">
        <f t="shared" si="100"/>
        <v>0</v>
      </c>
      <c r="HO109" s="84" t="e">
        <f>+SUMIF($K$11:$T$11,1,K109:T109)*VLOOKUP($K$12,#REF!,2,0)+SUMIF($U$11:$AD$11,1,U109:AD109)*VLOOKUP($U$12,#REF!,2,0)+SUMIF($AE$11:$AN$11,1,AE109:AN109)*VLOOKUP($AE$12,#REF!,2,0)+SUMIF($AO$11:$AX$11,1,AO109:AX109)*VLOOKUP($AO$12,#REF!,2,0)+SUMIF($AY$11:$BH$11,1,AY109:BH109)*VLOOKUP($AY$12,#REF!,2,0)+SUMIF($BI$11:$BR$11,1,BI109:BR109)*VLOOKUP($BI$12,#REF!,2,0)+SUMIF($BS$11:$CB$11,1,BS109:CB109)*VLOOKUP($BS$12,#REF!,2,0)+SUMIF($CC$11:$CL$11,1,CC109:CL109)*VLOOKUP($CC$12,#REF!,2,0)+SUMIF($CM$11:$CV$11,1,CM109:CV109)*VLOOKUP($CM$12,#REF!,2,0)+SUMIF($CW$11:$DF$11,1,CW109:DF109)*VLOOKUP($CW$12,#REF!,2,0)+SUMIF($DG$11:$DP$11,1,DG109:DP109)*VLOOKUP($DG$12,#REF!,2,0)+SUMIF($DQ$11:$DZ$11,1,DQ109:DZ109)*VLOOKUP($DQ$12,#REF!,2,0)+SUMIF($EA$11:$EJ$11,1,EA109:EJ109)*VLOOKUP($EA$12,#REF!,2,0)+SUMIF($EK$11:$ET$11,1,EK109:ET109)*VLOOKUP($EK$12,#REF!,2,0)+SUMIF($EU$11:$FD$11,1,EU109:FD109)*VLOOKUP($EU$12,#REF!,2,0)+SUMIF($FE$11:$FN$11,1,FE109:FN109)*VLOOKUP($FE$12,#REF!,2,0)+SUMIF($FO$11:$FX$11,1,FO109:FX109)*VLOOKUP($FO$12,#REF!,2,0)+SUMIF($FY$11:$GH$11,1,FY109:GH109)*VLOOKUP($FY$12,#REF!,2,0)+SUMIF($GI$11:$GR$11,1,GI109:GR109)*VLOOKUP($GI$12,#REF!,2,0)+SUMIF($GS$11:$HB$11,1,GS109:HB109)*VLOOKUP($GS$12,#REF!,2,0)</f>
        <v>#REF!</v>
      </c>
      <c r="HP109" s="83" t="e">
        <f t="shared" si="101"/>
        <v>#REF!</v>
      </c>
      <c r="HQ109" s="84"/>
      <c r="HR109" s="85">
        <f t="shared" si="89"/>
        <v>0</v>
      </c>
      <c r="HS109" s="85">
        <f t="shared" si="90"/>
        <v>0</v>
      </c>
      <c r="HT109" s="85">
        <f t="shared" si="91"/>
        <v>0</v>
      </c>
      <c r="HU109" s="85">
        <f t="shared" si="92"/>
        <v>0</v>
      </c>
      <c r="HV109" s="85">
        <f t="shared" si="93"/>
        <v>0</v>
      </c>
      <c r="HW109" s="85">
        <f t="shared" si="94"/>
        <v>0</v>
      </c>
      <c r="HX109" s="85">
        <f t="shared" si="95"/>
        <v>0</v>
      </c>
      <c r="HY109" s="85">
        <f t="shared" si="96"/>
        <v>0</v>
      </c>
      <c r="HZ109" s="85">
        <f t="shared" si="97"/>
        <v>0</v>
      </c>
      <c r="IA109" s="85">
        <f t="shared" si="98"/>
        <v>0</v>
      </c>
      <c r="IK109" s="98" t="e">
        <f t="shared" si="99"/>
        <v>#REF!</v>
      </c>
    </row>
    <row r="110" spans="1:245" s="32" customFormat="1" ht="21.95" hidden="1" customHeight="1">
      <c r="A110" s="4"/>
      <c r="B110" s="98" t="e">
        <f>+#REF!</f>
        <v>#REF!</v>
      </c>
      <c r="C110" s="98" t="e">
        <f>+#REF!</f>
        <v>#REF!</v>
      </c>
      <c r="D110" s="98" t="e">
        <f>+#REF!</f>
        <v>#REF!</v>
      </c>
      <c r="E110" s="98" t="e">
        <f>+#REF!</f>
        <v>#REF!</v>
      </c>
      <c r="F110" s="98" t="e">
        <f>+#REF!</f>
        <v>#REF!</v>
      </c>
      <c r="G110" s="98" t="e">
        <f>+#REF!</f>
        <v>#REF!</v>
      </c>
      <c r="H110" s="98" t="e">
        <f>+#REF!</f>
        <v>#REF!</v>
      </c>
      <c r="I110" s="98" t="e">
        <f>+#REF!</f>
        <v>#REF!</v>
      </c>
      <c r="J110" s="19" t="s">
        <v>103</v>
      </c>
      <c r="K110" s="619"/>
      <c r="L110" s="620"/>
      <c r="M110" s="620"/>
      <c r="N110" s="620"/>
      <c r="O110" s="620"/>
      <c r="P110" s="620"/>
      <c r="Q110" s="620"/>
      <c r="R110" s="620"/>
      <c r="S110" s="620"/>
      <c r="T110" s="621"/>
      <c r="U110" s="619"/>
      <c r="V110" s="620"/>
      <c r="W110" s="620"/>
      <c r="X110" s="620"/>
      <c r="Y110" s="620"/>
      <c r="Z110" s="620"/>
      <c r="AA110" s="620"/>
      <c r="AB110" s="620"/>
      <c r="AC110" s="620"/>
      <c r="AD110" s="621"/>
      <c r="AE110" s="619"/>
      <c r="AF110" s="620"/>
      <c r="AG110" s="620"/>
      <c r="AH110" s="620"/>
      <c r="AI110" s="620"/>
      <c r="AJ110" s="620"/>
      <c r="AK110" s="620"/>
      <c r="AL110" s="620"/>
      <c r="AM110" s="620"/>
      <c r="AN110" s="621"/>
      <c r="AO110" s="619"/>
      <c r="AP110" s="620"/>
      <c r="AQ110" s="620"/>
      <c r="AR110" s="620"/>
      <c r="AS110" s="620"/>
      <c r="AT110" s="620"/>
      <c r="AU110" s="620"/>
      <c r="AV110" s="620"/>
      <c r="AW110" s="620"/>
      <c r="AX110" s="621"/>
      <c r="AY110" s="619"/>
      <c r="AZ110" s="620"/>
      <c r="BA110" s="620"/>
      <c r="BB110" s="620"/>
      <c r="BC110" s="620"/>
      <c r="BD110" s="620"/>
      <c r="BE110" s="620"/>
      <c r="BF110" s="620"/>
      <c r="BG110" s="620"/>
      <c r="BH110" s="621"/>
      <c r="BI110" s="619"/>
      <c r="BJ110" s="620"/>
      <c r="BK110" s="620"/>
      <c r="BL110" s="620"/>
      <c r="BM110" s="620"/>
      <c r="BN110" s="620"/>
      <c r="BO110" s="620"/>
      <c r="BP110" s="620"/>
      <c r="BQ110" s="620"/>
      <c r="BR110" s="621"/>
      <c r="BS110" s="619"/>
      <c r="BT110" s="620"/>
      <c r="BU110" s="620"/>
      <c r="BV110" s="620"/>
      <c r="BW110" s="620"/>
      <c r="BX110" s="620"/>
      <c r="BY110" s="620"/>
      <c r="BZ110" s="620"/>
      <c r="CA110" s="620"/>
      <c r="CB110" s="621"/>
      <c r="CC110" s="619"/>
      <c r="CD110" s="620"/>
      <c r="CE110" s="620"/>
      <c r="CF110" s="620"/>
      <c r="CG110" s="620"/>
      <c r="CH110" s="620"/>
      <c r="CI110" s="620"/>
      <c r="CJ110" s="620"/>
      <c r="CK110" s="620"/>
      <c r="CL110" s="621"/>
      <c r="CM110" s="619"/>
      <c r="CN110" s="620"/>
      <c r="CO110" s="620"/>
      <c r="CP110" s="620"/>
      <c r="CQ110" s="620"/>
      <c r="CR110" s="620"/>
      <c r="CS110" s="620"/>
      <c r="CT110" s="620"/>
      <c r="CU110" s="620"/>
      <c r="CV110" s="621"/>
      <c r="CW110" s="619"/>
      <c r="CX110" s="620"/>
      <c r="CY110" s="620"/>
      <c r="CZ110" s="620"/>
      <c r="DA110" s="620"/>
      <c r="DB110" s="620"/>
      <c r="DC110" s="620"/>
      <c r="DD110" s="620"/>
      <c r="DE110" s="620"/>
      <c r="DF110" s="621"/>
      <c r="DG110" s="619"/>
      <c r="DH110" s="620"/>
      <c r="DI110" s="620"/>
      <c r="DJ110" s="620"/>
      <c r="DK110" s="620"/>
      <c r="DL110" s="620"/>
      <c r="DM110" s="620"/>
      <c r="DN110" s="620"/>
      <c r="DO110" s="620"/>
      <c r="DP110" s="621"/>
      <c r="DQ110" s="619"/>
      <c r="DR110" s="620"/>
      <c r="DS110" s="620"/>
      <c r="DT110" s="620"/>
      <c r="DU110" s="620"/>
      <c r="DV110" s="620"/>
      <c r="DW110" s="620"/>
      <c r="DX110" s="620"/>
      <c r="DY110" s="620"/>
      <c r="DZ110" s="621"/>
      <c r="EA110" s="619"/>
      <c r="EB110" s="620"/>
      <c r="EC110" s="620"/>
      <c r="ED110" s="620"/>
      <c r="EE110" s="620"/>
      <c r="EF110" s="620"/>
      <c r="EG110" s="620"/>
      <c r="EH110" s="620"/>
      <c r="EI110" s="620"/>
      <c r="EJ110" s="621"/>
      <c r="EK110" s="619"/>
      <c r="EL110" s="620"/>
      <c r="EM110" s="620"/>
      <c r="EN110" s="620"/>
      <c r="EO110" s="620"/>
      <c r="EP110" s="620"/>
      <c r="EQ110" s="620"/>
      <c r="ER110" s="620"/>
      <c r="ES110" s="620"/>
      <c r="ET110" s="621"/>
      <c r="EU110" s="619"/>
      <c r="EV110" s="620"/>
      <c r="EW110" s="620"/>
      <c r="EX110" s="620"/>
      <c r="EY110" s="620"/>
      <c r="EZ110" s="620"/>
      <c r="FA110" s="620"/>
      <c r="FB110" s="620"/>
      <c r="FC110" s="620"/>
      <c r="FD110" s="621"/>
      <c r="FE110" s="619"/>
      <c r="FF110" s="620"/>
      <c r="FG110" s="620"/>
      <c r="FH110" s="620"/>
      <c r="FI110" s="620"/>
      <c r="FJ110" s="620"/>
      <c r="FK110" s="620"/>
      <c r="FL110" s="620"/>
      <c r="FM110" s="620"/>
      <c r="FN110" s="621"/>
      <c r="FO110" s="619"/>
      <c r="FP110" s="620"/>
      <c r="FQ110" s="620"/>
      <c r="FR110" s="620"/>
      <c r="FS110" s="620"/>
      <c r="FT110" s="620"/>
      <c r="FU110" s="620"/>
      <c r="FV110" s="620"/>
      <c r="FW110" s="620"/>
      <c r="FX110" s="621"/>
      <c r="FY110" s="619"/>
      <c r="FZ110" s="620"/>
      <c r="GA110" s="620"/>
      <c r="GB110" s="620"/>
      <c r="GC110" s="620"/>
      <c r="GD110" s="620"/>
      <c r="GE110" s="620"/>
      <c r="GF110" s="620"/>
      <c r="GG110" s="620"/>
      <c r="GH110" s="621"/>
      <c r="GI110" s="619"/>
      <c r="GJ110" s="620"/>
      <c r="GK110" s="620"/>
      <c r="GL110" s="620"/>
      <c r="GM110" s="620"/>
      <c r="GN110" s="620"/>
      <c r="GO110" s="620"/>
      <c r="GP110" s="620"/>
      <c r="GQ110" s="620"/>
      <c r="GR110" s="621"/>
      <c r="GS110" s="619"/>
      <c r="GT110" s="620"/>
      <c r="GU110" s="620"/>
      <c r="GV110" s="620"/>
      <c r="GW110" s="620"/>
      <c r="GX110" s="620"/>
      <c r="GY110" s="620"/>
      <c r="GZ110" s="620"/>
      <c r="HA110" s="620"/>
      <c r="HB110" s="621"/>
      <c r="HC110" s="81" t="e">
        <f>+SUM(K110)*VLOOKUP(K$13,#REF!,2,0)+SUM(U110)*VLOOKUP(U$13,#REF!,2,0)+SUM(AE110)*VLOOKUP(AE$13,#REF!,2,0)+SUM(AO110)*VLOOKUP(AO$13,#REF!,2,0)+SUM(AY110)*VLOOKUP(AY$13,#REF!,2,0)+SUM(BI110)*VLOOKUP(BI$13,#REF!,2,0)+SUM(BS110)*VLOOKUP(BS$13,#REF!,2,0)+SUM(CC110)*VLOOKUP(CC$13,#REF!,2,0)+SUM(CM110)*VLOOKUP(CM$13,#REF!,2,0)+SUM(CW110)*VLOOKUP(CW$13,#REF!,2,0)+SUM(DG110)*VLOOKUP(DG$13,#REF!,2,0)+SUM(DQ110)*VLOOKUP(DQ$13,#REF!,2,0)+SUM(EA110)*VLOOKUP(EA$13,#REF!,2,0)+SUM(EK110)*VLOOKUP(EK$13,#REF!,2,0)+SUM(EU110)*VLOOKUP(EU$13,#REF!,2,0)+SUM(FE110)*VLOOKUP(FE$13,#REF!,2,0)+SUM(FO110)*VLOOKUP(FO$13,#REF!,2,0)+SUM(FY110)*VLOOKUP(FY$13,#REF!,2,0)+SUM(GI110)*VLOOKUP(GI$13,#REF!,2,0)+SUM(GS110)*VLOOKUP(GS$13,#REF!,2,0)</f>
        <v>#REF!</v>
      </c>
      <c r="HD110" s="81" t="e">
        <f>+SUM(L110)*VLOOKUP(L$13,#REF!,2,0)+SUM(V110)*VLOOKUP(V$13,#REF!,2,0)+SUM(AF110)*VLOOKUP(AF$13,#REF!,2,0)+SUM(AP110)*VLOOKUP(AP$13,#REF!,2,0)+SUM(AZ110)*VLOOKUP(AZ$13,#REF!,2,0)+SUM(BJ110)*VLOOKUP(BJ$13,#REF!,2,0)+SUM(BT110)*VLOOKUP(BT$13,#REF!,2,0)+SUM(CD110)*VLOOKUP(CD$13,#REF!,2,0)+SUM(CN110)*VLOOKUP(CN$13,#REF!,2,0)+SUM(CX110)*VLOOKUP(CX$13,#REF!,2,0)+SUM(DH110)*VLOOKUP(DH$13,#REF!,2,0)+SUM(DR110)*VLOOKUP(DR$13,#REF!,2,0)+SUM(EB110)*VLOOKUP(EB$13,#REF!,2,0)+SUM(EL110)*VLOOKUP(EL$13,#REF!,2,0)+SUM(EV110)*VLOOKUP(EV$13,#REF!,2,0)+SUM(FF110)*VLOOKUP(FF$13,#REF!,2,0)+SUM(FP110)*VLOOKUP(FP$13,#REF!,2,0)+SUM(FZ110)*VLOOKUP(FZ$13,#REF!,2,0)+SUM(GJ110)*VLOOKUP(GJ$13,#REF!,2,0)+SUM(GT110)*VLOOKUP(GT$13,#REF!,2,0)</f>
        <v>#REF!</v>
      </c>
      <c r="HE110" s="81" t="e">
        <f>+SUM(M110)*VLOOKUP(M$13,#REF!,2,0)+SUM(W110)*VLOOKUP(W$13,#REF!,2,0)+SUM(AG110)*VLOOKUP(AG$13,#REF!,2,0)+SUM(AQ110)*VLOOKUP(AQ$13,#REF!,2,0)+SUM(BA110)*VLOOKUP(BA$13,#REF!,2,0)+SUM(BK110)*VLOOKUP(BK$13,#REF!,2,0)+SUM(BU110)*VLOOKUP(BU$13,#REF!,2,0)+SUM(CE110)*VLOOKUP(CE$13,#REF!,2,0)+SUM(CO110)*VLOOKUP(CO$13,#REF!,2,0)+SUM(CY110)*VLOOKUP(CY$13,#REF!,2,0)+SUM(DI110)*VLOOKUP(DI$13,#REF!,2,0)+SUM(DS110)*VLOOKUP(DS$13,#REF!,2,0)+SUM(EC110)*VLOOKUP(EC$13,#REF!,2,0)+SUM(EM110)*VLOOKUP(EM$13,#REF!,2,0)+SUM(EW110)*VLOOKUP(EW$13,#REF!,2,0)+SUM(FG110)*VLOOKUP(FG$13,#REF!,2,0)+SUM(FQ110)*VLOOKUP(FQ$13,#REF!,2,0)+SUM(GA110)*VLOOKUP(GA$13,#REF!,2,0)+SUM(GK110)*VLOOKUP(GK$13,#REF!,2,0)+SUM(GU110)*VLOOKUP(GU$13,#REF!,2,0)</f>
        <v>#REF!</v>
      </c>
      <c r="HF110" s="81" t="e">
        <f>+SUM(N110)*VLOOKUP(N$13,#REF!,2,0)+SUM(X110)*VLOOKUP(X$13,#REF!,2,0)+SUM(AH110)*VLOOKUP(AH$13,#REF!,2,0)+SUM(AR110)*VLOOKUP(AR$13,#REF!,2,0)+SUM(BB110)*VLOOKUP(BB$13,#REF!,2,0)+SUM(BL110)*VLOOKUP(BL$13,#REF!,2,0)+SUM(BV110)*VLOOKUP(BV$13,#REF!,2,0)+SUM(CF110)*VLOOKUP(CF$13,#REF!,2,0)+SUM(CP110)*VLOOKUP(CP$13,#REF!,2,0)+SUM(CZ110)*VLOOKUP(CZ$13,#REF!,2,0)+SUM(DJ110)*VLOOKUP(DJ$13,#REF!,2,0)+SUM(DT110)*VLOOKUP(DT$13,#REF!,2,0)+SUM(ED110)*VLOOKUP(ED$13,#REF!,2,0)+SUM(EN110)*VLOOKUP(EN$13,#REF!,2,0)+SUM(EX110)*VLOOKUP(EX$13,#REF!,2,0)+SUM(FH110)*VLOOKUP(FH$13,#REF!,2,0)+SUM(FR110)*VLOOKUP(FR$13,#REF!,2,0)+SUM(GB110)*VLOOKUP(GB$13,#REF!,2,0)+SUM(GL110)*VLOOKUP(GL$13,#REF!,2,0)+SUM(GV110)*VLOOKUP(GV$13,#REF!,2,0)</f>
        <v>#REF!</v>
      </c>
      <c r="HG110" s="81" t="e">
        <f>+SUM(O110)*VLOOKUP(O$13,#REF!,2,0)+SUM(Y110)*VLOOKUP(Y$13,#REF!,2,0)+SUM(AI110)*VLOOKUP(AI$13,#REF!,2,0)+SUM(AS110)*VLOOKUP(AS$13,#REF!,2,0)+SUM(BC110)*VLOOKUP(BC$13,#REF!,2,0)+SUM(BM110)*VLOOKUP(BM$13,#REF!,2,0)+SUM(BW110)*VLOOKUP(BW$13,#REF!,2,0)+SUM(CG110)*VLOOKUP(CG$13,#REF!,2,0)+SUM(CQ110)*VLOOKUP(CQ$13,#REF!,2,0)+SUM(DA110)*VLOOKUP(DA$13,#REF!,2,0)+SUM(DK110)*VLOOKUP(DK$13,#REF!,2,0)+SUM(DU110)*VLOOKUP(DU$13,#REF!,2,0)+SUM(EE110)*VLOOKUP(EE$13,#REF!,2,0)+SUM(EO110)*VLOOKUP(EO$13,#REF!,2,0)+SUM(EY110)*VLOOKUP(EY$13,#REF!,2,0)+SUM(FI110)*VLOOKUP(FI$13,#REF!,2,0)+SUM(FS110)*VLOOKUP(FS$13,#REF!,2,0)+SUM(GC110)*VLOOKUP(GC$13,#REF!,2,0)+SUM(GM110)*VLOOKUP(GM$13,#REF!,2,0)+SUM(GW110)*VLOOKUP(GW$13,#REF!,2,0)</f>
        <v>#REF!</v>
      </c>
      <c r="HH110" s="81" t="e">
        <f>+SUM(P110)*VLOOKUP(P$13,#REF!,2,0)+SUM(Z110)*VLOOKUP(Z$13,#REF!,2,0)+SUM(AJ110)*VLOOKUP(AJ$13,#REF!,2,0)+SUM(AT110)*VLOOKUP(AT$13,#REF!,2,0)+SUM(BD110)*VLOOKUP(BD$13,#REF!,2,0)+SUM(BN110)*VLOOKUP(BN$13,#REF!,2,0)+SUM(BX110)*VLOOKUP(BX$13,#REF!,2,0)+SUM(CH110)*VLOOKUP(CH$13,#REF!,2,0)+SUM(CR110)*VLOOKUP(CR$13,#REF!,2,0)+SUM(DB110)*VLOOKUP(DB$13,#REF!,2,0)+SUM(DL110)*VLOOKUP(DL$13,#REF!,2,0)+SUM(DV110)*VLOOKUP(DV$13,#REF!,2,0)+SUM(EF110)*VLOOKUP(EF$13,#REF!,2,0)+SUM(EP110)*VLOOKUP(EP$13,#REF!,2,0)+SUM(EZ110)*VLOOKUP(EZ$13,#REF!,2,0)+SUM(FJ110)*VLOOKUP(FJ$13,#REF!,2,0)+SUM(FT110)*VLOOKUP(FT$13,#REF!,2,0)+SUM(GD110)*VLOOKUP(GD$13,#REF!,2,0)+SUM(GN110)*VLOOKUP(GN$13,#REF!,2,0)+SUM(GX110)*VLOOKUP(GX$13,#REF!,2,0)</f>
        <v>#REF!</v>
      </c>
      <c r="HI110" s="81" t="e">
        <f>+SUM(Q110)*VLOOKUP(Q$13,#REF!,2,0)+SUM(AA110)*VLOOKUP(AA$13,#REF!,2,0)+SUM(AK110)*VLOOKUP(AK$13,#REF!,2,0)+SUM(AU110)*VLOOKUP(AU$13,#REF!,2,0)+SUM(BE110)*VLOOKUP(BE$13,#REF!,2,0)+SUM(BO110)*VLOOKUP(BO$13,#REF!,2,0)+SUM(BY110)*VLOOKUP(BY$13,#REF!,2,0)+SUM(CI110)*VLOOKUP(CI$13,#REF!,2,0)+SUM(CS110)*VLOOKUP(CS$13,#REF!,2,0)+SUM(DC110)*VLOOKUP(DC$13,#REF!,2,0)+SUM(DM110)*VLOOKUP(DM$13,#REF!,2,0)+SUM(DW110)*VLOOKUP(DW$13,#REF!,2,0)+SUM(EG110)*VLOOKUP(EG$13,#REF!,2,0)+SUM(EQ110)*VLOOKUP(EQ$13,#REF!,2,0)+SUM(FA110)*VLOOKUP(FA$13,#REF!,2,0)+SUM(FK110)*VLOOKUP(FK$13,#REF!,2,0)+SUM(FU110)*VLOOKUP(FU$13,#REF!,2,0)+SUM(GE110)*VLOOKUP(GE$13,#REF!,2,0)+SUM(GO110)*VLOOKUP(GO$13,#REF!,2,0)+SUM(GY110)*VLOOKUP(GY$13,#REF!,2,0)</f>
        <v>#REF!</v>
      </c>
      <c r="HJ110" s="81" t="e">
        <f>+SUM(R110)*VLOOKUP(R$13,#REF!,2,0)+SUM(AB110)*VLOOKUP(AB$13,#REF!,2,0)+SUM(AL110)*VLOOKUP(AL$13,#REF!,2,0)+SUM(AV110)*VLOOKUP(AV$13,#REF!,2,0)+SUM(BF110)*VLOOKUP(BF$13,#REF!,2,0)+SUM(BP110)*VLOOKUP(BP$13,#REF!,2,0)+SUM(BZ110)*VLOOKUP(BZ$13,#REF!,2,0)+SUM(CJ110)*VLOOKUP(CJ$13,#REF!,2,0)+SUM(CT110)*VLOOKUP(CT$13,#REF!,2,0)+SUM(DD110)*VLOOKUP(DD$13,#REF!,2,0)+SUM(DN110)*VLOOKUP(DN$13,#REF!,2,0)+SUM(DX110)*VLOOKUP(DX$13,#REF!,2,0)+SUM(EH110)*VLOOKUP(EH$13,#REF!,2,0)+SUM(ER110)*VLOOKUP(ER$13,#REF!,2,0)+SUM(FB110)*VLOOKUP(FB$13,#REF!,2,0)+SUM(FL110)*VLOOKUP(FL$13,#REF!,2,0)+SUM(FV110)*VLOOKUP(FV$13,#REF!,2,0)+SUM(GF110)*VLOOKUP(GF$13,#REF!,2,0)+SUM(GP110)*VLOOKUP(GP$13,#REF!,2,0)+SUM(GZ110)*VLOOKUP(GZ$13,#REF!,2,0)</f>
        <v>#REF!</v>
      </c>
      <c r="HK110" s="81" t="e">
        <f>+SUM(S110)*VLOOKUP(S$13,#REF!,2,0)+SUM(AC110)*VLOOKUP(AC$13,#REF!,2,0)+SUM(AM110)*VLOOKUP(AM$13,#REF!,2,0)+SUM(AW110)*VLOOKUP(AW$13,#REF!,2,0)+SUM(BG110)*VLOOKUP(BG$13,#REF!,2,0)+SUM(BQ110)*VLOOKUP(BQ$13,#REF!,2,0)+SUM(CA110)*VLOOKUP(CA$13,#REF!,2,0)+SUM(CK110)*VLOOKUP(CK$13,#REF!,2,0)+SUM(CU110)*VLOOKUP(CU$13,#REF!,2,0)+SUM(DE110)*VLOOKUP(DE$13,#REF!,2,0)+SUM(DO110)*VLOOKUP(DO$13,#REF!,2,0)+SUM(DY110)*VLOOKUP(DY$13,#REF!,2,0)+SUM(EI110)*VLOOKUP(EI$13,#REF!,2,0)+SUM(ES110)*VLOOKUP(ES$13,#REF!,2,0)+SUM(FC110)*VLOOKUP(FC$13,#REF!,2,0)+SUM(FM110)*VLOOKUP(FM$13,#REF!,2,0)+SUM(FW110)*VLOOKUP(FW$13,#REF!,2,0)+SUM(GG110)*VLOOKUP(GG$13,#REF!,2,0)+SUM(GQ110)*VLOOKUP(GQ$13,#REF!,2,0)+SUM(HA110)*VLOOKUP(HA$13,#REF!,2,0)</f>
        <v>#REF!</v>
      </c>
      <c r="HL110" s="81" t="e">
        <f>+SUM(T110)*VLOOKUP(T$13,#REF!,2,0)+SUM(AD110)*VLOOKUP(AD$13,#REF!,2,0)+SUM(AN110)*VLOOKUP(AN$13,#REF!,2,0)+SUM(AX110)*VLOOKUP(AX$13,#REF!,2,0)+SUM(BH110)*VLOOKUP(BH$13,#REF!,2,0)+SUM(BR110)*VLOOKUP(BR$13,#REF!,2,0)+SUM(CB110)*VLOOKUP(CB$13,#REF!,2,0)+SUM(CL110)*VLOOKUP(CL$13,#REF!,2,0)+SUM(CV110)*VLOOKUP(CV$13,#REF!,2,0)+SUM(DF110)*VLOOKUP(DF$13,#REF!,2,0)+SUM(DP110)*VLOOKUP(DP$13,#REF!,2,0)+SUM(DZ110)*VLOOKUP(DZ$13,#REF!,2,0)+SUM(EJ110)*VLOOKUP(EJ$13,#REF!,2,0)+SUM(ET110)*VLOOKUP(ET$13,#REF!,2,0)+SUM(FD110)*VLOOKUP(FD$13,#REF!,2,0)+SUM(FN110)*VLOOKUP(FN$13,#REF!,2,0)+SUM(FX110)*VLOOKUP(FX$13,#REF!,2,0)+SUM(GH110)*VLOOKUP(GH$13,#REF!,2,0)+SUM(GR110)*VLOOKUP(GR$13,#REF!,2,0)+SUM(HB110)*VLOOKUP(HB$13,#REF!,2,0)</f>
        <v>#REF!</v>
      </c>
      <c r="HM110" s="84">
        <f t="shared" si="88"/>
        <v>0</v>
      </c>
      <c r="HN110" s="83">
        <f t="shared" si="100"/>
        <v>0</v>
      </c>
      <c r="HO110" s="84" t="e">
        <f>+SUMIF($K$11:$T$11,1,K110:T110)*VLOOKUP($K$12,#REF!,2,0)+SUMIF($U$11:$AD$11,1,U110:AD110)*VLOOKUP($U$12,#REF!,2,0)+SUMIF($AE$11:$AN$11,1,AE110:AN110)*VLOOKUP($AE$12,#REF!,2,0)+SUMIF($AO$11:$AX$11,1,AO110:AX110)*VLOOKUP($AO$12,#REF!,2,0)+SUMIF($AY$11:$BH$11,1,AY110:BH110)*VLOOKUP($AY$12,#REF!,2,0)+SUMIF($BI$11:$BR$11,1,BI110:BR110)*VLOOKUP($BI$12,#REF!,2,0)+SUMIF($BS$11:$CB$11,1,BS110:CB110)*VLOOKUP($BS$12,#REF!,2,0)+SUMIF($CC$11:$CL$11,1,CC110:CL110)*VLOOKUP($CC$12,#REF!,2,0)+SUMIF($CM$11:$CV$11,1,CM110:CV110)*VLOOKUP($CM$12,#REF!,2,0)+SUMIF($CW$11:$DF$11,1,CW110:DF110)*VLOOKUP($CW$12,#REF!,2,0)+SUMIF($DG$11:$DP$11,1,DG110:DP110)*VLOOKUP($DG$12,#REF!,2,0)+SUMIF($DQ$11:$DZ$11,1,DQ110:DZ110)*VLOOKUP($DQ$12,#REF!,2,0)+SUMIF($EA$11:$EJ$11,1,EA110:EJ110)*VLOOKUP($EA$12,#REF!,2,0)+SUMIF($EK$11:$ET$11,1,EK110:ET110)*VLOOKUP($EK$12,#REF!,2,0)+SUMIF($EU$11:$FD$11,1,EU110:FD110)*VLOOKUP($EU$12,#REF!,2,0)+SUMIF($FE$11:$FN$11,1,FE110:FN110)*VLOOKUP($FE$12,#REF!,2,0)+SUMIF($FO$11:$FX$11,1,FO110:FX110)*VLOOKUP($FO$12,#REF!,2,0)+SUMIF($FY$11:$GH$11,1,FY110:GH110)*VLOOKUP($FY$12,#REF!,2,0)+SUMIF($GI$11:$GR$11,1,GI110:GR110)*VLOOKUP($GI$12,#REF!,2,0)+SUMIF($GS$11:$HB$11,1,GS110:HB110)*VLOOKUP($GS$12,#REF!,2,0)</f>
        <v>#REF!</v>
      </c>
      <c r="HP110" s="83" t="e">
        <f t="shared" si="101"/>
        <v>#REF!</v>
      </c>
      <c r="HQ110" s="84"/>
      <c r="HR110" s="85">
        <f t="shared" si="89"/>
        <v>0</v>
      </c>
      <c r="HS110" s="85">
        <f t="shared" si="90"/>
        <v>0</v>
      </c>
      <c r="HT110" s="85">
        <f t="shared" si="91"/>
        <v>0</v>
      </c>
      <c r="HU110" s="85">
        <f t="shared" si="92"/>
        <v>0</v>
      </c>
      <c r="HV110" s="85">
        <f t="shared" si="93"/>
        <v>0</v>
      </c>
      <c r="HW110" s="85">
        <f t="shared" si="94"/>
        <v>0</v>
      </c>
      <c r="HX110" s="85">
        <f t="shared" si="95"/>
        <v>0</v>
      </c>
      <c r="HY110" s="85">
        <f t="shared" si="96"/>
        <v>0</v>
      </c>
      <c r="HZ110" s="85">
        <f t="shared" si="97"/>
        <v>0</v>
      </c>
      <c r="IA110" s="85">
        <f t="shared" si="98"/>
        <v>0</v>
      </c>
      <c r="IK110" s="98" t="e">
        <f t="shared" si="99"/>
        <v>#REF!</v>
      </c>
    </row>
    <row r="111" spans="1:245" s="32" customFormat="1" ht="21.95" hidden="1" customHeight="1">
      <c r="A111" s="4"/>
      <c r="B111" s="99" t="e">
        <f>+#REF!</f>
        <v>#REF!</v>
      </c>
      <c r="C111" s="99" t="e">
        <f>+#REF!</f>
        <v>#REF!</v>
      </c>
      <c r="D111" s="99" t="e">
        <f>+#REF!</f>
        <v>#REF!</v>
      </c>
      <c r="E111" s="99" t="e">
        <f>+#REF!</f>
        <v>#REF!</v>
      </c>
      <c r="F111" s="99" t="e">
        <f>+#REF!</f>
        <v>#REF!</v>
      </c>
      <c r="G111" s="99" t="e">
        <f>+#REF!</f>
        <v>#REF!</v>
      </c>
      <c r="H111" s="99" t="e">
        <f>+#REF!</f>
        <v>#REF!</v>
      </c>
      <c r="I111" s="99" t="e">
        <f>+#REF!</f>
        <v>#REF!</v>
      </c>
      <c r="J111" s="19" t="s">
        <v>289</v>
      </c>
      <c r="K111" s="622"/>
      <c r="L111" s="623"/>
      <c r="M111" s="623"/>
      <c r="N111" s="623"/>
      <c r="O111" s="623"/>
      <c r="P111" s="623"/>
      <c r="Q111" s="623"/>
      <c r="R111" s="623"/>
      <c r="S111" s="623"/>
      <c r="T111" s="624"/>
      <c r="U111" s="622"/>
      <c r="V111" s="623"/>
      <c r="W111" s="623"/>
      <c r="X111" s="623"/>
      <c r="Y111" s="623"/>
      <c r="Z111" s="623"/>
      <c r="AA111" s="623"/>
      <c r="AB111" s="623"/>
      <c r="AC111" s="623"/>
      <c r="AD111" s="624"/>
      <c r="AE111" s="622"/>
      <c r="AF111" s="623"/>
      <c r="AG111" s="623"/>
      <c r="AH111" s="623"/>
      <c r="AI111" s="623"/>
      <c r="AJ111" s="623"/>
      <c r="AK111" s="623"/>
      <c r="AL111" s="623"/>
      <c r="AM111" s="623"/>
      <c r="AN111" s="624"/>
      <c r="AO111" s="622"/>
      <c r="AP111" s="623"/>
      <c r="AQ111" s="623"/>
      <c r="AR111" s="623"/>
      <c r="AS111" s="623"/>
      <c r="AT111" s="623"/>
      <c r="AU111" s="623"/>
      <c r="AV111" s="623"/>
      <c r="AW111" s="623"/>
      <c r="AX111" s="624"/>
      <c r="AY111" s="622"/>
      <c r="AZ111" s="623"/>
      <c r="BA111" s="623"/>
      <c r="BB111" s="623"/>
      <c r="BC111" s="623"/>
      <c r="BD111" s="623"/>
      <c r="BE111" s="623"/>
      <c r="BF111" s="623"/>
      <c r="BG111" s="623"/>
      <c r="BH111" s="624"/>
      <c r="BI111" s="622"/>
      <c r="BJ111" s="623"/>
      <c r="BK111" s="623"/>
      <c r="BL111" s="623"/>
      <c r="BM111" s="623"/>
      <c r="BN111" s="623"/>
      <c r="BO111" s="623"/>
      <c r="BP111" s="623"/>
      <c r="BQ111" s="623"/>
      <c r="BR111" s="624"/>
      <c r="BS111" s="622"/>
      <c r="BT111" s="623"/>
      <c r="BU111" s="623"/>
      <c r="BV111" s="623"/>
      <c r="BW111" s="623"/>
      <c r="BX111" s="623"/>
      <c r="BY111" s="623"/>
      <c r="BZ111" s="623"/>
      <c r="CA111" s="623"/>
      <c r="CB111" s="624"/>
      <c r="CC111" s="622"/>
      <c r="CD111" s="623"/>
      <c r="CE111" s="623"/>
      <c r="CF111" s="623"/>
      <c r="CG111" s="623"/>
      <c r="CH111" s="623"/>
      <c r="CI111" s="623"/>
      <c r="CJ111" s="623"/>
      <c r="CK111" s="623"/>
      <c r="CL111" s="624"/>
      <c r="CM111" s="622"/>
      <c r="CN111" s="623"/>
      <c r="CO111" s="623"/>
      <c r="CP111" s="623"/>
      <c r="CQ111" s="623"/>
      <c r="CR111" s="623"/>
      <c r="CS111" s="623"/>
      <c r="CT111" s="623"/>
      <c r="CU111" s="623"/>
      <c r="CV111" s="624"/>
      <c r="CW111" s="622"/>
      <c r="CX111" s="623"/>
      <c r="CY111" s="623"/>
      <c r="CZ111" s="623"/>
      <c r="DA111" s="623"/>
      <c r="DB111" s="623"/>
      <c r="DC111" s="623"/>
      <c r="DD111" s="623"/>
      <c r="DE111" s="623"/>
      <c r="DF111" s="624"/>
      <c r="DG111" s="622"/>
      <c r="DH111" s="623"/>
      <c r="DI111" s="623"/>
      <c r="DJ111" s="623"/>
      <c r="DK111" s="623"/>
      <c r="DL111" s="623"/>
      <c r="DM111" s="623"/>
      <c r="DN111" s="623"/>
      <c r="DO111" s="623"/>
      <c r="DP111" s="624"/>
      <c r="DQ111" s="622"/>
      <c r="DR111" s="623"/>
      <c r="DS111" s="623"/>
      <c r="DT111" s="623"/>
      <c r="DU111" s="623"/>
      <c r="DV111" s="623"/>
      <c r="DW111" s="623"/>
      <c r="DX111" s="623"/>
      <c r="DY111" s="623"/>
      <c r="DZ111" s="624"/>
      <c r="EA111" s="622"/>
      <c r="EB111" s="623"/>
      <c r="EC111" s="623"/>
      <c r="ED111" s="623"/>
      <c r="EE111" s="623"/>
      <c r="EF111" s="623"/>
      <c r="EG111" s="623"/>
      <c r="EH111" s="623"/>
      <c r="EI111" s="623"/>
      <c r="EJ111" s="624"/>
      <c r="EK111" s="622"/>
      <c r="EL111" s="623"/>
      <c r="EM111" s="623"/>
      <c r="EN111" s="623"/>
      <c r="EO111" s="623"/>
      <c r="EP111" s="623"/>
      <c r="EQ111" s="623"/>
      <c r="ER111" s="623"/>
      <c r="ES111" s="623"/>
      <c r="ET111" s="624"/>
      <c r="EU111" s="622"/>
      <c r="EV111" s="623"/>
      <c r="EW111" s="623"/>
      <c r="EX111" s="623"/>
      <c r="EY111" s="623"/>
      <c r="EZ111" s="623"/>
      <c r="FA111" s="623"/>
      <c r="FB111" s="623"/>
      <c r="FC111" s="623"/>
      <c r="FD111" s="624"/>
      <c r="FE111" s="622"/>
      <c r="FF111" s="623"/>
      <c r="FG111" s="623"/>
      <c r="FH111" s="623"/>
      <c r="FI111" s="623"/>
      <c r="FJ111" s="623"/>
      <c r="FK111" s="623"/>
      <c r="FL111" s="623"/>
      <c r="FM111" s="623"/>
      <c r="FN111" s="624"/>
      <c r="FO111" s="622"/>
      <c r="FP111" s="623"/>
      <c r="FQ111" s="623"/>
      <c r="FR111" s="623"/>
      <c r="FS111" s="623"/>
      <c r="FT111" s="623"/>
      <c r="FU111" s="623"/>
      <c r="FV111" s="623"/>
      <c r="FW111" s="623"/>
      <c r="FX111" s="624"/>
      <c r="FY111" s="622"/>
      <c r="FZ111" s="623"/>
      <c r="GA111" s="623"/>
      <c r="GB111" s="623"/>
      <c r="GC111" s="623"/>
      <c r="GD111" s="623"/>
      <c r="GE111" s="623"/>
      <c r="GF111" s="623"/>
      <c r="GG111" s="623"/>
      <c r="GH111" s="624"/>
      <c r="GI111" s="622"/>
      <c r="GJ111" s="623"/>
      <c r="GK111" s="623"/>
      <c r="GL111" s="623"/>
      <c r="GM111" s="623"/>
      <c r="GN111" s="623"/>
      <c r="GO111" s="623"/>
      <c r="GP111" s="623"/>
      <c r="GQ111" s="623"/>
      <c r="GR111" s="624"/>
      <c r="GS111" s="622"/>
      <c r="GT111" s="623"/>
      <c r="GU111" s="623"/>
      <c r="GV111" s="623"/>
      <c r="GW111" s="623"/>
      <c r="GX111" s="623"/>
      <c r="GY111" s="623"/>
      <c r="GZ111" s="623"/>
      <c r="HA111" s="623"/>
      <c r="HB111" s="624"/>
      <c r="HC111" s="275" t="e">
        <f>+SUM(K111)*VLOOKUP(K$13,#REF!,2,0)+SUM(U111)*VLOOKUP(U$13,#REF!,2,0)+SUM(AE111)*VLOOKUP(AE$13,#REF!,2,0)+SUM(AO111)*VLOOKUP(AO$13,#REF!,2,0)+SUM(AY111)*VLOOKUP(AY$13,#REF!,2,0)+SUM(BI111)*VLOOKUP(BI$13,#REF!,2,0)+SUM(BS111)*VLOOKUP(BS$13,#REF!,2,0)+SUM(CC111)*VLOOKUP(CC$13,#REF!,2,0)+SUM(CM111)*VLOOKUP(CM$13,#REF!,2,0)+SUM(CW111)*VLOOKUP(CW$13,#REF!,2,0)+SUM(DG111)*VLOOKUP(DG$13,#REF!,2,0)+SUM(DQ111)*VLOOKUP(DQ$13,#REF!,2,0)+SUM(EA111)*VLOOKUP(EA$13,#REF!,2,0)+SUM(EK111)*VLOOKUP(EK$13,#REF!,2,0)+SUM(EU111)*VLOOKUP(EU$13,#REF!,2,0)+SUM(FE111)*VLOOKUP(FE$13,#REF!,2,0)+SUM(FO111)*VLOOKUP(FO$13,#REF!,2,0)+SUM(FY111)*VLOOKUP(FY$13,#REF!,2,0)+SUM(GI111)*VLOOKUP(GI$13,#REF!,2,0)+SUM(GS111)*VLOOKUP(GS$13,#REF!,2,0)</f>
        <v>#REF!</v>
      </c>
      <c r="HD111" s="275" t="e">
        <f>+SUM(L111)*VLOOKUP(L$13,#REF!,2,0)+SUM(V111)*VLOOKUP(V$13,#REF!,2,0)+SUM(AF111)*VLOOKUP(AF$13,#REF!,2,0)+SUM(AP111)*VLOOKUP(AP$13,#REF!,2,0)+SUM(AZ111)*VLOOKUP(AZ$13,#REF!,2,0)+SUM(BJ111)*VLOOKUP(BJ$13,#REF!,2,0)+SUM(BT111)*VLOOKUP(BT$13,#REF!,2,0)+SUM(CD111)*VLOOKUP(CD$13,#REF!,2,0)+SUM(CN111)*VLOOKUP(CN$13,#REF!,2,0)+SUM(CX111)*VLOOKUP(CX$13,#REF!,2,0)+SUM(DH111)*VLOOKUP(DH$13,#REF!,2,0)+SUM(DR111)*VLOOKUP(DR$13,#REF!,2,0)+SUM(EB111)*VLOOKUP(EB$13,#REF!,2,0)+SUM(EL111)*VLOOKUP(EL$13,#REF!,2,0)+SUM(EV111)*VLOOKUP(EV$13,#REF!,2,0)+SUM(FF111)*VLOOKUP(FF$13,#REF!,2,0)+SUM(FP111)*VLOOKUP(FP$13,#REF!,2,0)+SUM(FZ111)*VLOOKUP(FZ$13,#REF!,2,0)+SUM(GJ111)*VLOOKUP(GJ$13,#REF!,2,0)+SUM(GT111)*VLOOKUP(GT$13,#REF!,2,0)</f>
        <v>#REF!</v>
      </c>
      <c r="HE111" s="275" t="e">
        <f>+SUM(M111)*VLOOKUP(M$13,#REF!,2,0)+SUM(W111)*VLOOKUP(W$13,#REF!,2,0)+SUM(AG111)*VLOOKUP(AG$13,#REF!,2,0)+SUM(AQ111)*VLOOKUP(AQ$13,#REF!,2,0)+SUM(BA111)*VLOOKUP(BA$13,#REF!,2,0)+SUM(BK111)*VLOOKUP(BK$13,#REF!,2,0)+SUM(BU111)*VLOOKUP(BU$13,#REF!,2,0)+SUM(CE111)*VLOOKUP(CE$13,#REF!,2,0)+SUM(CO111)*VLOOKUP(CO$13,#REF!,2,0)+SUM(CY111)*VLOOKUP(CY$13,#REF!,2,0)+SUM(DI111)*VLOOKUP(DI$13,#REF!,2,0)+SUM(DS111)*VLOOKUP(DS$13,#REF!,2,0)+SUM(EC111)*VLOOKUP(EC$13,#REF!,2,0)+SUM(EM111)*VLOOKUP(EM$13,#REF!,2,0)+SUM(EW111)*VLOOKUP(EW$13,#REF!,2,0)+SUM(FG111)*VLOOKUP(FG$13,#REF!,2,0)+SUM(FQ111)*VLOOKUP(FQ$13,#REF!,2,0)+SUM(GA111)*VLOOKUP(GA$13,#REF!,2,0)+SUM(GK111)*VLOOKUP(GK$13,#REF!,2,0)+SUM(GU111)*VLOOKUP(GU$13,#REF!,2,0)</f>
        <v>#REF!</v>
      </c>
      <c r="HF111" s="275" t="e">
        <f>+SUM(N111)*VLOOKUP(N$13,#REF!,2,0)+SUM(X111)*VLOOKUP(X$13,#REF!,2,0)+SUM(AH111)*VLOOKUP(AH$13,#REF!,2,0)+SUM(AR111)*VLOOKUP(AR$13,#REF!,2,0)+SUM(BB111)*VLOOKUP(BB$13,#REF!,2,0)+SUM(BL111)*VLOOKUP(BL$13,#REF!,2,0)+SUM(BV111)*VLOOKUP(BV$13,#REF!,2,0)+SUM(CF111)*VLOOKUP(CF$13,#REF!,2,0)+SUM(CP111)*VLOOKUP(CP$13,#REF!,2,0)+SUM(CZ111)*VLOOKUP(CZ$13,#REF!,2,0)+SUM(DJ111)*VLOOKUP(DJ$13,#REF!,2,0)+SUM(DT111)*VLOOKUP(DT$13,#REF!,2,0)+SUM(ED111)*VLOOKUP(ED$13,#REF!,2,0)+SUM(EN111)*VLOOKUP(EN$13,#REF!,2,0)+SUM(EX111)*VLOOKUP(EX$13,#REF!,2,0)+SUM(FH111)*VLOOKUP(FH$13,#REF!,2,0)+SUM(FR111)*VLOOKUP(FR$13,#REF!,2,0)+SUM(GB111)*VLOOKUP(GB$13,#REF!,2,0)+SUM(GL111)*VLOOKUP(GL$13,#REF!,2,0)+SUM(GV111)*VLOOKUP(GV$13,#REF!,2,0)</f>
        <v>#REF!</v>
      </c>
      <c r="HG111" s="275" t="e">
        <f>+SUM(O111)*VLOOKUP(O$13,#REF!,2,0)+SUM(Y111)*VLOOKUP(Y$13,#REF!,2,0)+SUM(AI111)*VLOOKUP(AI$13,#REF!,2,0)+SUM(AS111)*VLOOKUP(AS$13,#REF!,2,0)+SUM(BC111)*VLOOKUP(BC$13,#REF!,2,0)+SUM(BM111)*VLOOKUP(BM$13,#REF!,2,0)+SUM(BW111)*VLOOKUP(BW$13,#REF!,2,0)+SUM(CG111)*VLOOKUP(CG$13,#REF!,2,0)+SUM(CQ111)*VLOOKUP(CQ$13,#REF!,2,0)+SUM(DA111)*VLOOKUP(DA$13,#REF!,2,0)+SUM(DK111)*VLOOKUP(DK$13,#REF!,2,0)+SUM(DU111)*VLOOKUP(DU$13,#REF!,2,0)+SUM(EE111)*VLOOKUP(EE$13,#REF!,2,0)+SUM(EO111)*VLOOKUP(EO$13,#REF!,2,0)+SUM(EY111)*VLOOKUP(EY$13,#REF!,2,0)+SUM(FI111)*VLOOKUP(FI$13,#REF!,2,0)+SUM(FS111)*VLOOKUP(FS$13,#REF!,2,0)+SUM(GC111)*VLOOKUP(GC$13,#REF!,2,0)+SUM(GM111)*VLOOKUP(GM$13,#REF!,2,0)+SUM(GW111)*VLOOKUP(GW$13,#REF!,2,0)</f>
        <v>#REF!</v>
      </c>
      <c r="HH111" s="275" t="e">
        <f>+SUM(P111)*VLOOKUP(P$13,#REF!,2,0)+SUM(Z111)*VLOOKUP(Z$13,#REF!,2,0)+SUM(AJ111)*VLOOKUP(AJ$13,#REF!,2,0)+SUM(AT111)*VLOOKUP(AT$13,#REF!,2,0)+SUM(BD111)*VLOOKUP(BD$13,#REF!,2,0)+SUM(BN111)*VLOOKUP(BN$13,#REF!,2,0)+SUM(BX111)*VLOOKUP(BX$13,#REF!,2,0)+SUM(CH111)*VLOOKUP(CH$13,#REF!,2,0)+SUM(CR111)*VLOOKUP(CR$13,#REF!,2,0)+SUM(DB111)*VLOOKUP(DB$13,#REF!,2,0)+SUM(DL111)*VLOOKUP(DL$13,#REF!,2,0)+SUM(DV111)*VLOOKUP(DV$13,#REF!,2,0)+SUM(EF111)*VLOOKUP(EF$13,#REF!,2,0)+SUM(EP111)*VLOOKUP(EP$13,#REF!,2,0)+SUM(EZ111)*VLOOKUP(EZ$13,#REF!,2,0)+SUM(FJ111)*VLOOKUP(FJ$13,#REF!,2,0)+SUM(FT111)*VLOOKUP(FT$13,#REF!,2,0)+SUM(GD111)*VLOOKUP(GD$13,#REF!,2,0)+SUM(GN111)*VLOOKUP(GN$13,#REF!,2,0)+SUM(GX111)*VLOOKUP(GX$13,#REF!,2,0)</f>
        <v>#REF!</v>
      </c>
      <c r="HI111" s="275" t="e">
        <f>+SUM(Q111)*VLOOKUP(Q$13,#REF!,2,0)+SUM(AA111)*VLOOKUP(AA$13,#REF!,2,0)+SUM(AK111)*VLOOKUP(AK$13,#REF!,2,0)+SUM(AU111)*VLOOKUP(AU$13,#REF!,2,0)+SUM(BE111)*VLOOKUP(BE$13,#REF!,2,0)+SUM(BO111)*VLOOKUP(BO$13,#REF!,2,0)+SUM(BY111)*VLOOKUP(BY$13,#REF!,2,0)+SUM(CI111)*VLOOKUP(CI$13,#REF!,2,0)+SUM(CS111)*VLOOKUP(CS$13,#REF!,2,0)+SUM(DC111)*VLOOKUP(DC$13,#REF!,2,0)+SUM(DM111)*VLOOKUP(DM$13,#REF!,2,0)+SUM(DW111)*VLOOKUP(DW$13,#REF!,2,0)+SUM(EG111)*VLOOKUP(EG$13,#REF!,2,0)+SUM(EQ111)*VLOOKUP(EQ$13,#REF!,2,0)+SUM(FA111)*VLOOKUP(FA$13,#REF!,2,0)+SUM(FK111)*VLOOKUP(FK$13,#REF!,2,0)+SUM(FU111)*VLOOKUP(FU$13,#REF!,2,0)+SUM(GE111)*VLOOKUP(GE$13,#REF!,2,0)+SUM(GO111)*VLOOKUP(GO$13,#REF!,2,0)+SUM(GY111)*VLOOKUP(GY$13,#REF!,2,0)</f>
        <v>#REF!</v>
      </c>
      <c r="HJ111" s="275" t="e">
        <f>+SUM(R111)*VLOOKUP(R$13,#REF!,2,0)+SUM(AB111)*VLOOKUP(AB$13,#REF!,2,0)+SUM(AL111)*VLOOKUP(AL$13,#REF!,2,0)+SUM(AV111)*VLOOKUP(AV$13,#REF!,2,0)+SUM(BF111)*VLOOKUP(BF$13,#REF!,2,0)+SUM(BP111)*VLOOKUP(BP$13,#REF!,2,0)+SUM(BZ111)*VLOOKUP(BZ$13,#REF!,2,0)+SUM(CJ111)*VLOOKUP(CJ$13,#REF!,2,0)+SUM(CT111)*VLOOKUP(CT$13,#REF!,2,0)+SUM(DD111)*VLOOKUP(DD$13,#REF!,2,0)+SUM(DN111)*VLOOKUP(DN$13,#REF!,2,0)+SUM(DX111)*VLOOKUP(DX$13,#REF!,2,0)+SUM(EH111)*VLOOKUP(EH$13,#REF!,2,0)+SUM(ER111)*VLOOKUP(ER$13,#REF!,2,0)+SUM(FB111)*VLOOKUP(FB$13,#REF!,2,0)+SUM(FL111)*VLOOKUP(FL$13,#REF!,2,0)+SUM(FV111)*VLOOKUP(FV$13,#REF!,2,0)+SUM(GF111)*VLOOKUP(GF$13,#REF!,2,0)+SUM(GP111)*VLOOKUP(GP$13,#REF!,2,0)+SUM(GZ111)*VLOOKUP(GZ$13,#REF!,2,0)</f>
        <v>#REF!</v>
      </c>
      <c r="HK111" s="275" t="e">
        <f>+SUM(S111)*VLOOKUP(S$13,#REF!,2,0)+SUM(AC111)*VLOOKUP(AC$13,#REF!,2,0)+SUM(AM111)*VLOOKUP(AM$13,#REF!,2,0)+SUM(AW111)*VLOOKUP(AW$13,#REF!,2,0)+SUM(BG111)*VLOOKUP(BG$13,#REF!,2,0)+SUM(BQ111)*VLOOKUP(BQ$13,#REF!,2,0)+SUM(CA111)*VLOOKUP(CA$13,#REF!,2,0)+SUM(CK111)*VLOOKUP(CK$13,#REF!,2,0)+SUM(CU111)*VLOOKUP(CU$13,#REF!,2,0)+SUM(DE111)*VLOOKUP(DE$13,#REF!,2,0)+SUM(DO111)*VLOOKUP(DO$13,#REF!,2,0)+SUM(DY111)*VLOOKUP(DY$13,#REF!,2,0)+SUM(EI111)*VLOOKUP(EI$13,#REF!,2,0)+SUM(ES111)*VLOOKUP(ES$13,#REF!,2,0)+SUM(FC111)*VLOOKUP(FC$13,#REF!,2,0)+SUM(FM111)*VLOOKUP(FM$13,#REF!,2,0)+SUM(FW111)*VLOOKUP(FW$13,#REF!,2,0)+SUM(GG111)*VLOOKUP(GG$13,#REF!,2,0)+SUM(GQ111)*VLOOKUP(GQ$13,#REF!,2,0)+SUM(HA111)*VLOOKUP(HA$13,#REF!,2,0)</f>
        <v>#REF!</v>
      </c>
      <c r="HL111" s="275" t="e">
        <f>+SUM(T111)*VLOOKUP(T$13,#REF!,2,0)+SUM(AD111)*VLOOKUP(AD$13,#REF!,2,0)+SUM(AN111)*VLOOKUP(AN$13,#REF!,2,0)+SUM(AX111)*VLOOKUP(AX$13,#REF!,2,0)+SUM(BH111)*VLOOKUP(BH$13,#REF!,2,0)+SUM(BR111)*VLOOKUP(BR$13,#REF!,2,0)+SUM(CB111)*VLOOKUP(CB$13,#REF!,2,0)+SUM(CL111)*VLOOKUP(CL$13,#REF!,2,0)+SUM(CV111)*VLOOKUP(CV$13,#REF!,2,0)+SUM(DF111)*VLOOKUP(DF$13,#REF!,2,0)+SUM(DP111)*VLOOKUP(DP$13,#REF!,2,0)+SUM(DZ111)*VLOOKUP(DZ$13,#REF!,2,0)+SUM(EJ111)*VLOOKUP(EJ$13,#REF!,2,0)+SUM(ET111)*VLOOKUP(ET$13,#REF!,2,0)+SUM(FD111)*VLOOKUP(FD$13,#REF!,2,0)+SUM(FN111)*VLOOKUP(FN$13,#REF!,2,0)+SUM(FX111)*VLOOKUP(FX$13,#REF!,2,0)+SUM(GH111)*VLOOKUP(GH$13,#REF!,2,0)+SUM(GR111)*VLOOKUP(GR$13,#REF!,2,0)+SUM(HB111)*VLOOKUP(HB$13,#REF!,2,0)</f>
        <v>#REF!</v>
      </c>
      <c r="HM111" s="276">
        <f t="shared" si="88"/>
        <v>0</v>
      </c>
      <c r="HN111" s="283">
        <f t="shared" si="100"/>
        <v>0</v>
      </c>
      <c r="HO111" s="276" t="e">
        <f>+SUMIF($K$11:$T$11,1,K111:T111)*VLOOKUP($K$12,#REF!,2,0)+SUMIF($U$11:$AD$11,1,U111:AD111)*VLOOKUP($U$12,#REF!,2,0)+SUMIF($AE$11:$AN$11,1,AE111:AN111)*VLOOKUP($AE$12,#REF!,2,0)+SUMIF($AO$11:$AX$11,1,AO111:AX111)*VLOOKUP($AO$12,#REF!,2,0)+SUMIF($AY$11:$BH$11,1,AY111:BH111)*VLOOKUP($AY$12,#REF!,2,0)+SUMIF($BI$11:$BR$11,1,BI111:BR111)*VLOOKUP($BI$12,#REF!,2,0)+SUMIF($BS$11:$CB$11,1,BS111:CB111)*VLOOKUP($BS$12,#REF!,2,0)+SUMIF($CC$11:$CL$11,1,CC111:CL111)*VLOOKUP($CC$12,#REF!,2,0)+SUMIF($CM$11:$CV$11,1,CM111:CV111)*VLOOKUP($CM$12,#REF!,2,0)+SUMIF($CW$11:$DF$11,1,CW111:DF111)*VLOOKUP($CW$12,#REF!,2,0)+SUMIF($DG$11:$DP$11,1,DG111:DP111)*VLOOKUP($DG$12,#REF!,2,0)+SUMIF($DQ$11:$DZ$11,1,DQ111:DZ111)*VLOOKUP($DQ$12,#REF!,2,0)+SUMIF($EA$11:$EJ$11,1,EA111:EJ111)*VLOOKUP($EA$12,#REF!,2,0)+SUMIF($EK$11:$ET$11,1,EK111:ET111)*VLOOKUP($EK$12,#REF!,2,0)+SUMIF($EU$11:$FD$11,1,EU111:FD111)*VLOOKUP($EU$12,#REF!,2,0)+SUMIF($FE$11:$FN$11,1,FE111:FN111)*VLOOKUP($FE$12,#REF!,2,0)+SUMIF($FO$11:$FX$11,1,FO111:FX111)*VLOOKUP($FO$12,#REF!,2,0)+SUMIF($FY$11:$GH$11,1,FY111:GH111)*VLOOKUP($FY$12,#REF!,2,0)+SUMIF($GI$11:$GR$11,1,GI111:GR111)*VLOOKUP($GI$12,#REF!,2,0)+SUMIF($GS$11:$HB$11,1,GS111:HB111)*VLOOKUP($GS$12,#REF!,2,0)</f>
        <v>#REF!</v>
      </c>
      <c r="HP111" s="283" t="e">
        <f t="shared" si="101"/>
        <v>#REF!</v>
      </c>
      <c r="HQ111" s="276"/>
      <c r="HR111" s="284">
        <f t="shared" si="89"/>
        <v>0</v>
      </c>
      <c r="HS111" s="284">
        <f t="shared" si="90"/>
        <v>0</v>
      </c>
      <c r="HT111" s="284">
        <f t="shared" si="91"/>
        <v>0</v>
      </c>
      <c r="HU111" s="284">
        <f t="shared" si="92"/>
        <v>0</v>
      </c>
      <c r="HV111" s="284">
        <f t="shared" si="93"/>
        <v>0</v>
      </c>
      <c r="HW111" s="284">
        <f t="shared" si="94"/>
        <v>0</v>
      </c>
      <c r="HX111" s="284">
        <f t="shared" si="95"/>
        <v>0</v>
      </c>
      <c r="HY111" s="284">
        <f t="shared" si="96"/>
        <v>0</v>
      </c>
      <c r="HZ111" s="284">
        <f t="shared" si="97"/>
        <v>0</v>
      </c>
      <c r="IA111" s="284">
        <f t="shared" si="98"/>
        <v>0</v>
      </c>
      <c r="IK111" s="99" t="e">
        <f t="shared" si="99"/>
        <v>#REF!</v>
      </c>
    </row>
    <row r="112" spans="1:245" s="11" customFormat="1" ht="27.95" customHeight="1">
      <c r="B112" s="832" t="s">
        <v>901</v>
      </c>
      <c r="C112" s="832"/>
      <c r="D112" s="832"/>
      <c r="E112" s="832"/>
      <c r="F112" s="832"/>
      <c r="G112" s="832"/>
      <c r="H112" s="832"/>
      <c r="I112" s="832"/>
      <c r="J112" s="101" t="s">
        <v>108</v>
      </c>
      <c r="K112" s="93">
        <f>+SUMIF($B$16:$B$111,1,K16:K111)</f>
        <v>0</v>
      </c>
      <c r="L112" s="93">
        <f t="shared" ref="L112:BW112" si="102">+SUMIF($B$16:$B$111,1,L16:L111)</f>
        <v>0</v>
      </c>
      <c r="M112" s="93">
        <f t="shared" si="102"/>
        <v>0</v>
      </c>
      <c r="N112" s="93">
        <f t="shared" si="102"/>
        <v>0</v>
      </c>
      <c r="O112" s="93">
        <f t="shared" si="102"/>
        <v>0</v>
      </c>
      <c r="P112" s="93">
        <f t="shared" si="102"/>
        <v>0</v>
      </c>
      <c r="Q112" s="93">
        <f t="shared" si="102"/>
        <v>0</v>
      </c>
      <c r="R112" s="93">
        <f t="shared" si="102"/>
        <v>0</v>
      </c>
      <c r="S112" s="93">
        <f t="shared" si="102"/>
        <v>0</v>
      </c>
      <c r="T112" s="93">
        <f t="shared" si="102"/>
        <v>0</v>
      </c>
      <c r="U112" s="93">
        <f t="shared" si="102"/>
        <v>0</v>
      </c>
      <c r="V112" s="93">
        <f t="shared" si="102"/>
        <v>0</v>
      </c>
      <c r="W112" s="93">
        <f t="shared" si="102"/>
        <v>0</v>
      </c>
      <c r="X112" s="93">
        <f t="shared" si="102"/>
        <v>0</v>
      </c>
      <c r="Y112" s="93">
        <f t="shared" si="102"/>
        <v>0</v>
      </c>
      <c r="Z112" s="93">
        <f t="shared" si="102"/>
        <v>0</v>
      </c>
      <c r="AA112" s="93">
        <f t="shared" si="102"/>
        <v>0</v>
      </c>
      <c r="AB112" s="93">
        <f t="shared" si="102"/>
        <v>0</v>
      </c>
      <c r="AC112" s="93">
        <f t="shared" si="102"/>
        <v>0</v>
      </c>
      <c r="AD112" s="93">
        <f t="shared" si="102"/>
        <v>0</v>
      </c>
      <c r="AE112" s="93">
        <f t="shared" si="102"/>
        <v>0</v>
      </c>
      <c r="AF112" s="93">
        <f t="shared" si="102"/>
        <v>0</v>
      </c>
      <c r="AG112" s="93">
        <f t="shared" si="102"/>
        <v>0</v>
      </c>
      <c r="AH112" s="93">
        <f t="shared" si="102"/>
        <v>0</v>
      </c>
      <c r="AI112" s="93">
        <f t="shared" si="102"/>
        <v>0</v>
      </c>
      <c r="AJ112" s="93">
        <f t="shared" si="102"/>
        <v>0</v>
      </c>
      <c r="AK112" s="93">
        <f t="shared" si="102"/>
        <v>0</v>
      </c>
      <c r="AL112" s="93">
        <f t="shared" si="102"/>
        <v>0</v>
      </c>
      <c r="AM112" s="93">
        <f t="shared" si="102"/>
        <v>0</v>
      </c>
      <c r="AN112" s="93">
        <f t="shared" si="102"/>
        <v>0</v>
      </c>
      <c r="AO112" s="93">
        <f t="shared" si="102"/>
        <v>0</v>
      </c>
      <c r="AP112" s="93">
        <f t="shared" si="102"/>
        <v>0</v>
      </c>
      <c r="AQ112" s="93">
        <f t="shared" si="102"/>
        <v>0</v>
      </c>
      <c r="AR112" s="93">
        <f t="shared" si="102"/>
        <v>0</v>
      </c>
      <c r="AS112" s="93">
        <f t="shared" si="102"/>
        <v>0</v>
      </c>
      <c r="AT112" s="93">
        <f t="shared" si="102"/>
        <v>0</v>
      </c>
      <c r="AU112" s="93">
        <f t="shared" si="102"/>
        <v>0</v>
      </c>
      <c r="AV112" s="93">
        <f t="shared" si="102"/>
        <v>0</v>
      </c>
      <c r="AW112" s="93">
        <f t="shared" si="102"/>
        <v>0</v>
      </c>
      <c r="AX112" s="93">
        <f t="shared" si="102"/>
        <v>0</v>
      </c>
      <c r="AY112" s="93">
        <f t="shared" si="102"/>
        <v>0</v>
      </c>
      <c r="AZ112" s="93">
        <f t="shared" si="102"/>
        <v>0</v>
      </c>
      <c r="BA112" s="93">
        <f t="shared" si="102"/>
        <v>0</v>
      </c>
      <c r="BB112" s="93">
        <f t="shared" si="102"/>
        <v>0</v>
      </c>
      <c r="BC112" s="93">
        <f t="shared" si="102"/>
        <v>0</v>
      </c>
      <c r="BD112" s="93">
        <f t="shared" si="102"/>
        <v>0</v>
      </c>
      <c r="BE112" s="93">
        <f t="shared" si="102"/>
        <v>0</v>
      </c>
      <c r="BF112" s="93">
        <f t="shared" si="102"/>
        <v>0</v>
      </c>
      <c r="BG112" s="93">
        <f t="shared" si="102"/>
        <v>0</v>
      </c>
      <c r="BH112" s="93">
        <f t="shared" si="102"/>
        <v>0</v>
      </c>
      <c r="BI112" s="93">
        <f t="shared" si="102"/>
        <v>0</v>
      </c>
      <c r="BJ112" s="93">
        <f t="shared" si="102"/>
        <v>0</v>
      </c>
      <c r="BK112" s="93">
        <f t="shared" si="102"/>
        <v>0</v>
      </c>
      <c r="BL112" s="93">
        <f t="shared" si="102"/>
        <v>0</v>
      </c>
      <c r="BM112" s="93">
        <f t="shared" si="102"/>
        <v>0</v>
      </c>
      <c r="BN112" s="93">
        <f t="shared" si="102"/>
        <v>0</v>
      </c>
      <c r="BO112" s="93">
        <f t="shared" si="102"/>
        <v>0</v>
      </c>
      <c r="BP112" s="93">
        <f t="shared" si="102"/>
        <v>0</v>
      </c>
      <c r="BQ112" s="93">
        <f t="shared" si="102"/>
        <v>0</v>
      </c>
      <c r="BR112" s="93">
        <f t="shared" si="102"/>
        <v>0</v>
      </c>
      <c r="BS112" s="93">
        <f t="shared" si="102"/>
        <v>0</v>
      </c>
      <c r="BT112" s="93">
        <f t="shared" si="102"/>
        <v>0</v>
      </c>
      <c r="BU112" s="93">
        <f t="shared" si="102"/>
        <v>0</v>
      </c>
      <c r="BV112" s="93">
        <f t="shared" si="102"/>
        <v>0</v>
      </c>
      <c r="BW112" s="93">
        <f t="shared" si="102"/>
        <v>0</v>
      </c>
      <c r="BX112" s="93">
        <f t="shared" ref="BX112:EI112" si="103">+SUMIF($B$16:$B$111,1,BX16:BX111)</f>
        <v>0</v>
      </c>
      <c r="BY112" s="93">
        <f t="shared" si="103"/>
        <v>0</v>
      </c>
      <c r="BZ112" s="93">
        <f t="shared" si="103"/>
        <v>0</v>
      </c>
      <c r="CA112" s="93">
        <f t="shared" si="103"/>
        <v>0</v>
      </c>
      <c r="CB112" s="93">
        <f t="shared" si="103"/>
        <v>0</v>
      </c>
      <c r="CC112" s="93">
        <f t="shared" si="103"/>
        <v>0</v>
      </c>
      <c r="CD112" s="93">
        <f t="shared" si="103"/>
        <v>0</v>
      </c>
      <c r="CE112" s="93">
        <f t="shared" si="103"/>
        <v>0</v>
      </c>
      <c r="CF112" s="93">
        <f t="shared" si="103"/>
        <v>0</v>
      </c>
      <c r="CG112" s="93">
        <f t="shared" si="103"/>
        <v>0</v>
      </c>
      <c r="CH112" s="93">
        <f t="shared" si="103"/>
        <v>0</v>
      </c>
      <c r="CI112" s="93">
        <f t="shared" si="103"/>
        <v>0</v>
      </c>
      <c r="CJ112" s="93">
        <f t="shared" si="103"/>
        <v>0</v>
      </c>
      <c r="CK112" s="93">
        <f t="shared" si="103"/>
        <v>0</v>
      </c>
      <c r="CL112" s="93">
        <f t="shared" si="103"/>
        <v>0</v>
      </c>
      <c r="CM112" s="93">
        <f t="shared" si="103"/>
        <v>0</v>
      </c>
      <c r="CN112" s="93">
        <f t="shared" si="103"/>
        <v>0</v>
      </c>
      <c r="CO112" s="93">
        <f t="shared" si="103"/>
        <v>0</v>
      </c>
      <c r="CP112" s="93">
        <f t="shared" si="103"/>
        <v>0</v>
      </c>
      <c r="CQ112" s="93">
        <f t="shared" si="103"/>
        <v>0</v>
      </c>
      <c r="CR112" s="93">
        <f t="shared" si="103"/>
        <v>0</v>
      </c>
      <c r="CS112" s="93">
        <f t="shared" si="103"/>
        <v>0</v>
      </c>
      <c r="CT112" s="93">
        <f t="shared" si="103"/>
        <v>0</v>
      </c>
      <c r="CU112" s="93">
        <f t="shared" si="103"/>
        <v>0</v>
      </c>
      <c r="CV112" s="93">
        <f t="shared" si="103"/>
        <v>0</v>
      </c>
      <c r="CW112" s="93">
        <f t="shared" si="103"/>
        <v>0</v>
      </c>
      <c r="CX112" s="93">
        <f t="shared" si="103"/>
        <v>0</v>
      </c>
      <c r="CY112" s="93">
        <f t="shared" si="103"/>
        <v>0</v>
      </c>
      <c r="CZ112" s="93">
        <f t="shared" si="103"/>
        <v>0</v>
      </c>
      <c r="DA112" s="93">
        <f t="shared" si="103"/>
        <v>0</v>
      </c>
      <c r="DB112" s="93">
        <f t="shared" si="103"/>
        <v>0</v>
      </c>
      <c r="DC112" s="93">
        <f t="shared" si="103"/>
        <v>0</v>
      </c>
      <c r="DD112" s="93">
        <f t="shared" si="103"/>
        <v>0</v>
      </c>
      <c r="DE112" s="93">
        <f t="shared" si="103"/>
        <v>0</v>
      </c>
      <c r="DF112" s="93">
        <f t="shared" si="103"/>
        <v>0</v>
      </c>
      <c r="DG112" s="93">
        <f t="shared" si="103"/>
        <v>0</v>
      </c>
      <c r="DH112" s="93">
        <f t="shared" si="103"/>
        <v>0</v>
      </c>
      <c r="DI112" s="93">
        <f t="shared" si="103"/>
        <v>0</v>
      </c>
      <c r="DJ112" s="93">
        <f t="shared" si="103"/>
        <v>0</v>
      </c>
      <c r="DK112" s="93">
        <f t="shared" si="103"/>
        <v>0</v>
      </c>
      <c r="DL112" s="93">
        <f t="shared" si="103"/>
        <v>0</v>
      </c>
      <c r="DM112" s="93">
        <f t="shared" si="103"/>
        <v>0</v>
      </c>
      <c r="DN112" s="93">
        <f t="shared" si="103"/>
        <v>0</v>
      </c>
      <c r="DO112" s="93">
        <f t="shared" si="103"/>
        <v>0</v>
      </c>
      <c r="DP112" s="93">
        <f t="shared" si="103"/>
        <v>0</v>
      </c>
      <c r="DQ112" s="93">
        <f t="shared" si="103"/>
        <v>0</v>
      </c>
      <c r="DR112" s="93">
        <f t="shared" si="103"/>
        <v>0</v>
      </c>
      <c r="DS112" s="93">
        <f t="shared" si="103"/>
        <v>0</v>
      </c>
      <c r="DT112" s="93">
        <f t="shared" si="103"/>
        <v>0</v>
      </c>
      <c r="DU112" s="93">
        <f t="shared" si="103"/>
        <v>0</v>
      </c>
      <c r="DV112" s="93">
        <f t="shared" si="103"/>
        <v>0</v>
      </c>
      <c r="DW112" s="93">
        <f t="shared" si="103"/>
        <v>0</v>
      </c>
      <c r="DX112" s="93">
        <f t="shared" si="103"/>
        <v>0</v>
      </c>
      <c r="DY112" s="93">
        <f t="shared" si="103"/>
        <v>0</v>
      </c>
      <c r="DZ112" s="93">
        <f t="shared" si="103"/>
        <v>0</v>
      </c>
      <c r="EA112" s="93">
        <f t="shared" si="103"/>
        <v>0</v>
      </c>
      <c r="EB112" s="93">
        <f t="shared" si="103"/>
        <v>0</v>
      </c>
      <c r="EC112" s="93">
        <f t="shared" si="103"/>
        <v>0</v>
      </c>
      <c r="ED112" s="93">
        <f t="shared" si="103"/>
        <v>0</v>
      </c>
      <c r="EE112" s="93">
        <f t="shared" si="103"/>
        <v>0</v>
      </c>
      <c r="EF112" s="93">
        <f t="shared" si="103"/>
        <v>0</v>
      </c>
      <c r="EG112" s="93">
        <f t="shared" si="103"/>
        <v>0</v>
      </c>
      <c r="EH112" s="93">
        <f t="shared" si="103"/>
        <v>0</v>
      </c>
      <c r="EI112" s="93">
        <f t="shared" si="103"/>
        <v>0</v>
      </c>
      <c r="EJ112" s="93">
        <f t="shared" ref="EJ112:GU112" si="104">+SUMIF($B$16:$B$111,1,EJ16:EJ111)</f>
        <v>0</v>
      </c>
      <c r="EK112" s="93">
        <f t="shared" si="104"/>
        <v>0</v>
      </c>
      <c r="EL112" s="93">
        <f t="shared" si="104"/>
        <v>0</v>
      </c>
      <c r="EM112" s="93">
        <f t="shared" si="104"/>
        <v>0</v>
      </c>
      <c r="EN112" s="93">
        <f t="shared" si="104"/>
        <v>0</v>
      </c>
      <c r="EO112" s="93">
        <f t="shared" si="104"/>
        <v>0</v>
      </c>
      <c r="EP112" s="93">
        <f t="shared" si="104"/>
        <v>0</v>
      </c>
      <c r="EQ112" s="93">
        <f t="shared" si="104"/>
        <v>0</v>
      </c>
      <c r="ER112" s="93">
        <f t="shared" si="104"/>
        <v>0</v>
      </c>
      <c r="ES112" s="93">
        <f t="shared" si="104"/>
        <v>0</v>
      </c>
      <c r="ET112" s="93">
        <f t="shared" si="104"/>
        <v>0</v>
      </c>
      <c r="EU112" s="93">
        <f t="shared" si="104"/>
        <v>0</v>
      </c>
      <c r="EV112" s="93">
        <f t="shared" si="104"/>
        <v>0</v>
      </c>
      <c r="EW112" s="93">
        <f t="shared" si="104"/>
        <v>0</v>
      </c>
      <c r="EX112" s="93">
        <f t="shared" si="104"/>
        <v>0</v>
      </c>
      <c r="EY112" s="93">
        <f t="shared" si="104"/>
        <v>0</v>
      </c>
      <c r="EZ112" s="93">
        <f t="shared" si="104"/>
        <v>0</v>
      </c>
      <c r="FA112" s="93">
        <f t="shared" si="104"/>
        <v>0</v>
      </c>
      <c r="FB112" s="93">
        <f t="shared" si="104"/>
        <v>0</v>
      </c>
      <c r="FC112" s="93">
        <f t="shared" si="104"/>
        <v>0</v>
      </c>
      <c r="FD112" s="93">
        <f t="shared" si="104"/>
        <v>0</v>
      </c>
      <c r="FE112" s="93">
        <f t="shared" si="104"/>
        <v>0</v>
      </c>
      <c r="FF112" s="93">
        <f t="shared" si="104"/>
        <v>0</v>
      </c>
      <c r="FG112" s="93">
        <f t="shared" si="104"/>
        <v>0</v>
      </c>
      <c r="FH112" s="93">
        <f t="shared" si="104"/>
        <v>0</v>
      </c>
      <c r="FI112" s="93">
        <f t="shared" si="104"/>
        <v>0</v>
      </c>
      <c r="FJ112" s="93">
        <f t="shared" si="104"/>
        <v>0</v>
      </c>
      <c r="FK112" s="93">
        <f t="shared" si="104"/>
        <v>0</v>
      </c>
      <c r="FL112" s="93">
        <f t="shared" si="104"/>
        <v>0</v>
      </c>
      <c r="FM112" s="93">
        <f t="shared" si="104"/>
        <v>0</v>
      </c>
      <c r="FN112" s="93">
        <f t="shared" si="104"/>
        <v>0</v>
      </c>
      <c r="FO112" s="93">
        <f t="shared" si="104"/>
        <v>0</v>
      </c>
      <c r="FP112" s="93">
        <f t="shared" si="104"/>
        <v>0</v>
      </c>
      <c r="FQ112" s="93">
        <f t="shared" si="104"/>
        <v>0</v>
      </c>
      <c r="FR112" s="93">
        <f t="shared" si="104"/>
        <v>0</v>
      </c>
      <c r="FS112" s="93">
        <f t="shared" si="104"/>
        <v>0</v>
      </c>
      <c r="FT112" s="93">
        <f t="shared" si="104"/>
        <v>0</v>
      </c>
      <c r="FU112" s="93">
        <f t="shared" si="104"/>
        <v>0</v>
      </c>
      <c r="FV112" s="93">
        <f t="shared" si="104"/>
        <v>0</v>
      </c>
      <c r="FW112" s="93">
        <f t="shared" si="104"/>
        <v>0</v>
      </c>
      <c r="FX112" s="93">
        <f t="shared" si="104"/>
        <v>0</v>
      </c>
      <c r="FY112" s="93">
        <f t="shared" si="104"/>
        <v>0</v>
      </c>
      <c r="FZ112" s="93">
        <f t="shared" si="104"/>
        <v>0</v>
      </c>
      <c r="GA112" s="93">
        <f t="shared" si="104"/>
        <v>0</v>
      </c>
      <c r="GB112" s="93">
        <f t="shared" si="104"/>
        <v>0</v>
      </c>
      <c r="GC112" s="93">
        <f t="shared" si="104"/>
        <v>0</v>
      </c>
      <c r="GD112" s="93">
        <f t="shared" si="104"/>
        <v>0</v>
      </c>
      <c r="GE112" s="93">
        <f t="shared" si="104"/>
        <v>0</v>
      </c>
      <c r="GF112" s="93">
        <f t="shared" si="104"/>
        <v>0</v>
      </c>
      <c r="GG112" s="93">
        <f t="shared" si="104"/>
        <v>0</v>
      </c>
      <c r="GH112" s="93">
        <f t="shared" si="104"/>
        <v>0</v>
      </c>
      <c r="GI112" s="93">
        <f t="shared" si="104"/>
        <v>0</v>
      </c>
      <c r="GJ112" s="93">
        <f t="shared" si="104"/>
        <v>0</v>
      </c>
      <c r="GK112" s="93">
        <f t="shared" si="104"/>
        <v>0</v>
      </c>
      <c r="GL112" s="93">
        <f t="shared" si="104"/>
        <v>0</v>
      </c>
      <c r="GM112" s="93">
        <f t="shared" si="104"/>
        <v>0</v>
      </c>
      <c r="GN112" s="93">
        <f t="shared" si="104"/>
        <v>0</v>
      </c>
      <c r="GO112" s="93">
        <f t="shared" si="104"/>
        <v>0</v>
      </c>
      <c r="GP112" s="93">
        <f t="shared" si="104"/>
        <v>0</v>
      </c>
      <c r="GQ112" s="93">
        <f t="shared" si="104"/>
        <v>0</v>
      </c>
      <c r="GR112" s="93">
        <f t="shared" si="104"/>
        <v>0</v>
      </c>
      <c r="GS112" s="93">
        <f t="shared" si="104"/>
        <v>0</v>
      </c>
      <c r="GT112" s="93">
        <f t="shared" si="104"/>
        <v>0</v>
      </c>
      <c r="GU112" s="93">
        <f t="shared" si="104"/>
        <v>0</v>
      </c>
      <c r="GV112" s="93">
        <f t="shared" ref="GV112:HB112" si="105">+SUMIF($B$16:$B$111,1,GV16:GV111)</f>
        <v>0</v>
      </c>
      <c r="GW112" s="93">
        <f t="shared" si="105"/>
        <v>0</v>
      </c>
      <c r="GX112" s="93">
        <f t="shared" si="105"/>
        <v>0</v>
      </c>
      <c r="GY112" s="93">
        <f t="shared" si="105"/>
        <v>0</v>
      </c>
      <c r="GZ112" s="93">
        <f t="shared" si="105"/>
        <v>0</v>
      </c>
      <c r="HA112" s="93">
        <f t="shared" si="105"/>
        <v>0</v>
      </c>
      <c r="HB112" s="93">
        <f t="shared" si="105"/>
        <v>0</v>
      </c>
      <c r="HC112" s="94"/>
      <c r="HD112" s="95"/>
      <c r="HE112" s="95"/>
      <c r="HF112" s="95"/>
      <c r="HG112" s="95"/>
      <c r="HH112" s="95"/>
      <c r="HI112" s="95"/>
      <c r="HJ112" s="95"/>
      <c r="HK112" s="95"/>
      <c r="HL112" s="95"/>
      <c r="HM112" s="33"/>
      <c r="HN112" s="33"/>
      <c r="HO112" s="33"/>
      <c r="HP112" s="93">
        <f t="shared" ref="HP112:HP127" si="106">+SUM(K112:HB112)</f>
        <v>0</v>
      </c>
      <c r="HQ112" s="324"/>
      <c r="HR112" s="103">
        <f t="array" ref="HR112">+IFERROR(SUMIF($B$16:$B$111,1,HR$16:HR$111)/(COUNTIF($B$16:$B$111,1)*MAX(IF($B$16:$B$111=1,HR$16:HR$111))),0)</f>
        <v>0</v>
      </c>
      <c r="HS112" s="103">
        <f t="array" ref="HS112">+IFERROR(SUMIF($B$16:$B$111,1,HS$16:HS$111)/(COUNTIF($B$16:$B$111,1)*MAX(IF($B$16:$B$111=1,HS$16:HS$111))),0)</f>
        <v>0</v>
      </c>
      <c r="HT112" s="103">
        <f t="array" ref="HT112">+IFERROR(SUMIF($B$16:$B$111,1,HT$16:HT$111)/(COUNTIF($B$16:$B$111,1)*MAX(IF($B$16:$B$111=1,HT$16:HT$111))),0)</f>
        <v>0</v>
      </c>
      <c r="HU112" s="103">
        <f t="array" ref="HU112">+IFERROR(SUMIF($B$16:$B$111,1,HU$16:HU$111)/(COUNTIF($B$16:$B$111,1)*MAX(IF($B$16:$B$111=1,HU$16:HU$111))),0)</f>
        <v>0</v>
      </c>
      <c r="HV112" s="103">
        <f t="array" ref="HV112">+IFERROR(SUMIF($B$16:$B$111,1,HV$16:HV$111)/(COUNTIF($B$16:$B$111,1)*MAX(IF($B$16:$B$111=1,HV$16:HV$111))),0)</f>
        <v>0</v>
      </c>
      <c r="HW112" s="103">
        <f t="array" ref="HW112">+IFERROR(SUMIF($B$16:$B$111,1,HW$16:HW$111)/(COUNTIF($B$16:$B$111,1)*MAX(IF($B$16:$B$111=1,HW$16:HW$111))),0)</f>
        <v>0</v>
      </c>
      <c r="HX112" s="103">
        <f t="array" ref="HX112">+IFERROR(SUMIF($B$16:$B$111,1,HX$16:HX$111)/(COUNTIF($B$16:$B$111,1)*MAX(IF($B$16:$B$111=1,HX$16:HX$111))),0)</f>
        <v>0</v>
      </c>
      <c r="HY112" s="103">
        <f t="array" ref="HY112">+IFERROR(SUMIF($B$16:$B$111,1,HY$16:HY$111)/(COUNTIF($B$16:$B$111,1)*MAX(IF($B$16:$B$111=1,HY$16:HY$111))),0)</f>
        <v>0</v>
      </c>
      <c r="HZ112" s="103">
        <f t="array" ref="HZ112">+IFERROR(SUMIF($B$16:$B$111,1,HZ$16:HZ$111)/(COUNTIF($B$16:$B$111,1)*MAX(IF($B$16:$B$111=1,HZ$16:HZ$111))),0)</f>
        <v>0</v>
      </c>
      <c r="IA112" s="103">
        <f t="array" ref="IA112">+IFERROR(SUMIF($B$16:$B$111,1,IA$16:IA$111)/(COUNTIF($B$16:$B$111,1)*MAX(IF($B$16:$B$111=1,IA$16:IA$111))),0)</f>
        <v>0</v>
      </c>
      <c r="IB112" s="325"/>
      <c r="IC112" s="314"/>
      <c r="ID112" s="314"/>
      <c r="IE112" s="314"/>
      <c r="IF112" s="13"/>
    </row>
    <row r="113" spans="2:240" s="11" customFormat="1" ht="27.95" customHeight="1">
      <c r="B113" s="832" t="s">
        <v>901</v>
      </c>
      <c r="C113" s="832"/>
      <c r="D113" s="832"/>
      <c r="E113" s="832"/>
      <c r="F113" s="832"/>
      <c r="G113" s="832"/>
      <c r="H113" s="832"/>
      <c r="I113" s="832"/>
      <c r="J113" s="101" t="s">
        <v>9</v>
      </c>
      <c r="K113" s="93">
        <f>+SUMIF($C$16:$C$111,1,K16:K111)</f>
        <v>0</v>
      </c>
      <c r="L113" s="93">
        <f t="shared" ref="L113:BW113" si="107">+SUMIF($C$16:$C$111,1,L16:L111)</f>
        <v>0</v>
      </c>
      <c r="M113" s="93">
        <f t="shared" si="107"/>
        <v>0</v>
      </c>
      <c r="N113" s="93">
        <f t="shared" si="107"/>
        <v>0</v>
      </c>
      <c r="O113" s="93">
        <f t="shared" si="107"/>
        <v>0</v>
      </c>
      <c r="P113" s="93">
        <f t="shared" si="107"/>
        <v>0</v>
      </c>
      <c r="Q113" s="93">
        <f t="shared" si="107"/>
        <v>0</v>
      </c>
      <c r="R113" s="93">
        <f t="shared" si="107"/>
        <v>0</v>
      </c>
      <c r="S113" s="93">
        <f t="shared" si="107"/>
        <v>0</v>
      </c>
      <c r="T113" s="93">
        <f t="shared" si="107"/>
        <v>0</v>
      </c>
      <c r="U113" s="93">
        <f t="shared" si="107"/>
        <v>0</v>
      </c>
      <c r="V113" s="93">
        <f t="shared" si="107"/>
        <v>0</v>
      </c>
      <c r="W113" s="93">
        <f t="shared" si="107"/>
        <v>0</v>
      </c>
      <c r="X113" s="93">
        <f t="shared" si="107"/>
        <v>0</v>
      </c>
      <c r="Y113" s="93">
        <f t="shared" si="107"/>
        <v>0</v>
      </c>
      <c r="Z113" s="93">
        <f t="shared" si="107"/>
        <v>0</v>
      </c>
      <c r="AA113" s="93">
        <f t="shared" si="107"/>
        <v>0</v>
      </c>
      <c r="AB113" s="93">
        <f t="shared" si="107"/>
        <v>0</v>
      </c>
      <c r="AC113" s="93">
        <f t="shared" si="107"/>
        <v>0</v>
      </c>
      <c r="AD113" s="93">
        <f t="shared" si="107"/>
        <v>0</v>
      </c>
      <c r="AE113" s="93">
        <f t="shared" si="107"/>
        <v>0</v>
      </c>
      <c r="AF113" s="93">
        <f t="shared" si="107"/>
        <v>0</v>
      </c>
      <c r="AG113" s="93">
        <f t="shared" si="107"/>
        <v>0</v>
      </c>
      <c r="AH113" s="93">
        <f t="shared" si="107"/>
        <v>0</v>
      </c>
      <c r="AI113" s="93">
        <f t="shared" si="107"/>
        <v>0</v>
      </c>
      <c r="AJ113" s="93">
        <f t="shared" si="107"/>
        <v>0</v>
      </c>
      <c r="AK113" s="93">
        <f t="shared" si="107"/>
        <v>0</v>
      </c>
      <c r="AL113" s="93">
        <f t="shared" si="107"/>
        <v>0</v>
      </c>
      <c r="AM113" s="93">
        <f t="shared" si="107"/>
        <v>0</v>
      </c>
      <c r="AN113" s="93">
        <f t="shared" si="107"/>
        <v>0</v>
      </c>
      <c r="AO113" s="93">
        <f t="shared" si="107"/>
        <v>0</v>
      </c>
      <c r="AP113" s="93">
        <f t="shared" si="107"/>
        <v>0</v>
      </c>
      <c r="AQ113" s="93">
        <f t="shared" si="107"/>
        <v>0</v>
      </c>
      <c r="AR113" s="93">
        <f t="shared" si="107"/>
        <v>0</v>
      </c>
      <c r="AS113" s="93">
        <f t="shared" si="107"/>
        <v>0</v>
      </c>
      <c r="AT113" s="93">
        <f t="shared" si="107"/>
        <v>0</v>
      </c>
      <c r="AU113" s="93">
        <f t="shared" si="107"/>
        <v>0</v>
      </c>
      <c r="AV113" s="93">
        <f t="shared" si="107"/>
        <v>0</v>
      </c>
      <c r="AW113" s="93">
        <f t="shared" si="107"/>
        <v>0</v>
      </c>
      <c r="AX113" s="93">
        <f t="shared" si="107"/>
        <v>0</v>
      </c>
      <c r="AY113" s="93">
        <f t="shared" si="107"/>
        <v>0</v>
      </c>
      <c r="AZ113" s="93">
        <f t="shared" si="107"/>
        <v>0</v>
      </c>
      <c r="BA113" s="93">
        <f t="shared" si="107"/>
        <v>0</v>
      </c>
      <c r="BB113" s="93">
        <f t="shared" si="107"/>
        <v>0</v>
      </c>
      <c r="BC113" s="93">
        <f t="shared" si="107"/>
        <v>0</v>
      </c>
      <c r="BD113" s="93">
        <f t="shared" si="107"/>
        <v>0</v>
      </c>
      <c r="BE113" s="93">
        <f t="shared" si="107"/>
        <v>0</v>
      </c>
      <c r="BF113" s="93">
        <f t="shared" si="107"/>
        <v>0</v>
      </c>
      <c r="BG113" s="93">
        <f t="shared" si="107"/>
        <v>0</v>
      </c>
      <c r="BH113" s="93">
        <f t="shared" si="107"/>
        <v>0</v>
      </c>
      <c r="BI113" s="93">
        <f t="shared" si="107"/>
        <v>0</v>
      </c>
      <c r="BJ113" s="93">
        <f t="shared" si="107"/>
        <v>0</v>
      </c>
      <c r="BK113" s="93">
        <f t="shared" si="107"/>
        <v>0</v>
      </c>
      <c r="BL113" s="93">
        <f t="shared" si="107"/>
        <v>0</v>
      </c>
      <c r="BM113" s="93">
        <f t="shared" si="107"/>
        <v>0</v>
      </c>
      <c r="BN113" s="93">
        <f t="shared" si="107"/>
        <v>0</v>
      </c>
      <c r="BO113" s="93">
        <f t="shared" si="107"/>
        <v>0</v>
      </c>
      <c r="BP113" s="93">
        <f t="shared" si="107"/>
        <v>0</v>
      </c>
      <c r="BQ113" s="93">
        <f t="shared" si="107"/>
        <v>0</v>
      </c>
      <c r="BR113" s="93">
        <f t="shared" si="107"/>
        <v>0</v>
      </c>
      <c r="BS113" s="93">
        <f t="shared" si="107"/>
        <v>0</v>
      </c>
      <c r="BT113" s="93">
        <f t="shared" si="107"/>
        <v>0</v>
      </c>
      <c r="BU113" s="93">
        <f t="shared" si="107"/>
        <v>0</v>
      </c>
      <c r="BV113" s="93">
        <f t="shared" si="107"/>
        <v>0</v>
      </c>
      <c r="BW113" s="93">
        <f t="shared" si="107"/>
        <v>0</v>
      </c>
      <c r="BX113" s="93">
        <f t="shared" ref="BX113:EI113" si="108">+SUMIF($C$16:$C$111,1,BX16:BX111)</f>
        <v>0</v>
      </c>
      <c r="BY113" s="93">
        <f t="shared" si="108"/>
        <v>0</v>
      </c>
      <c r="BZ113" s="93">
        <f t="shared" si="108"/>
        <v>0</v>
      </c>
      <c r="CA113" s="93">
        <f t="shared" si="108"/>
        <v>0</v>
      </c>
      <c r="CB113" s="93">
        <f t="shared" si="108"/>
        <v>0</v>
      </c>
      <c r="CC113" s="93">
        <f t="shared" si="108"/>
        <v>0</v>
      </c>
      <c r="CD113" s="93">
        <f t="shared" si="108"/>
        <v>0</v>
      </c>
      <c r="CE113" s="93">
        <f t="shared" si="108"/>
        <v>0</v>
      </c>
      <c r="CF113" s="93">
        <f t="shared" si="108"/>
        <v>0</v>
      </c>
      <c r="CG113" s="93">
        <f t="shared" si="108"/>
        <v>0</v>
      </c>
      <c r="CH113" s="93">
        <f t="shared" si="108"/>
        <v>0</v>
      </c>
      <c r="CI113" s="93">
        <f t="shared" si="108"/>
        <v>0</v>
      </c>
      <c r="CJ113" s="93">
        <f t="shared" si="108"/>
        <v>0</v>
      </c>
      <c r="CK113" s="93">
        <f t="shared" si="108"/>
        <v>0</v>
      </c>
      <c r="CL113" s="93">
        <f t="shared" si="108"/>
        <v>0</v>
      </c>
      <c r="CM113" s="93">
        <f t="shared" si="108"/>
        <v>0</v>
      </c>
      <c r="CN113" s="93">
        <f t="shared" si="108"/>
        <v>0</v>
      </c>
      <c r="CO113" s="93">
        <f t="shared" si="108"/>
        <v>0</v>
      </c>
      <c r="CP113" s="93">
        <f t="shared" si="108"/>
        <v>0</v>
      </c>
      <c r="CQ113" s="93">
        <f t="shared" si="108"/>
        <v>0</v>
      </c>
      <c r="CR113" s="93">
        <f t="shared" si="108"/>
        <v>0</v>
      </c>
      <c r="CS113" s="93">
        <f t="shared" si="108"/>
        <v>0</v>
      </c>
      <c r="CT113" s="93">
        <f t="shared" si="108"/>
        <v>0</v>
      </c>
      <c r="CU113" s="93">
        <f t="shared" si="108"/>
        <v>0</v>
      </c>
      <c r="CV113" s="93">
        <f t="shared" si="108"/>
        <v>0</v>
      </c>
      <c r="CW113" s="93">
        <f t="shared" si="108"/>
        <v>0</v>
      </c>
      <c r="CX113" s="93">
        <f t="shared" si="108"/>
        <v>0</v>
      </c>
      <c r="CY113" s="93">
        <f t="shared" si="108"/>
        <v>0</v>
      </c>
      <c r="CZ113" s="93">
        <f t="shared" si="108"/>
        <v>0</v>
      </c>
      <c r="DA113" s="93">
        <f t="shared" si="108"/>
        <v>0</v>
      </c>
      <c r="DB113" s="93">
        <f t="shared" si="108"/>
        <v>0</v>
      </c>
      <c r="DC113" s="93">
        <f t="shared" si="108"/>
        <v>0</v>
      </c>
      <c r="DD113" s="93">
        <f t="shared" si="108"/>
        <v>0</v>
      </c>
      <c r="DE113" s="93">
        <f t="shared" si="108"/>
        <v>0</v>
      </c>
      <c r="DF113" s="93">
        <f t="shared" si="108"/>
        <v>0</v>
      </c>
      <c r="DG113" s="93">
        <f t="shared" si="108"/>
        <v>0</v>
      </c>
      <c r="DH113" s="93">
        <f t="shared" si="108"/>
        <v>0</v>
      </c>
      <c r="DI113" s="93">
        <f t="shared" si="108"/>
        <v>0</v>
      </c>
      <c r="DJ113" s="93">
        <f t="shared" si="108"/>
        <v>0</v>
      </c>
      <c r="DK113" s="93">
        <f t="shared" si="108"/>
        <v>0</v>
      </c>
      <c r="DL113" s="93">
        <f t="shared" si="108"/>
        <v>0</v>
      </c>
      <c r="DM113" s="93">
        <f t="shared" si="108"/>
        <v>0</v>
      </c>
      <c r="DN113" s="93">
        <f t="shared" si="108"/>
        <v>0</v>
      </c>
      <c r="DO113" s="93">
        <f t="shared" si="108"/>
        <v>0</v>
      </c>
      <c r="DP113" s="93">
        <f t="shared" si="108"/>
        <v>0</v>
      </c>
      <c r="DQ113" s="93">
        <f t="shared" si="108"/>
        <v>0</v>
      </c>
      <c r="DR113" s="93">
        <f t="shared" si="108"/>
        <v>0</v>
      </c>
      <c r="DS113" s="93">
        <f t="shared" si="108"/>
        <v>0</v>
      </c>
      <c r="DT113" s="93">
        <f t="shared" si="108"/>
        <v>0</v>
      </c>
      <c r="DU113" s="93">
        <f t="shared" si="108"/>
        <v>0</v>
      </c>
      <c r="DV113" s="93">
        <f t="shared" si="108"/>
        <v>0</v>
      </c>
      <c r="DW113" s="93">
        <f t="shared" si="108"/>
        <v>0</v>
      </c>
      <c r="DX113" s="93">
        <f t="shared" si="108"/>
        <v>0</v>
      </c>
      <c r="DY113" s="93">
        <f t="shared" si="108"/>
        <v>0</v>
      </c>
      <c r="DZ113" s="93">
        <f t="shared" si="108"/>
        <v>0</v>
      </c>
      <c r="EA113" s="93">
        <f t="shared" si="108"/>
        <v>0</v>
      </c>
      <c r="EB113" s="93">
        <f t="shared" si="108"/>
        <v>0</v>
      </c>
      <c r="EC113" s="93">
        <f t="shared" si="108"/>
        <v>0</v>
      </c>
      <c r="ED113" s="93">
        <f t="shared" si="108"/>
        <v>0</v>
      </c>
      <c r="EE113" s="93">
        <f t="shared" si="108"/>
        <v>0</v>
      </c>
      <c r="EF113" s="93">
        <f t="shared" si="108"/>
        <v>0</v>
      </c>
      <c r="EG113" s="93">
        <f t="shared" si="108"/>
        <v>0</v>
      </c>
      <c r="EH113" s="93">
        <f t="shared" si="108"/>
        <v>0</v>
      </c>
      <c r="EI113" s="93">
        <f t="shared" si="108"/>
        <v>0</v>
      </c>
      <c r="EJ113" s="93">
        <f t="shared" ref="EJ113:GU113" si="109">+SUMIF($C$16:$C$111,1,EJ16:EJ111)</f>
        <v>0</v>
      </c>
      <c r="EK113" s="93">
        <f t="shared" si="109"/>
        <v>0</v>
      </c>
      <c r="EL113" s="93">
        <f t="shared" si="109"/>
        <v>0</v>
      </c>
      <c r="EM113" s="93">
        <f t="shared" si="109"/>
        <v>0</v>
      </c>
      <c r="EN113" s="93">
        <f t="shared" si="109"/>
        <v>0</v>
      </c>
      <c r="EO113" s="93">
        <f t="shared" si="109"/>
        <v>0</v>
      </c>
      <c r="EP113" s="93">
        <f t="shared" si="109"/>
        <v>0</v>
      </c>
      <c r="EQ113" s="93">
        <f t="shared" si="109"/>
        <v>0</v>
      </c>
      <c r="ER113" s="93">
        <f t="shared" si="109"/>
        <v>0</v>
      </c>
      <c r="ES113" s="93">
        <f t="shared" si="109"/>
        <v>0</v>
      </c>
      <c r="ET113" s="93">
        <f t="shared" si="109"/>
        <v>0</v>
      </c>
      <c r="EU113" s="93">
        <f t="shared" si="109"/>
        <v>0</v>
      </c>
      <c r="EV113" s="93">
        <f t="shared" si="109"/>
        <v>0</v>
      </c>
      <c r="EW113" s="93">
        <f t="shared" si="109"/>
        <v>0</v>
      </c>
      <c r="EX113" s="93">
        <f t="shared" si="109"/>
        <v>0</v>
      </c>
      <c r="EY113" s="93">
        <f t="shared" si="109"/>
        <v>0</v>
      </c>
      <c r="EZ113" s="93">
        <f t="shared" si="109"/>
        <v>0</v>
      </c>
      <c r="FA113" s="93">
        <f t="shared" si="109"/>
        <v>0</v>
      </c>
      <c r="FB113" s="93">
        <f t="shared" si="109"/>
        <v>0</v>
      </c>
      <c r="FC113" s="93">
        <f t="shared" si="109"/>
        <v>0</v>
      </c>
      <c r="FD113" s="93">
        <f t="shared" si="109"/>
        <v>0</v>
      </c>
      <c r="FE113" s="93">
        <f t="shared" si="109"/>
        <v>0</v>
      </c>
      <c r="FF113" s="93">
        <f t="shared" si="109"/>
        <v>0</v>
      </c>
      <c r="FG113" s="93">
        <f t="shared" si="109"/>
        <v>0</v>
      </c>
      <c r="FH113" s="93">
        <f t="shared" si="109"/>
        <v>0</v>
      </c>
      <c r="FI113" s="93">
        <f t="shared" si="109"/>
        <v>0</v>
      </c>
      <c r="FJ113" s="93">
        <f t="shared" si="109"/>
        <v>0</v>
      </c>
      <c r="FK113" s="93">
        <f t="shared" si="109"/>
        <v>0</v>
      </c>
      <c r="FL113" s="93">
        <f t="shared" si="109"/>
        <v>0</v>
      </c>
      <c r="FM113" s="93">
        <f t="shared" si="109"/>
        <v>0</v>
      </c>
      <c r="FN113" s="93">
        <f t="shared" si="109"/>
        <v>0</v>
      </c>
      <c r="FO113" s="93">
        <f t="shared" si="109"/>
        <v>0</v>
      </c>
      <c r="FP113" s="93">
        <f t="shared" si="109"/>
        <v>0</v>
      </c>
      <c r="FQ113" s="93">
        <f t="shared" si="109"/>
        <v>0</v>
      </c>
      <c r="FR113" s="93">
        <f t="shared" si="109"/>
        <v>0</v>
      </c>
      <c r="FS113" s="93">
        <f t="shared" si="109"/>
        <v>0</v>
      </c>
      <c r="FT113" s="93">
        <f t="shared" si="109"/>
        <v>0</v>
      </c>
      <c r="FU113" s="93">
        <f t="shared" si="109"/>
        <v>0</v>
      </c>
      <c r="FV113" s="93">
        <f t="shared" si="109"/>
        <v>0</v>
      </c>
      <c r="FW113" s="93">
        <f t="shared" si="109"/>
        <v>0</v>
      </c>
      <c r="FX113" s="93">
        <f t="shared" si="109"/>
        <v>0</v>
      </c>
      <c r="FY113" s="93">
        <f t="shared" si="109"/>
        <v>0</v>
      </c>
      <c r="FZ113" s="93">
        <f t="shared" si="109"/>
        <v>0</v>
      </c>
      <c r="GA113" s="93">
        <f t="shared" si="109"/>
        <v>0</v>
      </c>
      <c r="GB113" s="93">
        <f t="shared" si="109"/>
        <v>0</v>
      </c>
      <c r="GC113" s="93">
        <f t="shared" si="109"/>
        <v>0</v>
      </c>
      <c r="GD113" s="93">
        <f t="shared" si="109"/>
        <v>0</v>
      </c>
      <c r="GE113" s="93">
        <f t="shared" si="109"/>
        <v>0</v>
      </c>
      <c r="GF113" s="93">
        <f t="shared" si="109"/>
        <v>0</v>
      </c>
      <c r="GG113" s="93">
        <f t="shared" si="109"/>
        <v>0</v>
      </c>
      <c r="GH113" s="93">
        <f t="shared" si="109"/>
        <v>0</v>
      </c>
      <c r="GI113" s="93">
        <f t="shared" si="109"/>
        <v>0</v>
      </c>
      <c r="GJ113" s="93">
        <f t="shared" si="109"/>
        <v>0</v>
      </c>
      <c r="GK113" s="93">
        <f t="shared" si="109"/>
        <v>0</v>
      </c>
      <c r="GL113" s="93">
        <f t="shared" si="109"/>
        <v>0</v>
      </c>
      <c r="GM113" s="93">
        <f t="shared" si="109"/>
        <v>0</v>
      </c>
      <c r="GN113" s="93">
        <f t="shared" si="109"/>
        <v>0</v>
      </c>
      <c r="GO113" s="93">
        <f t="shared" si="109"/>
        <v>0</v>
      </c>
      <c r="GP113" s="93">
        <f t="shared" si="109"/>
        <v>0</v>
      </c>
      <c r="GQ113" s="93">
        <f t="shared" si="109"/>
        <v>0</v>
      </c>
      <c r="GR113" s="93">
        <f t="shared" si="109"/>
        <v>0</v>
      </c>
      <c r="GS113" s="93">
        <f t="shared" si="109"/>
        <v>0</v>
      </c>
      <c r="GT113" s="93">
        <f t="shared" si="109"/>
        <v>0</v>
      </c>
      <c r="GU113" s="93">
        <f t="shared" si="109"/>
        <v>0</v>
      </c>
      <c r="GV113" s="93">
        <f t="shared" ref="GV113:HB113" si="110">+SUMIF($C$16:$C$111,1,GV16:GV111)</f>
        <v>0</v>
      </c>
      <c r="GW113" s="93">
        <f t="shared" si="110"/>
        <v>0</v>
      </c>
      <c r="GX113" s="93">
        <f t="shared" si="110"/>
        <v>0</v>
      </c>
      <c r="GY113" s="93">
        <f t="shared" si="110"/>
        <v>0</v>
      </c>
      <c r="GZ113" s="93">
        <f t="shared" si="110"/>
        <v>0</v>
      </c>
      <c r="HA113" s="93">
        <f t="shared" si="110"/>
        <v>0</v>
      </c>
      <c r="HB113" s="93">
        <f t="shared" si="110"/>
        <v>0</v>
      </c>
      <c r="HC113" s="96"/>
      <c r="HD113" s="97"/>
      <c r="HE113" s="97"/>
      <c r="HF113" s="97"/>
      <c r="HG113" s="97"/>
      <c r="HH113" s="97"/>
      <c r="HI113" s="97"/>
      <c r="HJ113" s="97"/>
      <c r="HK113" s="97"/>
      <c r="HL113" s="97"/>
      <c r="HM113" s="33"/>
      <c r="HN113" s="33"/>
      <c r="HO113" s="33"/>
      <c r="HP113" s="93">
        <f t="shared" si="106"/>
        <v>0</v>
      </c>
      <c r="HQ113" s="324"/>
      <c r="HR113" s="104">
        <f t="array" ref="HR113">+IFERROR(SUMIF($C$16:$C$111,1,HR$16:HR$111)/(COUNTIF($C$16:$C$111,1)*MAX(IF($C$16:$C$111=1,HR$16:HR$111))),0)</f>
        <v>0</v>
      </c>
      <c r="HS113" s="104">
        <f t="array" ref="HS113">+IFERROR(SUMIF($C$16:$C$111,1,HS$16:HS$111)/(COUNTIF($C$16:$C$111,1)*MAX(IF($C$16:$C$111=1,HS$16:HS$111))),0)</f>
        <v>0</v>
      </c>
      <c r="HT113" s="104">
        <f t="array" ref="HT113">+IFERROR(SUMIF($C$16:$C$111,1,HT$16:HT$111)/(COUNTIF($C$16:$C$111,1)*MAX(IF($C$16:$C$111=1,HT$16:HT$111))),0)</f>
        <v>0</v>
      </c>
      <c r="HU113" s="104">
        <f t="array" ref="HU113">+IFERROR(SUMIF($C$16:$C$111,1,HU$16:HU$111)/(COUNTIF($C$16:$C$111,1)*MAX(IF($C$16:$C$111=1,HU$16:HU$111))),0)</f>
        <v>0</v>
      </c>
      <c r="HV113" s="104">
        <f t="array" ref="HV113">+IFERROR(SUMIF($C$16:$C$111,1,HV$16:HV$111)/(COUNTIF($C$16:$C$111,1)*MAX(IF($C$16:$C$111=1,HV$16:HV$111))),0)</f>
        <v>0</v>
      </c>
      <c r="HW113" s="104">
        <f t="array" ref="HW113">+IFERROR(SUMIF($C$16:$C$111,1,HW$16:HW$111)/(COUNTIF($C$16:$C$111,1)*MAX(IF($C$16:$C$111=1,HW$16:HW$111))),0)</f>
        <v>0</v>
      </c>
      <c r="HX113" s="104">
        <f t="array" ref="HX113">+IFERROR(SUMIF($C$16:$C$111,1,HX$16:HX$111)/(COUNTIF($C$16:$C$111,1)*MAX(IF($C$16:$C$111=1,HX$16:HX$111))),0)</f>
        <v>0</v>
      </c>
      <c r="HY113" s="104">
        <f t="array" ref="HY113">+IFERROR(SUMIF($C$16:$C$111,1,HY$16:HY$111)/(COUNTIF($C$16:$C$111,1)*MAX(IF($C$16:$C$111=1,HY$16:HY$111))),0)</f>
        <v>0</v>
      </c>
      <c r="HZ113" s="104">
        <f t="array" ref="HZ113">+IFERROR(SUMIF($C$16:$C$111,1,HZ$16:HZ$111)/(COUNTIF($C$16:$C$111,1)*MAX(IF($C$16:$C$111=1,HZ$16:HZ$111))),0)</f>
        <v>0</v>
      </c>
      <c r="IA113" s="104">
        <f t="array" ref="IA113">+IFERROR(SUMIF($C$16:$C$111,1,IA$16:IA$111)/(COUNTIF($C$16:$C$111,1)*MAX(IF($C$16:$C$111=1,IA$16:IA$111))),0)</f>
        <v>0</v>
      </c>
      <c r="IB113" s="325"/>
      <c r="IC113" s="314"/>
      <c r="ID113" s="314"/>
      <c r="IE113" s="314"/>
      <c r="IF113" s="13"/>
    </row>
    <row r="114" spans="2:240" s="11" customFormat="1" ht="27.95" customHeight="1">
      <c r="B114" s="832" t="s">
        <v>901</v>
      </c>
      <c r="C114" s="832"/>
      <c r="D114" s="832"/>
      <c r="E114" s="832"/>
      <c r="F114" s="832"/>
      <c r="G114" s="832"/>
      <c r="H114" s="832"/>
      <c r="I114" s="832"/>
      <c r="J114" s="101" t="s">
        <v>10</v>
      </c>
      <c r="K114" s="93">
        <f>+SUMIF($D$16:$D$111,1,K16:K111)</f>
        <v>0</v>
      </c>
      <c r="L114" s="93">
        <f t="shared" ref="L114:BW114" si="111">+SUMIF($D$16:$D$111,1,L16:L111)</f>
        <v>0</v>
      </c>
      <c r="M114" s="93">
        <f>+SUMIF($D$16:$D$111,1,M16:M111)</f>
        <v>0</v>
      </c>
      <c r="N114" s="93">
        <f t="shared" si="111"/>
        <v>0</v>
      </c>
      <c r="O114" s="93">
        <f t="shared" si="111"/>
        <v>0</v>
      </c>
      <c r="P114" s="93">
        <f t="shared" si="111"/>
        <v>0</v>
      </c>
      <c r="Q114" s="93">
        <f t="shared" si="111"/>
        <v>0</v>
      </c>
      <c r="R114" s="93">
        <f t="shared" si="111"/>
        <v>0</v>
      </c>
      <c r="S114" s="93">
        <f t="shared" si="111"/>
        <v>0</v>
      </c>
      <c r="T114" s="93">
        <f t="shared" si="111"/>
        <v>0</v>
      </c>
      <c r="U114" s="93">
        <f t="shared" si="111"/>
        <v>0</v>
      </c>
      <c r="V114" s="93">
        <f t="shared" si="111"/>
        <v>0</v>
      </c>
      <c r="W114" s="93">
        <f t="shared" si="111"/>
        <v>0</v>
      </c>
      <c r="X114" s="93">
        <f t="shared" si="111"/>
        <v>0</v>
      </c>
      <c r="Y114" s="93">
        <f t="shared" si="111"/>
        <v>0</v>
      </c>
      <c r="Z114" s="93">
        <f t="shared" si="111"/>
        <v>0</v>
      </c>
      <c r="AA114" s="93">
        <f t="shared" si="111"/>
        <v>0</v>
      </c>
      <c r="AB114" s="93">
        <f t="shared" si="111"/>
        <v>0</v>
      </c>
      <c r="AC114" s="93">
        <f t="shared" si="111"/>
        <v>0</v>
      </c>
      <c r="AD114" s="93">
        <f t="shared" si="111"/>
        <v>0</v>
      </c>
      <c r="AE114" s="93">
        <f t="shared" si="111"/>
        <v>0</v>
      </c>
      <c r="AF114" s="93">
        <f t="shared" si="111"/>
        <v>0</v>
      </c>
      <c r="AG114" s="93">
        <f t="shared" si="111"/>
        <v>0</v>
      </c>
      <c r="AH114" s="93">
        <f t="shared" si="111"/>
        <v>0</v>
      </c>
      <c r="AI114" s="93">
        <f t="shared" si="111"/>
        <v>0</v>
      </c>
      <c r="AJ114" s="93">
        <f t="shared" si="111"/>
        <v>0</v>
      </c>
      <c r="AK114" s="93">
        <f t="shared" si="111"/>
        <v>0</v>
      </c>
      <c r="AL114" s="93">
        <f t="shared" si="111"/>
        <v>0</v>
      </c>
      <c r="AM114" s="93">
        <f t="shared" si="111"/>
        <v>0</v>
      </c>
      <c r="AN114" s="93">
        <f t="shared" si="111"/>
        <v>0</v>
      </c>
      <c r="AO114" s="93">
        <f t="shared" si="111"/>
        <v>0</v>
      </c>
      <c r="AP114" s="93">
        <f t="shared" si="111"/>
        <v>0</v>
      </c>
      <c r="AQ114" s="93">
        <f t="shared" si="111"/>
        <v>0</v>
      </c>
      <c r="AR114" s="93">
        <f t="shared" si="111"/>
        <v>0</v>
      </c>
      <c r="AS114" s="93">
        <f t="shared" si="111"/>
        <v>0</v>
      </c>
      <c r="AT114" s="93">
        <f t="shared" si="111"/>
        <v>0</v>
      </c>
      <c r="AU114" s="93">
        <f t="shared" si="111"/>
        <v>0</v>
      </c>
      <c r="AV114" s="93">
        <f t="shared" si="111"/>
        <v>0</v>
      </c>
      <c r="AW114" s="93">
        <f t="shared" si="111"/>
        <v>0</v>
      </c>
      <c r="AX114" s="93">
        <f t="shared" si="111"/>
        <v>0</v>
      </c>
      <c r="AY114" s="93">
        <f t="shared" si="111"/>
        <v>0</v>
      </c>
      <c r="AZ114" s="93">
        <f t="shared" si="111"/>
        <v>0</v>
      </c>
      <c r="BA114" s="93">
        <f t="shared" si="111"/>
        <v>0</v>
      </c>
      <c r="BB114" s="93">
        <f t="shared" si="111"/>
        <v>0</v>
      </c>
      <c r="BC114" s="93">
        <f t="shared" si="111"/>
        <v>0</v>
      </c>
      <c r="BD114" s="93">
        <f t="shared" si="111"/>
        <v>0</v>
      </c>
      <c r="BE114" s="93">
        <f t="shared" si="111"/>
        <v>0</v>
      </c>
      <c r="BF114" s="93">
        <f t="shared" si="111"/>
        <v>0</v>
      </c>
      <c r="BG114" s="93">
        <f t="shared" si="111"/>
        <v>0</v>
      </c>
      <c r="BH114" s="93">
        <f t="shared" si="111"/>
        <v>0</v>
      </c>
      <c r="BI114" s="93">
        <f t="shared" si="111"/>
        <v>0</v>
      </c>
      <c r="BJ114" s="93">
        <f t="shared" si="111"/>
        <v>0</v>
      </c>
      <c r="BK114" s="93">
        <f t="shared" si="111"/>
        <v>0</v>
      </c>
      <c r="BL114" s="93">
        <f t="shared" si="111"/>
        <v>0</v>
      </c>
      <c r="BM114" s="93">
        <f t="shared" si="111"/>
        <v>0</v>
      </c>
      <c r="BN114" s="93">
        <f t="shared" si="111"/>
        <v>0</v>
      </c>
      <c r="BO114" s="93">
        <f t="shared" si="111"/>
        <v>0</v>
      </c>
      <c r="BP114" s="93">
        <f t="shared" si="111"/>
        <v>0</v>
      </c>
      <c r="BQ114" s="93">
        <f t="shared" si="111"/>
        <v>0</v>
      </c>
      <c r="BR114" s="93">
        <f t="shared" si="111"/>
        <v>0</v>
      </c>
      <c r="BS114" s="93">
        <f t="shared" si="111"/>
        <v>0</v>
      </c>
      <c r="BT114" s="93">
        <f t="shared" si="111"/>
        <v>0</v>
      </c>
      <c r="BU114" s="93">
        <f t="shared" si="111"/>
        <v>0</v>
      </c>
      <c r="BV114" s="93">
        <f t="shared" si="111"/>
        <v>0</v>
      </c>
      <c r="BW114" s="93">
        <f t="shared" si="111"/>
        <v>0</v>
      </c>
      <c r="BX114" s="93">
        <f t="shared" ref="BX114:EI114" si="112">+SUMIF($D$16:$D$111,1,BX16:BX111)</f>
        <v>0</v>
      </c>
      <c r="BY114" s="93">
        <f t="shared" si="112"/>
        <v>0</v>
      </c>
      <c r="BZ114" s="93">
        <f t="shared" si="112"/>
        <v>0</v>
      </c>
      <c r="CA114" s="93">
        <f t="shared" si="112"/>
        <v>0</v>
      </c>
      <c r="CB114" s="93">
        <f t="shared" si="112"/>
        <v>0</v>
      </c>
      <c r="CC114" s="93">
        <f t="shared" si="112"/>
        <v>0</v>
      </c>
      <c r="CD114" s="93">
        <f t="shared" si="112"/>
        <v>0</v>
      </c>
      <c r="CE114" s="93">
        <f t="shared" si="112"/>
        <v>0</v>
      </c>
      <c r="CF114" s="93">
        <f t="shared" si="112"/>
        <v>0</v>
      </c>
      <c r="CG114" s="93">
        <f t="shared" si="112"/>
        <v>0</v>
      </c>
      <c r="CH114" s="93">
        <f t="shared" si="112"/>
        <v>0</v>
      </c>
      <c r="CI114" s="93">
        <f t="shared" si="112"/>
        <v>0</v>
      </c>
      <c r="CJ114" s="93">
        <f t="shared" si="112"/>
        <v>0</v>
      </c>
      <c r="CK114" s="93">
        <f t="shared" si="112"/>
        <v>0</v>
      </c>
      <c r="CL114" s="93">
        <f t="shared" si="112"/>
        <v>0</v>
      </c>
      <c r="CM114" s="93">
        <f t="shared" si="112"/>
        <v>0</v>
      </c>
      <c r="CN114" s="93">
        <f t="shared" si="112"/>
        <v>0</v>
      </c>
      <c r="CO114" s="93">
        <f t="shared" si="112"/>
        <v>0</v>
      </c>
      <c r="CP114" s="93">
        <f t="shared" si="112"/>
        <v>0</v>
      </c>
      <c r="CQ114" s="93">
        <f t="shared" si="112"/>
        <v>0</v>
      </c>
      <c r="CR114" s="93">
        <f t="shared" si="112"/>
        <v>0</v>
      </c>
      <c r="CS114" s="93">
        <f t="shared" si="112"/>
        <v>0</v>
      </c>
      <c r="CT114" s="93">
        <f t="shared" si="112"/>
        <v>0</v>
      </c>
      <c r="CU114" s="93">
        <f t="shared" si="112"/>
        <v>0</v>
      </c>
      <c r="CV114" s="93">
        <f t="shared" si="112"/>
        <v>0</v>
      </c>
      <c r="CW114" s="93">
        <f t="shared" si="112"/>
        <v>0</v>
      </c>
      <c r="CX114" s="93">
        <f t="shared" si="112"/>
        <v>0</v>
      </c>
      <c r="CY114" s="93">
        <f t="shared" si="112"/>
        <v>0</v>
      </c>
      <c r="CZ114" s="93">
        <f t="shared" si="112"/>
        <v>0</v>
      </c>
      <c r="DA114" s="93">
        <f t="shared" si="112"/>
        <v>0</v>
      </c>
      <c r="DB114" s="93">
        <f t="shared" si="112"/>
        <v>0</v>
      </c>
      <c r="DC114" s="93">
        <f t="shared" si="112"/>
        <v>0</v>
      </c>
      <c r="DD114" s="93">
        <f t="shared" si="112"/>
        <v>0</v>
      </c>
      <c r="DE114" s="93">
        <f t="shared" si="112"/>
        <v>0</v>
      </c>
      <c r="DF114" s="93">
        <f t="shared" si="112"/>
        <v>0</v>
      </c>
      <c r="DG114" s="93">
        <f t="shared" si="112"/>
        <v>0</v>
      </c>
      <c r="DH114" s="93">
        <f t="shared" si="112"/>
        <v>0</v>
      </c>
      <c r="DI114" s="93">
        <f t="shared" si="112"/>
        <v>0</v>
      </c>
      <c r="DJ114" s="93">
        <f t="shared" si="112"/>
        <v>0</v>
      </c>
      <c r="DK114" s="93">
        <f t="shared" si="112"/>
        <v>0</v>
      </c>
      <c r="DL114" s="93">
        <f t="shared" si="112"/>
        <v>0</v>
      </c>
      <c r="DM114" s="93">
        <f t="shared" si="112"/>
        <v>0</v>
      </c>
      <c r="DN114" s="93">
        <f t="shared" si="112"/>
        <v>0</v>
      </c>
      <c r="DO114" s="93">
        <f t="shared" si="112"/>
        <v>0</v>
      </c>
      <c r="DP114" s="93">
        <f t="shared" si="112"/>
        <v>0</v>
      </c>
      <c r="DQ114" s="93">
        <f t="shared" si="112"/>
        <v>0</v>
      </c>
      <c r="DR114" s="93">
        <f t="shared" si="112"/>
        <v>0</v>
      </c>
      <c r="DS114" s="93">
        <f t="shared" si="112"/>
        <v>0</v>
      </c>
      <c r="DT114" s="93">
        <f t="shared" si="112"/>
        <v>0</v>
      </c>
      <c r="DU114" s="93">
        <f t="shared" si="112"/>
        <v>0</v>
      </c>
      <c r="DV114" s="93">
        <f t="shared" si="112"/>
        <v>0</v>
      </c>
      <c r="DW114" s="93">
        <f t="shared" si="112"/>
        <v>0</v>
      </c>
      <c r="DX114" s="93">
        <f t="shared" si="112"/>
        <v>0</v>
      </c>
      <c r="DY114" s="93">
        <f t="shared" si="112"/>
        <v>0</v>
      </c>
      <c r="DZ114" s="93">
        <f t="shared" si="112"/>
        <v>0</v>
      </c>
      <c r="EA114" s="93">
        <f t="shared" si="112"/>
        <v>0</v>
      </c>
      <c r="EB114" s="93">
        <f t="shared" si="112"/>
        <v>0</v>
      </c>
      <c r="EC114" s="93">
        <f t="shared" si="112"/>
        <v>0</v>
      </c>
      <c r="ED114" s="93">
        <f t="shared" si="112"/>
        <v>0</v>
      </c>
      <c r="EE114" s="93">
        <f t="shared" si="112"/>
        <v>0</v>
      </c>
      <c r="EF114" s="93">
        <f t="shared" si="112"/>
        <v>0</v>
      </c>
      <c r="EG114" s="93">
        <f t="shared" si="112"/>
        <v>0</v>
      </c>
      <c r="EH114" s="93">
        <f t="shared" si="112"/>
        <v>0</v>
      </c>
      <c r="EI114" s="93">
        <f t="shared" si="112"/>
        <v>0</v>
      </c>
      <c r="EJ114" s="93">
        <f t="shared" ref="EJ114:GU114" si="113">+SUMIF($D$16:$D$111,1,EJ16:EJ111)</f>
        <v>0</v>
      </c>
      <c r="EK114" s="93">
        <f t="shared" si="113"/>
        <v>0</v>
      </c>
      <c r="EL114" s="93">
        <f t="shared" si="113"/>
        <v>0</v>
      </c>
      <c r="EM114" s="93">
        <f t="shared" si="113"/>
        <v>0</v>
      </c>
      <c r="EN114" s="93">
        <f t="shared" si="113"/>
        <v>0</v>
      </c>
      <c r="EO114" s="93">
        <f t="shared" si="113"/>
        <v>0</v>
      </c>
      <c r="EP114" s="93">
        <f t="shared" si="113"/>
        <v>0</v>
      </c>
      <c r="EQ114" s="93">
        <f t="shared" si="113"/>
        <v>0</v>
      </c>
      <c r="ER114" s="93">
        <f t="shared" si="113"/>
        <v>0</v>
      </c>
      <c r="ES114" s="93">
        <f t="shared" si="113"/>
        <v>0</v>
      </c>
      <c r="ET114" s="93">
        <f t="shared" si="113"/>
        <v>0</v>
      </c>
      <c r="EU114" s="93">
        <f t="shared" si="113"/>
        <v>0</v>
      </c>
      <c r="EV114" s="93">
        <f t="shared" si="113"/>
        <v>0</v>
      </c>
      <c r="EW114" s="93">
        <f t="shared" si="113"/>
        <v>0</v>
      </c>
      <c r="EX114" s="93">
        <f t="shared" si="113"/>
        <v>0</v>
      </c>
      <c r="EY114" s="93">
        <f t="shared" si="113"/>
        <v>0</v>
      </c>
      <c r="EZ114" s="93">
        <f t="shared" si="113"/>
        <v>0</v>
      </c>
      <c r="FA114" s="93">
        <f t="shared" si="113"/>
        <v>0</v>
      </c>
      <c r="FB114" s="93">
        <f t="shared" si="113"/>
        <v>0</v>
      </c>
      <c r="FC114" s="93">
        <f t="shared" si="113"/>
        <v>0</v>
      </c>
      <c r="FD114" s="93">
        <f t="shared" si="113"/>
        <v>0</v>
      </c>
      <c r="FE114" s="93">
        <f t="shared" si="113"/>
        <v>0</v>
      </c>
      <c r="FF114" s="93">
        <f t="shared" si="113"/>
        <v>0</v>
      </c>
      <c r="FG114" s="93">
        <f t="shared" si="113"/>
        <v>0</v>
      </c>
      <c r="FH114" s="93">
        <f t="shared" si="113"/>
        <v>0</v>
      </c>
      <c r="FI114" s="93">
        <f t="shared" si="113"/>
        <v>0</v>
      </c>
      <c r="FJ114" s="93">
        <f t="shared" si="113"/>
        <v>0</v>
      </c>
      <c r="FK114" s="93">
        <f t="shared" si="113"/>
        <v>0</v>
      </c>
      <c r="FL114" s="93">
        <f t="shared" si="113"/>
        <v>0</v>
      </c>
      <c r="FM114" s="93">
        <f t="shared" si="113"/>
        <v>0</v>
      </c>
      <c r="FN114" s="93">
        <f t="shared" si="113"/>
        <v>0</v>
      </c>
      <c r="FO114" s="93">
        <f t="shared" si="113"/>
        <v>0</v>
      </c>
      <c r="FP114" s="93">
        <f t="shared" si="113"/>
        <v>0</v>
      </c>
      <c r="FQ114" s="93">
        <f t="shared" si="113"/>
        <v>0</v>
      </c>
      <c r="FR114" s="93">
        <f t="shared" si="113"/>
        <v>0</v>
      </c>
      <c r="FS114" s="93">
        <f t="shared" si="113"/>
        <v>0</v>
      </c>
      <c r="FT114" s="93">
        <f t="shared" si="113"/>
        <v>0</v>
      </c>
      <c r="FU114" s="93">
        <f t="shared" si="113"/>
        <v>0</v>
      </c>
      <c r="FV114" s="93">
        <f t="shared" si="113"/>
        <v>0</v>
      </c>
      <c r="FW114" s="93">
        <f t="shared" si="113"/>
        <v>0</v>
      </c>
      <c r="FX114" s="93">
        <f t="shared" si="113"/>
        <v>0</v>
      </c>
      <c r="FY114" s="93">
        <f t="shared" si="113"/>
        <v>0</v>
      </c>
      <c r="FZ114" s="93">
        <f t="shared" si="113"/>
        <v>0</v>
      </c>
      <c r="GA114" s="93">
        <f t="shared" si="113"/>
        <v>0</v>
      </c>
      <c r="GB114" s="93">
        <f t="shared" si="113"/>
        <v>0</v>
      </c>
      <c r="GC114" s="93">
        <f t="shared" si="113"/>
        <v>0</v>
      </c>
      <c r="GD114" s="93">
        <f t="shared" si="113"/>
        <v>0</v>
      </c>
      <c r="GE114" s="93">
        <f t="shared" si="113"/>
        <v>0</v>
      </c>
      <c r="GF114" s="93">
        <f t="shared" si="113"/>
        <v>0</v>
      </c>
      <c r="GG114" s="93">
        <f t="shared" si="113"/>
        <v>0</v>
      </c>
      <c r="GH114" s="93">
        <f t="shared" si="113"/>
        <v>0</v>
      </c>
      <c r="GI114" s="93">
        <f t="shared" si="113"/>
        <v>0</v>
      </c>
      <c r="GJ114" s="93">
        <f t="shared" si="113"/>
        <v>0</v>
      </c>
      <c r="GK114" s="93">
        <f t="shared" si="113"/>
        <v>0</v>
      </c>
      <c r="GL114" s="93">
        <f t="shared" si="113"/>
        <v>0</v>
      </c>
      <c r="GM114" s="93">
        <f t="shared" si="113"/>
        <v>0</v>
      </c>
      <c r="GN114" s="93">
        <f t="shared" si="113"/>
        <v>0</v>
      </c>
      <c r="GO114" s="93">
        <f t="shared" si="113"/>
        <v>0</v>
      </c>
      <c r="GP114" s="93">
        <f t="shared" si="113"/>
        <v>0</v>
      </c>
      <c r="GQ114" s="93">
        <f t="shared" si="113"/>
        <v>0</v>
      </c>
      <c r="GR114" s="93">
        <f t="shared" si="113"/>
        <v>0</v>
      </c>
      <c r="GS114" s="93">
        <f t="shared" si="113"/>
        <v>0</v>
      </c>
      <c r="GT114" s="93">
        <f t="shared" si="113"/>
        <v>0</v>
      </c>
      <c r="GU114" s="93">
        <f t="shared" si="113"/>
        <v>0</v>
      </c>
      <c r="GV114" s="93">
        <f t="shared" ref="GV114:HB114" si="114">+SUMIF($D$16:$D$111,1,GV16:GV111)</f>
        <v>0</v>
      </c>
      <c r="GW114" s="93">
        <f t="shared" si="114"/>
        <v>0</v>
      </c>
      <c r="GX114" s="93">
        <f t="shared" si="114"/>
        <v>0</v>
      </c>
      <c r="GY114" s="93">
        <f t="shared" si="114"/>
        <v>0</v>
      </c>
      <c r="GZ114" s="93">
        <f t="shared" si="114"/>
        <v>0</v>
      </c>
      <c r="HA114" s="93">
        <f t="shared" si="114"/>
        <v>0</v>
      </c>
      <c r="HB114" s="93">
        <f t="shared" si="114"/>
        <v>0</v>
      </c>
      <c r="HC114" s="97"/>
      <c r="HD114" s="97"/>
      <c r="HE114" s="97"/>
      <c r="HF114" s="97"/>
      <c r="HG114" s="97"/>
      <c r="HH114" s="97"/>
      <c r="HI114" s="97"/>
      <c r="HJ114" s="97"/>
      <c r="HK114" s="97"/>
      <c r="HL114" s="97"/>
      <c r="HM114" s="33"/>
      <c r="HN114" s="33"/>
      <c r="HO114" s="33"/>
      <c r="HP114" s="93">
        <f t="shared" si="106"/>
        <v>0</v>
      </c>
      <c r="HQ114" s="324"/>
      <c r="HR114" s="104">
        <f t="array" ref="HR114">+IFERROR(SUMIF($D$16:$D$111,1,HR$16:HR$111)/(COUNTIF($D$16:$D$111,1)*MAX(IF($D$16:$D$111=1,HR$16:HR$111))),0)</f>
        <v>0</v>
      </c>
      <c r="HS114" s="104">
        <f t="array" ref="HS114">+IFERROR(SUMIF($D$16:$D$111,1,HS$16:HS$111)/(COUNTIF($D$16:$D$111,1)*MAX(IF($D$16:$D$111=1,HS$16:HS$111))),0)</f>
        <v>0</v>
      </c>
      <c r="HT114" s="104">
        <f t="array" ref="HT114">+IFERROR(SUMIF($D$16:$D$111,1,HT$16:HT$111)/(COUNTIF($D$16:$D$111,1)*MAX(IF($D$16:$D$111=1,HT$16:HT$111))),0)</f>
        <v>0</v>
      </c>
      <c r="HU114" s="104">
        <f t="array" ref="HU114">+IFERROR(SUMIF($D$16:$D$111,1,HU$16:HU$111)/(COUNTIF($D$16:$D$111,1)*MAX(IF($D$16:$D$111=1,HU$16:HU$111))),0)</f>
        <v>0</v>
      </c>
      <c r="HV114" s="104">
        <f t="array" ref="HV114">+IFERROR(SUMIF($D$16:$D$111,1,HV$16:HV$111)/(COUNTIF($D$16:$D$111,1)*MAX(IF($D$16:$D$111=1,HV$16:HV$111))),0)</f>
        <v>0</v>
      </c>
      <c r="HW114" s="104">
        <f t="array" ref="HW114">+IFERROR(SUMIF($D$16:$D$111,1,HW$16:HW$111)/(COUNTIF($D$16:$D$111,1)*MAX(IF($D$16:$D$111=1,HW$16:HW$111))),0)</f>
        <v>0</v>
      </c>
      <c r="HX114" s="104">
        <f t="array" ref="HX114">+IFERROR(SUMIF($D$16:$D$111,1,HX$16:HX$111)/(COUNTIF($D$16:$D$111,1)*MAX(IF($D$16:$D$111=1,HX$16:HX$111))),0)</f>
        <v>0</v>
      </c>
      <c r="HY114" s="104">
        <f t="array" ref="HY114">+IFERROR(SUMIF($D$16:$D$111,1,HY$16:HY$111)/(COUNTIF($D$16:$D$111,1)*MAX(IF($D$16:$D$111=1,HY$16:HY$111))),0)</f>
        <v>0</v>
      </c>
      <c r="HZ114" s="104">
        <f t="array" ref="HZ114">+IFERROR(SUMIF($D$16:$D$111,1,HZ$16:HZ$111)/(COUNTIF($D$16:$D$111,1)*MAX(IF($D$16:$D$111=1,HZ$16:HZ$111))),0)</f>
        <v>0</v>
      </c>
      <c r="IA114" s="104">
        <f t="array" ref="IA114">+IFERROR(SUMIF($D$16:$D$111,1,IA$16:IA$111)/(COUNTIF($D$16:$D$111,1)*MAX(IF($D$16:$D$111=1,IA$16:IA$111))),0)</f>
        <v>0</v>
      </c>
      <c r="IB114" s="325"/>
      <c r="IC114" s="314"/>
      <c r="ID114" s="314"/>
      <c r="IE114" s="314"/>
      <c r="IF114" s="13"/>
    </row>
    <row r="115" spans="2:240" s="11" customFormat="1" ht="27.95" customHeight="1">
      <c r="B115" s="832" t="s">
        <v>901</v>
      </c>
      <c r="C115" s="832"/>
      <c r="D115" s="832"/>
      <c r="E115" s="832"/>
      <c r="F115" s="832"/>
      <c r="G115" s="832"/>
      <c r="H115" s="832"/>
      <c r="I115" s="832"/>
      <c r="J115" s="101" t="s">
        <v>11</v>
      </c>
      <c r="K115" s="93">
        <f>+SUMIF($E$16:$E$111,1,K16:K111)</f>
        <v>0</v>
      </c>
      <c r="L115" s="93">
        <f t="shared" ref="L115:BW115" si="115">+SUMIF($E$16:$E$111,1,L16:L111)</f>
        <v>0</v>
      </c>
      <c r="M115" s="93">
        <f t="shared" si="115"/>
        <v>0</v>
      </c>
      <c r="N115" s="93">
        <f t="shared" si="115"/>
        <v>0</v>
      </c>
      <c r="O115" s="93">
        <f t="shared" si="115"/>
        <v>0</v>
      </c>
      <c r="P115" s="93">
        <f t="shared" si="115"/>
        <v>0</v>
      </c>
      <c r="Q115" s="93">
        <f t="shared" si="115"/>
        <v>0</v>
      </c>
      <c r="R115" s="93">
        <f t="shared" si="115"/>
        <v>0</v>
      </c>
      <c r="S115" s="93">
        <f t="shared" si="115"/>
        <v>0</v>
      </c>
      <c r="T115" s="93">
        <f t="shared" si="115"/>
        <v>0</v>
      </c>
      <c r="U115" s="93">
        <f t="shared" si="115"/>
        <v>0</v>
      </c>
      <c r="V115" s="93">
        <f t="shared" si="115"/>
        <v>0</v>
      </c>
      <c r="W115" s="93">
        <f t="shared" si="115"/>
        <v>0</v>
      </c>
      <c r="X115" s="93">
        <f t="shared" si="115"/>
        <v>0</v>
      </c>
      <c r="Y115" s="93">
        <f t="shared" si="115"/>
        <v>0</v>
      </c>
      <c r="Z115" s="93">
        <f t="shared" si="115"/>
        <v>0</v>
      </c>
      <c r="AA115" s="93">
        <f t="shared" si="115"/>
        <v>0</v>
      </c>
      <c r="AB115" s="93">
        <f t="shared" si="115"/>
        <v>0</v>
      </c>
      <c r="AC115" s="93">
        <f t="shared" si="115"/>
        <v>0</v>
      </c>
      <c r="AD115" s="93">
        <f t="shared" si="115"/>
        <v>0</v>
      </c>
      <c r="AE115" s="93">
        <f t="shared" si="115"/>
        <v>0</v>
      </c>
      <c r="AF115" s="93">
        <f t="shared" si="115"/>
        <v>0</v>
      </c>
      <c r="AG115" s="93">
        <f t="shared" si="115"/>
        <v>0</v>
      </c>
      <c r="AH115" s="93">
        <f t="shared" si="115"/>
        <v>0</v>
      </c>
      <c r="AI115" s="93">
        <f t="shared" si="115"/>
        <v>0</v>
      </c>
      <c r="AJ115" s="93">
        <f t="shared" si="115"/>
        <v>0</v>
      </c>
      <c r="AK115" s="93">
        <f t="shared" si="115"/>
        <v>0</v>
      </c>
      <c r="AL115" s="93">
        <f t="shared" si="115"/>
        <v>0</v>
      </c>
      <c r="AM115" s="93">
        <f t="shared" si="115"/>
        <v>0</v>
      </c>
      <c r="AN115" s="93">
        <f t="shared" si="115"/>
        <v>0</v>
      </c>
      <c r="AO115" s="93">
        <f t="shared" si="115"/>
        <v>0</v>
      </c>
      <c r="AP115" s="93">
        <f t="shared" si="115"/>
        <v>0</v>
      </c>
      <c r="AQ115" s="93">
        <f t="shared" si="115"/>
        <v>0</v>
      </c>
      <c r="AR115" s="93">
        <f t="shared" si="115"/>
        <v>0</v>
      </c>
      <c r="AS115" s="93">
        <f t="shared" si="115"/>
        <v>0</v>
      </c>
      <c r="AT115" s="93">
        <f t="shared" si="115"/>
        <v>0</v>
      </c>
      <c r="AU115" s="93">
        <f t="shared" si="115"/>
        <v>0</v>
      </c>
      <c r="AV115" s="93">
        <f t="shared" si="115"/>
        <v>0</v>
      </c>
      <c r="AW115" s="93">
        <f t="shared" si="115"/>
        <v>0</v>
      </c>
      <c r="AX115" s="93">
        <f t="shared" si="115"/>
        <v>0</v>
      </c>
      <c r="AY115" s="93">
        <f t="shared" si="115"/>
        <v>0</v>
      </c>
      <c r="AZ115" s="93">
        <f t="shared" si="115"/>
        <v>0</v>
      </c>
      <c r="BA115" s="93">
        <f t="shared" si="115"/>
        <v>0</v>
      </c>
      <c r="BB115" s="93">
        <f t="shared" si="115"/>
        <v>0</v>
      </c>
      <c r="BC115" s="93">
        <f t="shared" si="115"/>
        <v>0</v>
      </c>
      <c r="BD115" s="93">
        <f t="shared" si="115"/>
        <v>0</v>
      </c>
      <c r="BE115" s="93">
        <f t="shared" si="115"/>
        <v>0</v>
      </c>
      <c r="BF115" s="93">
        <f t="shared" si="115"/>
        <v>0</v>
      </c>
      <c r="BG115" s="93">
        <f t="shared" si="115"/>
        <v>0</v>
      </c>
      <c r="BH115" s="93">
        <f t="shared" si="115"/>
        <v>0</v>
      </c>
      <c r="BI115" s="93">
        <f t="shared" si="115"/>
        <v>0</v>
      </c>
      <c r="BJ115" s="93">
        <f t="shared" si="115"/>
        <v>0</v>
      </c>
      <c r="BK115" s="93">
        <f t="shared" si="115"/>
        <v>0</v>
      </c>
      <c r="BL115" s="93">
        <f t="shared" si="115"/>
        <v>0</v>
      </c>
      <c r="BM115" s="93">
        <f t="shared" si="115"/>
        <v>0</v>
      </c>
      <c r="BN115" s="93">
        <f t="shared" si="115"/>
        <v>0</v>
      </c>
      <c r="BO115" s="93">
        <f t="shared" si="115"/>
        <v>0</v>
      </c>
      <c r="BP115" s="93">
        <f t="shared" si="115"/>
        <v>0</v>
      </c>
      <c r="BQ115" s="93">
        <f t="shared" si="115"/>
        <v>0</v>
      </c>
      <c r="BR115" s="93">
        <f t="shared" si="115"/>
        <v>0</v>
      </c>
      <c r="BS115" s="93">
        <f t="shared" si="115"/>
        <v>0</v>
      </c>
      <c r="BT115" s="93">
        <f t="shared" si="115"/>
        <v>0</v>
      </c>
      <c r="BU115" s="93">
        <f t="shared" si="115"/>
        <v>0</v>
      </c>
      <c r="BV115" s="93">
        <f t="shared" si="115"/>
        <v>0</v>
      </c>
      <c r="BW115" s="93">
        <f t="shared" si="115"/>
        <v>0</v>
      </c>
      <c r="BX115" s="93">
        <f t="shared" ref="BX115:EI115" si="116">+SUMIF($E$16:$E$111,1,BX16:BX111)</f>
        <v>0</v>
      </c>
      <c r="BY115" s="93">
        <f t="shared" si="116"/>
        <v>0</v>
      </c>
      <c r="BZ115" s="93">
        <f t="shared" si="116"/>
        <v>0</v>
      </c>
      <c r="CA115" s="93">
        <f t="shared" si="116"/>
        <v>0</v>
      </c>
      <c r="CB115" s="93">
        <f t="shared" si="116"/>
        <v>0</v>
      </c>
      <c r="CC115" s="93">
        <f t="shared" si="116"/>
        <v>0</v>
      </c>
      <c r="CD115" s="93">
        <f t="shared" si="116"/>
        <v>0</v>
      </c>
      <c r="CE115" s="93">
        <f t="shared" si="116"/>
        <v>0</v>
      </c>
      <c r="CF115" s="93">
        <f t="shared" si="116"/>
        <v>0</v>
      </c>
      <c r="CG115" s="93">
        <f t="shared" si="116"/>
        <v>0</v>
      </c>
      <c r="CH115" s="93">
        <f t="shared" si="116"/>
        <v>0</v>
      </c>
      <c r="CI115" s="93">
        <f t="shared" si="116"/>
        <v>0</v>
      </c>
      <c r="CJ115" s="93">
        <f t="shared" si="116"/>
        <v>0</v>
      </c>
      <c r="CK115" s="93">
        <f t="shared" si="116"/>
        <v>0</v>
      </c>
      <c r="CL115" s="93">
        <f t="shared" si="116"/>
        <v>0</v>
      </c>
      <c r="CM115" s="93">
        <f t="shared" si="116"/>
        <v>0</v>
      </c>
      <c r="CN115" s="93">
        <f t="shared" si="116"/>
        <v>0</v>
      </c>
      <c r="CO115" s="93">
        <f t="shared" si="116"/>
        <v>0</v>
      </c>
      <c r="CP115" s="93">
        <f t="shared" si="116"/>
        <v>0</v>
      </c>
      <c r="CQ115" s="93">
        <f t="shared" si="116"/>
        <v>0</v>
      </c>
      <c r="CR115" s="93">
        <f t="shared" si="116"/>
        <v>0</v>
      </c>
      <c r="CS115" s="93">
        <f t="shared" si="116"/>
        <v>0</v>
      </c>
      <c r="CT115" s="93">
        <f t="shared" si="116"/>
        <v>0</v>
      </c>
      <c r="CU115" s="93">
        <f t="shared" si="116"/>
        <v>0</v>
      </c>
      <c r="CV115" s="93">
        <f t="shared" si="116"/>
        <v>0</v>
      </c>
      <c r="CW115" s="93">
        <f t="shared" si="116"/>
        <v>0</v>
      </c>
      <c r="CX115" s="93">
        <f t="shared" si="116"/>
        <v>0</v>
      </c>
      <c r="CY115" s="93">
        <f t="shared" si="116"/>
        <v>0</v>
      </c>
      <c r="CZ115" s="93">
        <f t="shared" si="116"/>
        <v>0</v>
      </c>
      <c r="DA115" s="93">
        <f t="shared" si="116"/>
        <v>0</v>
      </c>
      <c r="DB115" s="93">
        <f t="shared" si="116"/>
        <v>0</v>
      </c>
      <c r="DC115" s="93">
        <f t="shared" si="116"/>
        <v>0</v>
      </c>
      <c r="DD115" s="93">
        <f t="shared" si="116"/>
        <v>0</v>
      </c>
      <c r="DE115" s="93">
        <f t="shared" si="116"/>
        <v>0</v>
      </c>
      <c r="DF115" s="93">
        <f t="shared" si="116"/>
        <v>0</v>
      </c>
      <c r="DG115" s="93">
        <f t="shared" si="116"/>
        <v>0</v>
      </c>
      <c r="DH115" s="93">
        <f t="shared" si="116"/>
        <v>0</v>
      </c>
      <c r="DI115" s="93">
        <f t="shared" si="116"/>
        <v>0</v>
      </c>
      <c r="DJ115" s="93">
        <f t="shared" si="116"/>
        <v>0</v>
      </c>
      <c r="DK115" s="93">
        <f t="shared" si="116"/>
        <v>0</v>
      </c>
      <c r="DL115" s="93">
        <f t="shared" si="116"/>
        <v>0</v>
      </c>
      <c r="DM115" s="93">
        <f t="shared" si="116"/>
        <v>0</v>
      </c>
      <c r="DN115" s="93">
        <f t="shared" si="116"/>
        <v>0</v>
      </c>
      <c r="DO115" s="93">
        <f t="shared" si="116"/>
        <v>0</v>
      </c>
      <c r="DP115" s="93">
        <f t="shared" si="116"/>
        <v>0</v>
      </c>
      <c r="DQ115" s="93">
        <f t="shared" si="116"/>
        <v>0</v>
      </c>
      <c r="DR115" s="93">
        <f t="shared" si="116"/>
        <v>0</v>
      </c>
      <c r="DS115" s="93">
        <f t="shared" si="116"/>
        <v>0</v>
      </c>
      <c r="DT115" s="93">
        <f t="shared" si="116"/>
        <v>0</v>
      </c>
      <c r="DU115" s="93">
        <f t="shared" si="116"/>
        <v>0</v>
      </c>
      <c r="DV115" s="93">
        <f t="shared" si="116"/>
        <v>0</v>
      </c>
      <c r="DW115" s="93">
        <f t="shared" si="116"/>
        <v>0</v>
      </c>
      <c r="DX115" s="93">
        <f t="shared" si="116"/>
        <v>0</v>
      </c>
      <c r="DY115" s="93">
        <f t="shared" si="116"/>
        <v>0</v>
      </c>
      <c r="DZ115" s="93">
        <f t="shared" si="116"/>
        <v>0</v>
      </c>
      <c r="EA115" s="93">
        <f t="shared" si="116"/>
        <v>0</v>
      </c>
      <c r="EB115" s="93">
        <f t="shared" si="116"/>
        <v>0</v>
      </c>
      <c r="EC115" s="93">
        <f t="shared" si="116"/>
        <v>0</v>
      </c>
      <c r="ED115" s="93">
        <f t="shared" si="116"/>
        <v>0</v>
      </c>
      <c r="EE115" s="93">
        <f t="shared" si="116"/>
        <v>0</v>
      </c>
      <c r="EF115" s="93">
        <f t="shared" si="116"/>
        <v>0</v>
      </c>
      <c r="EG115" s="93">
        <f t="shared" si="116"/>
        <v>0</v>
      </c>
      <c r="EH115" s="93">
        <f t="shared" si="116"/>
        <v>0</v>
      </c>
      <c r="EI115" s="93">
        <f t="shared" si="116"/>
        <v>0</v>
      </c>
      <c r="EJ115" s="93">
        <f t="shared" ref="EJ115:GU115" si="117">+SUMIF($E$16:$E$111,1,EJ16:EJ111)</f>
        <v>0</v>
      </c>
      <c r="EK115" s="93">
        <f t="shared" si="117"/>
        <v>0</v>
      </c>
      <c r="EL115" s="93">
        <f t="shared" si="117"/>
        <v>0</v>
      </c>
      <c r="EM115" s="93">
        <f t="shared" si="117"/>
        <v>0</v>
      </c>
      <c r="EN115" s="93">
        <f t="shared" si="117"/>
        <v>0</v>
      </c>
      <c r="EO115" s="93">
        <f t="shared" si="117"/>
        <v>0</v>
      </c>
      <c r="EP115" s="93">
        <f t="shared" si="117"/>
        <v>0</v>
      </c>
      <c r="EQ115" s="93">
        <f t="shared" si="117"/>
        <v>0</v>
      </c>
      <c r="ER115" s="93">
        <f t="shared" si="117"/>
        <v>0</v>
      </c>
      <c r="ES115" s="93">
        <f t="shared" si="117"/>
        <v>0</v>
      </c>
      <c r="ET115" s="93">
        <f t="shared" si="117"/>
        <v>0</v>
      </c>
      <c r="EU115" s="93">
        <f t="shared" si="117"/>
        <v>0</v>
      </c>
      <c r="EV115" s="93">
        <f t="shared" si="117"/>
        <v>0</v>
      </c>
      <c r="EW115" s="93">
        <f t="shared" si="117"/>
        <v>0</v>
      </c>
      <c r="EX115" s="93">
        <f t="shared" si="117"/>
        <v>0</v>
      </c>
      <c r="EY115" s="93">
        <f t="shared" si="117"/>
        <v>0</v>
      </c>
      <c r="EZ115" s="93">
        <f t="shared" si="117"/>
        <v>0</v>
      </c>
      <c r="FA115" s="93">
        <f t="shared" si="117"/>
        <v>0</v>
      </c>
      <c r="FB115" s="93">
        <f t="shared" si="117"/>
        <v>0</v>
      </c>
      <c r="FC115" s="93">
        <f t="shared" si="117"/>
        <v>0</v>
      </c>
      <c r="FD115" s="93">
        <f t="shared" si="117"/>
        <v>0</v>
      </c>
      <c r="FE115" s="93">
        <f t="shared" si="117"/>
        <v>0</v>
      </c>
      <c r="FF115" s="93">
        <f t="shared" si="117"/>
        <v>0</v>
      </c>
      <c r="FG115" s="93">
        <f t="shared" si="117"/>
        <v>0</v>
      </c>
      <c r="FH115" s="93">
        <f t="shared" si="117"/>
        <v>0</v>
      </c>
      <c r="FI115" s="93">
        <f t="shared" si="117"/>
        <v>0</v>
      </c>
      <c r="FJ115" s="93">
        <f t="shared" si="117"/>
        <v>0</v>
      </c>
      <c r="FK115" s="93">
        <f t="shared" si="117"/>
        <v>0</v>
      </c>
      <c r="FL115" s="93">
        <f t="shared" si="117"/>
        <v>0</v>
      </c>
      <c r="FM115" s="93">
        <f t="shared" si="117"/>
        <v>0</v>
      </c>
      <c r="FN115" s="93">
        <f t="shared" si="117"/>
        <v>0</v>
      </c>
      <c r="FO115" s="93">
        <f t="shared" si="117"/>
        <v>0</v>
      </c>
      <c r="FP115" s="93">
        <f t="shared" si="117"/>
        <v>0</v>
      </c>
      <c r="FQ115" s="93">
        <f t="shared" si="117"/>
        <v>0</v>
      </c>
      <c r="FR115" s="93">
        <f t="shared" si="117"/>
        <v>0</v>
      </c>
      <c r="FS115" s="93">
        <f t="shared" si="117"/>
        <v>0</v>
      </c>
      <c r="FT115" s="93">
        <f t="shared" si="117"/>
        <v>0</v>
      </c>
      <c r="FU115" s="93">
        <f t="shared" si="117"/>
        <v>0</v>
      </c>
      <c r="FV115" s="93">
        <f t="shared" si="117"/>
        <v>0</v>
      </c>
      <c r="FW115" s="93">
        <f t="shared" si="117"/>
        <v>0</v>
      </c>
      <c r="FX115" s="93">
        <f t="shared" si="117"/>
        <v>0</v>
      </c>
      <c r="FY115" s="93">
        <f t="shared" si="117"/>
        <v>0</v>
      </c>
      <c r="FZ115" s="93">
        <f t="shared" si="117"/>
        <v>0</v>
      </c>
      <c r="GA115" s="93">
        <f t="shared" si="117"/>
        <v>0</v>
      </c>
      <c r="GB115" s="93">
        <f t="shared" si="117"/>
        <v>0</v>
      </c>
      <c r="GC115" s="93">
        <f t="shared" si="117"/>
        <v>0</v>
      </c>
      <c r="GD115" s="93">
        <f t="shared" si="117"/>
        <v>0</v>
      </c>
      <c r="GE115" s="93">
        <f t="shared" si="117"/>
        <v>0</v>
      </c>
      <c r="GF115" s="93">
        <f t="shared" si="117"/>
        <v>0</v>
      </c>
      <c r="GG115" s="93">
        <f t="shared" si="117"/>
        <v>0</v>
      </c>
      <c r="GH115" s="93">
        <f t="shared" si="117"/>
        <v>0</v>
      </c>
      <c r="GI115" s="93">
        <f t="shared" si="117"/>
        <v>0</v>
      </c>
      <c r="GJ115" s="93">
        <f t="shared" si="117"/>
        <v>0</v>
      </c>
      <c r="GK115" s="93">
        <f t="shared" si="117"/>
        <v>0</v>
      </c>
      <c r="GL115" s="93">
        <f t="shared" si="117"/>
        <v>0</v>
      </c>
      <c r="GM115" s="93">
        <f t="shared" si="117"/>
        <v>0</v>
      </c>
      <c r="GN115" s="93">
        <f t="shared" si="117"/>
        <v>0</v>
      </c>
      <c r="GO115" s="93">
        <f t="shared" si="117"/>
        <v>0</v>
      </c>
      <c r="GP115" s="93">
        <f t="shared" si="117"/>
        <v>0</v>
      </c>
      <c r="GQ115" s="93">
        <f t="shared" si="117"/>
        <v>0</v>
      </c>
      <c r="GR115" s="93">
        <f t="shared" si="117"/>
        <v>0</v>
      </c>
      <c r="GS115" s="93">
        <f t="shared" si="117"/>
        <v>0</v>
      </c>
      <c r="GT115" s="93">
        <f t="shared" si="117"/>
        <v>0</v>
      </c>
      <c r="GU115" s="93">
        <f t="shared" si="117"/>
        <v>0</v>
      </c>
      <c r="GV115" s="93">
        <f t="shared" ref="GV115:HB115" si="118">+SUMIF($E$16:$E$111,1,GV16:GV111)</f>
        <v>0</v>
      </c>
      <c r="GW115" s="93">
        <f t="shared" si="118"/>
        <v>0</v>
      </c>
      <c r="GX115" s="93">
        <f t="shared" si="118"/>
        <v>0</v>
      </c>
      <c r="GY115" s="93">
        <f t="shared" si="118"/>
        <v>0</v>
      </c>
      <c r="GZ115" s="93">
        <f t="shared" si="118"/>
        <v>0</v>
      </c>
      <c r="HA115" s="93">
        <f t="shared" si="118"/>
        <v>0</v>
      </c>
      <c r="HB115" s="93">
        <f t="shared" si="118"/>
        <v>0</v>
      </c>
      <c r="HC115" s="97"/>
      <c r="HD115" s="97"/>
      <c r="HE115" s="97"/>
      <c r="HF115" s="97"/>
      <c r="HG115" s="97"/>
      <c r="HH115" s="97"/>
      <c r="HI115" s="97"/>
      <c r="HJ115" s="97"/>
      <c r="HK115" s="97"/>
      <c r="HL115" s="97"/>
      <c r="HM115" s="33"/>
      <c r="HN115" s="33"/>
      <c r="HO115" s="33"/>
      <c r="HP115" s="93">
        <f t="shared" si="106"/>
        <v>0</v>
      </c>
      <c r="HQ115" s="324"/>
      <c r="HR115" s="105">
        <f t="array" ref="HR115">+IFERROR(SUMIF($E$16:$E$111,1,HR$16:HR$111)/(COUNTIF($E$16:$E$111,1)*MAX(IF($E$16:$E$111=1,HR$16:HR$111))),0)</f>
        <v>0</v>
      </c>
      <c r="HS115" s="105">
        <f t="array" ref="HS115">+IFERROR(SUMIF($E$16:$E$111,1,HS$16:HS$111)/(COUNTIF($E$16:$E$111,1)*MAX(IF($E$16:$E$111=1,HS$16:HS$111))),0)</f>
        <v>0</v>
      </c>
      <c r="HT115" s="105">
        <f t="array" ref="HT115">+IFERROR(SUMIF($E$16:$E$111,1,HT$16:HT$111)/(COUNTIF($E$16:$E$111,1)*MAX(IF($E$16:$E$111=1,HT$16:HT$111))),0)</f>
        <v>0</v>
      </c>
      <c r="HU115" s="105">
        <f t="array" ref="HU115">+IFERROR(SUMIF($E$16:$E$111,1,HU$16:HU$111)/(COUNTIF($E$16:$E$111,1)*MAX(IF($E$16:$E$111=1,HU$16:HU$111))),0)</f>
        <v>0</v>
      </c>
      <c r="HV115" s="105">
        <f t="array" ref="HV115">+IFERROR(SUMIF($E$16:$E$111,1,HV$16:HV$111)/(COUNTIF($E$16:$E$111,1)*MAX(IF($E$16:$E$111=1,HV$16:HV$111))),0)</f>
        <v>0</v>
      </c>
      <c r="HW115" s="105">
        <f t="array" ref="HW115">+IFERROR(SUMIF($E$16:$E$111,1,HW$16:HW$111)/(COUNTIF($E$16:$E$111,1)*MAX(IF($E$16:$E$111=1,HW$16:HW$111))),0)</f>
        <v>0</v>
      </c>
      <c r="HX115" s="105">
        <f t="array" ref="HX115">+IFERROR(SUMIF($E$16:$E$111,1,HX$16:HX$111)/(COUNTIF($E$16:$E$111,1)*MAX(IF($E$16:$E$111=1,HX$16:HX$111))),0)</f>
        <v>0</v>
      </c>
      <c r="HY115" s="105">
        <f t="array" ref="HY115">+IFERROR(SUMIF($E$16:$E$111,1,HY$16:HY$111)/(COUNTIF($E$16:$E$111,1)*MAX(IF($E$16:$E$111=1,HY$16:HY$111))),0)</f>
        <v>0</v>
      </c>
      <c r="HZ115" s="105">
        <f t="array" ref="HZ115">+IFERROR(SUMIF($E$16:$E$111,1,HZ$16:HZ$111)/(COUNTIF($E$16:$E$111,1)*MAX(IF($E$16:$E$111=1,HZ$16:HZ$111))),0)</f>
        <v>0</v>
      </c>
      <c r="IA115" s="105">
        <f t="array" ref="IA115">+IFERROR(SUMIF($E$16:$E$111,1,IA$16:IA$111)/(COUNTIF($E$16:$E$111,1)*MAX(IF($E$16:$E$111=1,IA$16:IA$111))),0)</f>
        <v>0</v>
      </c>
      <c r="IB115" s="325"/>
      <c r="IC115" s="314"/>
      <c r="ID115" s="314"/>
      <c r="IE115" s="314"/>
      <c r="IF115" s="13"/>
    </row>
    <row r="116" spans="2:240" s="11" customFormat="1" ht="27.95" hidden="1" customHeight="1">
      <c r="B116" s="833" t="s">
        <v>902</v>
      </c>
      <c r="C116" s="834"/>
      <c r="D116" s="834"/>
      <c r="E116" s="834"/>
      <c r="F116" s="834"/>
      <c r="G116" s="834"/>
      <c r="H116" s="834"/>
      <c r="I116" s="835"/>
      <c r="J116" s="312" t="s">
        <v>108</v>
      </c>
      <c r="K116" s="313" t="e">
        <f>+K112*VLOOKUP($K$12,#REF!,2,0)</f>
        <v>#REF!</v>
      </c>
      <c r="L116" s="313" t="e">
        <f>+L112*VLOOKUP($K$12,#REF!,2,0)</f>
        <v>#REF!</v>
      </c>
      <c r="M116" s="313" t="e">
        <f>+M112*VLOOKUP($K$12,#REF!,2,0)</f>
        <v>#REF!</v>
      </c>
      <c r="N116" s="313" t="e">
        <f>+N112*VLOOKUP($K$12,#REF!,2,0)</f>
        <v>#REF!</v>
      </c>
      <c r="O116" s="313" t="e">
        <f>+O112*VLOOKUP($K$12,#REF!,2,0)</f>
        <v>#REF!</v>
      </c>
      <c r="P116" s="313" t="e">
        <f>+P112*VLOOKUP($K$12,#REF!,2,0)</f>
        <v>#REF!</v>
      </c>
      <c r="Q116" s="313" t="e">
        <f>+Q112*VLOOKUP($K$12,#REF!,2,0)</f>
        <v>#REF!</v>
      </c>
      <c r="R116" s="313" t="e">
        <f>+R112*VLOOKUP($K$12,#REF!,2,0)</f>
        <v>#REF!</v>
      </c>
      <c r="S116" s="313" t="e">
        <f>+S112*VLOOKUP($K$12,#REF!,2,0)</f>
        <v>#REF!</v>
      </c>
      <c r="T116" s="313" t="e">
        <f>+T112*VLOOKUP($K$12,#REF!,2,0)</f>
        <v>#REF!</v>
      </c>
      <c r="U116" s="313" t="e">
        <f>+U112*VLOOKUP($U$12,#REF!,2,0)</f>
        <v>#REF!</v>
      </c>
      <c r="V116" s="313" t="e">
        <f>+V112*VLOOKUP($U$12,#REF!,2,0)</f>
        <v>#REF!</v>
      </c>
      <c r="W116" s="313" t="e">
        <f>+W112*VLOOKUP($U$12,#REF!,2,0)</f>
        <v>#REF!</v>
      </c>
      <c r="X116" s="313" t="e">
        <f>+X112*VLOOKUP($U$12,#REF!,2,0)</f>
        <v>#REF!</v>
      </c>
      <c r="Y116" s="313" t="e">
        <f>+Y112*VLOOKUP($U$12,#REF!,2,0)</f>
        <v>#REF!</v>
      </c>
      <c r="Z116" s="313" t="e">
        <f>+Z112*VLOOKUP($U$12,#REF!,2,0)</f>
        <v>#REF!</v>
      </c>
      <c r="AA116" s="313" t="e">
        <f>+AA112*VLOOKUP($U$12,#REF!,2,0)</f>
        <v>#REF!</v>
      </c>
      <c r="AB116" s="313" t="e">
        <f>+AB112*VLOOKUP($U$12,#REF!,2,0)</f>
        <v>#REF!</v>
      </c>
      <c r="AC116" s="313" t="e">
        <f>+AC112*VLOOKUP($U$12,#REF!,2,0)</f>
        <v>#REF!</v>
      </c>
      <c r="AD116" s="313" t="e">
        <f>+AD112*VLOOKUP($U$12,#REF!,2,0)</f>
        <v>#REF!</v>
      </c>
      <c r="AE116" s="313" t="e">
        <f>+AE112*VLOOKUP($AE$12,#REF!,2,0)</f>
        <v>#REF!</v>
      </c>
      <c r="AF116" s="313" t="e">
        <f>+AF112*VLOOKUP($AE$12,#REF!,2,0)</f>
        <v>#REF!</v>
      </c>
      <c r="AG116" s="313" t="e">
        <f>+AG112*VLOOKUP($AE$12,#REF!,2,0)</f>
        <v>#REF!</v>
      </c>
      <c r="AH116" s="313" t="e">
        <f>+AH112*VLOOKUP($AE$12,#REF!,2,0)</f>
        <v>#REF!</v>
      </c>
      <c r="AI116" s="313" t="e">
        <f>+AI112*VLOOKUP($AE$12,#REF!,2,0)</f>
        <v>#REF!</v>
      </c>
      <c r="AJ116" s="313" t="e">
        <f>+AJ112*VLOOKUP($AE$12,#REF!,2,0)</f>
        <v>#REF!</v>
      </c>
      <c r="AK116" s="313" t="e">
        <f>+AK112*VLOOKUP($AE$12,#REF!,2,0)</f>
        <v>#REF!</v>
      </c>
      <c r="AL116" s="313" t="e">
        <f>+AL112*VLOOKUP($AE$12,#REF!,2,0)</f>
        <v>#REF!</v>
      </c>
      <c r="AM116" s="313" t="e">
        <f>+AM112*VLOOKUP($AE$12,#REF!,2,0)</f>
        <v>#REF!</v>
      </c>
      <c r="AN116" s="313" t="e">
        <f>+AN112*VLOOKUP($AE$12,#REF!,2,0)</f>
        <v>#REF!</v>
      </c>
      <c r="AO116" s="313" t="e">
        <f>+AO112*VLOOKUP($AO$12,#REF!,2,0)</f>
        <v>#REF!</v>
      </c>
      <c r="AP116" s="313" t="e">
        <f>+AP112*VLOOKUP($AO$12,#REF!,2,0)</f>
        <v>#REF!</v>
      </c>
      <c r="AQ116" s="313" t="e">
        <f>+AQ112*VLOOKUP($AO$12,#REF!,2,0)</f>
        <v>#REF!</v>
      </c>
      <c r="AR116" s="313" t="e">
        <f>+AR112*VLOOKUP($AO$12,#REF!,2,0)</f>
        <v>#REF!</v>
      </c>
      <c r="AS116" s="313" t="e">
        <f>+AS112*VLOOKUP($AO$12,#REF!,2,0)</f>
        <v>#REF!</v>
      </c>
      <c r="AT116" s="313" t="e">
        <f>+AT112*VLOOKUP($AO$12,#REF!,2,0)</f>
        <v>#REF!</v>
      </c>
      <c r="AU116" s="313" t="e">
        <f>+AU112*VLOOKUP($AO$12,#REF!,2,0)</f>
        <v>#REF!</v>
      </c>
      <c r="AV116" s="313" t="e">
        <f>+AV112*VLOOKUP($AO$12,#REF!,2,0)</f>
        <v>#REF!</v>
      </c>
      <c r="AW116" s="313" t="e">
        <f>+AW112*VLOOKUP($AO$12,#REF!,2,0)</f>
        <v>#REF!</v>
      </c>
      <c r="AX116" s="313" t="e">
        <f>+AX112*VLOOKUP($AO$12,#REF!,2,0)</f>
        <v>#REF!</v>
      </c>
      <c r="AY116" s="313" t="e">
        <f>+AY112*VLOOKUP($AY$12,#REF!,2,0)</f>
        <v>#REF!</v>
      </c>
      <c r="AZ116" s="313" t="e">
        <f>+AZ112*VLOOKUP($AY$12,#REF!,2,0)</f>
        <v>#REF!</v>
      </c>
      <c r="BA116" s="313" t="e">
        <f>+BA112*VLOOKUP($AY$12,#REF!,2,0)</f>
        <v>#REF!</v>
      </c>
      <c r="BB116" s="313" t="e">
        <f>+BB112*VLOOKUP($AY$12,#REF!,2,0)</f>
        <v>#REF!</v>
      </c>
      <c r="BC116" s="313" t="e">
        <f>+BC112*VLOOKUP($AY$12,#REF!,2,0)</f>
        <v>#REF!</v>
      </c>
      <c r="BD116" s="313" t="e">
        <f>+BD112*VLOOKUP($AY$12,#REF!,2,0)</f>
        <v>#REF!</v>
      </c>
      <c r="BE116" s="313" t="e">
        <f>+BE112*VLOOKUP($AY$12,#REF!,2,0)</f>
        <v>#REF!</v>
      </c>
      <c r="BF116" s="313" t="e">
        <f>+BF112*VLOOKUP($AY$12,#REF!,2,0)</f>
        <v>#REF!</v>
      </c>
      <c r="BG116" s="313" t="e">
        <f>+BG112*VLOOKUP($AY$12,#REF!,2,0)</f>
        <v>#REF!</v>
      </c>
      <c r="BH116" s="313" t="e">
        <f>+BH112*VLOOKUP($AY$12,#REF!,2,0)</f>
        <v>#REF!</v>
      </c>
      <c r="BI116" s="313" t="e">
        <f>+BI112*VLOOKUP($BI$12,#REF!,2,0)</f>
        <v>#REF!</v>
      </c>
      <c r="BJ116" s="313" t="e">
        <f>+BJ112*VLOOKUP($BI$12,#REF!,2,0)</f>
        <v>#REF!</v>
      </c>
      <c r="BK116" s="313" t="e">
        <f>+BK112*VLOOKUP($BI$12,#REF!,2,0)</f>
        <v>#REF!</v>
      </c>
      <c r="BL116" s="313" t="e">
        <f>+BL112*VLOOKUP($BI$12,#REF!,2,0)</f>
        <v>#REF!</v>
      </c>
      <c r="BM116" s="313" t="e">
        <f>+BM112*VLOOKUP($BI$12,#REF!,2,0)</f>
        <v>#REF!</v>
      </c>
      <c r="BN116" s="313" t="e">
        <f>+BN112*VLOOKUP($BI$12,#REF!,2,0)</f>
        <v>#REF!</v>
      </c>
      <c r="BO116" s="313" t="e">
        <f>+BO112*VLOOKUP($BI$12,#REF!,2,0)</f>
        <v>#REF!</v>
      </c>
      <c r="BP116" s="313" t="e">
        <f>+BP112*VLOOKUP($BI$12,#REF!,2,0)</f>
        <v>#REF!</v>
      </c>
      <c r="BQ116" s="313" t="e">
        <f>+BQ112*VLOOKUP($BI$12,#REF!,2,0)</f>
        <v>#REF!</v>
      </c>
      <c r="BR116" s="313" t="e">
        <f>+BR112*VLOOKUP($BI$12,#REF!,2,0)</f>
        <v>#REF!</v>
      </c>
      <c r="BS116" s="313" t="e">
        <f>+BS112*VLOOKUP($BS$12,#REF!,2,0)</f>
        <v>#REF!</v>
      </c>
      <c r="BT116" s="313" t="e">
        <f>+BT112*VLOOKUP($BS$12,#REF!,2,0)</f>
        <v>#REF!</v>
      </c>
      <c r="BU116" s="313" t="e">
        <f>+BU112*VLOOKUP($BS$12,#REF!,2,0)</f>
        <v>#REF!</v>
      </c>
      <c r="BV116" s="313" t="e">
        <f>+BV112*VLOOKUP($BS$12,#REF!,2,0)</f>
        <v>#REF!</v>
      </c>
      <c r="BW116" s="313" t="e">
        <f>+BW112*VLOOKUP($BS$12,#REF!,2,0)</f>
        <v>#REF!</v>
      </c>
      <c r="BX116" s="313" t="e">
        <f>+BX112*VLOOKUP($BS$12,#REF!,2,0)</f>
        <v>#REF!</v>
      </c>
      <c r="BY116" s="313" t="e">
        <f>+BY112*VLOOKUP($BS$12,#REF!,2,0)</f>
        <v>#REF!</v>
      </c>
      <c r="BZ116" s="313" t="e">
        <f>+BZ112*VLOOKUP($BS$12,#REF!,2,0)</f>
        <v>#REF!</v>
      </c>
      <c r="CA116" s="313" t="e">
        <f>+CA112*VLOOKUP($BS$12,#REF!,2,0)</f>
        <v>#REF!</v>
      </c>
      <c r="CB116" s="313" t="e">
        <f>+CB112*VLOOKUP($BS$12,#REF!,2,0)</f>
        <v>#REF!</v>
      </c>
      <c r="CC116" s="313" t="e">
        <f>+CC112*VLOOKUP($CC$12,#REF!,2,0)</f>
        <v>#REF!</v>
      </c>
      <c r="CD116" s="313" t="e">
        <f>+CD112*VLOOKUP($CC$12,#REF!,2,0)</f>
        <v>#REF!</v>
      </c>
      <c r="CE116" s="313" t="e">
        <f>+CE112*VLOOKUP($CC$12,#REF!,2,0)</f>
        <v>#REF!</v>
      </c>
      <c r="CF116" s="313" t="e">
        <f>+CF112*VLOOKUP($CC$12,#REF!,2,0)</f>
        <v>#REF!</v>
      </c>
      <c r="CG116" s="313" t="e">
        <f>+CG112*VLOOKUP($CC$12,#REF!,2,0)</f>
        <v>#REF!</v>
      </c>
      <c r="CH116" s="313" t="e">
        <f>+CH112*VLOOKUP($CC$12,#REF!,2,0)</f>
        <v>#REF!</v>
      </c>
      <c r="CI116" s="313" t="e">
        <f>+CI112*VLOOKUP($CC$12,#REF!,2,0)</f>
        <v>#REF!</v>
      </c>
      <c r="CJ116" s="313" t="e">
        <f>+CJ112*VLOOKUP($CC$12,#REF!,2,0)</f>
        <v>#REF!</v>
      </c>
      <c r="CK116" s="313" t="e">
        <f>+CK112*VLOOKUP($CC$12,#REF!,2,0)</f>
        <v>#REF!</v>
      </c>
      <c r="CL116" s="313" t="e">
        <f>+CL112*VLOOKUP($CC$12,#REF!,2,0)</f>
        <v>#REF!</v>
      </c>
      <c r="CM116" s="313" t="e">
        <f>+CM112*VLOOKUP($CM$12,#REF!,2,0)</f>
        <v>#REF!</v>
      </c>
      <c r="CN116" s="313" t="e">
        <f>+CN112*VLOOKUP($CM$12,#REF!,2,0)</f>
        <v>#REF!</v>
      </c>
      <c r="CO116" s="313" t="e">
        <f>+CO112*VLOOKUP($CM$12,#REF!,2,0)</f>
        <v>#REF!</v>
      </c>
      <c r="CP116" s="313" t="e">
        <f>+CP112*VLOOKUP($CM$12,#REF!,2,0)</f>
        <v>#REF!</v>
      </c>
      <c r="CQ116" s="313" t="e">
        <f>+CQ112*VLOOKUP($CM$12,#REF!,2,0)</f>
        <v>#REF!</v>
      </c>
      <c r="CR116" s="313" t="e">
        <f>+CR112*VLOOKUP($CM$12,#REF!,2,0)</f>
        <v>#REF!</v>
      </c>
      <c r="CS116" s="313" t="e">
        <f>+CS112*VLOOKUP($CM$12,#REF!,2,0)</f>
        <v>#REF!</v>
      </c>
      <c r="CT116" s="313" t="e">
        <f>+CT112*VLOOKUP($CM$12,#REF!,2,0)</f>
        <v>#REF!</v>
      </c>
      <c r="CU116" s="313" t="e">
        <f>+CU112*VLOOKUP($CM$12,#REF!,2,0)</f>
        <v>#REF!</v>
      </c>
      <c r="CV116" s="313" t="e">
        <f>+CV112*VLOOKUP($CM$12,#REF!,2,0)</f>
        <v>#REF!</v>
      </c>
      <c r="CW116" s="313" t="e">
        <f>+CW112*VLOOKUP($CW$12,#REF!,2,0)</f>
        <v>#REF!</v>
      </c>
      <c r="CX116" s="313" t="e">
        <f>+CX112*VLOOKUP($CW$12,#REF!,2,0)</f>
        <v>#REF!</v>
      </c>
      <c r="CY116" s="313" t="e">
        <f>+CY112*VLOOKUP($CW$12,#REF!,2,0)</f>
        <v>#REF!</v>
      </c>
      <c r="CZ116" s="313" t="e">
        <f>+CZ112*VLOOKUP($CW$12,#REF!,2,0)</f>
        <v>#REF!</v>
      </c>
      <c r="DA116" s="313" t="e">
        <f>+DA112*VLOOKUP($CW$12,#REF!,2,0)</f>
        <v>#REF!</v>
      </c>
      <c r="DB116" s="313" t="e">
        <f>+DB112*VLOOKUP($CW$12,#REF!,2,0)</f>
        <v>#REF!</v>
      </c>
      <c r="DC116" s="313" t="e">
        <f>+DC112*VLOOKUP($CW$12,#REF!,2,0)</f>
        <v>#REF!</v>
      </c>
      <c r="DD116" s="313" t="e">
        <f>+DD112*VLOOKUP($CW$12,#REF!,2,0)</f>
        <v>#REF!</v>
      </c>
      <c r="DE116" s="313" t="e">
        <f>+DE112*VLOOKUP($CW$12,#REF!,2,0)</f>
        <v>#REF!</v>
      </c>
      <c r="DF116" s="313" t="e">
        <f>+DF112*VLOOKUP($CW$12,#REF!,2,0)</f>
        <v>#REF!</v>
      </c>
      <c r="DG116" s="313" t="e">
        <f>+DG112*VLOOKUP($DG$12,#REF!,2,0)</f>
        <v>#REF!</v>
      </c>
      <c r="DH116" s="313" t="e">
        <f>+DH112*VLOOKUP($DG$12,#REF!,2,0)</f>
        <v>#REF!</v>
      </c>
      <c r="DI116" s="313" t="e">
        <f>+DI112*VLOOKUP($DG$12,#REF!,2,0)</f>
        <v>#REF!</v>
      </c>
      <c r="DJ116" s="313" t="e">
        <f>+DJ112*VLOOKUP($DG$12,#REF!,2,0)</f>
        <v>#REF!</v>
      </c>
      <c r="DK116" s="313" t="e">
        <f>+DK112*VLOOKUP($DG$12,#REF!,2,0)</f>
        <v>#REF!</v>
      </c>
      <c r="DL116" s="313" t="e">
        <f>+DL112*VLOOKUP($DG$12,#REF!,2,0)</f>
        <v>#REF!</v>
      </c>
      <c r="DM116" s="313" t="e">
        <f>+DM112*VLOOKUP($DG$12,#REF!,2,0)</f>
        <v>#REF!</v>
      </c>
      <c r="DN116" s="313" t="e">
        <f>+DN112*VLOOKUP($DG$12,#REF!,2,0)</f>
        <v>#REF!</v>
      </c>
      <c r="DO116" s="313" t="e">
        <f>+DO112*VLOOKUP($DG$12,#REF!,2,0)</f>
        <v>#REF!</v>
      </c>
      <c r="DP116" s="313" t="e">
        <f>+DP112*VLOOKUP($DG$12,#REF!,2,0)</f>
        <v>#REF!</v>
      </c>
      <c r="DQ116" s="313" t="e">
        <f>+DQ112*VLOOKUP($DQ$12,#REF!,2,0)</f>
        <v>#REF!</v>
      </c>
      <c r="DR116" s="313" t="e">
        <f>+DR112*VLOOKUP($DQ$12,#REF!,2,0)</f>
        <v>#REF!</v>
      </c>
      <c r="DS116" s="313" t="e">
        <f>+DS112*VLOOKUP($DQ$12,#REF!,2,0)</f>
        <v>#REF!</v>
      </c>
      <c r="DT116" s="313" t="e">
        <f>+DT112*VLOOKUP($DQ$12,#REF!,2,0)</f>
        <v>#REF!</v>
      </c>
      <c r="DU116" s="313" t="e">
        <f>+DU112*VLOOKUP($DQ$12,#REF!,2,0)</f>
        <v>#REF!</v>
      </c>
      <c r="DV116" s="313" t="e">
        <f>+DV112*VLOOKUP($DQ$12,#REF!,2,0)</f>
        <v>#REF!</v>
      </c>
      <c r="DW116" s="313" t="e">
        <f>+DW112*VLOOKUP($DQ$12,#REF!,2,0)</f>
        <v>#REF!</v>
      </c>
      <c r="DX116" s="313" t="e">
        <f>+DX112*VLOOKUP($DQ$12,#REF!,2,0)</f>
        <v>#REF!</v>
      </c>
      <c r="DY116" s="313" t="e">
        <f>+DY112*VLOOKUP($DQ$12,#REF!,2,0)</f>
        <v>#REF!</v>
      </c>
      <c r="DZ116" s="313" t="e">
        <f>+DZ112*VLOOKUP($DQ$12,#REF!,2,0)</f>
        <v>#REF!</v>
      </c>
      <c r="EA116" s="313" t="e">
        <f>+EA112*VLOOKUP($EA$12,#REF!,2,0)</f>
        <v>#REF!</v>
      </c>
      <c r="EB116" s="313" t="e">
        <f>+EB112*VLOOKUP($EA$12,#REF!,2,0)</f>
        <v>#REF!</v>
      </c>
      <c r="EC116" s="313" t="e">
        <f>+EC112*VLOOKUP($EA$12,#REF!,2,0)</f>
        <v>#REF!</v>
      </c>
      <c r="ED116" s="313" t="e">
        <f>+ED112*VLOOKUP($EA$12,#REF!,2,0)</f>
        <v>#REF!</v>
      </c>
      <c r="EE116" s="313" t="e">
        <f>+EE112*VLOOKUP($EA$12,#REF!,2,0)</f>
        <v>#REF!</v>
      </c>
      <c r="EF116" s="313" t="e">
        <f>+EF112*VLOOKUP($EA$12,#REF!,2,0)</f>
        <v>#REF!</v>
      </c>
      <c r="EG116" s="313" t="e">
        <f>+EG112*VLOOKUP($EA$12,#REF!,2,0)</f>
        <v>#REF!</v>
      </c>
      <c r="EH116" s="313" t="e">
        <f>+EH112*VLOOKUP($EA$12,#REF!,2,0)</f>
        <v>#REF!</v>
      </c>
      <c r="EI116" s="313" t="e">
        <f>+EI112*VLOOKUP($EA$12,#REF!,2,0)</f>
        <v>#REF!</v>
      </c>
      <c r="EJ116" s="313" t="e">
        <f>+EJ112*VLOOKUP($EA$12,#REF!,2,0)</f>
        <v>#REF!</v>
      </c>
      <c r="EK116" s="313" t="e">
        <f>+EK112*VLOOKUP($EK$12,#REF!,2,0)</f>
        <v>#REF!</v>
      </c>
      <c r="EL116" s="313" t="e">
        <f>+EL112*VLOOKUP($EK$12,#REF!,2,0)</f>
        <v>#REF!</v>
      </c>
      <c r="EM116" s="313" t="e">
        <f>+EM112*VLOOKUP($EK$12,#REF!,2,0)</f>
        <v>#REF!</v>
      </c>
      <c r="EN116" s="313" t="e">
        <f>+EN112*VLOOKUP($EK$12,#REF!,2,0)</f>
        <v>#REF!</v>
      </c>
      <c r="EO116" s="313" t="e">
        <f>+EO112*VLOOKUP($EK$12,#REF!,2,0)</f>
        <v>#REF!</v>
      </c>
      <c r="EP116" s="313" t="e">
        <f>+EP112*VLOOKUP($EK$12,#REF!,2,0)</f>
        <v>#REF!</v>
      </c>
      <c r="EQ116" s="313" t="e">
        <f>+EQ112*VLOOKUP($EK$12,#REF!,2,0)</f>
        <v>#REF!</v>
      </c>
      <c r="ER116" s="313" t="e">
        <f>+ER112*VLOOKUP($EK$12,#REF!,2,0)</f>
        <v>#REF!</v>
      </c>
      <c r="ES116" s="313" t="e">
        <f>+ES112*VLOOKUP($EK$12,#REF!,2,0)</f>
        <v>#REF!</v>
      </c>
      <c r="ET116" s="313" t="e">
        <f>+ET112*VLOOKUP($EK$12,#REF!,2,0)</f>
        <v>#REF!</v>
      </c>
      <c r="EU116" s="313" t="e">
        <f>+EU112*VLOOKUP($EU$12,#REF!,2,0)</f>
        <v>#REF!</v>
      </c>
      <c r="EV116" s="313" t="e">
        <f>+EV112*VLOOKUP($EU$12,#REF!,2,0)</f>
        <v>#REF!</v>
      </c>
      <c r="EW116" s="313" t="e">
        <f>+EW112*VLOOKUP($EU$12,#REF!,2,0)</f>
        <v>#REF!</v>
      </c>
      <c r="EX116" s="313" t="e">
        <f>+EX112*VLOOKUP($EU$12,#REF!,2,0)</f>
        <v>#REF!</v>
      </c>
      <c r="EY116" s="313" t="e">
        <f>+EY112*VLOOKUP($EU$12,#REF!,2,0)</f>
        <v>#REF!</v>
      </c>
      <c r="EZ116" s="313" t="e">
        <f>+EZ112*VLOOKUP($EU$12,#REF!,2,0)</f>
        <v>#REF!</v>
      </c>
      <c r="FA116" s="313" t="e">
        <f>+FA112*VLOOKUP($EU$12,#REF!,2,0)</f>
        <v>#REF!</v>
      </c>
      <c r="FB116" s="313" t="e">
        <f>+FB112*VLOOKUP($EU$12,#REF!,2,0)</f>
        <v>#REF!</v>
      </c>
      <c r="FC116" s="313" t="e">
        <f>+FC112*VLOOKUP($EU$12,#REF!,2,0)</f>
        <v>#REF!</v>
      </c>
      <c r="FD116" s="313" t="e">
        <f>+FD112*VLOOKUP($EU$12,#REF!,2,0)</f>
        <v>#REF!</v>
      </c>
      <c r="FE116" s="313" t="e">
        <f>+FE112*VLOOKUP($FE$12,#REF!,2,0)</f>
        <v>#REF!</v>
      </c>
      <c r="FF116" s="313" t="e">
        <f>+FF112*VLOOKUP($FE$12,#REF!,2,0)</f>
        <v>#REF!</v>
      </c>
      <c r="FG116" s="313" t="e">
        <f>+FG112*VLOOKUP($FE$12,#REF!,2,0)</f>
        <v>#REF!</v>
      </c>
      <c r="FH116" s="313" t="e">
        <f>+FH112*VLOOKUP($FE$12,#REF!,2,0)</f>
        <v>#REF!</v>
      </c>
      <c r="FI116" s="313" t="e">
        <f>+FI112*VLOOKUP($FE$12,#REF!,2,0)</f>
        <v>#REF!</v>
      </c>
      <c r="FJ116" s="313" t="e">
        <f>+FJ112*VLOOKUP($FE$12,#REF!,2,0)</f>
        <v>#REF!</v>
      </c>
      <c r="FK116" s="313" t="e">
        <f>+FK112*VLOOKUP($FE$12,#REF!,2,0)</f>
        <v>#REF!</v>
      </c>
      <c r="FL116" s="313" t="e">
        <f>+FL112*VLOOKUP($FE$12,#REF!,2,0)</f>
        <v>#REF!</v>
      </c>
      <c r="FM116" s="313" t="e">
        <f>+FM112*VLOOKUP($FE$12,#REF!,2,0)</f>
        <v>#REF!</v>
      </c>
      <c r="FN116" s="313" t="e">
        <f>+FN112*VLOOKUP($FE$12,#REF!,2,0)</f>
        <v>#REF!</v>
      </c>
      <c r="FO116" s="313" t="e">
        <f>+FO112*VLOOKUP($FO$12,#REF!,2,0)</f>
        <v>#REF!</v>
      </c>
      <c r="FP116" s="313" t="e">
        <f>+FP112*VLOOKUP($FO$12,#REF!,2,0)</f>
        <v>#REF!</v>
      </c>
      <c r="FQ116" s="313" t="e">
        <f>+FQ112*VLOOKUP($FO$12,#REF!,2,0)</f>
        <v>#REF!</v>
      </c>
      <c r="FR116" s="313" t="e">
        <f>+FR112*VLOOKUP($FO$12,#REF!,2,0)</f>
        <v>#REF!</v>
      </c>
      <c r="FS116" s="313" t="e">
        <f>+FS112*VLOOKUP($FO$12,#REF!,2,0)</f>
        <v>#REF!</v>
      </c>
      <c r="FT116" s="313" t="e">
        <f>+FT112*VLOOKUP($FO$12,#REF!,2,0)</f>
        <v>#REF!</v>
      </c>
      <c r="FU116" s="313" t="e">
        <f>+FU112*VLOOKUP($FO$12,#REF!,2,0)</f>
        <v>#REF!</v>
      </c>
      <c r="FV116" s="313" t="e">
        <f>+FV112*VLOOKUP($FO$12,#REF!,2,0)</f>
        <v>#REF!</v>
      </c>
      <c r="FW116" s="313" t="e">
        <f>+FW112*VLOOKUP($FO$12,#REF!,2,0)</f>
        <v>#REF!</v>
      </c>
      <c r="FX116" s="313" t="e">
        <f>+FX112*VLOOKUP($FO$12,#REF!,2,0)</f>
        <v>#REF!</v>
      </c>
      <c r="FY116" s="313" t="e">
        <f>+FY112*VLOOKUP($FY$12,#REF!,2,0)</f>
        <v>#REF!</v>
      </c>
      <c r="FZ116" s="313" t="e">
        <f>+FZ112*VLOOKUP($FY$12,#REF!,2,0)</f>
        <v>#REF!</v>
      </c>
      <c r="GA116" s="313" t="e">
        <f>+GA112*VLOOKUP($FY$12,#REF!,2,0)</f>
        <v>#REF!</v>
      </c>
      <c r="GB116" s="313" t="e">
        <f>+GB112*VLOOKUP($FY$12,#REF!,2,0)</f>
        <v>#REF!</v>
      </c>
      <c r="GC116" s="313" t="e">
        <f>+GC112*VLOOKUP($FY$12,#REF!,2,0)</f>
        <v>#REF!</v>
      </c>
      <c r="GD116" s="313" t="e">
        <f>+GD112*VLOOKUP($FY$12,#REF!,2,0)</f>
        <v>#REF!</v>
      </c>
      <c r="GE116" s="313" t="e">
        <f>+GE112*VLOOKUP($FY$12,#REF!,2,0)</f>
        <v>#REF!</v>
      </c>
      <c r="GF116" s="313" t="e">
        <f>+GF112*VLOOKUP($FY$12,#REF!,2,0)</f>
        <v>#REF!</v>
      </c>
      <c r="GG116" s="313" t="e">
        <f>+GG112*VLOOKUP($FY$12,#REF!,2,0)</f>
        <v>#REF!</v>
      </c>
      <c r="GH116" s="313" t="e">
        <f>+GH112*VLOOKUP($FY$12,#REF!,2,0)</f>
        <v>#REF!</v>
      </c>
      <c r="GI116" s="313" t="e">
        <f>+GI112*VLOOKUP($GI$12,#REF!,2,0)</f>
        <v>#REF!</v>
      </c>
      <c r="GJ116" s="313" t="e">
        <f>+GJ112*VLOOKUP($GI$12,#REF!,2,0)</f>
        <v>#REF!</v>
      </c>
      <c r="GK116" s="313" t="e">
        <f>+GK112*VLOOKUP($GI$12,#REF!,2,0)</f>
        <v>#REF!</v>
      </c>
      <c r="GL116" s="313" t="e">
        <f>+GL112*VLOOKUP($GI$12,#REF!,2,0)</f>
        <v>#REF!</v>
      </c>
      <c r="GM116" s="313" t="e">
        <f>+GM112*VLOOKUP($GI$12,#REF!,2,0)</f>
        <v>#REF!</v>
      </c>
      <c r="GN116" s="313" t="e">
        <f>+GN112*VLOOKUP($GI$12,#REF!,2,0)</f>
        <v>#REF!</v>
      </c>
      <c r="GO116" s="313" t="e">
        <f>+GO112*VLOOKUP($GI$12,#REF!,2,0)</f>
        <v>#REF!</v>
      </c>
      <c r="GP116" s="313" t="e">
        <f>+GP112*VLOOKUP($GI$12,#REF!,2,0)</f>
        <v>#REF!</v>
      </c>
      <c r="GQ116" s="313" t="e">
        <f>+GQ112*VLOOKUP($GI$12,#REF!,2,0)</f>
        <v>#REF!</v>
      </c>
      <c r="GR116" s="313" t="e">
        <f>+GR112*VLOOKUP($GI$12,#REF!,2,0)</f>
        <v>#REF!</v>
      </c>
      <c r="GS116" s="313" t="e">
        <f>+GS112*VLOOKUP($GS$12,#REF!,2,0)</f>
        <v>#REF!</v>
      </c>
      <c r="GT116" s="313" t="e">
        <f>+GT112*VLOOKUP($GS$12,#REF!,2,0)</f>
        <v>#REF!</v>
      </c>
      <c r="GU116" s="313" t="e">
        <f>+GU112*VLOOKUP($GS$12,#REF!,2,0)</f>
        <v>#REF!</v>
      </c>
      <c r="GV116" s="313" t="e">
        <f>+GV112*VLOOKUP($GS$12,#REF!,2,0)</f>
        <v>#REF!</v>
      </c>
      <c r="GW116" s="313" t="e">
        <f>+GW112*VLOOKUP($GS$12,#REF!,2,0)</f>
        <v>#REF!</v>
      </c>
      <c r="GX116" s="313" t="e">
        <f>+GX112*VLOOKUP($GS$12,#REF!,2,0)</f>
        <v>#REF!</v>
      </c>
      <c r="GY116" s="313" t="e">
        <f>+GY112*VLOOKUP($GS$12,#REF!,2,0)</f>
        <v>#REF!</v>
      </c>
      <c r="GZ116" s="313" t="e">
        <f>+GZ112*VLOOKUP($GS$12,#REF!,2,0)</f>
        <v>#REF!</v>
      </c>
      <c r="HA116" s="313" t="e">
        <f>+HA112*VLOOKUP($GS$12,#REF!,2,0)</f>
        <v>#REF!</v>
      </c>
      <c r="HB116" s="313" t="e">
        <f>+HB112*VLOOKUP($GS$12,#REF!,2,0)</f>
        <v>#REF!</v>
      </c>
      <c r="HC116" s="97"/>
      <c r="HD116" s="97"/>
      <c r="HE116" s="97"/>
      <c r="HF116" s="97"/>
      <c r="HG116" s="97"/>
      <c r="HH116" s="97"/>
      <c r="HI116" s="97"/>
      <c r="HJ116" s="97"/>
      <c r="HK116" s="97"/>
      <c r="HL116" s="97"/>
      <c r="HM116" s="33"/>
      <c r="HN116" s="33"/>
      <c r="HO116" s="33"/>
      <c r="HP116" s="313" t="e">
        <f t="shared" si="106"/>
        <v>#REF!</v>
      </c>
      <c r="HQ116" s="326"/>
      <c r="HR116" s="327"/>
      <c r="HS116" s="102"/>
      <c r="HT116" s="33"/>
      <c r="HV116" s="314"/>
      <c r="HW116" s="314"/>
      <c r="HX116" s="314"/>
      <c r="HY116" s="314"/>
      <c r="HZ116" s="314"/>
      <c r="IA116" s="314"/>
      <c r="IB116" s="314"/>
      <c r="IC116" s="314"/>
      <c r="ID116" s="314"/>
      <c r="IE116" s="314"/>
      <c r="IF116" s="13"/>
    </row>
    <row r="117" spans="2:240" s="11" customFormat="1" ht="27.95" hidden="1" customHeight="1">
      <c r="B117" s="833" t="s">
        <v>902</v>
      </c>
      <c r="C117" s="834"/>
      <c r="D117" s="834"/>
      <c r="E117" s="834"/>
      <c r="F117" s="834"/>
      <c r="G117" s="834"/>
      <c r="H117" s="834"/>
      <c r="I117" s="835"/>
      <c r="J117" s="312" t="s">
        <v>9</v>
      </c>
      <c r="K117" s="313" t="e">
        <f>+K113*VLOOKUP($K$12,#REF!,2,0)</f>
        <v>#REF!</v>
      </c>
      <c r="L117" s="313" t="e">
        <f>+L113*VLOOKUP($K$12,#REF!,2,0)</f>
        <v>#REF!</v>
      </c>
      <c r="M117" s="313" t="e">
        <f>+M113*VLOOKUP($K$12,#REF!,2,0)</f>
        <v>#REF!</v>
      </c>
      <c r="N117" s="313" t="e">
        <f>+N113*VLOOKUP($K$12,#REF!,2,0)</f>
        <v>#REF!</v>
      </c>
      <c r="O117" s="313" t="e">
        <f>+O113*VLOOKUP($K$12,#REF!,2,0)</f>
        <v>#REF!</v>
      </c>
      <c r="P117" s="313" t="e">
        <f>+P113*VLOOKUP($K$12,#REF!,2,0)</f>
        <v>#REF!</v>
      </c>
      <c r="Q117" s="313" t="e">
        <f>+Q113*VLOOKUP($K$12,#REF!,2,0)</f>
        <v>#REF!</v>
      </c>
      <c r="R117" s="313" t="e">
        <f>+R113*VLOOKUP($K$12,#REF!,2,0)</f>
        <v>#REF!</v>
      </c>
      <c r="S117" s="313" t="e">
        <f>+S113*VLOOKUP($K$12,#REF!,2,0)</f>
        <v>#REF!</v>
      </c>
      <c r="T117" s="313" t="e">
        <f>+T113*VLOOKUP($K$12,#REF!,2,0)</f>
        <v>#REF!</v>
      </c>
      <c r="U117" s="313" t="e">
        <f>+U113*VLOOKUP($U$12,#REF!,2,0)</f>
        <v>#REF!</v>
      </c>
      <c r="V117" s="313" t="e">
        <f>+V113*VLOOKUP($U$12,#REF!,2,0)</f>
        <v>#REF!</v>
      </c>
      <c r="W117" s="313" t="e">
        <f>+W113*VLOOKUP($U$12,#REF!,2,0)</f>
        <v>#REF!</v>
      </c>
      <c r="X117" s="313" t="e">
        <f>+X113*VLOOKUP($U$12,#REF!,2,0)</f>
        <v>#REF!</v>
      </c>
      <c r="Y117" s="313" t="e">
        <f>+Y113*VLOOKUP($U$12,#REF!,2,0)</f>
        <v>#REF!</v>
      </c>
      <c r="Z117" s="313" t="e">
        <f>+Z113*VLOOKUP($U$12,#REF!,2,0)</f>
        <v>#REF!</v>
      </c>
      <c r="AA117" s="313" t="e">
        <f>+AA113*VLOOKUP($U$12,#REF!,2,0)</f>
        <v>#REF!</v>
      </c>
      <c r="AB117" s="313" t="e">
        <f>+AB113*VLOOKUP($U$12,#REF!,2,0)</f>
        <v>#REF!</v>
      </c>
      <c r="AC117" s="313" t="e">
        <f>+AC113*VLOOKUP($U$12,#REF!,2,0)</f>
        <v>#REF!</v>
      </c>
      <c r="AD117" s="313" t="e">
        <f>+AD113*VLOOKUP($U$12,#REF!,2,0)</f>
        <v>#REF!</v>
      </c>
      <c r="AE117" s="313" t="e">
        <f>+AE113*VLOOKUP($AE$12,#REF!,2,0)</f>
        <v>#REF!</v>
      </c>
      <c r="AF117" s="313" t="e">
        <f>+AF113*VLOOKUP($AE$12,#REF!,2,0)</f>
        <v>#REF!</v>
      </c>
      <c r="AG117" s="313" t="e">
        <f>+AG113*VLOOKUP($AE$12,#REF!,2,0)</f>
        <v>#REF!</v>
      </c>
      <c r="AH117" s="313" t="e">
        <f>+AH113*VLOOKUP($AE$12,#REF!,2,0)</f>
        <v>#REF!</v>
      </c>
      <c r="AI117" s="313" t="e">
        <f>+AI113*VLOOKUP($AE$12,#REF!,2,0)</f>
        <v>#REF!</v>
      </c>
      <c r="AJ117" s="313" t="e">
        <f>+AJ113*VLOOKUP($AE$12,#REF!,2,0)</f>
        <v>#REF!</v>
      </c>
      <c r="AK117" s="313" t="e">
        <f>+AK113*VLOOKUP($AE$12,#REF!,2,0)</f>
        <v>#REF!</v>
      </c>
      <c r="AL117" s="313" t="e">
        <f>+AL113*VLOOKUP($AE$12,#REF!,2,0)</f>
        <v>#REF!</v>
      </c>
      <c r="AM117" s="313" t="e">
        <f>+AM113*VLOOKUP($AE$12,#REF!,2,0)</f>
        <v>#REF!</v>
      </c>
      <c r="AN117" s="313" t="e">
        <f>+AN113*VLOOKUP($AE$12,#REF!,2,0)</f>
        <v>#REF!</v>
      </c>
      <c r="AO117" s="313" t="e">
        <f>+AO113*VLOOKUP($AO$12,#REF!,2,0)</f>
        <v>#REF!</v>
      </c>
      <c r="AP117" s="313" t="e">
        <f>+AP113*VLOOKUP($AO$12,#REF!,2,0)</f>
        <v>#REF!</v>
      </c>
      <c r="AQ117" s="313" t="e">
        <f>+AQ113*VLOOKUP($AO$12,#REF!,2,0)</f>
        <v>#REF!</v>
      </c>
      <c r="AR117" s="313" t="e">
        <f>+AR113*VLOOKUP($AO$12,#REF!,2,0)</f>
        <v>#REF!</v>
      </c>
      <c r="AS117" s="313" t="e">
        <f>+AS113*VLOOKUP($AO$12,#REF!,2,0)</f>
        <v>#REF!</v>
      </c>
      <c r="AT117" s="313" t="e">
        <f>+AT113*VLOOKUP($AO$12,#REF!,2,0)</f>
        <v>#REF!</v>
      </c>
      <c r="AU117" s="313" t="e">
        <f>+AU113*VLOOKUP($AO$12,#REF!,2,0)</f>
        <v>#REF!</v>
      </c>
      <c r="AV117" s="313" t="e">
        <f>+AV113*VLOOKUP($AO$12,#REF!,2,0)</f>
        <v>#REF!</v>
      </c>
      <c r="AW117" s="313" t="e">
        <f>+AW113*VLOOKUP($AO$12,#REF!,2,0)</f>
        <v>#REF!</v>
      </c>
      <c r="AX117" s="313" t="e">
        <f>+AX113*VLOOKUP($AO$12,#REF!,2,0)</f>
        <v>#REF!</v>
      </c>
      <c r="AY117" s="313" t="e">
        <f>+AY113*VLOOKUP($AY$12,#REF!,2,0)</f>
        <v>#REF!</v>
      </c>
      <c r="AZ117" s="313" t="e">
        <f>+AZ113*VLOOKUP($AY$12,#REF!,2,0)</f>
        <v>#REF!</v>
      </c>
      <c r="BA117" s="313" t="e">
        <f>+BA113*VLOOKUP($AY$12,#REF!,2,0)</f>
        <v>#REF!</v>
      </c>
      <c r="BB117" s="313" t="e">
        <f>+BB113*VLOOKUP($AY$12,#REF!,2,0)</f>
        <v>#REF!</v>
      </c>
      <c r="BC117" s="313" t="e">
        <f>+BC113*VLOOKUP($AY$12,#REF!,2,0)</f>
        <v>#REF!</v>
      </c>
      <c r="BD117" s="313" t="e">
        <f>+BD113*VLOOKUP($AY$12,#REF!,2,0)</f>
        <v>#REF!</v>
      </c>
      <c r="BE117" s="313" t="e">
        <f>+BE113*VLOOKUP($AY$12,#REF!,2,0)</f>
        <v>#REF!</v>
      </c>
      <c r="BF117" s="313" t="e">
        <f>+BF113*VLOOKUP($AY$12,#REF!,2,0)</f>
        <v>#REF!</v>
      </c>
      <c r="BG117" s="313" t="e">
        <f>+BG113*VLOOKUP($AY$12,#REF!,2,0)</f>
        <v>#REF!</v>
      </c>
      <c r="BH117" s="313" t="e">
        <f>+BH113*VLOOKUP($AY$12,#REF!,2,0)</f>
        <v>#REF!</v>
      </c>
      <c r="BI117" s="313" t="e">
        <f>+BI113*VLOOKUP($BI$12,#REF!,2,0)</f>
        <v>#REF!</v>
      </c>
      <c r="BJ117" s="313" t="e">
        <f>+BJ113*VLOOKUP($BI$12,#REF!,2,0)</f>
        <v>#REF!</v>
      </c>
      <c r="BK117" s="313" t="e">
        <f>+BK113*VLOOKUP($BI$12,#REF!,2,0)</f>
        <v>#REF!</v>
      </c>
      <c r="BL117" s="313" t="e">
        <f>+BL113*VLOOKUP($BI$12,#REF!,2,0)</f>
        <v>#REF!</v>
      </c>
      <c r="BM117" s="313" t="e">
        <f>+BM113*VLOOKUP($BI$12,#REF!,2,0)</f>
        <v>#REF!</v>
      </c>
      <c r="BN117" s="313" t="e">
        <f>+BN113*VLOOKUP($BI$12,#REF!,2,0)</f>
        <v>#REF!</v>
      </c>
      <c r="BO117" s="313" t="e">
        <f>+BO113*VLOOKUP($BI$12,#REF!,2,0)</f>
        <v>#REF!</v>
      </c>
      <c r="BP117" s="313" t="e">
        <f>+BP113*VLOOKUP($BI$12,#REF!,2,0)</f>
        <v>#REF!</v>
      </c>
      <c r="BQ117" s="313" t="e">
        <f>+BQ113*VLOOKUP($BI$12,#REF!,2,0)</f>
        <v>#REF!</v>
      </c>
      <c r="BR117" s="313" t="e">
        <f>+BR113*VLOOKUP($BI$12,#REF!,2,0)</f>
        <v>#REF!</v>
      </c>
      <c r="BS117" s="313" t="e">
        <f>+BS113*VLOOKUP($BS$12,#REF!,2,0)</f>
        <v>#REF!</v>
      </c>
      <c r="BT117" s="313" t="e">
        <f>+BT113*VLOOKUP($BS$12,#REF!,2,0)</f>
        <v>#REF!</v>
      </c>
      <c r="BU117" s="313" t="e">
        <f>+BU113*VLOOKUP($BS$12,#REF!,2,0)</f>
        <v>#REF!</v>
      </c>
      <c r="BV117" s="313" t="e">
        <f>+BV113*VLOOKUP($BS$12,#REF!,2,0)</f>
        <v>#REF!</v>
      </c>
      <c r="BW117" s="313" t="e">
        <f>+BW113*VLOOKUP($BS$12,#REF!,2,0)</f>
        <v>#REF!</v>
      </c>
      <c r="BX117" s="313" t="e">
        <f>+BX113*VLOOKUP($BS$12,#REF!,2,0)</f>
        <v>#REF!</v>
      </c>
      <c r="BY117" s="313" t="e">
        <f>+BY113*VLOOKUP($BS$12,#REF!,2,0)</f>
        <v>#REF!</v>
      </c>
      <c r="BZ117" s="313" t="e">
        <f>+BZ113*VLOOKUP($BS$12,#REF!,2,0)</f>
        <v>#REF!</v>
      </c>
      <c r="CA117" s="313" t="e">
        <f>+CA113*VLOOKUP($BS$12,#REF!,2,0)</f>
        <v>#REF!</v>
      </c>
      <c r="CB117" s="313" t="e">
        <f>+CB113*VLOOKUP($BS$12,#REF!,2,0)</f>
        <v>#REF!</v>
      </c>
      <c r="CC117" s="313" t="e">
        <f>+CC113*VLOOKUP($CC$12,#REF!,2,0)</f>
        <v>#REF!</v>
      </c>
      <c r="CD117" s="313" t="e">
        <f>+CD113*VLOOKUP($CC$12,#REF!,2,0)</f>
        <v>#REF!</v>
      </c>
      <c r="CE117" s="313" t="e">
        <f>+CE113*VLOOKUP($CC$12,#REF!,2,0)</f>
        <v>#REF!</v>
      </c>
      <c r="CF117" s="313" t="e">
        <f>+CF113*VLOOKUP($CC$12,#REF!,2,0)</f>
        <v>#REF!</v>
      </c>
      <c r="CG117" s="313" t="e">
        <f>+CG113*VLOOKUP($CC$12,#REF!,2,0)</f>
        <v>#REF!</v>
      </c>
      <c r="CH117" s="313" t="e">
        <f>+CH113*VLOOKUP($CC$12,#REF!,2,0)</f>
        <v>#REF!</v>
      </c>
      <c r="CI117" s="313" t="e">
        <f>+CI113*VLOOKUP($CC$12,#REF!,2,0)</f>
        <v>#REF!</v>
      </c>
      <c r="CJ117" s="313" t="e">
        <f>+CJ113*VLOOKUP($CC$12,#REF!,2,0)</f>
        <v>#REF!</v>
      </c>
      <c r="CK117" s="313" t="e">
        <f>+CK113*VLOOKUP($CC$12,#REF!,2,0)</f>
        <v>#REF!</v>
      </c>
      <c r="CL117" s="313" t="e">
        <f>+CL113*VLOOKUP($CC$12,#REF!,2,0)</f>
        <v>#REF!</v>
      </c>
      <c r="CM117" s="313" t="e">
        <f>+CM113*VLOOKUP($CM$12,#REF!,2,0)</f>
        <v>#REF!</v>
      </c>
      <c r="CN117" s="313" t="e">
        <f>+CN113*VLOOKUP($CM$12,#REF!,2,0)</f>
        <v>#REF!</v>
      </c>
      <c r="CO117" s="313" t="e">
        <f>+CO113*VLOOKUP($CM$12,#REF!,2,0)</f>
        <v>#REF!</v>
      </c>
      <c r="CP117" s="313" t="e">
        <f>+CP113*VLOOKUP($CM$12,#REF!,2,0)</f>
        <v>#REF!</v>
      </c>
      <c r="CQ117" s="313" t="e">
        <f>+CQ113*VLOOKUP($CM$12,#REF!,2,0)</f>
        <v>#REF!</v>
      </c>
      <c r="CR117" s="313" t="e">
        <f>+CR113*VLOOKUP($CM$12,#REF!,2,0)</f>
        <v>#REF!</v>
      </c>
      <c r="CS117" s="313" t="e">
        <f>+CS113*VLOOKUP($CM$12,#REF!,2,0)</f>
        <v>#REF!</v>
      </c>
      <c r="CT117" s="313" t="e">
        <f>+CT113*VLOOKUP($CM$12,#REF!,2,0)</f>
        <v>#REF!</v>
      </c>
      <c r="CU117" s="313" t="e">
        <f>+CU113*VLOOKUP($CM$12,#REF!,2,0)</f>
        <v>#REF!</v>
      </c>
      <c r="CV117" s="313" t="e">
        <f>+CV113*VLOOKUP($CM$12,#REF!,2,0)</f>
        <v>#REF!</v>
      </c>
      <c r="CW117" s="313" t="e">
        <f>+CW113*VLOOKUP($CW$12,#REF!,2,0)</f>
        <v>#REF!</v>
      </c>
      <c r="CX117" s="313" t="e">
        <f>+CX113*VLOOKUP($CW$12,#REF!,2,0)</f>
        <v>#REF!</v>
      </c>
      <c r="CY117" s="313" t="e">
        <f>+CY113*VLOOKUP($CW$12,#REF!,2,0)</f>
        <v>#REF!</v>
      </c>
      <c r="CZ117" s="313" t="e">
        <f>+CZ113*VLOOKUP($CW$12,#REF!,2,0)</f>
        <v>#REF!</v>
      </c>
      <c r="DA117" s="313" t="e">
        <f>+DA113*VLOOKUP($CW$12,#REF!,2,0)</f>
        <v>#REF!</v>
      </c>
      <c r="DB117" s="313" t="e">
        <f>+DB113*VLOOKUP($CW$12,#REF!,2,0)</f>
        <v>#REF!</v>
      </c>
      <c r="DC117" s="313" t="e">
        <f>+DC113*VLOOKUP($CW$12,#REF!,2,0)</f>
        <v>#REF!</v>
      </c>
      <c r="DD117" s="313" t="e">
        <f>+DD113*VLOOKUP($CW$12,#REF!,2,0)</f>
        <v>#REF!</v>
      </c>
      <c r="DE117" s="313" t="e">
        <f>+DE113*VLOOKUP($CW$12,#REF!,2,0)</f>
        <v>#REF!</v>
      </c>
      <c r="DF117" s="313" t="e">
        <f>+DF113*VLOOKUP($CW$12,#REF!,2,0)</f>
        <v>#REF!</v>
      </c>
      <c r="DG117" s="313" t="e">
        <f>+DG113*VLOOKUP($DG$12,#REF!,2,0)</f>
        <v>#REF!</v>
      </c>
      <c r="DH117" s="313" t="e">
        <f>+DH113*VLOOKUP($DG$12,#REF!,2,0)</f>
        <v>#REF!</v>
      </c>
      <c r="DI117" s="313" t="e">
        <f>+DI113*VLOOKUP($DG$12,#REF!,2,0)</f>
        <v>#REF!</v>
      </c>
      <c r="DJ117" s="313" t="e">
        <f>+DJ113*VLOOKUP($DG$12,#REF!,2,0)</f>
        <v>#REF!</v>
      </c>
      <c r="DK117" s="313" t="e">
        <f>+DK113*VLOOKUP($DG$12,#REF!,2,0)</f>
        <v>#REF!</v>
      </c>
      <c r="DL117" s="313" t="e">
        <f>+DL113*VLOOKUP($DG$12,#REF!,2,0)</f>
        <v>#REF!</v>
      </c>
      <c r="DM117" s="313" t="e">
        <f>+DM113*VLOOKUP($DG$12,#REF!,2,0)</f>
        <v>#REF!</v>
      </c>
      <c r="DN117" s="313" t="e">
        <f>+DN113*VLOOKUP($DG$12,#REF!,2,0)</f>
        <v>#REF!</v>
      </c>
      <c r="DO117" s="313" t="e">
        <f>+DO113*VLOOKUP($DG$12,#REF!,2,0)</f>
        <v>#REF!</v>
      </c>
      <c r="DP117" s="313" t="e">
        <f>+DP113*VLOOKUP($DG$12,#REF!,2,0)</f>
        <v>#REF!</v>
      </c>
      <c r="DQ117" s="313" t="e">
        <f>+DQ113*VLOOKUP($DQ$12,#REF!,2,0)</f>
        <v>#REF!</v>
      </c>
      <c r="DR117" s="313" t="e">
        <f>+DR113*VLOOKUP($DQ$12,#REF!,2,0)</f>
        <v>#REF!</v>
      </c>
      <c r="DS117" s="313" t="e">
        <f>+DS113*VLOOKUP($DQ$12,#REF!,2,0)</f>
        <v>#REF!</v>
      </c>
      <c r="DT117" s="313" t="e">
        <f>+DT113*VLOOKUP($DQ$12,#REF!,2,0)</f>
        <v>#REF!</v>
      </c>
      <c r="DU117" s="313" t="e">
        <f>+DU113*VLOOKUP($DQ$12,#REF!,2,0)</f>
        <v>#REF!</v>
      </c>
      <c r="DV117" s="313" t="e">
        <f>+DV113*VLOOKUP($DQ$12,#REF!,2,0)</f>
        <v>#REF!</v>
      </c>
      <c r="DW117" s="313" t="e">
        <f>+DW113*VLOOKUP($DQ$12,#REF!,2,0)</f>
        <v>#REF!</v>
      </c>
      <c r="DX117" s="313" t="e">
        <f>+DX113*VLOOKUP($DQ$12,#REF!,2,0)</f>
        <v>#REF!</v>
      </c>
      <c r="DY117" s="313" t="e">
        <f>+DY113*VLOOKUP($DQ$12,#REF!,2,0)</f>
        <v>#REF!</v>
      </c>
      <c r="DZ117" s="313" t="e">
        <f>+DZ113*VLOOKUP($DQ$12,#REF!,2,0)</f>
        <v>#REF!</v>
      </c>
      <c r="EA117" s="313" t="e">
        <f>+EA113*VLOOKUP($EA$12,#REF!,2,0)</f>
        <v>#REF!</v>
      </c>
      <c r="EB117" s="313" t="e">
        <f>+EB113*VLOOKUP($EA$12,#REF!,2,0)</f>
        <v>#REF!</v>
      </c>
      <c r="EC117" s="313" t="e">
        <f>+EC113*VLOOKUP($EA$12,#REF!,2,0)</f>
        <v>#REF!</v>
      </c>
      <c r="ED117" s="313" t="e">
        <f>+ED113*VLOOKUP($EA$12,#REF!,2,0)</f>
        <v>#REF!</v>
      </c>
      <c r="EE117" s="313" t="e">
        <f>+EE113*VLOOKUP($EA$12,#REF!,2,0)</f>
        <v>#REF!</v>
      </c>
      <c r="EF117" s="313" t="e">
        <f>+EF113*VLOOKUP($EA$12,#REF!,2,0)</f>
        <v>#REF!</v>
      </c>
      <c r="EG117" s="313" t="e">
        <f>+EG113*VLOOKUP($EA$12,#REF!,2,0)</f>
        <v>#REF!</v>
      </c>
      <c r="EH117" s="313" t="e">
        <f>+EH113*VLOOKUP($EA$12,#REF!,2,0)</f>
        <v>#REF!</v>
      </c>
      <c r="EI117" s="313" t="e">
        <f>+EI113*VLOOKUP($EA$12,#REF!,2,0)</f>
        <v>#REF!</v>
      </c>
      <c r="EJ117" s="313" t="e">
        <f>+EJ113*VLOOKUP($EA$12,#REF!,2,0)</f>
        <v>#REF!</v>
      </c>
      <c r="EK117" s="313" t="e">
        <f>+EK113*VLOOKUP($EK$12,#REF!,2,0)</f>
        <v>#REF!</v>
      </c>
      <c r="EL117" s="313" t="e">
        <f>+EL113*VLOOKUP($EK$12,#REF!,2,0)</f>
        <v>#REF!</v>
      </c>
      <c r="EM117" s="313" t="e">
        <f>+EM113*VLOOKUP($EK$12,#REF!,2,0)</f>
        <v>#REF!</v>
      </c>
      <c r="EN117" s="313" t="e">
        <f>+EN113*VLOOKUP($EK$12,#REF!,2,0)</f>
        <v>#REF!</v>
      </c>
      <c r="EO117" s="313" t="e">
        <f>+EO113*VLOOKUP($EK$12,#REF!,2,0)</f>
        <v>#REF!</v>
      </c>
      <c r="EP117" s="313" t="e">
        <f>+EP113*VLOOKUP($EK$12,#REF!,2,0)</f>
        <v>#REF!</v>
      </c>
      <c r="EQ117" s="313" t="e">
        <f>+EQ113*VLOOKUP($EK$12,#REF!,2,0)</f>
        <v>#REF!</v>
      </c>
      <c r="ER117" s="313" t="e">
        <f>+ER113*VLOOKUP($EK$12,#REF!,2,0)</f>
        <v>#REF!</v>
      </c>
      <c r="ES117" s="313" t="e">
        <f>+ES113*VLOOKUP($EK$12,#REF!,2,0)</f>
        <v>#REF!</v>
      </c>
      <c r="ET117" s="313" t="e">
        <f>+ET113*VLOOKUP($EK$12,#REF!,2,0)</f>
        <v>#REF!</v>
      </c>
      <c r="EU117" s="313" t="e">
        <f>+EU113*VLOOKUP($EU$12,#REF!,2,0)</f>
        <v>#REF!</v>
      </c>
      <c r="EV117" s="313" t="e">
        <f>+EV113*VLOOKUP($EU$12,#REF!,2,0)</f>
        <v>#REF!</v>
      </c>
      <c r="EW117" s="313" t="e">
        <f>+EW113*VLOOKUP($EU$12,#REF!,2,0)</f>
        <v>#REF!</v>
      </c>
      <c r="EX117" s="313" t="e">
        <f>+EX113*VLOOKUP($EU$12,#REF!,2,0)</f>
        <v>#REF!</v>
      </c>
      <c r="EY117" s="313" t="e">
        <f>+EY113*VLOOKUP($EU$12,#REF!,2,0)</f>
        <v>#REF!</v>
      </c>
      <c r="EZ117" s="313" t="e">
        <f>+EZ113*VLOOKUP($EU$12,#REF!,2,0)</f>
        <v>#REF!</v>
      </c>
      <c r="FA117" s="313" t="e">
        <f>+FA113*VLOOKUP($EU$12,#REF!,2,0)</f>
        <v>#REF!</v>
      </c>
      <c r="FB117" s="313" t="e">
        <f>+FB113*VLOOKUP($EU$12,#REF!,2,0)</f>
        <v>#REF!</v>
      </c>
      <c r="FC117" s="313" t="e">
        <f>+FC113*VLOOKUP($EU$12,#REF!,2,0)</f>
        <v>#REF!</v>
      </c>
      <c r="FD117" s="313" t="e">
        <f>+FD113*VLOOKUP($EU$12,#REF!,2,0)</f>
        <v>#REF!</v>
      </c>
      <c r="FE117" s="313" t="e">
        <f>+FE113*VLOOKUP($FE$12,#REF!,2,0)</f>
        <v>#REF!</v>
      </c>
      <c r="FF117" s="313" t="e">
        <f>+FF113*VLOOKUP($FE$12,#REF!,2,0)</f>
        <v>#REF!</v>
      </c>
      <c r="FG117" s="313" t="e">
        <f>+FG113*VLOOKUP($FE$12,#REF!,2,0)</f>
        <v>#REF!</v>
      </c>
      <c r="FH117" s="313" t="e">
        <f>+FH113*VLOOKUP($FE$12,#REF!,2,0)</f>
        <v>#REF!</v>
      </c>
      <c r="FI117" s="313" t="e">
        <f>+FI113*VLOOKUP($FE$12,#REF!,2,0)</f>
        <v>#REF!</v>
      </c>
      <c r="FJ117" s="313" t="e">
        <f>+FJ113*VLOOKUP($FE$12,#REF!,2,0)</f>
        <v>#REF!</v>
      </c>
      <c r="FK117" s="313" t="e">
        <f>+FK113*VLOOKUP($FE$12,#REF!,2,0)</f>
        <v>#REF!</v>
      </c>
      <c r="FL117" s="313" t="e">
        <f>+FL113*VLOOKUP($FE$12,#REF!,2,0)</f>
        <v>#REF!</v>
      </c>
      <c r="FM117" s="313" t="e">
        <f>+FM113*VLOOKUP($FE$12,#REF!,2,0)</f>
        <v>#REF!</v>
      </c>
      <c r="FN117" s="313" t="e">
        <f>+FN113*VLOOKUP($FE$12,#REF!,2,0)</f>
        <v>#REF!</v>
      </c>
      <c r="FO117" s="313" t="e">
        <f>+FO113*VLOOKUP($FO$12,#REF!,2,0)</f>
        <v>#REF!</v>
      </c>
      <c r="FP117" s="313" t="e">
        <f>+FP113*VLOOKUP($FO$12,#REF!,2,0)</f>
        <v>#REF!</v>
      </c>
      <c r="FQ117" s="313" t="e">
        <f>+FQ113*VLOOKUP($FO$12,#REF!,2,0)</f>
        <v>#REF!</v>
      </c>
      <c r="FR117" s="313" t="e">
        <f>+FR113*VLOOKUP($FO$12,#REF!,2,0)</f>
        <v>#REF!</v>
      </c>
      <c r="FS117" s="313" t="e">
        <f>+FS113*VLOOKUP($FO$12,#REF!,2,0)</f>
        <v>#REF!</v>
      </c>
      <c r="FT117" s="313" t="e">
        <f>+FT113*VLOOKUP($FO$12,#REF!,2,0)</f>
        <v>#REF!</v>
      </c>
      <c r="FU117" s="313" t="e">
        <f>+FU113*VLOOKUP($FO$12,#REF!,2,0)</f>
        <v>#REF!</v>
      </c>
      <c r="FV117" s="313" t="e">
        <f>+FV113*VLOOKUP($FO$12,#REF!,2,0)</f>
        <v>#REF!</v>
      </c>
      <c r="FW117" s="313" t="e">
        <f>+FW113*VLOOKUP($FO$12,#REF!,2,0)</f>
        <v>#REF!</v>
      </c>
      <c r="FX117" s="313" t="e">
        <f>+FX113*VLOOKUP($FO$12,#REF!,2,0)</f>
        <v>#REF!</v>
      </c>
      <c r="FY117" s="313" t="e">
        <f>+FY113*VLOOKUP($FY$12,#REF!,2,0)</f>
        <v>#REF!</v>
      </c>
      <c r="FZ117" s="313" t="e">
        <f>+FZ113*VLOOKUP($FY$12,#REF!,2,0)</f>
        <v>#REF!</v>
      </c>
      <c r="GA117" s="313" t="e">
        <f>+GA113*VLOOKUP($FY$12,#REF!,2,0)</f>
        <v>#REF!</v>
      </c>
      <c r="GB117" s="313" t="e">
        <f>+GB113*VLOOKUP($FY$12,#REF!,2,0)</f>
        <v>#REF!</v>
      </c>
      <c r="GC117" s="313" t="e">
        <f>+GC113*VLOOKUP($FY$12,#REF!,2,0)</f>
        <v>#REF!</v>
      </c>
      <c r="GD117" s="313" t="e">
        <f>+GD113*VLOOKUP($FY$12,#REF!,2,0)</f>
        <v>#REF!</v>
      </c>
      <c r="GE117" s="313" t="e">
        <f>+GE113*VLOOKUP($FY$12,#REF!,2,0)</f>
        <v>#REF!</v>
      </c>
      <c r="GF117" s="313" t="e">
        <f>+GF113*VLOOKUP($FY$12,#REF!,2,0)</f>
        <v>#REF!</v>
      </c>
      <c r="GG117" s="313" t="e">
        <f>+GG113*VLOOKUP($FY$12,#REF!,2,0)</f>
        <v>#REF!</v>
      </c>
      <c r="GH117" s="313" t="e">
        <f>+GH113*VLOOKUP($FY$12,#REF!,2,0)</f>
        <v>#REF!</v>
      </c>
      <c r="GI117" s="313" t="e">
        <f>+GI113*VLOOKUP($GI$12,#REF!,2,0)</f>
        <v>#REF!</v>
      </c>
      <c r="GJ117" s="313" t="e">
        <f>+GJ113*VLOOKUP($GI$12,#REF!,2,0)</f>
        <v>#REF!</v>
      </c>
      <c r="GK117" s="313" t="e">
        <f>+GK113*VLOOKUP($GI$12,#REF!,2,0)</f>
        <v>#REF!</v>
      </c>
      <c r="GL117" s="313" t="e">
        <f>+GL113*VLOOKUP($GI$12,#REF!,2,0)</f>
        <v>#REF!</v>
      </c>
      <c r="GM117" s="313" t="e">
        <f>+GM113*VLOOKUP($GI$12,#REF!,2,0)</f>
        <v>#REF!</v>
      </c>
      <c r="GN117" s="313" t="e">
        <f>+GN113*VLOOKUP($GI$12,#REF!,2,0)</f>
        <v>#REF!</v>
      </c>
      <c r="GO117" s="313" t="e">
        <f>+GO113*VLOOKUP($GI$12,#REF!,2,0)</f>
        <v>#REF!</v>
      </c>
      <c r="GP117" s="313" t="e">
        <f>+GP113*VLOOKUP($GI$12,#REF!,2,0)</f>
        <v>#REF!</v>
      </c>
      <c r="GQ117" s="313" t="e">
        <f>+GQ113*VLOOKUP($GI$12,#REF!,2,0)</f>
        <v>#REF!</v>
      </c>
      <c r="GR117" s="313" t="e">
        <f>+GR113*VLOOKUP($GI$12,#REF!,2,0)</f>
        <v>#REF!</v>
      </c>
      <c r="GS117" s="313" t="e">
        <f>+GS113*VLOOKUP($GS$12,#REF!,2,0)</f>
        <v>#REF!</v>
      </c>
      <c r="GT117" s="313" t="e">
        <f>+GT113*VLOOKUP($GS$12,#REF!,2,0)</f>
        <v>#REF!</v>
      </c>
      <c r="GU117" s="313" t="e">
        <f>+GU113*VLOOKUP($GS$12,#REF!,2,0)</f>
        <v>#REF!</v>
      </c>
      <c r="GV117" s="313" t="e">
        <f>+GV113*VLOOKUP($GS$12,#REF!,2,0)</f>
        <v>#REF!</v>
      </c>
      <c r="GW117" s="313" t="e">
        <f>+GW113*VLOOKUP($GS$12,#REF!,2,0)</f>
        <v>#REF!</v>
      </c>
      <c r="GX117" s="313" t="e">
        <f>+GX113*VLOOKUP($GS$12,#REF!,2,0)</f>
        <v>#REF!</v>
      </c>
      <c r="GY117" s="313" t="e">
        <f>+GY113*VLOOKUP($GS$12,#REF!,2,0)</f>
        <v>#REF!</v>
      </c>
      <c r="GZ117" s="313" t="e">
        <f>+GZ113*VLOOKUP($GS$12,#REF!,2,0)</f>
        <v>#REF!</v>
      </c>
      <c r="HA117" s="313" t="e">
        <f>+HA113*VLOOKUP($GS$12,#REF!,2,0)</f>
        <v>#REF!</v>
      </c>
      <c r="HB117" s="313" t="e">
        <f>+HB113*VLOOKUP($GS$12,#REF!,2,0)</f>
        <v>#REF!</v>
      </c>
      <c r="HC117" s="97"/>
      <c r="HD117" s="97"/>
      <c r="HE117" s="97"/>
      <c r="HF117" s="97"/>
      <c r="HG117" s="97"/>
      <c r="HH117" s="97"/>
      <c r="HI117" s="97"/>
      <c r="HJ117" s="97"/>
      <c r="HK117" s="97"/>
      <c r="HL117" s="97"/>
      <c r="HM117" s="33"/>
      <c r="HN117" s="33"/>
      <c r="HO117" s="33"/>
      <c r="HP117" s="313" t="e">
        <f t="shared" si="106"/>
        <v>#REF!</v>
      </c>
      <c r="HQ117" s="326"/>
      <c r="HR117" s="33"/>
      <c r="HS117" s="102"/>
      <c r="HT117" s="33"/>
      <c r="HV117" s="314"/>
      <c r="HW117" s="314"/>
      <c r="HX117" s="314"/>
      <c r="HY117" s="314"/>
      <c r="HZ117" s="314"/>
      <c r="IA117" s="314"/>
      <c r="IB117" s="314"/>
      <c r="IC117" s="314"/>
      <c r="ID117" s="314"/>
      <c r="IE117" s="314"/>
    </row>
    <row r="118" spans="2:240" s="11" customFormat="1" ht="27.95" hidden="1" customHeight="1">
      <c r="B118" s="833" t="s">
        <v>902</v>
      </c>
      <c r="C118" s="834"/>
      <c r="D118" s="834"/>
      <c r="E118" s="834"/>
      <c r="F118" s="834"/>
      <c r="G118" s="834"/>
      <c r="H118" s="834"/>
      <c r="I118" s="835"/>
      <c r="J118" s="312" t="s">
        <v>10</v>
      </c>
      <c r="K118" s="313" t="e">
        <f>+K114*VLOOKUP($K$12,#REF!,2,0)</f>
        <v>#REF!</v>
      </c>
      <c r="L118" s="313" t="e">
        <f>+L114*VLOOKUP($K$12,#REF!,2,0)</f>
        <v>#REF!</v>
      </c>
      <c r="M118" s="313" t="e">
        <f>+M114*VLOOKUP($K$12,#REF!,2,0)</f>
        <v>#REF!</v>
      </c>
      <c r="N118" s="313" t="e">
        <f>+N114*VLOOKUP($K$12,#REF!,2,0)</f>
        <v>#REF!</v>
      </c>
      <c r="O118" s="313" t="e">
        <f>+O114*VLOOKUP($K$12,#REF!,2,0)</f>
        <v>#REF!</v>
      </c>
      <c r="P118" s="313" t="e">
        <f>+P114*VLOOKUP($K$12,#REF!,2,0)</f>
        <v>#REF!</v>
      </c>
      <c r="Q118" s="313" t="e">
        <f>+Q114*VLOOKUP($K$12,#REF!,2,0)</f>
        <v>#REF!</v>
      </c>
      <c r="R118" s="313" t="e">
        <f>+R114*VLOOKUP($K$12,#REF!,2,0)</f>
        <v>#REF!</v>
      </c>
      <c r="S118" s="313" t="e">
        <f>+S114*VLOOKUP($K$12,#REF!,2,0)</f>
        <v>#REF!</v>
      </c>
      <c r="T118" s="313" t="e">
        <f>+T114*VLOOKUP($K$12,#REF!,2,0)</f>
        <v>#REF!</v>
      </c>
      <c r="U118" s="313" t="e">
        <f>+U114*VLOOKUP($U$12,#REF!,2,0)</f>
        <v>#REF!</v>
      </c>
      <c r="V118" s="313" t="e">
        <f>+V114*VLOOKUP($U$12,#REF!,2,0)</f>
        <v>#REF!</v>
      </c>
      <c r="W118" s="313" t="e">
        <f>+W114*VLOOKUP($U$12,#REF!,2,0)</f>
        <v>#REF!</v>
      </c>
      <c r="X118" s="313" t="e">
        <f>+X114*VLOOKUP($U$12,#REF!,2,0)</f>
        <v>#REF!</v>
      </c>
      <c r="Y118" s="313" t="e">
        <f>+Y114*VLOOKUP($U$12,#REF!,2,0)</f>
        <v>#REF!</v>
      </c>
      <c r="Z118" s="313" t="e">
        <f>+Z114*VLOOKUP($U$12,#REF!,2,0)</f>
        <v>#REF!</v>
      </c>
      <c r="AA118" s="313" t="e">
        <f>+AA114*VLOOKUP($U$12,#REF!,2,0)</f>
        <v>#REF!</v>
      </c>
      <c r="AB118" s="313" t="e">
        <f>+AB114*VLOOKUP($U$12,#REF!,2,0)</f>
        <v>#REF!</v>
      </c>
      <c r="AC118" s="313" t="e">
        <f>+AC114*VLOOKUP($U$12,#REF!,2,0)</f>
        <v>#REF!</v>
      </c>
      <c r="AD118" s="313" t="e">
        <f>+AD114*VLOOKUP($U$12,#REF!,2,0)</f>
        <v>#REF!</v>
      </c>
      <c r="AE118" s="313" t="e">
        <f>+AE114*VLOOKUP($AE$12,#REF!,2,0)</f>
        <v>#REF!</v>
      </c>
      <c r="AF118" s="313" t="e">
        <f>+AF114*VLOOKUP($AE$12,#REF!,2,0)</f>
        <v>#REF!</v>
      </c>
      <c r="AG118" s="313" t="e">
        <f>+AG114*VLOOKUP($AE$12,#REF!,2,0)</f>
        <v>#REF!</v>
      </c>
      <c r="AH118" s="313" t="e">
        <f>+AH114*VLOOKUP($AE$12,#REF!,2,0)</f>
        <v>#REF!</v>
      </c>
      <c r="AI118" s="313" t="e">
        <f>+AI114*VLOOKUP($AE$12,#REF!,2,0)</f>
        <v>#REF!</v>
      </c>
      <c r="AJ118" s="313" t="e">
        <f>+AJ114*VLOOKUP($AE$12,#REF!,2,0)</f>
        <v>#REF!</v>
      </c>
      <c r="AK118" s="313" t="e">
        <f>+AK114*VLOOKUP($AE$12,#REF!,2,0)</f>
        <v>#REF!</v>
      </c>
      <c r="AL118" s="313" t="e">
        <f>+AL114*VLOOKUP($AE$12,#REF!,2,0)</f>
        <v>#REF!</v>
      </c>
      <c r="AM118" s="313" t="e">
        <f>+AM114*VLOOKUP($AE$12,#REF!,2,0)</f>
        <v>#REF!</v>
      </c>
      <c r="AN118" s="313" t="e">
        <f>+AN114*VLOOKUP($AE$12,#REF!,2,0)</f>
        <v>#REF!</v>
      </c>
      <c r="AO118" s="313" t="e">
        <f>+AO114*VLOOKUP($AO$12,#REF!,2,0)</f>
        <v>#REF!</v>
      </c>
      <c r="AP118" s="313" t="e">
        <f>+AP114*VLOOKUP($AO$12,#REF!,2,0)</f>
        <v>#REF!</v>
      </c>
      <c r="AQ118" s="313" t="e">
        <f>+AQ114*VLOOKUP($AO$12,#REF!,2,0)</f>
        <v>#REF!</v>
      </c>
      <c r="AR118" s="313" t="e">
        <f>+AR114*VLOOKUP($AO$12,#REF!,2,0)</f>
        <v>#REF!</v>
      </c>
      <c r="AS118" s="313" t="e">
        <f>+AS114*VLOOKUP($AO$12,#REF!,2,0)</f>
        <v>#REF!</v>
      </c>
      <c r="AT118" s="313" t="e">
        <f>+AT114*VLOOKUP($AO$12,#REF!,2,0)</f>
        <v>#REF!</v>
      </c>
      <c r="AU118" s="313" t="e">
        <f>+AU114*VLOOKUP($AO$12,#REF!,2,0)</f>
        <v>#REF!</v>
      </c>
      <c r="AV118" s="313" t="e">
        <f>+AV114*VLOOKUP($AO$12,#REF!,2,0)</f>
        <v>#REF!</v>
      </c>
      <c r="AW118" s="313" t="e">
        <f>+AW114*VLOOKUP($AO$12,#REF!,2,0)</f>
        <v>#REF!</v>
      </c>
      <c r="AX118" s="313" t="e">
        <f>+AX114*VLOOKUP($AO$12,#REF!,2,0)</f>
        <v>#REF!</v>
      </c>
      <c r="AY118" s="313" t="e">
        <f>+AY114*VLOOKUP($AY$12,#REF!,2,0)</f>
        <v>#REF!</v>
      </c>
      <c r="AZ118" s="313" t="e">
        <f>+AZ114*VLOOKUP($AY$12,#REF!,2,0)</f>
        <v>#REF!</v>
      </c>
      <c r="BA118" s="313" t="e">
        <f>+BA114*VLOOKUP($AY$12,#REF!,2,0)</f>
        <v>#REF!</v>
      </c>
      <c r="BB118" s="313" t="e">
        <f>+BB114*VLOOKUP($AY$12,#REF!,2,0)</f>
        <v>#REF!</v>
      </c>
      <c r="BC118" s="313" t="e">
        <f>+BC114*VLOOKUP($AY$12,#REF!,2,0)</f>
        <v>#REF!</v>
      </c>
      <c r="BD118" s="313" t="e">
        <f>+BD114*VLOOKUP($AY$12,#REF!,2,0)</f>
        <v>#REF!</v>
      </c>
      <c r="BE118" s="313" t="e">
        <f>+BE114*VLOOKUP($AY$12,#REF!,2,0)</f>
        <v>#REF!</v>
      </c>
      <c r="BF118" s="313" t="e">
        <f>+BF114*VLOOKUP($AY$12,#REF!,2,0)</f>
        <v>#REF!</v>
      </c>
      <c r="BG118" s="313" t="e">
        <f>+BG114*VLOOKUP($AY$12,#REF!,2,0)</f>
        <v>#REF!</v>
      </c>
      <c r="BH118" s="313" t="e">
        <f>+BH114*VLOOKUP($AY$12,#REF!,2,0)</f>
        <v>#REF!</v>
      </c>
      <c r="BI118" s="313" t="e">
        <f>+BI114*VLOOKUP($BI$12,#REF!,2,0)</f>
        <v>#REF!</v>
      </c>
      <c r="BJ118" s="313" t="e">
        <f>+BJ114*VLOOKUP($BI$12,#REF!,2,0)</f>
        <v>#REF!</v>
      </c>
      <c r="BK118" s="313" t="e">
        <f>+BK114*VLOOKUP($BI$12,#REF!,2,0)</f>
        <v>#REF!</v>
      </c>
      <c r="BL118" s="313" t="e">
        <f>+BL114*VLOOKUP($BI$12,#REF!,2,0)</f>
        <v>#REF!</v>
      </c>
      <c r="BM118" s="313" t="e">
        <f>+BM114*VLOOKUP($BI$12,#REF!,2,0)</f>
        <v>#REF!</v>
      </c>
      <c r="BN118" s="313" t="e">
        <f>+BN114*VLOOKUP($BI$12,#REF!,2,0)</f>
        <v>#REF!</v>
      </c>
      <c r="BO118" s="313" t="e">
        <f>+BO114*VLOOKUP($BI$12,#REF!,2,0)</f>
        <v>#REF!</v>
      </c>
      <c r="BP118" s="313" t="e">
        <f>+BP114*VLOOKUP($BI$12,#REF!,2,0)</f>
        <v>#REF!</v>
      </c>
      <c r="BQ118" s="313" t="e">
        <f>+BQ114*VLOOKUP($BI$12,#REF!,2,0)</f>
        <v>#REF!</v>
      </c>
      <c r="BR118" s="313" t="e">
        <f>+BR114*VLOOKUP($BI$12,#REF!,2,0)</f>
        <v>#REF!</v>
      </c>
      <c r="BS118" s="313" t="e">
        <f>+BS114*VLOOKUP($BS$12,#REF!,2,0)</f>
        <v>#REF!</v>
      </c>
      <c r="BT118" s="313" t="e">
        <f>+BT114*VLOOKUP($BS$12,#REF!,2,0)</f>
        <v>#REF!</v>
      </c>
      <c r="BU118" s="313" t="e">
        <f>+BU114*VLOOKUP($BS$12,#REF!,2,0)</f>
        <v>#REF!</v>
      </c>
      <c r="BV118" s="313" t="e">
        <f>+BV114*VLOOKUP($BS$12,#REF!,2,0)</f>
        <v>#REF!</v>
      </c>
      <c r="BW118" s="313" t="e">
        <f>+BW114*VLOOKUP($BS$12,#REF!,2,0)</f>
        <v>#REF!</v>
      </c>
      <c r="BX118" s="313" t="e">
        <f>+BX114*VLOOKUP($BS$12,#REF!,2,0)</f>
        <v>#REF!</v>
      </c>
      <c r="BY118" s="313" t="e">
        <f>+BY114*VLOOKUP($BS$12,#REF!,2,0)</f>
        <v>#REF!</v>
      </c>
      <c r="BZ118" s="313" t="e">
        <f>+BZ114*VLOOKUP($BS$12,#REF!,2,0)</f>
        <v>#REF!</v>
      </c>
      <c r="CA118" s="313" t="e">
        <f>+CA114*VLOOKUP($BS$12,#REF!,2,0)</f>
        <v>#REF!</v>
      </c>
      <c r="CB118" s="313" t="e">
        <f>+CB114*VLOOKUP($BS$12,#REF!,2,0)</f>
        <v>#REF!</v>
      </c>
      <c r="CC118" s="313" t="e">
        <f>+CC114*VLOOKUP($CC$12,#REF!,2,0)</f>
        <v>#REF!</v>
      </c>
      <c r="CD118" s="313" t="e">
        <f>+CD114*VLOOKUP($CC$12,#REF!,2,0)</f>
        <v>#REF!</v>
      </c>
      <c r="CE118" s="313" t="e">
        <f>+CE114*VLOOKUP($CC$12,#REF!,2,0)</f>
        <v>#REF!</v>
      </c>
      <c r="CF118" s="313" t="e">
        <f>+CF114*VLOOKUP($CC$12,#REF!,2,0)</f>
        <v>#REF!</v>
      </c>
      <c r="CG118" s="313" t="e">
        <f>+CG114*VLOOKUP($CC$12,#REF!,2,0)</f>
        <v>#REF!</v>
      </c>
      <c r="CH118" s="313" t="e">
        <f>+CH114*VLOOKUP($CC$12,#REF!,2,0)</f>
        <v>#REF!</v>
      </c>
      <c r="CI118" s="313" t="e">
        <f>+CI114*VLOOKUP($CC$12,#REF!,2,0)</f>
        <v>#REF!</v>
      </c>
      <c r="CJ118" s="313" t="e">
        <f>+CJ114*VLOOKUP($CC$12,#REF!,2,0)</f>
        <v>#REF!</v>
      </c>
      <c r="CK118" s="313" t="e">
        <f>+CK114*VLOOKUP($CC$12,#REF!,2,0)</f>
        <v>#REF!</v>
      </c>
      <c r="CL118" s="313" t="e">
        <f>+CL114*VLOOKUP($CC$12,#REF!,2,0)</f>
        <v>#REF!</v>
      </c>
      <c r="CM118" s="313" t="e">
        <f>+CM114*VLOOKUP($CM$12,#REF!,2,0)</f>
        <v>#REF!</v>
      </c>
      <c r="CN118" s="313" t="e">
        <f>+CN114*VLOOKUP($CM$12,#REF!,2,0)</f>
        <v>#REF!</v>
      </c>
      <c r="CO118" s="313" t="e">
        <f>+CO114*VLOOKUP($CM$12,#REF!,2,0)</f>
        <v>#REF!</v>
      </c>
      <c r="CP118" s="313" t="e">
        <f>+CP114*VLOOKUP($CM$12,#REF!,2,0)</f>
        <v>#REF!</v>
      </c>
      <c r="CQ118" s="313" t="e">
        <f>+CQ114*VLOOKUP($CM$12,#REF!,2,0)</f>
        <v>#REF!</v>
      </c>
      <c r="CR118" s="313" t="e">
        <f>+CR114*VLOOKUP($CM$12,#REF!,2,0)</f>
        <v>#REF!</v>
      </c>
      <c r="CS118" s="313" t="e">
        <f>+CS114*VLOOKUP($CM$12,#REF!,2,0)</f>
        <v>#REF!</v>
      </c>
      <c r="CT118" s="313" t="e">
        <f>+CT114*VLOOKUP($CM$12,#REF!,2,0)</f>
        <v>#REF!</v>
      </c>
      <c r="CU118" s="313" t="e">
        <f>+CU114*VLOOKUP($CM$12,#REF!,2,0)</f>
        <v>#REF!</v>
      </c>
      <c r="CV118" s="313" t="e">
        <f>+CV114*VLOOKUP($CM$12,#REF!,2,0)</f>
        <v>#REF!</v>
      </c>
      <c r="CW118" s="313" t="e">
        <f>+CW114*VLOOKUP($CW$12,#REF!,2,0)</f>
        <v>#REF!</v>
      </c>
      <c r="CX118" s="313" t="e">
        <f>+CX114*VLOOKUP($CW$12,#REF!,2,0)</f>
        <v>#REF!</v>
      </c>
      <c r="CY118" s="313" t="e">
        <f>+CY114*VLOOKUP($CW$12,#REF!,2,0)</f>
        <v>#REF!</v>
      </c>
      <c r="CZ118" s="313" t="e">
        <f>+CZ114*VLOOKUP($CW$12,#REF!,2,0)</f>
        <v>#REF!</v>
      </c>
      <c r="DA118" s="313" t="e">
        <f>+DA114*VLOOKUP($CW$12,#REF!,2,0)</f>
        <v>#REF!</v>
      </c>
      <c r="DB118" s="313" t="e">
        <f>+DB114*VLOOKUP($CW$12,#REF!,2,0)</f>
        <v>#REF!</v>
      </c>
      <c r="DC118" s="313" t="e">
        <f>+DC114*VLOOKUP($CW$12,#REF!,2,0)</f>
        <v>#REF!</v>
      </c>
      <c r="DD118" s="313" t="e">
        <f>+DD114*VLOOKUP($CW$12,#REF!,2,0)</f>
        <v>#REF!</v>
      </c>
      <c r="DE118" s="313" t="e">
        <f>+DE114*VLOOKUP($CW$12,#REF!,2,0)</f>
        <v>#REF!</v>
      </c>
      <c r="DF118" s="313" t="e">
        <f>+DF114*VLOOKUP($CW$12,#REF!,2,0)</f>
        <v>#REF!</v>
      </c>
      <c r="DG118" s="313" t="e">
        <f>+DG114*VLOOKUP($DG$12,#REF!,2,0)</f>
        <v>#REF!</v>
      </c>
      <c r="DH118" s="313" t="e">
        <f>+DH114*VLOOKUP($DG$12,#REF!,2,0)</f>
        <v>#REF!</v>
      </c>
      <c r="DI118" s="313" t="e">
        <f>+DI114*VLOOKUP($DG$12,#REF!,2,0)</f>
        <v>#REF!</v>
      </c>
      <c r="DJ118" s="313" t="e">
        <f>+DJ114*VLOOKUP($DG$12,#REF!,2,0)</f>
        <v>#REF!</v>
      </c>
      <c r="DK118" s="313" t="e">
        <f>+DK114*VLOOKUP($DG$12,#REF!,2,0)</f>
        <v>#REF!</v>
      </c>
      <c r="DL118" s="313" t="e">
        <f>+DL114*VLOOKUP($DG$12,#REF!,2,0)</f>
        <v>#REF!</v>
      </c>
      <c r="DM118" s="313" t="e">
        <f>+DM114*VLOOKUP($DG$12,#REF!,2,0)</f>
        <v>#REF!</v>
      </c>
      <c r="DN118" s="313" t="e">
        <f>+DN114*VLOOKUP($DG$12,#REF!,2,0)</f>
        <v>#REF!</v>
      </c>
      <c r="DO118" s="313" t="e">
        <f>+DO114*VLOOKUP($DG$12,#REF!,2,0)</f>
        <v>#REF!</v>
      </c>
      <c r="DP118" s="313" t="e">
        <f>+DP114*VLOOKUP($DG$12,#REF!,2,0)</f>
        <v>#REF!</v>
      </c>
      <c r="DQ118" s="313" t="e">
        <f>+DQ114*VLOOKUP($DQ$12,#REF!,2,0)</f>
        <v>#REF!</v>
      </c>
      <c r="DR118" s="313" t="e">
        <f>+DR114*VLOOKUP($DQ$12,#REF!,2,0)</f>
        <v>#REF!</v>
      </c>
      <c r="DS118" s="313" t="e">
        <f>+DS114*VLOOKUP($DQ$12,#REF!,2,0)</f>
        <v>#REF!</v>
      </c>
      <c r="DT118" s="313" t="e">
        <f>+DT114*VLOOKUP($DQ$12,#REF!,2,0)</f>
        <v>#REF!</v>
      </c>
      <c r="DU118" s="313" t="e">
        <f>+DU114*VLOOKUP($DQ$12,#REF!,2,0)</f>
        <v>#REF!</v>
      </c>
      <c r="DV118" s="313" t="e">
        <f>+DV114*VLOOKUP($DQ$12,#REF!,2,0)</f>
        <v>#REF!</v>
      </c>
      <c r="DW118" s="313" t="e">
        <f>+DW114*VLOOKUP($DQ$12,#REF!,2,0)</f>
        <v>#REF!</v>
      </c>
      <c r="DX118" s="313" t="e">
        <f>+DX114*VLOOKUP($DQ$12,#REF!,2,0)</f>
        <v>#REF!</v>
      </c>
      <c r="DY118" s="313" t="e">
        <f>+DY114*VLOOKUP($DQ$12,#REF!,2,0)</f>
        <v>#REF!</v>
      </c>
      <c r="DZ118" s="313" t="e">
        <f>+DZ114*VLOOKUP($DQ$12,#REF!,2,0)</f>
        <v>#REF!</v>
      </c>
      <c r="EA118" s="313" t="e">
        <f>+EA114*VLOOKUP($EA$12,#REF!,2,0)</f>
        <v>#REF!</v>
      </c>
      <c r="EB118" s="313" t="e">
        <f>+EB114*VLOOKUP($EA$12,#REF!,2,0)</f>
        <v>#REF!</v>
      </c>
      <c r="EC118" s="313" t="e">
        <f>+EC114*VLOOKUP($EA$12,#REF!,2,0)</f>
        <v>#REF!</v>
      </c>
      <c r="ED118" s="313" t="e">
        <f>+ED114*VLOOKUP($EA$12,#REF!,2,0)</f>
        <v>#REF!</v>
      </c>
      <c r="EE118" s="313" t="e">
        <f>+EE114*VLOOKUP($EA$12,#REF!,2,0)</f>
        <v>#REF!</v>
      </c>
      <c r="EF118" s="313" t="e">
        <f>+EF114*VLOOKUP($EA$12,#REF!,2,0)</f>
        <v>#REF!</v>
      </c>
      <c r="EG118" s="313" t="e">
        <f>+EG114*VLOOKUP($EA$12,#REF!,2,0)</f>
        <v>#REF!</v>
      </c>
      <c r="EH118" s="313" t="e">
        <f>+EH114*VLOOKUP($EA$12,#REF!,2,0)</f>
        <v>#REF!</v>
      </c>
      <c r="EI118" s="313" t="e">
        <f>+EI114*VLOOKUP($EA$12,#REF!,2,0)</f>
        <v>#REF!</v>
      </c>
      <c r="EJ118" s="313" t="e">
        <f>+EJ114*VLOOKUP($EA$12,#REF!,2,0)</f>
        <v>#REF!</v>
      </c>
      <c r="EK118" s="313" t="e">
        <f>+EK114*VLOOKUP($EK$12,#REF!,2,0)</f>
        <v>#REF!</v>
      </c>
      <c r="EL118" s="313" t="e">
        <f>+EL114*VLOOKUP($EK$12,#REF!,2,0)</f>
        <v>#REF!</v>
      </c>
      <c r="EM118" s="313" t="e">
        <f>+EM114*VLOOKUP($EK$12,#REF!,2,0)</f>
        <v>#REF!</v>
      </c>
      <c r="EN118" s="313" t="e">
        <f>+EN114*VLOOKUP($EK$12,#REF!,2,0)</f>
        <v>#REF!</v>
      </c>
      <c r="EO118" s="313" t="e">
        <f>+EO114*VLOOKUP($EK$12,#REF!,2,0)</f>
        <v>#REF!</v>
      </c>
      <c r="EP118" s="313" t="e">
        <f>+EP114*VLOOKUP($EK$12,#REF!,2,0)</f>
        <v>#REF!</v>
      </c>
      <c r="EQ118" s="313" t="e">
        <f>+EQ114*VLOOKUP($EK$12,#REF!,2,0)</f>
        <v>#REF!</v>
      </c>
      <c r="ER118" s="313" t="e">
        <f>+ER114*VLOOKUP($EK$12,#REF!,2,0)</f>
        <v>#REF!</v>
      </c>
      <c r="ES118" s="313" t="e">
        <f>+ES114*VLOOKUP($EK$12,#REF!,2,0)</f>
        <v>#REF!</v>
      </c>
      <c r="ET118" s="313" t="e">
        <f>+ET114*VLOOKUP($EK$12,#REF!,2,0)</f>
        <v>#REF!</v>
      </c>
      <c r="EU118" s="313" t="e">
        <f>+EU114*VLOOKUP($EU$12,#REF!,2,0)</f>
        <v>#REF!</v>
      </c>
      <c r="EV118" s="313" t="e">
        <f>+EV114*VLOOKUP($EU$12,#REF!,2,0)</f>
        <v>#REF!</v>
      </c>
      <c r="EW118" s="313" t="e">
        <f>+EW114*VLOOKUP($EU$12,#REF!,2,0)</f>
        <v>#REF!</v>
      </c>
      <c r="EX118" s="313" t="e">
        <f>+EX114*VLOOKUP($EU$12,#REF!,2,0)</f>
        <v>#REF!</v>
      </c>
      <c r="EY118" s="313" t="e">
        <f>+EY114*VLOOKUP($EU$12,#REF!,2,0)</f>
        <v>#REF!</v>
      </c>
      <c r="EZ118" s="313" t="e">
        <f>+EZ114*VLOOKUP($EU$12,#REF!,2,0)</f>
        <v>#REF!</v>
      </c>
      <c r="FA118" s="313" t="e">
        <f>+FA114*VLOOKUP($EU$12,#REF!,2,0)</f>
        <v>#REF!</v>
      </c>
      <c r="FB118" s="313" t="e">
        <f>+FB114*VLOOKUP($EU$12,#REF!,2,0)</f>
        <v>#REF!</v>
      </c>
      <c r="FC118" s="313" t="e">
        <f>+FC114*VLOOKUP($EU$12,#REF!,2,0)</f>
        <v>#REF!</v>
      </c>
      <c r="FD118" s="313" t="e">
        <f>+FD114*VLOOKUP($EU$12,#REF!,2,0)</f>
        <v>#REF!</v>
      </c>
      <c r="FE118" s="313" t="e">
        <f>+FE114*VLOOKUP($FE$12,#REF!,2,0)</f>
        <v>#REF!</v>
      </c>
      <c r="FF118" s="313" t="e">
        <f>+FF114*VLOOKUP($FE$12,#REF!,2,0)</f>
        <v>#REF!</v>
      </c>
      <c r="FG118" s="313" t="e">
        <f>+FG114*VLOOKUP($FE$12,#REF!,2,0)</f>
        <v>#REF!</v>
      </c>
      <c r="FH118" s="313" t="e">
        <f>+FH114*VLOOKUP($FE$12,#REF!,2,0)</f>
        <v>#REF!</v>
      </c>
      <c r="FI118" s="313" t="e">
        <f>+FI114*VLOOKUP($FE$12,#REF!,2,0)</f>
        <v>#REF!</v>
      </c>
      <c r="FJ118" s="313" t="e">
        <f>+FJ114*VLOOKUP($FE$12,#REF!,2,0)</f>
        <v>#REF!</v>
      </c>
      <c r="FK118" s="313" t="e">
        <f>+FK114*VLOOKUP($FE$12,#REF!,2,0)</f>
        <v>#REF!</v>
      </c>
      <c r="FL118" s="313" t="e">
        <f>+FL114*VLOOKUP($FE$12,#REF!,2,0)</f>
        <v>#REF!</v>
      </c>
      <c r="FM118" s="313" t="e">
        <f>+FM114*VLOOKUP($FE$12,#REF!,2,0)</f>
        <v>#REF!</v>
      </c>
      <c r="FN118" s="313" t="e">
        <f>+FN114*VLOOKUP($FE$12,#REF!,2,0)</f>
        <v>#REF!</v>
      </c>
      <c r="FO118" s="313" t="e">
        <f>+FO114*VLOOKUP($FO$12,#REF!,2,0)</f>
        <v>#REF!</v>
      </c>
      <c r="FP118" s="313" t="e">
        <f>+FP114*VLOOKUP($FO$12,#REF!,2,0)</f>
        <v>#REF!</v>
      </c>
      <c r="FQ118" s="313" t="e">
        <f>+FQ114*VLOOKUP($FO$12,#REF!,2,0)</f>
        <v>#REF!</v>
      </c>
      <c r="FR118" s="313" t="e">
        <f>+FR114*VLOOKUP($FO$12,#REF!,2,0)</f>
        <v>#REF!</v>
      </c>
      <c r="FS118" s="313" t="e">
        <f>+FS114*VLOOKUP($FO$12,#REF!,2,0)</f>
        <v>#REF!</v>
      </c>
      <c r="FT118" s="313" t="e">
        <f>+FT114*VLOOKUP($FO$12,#REF!,2,0)</f>
        <v>#REF!</v>
      </c>
      <c r="FU118" s="313" t="e">
        <f>+FU114*VLOOKUP($FO$12,#REF!,2,0)</f>
        <v>#REF!</v>
      </c>
      <c r="FV118" s="313" t="e">
        <f>+FV114*VLOOKUP($FO$12,#REF!,2,0)</f>
        <v>#REF!</v>
      </c>
      <c r="FW118" s="313" t="e">
        <f>+FW114*VLOOKUP($FO$12,#REF!,2,0)</f>
        <v>#REF!</v>
      </c>
      <c r="FX118" s="313" t="e">
        <f>+FX114*VLOOKUP($FO$12,#REF!,2,0)</f>
        <v>#REF!</v>
      </c>
      <c r="FY118" s="313" t="e">
        <f>+FY114*VLOOKUP($FY$12,#REF!,2,0)</f>
        <v>#REF!</v>
      </c>
      <c r="FZ118" s="313" t="e">
        <f>+FZ114*VLOOKUP($FY$12,#REF!,2,0)</f>
        <v>#REF!</v>
      </c>
      <c r="GA118" s="313" t="e">
        <f>+GA114*VLOOKUP($FY$12,#REF!,2,0)</f>
        <v>#REF!</v>
      </c>
      <c r="GB118" s="313" t="e">
        <f>+GB114*VLOOKUP($FY$12,#REF!,2,0)</f>
        <v>#REF!</v>
      </c>
      <c r="GC118" s="313" t="e">
        <f>+GC114*VLOOKUP($FY$12,#REF!,2,0)</f>
        <v>#REF!</v>
      </c>
      <c r="GD118" s="313" t="e">
        <f>+GD114*VLOOKUP($FY$12,#REF!,2,0)</f>
        <v>#REF!</v>
      </c>
      <c r="GE118" s="313" t="e">
        <f>+GE114*VLOOKUP($FY$12,#REF!,2,0)</f>
        <v>#REF!</v>
      </c>
      <c r="GF118" s="313" t="e">
        <f>+GF114*VLOOKUP($FY$12,#REF!,2,0)</f>
        <v>#REF!</v>
      </c>
      <c r="GG118" s="313" t="e">
        <f>+GG114*VLOOKUP($FY$12,#REF!,2,0)</f>
        <v>#REF!</v>
      </c>
      <c r="GH118" s="313" t="e">
        <f>+GH114*VLOOKUP($FY$12,#REF!,2,0)</f>
        <v>#REF!</v>
      </c>
      <c r="GI118" s="313" t="e">
        <f>+GI114*VLOOKUP($GI$12,#REF!,2,0)</f>
        <v>#REF!</v>
      </c>
      <c r="GJ118" s="313" t="e">
        <f>+GJ114*VLOOKUP($GI$12,#REF!,2,0)</f>
        <v>#REF!</v>
      </c>
      <c r="GK118" s="313" t="e">
        <f>+GK114*VLOOKUP($GI$12,#REF!,2,0)</f>
        <v>#REF!</v>
      </c>
      <c r="GL118" s="313" t="e">
        <f>+GL114*VLOOKUP($GI$12,#REF!,2,0)</f>
        <v>#REF!</v>
      </c>
      <c r="GM118" s="313" t="e">
        <f>+GM114*VLOOKUP($GI$12,#REF!,2,0)</f>
        <v>#REF!</v>
      </c>
      <c r="GN118" s="313" t="e">
        <f>+GN114*VLOOKUP($GI$12,#REF!,2,0)</f>
        <v>#REF!</v>
      </c>
      <c r="GO118" s="313" t="e">
        <f>+GO114*VLOOKUP($GI$12,#REF!,2,0)</f>
        <v>#REF!</v>
      </c>
      <c r="GP118" s="313" t="e">
        <f>+GP114*VLOOKUP($GI$12,#REF!,2,0)</f>
        <v>#REF!</v>
      </c>
      <c r="GQ118" s="313" t="e">
        <f>+GQ114*VLOOKUP($GI$12,#REF!,2,0)</f>
        <v>#REF!</v>
      </c>
      <c r="GR118" s="313" t="e">
        <f>+GR114*VLOOKUP($GI$12,#REF!,2,0)</f>
        <v>#REF!</v>
      </c>
      <c r="GS118" s="313" t="e">
        <f>+GS114*VLOOKUP($GS$12,#REF!,2,0)</f>
        <v>#REF!</v>
      </c>
      <c r="GT118" s="313" t="e">
        <f>+GT114*VLOOKUP($GS$12,#REF!,2,0)</f>
        <v>#REF!</v>
      </c>
      <c r="GU118" s="313" t="e">
        <f>+GU114*VLOOKUP($GS$12,#REF!,2,0)</f>
        <v>#REF!</v>
      </c>
      <c r="GV118" s="313" t="e">
        <f>+GV114*VLOOKUP($GS$12,#REF!,2,0)</f>
        <v>#REF!</v>
      </c>
      <c r="GW118" s="313" t="e">
        <f>+GW114*VLOOKUP($GS$12,#REF!,2,0)</f>
        <v>#REF!</v>
      </c>
      <c r="GX118" s="313" t="e">
        <f>+GX114*VLOOKUP($GS$12,#REF!,2,0)</f>
        <v>#REF!</v>
      </c>
      <c r="GY118" s="313" t="e">
        <f>+GY114*VLOOKUP($GS$12,#REF!,2,0)</f>
        <v>#REF!</v>
      </c>
      <c r="GZ118" s="313" t="e">
        <f>+GZ114*VLOOKUP($GS$12,#REF!,2,0)</f>
        <v>#REF!</v>
      </c>
      <c r="HA118" s="313" t="e">
        <f>+HA114*VLOOKUP($GS$12,#REF!,2,0)</f>
        <v>#REF!</v>
      </c>
      <c r="HB118" s="313" t="e">
        <f>+HB114*VLOOKUP($GS$12,#REF!,2,0)</f>
        <v>#REF!</v>
      </c>
      <c r="HC118" s="97"/>
      <c r="HD118" s="97"/>
      <c r="HE118" s="97"/>
      <c r="HF118" s="97"/>
      <c r="HG118" s="97"/>
      <c r="HH118" s="97"/>
      <c r="HI118" s="97"/>
      <c r="HJ118" s="97"/>
      <c r="HK118" s="97"/>
      <c r="HL118" s="97"/>
      <c r="HM118" s="33"/>
      <c r="HN118" s="33"/>
      <c r="HO118" s="33"/>
      <c r="HP118" s="313" t="e">
        <f t="shared" si="106"/>
        <v>#REF!</v>
      </c>
      <c r="HQ118" s="326"/>
      <c r="HR118" s="33"/>
      <c r="HS118" s="102"/>
      <c r="HT118" s="33"/>
      <c r="HV118" s="314"/>
      <c r="HW118" s="314"/>
      <c r="HX118" s="314"/>
      <c r="HY118" s="314"/>
      <c r="HZ118" s="314"/>
      <c r="IA118" s="314"/>
      <c r="IB118" s="314"/>
      <c r="IC118" s="314"/>
      <c r="ID118" s="314"/>
      <c r="IE118" s="314"/>
    </row>
    <row r="119" spans="2:240" s="11" customFormat="1" ht="27.95" hidden="1" customHeight="1">
      <c r="B119" s="833" t="s">
        <v>902</v>
      </c>
      <c r="C119" s="834"/>
      <c r="D119" s="834"/>
      <c r="E119" s="834"/>
      <c r="F119" s="834"/>
      <c r="G119" s="834"/>
      <c r="H119" s="834"/>
      <c r="I119" s="835"/>
      <c r="J119" s="312" t="s">
        <v>11</v>
      </c>
      <c r="K119" s="313" t="e">
        <f>+K115*VLOOKUP($K$12,#REF!,2,0)</f>
        <v>#REF!</v>
      </c>
      <c r="L119" s="313" t="e">
        <f>+L115*VLOOKUP($K$12,#REF!,2,0)</f>
        <v>#REF!</v>
      </c>
      <c r="M119" s="313" t="e">
        <f>+M115*VLOOKUP($K$12,#REF!,2,0)</f>
        <v>#REF!</v>
      </c>
      <c r="N119" s="313" t="e">
        <f>+N115*VLOOKUP($K$12,#REF!,2,0)</f>
        <v>#REF!</v>
      </c>
      <c r="O119" s="313" t="e">
        <f>+O115*VLOOKUP($K$12,#REF!,2,0)</f>
        <v>#REF!</v>
      </c>
      <c r="P119" s="313" t="e">
        <f>+P115*VLOOKUP($K$12,#REF!,2,0)</f>
        <v>#REF!</v>
      </c>
      <c r="Q119" s="313" t="e">
        <f>+Q115*VLOOKUP($K$12,#REF!,2,0)</f>
        <v>#REF!</v>
      </c>
      <c r="R119" s="313" t="e">
        <f>+R115*VLOOKUP($K$12,#REF!,2,0)</f>
        <v>#REF!</v>
      </c>
      <c r="S119" s="313" t="e">
        <f>+S115*VLOOKUP($K$12,#REF!,2,0)</f>
        <v>#REF!</v>
      </c>
      <c r="T119" s="313" t="e">
        <f>+T115*VLOOKUP($K$12,#REF!,2,0)</f>
        <v>#REF!</v>
      </c>
      <c r="U119" s="313" t="e">
        <f>+U115*VLOOKUP($U$12,#REF!,2,0)</f>
        <v>#REF!</v>
      </c>
      <c r="V119" s="313" t="e">
        <f>+V115*VLOOKUP($U$12,#REF!,2,0)</f>
        <v>#REF!</v>
      </c>
      <c r="W119" s="313" t="e">
        <f>+W115*VLOOKUP($U$12,#REF!,2,0)</f>
        <v>#REF!</v>
      </c>
      <c r="X119" s="313" t="e">
        <f>+X115*VLOOKUP($U$12,#REF!,2,0)</f>
        <v>#REF!</v>
      </c>
      <c r="Y119" s="313" t="e">
        <f>+Y115*VLOOKUP($U$12,#REF!,2,0)</f>
        <v>#REF!</v>
      </c>
      <c r="Z119" s="313" t="e">
        <f>+Z115*VLOOKUP($U$12,#REF!,2,0)</f>
        <v>#REF!</v>
      </c>
      <c r="AA119" s="313" t="e">
        <f>+AA115*VLOOKUP($U$12,#REF!,2,0)</f>
        <v>#REF!</v>
      </c>
      <c r="AB119" s="313" t="e">
        <f>+AB115*VLOOKUP($U$12,#REF!,2,0)</f>
        <v>#REF!</v>
      </c>
      <c r="AC119" s="313" t="e">
        <f>+AC115*VLOOKUP($U$12,#REF!,2,0)</f>
        <v>#REF!</v>
      </c>
      <c r="AD119" s="313" t="e">
        <f>+AD115*VLOOKUP($U$12,#REF!,2,0)</f>
        <v>#REF!</v>
      </c>
      <c r="AE119" s="313" t="e">
        <f>+AE115*VLOOKUP($AE$12,#REF!,2,0)</f>
        <v>#REF!</v>
      </c>
      <c r="AF119" s="313" t="e">
        <f>+AF115*VLOOKUP($AE$12,#REF!,2,0)</f>
        <v>#REF!</v>
      </c>
      <c r="AG119" s="313" t="e">
        <f>+AG115*VLOOKUP($AE$12,#REF!,2,0)</f>
        <v>#REF!</v>
      </c>
      <c r="AH119" s="313" t="e">
        <f>+AH115*VLOOKUP($AE$12,#REF!,2,0)</f>
        <v>#REF!</v>
      </c>
      <c r="AI119" s="313" t="e">
        <f>+AI115*VLOOKUP($AE$12,#REF!,2,0)</f>
        <v>#REF!</v>
      </c>
      <c r="AJ119" s="313" t="e">
        <f>+AJ115*VLOOKUP($AE$12,#REF!,2,0)</f>
        <v>#REF!</v>
      </c>
      <c r="AK119" s="313" t="e">
        <f>+AK115*VLOOKUP($AE$12,#REF!,2,0)</f>
        <v>#REF!</v>
      </c>
      <c r="AL119" s="313" t="e">
        <f>+AL115*VLOOKUP($AE$12,#REF!,2,0)</f>
        <v>#REF!</v>
      </c>
      <c r="AM119" s="313" t="e">
        <f>+AM115*VLOOKUP($AE$12,#REF!,2,0)</f>
        <v>#REF!</v>
      </c>
      <c r="AN119" s="313" t="e">
        <f>+AN115*VLOOKUP($AE$12,#REF!,2,0)</f>
        <v>#REF!</v>
      </c>
      <c r="AO119" s="313" t="e">
        <f>+AO115*VLOOKUP($AO$12,#REF!,2,0)</f>
        <v>#REF!</v>
      </c>
      <c r="AP119" s="313" t="e">
        <f>+AP115*VLOOKUP($AO$12,#REF!,2,0)</f>
        <v>#REF!</v>
      </c>
      <c r="AQ119" s="313" t="e">
        <f>+AQ115*VLOOKUP($AO$12,#REF!,2,0)</f>
        <v>#REF!</v>
      </c>
      <c r="AR119" s="313" t="e">
        <f>+AR115*VLOOKUP($AO$12,#REF!,2,0)</f>
        <v>#REF!</v>
      </c>
      <c r="AS119" s="313" t="e">
        <f>+AS115*VLOOKUP($AO$12,#REF!,2,0)</f>
        <v>#REF!</v>
      </c>
      <c r="AT119" s="313" t="e">
        <f>+AT115*VLOOKUP($AO$12,#REF!,2,0)</f>
        <v>#REF!</v>
      </c>
      <c r="AU119" s="313" t="e">
        <f>+AU115*VLOOKUP($AO$12,#REF!,2,0)</f>
        <v>#REF!</v>
      </c>
      <c r="AV119" s="313" t="e">
        <f>+AV115*VLOOKUP($AO$12,#REF!,2,0)</f>
        <v>#REF!</v>
      </c>
      <c r="AW119" s="313" t="e">
        <f>+AW115*VLOOKUP($AO$12,#REF!,2,0)</f>
        <v>#REF!</v>
      </c>
      <c r="AX119" s="313" t="e">
        <f>+AX115*VLOOKUP($AO$12,#REF!,2,0)</f>
        <v>#REF!</v>
      </c>
      <c r="AY119" s="313" t="e">
        <f>+AY115*VLOOKUP($AY$12,#REF!,2,0)</f>
        <v>#REF!</v>
      </c>
      <c r="AZ119" s="313" t="e">
        <f>+AZ115*VLOOKUP($AY$12,#REF!,2,0)</f>
        <v>#REF!</v>
      </c>
      <c r="BA119" s="313" t="e">
        <f>+BA115*VLOOKUP($AY$12,#REF!,2,0)</f>
        <v>#REF!</v>
      </c>
      <c r="BB119" s="313" t="e">
        <f>+BB115*VLOOKUP($AY$12,#REF!,2,0)</f>
        <v>#REF!</v>
      </c>
      <c r="BC119" s="313" t="e">
        <f>+BC115*VLOOKUP($AY$12,#REF!,2,0)</f>
        <v>#REF!</v>
      </c>
      <c r="BD119" s="313" t="e">
        <f>+BD115*VLOOKUP($AY$12,#REF!,2,0)</f>
        <v>#REF!</v>
      </c>
      <c r="BE119" s="313" t="e">
        <f>+BE115*VLOOKUP($AY$12,#REF!,2,0)</f>
        <v>#REF!</v>
      </c>
      <c r="BF119" s="313" t="e">
        <f>+BF115*VLOOKUP($AY$12,#REF!,2,0)</f>
        <v>#REF!</v>
      </c>
      <c r="BG119" s="313" t="e">
        <f>+BG115*VLOOKUP($AY$12,#REF!,2,0)</f>
        <v>#REF!</v>
      </c>
      <c r="BH119" s="313" t="e">
        <f>+BH115*VLOOKUP($AY$12,#REF!,2,0)</f>
        <v>#REF!</v>
      </c>
      <c r="BI119" s="313" t="e">
        <f>+BI115*VLOOKUP($BI$12,#REF!,2,0)</f>
        <v>#REF!</v>
      </c>
      <c r="BJ119" s="313" t="e">
        <f>+BJ115*VLOOKUP($BI$12,#REF!,2,0)</f>
        <v>#REF!</v>
      </c>
      <c r="BK119" s="313" t="e">
        <f>+BK115*VLOOKUP($BI$12,#REF!,2,0)</f>
        <v>#REF!</v>
      </c>
      <c r="BL119" s="313" t="e">
        <f>+BL115*VLOOKUP($BI$12,#REF!,2,0)</f>
        <v>#REF!</v>
      </c>
      <c r="BM119" s="313" t="e">
        <f>+BM115*VLOOKUP($BI$12,#REF!,2,0)</f>
        <v>#REF!</v>
      </c>
      <c r="BN119" s="313" t="e">
        <f>+BN115*VLOOKUP($BI$12,#REF!,2,0)</f>
        <v>#REF!</v>
      </c>
      <c r="BO119" s="313" t="e">
        <f>+BO115*VLOOKUP($BI$12,#REF!,2,0)</f>
        <v>#REF!</v>
      </c>
      <c r="BP119" s="313" t="e">
        <f>+BP115*VLOOKUP($BI$12,#REF!,2,0)</f>
        <v>#REF!</v>
      </c>
      <c r="BQ119" s="313" t="e">
        <f>+BQ115*VLOOKUP($BI$12,#REF!,2,0)</f>
        <v>#REF!</v>
      </c>
      <c r="BR119" s="313" t="e">
        <f>+BR115*VLOOKUP($BI$12,#REF!,2,0)</f>
        <v>#REF!</v>
      </c>
      <c r="BS119" s="313" t="e">
        <f>+BS115*VLOOKUP($BS$12,#REF!,2,0)</f>
        <v>#REF!</v>
      </c>
      <c r="BT119" s="313" t="e">
        <f>+BT115*VLOOKUP($BS$12,#REF!,2,0)</f>
        <v>#REF!</v>
      </c>
      <c r="BU119" s="313" t="e">
        <f>+BU115*VLOOKUP($BS$12,#REF!,2,0)</f>
        <v>#REF!</v>
      </c>
      <c r="BV119" s="313" t="e">
        <f>+BV115*VLOOKUP($BS$12,#REF!,2,0)</f>
        <v>#REF!</v>
      </c>
      <c r="BW119" s="313" t="e">
        <f>+BW115*VLOOKUP($BS$12,#REF!,2,0)</f>
        <v>#REF!</v>
      </c>
      <c r="BX119" s="313" t="e">
        <f>+BX115*VLOOKUP($BS$12,#REF!,2,0)</f>
        <v>#REF!</v>
      </c>
      <c r="BY119" s="313" t="e">
        <f>+BY115*VLOOKUP($BS$12,#REF!,2,0)</f>
        <v>#REF!</v>
      </c>
      <c r="BZ119" s="313" t="e">
        <f>+BZ115*VLOOKUP($BS$12,#REF!,2,0)</f>
        <v>#REF!</v>
      </c>
      <c r="CA119" s="313" t="e">
        <f>+CA115*VLOOKUP($BS$12,#REF!,2,0)</f>
        <v>#REF!</v>
      </c>
      <c r="CB119" s="313" t="e">
        <f>+CB115*VLOOKUP($BS$12,#REF!,2,0)</f>
        <v>#REF!</v>
      </c>
      <c r="CC119" s="313" t="e">
        <f>+CC115*VLOOKUP($CC$12,#REF!,2,0)</f>
        <v>#REF!</v>
      </c>
      <c r="CD119" s="313" t="e">
        <f>+CD115*VLOOKUP($CC$12,#REF!,2,0)</f>
        <v>#REF!</v>
      </c>
      <c r="CE119" s="313" t="e">
        <f>+CE115*VLOOKUP($CC$12,#REF!,2,0)</f>
        <v>#REF!</v>
      </c>
      <c r="CF119" s="313" t="e">
        <f>+CF115*VLOOKUP($CC$12,#REF!,2,0)</f>
        <v>#REF!</v>
      </c>
      <c r="CG119" s="313" t="e">
        <f>+CG115*VLOOKUP($CC$12,#REF!,2,0)</f>
        <v>#REF!</v>
      </c>
      <c r="CH119" s="313" t="e">
        <f>+CH115*VLOOKUP($CC$12,#REF!,2,0)</f>
        <v>#REF!</v>
      </c>
      <c r="CI119" s="313" t="e">
        <f>+CI115*VLOOKUP($CC$12,#REF!,2,0)</f>
        <v>#REF!</v>
      </c>
      <c r="CJ119" s="313" t="e">
        <f>+CJ115*VLOOKUP($CC$12,#REF!,2,0)</f>
        <v>#REF!</v>
      </c>
      <c r="CK119" s="313" t="e">
        <f>+CK115*VLOOKUP($CC$12,#REF!,2,0)</f>
        <v>#REF!</v>
      </c>
      <c r="CL119" s="313" t="e">
        <f>+CL115*VLOOKUP($CC$12,#REF!,2,0)</f>
        <v>#REF!</v>
      </c>
      <c r="CM119" s="313" t="e">
        <f>+CM115*VLOOKUP($CM$12,#REF!,2,0)</f>
        <v>#REF!</v>
      </c>
      <c r="CN119" s="313" t="e">
        <f>+CN115*VLOOKUP($CM$12,#REF!,2,0)</f>
        <v>#REF!</v>
      </c>
      <c r="CO119" s="313" t="e">
        <f>+CO115*VLOOKUP($CM$12,#REF!,2,0)</f>
        <v>#REF!</v>
      </c>
      <c r="CP119" s="313" t="e">
        <f>+CP115*VLOOKUP($CM$12,#REF!,2,0)</f>
        <v>#REF!</v>
      </c>
      <c r="CQ119" s="313" t="e">
        <f>+CQ115*VLOOKUP($CM$12,#REF!,2,0)</f>
        <v>#REF!</v>
      </c>
      <c r="CR119" s="313" t="e">
        <f>+CR115*VLOOKUP($CM$12,#REF!,2,0)</f>
        <v>#REF!</v>
      </c>
      <c r="CS119" s="313" t="e">
        <f>+CS115*VLOOKUP($CM$12,#REF!,2,0)</f>
        <v>#REF!</v>
      </c>
      <c r="CT119" s="313" t="e">
        <f>+CT115*VLOOKUP($CM$12,#REF!,2,0)</f>
        <v>#REF!</v>
      </c>
      <c r="CU119" s="313" t="e">
        <f>+CU115*VLOOKUP($CM$12,#REF!,2,0)</f>
        <v>#REF!</v>
      </c>
      <c r="CV119" s="313" t="e">
        <f>+CV115*VLOOKUP($CM$12,#REF!,2,0)</f>
        <v>#REF!</v>
      </c>
      <c r="CW119" s="313" t="e">
        <f>+CW115*VLOOKUP($CW$12,#REF!,2,0)</f>
        <v>#REF!</v>
      </c>
      <c r="CX119" s="313" t="e">
        <f>+CX115*VLOOKUP($CW$12,#REF!,2,0)</f>
        <v>#REF!</v>
      </c>
      <c r="CY119" s="313" t="e">
        <f>+CY115*VLOOKUP($CW$12,#REF!,2,0)</f>
        <v>#REF!</v>
      </c>
      <c r="CZ119" s="313" t="e">
        <f>+CZ115*VLOOKUP($CW$12,#REF!,2,0)</f>
        <v>#REF!</v>
      </c>
      <c r="DA119" s="313" t="e">
        <f>+DA115*VLOOKUP($CW$12,#REF!,2,0)</f>
        <v>#REF!</v>
      </c>
      <c r="DB119" s="313" t="e">
        <f>+DB115*VLOOKUP($CW$12,#REF!,2,0)</f>
        <v>#REF!</v>
      </c>
      <c r="DC119" s="313" t="e">
        <f>+DC115*VLOOKUP($CW$12,#REF!,2,0)</f>
        <v>#REF!</v>
      </c>
      <c r="DD119" s="313" t="e">
        <f>+DD115*VLOOKUP($CW$12,#REF!,2,0)</f>
        <v>#REF!</v>
      </c>
      <c r="DE119" s="313" t="e">
        <f>+DE115*VLOOKUP($CW$12,#REF!,2,0)</f>
        <v>#REF!</v>
      </c>
      <c r="DF119" s="313" t="e">
        <f>+DF115*VLOOKUP($CW$12,#REF!,2,0)</f>
        <v>#REF!</v>
      </c>
      <c r="DG119" s="313" t="e">
        <f>+DG115*VLOOKUP($DG$12,#REF!,2,0)</f>
        <v>#REF!</v>
      </c>
      <c r="DH119" s="313" t="e">
        <f>+DH115*VLOOKUP($DG$12,#REF!,2,0)</f>
        <v>#REF!</v>
      </c>
      <c r="DI119" s="313" t="e">
        <f>+DI115*VLOOKUP($DG$12,#REF!,2,0)</f>
        <v>#REF!</v>
      </c>
      <c r="DJ119" s="313" t="e">
        <f>+DJ115*VLOOKUP($DG$12,#REF!,2,0)</f>
        <v>#REF!</v>
      </c>
      <c r="DK119" s="313" t="e">
        <f>+DK115*VLOOKUP($DG$12,#REF!,2,0)</f>
        <v>#REF!</v>
      </c>
      <c r="DL119" s="313" t="e">
        <f>+DL115*VLOOKUP($DG$12,#REF!,2,0)</f>
        <v>#REF!</v>
      </c>
      <c r="DM119" s="313" t="e">
        <f>+DM115*VLOOKUP($DG$12,#REF!,2,0)</f>
        <v>#REF!</v>
      </c>
      <c r="DN119" s="313" t="e">
        <f>+DN115*VLOOKUP($DG$12,#REF!,2,0)</f>
        <v>#REF!</v>
      </c>
      <c r="DO119" s="313" t="e">
        <f>+DO115*VLOOKUP($DG$12,#REF!,2,0)</f>
        <v>#REF!</v>
      </c>
      <c r="DP119" s="313" t="e">
        <f>+DP115*VLOOKUP($DG$12,#REF!,2,0)</f>
        <v>#REF!</v>
      </c>
      <c r="DQ119" s="313" t="e">
        <f>+DQ115*VLOOKUP($DQ$12,#REF!,2,0)</f>
        <v>#REF!</v>
      </c>
      <c r="DR119" s="313" t="e">
        <f>+DR115*VLOOKUP($DQ$12,#REF!,2,0)</f>
        <v>#REF!</v>
      </c>
      <c r="DS119" s="313" t="e">
        <f>+DS115*VLOOKUP($DQ$12,#REF!,2,0)</f>
        <v>#REF!</v>
      </c>
      <c r="DT119" s="313" t="e">
        <f>+DT115*VLOOKUP($DQ$12,#REF!,2,0)</f>
        <v>#REF!</v>
      </c>
      <c r="DU119" s="313" t="e">
        <f>+DU115*VLOOKUP($DQ$12,#REF!,2,0)</f>
        <v>#REF!</v>
      </c>
      <c r="DV119" s="313" t="e">
        <f>+DV115*VLOOKUP($DQ$12,#REF!,2,0)</f>
        <v>#REF!</v>
      </c>
      <c r="DW119" s="313" t="e">
        <f>+DW115*VLOOKUP($DQ$12,#REF!,2,0)</f>
        <v>#REF!</v>
      </c>
      <c r="DX119" s="313" t="e">
        <f>+DX115*VLOOKUP($DQ$12,#REF!,2,0)</f>
        <v>#REF!</v>
      </c>
      <c r="DY119" s="313" t="e">
        <f>+DY115*VLOOKUP($DQ$12,#REF!,2,0)</f>
        <v>#REF!</v>
      </c>
      <c r="DZ119" s="313" t="e">
        <f>+DZ115*VLOOKUP($DQ$12,#REF!,2,0)</f>
        <v>#REF!</v>
      </c>
      <c r="EA119" s="313" t="e">
        <f>+EA115*VLOOKUP($EA$12,#REF!,2,0)</f>
        <v>#REF!</v>
      </c>
      <c r="EB119" s="313" t="e">
        <f>+EB115*VLOOKUP($EA$12,#REF!,2,0)</f>
        <v>#REF!</v>
      </c>
      <c r="EC119" s="313" t="e">
        <f>+EC115*VLOOKUP($EA$12,#REF!,2,0)</f>
        <v>#REF!</v>
      </c>
      <c r="ED119" s="313" t="e">
        <f>+ED115*VLOOKUP($EA$12,#REF!,2,0)</f>
        <v>#REF!</v>
      </c>
      <c r="EE119" s="313" t="e">
        <f>+EE115*VLOOKUP($EA$12,#REF!,2,0)</f>
        <v>#REF!</v>
      </c>
      <c r="EF119" s="313" t="e">
        <f>+EF115*VLOOKUP($EA$12,#REF!,2,0)</f>
        <v>#REF!</v>
      </c>
      <c r="EG119" s="313" t="e">
        <f>+EG115*VLOOKUP($EA$12,#REF!,2,0)</f>
        <v>#REF!</v>
      </c>
      <c r="EH119" s="313" t="e">
        <f>+EH115*VLOOKUP($EA$12,#REF!,2,0)</f>
        <v>#REF!</v>
      </c>
      <c r="EI119" s="313" t="e">
        <f>+EI115*VLOOKUP($EA$12,#REF!,2,0)</f>
        <v>#REF!</v>
      </c>
      <c r="EJ119" s="313" t="e">
        <f>+EJ115*VLOOKUP($EA$12,#REF!,2,0)</f>
        <v>#REF!</v>
      </c>
      <c r="EK119" s="313" t="e">
        <f>+EK115*VLOOKUP($EK$12,#REF!,2,0)</f>
        <v>#REF!</v>
      </c>
      <c r="EL119" s="313" t="e">
        <f>+EL115*VLOOKUP($EK$12,#REF!,2,0)</f>
        <v>#REF!</v>
      </c>
      <c r="EM119" s="313" t="e">
        <f>+EM115*VLOOKUP($EK$12,#REF!,2,0)</f>
        <v>#REF!</v>
      </c>
      <c r="EN119" s="313" t="e">
        <f>+EN115*VLOOKUP($EK$12,#REF!,2,0)</f>
        <v>#REF!</v>
      </c>
      <c r="EO119" s="313" t="e">
        <f>+EO115*VLOOKUP($EK$12,#REF!,2,0)</f>
        <v>#REF!</v>
      </c>
      <c r="EP119" s="313" t="e">
        <f>+EP115*VLOOKUP($EK$12,#REF!,2,0)</f>
        <v>#REF!</v>
      </c>
      <c r="EQ119" s="313" t="e">
        <f>+EQ115*VLOOKUP($EK$12,#REF!,2,0)</f>
        <v>#REF!</v>
      </c>
      <c r="ER119" s="313" t="e">
        <f>+ER115*VLOOKUP($EK$12,#REF!,2,0)</f>
        <v>#REF!</v>
      </c>
      <c r="ES119" s="313" t="e">
        <f>+ES115*VLOOKUP($EK$12,#REF!,2,0)</f>
        <v>#REF!</v>
      </c>
      <c r="ET119" s="313" t="e">
        <f>+ET115*VLOOKUP($EK$12,#REF!,2,0)</f>
        <v>#REF!</v>
      </c>
      <c r="EU119" s="313" t="e">
        <f>+EU115*VLOOKUP($EU$12,#REF!,2,0)</f>
        <v>#REF!</v>
      </c>
      <c r="EV119" s="313" t="e">
        <f>+EV115*VLOOKUP($EU$12,#REF!,2,0)</f>
        <v>#REF!</v>
      </c>
      <c r="EW119" s="313" t="e">
        <f>+EW115*VLOOKUP($EU$12,#REF!,2,0)</f>
        <v>#REF!</v>
      </c>
      <c r="EX119" s="313" t="e">
        <f>+EX115*VLOOKUP($EU$12,#REF!,2,0)</f>
        <v>#REF!</v>
      </c>
      <c r="EY119" s="313" t="e">
        <f>+EY115*VLOOKUP($EU$12,#REF!,2,0)</f>
        <v>#REF!</v>
      </c>
      <c r="EZ119" s="313" t="e">
        <f>+EZ115*VLOOKUP($EU$12,#REF!,2,0)</f>
        <v>#REF!</v>
      </c>
      <c r="FA119" s="313" t="e">
        <f>+FA115*VLOOKUP($EU$12,#REF!,2,0)</f>
        <v>#REF!</v>
      </c>
      <c r="FB119" s="313" t="e">
        <f>+FB115*VLOOKUP($EU$12,#REF!,2,0)</f>
        <v>#REF!</v>
      </c>
      <c r="FC119" s="313" t="e">
        <f>+FC115*VLOOKUP($EU$12,#REF!,2,0)</f>
        <v>#REF!</v>
      </c>
      <c r="FD119" s="313" t="e">
        <f>+FD115*VLOOKUP($EU$12,#REF!,2,0)</f>
        <v>#REF!</v>
      </c>
      <c r="FE119" s="313" t="e">
        <f>+FE115*VLOOKUP($FE$12,#REF!,2,0)</f>
        <v>#REF!</v>
      </c>
      <c r="FF119" s="313" t="e">
        <f>+FF115*VLOOKUP($FE$12,#REF!,2,0)</f>
        <v>#REF!</v>
      </c>
      <c r="FG119" s="313" t="e">
        <f>+FG115*VLOOKUP($FE$12,#REF!,2,0)</f>
        <v>#REF!</v>
      </c>
      <c r="FH119" s="313" t="e">
        <f>+FH115*VLOOKUP($FE$12,#REF!,2,0)</f>
        <v>#REF!</v>
      </c>
      <c r="FI119" s="313" t="e">
        <f>+FI115*VLOOKUP($FE$12,#REF!,2,0)</f>
        <v>#REF!</v>
      </c>
      <c r="FJ119" s="313" t="e">
        <f>+FJ115*VLOOKUP($FE$12,#REF!,2,0)</f>
        <v>#REF!</v>
      </c>
      <c r="FK119" s="313" t="e">
        <f>+FK115*VLOOKUP($FE$12,#REF!,2,0)</f>
        <v>#REF!</v>
      </c>
      <c r="FL119" s="313" t="e">
        <f>+FL115*VLOOKUP($FE$12,#REF!,2,0)</f>
        <v>#REF!</v>
      </c>
      <c r="FM119" s="313" t="e">
        <f>+FM115*VLOOKUP($FE$12,#REF!,2,0)</f>
        <v>#REF!</v>
      </c>
      <c r="FN119" s="313" t="e">
        <f>+FN115*VLOOKUP($FE$12,#REF!,2,0)</f>
        <v>#REF!</v>
      </c>
      <c r="FO119" s="313" t="e">
        <f>+FO115*VLOOKUP($FO$12,#REF!,2,0)</f>
        <v>#REF!</v>
      </c>
      <c r="FP119" s="313" t="e">
        <f>+FP115*VLOOKUP($FO$12,#REF!,2,0)</f>
        <v>#REF!</v>
      </c>
      <c r="FQ119" s="313" t="e">
        <f>+FQ115*VLOOKUP($FO$12,#REF!,2,0)</f>
        <v>#REF!</v>
      </c>
      <c r="FR119" s="313" t="e">
        <f>+FR115*VLOOKUP($FO$12,#REF!,2,0)</f>
        <v>#REF!</v>
      </c>
      <c r="FS119" s="313" t="e">
        <f>+FS115*VLOOKUP($FO$12,#REF!,2,0)</f>
        <v>#REF!</v>
      </c>
      <c r="FT119" s="313" t="e">
        <f>+FT115*VLOOKUP($FO$12,#REF!,2,0)</f>
        <v>#REF!</v>
      </c>
      <c r="FU119" s="313" t="e">
        <f>+FU115*VLOOKUP($FO$12,#REF!,2,0)</f>
        <v>#REF!</v>
      </c>
      <c r="FV119" s="313" t="e">
        <f>+FV115*VLOOKUP($FO$12,#REF!,2,0)</f>
        <v>#REF!</v>
      </c>
      <c r="FW119" s="313" t="e">
        <f>+FW115*VLOOKUP($FO$12,#REF!,2,0)</f>
        <v>#REF!</v>
      </c>
      <c r="FX119" s="313" t="e">
        <f>+FX115*VLOOKUP($FO$12,#REF!,2,0)</f>
        <v>#REF!</v>
      </c>
      <c r="FY119" s="313" t="e">
        <f>+FY115*VLOOKUP($FY$12,#REF!,2,0)</f>
        <v>#REF!</v>
      </c>
      <c r="FZ119" s="313" t="e">
        <f>+FZ115*VLOOKUP($FY$12,#REF!,2,0)</f>
        <v>#REF!</v>
      </c>
      <c r="GA119" s="313" t="e">
        <f>+GA115*VLOOKUP($FY$12,#REF!,2,0)</f>
        <v>#REF!</v>
      </c>
      <c r="GB119" s="313" t="e">
        <f>+GB115*VLOOKUP($FY$12,#REF!,2,0)</f>
        <v>#REF!</v>
      </c>
      <c r="GC119" s="313" t="e">
        <f>+GC115*VLOOKUP($FY$12,#REF!,2,0)</f>
        <v>#REF!</v>
      </c>
      <c r="GD119" s="313" t="e">
        <f>+GD115*VLOOKUP($FY$12,#REF!,2,0)</f>
        <v>#REF!</v>
      </c>
      <c r="GE119" s="313" t="e">
        <f>+GE115*VLOOKUP($FY$12,#REF!,2,0)</f>
        <v>#REF!</v>
      </c>
      <c r="GF119" s="313" t="e">
        <f>+GF115*VLOOKUP($FY$12,#REF!,2,0)</f>
        <v>#REF!</v>
      </c>
      <c r="GG119" s="313" t="e">
        <f>+GG115*VLOOKUP($FY$12,#REF!,2,0)</f>
        <v>#REF!</v>
      </c>
      <c r="GH119" s="313" t="e">
        <f>+GH115*VLOOKUP($FY$12,#REF!,2,0)</f>
        <v>#REF!</v>
      </c>
      <c r="GI119" s="313" t="e">
        <f>+GI115*VLOOKUP($GI$12,#REF!,2,0)</f>
        <v>#REF!</v>
      </c>
      <c r="GJ119" s="313" t="e">
        <f>+GJ115*VLOOKUP($GI$12,#REF!,2,0)</f>
        <v>#REF!</v>
      </c>
      <c r="GK119" s="313" t="e">
        <f>+GK115*VLOOKUP($GI$12,#REF!,2,0)</f>
        <v>#REF!</v>
      </c>
      <c r="GL119" s="313" t="e">
        <f>+GL115*VLOOKUP($GI$12,#REF!,2,0)</f>
        <v>#REF!</v>
      </c>
      <c r="GM119" s="313" t="e">
        <f>+GM115*VLOOKUP($GI$12,#REF!,2,0)</f>
        <v>#REF!</v>
      </c>
      <c r="GN119" s="313" t="e">
        <f>+GN115*VLOOKUP($GI$12,#REF!,2,0)</f>
        <v>#REF!</v>
      </c>
      <c r="GO119" s="313" t="e">
        <f>+GO115*VLOOKUP($GI$12,#REF!,2,0)</f>
        <v>#REF!</v>
      </c>
      <c r="GP119" s="313" t="e">
        <f>+GP115*VLOOKUP($GI$12,#REF!,2,0)</f>
        <v>#REF!</v>
      </c>
      <c r="GQ119" s="313" t="e">
        <f>+GQ115*VLOOKUP($GI$12,#REF!,2,0)</f>
        <v>#REF!</v>
      </c>
      <c r="GR119" s="313" t="e">
        <f>+GR115*VLOOKUP($GI$12,#REF!,2,0)</f>
        <v>#REF!</v>
      </c>
      <c r="GS119" s="313" t="e">
        <f>+GS115*VLOOKUP($GS$12,#REF!,2,0)</f>
        <v>#REF!</v>
      </c>
      <c r="GT119" s="313" t="e">
        <f>+GT115*VLOOKUP($GS$12,#REF!,2,0)</f>
        <v>#REF!</v>
      </c>
      <c r="GU119" s="313" t="e">
        <f>+GU115*VLOOKUP($GS$12,#REF!,2,0)</f>
        <v>#REF!</v>
      </c>
      <c r="GV119" s="313" t="e">
        <f>+GV115*VLOOKUP($GS$12,#REF!,2,0)</f>
        <v>#REF!</v>
      </c>
      <c r="GW119" s="313" t="e">
        <f>+GW115*VLOOKUP($GS$12,#REF!,2,0)</f>
        <v>#REF!</v>
      </c>
      <c r="GX119" s="313" t="e">
        <f>+GX115*VLOOKUP($GS$12,#REF!,2,0)</f>
        <v>#REF!</v>
      </c>
      <c r="GY119" s="313" t="e">
        <f>+GY115*VLOOKUP($GS$12,#REF!,2,0)</f>
        <v>#REF!</v>
      </c>
      <c r="GZ119" s="313" t="e">
        <f>+GZ115*VLOOKUP($GS$12,#REF!,2,0)</f>
        <v>#REF!</v>
      </c>
      <c r="HA119" s="313" t="e">
        <f>+HA115*VLOOKUP($GS$12,#REF!,2,0)</f>
        <v>#REF!</v>
      </c>
      <c r="HB119" s="313" t="e">
        <f>+HB115*VLOOKUP($GS$12,#REF!,2,0)</f>
        <v>#REF!</v>
      </c>
      <c r="HC119" s="97"/>
      <c r="HD119" s="97"/>
      <c r="HE119" s="97"/>
      <c r="HF119" s="97"/>
      <c r="HG119" s="97"/>
      <c r="HH119" s="97"/>
      <c r="HI119" s="97"/>
      <c r="HJ119" s="97"/>
      <c r="HK119" s="97"/>
      <c r="HL119" s="97"/>
      <c r="HM119" s="33"/>
      <c r="HN119" s="33"/>
      <c r="HO119" s="33"/>
      <c r="HP119" s="313" t="e">
        <f t="shared" si="106"/>
        <v>#REF!</v>
      </c>
      <c r="HQ119" s="326"/>
      <c r="HR119" s="33"/>
      <c r="HS119" s="102"/>
      <c r="HT119" s="33"/>
      <c r="HV119" s="314"/>
      <c r="HW119" s="314"/>
      <c r="HX119" s="314"/>
      <c r="HY119" s="314"/>
      <c r="HZ119" s="314"/>
      <c r="IA119" s="314"/>
      <c r="IB119" s="314"/>
      <c r="IC119" s="314"/>
      <c r="ID119" s="314"/>
      <c r="IE119" s="314"/>
    </row>
    <row r="120" spans="2:240" s="319" customFormat="1" ht="27.95" hidden="1" customHeight="1">
      <c r="B120" s="836" t="s">
        <v>903</v>
      </c>
      <c r="C120" s="837"/>
      <c r="D120" s="837"/>
      <c r="E120" s="837"/>
      <c r="F120" s="837"/>
      <c r="G120" s="837"/>
      <c r="H120" s="837"/>
      <c r="I120" s="838"/>
      <c r="J120" s="315" t="s">
        <v>108</v>
      </c>
      <c r="K120" s="316">
        <f>+SUMIF($F$16:$F$111,1,K16:K111)</f>
        <v>0</v>
      </c>
      <c r="L120" s="316">
        <f t="shared" ref="L120:BW120" si="119">+SUMIF($F$16:$F$111,1,L16:L111)</f>
        <v>0</v>
      </c>
      <c r="M120" s="316">
        <f t="shared" si="119"/>
        <v>0</v>
      </c>
      <c r="N120" s="316">
        <f t="shared" si="119"/>
        <v>0</v>
      </c>
      <c r="O120" s="316">
        <f t="shared" si="119"/>
        <v>0</v>
      </c>
      <c r="P120" s="316">
        <f t="shared" si="119"/>
        <v>0</v>
      </c>
      <c r="Q120" s="316">
        <f t="shared" si="119"/>
        <v>0</v>
      </c>
      <c r="R120" s="316">
        <f t="shared" si="119"/>
        <v>0</v>
      </c>
      <c r="S120" s="316">
        <f t="shared" si="119"/>
        <v>0</v>
      </c>
      <c r="T120" s="316">
        <f t="shared" si="119"/>
        <v>0</v>
      </c>
      <c r="U120" s="316">
        <f t="shared" si="119"/>
        <v>0</v>
      </c>
      <c r="V120" s="316">
        <f t="shared" si="119"/>
        <v>0</v>
      </c>
      <c r="W120" s="316">
        <f t="shared" si="119"/>
        <v>0</v>
      </c>
      <c r="X120" s="316">
        <f t="shared" si="119"/>
        <v>0</v>
      </c>
      <c r="Y120" s="316">
        <f t="shared" si="119"/>
        <v>0</v>
      </c>
      <c r="Z120" s="316">
        <f t="shared" si="119"/>
        <v>0</v>
      </c>
      <c r="AA120" s="316">
        <f t="shared" si="119"/>
        <v>0</v>
      </c>
      <c r="AB120" s="316">
        <f t="shared" si="119"/>
        <v>0</v>
      </c>
      <c r="AC120" s="316">
        <f t="shared" si="119"/>
        <v>0</v>
      </c>
      <c r="AD120" s="316">
        <f t="shared" si="119"/>
        <v>0</v>
      </c>
      <c r="AE120" s="316">
        <f t="shared" si="119"/>
        <v>0</v>
      </c>
      <c r="AF120" s="316">
        <f t="shared" si="119"/>
        <v>0</v>
      </c>
      <c r="AG120" s="316">
        <f t="shared" si="119"/>
        <v>0</v>
      </c>
      <c r="AH120" s="316">
        <f t="shared" si="119"/>
        <v>0</v>
      </c>
      <c r="AI120" s="316">
        <f t="shared" si="119"/>
        <v>0</v>
      </c>
      <c r="AJ120" s="316">
        <f t="shared" si="119"/>
        <v>0</v>
      </c>
      <c r="AK120" s="316">
        <f t="shared" si="119"/>
        <v>0</v>
      </c>
      <c r="AL120" s="316">
        <f t="shared" si="119"/>
        <v>0</v>
      </c>
      <c r="AM120" s="316">
        <f t="shared" si="119"/>
        <v>0</v>
      </c>
      <c r="AN120" s="316">
        <f t="shared" si="119"/>
        <v>0</v>
      </c>
      <c r="AO120" s="316">
        <f t="shared" si="119"/>
        <v>0</v>
      </c>
      <c r="AP120" s="316">
        <f t="shared" si="119"/>
        <v>0</v>
      </c>
      <c r="AQ120" s="316">
        <f t="shared" si="119"/>
        <v>0</v>
      </c>
      <c r="AR120" s="316">
        <f t="shared" si="119"/>
        <v>0</v>
      </c>
      <c r="AS120" s="316">
        <f t="shared" si="119"/>
        <v>0</v>
      </c>
      <c r="AT120" s="316">
        <f t="shared" si="119"/>
        <v>0</v>
      </c>
      <c r="AU120" s="316">
        <f t="shared" si="119"/>
        <v>0</v>
      </c>
      <c r="AV120" s="316">
        <f t="shared" si="119"/>
        <v>0</v>
      </c>
      <c r="AW120" s="316">
        <f t="shared" si="119"/>
        <v>0</v>
      </c>
      <c r="AX120" s="316">
        <f t="shared" si="119"/>
        <v>0</v>
      </c>
      <c r="AY120" s="316">
        <f t="shared" si="119"/>
        <v>0</v>
      </c>
      <c r="AZ120" s="316">
        <f t="shared" si="119"/>
        <v>0</v>
      </c>
      <c r="BA120" s="316">
        <f t="shared" si="119"/>
        <v>0</v>
      </c>
      <c r="BB120" s="316">
        <f t="shared" si="119"/>
        <v>0</v>
      </c>
      <c r="BC120" s="316">
        <f t="shared" si="119"/>
        <v>0</v>
      </c>
      <c r="BD120" s="316">
        <f t="shared" si="119"/>
        <v>0</v>
      </c>
      <c r="BE120" s="316">
        <f t="shared" si="119"/>
        <v>0</v>
      </c>
      <c r="BF120" s="316">
        <f t="shared" si="119"/>
        <v>0</v>
      </c>
      <c r="BG120" s="316">
        <f t="shared" si="119"/>
        <v>0</v>
      </c>
      <c r="BH120" s="316">
        <f t="shared" si="119"/>
        <v>0</v>
      </c>
      <c r="BI120" s="316">
        <f t="shared" si="119"/>
        <v>0</v>
      </c>
      <c r="BJ120" s="316">
        <f t="shared" si="119"/>
        <v>0</v>
      </c>
      <c r="BK120" s="316">
        <f t="shared" si="119"/>
        <v>0</v>
      </c>
      <c r="BL120" s="316">
        <f t="shared" si="119"/>
        <v>0</v>
      </c>
      <c r="BM120" s="316">
        <f t="shared" si="119"/>
        <v>0</v>
      </c>
      <c r="BN120" s="316">
        <f t="shared" si="119"/>
        <v>0</v>
      </c>
      <c r="BO120" s="316">
        <f t="shared" si="119"/>
        <v>0</v>
      </c>
      <c r="BP120" s="316">
        <f t="shared" si="119"/>
        <v>0</v>
      </c>
      <c r="BQ120" s="316">
        <f t="shared" si="119"/>
        <v>0</v>
      </c>
      <c r="BR120" s="316">
        <f t="shared" si="119"/>
        <v>0</v>
      </c>
      <c r="BS120" s="316">
        <f t="shared" si="119"/>
        <v>0</v>
      </c>
      <c r="BT120" s="316">
        <f t="shared" si="119"/>
        <v>0</v>
      </c>
      <c r="BU120" s="316">
        <f t="shared" si="119"/>
        <v>0</v>
      </c>
      <c r="BV120" s="316">
        <f t="shared" si="119"/>
        <v>0</v>
      </c>
      <c r="BW120" s="316">
        <f t="shared" si="119"/>
        <v>0</v>
      </c>
      <c r="BX120" s="316">
        <f t="shared" ref="BX120:EI120" si="120">+SUMIF($F$16:$F$111,1,BX16:BX111)</f>
        <v>0</v>
      </c>
      <c r="BY120" s="316">
        <f t="shared" si="120"/>
        <v>0</v>
      </c>
      <c r="BZ120" s="316">
        <f t="shared" si="120"/>
        <v>0</v>
      </c>
      <c r="CA120" s="316">
        <f t="shared" si="120"/>
        <v>0</v>
      </c>
      <c r="CB120" s="316">
        <f t="shared" si="120"/>
        <v>0</v>
      </c>
      <c r="CC120" s="316">
        <f t="shared" si="120"/>
        <v>0</v>
      </c>
      <c r="CD120" s="316">
        <f t="shared" si="120"/>
        <v>0</v>
      </c>
      <c r="CE120" s="316">
        <f t="shared" si="120"/>
        <v>0</v>
      </c>
      <c r="CF120" s="316">
        <f t="shared" si="120"/>
        <v>0</v>
      </c>
      <c r="CG120" s="316">
        <f t="shared" si="120"/>
        <v>0</v>
      </c>
      <c r="CH120" s="316">
        <f t="shared" si="120"/>
        <v>0</v>
      </c>
      <c r="CI120" s="316">
        <f t="shared" si="120"/>
        <v>0</v>
      </c>
      <c r="CJ120" s="316">
        <f t="shared" si="120"/>
        <v>0</v>
      </c>
      <c r="CK120" s="316">
        <f t="shared" si="120"/>
        <v>0</v>
      </c>
      <c r="CL120" s="316">
        <f t="shared" si="120"/>
        <v>0</v>
      </c>
      <c r="CM120" s="316">
        <f t="shared" si="120"/>
        <v>0</v>
      </c>
      <c r="CN120" s="316">
        <f t="shared" si="120"/>
        <v>0</v>
      </c>
      <c r="CO120" s="316">
        <f t="shared" si="120"/>
        <v>0</v>
      </c>
      <c r="CP120" s="316">
        <f t="shared" si="120"/>
        <v>0</v>
      </c>
      <c r="CQ120" s="316">
        <f t="shared" si="120"/>
        <v>0</v>
      </c>
      <c r="CR120" s="316">
        <f t="shared" si="120"/>
        <v>0</v>
      </c>
      <c r="CS120" s="316">
        <f t="shared" si="120"/>
        <v>0</v>
      </c>
      <c r="CT120" s="316">
        <f t="shared" si="120"/>
        <v>0</v>
      </c>
      <c r="CU120" s="316">
        <f t="shared" si="120"/>
        <v>0</v>
      </c>
      <c r="CV120" s="316">
        <f t="shared" si="120"/>
        <v>0</v>
      </c>
      <c r="CW120" s="316">
        <f t="shared" si="120"/>
        <v>0</v>
      </c>
      <c r="CX120" s="316">
        <f t="shared" si="120"/>
        <v>0</v>
      </c>
      <c r="CY120" s="316">
        <f t="shared" si="120"/>
        <v>0</v>
      </c>
      <c r="CZ120" s="316">
        <f t="shared" si="120"/>
        <v>0</v>
      </c>
      <c r="DA120" s="316">
        <f t="shared" si="120"/>
        <v>0</v>
      </c>
      <c r="DB120" s="316">
        <f t="shared" si="120"/>
        <v>0</v>
      </c>
      <c r="DC120" s="316">
        <f t="shared" si="120"/>
        <v>0</v>
      </c>
      <c r="DD120" s="316">
        <f t="shared" si="120"/>
        <v>0</v>
      </c>
      <c r="DE120" s="316">
        <f t="shared" si="120"/>
        <v>0</v>
      </c>
      <c r="DF120" s="316">
        <f t="shared" si="120"/>
        <v>0</v>
      </c>
      <c r="DG120" s="316">
        <f t="shared" si="120"/>
        <v>0</v>
      </c>
      <c r="DH120" s="316">
        <f t="shared" si="120"/>
        <v>0</v>
      </c>
      <c r="DI120" s="316">
        <f t="shared" si="120"/>
        <v>0</v>
      </c>
      <c r="DJ120" s="316">
        <f t="shared" si="120"/>
        <v>0</v>
      </c>
      <c r="DK120" s="316">
        <f t="shared" si="120"/>
        <v>0</v>
      </c>
      <c r="DL120" s="316">
        <f t="shared" si="120"/>
        <v>0</v>
      </c>
      <c r="DM120" s="316">
        <f t="shared" si="120"/>
        <v>0</v>
      </c>
      <c r="DN120" s="316">
        <f t="shared" si="120"/>
        <v>0</v>
      </c>
      <c r="DO120" s="316">
        <f t="shared" si="120"/>
        <v>0</v>
      </c>
      <c r="DP120" s="316">
        <f t="shared" si="120"/>
        <v>0</v>
      </c>
      <c r="DQ120" s="316">
        <f t="shared" si="120"/>
        <v>0</v>
      </c>
      <c r="DR120" s="316">
        <f t="shared" si="120"/>
        <v>0</v>
      </c>
      <c r="DS120" s="316">
        <f t="shared" si="120"/>
        <v>0</v>
      </c>
      <c r="DT120" s="316">
        <f t="shared" si="120"/>
        <v>0</v>
      </c>
      <c r="DU120" s="316">
        <f t="shared" si="120"/>
        <v>0</v>
      </c>
      <c r="DV120" s="316">
        <f t="shared" si="120"/>
        <v>0</v>
      </c>
      <c r="DW120" s="316">
        <f t="shared" si="120"/>
        <v>0</v>
      </c>
      <c r="DX120" s="316">
        <f t="shared" si="120"/>
        <v>0</v>
      </c>
      <c r="DY120" s="316">
        <f t="shared" si="120"/>
        <v>0</v>
      </c>
      <c r="DZ120" s="316">
        <f t="shared" si="120"/>
        <v>0</v>
      </c>
      <c r="EA120" s="316">
        <f t="shared" si="120"/>
        <v>0</v>
      </c>
      <c r="EB120" s="316">
        <f t="shared" si="120"/>
        <v>0</v>
      </c>
      <c r="EC120" s="316">
        <f t="shared" si="120"/>
        <v>0</v>
      </c>
      <c r="ED120" s="316">
        <f t="shared" si="120"/>
        <v>0</v>
      </c>
      <c r="EE120" s="316">
        <f t="shared" si="120"/>
        <v>0</v>
      </c>
      <c r="EF120" s="316">
        <f t="shared" si="120"/>
        <v>0</v>
      </c>
      <c r="EG120" s="316">
        <f t="shared" si="120"/>
        <v>0</v>
      </c>
      <c r="EH120" s="316">
        <f t="shared" si="120"/>
        <v>0</v>
      </c>
      <c r="EI120" s="316">
        <f t="shared" si="120"/>
        <v>0</v>
      </c>
      <c r="EJ120" s="316">
        <f t="shared" ref="EJ120:GU120" si="121">+SUMIF($F$16:$F$111,1,EJ16:EJ111)</f>
        <v>0</v>
      </c>
      <c r="EK120" s="316">
        <f t="shared" si="121"/>
        <v>0</v>
      </c>
      <c r="EL120" s="316">
        <f t="shared" si="121"/>
        <v>0</v>
      </c>
      <c r="EM120" s="316">
        <f t="shared" si="121"/>
        <v>0</v>
      </c>
      <c r="EN120" s="316">
        <f t="shared" si="121"/>
        <v>0</v>
      </c>
      <c r="EO120" s="316">
        <f t="shared" si="121"/>
        <v>0</v>
      </c>
      <c r="EP120" s="316">
        <f t="shared" si="121"/>
        <v>0</v>
      </c>
      <c r="EQ120" s="316">
        <f t="shared" si="121"/>
        <v>0</v>
      </c>
      <c r="ER120" s="316">
        <f t="shared" si="121"/>
        <v>0</v>
      </c>
      <c r="ES120" s="316">
        <f t="shared" si="121"/>
        <v>0</v>
      </c>
      <c r="ET120" s="316">
        <f t="shared" si="121"/>
        <v>0</v>
      </c>
      <c r="EU120" s="316">
        <f t="shared" si="121"/>
        <v>0</v>
      </c>
      <c r="EV120" s="316">
        <f t="shared" si="121"/>
        <v>0</v>
      </c>
      <c r="EW120" s="316">
        <f t="shared" si="121"/>
        <v>0</v>
      </c>
      <c r="EX120" s="316">
        <f t="shared" si="121"/>
        <v>0</v>
      </c>
      <c r="EY120" s="316">
        <f t="shared" si="121"/>
        <v>0</v>
      </c>
      <c r="EZ120" s="316">
        <f t="shared" si="121"/>
        <v>0</v>
      </c>
      <c r="FA120" s="316">
        <f t="shared" si="121"/>
        <v>0</v>
      </c>
      <c r="FB120" s="316">
        <f t="shared" si="121"/>
        <v>0</v>
      </c>
      <c r="FC120" s="316">
        <f t="shared" si="121"/>
        <v>0</v>
      </c>
      <c r="FD120" s="316">
        <f t="shared" si="121"/>
        <v>0</v>
      </c>
      <c r="FE120" s="316">
        <f t="shared" si="121"/>
        <v>0</v>
      </c>
      <c r="FF120" s="316">
        <f t="shared" si="121"/>
        <v>0</v>
      </c>
      <c r="FG120" s="316">
        <f t="shared" si="121"/>
        <v>0</v>
      </c>
      <c r="FH120" s="316">
        <f t="shared" si="121"/>
        <v>0</v>
      </c>
      <c r="FI120" s="316">
        <f t="shared" si="121"/>
        <v>0</v>
      </c>
      <c r="FJ120" s="316">
        <f t="shared" si="121"/>
        <v>0</v>
      </c>
      <c r="FK120" s="316">
        <f t="shared" si="121"/>
        <v>0</v>
      </c>
      <c r="FL120" s="316">
        <f t="shared" si="121"/>
        <v>0</v>
      </c>
      <c r="FM120" s="316">
        <f t="shared" si="121"/>
        <v>0</v>
      </c>
      <c r="FN120" s="316">
        <f t="shared" si="121"/>
        <v>0</v>
      </c>
      <c r="FO120" s="316">
        <f t="shared" si="121"/>
        <v>0</v>
      </c>
      <c r="FP120" s="316">
        <f t="shared" si="121"/>
        <v>0</v>
      </c>
      <c r="FQ120" s="316">
        <f t="shared" si="121"/>
        <v>0</v>
      </c>
      <c r="FR120" s="316">
        <f t="shared" si="121"/>
        <v>0</v>
      </c>
      <c r="FS120" s="316">
        <f t="shared" si="121"/>
        <v>0</v>
      </c>
      <c r="FT120" s="316">
        <f t="shared" si="121"/>
        <v>0</v>
      </c>
      <c r="FU120" s="316">
        <f t="shared" si="121"/>
        <v>0</v>
      </c>
      <c r="FV120" s="316">
        <f t="shared" si="121"/>
        <v>0</v>
      </c>
      <c r="FW120" s="316">
        <f t="shared" si="121"/>
        <v>0</v>
      </c>
      <c r="FX120" s="316">
        <f t="shared" si="121"/>
        <v>0</v>
      </c>
      <c r="FY120" s="316">
        <f t="shared" si="121"/>
        <v>0</v>
      </c>
      <c r="FZ120" s="316">
        <f t="shared" si="121"/>
        <v>0</v>
      </c>
      <c r="GA120" s="316">
        <f t="shared" si="121"/>
        <v>0</v>
      </c>
      <c r="GB120" s="316">
        <f t="shared" si="121"/>
        <v>0</v>
      </c>
      <c r="GC120" s="316">
        <f t="shared" si="121"/>
        <v>0</v>
      </c>
      <c r="GD120" s="316">
        <f t="shared" si="121"/>
        <v>0</v>
      </c>
      <c r="GE120" s="316">
        <f t="shared" si="121"/>
        <v>0</v>
      </c>
      <c r="GF120" s="316">
        <f t="shared" si="121"/>
        <v>0</v>
      </c>
      <c r="GG120" s="316">
        <f t="shared" si="121"/>
        <v>0</v>
      </c>
      <c r="GH120" s="316">
        <f t="shared" si="121"/>
        <v>0</v>
      </c>
      <c r="GI120" s="316">
        <f t="shared" si="121"/>
        <v>0</v>
      </c>
      <c r="GJ120" s="316">
        <f t="shared" si="121"/>
        <v>0</v>
      </c>
      <c r="GK120" s="316">
        <f t="shared" si="121"/>
        <v>0</v>
      </c>
      <c r="GL120" s="316">
        <f t="shared" si="121"/>
        <v>0</v>
      </c>
      <c r="GM120" s="316">
        <f t="shared" si="121"/>
        <v>0</v>
      </c>
      <c r="GN120" s="316">
        <f t="shared" si="121"/>
        <v>0</v>
      </c>
      <c r="GO120" s="316">
        <f t="shared" si="121"/>
        <v>0</v>
      </c>
      <c r="GP120" s="316">
        <f t="shared" si="121"/>
        <v>0</v>
      </c>
      <c r="GQ120" s="316">
        <f t="shared" si="121"/>
        <v>0</v>
      </c>
      <c r="GR120" s="316">
        <f t="shared" si="121"/>
        <v>0</v>
      </c>
      <c r="GS120" s="316">
        <f t="shared" si="121"/>
        <v>0</v>
      </c>
      <c r="GT120" s="316">
        <f t="shared" si="121"/>
        <v>0</v>
      </c>
      <c r="GU120" s="316">
        <f t="shared" si="121"/>
        <v>0</v>
      </c>
      <c r="GV120" s="316">
        <f t="shared" ref="GV120:HB120" si="122">+SUMIF($F$16:$F$111,1,GV16:GV111)</f>
        <v>0</v>
      </c>
      <c r="GW120" s="316">
        <f t="shared" si="122"/>
        <v>0</v>
      </c>
      <c r="GX120" s="316">
        <f t="shared" si="122"/>
        <v>0</v>
      </c>
      <c r="GY120" s="316">
        <f t="shared" si="122"/>
        <v>0</v>
      </c>
      <c r="GZ120" s="316">
        <f t="shared" si="122"/>
        <v>0</v>
      </c>
      <c r="HA120" s="316">
        <f t="shared" si="122"/>
        <v>0</v>
      </c>
      <c r="HB120" s="316">
        <f t="shared" si="122"/>
        <v>0</v>
      </c>
      <c r="HC120" s="317"/>
      <c r="HD120" s="317"/>
      <c r="HE120" s="317"/>
      <c r="HF120" s="317"/>
      <c r="HG120" s="317"/>
      <c r="HH120" s="317"/>
      <c r="HI120" s="317"/>
      <c r="HJ120" s="317"/>
      <c r="HK120" s="317"/>
      <c r="HL120" s="317"/>
      <c r="HM120" s="318"/>
      <c r="HN120" s="318"/>
      <c r="HO120" s="318"/>
      <c r="HP120" s="316">
        <f t="shared" si="106"/>
        <v>0</v>
      </c>
      <c r="HQ120" s="326"/>
      <c r="HR120" s="318"/>
      <c r="HS120" s="320"/>
      <c r="HT120" s="318"/>
      <c r="HV120" s="321"/>
      <c r="HW120" s="321"/>
      <c r="HX120" s="321"/>
      <c r="HY120" s="321"/>
      <c r="HZ120" s="321"/>
      <c r="IA120" s="321"/>
      <c r="IB120" s="321"/>
      <c r="IC120" s="321"/>
      <c r="ID120" s="321"/>
      <c r="IE120" s="321"/>
    </row>
    <row r="121" spans="2:240" s="319" customFormat="1" ht="27.95" hidden="1" customHeight="1">
      <c r="B121" s="836" t="s">
        <v>903</v>
      </c>
      <c r="C121" s="837"/>
      <c r="D121" s="837"/>
      <c r="E121" s="837"/>
      <c r="F121" s="837"/>
      <c r="G121" s="837"/>
      <c r="H121" s="837"/>
      <c r="I121" s="838"/>
      <c r="J121" s="315" t="s">
        <v>9</v>
      </c>
      <c r="K121" s="316">
        <f t="shared" ref="K121:BV121" si="123">+SUMIF($G$16:$G$111,1,K16:K111)</f>
        <v>0</v>
      </c>
      <c r="L121" s="316">
        <f t="shared" si="123"/>
        <v>0</v>
      </c>
      <c r="M121" s="316">
        <f t="shared" si="123"/>
        <v>0</v>
      </c>
      <c r="N121" s="316">
        <f t="shared" si="123"/>
        <v>0</v>
      </c>
      <c r="O121" s="316">
        <f t="shared" si="123"/>
        <v>0</v>
      </c>
      <c r="P121" s="316">
        <f t="shared" si="123"/>
        <v>0</v>
      </c>
      <c r="Q121" s="316">
        <f t="shared" si="123"/>
        <v>0</v>
      </c>
      <c r="R121" s="316">
        <f t="shared" si="123"/>
        <v>0</v>
      </c>
      <c r="S121" s="316">
        <f t="shared" si="123"/>
        <v>0</v>
      </c>
      <c r="T121" s="316">
        <f t="shared" si="123"/>
        <v>0</v>
      </c>
      <c r="U121" s="316">
        <f t="shared" si="123"/>
        <v>0</v>
      </c>
      <c r="V121" s="316">
        <f t="shared" si="123"/>
        <v>0</v>
      </c>
      <c r="W121" s="316">
        <f t="shared" si="123"/>
        <v>0</v>
      </c>
      <c r="X121" s="316">
        <f t="shared" si="123"/>
        <v>0</v>
      </c>
      <c r="Y121" s="316">
        <f t="shared" si="123"/>
        <v>0</v>
      </c>
      <c r="Z121" s="316">
        <f t="shared" si="123"/>
        <v>0</v>
      </c>
      <c r="AA121" s="316">
        <f t="shared" si="123"/>
        <v>0</v>
      </c>
      <c r="AB121" s="316">
        <f t="shared" si="123"/>
        <v>0</v>
      </c>
      <c r="AC121" s="316">
        <f t="shared" si="123"/>
        <v>0</v>
      </c>
      <c r="AD121" s="316">
        <f t="shared" si="123"/>
        <v>0</v>
      </c>
      <c r="AE121" s="316">
        <f t="shared" si="123"/>
        <v>0</v>
      </c>
      <c r="AF121" s="316">
        <f t="shared" si="123"/>
        <v>0</v>
      </c>
      <c r="AG121" s="316">
        <f t="shared" si="123"/>
        <v>0</v>
      </c>
      <c r="AH121" s="316">
        <f t="shared" si="123"/>
        <v>0</v>
      </c>
      <c r="AI121" s="316">
        <f t="shared" si="123"/>
        <v>0</v>
      </c>
      <c r="AJ121" s="316">
        <f t="shared" si="123"/>
        <v>0</v>
      </c>
      <c r="AK121" s="316">
        <f t="shared" si="123"/>
        <v>0</v>
      </c>
      <c r="AL121" s="316">
        <f t="shared" si="123"/>
        <v>0</v>
      </c>
      <c r="AM121" s="316">
        <f t="shared" si="123"/>
        <v>0</v>
      </c>
      <c r="AN121" s="316">
        <f t="shared" si="123"/>
        <v>0</v>
      </c>
      <c r="AO121" s="316">
        <f t="shared" si="123"/>
        <v>0</v>
      </c>
      <c r="AP121" s="316">
        <f t="shared" si="123"/>
        <v>0</v>
      </c>
      <c r="AQ121" s="316">
        <f t="shared" si="123"/>
        <v>0</v>
      </c>
      <c r="AR121" s="316">
        <f t="shared" si="123"/>
        <v>0</v>
      </c>
      <c r="AS121" s="316">
        <f t="shared" si="123"/>
        <v>0</v>
      </c>
      <c r="AT121" s="316">
        <f t="shared" si="123"/>
        <v>0</v>
      </c>
      <c r="AU121" s="316">
        <f t="shared" si="123"/>
        <v>0</v>
      </c>
      <c r="AV121" s="316">
        <f t="shared" si="123"/>
        <v>0</v>
      </c>
      <c r="AW121" s="316">
        <f t="shared" si="123"/>
        <v>0</v>
      </c>
      <c r="AX121" s="316">
        <f t="shared" si="123"/>
        <v>0</v>
      </c>
      <c r="AY121" s="316">
        <f t="shared" si="123"/>
        <v>0</v>
      </c>
      <c r="AZ121" s="316">
        <f t="shared" si="123"/>
        <v>0</v>
      </c>
      <c r="BA121" s="316">
        <f t="shared" si="123"/>
        <v>0</v>
      </c>
      <c r="BB121" s="316">
        <f t="shared" si="123"/>
        <v>0</v>
      </c>
      <c r="BC121" s="316">
        <f t="shared" si="123"/>
        <v>0</v>
      </c>
      <c r="BD121" s="316">
        <f t="shared" si="123"/>
        <v>0</v>
      </c>
      <c r="BE121" s="316">
        <f t="shared" si="123"/>
        <v>0</v>
      </c>
      <c r="BF121" s="316">
        <f t="shared" si="123"/>
        <v>0</v>
      </c>
      <c r="BG121" s="316">
        <f t="shared" si="123"/>
        <v>0</v>
      </c>
      <c r="BH121" s="316">
        <f t="shared" si="123"/>
        <v>0</v>
      </c>
      <c r="BI121" s="316">
        <f t="shared" si="123"/>
        <v>0</v>
      </c>
      <c r="BJ121" s="316">
        <f t="shared" si="123"/>
        <v>0</v>
      </c>
      <c r="BK121" s="316">
        <f t="shared" si="123"/>
        <v>0</v>
      </c>
      <c r="BL121" s="316">
        <f t="shared" si="123"/>
        <v>0</v>
      </c>
      <c r="BM121" s="316">
        <f t="shared" si="123"/>
        <v>0</v>
      </c>
      <c r="BN121" s="316">
        <f t="shared" si="123"/>
        <v>0</v>
      </c>
      <c r="BO121" s="316">
        <f t="shared" si="123"/>
        <v>0</v>
      </c>
      <c r="BP121" s="316">
        <f t="shared" si="123"/>
        <v>0</v>
      </c>
      <c r="BQ121" s="316">
        <f t="shared" si="123"/>
        <v>0</v>
      </c>
      <c r="BR121" s="316">
        <f t="shared" si="123"/>
        <v>0</v>
      </c>
      <c r="BS121" s="316">
        <f t="shared" si="123"/>
        <v>0</v>
      </c>
      <c r="BT121" s="316">
        <f t="shared" si="123"/>
        <v>0</v>
      </c>
      <c r="BU121" s="316">
        <f t="shared" si="123"/>
        <v>0</v>
      </c>
      <c r="BV121" s="316">
        <f t="shared" si="123"/>
        <v>0</v>
      </c>
      <c r="BW121" s="316">
        <f t="shared" ref="BW121:EH121" si="124">+SUMIF($G$16:$G$111,1,BW16:BW111)</f>
        <v>0</v>
      </c>
      <c r="BX121" s="316">
        <f t="shared" si="124"/>
        <v>0</v>
      </c>
      <c r="BY121" s="316">
        <f t="shared" si="124"/>
        <v>0</v>
      </c>
      <c r="BZ121" s="316">
        <f t="shared" si="124"/>
        <v>0</v>
      </c>
      <c r="CA121" s="316">
        <f t="shared" si="124"/>
        <v>0</v>
      </c>
      <c r="CB121" s="316">
        <f t="shared" si="124"/>
        <v>0</v>
      </c>
      <c r="CC121" s="316">
        <f t="shared" si="124"/>
        <v>0</v>
      </c>
      <c r="CD121" s="316">
        <f t="shared" si="124"/>
        <v>0</v>
      </c>
      <c r="CE121" s="316">
        <f t="shared" si="124"/>
        <v>0</v>
      </c>
      <c r="CF121" s="316">
        <f t="shared" si="124"/>
        <v>0</v>
      </c>
      <c r="CG121" s="316">
        <f t="shared" si="124"/>
        <v>0</v>
      </c>
      <c r="CH121" s="316">
        <f t="shared" si="124"/>
        <v>0</v>
      </c>
      <c r="CI121" s="316">
        <f t="shared" si="124"/>
        <v>0</v>
      </c>
      <c r="CJ121" s="316">
        <f t="shared" si="124"/>
        <v>0</v>
      </c>
      <c r="CK121" s="316">
        <f t="shared" si="124"/>
        <v>0</v>
      </c>
      <c r="CL121" s="316">
        <f t="shared" si="124"/>
        <v>0</v>
      </c>
      <c r="CM121" s="316">
        <f t="shared" si="124"/>
        <v>0</v>
      </c>
      <c r="CN121" s="316">
        <f t="shared" si="124"/>
        <v>0</v>
      </c>
      <c r="CO121" s="316">
        <f t="shared" si="124"/>
        <v>0</v>
      </c>
      <c r="CP121" s="316">
        <f t="shared" si="124"/>
        <v>0</v>
      </c>
      <c r="CQ121" s="316">
        <f t="shared" si="124"/>
        <v>0</v>
      </c>
      <c r="CR121" s="316">
        <f t="shared" si="124"/>
        <v>0</v>
      </c>
      <c r="CS121" s="316">
        <f t="shared" si="124"/>
        <v>0</v>
      </c>
      <c r="CT121" s="316">
        <f t="shared" si="124"/>
        <v>0</v>
      </c>
      <c r="CU121" s="316">
        <f t="shared" si="124"/>
        <v>0</v>
      </c>
      <c r="CV121" s="316">
        <f t="shared" si="124"/>
        <v>0</v>
      </c>
      <c r="CW121" s="316">
        <f t="shared" si="124"/>
        <v>0</v>
      </c>
      <c r="CX121" s="316">
        <f t="shared" si="124"/>
        <v>0</v>
      </c>
      <c r="CY121" s="316">
        <f t="shared" si="124"/>
        <v>0</v>
      </c>
      <c r="CZ121" s="316">
        <f t="shared" si="124"/>
        <v>0</v>
      </c>
      <c r="DA121" s="316">
        <f t="shared" si="124"/>
        <v>0</v>
      </c>
      <c r="DB121" s="316">
        <f t="shared" si="124"/>
        <v>0</v>
      </c>
      <c r="DC121" s="316">
        <f t="shared" si="124"/>
        <v>0</v>
      </c>
      <c r="DD121" s="316">
        <f t="shared" si="124"/>
        <v>0</v>
      </c>
      <c r="DE121" s="316">
        <f t="shared" si="124"/>
        <v>0</v>
      </c>
      <c r="DF121" s="316">
        <f t="shared" si="124"/>
        <v>0</v>
      </c>
      <c r="DG121" s="316">
        <f t="shared" si="124"/>
        <v>0</v>
      </c>
      <c r="DH121" s="316">
        <f t="shared" si="124"/>
        <v>0</v>
      </c>
      <c r="DI121" s="316">
        <f t="shared" si="124"/>
        <v>0</v>
      </c>
      <c r="DJ121" s="316">
        <f t="shared" si="124"/>
        <v>0</v>
      </c>
      <c r="DK121" s="316">
        <f t="shared" si="124"/>
        <v>0</v>
      </c>
      <c r="DL121" s="316">
        <f t="shared" si="124"/>
        <v>0</v>
      </c>
      <c r="DM121" s="316">
        <f t="shared" si="124"/>
        <v>0</v>
      </c>
      <c r="DN121" s="316">
        <f t="shared" si="124"/>
        <v>0</v>
      </c>
      <c r="DO121" s="316">
        <f t="shared" si="124"/>
        <v>0</v>
      </c>
      <c r="DP121" s="316">
        <f t="shared" si="124"/>
        <v>0</v>
      </c>
      <c r="DQ121" s="316">
        <f t="shared" si="124"/>
        <v>0</v>
      </c>
      <c r="DR121" s="316">
        <f t="shared" si="124"/>
        <v>0</v>
      </c>
      <c r="DS121" s="316">
        <f t="shared" si="124"/>
        <v>0</v>
      </c>
      <c r="DT121" s="316">
        <f t="shared" si="124"/>
        <v>0</v>
      </c>
      <c r="DU121" s="316">
        <f t="shared" si="124"/>
        <v>0</v>
      </c>
      <c r="DV121" s="316">
        <f t="shared" si="124"/>
        <v>0</v>
      </c>
      <c r="DW121" s="316">
        <f t="shared" si="124"/>
        <v>0</v>
      </c>
      <c r="DX121" s="316">
        <f t="shared" si="124"/>
        <v>0</v>
      </c>
      <c r="DY121" s="316">
        <f t="shared" si="124"/>
        <v>0</v>
      </c>
      <c r="DZ121" s="316">
        <f t="shared" si="124"/>
        <v>0</v>
      </c>
      <c r="EA121" s="316">
        <f t="shared" si="124"/>
        <v>0</v>
      </c>
      <c r="EB121" s="316">
        <f t="shared" si="124"/>
        <v>0</v>
      </c>
      <c r="EC121" s="316">
        <f t="shared" si="124"/>
        <v>0</v>
      </c>
      <c r="ED121" s="316">
        <f t="shared" si="124"/>
        <v>0</v>
      </c>
      <c r="EE121" s="316">
        <f t="shared" si="124"/>
        <v>0</v>
      </c>
      <c r="EF121" s="316">
        <f t="shared" si="124"/>
        <v>0</v>
      </c>
      <c r="EG121" s="316">
        <f t="shared" si="124"/>
        <v>0</v>
      </c>
      <c r="EH121" s="316">
        <f t="shared" si="124"/>
        <v>0</v>
      </c>
      <c r="EI121" s="316">
        <f t="shared" ref="EI121:GT121" si="125">+SUMIF($G$16:$G$111,1,EI16:EI111)</f>
        <v>0</v>
      </c>
      <c r="EJ121" s="316">
        <f t="shared" si="125"/>
        <v>0</v>
      </c>
      <c r="EK121" s="316">
        <f t="shared" si="125"/>
        <v>0</v>
      </c>
      <c r="EL121" s="316">
        <f t="shared" si="125"/>
        <v>0</v>
      </c>
      <c r="EM121" s="316">
        <f t="shared" si="125"/>
        <v>0</v>
      </c>
      <c r="EN121" s="316">
        <f t="shared" si="125"/>
        <v>0</v>
      </c>
      <c r="EO121" s="316">
        <f t="shared" si="125"/>
        <v>0</v>
      </c>
      <c r="EP121" s="316">
        <f t="shared" si="125"/>
        <v>0</v>
      </c>
      <c r="EQ121" s="316">
        <f t="shared" si="125"/>
        <v>0</v>
      </c>
      <c r="ER121" s="316">
        <f t="shared" si="125"/>
        <v>0</v>
      </c>
      <c r="ES121" s="316">
        <f t="shared" si="125"/>
        <v>0</v>
      </c>
      <c r="ET121" s="316">
        <f t="shared" si="125"/>
        <v>0</v>
      </c>
      <c r="EU121" s="316">
        <f t="shared" si="125"/>
        <v>0</v>
      </c>
      <c r="EV121" s="316">
        <f t="shared" si="125"/>
        <v>0</v>
      </c>
      <c r="EW121" s="316">
        <f t="shared" si="125"/>
        <v>0</v>
      </c>
      <c r="EX121" s="316">
        <f t="shared" si="125"/>
        <v>0</v>
      </c>
      <c r="EY121" s="316">
        <f t="shared" si="125"/>
        <v>0</v>
      </c>
      <c r="EZ121" s="316">
        <f t="shared" si="125"/>
        <v>0</v>
      </c>
      <c r="FA121" s="316">
        <f t="shared" si="125"/>
        <v>0</v>
      </c>
      <c r="FB121" s="316">
        <f t="shared" si="125"/>
        <v>0</v>
      </c>
      <c r="FC121" s="316">
        <f t="shared" si="125"/>
        <v>0</v>
      </c>
      <c r="FD121" s="316">
        <f t="shared" si="125"/>
        <v>0</v>
      </c>
      <c r="FE121" s="316">
        <f t="shared" si="125"/>
        <v>0</v>
      </c>
      <c r="FF121" s="316">
        <f t="shared" si="125"/>
        <v>0</v>
      </c>
      <c r="FG121" s="316">
        <f t="shared" si="125"/>
        <v>0</v>
      </c>
      <c r="FH121" s="316">
        <f t="shared" si="125"/>
        <v>0</v>
      </c>
      <c r="FI121" s="316">
        <f t="shared" si="125"/>
        <v>0</v>
      </c>
      <c r="FJ121" s="316">
        <f t="shared" si="125"/>
        <v>0</v>
      </c>
      <c r="FK121" s="316">
        <f t="shared" si="125"/>
        <v>0</v>
      </c>
      <c r="FL121" s="316">
        <f t="shared" si="125"/>
        <v>0</v>
      </c>
      <c r="FM121" s="316">
        <f t="shared" si="125"/>
        <v>0</v>
      </c>
      <c r="FN121" s="316">
        <f t="shared" si="125"/>
        <v>0</v>
      </c>
      <c r="FO121" s="316">
        <f t="shared" si="125"/>
        <v>0</v>
      </c>
      <c r="FP121" s="316">
        <f t="shared" si="125"/>
        <v>0</v>
      </c>
      <c r="FQ121" s="316">
        <f t="shared" si="125"/>
        <v>0</v>
      </c>
      <c r="FR121" s="316">
        <f t="shared" si="125"/>
        <v>0</v>
      </c>
      <c r="FS121" s="316">
        <f t="shared" si="125"/>
        <v>0</v>
      </c>
      <c r="FT121" s="316">
        <f t="shared" si="125"/>
        <v>0</v>
      </c>
      <c r="FU121" s="316">
        <f t="shared" si="125"/>
        <v>0</v>
      </c>
      <c r="FV121" s="316">
        <f t="shared" si="125"/>
        <v>0</v>
      </c>
      <c r="FW121" s="316">
        <f t="shared" si="125"/>
        <v>0</v>
      </c>
      <c r="FX121" s="316">
        <f t="shared" si="125"/>
        <v>0</v>
      </c>
      <c r="FY121" s="316">
        <f t="shared" si="125"/>
        <v>0</v>
      </c>
      <c r="FZ121" s="316">
        <f t="shared" si="125"/>
        <v>0</v>
      </c>
      <c r="GA121" s="316">
        <f t="shared" si="125"/>
        <v>0</v>
      </c>
      <c r="GB121" s="316">
        <f t="shared" si="125"/>
        <v>0</v>
      </c>
      <c r="GC121" s="316">
        <f t="shared" si="125"/>
        <v>0</v>
      </c>
      <c r="GD121" s="316">
        <f t="shared" si="125"/>
        <v>0</v>
      </c>
      <c r="GE121" s="316">
        <f t="shared" si="125"/>
        <v>0</v>
      </c>
      <c r="GF121" s="316">
        <f t="shared" si="125"/>
        <v>0</v>
      </c>
      <c r="GG121" s="316">
        <f t="shared" si="125"/>
        <v>0</v>
      </c>
      <c r="GH121" s="316">
        <f t="shared" si="125"/>
        <v>0</v>
      </c>
      <c r="GI121" s="316">
        <f t="shared" si="125"/>
        <v>0</v>
      </c>
      <c r="GJ121" s="316">
        <f t="shared" si="125"/>
        <v>0</v>
      </c>
      <c r="GK121" s="316">
        <f t="shared" si="125"/>
        <v>0</v>
      </c>
      <c r="GL121" s="316">
        <f t="shared" si="125"/>
        <v>0</v>
      </c>
      <c r="GM121" s="316">
        <f t="shared" si="125"/>
        <v>0</v>
      </c>
      <c r="GN121" s="316">
        <f t="shared" si="125"/>
        <v>0</v>
      </c>
      <c r="GO121" s="316">
        <f t="shared" si="125"/>
        <v>0</v>
      </c>
      <c r="GP121" s="316">
        <f t="shared" si="125"/>
        <v>0</v>
      </c>
      <c r="GQ121" s="316">
        <f t="shared" si="125"/>
        <v>0</v>
      </c>
      <c r="GR121" s="316">
        <f t="shared" si="125"/>
        <v>0</v>
      </c>
      <c r="GS121" s="316">
        <f t="shared" si="125"/>
        <v>0</v>
      </c>
      <c r="GT121" s="316">
        <f t="shared" si="125"/>
        <v>0</v>
      </c>
      <c r="GU121" s="316">
        <f t="shared" ref="GU121:HB121" si="126">+SUMIF($G$16:$G$111,1,GU16:GU111)</f>
        <v>0</v>
      </c>
      <c r="GV121" s="316">
        <f t="shared" si="126"/>
        <v>0</v>
      </c>
      <c r="GW121" s="316">
        <f t="shared" si="126"/>
        <v>0</v>
      </c>
      <c r="GX121" s="316">
        <f t="shared" si="126"/>
        <v>0</v>
      </c>
      <c r="GY121" s="316">
        <f t="shared" si="126"/>
        <v>0</v>
      </c>
      <c r="GZ121" s="316">
        <f t="shared" si="126"/>
        <v>0</v>
      </c>
      <c r="HA121" s="316">
        <f t="shared" si="126"/>
        <v>0</v>
      </c>
      <c r="HB121" s="316">
        <f t="shared" si="126"/>
        <v>0</v>
      </c>
      <c r="HC121" s="317"/>
      <c r="HD121" s="317"/>
      <c r="HE121" s="317"/>
      <c r="HF121" s="317"/>
      <c r="HG121" s="317"/>
      <c r="HH121" s="317"/>
      <c r="HI121" s="317"/>
      <c r="HJ121" s="317"/>
      <c r="HK121" s="317"/>
      <c r="HL121" s="317"/>
      <c r="HM121" s="318"/>
      <c r="HN121" s="318"/>
      <c r="HO121" s="318"/>
      <c r="HP121" s="316">
        <f t="shared" si="106"/>
        <v>0</v>
      </c>
      <c r="HQ121" s="326"/>
      <c r="HR121" s="318"/>
      <c r="HS121" s="320"/>
      <c r="HT121" s="318"/>
      <c r="HV121" s="321"/>
      <c r="HW121" s="321"/>
      <c r="HX121" s="321"/>
      <c r="HY121" s="321"/>
      <c r="HZ121" s="321"/>
      <c r="IA121" s="321"/>
      <c r="IB121" s="321"/>
      <c r="IC121" s="321"/>
      <c r="ID121" s="321"/>
      <c r="IE121" s="321"/>
    </row>
    <row r="122" spans="2:240" s="319" customFormat="1" ht="27.95" hidden="1" customHeight="1">
      <c r="B122" s="836" t="s">
        <v>903</v>
      </c>
      <c r="C122" s="837"/>
      <c r="D122" s="837"/>
      <c r="E122" s="837"/>
      <c r="F122" s="837"/>
      <c r="G122" s="837"/>
      <c r="H122" s="837"/>
      <c r="I122" s="838"/>
      <c r="J122" s="315" t="s">
        <v>10</v>
      </c>
      <c r="K122" s="316">
        <f t="shared" ref="K122:BV122" si="127">+SUMIF($H$16:$H$111,1,K16:K111)</f>
        <v>0</v>
      </c>
      <c r="L122" s="316">
        <f t="shared" si="127"/>
        <v>0</v>
      </c>
      <c r="M122" s="316">
        <f t="shared" si="127"/>
        <v>0</v>
      </c>
      <c r="N122" s="316">
        <f t="shared" si="127"/>
        <v>0</v>
      </c>
      <c r="O122" s="316">
        <f t="shared" si="127"/>
        <v>0</v>
      </c>
      <c r="P122" s="316">
        <f t="shared" si="127"/>
        <v>0</v>
      </c>
      <c r="Q122" s="316">
        <f t="shared" si="127"/>
        <v>0</v>
      </c>
      <c r="R122" s="316">
        <f t="shared" si="127"/>
        <v>0</v>
      </c>
      <c r="S122" s="316">
        <f t="shared" si="127"/>
        <v>0</v>
      </c>
      <c r="T122" s="316">
        <f t="shared" si="127"/>
        <v>0</v>
      </c>
      <c r="U122" s="316">
        <f t="shared" si="127"/>
        <v>0</v>
      </c>
      <c r="V122" s="316">
        <f t="shared" si="127"/>
        <v>0</v>
      </c>
      <c r="W122" s="316">
        <f t="shared" si="127"/>
        <v>0</v>
      </c>
      <c r="X122" s="316">
        <f t="shared" si="127"/>
        <v>0</v>
      </c>
      <c r="Y122" s="316">
        <f t="shared" si="127"/>
        <v>0</v>
      </c>
      <c r="Z122" s="316">
        <f t="shared" si="127"/>
        <v>0</v>
      </c>
      <c r="AA122" s="316">
        <f t="shared" si="127"/>
        <v>0</v>
      </c>
      <c r="AB122" s="316">
        <f t="shared" si="127"/>
        <v>0</v>
      </c>
      <c r="AC122" s="316">
        <f t="shared" si="127"/>
        <v>0</v>
      </c>
      <c r="AD122" s="316">
        <f t="shared" si="127"/>
        <v>0</v>
      </c>
      <c r="AE122" s="316">
        <f t="shared" si="127"/>
        <v>0</v>
      </c>
      <c r="AF122" s="316">
        <f t="shared" si="127"/>
        <v>0</v>
      </c>
      <c r="AG122" s="316">
        <f t="shared" si="127"/>
        <v>0</v>
      </c>
      <c r="AH122" s="316">
        <f t="shared" si="127"/>
        <v>0</v>
      </c>
      <c r="AI122" s="316">
        <f t="shared" si="127"/>
        <v>0</v>
      </c>
      <c r="AJ122" s="316">
        <f t="shared" si="127"/>
        <v>0</v>
      </c>
      <c r="AK122" s="316">
        <f t="shared" si="127"/>
        <v>0</v>
      </c>
      <c r="AL122" s="316">
        <f t="shared" si="127"/>
        <v>0</v>
      </c>
      <c r="AM122" s="316">
        <f t="shared" si="127"/>
        <v>0</v>
      </c>
      <c r="AN122" s="316">
        <f t="shared" si="127"/>
        <v>0</v>
      </c>
      <c r="AO122" s="316">
        <f t="shared" si="127"/>
        <v>0</v>
      </c>
      <c r="AP122" s="316">
        <f t="shared" si="127"/>
        <v>0</v>
      </c>
      <c r="AQ122" s="316">
        <f t="shared" si="127"/>
        <v>0</v>
      </c>
      <c r="AR122" s="316">
        <f t="shared" si="127"/>
        <v>0</v>
      </c>
      <c r="AS122" s="316">
        <f t="shared" si="127"/>
        <v>0</v>
      </c>
      <c r="AT122" s="316">
        <f t="shared" si="127"/>
        <v>0</v>
      </c>
      <c r="AU122" s="316">
        <f t="shared" si="127"/>
        <v>0</v>
      </c>
      <c r="AV122" s="316">
        <f t="shared" si="127"/>
        <v>0</v>
      </c>
      <c r="AW122" s="316">
        <f t="shared" si="127"/>
        <v>0</v>
      </c>
      <c r="AX122" s="316">
        <f t="shared" si="127"/>
        <v>0</v>
      </c>
      <c r="AY122" s="316">
        <f t="shared" si="127"/>
        <v>0</v>
      </c>
      <c r="AZ122" s="316">
        <f t="shared" si="127"/>
        <v>0</v>
      </c>
      <c r="BA122" s="316">
        <f t="shared" si="127"/>
        <v>0</v>
      </c>
      <c r="BB122" s="316">
        <f t="shared" si="127"/>
        <v>0</v>
      </c>
      <c r="BC122" s="316">
        <f t="shared" si="127"/>
        <v>0</v>
      </c>
      <c r="BD122" s="316">
        <f t="shared" si="127"/>
        <v>0</v>
      </c>
      <c r="BE122" s="316">
        <f t="shared" si="127"/>
        <v>0</v>
      </c>
      <c r="BF122" s="316">
        <f t="shared" si="127"/>
        <v>0</v>
      </c>
      <c r="BG122" s="316">
        <f t="shared" si="127"/>
        <v>0</v>
      </c>
      <c r="BH122" s="316">
        <f t="shared" si="127"/>
        <v>0</v>
      </c>
      <c r="BI122" s="316">
        <f t="shared" si="127"/>
        <v>0</v>
      </c>
      <c r="BJ122" s="316">
        <f t="shared" si="127"/>
        <v>0</v>
      </c>
      <c r="BK122" s="316">
        <f t="shared" si="127"/>
        <v>0</v>
      </c>
      <c r="BL122" s="316">
        <f t="shared" si="127"/>
        <v>0</v>
      </c>
      <c r="BM122" s="316">
        <f t="shared" si="127"/>
        <v>0</v>
      </c>
      <c r="BN122" s="316">
        <f t="shared" si="127"/>
        <v>0</v>
      </c>
      <c r="BO122" s="316">
        <f t="shared" si="127"/>
        <v>0</v>
      </c>
      <c r="BP122" s="316">
        <f t="shared" si="127"/>
        <v>0</v>
      </c>
      <c r="BQ122" s="316">
        <f t="shared" si="127"/>
        <v>0</v>
      </c>
      <c r="BR122" s="316">
        <f t="shared" si="127"/>
        <v>0</v>
      </c>
      <c r="BS122" s="316">
        <f t="shared" si="127"/>
        <v>0</v>
      </c>
      <c r="BT122" s="316">
        <f t="shared" si="127"/>
        <v>0</v>
      </c>
      <c r="BU122" s="316">
        <f t="shared" si="127"/>
        <v>0</v>
      </c>
      <c r="BV122" s="316">
        <f t="shared" si="127"/>
        <v>0</v>
      </c>
      <c r="BW122" s="316">
        <f t="shared" ref="BW122:EH122" si="128">+SUMIF($H$16:$H$111,1,BW16:BW111)</f>
        <v>0</v>
      </c>
      <c r="BX122" s="316">
        <f t="shared" si="128"/>
        <v>0</v>
      </c>
      <c r="BY122" s="316">
        <f t="shared" si="128"/>
        <v>0</v>
      </c>
      <c r="BZ122" s="316">
        <f t="shared" si="128"/>
        <v>0</v>
      </c>
      <c r="CA122" s="316">
        <f t="shared" si="128"/>
        <v>0</v>
      </c>
      <c r="CB122" s="316">
        <f t="shared" si="128"/>
        <v>0</v>
      </c>
      <c r="CC122" s="316">
        <f t="shared" si="128"/>
        <v>0</v>
      </c>
      <c r="CD122" s="316">
        <f t="shared" si="128"/>
        <v>0</v>
      </c>
      <c r="CE122" s="316">
        <f t="shared" si="128"/>
        <v>0</v>
      </c>
      <c r="CF122" s="316">
        <f t="shared" si="128"/>
        <v>0</v>
      </c>
      <c r="CG122" s="316">
        <f t="shared" si="128"/>
        <v>0</v>
      </c>
      <c r="CH122" s="316">
        <f t="shared" si="128"/>
        <v>0</v>
      </c>
      <c r="CI122" s="316">
        <f t="shared" si="128"/>
        <v>0</v>
      </c>
      <c r="CJ122" s="316">
        <f t="shared" si="128"/>
        <v>0</v>
      </c>
      <c r="CK122" s="316">
        <f t="shared" si="128"/>
        <v>0</v>
      </c>
      <c r="CL122" s="316">
        <f t="shared" si="128"/>
        <v>0</v>
      </c>
      <c r="CM122" s="316">
        <f t="shared" si="128"/>
        <v>0</v>
      </c>
      <c r="CN122" s="316">
        <f t="shared" si="128"/>
        <v>0</v>
      </c>
      <c r="CO122" s="316">
        <f t="shared" si="128"/>
        <v>0</v>
      </c>
      <c r="CP122" s="316">
        <f t="shared" si="128"/>
        <v>0</v>
      </c>
      <c r="CQ122" s="316">
        <f t="shared" si="128"/>
        <v>0</v>
      </c>
      <c r="CR122" s="316">
        <f t="shared" si="128"/>
        <v>0</v>
      </c>
      <c r="CS122" s="316">
        <f t="shared" si="128"/>
        <v>0</v>
      </c>
      <c r="CT122" s="316">
        <f t="shared" si="128"/>
        <v>0</v>
      </c>
      <c r="CU122" s="316">
        <f t="shared" si="128"/>
        <v>0</v>
      </c>
      <c r="CV122" s="316">
        <f t="shared" si="128"/>
        <v>0</v>
      </c>
      <c r="CW122" s="316">
        <f t="shared" si="128"/>
        <v>0</v>
      </c>
      <c r="CX122" s="316">
        <f t="shared" si="128"/>
        <v>0</v>
      </c>
      <c r="CY122" s="316">
        <f t="shared" si="128"/>
        <v>0</v>
      </c>
      <c r="CZ122" s="316">
        <f t="shared" si="128"/>
        <v>0</v>
      </c>
      <c r="DA122" s="316">
        <f t="shared" si="128"/>
        <v>0</v>
      </c>
      <c r="DB122" s="316">
        <f t="shared" si="128"/>
        <v>0</v>
      </c>
      <c r="DC122" s="316">
        <f t="shared" si="128"/>
        <v>0</v>
      </c>
      <c r="DD122" s="316">
        <f t="shared" si="128"/>
        <v>0</v>
      </c>
      <c r="DE122" s="316">
        <f t="shared" si="128"/>
        <v>0</v>
      </c>
      <c r="DF122" s="316">
        <f t="shared" si="128"/>
        <v>0</v>
      </c>
      <c r="DG122" s="316">
        <f t="shared" si="128"/>
        <v>0</v>
      </c>
      <c r="DH122" s="316">
        <f t="shared" si="128"/>
        <v>0</v>
      </c>
      <c r="DI122" s="316">
        <f t="shared" si="128"/>
        <v>0</v>
      </c>
      <c r="DJ122" s="316">
        <f t="shared" si="128"/>
        <v>0</v>
      </c>
      <c r="DK122" s="316">
        <f t="shared" si="128"/>
        <v>0</v>
      </c>
      <c r="DL122" s="316">
        <f t="shared" si="128"/>
        <v>0</v>
      </c>
      <c r="DM122" s="316">
        <f t="shared" si="128"/>
        <v>0</v>
      </c>
      <c r="DN122" s="316">
        <f t="shared" si="128"/>
        <v>0</v>
      </c>
      <c r="DO122" s="316">
        <f t="shared" si="128"/>
        <v>0</v>
      </c>
      <c r="DP122" s="316">
        <f t="shared" si="128"/>
        <v>0</v>
      </c>
      <c r="DQ122" s="316">
        <f t="shared" si="128"/>
        <v>0</v>
      </c>
      <c r="DR122" s="316">
        <f t="shared" si="128"/>
        <v>0</v>
      </c>
      <c r="DS122" s="316">
        <f t="shared" si="128"/>
        <v>0</v>
      </c>
      <c r="DT122" s="316">
        <f t="shared" si="128"/>
        <v>0</v>
      </c>
      <c r="DU122" s="316">
        <f t="shared" si="128"/>
        <v>0</v>
      </c>
      <c r="DV122" s="316">
        <f t="shared" si="128"/>
        <v>0</v>
      </c>
      <c r="DW122" s="316">
        <f t="shared" si="128"/>
        <v>0</v>
      </c>
      <c r="DX122" s="316">
        <f t="shared" si="128"/>
        <v>0</v>
      </c>
      <c r="DY122" s="316">
        <f t="shared" si="128"/>
        <v>0</v>
      </c>
      <c r="DZ122" s="316">
        <f t="shared" si="128"/>
        <v>0</v>
      </c>
      <c r="EA122" s="316">
        <f t="shared" si="128"/>
        <v>0</v>
      </c>
      <c r="EB122" s="316">
        <f t="shared" si="128"/>
        <v>0</v>
      </c>
      <c r="EC122" s="316">
        <f t="shared" si="128"/>
        <v>0</v>
      </c>
      <c r="ED122" s="316">
        <f t="shared" si="128"/>
        <v>0</v>
      </c>
      <c r="EE122" s="316">
        <f t="shared" si="128"/>
        <v>0</v>
      </c>
      <c r="EF122" s="316">
        <f t="shared" si="128"/>
        <v>0</v>
      </c>
      <c r="EG122" s="316">
        <f t="shared" si="128"/>
        <v>0</v>
      </c>
      <c r="EH122" s="316">
        <f t="shared" si="128"/>
        <v>0</v>
      </c>
      <c r="EI122" s="316">
        <f t="shared" ref="EI122:GT122" si="129">+SUMIF($H$16:$H$111,1,EI16:EI111)</f>
        <v>0</v>
      </c>
      <c r="EJ122" s="316">
        <f t="shared" si="129"/>
        <v>0</v>
      </c>
      <c r="EK122" s="316">
        <f t="shared" si="129"/>
        <v>0</v>
      </c>
      <c r="EL122" s="316">
        <f t="shared" si="129"/>
        <v>0</v>
      </c>
      <c r="EM122" s="316">
        <f t="shared" si="129"/>
        <v>0</v>
      </c>
      <c r="EN122" s="316">
        <f t="shared" si="129"/>
        <v>0</v>
      </c>
      <c r="EO122" s="316">
        <f t="shared" si="129"/>
        <v>0</v>
      </c>
      <c r="EP122" s="316">
        <f t="shared" si="129"/>
        <v>0</v>
      </c>
      <c r="EQ122" s="316">
        <f t="shared" si="129"/>
        <v>0</v>
      </c>
      <c r="ER122" s="316">
        <f t="shared" si="129"/>
        <v>0</v>
      </c>
      <c r="ES122" s="316">
        <f t="shared" si="129"/>
        <v>0</v>
      </c>
      <c r="ET122" s="316">
        <f t="shared" si="129"/>
        <v>0</v>
      </c>
      <c r="EU122" s="316">
        <f t="shared" si="129"/>
        <v>0</v>
      </c>
      <c r="EV122" s="316">
        <f t="shared" si="129"/>
        <v>0</v>
      </c>
      <c r="EW122" s="316">
        <f t="shared" si="129"/>
        <v>0</v>
      </c>
      <c r="EX122" s="316">
        <f t="shared" si="129"/>
        <v>0</v>
      </c>
      <c r="EY122" s="316">
        <f t="shared" si="129"/>
        <v>0</v>
      </c>
      <c r="EZ122" s="316">
        <f t="shared" si="129"/>
        <v>0</v>
      </c>
      <c r="FA122" s="316">
        <f t="shared" si="129"/>
        <v>0</v>
      </c>
      <c r="FB122" s="316">
        <f t="shared" si="129"/>
        <v>0</v>
      </c>
      <c r="FC122" s="316">
        <f t="shared" si="129"/>
        <v>0</v>
      </c>
      <c r="FD122" s="316">
        <f t="shared" si="129"/>
        <v>0</v>
      </c>
      <c r="FE122" s="316">
        <f t="shared" si="129"/>
        <v>0</v>
      </c>
      <c r="FF122" s="316">
        <f t="shared" si="129"/>
        <v>0</v>
      </c>
      <c r="FG122" s="316">
        <f t="shared" si="129"/>
        <v>0</v>
      </c>
      <c r="FH122" s="316">
        <f t="shared" si="129"/>
        <v>0</v>
      </c>
      <c r="FI122" s="316">
        <f t="shared" si="129"/>
        <v>0</v>
      </c>
      <c r="FJ122" s="316">
        <f t="shared" si="129"/>
        <v>0</v>
      </c>
      <c r="FK122" s="316">
        <f t="shared" si="129"/>
        <v>0</v>
      </c>
      <c r="FL122" s="316">
        <f t="shared" si="129"/>
        <v>0</v>
      </c>
      <c r="FM122" s="316">
        <f t="shared" si="129"/>
        <v>0</v>
      </c>
      <c r="FN122" s="316">
        <f t="shared" si="129"/>
        <v>0</v>
      </c>
      <c r="FO122" s="316">
        <f t="shared" si="129"/>
        <v>0</v>
      </c>
      <c r="FP122" s="316">
        <f t="shared" si="129"/>
        <v>0</v>
      </c>
      <c r="FQ122" s="316">
        <f t="shared" si="129"/>
        <v>0</v>
      </c>
      <c r="FR122" s="316">
        <f t="shared" si="129"/>
        <v>0</v>
      </c>
      <c r="FS122" s="316">
        <f t="shared" si="129"/>
        <v>0</v>
      </c>
      <c r="FT122" s="316">
        <f t="shared" si="129"/>
        <v>0</v>
      </c>
      <c r="FU122" s="316">
        <f t="shared" si="129"/>
        <v>0</v>
      </c>
      <c r="FV122" s="316">
        <f t="shared" si="129"/>
        <v>0</v>
      </c>
      <c r="FW122" s="316">
        <f t="shared" si="129"/>
        <v>0</v>
      </c>
      <c r="FX122" s="316">
        <f t="shared" si="129"/>
        <v>0</v>
      </c>
      <c r="FY122" s="316">
        <f t="shared" si="129"/>
        <v>0</v>
      </c>
      <c r="FZ122" s="316">
        <f t="shared" si="129"/>
        <v>0</v>
      </c>
      <c r="GA122" s="316">
        <f t="shared" si="129"/>
        <v>0</v>
      </c>
      <c r="GB122" s="316">
        <f t="shared" si="129"/>
        <v>0</v>
      </c>
      <c r="GC122" s="316">
        <f t="shared" si="129"/>
        <v>0</v>
      </c>
      <c r="GD122" s="316">
        <f t="shared" si="129"/>
        <v>0</v>
      </c>
      <c r="GE122" s="316">
        <f t="shared" si="129"/>
        <v>0</v>
      </c>
      <c r="GF122" s="316">
        <f t="shared" si="129"/>
        <v>0</v>
      </c>
      <c r="GG122" s="316">
        <f t="shared" si="129"/>
        <v>0</v>
      </c>
      <c r="GH122" s="316">
        <f t="shared" si="129"/>
        <v>0</v>
      </c>
      <c r="GI122" s="316">
        <f t="shared" si="129"/>
        <v>0</v>
      </c>
      <c r="GJ122" s="316">
        <f t="shared" si="129"/>
        <v>0</v>
      </c>
      <c r="GK122" s="316">
        <f t="shared" si="129"/>
        <v>0</v>
      </c>
      <c r="GL122" s="316">
        <f t="shared" si="129"/>
        <v>0</v>
      </c>
      <c r="GM122" s="316">
        <f t="shared" si="129"/>
        <v>0</v>
      </c>
      <c r="GN122" s="316">
        <f t="shared" si="129"/>
        <v>0</v>
      </c>
      <c r="GO122" s="316">
        <f t="shared" si="129"/>
        <v>0</v>
      </c>
      <c r="GP122" s="316">
        <f t="shared" si="129"/>
        <v>0</v>
      </c>
      <c r="GQ122" s="316">
        <f t="shared" si="129"/>
        <v>0</v>
      </c>
      <c r="GR122" s="316">
        <f t="shared" si="129"/>
        <v>0</v>
      </c>
      <c r="GS122" s="316">
        <f t="shared" si="129"/>
        <v>0</v>
      </c>
      <c r="GT122" s="316">
        <f t="shared" si="129"/>
        <v>0</v>
      </c>
      <c r="GU122" s="316">
        <f t="shared" ref="GU122:HB122" si="130">+SUMIF($H$16:$H$111,1,GU16:GU111)</f>
        <v>0</v>
      </c>
      <c r="GV122" s="316">
        <f t="shared" si="130"/>
        <v>0</v>
      </c>
      <c r="GW122" s="316">
        <f t="shared" si="130"/>
        <v>0</v>
      </c>
      <c r="GX122" s="316">
        <f t="shared" si="130"/>
        <v>0</v>
      </c>
      <c r="GY122" s="316">
        <f t="shared" si="130"/>
        <v>0</v>
      </c>
      <c r="GZ122" s="316">
        <f t="shared" si="130"/>
        <v>0</v>
      </c>
      <c r="HA122" s="316">
        <f t="shared" si="130"/>
        <v>0</v>
      </c>
      <c r="HB122" s="316">
        <f t="shared" si="130"/>
        <v>0</v>
      </c>
      <c r="HC122" s="317"/>
      <c r="HD122" s="317"/>
      <c r="HE122" s="317"/>
      <c r="HF122" s="317"/>
      <c r="HG122" s="317"/>
      <c r="HH122" s="317"/>
      <c r="HI122" s="317"/>
      <c r="HJ122" s="317"/>
      <c r="HK122" s="317"/>
      <c r="HL122" s="317"/>
      <c r="HM122" s="318"/>
      <c r="HN122" s="318"/>
      <c r="HO122" s="318"/>
      <c r="HP122" s="316">
        <f t="shared" si="106"/>
        <v>0</v>
      </c>
      <c r="HQ122" s="326"/>
      <c r="HR122" s="318"/>
      <c r="HS122" s="320"/>
      <c r="HT122" s="318"/>
      <c r="HV122" s="321"/>
      <c r="HW122" s="321"/>
      <c r="HX122" s="321"/>
      <c r="HY122" s="321"/>
      <c r="HZ122" s="321"/>
      <c r="IA122" s="321"/>
      <c r="IB122" s="321"/>
      <c r="IC122" s="321"/>
      <c r="ID122" s="321"/>
      <c r="IE122" s="321"/>
    </row>
    <row r="123" spans="2:240" s="319" customFormat="1" ht="27.95" hidden="1" customHeight="1">
      <c r="B123" s="836" t="s">
        <v>903</v>
      </c>
      <c r="C123" s="837"/>
      <c r="D123" s="837"/>
      <c r="E123" s="837"/>
      <c r="F123" s="837"/>
      <c r="G123" s="837"/>
      <c r="H123" s="837"/>
      <c r="I123" s="838"/>
      <c r="J123" s="315" t="s">
        <v>11</v>
      </c>
      <c r="K123" s="316">
        <f t="shared" ref="K123:BV123" si="131">+SUMIF($I$16:$I$111,1,K16:K111)</f>
        <v>0</v>
      </c>
      <c r="L123" s="316">
        <f t="shared" si="131"/>
        <v>0</v>
      </c>
      <c r="M123" s="316">
        <f t="shared" si="131"/>
        <v>0</v>
      </c>
      <c r="N123" s="316">
        <f t="shared" si="131"/>
        <v>0</v>
      </c>
      <c r="O123" s="316">
        <f t="shared" si="131"/>
        <v>0</v>
      </c>
      <c r="P123" s="316">
        <f t="shared" si="131"/>
        <v>0</v>
      </c>
      <c r="Q123" s="316">
        <f t="shared" si="131"/>
        <v>0</v>
      </c>
      <c r="R123" s="316">
        <f t="shared" si="131"/>
        <v>0</v>
      </c>
      <c r="S123" s="316">
        <f t="shared" si="131"/>
        <v>0</v>
      </c>
      <c r="T123" s="316">
        <f t="shared" si="131"/>
        <v>0</v>
      </c>
      <c r="U123" s="316">
        <f t="shared" si="131"/>
        <v>0</v>
      </c>
      <c r="V123" s="316">
        <f t="shared" si="131"/>
        <v>0</v>
      </c>
      <c r="W123" s="316">
        <f t="shared" si="131"/>
        <v>0</v>
      </c>
      <c r="X123" s="316">
        <f t="shared" si="131"/>
        <v>0</v>
      </c>
      <c r="Y123" s="316">
        <f t="shared" si="131"/>
        <v>0</v>
      </c>
      <c r="Z123" s="316">
        <f t="shared" si="131"/>
        <v>0</v>
      </c>
      <c r="AA123" s="316">
        <f t="shared" si="131"/>
        <v>0</v>
      </c>
      <c r="AB123" s="316">
        <f t="shared" si="131"/>
        <v>0</v>
      </c>
      <c r="AC123" s="316">
        <f t="shared" si="131"/>
        <v>0</v>
      </c>
      <c r="AD123" s="316">
        <f t="shared" si="131"/>
        <v>0</v>
      </c>
      <c r="AE123" s="316">
        <f t="shared" si="131"/>
        <v>0</v>
      </c>
      <c r="AF123" s="316">
        <f t="shared" si="131"/>
        <v>0</v>
      </c>
      <c r="AG123" s="316">
        <f t="shared" si="131"/>
        <v>0</v>
      </c>
      <c r="AH123" s="316">
        <f t="shared" si="131"/>
        <v>0</v>
      </c>
      <c r="AI123" s="316">
        <f t="shared" si="131"/>
        <v>0</v>
      </c>
      <c r="AJ123" s="316">
        <f t="shared" si="131"/>
        <v>0</v>
      </c>
      <c r="AK123" s="316">
        <f t="shared" si="131"/>
        <v>0</v>
      </c>
      <c r="AL123" s="316">
        <f t="shared" si="131"/>
        <v>0</v>
      </c>
      <c r="AM123" s="316">
        <f t="shared" si="131"/>
        <v>0</v>
      </c>
      <c r="AN123" s="316">
        <f t="shared" si="131"/>
        <v>0</v>
      </c>
      <c r="AO123" s="316">
        <f t="shared" si="131"/>
        <v>0</v>
      </c>
      <c r="AP123" s="316">
        <f t="shared" si="131"/>
        <v>0</v>
      </c>
      <c r="AQ123" s="316">
        <f t="shared" si="131"/>
        <v>0</v>
      </c>
      <c r="AR123" s="316">
        <f t="shared" si="131"/>
        <v>0</v>
      </c>
      <c r="AS123" s="316">
        <f t="shared" si="131"/>
        <v>0</v>
      </c>
      <c r="AT123" s="316">
        <f t="shared" si="131"/>
        <v>0</v>
      </c>
      <c r="AU123" s="316">
        <f t="shared" si="131"/>
        <v>0</v>
      </c>
      <c r="AV123" s="316">
        <f t="shared" si="131"/>
        <v>0</v>
      </c>
      <c r="AW123" s="316">
        <f t="shared" si="131"/>
        <v>0</v>
      </c>
      <c r="AX123" s="316">
        <f t="shared" si="131"/>
        <v>0</v>
      </c>
      <c r="AY123" s="316">
        <f t="shared" si="131"/>
        <v>0</v>
      </c>
      <c r="AZ123" s="316">
        <f t="shared" si="131"/>
        <v>0</v>
      </c>
      <c r="BA123" s="316">
        <f t="shared" si="131"/>
        <v>0</v>
      </c>
      <c r="BB123" s="316">
        <f t="shared" si="131"/>
        <v>0</v>
      </c>
      <c r="BC123" s="316">
        <f t="shared" si="131"/>
        <v>0</v>
      </c>
      <c r="BD123" s="316">
        <f t="shared" si="131"/>
        <v>0</v>
      </c>
      <c r="BE123" s="316">
        <f t="shared" si="131"/>
        <v>0</v>
      </c>
      <c r="BF123" s="316">
        <f t="shared" si="131"/>
        <v>0</v>
      </c>
      <c r="BG123" s="316">
        <f t="shared" si="131"/>
        <v>0</v>
      </c>
      <c r="BH123" s="316">
        <f t="shared" si="131"/>
        <v>0</v>
      </c>
      <c r="BI123" s="316">
        <f t="shared" si="131"/>
        <v>0</v>
      </c>
      <c r="BJ123" s="316">
        <f t="shared" si="131"/>
        <v>0</v>
      </c>
      <c r="BK123" s="316">
        <f t="shared" si="131"/>
        <v>0</v>
      </c>
      <c r="BL123" s="316">
        <f t="shared" si="131"/>
        <v>0</v>
      </c>
      <c r="BM123" s="316">
        <f t="shared" si="131"/>
        <v>0</v>
      </c>
      <c r="BN123" s="316">
        <f t="shared" si="131"/>
        <v>0</v>
      </c>
      <c r="BO123" s="316">
        <f t="shared" si="131"/>
        <v>0</v>
      </c>
      <c r="BP123" s="316">
        <f t="shared" si="131"/>
        <v>0</v>
      </c>
      <c r="BQ123" s="316">
        <f t="shared" si="131"/>
        <v>0</v>
      </c>
      <c r="BR123" s="316">
        <f t="shared" si="131"/>
        <v>0</v>
      </c>
      <c r="BS123" s="316">
        <f t="shared" si="131"/>
        <v>0</v>
      </c>
      <c r="BT123" s="316">
        <f t="shared" si="131"/>
        <v>0</v>
      </c>
      <c r="BU123" s="316">
        <f t="shared" si="131"/>
        <v>0</v>
      </c>
      <c r="BV123" s="316">
        <f t="shared" si="131"/>
        <v>0</v>
      </c>
      <c r="BW123" s="316">
        <f t="shared" ref="BW123:EH123" si="132">+SUMIF($I$16:$I$111,1,BW16:BW111)</f>
        <v>0</v>
      </c>
      <c r="BX123" s="316">
        <f t="shared" si="132"/>
        <v>0</v>
      </c>
      <c r="BY123" s="316">
        <f t="shared" si="132"/>
        <v>0</v>
      </c>
      <c r="BZ123" s="316">
        <f t="shared" si="132"/>
        <v>0</v>
      </c>
      <c r="CA123" s="316">
        <f t="shared" si="132"/>
        <v>0</v>
      </c>
      <c r="CB123" s="316">
        <f t="shared" si="132"/>
        <v>0</v>
      </c>
      <c r="CC123" s="316">
        <f t="shared" si="132"/>
        <v>0</v>
      </c>
      <c r="CD123" s="316">
        <f t="shared" si="132"/>
        <v>0</v>
      </c>
      <c r="CE123" s="316">
        <f t="shared" si="132"/>
        <v>0</v>
      </c>
      <c r="CF123" s="316">
        <f t="shared" si="132"/>
        <v>0</v>
      </c>
      <c r="CG123" s="316">
        <f t="shared" si="132"/>
        <v>0</v>
      </c>
      <c r="CH123" s="316">
        <f t="shared" si="132"/>
        <v>0</v>
      </c>
      <c r="CI123" s="316">
        <f t="shared" si="132"/>
        <v>0</v>
      </c>
      <c r="CJ123" s="316">
        <f t="shared" si="132"/>
        <v>0</v>
      </c>
      <c r="CK123" s="316">
        <f t="shared" si="132"/>
        <v>0</v>
      </c>
      <c r="CL123" s="316">
        <f t="shared" si="132"/>
        <v>0</v>
      </c>
      <c r="CM123" s="316">
        <f t="shared" si="132"/>
        <v>0</v>
      </c>
      <c r="CN123" s="316">
        <f t="shared" si="132"/>
        <v>0</v>
      </c>
      <c r="CO123" s="316">
        <f t="shared" si="132"/>
        <v>0</v>
      </c>
      <c r="CP123" s="316">
        <f t="shared" si="132"/>
        <v>0</v>
      </c>
      <c r="CQ123" s="316">
        <f t="shared" si="132"/>
        <v>0</v>
      </c>
      <c r="CR123" s="316">
        <f t="shared" si="132"/>
        <v>0</v>
      </c>
      <c r="CS123" s="316">
        <f t="shared" si="132"/>
        <v>0</v>
      </c>
      <c r="CT123" s="316">
        <f t="shared" si="132"/>
        <v>0</v>
      </c>
      <c r="CU123" s="316">
        <f t="shared" si="132"/>
        <v>0</v>
      </c>
      <c r="CV123" s="316">
        <f t="shared" si="132"/>
        <v>0</v>
      </c>
      <c r="CW123" s="316">
        <f t="shared" si="132"/>
        <v>0</v>
      </c>
      <c r="CX123" s="316">
        <f t="shared" si="132"/>
        <v>0</v>
      </c>
      <c r="CY123" s="316">
        <f t="shared" si="132"/>
        <v>0</v>
      </c>
      <c r="CZ123" s="316">
        <f t="shared" si="132"/>
        <v>0</v>
      </c>
      <c r="DA123" s="316">
        <f t="shared" si="132"/>
        <v>0</v>
      </c>
      <c r="DB123" s="316">
        <f t="shared" si="132"/>
        <v>0</v>
      </c>
      <c r="DC123" s="316">
        <f t="shared" si="132"/>
        <v>0</v>
      </c>
      <c r="DD123" s="316">
        <f t="shared" si="132"/>
        <v>0</v>
      </c>
      <c r="DE123" s="316">
        <f t="shared" si="132"/>
        <v>0</v>
      </c>
      <c r="DF123" s="316">
        <f t="shared" si="132"/>
        <v>0</v>
      </c>
      <c r="DG123" s="316">
        <f t="shared" si="132"/>
        <v>0</v>
      </c>
      <c r="DH123" s="316">
        <f t="shared" si="132"/>
        <v>0</v>
      </c>
      <c r="DI123" s="316">
        <f t="shared" si="132"/>
        <v>0</v>
      </c>
      <c r="DJ123" s="316">
        <f t="shared" si="132"/>
        <v>0</v>
      </c>
      <c r="DK123" s="316">
        <f t="shared" si="132"/>
        <v>0</v>
      </c>
      <c r="DL123" s="316">
        <f t="shared" si="132"/>
        <v>0</v>
      </c>
      <c r="DM123" s="316">
        <f t="shared" si="132"/>
        <v>0</v>
      </c>
      <c r="DN123" s="316">
        <f t="shared" si="132"/>
        <v>0</v>
      </c>
      <c r="DO123" s="316">
        <f t="shared" si="132"/>
        <v>0</v>
      </c>
      <c r="DP123" s="316">
        <f t="shared" si="132"/>
        <v>0</v>
      </c>
      <c r="DQ123" s="316">
        <f t="shared" si="132"/>
        <v>0</v>
      </c>
      <c r="DR123" s="316">
        <f t="shared" si="132"/>
        <v>0</v>
      </c>
      <c r="DS123" s="316">
        <f t="shared" si="132"/>
        <v>0</v>
      </c>
      <c r="DT123" s="316">
        <f t="shared" si="132"/>
        <v>0</v>
      </c>
      <c r="DU123" s="316">
        <f t="shared" si="132"/>
        <v>0</v>
      </c>
      <c r="DV123" s="316">
        <f t="shared" si="132"/>
        <v>0</v>
      </c>
      <c r="DW123" s="316">
        <f t="shared" si="132"/>
        <v>0</v>
      </c>
      <c r="DX123" s="316">
        <f t="shared" si="132"/>
        <v>0</v>
      </c>
      <c r="DY123" s="316">
        <f t="shared" si="132"/>
        <v>0</v>
      </c>
      <c r="DZ123" s="316">
        <f t="shared" si="132"/>
        <v>0</v>
      </c>
      <c r="EA123" s="316">
        <f t="shared" si="132"/>
        <v>0</v>
      </c>
      <c r="EB123" s="316">
        <f t="shared" si="132"/>
        <v>0</v>
      </c>
      <c r="EC123" s="316">
        <f t="shared" si="132"/>
        <v>0</v>
      </c>
      <c r="ED123" s="316">
        <f t="shared" si="132"/>
        <v>0</v>
      </c>
      <c r="EE123" s="316">
        <f t="shared" si="132"/>
        <v>0</v>
      </c>
      <c r="EF123" s="316">
        <f t="shared" si="132"/>
        <v>0</v>
      </c>
      <c r="EG123" s="316">
        <f t="shared" si="132"/>
        <v>0</v>
      </c>
      <c r="EH123" s="316">
        <f t="shared" si="132"/>
        <v>0</v>
      </c>
      <c r="EI123" s="316">
        <f t="shared" ref="EI123:GT123" si="133">+SUMIF($I$16:$I$111,1,EI16:EI111)</f>
        <v>0</v>
      </c>
      <c r="EJ123" s="316">
        <f t="shared" si="133"/>
        <v>0</v>
      </c>
      <c r="EK123" s="316">
        <f t="shared" si="133"/>
        <v>0</v>
      </c>
      <c r="EL123" s="316">
        <f t="shared" si="133"/>
        <v>0</v>
      </c>
      <c r="EM123" s="316">
        <f t="shared" si="133"/>
        <v>0</v>
      </c>
      <c r="EN123" s="316">
        <f t="shared" si="133"/>
        <v>0</v>
      </c>
      <c r="EO123" s="316">
        <f t="shared" si="133"/>
        <v>0</v>
      </c>
      <c r="EP123" s="316">
        <f t="shared" si="133"/>
        <v>0</v>
      </c>
      <c r="EQ123" s="316">
        <f t="shared" si="133"/>
        <v>0</v>
      </c>
      <c r="ER123" s="316">
        <f t="shared" si="133"/>
        <v>0</v>
      </c>
      <c r="ES123" s="316">
        <f t="shared" si="133"/>
        <v>0</v>
      </c>
      <c r="ET123" s="316">
        <f t="shared" si="133"/>
        <v>0</v>
      </c>
      <c r="EU123" s="316">
        <f t="shared" si="133"/>
        <v>0</v>
      </c>
      <c r="EV123" s="316">
        <f t="shared" si="133"/>
        <v>0</v>
      </c>
      <c r="EW123" s="316">
        <f t="shared" si="133"/>
        <v>0</v>
      </c>
      <c r="EX123" s="316">
        <f t="shared" si="133"/>
        <v>0</v>
      </c>
      <c r="EY123" s="316">
        <f t="shared" si="133"/>
        <v>0</v>
      </c>
      <c r="EZ123" s="316">
        <f t="shared" si="133"/>
        <v>0</v>
      </c>
      <c r="FA123" s="316">
        <f t="shared" si="133"/>
        <v>0</v>
      </c>
      <c r="FB123" s="316">
        <f t="shared" si="133"/>
        <v>0</v>
      </c>
      <c r="FC123" s="316">
        <f t="shared" si="133"/>
        <v>0</v>
      </c>
      <c r="FD123" s="316">
        <f t="shared" si="133"/>
        <v>0</v>
      </c>
      <c r="FE123" s="316">
        <f t="shared" si="133"/>
        <v>0</v>
      </c>
      <c r="FF123" s="316">
        <f t="shared" si="133"/>
        <v>0</v>
      </c>
      <c r="FG123" s="316">
        <f t="shared" si="133"/>
        <v>0</v>
      </c>
      <c r="FH123" s="316">
        <f t="shared" si="133"/>
        <v>0</v>
      </c>
      <c r="FI123" s="316">
        <f t="shared" si="133"/>
        <v>0</v>
      </c>
      <c r="FJ123" s="316">
        <f t="shared" si="133"/>
        <v>0</v>
      </c>
      <c r="FK123" s="316">
        <f t="shared" si="133"/>
        <v>0</v>
      </c>
      <c r="FL123" s="316">
        <f t="shared" si="133"/>
        <v>0</v>
      </c>
      <c r="FM123" s="316">
        <f t="shared" si="133"/>
        <v>0</v>
      </c>
      <c r="FN123" s="316">
        <f t="shared" si="133"/>
        <v>0</v>
      </c>
      <c r="FO123" s="316">
        <f t="shared" si="133"/>
        <v>0</v>
      </c>
      <c r="FP123" s="316">
        <f t="shared" si="133"/>
        <v>0</v>
      </c>
      <c r="FQ123" s="316">
        <f t="shared" si="133"/>
        <v>0</v>
      </c>
      <c r="FR123" s="316">
        <f t="shared" si="133"/>
        <v>0</v>
      </c>
      <c r="FS123" s="316">
        <f t="shared" si="133"/>
        <v>0</v>
      </c>
      <c r="FT123" s="316">
        <f t="shared" si="133"/>
        <v>0</v>
      </c>
      <c r="FU123" s="316">
        <f t="shared" si="133"/>
        <v>0</v>
      </c>
      <c r="FV123" s="316">
        <f t="shared" si="133"/>
        <v>0</v>
      </c>
      <c r="FW123" s="316">
        <f t="shared" si="133"/>
        <v>0</v>
      </c>
      <c r="FX123" s="316">
        <f t="shared" si="133"/>
        <v>0</v>
      </c>
      <c r="FY123" s="316">
        <f t="shared" si="133"/>
        <v>0</v>
      </c>
      <c r="FZ123" s="316">
        <f t="shared" si="133"/>
        <v>0</v>
      </c>
      <c r="GA123" s="316">
        <f t="shared" si="133"/>
        <v>0</v>
      </c>
      <c r="GB123" s="316">
        <f t="shared" si="133"/>
        <v>0</v>
      </c>
      <c r="GC123" s="316">
        <f t="shared" si="133"/>
        <v>0</v>
      </c>
      <c r="GD123" s="316">
        <f t="shared" si="133"/>
        <v>0</v>
      </c>
      <c r="GE123" s="316">
        <f t="shared" si="133"/>
        <v>0</v>
      </c>
      <c r="GF123" s="316">
        <f t="shared" si="133"/>
        <v>0</v>
      </c>
      <c r="GG123" s="316">
        <f t="shared" si="133"/>
        <v>0</v>
      </c>
      <c r="GH123" s="316">
        <f t="shared" si="133"/>
        <v>0</v>
      </c>
      <c r="GI123" s="316">
        <f t="shared" si="133"/>
        <v>0</v>
      </c>
      <c r="GJ123" s="316">
        <f t="shared" si="133"/>
        <v>0</v>
      </c>
      <c r="GK123" s="316">
        <f t="shared" si="133"/>
        <v>0</v>
      </c>
      <c r="GL123" s="316">
        <f t="shared" si="133"/>
        <v>0</v>
      </c>
      <c r="GM123" s="316">
        <f t="shared" si="133"/>
        <v>0</v>
      </c>
      <c r="GN123" s="316">
        <f t="shared" si="133"/>
        <v>0</v>
      </c>
      <c r="GO123" s="316">
        <f t="shared" si="133"/>
        <v>0</v>
      </c>
      <c r="GP123" s="316">
        <f t="shared" si="133"/>
        <v>0</v>
      </c>
      <c r="GQ123" s="316">
        <f t="shared" si="133"/>
        <v>0</v>
      </c>
      <c r="GR123" s="316">
        <f t="shared" si="133"/>
        <v>0</v>
      </c>
      <c r="GS123" s="316">
        <f t="shared" si="133"/>
        <v>0</v>
      </c>
      <c r="GT123" s="316">
        <f t="shared" si="133"/>
        <v>0</v>
      </c>
      <c r="GU123" s="316">
        <f t="shared" ref="GU123:HB123" si="134">+SUMIF($I$16:$I$111,1,GU16:GU111)</f>
        <v>0</v>
      </c>
      <c r="GV123" s="316">
        <f t="shared" si="134"/>
        <v>0</v>
      </c>
      <c r="GW123" s="316">
        <f t="shared" si="134"/>
        <v>0</v>
      </c>
      <c r="GX123" s="316">
        <f t="shared" si="134"/>
        <v>0</v>
      </c>
      <c r="GY123" s="316">
        <f t="shared" si="134"/>
        <v>0</v>
      </c>
      <c r="GZ123" s="316">
        <f t="shared" si="134"/>
        <v>0</v>
      </c>
      <c r="HA123" s="316">
        <f t="shared" si="134"/>
        <v>0</v>
      </c>
      <c r="HB123" s="316">
        <f t="shared" si="134"/>
        <v>0</v>
      </c>
      <c r="HC123" s="317"/>
      <c r="HD123" s="317"/>
      <c r="HE123" s="317"/>
      <c r="HF123" s="317"/>
      <c r="HG123" s="317"/>
      <c r="HH123" s="317"/>
      <c r="HI123" s="317"/>
      <c r="HJ123" s="317"/>
      <c r="HK123" s="317"/>
      <c r="HL123" s="317"/>
      <c r="HM123" s="318"/>
      <c r="HN123" s="318"/>
      <c r="HO123" s="318"/>
      <c r="HP123" s="316">
        <f t="shared" si="106"/>
        <v>0</v>
      </c>
      <c r="HQ123" s="326"/>
      <c r="HR123" s="318"/>
      <c r="HS123" s="320"/>
      <c r="HT123" s="318"/>
      <c r="HV123" s="321"/>
      <c r="HW123" s="321"/>
      <c r="HX123" s="321"/>
      <c r="HY123" s="321"/>
      <c r="HZ123" s="321"/>
      <c r="IA123" s="321"/>
      <c r="IB123" s="321"/>
      <c r="IC123" s="321"/>
      <c r="ID123" s="321"/>
      <c r="IE123" s="321"/>
    </row>
    <row r="124" spans="2:240" s="319" customFormat="1" ht="27.95" hidden="1" customHeight="1">
      <c r="B124" s="839" t="s">
        <v>904</v>
      </c>
      <c r="C124" s="840"/>
      <c r="D124" s="840"/>
      <c r="E124" s="840"/>
      <c r="F124" s="840"/>
      <c r="G124" s="840"/>
      <c r="H124" s="840"/>
      <c r="I124" s="841"/>
      <c r="J124" s="322" t="s">
        <v>108</v>
      </c>
      <c r="K124" s="323" t="e">
        <f>+K120*VLOOKUP($K$12,#REF!,2,0)</f>
        <v>#REF!</v>
      </c>
      <c r="L124" s="323" t="e">
        <f>+L120*VLOOKUP($K$12,#REF!,2,0)</f>
        <v>#REF!</v>
      </c>
      <c r="M124" s="323" t="e">
        <f>+M120*VLOOKUP($K$12,#REF!,2,0)</f>
        <v>#REF!</v>
      </c>
      <c r="N124" s="323" t="e">
        <f>+N120*VLOOKUP($K$12,#REF!,2,0)</f>
        <v>#REF!</v>
      </c>
      <c r="O124" s="323" t="e">
        <f>+O120*VLOOKUP($K$12,#REF!,2,0)</f>
        <v>#REF!</v>
      </c>
      <c r="P124" s="323" t="e">
        <f>+P120*VLOOKUP($K$12,#REF!,2,0)</f>
        <v>#REF!</v>
      </c>
      <c r="Q124" s="323" t="e">
        <f>+Q120*VLOOKUP($K$12,#REF!,2,0)</f>
        <v>#REF!</v>
      </c>
      <c r="R124" s="323" t="e">
        <f>+R120*VLOOKUP($K$12,#REF!,2,0)</f>
        <v>#REF!</v>
      </c>
      <c r="S124" s="323" t="e">
        <f>+S120*VLOOKUP($K$12,#REF!,2,0)</f>
        <v>#REF!</v>
      </c>
      <c r="T124" s="323" t="e">
        <f>+T120*VLOOKUP($K$12,#REF!,2,0)</f>
        <v>#REF!</v>
      </c>
      <c r="U124" s="323" t="e">
        <f>+U120*VLOOKUP($U$12,#REF!,2,0)</f>
        <v>#REF!</v>
      </c>
      <c r="V124" s="323" t="e">
        <f>+V120*VLOOKUP($U$12,#REF!,2,0)</f>
        <v>#REF!</v>
      </c>
      <c r="W124" s="323" t="e">
        <f>+W120*VLOOKUP($U$12,#REF!,2,0)</f>
        <v>#REF!</v>
      </c>
      <c r="X124" s="323" t="e">
        <f>+X120*VLOOKUP($U$12,#REF!,2,0)</f>
        <v>#REF!</v>
      </c>
      <c r="Y124" s="323" t="e">
        <f>+Y120*VLOOKUP($U$12,#REF!,2,0)</f>
        <v>#REF!</v>
      </c>
      <c r="Z124" s="323" t="e">
        <f>+Z120*VLOOKUP($U$12,#REF!,2,0)</f>
        <v>#REF!</v>
      </c>
      <c r="AA124" s="323" t="e">
        <f>+AA120*VLOOKUP($U$12,#REF!,2,0)</f>
        <v>#REF!</v>
      </c>
      <c r="AB124" s="323" t="e">
        <f>+AB120*VLOOKUP($U$12,#REF!,2,0)</f>
        <v>#REF!</v>
      </c>
      <c r="AC124" s="323" t="e">
        <f>+AC120*VLOOKUP($U$12,#REF!,2,0)</f>
        <v>#REF!</v>
      </c>
      <c r="AD124" s="323" t="e">
        <f>+AD120*VLOOKUP($U$12,#REF!,2,0)</f>
        <v>#REF!</v>
      </c>
      <c r="AE124" s="323" t="e">
        <f>+AE120*VLOOKUP($AE$12,#REF!,2,0)</f>
        <v>#REF!</v>
      </c>
      <c r="AF124" s="323" t="e">
        <f>+AF120*VLOOKUP($AE$12,#REF!,2,0)</f>
        <v>#REF!</v>
      </c>
      <c r="AG124" s="323" t="e">
        <f>+AG120*VLOOKUP($AE$12,#REF!,2,0)</f>
        <v>#REF!</v>
      </c>
      <c r="AH124" s="323" t="e">
        <f>+AH120*VLOOKUP($AE$12,#REF!,2,0)</f>
        <v>#REF!</v>
      </c>
      <c r="AI124" s="323" t="e">
        <f>+AI120*VLOOKUP($AE$12,#REF!,2,0)</f>
        <v>#REF!</v>
      </c>
      <c r="AJ124" s="323" t="e">
        <f>+AJ120*VLOOKUP($AE$12,#REF!,2,0)</f>
        <v>#REF!</v>
      </c>
      <c r="AK124" s="323" t="e">
        <f>+AK120*VLOOKUP($AE$12,#REF!,2,0)</f>
        <v>#REF!</v>
      </c>
      <c r="AL124" s="323" t="e">
        <f>+AL120*VLOOKUP($AE$12,#REF!,2,0)</f>
        <v>#REF!</v>
      </c>
      <c r="AM124" s="323" t="e">
        <f>+AM120*VLOOKUP($AE$12,#REF!,2,0)</f>
        <v>#REF!</v>
      </c>
      <c r="AN124" s="323" t="e">
        <f>+AN120*VLOOKUP($AE$12,#REF!,2,0)</f>
        <v>#REF!</v>
      </c>
      <c r="AO124" s="323" t="e">
        <f>+AO120*VLOOKUP($AO$12,#REF!,2,0)</f>
        <v>#REF!</v>
      </c>
      <c r="AP124" s="323" t="e">
        <f>+AP120*VLOOKUP($AO$12,#REF!,2,0)</f>
        <v>#REF!</v>
      </c>
      <c r="AQ124" s="323" t="e">
        <f>+AQ120*VLOOKUP($AO$12,#REF!,2,0)</f>
        <v>#REF!</v>
      </c>
      <c r="AR124" s="323" t="e">
        <f>+AR120*VLOOKUP($AO$12,#REF!,2,0)</f>
        <v>#REF!</v>
      </c>
      <c r="AS124" s="323" t="e">
        <f>+AS120*VLOOKUP($AO$12,#REF!,2,0)</f>
        <v>#REF!</v>
      </c>
      <c r="AT124" s="323" t="e">
        <f>+AT120*VLOOKUP($AO$12,#REF!,2,0)</f>
        <v>#REF!</v>
      </c>
      <c r="AU124" s="323" t="e">
        <f>+AU120*VLOOKUP($AO$12,#REF!,2,0)</f>
        <v>#REF!</v>
      </c>
      <c r="AV124" s="323" t="e">
        <f>+AV120*VLOOKUP($AO$12,#REF!,2,0)</f>
        <v>#REF!</v>
      </c>
      <c r="AW124" s="323" t="e">
        <f>+AW120*VLOOKUP($AO$12,#REF!,2,0)</f>
        <v>#REF!</v>
      </c>
      <c r="AX124" s="323" t="e">
        <f>+AX120*VLOOKUP($AO$12,#REF!,2,0)</f>
        <v>#REF!</v>
      </c>
      <c r="AY124" s="323" t="e">
        <f>+AY120*VLOOKUP($AY$12,#REF!,2,0)</f>
        <v>#REF!</v>
      </c>
      <c r="AZ124" s="323" t="e">
        <f>+AZ120*VLOOKUP($AY$12,#REF!,2,0)</f>
        <v>#REF!</v>
      </c>
      <c r="BA124" s="323" t="e">
        <f>+BA120*VLOOKUP($AY$12,#REF!,2,0)</f>
        <v>#REF!</v>
      </c>
      <c r="BB124" s="323" t="e">
        <f>+BB120*VLOOKUP($AY$12,#REF!,2,0)</f>
        <v>#REF!</v>
      </c>
      <c r="BC124" s="323" t="e">
        <f>+BC120*VLOOKUP($AY$12,#REF!,2,0)</f>
        <v>#REF!</v>
      </c>
      <c r="BD124" s="323" t="e">
        <f>+BD120*VLOOKUP($AY$12,#REF!,2,0)</f>
        <v>#REF!</v>
      </c>
      <c r="BE124" s="323" t="e">
        <f>+BE120*VLOOKUP($AY$12,#REF!,2,0)</f>
        <v>#REF!</v>
      </c>
      <c r="BF124" s="323" t="e">
        <f>+BF120*VLOOKUP($AY$12,#REF!,2,0)</f>
        <v>#REF!</v>
      </c>
      <c r="BG124" s="323" t="e">
        <f>+BG120*VLOOKUP($AY$12,#REF!,2,0)</f>
        <v>#REF!</v>
      </c>
      <c r="BH124" s="323" t="e">
        <f>+BH120*VLOOKUP($AY$12,#REF!,2,0)</f>
        <v>#REF!</v>
      </c>
      <c r="BI124" s="323" t="e">
        <f>+BI120*VLOOKUP($BI$12,#REF!,2,0)</f>
        <v>#REF!</v>
      </c>
      <c r="BJ124" s="323" t="e">
        <f>+BJ120*VLOOKUP($BI$12,#REF!,2,0)</f>
        <v>#REF!</v>
      </c>
      <c r="BK124" s="323" t="e">
        <f>+BK120*VLOOKUP($BI$12,#REF!,2,0)</f>
        <v>#REF!</v>
      </c>
      <c r="BL124" s="323" t="e">
        <f>+BL120*VLOOKUP($BI$12,#REF!,2,0)</f>
        <v>#REF!</v>
      </c>
      <c r="BM124" s="323" t="e">
        <f>+BM120*VLOOKUP($BI$12,#REF!,2,0)</f>
        <v>#REF!</v>
      </c>
      <c r="BN124" s="323" t="e">
        <f>+BN120*VLOOKUP($BI$12,#REF!,2,0)</f>
        <v>#REF!</v>
      </c>
      <c r="BO124" s="323" t="e">
        <f>+BO120*VLOOKUP($BI$12,#REF!,2,0)</f>
        <v>#REF!</v>
      </c>
      <c r="BP124" s="323" t="e">
        <f>+BP120*VLOOKUP($BI$12,#REF!,2,0)</f>
        <v>#REF!</v>
      </c>
      <c r="BQ124" s="323" t="e">
        <f>+BQ120*VLOOKUP($BI$12,#REF!,2,0)</f>
        <v>#REF!</v>
      </c>
      <c r="BR124" s="323" t="e">
        <f>+BR120*VLOOKUP($BI$12,#REF!,2,0)</f>
        <v>#REF!</v>
      </c>
      <c r="BS124" s="323" t="e">
        <f>+BS120*VLOOKUP($BS$12,#REF!,2,0)</f>
        <v>#REF!</v>
      </c>
      <c r="BT124" s="323" t="e">
        <f>+BT120*VLOOKUP($BS$12,#REF!,2,0)</f>
        <v>#REF!</v>
      </c>
      <c r="BU124" s="323" t="e">
        <f>+BU120*VLOOKUP($BS$12,#REF!,2,0)</f>
        <v>#REF!</v>
      </c>
      <c r="BV124" s="323" t="e">
        <f>+BV120*VLOOKUP($BS$12,#REF!,2,0)</f>
        <v>#REF!</v>
      </c>
      <c r="BW124" s="323" t="e">
        <f>+BW120*VLOOKUP($BS$12,#REF!,2,0)</f>
        <v>#REF!</v>
      </c>
      <c r="BX124" s="323" t="e">
        <f>+BX120*VLOOKUP($BS$12,#REF!,2,0)</f>
        <v>#REF!</v>
      </c>
      <c r="BY124" s="323" t="e">
        <f>+BY120*VLOOKUP($BS$12,#REF!,2,0)</f>
        <v>#REF!</v>
      </c>
      <c r="BZ124" s="323" t="e">
        <f>+BZ120*VLOOKUP($BS$12,#REF!,2,0)</f>
        <v>#REF!</v>
      </c>
      <c r="CA124" s="323" t="e">
        <f>+CA120*VLOOKUP($BS$12,#REF!,2,0)</f>
        <v>#REF!</v>
      </c>
      <c r="CB124" s="323" t="e">
        <f>+CB120*VLOOKUP($BS$12,#REF!,2,0)</f>
        <v>#REF!</v>
      </c>
      <c r="CC124" s="323" t="e">
        <f>+CC120*VLOOKUP($CC$12,#REF!,2,0)</f>
        <v>#REF!</v>
      </c>
      <c r="CD124" s="323" t="e">
        <f>+CD120*VLOOKUP($CC$12,#REF!,2,0)</f>
        <v>#REF!</v>
      </c>
      <c r="CE124" s="323" t="e">
        <f>+CE120*VLOOKUP($CC$12,#REF!,2,0)</f>
        <v>#REF!</v>
      </c>
      <c r="CF124" s="323" t="e">
        <f>+CF120*VLOOKUP($CC$12,#REF!,2,0)</f>
        <v>#REF!</v>
      </c>
      <c r="CG124" s="323" t="e">
        <f>+CG120*VLOOKUP($CC$12,#REF!,2,0)</f>
        <v>#REF!</v>
      </c>
      <c r="CH124" s="323" t="e">
        <f>+CH120*VLOOKUP($CC$12,#REF!,2,0)</f>
        <v>#REF!</v>
      </c>
      <c r="CI124" s="323" t="e">
        <f>+CI120*VLOOKUP($CC$12,#REF!,2,0)</f>
        <v>#REF!</v>
      </c>
      <c r="CJ124" s="323" t="e">
        <f>+CJ120*VLOOKUP($CC$12,#REF!,2,0)</f>
        <v>#REF!</v>
      </c>
      <c r="CK124" s="323" t="e">
        <f>+CK120*VLOOKUP($CC$12,#REF!,2,0)</f>
        <v>#REF!</v>
      </c>
      <c r="CL124" s="323" t="e">
        <f>+CL120*VLOOKUP($CC$12,#REF!,2,0)</f>
        <v>#REF!</v>
      </c>
      <c r="CM124" s="323" t="e">
        <f>+CM120*VLOOKUP($CM$12,#REF!,2,0)</f>
        <v>#REF!</v>
      </c>
      <c r="CN124" s="323" t="e">
        <f>+CN120*VLOOKUP($CM$12,#REF!,2,0)</f>
        <v>#REF!</v>
      </c>
      <c r="CO124" s="323" t="e">
        <f>+CO120*VLOOKUP($CM$12,#REF!,2,0)</f>
        <v>#REF!</v>
      </c>
      <c r="CP124" s="323" t="e">
        <f>+CP120*VLOOKUP($CM$12,#REF!,2,0)</f>
        <v>#REF!</v>
      </c>
      <c r="CQ124" s="323" t="e">
        <f>+CQ120*VLOOKUP($CM$12,#REF!,2,0)</f>
        <v>#REF!</v>
      </c>
      <c r="CR124" s="323" t="e">
        <f>+CR120*VLOOKUP($CM$12,#REF!,2,0)</f>
        <v>#REF!</v>
      </c>
      <c r="CS124" s="323" t="e">
        <f>+CS120*VLOOKUP($CM$12,#REF!,2,0)</f>
        <v>#REF!</v>
      </c>
      <c r="CT124" s="323" t="e">
        <f>+CT120*VLOOKUP($CM$12,#REF!,2,0)</f>
        <v>#REF!</v>
      </c>
      <c r="CU124" s="323" t="e">
        <f>+CU120*VLOOKUP($CM$12,#REF!,2,0)</f>
        <v>#REF!</v>
      </c>
      <c r="CV124" s="323" t="e">
        <f>+CV120*VLOOKUP($CM$12,#REF!,2,0)</f>
        <v>#REF!</v>
      </c>
      <c r="CW124" s="323" t="e">
        <f>+CW120*VLOOKUP($CW$12,#REF!,2,0)</f>
        <v>#REF!</v>
      </c>
      <c r="CX124" s="323" t="e">
        <f>+CX120*VLOOKUP($CW$12,#REF!,2,0)</f>
        <v>#REF!</v>
      </c>
      <c r="CY124" s="323" t="e">
        <f>+CY120*VLOOKUP($CW$12,#REF!,2,0)</f>
        <v>#REF!</v>
      </c>
      <c r="CZ124" s="323" t="e">
        <f>+CZ120*VLOOKUP($CW$12,#REF!,2,0)</f>
        <v>#REF!</v>
      </c>
      <c r="DA124" s="323" t="e">
        <f>+DA120*VLOOKUP($CW$12,#REF!,2,0)</f>
        <v>#REF!</v>
      </c>
      <c r="DB124" s="323" t="e">
        <f>+DB120*VLOOKUP($CW$12,#REF!,2,0)</f>
        <v>#REF!</v>
      </c>
      <c r="DC124" s="323" t="e">
        <f>+DC120*VLOOKUP($CW$12,#REF!,2,0)</f>
        <v>#REF!</v>
      </c>
      <c r="DD124" s="323" t="e">
        <f>+DD120*VLOOKUP($CW$12,#REF!,2,0)</f>
        <v>#REF!</v>
      </c>
      <c r="DE124" s="323" t="e">
        <f>+DE120*VLOOKUP($CW$12,#REF!,2,0)</f>
        <v>#REF!</v>
      </c>
      <c r="DF124" s="323" t="e">
        <f>+DF120*VLOOKUP($CW$12,#REF!,2,0)</f>
        <v>#REF!</v>
      </c>
      <c r="DG124" s="323" t="e">
        <f>+DG120*VLOOKUP($DG$12,#REF!,2,0)</f>
        <v>#REF!</v>
      </c>
      <c r="DH124" s="323" t="e">
        <f>+DH120*VLOOKUP($DG$12,#REF!,2,0)</f>
        <v>#REF!</v>
      </c>
      <c r="DI124" s="323" t="e">
        <f>+DI120*VLOOKUP($DG$12,#REF!,2,0)</f>
        <v>#REF!</v>
      </c>
      <c r="DJ124" s="323" t="e">
        <f>+DJ120*VLOOKUP($DG$12,#REF!,2,0)</f>
        <v>#REF!</v>
      </c>
      <c r="DK124" s="323" t="e">
        <f>+DK120*VLOOKUP($DG$12,#REF!,2,0)</f>
        <v>#REF!</v>
      </c>
      <c r="DL124" s="323" t="e">
        <f>+DL120*VLOOKUP($DG$12,#REF!,2,0)</f>
        <v>#REF!</v>
      </c>
      <c r="DM124" s="323" t="e">
        <f>+DM120*VLOOKUP($DG$12,#REF!,2,0)</f>
        <v>#REF!</v>
      </c>
      <c r="DN124" s="323" t="e">
        <f>+DN120*VLOOKUP($DG$12,#REF!,2,0)</f>
        <v>#REF!</v>
      </c>
      <c r="DO124" s="323" t="e">
        <f>+DO120*VLOOKUP($DG$12,#REF!,2,0)</f>
        <v>#REF!</v>
      </c>
      <c r="DP124" s="323" t="e">
        <f>+DP120*VLOOKUP($DG$12,#REF!,2,0)</f>
        <v>#REF!</v>
      </c>
      <c r="DQ124" s="323" t="e">
        <f>+DQ120*VLOOKUP($DQ$12,#REF!,2,0)</f>
        <v>#REF!</v>
      </c>
      <c r="DR124" s="323" t="e">
        <f>+DR120*VLOOKUP($DQ$12,#REF!,2,0)</f>
        <v>#REF!</v>
      </c>
      <c r="DS124" s="323" t="e">
        <f>+DS120*VLOOKUP($DQ$12,#REF!,2,0)</f>
        <v>#REF!</v>
      </c>
      <c r="DT124" s="323" t="e">
        <f>+DT120*VLOOKUP($DQ$12,#REF!,2,0)</f>
        <v>#REF!</v>
      </c>
      <c r="DU124" s="323" t="e">
        <f>+DU120*VLOOKUP($DQ$12,#REF!,2,0)</f>
        <v>#REF!</v>
      </c>
      <c r="DV124" s="323" t="e">
        <f>+DV120*VLOOKUP($DQ$12,#REF!,2,0)</f>
        <v>#REF!</v>
      </c>
      <c r="DW124" s="323" t="e">
        <f>+DW120*VLOOKUP($DQ$12,#REF!,2,0)</f>
        <v>#REF!</v>
      </c>
      <c r="DX124" s="323" t="e">
        <f>+DX120*VLOOKUP($DQ$12,#REF!,2,0)</f>
        <v>#REF!</v>
      </c>
      <c r="DY124" s="323" t="e">
        <f>+DY120*VLOOKUP($DQ$12,#REF!,2,0)</f>
        <v>#REF!</v>
      </c>
      <c r="DZ124" s="323" t="e">
        <f>+DZ120*VLOOKUP($DQ$12,#REF!,2,0)</f>
        <v>#REF!</v>
      </c>
      <c r="EA124" s="323" t="e">
        <f>+EA120*VLOOKUP($EA$12,#REF!,2,0)</f>
        <v>#REF!</v>
      </c>
      <c r="EB124" s="323" t="e">
        <f>+EB120*VLOOKUP($EA$12,#REF!,2,0)</f>
        <v>#REF!</v>
      </c>
      <c r="EC124" s="323" t="e">
        <f>+EC120*VLOOKUP($EA$12,#REF!,2,0)</f>
        <v>#REF!</v>
      </c>
      <c r="ED124" s="323" t="e">
        <f>+ED120*VLOOKUP($EA$12,#REF!,2,0)</f>
        <v>#REF!</v>
      </c>
      <c r="EE124" s="323" t="e">
        <f>+EE120*VLOOKUP($EA$12,#REF!,2,0)</f>
        <v>#REF!</v>
      </c>
      <c r="EF124" s="323" t="e">
        <f>+EF120*VLOOKUP($EA$12,#REF!,2,0)</f>
        <v>#REF!</v>
      </c>
      <c r="EG124" s="323" t="e">
        <f>+EG120*VLOOKUP($EA$12,#REF!,2,0)</f>
        <v>#REF!</v>
      </c>
      <c r="EH124" s="323" t="e">
        <f>+EH120*VLOOKUP($EA$12,#REF!,2,0)</f>
        <v>#REF!</v>
      </c>
      <c r="EI124" s="323" t="e">
        <f>+EI120*VLOOKUP($EA$12,#REF!,2,0)</f>
        <v>#REF!</v>
      </c>
      <c r="EJ124" s="323" t="e">
        <f>+EJ120*VLOOKUP($EA$12,#REF!,2,0)</f>
        <v>#REF!</v>
      </c>
      <c r="EK124" s="323" t="e">
        <f>+EK120*VLOOKUP($EK$12,#REF!,2,0)</f>
        <v>#REF!</v>
      </c>
      <c r="EL124" s="323" t="e">
        <f>+EL120*VLOOKUP($EK$12,#REF!,2,0)</f>
        <v>#REF!</v>
      </c>
      <c r="EM124" s="323" t="e">
        <f>+EM120*VLOOKUP($EK$12,#REF!,2,0)</f>
        <v>#REF!</v>
      </c>
      <c r="EN124" s="323" t="e">
        <f>+EN120*VLOOKUP($EK$12,#REF!,2,0)</f>
        <v>#REF!</v>
      </c>
      <c r="EO124" s="323" t="e">
        <f>+EO120*VLOOKUP($EK$12,#REF!,2,0)</f>
        <v>#REF!</v>
      </c>
      <c r="EP124" s="323" t="e">
        <f>+EP120*VLOOKUP($EK$12,#REF!,2,0)</f>
        <v>#REF!</v>
      </c>
      <c r="EQ124" s="323" t="e">
        <f>+EQ120*VLOOKUP($EK$12,#REF!,2,0)</f>
        <v>#REF!</v>
      </c>
      <c r="ER124" s="323" t="e">
        <f>+ER120*VLOOKUP($EK$12,#REF!,2,0)</f>
        <v>#REF!</v>
      </c>
      <c r="ES124" s="323" t="e">
        <f>+ES120*VLOOKUP($EK$12,#REF!,2,0)</f>
        <v>#REF!</v>
      </c>
      <c r="ET124" s="323" t="e">
        <f>+ET120*VLOOKUP($EK$12,#REF!,2,0)</f>
        <v>#REF!</v>
      </c>
      <c r="EU124" s="323" t="e">
        <f>+EU120*VLOOKUP($EU$12,#REF!,2,0)</f>
        <v>#REF!</v>
      </c>
      <c r="EV124" s="323" t="e">
        <f>+EV120*VLOOKUP($EU$12,#REF!,2,0)</f>
        <v>#REF!</v>
      </c>
      <c r="EW124" s="323" t="e">
        <f>+EW120*VLOOKUP($EU$12,#REF!,2,0)</f>
        <v>#REF!</v>
      </c>
      <c r="EX124" s="323" t="e">
        <f>+EX120*VLOOKUP($EU$12,#REF!,2,0)</f>
        <v>#REF!</v>
      </c>
      <c r="EY124" s="323" t="e">
        <f>+EY120*VLOOKUP($EU$12,#REF!,2,0)</f>
        <v>#REF!</v>
      </c>
      <c r="EZ124" s="323" t="e">
        <f>+EZ120*VLOOKUP($EU$12,#REF!,2,0)</f>
        <v>#REF!</v>
      </c>
      <c r="FA124" s="323" t="e">
        <f>+FA120*VLOOKUP($EU$12,#REF!,2,0)</f>
        <v>#REF!</v>
      </c>
      <c r="FB124" s="323" t="e">
        <f>+FB120*VLOOKUP($EU$12,#REF!,2,0)</f>
        <v>#REF!</v>
      </c>
      <c r="FC124" s="323" t="e">
        <f>+FC120*VLOOKUP($EU$12,#REF!,2,0)</f>
        <v>#REF!</v>
      </c>
      <c r="FD124" s="323" t="e">
        <f>+FD120*VLOOKUP($EU$12,#REF!,2,0)</f>
        <v>#REF!</v>
      </c>
      <c r="FE124" s="323" t="e">
        <f>+FE120*VLOOKUP($FE$12,#REF!,2,0)</f>
        <v>#REF!</v>
      </c>
      <c r="FF124" s="323" t="e">
        <f>+FF120*VLOOKUP($FE$12,#REF!,2,0)</f>
        <v>#REF!</v>
      </c>
      <c r="FG124" s="323" t="e">
        <f>+FG120*VLOOKUP($FE$12,#REF!,2,0)</f>
        <v>#REF!</v>
      </c>
      <c r="FH124" s="323" t="e">
        <f>+FH120*VLOOKUP($FE$12,#REF!,2,0)</f>
        <v>#REF!</v>
      </c>
      <c r="FI124" s="323" t="e">
        <f>+FI120*VLOOKUP($FE$12,#REF!,2,0)</f>
        <v>#REF!</v>
      </c>
      <c r="FJ124" s="323" t="e">
        <f>+FJ120*VLOOKUP($FE$12,#REF!,2,0)</f>
        <v>#REF!</v>
      </c>
      <c r="FK124" s="323" t="e">
        <f>+FK120*VLOOKUP($FE$12,#REF!,2,0)</f>
        <v>#REF!</v>
      </c>
      <c r="FL124" s="323" t="e">
        <f>+FL120*VLOOKUP($FE$12,#REF!,2,0)</f>
        <v>#REF!</v>
      </c>
      <c r="FM124" s="323" t="e">
        <f>+FM120*VLOOKUP($FE$12,#REF!,2,0)</f>
        <v>#REF!</v>
      </c>
      <c r="FN124" s="323" t="e">
        <f>+FN120*VLOOKUP($FE$12,#REF!,2,0)</f>
        <v>#REF!</v>
      </c>
      <c r="FO124" s="323" t="e">
        <f>+FO120*VLOOKUP($FO$12,#REF!,2,0)</f>
        <v>#REF!</v>
      </c>
      <c r="FP124" s="323" t="e">
        <f>+FP120*VLOOKUP($FO$12,#REF!,2,0)</f>
        <v>#REF!</v>
      </c>
      <c r="FQ124" s="323" t="e">
        <f>+FQ120*VLOOKUP($FO$12,#REF!,2,0)</f>
        <v>#REF!</v>
      </c>
      <c r="FR124" s="323" t="e">
        <f>+FR120*VLOOKUP($FO$12,#REF!,2,0)</f>
        <v>#REF!</v>
      </c>
      <c r="FS124" s="323" t="e">
        <f>+FS120*VLOOKUP($FO$12,#REF!,2,0)</f>
        <v>#REF!</v>
      </c>
      <c r="FT124" s="323" t="e">
        <f>+FT120*VLOOKUP($FO$12,#REF!,2,0)</f>
        <v>#REF!</v>
      </c>
      <c r="FU124" s="323" t="e">
        <f>+FU120*VLOOKUP($FO$12,#REF!,2,0)</f>
        <v>#REF!</v>
      </c>
      <c r="FV124" s="323" t="e">
        <f>+FV120*VLOOKUP($FO$12,#REF!,2,0)</f>
        <v>#REF!</v>
      </c>
      <c r="FW124" s="323" t="e">
        <f>+FW120*VLOOKUP($FO$12,#REF!,2,0)</f>
        <v>#REF!</v>
      </c>
      <c r="FX124" s="323" t="e">
        <f>+FX120*VLOOKUP($FO$12,#REF!,2,0)</f>
        <v>#REF!</v>
      </c>
      <c r="FY124" s="323" t="e">
        <f>+FY120*VLOOKUP($FY$12,#REF!,2,0)</f>
        <v>#REF!</v>
      </c>
      <c r="FZ124" s="323" t="e">
        <f>+FZ120*VLOOKUP($FY$12,#REF!,2,0)</f>
        <v>#REF!</v>
      </c>
      <c r="GA124" s="323" t="e">
        <f>+GA120*VLOOKUP($FY$12,#REF!,2,0)</f>
        <v>#REF!</v>
      </c>
      <c r="GB124" s="323" t="e">
        <f>+GB120*VLOOKUP($FY$12,#REF!,2,0)</f>
        <v>#REF!</v>
      </c>
      <c r="GC124" s="323" t="e">
        <f>+GC120*VLOOKUP($FY$12,#REF!,2,0)</f>
        <v>#REF!</v>
      </c>
      <c r="GD124" s="323" t="e">
        <f>+GD120*VLOOKUP($FY$12,#REF!,2,0)</f>
        <v>#REF!</v>
      </c>
      <c r="GE124" s="323" t="e">
        <f>+GE120*VLOOKUP($FY$12,#REF!,2,0)</f>
        <v>#REF!</v>
      </c>
      <c r="GF124" s="323" t="e">
        <f>+GF120*VLOOKUP($FY$12,#REF!,2,0)</f>
        <v>#REF!</v>
      </c>
      <c r="GG124" s="323" t="e">
        <f>+GG120*VLOOKUP($FY$12,#REF!,2,0)</f>
        <v>#REF!</v>
      </c>
      <c r="GH124" s="323" t="e">
        <f>+GH120*VLOOKUP($FY$12,#REF!,2,0)</f>
        <v>#REF!</v>
      </c>
      <c r="GI124" s="323" t="e">
        <f>+GI120*VLOOKUP($GI$12,#REF!,2,0)</f>
        <v>#REF!</v>
      </c>
      <c r="GJ124" s="323" t="e">
        <f>+GJ120*VLOOKUP($GI$12,#REF!,2,0)</f>
        <v>#REF!</v>
      </c>
      <c r="GK124" s="323" t="e">
        <f>+GK120*VLOOKUP($GI$12,#REF!,2,0)</f>
        <v>#REF!</v>
      </c>
      <c r="GL124" s="323" t="e">
        <f>+GL120*VLOOKUP($GI$12,#REF!,2,0)</f>
        <v>#REF!</v>
      </c>
      <c r="GM124" s="323" t="e">
        <f>+GM120*VLOOKUP($GI$12,#REF!,2,0)</f>
        <v>#REF!</v>
      </c>
      <c r="GN124" s="323" t="e">
        <f>+GN120*VLOOKUP($GI$12,#REF!,2,0)</f>
        <v>#REF!</v>
      </c>
      <c r="GO124" s="323" t="e">
        <f>+GO120*VLOOKUP($GI$12,#REF!,2,0)</f>
        <v>#REF!</v>
      </c>
      <c r="GP124" s="323" t="e">
        <f>+GP120*VLOOKUP($GI$12,#REF!,2,0)</f>
        <v>#REF!</v>
      </c>
      <c r="GQ124" s="323" t="e">
        <f>+GQ120*VLOOKUP($GI$12,#REF!,2,0)</f>
        <v>#REF!</v>
      </c>
      <c r="GR124" s="323" t="e">
        <f>+GR120*VLOOKUP($GI$12,#REF!,2,0)</f>
        <v>#REF!</v>
      </c>
      <c r="GS124" s="323" t="e">
        <f>+GS120*VLOOKUP($GS$12,#REF!,2,0)</f>
        <v>#REF!</v>
      </c>
      <c r="GT124" s="323" t="e">
        <f>+GT120*VLOOKUP($GS$12,#REF!,2,0)</f>
        <v>#REF!</v>
      </c>
      <c r="GU124" s="323" t="e">
        <f>+GU120*VLOOKUP($GS$12,#REF!,2,0)</f>
        <v>#REF!</v>
      </c>
      <c r="GV124" s="323" t="e">
        <f>+GV120*VLOOKUP($GS$12,#REF!,2,0)</f>
        <v>#REF!</v>
      </c>
      <c r="GW124" s="323" t="e">
        <f>+GW120*VLOOKUP($GS$12,#REF!,2,0)</f>
        <v>#REF!</v>
      </c>
      <c r="GX124" s="323" t="e">
        <f>+GX120*VLOOKUP($GS$12,#REF!,2,0)</f>
        <v>#REF!</v>
      </c>
      <c r="GY124" s="323" t="e">
        <f>+GY120*VLOOKUP($GS$12,#REF!,2,0)</f>
        <v>#REF!</v>
      </c>
      <c r="GZ124" s="323" t="e">
        <f>+GZ120*VLOOKUP($GS$12,#REF!,2,0)</f>
        <v>#REF!</v>
      </c>
      <c r="HA124" s="323" t="e">
        <f>+HA120*VLOOKUP($GS$12,#REF!,2,0)</f>
        <v>#REF!</v>
      </c>
      <c r="HB124" s="323" t="e">
        <f>+HB120*VLOOKUP($GS$12,#REF!,2,0)</f>
        <v>#REF!</v>
      </c>
      <c r="HC124" s="317"/>
      <c r="HD124" s="317"/>
      <c r="HE124" s="317"/>
      <c r="HF124" s="317"/>
      <c r="HG124" s="317"/>
      <c r="HH124" s="317"/>
      <c r="HI124" s="317"/>
      <c r="HJ124" s="317"/>
      <c r="HK124" s="317"/>
      <c r="HL124" s="317"/>
      <c r="HM124" s="318"/>
      <c r="HN124" s="318"/>
      <c r="HO124" s="318"/>
      <c r="HP124" s="323" t="e">
        <f t="shared" si="106"/>
        <v>#REF!</v>
      </c>
      <c r="HQ124" s="326"/>
      <c r="HR124" s="318"/>
      <c r="HS124" s="320"/>
      <c r="HT124" s="318"/>
      <c r="HV124" s="321"/>
      <c r="HW124" s="321"/>
      <c r="HX124" s="321"/>
      <c r="HY124" s="321"/>
      <c r="HZ124" s="321"/>
      <c r="IA124" s="321"/>
      <c r="IB124" s="321"/>
      <c r="IC124" s="321"/>
      <c r="ID124" s="321"/>
      <c r="IE124" s="321"/>
    </row>
    <row r="125" spans="2:240" s="319" customFormat="1" ht="27.95" hidden="1" customHeight="1">
      <c r="B125" s="839" t="s">
        <v>904</v>
      </c>
      <c r="C125" s="840"/>
      <c r="D125" s="840"/>
      <c r="E125" s="840"/>
      <c r="F125" s="840"/>
      <c r="G125" s="840"/>
      <c r="H125" s="840"/>
      <c r="I125" s="841"/>
      <c r="J125" s="322" t="s">
        <v>9</v>
      </c>
      <c r="K125" s="323" t="e">
        <f>+K121*VLOOKUP($K$12,#REF!,2,0)</f>
        <v>#REF!</v>
      </c>
      <c r="L125" s="323" t="e">
        <f>+L121*VLOOKUP($K$12,#REF!,2,0)</f>
        <v>#REF!</v>
      </c>
      <c r="M125" s="323" t="e">
        <f>+M121*VLOOKUP($K$12,#REF!,2,0)</f>
        <v>#REF!</v>
      </c>
      <c r="N125" s="323" t="e">
        <f>+N121*VLOOKUP($K$12,#REF!,2,0)</f>
        <v>#REF!</v>
      </c>
      <c r="O125" s="323" t="e">
        <f>+O121*VLOOKUP($K$12,#REF!,2,0)</f>
        <v>#REF!</v>
      </c>
      <c r="P125" s="323" t="e">
        <f>+P121*VLOOKUP($K$12,#REF!,2,0)</f>
        <v>#REF!</v>
      </c>
      <c r="Q125" s="323" t="e">
        <f>+Q121*VLOOKUP($K$12,#REF!,2,0)</f>
        <v>#REF!</v>
      </c>
      <c r="R125" s="323" t="e">
        <f>+R121*VLOOKUP($K$12,#REF!,2,0)</f>
        <v>#REF!</v>
      </c>
      <c r="S125" s="323" t="e">
        <f>+S121*VLOOKUP($K$12,#REF!,2,0)</f>
        <v>#REF!</v>
      </c>
      <c r="T125" s="323" t="e">
        <f>+T121*VLOOKUP($K$12,#REF!,2,0)</f>
        <v>#REF!</v>
      </c>
      <c r="U125" s="323" t="e">
        <f>+U121*VLOOKUP($U$12,#REF!,2,0)</f>
        <v>#REF!</v>
      </c>
      <c r="V125" s="323" t="e">
        <f>+V121*VLOOKUP($U$12,#REF!,2,0)</f>
        <v>#REF!</v>
      </c>
      <c r="W125" s="323" t="e">
        <f>+W121*VLOOKUP($U$12,#REF!,2,0)</f>
        <v>#REF!</v>
      </c>
      <c r="X125" s="323" t="e">
        <f>+X121*VLOOKUP($U$12,#REF!,2,0)</f>
        <v>#REF!</v>
      </c>
      <c r="Y125" s="323" t="e">
        <f>+Y121*VLOOKUP($U$12,#REF!,2,0)</f>
        <v>#REF!</v>
      </c>
      <c r="Z125" s="323" t="e">
        <f>+Z121*VLOOKUP($U$12,#REF!,2,0)</f>
        <v>#REF!</v>
      </c>
      <c r="AA125" s="323" t="e">
        <f>+AA121*VLOOKUP($U$12,#REF!,2,0)</f>
        <v>#REF!</v>
      </c>
      <c r="AB125" s="323" t="e">
        <f>+AB121*VLOOKUP($U$12,#REF!,2,0)</f>
        <v>#REF!</v>
      </c>
      <c r="AC125" s="323" t="e">
        <f>+AC121*VLOOKUP($U$12,#REF!,2,0)</f>
        <v>#REF!</v>
      </c>
      <c r="AD125" s="323" t="e">
        <f>+AD121*VLOOKUP($U$12,#REF!,2,0)</f>
        <v>#REF!</v>
      </c>
      <c r="AE125" s="323" t="e">
        <f>+AE121*VLOOKUP($AE$12,#REF!,2,0)</f>
        <v>#REF!</v>
      </c>
      <c r="AF125" s="323" t="e">
        <f>+AF121*VLOOKUP($AE$12,#REF!,2,0)</f>
        <v>#REF!</v>
      </c>
      <c r="AG125" s="323" t="e">
        <f>+AG121*VLOOKUP($AE$12,#REF!,2,0)</f>
        <v>#REF!</v>
      </c>
      <c r="AH125" s="323" t="e">
        <f>+AH121*VLOOKUP($AE$12,#REF!,2,0)</f>
        <v>#REF!</v>
      </c>
      <c r="AI125" s="323" t="e">
        <f>+AI121*VLOOKUP($AE$12,#REF!,2,0)</f>
        <v>#REF!</v>
      </c>
      <c r="AJ125" s="323" t="e">
        <f>+AJ121*VLOOKUP($AE$12,#REF!,2,0)</f>
        <v>#REF!</v>
      </c>
      <c r="AK125" s="323" t="e">
        <f>+AK121*VLOOKUP($AE$12,#REF!,2,0)</f>
        <v>#REF!</v>
      </c>
      <c r="AL125" s="323" t="e">
        <f>+AL121*VLOOKUP($AE$12,#REF!,2,0)</f>
        <v>#REF!</v>
      </c>
      <c r="AM125" s="323" t="e">
        <f>+AM121*VLOOKUP($AE$12,#REF!,2,0)</f>
        <v>#REF!</v>
      </c>
      <c r="AN125" s="323" t="e">
        <f>+AN121*VLOOKUP($AE$12,#REF!,2,0)</f>
        <v>#REF!</v>
      </c>
      <c r="AO125" s="323" t="e">
        <f>+AO121*VLOOKUP($AO$12,#REF!,2,0)</f>
        <v>#REF!</v>
      </c>
      <c r="AP125" s="323" t="e">
        <f>+AP121*VLOOKUP($AO$12,#REF!,2,0)</f>
        <v>#REF!</v>
      </c>
      <c r="AQ125" s="323" t="e">
        <f>+AQ121*VLOOKUP($AO$12,#REF!,2,0)</f>
        <v>#REF!</v>
      </c>
      <c r="AR125" s="323" t="e">
        <f>+AR121*VLOOKUP($AO$12,#REF!,2,0)</f>
        <v>#REF!</v>
      </c>
      <c r="AS125" s="323" t="e">
        <f>+AS121*VLOOKUP($AO$12,#REF!,2,0)</f>
        <v>#REF!</v>
      </c>
      <c r="AT125" s="323" t="e">
        <f>+AT121*VLOOKUP($AO$12,#REF!,2,0)</f>
        <v>#REF!</v>
      </c>
      <c r="AU125" s="323" t="e">
        <f>+AU121*VLOOKUP($AO$12,#REF!,2,0)</f>
        <v>#REF!</v>
      </c>
      <c r="AV125" s="323" t="e">
        <f>+AV121*VLOOKUP($AO$12,#REF!,2,0)</f>
        <v>#REF!</v>
      </c>
      <c r="AW125" s="323" t="e">
        <f>+AW121*VLOOKUP($AO$12,#REF!,2,0)</f>
        <v>#REF!</v>
      </c>
      <c r="AX125" s="323" t="e">
        <f>+AX121*VLOOKUP($AO$12,#REF!,2,0)</f>
        <v>#REF!</v>
      </c>
      <c r="AY125" s="323" t="e">
        <f>+AY121*VLOOKUP($AY$12,#REF!,2,0)</f>
        <v>#REF!</v>
      </c>
      <c r="AZ125" s="323" t="e">
        <f>+AZ121*VLOOKUP($AY$12,#REF!,2,0)</f>
        <v>#REF!</v>
      </c>
      <c r="BA125" s="323" t="e">
        <f>+BA121*VLOOKUP($AY$12,#REF!,2,0)</f>
        <v>#REF!</v>
      </c>
      <c r="BB125" s="323" t="e">
        <f>+BB121*VLOOKUP($AY$12,#REF!,2,0)</f>
        <v>#REF!</v>
      </c>
      <c r="BC125" s="323" t="e">
        <f>+BC121*VLOOKUP($AY$12,#REF!,2,0)</f>
        <v>#REF!</v>
      </c>
      <c r="BD125" s="323" t="e">
        <f>+BD121*VLOOKUP($AY$12,#REF!,2,0)</f>
        <v>#REF!</v>
      </c>
      <c r="BE125" s="323" t="e">
        <f>+BE121*VLOOKUP($AY$12,#REF!,2,0)</f>
        <v>#REF!</v>
      </c>
      <c r="BF125" s="323" t="e">
        <f>+BF121*VLOOKUP($AY$12,#REF!,2,0)</f>
        <v>#REF!</v>
      </c>
      <c r="BG125" s="323" t="e">
        <f>+BG121*VLOOKUP($AY$12,#REF!,2,0)</f>
        <v>#REF!</v>
      </c>
      <c r="BH125" s="323" t="e">
        <f>+BH121*VLOOKUP($AY$12,#REF!,2,0)</f>
        <v>#REF!</v>
      </c>
      <c r="BI125" s="323" t="e">
        <f>+BI121*VLOOKUP($BI$12,#REF!,2,0)</f>
        <v>#REF!</v>
      </c>
      <c r="BJ125" s="323" t="e">
        <f>+BJ121*VLOOKUP($BI$12,#REF!,2,0)</f>
        <v>#REF!</v>
      </c>
      <c r="BK125" s="323" t="e">
        <f>+BK121*VLOOKUP($BI$12,#REF!,2,0)</f>
        <v>#REF!</v>
      </c>
      <c r="BL125" s="323" t="e">
        <f>+BL121*VLOOKUP($BI$12,#REF!,2,0)</f>
        <v>#REF!</v>
      </c>
      <c r="BM125" s="323" t="e">
        <f>+BM121*VLOOKUP($BI$12,#REF!,2,0)</f>
        <v>#REF!</v>
      </c>
      <c r="BN125" s="323" t="e">
        <f>+BN121*VLOOKUP($BI$12,#REF!,2,0)</f>
        <v>#REF!</v>
      </c>
      <c r="BO125" s="323" t="e">
        <f>+BO121*VLOOKUP($BI$12,#REF!,2,0)</f>
        <v>#REF!</v>
      </c>
      <c r="BP125" s="323" t="e">
        <f>+BP121*VLOOKUP($BI$12,#REF!,2,0)</f>
        <v>#REF!</v>
      </c>
      <c r="BQ125" s="323" t="e">
        <f>+BQ121*VLOOKUP($BI$12,#REF!,2,0)</f>
        <v>#REF!</v>
      </c>
      <c r="BR125" s="323" t="e">
        <f>+BR121*VLOOKUP($BI$12,#REF!,2,0)</f>
        <v>#REF!</v>
      </c>
      <c r="BS125" s="323" t="e">
        <f>+BS121*VLOOKUP($BS$12,#REF!,2,0)</f>
        <v>#REF!</v>
      </c>
      <c r="BT125" s="323" t="e">
        <f>+BT121*VLOOKUP($BS$12,#REF!,2,0)</f>
        <v>#REF!</v>
      </c>
      <c r="BU125" s="323" t="e">
        <f>+BU121*VLOOKUP($BS$12,#REF!,2,0)</f>
        <v>#REF!</v>
      </c>
      <c r="BV125" s="323" t="e">
        <f>+BV121*VLOOKUP($BS$12,#REF!,2,0)</f>
        <v>#REF!</v>
      </c>
      <c r="BW125" s="323" t="e">
        <f>+BW121*VLOOKUP($BS$12,#REF!,2,0)</f>
        <v>#REF!</v>
      </c>
      <c r="BX125" s="323" t="e">
        <f>+BX121*VLOOKUP($BS$12,#REF!,2,0)</f>
        <v>#REF!</v>
      </c>
      <c r="BY125" s="323" t="e">
        <f>+BY121*VLOOKUP($BS$12,#REF!,2,0)</f>
        <v>#REF!</v>
      </c>
      <c r="BZ125" s="323" t="e">
        <f>+BZ121*VLOOKUP($BS$12,#REF!,2,0)</f>
        <v>#REF!</v>
      </c>
      <c r="CA125" s="323" t="e">
        <f>+CA121*VLOOKUP($BS$12,#REF!,2,0)</f>
        <v>#REF!</v>
      </c>
      <c r="CB125" s="323" t="e">
        <f>+CB121*VLOOKUP($BS$12,#REF!,2,0)</f>
        <v>#REF!</v>
      </c>
      <c r="CC125" s="323" t="e">
        <f>+CC121*VLOOKUP($CC$12,#REF!,2,0)</f>
        <v>#REF!</v>
      </c>
      <c r="CD125" s="323" t="e">
        <f>+CD121*VLOOKUP($CC$12,#REF!,2,0)</f>
        <v>#REF!</v>
      </c>
      <c r="CE125" s="323" t="e">
        <f>+CE121*VLOOKUP($CC$12,#REF!,2,0)</f>
        <v>#REF!</v>
      </c>
      <c r="CF125" s="323" t="e">
        <f>+CF121*VLOOKUP($CC$12,#REF!,2,0)</f>
        <v>#REF!</v>
      </c>
      <c r="CG125" s="323" t="e">
        <f>+CG121*VLOOKUP($CC$12,#REF!,2,0)</f>
        <v>#REF!</v>
      </c>
      <c r="CH125" s="323" t="e">
        <f>+CH121*VLOOKUP($CC$12,#REF!,2,0)</f>
        <v>#REF!</v>
      </c>
      <c r="CI125" s="323" t="e">
        <f>+CI121*VLOOKUP($CC$12,#REF!,2,0)</f>
        <v>#REF!</v>
      </c>
      <c r="CJ125" s="323" t="e">
        <f>+CJ121*VLOOKUP($CC$12,#REF!,2,0)</f>
        <v>#REF!</v>
      </c>
      <c r="CK125" s="323" t="e">
        <f>+CK121*VLOOKUP($CC$12,#REF!,2,0)</f>
        <v>#REF!</v>
      </c>
      <c r="CL125" s="323" t="e">
        <f>+CL121*VLOOKUP($CC$12,#REF!,2,0)</f>
        <v>#REF!</v>
      </c>
      <c r="CM125" s="323" t="e">
        <f>+CM121*VLOOKUP($CM$12,#REF!,2,0)</f>
        <v>#REF!</v>
      </c>
      <c r="CN125" s="323" t="e">
        <f>+CN121*VLOOKUP($CM$12,#REF!,2,0)</f>
        <v>#REF!</v>
      </c>
      <c r="CO125" s="323" t="e">
        <f>+CO121*VLOOKUP($CM$12,#REF!,2,0)</f>
        <v>#REF!</v>
      </c>
      <c r="CP125" s="323" t="e">
        <f>+CP121*VLOOKUP($CM$12,#REF!,2,0)</f>
        <v>#REF!</v>
      </c>
      <c r="CQ125" s="323" t="e">
        <f>+CQ121*VLOOKUP($CM$12,#REF!,2,0)</f>
        <v>#REF!</v>
      </c>
      <c r="CR125" s="323" t="e">
        <f>+CR121*VLOOKUP($CM$12,#REF!,2,0)</f>
        <v>#REF!</v>
      </c>
      <c r="CS125" s="323" t="e">
        <f>+CS121*VLOOKUP($CM$12,#REF!,2,0)</f>
        <v>#REF!</v>
      </c>
      <c r="CT125" s="323" t="e">
        <f>+CT121*VLOOKUP($CM$12,#REF!,2,0)</f>
        <v>#REF!</v>
      </c>
      <c r="CU125" s="323" t="e">
        <f>+CU121*VLOOKUP($CM$12,#REF!,2,0)</f>
        <v>#REF!</v>
      </c>
      <c r="CV125" s="323" t="e">
        <f>+CV121*VLOOKUP($CM$12,#REF!,2,0)</f>
        <v>#REF!</v>
      </c>
      <c r="CW125" s="323" t="e">
        <f>+CW121*VLOOKUP($CW$12,#REF!,2,0)</f>
        <v>#REF!</v>
      </c>
      <c r="CX125" s="323" t="e">
        <f>+CX121*VLOOKUP($CW$12,#REF!,2,0)</f>
        <v>#REF!</v>
      </c>
      <c r="CY125" s="323" t="e">
        <f>+CY121*VLOOKUP($CW$12,#REF!,2,0)</f>
        <v>#REF!</v>
      </c>
      <c r="CZ125" s="323" t="e">
        <f>+CZ121*VLOOKUP($CW$12,#REF!,2,0)</f>
        <v>#REF!</v>
      </c>
      <c r="DA125" s="323" t="e">
        <f>+DA121*VLOOKUP($CW$12,#REF!,2,0)</f>
        <v>#REF!</v>
      </c>
      <c r="DB125" s="323" t="e">
        <f>+DB121*VLOOKUP($CW$12,#REF!,2,0)</f>
        <v>#REF!</v>
      </c>
      <c r="DC125" s="323" t="e">
        <f>+DC121*VLOOKUP($CW$12,#REF!,2,0)</f>
        <v>#REF!</v>
      </c>
      <c r="DD125" s="323" t="e">
        <f>+DD121*VLOOKUP($CW$12,#REF!,2,0)</f>
        <v>#REF!</v>
      </c>
      <c r="DE125" s="323" t="e">
        <f>+DE121*VLOOKUP($CW$12,#REF!,2,0)</f>
        <v>#REF!</v>
      </c>
      <c r="DF125" s="323" t="e">
        <f>+DF121*VLOOKUP($CW$12,#REF!,2,0)</f>
        <v>#REF!</v>
      </c>
      <c r="DG125" s="323" t="e">
        <f>+DG121*VLOOKUP($DG$12,#REF!,2,0)</f>
        <v>#REF!</v>
      </c>
      <c r="DH125" s="323" t="e">
        <f>+DH121*VLOOKUP($DG$12,#REF!,2,0)</f>
        <v>#REF!</v>
      </c>
      <c r="DI125" s="323" t="e">
        <f>+DI121*VLOOKUP($DG$12,#REF!,2,0)</f>
        <v>#REF!</v>
      </c>
      <c r="DJ125" s="323" t="e">
        <f>+DJ121*VLOOKUP($DG$12,#REF!,2,0)</f>
        <v>#REF!</v>
      </c>
      <c r="DK125" s="323" t="e">
        <f>+DK121*VLOOKUP($DG$12,#REF!,2,0)</f>
        <v>#REF!</v>
      </c>
      <c r="DL125" s="323" t="e">
        <f>+DL121*VLOOKUP($DG$12,#REF!,2,0)</f>
        <v>#REF!</v>
      </c>
      <c r="DM125" s="323" t="e">
        <f>+DM121*VLOOKUP($DG$12,#REF!,2,0)</f>
        <v>#REF!</v>
      </c>
      <c r="DN125" s="323" t="e">
        <f>+DN121*VLOOKUP($DG$12,#REF!,2,0)</f>
        <v>#REF!</v>
      </c>
      <c r="DO125" s="323" t="e">
        <f>+DO121*VLOOKUP($DG$12,#REF!,2,0)</f>
        <v>#REF!</v>
      </c>
      <c r="DP125" s="323" t="e">
        <f>+DP121*VLOOKUP($DG$12,#REF!,2,0)</f>
        <v>#REF!</v>
      </c>
      <c r="DQ125" s="323" t="e">
        <f>+DQ121*VLOOKUP($DQ$12,#REF!,2,0)</f>
        <v>#REF!</v>
      </c>
      <c r="DR125" s="323" t="e">
        <f>+DR121*VLOOKUP($DQ$12,#REF!,2,0)</f>
        <v>#REF!</v>
      </c>
      <c r="DS125" s="323" t="e">
        <f>+DS121*VLOOKUP($DQ$12,#REF!,2,0)</f>
        <v>#REF!</v>
      </c>
      <c r="DT125" s="323" t="e">
        <f>+DT121*VLOOKUP($DQ$12,#REF!,2,0)</f>
        <v>#REF!</v>
      </c>
      <c r="DU125" s="323" t="e">
        <f>+DU121*VLOOKUP($DQ$12,#REF!,2,0)</f>
        <v>#REF!</v>
      </c>
      <c r="DV125" s="323" t="e">
        <f>+DV121*VLOOKUP($DQ$12,#REF!,2,0)</f>
        <v>#REF!</v>
      </c>
      <c r="DW125" s="323" t="e">
        <f>+DW121*VLOOKUP($DQ$12,#REF!,2,0)</f>
        <v>#REF!</v>
      </c>
      <c r="DX125" s="323" t="e">
        <f>+DX121*VLOOKUP($DQ$12,#REF!,2,0)</f>
        <v>#REF!</v>
      </c>
      <c r="DY125" s="323" t="e">
        <f>+DY121*VLOOKUP($DQ$12,#REF!,2,0)</f>
        <v>#REF!</v>
      </c>
      <c r="DZ125" s="323" t="e">
        <f>+DZ121*VLOOKUP($DQ$12,#REF!,2,0)</f>
        <v>#REF!</v>
      </c>
      <c r="EA125" s="323" t="e">
        <f>+EA121*VLOOKUP($EA$12,#REF!,2,0)</f>
        <v>#REF!</v>
      </c>
      <c r="EB125" s="323" t="e">
        <f>+EB121*VLOOKUP($EA$12,#REF!,2,0)</f>
        <v>#REF!</v>
      </c>
      <c r="EC125" s="323" t="e">
        <f>+EC121*VLOOKUP($EA$12,#REF!,2,0)</f>
        <v>#REF!</v>
      </c>
      <c r="ED125" s="323" t="e">
        <f>+ED121*VLOOKUP($EA$12,#REF!,2,0)</f>
        <v>#REF!</v>
      </c>
      <c r="EE125" s="323" t="e">
        <f>+EE121*VLOOKUP($EA$12,#REF!,2,0)</f>
        <v>#REF!</v>
      </c>
      <c r="EF125" s="323" t="e">
        <f>+EF121*VLOOKUP($EA$12,#REF!,2,0)</f>
        <v>#REF!</v>
      </c>
      <c r="EG125" s="323" t="e">
        <f>+EG121*VLOOKUP($EA$12,#REF!,2,0)</f>
        <v>#REF!</v>
      </c>
      <c r="EH125" s="323" t="e">
        <f>+EH121*VLOOKUP($EA$12,#REF!,2,0)</f>
        <v>#REF!</v>
      </c>
      <c r="EI125" s="323" t="e">
        <f>+EI121*VLOOKUP($EA$12,#REF!,2,0)</f>
        <v>#REF!</v>
      </c>
      <c r="EJ125" s="323" t="e">
        <f>+EJ121*VLOOKUP($EA$12,#REF!,2,0)</f>
        <v>#REF!</v>
      </c>
      <c r="EK125" s="323" t="e">
        <f>+EK121*VLOOKUP($EK$12,#REF!,2,0)</f>
        <v>#REF!</v>
      </c>
      <c r="EL125" s="323" t="e">
        <f>+EL121*VLOOKUP($EK$12,#REF!,2,0)</f>
        <v>#REF!</v>
      </c>
      <c r="EM125" s="323" t="e">
        <f>+EM121*VLOOKUP($EK$12,#REF!,2,0)</f>
        <v>#REF!</v>
      </c>
      <c r="EN125" s="323" t="e">
        <f>+EN121*VLOOKUP($EK$12,#REF!,2,0)</f>
        <v>#REF!</v>
      </c>
      <c r="EO125" s="323" t="e">
        <f>+EO121*VLOOKUP($EK$12,#REF!,2,0)</f>
        <v>#REF!</v>
      </c>
      <c r="EP125" s="323" t="e">
        <f>+EP121*VLOOKUP($EK$12,#REF!,2,0)</f>
        <v>#REF!</v>
      </c>
      <c r="EQ125" s="323" t="e">
        <f>+EQ121*VLOOKUP($EK$12,#REF!,2,0)</f>
        <v>#REF!</v>
      </c>
      <c r="ER125" s="323" t="e">
        <f>+ER121*VLOOKUP($EK$12,#REF!,2,0)</f>
        <v>#REF!</v>
      </c>
      <c r="ES125" s="323" t="e">
        <f>+ES121*VLOOKUP($EK$12,#REF!,2,0)</f>
        <v>#REF!</v>
      </c>
      <c r="ET125" s="323" t="e">
        <f>+ET121*VLOOKUP($EK$12,#REF!,2,0)</f>
        <v>#REF!</v>
      </c>
      <c r="EU125" s="323" t="e">
        <f>+EU121*VLOOKUP($EU$12,#REF!,2,0)</f>
        <v>#REF!</v>
      </c>
      <c r="EV125" s="323" t="e">
        <f>+EV121*VLOOKUP($EU$12,#REF!,2,0)</f>
        <v>#REF!</v>
      </c>
      <c r="EW125" s="323" t="e">
        <f>+EW121*VLOOKUP($EU$12,#REF!,2,0)</f>
        <v>#REF!</v>
      </c>
      <c r="EX125" s="323" t="e">
        <f>+EX121*VLOOKUP($EU$12,#REF!,2,0)</f>
        <v>#REF!</v>
      </c>
      <c r="EY125" s="323" t="e">
        <f>+EY121*VLOOKUP($EU$12,#REF!,2,0)</f>
        <v>#REF!</v>
      </c>
      <c r="EZ125" s="323" t="e">
        <f>+EZ121*VLOOKUP($EU$12,#REF!,2,0)</f>
        <v>#REF!</v>
      </c>
      <c r="FA125" s="323" t="e">
        <f>+FA121*VLOOKUP($EU$12,#REF!,2,0)</f>
        <v>#REF!</v>
      </c>
      <c r="FB125" s="323" t="e">
        <f>+FB121*VLOOKUP($EU$12,#REF!,2,0)</f>
        <v>#REF!</v>
      </c>
      <c r="FC125" s="323" t="e">
        <f>+FC121*VLOOKUP($EU$12,#REF!,2,0)</f>
        <v>#REF!</v>
      </c>
      <c r="FD125" s="323" t="e">
        <f>+FD121*VLOOKUP($EU$12,#REF!,2,0)</f>
        <v>#REF!</v>
      </c>
      <c r="FE125" s="323" t="e">
        <f>+FE121*VLOOKUP($FE$12,#REF!,2,0)</f>
        <v>#REF!</v>
      </c>
      <c r="FF125" s="323" t="e">
        <f>+FF121*VLOOKUP($FE$12,#REF!,2,0)</f>
        <v>#REF!</v>
      </c>
      <c r="FG125" s="323" t="e">
        <f>+FG121*VLOOKUP($FE$12,#REF!,2,0)</f>
        <v>#REF!</v>
      </c>
      <c r="FH125" s="323" t="e">
        <f>+FH121*VLOOKUP($FE$12,#REF!,2,0)</f>
        <v>#REF!</v>
      </c>
      <c r="FI125" s="323" t="e">
        <f>+FI121*VLOOKUP($FE$12,#REF!,2,0)</f>
        <v>#REF!</v>
      </c>
      <c r="FJ125" s="323" t="e">
        <f>+FJ121*VLOOKUP($FE$12,#REF!,2,0)</f>
        <v>#REF!</v>
      </c>
      <c r="FK125" s="323" t="e">
        <f>+FK121*VLOOKUP($FE$12,#REF!,2,0)</f>
        <v>#REF!</v>
      </c>
      <c r="FL125" s="323" t="e">
        <f>+FL121*VLOOKUP($FE$12,#REF!,2,0)</f>
        <v>#REF!</v>
      </c>
      <c r="FM125" s="323" t="e">
        <f>+FM121*VLOOKUP($FE$12,#REF!,2,0)</f>
        <v>#REF!</v>
      </c>
      <c r="FN125" s="323" t="e">
        <f>+FN121*VLOOKUP($FE$12,#REF!,2,0)</f>
        <v>#REF!</v>
      </c>
      <c r="FO125" s="323" t="e">
        <f>+FO121*VLOOKUP($FO$12,#REF!,2,0)</f>
        <v>#REF!</v>
      </c>
      <c r="FP125" s="323" t="e">
        <f>+FP121*VLOOKUP($FO$12,#REF!,2,0)</f>
        <v>#REF!</v>
      </c>
      <c r="FQ125" s="323" t="e">
        <f>+FQ121*VLOOKUP($FO$12,#REF!,2,0)</f>
        <v>#REF!</v>
      </c>
      <c r="FR125" s="323" t="e">
        <f>+FR121*VLOOKUP($FO$12,#REF!,2,0)</f>
        <v>#REF!</v>
      </c>
      <c r="FS125" s="323" t="e">
        <f>+FS121*VLOOKUP($FO$12,#REF!,2,0)</f>
        <v>#REF!</v>
      </c>
      <c r="FT125" s="323" t="e">
        <f>+FT121*VLOOKUP($FO$12,#REF!,2,0)</f>
        <v>#REF!</v>
      </c>
      <c r="FU125" s="323" t="e">
        <f>+FU121*VLOOKUP($FO$12,#REF!,2,0)</f>
        <v>#REF!</v>
      </c>
      <c r="FV125" s="323" t="e">
        <f>+FV121*VLOOKUP($FO$12,#REF!,2,0)</f>
        <v>#REF!</v>
      </c>
      <c r="FW125" s="323" t="e">
        <f>+FW121*VLOOKUP($FO$12,#REF!,2,0)</f>
        <v>#REF!</v>
      </c>
      <c r="FX125" s="323" t="e">
        <f>+FX121*VLOOKUP($FO$12,#REF!,2,0)</f>
        <v>#REF!</v>
      </c>
      <c r="FY125" s="323" t="e">
        <f>+FY121*VLOOKUP($FY$12,#REF!,2,0)</f>
        <v>#REF!</v>
      </c>
      <c r="FZ125" s="323" t="e">
        <f>+FZ121*VLOOKUP($FY$12,#REF!,2,0)</f>
        <v>#REF!</v>
      </c>
      <c r="GA125" s="323" t="e">
        <f>+GA121*VLOOKUP($FY$12,#REF!,2,0)</f>
        <v>#REF!</v>
      </c>
      <c r="GB125" s="323" t="e">
        <f>+GB121*VLOOKUP($FY$12,#REF!,2,0)</f>
        <v>#REF!</v>
      </c>
      <c r="GC125" s="323" t="e">
        <f>+GC121*VLOOKUP($FY$12,#REF!,2,0)</f>
        <v>#REF!</v>
      </c>
      <c r="GD125" s="323" t="e">
        <f>+GD121*VLOOKUP($FY$12,#REF!,2,0)</f>
        <v>#REF!</v>
      </c>
      <c r="GE125" s="323" t="e">
        <f>+GE121*VLOOKUP($FY$12,#REF!,2,0)</f>
        <v>#REF!</v>
      </c>
      <c r="GF125" s="323" t="e">
        <f>+GF121*VLOOKUP($FY$12,#REF!,2,0)</f>
        <v>#REF!</v>
      </c>
      <c r="GG125" s="323" t="e">
        <f>+GG121*VLOOKUP($FY$12,#REF!,2,0)</f>
        <v>#REF!</v>
      </c>
      <c r="GH125" s="323" t="e">
        <f>+GH121*VLOOKUP($FY$12,#REF!,2,0)</f>
        <v>#REF!</v>
      </c>
      <c r="GI125" s="323" t="e">
        <f>+GI121*VLOOKUP($GI$12,#REF!,2,0)</f>
        <v>#REF!</v>
      </c>
      <c r="GJ125" s="323" t="e">
        <f>+GJ121*VLOOKUP($GI$12,#REF!,2,0)</f>
        <v>#REF!</v>
      </c>
      <c r="GK125" s="323" t="e">
        <f>+GK121*VLOOKUP($GI$12,#REF!,2,0)</f>
        <v>#REF!</v>
      </c>
      <c r="GL125" s="323" t="e">
        <f>+GL121*VLOOKUP($GI$12,#REF!,2,0)</f>
        <v>#REF!</v>
      </c>
      <c r="GM125" s="323" t="e">
        <f>+GM121*VLOOKUP($GI$12,#REF!,2,0)</f>
        <v>#REF!</v>
      </c>
      <c r="GN125" s="323" t="e">
        <f>+GN121*VLOOKUP($GI$12,#REF!,2,0)</f>
        <v>#REF!</v>
      </c>
      <c r="GO125" s="323" t="e">
        <f>+GO121*VLOOKUP($GI$12,#REF!,2,0)</f>
        <v>#REF!</v>
      </c>
      <c r="GP125" s="323" t="e">
        <f>+GP121*VLOOKUP($GI$12,#REF!,2,0)</f>
        <v>#REF!</v>
      </c>
      <c r="GQ125" s="323" t="e">
        <f>+GQ121*VLOOKUP($GI$12,#REF!,2,0)</f>
        <v>#REF!</v>
      </c>
      <c r="GR125" s="323" t="e">
        <f>+GR121*VLOOKUP($GI$12,#REF!,2,0)</f>
        <v>#REF!</v>
      </c>
      <c r="GS125" s="323" t="e">
        <f>+GS121*VLOOKUP($GS$12,#REF!,2,0)</f>
        <v>#REF!</v>
      </c>
      <c r="GT125" s="323" t="e">
        <f>+GT121*VLOOKUP($GS$12,#REF!,2,0)</f>
        <v>#REF!</v>
      </c>
      <c r="GU125" s="323" t="e">
        <f>+GU121*VLOOKUP($GS$12,#REF!,2,0)</f>
        <v>#REF!</v>
      </c>
      <c r="GV125" s="323" t="e">
        <f>+GV121*VLOOKUP($GS$12,#REF!,2,0)</f>
        <v>#REF!</v>
      </c>
      <c r="GW125" s="323" t="e">
        <f>+GW121*VLOOKUP($GS$12,#REF!,2,0)</f>
        <v>#REF!</v>
      </c>
      <c r="GX125" s="323" t="e">
        <f>+GX121*VLOOKUP($GS$12,#REF!,2,0)</f>
        <v>#REF!</v>
      </c>
      <c r="GY125" s="323" t="e">
        <f>+GY121*VLOOKUP($GS$12,#REF!,2,0)</f>
        <v>#REF!</v>
      </c>
      <c r="GZ125" s="323" t="e">
        <f>+GZ121*VLOOKUP($GS$12,#REF!,2,0)</f>
        <v>#REF!</v>
      </c>
      <c r="HA125" s="323" t="e">
        <f>+HA121*VLOOKUP($GS$12,#REF!,2,0)</f>
        <v>#REF!</v>
      </c>
      <c r="HB125" s="323" t="e">
        <f>+HB121*VLOOKUP($GS$12,#REF!,2,0)</f>
        <v>#REF!</v>
      </c>
      <c r="HC125" s="317"/>
      <c r="HD125" s="317"/>
      <c r="HE125" s="317"/>
      <c r="HF125" s="317"/>
      <c r="HG125" s="317"/>
      <c r="HH125" s="317"/>
      <c r="HI125" s="317"/>
      <c r="HJ125" s="317"/>
      <c r="HK125" s="317"/>
      <c r="HL125" s="317"/>
      <c r="HM125" s="318"/>
      <c r="HN125" s="318"/>
      <c r="HO125" s="318"/>
      <c r="HP125" s="323" t="e">
        <f t="shared" si="106"/>
        <v>#REF!</v>
      </c>
      <c r="HQ125" s="326"/>
      <c r="HR125" s="318"/>
      <c r="HS125" s="320"/>
      <c r="HT125" s="318"/>
      <c r="HV125" s="321"/>
      <c r="HW125" s="321"/>
      <c r="HX125" s="321"/>
      <c r="HY125" s="321"/>
      <c r="HZ125" s="321"/>
      <c r="IA125" s="321"/>
      <c r="IB125" s="321"/>
      <c r="IC125" s="321"/>
      <c r="ID125" s="321"/>
      <c r="IE125" s="321"/>
    </row>
    <row r="126" spans="2:240" s="319" customFormat="1" ht="27.95" hidden="1" customHeight="1">
      <c r="B126" s="839" t="s">
        <v>904</v>
      </c>
      <c r="C126" s="840"/>
      <c r="D126" s="840"/>
      <c r="E126" s="840"/>
      <c r="F126" s="840"/>
      <c r="G126" s="840"/>
      <c r="H126" s="840"/>
      <c r="I126" s="841"/>
      <c r="J126" s="322" t="s">
        <v>10</v>
      </c>
      <c r="K126" s="323" t="e">
        <f>+K122*VLOOKUP($K$12,#REF!,2,0)</f>
        <v>#REF!</v>
      </c>
      <c r="L126" s="323" t="e">
        <f>+L122*VLOOKUP($K$12,#REF!,2,0)</f>
        <v>#REF!</v>
      </c>
      <c r="M126" s="323" t="e">
        <f>+M122*VLOOKUP($K$12,#REF!,2,0)</f>
        <v>#REF!</v>
      </c>
      <c r="N126" s="323" t="e">
        <f>+N122*VLOOKUP($K$12,#REF!,2,0)</f>
        <v>#REF!</v>
      </c>
      <c r="O126" s="323" t="e">
        <f>+O122*VLOOKUP($K$12,#REF!,2,0)</f>
        <v>#REF!</v>
      </c>
      <c r="P126" s="323" t="e">
        <f>+P122*VLOOKUP($K$12,#REF!,2,0)</f>
        <v>#REF!</v>
      </c>
      <c r="Q126" s="323" t="e">
        <f>+Q122*VLOOKUP($K$12,#REF!,2,0)</f>
        <v>#REF!</v>
      </c>
      <c r="R126" s="323" t="e">
        <f>+R122*VLOOKUP($K$12,#REF!,2,0)</f>
        <v>#REF!</v>
      </c>
      <c r="S126" s="323" t="e">
        <f>+S122*VLOOKUP($K$12,#REF!,2,0)</f>
        <v>#REF!</v>
      </c>
      <c r="T126" s="323" t="e">
        <f>+T122*VLOOKUP($K$12,#REF!,2,0)</f>
        <v>#REF!</v>
      </c>
      <c r="U126" s="323" t="e">
        <f>+U122*VLOOKUP($U$12,#REF!,2,0)</f>
        <v>#REF!</v>
      </c>
      <c r="V126" s="323" t="e">
        <f>+V122*VLOOKUP($U$12,#REF!,2,0)</f>
        <v>#REF!</v>
      </c>
      <c r="W126" s="323" t="e">
        <f>+W122*VLOOKUP($U$12,#REF!,2,0)</f>
        <v>#REF!</v>
      </c>
      <c r="X126" s="323" t="e">
        <f>+X122*VLOOKUP($U$12,#REF!,2,0)</f>
        <v>#REF!</v>
      </c>
      <c r="Y126" s="323" t="e">
        <f>+Y122*VLOOKUP($U$12,#REF!,2,0)</f>
        <v>#REF!</v>
      </c>
      <c r="Z126" s="323" t="e">
        <f>+Z122*VLOOKUP($U$12,#REF!,2,0)</f>
        <v>#REF!</v>
      </c>
      <c r="AA126" s="323" t="e">
        <f>+AA122*VLOOKUP($U$12,#REF!,2,0)</f>
        <v>#REF!</v>
      </c>
      <c r="AB126" s="323" t="e">
        <f>+AB122*VLOOKUP($U$12,#REF!,2,0)</f>
        <v>#REF!</v>
      </c>
      <c r="AC126" s="323" t="e">
        <f>+AC122*VLOOKUP($U$12,#REF!,2,0)</f>
        <v>#REF!</v>
      </c>
      <c r="AD126" s="323" t="e">
        <f>+AD122*VLOOKUP($U$12,#REF!,2,0)</f>
        <v>#REF!</v>
      </c>
      <c r="AE126" s="323" t="e">
        <f>+AE122*VLOOKUP($AE$12,#REF!,2,0)</f>
        <v>#REF!</v>
      </c>
      <c r="AF126" s="323" t="e">
        <f>+AF122*VLOOKUP($AE$12,#REF!,2,0)</f>
        <v>#REF!</v>
      </c>
      <c r="AG126" s="323" t="e">
        <f>+AG122*VLOOKUP($AE$12,#REF!,2,0)</f>
        <v>#REF!</v>
      </c>
      <c r="AH126" s="323" t="e">
        <f>+AH122*VLOOKUP($AE$12,#REF!,2,0)</f>
        <v>#REF!</v>
      </c>
      <c r="AI126" s="323" t="e">
        <f>+AI122*VLOOKUP($AE$12,#REF!,2,0)</f>
        <v>#REF!</v>
      </c>
      <c r="AJ126" s="323" t="e">
        <f>+AJ122*VLOOKUP($AE$12,#REF!,2,0)</f>
        <v>#REF!</v>
      </c>
      <c r="AK126" s="323" t="e">
        <f>+AK122*VLOOKUP($AE$12,#REF!,2,0)</f>
        <v>#REF!</v>
      </c>
      <c r="AL126" s="323" t="e">
        <f>+AL122*VLOOKUP($AE$12,#REF!,2,0)</f>
        <v>#REF!</v>
      </c>
      <c r="AM126" s="323" t="e">
        <f>+AM122*VLOOKUP($AE$12,#REF!,2,0)</f>
        <v>#REF!</v>
      </c>
      <c r="AN126" s="323" t="e">
        <f>+AN122*VLOOKUP($AE$12,#REF!,2,0)</f>
        <v>#REF!</v>
      </c>
      <c r="AO126" s="323" t="e">
        <f>+AO122*VLOOKUP($AO$12,#REF!,2,0)</f>
        <v>#REF!</v>
      </c>
      <c r="AP126" s="323" t="e">
        <f>+AP122*VLOOKUP($AO$12,#REF!,2,0)</f>
        <v>#REF!</v>
      </c>
      <c r="AQ126" s="323" t="e">
        <f>+AQ122*VLOOKUP($AO$12,#REF!,2,0)</f>
        <v>#REF!</v>
      </c>
      <c r="AR126" s="323" t="e">
        <f>+AR122*VLOOKUP($AO$12,#REF!,2,0)</f>
        <v>#REF!</v>
      </c>
      <c r="AS126" s="323" t="e">
        <f>+AS122*VLOOKUP($AO$12,#REF!,2,0)</f>
        <v>#REF!</v>
      </c>
      <c r="AT126" s="323" t="e">
        <f>+AT122*VLOOKUP($AO$12,#REF!,2,0)</f>
        <v>#REF!</v>
      </c>
      <c r="AU126" s="323" t="e">
        <f>+AU122*VLOOKUP($AO$12,#REF!,2,0)</f>
        <v>#REF!</v>
      </c>
      <c r="AV126" s="323" t="e">
        <f>+AV122*VLOOKUP($AO$12,#REF!,2,0)</f>
        <v>#REF!</v>
      </c>
      <c r="AW126" s="323" t="e">
        <f>+AW122*VLOOKUP($AO$12,#REF!,2,0)</f>
        <v>#REF!</v>
      </c>
      <c r="AX126" s="323" t="e">
        <f>+AX122*VLOOKUP($AO$12,#REF!,2,0)</f>
        <v>#REF!</v>
      </c>
      <c r="AY126" s="323" t="e">
        <f>+AY122*VLOOKUP($AY$12,#REF!,2,0)</f>
        <v>#REF!</v>
      </c>
      <c r="AZ126" s="323" t="e">
        <f>+AZ122*VLOOKUP($AY$12,#REF!,2,0)</f>
        <v>#REF!</v>
      </c>
      <c r="BA126" s="323" t="e">
        <f>+BA122*VLOOKUP($AY$12,#REF!,2,0)</f>
        <v>#REF!</v>
      </c>
      <c r="BB126" s="323" t="e">
        <f>+BB122*VLOOKUP($AY$12,#REF!,2,0)</f>
        <v>#REF!</v>
      </c>
      <c r="BC126" s="323" t="e">
        <f>+BC122*VLOOKUP($AY$12,#REF!,2,0)</f>
        <v>#REF!</v>
      </c>
      <c r="BD126" s="323" t="e">
        <f>+BD122*VLOOKUP($AY$12,#REF!,2,0)</f>
        <v>#REF!</v>
      </c>
      <c r="BE126" s="323" t="e">
        <f>+BE122*VLOOKUP($AY$12,#REF!,2,0)</f>
        <v>#REF!</v>
      </c>
      <c r="BF126" s="323" t="e">
        <f>+BF122*VLOOKUP($AY$12,#REF!,2,0)</f>
        <v>#REF!</v>
      </c>
      <c r="BG126" s="323" t="e">
        <f>+BG122*VLOOKUP($AY$12,#REF!,2,0)</f>
        <v>#REF!</v>
      </c>
      <c r="BH126" s="323" t="e">
        <f>+BH122*VLOOKUP($AY$12,#REF!,2,0)</f>
        <v>#REF!</v>
      </c>
      <c r="BI126" s="323" t="e">
        <f>+BI122*VLOOKUP($BI$12,#REF!,2,0)</f>
        <v>#REF!</v>
      </c>
      <c r="BJ126" s="323" t="e">
        <f>+BJ122*VLOOKUP($BI$12,#REF!,2,0)</f>
        <v>#REF!</v>
      </c>
      <c r="BK126" s="323" t="e">
        <f>+BK122*VLOOKUP($BI$12,#REF!,2,0)</f>
        <v>#REF!</v>
      </c>
      <c r="BL126" s="323" t="e">
        <f>+BL122*VLOOKUP($BI$12,#REF!,2,0)</f>
        <v>#REF!</v>
      </c>
      <c r="BM126" s="323" t="e">
        <f>+BM122*VLOOKUP($BI$12,#REF!,2,0)</f>
        <v>#REF!</v>
      </c>
      <c r="BN126" s="323" t="e">
        <f>+BN122*VLOOKUP($BI$12,#REF!,2,0)</f>
        <v>#REF!</v>
      </c>
      <c r="BO126" s="323" t="e">
        <f>+BO122*VLOOKUP($BI$12,#REF!,2,0)</f>
        <v>#REF!</v>
      </c>
      <c r="BP126" s="323" t="e">
        <f>+BP122*VLOOKUP($BI$12,#REF!,2,0)</f>
        <v>#REF!</v>
      </c>
      <c r="BQ126" s="323" t="e">
        <f>+BQ122*VLOOKUP($BI$12,#REF!,2,0)</f>
        <v>#REF!</v>
      </c>
      <c r="BR126" s="323" t="e">
        <f>+BR122*VLOOKUP($BI$12,#REF!,2,0)</f>
        <v>#REF!</v>
      </c>
      <c r="BS126" s="323" t="e">
        <f>+BS122*VLOOKUP($BS$12,#REF!,2,0)</f>
        <v>#REF!</v>
      </c>
      <c r="BT126" s="323" t="e">
        <f>+BT122*VLOOKUP($BS$12,#REF!,2,0)</f>
        <v>#REF!</v>
      </c>
      <c r="BU126" s="323" t="e">
        <f>+BU122*VLOOKUP($BS$12,#REF!,2,0)</f>
        <v>#REF!</v>
      </c>
      <c r="BV126" s="323" t="e">
        <f>+BV122*VLOOKUP($BS$12,#REF!,2,0)</f>
        <v>#REF!</v>
      </c>
      <c r="BW126" s="323" t="e">
        <f>+BW122*VLOOKUP($BS$12,#REF!,2,0)</f>
        <v>#REF!</v>
      </c>
      <c r="BX126" s="323" t="e">
        <f>+BX122*VLOOKUP($BS$12,#REF!,2,0)</f>
        <v>#REF!</v>
      </c>
      <c r="BY126" s="323" t="e">
        <f>+BY122*VLOOKUP($BS$12,#REF!,2,0)</f>
        <v>#REF!</v>
      </c>
      <c r="BZ126" s="323" t="e">
        <f>+BZ122*VLOOKUP($BS$12,#REF!,2,0)</f>
        <v>#REF!</v>
      </c>
      <c r="CA126" s="323" t="e">
        <f>+CA122*VLOOKUP($BS$12,#REF!,2,0)</f>
        <v>#REF!</v>
      </c>
      <c r="CB126" s="323" t="e">
        <f>+CB122*VLOOKUP($BS$12,#REF!,2,0)</f>
        <v>#REF!</v>
      </c>
      <c r="CC126" s="323" t="e">
        <f>+CC122*VLOOKUP($CC$12,#REF!,2,0)</f>
        <v>#REF!</v>
      </c>
      <c r="CD126" s="323" t="e">
        <f>+CD122*VLOOKUP($CC$12,#REF!,2,0)</f>
        <v>#REF!</v>
      </c>
      <c r="CE126" s="323" t="e">
        <f>+CE122*VLOOKUP($CC$12,#REF!,2,0)</f>
        <v>#REF!</v>
      </c>
      <c r="CF126" s="323" t="e">
        <f>+CF122*VLOOKUP($CC$12,#REF!,2,0)</f>
        <v>#REF!</v>
      </c>
      <c r="CG126" s="323" t="e">
        <f>+CG122*VLOOKUP($CC$12,#REF!,2,0)</f>
        <v>#REF!</v>
      </c>
      <c r="CH126" s="323" t="e">
        <f>+CH122*VLOOKUP($CC$12,#REF!,2,0)</f>
        <v>#REF!</v>
      </c>
      <c r="CI126" s="323" t="e">
        <f>+CI122*VLOOKUP($CC$12,#REF!,2,0)</f>
        <v>#REF!</v>
      </c>
      <c r="CJ126" s="323" t="e">
        <f>+CJ122*VLOOKUP($CC$12,#REF!,2,0)</f>
        <v>#REF!</v>
      </c>
      <c r="CK126" s="323" t="e">
        <f>+CK122*VLOOKUP($CC$12,#REF!,2,0)</f>
        <v>#REF!</v>
      </c>
      <c r="CL126" s="323" t="e">
        <f>+CL122*VLOOKUP($CC$12,#REF!,2,0)</f>
        <v>#REF!</v>
      </c>
      <c r="CM126" s="323" t="e">
        <f>+CM122*VLOOKUP($CM$12,#REF!,2,0)</f>
        <v>#REF!</v>
      </c>
      <c r="CN126" s="323" t="e">
        <f>+CN122*VLOOKUP($CM$12,#REF!,2,0)</f>
        <v>#REF!</v>
      </c>
      <c r="CO126" s="323" t="e">
        <f>+CO122*VLOOKUP($CM$12,#REF!,2,0)</f>
        <v>#REF!</v>
      </c>
      <c r="CP126" s="323" t="e">
        <f>+CP122*VLOOKUP($CM$12,#REF!,2,0)</f>
        <v>#REF!</v>
      </c>
      <c r="CQ126" s="323" t="e">
        <f>+CQ122*VLOOKUP($CM$12,#REF!,2,0)</f>
        <v>#REF!</v>
      </c>
      <c r="CR126" s="323" t="e">
        <f>+CR122*VLOOKUP($CM$12,#REF!,2,0)</f>
        <v>#REF!</v>
      </c>
      <c r="CS126" s="323" t="e">
        <f>+CS122*VLOOKUP($CM$12,#REF!,2,0)</f>
        <v>#REF!</v>
      </c>
      <c r="CT126" s="323" t="e">
        <f>+CT122*VLOOKUP($CM$12,#REF!,2,0)</f>
        <v>#REF!</v>
      </c>
      <c r="CU126" s="323" t="e">
        <f>+CU122*VLOOKUP($CM$12,#REF!,2,0)</f>
        <v>#REF!</v>
      </c>
      <c r="CV126" s="323" t="e">
        <f>+CV122*VLOOKUP($CM$12,#REF!,2,0)</f>
        <v>#REF!</v>
      </c>
      <c r="CW126" s="323" t="e">
        <f>+CW122*VLOOKUP($CW$12,#REF!,2,0)</f>
        <v>#REF!</v>
      </c>
      <c r="CX126" s="323" t="e">
        <f>+CX122*VLOOKUP($CW$12,#REF!,2,0)</f>
        <v>#REF!</v>
      </c>
      <c r="CY126" s="323" t="e">
        <f>+CY122*VLOOKUP($CW$12,#REF!,2,0)</f>
        <v>#REF!</v>
      </c>
      <c r="CZ126" s="323" t="e">
        <f>+CZ122*VLOOKUP($CW$12,#REF!,2,0)</f>
        <v>#REF!</v>
      </c>
      <c r="DA126" s="323" t="e">
        <f>+DA122*VLOOKUP($CW$12,#REF!,2,0)</f>
        <v>#REF!</v>
      </c>
      <c r="DB126" s="323" t="e">
        <f>+DB122*VLOOKUP($CW$12,#REF!,2,0)</f>
        <v>#REF!</v>
      </c>
      <c r="DC126" s="323" t="e">
        <f>+DC122*VLOOKUP($CW$12,#REF!,2,0)</f>
        <v>#REF!</v>
      </c>
      <c r="DD126" s="323" t="e">
        <f>+DD122*VLOOKUP($CW$12,#REF!,2,0)</f>
        <v>#REF!</v>
      </c>
      <c r="DE126" s="323" t="e">
        <f>+DE122*VLOOKUP($CW$12,#REF!,2,0)</f>
        <v>#REF!</v>
      </c>
      <c r="DF126" s="323" t="e">
        <f>+DF122*VLOOKUP($CW$12,#REF!,2,0)</f>
        <v>#REF!</v>
      </c>
      <c r="DG126" s="323" t="e">
        <f>+DG122*VLOOKUP($DG$12,#REF!,2,0)</f>
        <v>#REF!</v>
      </c>
      <c r="DH126" s="323" t="e">
        <f>+DH122*VLOOKUP($DG$12,#REF!,2,0)</f>
        <v>#REF!</v>
      </c>
      <c r="DI126" s="323" t="e">
        <f>+DI122*VLOOKUP($DG$12,#REF!,2,0)</f>
        <v>#REF!</v>
      </c>
      <c r="DJ126" s="323" t="e">
        <f>+DJ122*VLOOKUP($DG$12,#REF!,2,0)</f>
        <v>#REF!</v>
      </c>
      <c r="DK126" s="323" t="e">
        <f>+DK122*VLOOKUP($DG$12,#REF!,2,0)</f>
        <v>#REF!</v>
      </c>
      <c r="DL126" s="323" t="e">
        <f>+DL122*VLOOKUP($DG$12,#REF!,2,0)</f>
        <v>#REF!</v>
      </c>
      <c r="DM126" s="323" t="e">
        <f>+DM122*VLOOKUP($DG$12,#REF!,2,0)</f>
        <v>#REF!</v>
      </c>
      <c r="DN126" s="323" t="e">
        <f>+DN122*VLOOKUP($DG$12,#REF!,2,0)</f>
        <v>#REF!</v>
      </c>
      <c r="DO126" s="323" t="e">
        <f>+DO122*VLOOKUP($DG$12,#REF!,2,0)</f>
        <v>#REF!</v>
      </c>
      <c r="DP126" s="323" t="e">
        <f>+DP122*VLOOKUP($DG$12,#REF!,2,0)</f>
        <v>#REF!</v>
      </c>
      <c r="DQ126" s="323" t="e">
        <f>+DQ122*VLOOKUP($DQ$12,#REF!,2,0)</f>
        <v>#REF!</v>
      </c>
      <c r="DR126" s="323" t="e">
        <f>+DR122*VLOOKUP($DQ$12,#REF!,2,0)</f>
        <v>#REF!</v>
      </c>
      <c r="DS126" s="323" t="e">
        <f>+DS122*VLOOKUP($DQ$12,#REF!,2,0)</f>
        <v>#REF!</v>
      </c>
      <c r="DT126" s="323" t="e">
        <f>+DT122*VLOOKUP($DQ$12,#REF!,2,0)</f>
        <v>#REF!</v>
      </c>
      <c r="DU126" s="323" t="e">
        <f>+DU122*VLOOKUP($DQ$12,#REF!,2,0)</f>
        <v>#REF!</v>
      </c>
      <c r="DV126" s="323" t="e">
        <f>+DV122*VLOOKUP($DQ$12,#REF!,2,0)</f>
        <v>#REF!</v>
      </c>
      <c r="DW126" s="323" t="e">
        <f>+DW122*VLOOKUP($DQ$12,#REF!,2,0)</f>
        <v>#REF!</v>
      </c>
      <c r="DX126" s="323" t="e">
        <f>+DX122*VLOOKUP($DQ$12,#REF!,2,0)</f>
        <v>#REF!</v>
      </c>
      <c r="DY126" s="323" t="e">
        <f>+DY122*VLOOKUP($DQ$12,#REF!,2,0)</f>
        <v>#REF!</v>
      </c>
      <c r="DZ126" s="323" t="e">
        <f>+DZ122*VLOOKUP($DQ$12,#REF!,2,0)</f>
        <v>#REF!</v>
      </c>
      <c r="EA126" s="323" t="e">
        <f>+EA122*VLOOKUP($EA$12,#REF!,2,0)</f>
        <v>#REF!</v>
      </c>
      <c r="EB126" s="323" t="e">
        <f>+EB122*VLOOKUP($EA$12,#REF!,2,0)</f>
        <v>#REF!</v>
      </c>
      <c r="EC126" s="323" t="e">
        <f>+EC122*VLOOKUP($EA$12,#REF!,2,0)</f>
        <v>#REF!</v>
      </c>
      <c r="ED126" s="323" t="e">
        <f>+ED122*VLOOKUP($EA$12,#REF!,2,0)</f>
        <v>#REF!</v>
      </c>
      <c r="EE126" s="323" t="e">
        <f>+EE122*VLOOKUP($EA$12,#REF!,2,0)</f>
        <v>#REF!</v>
      </c>
      <c r="EF126" s="323" t="e">
        <f>+EF122*VLOOKUP($EA$12,#REF!,2,0)</f>
        <v>#REF!</v>
      </c>
      <c r="EG126" s="323" t="e">
        <f>+EG122*VLOOKUP($EA$12,#REF!,2,0)</f>
        <v>#REF!</v>
      </c>
      <c r="EH126" s="323" t="e">
        <f>+EH122*VLOOKUP($EA$12,#REF!,2,0)</f>
        <v>#REF!</v>
      </c>
      <c r="EI126" s="323" t="e">
        <f>+EI122*VLOOKUP($EA$12,#REF!,2,0)</f>
        <v>#REF!</v>
      </c>
      <c r="EJ126" s="323" t="e">
        <f>+EJ122*VLOOKUP($EA$12,#REF!,2,0)</f>
        <v>#REF!</v>
      </c>
      <c r="EK126" s="323" t="e">
        <f>+EK122*VLOOKUP($EK$12,#REF!,2,0)</f>
        <v>#REF!</v>
      </c>
      <c r="EL126" s="323" t="e">
        <f>+EL122*VLOOKUP($EK$12,#REF!,2,0)</f>
        <v>#REF!</v>
      </c>
      <c r="EM126" s="323" t="e">
        <f>+EM122*VLOOKUP($EK$12,#REF!,2,0)</f>
        <v>#REF!</v>
      </c>
      <c r="EN126" s="323" t="e">
        <f>+EN122*VLOOKUP($EK$12,#REF!,2,0)</f>
        <v>#REF!</v>
      </c>
      <c r="EO126" s="323" t="e">
        <f>+EO122*VLOOKUP($EK$12,#REF!,2,0)</f>
        <v>#REF!</v>
      </c>
      <c r="EP126" s="323" t="e">
        <f>+EP122*VLOOKUP($EK$12,#REF!,2,0)</f>
        <v>#REF!</v>
      </c>
      <c r="EQ126" s="323" t="e">
        <f>+EQ122*VLOOKUP($EK$12,#REF!,2,0)</f>
        <v>#REF!</v>
      </c>
      <c r="ER126" s="323" t="e">
        <f>+ER122*VLOOKUP($EK$12,#REF!,2,0)</f>
        <v>#REF!</v>
      </c>
      <c r="ES126" s="323" t="e">
        <f>+ES122*VLOOKUP($EK$12,#REF!,2,0)</f>
        <v>#REF!</v>
      </c>
      <c r="ET126" s="323" t="e">
        <f>+ET122*VLOOKUP($EK$12,#REF!,2,0)</f>
        <v>#REF!</v>
      </c>
      <c r="EU126" s="323" t="e">
        <f>+EU122*VLOOKUP($EU$12,#REF!,2,0)</f>
        <v>#REF!</v>
      </c>
      <c r="EV126" s="323" t="e">
        <f>+EV122*VLOOKUP($EU$12,#REF!,2,0)</f>
        <v>#REF!</v>
      </c>
      <c r="EW126" s="323" t="e">
        <f>+EW122*VLOOKUP($EU$12,#REF!,2,0)</f>
        <v>#REF!</v>
      </c>
      <c r="EX126" s="323" t="e">
        <f>+EX122*VLOOKUP($EU$12,#REF!,2,0)</f>
        <v>#REF!</v>
      </c>
      <c r="EY126" s="323" t="e">
        <f>+EY122*VLOOKUP($EU$12,#REF!,2,0)</f>
        <v>#REF!</v>
      </c>
      <c r="EZ126" s="323" t="e">
        <f>+EZ122*VLOOKUP($EU$12,#REF!,2,0)</f>
        <v>#REF!</v>
      </c>
      <c r="FA126" s="323" t="e">
        <f>+FA122*VLOOKUP($EU$12,#REF!,2,0)</f>
        <v>#REF!</v>
      </c>
      <c r="FB126" s="323" t="e">
        <f>+FB122*VLOOKUP($EU$12,#REF!,2,0)</f>
        <v>#REF!</v>
      </c>
      <c r="FC126" s="323" t="e">
        <f>+FC122*VLOOKUP($EU$12,#REF!,2,0)</f>
        <v>#REF!</v>
      </c>
      <c r="FD126" s="323" t="e">
        <f>+FD122*VLOOKUP($EU$12,#REF!,2,0)</f>
        <v>#REF!</v>
      </c>
      <c r="FE126" s="323" t="e">
        <f>+FE122*VLOOKUP($FE$12,#REF!,2,0)</f>
        <v>#REF!</v>
      </c>
      <c r="FF126" s="323" t="e">
        <f>+FF122*VLOOKUP($FE$12,#REF!,2,0)</f>
        <v>#REF!</v>
      </c>
      <c r="FG126" s="323" t="e">
        <f>+FG122*VLOOKUP($FE$12,#REF!,2,0)</f>
        <v>#REF!</v>
      </c>
      <c r="FH126" s="323" t="e">
        <f>+FH122*VLOOKUP($FE$12,#REF!,2,0)</f>
        <v>#REF!</v>
      </c>
      <c r="FI126" s="323" t="e">
        <f>+FI122*VLOOKUP($FE$12,#REF!,2,0)</f>
        <v>#REF!</v>
      </c>
      <c r="FJ126" s="323" t="e">
        <f>+FJ122*VLOOKUP($FE$12,#REF!,2,0)</f>
        <v>#REF!</v>
      </c>
      <c r="FK126" s="323" t="e">
        <f>+FK122*VLOOKUP($FE$12,#REF!,2,0)</f>
        <v>#REF!</v>
      </c>
      <c r="FL126" s="323" t="e">
        <f>+FL122*VLOOKUP($FE$12,#REF!,2,0)</f>
        <v>#REF!</v>
      </c>
      <c r="FM126" s="323" t="e">
        <f>+FM122*VLOOKUP($FE$12,#REF!,2,0)</f>
        <v>#REF!</v>
      </c>
      <c r="FN126" s="323" t="e">
        <f>+FN122*VLOOKUP($FE$12,#REF!,2,0)</f>
        <v>#REF!</v>
      </c>
      <c r="FO126" s="323" t="e">
        <f>+FO122*VLOOKUP($FO$12,#REF!,2,0)</f>
        <v>#REF!</v>
      </c>
      <c r="FP126" s="323" t="e">
        <f>+FP122*VLOOKUP($FO$12,#REF!,2,0)</f>
        <v>#REF!</v>
      </c>
      <c r="FQ126" s="323" t="e">
        <f>+FQ122*VLOOKUP($FO$12,#REF!,2,0)</f>
        <v>#REF!</v>
      </c>
      <c r="FR126" s="323" t="e">
        <f>+FR122*VLOOKUP($FO$12,#REF!,2,0)</f>
        <v>#REF!</v>
      </c>
      <c r="FS126" s="323" t="e">
        <f>+FS122*VLOOKUP($FO$12,#REF!,2,0)</f>
        <v>#REF!</v>
      </c>
      <c r="FT126" s="323" t="e">
        <f>+FT122*VLOOKUP($FO$12,#REF!,2,0)</f>
        <v>#REF!</v>
      </c>
      <c r="FU126" s="323" t="e">
        <f>+FU122*VLOOKUP($FO$12,#REF!,2,0)</f>
        <v>#REF!</v>
      </c>
      <c r="FV126" s="323" t="e">
        <f>+FV122*VLOOKUP($FO$12,#REF!,2,0)</f>
        <v>#REF!</v>
      </c>
      <c r="FW126" s="323" t="e">
        <f>+FW122*VLOOKUP($FO$12,#REF!,2,0)</f>
        <v>#REF!</v>
      </c>
      <c r="FX126" s="323" t="e">
        <f>+FX122*VLOOKUP($FO$12,#REF!,2,0)</f>
        <v>#REF!</v>
      </c>
      <c r="FY126" s="323" t="e">
        <f>+FY122*VLOOKUP($FY$12,#REF!,2,0)</f>
        <v>#REF!</v>
      </c>
      <c r="FZ126" s="323" t="e">
        <f>+FZ122*VLOOKUP($FY$12,#REF!,2,0)</f>
        <v>#REF!</v>
      </c>
      <c r="GA126" s="323" t="e">
        <f>+GA122*VLOOKUP($FY$12,#REF!,2,0)</f>
        <v>#REF!</v>
      </c>
      <c r="GB126" s="323" t="e">
        <f>+GB122*VLOOKUP($FY$12,#REF!,2,0)</f>
        <v>#REF!</v>
      </c>
      <c r="GC126" s="323" t="e">
        <f>+GC122*VLOOKUP($FY$12,#REF!,2,0)</f>
        <v>#REF!</v>
      </c>
      <c r="GD126" s="323" t="e">
        <f>+GD122*VLOOKUP($FY$12,#REF!,2,0)</f>
        <v>#REF!</v>
      </c>
      <c r="GE126" s="323" t="e">
        <f>+GE122*VLOOKUP($FY$12,#REF!,2,0)</f>
        <v>#REF!</v>
      </c>
      <c r="GF126" s="323" t="e">
        <f>+GF122*VLOOKUP($FY$12,#REF!,2,0)</f>
        <v>#REF!</v>
      </c>
      <c r="GG126" s="323" t="e">
        <f>+GG122*VLOOKUP($FY$12,#REF!,2,0)</f>
        <v>#REF!</v>
      </c>
      <c r="GH126" s="323" t="e">
        <f>+GH122*VLOOKUP($FY$12,#REF!,2,0)</f>
        <v>#REF!</v>
      </c>
      <c r="GI126" s="323" t="e">
        <f>+GI122*VLOOKUP($GI$12,#REF!,2,0)</f>
        <v>#REF!</v>
      </c>
      <c r="GJ126" s="323" t="e">
        <f>+GJ122*VLOOKUP($GI$12,#REF!,2,0)</f>
        <v>#REF!</v>
      </c>
      <c r="GK126" s="323" t="e">
        <f>+GK122*VLOOKUP($GI$12,#REF!,2,0)</f>
        <v>#REF!</v>
      </c>
      <c r="GL126" s="323" t="e">
        <f>+GL122*VLOOKUP($GI$12,#REF!,2,0)</f>
        <v>#REF!</v>
      </c>
      <c r="GM126" s="323" t="e">
        <f>+GM122*VLOOKUP($GI$12,#REF!,2,0)</f>
        <v>#REF!</v>
      </c>
      <c r="GN126" s="323" t="e">
        <f>+GN122*VLOOKUP($GI$12,#REF!,2,0)</f>
        <v>#REF!</v>
      </c>
      <c r="GO126" s="323" t="e">
        <f>+GO122*VLOOKUP($GI$12,#REF!,2,0)</f>
        <v>#REF!</v>
      </c>
      <c r="GP126" s="323" t="e">
        <f>+GP122*VLOOKUP($GI$12,#REF!,2,0)</f>
        <v>#REF!</v>
      </c>
      <c r="GQ126" s="323" t="e">
        <f>+GQ122*VLOOKUP($GI$12,#REF!,2,0)</f>
        <v>#REF!</v>
      </c>
      <c r="GR126" s="323" t="e">
        <f>+GR122*VLOOKUP($GI$12,#REF!,2,0)</f>
        <v>#REF!</v>
      </c>
      <c r="GS126" s="323" t="e">
        <f>+GS122*VLOOKUP($GS$12,#REF!,2,0)</f>
        <v>#REF!</v>
      </c>
      <c r="GT126" s="323" t="e">
        <f>+GT122*VLOOKUP($GS$12,#REF!,2,0)</f>
        <v>#REF!</v>
      </c>
      <c r="GU126" s="323" t="e">
        <f>+GU122*VLOOKUP($GS$12,#REF!,2,0)</f>
        <v>#REF!</v>
      </c>
      <c r="GV126" s="323" t="e">
        <f>+GV122*VLOOKUP($GS$12,#REF!,2,0)</f>
        <v>#REF!</v>
      </c>
      <c r="GW126" s="323" t="e">
        <f>+GW122*VLOOKUP($GS$12,#REF!,2,0)</f>
        <v>#REF!</v>
      </c>
      <c r="GX126" s="323" t="e">
        <f>+GX122*VLOOKUP($GS$12,#REF!,2,0)</f>
        <v>#REF!</v>
      </c>
      <c r="GY126" s="323" t="e">
        <f>+GY122*VLOOKUP($GS$12,#REF!,2,0)</f>
        <v>#REF!</v>
      </c>
      <c r="GZ126" s="323" t="e">
        <f>+GZ122*VLOOKUP($GS$12,#REF!,2,0)</f>
        <v>#REF!</v>
      </c>
      <c r="HA126" s="323" t="e">
        <f>+HA122*VLOOKUP($GS$12,#REF!,2,0)</f>
        <v>#REF!</v>
      </c>
      <c r="HB126" s="323" t="e">
        <f>+HB122*VLOOKUP($GS$12,#REF!,2,0)</f>
        <v>#REF!</v>
      </c>
      <c r="HC126" s="317"/>
      <c r="HD126" s="317"/>
      <c r="HE126" s="317"/>
      <c r="HF126" s="317"/>
      <c r="HG126" s="317"/>
      <c r="HH126" s="317"/>
      <c r="HI126" s="317"/>
      <c r="HJ126" s="317"/>
      <c r="HK126" s="317"/>
      <c r="HL126" s="317"/>
      <c r="HM126" s="318"/>
      <c r="HN126" s="318"/>
      <c r="HO126" s="318"/>
      <c r="HP126" s="323" t="e">
        <f t="shared" si="106"/>
        <v>#REF!</v>
      </c>
      <c r="HQ126" s="326"/>
      <c r="HR126" s="318"/>
      <c r="HS126" s="320"/>
      <c r="HT126" s="318"/>
      <c r="HV126" s="321"/>
      <c r="HW126" s="321"/>
      <c r="HX126" s="321"/>
      <c r="HY126" s="321"/>
      <c r="HZ126" s="321"/>
      <c r="IA126" s="321"/>
      <c r="IB126" s="321"/>
      <c r="IC126" s="321"/>
      <c r="ID126" s="321"/>
      <c r="IE126" s="321"/>
    </row>
    <row r="127" spans="2:240" s="319" customFormat="1" ht="27.95" hidden="1" customHeight="1">
      <c r="B127" s="839" t="s">
        <v>904</v>
      </c>
      <c r="C127" s="840"/>
      <c r="D127" s="840"/>
      <c r="E127" s="840"/>
      <c r="F127" s="840"/>
      <c r="G127" s="840"/>
      <c r="H127" s="840"/>
      <c r="I127" s="841"/>
      <c r="J127" s="322" t="s">
        <v>11</v>
      </c>
      <c r="K127" s="323" t="e">
        <f>+K123*VLOOKUP($K$12,#REF!,2,0)</f>
        <v>#REF!</v>
      </c>
      <c r="L127" s="323" t="e">
        <f>+L123*VLOOKUP($K$12,#REF!,2,0)</f>
        <v>#REF!</v>
      </c>
      <c r="M127" s="323" t="e">
        <f>+M123*VLOOKUP($K$12,#REF!,2,0)</f>
        <v>#REF!</v>
      </c>
      <c r="N127" s="323" t="e">
        <f>+N123*VLOOKUP($K$12,#REF!,2,0)</f>
        <v>#REF!</v>
      </c>
      <c r="O127" s="323" t="e">
        <f>+O123*VLOOKUP($K$12,#REF!,2,0)</f>
        <v>#REF!</v>
      </c>
      <c r="P127" s="323" t="e">
        <f>+P123*VLOOKUP($K$12,#REF!,2,0)</f>
        <v>#REF!</v>
      </c>
      <c r="Q127" s="323" t="e">
        <f>+Q123*VLOOKUP($K$12,#REF!,2,0)</f>
        <v>#REF!</v>
      </c>
      <c r="R127" s="323" t="e">
        <f>+R123*VLOOKUP($K$12,#REF!,2,0)</f>
        <v>#REF!</v>
      </c>
      <c r="S127" s="323" t="e">
        <f>+S123*VLOOKUP($K$12,#REF!,2,0)</f>
        <v>#REF!</v>
      </c>
      <c r="T127" s="323" t="e">
        <f>+T123*VLOOKUP($K$12,#REF!,2,0)</f>
        <v>#REF!</v>
      </c>
      <c r="U127" s="323" t="e">
        <f>+U123*VLOOKUP($U$12,#REF!,2,0)</f>
        <v>#REF!</v>
      </c>
      <c r="V127" s="323" t="e">
        <f>+V123*VLOOKUP($U$12,#REF!,2,0)</f>
        <v>#REF!</v>
      </c>
      <c r="W127" s="323" t="e">
        <f>+W123*VLOOKUP($U$12,#REF!,2,0)</f>
        <v>#REF!</v>
      </c>
      <c r="X127" s="323" t="e">
        <f>+X123*VLOOKUP($U$12,#REF!,2,0)</f>
        <v>#REF!</v>
      </c>
      <c r="Y127" s="323" t="e">
        <f>+Y123*VLOOKUP($U$12,#REF!,2,0)</f>
        <v>#REF!</v>
      </c>
      <c r="Z127" s="323" t="e">
        <f>+Z123*VLOOKUP($U$12,#REF!,2,0)</f>
        <v>#REF!</v>
      </c>
      <c r="AA127" s="323" t="e">
        <f>+AA123*VLOOKUP($U$12,#REF!,2,0)</f>
        <v>#REF!</v>
      </c>
      <c r="AB127" s="323" t="e">
        <f>+AB123*VLOOKUP($U$12,#REF!,2,0)</f>
        <v>#REF!</v>
      </c>
      <c r="AC127" s="323" t="e">
        <f>+AC123*VLOOKUP($U$12,#REF!,2,0)</f>
        <v>#REF!</v>
      </c>
      <c r="AD127" s="323" t="e">
        <f>+AD123*VLOOKUP($U$12,#REF!,2,0)</f>
        <v>#REF!</v>
      </c>
      <c r="AE127" s="323" t="e">
        <f>+AE123*VLOOKUP($AE$12,#REF!,2,0)</f>
        <v>#REF!</v>
      </c>
      <c r="AF127" s="323" t="e">
        <f>+AF123*VLOOKUP($AE$12,#REF!,2,0)</f>
        <v>#REF!</v>
      </c>
      <c r="AG127" s="323" t="e">
        <f>+AG123*VLOOKUP($AE$12,#REF!,2,0)</f>
        <v>#REF!</v>
      </c>
      <c r="AH127" s="323" t="e">
        <f>+AH123*VLOOKUP($AE$12,#REF!,2,0)</f>
        <v>#REF!</v>
      </c>
      <c r="AI127" s="323" t="e">
        <f>+AI123*VLOOKUP($AE$12,#REF!,2,0)</f>
        <v>#REF!</v>
      </c>
      <c r="AJ127" s="323" t="e">
        <f>+AJ123*VLOOKUP($AE$12,#REF!,2,0)</f>
        <v>#REF!</v>
      </c>
      <c r="AK127" s="323" t="e">
        <f>+AK123*VLOOKUP($AE$12,#REF!,2,0)</f>
        <v>#REF!</v>
      </c>
      <c r="AL127" s="323" t="e">
        <f>+AL123*VLOOKUP($AE$12,#REF!,2,0)</f>
        <v>#REF!</v>
      </c>
      <c r="AM127" s="323" t="e">
        <f>+AM123*VLOOKUP($AE$12,#REF!,2,0)</f>
        <v>#REF!</v>
      </c>
      <c r="AN127" s="323" t="e">
        <f>+AN123*VLOOKUP($AE$12,#REF!,2,0)</f>
        <v>#REF!</v>
      </c>
      <c r="AO127" s="323" t="e">
        <f>+AO123*VLOOKUP($AO$12,#REF!,2,0)</f>
        <v>#REF!</v>
      </c>
      <c r="AP127" s="323" t="e">
        <f>+AP123*VLOOKUP($AO$12,#REF!,2,0)</f>
        <v>#REF!</v>
      </c>
      <c r="AQ127" s="323" t="e">
        <f>+AQ123*VLOOKUP($AO$12,#REF!,2,0)</f>
        <v>#REF!</v>
      </c>
      <c r="AR127" s="323" t="e">
        <f>+AR123*VLOOKUP($AO$12,#REF!,2,0)</f>
        <v>#REF!</v>
      </c>
      <c r="AS127" s="323" t="e">
        <f>+AS123*VLOOKUP($AO$12,#REF!,2,0)</f>
        <v>#REF!</v>
      </c>
      <c r="AT127" s="323" t="e">
        <f>+AT123*VLOOKUP($AO$12,#REF!,2,0)</f>
        <v>#REF!</v>
      </c>
      <c r="AU127" s="323" t="e">
        <f>+AU123*VLOOKUP($AO$12,#REF!,2,0)</f>
        <v>#REF!</v>
      </c>
      <c r="AV127" s="323" t="e">
        <f>+AV123*VLOOKUP($AO$12,#REF!,2,0)</f>
        <v>#REF!</v>
      </c>
      <c r="AW127" s="323" t="e">
        <f>+AW123*VLOOKUP($AO$12,#REF!,2,0)</f>
        <v>#REF!</v>
      </c>
      <c r="AX127" s="323" t="e">
        <f>+AX123*VLOOKUP($AO$12,#REF!,2,0)</f>
        <v>#REF!</v>
      </c>
      <c r="AY127" s="323" t="e">
        <f>+AY123*VLOOKUP($AY$12,#REF!,2,0)</f>
        <v>#REF!</v>
      </c>
      <c r="AZ127" s="323" t="e">
        <f>+AZ123*VLOOKUP($AY$12,#REF!,2,0)</f>
        <v>#REF!</v>
      </c>
      <c r="BA127" s="323" t="e">
        <f>+BA123*VLOOKUP($AY$12,#REF!,2,0)</f>
        <v>#REF!</v>
      </c>
      <c r="BB127" s="323" t="e">
        <f>+BB123*VLOOKUP($AY$12,#REF!,2,0)</f>
        <v>#REF!</v>
      </c>
      <c r="BC127" s="323" t="e">
        <f>+BC123*VLOOKUP($AY$12,#REF!,2,0)</f>
        <v>#REF!</v>
      </c>
      <c r="BD127" s="323" t="e">
        <f>+BD123*VLOOKUP($AY$12,#REF!,2,0)</f>
        <v>#REF!</v>
      </c>
      <c r="BE127" s="323" t="e">
        <f>+BE123*VLOOKUP($AY$12,#REF!,2,0)</f>
        <v>#REF!</v>
      </c>
      <c r="BF127" s="323" t="e">
        <f>+BF123*VLOOKUP($AY$12,#REF!,2,0)</f>
        <v>#REF!</v>
      </c>
      <c r="BG127" s="323" t="e">
        <f>+BG123*VLOOKUP($AY$12,#REF!,2,0)</f>
        <v>#REF!</v>
      </c>
      <c r="BH127" s="323" t="e">
        <f>+BH123*VLOOKUP($AY$12,#REF!,2,0)</f>
        <v>#REF!</v>
      </c>
      <c r="BI127" s="323" t="e">
        <f>+BI123*VLOOKUP($BI$12,#REF!,2,0)</f>
        <v>#REF!</v>
      </c>
      <c r="BJ127" s="323" t="e">
        <f>+BJ123*VLOOKUP($BI$12,#REF!,2,0)</f>
        <v>#REF!</v>
      </c>
      <c r="BK127" s="323" t="e">
        <f>+BK123*VLOOKUP($BI$12,#REF!,2,0)</f>
        <v>#REF!</v>
      </c>
      <c r="BL127" s="323" t="e">
        <f>+BL123*VLOOKUP($BI$12,#REF!,2,0)</f>
        <v>#REF!</v>
      </c>
      <c r="BM127" s="323" t="e">
        <f>+BM123*VLOOKUP($BI$12,#REF!,2,0)</f>
        <v>#REF!</v>
      </c>
      <c r="BN127" s="323" t="e">
        <f>+BN123*VLOOKUP($BI$12,#REF!,2,0)</f>
        <v>#REF!</v>
      </c>
      <c r="BO127" s="323" t="e">
        <f>+BO123*VLOOKUP($BI$12,#REF!,2,0)</f>
        <v>#REF!</v>
      </c>
      <c r="BP127" s="323" t="e">
        <f>+BP123*VLOOKUP($BI$12,#REF!,2,0)</f>
        <v>#REF!</v>
      </c>
      <c r="BQ127" s="323" t="e">
        <f>+BQ123*VLOOKUP($BI$12,#REF!,2,0)</f>
        <v>#REF!</v>
      </c>
      <c r="BR127" s="323" t="e">
        <f>+BR123*VLOOKUP($BI$12,#REF!,2,0)</f>
        <v>#REF!</v>
      </c>
      <c r="BS127" s="323" t="e">
        <f>+BS123*VLOOKUP($BS$12,#REF!,2,0)</f>
        <v>#REF!</v>
      </c>
      <c r="BT127" s="323" t="e">
        <f>+BT123*VLOOKUP($BS$12,#REF!,2,0)</f>
        <v>#REF!</v>
      </c>
      <c r="BU127" s="323" t="e">
        <f>+BU123*VLOOKUP($BS$12,#REF!,2,0)</f>
        <v>#REF!</v>
      </c>
      <c r="BV127" s="323" t="e">
        <f>+BV123*VLOOKUP($BS$12,#REF!,2,0)</f>
        <v>#REF!</v>
      </c>
      <c r="BW127" s="323" t="e">
        <f>+BW123*VLOOKUP($BS$12,#REF!,2,0)</f>
        <v>#REF!</v>
      </c>
      <c r="BX127" s="323" t="e">
        <f>+BX123*VLOOKUP($BS$12,#REF!,2,0)</f>
        <v>#REF!</v>
      </c>
      <c r="BY127" s="323" t="e">
        <f>+BY123*VLOOKUP($BS$12,#REF!,2,0)</f>
        <v>#REF!</v>
      </c>
      <c r="BZ127" s="323" t="e">
        <f>+BZ123*VLOOKUP($BS$12,#REF!,2,0)</f>
        <v>#REF!</v>
      </c>
      <c r="CA127" s="323" t="e">
        <f>+CA123*VLOOKUP($BS$12,#REF!,2,0)</f>
        <v>#REF!</v>
      </c>
      <c r="CB127" s="323" t="e">
        <f>+CB123*VLOOKUP($BS$12,#REF!,2,0)</f>
        <v>#REF!</v>
      </c>
      <c r="CC127" s="323" t="e">
        <f>+CC123*VLOOKUP($CC$12,#REF!,2,0)</f>
        <v>#REF!</v>
      </c>
      <c r="CD127" s="323" t="e">
        <f>+CD123*VLOOKUP($CC$12,#REF!,2,0)</f>
        <v>#REF!</v>
      </c>
      <c r="CE127" s="323" t="e">
        <f>+CE123*VLOOKUP($CC$12,#REF!,2,0)</f>
        <v>#REF!</v>
      </c>
      <c r="CF127" s="323" t="e">
        <f>+CF123*VLOOKUP($CC$12,#REF!,2,0)</f>
        <v>#REF!</v>
      </c>
      <c r="CG127" s="323" t="e">
        <f>+CG123*VLOOKUP($CC$12,#REF!,2,0)</f>
        <v>#REF!</v>
      </c>
      <c r="CH127" s="323" t="e">
        <f>+CH123*VLOOKUP($CC$12,#REF!,2,0)</f>
        <v>#REF!</v>
      </c>
      <c r="CI127" s="323" t="e">
        <f>+CI123*VLOOKUP($CC$12,#REF!,2,0)</f>
        <v>#REF!</v>
      </c>
      <c r="CJ127" s="323" t="e">
        <f>+CJ123*VLOOKUP($CC$12,#REF!,2,0)</f>
        <v>#REF!</v>
      </c>
      <c r="CK127" s="323" t="e">
        <f>+CK123*VLOOKUP($CC$12,#REF!,2,0)</f>
        <v>#REF!</v>
      </c>
      <c r="CL127" s="323" t="e">
        <f>+CL123*VLOOKUP($CC$12,#REF!,2,0)</f>
        <v>#REF!</v>
      </c>
      <c r="CM127" s="323" t="e">
        <f>+CM123*VLOOKUP($CM$12,#REF!,2,0)</f>
        <v>#REF!</v>
      </c>
      <c r="CN127" s="323" t="e">
        <f>+CN123*VLOOKUP($CM$12,#REF!,2,0)</f>
        <v>#REF!</v>
      </c>
      <c r="CO127" s="323" t="e">
        <f>+CO123*VLOOKUP($CM$12,#REF!,2,0)</f>
        <v>#REF!</v>
      </c>
      <c r="CP127" s="323" t="e">
        <f>+CP123*VLOOKUP($CM$12,#REF!,2,0)</f>
        <v>#REF!</v>
      </c>
      <c r="CQ127" s="323" t="e">
        <f>+CQ123*VLOOKUP($CM$12,#REF!,2,0)</f>
        <v>#REF!</v>
      </c>
      <c r="CR127" s="323" t="e">
        <f>+CR123*VLOOKUP($CM$12,#REF!,2,0)</f>
        <v>#REF!</v>
      </c>
      <c r="CS127" s="323" t="e">
        <f>+CS123*VLOOKUP($CM$12,#REF!,2,0)</f>
        <v>#REF!</v>
      </c>
      <c r="CT127" s="323" t="e">
        <f>+CT123*VLOOKUP($CM$12,#REF!,2,0)</f>
        <v>#REF!</v>
      </c>
      <c r="CU127" s="323" t="e">
        <f>+CU123*VLOOKUP($CM$12,#REF!,2,0)</f>
        <v>#REF!</v>
      </c>
      <c r="CV127" s="323" t="e">
        <f>+CV123*VLOOKUP($CM$12,#REF!,2,0)</f>
        <v>#REF!</v>
      </c>
      <c r="CW127" s="323" t="e">
        <f>+CW123*VLOOKUP($CW$12,#REF!,2,0)</f>
        <v>#REF!</v>
      </c>
      <c r="CX127" s="323" t="e">
        <f>+CX123*VLOOKUP($CW$12,#REF!,2,0)</f>
        <v>#REF!</v>
      </c>
      <c r="CY127" s="323" t="e">
        <f>+CY123*VLOOKUP($CW$12,#REF!,2,0)</f>
        <v>#REF!</v>
      </c>
      <c r="CZ127" s="323" t="e">
        <f>+CZ123*VLOOKUP($CW$12,#REF!,2,0)</f>
        <v>#REF!</v>
      </c>
      <c r="DA127" s="323" t="e">
        <f>+DA123*VLOOKUP($CW$12,#REF!,2,0)</f>
        <v>#REF!</v>
      </c>
      <c r="DB127" s="323" t="e">
        <f>+DB123*VLOOKUP($CW$12,#REF!,2,0)</f>
        <v>#REF!</v>
      </c>
      <c r="DC127" s="323" t="e">
        <f>+DC123*VLOOKUP($CW$12,#REF!,2,0)</f>
        <v>#REF!</v>
      </c>
      <c r="DD127" s="323" t="e">
        <f>+DD123*VLOOKUP($CW$12,#REF!,2,0)</f>
        <v>#REF!</v>
      </c>
      <c r="DE127" s="323" t="e">
        <f>+DE123*VLOOKUP($CW$12,#REF!,2,0)</f>
        <v>#REF!</v>
      </c>
      <c r="DF127" s="323" t="e">
        <f>+DF123*VLOOKUP($CW$12,#REF!,2,0)</f>
        <v>#REF!</v>
      </c>
      <c r="DG127" s="323" t="e">
        <f>+DG123*VLOOKUP($DG$12,#REF!,2,0)</f>
        <v>#REF!</v>
      </c>
      <c r="DH127" s="323" t="e">
        <f>+DH123*VLOOKUP($DG$12,#REF!,2,0)</f>
        <v>#REF!</v>
      </c>
      <c r="DI127" s="323" t="e">
        <f>+DI123*VLOOKUP($DG$12,#REF!,2,0)</f>
        <v>#REF!</v>
      </c>
      <c r="DJ127" s="323" t="e">
        <f>+DJ123*VLOOKUP($DG$12,#REF!,2,0)</f>
        <v>#REF!</v>
      </c>
      <c r="DK127" s="323" t="e">
        <f>+DK123*VLOOKUP($DG$12,#REF!,2,0)</f>
        <v>#REF!</v>
      </c>
      <c r="DL127" s="323" t="e">
        <f>+DL123*VLOOKUP($DG$12,#REF!,2,0)</f>
        <v>#REF!</v>
      </c>
      <c r="DM127" s="323" t="e">
        <f>+DM123*VLOOKUP($DG$12,#REF!,2,0)</f>
        <v>#REF!</v>
      </c>
      <c r="DN127" s="323" t="e">
        <f>+DN123*VLOOKUP($DG$12,#REF!,2,0)</f>
        <v>#REF!</v>
      </c>
      <c r="DO127" s="323" t="e">
        <f>+DO123*VLOOKUP($DG$12,#REF!,2,0)</f>
        <v>#REF!</v>
      </c>
      <c r="DP127" s="323" t="e">
        <f>+DP123*VLOOKUP($DG$12,#REF!,2,0)</f>
        <v>#REF!</v>
      </c>
      <c r="DQ127" s="323" t="e">
        <f>+DQ123*VLOOKUP($DQ$12,#REF!,2,0)</f>
        <v>#REF!</v>
      </c>
      <c r="DR127" s="323" t="e">
        <f>+DR123*VLOOKUP($DQ$12,#REF!,2,0)</f>
        <v>#REF!</v>
      </c>
      <c r="DS127" s="323" t="e">
        <f>+DS123*VLOOKUP($DQ$12,#REF!,2,0)</f>
        <v>#REF!</v>
      </c>
      <c r="DT127" s="323" t="e">
        <f>+DT123*VLOOKUP($DQ$12,#REF!,2,0)</f>
        <v>#REF!</v>
      </c>
      <c r="DU127" s="323" t="e">
        <f>+DU123*VLOOKUP($DQ$12,#REF!,2,0)</f>
        <v>#REF!</v>
      </c>
      <c r="DV127" s="323" t="e">
        <f>+DV123*VLOOKUP($DQ$12,#REF!,2,0)</f>
        <v>#REF!</v>
      </c>
      <c r="DW127" s="323" t="e">
        <f>+DW123*VLOOKUP($DQ$12,#REF!,2,0)</f>
        <v>#REF!</v>
      </c>
      <c r="DX127" s="323" t="e">
        <f>+DX123*VLOOKUP($DQ$12,#REF!,2,0)</f>
        <v>#REF!</v>
      </c>
      <c r="DY127" s="323" t="e">
        <f>+DY123*VLOOKUP($DQ$12,#REF!,2,0)</f>
        <v>#REF!</v>
      </c>
      <c r="DZ127" s="323" t="e">
        <f>+DZ123*VLOOKUP($DQ$12,#REF!,2,0)</f>
        <v>#REF!</v>
      </c>
      <c r="EA127" s="323" t="e">
        <f>+EA123*VLOOKUP($EA$12,#REF!,2,0)</f>
        <v>#REF!</v>
      </c>
      <c r="EB127" s="323" t="e">
        <f>+EB123*VLOOKUP($EA$12,#REF!,2,0)</f>
        <v>#REF!</v>
      </c>
      <c r="EC127" s="323" t="e">
        <f>+EC123*VLOOKUP($EA$12,#REF!,2,0)</f>
        <v>#REF!</v>
      </c>
      <c r="ED127" s="323" t="e">
        <f>+ED123*VLOOKUP($EA$12,#REF!,2,0)</f>
        <v>#REF!</v>
      </c>
      <c r="EE127" s="323" t="e">
        <f>+EE123*VLOOKUP($EA$12,#REF!,2,0)</f>
        <v>#REF!</v>
      </c>
      <c r="EF127" s="323" t="e">
        <f>+EF123*VLOOKUP($EA$12,#REF!,2,0)</f>
        <v>#REF!</v>
      </c>
      <c r="EG127" s="323" t="e">
        <f>+EG123*VLOOKUP($EA$12,#REF!,2,0)</f>
        <v>#REF!</v>
      </c>
      <c r="EH127" s="323" t="e">
        <f>+EH123*VLOOKUP($EA$12,#REF!,2,0)</f>
        <v>#REF!</v>
      </c>
      <c r="EI127" s="323" t="e">
        <f>+EI123*VLOOKUP($EA$12,#REF!,2,0)</f>
        <v>#REF!</v>
      </c>
      <c r="EJ127" s="323" t="e">
        <f>+EJ123*VLOOKUP($EA$12,#REF!,2,0)</f>
        <v>#REF!</v>
      </c>
      <c r="EK127" s="323" t="e">
        <f>+EK123*VLOOKUP($EK$12,#REF!,2,0)</f>
        <v>#REF!</v>
      </c>
      <c r="EL127" s="323" t="e">
        <f>+EL123*VLOOKUP($EK$12,#REF!,2,0)</f>
        <v>#REF!</v>
      </c>
      <c r="EM127" s="323" t="e">
        <f>+EM123*VLOOKUP($EK$12,#REF!,2,0)</f>
        <v>#REF!</v>
      </c>
      <c r="EN127" s="323" t="e">
        <f>+EN123*VLOOKUP($EK$12,#REF!,2,0)</f>
        <v>#REF!</v>
      </c>
      <c r="EO127" s="323" t="e">
        <f>+EO123*VLOOKUP($EK$12,#REF!,2,0)</f>
        <v>#REF!</v>
      </c>
      <c r="EP127" s="323" t="e">
        <f>+EP123*VLOOKUP($EK$12,#REF!,2,0)</f>
        <v>#REF!</v>
      </c>
      <c r="EQ127" s="323" t="e">
        <f>+EQ123*VLOOKUP($EK$12,#REF!,2,0)</f>
        <v>#REF!</v>
      </c>
      <c r="ER127" s="323" t="e">
        <f>+ER123*VLOOKUP($EK$12,#REF!,2,0)</f>
        <v>#REF!</v>
      </c>
      <c r="ES127" s="323" t="e">
        <f>+ES123*VLOOKUP($EK$12,#REF!,2,0)</f>
        <v>#REF!</v>
      </c>
      <c r="ET127" s="323" t="e">
        <f>+ET123*VLOOKUP($EK$12,#REF!,2,0)</f>
        <v>#REF!</v>
      </c>
      <c r="EU127" s="323" t="e">
        <f>+EU123*VLOOKUP($EU$12,#REF!,2,0)</f>
        <v>#REF!</v>
      </c>
      <c r="EV127" s="323" t="e">
        <f>+EV123*VLOOKUP($EU$12,#REF!,2,0)</f>
        <v>#REF!</v>
      </c>
      <c r="EW127" s="323" t="e">
        <f>+EW123*VLOOKUP($EU$12,#REF!,2,0)</f>
        <v>#REF!</v>
      </c>
      <c r="EX127" s="323" t="e">
        <f>+EX123*VLOOKUP($EU$12,#REF!,2,0)</f>
        <v>#REF!</v>
      </c>
      <c r="EY127" s="323" t="e">
        <f>+EY123*VLOOKUP($EU$12,#REF!,2,0)</f>
        <v>#REF!</v>
      </c>
      <c r="EZ127" s="323" t="e">
        <f>+EZ123*VLOOKUP($EU$12,#REF!,2,0)</f>
        <v>#REF!</v>
      </c>
      <c r="FA127" s="323" t="e">
        <f>+FA123*VLOOKUP($EU$12,#REF!,2,0)</f>
        <v>#REF!</v>
      </c>
      <c r="FB127" s="323" t="e">
        <f>+FB123*VLOOKUP($EU$12,#REF!,2,0)</f>
        <v>#REF!</v>
      </c>
      <c r="FC127" s="323" t="e">
        <f>+FC123*VLOOKUP($EU$12,#REF!,2,0)</f>
        <v>#REF!</v>
      </c>
      <c r="FD127" s="323" t="e">
        <f>+FD123*VLOOKUP($EU$12,#REF!,2,0)</f>
        <v>#REF!</v>
      </c>
      <c r="FE127" s="323" t="e">
        <f>+FE123*VLOOKUP($FE$12,#REF!,2,0)</f>
        <v>#REF!</v>
      </c>
      <c r="FF127" s="323" t="e">
        <f>+FF123*VLOOKUP($FE$12,#REF!,2,0)</f>
        <v>#REF!</v>
      </c>
      <c r="FG127" s="323" t="e">
        <f>+FG123*VLOOKUP($FE$12,#REF!,2,0)</f>
        <v>#REF!</v>
      </c>
      <c r="FH127" s="323" t="e">
        <f>+FH123*VLOOKUP($FE$12,#REF!,2,0)</f>
        <v>#REF!</v>
      </c>
      <c r="FI127" s="323" t="e">
        <f>+FI123*VLOOKUP($FE$12,#REF!,2,0)</f>
        <v>#REF!</v>
      </c>
      <c r="FJ127" s="323" t="e">
        <f>+FJ123*VLOOKUP($FE$12,#REF!,2,0)</f>
        <v>#REF!</v>
      </c>
      <c r="FK127" s="323" t="e">
        <f>+FK123*VLOOKUP($FE$12,#REF!,2,0)</f>
        <v>#REF!</v>
      </c>
      <c r="FL127" s="323" t="e">
        <f>+FL123*VLOOKUP($FE$12,#REF!,2,0)</f>
        <v>#REF!</v>
      </c>
      <c r="FM127" s="323" t="e">
        <f>+FM123*VLOOKUP($FE$12,#REF!,2,0)</f>
        <v>#REF!</v>
      </c>
      <c r="FN127" s="323" t="e">
        <f>+FN123*VLOOKUP($FE$12,#REF!,2,0)</f>
        <v>#REF!</v>
      </c>
      <c r="FO127" s="323" t="e">
        <f>+FO123*VLOOKUP($FO$12,#REF!,2,0)</f>
        <v>#REF!</v>
      </c>
      <c r="FP127" s="323" t="e">
        <f>+FP123*VLOOKUP($FO$12,#REF!,2,0)</f>
        <v>#REF!</v>
      </c>
      <c r="FQ127" s="323" t="e">
        <f>+FQ123*VLOOKUP($FO$12,#REF!,2,0)</f>
        <v>#REF!</v>
      </c>
      <c r="FR127" s="323" t="e">
        <f>+FR123*VLOOKUP($FO$12,#REF!,2,0)</f>
        <v>#REF!</v>
      </c>
      <c r="FS127" s="323" t="e">
        <f>+FS123*VLOOKUP($FO$12,#REF!,2,0)</f>
        <v>#REF!</v>
      </c>
      <c r="FT127" s="323" t="e">
        <f>+FT123*VLOOKUP($FO$12,#REF!,2,0)</f>
        <v>#REF!</v>
      </c>
      <c r="FU127" s="323" t="e">
        <f>+FU123*VLOOKUP($FO$12,#REF!,2,0)</f>
        <v>#REF!</v>
      </c>
      <c r="FV127" s="323" t="e">
        <f>+FV123*VLOOKUP($FO$12,#REF!,2,0)</f>
        <v>#REF!</v>
      </c>
      <c r="FW127" s="323" t="e">
        <f>+FW123*VLOOKUP($FO$12,#REF!,2,0)</f>
        <v>#REF!</v>
      </c>
      <c r="FX127" s="323" t="e">
        <f>+FX123*VLOOKUP($FO$12,#REF!,2,0)</f>
        <v>#REF!</v>
      </c>
      <c r="FY127" s="323" t="e">
        <f>+FY123*VLOOKUP($FY$12,#REF!,2,0)</f>
        <v>#REF!</v>
      </c>
      <c r="FZ127" s="323" t="e">
        <f>+FZ123*VLOOKUP($FY$12,#REF!,2,0)</f>
        <v>#REF!</v>
      </c>
      <c r="GA127" s="323" t="e">
        <f>+GA123*VLOOKUP($FY$12,#REF!,2,0)</f>
        <v>#REF!</v>
      </c>
      <c r="GB127" s="323" t="e">
        <f>+GB123*VLOOKUP($FY$12,#REF!,2,0)</f>
        <v>#REF!</v>
      </c>
      <c r="GC127" s="323" t="e">
        <f>+GC123*VLOOKUP($FY$12,#REF!,2,0)</f>
        <v>#REF!</v>
      </c>
      <c r="GD127" s="323" t="e">
        <f>+GD123*VLOOKUP($FY$12,#REF!,2,0)</f>
        <v>#REF!</v>
      </c>
      <c r="GE127" s="323" t="e">
        <f>+GE123*VLOOKUP($FY$12,#REF!,2,0)</f>
        <v>#REF!</v>
      </c>
      <c r="GF127" s="323" t="e">
        <f>+GF123*VLOOKUP($FY$12,#REF!,2,0)</f>
        <v>#REF!</v>
      </c>
      <c r="GG127" s="323" t="e">
        <f>+GG123*VLOOKUP($FY$12,#REF!,2,0)</f>
        <v>#REF!</v>
      </c>
      <c r="GH127" s="323" t="e">
        <f>+GH123*VLOOKUP($FY$12,#REF!,2,0)</f>
        <v>#REF!</v>
      </c>
      <c r="GI127" s="323" t="e">
        <f>+GI123*VLOOKUP($GI$12,#REF!,2,0)</f>
        <v>#REF!</v>
      </c>
      <c r="GJ127" s="323" t="e">
        <f>+GJ123*VLOOKUP($GI$12,#REF!,2,0)</f>
        <v>#REF!</v>
      </c>
      <c r="GK127" s="323" t="e">
        <f>+GK123*VLOOKUP($GI$12,#REF!,2,0)</f>
        <v>#REF!</v>
      </c>
      <c r="GL127" s="323" t="e">
        <f>+GL123*VLOOKUP($GI$12,#REF!,2,0)</f>
        <v>#REF!</v>
      </c>
      <c r="GM127" s="323" t="e">
        <f>+GM123*VLOOKUP($GI$12,#REF!,2,0)</f>
        <v>#REF!</v>
      </c>
      <c r="GN127" s="323" t="e">
        <f>+GN123*VLOOKUP($GI$12,#REF!,2,0)</f>
        <v>#REF!</v>
      </c>
      <c r="GO127" s="323" t="e">
        <f>+GO123*VLOOKUP($GI$12,#REF!,2,0)</f>
        <v>#REF!</v>
      </c>
      <c r="GP127" s="323" t="e">
        <f>+GP123*VLOOKUP($GI$12,#REF!,2,0)</f>
        <v>#REF!</v>
      </c>
      <c r="GQ127" s="323" t="e">
        <f>+GQ123*VLOOKUP($GI$12,#REF!,2,0)</f>
        <v>#REF!</v>
      </c>
      <c r="GR127" s="323" t="e">
        <f>+GR123*VLOOKUP($GI$12,#REF!,2,0)</f>
        <v>#REF!</v>
      </c>
      <c r="GS127" s="323" t="e">
        <f>+GS123*VLOOKUP($GS$12,#REF!,2,0)</f>
        <v>#REF!</v>
      </c>
      <c r="GT127" s="323" t="e">
        <f>+GT123*VLOOKUP($GS$12,#REF!,2,0)</f>
        <v>#REF!</v>
      </c>
      <c r="GU127" s="323" t="e">
        <f>+GU123*VLOOKUP($GS$12,#REF!,2,0)</f>
        <v>#REF!</v>
      </c>
      <c r="GV127" s="323" t="e">
        <f>+GV123*VLOOKUP($GS$12,#REF!,2,0)</f>
        <v>#REF!</v>
      </c>
      <c r="GW127" s="323" t="e">
        <f>+GW123*VLOOKUP($GS$12,#REF!,2,0)</f>
        <v>#REF!</v>
      </c>
      <c r="GX127" s="323" t="e">
        <f>+GX123*VLOOKUP($GS$12,#REF!,2,0)</f>
        <v>#REF!</v>
      </c>
      <c r="GY127" s="323" t="e">
        <f>+GY123*VLOOKUP($GS$12,#REF!,2,0)</f>
        <v>#REF!</v>
      </c>
      <c r="GZ127" s="323" t="e">
        <f>+GZ123*VLOOKUP($GS$12,#REF!,2,0)</f>
        <v>#REF!</v>
      </c>
      <c r="HA127" s="323" t="e">
        <f>+HA123*VLOOKUP($GS$12,#REF!,2,0)</f>
        <v>#REF!</v>
      </c>
      <c r="HB127" s="323" t="e">
        <f>+HB123*VLOOKUP($GS$12,#REF!,2,0)</f>
        <v>#REF!</v>
      </c>
      <c r="HC127" s="317"/>
      <c r="HD127" s="317"/>
      <c r="HE127" s="317"/>
      <c r="HF127" s="317"/>
      <c r="HG127" s="317"/>
      <c r="HH127" s="317"/>
      <c r="HI127" s="317"/>
      <c r="HJ127" s="317"/>
      <c r="HK127" s="317"/>
      <c r="HL127" s="317"/>
      <c r="HM127" s="318"/>
      <c r="HN127" s="318"/>
      <c r="HO127" s="318"/>
      <c r="HP127" s="323" t="e">
        <f t="shared" si="106"/>
        <v>#REF!</v>
      </c>
      <c r="HQ127" s="326"/>
      <c r="HR127" s="318"/>
      <c r="HS127" s="320"/>
      <c r="HT127" s="318"/>
      <c r="HV127" s="321"/>
      <c r="HW127" s="321"/>
      <c r="HX127" s="321"/>
      <c r="HY127" s="321"/>
      <c r="HZ127" s="321"/>
      <c r="IA127" s="321"/>
      <c r="IB127" s="321"/>
      <c r="IC127" s="321"/>
      <c r="ID127" s="321"/>
      <c r="IE127" s="321"/>
    </row>
    <row r="128" spans="2:240">
      <c r="HQ128" s="4"/>
      <c r="HX128" s="4"/>
      <c r="HY128" s="4"/>
      <c r="HZ128" s="4"/>
      <c r="IA128" s="4"/>
    </row>
  </sheetData>
  <sheetProtection formatCells="0" formatColumns="0" formatRows="0"/>
  <mergeCells count="23">
    <mergeCell ref="B114:I114"/>
    <mergeCell ref="B127:I127"/>
    <mergeCell ref="B122:I122"/>
    <mergeCell ref="B123:I123"/>
    <mergeCell ref="B124:I124"/>
    <mergeCell ref="B125:I125"/>
    <mergeCell ref="B126:I126"/>
    <mergeCell ref="HO9:HO15"/>
    <mergeCell ref="HP9:HP15"/>
    <mergeCell ref="B120:I120"/>
    <mergeCell ref="B121:I121"/>
    <mergeCell ref="J9:J15"/>
    <mergeCell ref="HM9:HM15"/>
    <mergeCell ref="HN9:HN15"/>
    <mergeCell ref="B115:I115"/>
    <mergeCell ref="B116:I116"/>
    <mergeCell ref="B117:I117"/>
    <mergeCell ref="B118:I118"/>
    <mergeCell ref="B119:I119"/>
    <mergeCell ref="B14:E14"/>
    <mergeCell ref="F14:I14"/>
    <mergeCell ref="B112:I112"/>
    <mergeCell ref="B113:I113"/>
  </mergeCells>
  <conditionalFormatting sqref="HN17:HN19">
    <cfRule type="expression" dxfId="285" priority="38" stopIfTrue="1">
      <formula>HN17=0</formula>
    </cfRule>
  </conditionalFormatting>
  <conditionalFormatting sqref="HN16">
    <cfRule type="expression" dxfId="284" priority="39" stopIfTrue="1">
      <formula>HN16=0</formula>
    </cfRule>
  </conditionalFormatting>
  <conditionalFormatting sqref="HP17:HP19">
    <cfRule type="expression" dxfId="283" priority="35" stopIfTrue="1">
      <formula>HP17=0</formula>
    </cfRule>
  </conditionalFormatting>
  <conditionalFormatting sqref="HP16">
    <cfRule type="expression" dxfId="282" priority="36" stopIfTrue="1">
      <formula>HP16=0</formula>
    </cfRule>
  </conditionalFormatting>
  <conditionalFormatting sqref="B16:B111">
    <cfRule type="colorScale" priority="29">
      <colorScale>
        <cfvo type="min"/>
        <cfvo type="max"/>
        <color rgb="FFFCFCFF"/>
        <color rgb="FF63BE7B"/>
      </colorScale>
    </cfRule>
  </conditionalFormatting>
  <conditionalFormatting sqref="C16:C111">
    <cfRule type="colorScale" priority="28">
      <colorScale>
        <cfvo type="min"/>
        <cfvo type="max"/>
        <color rgb="FFFCFCFF"/>
        <color rgb="FF63BE7B"/>
      </colorScale>
    </cfRule>
  </conditionalFormatting>
  <conditionalFormatting sqref="D16:D111">
    <cfRule type="colorScale" priority="27">
      <colorScale>
        <cfvo type="min"/>
        <cfvo type="max"/>
        <color rgb="FFFCFCFF"/>
        <color rgb="FF63BE7B"/>
      </colorScale>
    </cfRule>
  </conditionalFormatting>
  <conditionalFormatting sqref="E16:E111">
    <cfRule type="colorScale" priority="26">
      <colorScale>
        <cfvo type="min"/>
        <cfvo type="max"/>
        <color rgb="FFFCFCFF"/>
        <color rgb="FF63BE7B"/>
      </colorScale>
    </cfRule>
  </conditionalFormatting>
  <conditionalFormatting sqref="F16:F111">
    <cfRule type="colorScale" priority="25">
      <colorScale>
        <cfvo type="min"/>
        <cfvo type="max"/>
        <color rgb="FFFCFCFF"/>
        <color rgb="FF63BE7B"/>
      </colorScale>
    </cfRule>
  </conditionalFormatting>
  <conditionalFormatting sqref="G16:G111">
    <cfRule type="colorScale" priority="24">
      <colorScale>
        <cfvo type="min"/>
        <cfvo type="max"/>
        <color rgb="FFFCFCFF"/>
        <color rgb="FF63BE7B"/>
      </colorScale>
    </cfRule>
  </conditionalFormatting>
  <conditionalFormatting sqref="H16:H111">
    <cfRule type="colorScale" priority="23">
      <colorScale>
        <cfvo type="min"/>
        <cfvo type="max"/>
        <color rgb="FFFCFCFF"/>
        <color rgb="FF63BE7B"/>
      </colorScale>
    </cfRule>
  </conditionalFormatting>
  <conditionalFormatting sqref="I16:I111">
    <cfRule type="colorScale" priority="22">
      <colorScale>
        <cfvo type="min"/>
        <cfvo type="max"/>
        <color rgb="FFFCFCFF"/>
        <color rgb="FF63BE7B"/>
      </colorScale>
    </cfRule>
  </conditionalFormatting>
  <conditionalFormatting sqref="HN21:HN23 HN25:HN27 HN29:HN31 HN33:HN35 HN37:HN39 HN41:HN43 HN45:HN47 HN49:HN51 HN53:HN55 HN57:HN59 HN61:HN63 HN65:HN67 HN69:HN71 HN73:HN75 HN77:HN79 HN81:HN83 HN85:HN87 HN89:HN91 HN93:HN95 HN97:HN99 HN101:HN103 HN105:HN107 HN109:HN111">
    <cfRule type="expression" dxfId="281" priority="19" stopIfTrue="1">
      <formula>HN21=0</formula>
    </cfRule>
  </conditionalFormatting>
  <conditionalFormatting sqref="HN20 HN24 HN28 HN32 HN36 HN40 HN44 HN48 HN52 HN56 HN60 HN64 HN68 HN72 HN76 HN80 HN84 HN88 HN92 HN96 HN100 HN104 HN108">
    <cfRule type="expression" dxfId="280" priority="20" stopIfTrue="1">
      <formula>HN20=0</formula>
    </cfRule>
  </conditionalFormatting>
  <conditionalFormatting sqref="HP21:HP23 HP25:HP27 HP29:HP31 HP33:HP35 HP37:HP39 HP41:HP43 HP45:HP47 HP49:HP51 HP53:HP55 HP57:HP59 HP61:HP63 HP65:HP67 HP69:HP71 HP73:HP75 HP77:HP79 HP81:HP83 HP85:HP87 HP89:HP91 HP93:HP95 HP97:HP99 HP101:HP103 HP105:HP107 HP109:HP111">
    <cfRule type="expression" dxfId="279" priority="16" stopIfTrue="1">
      <formula>HP21=0</formula>
    </cfRule>
  </conditionalFormatting>
  <conditionalFormatting sqref="HP20 HP24 HP28 HP32 HP36 HP40 HP44 HP48 HP52 HP56 HP60 HP64 HP68 HP72 HP76 HP80 HP84 HP88 HP92 HP96 HP100 HP104 HP108">
    <cfRule type="expression" dxfId="278" priority="17" stopIfTrue="1">
      <formula>HP20=0</formula>
    </cfRule>
  </conditionalFormatting>
  <conditionalFormatting sqref="HM17:HM39">
    <cfRule type="expression" dxfId="277" priority="7" stopIfTrue="1">
      <formula>HM17=0</formula>
    </cfRule>
  </conditionalFormatting>
  <conditionalFormatting sqref="IK16:IK111">
    <cfRule type="colorScale" priority="8">
      <colorScale>
        <cfvo type="min"/>
        <cfvo type="max"/>
        <color rgb="FFFCFCFF"/>
        <color rgb="FF63BE7B"/>
      </colorScale>
    </cfRule>
  </conditionalFormatting>
  <conditionalFormatting sqref="HM40:HM111">
    <cfRule type="expression" dxfId="276" priority="6" stopIfTrue="1">
      <formula>HM40=0</formula>
    </cfRule>
  </conditionalFormatting>
  <conditionalFormatting sqref="HM16">
    <cfRule type="expression" dxfId="275" priority="5" stopIfTrue="1">
      <formula>HM16=0</formula>
    </cfRule>
  </conditionalFormatting>
  <conditionalFormatting sqref="HO16">
    <cfRule type="expression" dxfId="274" priority="2" stopIfTrue="1">
      <formula>HO16=0</formula>
    </cfRule>
  </conditionalFormatting>
  <conditionalFormatting sqref="HO16:HO111">
    <cfRule type="expression" dxfId="273" priority="4" stopIfTrue="1">
      <formula>HO16=0</formula>
    </cfRule>
  </conditionalFormatting>
  <conditionalFormatting sqref="HO17:HO111">
    <cfRule type="expression" dxfId="272" priority="3" stopIfTrue="1">
      <formula>HO17=0</formula>
    </cfRule>
  </conditionalFormatting>
  <conditionalFormatting sqref="HO16">
    <cfRule type="expression" dxfId="271" priority="1" stopIfTrue="1">
      <formula>HO16=0</formula>
    </cfRule>
  </conditionalFormatting>
  <pageMargins left="0.7" right="0.7" top="0.75" bottom="0.75" header="0.3" footer="0.3"/>
  <pageSetup paperSize="9" scale="2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12">
    <tabColor rgb="FF7030A0"/>
  </sheetPr>
  <dimension ref="A1:GD153"/>
  <sheetViews>
    <sheetView zoomScale="25" zoomScaleNormal="25" zoomScaleSheetLayoutView="25" workbookViewId="0">
      <selection activeCell="C9" sqref="C9"/>
    </sheetView>
  </sheetViews>
  <sheetFormatPr baseColWidth="10" defaultColWidth="10.42578125" defaultRowHeight="20.25"/>
  <cols>
    <col min="1" max="1" width="10.7109375" style="328" customWidth="1"/>
    <col min="2" max="2" width="8.7109375" style="328" customWidth="1"/>
    <col min="3" max="14" width="3.28515625" style="27" customWidth="1"/>
    <col min="15" max="16" width="18.7109375" style="27" customWidth="1"/>
    <col min="17" max="19" width="20.7109375" style="27" customWidth="1"/>
    <col min="20" max="21" width="10.7109375" style="27" hidden="1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29" width="20.7109375" style="27" customWidth="1"/>
    <col min="30" max="30" width="10.7109375" style="27" hidden="1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38" width="20.7109375" style="27" hidden="1" customWidth="1"/>
    <col min="39" max="44" width="10.7109375" style="27" hidden="1" customWidth="1"/>
    <col min="45" max="46" width="12.7109375" style="27" hidden="1" customWidth="1"/>
    <col min="47" max="47" width="35.7109375" style="27" customWidth="1"/>
    <col min="48" max="49" width="20.7109375" style="27" hidden="1" customWidth="1"/>
    <col min="50" max="53" width="12.7109375" style="27" hidden="1" customWidth="1"/>
    <col min="54" max="54" width="10.7109375" style="27" hidden="1" customWidth="1"/>
    <col min="55" max="56" width="12.7109375" style="27" hidden="1" customWidth="1"/>
    <col min="57" max="58" width="13.7109375" style="27" customWidth="1"/>
    <col min="59" max="70" width="3.28515625" style="27" customWidth="1"/>
    <col min="71" max="71" width="15.7109375" style="328" customWidth="1"/>
    <col min="72" max="72" width="10.7109375" style="328" customWidth="1"/>
    <col min="73" max="77" width="8.7109375" style="328" customWidth="1"/>
    <col min="78" max="79" width="8.7109375" style="329" customWidth="1"/>
    <col min="80" max="83" width="8.7109375" style="328" customWidth="1"/>
    <col min="84" max="85" width="2.7109375" style="328" customWidth="1"/>
    <col min="86" max="16384" width="10.42578125" style="328"/>
  </cols>
  <sheetData>
    <row r="1" spans="2:94" ht="11.25" customHeight="1" thickBot="1"/>
    <row r="2" spans="2:94" s="28" customFormat="1" ht="40.15" customHeight="1" thickTop="1">
      <c r="C2" s="866" t="str">
        <f>+V_Ma!C2</f>
        <v>FLUJOGRAMA VEHICULAR DIRECCIONAL</v>
      </c>
      <c r="D2" s="867"/>
      <c r="E2" s="867"/>
      <c r="F2" s="867"/>
      <c r="G2" s="867"/>
      <c r="H2" s="867"/>
      <c r="I2" s="867"/>
      <c r="J2" s="867"/>
      <c r="K2" s="867"/>
      <c r="L2" s="867"/>
      <c r="M2" s="867"/>
      <c r="N2" s="867"/>
      <c r="O2" s="867"/>
      <c r="P2" s="867"/>
      <c r="Q2" s="867"/>
      <c r="R2" s="867"/>
      <c r="S2" s="867"/>
      <c r="T2" s="867"/>
      <c r="U2" s="867"/>
      <c r="V2" s="867"/>
      <c r="W2" s="867"/>
      <c r="X2" s="867"/>
      <c r="Y2" s="867"/>
      <c r="Z2" s="867"/>
      <c r="AA2" s="867"/>
      <c r="AB2" s="867"/>
      <c r="AC2" s="867"/>
      <c r="AD2" s="867"/>
      <c r="AE2" s="867"/>
      <c r="AF2" s="867"/>
      <c r="AG2" s="867"/>
      <c r="AH2" s="867"/>
      <c r="AI2" s="867"/>
      <c r="AJ2" s="867"/>
      <c r="AK2" s="867"/>
      <c r="AL2" s="867"/>
      <c r="AM2" s="867"/>
      <c r="AN2" s="867"/>
      <c r="AO2" s="867"/>
      <c r="AP2" s="867"/>
      <c r="AQ2" s="867"/>
      <c r="AR2" s="867"/>
      <c r="AS2" s="867"/>
      <c r="AT2" s="867"/>
      <c r="AU2" s="867"/>
      <c r="AV2" s="867"/>
      <c r="AW2" s="867"/>
      <c r="AX2" s="867"/>
      <c r="AY2" s="867"/>
      <c r="AZ2" s="867"/>
      <c r="BA2" s="867"/>
      <c r="BB2" s="867"/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8"/>
      <c r="BS2" s="30"/>
      <c r="BT2" s="853" t="s">
        <v>96</v>
      </c>
      <c r="BU2" s="854"/>
      <c r="BV2" s="854"/>
      <c r="BW2" s="854"/>
      <c r="BX2" s="854"/>
      <c r="BY2" s="854"/>
      <c r="BZ2" s="854"/>
      <c r="CA2" s="854"/>
      <c r="CB2" s="854"/>
      <c r="CC2" s="854"/>
      <c r="CD2" s="854"/>
      <c r="CE2" s="854"/>
      <c r="CF2" s="854"/>
      <c r="CG2" s="855"/>
    </row>
    <row r="3" spans="2:94" s="28" customFormat="1" ht="8.1" customHeight="1">
      <c r="C3" s="31"/>
      <c r="D3" s="32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4"/>
      <c r="BS3" s="30"/>
      <c r="BT3" s="856"/>
      <c r="BU3" s="857"/>
      <c r="BV3" s="857"/>
      <c r="BW3" s="857"/>
      <c r="BX3" s="857"/>
      <c r="BY3" s="857"/>
      <c r="BZ3" s="857"/>
      <c r="CA3" s="857"/>
      <c r="CB3" s="857"/>
      <c r="CC3" s="857"/>
      <c r="CD3" s="857"/>
      <c r="CE3" s="857"/>
      <c r="CF3" s="857"/>
      <c r="CG3" s="858"/>
    </row>
    <row r="4" spans="2:94" s="692" customFormat="1" ht="30" customHeight="1">
      <c r="C4" s="869" t="str">
        <f>+V_Ma!C4</f>
        <v xml:space="preserve">      Intersección                 :   Av. Pachacutec - Jr. Humachuco</v>
      </c>
      <c r="D4" s="870"/>
      <c r="E4" s="870"/>
      <c r="F4" s="870"/>
      <c r="G4" s="870"/>
      <c r="H4" s="870"/>
      <c r="I4" s="870"/>
      <c r="J4" s="870"/>
      <c r="K4" s="870"/>
      <c r="L4" s="870"/>
      <c r="M4" s="870"/>
      <c r="N4" s="870"/>
      <c r="O4" s="870"/>
      <c r="P4" s="870"/>
      <c r="Q4" s="870"/>
      <c r="R4" s="870"/>
      <c r="S4" s="870"/>
      <c r="T4" s="870"/>
      <c r="U4" s="870"/>
      <c r="V4" s="870"/>
      <c r="W4" s="870"/>
      <c r="X4" s="870"/>
      <c r="Y4" s="870"/>
      <c r="Z4" s="870"/>
      <c r="AA4" s="870"/>
      <c r="AB4" s="870"/>
      <c r="AC4" s="870"/>
      <c r="AD4" s="870"/>
      <c r="AE4" s="870"/>
      <c r="AF4" s="870"/>
      <c r="AG4" s="870"/>
      <c r="AH4" s="870"/>
      <c r="AI4" s="870"/>
      <c r="AJ4" s="870"/>
      <c r="AK4" s="846" t="str">
        <f>+V_Ma!AK4:BR4</f>
        <v xml:space="preserve">             Distrito      :                  Villa María del Triunfo          </v>
      </c>
      <c r="AL4" s="846"/>
      <c r="AM4" s="846"/>
      <c r="AN4" s="846"/>
      <c r="AO4" s="846"/>
      <c r="AP4" s="846"/>
      <c r="AQ4" s="846"/>
      <c r="AR4" s="846"/>
      <c r="AS4" s="846"/>
      <c r="AT4" s="846"/>
      <c r="AU4" s="846"/>
      <c r="AV4" s="846"/>
      <c r="AW4" s="846"/>
      <c r="AX4" s="846"/>
      <c r="AY4" s="846"/>
      <c r="AZ4" s="846"/>
      <c r="BA4" s="846"/>
      <c r="BB4" s="846"/>
      <c r="BC4" s="846"/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7"/>
      <c r="BT4" s="856"/>
      <c r="BU4" s="857"/>
      <c r="BV4" s="857"/>
      <c r="BW4" s="857"/>
      <c r="BX4" s="857"/>
      <c r="BY4" s="857"/>
      <c r="BZ4" s="857"/>
      <c r="CA4" s="857"/>
      <c r="CB4" s="857"/>
      <c r="CC4" s="857"/>
      <c r="CD4" s="857"/>
      <c r="CE4" s="857"/>
      <c r="CF4" s="857"/>
      <c r="CG4" s="858"/>
    </row>
    <row r="5" spans="2:94" s="692" customFormat="1" ht="30" customHeight="1">
      <c r="C5" s="869" t="str">
        <f>+V_Ma!C5</f>
        <v xml:space="preserve">      Fecha                          :    0 De Enero del 1900</v>
      </c>
      <c r="D5" s="870"/>
      <c r="E5" s="870"/>
      <c r="F5" s="870"/>
      <c r="G5" s="870"/>
      <c r="H5" s="870"/>
      <c r="I5" s="870"/>
      <c r="J5" s="870"/>
      <c r="K5" s="870"/>
      <c r="L5" s="870"/>
      <c r="M5" s="870"/>
      <c r="N5" s="870"/>
      <c r="O5" s="870"/>
      <c r="P5" s="870"/>
      <c r="Q5" s="870"/>
      <c r="R5" s="870"/>
      <c r="S5" s="870"/>
      <c r="T5" s="870"/>
      <c r="U5" s="870"/>
      <c r="V5" s="870"/>
      <c r="W5" s="870"/>
      <c r="X5" s="870"/>
      <c r="Y5" s="870"/>
      <c r="Z5" s="870"/>
      <c r="AA5" s="870"/>
      <c r="AB5" s="870"/>
      <c r="AC5" s="870"/>
      <c r="AD5" s="870"/>
      <c r="AE5" s="870"/>
      <c r="AF5" s="870"/>
      <c r="AG5" s="870"/>
      <c r="AH5" s="870"/>
      <c r="AI5" s="870"/>
      <c r="AJ5" s="870"/>
      <c r="AK5" s="846" t="str">
        <f>+CONCATENATE("Turno        :            ","Madrugada          ")</f>
        <v xml:space="preserve">Turno        :            Madrugada          </v>
      </c>
      <c r="AL5" s="846"/>
      <c r="AM5" s="846"/>
      <c r="AN5" s="846"/>
      <c r="AO5" s="846"/>
      <c r="AP5" s="846"/>
      <c r="AQ5" s="846"/>
      <c r="AR5" s="846"/>
      <c r="AS5" s="846"/>
      <c r="AT5" s="846"/>
      <c r="AU5" s="846"/>
      <c r="AV5" s="846"/>
      <c r="AW5" s="846"/>
      <c r="AX5" s="846"/>
      <c r="AY5" s="846"/>
      <c r="AZ5" s="846"/>
      <c r="BA5" s="846"/>
      <c r="BB5" s="846"/>
      <c r="BC5" s="846"/>
      <c r="BD5" s="846"/>
      <c r="BE5" s="846"/>
      <c r="BF5" s="846"/>
      <c r="BG5" s="846"/>
      <c r="BH5" s="846"/>
      <c r="BI5" s="846"/>
      <c r="BJ5" s="846"/>
      <c r="BK5" s="846"/>
      <c r="BL5" s="846"/>
      <c r="BM5" s="846"/>
      <c r="BN5" s="846"/>
      <c r="BO5" s="846"/>
      <c r="BP5" s="846"/>
      <c r="BQ5" s="846"/>
      <c r="BR5" s="847"/>
      <c r="BT5" s="859" t="e">
        <f>+O89</f>
        <v>#REF!</v>
      </c>
      <c r="BU5" s="860"/>
      <c r="BV5" s="860"/>
      <c r="BW5" s="860"/>
      <c r="BX5" s="860"/>
      <c r="BY5" s="860"/>
      <c r="BZ5" s="860"/>
      <c r="CA5" s="860"/>
      <c r="CB5" s="860"/>
      <c r="CC5" s="860"/>
      <c r="CD5" s="860"/>
      <c r="CE5" s="860"/>
      <c r="CF5" s="860"/>
      <c r="CG5" s="861"/>
    </row>
    <row r="6" spans="2:94" s="692" customFormat="1" ht="30" customHeight="1">
      <c r="C6" s="150" t="str">
        <f>+V_Ma!C6</f>
        <v xml:space="preserve">      Día                              :   sábado</v>
      </c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846" t="e">
        <f>+CONCATENATE("Hora de Mayor Demanda        :         ",CONCATENATE(#REF!," - ",#REF!),"          ")</f>
        <v>#REF!</v>
      </c>
      <c r="AL6" s="846"/>
      <c r="AM6" s="846"/>
      <c r="AN6" s="846"/>
      <c r="AO6" s="846"/>
      <c r="AP6" s="846"/>
      <c r="AQ6" s="846"/>
      <c r="AR6" s="846"/>
      <c r="AS6" s="846"/>
      <c r="AT6" s="846"/>
      <c r="AU6" s="846"/>
      <c r="AV6" s="846"/>
      <c r="AW6" s="846"/>
      <c r="AX6" s="846"/>
      <c r="AY6" s="846"/>
      <c r="AZ6" s="846"/>
      <c r="BA6" s="846"/>
      <c r="BB6" s="846"/>
      <c r="BC6" s="846"/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7"/>
      <c r="BT6" s="859"/>
      <c r="BU6" s="860"/>
      <c r="BV6" s="860"/>
      <c r="BW6" s="860"/>
      <c r="BX6" s="860"/>
      <c r="BY6" s="860"/>
      <c r="BZ6" s="860"/>
      <c r="CA6" s="860"/>
      <c r="CB6" s="860"/>
      <c r="CC6" s="860"/>
      <c r="CD6" s="860"/>
      <c r="CE6" s="860"/>
      <c r="CF6" s="860"/>
      <c r="CG6" s="861"/>
      <c r="CM6" s="693"/>
      <c r="CN6" s="693"/>
      <c r="CO6" s="693"/>
      <c r="CP6" s="693"/>
    </row>
    <row r="7" spans="2:94" s="692" customFormat="1" ht="30" customHeight="1" thickBot="1">
      <c r="C7" s="869" t="str">
        <f>+CONCATENATE("      Volumen (Max)            :   ",BE79,"  Veh/h")</f>
        <v xml:space="preserve">      Volumen (Max)            :   0  Veh/h</v>
      </c>
      <c r="D7" s="870"/>
      <c r="E7" s="870"/>
      <c r="F7" s="870"/>
      <c r="G7" s="870"/>
      <c r="H7" s="870"/>
      <c r="I7" s="870"/>
      <c r="J7" s="870"/>
      <c r="K7" s="870"/>
      <c r="L7" s="870"/>
      <c r="M7" s="870"/>
      <c r="N7" s="870"/>
      <c r="O7" s="870"/>
      <c r="P7" s="870"/>
      <c r="Q7" s="870"/>
      <c r="R7" s="870"/>
      <c r="S7" s="870"/>
      <c r="T7" s="870"/>
      <c r="U7" s="870"/>
      <c r="V7" s="870"/>
      <c r="W7" s="870"/>
      <c r="X7" s="870"/>
      <c r="Y7" s="870"/>
      <c r="Z7" s="870"/>
      <c r="AA7" s="870"/>
      <c r="AB7" s="870"/>
      <c r="AC7" s="870"/>
      <c r="AD7" s="870"/>
      <c r="AE7" s="870"/>
      <c r="AF7" s="870"/>
      <c r="AG7" s="870"/>
      <c r="AH7" s="870"/>
      <c r="AI7" s="870"/>
      <c r="AJ7" s="870"/>
      <c r="AK7" s="846" t="e">
        <f>+CONCATENATE("Volumen (Max)        :       ",INT(BE80),"  UCP(Auto/h)         ")</f>
        <v>#REF!</v>
      </c>
      <c r="AL7" s="846"/>
      <c r="AM7" s="846"/>
      <c r="AN7" s="846"/>
      <c r="AO7" s="846"/>
      <c r="AP7" s="846"/>
      <c r="AQ7" s="846"/>
      <c r="AR7" s="846"/>
      <c r="AS7" s="846"/>
      <c r="AT7" s="846"/>
      <c r="AU7" s="846"/>
      <c r="AV7" s="846"/>
      <c r="AW7" s="846"/>
      <c r="AX7" s="846"/>
      <c r="AY7" s="846"/>
      <c r="AZ7" s="846"/>
      <c r="BA7" s="846"/>
      <c r="BB7" s="846"/>
      <c r="BC7" s="846"/>
      <c r="BD7" s="846"/>
      <c r="BE7" s="846"/>
      <c r="BF7" s="846"/>
      <c r="BG7" s="846"/>
      <c r="BH7" s="846"/>
      <c r="BI7" s="846"/>
      <c r="BJ7" s="846"/>
      <c r="BK7" s="846"/>
      <c r="BL7" s="846"/>
      <c r="BM7" s="846"/>
      <c r="BN7" s="846"/>
      <c r="BO7" s="846"/>
      <c r="BP7" s="846"/>
      <c r="BQ7" s="846"/>
      <c r="BR7" s="847"/>
      <c r="BT7" s="862"/>
      <c r="BU7" s="863"/>
      <c r="BV7" s="863"/>
      <c r="BW7" s="863"/>
      <c r="BX7" s="863"/>
      <c r="BY7" s="863"/>
      <c r="BZ7" s="863"/>
      <c r="CA7" s="863"/>
      <c r="CB7" s="863"/>
      <c r="CC7" s="863"/>
      <c r="CD7" s="863"/>
      <c r="CE7" s="863"/>
      <c r="CF7" s="863"/>
      <c r="CG7" s="864"/>
      <c r="CM7" s="845"/>
      <c r="CN7" s="845"/>
      <c r="CO7" s="845"/>
      <c r="CP7" s="845"/>
    </row>
    <row r="8" spans="2:94" s="28" customFormat="1" ht="20.100000000000001" customHeight="1" thickTop="1"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  <c r="Q8" s="37"/>
      <c r="R8" s="38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1"/>
      <c r="AW8" s="41"/>
      <c r="AX8" s="39"/>
      <c r="AY8" s="39"/>
      <c r="AZ8" s="39"/>
      <c r="BA8" s="39"/>
      <c r="BB8" s="39"/>
      <c r="BC8" s="39"/>
      <c r="BD8" s="39"/>
      <c r="BE8" s="40"/>
      <c r="BF8" s="40"/>
      <c r="BG8" s="40"/>
      <c r="BH8" s="40"/>
      <c r="BI8" s="40"/>
      <c r="BJ8" s="40"/>
      <c r="BK8" s="40"/>
      <c r="BL8" s="40"/>
      <c r="BM8" s="42"/>
      <c r="BN8" s="42"/>
      <c r="BO8" s="42"/>
      <c r="BP8" s="42"/>
      <c r="BQ8" s="40"/>
      <c r="BR8" s="43"/>
      <c r="BZ8" s="29"/>
      <c r="CA8" s="29"/>
      <c r="CM8" s="845"/>
      <c r="CN8" s="845"/>
      <c r="CO8" s="845"/>
      <c r="CP8" s="845"/>
    </row>
    <row r="9" spans="2:94" s="28" customFormat="1" ht="30" customHeight="1">
      <c r="B9" s="52"/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6"/>
      <c r="BS9" s="30"/>
      <c r="BZ9" s="29"/>
      <c r="CA9" s="29"/>
    </row>
    <row r="10" spans="2:94" s="28" customFormat="1" ht="30" customHeight="1">
      <c r="B10" s="52"/>
      <c r="C10" s="47"/>
      <c r="D10" s="48"/>
      <c r="E10" s="48"/>
      <c r="F10" s="48"/>
      <c r="G10" s="48"/>
      <c r="H10" s="48"/>
      <c r="I10" s="48"/>
      <c r="J10" s="48"/>
      <c r="K10" s="49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50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27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51"/>
      <c r="BS10" s="30"/>
      <c r="BZ10" s="29"/>
      <c r="CA10" s="29"/>
    </row>
    <row r="11" spans="2:94" s="28" customFormat="1" ht="30" customHeight="1">
      <c r="B11" s="52"/>
      <c r="C11" s="47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51"/>
      <c r="BS11" s="30"/>
      <c r="BZ11" s="29"/>
      <c r="CA11" s="29"/>
    </row>
    <row r="12" spans="2:94" s="52" customFormat="1" ht="30" customHeight="1">
      <c r="C12" s="47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51"/>
      <c r="BS12" s="30"/>
      <c r="BT12" s="28"/>
      <c r="BU12" s="28"/>
      <c r="BV12" s="28"/>
      <c r="BW12" s="28"/>
      <c r="BX12" s="28"/>
      <c r="BY12" s="28"/>
      <c r="BZ12" s="29"/>
      <c r="CA12" s="29"/>
      <c r="CB12" s="28"/>
      <c r="CC12" s="28"/>
    </row>
    <row r="13" spans="2:94" s="52" customFormat="1" ht="30" customHeight="1">
      <c r="C13" s="47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51"/>
      <c r="BS13" s="30"/>
      <c r="BT13" s="28"/>
      <c r="BU13" s="28"/>
      <c r="BV13" s="28"/>
      <c r="BW13" s="28"/>
      <c r="BX13" s="28"/>
      <c r="BY13" s="28"/>
      <c r="BZ13" s="29"/>
      <c r="CA13" s="29"/>
      <c r="CB13" s="28"/>
      <c r="CC13" s="28"/>
    </row>
    <row r="14" spans="2:94" s="52" customFormat="1" ht="30" customHeight="1">
      <c r="C14" s="47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51"/>
      <c r="BS14" s="30"/>
      <c r="BT14" s="28"/>
      <c r="BU14" s="28"/>
      <c r="BV14" s="28"/>
      <c r="BW14" s="28"/>
      <c r="BX14" s="28"/>
      <c r="BY14" s="28"/>
      <c r="BZ14" s="29"/>
      <c r="CA14" s="29"/>
      <c r="CB14" s="28"/>
      <c r="CC14" s="28"/>
    </row>
    <row r="15" spans="2:94" s="52" customFormat="1" ht="30" customHeight="1">
      <c r="C15" s="47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51"/>
      <c r="BS15" s="30"/>
      <c r="BT15" s="28"/>
      <c r="BU15" s="28"/>
      <c r="BV15" s="28"/>
      <c r="BW15" s="28"/>
      <c r="BX15" s="28"/>
      <c r="BY15" s="28"/>
      <c r="BZ15" s="29"/>
      <c r="CA15" s="29"/>
      <c r="CB15" s="28"/>
      <c r="CC15" s="28"/>
    </row>
    <row r="16" spans="2:94" s="52" customFormat="1" ht="30" customHeight="1">
      <c r="C16" s="47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106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51"/>
      <c r="BS16" s="30"/>
      <c r="BT16" s="28"/>
      <c r="BU16" s="28"/>
      <c r="BV16" s="28"/>
      <c r="BW16" s="28"/>
      <c r="BX16" s="28"/>
      <c r="BY16" s="28"/>
      <c r="BZ16" s="29"/>
      <c r="CA16" s="29"/>
      <c r="CB16" s="28"/>
      <c r="CC16" s="28"/>
    </row>
    <row r="17" spans="3:186" s="52" customFormat="1" ht="30" customHeight="1">
      <c r="C17" s="47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51"/>
      <c r="BS17" s="30"/>
      <c r="BT17" s="28"/>
      <c r="BU17" s="28"/>
      <c r="BV17" s="28"/>
      <c r="BW17" s="28"/>
      <c r="BX17" s="28"/>
      <c r="BY17" s="28"/>
      <c r="BZ17" s="29"/>
      <c r="CA17" s="29"/>
      <c r="CB17" s="28"/>
      <c r="CC17" s="28"/>
    </row>
    <row r="18" spans="3:186" s="52" customFormat="1" ht="30" customHeight="1"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106"/>
      <c r="P18" s="48"/>
      <c r="Q18" s="106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51"/>
      <c r="BS18" s="30"/>
      <c r="BT18" s="28"/>
      <c r="BU18" s="28"/>
      <c r="BV18" s="28"/>
      <c r="BW18" s="28"/>
      <c r="BX18" s="28"/>
      <c r="BY18" s="28"/>
      <c r="BZ18" s="29"/>
      <c r="CA18" s="29"/>
      <c r="CB18" s="28"/>
      <c r="CC18" s="28"/>
    </row>
    <row r="19" spans="3:186" s="52" customFormat="1" ht="30" customHeight="1"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51"/>
      <c r="BS19" s="30"/>
      <c r="BT19" s="28"/>
      <c r="BU19" s="28"/>
      <c r="BV19" s="28"/>
      <c r="BW19" s="28"/>
      <c r="BX19" s="28"/>
      <c r="BY19" s="28"/>
      <c r="BZ19" s="29"/>
      <c r="CA19" s="29"/>
      <c r="CB19" s="28"/>
      <c r="CC19" s="28"/>
    </row>
    <row r="20" spans="3:186" s="52" customFormat="1" ht="30" customHeight="1"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106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51"/>
      <c r="BS20" s="30"/>
      <c r="BT20" s="28"/>
      <c r="BU20" s="28"/>
      <c r="BV20" s="28"/>
      <c r="BW20" s="28"/>
      <c r="BX20" s="28"/>
      <c r="BY20" s="28"/>
      <c r="BZ20" s="29"/>
      <c r="CA20" s="29"/>
      <c r="CB20" s="28"/>
      <c r="CC20" s="28"/>
    </row>
    <row r="21" spans="3:186" s="52" customFormat="1" ht="30" customHeight="1">
      <c r="C21" s="47"/>
      <c r="D21" s="48"/>
      <c r="E21" s="48"/>
      <c r="F21" s="106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51"/>
      <c r="BS21" s="30"/>
      <c r="BT21" s="28"/>
      <c r="BU21" s="28"/>
      <c r="BV21" s="28"/>
      <c r="BW21" s="28"/>
      <c r="BX21" s="28"/>
      <c r="BY21" s="28"/>
      <c r="BZ21" s="29"/>
      <c r="CA21" s="29"/>
      <c r="CB21" s="28"/>
      <c r="CC21" s="28"/>
    </row>
    <row r="22" spans="3:186" s="52" customFormat="1" ht="30" customHeight="1">
      <c r="C22" s="47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51"/>
      <c r="BS22" s="30"/>
      <c r="BT22" s="28"/>
      <c r="BU22" s="28"/>
      <c r="BV22" s="28"/>
      <c r="BW22" s="28"/>
      <c r="BX22" s="28"/>
      <c r="BY22" s="28"/>
      <c r="BZ22" s="29"/>
      <c r="CA22" s="29"/>
      <c r="CB22" s="28"/>
      <c r="CC22" s="28"/>
    </row>
    <row r="23" spans="3:186" s="52" customFormat="1" ht="30" customHeight="1">
      <c r="C23" s="47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51"/>
      <c r="BS23" s="30"/>
      <c r="BT23" s="28"/>
      <c r="BU23" s="28"/>
      <c r="BV23" s="28"/>
      <c r="BW23" s="28"/>
      <c r="BX23" s="28"/>
      <c r="BY23" s="28"/>
      <c r="BZ23" s="29"/>
      <c r="CA23" s="29"/>
      <c r="CB23" s="28"/>
      <c r="CC23" s="28"/>
    </row>
    <row r="24" spans="3:186" s="52" customFormat="1" ht="30" customHeight="1">
      <c r="C24" s="47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51"/>
      <c r="BS24" s="48"/>
      <c r="BT24" s="28"/>
      <c r="BU24" s="28"/>
      <c r="BV24" s="28"/>
      <c r="BW24" s="28"/>
      <c r="BX24" s="28"/>
      <c r="BY24" s="28"/>
      <c r="BZ24" s="29"/>
      <c r="CA24" s="29"/>
      <c r="CB24" s="28"/>
      <c r="CC24" s="28"/>
    </row>
    <row r="25" spans="3:186" s="52" customFormat="1" ht="30" customHeight="1">
      <c r="C25" s="47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51"/>
      <c r="BS25" s="48"/>
      <c r="BT25" s="28"/>
      <c r="BU25" s="28"/>
      <c r="BV25" s="28"/>
      <c r="BW25" s="28"/>
      <c r="BX25" s="28"/>
      <c r="BY25" s="28"/>
      <c r="BZ25" s="29"/>
      <c r="CA25" s="29"/>
      <c r="CB25" s="28"/>
      <c r="CC25" s="28"/>
    </row>
    <row r="26" spans="3:186" s="52" customFormat="1" ht="30" customHeight="1">
      <c r="C26" s="47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51"/>
      <c r="BS26" s="48"/>
      <c r="BT26" s="28"/>
      <c r="BU26" s="28"/>
      <c r="BV26" s="28"/>
      <c r="BW26" s="28"/>
      <c r="BX26" s="28"/>
      <c r="BY26" s="28"/>
      <c r="BZ26" s="29"/>
      <c r="CA26" s="29"/>
      <c r="CB26" s="28"/>
      <c r="CC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</row>
    <row r="27" spans="3:186" s="52" customFormat="1" ht="30" customHeight="1">
      <c r="C27" s="47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51"/>
      <c r="BS27" s="48"/>
      <c r="BT27" s="28"/>
      <c r="BU27" s="28"/>
      <c r="BV27" s="28"/>
      <c r="BW27" s="28"/>
      <c r="BX27" s="28"/>
      <c r="BY27" s="28"/>
      <c r="BZ27" s="29"/>
      <c r="CA27" s="29"/>
      <c r="CB27" s="28"/>
      <c r="CC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/>
      <c r="FW27" s="28"/>
      <c r="FX27" s="28"/>
      <c r="FY27" s="28"/>
      <c r="FZ27" s="28"/>
      <c r="GA27" s="28"/>
      <c r="GB27" s="28"/>
      <c r="GC27" s="28"/>
      <c r="GD27" s="28"/>
    </row>
    <row r="28" spans="3:186" s="52" customFormat="1" ht="30" customHeight="1">
      <c r="C28" s="47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51"/>
      <c r="BS28" s="48"/>
      <c r="BT28" s="28"/>
      <c r="BU28" s="28"/>
      <c r="BV28" s="28"/>
      <c r="BW28" s="28"/>
      <c r="BX28" s="28"/>
      <c r="BY28" s="28"/>
      <c r="BZ28" s="29"/>
      <c r="CA28" s="29"/>
      <c r="CB28" s="28"/>
      <c r="CC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/>
      <c r="GC28" s="28"/>
      <c r="GD28" s="28"/>
    </row>
    <row r="29" spans="3:186" s="52" customFormat="1" ht="30" customHeight="1">
      <c r="C29" s="47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51"/>
      <c r="BS29" s="48"/>
      <c r="BT29" s="28"/>
      <c r="BU29" s="28"/>
      <c r="BV29" s="28"/>
      <c r="BW29" s="28"/>
      <c r="BX29" s="28"/>
      <c r="BY29" s="28"/>
      <c r="BZ29" s="29"/>
      <c r="CA29" s="29"/>
      <c r="CB29" s="28"/>
      <c r="CC29" s="28"/>
      <c r="CF29" s="28"/>
      <c r="CG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</row>
    <row r="30" spans="3:186" s="52" customFormat="1" ht="30" customHeight="1"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51"/>
      <c r="BS30" s="48"/>
      <c r="BT30" s="28"/>
      <c r="BU30" s="28"/>
      <c r="BV30" s="28"/>
      <c r="BW30" s="28"/>
      <c r="BX30" s="28"/>
      <c r="BY30" s="28"/>
      <c r="BZ30" s="29"/>
      <c r="CA30" s="29"/>
      <c r="CB30" s="28"/>
      <c r="CC30" s="28"/>
      <c r="CF30" s="28"/>
      <c r="CG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</row>
    <row r="31" spans="3:186" s="52" customFormat="1" ht="30" customHeight="1"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51"/>
      <c r="BS31" s="48"/>
      <c r="BT31" s="28"/>
      <c r="BU31" s="28"/>
      <c r="BV31" s="28"/>
      <c r="BW31" s="28"/>
      <c r="BX31" s="28"/>
      <c r="BY31" s="28"/>
      <c r="BZ31" s="29"/>
      <c r="CA31" s="29"/>
      <c r="CB31" s="28"/>
      <c r="CC31" s="28"/>
      <c r="CF31" s="28"/>
      <c r="CG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</row>
    <row r="32" spans="3:186" s="52" customFormat="1" ht="19.899999999999999" customHeight="1"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51"/>
      <c r="BS32" s="467"/>
      <c r="BT32" s="881" t="s">
        <v>134</v>
      </c>
      <c r="BU32" s="882"/>
      <c r="BV32" s="871" t="s">
        <v>152</v>
      </c>
      <c r="BW32" s="872"/>
      <c r="BX32" s="872"/>
      <c r="BY32" s="872"/>
      <c r="BZ32" s="872"/>
      <c r="CA32" s="872"/>
      <c r="CB32" s="872"/>
      <c r="CC32" s="872"/>
      <c r="CD32" s="872"/>
      <c r="CE32" s="873"/>
      <c r="CF32" s="11"/>
      <c r="CG32" s="11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</row>
    <row r="33" spans="2:186" s="52" customFormat="1" ht="19.899999999999999" customHeight="1">
      <c r="C33" s="47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51"/>
      <c r="BS33" s="467"/>
      <c r="BT33" s="883"/>
      <c r="BU33" s="884"/>
      <c r="BV33" s="874"/>
      <c r="BW33" s="875"/>
      <c r="BX33" s="875"/>
      <c r="BY33" s="875"/>
      <c r="BZ33" s="875"/>
      <c r="CA33" s="875"/>
      <c r="CB33" s="875"/>
      <c r="CC33" s="875"/>
      <c r="CD33" s="875"/>
      <c r="CE33" s="876"/>
      <c r="CF33" s="11"/>
      <c r="CG33" s="11"/>
    </row>
    <row r="34" spans="2:186" s="52" customFormat="1" ht="30" customHeight="1"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51"/>
      <c r="BS34" s="467"/>
      <c r="BT34" s="899" t="s">
        <v>164</v>
      </c>
      <c r="BU34" s="900"/>
      <c r="BV34" s="299">
        <v>1</v>
      </c>
      <c r="BW34" s="299">
        <v>2</v>
      </c>
      <c r="BX34" s="299">
        <v>3</v>
      </c>
      <c r="BY34" s="299">
        <v>4</v>
      </c>
      <c r="BZ34" s="299">
        <v>5</v>
      </c>
      <c r="CA34" s="299">
        <v>6</v>
      </c>
      <c r="CB34" s="299">
        <v>7</v>
      </c>
      <c r="CC34" s="299">
        <v>8</v>
      </c>
      <c r="CD34" s="299">
        <v>9</v>
      </c>
      <c r="CE34" s="299">
        <v>10</v>
      </c>
      <c r="CF34" s="11"/>
      <c r="CG34" s="11"/>
    </row>
    <row r="35" spans="2:186" s="52" customFormat="1" ht="30" customHeight="1"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51"/>
      <c r="BS35" s="468" t="s">
        <v>296</v>
      </c>
      <c r="BT35" s="469" t="s">
        <v>87</v>
      </c>
      <c r="BU35" s="110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694">
        <f>+IF(V_Ma!BV35="","",V_Ma!BV35)</f>
        <v>11</v>
      </c>
      <c r="BW35" s="694" t="str">
        <f>+IF(V_Ma!BX35="","",V_Ma!BX35)</f>
        <v/>
      </c>
      <c r="BX35" s="694" t="e">
        <f>+IF(V_Ma!#REF!="","",V_Ma!#REF!)</f>
        <v>#REF!</v>
      </c>
      <c r="BY35" s="694" t="str">
        <f>+IF(V_Ma!BY35="","",V_Ma!BY35)</f>
        <v/>
      </c>
      <c r="BZ35" s="694" t="str">
        <f>+IF(V_Ma!BZ35="","",V_Ma!BZ35)</f>
        <v/>
      </c>
      <c r="CA35" s="694" t="str">
        <f>+IF(V_Ma!CA35="","",V_Ma!CA35)</f>
        <v/>
      </c>
      <c r="CB35" s="694" t="str">
        <f>+IF(V_Ma!CB35="","",V_Ma!CB35)</f>
        <v/>
      </c>
      <c r="CC35" s="694" t="str">
        <f>+IF(V_Ma!CC35="","",V_Ma!CC35)</f>
        <v/>
      </c>
      <c r="CD35" s="694" t="str">
        <f>+IF(V_Ma!CD35="","",V_Ma!CD35)</f>
        <v/>
      </c>
      <c r="CE35" s="694" t="str">
        <f>+IF(V_Ma!CE35="","",V_Ma!CE35)</f>
        <v/>
      </c>
      <c r="CF35" s="11"/>
      <c r="CG35" s="11"/>
    </row>
    <row r="36" spans="2:186" s="52" customFormat="1" ht="30" customHeight="1"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51"/>
      <c r="BS36" s="468" t="s">
        <v>297</v>
      </c>
      <c r="BT36" s="299" t="s">
        <v>12</v>
      </c>
      <c r="BU36" s="110">
        <f t="shared" si="0"/>
        <v>0</v>
      </c>
      <c r="BV36" s="694">
        <f>+IF(V_Ma!BV36="","",V_Ma!BV36)</f>
        <v>21</v>
      </c>
      <c r="BW36" s="694" t="str">
        <f>+IF(V_Ma!BW36="","",V_Ma!BW36)</f>
        <v/>
      </c>
      <c r="BX36" s="694" t="str">
        <f>+IF(V_Ma!BX36="","",V_Ma!BX36)</f>
        <v/>
      </c>
      <c r="BY36" s="694" t="str">
        <f>+IF(V_Ma!BY36="","",V_Ma!BY36)</f>
        <v/>
      </c>
      <c r="BZ36" s="694" t="str">
        <f>+IF(V_Ma!BZ36="","",V_Ma!BZ36)</f>
        <v/>
      </c>
      <c r="CA36" s="694" t="str">
        <f>+IF(V_Ma!CA36="","",V_Ma!CA36)</f>
        <v/>
      </c>
      <c r="CB36" s="694" t="str">
        <f>+IF(V_Ma!CB36="","",V_Ma!CB36)</f>
        <v/>
      </c>
      <c r="CC36" s="694" t="str">
        <f>+IF(V_Ma!CC36="","",V_Ma!CC36)</f>
        <v/>
      </c>
      <c r="CD36" s="694" t="str">
        <f>+IF(V_Ma!CD36="","",V_Ma!CD36)</f>
        <v/>
      </c>
      <c r="CE36" s="694" t="str">
        <f>+IF(V_Ma!CE36="","",V_Ma!CE36)</f>
        <v/>
      </c>
      <c r="CF36" s="11"/>
      <c r="CG36" s="11"/>
    </row>
    <row r="37" spans="2:186" s="52" customFormat="1" ht="30" customHeight="1"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51"/>
      <c r="BS37" s="468" t="s">
        <v>298</v>
      </c>
      <c r="BT37" s="299" t="s">
        <v>13</v>
      </c>
      <c r="BU37" s="110">
        <f t="shared" si="0"/>
        <v>0</v>
      </c>
      <c r="BV37" s="694" t="str">
        <f>+IF(V_Ma!BV37="","",V_Ma!BV37)</f>
        <v/>
      </c>
      <c r="BW37" s="694" t="str">
        <f>+IF(V_Ma!BW37="","",V_Ma!BW37)</f>
        <v/>
      </c>
      <c r="BX37" s="694" t="str">
        <f>+IF(V_Ma!BX37="","",V_Ma!BX37)</f>
        <v/>
      </c>
      <c r="BY37" s="694" t="str">
        <f>+IF(V_Ma!BY37="","",V_Ma!BY37)</f>
        <v/>
      </c>
      <c r="BZ37" s="694" t="str">
        <f>+IF(V_Ma!BZ37="","",V_Ma!BZ37)</f>
        <v/>
      </c>
      <c r="CA37" s="694" t="str">
        <f>+IF(V_Ma!CA37="","",V_Ma!CA37)</f>
        <v/>
      </c>
      <c r="CB37" s="694" t="str">
        <f>+IF(V_Ma!CB37="","",V_Ma!CB37)</f>
        <v/>
      </c>
      <c r="CC37" s="694" t="str">
        <f>+IF(V_Ma!CC37="","",V_Ma!CC37)</f>
        <v/>
      </c>
      <c r="CD37" s="694" t="str">
        <f>+IF(V_Ma!CD37="","",V_Ma!CD37)</f>
        <v/>
      </c>
      <c r="CE37" s="694" t="str">
        <f>+IF(V_Ma!CE37="","",V_Ma!CE37)</f>
        <v/>
      </c>
      <c r="CF37" s="11"/>
      <c r="CG37" s="11"/>
    </row>
    <row r="38" spans="2:186" s="28" customFormat="1" ht="30" customHeight="1">
      <c r="B38" s="52"/>
      <c r="C38" s="4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51"/>
      <c r="BS38" s="468" t="s">
        <v>299</v>
      </c>
      <c r="BT38" s="299" t="s">
        <v>14</v>
      </c>
      <c r="BU38" s="110">
        <f t="shared" si="0"/>
        <v>0</v>
      </c>
      <c r="BV38" s="694">
        <f>+IF(V_Ma!BV38="","",V_Ma!BV38)</f>
        <v>43</v>
      </c>
      <c r="BW38" s="694" t="str">
        <f>+IF(V_Ma!BW38="","",V_Ma!BW38)</f>
        <v/>
      </c>
      <c r="BX38" s="694" t="str">
        <f>+IF(V_Ma!BX38="","",V_Ma!BX38)</f>
        <v/>
      </c>
      <c r="BY38" s="694" t="str">
        <f>+IF(V_Ma!BY38="","",V_Ma!BY38)</f>
        <v/>
      </c>
      <c r="BZ38" s="694" t="str">
        <f>+IF(V_Ma!BZ38="","",V_Ma!BZ38)</f>
        <v/>
      </c>
      <c r="CA38" s="694" t="str">
        <f>+IF(V_Ma!CA38="","",V_Ma!CA38)</f>
        <v/>
      </c>
      <c r="CB38" s="694" t="str">
        <f>+IF(V_Ma!CB38="","",V_Ma!CB38)</f>
        <v/>
      </c>
      <c r="CC38" s="694" t="str">
        <f>+IF(V_Ma!CC38="","",V_Ma!CC38)</f>
        <v/>
      </c>
      <c r="CD38" s="694" t="str">
        <f>+IF(V_Ma!CD38="","",V_Ma!CD38)</f>
        <v/>
      </c>
      <c r="CE38" s="694" t="str">
        <f>+IF(V_Ma!CE38="","",V_Ma!CE38)</f>
        <v/>
      </c>
      <c r="CF38" s="11"/>
      <c r="CG38" s="11"/>
      <c r="EG38" s="52"/>
      <c r="EH38" s="52"/>
      <c r="EI38" s="52"/>
      <c r="EJ38" s="52"/>
      <c r="EK38" s="52"/>
      <c r="EL38" s="52"/>
      <c r="EM38" s="52"/>
      <c r="EN38" s="52"/>
      <c r="EO38" s="52"/>
      <c r="EP38" s="52"/>
      <c r="EQ38" s="52"/>
      <c r="ER38" s="52"/>
      <c r="ES38" s="52"/>
      <c r="ET38" s="52"/>
      <c r="EU38" s="52"/>
      <c r="EV38" s="52"/>
      <c r="EW38" s="52"/>
      <c r="EX38" s="52"/>
      <c r="EY38" s="52"/>
      <c r="EZ38" s="52"/>
      <c r="FA38" s="52"/>
      <c r="FB38" s="52"/>
      <c r="FC38" s="52"/>
      <c r="FD38" s="52"/>
      <c r="FE38" s="52"/>
      <c r="FF38" s="52"/>
      <c r="FG38" s="52"/>
      <c r="FH38" s="52"/>
      <c r="FI38" s="52"/>
      <c r="FJ38" s="52"/>
      <c r="FK38" s="52"/>
      <c r="FL38" s="52"/>
      <c r="FM38" s="52"/>
      <c r="FN38" s="52"/>
      <c r="FO38" s="52"/>
      <c r="FP38" s="52"/>
      <c r="FQ38" s="52"/>
      <c r="FR38" s="52"/>
      <c r="FS38" s="52"/>
      <c r="FT38" s="52"/>
      <c r="FU38" s="52"/>
      <c r="FV38" s="52"/>
      <c r="FW38" s="52"/>
      <c r="FX38" s="52"/>
      <c r="FY38" s="52"/>
      <c r="FZ38" s="52"/>
      <c r="GA38" s="52"/>
      <c r="GB38" s="52"/>
      <c r="GC38" s="52"/>
      <c r="GD38" s="52"/>
    </row>
    <row r="39" spans="2:186" s="28" customFormat="1" ht="30" customHeight="1">
      <c r="B39" s="52"/>
      <c r="C39" s="4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106"/>
      <c r="BJ39" s="48"/>
      <c r="BK39" s="48"/>
      <c r="BL39" s="48"/>
      <c r="BM39" s="48"/>
      <c r="BN39" s="48"/>
      <c r="BO39" s="48"/>
      <c r="BP39" s="48"/>
      <c r="BQ39" s="48"/>
      <c r="BR39" s="51"/>
      <c r="BS39" s="468" t="s">
        <v>300</v>
      </c>
      <c r="BT39" s="299" t="s">
        <v>88</v>
      </c>
      <c r="BU39" s="110">
        <f t="shared" si="0"/>
        <v>0</v>
      </c>
      <c r="BV39" s="694">
        <f>+IF(V_Ma!BV39="","",V_Ma!BV39)</f>
        <v>12</v>
      </c>
      <c r="BW39" s="694">
        <f>+IF(V_Ma!BW39="","",V_Ma!BW39)</f>
        <v>13</v>
      </c>
      <c r="BX39" s="694" t="str">
        <f>+IF(V_Ma!BX39="","",V_Ma!BX39)</f>
        <v/>
      </c>
      <c r="BY39" s="694" t="str">
        <f>+IF(V_Ma!BY39="","",V_Ma!BY39)</f>
        <v/>
      </c>
      <c r="BZ39" s="694" t="str">
        <f>+IF(V_Ma!BZ39="","",V_Ma!BZ39)</f>
        <v/>
      </c>
      <c r="CA39" s="694" t="str">
        <f>+IF(V_Ma!CA39="","",V_Ma!CA39)</f>
        <v/>
      </c>
      <c r="CB39" s="694" t="str">
        <f>+IF(V_Ma!CB39="","",V_Ma!CB39)</f>
        <v/>
      </c>
      <c r="CC39" s="694" t="str">
        <f>+IF(V_Ma!CC39="","",V_Ma!CC39)</f>
        <v/>
      </c>
      <c r="CD39" s="694" t="str">
        <f>+IF(V_Ma!CD39="","",V_Ma!CD39)</f>
        <v/>
      </c>
      <c r="CE39" s="694" t="str">
        <f>+IF(V_Ma!CE39="","",V_Ma!CE39)</f>
        <v/>
      </c>
      <c r="CF39" s="52"/>
      <c r="CG39" s="11"/>
      <c r="EG39" s="52"/>
      <c r="EH39" s="52"/>
      <c r="EI39" s="52"/>
      <c r="EJ39" s="52"/>
      <c r="EK39" s="52"/>
      <c r="EL39" s="52"/>
      <c r="EM39" s="52"/>
      <c r="EN39" s="52"/>
      <c r="EO39" s="52"/>
      <c r="EP39" s="52"/>
      <c r="EQ39" s="52"/>
      <c r="ER39" s="52"/>
      <c r="ES39" s="52"/>
      <c r="ET39" s="52"/>
      <c r="EU39" s="52"/>
      <c r="EV39" s="52"/>
      <c r="EW39" s="52"/>
      <c r="EX39" s="52"/>
      <c r="EY39" s="52"/>
      <c r="EZ39" s="52"/>
      <c r="FA39" s="52"/>
      <c r="FB39" s="52"/>
      <c r="FC39" s="52"/>
      <c r="FD39" s="52"/>
      <c r="FE39" s="52"/>
      <c r="FF39" s="52"/>
      <c r="FG39" s="52"/>
      <c r="FH39" s="52"/>
      <c r="FI39" s="52"/>
      <c r="FJ39" s="52"/>
      <c r="FK39" s="52"/>
      <c r="FL39" s="52"/>
      <c r="FM39" s="52"/>
      <c r="FN39" s="52"/>
      <c r="FO39" s="52"/>
      <c r="FP39" s="52"/>
      <c r="FQ39" s="52"/>
      <c r="FR39" s="52"/>
      <c r="FS39" s="52"/>
      <c r="FT39" s="52"/>
      <c r="FU39" s="52"/>
      <c r="FV39" s="52"/>
      <c r="FW39" s="52"/>
      <c r="FX39" s="52"/>
      <c r="FY39" s="52"/>
      <c r="FZ39" s="52"/>
      <c r="GA39" s="52"/>
      <c r="GB39" s="52"/>
      <c r="GC39" s="52"/>
      <c r="GD39" s="52"/>
    </row>
    <row r="40" spans="2:186" s="28" customFormat="1" ht="30" customHeight="1">
      <c r="B40" s="52"/>
      <c r="C40" s="4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51"/>
      <c r="BS40" s="468" t="s">
        <v>301</v>
      </c>
      <c r="BT40" s="299" t="s">
        <v>89</v>
      </c>
      <c r="BU40" s="110">
        <f t="shared" si="0"/>
        <v>0</v>
      </c>
      <c r="BV40" s="694">
        <f>+IF(V_Ma!BV40="","",V_Ma!BV40)</f>
        <v>22</v>
      </c>
      <c r="BW40" s="694">
        <f>+IF(V_Ma!BW40="","",V_Ma!BW40)</f>
        <v>23</v>
      </c>
      <c r="BX40" s="694" t="str">
        <f>+IF(V_Ma!BX40="","",V_Ma!BX40)</f>
        <v/>
      </c>
      <c r="BY40" s="694" t="str">
        <f>+IF(V_Ma!BY40="","",V_Ma!BY40)</f>
        <v/>
      </c>
      <c r="BZ40" s="694" t="str">
        <f>+IF(V_Ma!BZ40="","",V_Ma!BZ40)</f>
        <v/>
      </c>
      <c r="CA40" s="694" t="str">
        <f>+IF(V_Ma!CA40="","",V_Ma!CA40)</f>
        <v/>
      </c>
      <c r="CB40" s="694" t="str">
        <f>+IF(V_Ma!CB40="","",V_Ma!CB40)</f>
        <v/>
      </c>
      <c r="CC40" s="694" t="str">
        <f>+IF(V_Ma!CC40="","",V_Ma!CC40)</f>
        <v/>
      </c>
      <c r="CD40" s="694" t="str">
        <f>+IF(V_Ma!CD40="","",V_Ma!CD40)</f>
        <v/>
      </c>
      <c r="CE40" s="694" t="str">
        <f>+IF(V_Ma!CE40="","",V_Ma!CE40)</f>
        <v/>
      </c>
      <c r="CF40" s="52"/>
      <c r="CG40" s="11"/>
      <c r="EG40" s="52"/>
      <c r="EH40" s="52"/>
      <c r="EI40" s="52"/>
      <c r="EJ40" s="52"/>
      <c r="EK40" s="52"/>
      <c r="EL40" s="52"/>
      <c r="EM40" s="52"/>
      <c r="EN40" s="52"/>
      <c r="EO40" s="52"/>
      <c r="EP40" s="52"/>
      <c r="EQ40" s="52"/>
      <c r="ER40" s="52"/>
      <c r="ES40" s="52"/>
      <c r="ET40" s="52"/>
      <c r="EU40" s="52"/>
      <c r="EV40" s="52"/>
      <c r="EW40" s="52"/>
      <c r="EX40" s="52"/>
      <c r="EY40" s="52"/>
      <c r="EZ40" s="52"/>
      <c r="FA40" s="52"/>
      <c r="FB40" s="52"/>
      <c r="FC40" s="52"/>
      <c r="FD40" s="52"/>
      <c r="FE40" s="52"/>
      <c r="FF40" s="52"/>
      <c r="FG40" s="52"/>
      <c r="FH40" s="52"/>
      <c r="FI40" s="52"/>
      <c r="FJ40" s="52"/>
      <c r="FK40" s="52"/>
      <c r="FL40" s="52"/>
      <c r="FM40" s="52"/>
      <c r="FN40" s="52"/>
      <c r="FO40" s="52"/>
      <c r="FP40" s="52"/>
      <c r="FQ40" s="52"/>
      <c r="FR40" s="52"/>
      <c r="FS40" s="52"/>
      <c r="FT40" s="52"/>
      <c r="FU40" s="52"/>
      <c r="FV40" s="52"/>
      <c r="FW40" s="52"/>
      <c r="FX40" s="52"/>
      <c r="FY40" s="52"/>
      <c r="FZ40" s="52"/>
      <c r="GA40" s="52"/>
      <c r="GB40" s="52"/>
      <c r="GC40" s="52"/>
      <c r="GD40" s="52"/>
    </row>
    <row r="41" spans="2:186" s="28" customFormat="1" ht="30" customHeight="1">
      <c r="B41" s="52"/>
      <c r="C41" s="4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51"/>
      <c r="BS41" s="468" t="s">
        <v>302</v>
      </c>
      <c r="BT41" s="299" t="s">
        <v>90</v>
      </c>
      <c r="BU41" s="110">
        <f t="shared" si="0"/>
        <v>0</v>
      </c>
      <c r="BV41" s="694" t="str">
        <f>+IF(V_Ma!BV41="","",V_Ma!BV41)</f>
        <v/>
      </c>
      <c r="BW41" s="694" t="str">
        <f>+IF(V_Ma!BW41="","",V_Ma!BW41)</f>
        <v/>
      </c>
      <c r="BX41" s="694" t="str">
        <f>+IF(V_Ma!BX41="","",V_Ma!BX41)</f>
        <v/>
      </c>
      <c r="BY41" s="694" t="str">
        <f>+IF(V_Ma!BY41="","",V_Ma!BY41)</f>
        <v/>
      </c>
      <c r="BZ41" s="694" t="str">
        <f>+IF(V_Ma!BZ41="","",V_Ma!BZ41)</f>
        <v/>
      </c>
      <c r="CA41" s="694" t="str">
        <f>+IF(V_Ma!CA41="","",V_Ma!CA41)</f>
        <v/>
      </c>
      <c r="CB41" s="694" t="str">
        <f>+IF(V_Ma!CB41="","",V_Ma!CB41)</f>
        <v/>
      </c>
      <c r="CC41" s="694" t="str">
        <f>+IF(V_Ma!CC41="","",V_Ma!CC41)</f>
        <v/>
      </c>
      <c r="CD41" s="694" t="str">
        <f>+IF(V_Ma!CD41="","",V_Ma!CD41)</f>
        <v/>
      </c>
      <c r="CE41" s="694" t="str">
        <f>+IF(V_Ma!CE41="","",V_Ma!CE41)</f>
        <v/>
      </c>
      <c r="CF41" s="52"/>
      <c r="CG41" s="11"/>
      <c r="EG41" s="52"/>
      <c r="EH41" s="52"/>
      <c r="EI41" s="52"/>
      <c r="EJ41" s="52"/>
      <c r="EK41" s="52"/>
      <c r="EL41" s="52"/>
      <c r="EM41" s="52"/>
      <c r="EN41" s="52"/>
      <c r="EO41" s="52"/>
      <c r="EP41" s="52"/>
      <c r="EQ41" s="52"/>
      <c r="ER41" s="52"/>
      <c r="ES41" s="52"/>
      <c r="ET41" s="52"/>
      <c r="EU41" s="52"/>
      <c r="EV41" s="52"/>
      <c r="EW41" s="52"/>
      <c r="EX41" s="52"/>
      <c r="EY41" s="52"/>
      <c r="EZ41" s="52"/>
      <c r="FA41" s="52"/>
      <c r="FB41" s="52"/>
      <c r="FC41" s="52"/>
      <c r="FD41" s="52"/>
      <c r="FE41" s="52"/>
      <c r="FF41" s="52"/>
      <c r="FG41" s="52"/>
      <c r="FH41" s="52"/>
      <c r="FI41" s="52"/>
      <c r="FJ41" s="52"/>
      <c r="FK41" s="52"/>
      <c r="FL41" s="52"/>
      <c r="FM41" s="52"/>
      <c r="FN41" s="52"/>
      <c r="FO41" s="52"/>
      <c r="FP41" s="52"/>
      <c r="FQ41" s="52"/>
      <c r="FR41" s="52"/>
      <c r="FS41" s="52"/>
      <c r="FT41" s="52"/>
      <c r="FU41" s="52"/>
      <c r="FV41" s="52"/>
      <c r="FW41" s="52"/>
      <c r="FX41" s="52"/>
      <c r="FY41" s="52"/>
      <c r="FZ41" s="52"/>
      <c r="GA41" s="52"/>
      <c r="GB41" s="52"/>
      <c r="GC41" s="52"/>
      <c r="GD41" s="52"/>
    </row>
    <row r="42" spans="2:186" s="28" customFormat="1" ht="30" customHeight="1">
      <c r="B42" s="52"/>
      <c r="C42" s="4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51"/>
      <c r="BS42" s="468" t="s">
        <v>303</v>
      </c>
      <c r="BT42" s="299" t="s">
        <v>91</v>
      </c>
      <c r="BU42" s="110">
        <f t="shared" si="0"/>
        <v>0</v>
      </c>
      <c r="BV42" s="694" t="str">
        <f>+IF(V_Ma!BV42="","",V_Ma!BV42)</f>
        <v/>
      </c>
      <c r="BW42" s="694" t="str">
        <f>+IF(V_Ma!BW42="","",V_Ma!BW42)</f>
        <v/>
      </c>
      <c r="BX42" s="694" t="str">
        <f>+IF(V_Ma!BX42="","",V_Ma!BX42)</f>
        <v/>
      </c>
      <c r="BY42" s="694" t="str">
        <f>+IF(V_Ma!BY42="","",V_Ma!BY42)</f>
        <v/>
      </c>
      <c r="BZ42" s="694" t="str">
        <f>+IF(V_Ma!BZ42="","",V_Ma!BZ42)</f>
        <v/>
      </c>
      <c r="CA42" s="694" t="str">
        <f>+IF(V_Ma!CA42="","",V_Ma!CA42)</f>
        <v/>
      </c>
      <c r="CB42" s="694" t="str">
        <f>+IF(V_Ma!CB42="","",V_Ma!CB42)</f>
        <v/>
      </c>
      <c r="CC42" s="694" t="str">
        <f>+IF(V_Ma!CC42="","",V_Ma!CC42)</f>
        <v/>
      </c>
      <c r="CD42" s="694" t="str">
        <f>+IF(V_Ma!CD42="","",V_Ma!CD42)</f>
        <v/>
      </c>
      <c r="CE42" s="694" t="str">
        <f>+IF(V_Ma!CE42="","",V_Ma!CE42)</f>
        <v/>
      </c>
      <c r="CF42" s="11"/>
      <c r="EG42" s="52"/>
      <c r="EH42" s="52"/>
      <c r="EI42" s="52"/>
      <c r="EJ42" s="52"/>
      <c r="EK42" s="52"/>
      <c r="EL42" s="52"/>
      <c r="EM42" s="52"/>
      <c r="EN42" s="52"/>
      <c r="EO42" s="52"/>
      <c r="EP42" s="52"/>
      <c r="EQ42" s="52"/>
      <c r="ER42" s="52"/>
      <c r="ES42" s="52"/>
      <c r="ET42" s="52"/>
      <c r="EU42" s="52"/>
      <c r="EV42" s="52"/>
      <c r="EW42" s="52"/>
      <c r="EX42" s="52"/>
      <c r="EY42" s="52"/>
      <c r="EZ42" s="52"/>
      <c r="FA42" s="52"/>
      <c r="FB42" s="52"/>
      <c r="FC42" s="52"/>
      <c r="FD42" s="52"/>
      <c r="FE42" s="52"/>
      <c r="FF42" s="52"/>
      <c r="FG42" s="52"/>
      <c r="FH42" s="52"/>
      <c r="FI42" s="52"/>
      <c r="FJ42" s="52"/>
      <c r="FK42" s="52"/>
      <c r="FL42" s="52"/>
      <c r="FM42" s="52"/>
      <c r="FN42" s="52"/>
      <c r="FO42" s="52"/>
      <c r="FP42" s="52"/>
      <c r="FQ42" s="52"/>
      <c r="FR42" s="52"/>
      <c r="FS42" s="52"/>
      <c r="FT42" s="52"/>
      <c r="FU42" s="52"/>
      <c r="FV42" s="52"/>
      <c r="FW42" s="52"/>
      <c r="FX42" s="52"/>
      <c r="FY42" s="52"/>
      <c r="FZ42" s="52"/>
      <c r="GA42" s="52"/>
      <c r="GB42" s="52"/>
      <c r="GC42" s="52"/>
      <c r="GD42" s="52"/>
    </row>
    <row r="43" spans="2:186" s="11" customFormat="1" ht="19.899999999999999" customHeight="1">
      <c r="B43" s="52"/>
      <c r="C43" s="4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51"/>
      <c r="BS43" s="468"/>
      <c r="BT43" s="881" t="s">
        <v>133</v>
      </c>
      <c r="BU43" s="882"/>
      <c r="BV43" s="871" t="s">
        <v>152</v>
      </c>
      <c r="BW43" s="872"/>
      <c r="BX43" s="872"/>
      <c r="BY43" s="872"/>
      <c r="BZ43" s="872"/>
      <c r="CA43" s="872"/>
      <c r="CB43" s="872"/>
      <c r="CC43" s="872"/>
      <c r="CD43" s="872"/>
      <c r="CE43" s="873"/>
      <c r="EG43" s="52"/>
      <c r="EH43" s="52"/>
      <c r="EI43" s="52"/>
      <c r="EJ43" s="52"/>
      <c r="EK43" s="52"/>
      <c r="EL43" s="52"/>
      <c r="EM43" s="52"/>
      <c r="EN43" s="52"/>
      <c r="EO43" s="52"/>
      <c r="EP43" s="52"/>
      <c r="EQ43" s="52"/>
      <c r="ER43" s="52"/>
      <c r="ES43" s="52"/>
      <c r="ET43" s="52"/>
      <c r="EU43" s="52"/>
      <c r="EV43" s="52"/>
      <c r="EW43" s="52"/>
      <c r="EX43" s="52"/>
      <c r="EY43" s="52"/>
      <c r="EZ43" s="52"/>
      <c r="FA43" s="52"/>
      <c r="FB43" s="52"/>
      <c r="FC43" s="52"/>
      <c r="FD43" s="52"/>
      <c r="FE43" s="52"/>
      <c r="FF43" s="52"/>
      <c r="FG43" s="52"/>
      <c r="FH43" s="52"/>
      <c r="FI43" s="52"/>
      <c r="FJ43" s="52"/>
      <c r="FK43" s="52"/>
      <c r="FL43" s="52"/>
      <c r="FM43" s="52"/>
      <c r="FN43" s="52"/>
      <c r="FO43" s="52"/>
      <c r="FP43" s="52"/>
      <c r="FQ43" s="52"/>
      <c r="FR43" s="52"/>
      <c r="FS43" s="52"/>
      <c r="FT43" s="52"/>
      <c r="FU43" s="52"/>
      <c r="FV43" s="52"/>
      <c r="FW43" s="52"/>
      <c r="FX43" s="52"/>
      <c r="FY43" s="52"/>
      <c r="FZ43" s="52"/>
      <c r="GA43" s="52"/>
      <c r="GB43" s="52"/>
      <c r="GC43" s="52"/>
      <c r="GD43" s="52"/>
    </row>
    <row r="44" spans="2:186" s="11" customFormat="1" ht="19.899999999999999" customHeight="1">
      <c r="B44" s="52"/>
      <c r="C44" s="4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51"/>
      <c r="BS44" s="468"/>
      <c r="BT44" s="883"/>
      <c r="BU44" s="884"/>
      <c r="BV44" s="874"/>
      <c r="BW44" s="875"/>
      <c r="BX44" s="875"/>
      <c r="BY44" s="875"/>
      <c r="BZ44" s="875"/>
      <c r="CA44" s="875"/>
      <c r="CB44" s="875"/>
      <c r="CC44" s="875"/>
      <c r="CD44" s="875"/>
      <c r="CE44" s="876"/>
      <c r="EG44" s="52"/>
      <c r="EH44" s="52"/>
      <c r="EI44" s="52"/>
      <c r="EJ44" s="52"/>
      <c r="EK44" s="52"/>
      <c r="EL44" s="52"/>
      <c r="EM44" s="52"/>
      <c r="EN44" s="52"/>
      <c r="EO44" s="52"/>
      <c r="EP44" s="52"/>
      <c r="EQ44" s="52"/>
      <c r="ER44" s="52"/>
      <c r="ES44" s="52"/>
      <c r="ET44" s="52"/>
      <c r="EU44" s="52"/>
      <c r="EV44" s="52"/>
      <c r="EW44" s="52"/>
      <c r="EX44" s="52"/>
      <c r="EY44" s="52"/>
      <c r="EZ44" s="52"/>
      <c r="FA44" s="52"/>
      <c r="FB44" s="52"/>
      <c r="FC44" s="52"/>
      <c r="FD44" s="52"/>
      <c r="FE44" s="52"/>
      <c r="FF44" s="52"/>
      <c r="FG44" s="52"/>
      <c r="FH44" s="52"/>
      <c r="FI44" s="52"/>
      <c r="FJ44" s="52"/>
      <c r="FK44" s="52"/>
      <c r="FL44" s="52"/>
      <c r="FM44" s="52"/>
      <c r="FN44" s="52"/>
      <c r="FO44" s="52"/>
      <c r="FP44" s="52"/>
      <c r="FQ44" s="52"/>
      <c r="FR44" s="52"/>
      <c r="FS44" s="52"/>
      <c r="FT44" s="52"/>
      <c r="FU44" s="52"/>
      <c r="FV44" s="52"/>
      <c r="FW44" s="52"/>
      <c r="FX44" s="52"/>
      <c r="FY44" s="52"/>
      <c r="FZ44" s="52"/>
      <c r="GA44" s="52"/>
      <c r="GB44" s="52"/>
      <c r="GC44" s="52"/>
      <c r="GD44" s="52"/>
    </row>
    <row r="45" spans="2:186" s="11" customFormat="1" ht="30" customHeight="1">
      <c r="B45" s="52"/>
      <c r="C45" s="4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106"/>
      <c r="BJ45" s="48"/>
      <c r="BK45" s="48"/>
      <c r="BL45" s="48"/>
      <c r="BM45" s="48"/>
      <c r="BN45" s="48"/>
      <c r="BO45" s="48"/>
      <c r="BP45" s="48"/>
      <c r="BQ45" s="48"/>
      <c r="BR45" s="51"/>
      <c r="BS45" s="468"/>
      <c r="BT45" s="899" t="s">
        <v>164</v>
      </c>
      <c r="BU45" s="900"/>
      <c r="BV45" s="299">
        <v>1</v>
      </c>
      <c r="BW45" s="299">
        <v>2</v>
      </c>
      <c r="BX45" s="299">
        <v>3</v>
      </c>
      <c r="BY45" s="299">
        <v>4</v>
      </c>
      <c r="BZ45" s="299">
        <v>5</v>
      </c>
      <c r="CA45" s="299">
        <v>6</v>
      </c>
      <c r="CB45" s="299">
        <v>7</v>
      </c>
      <c r="CC45" s="299">
        <v>8</v>
      </c>
      <c r="CD45" s="299">
        <v>9</v>
      </c>
      <c r="CE45" s="299">
        <v>10</v>
      </c>
      <c r="EG45" s="52"/>
      <c r="EH45" s="52"/>
      <c r="EI45" s="52"/>
      <c r="EJ45" s="52"/>
      <c r="EK45" s="52"/>
      <c r="EL45" s="52"/>
      <c r="EM45" s="52"/>
      <c r="EN45" s="52"/>
      <c r="EO45" s="52"/>
      <c r="EP45" s="52"/>
      <c r="EQ45" s="52"/>
      <c r="ER45" s="52"/>
      <c r="ES45" s="52"/>
      <c r="ET45" s="52"/>
      <c r="EU45" s="52"/>
      <c r="EV45" s="52"/>
      <c r="EW45" s="52"/>
      <c r="EX45" s="52"/>
      <c r="EY45" s="52"/>
      <c r="EZ45" s="52"/>
      <c r="FA45" s="52"/>
      <c r="FB45" s="52"/>
      <c r="FC45" s="52"/>
      <c r="FD45" s="52"/>
      <c r="FE45" s="52"/>
      <c r="FF45" s="52"/>
      <c r="FG45" s="52"/>
      <c r="FH45" s="52"/>
      <c r="FI45" s="52"/>
      <c r="FJ45" s="52"/>
      <c r="FK45" s="52"/>
      <c r="FL45" s="52"/>
      <c r="FM45" s="52"/>
      <c r="FN45" s="52"/>
      <c r="FO45" s="52"/>
      <c r="FP45" s="52"/>
      <c r="FQ45" s="52"/>
      <c r="FR45" s="52"/>
      <c r="FS45" s="52"/>
      <c r="FT45" s="52"/>
      <c r="FU45" s="52"/>
      <c r="FV45" s="52"/>
      <c r="FW45" s="52"/>
      <c r="FX45" s="52"/>
      <c r="FY45" s="52"/>
      <c r="FZ45" s="52"/>
      <c r="GA45" s="52"/>
      <c r="GB45" s="52"/>
      <c r="GC45" s="52"/>
      <c r="GD45" s="52"/>
    </row>
    <row r="46" spans="2:186" s="11" customFormat="1" ht="30" customHeight="1">
      <c r="B46" s="52"/>
      <c r="C46" s="4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51"/>
      <c r="BS46" s="468" t="s">
        <v>304</v>
      </c>
      <c r="BT46" s="470" t="s">
        <v>87</v>
      </c>
      <c r="BU46" s="110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694">
        <f>+IF(V_Ma!BV46="","",V_Ma!BV46)</f>
        <v>21</v>
      </c>
      <c r="BW46" s="694" t="str">
        <f>+IF(V_Ma!BW46="","",V_Ma!BW46)</f>
        <v/>
      </c>
      <c r="BX46" s="694" t="str">
        <f>+IF(V_Ma!BX46="","",V_Ma!BX46)</f>
        <v/>
      </c>
      <c r="BY46" s="694" t="str">
        <f>+IF(V_Ma!BY46="","",V_Ma!BY46)</f>
        <v/>
      </c>
      <c r="BZ46" s="694" t="str">
        <f>+IF(V_Ma!BZ46="","",V_Ma!BZ46)</f>
        <v/>
      </c>
      <c r="CA46" s="694" t="str">
        <f>+IF(V_Ma!CA46="","",V_Ma!CA46)</f>
        <v/>
      </c>
      <c r="CB46" s="694" t="str">
        <f>+IF(V_Ma!CB46="","",V_Ma!CB46)</f>
        <v/>
      </c>
      <c r="CC46" s="694" t="str">
        <f>+IF(V_Ma!CC46="","",V_Ma!CC46)</f>
        <v/>
      </c>
      <c r="CD46" s="694" t="str">
        <f>+IF(V_Ma!CD46="","",V_Ma!CD46)</f>
        <v/>
      </c>
      <c r="CE46" s="694" t="str">
        <f>+IF(V_Ma!CE46="","",V_Ma!CE46)</f>
        <v/>
      </c>
      <c r="EG46" s="52"/>
      <c r="EH46" s="52"/>
      <c r="EI46" s="52"/>
      <c r="EJ46" s="52"/>
      <c r="EK46" s="52"/>
      <c r="EL46" s="52"/>
      <c r="EM46" s="52"/>
      <c r="EN46" s="52"/>
      <c r="EO46" s="52"/>
      <c r="EP46" s="52"/>
      <c r="EQ46" s="52"/>
      <c r="ER46" s="52"/>
      <c r="ES46" s="52"/>
      <c r="ET46" s="52"/>
      <c r="EU46" s="52"/>
      <c r="EV46" s="52"/>
      <c r="EW46" s="52"/>
      <c r="EX46" s="52"/>
      <c r="EY46" s="52"/>
      <c r="EZ46" s="52"/>
      <c r="FA46" s="52"/>
      <c r="FB46" s="52"/>
      <c r="FC46" s="52"/>
      <c r="FD46" s="52"/>
      <c r="FE46" s="52"/>
      <c r="FF46" s="52"/>
      <c r="FG46" s="52"/>
      <c r="FH46" s="52"/>
      <c r="FI46" s="52"/>
      <c r="FJ46" s="52"/>
      <c r="FK46" s="52"/>
      <c r="FL46" s="52"/>
      <c r="FM46" s="52"/>
      <c r="FN46" s="52"/>
      <c r="FO46" s="52"/>
      <c r="FP46" s="52"/>
      <c r="FQ46" s="52"/>
      <c r="FR46" s="52"/>
      <c r="FS46" s="52"/>
      <c r="FT46" s="52"/>
      <c r="FU46" s="52"/>
      <c r="FV46" s="52"/>
      <c r="FW46" s="52"/>
      <c r="FX46" s="52"/>
      <c r="FY46" s="52"/>
      <c r="FZ46" s="52"/>
      <c r="GA46" s="52"/>
      <c r="GB46" s="52"/>
      <c r="GC46" s="52"/>
      <c r="GD46" s="52"/>
    </row>
    <row r="47" spans="2:186" s="11" customFormat="1" ht="30" customHeight="1">
      <c r="B47" s="52"/>
      <c r="C47" s="4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51"/>
      <c r="BS47" s="468" t="s">
        <v>305</v>
      </c>
      <c r="BT47" s="471" t="s">
        <v>12</v>
      </c>
      <c r="BU47" s="110">
        <f t="shared" si="1"/>
        <v>0</v>
      </c>
      <c r="BV47" s="694">
        <f>+IF(V_Ma!BV47="","",V_Ma!BV47)</f>
        <v>11</v>
      </c>
      <c r="BW47" s="694">
        <f>+IF(V_Ma!BW47="","",V_Ma!BW47)</f>
        <v>12</v>
      </c>
      <c r="BX47" s="694">
        <f>+IF(V_Ma!BX47="","",V_Ma!BX47)</f>
        <v>43</v>
      </c>
      <c r="BY47" s="694" t="str">
        <f>+IF(V_Ma!BY47="","",V_Ma!BY47)</f>
        <v/>
      </c>
      <c r="BZ47" s="694" t="str">
        <f>+IF(V_Ma!BZ47="","",V_Ma!BZ47)</f>
        <v/>
      </c>
      <c r="CA47" s="694" t="str">
        <f>+IF(V_Ma!CA47="","",V_Ma!CA47)</f>
        <v/>
      </c>
      <c r="CB47" s="694" t="str">
        <f>+IF(V_Ma!CB47="","",V_Ma!CB47)</f>
        <v/>
      </c>
      <c r="CC47" s="694" t="str">
        <f>+IF(V_Ma!CC47="","",V_Ma!CC47)</f>
        <v/>
      </c>
      <c r="CD47" s="694" t="str">
        <f>+IF(V_Ma!CD47="","",V_Ma!CD47)</f>
        <v/>
      </c>
      <c r="CE47" s="694" t="str">
        <f>+IF(V_Ma!CE47="","",V_Ma!CE47)</f>
        <v/>
      </c>
      <c r="EG47" s="52"/>
      <c r="EH47" s="52"/>
      <c r="EI47" s="52"/>
      <c r="EJ47" s="52"/>
      <c r="EK47" s="52"/>
      <c r="EL47" s="52"/>
      <c r="EM47" s="52"/>
      <c r="EN47" s="52"/>
      <c r="EO47" s="52"/>
      <c r="EP47" s="52"/>
      <c r="EQ47" s="52"/>
      <c r="ER47" s="52"/>
      <c r="ES47" s="52"/>
      <c r="ET47" s="52"/>
      <c r="EU47" s="52"/>
      <c r="EV47" s="52"/>
      <c r="EW47" s="52"/>
      <c r="EX47" s="52"/>
      <c r="EY47" s="52"/>
      <c r="EZ47" s="52"/>
      <c r="FA47" s="52"/>
      <c r="FB47" s="52"/>
      <c r="FC47" s="52"/>
      <c r="FD47" s="52"/>
      <c r="FE47" s="52"/>
      <c r="FF47" s="52"/>
      <c r="FG47" s="52"/>
      <c r="FH47" s="52"/>
      <c r="FI47" s="52"/>
      <c r="FJ47" s="52"/>
      <c r="FK47" s="52"/>
      <c r="FL47" s="52"/>
      <c r="FM47" s="52"/>
      <c r="FN47" s="52"/>
      <c r="FO47" s="52"/>
      <c r="FP47" s="52"/>
      <c r="FQ47" s="52"/>
      <c r="FR47" s="52"/>
      <c r="FS47" s="52"/>
      <c r="FT47" s="52"/>
      <c r="FU47" s="52"/>
      <c r="FV47" s="52"/>
      <c r="FW47" s="52"/>
      <c r="FX47" s="52"/>
      <c r="FY47" s="52"/>
      <c r="FZ47" s="52"/>
      <c r="GA47" s="52"/>
      <c r="GB47" s="52"/>
      <c r="GC47" s="52"/>
      <c r="GD47" s="52"/>
    </row>
    <row r="48" spans="2:186" s="11" customFormat="1" ht="30" customHeight="1">
      <c r="B48" s="52"/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51"/>
      <c r="BS48" s="468" t="s">
        <v>173</v>
      </c>
      <c r="BT48" s="471" t="s">
        <v>13</v>
      </c>
      <c r="BU48" s="110">
        <f t="shared" si="1"/>
        <v>0</v>
      </c>
      <c r="BV48" s="694" t="str">
        <f>+IF(V_Ma!BV48="","",V_Ma!BV48)</f>
        <v/>
      </c>
      <c r="BW48" s="694" t="str">
        <f>+IF(V_Ma!BW48="","",V_Ma!BW48)</f>
        <v/>
      </c>
      <c r="BX48" s="694" t="str">
        <f>+IF(V_Ma!BX48="","",V_Ma!BX48)</f>
        <v/>
      </c>
      <c r="BY48" s="694" t="str">
        <f>+IF(V_Ma!BY48="","",V_Ma!BY48)</f>
        <v/>
      </c>
      <c r="BZ48" s="694" t="str">
        <f>+IF(V_Ma!BZ48="","",V_Ma!BZ48)</f>
        <v/>
      </c>
      <c r="CA48" s="694" t="str">
        <f>+IF(V_Ma!CA48="","",V_Ma!CA48)</f>
        <v/>
      </c>
      <c r="CB48" s="694" t="str">
        <f>+IF(V_Ma!CB48="","",V_Ma!CB48)</f>
        <v/>
      </c>
      <c r="CC48" s="694" t="str">
        <f>+IF(V_Ma!CC48="","",V_Ma!CC48)</f>
        <v/>
      </c>
      <c r="CD48" s="694" t="str">
        <f>+IF(V_Ma!CD48="","",V_Ma!CD48)</f>
        <v/>
      </c>
      <c r="CE48" s="694" t="str">
        <f>+IF(V_Ma!CE48="","",V_Ma!CE48)</f>
        <v/>
      </c>
      <c r="EG48" s="52"/>
      <c r="EH48" s="52"/>
      <c r="EI48" s="52"/>
      <c r="EJ48" s="52"/>
      <c r="EK48" s="52"/>
      <c r="EL48" s="52"/>
      <c r="EM48" s="52"/>
      <c r="EN48" s="52"/>
      <c r="EO48" s="52"/>
      <c r="EP48" s="52"/>
      <c r="EQ48" s="52"/>
      <c r="ER48" s="52"/>
      <c r="ES48" s="52"/>
      <c r="ET48" s="52"/>
      <c r="EU48" s="52"/>
      <c r="EV48" s="52"/>
      <c r="EW48" s="52"/>
      <c r="EX48" s="52"/>
      <c r="EY48" s="52"/>
      <c r="EZ48" s="52"/>
      <c r="FA48" s="52"/>
      <c r="FB48" s="52"/>
      <c r="FC48" s="52"/>
      <c r="FD48" s="52"/>
      <c r="FE48" s="52"/>
      <c r="FF48" s="52"/>
      <c r="FG48" s="52"/>
      <c r="FH48" s="52"/>
      <c r="FI48" s="52"/>
      <c r="FJ48" s="52"/>
      <c r="FK48" s="52"/>
      <c r="FL48" s="52"/>
      <c r="FM48" s="52"/>
      <c r="FN48" s="52"/>
      <c r="FO48" s="52"/>
      <c r="FP48" s="52"/>
      <c r="FQ48" s="52"/>
      <c r="FR48" s="52"/>
      <c r="FS48" s="52"/>
      <c r="FT48" s="52"/>
      <c r="FU48" s="52"/>
      <c r="FV48" s="52"/>
      <c r="FW48" s="52"/>
      <c r="FX48" s="52"/>
      <c r="FY48" s="52"/>
      <c r="FZ48" s="52"/>
      <c r="GA48" s="52"/>
      <c r="GB48" s="52"/>
      <c r="GC48" s="52"/>
      <c r="GD48" s="52"/>
    </row>
    <row r="49" spans="1:186" s="11" customFormat="1" ht="30" customHeight="1">
      <c r="B49" s="52"/>
      <c r="C49" s="4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51"/>
      <c r="BS49" s="468" t="s">
        <v>178</v>
      </c>
      <c r="BT49" s="471" t="s">
        <v>14</v>
      </c>
      <c r="BU49" s="110">
        <f t="shared" si="1"/>
        <v>0</v>
      </c>
      <c r="BV49" s="694">
        <f>+IF(V_Ma!BV49="","",V_Ma!BV49)</f>
        <v>13</v>
      </c>
      <c r="BW49" s="694" t="str">
        <f>+IF(V_Ma!BW49="","",V_Ma!BW49)</f>
        <v/>
      </c>
      <c r="BX49" s="694" t="str">
        <f>+IF(V_Ma!BX49="","",V_Ma!BX49)</f>
        <v/>
      </c>
      <c r="BY49" s="694" t="str">
        <f>+IF(V_Ma!BY49="","",V_Ma!BY49)</f>
        <v/>
      </c>
      <c r="BZ49" s="694" t="str">
        <f>+IF(V_Ma!BZ49="","",V_Ma!BZ49)</f>
        <v/>
      </c>
      <c r="CA49" s="694" t="str">
        <f>+IF(V_Ma!CA49="","",V_Ma!CA49)</f>
        <v/>
      </c>
      <c r="CB49" s="694" t="str">
        <f>+IF(V_Ma!CB49="","",V_Ma!CB49)</f>
        <v/>
      </c>
      <c r="CC49" s="694" t="str">
        <f>+IF(V_Ma!CC49="","",V_Ma!CC49)</f>
        <v/>
      </c>
      <c r="CD49" s="694" t="str">
        <f>+IF(V_Ma!CD49="","",V_Ma!CD49)</f>
        <v/>
      </c>
      <c r="CE49" s="694" t="str">
        <f>+IF(V_Ma!CE49="","",V_Ma!CE49)</f>
        <v/>
      </c>
      <c r="EG49" s="52"/>
      <c r="EH49" s="52"/>
      <c r="EI49" s="52"/>
      <c r="EJ49" s="52"/>
      <c r="EK49" s="52"/>
      <c r="EL49" s="52"/>
      <c r="EM49" s="52"/>
      <c r="EN49" s="52"/>
      <c r="EO49" s="52"/>
      <c r="EP49" s="52"/>
      <c r="EQ49" s="52"/>
      <c r="ER49" s="52"/>
      <c r="ES49" s="52"/>
      <c r="ET49" s="52"/>
      <c r="EU49" s="52"/>
      <c r="EV49" s="52"/>
      <c r="EW49" s="52"/>
      <c r="EX49" s="52"/>
      <c r="EY49" s="52"/>
      <c r="EZ49" s="52"/>
      <c r="FA49" s="52"/>
      <c r="FB49" s="52"/>
      <c r="FC49" s="52"/>
      <c r="FD49" s="52"/>
      <c r="FE49" s="52"/>
      <c r="FF49" s="52"/>
      <c r="FG49" s="52"/>
      <c r="FH49" s="52"/>
      <c r="FI49" s="52"/>
      <c r="FJ49" s="52"/>
      <c r="FK49" s="52"/>
      <c r="FL49" s="52"/>
      <c r="FM49" s="52"/>
      <c r="FN49" s="52"/>
      <c r="FO49" s="52"/>
      <c r="FP49" s="52"/>
      <c r="FQ49" s="52"/>
      <c r="FR49" s="52"/>
      <c r="FS49" s="52"/>
      <c r="FT49" s="52"/>
      <c r="FU49" s="52"/>
      <c r="FV49" s="52"/>
      <c r="FW49" s="52"/>
      <c r="FX49" s="52"/>
      <c r="FY49" s="52"/>
      <c r="FZ49" s="52"/>
      <c r="GA49" s="52"/>
      <c r="GB49" s="52"/>
      <c r="GC49" s="52"/>
      <c r="GD49" s="52"/>
    </row>
    <row r="50" spans="1:186" s="11" customFormat="1" ht="30" customHeight="1">
      <c r="B50" s="52"/>
      <c r="C50" s="4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51"/>
      <c r="BS50" s="468" t="s">
        <v>174</v>
      </c>
      <c r="BT50" s="471" t="s">
        <v>88</v>
      </c>
      <c r="BU50" s="110">
        <f t="shared" si="1"/>
        <v>0</v>
      </c>
      <c r="BV50" s="694">
        <f>+IF(V_Ma!BV50="","",V_Ma!BV50)</f>
        <v>22</v>
      </c>
      <c r="BW50" s="694" t="str">
        <f>+IF(V_Ma!BW50="","",V_Ma!BW50)</f>
        <v/>
      </c>
      <c r="BX50" s="694" t="str">
        <f>+IF(V_Ma!BX50="","",V_Ma!BX50)</f>
        <v/>
      </c>
      <c r="BY50" s="694" t="str">
        <f>+IF(V_Ma!BY50="","",V_Ma!BY50)</f>
        <v/>
      </c>
      <c r="BZ50" s="694" t="str">
        <f>+IF(V_Ma!BZ50="","",V_Ma!BZ50)</f>
        <v/>
      </c>
      <c r="CA50" s="694" t="str">
        <f>+IF(V_Ma!CA50="","",V_Ma!CA50)</f>
        <v/>
      </c>
      <c r="CB50" s="694" t="str">
        <f>+IF(V_Ma!CB50="","",V_Ma!CB50)</f>
        <v/>
      </c>
      <c r="CC50" s="694" t="str">
        <f>+IF(V_Ma!CC50="","",V_Ma!CC50)</f>
        <v/>
      </c>
      <c r="CD50" s="694" t="str">
        <f>+IF(V_Ma!CD50="","",V_Ma!CD50)</f>
        <v/>
      </c>
      <c r="CE50" s="694" t="str">
        <f>+IF(V_Ma!CE50="","",V_Ma!CE50)</f>
        <v/>
      </c>
      <c r="EG50" s="52"/>
      <c r="EH50" s="52"/>
      <c r="EI50" s="52"/>
      <c r="EJ50" s="52"/>
      <c r="EK50" s="52"/>
      <c r="EL50" s="52"/>
      <c r="EM50" s="52"/>
      <c r="EN50" s="52"/>
      <c r="EO50" s="52"/>
      <c r="EP50" s="52"/>
      <c r="EQ50" s="52"/>
      <c r="ER50" s="52"/>
      <c r="ES50" s="52"/>
      <c r="ET50" s="52"/>
      <c r="EU50" s="52"/>
      <c r="EV50" s="52"/>
      <c r="EW50" s="52"/>
      <c r="EX50" s="52"/>
      <c r="EY50" s="52"/>
      <c r="EZ50" s="52"/>
      <c r="FA50" s="52"/>
      <c r="FB50" s="52"/>
      <c r="FC50" s="52"/>
      <c r="FD50" s="52"/>
      <c r="FE50" s="52"/>
      <c r="FF50" s="52"/>
      <c r="FG50" s="52"/>
      <c r="FH50" s="52"/>
      <c r="FI50" s="52"/>
      <c r="FJ50" s="52"/>
      <c r="FK50" s="52"/>
      <c r="FL50" s="52"/>
      <c r="FM50" s="52"/>
      <c r="FN50" s="52"/>
      <c r="FO50" s="52"/>
      <c r="FP50" s="52"/>
      <c r="FQ50" s="52"/>
      <c r="FR50" s="52"/>
      <c r="FS50" s="52"/>
      <c r="FT50" s="52"/>
      <c r="FU50" s="52"/>
      <c r="FV50" s="52"/>
      <c r="FW50" s="52"/>
      <c r="FX50" s="52"/>
      <c r="FY50" s="52"/>
      <c r="FZ50" s="52"/>
      <c r="GA50" s="52"/>
      <c r="GB50" s="52"/>
      <c r="GC50" s="52"/>
      <c r="GD50" s="52"/>
    </row>
    <row r="51" spans="1:186" s="11" customFormat="1" ht="30" customHeight="1">
      <c r="B51" s="52"/>
      <c r="C51" s="4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51"/>
      <c r="BS51" s="468" t="s">
        <v>175</v>
      </c>
      <c r="BT51" s="471" t="s">
        <v>89</v>
      </c>
      <c r="BU51" s="110">
        <f t="shared" si="1"/>
        <v>0</v>
      </c>
      <c r="BV51" s="694" t="str">
        <f>+IF(V_Ma!BV51="","",V_Ma!BV51)</f>
        <v/>
      </c>
      <c r="BW51" s="694" t="str">
        <f>+IF(V_Ma!BW51="","",V_Ma!BW51)</f>
        <v/>
      </c>
      <c r="BX51" s="694" t="str">
        <f>+IF(V_Ma!BX51="","",V_Ma!BX51)</f>
        <v/>
      </c>
      <c r="BY51" s="694" t="str">
        <f>+IF(V_Ma!BY51="","",V_Ma!BY51)</f>
        <v/>
      </c>
      <c r="BZ51" s="694" t="str">
        <f>+IF(V_Ma!BZ51="","",V_Ma!BZ51)</f>
        <v/>
      </c>
      <c r="CA51" s="694" t="str">
        <f>+IF(V_Ma!CA51="","",V_Ma!CA51)</f>
        <v/>
      </c>
      <c r="CB51" s="694" t="str">
        <f>+IF(V_Ma!CB51="","",V_Ma!CB51)</f>
        <v/>
      </c>
      <c r="CC51" s="694" t="str">
        <f>+IF(V_Ma!CC51="","",V_Ma!CC51)</f>
        <v/>
      </c>
      <c r="CD51" s="694" t="str">
        <f>+IF(V_Ma!CD51="","",V_Ma!CD51)</f>
        <v/>
      </c>
      <c r="CE51" s="694" t="str">
        <f>+IF(V_Ma!CE51="","",V_Ma!CE51)</f>
        <v/>
      </c>
      <c r="CF51" s="28"/>
      <c r="CG51" s="28"/>
      <c r="EG51" s="52"/>
      <c r="EH51" s="52"/>
      <c r="EI51" s="52"/>
      <c r="EJ51" s="52"/>
      <c r="EK51" s="52"/>
      <c r="EL51" s="52"/>
      <c r="EM51" s="52"/>
      <c r="EN51" s="52"/>
      <c r="EO51" s="52"/>
      <c r="EP51" s="52"/>
      <c r="EQ51" s="52"/>
      <c r="ER51" s="52"/>
      <c r="ES51" s="52"/>
      <c r="ET51" s="52"/>
      <c r="EU51" s="52"/>
      <c r="EV51" s="52"/>
      <c r="EW51" s="52"/>
      <c r="EX51" s="52"/>
      <c r="EY51" s="52"/>
      <c r="EZ51" s="52"/>
      <c r="FA51" s="52"/>
      <c r="FB51" s="52"/>
      <c r="FC51" s="52"/>
      <c r="FD51" s="52"/>
      <c r="FE51" s="52"/>
      <c r="FF51" s="52"/>
      <c r="FG51" s="52"/>
      <c r="FH51" s="52"/>
      <c r="FI51" s="52"/>
      <c r="FJ51" s="52"/>
      <c r="FK51" s="52"/>
      <c r="FL51" s="52"/>
      <c r="FM51" s="52"/>
      <c r="FN51" s="52"/>
      <c r="FO51" s="52"/>
      <c r="FP51" s="52"/>
      <c r="FQ51" s="52"/>
      <c r="FR51" s="52"/>
      <c r="FS51" s="52"/>
      <c r="FT51" s="52"/>
      <c r="FU51" s="52"/>
      <c r="FV51" s="52"/>
      <c r="FW51" s="52"/>
      <c r="FX51" s="52"/>
      <c r="FY51" s="52"/>
      <c r="FZ51" s="52"/>
      <c r="GA51" s="52"/>
      <c r="GB51" s="52"/>
      <c r="GC51" s="52"/>
      <c r="GD51" s="52"/>
    </row>
    <row r="52" spans="1:186" s="11" customFormat="1" ht="30" customHeight="1">
      <c r="B52" s="52"/>
      <c r="C52" s="4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51"/>
      <c r="BS52" s="468" t="s">
        <v>176</v>
      </c>
      <c r="BT52" s="471" t="s">
        <v>90</v>
      </c>
      <c r="BU52" s="110">
        <f t="shared" si="1"/>
        <v>0</v>
      </c>
      <c r="BV52" s="694">
        <f>+IF(V_Ma!BV52="","",V_Ma!BV52)</f>
        <v>23</v>
      </c>
      <c r="BW52" s="694" t="str">
        <f>+IF(V_Ma!BW52="","",V_Ma!BW52)</f>
        <v/>
      </c>
      <c r="BX52" s="694" t="str">
        <f>+IF(V_Ma!BX52="","",V_Ma!BX52)</f>
        <v/>
      </c>
      <c r="BY52" s="694" t="str">
        <f>+IF(V_Ma!BY52="","",V_Ma!BY52)</f>
        <v/>
      </c>
      <c r="BZ52" s="694" t="str">
        <f>+IF(V_Ma!BZ52="","",V_Ma!BZ52)</f>
        <v/>
      </c>
      <c r="CA52" s="694" t="str">
        <f>+IF(V_Ma!CA52="","",V_Ma!CA52)</f>
        <v/>
      </c>
      <c r="CB52" s="694" t="str">
        <f>+IF(V_Ma!CB52="","",V_Ma!CB52)</f>
        <v/>
      </c>
      <c r="CC52" s="694" t="str">
        <f>+IF(V_Ma!CC52="","",V_Ma!CC52)</f>
        <v/>
      </c>
      <c r="CD52" s="694" t="str">
        <f>+IF(V_Ma!CD52="","",V_Ma!CD52)</f>
        <v/>
      </c>
      <c r="CE52" s="694" t="str">
        <f>+IF(V_Ma!CE52="","",V_Ma!CE52)</f>
        <v/>
      </c>
      <c r="CF52" s="28"/>
      <c r="CG52" s="28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2"/>
      <c r="FD52" s="52"/>
      <c r="FE52" s="52"/>
      <c r="FF52" s="52"/>
      <c r="FG52" s="52"/>
      <c r="FH52" s="52"/>
      <c r="FI52" s="52"/>
      <c r="FJ52" s="52"/>
      <c r="FK52" s="52"/>
      <c r="FL52" s="52"/>
      <c r="FM52" s="52"/>
      <c r="FN52" s="52"/>
      <c r="FO52" s="52"/>
      <c r="FP52" s="52"/>
      <c r="FQ52" s="52"/>
      <c r="FR52" s="52"/>
      <c r="FS52" s="52"/>
      <c r="FT52" s="52"/>
      <c r="FU52" s="52"/>
      <c r="FV52" s="52"/>
      <c r="FW52" s="52"/>
      <c r="FX52" s="52"/>
      <c r="FY52" s="52"/>
      <c r="FZ52" s="52"/>
      <c r="GA52" s="52"/>
      <c r="GB52" s="52"/>
      <c r="GC52" s="52"/>
      <c r="GD52" s="52"/>
    </row>
    <row r="53" spans="1:186" s="11" customFormat="1" ht="30" customHeight="1">
      <c r="B53" s="52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5"/>
      <c r="BS53" s="468" t="s">
        <v>177</v>
      </c>
      <c r="BT53" s="471" t="s">
        <v>91</v>
      </c>
      <c r="BU53" s="110">
        <f t="shared" si="1"/>
        <v>0</v>
      </c>
      <c r="BV53" s="694" t="str">
        <f>+IF(V_Ma!BV53="","",V_Ma!BV53)</f>
        <v/>
      </c>
      <c r="BW53" s="694" t="str">
        <f>+IF(V_Ma!BW53="","",V_Ma!BW53)</f>
        <v/>
      </c>
      <c r="BX53" s="694" t="str">
        <f>+IF(V_Ma!BX53="","",V_Ma!BX53)</f>
        <v/>
      </c>
      <c r="BY53" s="694" t="str">
        <f>+IF(V_Ma!BY53="","",V_Ma!BY53)</f>
        <v/>
      </c>
      <c r="BZ53" s="694" t="str">
        <f>+IF(V_Ma!BZ53="","",V_Ma!BZ53)</f>
        <v/>
      </c>
      <c r="CA53" s="694" t="str">
        <f>+IF(V_Ma!CA53="","",V_Ma!CA53)</f>
        <v/>
      </c>
      <c r="CB53" s="694" t="str">
        <f>+IF(V_Ma!CB53="","",V_Ma!CB53)</f>
        <v/>
      </c>
      <c r="CC53" s="694" t="str">
        <f>+IF(V_Ma!CC53="","",V_Ma!CC53)</f>
        <v/>
      </c>
      <c r="CD53" s="694" t="str">
        <f>+IF(V_Ma!CD53="","",V_Ma!CD53)</f>
        <v/>
      </c>
      <c r="CE53" s="694" t="str">
        <f>+IF(V_Ma!CE53="","",V_Ma!CE53)</f>
        <v/>
      </c>
      <c r="CF53" s="28"/>
      <c r="CG53" s="28"/>
      <c r="DI53" s="52"/>
      <c r="DJ53" s="52"/>
      <c r="DK53" s="52"/>
      <c r="DL53" s="52"/>
      <c r="DM53" s="52"/>
      <c r="DN53" s="52"/>
      <c r="DO53" s="52"/>
      <c r="DP53" s="52"/>
      <c r="DQ53" s="52"/>
      <c r="DR53" s="52"/>
      <c r="DS53" s="52"/>
      <c r="DT53" s="52"/>
      <c r="DU53" s="52"/>
      <c r="DV53" s="52"/>
      <c r="DW53" s="52"/>
      <c r="DX53" s="52"/>
      <c r="DY53" s="52"/>
      <c r="DZ53" s="52"/>
      <c r="EA53" s="52"/>
      <c r="EB53" s="52"/>
      <c r="EC53" s="52"/>
      <c r="ED53" s="52"/>
      <c r="EE53" s="52"/>
      <c r="EF53" s="52"/>
      <c r="EG53" s="52"/>
      <c r="EH53" s="52"/>
      <c r="EI53" s="52"/>
      <c r="EJ53" s="52"/>
      <c r="EK53" s="52"/>
      <c r="EL53" s="52"/>
      <c r="EM53" s="52"/>
      <c r="EN53" s="52"/>
      <c r="EO53" s="52"/>
      <c r="EP53" s="52"/>
      <c r="EQ53" s="52"/>
      <c r="ER53" s="52"/>
      <c r="ES53" s="52"/>
      <c r="ET53" s="52"/>
      <c r="EU53" s="52"/>
      <c r="EV53" s="52"/>
      <c r="EW53" s="52"/>
      <c r="EX53" s="52"/>
      <c r="EY53" s="52"/>
      <c r="EZ53" s="52"/>
      <c r="FA53" s="52"/>
      <c r="FB53" s="52"/>
      <c r="FC53" s="52"/>
      <c r="FD53" s="52"/>
      <c r="FE53" s="52"/>
      <c r="FF53" s="52"/>
      <c r="FG53" s="52"/>
      <c r="FH53" s="52"/>
      <c r="FI53" s="52"/>
      <c r="FJ53" s="52"/>
      <c r="FK53" s="52"/>
      <c r="FL53" s="52"/>
      <c r="FM53" s="52"/>
      <c r="FN53" s="52"/>
      <c r="FO53" s="52"/>
      <c r="FP53" s="52"/>
      <c r="FQ53" s="52"/>
      <c r="FR53" s="52"/>
      <c r="FS53" s="52"/>
      <c r="FT53" s="52"/>
      <c r="FU53" s="52"/>
      <c r="FV53" s="52"/>
      <c r="FW53" s="52"/>
      <c r="FX53" s="52"/>
      <c r="FY53" s="52"/>
      <c r="FZ53" s="52"/>
      <c r="GA53" s="52"/>
      <c r="GB53" s="52"/>
      <c r="GC53" s="52"/>
      <c r="GD53" s="52"/>
    </row>
    <row r="54" spans="1:186" s="11" customFormat="1" ht="40.35" customHeight="1">
      <c r="C54" s="56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885" t="s">
        <v>22</v>
      </c>
      <c r="P54" s="885"/>
      <c r="Q54" s="885"/>
      <c r="R54" s="885"/>
      <c r="S54" s="885"/>
      <c r="T54" s="885"/>
      <c r="U54" s="885"/>
      <c r="V54" s="885"/>
      <c r="W54" s="885"/>
      <c r="X54" s="885"/>
      <c r="Y54" s="885"/>
      <c r="Z54" s="885"/>
      <c r="AA54" s="885"/>
      <c r="AB54" s="885"/>
      <c r="AC54" s="885"/>
      <c r="AD54" s="885"/>
      <c r="AE54" s="885"/>
      <c r="AF54" s="885"/>
      <c r="AG54" s="885"/>
      <c r="AH54" s="885"/>
      <c r="AI54" s="885"/>
      <c r="AJ54" s="885"/>
      <c r="AK54" s="885"/>
      <c r="AL54" s="885"/>
      <c r="AM54" s="885"/>
      <c r="AN54" s="885"/>
      <c r="AO54" s="885"/>
      <c r="AP54" s="885"/>
      <c r="AQ54" s="885"/>
      <c r="AR54" s="885"/>
      <c r="AS54" s="885"/>
      <c r="AT54" s="885"/>
      <c r="AU54" s="885"/>
      <c r="AV54" s="885"/>
      <c r="AW54" s="885"/>
      <c r="AX54" s="885"/>
      <c r="AY54" s="885"/>
      <c r="AZ54" s="885"/>
      <c r="BA54" s="885"/>
      <c r="BB54" s="885"/>
      <c r="BC54" s="885"/>
      <c r="BD54" s="885"/>
      <c r="BE54" s="885"/>
      <c r="BF54" s="885"/>
      <c r="BG54" s="58"/>
      <c r="BH54" s="58" t="s">
        <v>156</v>
      </c>
      <c r="BI54" s="58"/>
      <c r="BJ54" s="58"/>
      <c r="BK54" s="58"/>
      <c r="BL54" s="58"/>
      <c r="BM54" s="58"/>
      <c r="BN54" s="58"/>
      <c r="BO54" s="58"/>
      <c r="BP54" s="58"/>
      <c r="BQ54" s="59"/>
      <c r="BR54" s="60"/>
      <c r="BS54" s="30"/>
      <c r="BT54" s="52"/>
      <c r="BU54" s="52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2"/>
      <c r="FO54" s="52"/>
      <c r="FP54" s="52"/>
      <c r="FQ54" s="52"/>
      <c r="FR54" s="52"/>
      <c r="FS54" s="52"/>
      <c r="FT54" s="52"/>
      <c r="FU54" s="52"/>
      <c r="FV54" s="52"/>
      <c r="FW54" s="52"/>
      <c r="FX54" s="52"/>
      <c r="FY54" s="52"/>
      <c r="FZ54" s="52"/>
      <c r="GA54" s="52"/>
      <c r="GB54" s="52"/>
      <c r="GC54" s="52"/>
      <c r="GD54" s="52"/>
    </row>
    <row r="55" spans="1:186" s="11" customFormat="1" ht="40.35" hidden="1" customHeight="1">
      <c r="C55" s="61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678"/>
      <c r="P55" s="678"/>
      <c r="Q55" s="679">
        <f>+Inicio!D21</f>
        <v>1</v>
      </c>
      <c r="R55" s="679">
        <f>+Inicio!D22</f>
        <v>1</v>
      </c>
      <c r="S55" s="679">
        <f>+Inicio!D23</f>
        <v>1</v>
      </c>
      <c r="T55" s="679">
        <f>+Inicio!D24</f>
        <v>0</v>
      </c>
      <c r="U55" s="679">
        <f>+Inicio!D25</f>
        <v>0</v>
      </c>
      <c r="V55" s="679">
        <f>+Inicio!D26</f>
        <v>0</v>
      </c>
      <c r="W55" s="679">
        <f>+Inicio!D27</f>
        <v>0</v>
      </c>
      <c r="X55" s="679">
        <f>+Inicio!D28</f>
        <v>0</v>
      </c>
      <c r="Y55" s="679">
        <f>+Inicio!D29</f>
        <v>0</v>
      </c>
      <c r="Z55" s="679">
        <f>+Inicio!D30</f>
        <v>0</v>
      </c>
      <c r="AA55" s="679">
        <f>+Inicio!H21</f>
        <v>1</v>
      </c>
      <c r="AB55" s="679">
        <f>+Inicio!H22</f>
        <v>1</v>
      </c>
      <c r="AC55" s="679">
        <f>+Inicio!H23</f>
        <v>1</v>
      </c>
      <c r="AD55" s="679">
        <f>+Inicio!H24</f>
        <v>0</v>
      </c>
      <c r="AE55" s="679">
        <f>+Inicio!H25</f>
        <v>0</v>
      </c>
      <c r="AF55" s="679">
        <f>+Inicio!H26</f>
        <v>0</v>
      </c>
      <c r="AG55" s="679">
        <f>+Inicio!H27</f>
        <v>0</v>
      </c>
      <c r="AH55" s="679">
        <f>+Inicio!H28</f>
        <v>0</v>
      </c>
      <c r="AI55" s="679">
        <f>+Inicio!H29</f>
        <v>0</v>
      </c>
      <c r="AJ55" s="679">
        <f>+Inicio!H30</f>
        <v>0</v>
      </c>
      <c r="AK55" s="679">
        <f>+Inicio!D33</f>
        <v>0</v>
      </c>
      <c r="AL55" s="679">
        <f>+Inicio!D34</f>
        <v>0</v>
      </c>
      <c r="AM55" s="679">
        <f>+Inicio!D35</f>
        <v>0</v>
      </c>
      <c r="AN55" s="679">
        <f>+Inicio!D36</f>
        <v>0</v>
      </c>
      <c r="AO55" s="679">
        <f>+Inicio!D37</f>
        <v>0</v>
      </c>
      <c r="AP55" s="679">
        <f>+Inicio!D38</f>
        <v>0</v>
      </c>
      <c r="AQ55" s="679">
        <f>+Inicio!D39</f>
        <v>0</v>
      </c>
      <c r="AR55" s="679">
        <f>+Inicio!D40</f>
        <v>0</v>
      </c>
      <c r="AS55" s="679">
        <f>+Inicio!D41</f>
        <v>0</v>
      </c>
      <c r="AT55" s="679">
        <f>+Inicio!D42</f>
        <v>0</v>
      </c>
      <c r="AU55" s="679">
        <f>+Inicio!H33</f>
        <v>1</v>
      </c>
      <c r="AV55" s="679">
        <f>+Inicio!H34</f>
        <v>0</v>
      </c>
      <c r="AW55" s="679">
        <f>+Inicio!H35</f>
        <v>0</v>
      </c>
      <c r="AX55" s="679">
        <f>+Inicio!H36</f>
        <v>0</v>
      </c>
      <c r="AY55" s="679">
        <f>+Inicio!H37</f>
        <v>0</v>
      </c>
      <c r="AZ55" s="679">
        <f>+Inicio!H38</f>
        <v>0</v>
      </c>
      <c r="BA55" s="679">
        <f>+Inicio!H39</f>
        <v>0</v>
      </c>
      <c r="BB55" s="679">
        <f>+Inicio!H40</f>
        <v>0</v>
      </c>
      <c r="BC55" s="679">
        <f>+Inicio!H41</f>
        <v>0</v>
      </c>
      <c r="BD55" s="679">
        <f>+Inicio!H42</f>
        <v>0</v>
      </c>
      <c r="BE55" s="678"/>
      <c r="BF55" s="678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68"/>
      <c r="BR55" s="107"/>
      <c r="BS55" s="30"/>
      <c r="BT55" s="52"/>
      <c r="BU55" s="52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DI55" s="52"/>
      <c r="DJ55" s="52"/>
      <c r="DK55" s="52"/>
      <c r="DL55" s="52"/>
      <c r="DM55" s="52"/>
      <c r="DN55" s="52"/>
      <c r="DO55" s="52"/>
      <c r="DP55" s="52"/>
      <c r="DQ55" s="52"/>
      <c r="DR55" s="52"/>
      <c r="DS55" s="52"/>
      <c r="DT55" s="52"/>
      <c r="DU55" s="52"/>
      <c r="DV55" s="52"/>
      <c r="DW55" s="52"/>
      <c r="DX55" s="52"/>
      <c r="DY55" s="52"/>
      <c r="DZ55" s="52"/>
      <c r="EA55" s="52"/>
      <c r="EB55" s="52"/>
      <c r="EC55" s="52"/>
      <c r="ED55" s="52"/>
      <c r="EE55" s="52"/>
      <c r="EF55" s="52"/>
      <c r="EG55" s="52"/>
      <c r="EH55" s="52"/>
      <c r="EI55" s="52"/>
      <c r="EJ55" s="52"/>
      <c r="EK55" s="52"/>
      <c r="EL55" s="52"/>
      <c r="EM55" s="52"/>
      <c r="EN55" s="52"/>
      <c r="EO55" s="52"/>
      <c r="EP55" s="52"/>
      <c r="EQ55" s="52"/>
      <c r="ER55" s="52"/>
      <c r="ES55" s="52"/>
      <c r="ET55" s="52"/>
      <c r="EU55" s="52"/>
      <c r="EV55" s="52"/>
      <c r="EW55" s="52"/>
      <c r="EX55" s="52"/>
      <c r="EY55" s="52"/>
      <c r="EZ55" s="52"/>
      <c r="FA55" s="52"/>
      <c r="FB55" s="52"/>
      <c r="FC55" s="52"/>
      <c r="FD55" s="52"/>
      <c r="FE55" s="52"/>
      <c r="FF55" s="52"/>
      <c r="FG55" s="52"/>
      <c r="FH55" s="52"/>
      <c r="FI55" s="52"/>
      <c r="FJ55" s="52"/>
      <c r="FK55" s="52"/>
      <c r="FL55" s="52"/>
      <c r="FM55" s="52"/>
      <c r="FN55" s="52"/>
      <c r="FO55" s="52"/>
      <c r="FP55" s="52"/>
      <c r="FQ55" s="52"/>
      <c r="FR55" s="52"/>
      <c r="FS55" s="52"/>
      <c r="FT55" s="52"/>
      <c r="FU55" s="52"/>
      <c r="FV55" s="52"/>
      <c r="FW55" s="52"/>
      <c r="FX55" s="52"/>
      <c r="FY55" s="52"/>
      <c r="FZ55" s="52"/>
      <c r="GA55" s="52"/>
      <c r="GB55" s="52"/>
      <c r="GC55" s="52"/>
      <c r="GD55" s="52"/>
    </row>
    <row r="56" spans="1:186" s="28" customFormat="1" ht="50.1" customHeight="1">
      <c r="A56" s="11"/>
      <c r="B56" s="11"/>
      <c r="C56" s="61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889" t="s">
        <v>23</v>
      </c>
      <c r="P56" s="889"/>
      <c r="Q56" s="893" t="str">
        <f>+V_Ma!Q56</f>
        <v>Av. Pachacutec</v>
      </c>
      <c r="R56" s="894"/>
      <c r="S56" s="894"/>
      <c r="T56" s="894"/>
      <c r="U56" s="894"/>
      <c r="V56" s="894"/>
      <c r="W56" s="894"/>
      <c r="X56" s="894"/>
      <c r="Y56" s="894"/>
      <c r="Z56" s="895"/>
      <c r="AA56" s="880" t="str">
        <f>+V_Ma!AA56</f>
        <v>Av. Pachacutec</v>
      </c>
      <c r="AB56" s="880"/>
      <c r="AC56" s="880"/>
      <c r="AD56" s="880"/>
      <c r="AE56" s="880"/>
      <c r="AF56" s="880"/>
      <c r="AG56" s="880">
        <f>+V_Ma!AG56</f>
        <v>0</v>
      </c>
      <c r="AH56" s="880"/>
      <c r="AI56" s="880"/>
      <c r="AJ56" s="880"/>
      <c r="AK56" s="893" t="str">
        <f>+V_Ma!AK56</f>
        <v>Jr. Huamachuco</v>
      </c>
      <c r="AL56" s="894"/>
      <c r="AM56" s="894"/>
      <c r="AN56" s="894"/>
      <c r="AO56" s="894"/>
      <c r="AP56" s="894"/>
      <c r="AQ56" s="894"/>
      <c r="AR56" s="894"/>
      <c r="AS56" s="894"/>
      <c r="AT56" s="895"/>
      <c r="AU56" s="893" t="str">
        <f>+Inicio!J33</f>
        <v>Av. 1</v>
      </c>
      <c r="AV56" s="894"/>
      <c r="AW56" s="894"/>
      <c r="AX56" s="894"/>
      <c r="AY56" s="894"/>
      <c r="AZ56" s="894"/>
      <c r="BA56" s="894"/>
      <c r="BB56" s="894"/>
      <c r="BC56" s="894"/>
      <c r="BD56" s="895"/>
      <c r="BE56" s="877" t="s">
        <v>24</v>
      </c>
      <c r="BF56" s="877" t="s">
        <v>25</v>
      </c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3"/>
      <c r="BR56" s="64"/>
      <c r="BS56" s="30"/>
      <c r="DG56" s="52"/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L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W56" s="52"/>
      <c r="EX56" s="52"/>
      <c r="EY56" s="52"/>
      <c r="EZ56" s="52"/>
      <c r="FA56" s="52"/>
      <c r="FB56" s="52"/>
      <c r="FC56" s="52"/>
      <c r="FD56" s="52"/>
      <c r="FE56" s="52"/>
      <c r="FF56" s="52"/>
      <c r="FG56" s="52"/>
      <c r="FH56" s="52"/>
      <c r="FI56" s="52"/>
      <c r="FJ56" s="52"/>
      <c r="FK56" s="52"/>
      <c r="FL56" s="52"/>
      <c r="FM56" s="52"/>
      <c r="FN56" s="52"/>
      <c r="FO56" s="52"/>
      <c r="FP56" s="52"/>
      <c r="FQ56" s="52"/>
      <c r="FR56" s="52"/>
      <c r="FS56" s="52"/>
      <c r="FT56" s="52"/>
      <c r="FU56" s="52"/>
      <c r="FV56" s="52"/>
      <c r="FW56" s="52"/>
      <c r="FX56" s="52"/>
      <c r="FY56" s="52"/>
      <c r="FZ56" s="52"/>
      <c r="GA56" s="52"/>
      <c r="GB56" s="52"/>
    </row>
    <row r="57" spans="1:186" s="11" customFormat="1" ht="39.950000000000003" customHeight="1">
      <c r="C57" s="6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889"/>
      <c r="P57" s="889"/>
      <c r="Q57" s="886" t="str">
        <f>+V_Ma!Q57:V57</f>
        <v>Norte - Sur</v>
      </c>
      <c r="R57" s="887"/>
      <c r="S57" s="887"/>
      <c r="T57" s="887"/>
      <c r="U57" s="887"/>
      <c r="V57" s="887"/>
      <c r="W57" s="887"/>
      <c r="X57" s="887"/>
      <c r="Y57" s="887"/>
      <c r="Z57" s="888"/>
      <c r="AA57" s="890" t="str">
        <f>+V_Ma!AA57:AF57</f>
        <v>Sur - Norte</v>
      </c>
      <c r="AB57" s="891"/>
      <c r="AC57" s="891"/>
      <c r="AD57" s="891"/>
      <c r="AE57" s="891"/>
      <c r="AF57" s="891"/>
      <c r="AG57" s="891"/>
      <c r="AH57" s="891"/>
      <c r="AI57" s="891"/>
      <c r="AJ57" s="892"/>
      <c r="AK57" s="901" t="str">
        <f>+V_Ma!AK57:AP57</f>
        <v>Este - Oeste</v>
      </c>
      <c r="AL57" s="902"/>
      <c r="AM57" s="902"/>
      <c r="AN57" s="902"/>
      <c r="AO57" s="902"/>
      <c r="AP57" s="902"/>
      <c r="AQ57" s="902"/>
      <c r="AR57" s="902"/>
      <c r="AS57" s="902"/>
      <c r="AT57" s="903"/>
      <c r="AU57" s="896" t="str">
        <f>+V_Ma!AU57:AZ57</f>
        <v>Oeste - Este</v>
      </c>
      <c r="AV57" s="897"/>
      <c r="AW57" s="897"/>
      <c r="AX57" s="897"/>
      <c r="AY57" s="897"/>
      <c r="AZ57" s="897"/>
      <c r="BA57" s="897"/>
      <c r="BB57" s="897"/>
      <c r="BC57" s="897"/>
      <c r="BD57" s="898"/>
      <c r="BE57" s="877"/>
      <c r="BF57" s="877"/>
      <c r="BG57" s="62"/>
      <c r="BH57" s="62"/>
      <c r="BI57" s="106"/>
      <c r="BJ57" s="62"/>
      <c r="BK57" s="62"/>
      <c r="BL57" s="62"/>
      <c r="BM57" s="62"/>
      <c r="BN57" s="62"/>
      <c r="BO57" s="62"/>
      <c r="BP57" s="62"/>
      <c r="BQ57" s="13"/>
      <c r="BR57" s="65"/>
      <c r="BS57" s="30"/>
      <c r="CC57" s="28"/>
      <c r="CD57" s="28"/>
      <c r="CE57" s="28"/>
      <c r="CF57" s="28"/>
      <c r="CG57" s="28"/>
      <c r="DD57" s="52"/>
      <c r="DE57" s="52"/>
      <c r="DF57" s="52"/>
      <c r="DG57" s="52"/>
      <c r="DH57" s="52"/>
      <c r="DI57" s="52"/>
      <c r="DJ57" s="52"/>
      <c r="DK57" s="52"/>
      <c r="DL57" s="52"/>
      <c r="DM57" s="52"/>
      <c r="DN57" s="52"/>
      <c r="DO57" s="52"/>
      <c r="DP57" s="52"/>
      <c r="DQ57" s="52"/>
      <c r="DR57" s="52"/>
      <c r="DS57" s="52"/>
      <c r="DT57" s="52"/>
      <c r="DU57" s="52"/>
      <c r="DV57" s="52"/>
      <c r="DW57" s="52"/>
      <c r="DX57" s="52"/>
      <c r="DY57" s="52"/>
      <c r="DZ57" s="52"/>
      <c r="EA57" s="52"/>
      <c r="EB57" s="52"/>
      <c r="EC57" s="52"/>
      <c r="ED57" s="52"/>
      <c r="EE57" s="52"/>
      <c r="EF57" s="52"/>
      <c r="EG57" s="52"/>
      <c r="EH57" s="52"/>
      <c r="EI57" s="52"/>
      <c r="EJ57" s="52"/>
      <c r="EK57" s="52"/>
      <c r="EL57" s="52"/>
      <c r="EM57" s="52"/>
      <c r="EN57" s="52"/>
      <c r="EO57" s="52"/>
      <c r="EP57" s="52"/>
      <c r="EQ57" s="52"/>
      <c r="ER57" s="52"/>
      <c r="ES57" s="52"/>
      <c r="ET57" s="52"/>
      <c r="EU57" s="52"/>
      <c r="EV57" s="52"/>
      <c r="EW57" s="52"/>
      <c r="EX57" s="52"/>
      <c r="EY57" s="52"/>
      <c r="EZ57" s="52"/>
      <c r="FA57" s="52"/>
      <c r="FB57" s="52"/>
      <c r="FC57" s="52"/>
      <c r="FD57" s="52"/>
      <c r="FE57" s="52"/>
      <c r="FF57" s="52"/>
      <c r="FG57" s="52"/>
      <c r="FH57" s="52"/>
      <c r="FI57" s="52"/>
      <c r="FJ57" s="52"/>
      <c r="FK57" s="52"/>
      <c r="FL57" s="52"/>
      <c r="FM57" s="52"/>
      <c r="FN57" s="52"/>
      <c r="FO57" s="52"/>
      <c r="FP57" s="52"/>
      <c r="FQ57" s="52"/>
      <c r="FR57" s="52"/>
      <c r="FS57" s="52"/>
      <c r="FT57" s="52"/>
      <c r="FU57" s="52"/>
      <c r="FV57" s="52"/>
      <c r="FW57" s="52"/>
      <c r="FX57" s="52"/>
      <c r="FY57" s="52"/>
    </row>
    <row r="58" spans="1:186" s="11" customFormat="1" ht="39.950000000000003" customHeight="1">
      <c r="C58" s="61"/>
      <c r="D58" s="27"/>
      <c r="E58" s="27"/>
      <c r="F58" s="27"/>
      <c r="G58" s="27"/>
      <c r="H58" s="27"/>
      <c r="J58" s="27"/>
      <c r="K58" s="27"/>
      <c r="L58" s="27"/>
      <c r="M58" s="27"/>
      <c r="N58" s="27"/>
      <c r="O58" s="889"/>
      <c r="P58" s="889"/>
      <c r="Q58" s="490">
        <f>+V_Ma!Q58</f>
        <v>11</v>
      </c>
      <c r="R58" s="490">
        <f>+V_Ma!R58</f>
        <v>12</v>
      </c>
      <c r="S58" s="490">
        <f>+V_Ma!S58</f>
        <v>13</v>
      </c>
      <c r="T58" s="490" t="str">
        <f>+V_Ma!T58</f>
        <v>N</v>
      </c>
      <c r="U58" s="490" t="str">
        <f>+V_Ma!U58</f>
        <v>N</v>
      </c>
      <c r="V58" s="490" t="str">
        <f>+V_Ma!V58</f>
        <v>N</v>
      </c>
      <c r="W58" s="490" t="str">
        <f>+V_Ma!W58</f>
        <v>N</v>
      </c>
      <c r="X58" s="490" t="str">
        <f>+V_Ma!X58</f>
        <v>N</v>
      </c>
      <c r="Y58" s="490" t="str">
        <f>+V_Ma!Y58</f>
        <v>N</v>
      </c>
      <c r="Z58" s="490" t="str">
        <f>+V_Ma!Z58</f>
        <v>N</v>
      </c>
      <c r="AA58" s="465">
        <f>+V_Ma!AA58</f>
        <v>21</v>
      </c>
      <c r="AB58" s="465">
        <f>+V_Ma!AB58</f>
        <v>22</v>
      </c>
      <c r="AC58" s="465">
        <f>+V_Ma!AC58</f>
        <v>23</v>
      </c>
      <c r="AD58" s="465" t="str">
        <f>+V_Ma!AD58</f>
        <v>A</v>
      </c>
      <c r="AE58" s="465" t="str">
        <f>+V_Ma!AE58</f>
        <v>A</v>
      </c>
      <c r="AF58" s="465" t="str">
        <f>+V_Ma!AF58</f>
        <v>A</v>
      </c>
      <c r="AG58" s="465" t="str">
        <f>+V_Ma!AG58</f>
        <v>A</v>
      </c>
      <c r="AH58" s="465" t="str">
        <f>+V_Ma!AH58</f>
        <v>A</v>
      </c>
      <c r="AI58" s="465" t="str">
        <f>+V_Ma!AI58</f>
        <v>A</v>
      </c>
      <c r="AJ58" s="465" t="str">
        <f>+V_Ma!AJ58</f>
        <v>A</v>
      </c>
      <c r="AK58" s="466" t="str">
        <f>+V_Ma!AK58</f>
        <v>M</v>
      </c>
      <c r="AL58" s="466" t="str">
        <f>+V_Ma!AL58</f>
        <v>M</v>
      </c>
      <c r="AM58" s="704" t="str">
        <f>+V_Ma!AM58</f>
        <v>M</v>
      </c>
      <c r="AN58" s="466" t="str">
        <f>+V_Ma!AN58</f>
        <v>M</v>
      </c>
      <c r="AO58" s="466" t="str">
        <f>+V_Ma!AO58</f>
        <v>M</v>
      </c>
      <c r="AP58" s="466" t="str">
        <f>+V_Ma!AP58</f>
        <v>M</v>
      </c>
      <c r="AQ58" s="705" t="str">
        <f>+V_Ma!AQ58</f>
        <v>M</v>
      </c>
      <c r="AR58" s="466" t="str">
        <f>+V_Ma!AR58</f>
        <v>M</v>
      </c>
      <c r="AS58" s="466" t="str">
        <f>+V_Ma!AS58</f>
        <v>M</v>
      </c>
      <c r="AT58" s="466" t="str">
        <f>+V_Ma!AT58</f>
        <v>M</v>
      </c>
      <c r="AU58" s="666">
        <f>+V_Ma!AU58</f>
        <v>43</v>
      </c>
      <c r="AV58" s="666" t="str">
        <f>+V_Ma!AV58</f>
        <v>I</v>
      </c>
      <c r="AW58" s="666" t="str">
        <f>+V_Ma!AW58</f>
        <v>I</v>
      </c>
      <c r="AX58" s="666" t="str">
        <f>+V_Ma!AX58</f>
        <v>I</v>
      </c>
      <c r="AY58" s="666" t="str">
        <f>+V_Ma!AY58</f>
        <v>I</v>
      </c>
      <c r="AZ58" s="666" t="str">
        <f>+V_Ma!AZ58</f>
        <v>I</v>
      </c>
      <c r="BA58" s="666" t="str">
        <f>+V_Ma!BA58</f>
        <v>I</v>
      </c>
      <c r="BB58" s="666" t="str">
        <f>+V_Ma!BB58</f>
        <v>I</v>
      </c>
      <c r="BC58" s="666" t="str">
        <f>+V_Ma!BC58</f>
        <v>I</v>
      </c>
      <c r="BD58" s="666" t="str">
        <f>+V_Ma!BD58</f>
        <v>I</v>
      </c>
      <c r="BE58" s="877"/>
      <c r="BF58" s="877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3"/>
      <c r="BR58" s="65"/>
      <c r="BS58" s="30"/>
      <c r="CB58" s="28"/>
      <c r="CC58" s="28"/>
      <c r="CD58" s="28"/>
      <c r="CE58" s="28"/>
      <c r="CF58" s="28"/>
      <c r="CG58" s="28"/>
      <c r="DD58" s="52"/>
      <c r="DE58" s="52"/>
      <c r="DF58" s="52"/>
      <c r="DG58" s="52"/>
      <c r="DH58" s="52"/>
      <c r="DI58" s="52"/>
      <c r="DJ58" s="52"/>
      <c r="DK58" s="52"/>
      <c r="DL58" s="52"/>
      <c r="DM58" s="52"/>
      <c r="DN58" s="52"/>
      <c r="DO58" s="52"/>
      <c r="DP58" s="52"/>
      <c r="DQ58" s="52"/>
      <c r="DR58" s="52"/>
      <c r="DS58" s="52"/>
      <c r="DT58" s="52"/>
      <c r="DU58" s="52"/>
      <c r="DV58" s="52"/>
      <c r="DW58" s="52"/>
      <c r="DX58" s="52"/>
      <c r="DY58" s="52"/>
      <c r="DZ58" s="52"/>
      <c r="EA58" s="52"/>
      <c r="EB58" s="52"/>
      <c r="EC58" s="52"/>
      <c r="ED58" s="52"/>
      <c r="EE58" s="52"/>
      <c r="EF58" s="52"/>
      <c r="EG58" s="52"/>
      <c r="EH58" s="52"/>
      <c r="EI58" s="52"/>
      <c r="EJ58" s="52"/>
      <c r="EK58" s="52"/>
      <c r="EL58" s="52"/>
      <c r="EM58" s="52"/>
      <c r="EN58" s="52"/>
      <c r="EO58" s="52"/>
      <c r="EP58" s="52"/>
      <c r="EQ58" s="52"/>
      <c r="ER58" s="52"/>
      <c r="ES58" s="52"/>
      <c r="ET58" s="52"/>
      <c r="EU58" s="52"/>
      <c r="EV58" s="52"/>
      <c r="EW58" s="52"/>
      <c r="EX58" s="52"/>
      <c r="EY58" s="52"/>
      <c r="EZ58" s="52"/>
      <c r="FA58" s="52"/>
      <c r="FB58" s="52"/>
      <c r="FC58" s="52"/>
      <c r="FD58" s="52"/>
      <c r="FE58" s="52"/>
      <c r="FF58" s="52"/>
      <c r="FG58" s="52"/>
      <c r="FH58" s="52"/>
      <c r="FI58" s="52"/>
      <c r="FJ58" s="52"/>
      <c r="FK58" s="52"/>
      <c r="FL58" s="52"/>
      <c r="FM58" s="52"/>
      <c r="FN58" s="52"/>
      <c r="FO58" s="52"/>
      <c r="FP58" s="52"/>
      <c r="FQ58" s="52"/>
      <c r="FR58" s="52"/>
      <c r="FS58" s="52"/>
      <c r="FT58" s="52"/>
      <c r="FU58" s="52"/>
      <c r="FV58" s="52"/>
      <c r="FW58" s="52"/>
      <c r="FX58" s="52"/>
      <c r="FY58" s="52"/>
    </row>
    <row r="59" spans="1:186" s="11" customFormat="1" ht="30" customHeight="1">
      <c r="C59" s="61"/>
      <c r="D59" s="27"/>
      <c r="E59" s="27"/>
      <c r="F59" s="27"/>
      <c r="G59" s="27"/>
      <c r="H59" s="27"/>
      <c r="I59" s="27"/>
      <c r="J59" s="27"/>
      <c r="K59" s="243"/>
      <c r="L59" s="27"/>
      <c r="M59" s="27"/>
      <c r="N59" s="27"/>
      <c r="O59" s="878" t="str">
        <f>+V_Ma!O59</f>
        <v>Auto</v>
      </c>
      <c r="P59" s="879"/>
      <c r="Q59" s="111">
        <f>+N!$K$112</f>
        <v>0</v>
      </c>
      <c r="R59" s="112">
        <f>+N!$L$112</f>
        <v>0</v>
      </c>
      <c r="S59" s="112">
        <f>+N!$M$112</f>
        <v>0</v>
      </c>
      <c r="T59" s="112">
        <f>+N!$N$112</f>
        <v>0</v>
      </c>
      <c r="U59" s="112">
        <f>+N!$O$112</f>
        <v>0</v>
      </c>
      <c r="V59" s="112">
        <f>+N!$P$112</f>
        <v>0</v>
      </c>
      <c r="W59" s="112">
        <f>+N!$Q$112</f>
        <v>0</v>
      </c>
      <c r="X59" s="112">
        <f>+N!$R$112</f>
        <v>0</v>
      </c>
      <c r="Y59" s="112">
        <f>+N!$S$112</f>
        <v>0</v>
      </c>
      <c r="Z59" s="113">
        <f>+N!$T$112</f>
        <v>0</v>
      </c>
      <c r="AA59" s="111">
        <f>+S!$K$112</f>
        <v>0</v>
      </c>
      <c r="AB59" s="112">
        <f>+S!$L$112</f>
        <v>0</v>
      </c>
      <c r="AC59" s="112">
        <f>+S!$M$112</f>
        <v>0</v>
      </c>
      <c r="AD59" s="112">
        <f>+S!$N$112</f>
        <v>0</v>
      </c>
      <c r="AE59" s="112">
        <f>+S!$O$112</f>
        <v>0</v>
      </c>
      <c r="AF59" s="112">
        <f>+S!$P$112</f>
        <v>0</v>
      </c>
      <c r="AG59" s="112">
        <f>+S!$Q$112</f>
        <v>0</v>
      </c>
      <c r="AH59" s="112">
        <f>+S!$R$112</f>
        <v>0</v>
      </c>
      <c r="AI59" s="112">
        <f>+S!$S$112</f>
        <v>0</v>
      </c>
      <c r="AJ59" s="113">
        <f>+S!$T$112</f>
        <v>0</v>
      </c>
      <c r="AK59" s="111">
        <f>+E!$K$112</f>
        <v>0</v>
      </c>
      <c r="AL59" s="112">
        <f>+E!$L$112</f>
        <v>0</v>
      </c>
      <c r="AM59" s="112">
        <f>+E!$M$112</f>
        <v>0</v>
      </c>
      <c r="AN59" s="112">
        <f>+E!$N$112</f>
        <v>0</v>
      </c>
      <c r="AO59" s="112">
        <f>+E!$O$112</f>
        <v>0</v>
      </c>
      <c r="AP59" s="112">
        <f>+E!$P$112</f>
        <v>0</v>
      </c>
      <c r="AQ59" s="112">
        <f>+E!$Q$112</f>
        <v>0</v>
      </c>
      <c r="AR59" s="112">
        <f>+E!$R$112</f>
        <v>0</v>
      </c>
      <c r="AS59" s="112">
        <f>+E!$S$112</f>
        <v>0</v>
      </c>
      <c r="AT59" s="113">
        <f>+E!$T$112</f>
        <v>0</v>
      </c>
      <c r="AU59" s="111">
        <f>+O!$K$112</f>
        <v>0</v>
      </c>
      <c r="AV59" s="112">
        <f>+O!$L$112</f>
        <v>0</v>
      </c>
      <c r="AW59" s="112">
        <f>+O!$M$112</f>
        <v>0</v>
      </c>
      <c r="AX59" s="112">
        <f>+O!$N$112</f>
        <v>0</v>
      </c>
      <c r="AY59" s="112">
        <f>+O!$O$112</f>
        <v>0</v>
      </c>
      <c r="AZ59" s="112">
        <f>+O!$P$112</f>
        <v>0</v>
      </c>
      <c r="BA59" s="112">
        <f>+O!$Q$112</f>
        <v>0</v>
      </c>
      <c r="BB59" s="112">
        <f>+O!$R$112</f>
        <v>0</v>
      </c>
      <c r="BC59" s="112">
        <f>+O!$S$112</f>
        <v>0</v>
      </c>
      <c r="BD59" s="113">
        <f>+O!$T$112</f>
        <v>0</v>
      </c>
      <c r="BE59" s="114">
        <f>+SUMIF($Q$55:$BD$55,1,Q59:BD59)</f>
        <v>0</v>
      </c>
      <c r="BF59" s="115" t="e">
        <f>+BE59/$BE$79</f>
        <v>#DIV/0!</v>
      </c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13"/>
      <c r="BR59" s="65"/>
      <c r="BS59" s="30"/>
      <c r="CF59" s="28"/>
      <c r="CG59" s="28"/>
      <c r="DD59" s="52"/>
      <c r="DE59" s="52"/>
      <c r="DF59" s="52"/>
      <c r="DG59" s="52"/>
      <c r="DH59" s="52"/>
      <c r="DI59" s="52"/>
      <c r="DJ59" s="52"/>
      <c r="DK59" s="52"/>
      <c r="DL59" s="52"/>
      <c r="DM59" s="52"/>
      <c r="DN59" s="52"/>
      <c r="DO59" s="52"/>
      <c r="DP59" s="52"/>
      <c r="DQ59" s="52"/>
      <c r="DR59" s="52"/>
      <c r="DS59" s="52"/>
      <c r="DT59" s="52"/>
      <c r="DU59" s="52"/>
      <c r="DV59" s="52"/>
      <c r="DW59" s="52"/>
      <c r="DX59" s="52"/>
      <c r="DY59" s="52"/>
      <c r="DZ59" s="52"/>
      <c r="EA59" s="52"/>
      <c r="EB59" s="52"/>
      <c r="EC59" s="52"/>
      <c r="ED59" s="52"/>
      <c r="EE59" s="52"/>
      <c r="EF59" s="52"/>
      <c r="EG59" s="52"/>
      <c r="EH59" s="52"/>
      <c r="EI59" s="52"/>
      <c r="EJ59" s="52"/>
      <c r="EK59" s="52"/>
      <c r="EL59" s="52"/>
      <c r="EM59" s="52"/>
      <c r="EN59" s="52"/>
      <c r="EO59" s="52"/>
      <c r="EP59" s="52"/>
      <c r="EQ59" s="52"/>
      <c r="ER59" s="52"/>
      <c r="ES59" s="52"/>
      <c r="ET59" s="52"/>
      <c r="EU59" s="52"/>
      <c r="EV59" s="52"/>
      <c r="EW59" s="52"/>
      <c r="EX59" s="52"/>
      <c r="EY59" s="52"/>
      <c r="EZ59" s="52"/>
      <c r="FA59" s="52"/>
      <c r="FB59" s="52"/>
      <c r="FC59" s="52"/>
      <c r="FD59" s="52"/>
      <c r="FE59" s="52"/>
      <c r="FF59" s="52"/>
      <c r="FG59" s="52"/>
      <c r="FH59" s="52"/>
      <c r="FI59" s="52"/>
      <c r="FJ59" s="52"/>
      <c r="FK59" s="52"/>
      <c r="FL59" s="52"/>
      <c r="FM59" s="52"/>
      <c r="FN59" s="52"/>
      <c r="FO59" s="52"/>
      <c r="FP59" s="52"/>
      <c r="FQ59" s="52"/>
      <c r="FR59" s="52"/>
      <c r="FS59" s="52"/>
      <c r="FT59" s="52"/>
      <c r="FU59" s="52"/>
      <c r="FV59" s="52"/>
      <c r="FW59" s="52"/>
      <c r="FX59" s="52"/>
      <c r="FY59" s="52"/>
    </row>
    <row r="60" spans="1:186" s="11" customFormat="1" ht="30" customHeight="1">
      <c r="C60" s="61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51" t="str">
        <f>+V_Ma!O60</f>
        <v>Taxi</v>
      </c>
      <c r="P60" s="852"/>
      <c r="Q60" s="116">
        <f>+N!$U$112</f>
        <v>0</v>
      </c>
      <c r="R60" s="117">
        <f>+N!$V$112</f>
        <v>0</v>
      </c>
      <c r="S60" s="117">
        <f>+N!$W$112</f>
        <v>0</v>
      </c>
      <c r="T60" s="117">
        <f>+N!$X$112</f>
        <v>0</v>
      </c>
      <c r="U60" s="117">
        <f>+N!$Y$112</f>
        <v>0</v>
      </c>
      <c r="V60" s="117">
        <f>+N!$Z$112</f>
        <v>0</v>
      </c>
      <c r="W60" s="117">
        <f>+N!$AA$112</f>
        <v>0</v>
      </c>
      <c r="X60" s="117">
        <f>+N!$AB$112</f>
        <v>0</v>
      </c>
      <c r="Y60" s="117">
        <f>+N!$AC$112</f>
        <v>0</v>
      </c>
      <c r="Z60" s="118">
        <f>+N!$AD$112</f>
        <v>0</v>
      </c>
      <c r="AA60" s="116">
        <f>+S!$U$112</f>
        <v>0</v>
      </c>
      <c r="AB60" s="117">
        <f>+S!$V$112</f>
        <v>0</v>
      </c>
      <c r="AC60" s="117">
        <f>+S!$W$112</f>
        <v>0</v>
      </c>
      <c r="AD60" s="117">
        <f>+S!$X$112</f>
        <v>0</v>
      </c>
      <c r="AE60" s="117">
        <f>+S!$Y$112</f>
        <v>0</v>
      </c>
      <c r="AF60" s="117">
        <f>+S!$Z$112</f>
        <v>0</v>
      </c>
      <c r="AG60" s="117">
        <f>+S!$AA$112</f>
        <v>0</v>
      </c>
      <c r="AH60" s="117">
        <f>+S!$AB$112</f>
        <v>0</v>
      </c>
      <c r="AI60" s="117">
        <f>+S!$AC$112</f>
        <v>0</v>
      </c>
      <c r="AJ60" s="118">
        <f>+S!$AD$112</f>
        <v>0</v>
      </c>
      <c r="AK60" s="116">
        <f>+E!$U$112</f>
        <v>0</v>
      </c>
      <c r="AL60" s="117">
        <f>+E!$V$112</f>
        <v>0</v>
      </c>
      <c r="AM60" s="117">
        <f>+E!$W$112</f>
        <v>0</v>
      </c>
      <c r="AN60" s="117">
        <f>+E!$X$112</f>
        <v>0</v>
      </c>
      <c r="AO60" s="117">
        <f>+E!$Y$112</f>
        <v>0</v>
      </c>
      <c r="AP60" s="117">
        <f>+E!$Z$112</f>
        <v>0</v>
      </c>
      <c r="AQ60" s="117">
        <f>+E!$AA$112</f>
        <v>0</v>
      </c>
      <c r="AR60" s="117">
        <f>+E!$AB$112</f>
        <v>0</v>
      </c>
      <c r="AS60" s="117">
        <f>+E!$AC$112</f>
        <v>0</v>
      </c>
      <c r="AT60" s="118">
        <f>+E!$AD$112</f>
        <v>0</v>
      </c>
      <c r="AU60" s="116">
        <f>+O!$U$112</f>
        <v>0</v>
      </c>
      <c r="AV60" s="117">
        <f>+O!$V$112</f>
        <v>0</v>
      </c>
      <c r="AW60" s="117">
        <f>+O!$W$112</f>
        <v>0</v>
      </c>
      <c r="AX60" s="117">
        <f>+O!$X$112</f>
        <v>0</v>
      </c>
      <c r="AY60" s="117">
        <f>+O!$Y$112</f>
        <v>0</v>
      </c>
      <c r="AZ60" s="117">
        <f>+O!$Z$112</f>
        <v>0</v>
      </c>
      <c r="BA60" s="117">
        <f>+O!$AA$112</f>
        <v>0</v>
      </c>
      <c r="BB60" s="117">
        <f>+O!$AB$112</f>
        <v>0</v>
      </c>
      <c r="BC60" s="117">
        <f>+O!$AC$112</f>
        <v>0</v>
      </c>
      <c r="BD60" s="118">
        <f>+O!$AD$112</f>
        <v>0</v>
      </c>
      <c r="BE60" s="119">
        <f t="shared" ref="BE60:BE80" si="2">+SUMIF($Q$55:$BD$55,1,Q60:BD60)</f>
        <v>0</v>
      </c>
      <c r="BF60" s="120" t="e">
        <f t="shared" ref="BF60:BF78" si="3">+BE60/$BE$79</f>
        <v>#DIV/0!</v>
      </c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13"/>
      <c r="BR60" s="65"/>
      <c r="BS60" s="30"/>
      <c r="CF60" s="28"/>
      <c r="CG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</row>
    <row r="61" spans="1:186" s="11" customFormat="1" ht="30" customHeight="1">
      <c r="C61" s="61"/>
      <c r="D61" s="27"/>
      <c r="E61" s="27"/>
      <c r="F61" s="27"/>
      <c r="G61" s="27"/>
      <c r="I61" s="27"/>
      <c r="J61" s="27"/>
      <c r="K61" s="27"/>
      <c r="L61" s="27"/>
      <c r="M61" s="27"/>
      <c r="N61" s="27"/>
      <c r="O61" s="851" t="str">
        <f>+V_Ma!O61</f>
        <v>Omnibus</v>
      </c>
      <c r="P61" s="852"/>
      <c r="Q61" s="116">
        <f>+N!$AE$112</f>
        <v>0</v>
      </c>
      <c r="R61" s="117">
        <f>+N!$AF$112</f>
        <v>0</v>
      </c>
      <c r="S61" s="117">
        <f>+N!$AG$112</f>
        <v>0</v>
      </c>
      <c r="T61" s="117">
        <f>+N!$AH$112</f>
        <v>0</v>
      </c>
      <c r="U61" s="117">
        <f>+N!$AI$112</f>
        <v>0</v>
      </c>
      <c r="V61" s="117">
        <f>+N!$AJ$112</f>
        <v>0</v>
      </c>
      <c r="W61" s="117">
        <f>+N!$AK$112</f>
        <v>0</v>
      </c>
      <c r="X61" s="117">
        <f>+N!$AL$112</f>
        <v>0</v>
      </c>
      <c r="Y61" s="117">
        <f>+N!$AM$112</f>
        <v>0</v>
      </c>
      <c r="Z61" s="118">
        <f>+N!$AN$112</f>
        <v>0</v>
      </c>
      <c r="AA61" s="116">
        <f>+S!$AE$112</f>
        <v>0</v>
      </c>
      <c r="AB61" s="117">
        <f>+S!$AF$112</f>
        <v>0</v>
      </c>
      <c r="AC61" s="117">
        <f>+S!$AG$112</f>
        <v>0</v>
      </c>
      <c r="AD61" s="117">
        <f>+S!$AH$112</f>
        <v>0</v>
      </c>
      <c r="AE61" s="117">
        <f>+S!$AI$112</f>
        <v>0</v>
      </c>
      <c r="AF61" s="117">
        <f>+S!$AJ$112</f>
        <v>0</v>
      </c>
      <c r="AG61" s="117">
        <f>+S!$AK$112</f>
        <v>0</v>
      </c>
      <c r="AH61" s="117">
        <f>+S!$AL$112</f>
        <v>0</v>
      </c>
      <c r="AI61" s="117">
        <f>+S!$AM$112</f>
        <v>0</v>
      </c>
      <c r="AJ61" s="118">
        <f>+S!$AN$112</f>
        <v>0</v>
      </c>
      <c r="AK61" s="116">
        <f>+E!$AE$112</f>
        <v>0</v>
      </c>
      <c r="AL61" s="117">
        <f>+E!$AF$112</f>
        <v>0</v>
      </c>
      <c r="AM61" s="117">
        <f>+E!$AG$112</f>
        <v>0</v>
      </c>
      <c r="AN61" s="117">
        <f>+E!$AH$112</f>
        <v>0</v>
      </c>
      <c r="AO61" s="117">
        <f>+E!$AI$112</f>
        <v>0</v>
      </c>
      <c r="AP61" s="117">
        <f>+E!$AJ$112</f>
        <v>0</v>
      </c>
      <c r="AQ61" s="117">
        <f>+E!$AK$112</f>
        <v>0</v>
      </c>
      <c r="AR61" s="117">
        <f>+E!$AL$112</f>
        <v>0</v>
      </c>
      <c r="AS61" s="117">
        <f>+E!$AM$112</f>
        <v>0</v>
      </c>
      <c r="AT61" s="118">
        <f>+E!$AN$112</f>
        <v>0</v>
      </c>
      <c r="AU61" s="116">
        <f>+O!$AE$112</f>
        <v>0</v>
      </c>
      <c r="AV61" s="117">
        <f>+O!$AF$112</f>
        <v>0</v>
      </c>
      <c r="AW61" s="117">
        <f>+O!$AG$112</f>
        <v>0</v>
      </c>
      <c r="AX61" s="117">
        <f>+O!$AH$112</f>
        <v>0</v>
      </c>
      <c r="AY61" s="117">
        <f>+O!$AI$112</f>
        <v>0</v>
      </c>
      <c r="AZ61" s="117">
        <f>+O!$AJ$112</f>
        <v>0</v>
      </c>
      <c r="BA61" s="117">
        <f>+O!$AK$112</f>
        <v>0</v>
      </c>
      <c r="BB61" s="117">
        <f>+O!$AL$112</f>
        <v>0</v>
      </c>
      <c r="BC61" s="117">
        <f>+O!$AM$112</f>
        <v>0</v>
      </c>
      <c r="BD61" s="118">
        <f>+O!$AN$112</f>
        <v>0</v>
      </c>
      <c r="BE61" s="119">
        <f t="shared" si="2"/>
        <v>0</v>
      </c>
      <c r="BF61" s="120" t="e">
        <f t="shared" si="3"/>
        <v>#DIV/0!</v>
      </c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13"/>
      <c r="BR61" s="65"/>
      <c r="BS61" s="30"/>
      <c r="CF61" s="28"/>
      <c r="CG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</row>
    <row r="62" spans="1:186" s="11" customFormat="1" ht="30" customHeight="1">
      <c r="C62" s="6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51" t="str">
        <f>+V_Ma!O62</f>
        <v>Microbús</v>
      </c>
      <c r="P62" s="852"/>
      <c r="Q62" s="116">
        <f>+N!$AO$112</f>
        <v>0</v>
      </c>
      <c r="R62" s="117">
        <f>+N!$AP$112</f>
        <v>0</v>
      </c>
      <c r="S62" s="117">
        <f>+N!$AQ$112</f>
        <v>0</v>
      </c>
      <c r="T62" s="117">
        <f>+N!$AR$112</f>
        <v>0</v>
      </c>
      <c r="U62" s="117">
        <f>+N!$AS$112</f>
        <v>0</v>
      </c>
      <c r="V62" s="117">
        <f>+N!$AT$112</f>
        <v>0</v>
      </c>
      <c r="W62" s="117">
        <f>+N!$AU$112</f>
        <v>0</v>
      </c>
      <c r="X62" s="117">
        <f>+N!$AV$112</f>
        <v>0</v>
      </c>
      <c r="Y62" s="117">
        <f>+N!$AW$112</f>
        <v>0</v>
      </c>
      <c r="Z62" s="118">
        <f>+N!$AX$112</f>
        <v>0</v>
      </c>
      <c r="AA62" s="116">
        <f>+S!$AO$112</f>
        <v>0</v>
      </c>
      <c r="AB62" s="117">
        <f>+S!$AP$112</f>
        <v>0</v>
      </c>
      <c r="AC62" s="117">
        <f>+S!$AQ$112</f>
        <v>0</v>
      </c>
      <c r="AD62" s="117">
        <f>+S!$AR$112</f>
        <v>0</v>
      </c>
      <c r="AE62" s="117">
        <f>+S!$AS$112</f>
        <v>0</v>
      </c>
      <c r="AF62" s="117">
        <f>+S!$AT$112</f>
        <v>0</v>
      </c>
      <c r="AG62" s="117">
        <f>+S!$AU$112</f>
        <v>0</v>
      </c>
      <c r="AH62" s="117">
        <f>+S!$AV$112</f>
        <v>0</v>
      </c>
      <c r="AI62" s="117">
        <f>+S!$AW$112</f>
        <v>0</v>
      </c>
      <c r="AJ62" s="118">
        <f>+S!$AX$112</f>
        <v>0</v>
      </c>
      <c r="AK62" s="116">
        <f>+E!$AO$112</f>
        <v>0</v>
      </c>
      <c r="AL62" s="117">
        <f>+E!$AP$112</f>
        <v>0</v>
      </c>
      <c r="AM62" s="117">
        <f>+E!$AQ$112</f>
        <v>0</v>
      </c>
      <c r="AN62" s="117">
        <f>+E!$AR$112</f>
        <v>0</v>
      </c>
      <c r="AO62" s="117">
        <f>+E!$AS$112</f>
        <v>0</v>
      </c>
      <c r="AP62" s="117">
        <f>+E!$AT$112</f>
        <v>0</v>
      </c>
      <c r="AQ62" s="117">
        <f>+E!$AU$112</f>
        <v>0</v>
      </c>
      <c r="AR62" s="117">
        <f>+E!$AV$112</f>
        <v>0</v>
      </c>
      <c r="AS62" s="117">
        <f>+E!$AW$112</f>
        <v>0</v>
      </c>
      <c r="AT62" s="118">
        <f>+E!$AX$112</f>
        <v>0</v>
      </c>
      <c r="AU62" s="116">
        <f>+O!$AO$112</f>
        <v>0</v>
      </c>
      <c r="AV62" s="117">
        <f>+O!$AP$112</f>
        <v>0</v>
      </c>
      <c r="AW62" s="117">
        <f>+O!$AQ$112</f>
        <v>0</v>
      </c>
      <c r="AX62" s="117">
        <f>+O!$AR$112</f>
        <v>0</v>
      </c>
      <c r="AY62" s="117">
        <f>+O!$AS$112</f>
        <v>0</v>
      </c>
      <c r="AZ62" s="117">
        <f>+O!$AT$112</f>
        <v>0</v>
      </c>
      <c r="BA62" s="117">
        <f>+O!$AU$112</f>
        <v>0</v>
      </c>
      <c r="BB62" s="117">
        <f>+O!$AV$112</f>
        <v>0</v>
      </c>
      <c r="BC62" s="117">
        <f>+O!$AW$112</f>
        <v>0</v>
      </c>
      <c r="BD62" s="118">
        <f>+O!$AX$112</f>
        <v>0</v>
      </c>
      <c r="BE62" s="119">
        <f t="shared" si="2"/>
        <v>0</v>
      </c>
      <c r="BF62" s="120" t="e">
        <f t="shared" si="3"/>
        <v>#DIV/0!</v>
      </c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13"/>
      <c r="BR62" s="65"/>
      <c r="BS62" s="30"/>
      <c r="CF62" s="28"/>
      <c r="CG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</row>
    <row r="63" spans="1:186" s="11" customFormat="1" ht="30" customHeight="1">
      <c r="C63" s="61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51" t="str">
        <f>+V_Ma!O63</f>
        <v>Camioneta Rural</v>
      </c>
      <c r="P63" s="852"/>
      <c r="Q63" s="116">
        <f>+N!$AY$112</f>
        <v>0</v>
      </c>
      <c r="R63" s="117">
        <f>+N!$AZ$112</f>
        <v>0</v>
      </c>
      <c r="S63" s="117">
        <f>+N!$BA$112</f>
        <v>0</v>
      </c>
      <c r="T63" s="117">
        <f>+N!$BB$112</f>
        <v>0</v>
      </c>
      <c r="U63" s="117">
        <f>+N!$BC$112</f>
        <v>0</v>
      </c>
      <c r="V63" s="117">
        <f>+N!$BD$112</f>
        <v>0</v>
      </c>
      <c r="W63" s="117">
        <f>+N!$BE$112</f>
        <v>0</v>
      </c>
      <c r="X63" s="117">
        <f>+N!$BF$112</f>
        <v>0</v>
      </c>
      <c r="Y63" s="117">
        <f>+N!$BG$112</f>
        <v>0</v>
      </c>
      <c r="Z63" s="118">
        <f>+N!$BH$112</f>
        <v>0</v>
      </c>
      <c r="AA63" s="116">
        <f>+S!$AY$112</f>
        <v>0</v>
      </c>
      <c r="AB63" s="117">
        <f>+S!$AZ$112</f>
        <v>0</v>
      </c>
      <c r="AC63" s="117">
        <f>+S!$BA$112</f>
        <v>0</v>
      </c>
      <c r="AD63" s="117">
        <f>+S!$BB$112</f>
        <v>0</v>
      </c>
      <c r="AE63" s="117">
        <f>+S!$BC$112</f>
        <v>0</v>
      </c>
      <c r="AF63" s="117">
        <f>+S!$BD$112</f>
        <v>0</v>
      </c>
      <c r="AG63" s="117">
        <f>+S!$BE$112</f>
        <v>0</v>
      </c>
      <c r="AH63" s="117">
        <f>+S!$BF$112</f>
        <v>0</v>
      </c>
      <c r="AI63" s="117">
        <f>+S!$BG$112</f>
        <v>0</v>
      </c>
      <c r="AJ63" s="118">
        <f>+S!$BH$112</f>
        <v>0</v>
      </c>
      <c r="AK63" s="116">
        <f>+E!$AY$112</f>
        <v>0</v>
      </c>
      <c r="AL63" s="117">
        <f>+E!$AZ$112</f>
        <v>0</v>
      </c>
      <c r="AM63" s="117">
        <f>+E!$BA$112</f>
        <v>0</v>
      </c>
      <c r="AN63" s="117">
        <f>+E!$BB$112</f>
        <v>0</v>
      </c>
      <c r="AO63" s="117">
        <f>+E!$BC$112</f>
        <v>0</v>
      </c>
      <c r="AP63" s="117">
        <f>+E!$BD$112</f>
        <v>0</v>
      </c>
      <c r="AQ63" s="117">
        <f>+E!$BE$112</f>
        <v>0</v>
      </c>
      <c r="AR63" s="117">
        <f>+E!$BF$112</f>
        <v>0</v>
      </c>
      <c r="AS63" s="117">
        <f>+E!$BG$112</f>
        <v>0</v>
      </c>
      <c r="AT63" s="118">
        <f>+E!$BH$112</f>
        <v>0</v>
      </c>
      <c r="AU63" s="116">
        <f>+O!$AY$112</f>
        <v>0</v>
      </c>
      <c r="AV63" s="117">
        <f>+O!$AZ$112</f>
        <v>0</v>
      </c>
      <c r="AW63" s="117">
        <f>+O!$BA$112</f>
        <v>0</v>
      </c>
      <c r="AX63" s="117">
        <f>+O!$BB$112</f>
        <v>0</v>
      </c>
      <c r="AY63" s="117">
        <f>+O!$BC$112</f>
        <v>0</v>
      </c>
      <c r="AZ63" s="117">
        <f>+O!$BD$112</f>
        <v>0</v>
      </c>
      <c r="BA63" s="117">
        <f>+O!$BE$112</f>
        <v>0</v>
      </c>
      <c r="BB63" s="117">
        <f>+O!$BF$112</f>
        <v>0</v>
      </c>
      <c r="BC63" s="117">
        <f>+O!$BG$112</f>
        <v>0</v>
      </c>
      <c r="BD63" s="118">
        <f>+O!$BH$112</f>
        <v>0</v>
      </c>
      <c r="BE63" s="119">
        <f t="shared" si="2"/>
        <v>0</v>
      </c>
      <c r="BF63" s="120" t="e">
        <f t="shared" si="3"/>
        <v>#DIV/0!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13"/>
      <c r="BR63" s="65"/>
      <c r="BS63" s="30"/>
      <c r="CF63" s="28"/>
      <c r="CG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</row>
    <row r="64" spans="1:186" s="11" customFormat="1" ht="30" customHeight="1">
      <c r="C64" s="61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51" t="str">
        <f>+V_Ma!O64</f>
        <v>Moto lineal</v>
      </c>
      <c r="P64" s="852"/>
      <c r="Q64" s="116">
        <f>+N!$BI$112</f>
        <v>0</v>
      </c>
      <c r="R64" s="117">
        <f>+N!$BJ$112</f>
        <v>0</v>
      </c>
      <c r="S64" s="117">
        <f>+N!$BK$112</f>
        <v>0</v>
      </c>
      <c r="T64" s="117">
        <f>+N!$BL$112</f>
        <v>0</v>
      </c>
      <c r="U64" s="117">
        <f>+N!$BM$112</f>
        <v>0</v>
      </c>
      <c r="V64" s="117">
        <f>+N!$BN$112</f>
        <v>0</v>
      </c>
      <c r="W64" s="117">
        <f>+N!$BO$112</f>
        <v>0</v>
      </c>
      <c r="X64" s="117">
        <f>+N!$BP$112</f>
        <v>0</v>
      </c>
      <c r="Y64" s="117">
        <f>+N!$BQ$112</f>
        <v>0</v>
      </c>
      <c r="Z64" s="118">
        <f>+N!$BR$112</f>
        <v>0</v>
      </c>
      <c r="AA64" s="116">
        <f>+S!$BI$112</f>
        <v>0</v>
      </c>
      <c r="AB64" s="117">
        <f>+S!$BJ$112</f>
        <v>0</v>
      </c>
      <c r="AC64" s="117">
        <f>+S!$BK$112</f>
        <v>0</v>
      </c>
      <c r="AD64" s="117">
        <f>+S!$BL$112</f>
        <v>0</v>
      </c>
      <c r="AE64" s="117">
        <f>+S!$BM$112</f>
        <v>0</v>
      </c>
      <c r="AF64" s="117">
        <f>+S!$BN$112</f>
        <v>0</v>
      </c>
      <c r="AG64" s="117">
        <f>+S!$BO$112</f>
        <v>0</v>
      </c>
      <c r="AH64" s="117">
        <f>+S!$BP$112</f>
        <v>0</v>
      </c>
      <c r="AI64" s="117">
        <f>+S!$BQ$112</f>
        <v>0</v>
      </c>
      <c r="AJ64" s="118">
        <f>+S!$BR$112</f>
        <v>0</v>
      </c>
      <c r="AK64" s="116">
        <f>+E!$BI$112</f>
        <v>0</v>
      </c>
      <c r="AL64" s="117">
        <f>+E!$BJ$112</f>
        <v>0</v>
      </c>
      <c r="AM64" s="117">
        <f>+E!$BK$112</f>
        <v>0</v>
      </c>
      <c r="AN64" s="117">
        <f>+E!$BL$112</f>
        <v>0</v>
      </c>
      <c r="AO64" s="117">
        <f>+E!$BM$112</f>
        <v>0</v>
      </c>
      <c r="AP64" s="117">
        <f>+E!$BN$112</f>
        <v>0</v>
      </c>
      <c r="AQ64" s="117">
        <f>+E!$BO$112</f>
        <v>0</v>
      </c>
      <c r="AR64" s="117">
        <f>+E!$BP$112</f>
        <v>0</v>
      </c>
      <c r="AS64" s="117">
        <f>+E!$BQ$112</f>
        <v>0</v>
      </c>
      <c r="AT64" s="118">
        <f>+E!$BR$112</f>
        <v>0</v>
      </c>
      <c r="AU64" s="116">
        <f>+O!$BI$112</f>
        <v>0</v>
      </c>
      <c r="AV64" s="117">
        <f>+O!$BJ$112</f>
        <v>0</v>
      </c>
      <c r="AW64" s="117">
        <f>+O!$BK$112</f>
        <v>0</v>
      </c>
      <c r="AX64" s="117">
        <f>+O!$BL$112</f>
        <v>0</v>
      </c>
      <c r="AY64" s="117">
        <f>+O!$BM$112</f>
        <v>0</v>
      </c>
      <c r="AZ64" s="117">
        <f>+O!$BN$112</f>
        <v>0</v>
      </c>
      <c r="BA64" s="117">
        <f>+O!$BO$112</f>
        <v>0</v>
      </c>
      <c r="BB64" s="117">
        <f>+O!$BP$112</f>
        <v>0</v>
      </c>
      <c r="BC64" s="117">
        <f>+O!$BQ$112</f>
        <v>0</v>
      </c>
      <c r="BD64" s="118">
        <f>+O!$BR$112</f>
        <v>0</v>
      </c>
      <c r="BE64" s="119">
        <f t="shared" si="2"/>
        <v>0</v>
      </c>
      <c r="BF64" s="120" t="e">
        <f t="shared" si="3"/>
        <v>#DIV/0!</v>
      </c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13"/>
      <c r="BR64" s="65"/>
      <c r="BS64" s="30"/>
      <c r="CF64" s="28"/>
      <c r="CG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</row>
    <row r="65" spans="3:173" s="28" customFormat="1" ht="30" customHeight="1">
      <c r="C65" s="61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51" t="str">
        <f>+V_Ma!O65</f>
        <v>Mototaxi</v>
      </c>
      <c r="P65" s="852"/>
      <c r="Q65" s="116">
        <f>+N!$BS$112</f>
        <v>0</v>
      </c>
      <c r="R65" s="117">
        <f>+N!$BT$112</f>
        <v>0</v>
      </c>
      <c r="S65" s="117">
        <f>+N!$BU$112</f>
        <v>0</v>
      </c>
      <c r="T65" s="117">
        <f>+N!$BV$112</f>
        <v>0</v>
      </c>
      <c r="U65" s="117">
        <f>+N!$BW$112</f>
        <v>0</v>
      </c>
      <c r="V65" s="117">
        <f>+N!$BX$112</f>
        <v>0</v>
      </c>
      <c r="W65" s="117">
        <f>+N!$BY$112</f>
        <v>0</v>
      </c>
      <c r="X65" s="117">
        <f>+N!$BZ$112</f>
        <v>0</v>
      </c>
      <c r="Y65" s="117">
        <f>+N!$CA$112</f>
        <v>0</v>
      </c>
      <c r="Z65" s="118">
        <f>+N!$CB$112</f>
        <v>0</v>
      </c>
      <c r="AA65" s="116">
        <f>+S!$BS$112</f>
        <v>0</v>
      </c>
      <c r="AB65" s="117">
        <f>+S!$BT$112</f>
        <v>0</v>
      </c>
      <c r="AC65" s="117">
        <f>+S!$BU$112</f>
        <v>0</v>
      </c>
      <c r="AD65" s="117">
        <f>+S!$BV$112</f>
        <v>0</v>
      </c>
      <c r="AE65" s="117">
        <f>+S!$BW$112</f>
        <v>0</v>
      </c>
      <c r="AF65" s="117">
        <f>+S!$BX$112</f>
        <v>0</v>
      </c>
      <c r="AG65" s="117">
        <f>+S!$BY$112</f>
        <v>0</v>
      </c>
      <c r="AH65" s="117">
        <f>+S!$BZ$112</f>
        <v>0</v>
      </c>
      <c r="AI65" s="117">
        <f>+S!$CA$112</f>
        <v>0</v>
      </c>
      <c r="AJ65" s="118">
        <f>+S!$CB$112</f>
        <v>0</v>
      </c>
      <c r="AK65" s="116">
        <f>+E!$BS$112</f>
        <v>0</v>
      </c>
      <c r="AL65" s="117">
        <f>+E!$BT$112</f>
        <v>0</v>
      </c>
      <c r="AM65" s="117">
        <f>+E!$BU$112</f>
        <v>0</v>
      </c>
      <c r="AN65" s="117">
        <f>+E!$BV$112</f>
        <v>0</v>
      </c>
      <c r="AO65" s="117">
        <f>+E!$BW$112</f>
        <v>0</v>
      </c>
      <c r="AP65" s="117">
        <f>+E!$BX$112</f>
        <v>0</v>
      </c>
      <c r="AQ65" s="117">
        <f>+E!$BY$112</f>
        <v>0</v>
      </c>
      <c r="AR65" s="117">
        <f>+E!$BZ$112</f>
        <v>0</v>
      </c>
      <c r="AS65" s="117">
        <f>+E!$CA$112</f>
        <v>0</v>
      </c>
      <c r="AT65" s="118">
        <f>+E!$CB$112</f>
        <v>0</v>
      </c>
      <c r="AU65" s="116">
        <f>+O!$BS$112</f>
        <v>0</v>
      </c>
      <c r="AV65" s="117">
        <f>+O!$BT$112</f>
        <v>0</v>
      </c>
      <c r="AW65" s="117">
        <f>+O!$BU$112</f>
        <v>0</v>
      </c>
      <c r="AX65" s="117">
        <f>+O!$BV$112</f>
        <v>0</v>
      </c>
      <c r="AY65" s="117">
        <f>+O!$BW$112</f>
        <v>0</v>
      </c>
      <c r="AZ65" s="117">
        <f>+O!$BX$112</f>
        <v>0</v>
      </c>
      <c r="BA65" s="117">
        <f>+O!$BY$112</f>
        <v>0</v>
      </c>
      <c r="BB65" s="117">
        <f>+O!$BZ$112</f>
        <v>0</v>
      </c>
      <c r="BC65" s="117">
        <f>+O!$CA$112</f>
        <v>0</v>
      </c>
      <c r="BD65" s="118">
        <f>+O!$CB$112</f>
        <v>0</v>
      </c>
      <c r="BE65" s="119">
        <f t="shared" si="2"/>
        <v>0</v>
      </c>
      <c r="BF65" s="120" t="e">
        <f t="shared" si="3"/>
        <v>#DIV/0!</v>
      </c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32"/>
      <c r="BR65" s="67"/>
      <c r="BS65" s="30"/>
      <c r="BX65" s="11"/>
      <c r="BY65" s="11"/>
      <c r="BZ65" s="11"/>
      <c r="CA65" s="11"/>
      <c r="CB65" s="11"/>
      <c r="CC65" s="11"/>
      <c r="CD65" s="11"/>
      <c r="CE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</row>
    <row r="66" spans="3:173" s="28" customFormat="1" ht="30" customHeight="1">
      <c r="C66" s="61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51" t="str">
        <f>+V_Ma!O66</f>
        <v>Bicicleta</v>
      </c>
      <c r="P66" s="852"/>
      <c r="Q66" s="116">
        <f>+N!$CC$112</f>
        <v>0</v>
      </c>
      <c r="R66" s="117">
        <f>+N!$CD$112</f>
        <v>0</v>
      </c>
      <c r="S66" s="117">
        <f>+N!$CE$112</f>
        <v>0</v>
      </c>
      <c r="T66" s="117">
        <f>+N!$CF$112</f>
        <v>0</v>
      </c>
      <c r="U66" s="117">
        <f>+N!$CG$112</f>
        <v>0</v>
      </c>
      <c r="V66" s="117">
        <f>+N!$CH$112</f>
        <v>0</v>
      </c>
      <c r="W66" s="117">
        <f>+N!$CI$112</f>
        <v>0</v>
      </c>
      <c r="X66" s="117">
        <f>+N!$CJ$112</f>
        <v>0</v>
      </c>
      <c r="Y66" s="117">
        <f>+N!$CK$112</f>
        <v>0</v>
      </c>
      <c r="Z66" s="118">
        <f>+N!$CL$112</f>
        <v>0</v>
      </c>
      <c r="AA66" s="116">
        <f>+S!$CC$112</f>
        <v>0</v>
      </c>
      <c r="AB66" s="117">
        <f>+S!$CD$112</f>
        <v>0</v>
      </c>
      <c r="AC66" s="117">
        <f>+S!$CE$112</f>
        <v>0</v>
      </c>
      <c r="AD66" s="117">
        <f>+S!$CF$112</f>
        <v>0</v>
      </c>
      <c r="AE66" s="117">
        <f>+S!$CG$112</f>
        <v>0</v>
      </c>
      <c r="AF66" s="117">
        <f>+S!$CH$112</f>
        <v>0</v>
      </c>
      <c r="AG66" s="117">
        <f>+S!$CI$112</f>
        <v>0</v>
      </c>
      <c r="AH66" s="117">
        <f>+S!$CJ$112</f>
        <v>0</v>
      </c>
      <c r="AI66" s="117">
        <f>+S!$CK$112</f>
        <v>0</v>
      </c>
      <c r="AJ66" s="118">
        <f>+S!$CL$112</f>
        <v>0</v>
      </c>
      <c r="AK66" s="116">
        <f>+E!$CC$112</f>
        <v>0</v>
      </c>
      <c r="AL66" s="117">
        <f>+E!$CD$112</f>
        <v>0</v>
      </c>
      <c r="AM66" s="117">
        <f>+E!$CE$112</f>
        <v>0</v>
      </c>
      <c r="AN66" s="117">
        <f>+E!$CF$112</f>
        <v>0</v>
      </c>
      <c r="AO66" s="117">
        <f>+E!$CG$112</f>
        <v>0</v>
      </c>
      <c r="AP66" s="117">
        <f>+E!$CH$112</f>
        <v>0</v>
      </c>
      <c r="AQ66" s="117">
        <f>+E!$CI$112</f>
        <v>0</v>
      </c>
      <c r="AR66" s="117">
        <f>+E!$CJ$112</f>
        <v>0</v>
      </c>
      <c r="AS66" s="117">
        <f>+E!$CK$112</f>
        <v>0</v>
      </c>
      <c r="AT66" s="118">
        <f>+E!$CL$112</f>
        <v>0</v>
      </c>
      <c r="AU66" s="116">
        <f>+O!$CC$112</f>
        <v>0</v>
      </c>
      <c r="AV66" s="117">
        <f>+O!$CD$112</f>
        <v>0</v>
      </c>
      <c r="AW66" s="117">
        <f>+O!$CE$112</f>
        <v>0</v>
      </c>
      <c r="AX66" s="117">
        <f>+O!$CF$112</f>
        <v>0</v>
      </c>
      <c r="AY66" s="117">
        <f>+O!$CG$112</f>
        <v>0</v>
      </c>
      <c r="AZ66" s="117">
        <f>+O!$CH$112</f>
        <v>0</v>
      </c>
      <c r="BA66" s="117">
        <f>+O!$CI$112</f>
        <v>0</v>
      </c>
      <c r="BB66" s="117">
        <f>+O!$CJ$112</f>
        <v>0</v>
      </c>
      <c r="BC66" s="117">
        <f>+O!$CK$112</f>
        <v>0</v>
      </c>
      <c r="BD66" s="118">
        <f>+O!$CL$112</f>
        <v>0</v>
      </c>
      <c r="BE66" s="119">
        <f t="shared" si="2"/>
        <v>0</v>
      </c>
      <c r="BF66" s="120" t="e">
        <f t="shared" si="3"/>
        <v>#DIV/0!</v>
      </c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32"/>
      <c r="BR66" s="67"/>
      <c r="BS66" s="30"/>
      <c r="BX66" s="11"/>
      <c r="BY66" s="11"/>
      <c r="BZ66" s="11"/>
      <c r="CA66" s="11"/>
      <c r="CB66" s="11"/>
      <c r="CC66" s="11"/>
      <c r="CD66" s="11"/>
      <c r="CE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</row>
    <row r="67" spans="3:173" s="28" customFormat="1" ht="30" customHeight="1">
      <c r="C67" s="61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51" t="str">
        <f>+V_Ma!O67</f>
        <v>Camión</v>
      </c>
      <c r="P67" s="852"/>
      <c r="Q67" s="116">
        <f>+N!$CM$112</f>
        <v>0</v>
      </c>
      <c r="R67" s="117">
        <f>+N!$CN$112</f>
        <v>0</v>
      </c>
      <c r="S67" s="117">
        <f>+N!$CO$112</f>
        <v>0</v>
      </c>
      <c r="T67" s="117">
        <f>+N!$CP$112</f>
        <v>0</v>
      </c>
      <c r="U67" s="117">
        <f>+N!$CQ$112</f>
        <v>0</v>
      </c>
      <c r="V67" s="117">
        <f>+N!$CR$112</f>
        <v>0</v>
      </c>
      <c r="W67" s="117">
        <f>+N!$CS$112</f>
        <v>0</v>
      </c>
      <c r="X67" s="117">
        <f>+N!$CT$112</f>
        <v>0</v>
      </c>
      <c r="Y67" s="117">
        <f>+N!$CU$112</f>
        <v>0</v>
      </c>
      <c r="Z67" s="118">
        <f>+N!$CV$112</f>
        <v>0</v>
      </c>
      <c r="AA67" s="116">
        <f>+S!$CM$112</f>
        <v>0</v>
      </c>
      <c r="AB67" s="117">
        <f>+S!$CN$112</f>
        <v>0</v>
      </c>
      <c r="AC67" s="117">
        <f>+S!$CO$112</f>
        <v>0</v>
      </c>
      <c r="AD67" s="117">
        <f>+S!$CP$112</f>
        <v>0</v>
      </c>
      <c r="AE67" s="117">
        <f>+S!$CQ$112</f>
        <v>0</v>
      </c>
      <c r="AF67" s="117">
        <f>+S!$CR$112</f>
        <v>0</v>
      </c>
      <c r="AG67" s="117">
        <f>+S!$CS$112</f>
        <v>0</v>
      </c>
      <c r="AH67" s="117">
        <f>+S!$CT$112</f>
        <v>0</v>
      </c>
      <c r="AI67" s="117">
        <f>+S!$CU$112</f>
        <v>0</v>
      </c>
      <c r="AJ67" s="118">
        <f>+S!$CV$112</f>
        <v>0</v>
      </c>
      <c r="AK67" s="116">
        <f>+E!$CM$112</f>
        <v>0</v>
      </c>
      <c r="AL67" s="117">
        <f>+E!$CN$112</f>
        <v>0</v>
      </c>
      <c r="AM67" s="117">
        <f>+E!$CO$112</f>
        <v>0</v>
      </c>
      <c r="AN67" s="117">
        <f>+E!$CP$112</f>
        <v>0</v>
      </c>
      <c r="AO67" s="117">
        <f>+E!$CQ$112</f>
        <v>0</v>
      </c>
      <c r="AP67" s="117">
        <f>+E!$CR$112</f>
        <v>0</v>
      </c>
      <c r="AQ67" s="117">
        <f>+E!$CS$112</f>
        <v>0</v>
      </c>
      <c r="AR67" s="117">
        <f>+E!$CT$112</f>
        <v>0</v>
      </c>
      <c r="AS67" s="117">
        <f>+E!$CU$112</f>
        <v>0</v>
      </c>
      <c r="AT67" s="118">
        <f>+E!$CV$112</f>
        <v>0</v>
      </c>
      <c r="AU67" s="116">
        <f>+O!$CM$112</f>
        <v>0</v>
      </c>
      <c r="AV67" s="117">
        <f>+O!$CN$112</f>
        <v>0</v>
      </c>
      <c r="AW67" s="117">
        <f>+O!$CO$112</f>
        <v>0</v>
      </c>
      <c r="AX67" s="117">
        <f>+O!$CP$112</f>
        <v>0</v>
      </c>
      <c r="AY67" s="117">
        <f>+O!$CQ$112</f>
        <v>0</v>
      </c>
      <c r="AZ67" s="117">
        <f>+O!$CR$112</f>
        <v>0</v>
      </c>
      <c r="BA67" s="117">
        <f>+O!$CS$112</f>
        <v>0</v>
      </c>
      <c r="BB67" s="117">
        <f>+O!$CT$112</f>
        <v>0</v>
      </c>
      <c r="BC67" s="117">
        <f>+O!$CU$112</f>
        <v>0</v>
      </c>
      <c r="BD67" s="118">
        <f>+O!$CV$112</f>
        <v>0</v>
      </c>
      <c r="BE67" s="119">
        <f t="shared" si="2"/>
        <v>0</v>
      </c>
      <c r="BF67" s="120" t="e">
        <f t="shared" si="3"/>
        <v>#DIV/0!</v>
      </c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32"/>
      <c r="BR67" s="67"/>
      <c r="BS67" s="30"/>
      <c r="BX67" s="11"/>
      <c r="BY67" s="11"/>
      <c r="BZ67" s="11"/>
      <c r="CA67" s="11"/>
      <c r="CB67" s="11"/>
      <c r="CC67" s="11"/>
      <c r="CD67" s="11"/>
      <c r="CE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</row>
    <row r="68" spans="3:173" s="28" customFormat="1" ht="30" customHeight="1">
      <c r="C68" s="61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865" t="str">
        <f>+V_Ma!O68</f>
        <v>Tráiler</v>
      </c>
      <c r="P68" s="865"/>
      <c r="Q68" s="116">
        <f>+N!$CW$112</f>
        <v>0</v>
      </c>
      <c r="R68" s="117">
        <f>+N!$CX$112</f>
        <v>0</v>
      </c>
      <c r="S68" s="117">
        <f>+N!$CY$112</f>
        <v>0</v>
      </c>
      <c r="T68" s="117">
        <f>+N!$CZ$112</f>
        <v>0</v>
      </c>
      <c r="U68" s="117">
        <f>+N!$DA$112</f>
        <v>0</v>
      </c>
      <c r="V68" s="117">
        <f>+N!$DB$112</f>
        <v>0</v>
      </c>
      <c r="W68" s="117">
        <f>+N!$DC$112</f>
        <v>0</v>
      </c>
      <c r="X68" s="117">
        <f>+N!$DD$112</f>
        <v>0</v>
      </c>
      <c r="Y68" s="117">
        <f>+N!$DE$112</f>
        <v>0</v>
      </c>
      <c r="Z68" s="118">
        <f>+N!$DF$112</f>
        <v>0</v>
      </c>
      <c r="AA68" s="116">
        <f>+S!$CW$112</f>
        <v>0</v>
      </c>
      <c r="AB68" s="117">
        <f>+S!$CX$112</f>
        <v>0</v>
      </c>
      <c r="AC68" s="117">
        <f>+S!$CY$112</f>
        <v>0</v>
      </c>
      <c r="AD68" s="117">
        <f>+S!$CZ$112</f>
        <v>0</v>
      </c>
      <c r="AE68" s="117">
        <f>+S!$DA$112</f>
        <v>0</v>
      </c>
      <c r="AF68" s="117">
        <f>+S!$DB$112</f>
        <v>0</v>
      </c>
      <c r="AG68" s="117">
        <f>+S!$DC$112</f>
        <v>0</v>
      </c>
      <c r="AH68" s="117">
        <f>+S!$DD$112</f>
        <v>0</v>
      </c>
      <c r="AI68" s="117">
        <f>+S!$DE$112</f>
        <v>0</v>
      </c>
      <c r="AJ68" s="118">
        <f>+S!$DF$112</f>
        <v>0</v>
      </c>
      <c r="AK68" s="116">
        <f>+E!$CW$112</f>
        <v>0</v>
      </c>
      <c r="AL68" s="117">
        <f>+E!$CX$112</f>
        <v>0</v>
      </c>
      <c r="AM68" s="117">
        <f>+E!$CY$112</f>
        <v>0</v>
      </c>
      <c r="AN68" s="117">
        <f>+E!$CZ$112</f>
        <v>0</v>
      </c>
      <c r="AO68" s="117">
        <f>+E!$DA$112</f>
        <v>0</v>
      </c>
      <c r="AP68" s="117">
        <f>+E!$DB$112</f>
        <v>0</v>
      </c>
      <c r="AQ68" s="117">
        <f>+E!$DC$112</f>
        <v>0</v>
      </c>
      <c r="AR68" s="117">
        <f>+E!$DD$112</f>
        <v>0</v>
      </c>
      <c r="AS68" s="117">
        <f>+E!$DE$112</f>
        <v>0</v>
      </c>
      <c r="AT68" s="118">
        <f>+E!$DF$112</f>
        <v>0</v>
      </c>
      <c r="AU68" s="116">
        <f>+O!$CW$112</f>
        <v>0</v>
      </c>
      <c r="AV68" s="117">
        <f>+O!$CX$112</f>
        <v>0</v>
      </c>
      <c r="AW68" s="117">
        <f>+O!$CY$112</f>
        <v>0</v>
      </c>
      <c r="AX68" s="117">
        <f>+O!$CZ$112</f>
        <v>0</v>
      </c>
      <c r="AY68" s="117">
        <f>+O!$DA$112</f>
        <v>0</v>
      </c>
      <c r="AZ68" s="117">
        <f>+O!$DB$112</f>
        <v>0</v>
      </c>
      <c r="BA68" s="117">
        <f>+O!$DC$112</f>
        <v>0</v>
      </c>
      <c r="BB68" s="117">
        <f>+O!$DD$112</f>
        <v>0</v>
      </c>
      <c r="BC68" s="117">
        <f>+O!$DE$112</f>
        <v>0</v>
      </c>
      <c r="BD68" s="118">
        <f>+O!$DF$112</f>
        <v>0</v>
      </c>
      <c r="BE68" s="119">
        <f t="shared" si="2"/>
        <v>0</v>
      </c>
      <c r="BF68" s="120" t="e">
        <f t="shared" si="3"/>
        <v>#DIV/0!</v>
      </c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32"/>
      <c r="BR68" s="67"/>
      <c r="BS68" s="30"/>
      <c r="BX68" s="11"/>
      <c r="BY68" s="11"/>
      <c r="BZ68" s="11"/>
      <c r="CA68" s="11"/>
      <c r="CB68" s="11"/>
      <c r="CC68" s="11"/>
      <c r="CD68" s="11"/>
      <c r="CE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</row>
    <row r="69" spans="3:173" s="28" customFormat="1" ht="30" customHeight="1">
      <c r="C69" s="61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865" t="str">
        <f>+V_Ma!O69</f>
        <v>Bus Interprovincial</v>
      </c>
      <c r="P69" s="865"/>
      <c r="Q69" s="116">
        <f>+N!$DG$112</f>
        <v>0</v>
      </c>
      <c r="R69" s="117">
        <f>+N!$DH$112</f>
        <v>0</v>
      </c>
      <c r="S69" s="117">
        <f>+N!$DI$112</f>
        <v>0</v>
      </c>
      <c r="T69" s="117">
        <f>+N!$DJ$112</f>
        <v>0</v>
      </c>
      <c r="U69" s="117">
        <f>+N!$DK$112</f>
        <v>0</v>
      </c>
      <c r="V69" s="117">
        <f>+N!$DL$112</f>
        <v>0</v>
      </c>
      <c r="W69" s="117">
        <f>+N!$DM$112</f>
        <v>0</v>
      </c>
      <c r="X69" s="117">
        <f>+N!$DN$112</f>
        <v>0</v>
      </c>
      <c r="Y69" s="117">
        <f>+N!$DO$112</f>
        <v>0</v>
      </c>
      <c r="Z69" s="118">
        <f>+N!$DP$112</f>
        <v>0</v>
      </c>
      <c r="AA69" s="116">
        <f>+S!$DG$112</f>
        <v>0</v>
      </c>
      <c r="AB69" s="117">
        <f>+S!$DH$112</f>
        <v>0</v>
      </c>
      <c r="AC69" s="117">
        <f>+S!$DI$112</f>
        <v>0</v>
      </c>
      <c r="AD69" s="117">
        <f>+S!$DJ$112</f>
        <v>0</v>
      </c>
      <c r="AE69" s="117">
        <f>+S!$DK$112</f>
        <v>0</v>
      </c>
      <c r="AF69" s="117">
        <f>+S!$DL$112</f>
        <v>0</v>
      </c>
      <c r="AG69" s="117">
        <f>+S!$DM$112</f>
        <v>0</v>
      </c>
      <c r="AH69" s="117">
        <f>+S!$DN$112</f>
        <v>0</v>
      </c>
      <c r="AI69" s="117">
        <f>+S!$DO$112</f>
        <v>0</v>
      </c>
      <c r="AJ69" s="118">
        <f>+S!$DP$112</f>
        <v>0</v>
      </c>
      <c r="AK69" s="116">
        <f>+E!$DG$112</f>
        <v>0</v>
      </c>
      <c r="AL69" s="117">
        <f>+E!$DH$112</f>
        <v>0</v>
      </c>
      <c r="AM69" s="117">
        <f>+E!$DI$112</f>
        <v>0</v>
      </c>
      <c r="AN69" s="117">
        <f>+E!$DJ$112</f>
        <v>0</v>
      </c>
      <c r="AO69" s="117">
        <f>+E!$DK$112</f>
        <v>0</v>
      </c>
      <c r="AP69" s="117">
        <f>+E!$DL$112</f>
        <v>0</v>
      </c>
      <c r="AQ69" s="117">
        <f>+E!$DM$112</f>
        <v>0</v>
      </c>
      <c r="AR69" s="117">
        <f>+E!$DN$112</f>
        <v>0</v>
      </c>
      <c r="AS69" s="117">
        <f>+E!$DO$112</f>
        <v>0</v>
      </c>
      <c r="AT69" s="118">
        <f>+E!$DP$112</f>
        <v>0</v>
      </c>
      <c r="AU69" s="116">
        <f>+O!$DG$112</f>
        <v>0</v>
      </c>
      <c r="AV69" s="117">
        <f>+O!$DH$112</f>
        <v>0</v>
      </c>
      <c r="AW69" s="117">
        <f>+O!$DI$112</f>
        <v>0</v>
      </c>
      <c r="AX69" s="117">
        <f>+O!$DJ$112</f>
        <v>0</v>
      </c>
      <c r="AY69" s="117">
        <f>+O!$DK$112</f>
        <v>0</v>
      </c>
      <c r="AZ69" s="117">
        <f>+O!$DL$112</f>
        <v>0</v>
      </c>
      <c r="BA69" s="117">
        <f>+O!$DM$112</f>
        <v>0</v>
      </c>
      <c r="BB69" s="117">
        <f>+O!$DN$112</f>
        <v>0</v>
      </c>
      <c r="BC69" s="117">
        <f>+O!$DO$112</f>
        <v>0</v>
      </c>
      <c r="BD69" s="118">
        <f>+O!$DP$112</f>
        <v>0</v>
      </c>
      <c r="BE69" s="119">
        <f t="shared" si="2"/>
        <v>0</v>
      </c>
      <c r="BF69" s="120" t="e">
        <f t="shared" si="3"/>
        <v>#DIV/0!</v>
      </c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32"/>
      <c r="BR69" s="67"/>
      <c r="BS69" s="30"/>
      <c r="BT69" s="52"/>
      <c r="BU69" s="48"/>
      <c r="BV69" s="52"/>
      <c r="BW69" s="52"/>
      <c r="BX69" s="52"/>
      <c r="BY69" s="11"/>
      <c r="BZ69" s="11"/>
      <c r="CA69" s="11"/>
      <c r="CB69" s="11"/>
      <c r="CC69" s="11"/>
      <c r="CD69" s="11"/>
      <c r="CE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</row>
    <row r="70" spans="3:173" s="28" customFormat="1" ht="30" hidden="1" customHeight="1">
      <c r="C70" s="61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865" t="str">
        <f>+V_Ma!O70</f>
        <v>N</v>
      </c>
      <c r="P70" s="865"/>
      <c r="Q70" s="116">
        <f>+N!$DQ$112</f>
        <v>0</v>
      </c>
      <c r="R70" s="117">
        <f>+N!$DR$112</f>
        <v>0</v>
      </c>
      <c r="S70" s="681">
        <f>+N!$DS$112</f>
        <v>0</v>
      </c>
      <c r="T70" s="681">
        <f>+N!$DT$112</f>
        <v>0</v>
      </c>
      <c r="U70" s="681">
        <f>+N!$DU$112</f>
        <v>0</v>
      </c>
      <c r="V70" s="117">
        <f>+N!$DV$112</f>
        <v>0</v>
      </c>
      <c r="W70" s="117">
        <f>+N!$DW$112</f>
        <v>0</v>
      </c>
      <c r="X70" s="117">
        <f>+N!$DX$112</f>
        <v>0</v>
      </c>
      <c r="Y70" s="117">
        <f>+N!$DY$112</f>
        <v>0</v>
      </c>
      <c r="Z70" s="118">
        <f>+N!$DZ$112</f>
        <v>0</v>
      </c>
      <c r="AA70" s="683">
        <f>+S!$DQ$112</f>
        <v>0</v>
      </c>
      <c r="AB70" s="681">
        <f>+S!$DR$112</f>
        <v>0</v>
      </c>
      <c r="AC70" s="117">
        <f>+S!$DS$112</f>
        <v>0</v>
      </c>
      <c r="AD70" s="117">
        <f>+S!$DT$112</f>
        <v>0</v>
      </c>
      <c r="AE70" s="117">
        <f>+S!$DU$112</f>
        <v>0</v>
      </c>
      <c r="AF70" s="117">
        <f>+S!$DV$112</f>
        <v>0</v>
      </c>
      <c r="AG70" s="117">
        <f>+S!$DW$112</f>
        <v>0</v>
      </c>
      <c r="AH70" s="117">
        <f>+S!$DX$112</f>
        <v>0</v>
      </c>
      <c r="AI70" s="117">
        <f>+S!$DY$112</f>
        <v>0</v>
      </c>
      <c r="AJ70" s="118">
        <f>+S!$DZ$112</f>
        <v>0</v>
      </c>
      <c r="AK70" s="683">
        <f>+E!$DQ$112</f>
        <v>0</v>
      </c>
      <c r="AL70" s="681">
        <f>+E!$DR$112</f>
        <v>0</v>
      </c>
      <c r="AM70" s="681">
        <f>+E!$DS$112</f>
        <v>0</v>
      </c>
      <c r="AN70" s="117">
        <f>+E!$DT$112</f>
        <v>0</v>
      </c>
      <c r="AO70" s="117">
        <f>+E!$DU$112</f>
        <v>0</v>
      </c>
      <c r="AP70" s="681">
        <f>+E!$DV$112</f>
        <v>0</v>
      </c>
      <c r="AQ70" s="681">
        <f>+E!$DW$112</f>
        <v>0</v>
      </c>
      <c r="AR70" s="681">
        <f>+E!$DX$112</f>
        <v>0</v>
      </c>
      <c r="AS70" s="117">
        <f>+E!$DY$112</f>
        <v>0</v>
      </c>
      <c r="AT70" s="118">
        <f>+E!$DZ$112</f>
        <v>0</v>
      </c>
      <c r="AU70" s="683">
        <f>+O!$DQ$112</f>
        <v>0</v>
      </c>
      <c r="AV70" s="681">
        <f>+O!$DR$112</f>
        <v>0</v>
      </c>
      <c r="AW70" s="681">
        <f>+O!$DS$112</f>
        <v>0</v>
      </c>
      <c r="AX70" s="117">
        <f>+O!$DT$112</f>
        <v>0</v>
      </c>
      <c r="AY70" s="117">
        <f>+O!$DU$112</f>
        <v>0</v>
      </c>
      <c r="AZ70" s="117">
        <f>+O!$DV$112</f>
        <v>0</v>
      </c>
      <c r="BA70" s="681">
        <f>+O!$DW$112</f>
        <v>0</v>
      </c>
      <c r="BB70" s="681">
        <f>+O!$DX$112</f>
        <v>0</v>
      </c>
      <c r="BC70" s="117">
        <f>+O!$DY$112</f>
        <v>0</v>
      </c>
      <c r="BD70" s="118">
        <f>+O!$DZ$112</f>
        <v>0</v>
      </c>
      <c r="BE70" s="119">
        <f t="shared" si="2"/>
        <v>0</v>
      </c>
      <c r="BF70" s="120" t="e">
        <f t="shared" si="3"/>
        <v>#DIV/0!</v>
      </c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32"/>
      <c r="BR70" s="67"/>
      <c r="BS70" s="30"/>
      <c r="BW70" s="52"/>
      <c r="BX70" s="52"/>
      <c r="BY70" s="11"/>
      <c r="BZ70" s="11"/>
      <c r="CA70" s="11"/>
      <c r="CB70" s="11"/>
      <c r="CC70" s="11"/>
      <c r="CD70" s="11"/>
      <c r="CE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</row>
    <row r="71" spans="3:173" s="28" customFormat="1" ht="30" hidden="1" customHeight="1">
      <c r="C71" s="61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865" t="str">
        <f>+V_Ma!O71</f>
        <v>N</v>
      </c>
      <c r="P71" s="865"/>
      <c r="Q71" s="116">
        <f>+N!$EA$112</f>
        <v>0</v>
      </c>
      <c r="R71" s="117">
        <f>+N!$EB$112</f>
        <v>0</v>
      </c>
      <c r="S71" s="681">
        <f>+N!$EC$112</f>
        <v>0</v>
      </c>
      <c r="T71" s="681">
        <f>+N!$ED$112</f>
        <v>0</v>
      </c>
      <c r="U71" s="681">
        <f>+N!$EE$112</f>
        <v>0</v>
      </c>
      <c r="V71" s="117">
        <f>+N!$EF$112</f>
        <v>0</v>
      </c>
      <c r="W71" s="117">
        <f>+N!$EG$112</f>
        <v>0</v>
      </c>
      <c r="X71" s="117">
        <f>+N!$EH$112</f>
        <v>0</v>
      </c>
      <c r="Y71" s="117">
        <f>+N!$EI$112</f>
        <v>0</v>
      </c>
      <c r="Z71" s="118">
        <f>+N!$EJ$112</f>
        <v>0</v>
      </c>
      <c r="AA71" s="683">
        <f>+S!$EA$112</f>
        <v>0</v>
      </c>
      <c r="AB71" s="681">
        <f>+S!$EB$112</f>
        <v>0</v>
      </c>
      <c r="AC71" s="117">
        <f>+S!$EC$112</f>
        <v>0</v>
      </c>
      <c r="AD71" s="117">
        <f>+S!$ED$112</f>
        <v>0</v>
      </c>
      <c r="AE71" s="117">
        <f>+S!$EE$112</f>
        <v>0</v>
      </c>
      <c r="AF71" s="117">
        <f>+S!$EF$112</f>
        <v>0</v>
      </c>
      <c r="AG71" s="117">
        <f>+S!$EG$112</f>
        <v>0</v>
      </c>
      <c r="AH71" s="117">
        <f>+S!$EH$112</f>
        <v>0</v>
      </c>
      <c r="AI71" s="117">
        <f>+S!$EI$112</f>
        <v>0</v>
      </c>
      <c r="AJ71" s="118">
        <f>+S!$EJ$112</f>
        <v>0</v>
      </c>
      <c r="AK71" s="683">
        <f>+E!$EA$112</f>
        <v>0</v>
      </c>
      <c r="AL71" s="681">
        <f>+E!$EB$112</f>
        <v>0</v>
      </c>
      <c r="AM71" s="681">
        <f>+E!$EC$112</f>
        <v>0</v>
      </c>
      <c r="AN71" s="117">
        <f>+E!$ED$112</f>
        <v>0</v>
      </c>
      <c r="AO71" s="117">
        <f>+E!$EE$112</f>
        <v>0</v>
      </c>
      <c r="AP71" s="681">
        <f>+E!$EF$112</f>
        <v>0</v>
      </c>
      <c r="AQ71" s="681">
        <f>+E!$EG$112</f>
        <v>0</v>
      </c>
      <c r="AR71" s="681">
        <f>+E!$EH$112</f>
        <v>0</v>
      </c>
      <c r="AS71" s="117">
        <f>+E!$EI$112</f>
        <v>0</v>
      </c>
      <c r="AT71" s="118">
        <f>+E!$EJ$112</f>
        <v>0</v>
      </c>
      <c r="AU71" s="683">
        <f>+O!$EA$112</f>
        <v>0</v>
      </c>
      <c r="AV71" s="681">
        <f>+O!$EB$112</f>
        <v>0</v>
      </c>
      <c r="AW71" s="681">
        <f>+O!$EC$112</f>
        <v>0</v>
      </c>
      <c r="AX71" s="117">
        <f>+O!$ED$112</f>
        <v>0</v>
      </c>
      <c r="AY71" s="117">
        <f>+O!$EE$112</f>
        <v>0</v>
      </c>
      <c r="AZ71" s="117">
        <f>+O!$EF$112</f>
        <v>0</v>
      </c>
      <c r="BA71" s="681">
        <f>+O!$EG$112</f>
        <v>0</v>
      </c>
      <c r="BB71" s="681">
        <f>+O!$EH$112</f>
        <v>0</v>
      </c>
      <c r="BC71" s="117">
        <f>+O!$EI$112</f>
        <v>0</v>
      </c>
      <c r="BD71" s="118">
        <f>+O!$EJ$112</f>
        <v>0</v>
      </c>
      <c r="BE71" s="119">
        <f t="shared" si="2"/>
        <v>0</v>
      </c>
      <c r="BF71" s="120" t="e">
        <f t="shared" si="3"/>
        <v>#DIV/0!</v>
      </c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32"/>
      <c r="BR71" s="67"/>
      <c r="BS71" s="30"/>
      <c r="BY71" s="11"/>
      <c r="BZ71" s="11"/>
      <c r="CA71" s="11"/>
      <c r="CB71" s="11"/>
      <c r="CC71" s="11"/>
      <c r="CD71" s="11"/>
      <c r="CE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</row>
    <row r="72" spans="3:173" s="28" customFormat="1" ht="30" hidden="1" customHeight="1">
      <c r="C72" s="61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865" t="str">
        <f>+V_Ma!O72</f>
        <v>N</v>
      </c>
      <c r="P72" s="865"/>
      <c r="Q72" s="116">
        <f>+N!$EK$112</f>
        <v>0</v>
      </c>
      <c r="R72" s="117">
        <f>+N!$EL$112</f>
        <v>0</v>
      </c>
      <c r="S72" s="681">
        <f>+N!$EM$112</f>
        <v>0</v>
      </c>
      <c r="T72" s="681">
        <f>+N!$EN$112</f>
        <v>0</v>
      </c>
      <c r="U72" s="681">
        <f>+N!$EO$112</f>
        <v>0</v>
      </c>
      <c r="V72" s="117">
        <f>+N!$EP$112</f>
        <v>0</v>
      </c>
      <c r="W72" s="117">
        <f>+N!$EQ$112</f>
        <v>0</v>
      </c>
      <c r="X72" s="117">
        <f>+N!$ER$112</f>
        <v>0</v>
      </c>
      <c r="Y72" s="117">
        <f>+N!$ES$112</f>
        <v>0</v>
      </c>
      <c r="Z72" s="118">
        <f>+N!$ET$112</f>
        <v>0</v>
      </c>
      <c r="AA72" s="683">
        <f>+S!$EK$112</f>
        <v>0</v>
      </c>
      <c r="AB72" s="681">
        <f>+S!$EL$112</f>
        <v>0</v>
      </c>
      <c r="AC72" s="117">
        <f>+S!$EM$112</f>
        <v>0</v>
      </c>
      <c r="AD72" s="117">
        <f>+S!$EN$112</f>
        <v>0</v>
      </c>
      <c r="AE72" s="117">
        <f>+S!$EO$112</f>
        <v>0</v>
      </c>
      <c r="AF72" s="117">
        <f>+S!$EP$112</f>
        <v>0</v>
      </c>
      <c r="AG72" s="117">
        <f>+S!$EQ$112</f>
        <v>0</v>
      </c>
      <c r="AH72" s="117">
        <f>+S!$ER$112</f>
        <v>0</v>
      </c>
      <c r="AI72" s="117">
        <f>+S!$ES$112</f>
        <v>0</v>
      </c>
      <c r="AJ72" s="118">
        <f>+S!$ET$112</f>
        <v>0</v>
      </c>
      <c r="AK72" s="683">
        <f>+E!$EK$112</f>
        <v>0</v>
      </c>
      <c r="AL72" s="681">
        <f>+E!$EL$112</f>
        <v>0</v>
      </c>
      <c r="AM72" s="681">
        <f>+E!$EM$112</f>
        <v>0</v>
      </c>
      <c r="AN72" s="117">
        <f>+E!$EN$112</f>
        <v>0</v>
      </c>
      <c r="AO72" s="117">
        <f>+E!$EO$112</f>
        <v>0</v>
      </c>
      <c r="AP72" s="681">
        <f>+E!$EP$112</f>
        <v>0</v>
      </c>
      <c r="AQ72" s="681">
        <f>+E!$EQ$112</f>
        <v>0</v>
      </c>
      <c r="AR72" s="681">
        <f>+E!$ER$112</f>
        <v>0</v>
      </c>
      <c r="AS72" s="117">
        <f>+E!$ES$112</f>
        <v>0</v>
      </c>
      <c r="AT72" s="118">
        <f>+E!$ET$112</f>
        <v>0</v>
      </c>
      <c r="AU72" s="683">
        <f>+O!$EK$112</f>
        <v>0</v>
      </c>
      <c r="AV72" s="681">
        <f>+O!$EL$112</f>
        <v>0</v>
      </c>
      <c r="AW72" s="681">
        <f>+O!$EM$112</f>
        <v>0</v>
      </c>
      <c r="AX72" s="117">
        <f>+O!$EN$112</f>
        <v>0</v>
      </c>
      <c r="AY72" s="117">
        <f>+O!$EO$112</f>
        <v>0</v>
      </c>
      <c r="AZ72" s="117">
        <f>+O!$EP$112</f>
        <v>0</v>
      </c>
      <c r="BA72" s="681">
        <f>+O!$EQ$112</f>
        <v>0</v>
      </c>
      <c r="BB72" s="681">
        <f>+O!$ER$112</f>
        <v>0</v>
      </c>
      <c r="BC72" s="117">
        <f>+O!$ES$112</f>
        <v>0</v>
      </c>
      <c r="BD72" s="118">
        <f>+O!$ET$112</f>
        <v>0</v>
      </c>
      <c r="BE72" s="119">
        <f t="shared" si="2"/>
        <v>0</v>
      </c>
      <c r="BF72" s="120" t="e">
        <f t="shared" si="3"/>
        <v>#DIV/0!</v>
      </c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32"/>
      <c r="BR72" s="67"/>
      <c r="BW72" s="11"/>
      <c r="BX72" s="11"/>
      <c r="BY72" s="11"/>
      <c r="BZ72" s="11"/>
      <c r="CA72" s="11"/>
      <c r="CB72" s="11"/>
      <c r="CC72" s="11"/>
      <c r="CD72" s="11"/>
      <c r="CE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</row>
    <row r="73" spans="3:173" s="28" customFormat="1" ht="30" hidden="1" customHeight="1">
      <c r="C73" s="61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865" t="str">
        <f>+V_Ma!O73</f>
        <v>N</v>
      </c>
      <c r="P73" s="865"/>
      <c r="Q73" s="116">
        <f>+N!$EU$112</f>
        <v>0</v>
      </c>
      <c r="R73" s="117">
        <f>+N!$EV$112</f>
        <v>0</v>
      </c>
      <c r="S73" s="681">
        <f>+N!$EW$112</f>
        <v>0</v>
      </c>
      <c r="T73" s="681">
        <f>+N!$EX$112</f>
        <v>0</v>
      </c>
      <c r="U73" s="681">
        <f>+N!$EY$112</f>
        <v>0</v>
      </c>
      <c r="V73" s="117">
        <f>+N!$EZ$112</f>
        <v>0</v>
      </c>
      <c r="W73" s="117">
        <f>+N!$FA$112</f>
        <v>0</v>
      </c>
      <c r="X73" s="117">
        <f>+N!$FB$112</f>
        <v>0</v>
      </c>
      <c r="Y73" s="117">
        <f>+N!$FC$112</f>
        <v>0</v>
      </c>
      <c r="Z73" s="118">
        <f>+N!$FD$112</f>
        <v>0</v>
      </c>
      <c r="AA73" s="683">
        <f>+S!$EU$112</f>
        <v>0</v>
      </c>
      <c r="AB73" s="681">
        <f>+S!$EV$112</f>
        <v>0</v>
      </c>
      <c r="AC73" s="117">
        <f>+S!$EW$112</f>
        <v>0</v>
      </c>
      <c r="AD73" s="117">
        <f>+S!$EX$112</f>
        <v>0</v>
      </c>
      <c r="AE73" s="117">
        <f>+S!$EY$112</f>
        <v>0</v>
      </c>
      <c r="AF73" s="117">
        <f>+S!$EZ$112</f>
        <v>0</v>
      </c>
      <c r="AG73" s="117">
        <f>+S!$FA$112</f>
        <v>0</v>
      </c>
      <c r="AH73" s="117">
        <f>+S!$FB$112</f>
        <v>0</v>
      </c>
      <c r="AI73" s="117">
        <f>+S!$FC$112</f>
        <v>0</v>
      </c>
      <c r="AJ73" s="118">
        <f>+S!$FD$112</f>
        <v>0</v>
      </c>
      <c r="AK73" s="683">
        <f>+E!$EU$112</f>
        <v>0</v>
      </c>
      <c r="AL73" s="681">
        <f>+E!$EV$112</f>
        <v>0</v>
      </c>
      <c r="AM73" s="681">
        <f>+E!$EW$112</f>
        <v>0</v>
      </c>
      <c r="AN73" s="117">
        <f>+E!$EX$112</f>
        <v>0</v>
      </c>
      <c r="AO73" s="117">
        <f>+E!$EY$112</f>
        <v>0</v>
      </c>
      <c r="AP73" s="681">
        <f>+E!$EZ$112</f>
        <v>0</v>
      </c>
      <c r="AQ73" s="681">
        <f>+E!$FA$112</f>
        <v>0</v>
      </c>
      <c r="AR73" s="681">
        <f>+E!$FB$112</f>
        <v>0</v>
      </c>
      <c r="AS73" s="117">
        <f>+E!$FC$112</f>
        <v>0</v>
      </c>
      <c r="AT73" s="118">
        <f>+E!$FD$112</f>
        <v>0</v>
      </c>
      <c r="AU73" s="683">
        <f>+O!$EU$112</f>
        <v>0</v>
      </c>
      <c r="AV73" s="681">
        <f>+O!$EV$112</f>
        <v>0</v>
      </c>
      <c r="AW73" s="681">
        <f>+O!$EW$112</f>
        <v>0</v>
      </c>
      <c r="AX73" s="117">
        <f>+O!$EX$112</f>
        <v>0</v>
      </c>
      <c r="AY73" s="117">
        <f>+O!$EY$112</f>
        <v>0</v>
      </c>
      <c r="AZ73" s="117">
        <f>+O!$EZ$112</f>
        <v>0</v>
      </c>
      <c r="BA73" s="681">
        <f>+O!$FA$112</f>
        <v>0</v>
      </c>
      <c r="BB73" s="681">
        <f>+O!$FB$112</f>
        <v>0</v>
      </c>
      <c r="BC73" s="117">
        <f>+O!$FC$112</f>
        <v>0</v>
      </c>
      <c r="BD73" s="118">
        <f>+O!$FD$112</f>
        <v>0</v>
      </c>
      <c r="BE73" s="119">
        <f t="shared" si="2"/>
        <v>0</v>
      </c>
      <c r="BF73" s="120" t="e">
        <f t="shared" si="3"/>
        <v>#DIV/0!</v>
      </c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32"/>
      <c r="BR73" s="67"/>
      <c r="BW73" s="11"/>
      <c r="BX73" s="11"/>
      <c r="BY73" s="11"/>
      <c r="BZ73" s="11"/>
      <c r="CA73" s="11"/>
      <c r="CB73" s="11"/>
      <c r="CC73" s="11"/>
      <c r="CD73" s="11"/>
      <c r="CE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</row>
    <row r="74" spans="3:173" s="28" customFormat="1" ht="30" hidden="1" customHeight="1">
      <c r="C74" s="61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865" t="str">
        <f>+V_Ma!O74</f>
        <v>N</v>
      </c>
      <c r="P74" s="865"/>
      <c r="Q74" s="116">
        <f>+N!$FE$112</f>
        <v>0</v>
      </c>
      <c r="R74" s="117">
        <f>+N!$FF$112</f>
        <v>0</v>
      </c>
      <c r="S74" s="681">
        <f>+N!$FG$112</f>
        <v>0</v>
      </c>
      <c r="T74" s="681">
        <f>+N!$FH$112</f>
        <v>0</v>
      </c>
      <c r="U74" s="681">
        <f>+N!$FI$112</f>
        <v>0</v>
      </c>
      <c r="V74" s="117">
        <f>+N!$FJ$112</f>
        <v>0</v>
      </c>
      <c r="W74" s="117">
        <f>+N!$FK$112</f>
        <v>0</v>
      </c>
      <c r="X74" s="117">
        <f>+N!$FL$112</f>
        <v>0</v>
      </c>
      <c r="Y74" s="117">
        <f>+N!$FM$112</f>
        <v>0</v>
      </c>
      <c r="Z74" s="118">
        <f>+N!$FN$112</f>
        <v>0</v>
      </c>
      <c r="AA74" s="683">
        <f>+S!$FE$112</f>
        <v>0</v>
      </c>
      <c r="AB74" s="681">
        <f>+S!$FF$112</f>
        <v>0</v>
      </c>
      <c r="AC74" s="117">
        <f>+S!$FG$112</f>
        <v>0</v>
      </c>
      <c r="AD74" s="117">
        <f>+S!$FH$112</f>
        <v>0</v>
      </c>
      <c r="AE74" s="117">
        <f>+S!$FI$112</f>
        <v>0</v>
      </c>
      <c r="AF74" s="117">
        <f>+S!$FJ$112</f>
        <v>0</v>
      </c>
      <c r="AG74" s="117">
        <f>+S!$FK$112</f>
        <v>0</v>
      </c>
      <c r="AH74" s="117">
        <f>+S!$FL$112</f>
        <v>0</v>
      </c>
      <c r="AI74" s="117">
        <f>+S!$FM$112</f>
        <v>0</v>
      </c>
      <c r="AJ74" s="118">
        <f>+S!$FN$112</f>
        <v>0</v>
      </c>
      <c r="AK74" s="683">
        <f>+E!$FE$112</f>
        <v>0</v>
      </c>
      <c r="AL74" s="681">
        <f>+E!$FF$112</f>
        <v>0</v>
      </c>
      <c r="AM74" s="681">
        <f>+E!$FG$112</f>
        <v>0</v>
      </c>
      <c r="AN74" s="117">
        <f>+E!$FH$112</f>
        <v>0</v>
      </c>
      <c r="AO74" s="117">
        <f>+E!$FI$112</f>
        <v>0</v>
      </c>
      <c r="AP74" s="681">
        <f>+E!$FJ$112</f>
        <v>0</v>
      </c>
      <c r="AQ74" s="681">
        <f>+E!$FK$112</f>
        <v>0</v>
      </c>
      <c r="AR74" s="681">
        <f>+E!$FL$112</f>
        <v>0</v>
      </c>
      <c r="AS74" s="117">
        <f>+E!$FM$112</f>
        <v>0</v>
      </c>
      <c r="AT74" s="118">
        <f>+E!$FN$112</f>
        <v>0</v>
      </c>
      <c r="AU74" s="683">
        <f>+O!$FE$112</f>
        <v>0</v>
      </c>
      <c r="AV74" s="681">
        <f>+O!$FF$112</f>
        <v>0</v>
      </c>
      <c r="AW74" s="681">
        <f>+O!$FG$112</f>
        <v>0</v>
      </c>
      <c r="AX74" s="117">
        <f>+O!$FH$112</f>
        <v>0</v>
      </c>
      <c r="AY74" s="117">
        <f>+O!$FI$112</f>
        <v>0</v>
      </c>
      <c r="AZ74" s="117">
        <f>+O!$FJ$112</f>
        <v>0</v>
      </c>
      <c r="BA74" s="681">
        <f>+O!$FK$112</f>
        <v>0</v>
      </c>
      <c r="BB74" s="681">
        <f>+O!$FL$112</f>
        <v>0</v>
      </c>
      <c r="BC74" s="117">
        <f>+O!$FM$112</f>
        <v>0</v>
      </c>
      <c r="BD74" s="118">
        <f>+O!$FN$112</f>
        <v>0</v>
      </c>
      <c r="BE74" s="119">
        <f t="shared" si="2"/>
        <v>0</v>
      </c>
      <c r="BF74" s="120" t="e">
        <f t="shared" si="3"/>
        <v>#DIV/0!</v>
      </c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32"/>
      <c r="BR74" s="67"/>
      <c r="BW74" s="11"/>
      <c r="BX74" s="11"/>
      <c r="BY74" s="11"/>
      <c r="BZ74" s="11"/>
      <c r="CA74" s="11"/>
      <c r="CB74" s="11"/>
      <c r="CC74" s="11"/>
      <c r="CD74" s="11"/>
      <c r="CE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</row>
    <row r="75" spans="3:173" s="28" customFormat="1" ht="30" hidden="1" customHeight="1">
      <c r="C75" s="61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865" t="str">
        <f>+V_Ma!O75</f>
        <v>N</v>
      </c>
      <c r="P75" s="865"/>
      <c r="Q75" s="116">
        <f>+N!$FO$112</f>
        <v>0</v>
      </c>
      <c r="R75" s="117">
        <f>+N!$FP$112</f>
        <v>0</v>
      </c>
      <c r="S75" s="681">
        <f>+N!$FQ$112</f>
        <v>0</v>
      </c>
      <c r="T75" s="681">
        <f>+N!$FR$112</f>
        <v>0</v>
      </c>
      <c r="U75" s="681">
        <f>+N!$FS$112</f>
        <v>0</v>
      </c>
      <c r="V75" s="117">
        <f>+N!$FT$112</f>
        <v>0</v>
      </c>
      <c r="W75" s="117">
        <f>+N!$FU$112</f>
        <v>0</v>
      </c>
      <c r="X75" s="117">
        <f>+N!$FV$112</f>
        <v>0</v>
      </c>
      <c r="Y75" s="117">
        <f>+N!$FW$112</f>
        <v>0</v>
      </c>
      <c r="Z75" s="118">
        <f>+N!$FX$112</f>
        <v>0</v>
      </c>
      <c r="AA75" s="683">
        <f>+S!$FO$112</f>
        <v>0</v>
      </c>
      <c r="AB75" s="681">
        <f>+S!$FP$112</f>
        <v>0</v>
      </c>
      <c r="AC75" s="117">
        <f>+S!$FQ$112</f>
        <v>0</v>
      </c>
      <c r="AD75" s="117">
        <f>+S!$FR$112</f>
        <v>0</v>
      </c>
      <c r="AE75" s="117">
        <f>+S!$FS$112</f>
        <v>0</v>
      </c>
      <c r="AF75" s="117">
        <f>+S!$FT$112</f>
        <v>0</v>
      </c>
      <c r="AG75" s="117">
        <f>+S!$FU$112</f>
        <v>0</v>
      </c>
      <c r="AH75" s="117">
        <f>+S!$FV$112</f>
        <v>0</v>
      </c>
      <c r="AI75" s="117">
        <f>+S!$FW$112</f>
        <v>0</v>
      </c>
      <c r="AJ75" s="118">
        <f>+S!$FX$112</f>
        <v>0</v>
      </c>
      <c r="AK75" s="683">
        <f>+E!$FO$112</f>
        <v>0</v>
      </c>
      <c r="AL75" s="681">
        <f>+E!$FP$112</f>
        <v>0</v>
      </c>
      <c r="AM75" s="681">
        <f>+E!$FQ$112</f>
        <v>0</v>
      </c>
      <c r="AN75" s="117">
        <f>+E!$FR$112</f>
        <v>0</v>
      </c>
      <c r="AO75" s="117">
        <f>+E!$FS$112</f>
        <v>0</v>
      </c>
      <c r="AP75" s="681">
        <f>+E!$FT$112</f>
        <v>0</v>
      </c>
      <c r="AQ75" s="681">
        <f>+E!$FU$112</f>
        <v>0</v>
      </c>
      <c r="AR75" s="681">
        <f>+E!$FV$112</f>
        <v>0</v>
      </c>
      <c r="AS75" s="117">
        <f>+E!$FW$112</f>
        <v>0</v>
      </c>
      <c r="AT75" s="118">
        <f>+E!$FX$112</f>
        <v>0</v>
      </c>
      <c r="AU75" s="683">
        <f>+O!$FO$112</f>
        <v>0</v>
      </c>
      <c r="AV75" s="681">
        <f>+O!$FP$112</f>
        <v>0</v>
      </c>
      <c r="AW75" s="681">
        <f>+O!$FQ$112</f>
        <v>0</v>
      </c>
      <c r="AX75" s="117">
        <f>+O!$FR$112</f>
        <v>0</v>
      </c>
      <c r="AY75" s="117">
        <f>+O!$FS$112</f>
        <v>0</v>
      </c>
      <c r="AZ75" s="117">
        <f>+O!$FT$112</f>
        <v>0</v>
      </c>
      <c r="BA75" s="681">
        <f>+O!$FU$112</f>
        <v>0</v>
      </c>
      <c r="BB75" s="681">
        <f>+O!$FV$112</f>
        <v>0</v>
      </c>
      <c r="BC75" s="117">
        <f>+O!$FW$112</f>
        <v>0</v>
      </c>
      <c r="BD75" s="118">
        <f>+O!$FX$112</f>
        <v>0</v>
      </c>
      <c r="BE75" s="119">
        <f t="shared" si="2"/>
        <v>0</v>
      </c>
      <c r="BF75" s="120" t="e">
        <f t="shared" si="3"/>
        <v>#DIV/0!</v>
      </c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32"/>
      <c r="BR75" s="67"/>
      <c r="BW75" s="11"/>
      <c r="BX75" s="11"/>
      <c r="BY75" s="11"/>
      <c r="BZ75" s="11"/>
      <c r="CA75" s="11"/>
      <c r="CB75" s="11"/>
      <c r="CC75" s="11"/>
      <c r="CD75" s="11"/>
      <c r="CE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</row>
    <row r="76" spans="3:173" s="28" customFormat="1" ht="30" hidden="1" customHeight="1">
      <c r="C76" s="61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865" t="str">
        <f>+V_Ma!O76</f>
        <v>N</v>
      </c>
      <c r="P76" s="865"/>
      <c r="Q76" s="116">
        <f>+N!$FY$112</f>
        <v>0</v>
      </c>
      <c r="R76" s="117">
        <f>+N!$FZ$112</f>
        <v>0</v>
      </c>
      <c r="S76" s="681">
        <f>+N!$GA$112</f>
        <v>0</v>
      </c>
      <c r="T76" s="681">
        <f>+N!$GB$112</f>
        <v>0</v>
      </c>
      <c r="U76" s="681">
        <f>+N!$GC$112</f>
        <v>0</v>
      </c>
      <c r="V76" s="117">
        <f>+N!$GD$112</f>
        <v>0</v>
      </c>
      <c r="W76" s="117">
        <f>+N!$GE$112</f>
        <v>0</v>
      </c>
      <c r="X76" s="117">
        <f>+N!$GF$112</f>
        <v>0</v>
      </c>
      <c r="Y76" s="117">
        <f>+N!$GG$112</f>
        <v>0</v>
      </c>
      <c r="Z76" s="118">
        <f>+N!$GH$112</f>
        <v>0</v>
      </c>
      <c r="AA76" s="683">
        <f>+S!$FY$112</f>
        <v>0</v>
      </c>
      <c r="AB76" s="681">
        <f>+S!$FZ$112</f>
        <v>0</v>
      </c>
      <c r="AC76" s="117">
        <f>+S!$GA$112</f>
        <v>0</v>
      </c>
      <c r="AD76" s="117">
        <f>+S!$GB$112</f>
        <v>0</v>
      </c>
      <c r="AE76" s="117">
        <f>+S!$GC$112</f>
        <v>0</v>
      </c>
      <c r="AF76" s="117">
        <f>+S!$GD$112</f>
        <v>0</v>
      </c>
      <c r="AG76" s="117">
        <f>+S!$GE$112</f>
        <v>0</v>
      </c>
      <c r="AH76" s="117">
        <f>+S!$GF$112</f>
        <v>0</v>
      </c>
      <c r="AI76" s="117">
        <f>+S!$GG$112</f>
        <v>0</v>
      </c>
      <c r="AJ76" s="118">
        <f>+S!$GH$112</f>
        <v>0</v>
      </c>
      <c r="AK76" s="683">
        <f>+E!$FY$112</f>
        <v>0</v>
      </c>
      <c r="AL76" s="681">
        <f>+E!$FZ$112</f>
        <v>0</v>
      </c>
      <c r="AM76" s="681">
        <f>+E!$GA$112</f>
        <v>0</v>
      </c>
      <c r="AN76" s="117">
        <f>+E!$GB$112</f>
        <v>0</v>
      </c>
      <c r="AO76" s="117">
        <f>+E!$GC$112</f>
        <v>0</v>
      </c>
      <c r="AP76" s="681">
        <f>+E!$GD$112</f>
        <v>0</v>
      </c>
      <c r="AQ76" s="681">
        <f>+E!$GE$112</f>
        <v>0</v>
      </c>
      <c r="AR76" s="681">
        <f>+E!$GF$112</f>
        <v>0</v>
      </c>
      <c r="AS76" s="117">
        <f>+E!$GG$112</f>
        <v>0</v>
      </c>
      <c r="AT76" s="118">
        <f>+E!$GH$112</f>
        <v>0</v>
      </c>
      <c r="AU76" s="683">
        <f>+O!$FY$112</f>
        <v>0</v>
      </c>
      <c r="AV76" s="681">
        <f>+O!$FZ$112</f>
        <v>0</v>
      </c>
      <c r="AW76" s="681">
        <f>+O!$GA$112</f>
        <v>0</v>
      </c>
      <c r="AX76" s="117">
        <f>+O!$GB$112</f>
        <v>0</v>
      </c>
      <c r="AY76" s="117">
        <f>+O!$GC$112</f>
        <v>0</v>
      </c>
      <c r="AZ76" s="117">
        <f>+O!$GD$112</f>
        <v>0</v>
      </c>
      <c r="BA76" s="681">
        <f>+O!$GE$112</f>
        <v>0</v>
      </c>
      <c r="BB76" s="681">
        <f>+O!$GF$112</f>
        <v>0</v>
      </c>
      <c r="BC76" s="117">
        <f>+O!$GG$112</f>
        <v>0</v>
      </c>
      <c r="BD76" s="118">
        <f>+O!$GH$112</f>
        <v>0</v>
      </c>
      <c r="BE76" s="119">
        <f t="shared" si="2"/>
        <v>0</v>
      </c>
      <c r="BF76" s="120" t="e">
        <f t="shared" si="3"/>
        <v>#DIV/0!</v>
      </c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32"/>
      <c r="BR76" s="67"/>
      <c r="BW76" s="11"/>
      <c r="BX76" s="11"/>
      <c r="BY76" s="11"/>
      <c r="BZ76" s="11"/>
      <c r="CA76" s="11"/>
      <c r="CB76" s="11"/>
      <c r="CC76" s="11"/>
      <c r="CD76" s="11"/>
      <c r="CE76" s="11"/>
    </row>
    <row r="77" spans="3:173" s="28" customFormat="1" ht="30" hidden="1" customHeight="1">
      <c r="C77" s="61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865" t="str">
        <f>+V_Ma!O77</f>
        <v>N</v>
      </c>
      <c r="P77" s="865"/>
      <c r="Q77" s="116">
        <f>+N!$GI$112</f>
        <v>0</v>
      </c>
      <c r="R77" s="117">
        <f>+N!$GJ$112</f>
        <v>0</v>
      </c>
      <c r="S77" s="681">
        <f>+N!$GK$112</f>
        <v>0</v>
      </c>
      <c r="T77" s="681">
        <f>+N!$GL$112</f>
        <v>0</v>
      </c>
      <c r="U77" s="681">
        <f>+N!$GM$112</f>
        <v>0</v>
      </c>
      <c r="V77" s="117">
        <f>+N!$GN$112</f>
        <v>0</v>
      </c>
      <c r="W77" s="117">
        <f>+N!$GO$112</f>
        <v>0</v>
      </c>
      <c r="X77" s="117">
        <f>+N!$GP$112</f>
        <v>0</v>
      </c>
      <c r="Y77" s="117">
        <f>+N!$GQ$112</f>
        <v>0</v>
      </c>
      <c r="Z77" s="118">
        <f>+N!$GR$112</f>
        <v>0</v>
      </c>
      <c r="AA77" s="683">
        <f>+S!$GI$112</f>
        <v>0</v>
      </c>
      <c r="AB77" s="681">
        <f>+S!$GJ$112</f>
        <v>0</v>
      </c>
      <c r="AC77" s="117">
        <f>+S!$GK$112</f>
        <v>0</v>
      </c>
      <c r="AD77" s="117">
        <f>+S!$GL$112</f>
        <v>0</v>
      </c>
      <c r="AE77" s="117">
        <f>+S!$GM$112</f>
        <v>0</v>
      </c>
      <c r="AF77" s="117">
        <f>+S!$GN$112</f>
        <v>0</v>
      </c>
      <c r="AG77" s="117">
        <f>+S!$GO$112</f>
        <v>0</v>
      </c>
      <c r="AH77" s="117">
        <f>+S!$GP$112</f>
        <v>0</v>
      </c>
      <c r="AI77" s="117">
        <f>+S!$GQ$112</f>
        <v>0</v>
      </c>
      <c r="AJ77" s="118">
        <f>+S!$GR$112</f>
        <v>0</v>
      </c>
      <c r="AK77" s="683">
        <f>+E!$GI$112</f>
        <v>0</v>
      </c>
      <c r="AL77" s="681">
        <f>+E!$GJ$112</f>
        <v>0</v>
      </c>
      <c r="AM77" s="681">
        <f>+E!$GK$112</f>
        <v>0</v>
      </c>
      <c r="AN77" s="117">
        <f>+E!$GL$112</f>
        <v>0</v>
      </c>
      <c r="AO77" s="117">
        <f>+E!$GM$112</f>
        <v>0</v>
      </c>
      <c r="AP77" s="681">
        <f>+E!$GN$112</f>
        <v>0</v>
      </c>
      <c r="AQ77" s="681">
        <f>+E!$GO$112</f>
        <v>0</v>
      </c>
      <c r="AR77" s="681">
        <f>+E!$GP$112</f>
        <v>0</v>
      </c>
      <c r="AS77" s="117">
        <f>+E!$GQ$112</f>
        <v>0</v>
      </c>
      <c r="AT77" s="118">
        <f>+E!$GR$112</f>
        <v>0</v>
      </c>
      <c r="AU77" s="683">
        <f>+O!$GI$112</f>
        <v>0</v>
      </c>
      <c r="AV77" s="681">
        <f>+O!$GJ$112</f>
        <v>0</v>
      </c>
      <c r="AW77" s="681">
        <f>+O!$GK$112</f>
        <v>0</v>
      </c>
      <c r="AX77" s="117">
        <f>+O!$GL$112</f>
        <v>0</v>
      </c>
      <c r="AY77" s="117">
        <f>+O!$GM$112</f>
        <v>0</v>
      </c>
      <c r="AZ77" s="117">
        <f>+O!$GN$112</f>
        <v>0</v>
      </c>
      <c r="BA77" s="681">
        <f>+O!$GO$112</f>
        <v>0</v>
      </c>
      <c r="BB77" s="681">
        <f>+O!$GP$112</f>
        <v>0</v>
      </c>
      <c r="BC77" s="117">
        <f>+O!$GQ$112</f>
        <v>0</v>
      </c>
      <c r="BD77" s="118">
        <f>+O!$GR$112</f>
        <v>0</v>
      </c>
      <c r="BE77" s="119">
        <f t="shared" si="2"/>
        <v>0</v>
      </c>
      <c r="BF77" s="120" t="e">
        <f t="shared" si="3"/>
        <v>#DIV/0!</v>
      </c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32"/>
      <c r="BR77" s="67"/>
      <c r="BS77" s="69"/>
      <c r="BW77" s="11"/>
      <c r="BX77" s="11"/>
      <c r="BY77" s="11"/>
      <c r="BZ77" s="11"/>
      <c r="CA77" s="11"/>
      <c r="CB77" s="11"/>
      <c r="CC77" s="11"/>
      <c r="CD77" s="11"/>
      <c r="CE77" s="11"/>
    </row>
    <row r="78" spans="3:173" s="28" customFormat="1" ht="30" hidden="1" customHeight="1">
      <c r="C78" s="61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909" t="str">
        <f>+V_Ma!O78</f>
        <v>N</v>
      </c>
      <c r="P78" s="909"/>
      <c r="Q78" s="121">
        <f>+N!$GS$112</f>
        <v>0</v>
      </c>
      <c r="R78" s="122">
        <f>+N!$GT$112</f>
        <v>0</v>
      </c>
      <c r="S78" s="682">
        <f>+N!$GU$112</f>
        <v>0</v>
      </c>
      <c r="T78" s="682">
        <f>+N!$GV$112</f>
        <v>0</v>
      </c>
      <c r="U78" s="682">
        <f>+N!$GW$112</f>
        <v>0</v>
      </c>
      <c r="V78" s="122">
        <f>+N!$GX$112</f>
        <v>0</v>
      </c>
      <c r="W78" s="122">
        <f>+N!$GY$112</f>
        <v>0</v>
      </c>
      <c r="X78" s="122">
        <f>+N!$GZ$112</f>
        <v>0</v>
      </c>
      <c r="Y78" s="122">
        <f>+N!$HA$112</f>
        <v>0</v>
      </c>
      <c r="Z78" s="123">
        <f>+N!$HB$112</f>
        <v>0</v>
      </c>
      <c r="AA78" s="684">
        <f>+S!$GS$112</f>
        <v>0</v>
      </c>
      <c r="AB78" s="682">
        <f>+S!$GT$112</f>
        <v>0</v>
      </c>
      <c r="AC78" s="122">
        <f>+S!$GU$112</f>
        <v>0</v>
      </c>
      <c r="AD78" s="122">
        <f>+S!$GV$112</f>
        <v>0</v>
      </c>
      <c r="AE78" s="122">
        <f>+S!$GW$112</f>
        <v>0</v>
      </c>
      <c r="AF78" s="122">
        <f>+S!$GX$112</f>
        <v>0</v>
      </c>
      <c r="AG78" s="122">
        <f>+S!$GY$112</f>
        <v>0</v>
      </c>
      <c r="AH78" s="122">
        <f>+S!$GZ$112</f>
        <v>0</v>
      </c>
      <c r="AI78" s="122">
        <f>+S!$HA$112</f>
        <v>0</v>
      </c>
      <c r="AJ78" s="123">
        <f>+S!$HB$112</f>
        <v>0</v>
      </c>
      <c r="AK78" s="683">
        <f>+E!$GS$112</f>
        <v>0</v>
      </c>
      <c r="AL78" s="681">
        <f>+E!$GT$112</f>
        <v>0</v>
      </c>
      <c r="AM78" s="681">
        <f>+E!$GU$112</f>
        <v>0</v>
      </c>
      <c r="AN78" s="117">
        <f>+E!$GV$112</f>
        <v>0</v>
      </c>
      <c r="AO78" s="117">
        <f>+E!$GW$112</f>
        <v>0</v>
      </c>
      <c r="AP78" s="681">
        <f>+E!$GX$112</f>
        <v>0</v>
      </c>
      <c r="AQ78" s="681">
        <f>+E!$GY$112</f>
        <v>0</v>
      </c>
      <c r="AR78" s="681">
        <f>+E!$GZ$112</f>
        <v>0</v>
      </c>
      <c r="AS78" s="122">
        <f>+E!$HA$112</f>
        <v>0</v>
      </c>
      <c r="AT78" s="123">
        <f>+E!$HB$112</f>
        <v>0</v>
      </c>
      <c r="AU78" s="684">
        <f>+O!$GS$112</f>
        <v>0</v>
      </c>
      <c r="AV78" s="682">
        <f>+O!$GT$112</f>
        <v>0</v>
      </c>
      <c r="AW78" s="682">
        <f>+O!$GU$112</f>
        <v>0</v>
      </c>
      <c r="AX78" s="122">
        <f>+O!$GV$112</f>
        <v>0</v>
      </c>
      <c r="AY78" s="122">
        <f>+O!$GW$112</f>
        <v>0</v>
      </c>
      <c r="AZ78" s="122">
        <f>+O!$GX$112</f>
        <v>0</v>
      </c>
      <c r="BA78" s="682">
        <f>+O!$GY$112</f>
        <v>0</v>
      </c>
      <c r="BB78" s="682">
        <f>+O!$GZ$112</f>
        <v>0</v>
      </c>
      <c r="BC78" s="122">
        <f>+O!$HA$112</f>
        <v>0</v>
      </c>
      <c r="BD78" s="123">
        <f>+O!$HB$112</f>
        <v>0</v>
      </c>
      <c r="BE78" s="124">
        <f t="shared" si="2"/>
        <v>0</v>
      </c>
      <c r="BF78" s="125" t="e">
        <f t="shared" si="3"/>
        <v>#DIV/0!</v>
      </c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32"/>
      <c r="BR78" s="67"/>
      <c r="BS78" s="69"/>
      <c r="BW78" s="11"/>
      <c r="BX78" s="11"/>
      <c r="BY78" s="11"/>
      <c r="BZ78" s="11"/>
      <c r="CA78" s="11"/>
      <c r="CB78" s="11"/>
      <c r="CC78" s="11"/>
      <c r="CD78" s="11"/>
      <c r="CE78" s="11"/>
    </row>
    <row r="79" spans="3:173" s="28" customFormat="1" ht="30" customHeight="1">
      <c r="C79" s="61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910" t="s">
        <v>16</v>
      </c>
      <c r="P79" s="910"/>
      <c r="Q79" s="644">
        <f>+SUM(Q59:Q78)</f>
        <v>0</v>
      </c>
      <c r="R79" s="644">
        <f t="shared" ref="R79:BD79" si="4">+SUM(R59:R78)</f>
        <v>0</v>
      </c>
      <c r="S79" s="644">
        <f t="shared" si="4"/>
        <v>0</v>
      </c>
      <c r="T79" s="644">
        <f t="shared" si="4"/>
        <v>0</v>
      </c>
      <c r="U79" s="644">
        <f t="shared" si="4"/>
        <v>0</v>
      </c>
      <c r="V79" s="644">
        <f t="shared" si="4"/>
        <v>0</v>
      </c>
      <c r="W79" s="644">
        <f t="shared" si="4"/>
        <v>0</v>
      </c>
      <c r="X79" s="644">
        <f t="shared" si="4"/>
        <v>0</v>
      </c>
      <c r="Y79" s="644">
        <f t="shared" si="4"/>
        <v>0</v>
      </c>
      <c r="Z79" s="644">
        <f t="shared" si="4"/>
        <v>0</v>
      </c>
      <c r="AA79" s="644">
        <f t="shared" si="4"/>
        <v>0</v>
      </c>
      <c r="AB79" s="644">
        <f t="shared" si="4"/>
        <v>0</v>
      </c>
      <c r="AC79" s="644">
        <f t="shared" si="4"/>
        <v>0</v>
      </c>
      <c r="AD79" s="644">
        <f t="shared" si="4"/>
        <v>0</v>
      </c>
      <c r="AE79" s="644">
        <f t="shared" si="4"/>
        <v>0</v>
      </c>
      <c r="AF79" s="644">
        <f t="shared" si="4"/>
        <v>0</v>
      </c>
      <c r="AG79" s="644">
        <f t="shared" si="4"/>
        <v>0</v>
      </c>
      <c r="AH79" s="644">
        <f t="shared" si="4"/>
        <v>0</v>
      </c>
      <c r="AI79" s="644">
        <f t="shared" si="4"/>
        <v>0</v>
      </c>
      <c r="AJ79" s="644">
        <f t="shared" si="4"/>
        <v>0</v>
      </c>
      <c r="AK79" s="644">
        <f t="shared" si="4"/>
        <v>0</v>
      </c>
      <c r="AL79" s="644">
        <f t="shared" si="4"/>
        <v>0</v>
      </c>
      <c r="AM79" s="644">
        <f t="shared" si="4"/>
        <v>0</v>
      </c>
      <c r="AN79" s="644">
        <f t="shared" si="4"/>
        <v>0</v>
      </c>
      <c r="AO79" s="644">
        <f t="shared" si="4"/>
        <v>0</v>
      </c>
      <c r="AP79" s="644">
        <f t="shared" si="4"/>
        <v>0</v>
      </c>
      <c r="AQ79" s="644">
        <f t="shared" si="4"/>
        <v>0</v>
      </c>
      <c r="AR79" s="644">
        <f t="shared" si="4"/>
        <v>0</v>
      </c>
      <c r="AS79" s="644">
        <f t="shared" si="4"/>
        <v>0</v>
      </c>
      <c r="AT79" s="644">
        <f t="shared" si="4"/>
        <v>0</v>
      </c>
      <c r="AU79" s="644">
        <f t="shared" si="4"/>
        <v>0</v>
      </c>
      <c r="AV79" s="644">
        <f t="shared" si="4"/>
        <v>0</v>
      </c>
      <c r="AW79" s="644">
        <f t="shared" si="4"/>
        <v>0</v>
      </c>
      <c r="AX79" s="644">
        <f t="shared" si="4"/>
        <v>0</v>
      </c>
      <c r="AY79" s="644">
        <f t="shared" si="4"/>
        <v>0</v>
      </c>
      <c r="AZ79" s="644">
        <f t="shared" si="4"/>
        <v>0</v>
      </c>
      <c r="BA79" s="644">
        <f t="shared" si="4"/>
        <v>0</v>
      </c>
      <c r="BB79" s="644">
        <f t="shared" si="4"/>
        <v>0</v>
      </c>
      <c r="BC79" s="644">
        <f t="shared" si="4"/>
        <v>0</v>
      </c>
      <c r="BD79" s="644">
        <f t="shared" si="4"/>
        <v>0</v>
      </c>
      <c r="BE79" s="645">
        <f t="shared" si="2"/>
        <v>0</v>
      </c>
      <c r="BF79" s="126" t="e">
        <f>+SUM(BF59:BF69)</f>
        <v>#DIV/0!</v>
      </c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32"/>
      <c r="BR79" s="67"/>
      <c r="BS79" s="69"/>
      <c r="BW79" s="11"/>
      <c r="BX79" s="11"/>
      <c r="BY79" s="11"/>
      <c r="BZ79" s="11"/>
      <c r="CA79" s="11"/>
      <c r="CB79" s="11"/>
      <c r="CC79" s="11"/>
      <c r="CD79" s="11"/>
      <c r="CE79" s="11"/>
    </row>
    <row r="80" spans="3:173" s="28" customFormat="1" ht="30" customHeight="1">
      <c r="C80" s="61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914" t="s">
        <v>21</v>
      </c>
      <c r="P80" s="914"/>
      <c r="Q80" s="646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46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46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46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46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46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46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46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46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46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46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46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46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46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46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46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46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46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46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46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46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46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46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46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46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46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46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46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46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46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46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46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46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46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46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46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46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46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46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46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47" t="e">
        <f t="shared" si="2"/>
        <v>#REF!</v>
      </c>
      <c r="BF80" s="128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2"/>
      <c r="BR80" s="67"/>
      <c r="BS80" s="32"/>
      <c r="BT80" s="30"/>
      <c r="BU80" s="30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32"/>
      <c r="CG80" s="32"/>
    </row>
    <row r="81" spans="3:186" s="28" customFormat="1" ht="30" customHeight="1">
      <c r="C81" s="61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926" t="e">
        <f>+O99</f>
        <v>#REF!</v>
      </c>
      <c r="P81" s="926"/>
      <c r="Q81" s="482" t="e">
        <f>+Q99</f>
        <v>#REF!</v>
      </c>
      <c r="R81" s="482" t="e">
        <f t="shared" ref="R81:BD81" si="5">+R99</f>
        <v>#REF!</v>
      </c>
      <c r="S81" s="482" t="e">
        <f t="shared" si="5"/>
        <v>#REF!</v>
      </c>
      <c r="T81" s="482" t="e">
        <f t="shared" si="5"/>
        <v>#REF!</v>
      </c>
      <c r="U81" s="482" t="e">
        <f t="shared" si="5"/>
        <v>#REF!</v>
      </c>
      <c r="V81" s="482" t="e">
        <f t="shared" si="5"/>
        <v>#REF!</v>
      </c>
      <c r="W81" s="482" t="e">
        <f t="shared" si="5"/>
        <v>#REF!</v>
      </c>
      <c r="X81" s="482" t="e">
        <f t="shared" si="5"/>
        <v>#REF!</v>
      </c>
      <c r="Y81" s="482" t="e">
        <f t="shared" si="5"/>
        <v>#REF!</v>
      </c>
      <c r="Z81" s="482" t="e">
        <f t="shared" si="5"/>
        <v>#REF!</v>
      </c>
      <c r="AA81" s="482" t="e">
        <f t="shared" si="5"/>
        <v>#REF!</v>
      </c>
      <c r="AB81" s="482" t="e">
        <f t="shared" si="5"/>
        <v>#REF!</v>
      </c>
      <c r="AC81" s="482" t="e">
        <f t="shared" si="5"/>
        <v>#REF!</v>
      </c>
      <c r="AD81" s="482" t="e">
        <f t="shared" si="5"/>
        <v>#REF!</v>
      </c>
      <c r="AE81" s="482" t="e">
        <f t="shared" si="5"/>
        <v>#REF!</v>
      </c>
      <c r="AF81" s="482" t="e">
        <f t="shared" si="5"/>
        <v>#REF!</v>
      </c>
      <c r="AG81" s="482" t="e">
        <f t="shared" si="5"/>
        <v>#REF!</v>
      </c>
      <c r="AH81" s="482" t="e">
        <f t="shared" si="5"/>
        <v>#REF!</v>
      </c>
      <c r="AI81" s="482" t="e">
        <f t="shared" si="5"/>
        <v>#REF!</v>
      </c>
      <c r="AJ81" s="482" t="e">
        <f t="shared" si="5"/>
        <v>#REF!</v>
      </c>
      <c r="AK81" s="482" t="e">
        <f t="shared" si="5"/>
        <v>#REF!</v>
      </c>
      <c r="AL81" s="482" t="e">
        <f t="shared" si="5"/>
        <v>#REF!</v>
      </c>
      <c r="AM81" s="482" t="e">
        <f t="shared" si="5"/>
        <v>#REF!</v>
      </c>
      <c r="AN81" s="482" t="e">
        <f t="shared" si="5"/>
        <v>#REF!</v>
      </c>
      <c r="AO81" s="482" t="e">
        <f t="shared" si="5"/>
        <v>#REF!</v>
      </c>
      <c r="AP81" s="482" t="e">
        <f t="shared" si="5"/>
        <v>#REF!</v>
      </c>
      <c r="AQ81" s="482" t="e">
        <f t="shared" si="5"/>
        <v>#REF!</v>
      </c>
      <c r="AR81" s="482" t="e">
        <f t="shared" si="5"/>
        <v>#REF!</v>
      </c>
      <c r="AS81" s="482" t="e">
        <f t="shared" si="5"/>
        <v>#REF!</v>
      </c>
      <c r="AT81" s="482" t="e">
        <f t="shared" si="5"/>
        <v>#REF!</v>
      </c>
      <c r="AU81" s="482" t="e">
        <f t="shared" si="5"/>
        <v>#REF!</v>
      </c>
      <c r="AV81" s="482" t="e">
        <f t="shared" si="5"/>
        <v>#REF!</v>
      </c>
      <c r="AW81" s="482" t="e">
        <f t="shared" si="5"/>
        <v>#REF!</v>
      </c>
      <c r="AX81" s="482" t="e">
        <f t="shared" si="5"/>
        <v>#REF!</v>
      </c>
      <c r="AY81" s="482" t="e">
        <f t="shared" si="5"/>
        <v>#REF!</v>
      </c>
      <c r="AZ81" s="482" t="e">
        <f t="shared" si="5"/>
        <v>#REF!</v>
      </c>
      <c r="BA81" s="482" t="e">
        <f t="shared" si="5"/>
        <v>#REF!</v>
      </c>
      <c r="BB81" s="482" t="e">
        <f t="shared" si="5"/>
        <v>#REF!</v>
      </c>
      <c r="BC81" s="482" t="e">
        <f t="shared" si="5"/>
        <v>#REF!</v>
      </c>
      <c r="BD81" s="482" t="e">
        <f t="shared" si="5"/>
        <v>#REF!</v>
      </c>
      <c r="BE81" s="472"/>
      <c r="BF81" s="473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2"/>
      <c r="BR81" s="67"/>
      <c r="BS81" s="32"/>
      <c r="BT81" s="30"/>
      <c r="BU81" s="30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32"/>
      <c r="CG81" s="32"/>
    </row>
    <row r="82" spans="3:186" s="28" customFormat="1" ht="30" customHeight="1">
      <c r="C82" s="61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926" t="e">
        <f t="shared" ref="O82:O86" si="6">+O100</f>
        <v>#REF!</v>
      </c>
      <c r="P82" s="926"/>
      <c r="Q82" s="482" t="e">
        <f t="shared" ref="Q82:BD86" si="7">+Q100</f>
        <v>#REF!</v>
      </c>
      <c r="R82" s="482" t="e">
        <f t="shared" si="7"/>
        <v>#REF!</v>
      </c>
      <c r="S82" s="482" t="e">
        <f t="shared" si="7"/>
        <v>#REF!</v>
      </c>
      <c r="T82" s="482" t="e">
        <f t="shared" si="7"/>
        <v>#REF!</v>
      </c>
      <c r="U82" s="482" t="e">
        <f t="shared" si="7"/>
        <v>#REF!</v>
      </c>
      <c r="V82" s="482" t="e">
        <f t="shared" si="7"/>
        <v>#REF!</v>
      </c>
      <c r="W82" s="482" t="e">
        <f t="shared" si="7"/>
        <v>#REF!</v>
      </c>
      <c r="X82" s="482" t="e">
        <f t="shared" si="7"/>
        <v>#REF!</v>
      </c>
      <c r="Y82" s="482" t="e">
        <f t="shared" si="7"/>
        <v>#REF!</v>
      </c>
      <c r="Z82" s="482" t="e">
        <f t="shared" si="7"/>
        <v>#REF!</v>
      </c>
      <c r="AA82" s="482" t="e">
        <f t="shared" si="7"/>
        <v>#REF!</v>
      </c>
      <c r="AB82" s="482" t="e">
        <f t="shared" si="7"/>
        <v>#REF!</v>
      </c>
      <c r="AC82" s="482" t="e">
        <f t="shared" si="7"/>
        <v>#REF!</v>
      </c>
      <c r="AD82" s="482" t="e">
        <f t="shared" si="7"/>
        <v>#REF!</v>
      </c>
      <c r="AE82" s="482" t="e">
        <f t="shared" si="7"/>
        <v>#REF!</v>
      </c>
      <c r="AF82" s="482" t="e">
        <f t="shared" si="7"/>
        <v>#REF!</v>
      </c>
      <c r="AG82" s="482" t="e">
        <f t="shared" si="7"/>
        <v>#REF!</v>
      </c>
      <c r="AH82" s="482" t="e">
        <f t="shared" si="7"/>
        <v>#REF!</v>
      </c>
      <c r="AI82" s="482" t="e">
        <f t="shared" si="7"/>
        <v>#REF!</v>
      </c>
      <c r="AJ82" s="482" t="e">
        <f t="shared" si="7"/>
        <v>#REF!</v>
      </c>
      <c r="AK82" s="482" t="e">
        <f t="shared" si="7"/>
        <v>#REF!</v>
      </c>
      <c r="AL82" s="482" t="e">
        <f t="shared" si="7"/>
        <v>#REF!</v>
      </c>
      <c r="AM82" s="482" t="e">
        <f t="shared" si="7"/>
        <v>#REF!</v>
      </c>
      <c r="AN82" s="482" t="e">
        <f t="shared" si="7"/>
        <v>#REF!</v>
      </c>
      <c r="AO82" s="482" t="e">
        <f t="shared" si="7"/>
        <v>#REF!</v>
      </c>
      <c r="AP82" s="482" t="e">
        <f t="shared" si="7"/>
        <v>#REF!</v>
      </c>
      <c r="AQ82" s="482" t="e">
        <f t="shared" si="7"/>
        <v>#REF!</v>
      </c>
      <c r="AR82" s="482" t="e">
        <f t="shared" si="7"/>
        <v>#REF!</v>
      </c>
      <c r="AS82" s="482" t="e">
        <f t="shared" si="7"/>
        <v>#REF!</v>
      </c>
      <c r="AT82" s="482" t="e">
        <f t="shared" si="7"/>
        <v>#REF!</v>
      </c>
      <c r="AU82" s="482" t="e">
        <f t="shared" si="7"/>
        <v>#REF!</v>
      </c>
      <c r="AV82" s="482" t="e">
        <f t="shared" si="7"/>
        <v>#REF!</v>
      </c>
      <c r="AW82" s="482" t="e">
        <f t="shared" si="7"/>
        <v>#REF!</v>
      </c>
      <c r="AX82" s="482" t="e">
        <f t="shared" si="7"/>
        <v>#REF!</v>
      </c>
      <c r="AY82" s="482" t="e">
        <f t="shared" si="7"/>
        <v>#REF!</v>
      </c>
      <c r="AZ82" s="482" t="e">
        <f t="shared" si="7"/>
        <v>#REF!</v>
      </c>
      <c r="BA82" s="482" t="e">
        <f t="shared" si="7"/>
        <v>#REF!</v>
      </c>
      <c r="BB82" s="482" t="e">
        <f t="shared" si="7"/>
        <v>#REF!</v>
      </c>
      <c r="BC82" s="482" t="e">
        <f t="shared" si="7"/>
        <v>#REF!</v>
      </c>
      <c r="BD82" s="482" t="e">
        <f t="shared" si="7"/>
        <v>#REF!</v>
      </c>
      <c r="BE82" s="472"/>
      <c r="BF82" s="473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2"/>
      <c r="BR82" s="67"/>
      <c r="BS82" s="32"/>
      <c r="BT82" s="30"/>
      <c r="BU82" s="30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32"/>
      <c r="CG82" s="32"/>
    </row>
    <row r="83" spans="3:186" s="28" customFormat="1" ht="30" customHeight="1">
      <c r="C83" s="61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926" t="e">
        <f t="shared" si="6"/>
        <v>#REF!</v>
      </c>
      <c r="P83" s="926"/>
      <c r="Q83" s="482" t="e">
        <f t="shared" si="7"/>
        <v>#REF!</v>
      </c>
      <c r="R83" s="482" t="e">
        <f t="shared" si="7"/>
        <v>#REF!</v>
      </c>
      <c r="S83" s="482" t="e">
        <f t="shared" si="7"/>
        <v>#REF!</v>
      </c>
      <c r="T83" s="482" t="e">
        <f t="shared" si="7"/>
        <v>#REF!</v>
      </c>
      <c r="U83" s="482" t="e">
        <f t="shared" si="7"/>
        <v>#REF!</v>
      </c>
      <c r="V83" s="482" t="e">
        <f t="shared" si="7"/>
        <v>#REF!</v>
      </c>
      <c r="W83" s="482" t="e">
        <f t="shared" si="7"/>
        <v>#REF!</v>
      </c>
      <c r="X83" s="482" t="e">
        <f t="shared" si="7"/>
        <v>#REF!</v>
      </c>
      <c r="Y83" s="482" t="e">
        <f t="shared" si="7"/>
        <v>#REF!</v>
      </c>
      <c r="Z83" s="482" t="e">
        <f t="shared" si="7"/>
        <v>#REF!</v>
      </c>
      <c r="AA83" s="482" t="e">
        <f t="shared" si="7"/>
        <v>#REF!</v>
      </c>
      <c r="AB83" s="482" t="e">
        <f t="shared" si="7"/>
        <v>#REF!</v>
      </c>
      <c r="AC83" s="482" t="e">
        <f t="shared" si="7"/>
        <v>#REF!</v>
      </c>
      <c r="AD83" s="482" t="e">
        <f t="shared" si="7"/>
        <v>#REF!</v>
      </c>
      <c r="AE83" s="482" t="e">
        <f t="shared" si="7"/>
        <v>#REF!</v>
      </c>
      <c r="AF83" s="482" t="e">
        <f t="shared" si="7"/>
        <v>#REF!</v>
      </c>
      <c r="AG83" s="482" t="e">
        <f t="shared" si="7"/>
        <v>#REF!</v>
      </c>
      <c r="AH83" s="482" t="e">
        <f t="shared" si="7"/>
        <v>#REF!</v>
      </c>
      <c r="AI83" s="482" t="e">
        <f t="shared" si="7"/>
        <v>#REF!</v>
      </c>
      <c r="AJ83" s="482" t="e">
        <f t="shared" si="7"/>
        <v>#REF!</v>
      </c>
      <c r="AK83" s="482" t="e">
        <f t="shared" si="7"/>
        <v>#REF!</v>
      </c>
      <c r="AL83" s="482" t="e">
        <f t="shared" si="7"/>
        <v>#REF!</v>
      </c>
      <c r="AM83" s="482" t="e">
        <f t="shared" si="7"/>
        <v>#REF!</v>
      </c>
      <c r="AN83" s="482" t="e">
        <f t="shared" si="7"/>
        <v>#REF!</v>
      </c>
      <c r="AO83" s="482" t="e">
        <f t="shared" si="7"/>
        <v>#REF!</v>
      </c>
      <c r="AP83" s="482" t="e">
        <f t="shared" si="7"/>
        <v>#REF!</v>
      </c>
      <c r="AQ83" s="482" t="e">
        <f t="shared" si="7"/>
        <v>#REF!</v>
      </c>
      <c r="AR83" s="482" t="e">
        <f t="shared" si="7"/>
        <v>#REF!</v>
      </c>
      <c r="AS83" s="482" t="e">
        <f t="shared" si="7"/>
        <v>#REF!</v>
      </c>
      <c r="AT83" s="482" t="e">
        <f t="shared" si="7"/>
        <v>#REF!</v>
      </c>
      <c r="AU83" s="482" t="e">
        <f t="shared" si="7"/>
        <v>#REF!</v>
      </c>
      <c r="AV83" s="482" t="e">
        <f t="shared" si="7"/>
        <v>#REF!</v>
      </c>
      <c r="AW83" s="482" t="e">
        <f t="shared" si="7"/>
        <v>#REF!</v>
      </c>
      <c r="AX83" s="482" t="e">
        <f t="shared" si="7"/>
        <v>#REF!</v>
      </c>
      <c r="AY83" s="482" t="e">
        <f t="shared" si="7"/>
        <v>#REF!</v>
      </c>
      <c r="AZ83" s="482" t="e">
        <f t="shared" si="7"/>
        <v>#REF!</v>
      </c>
      <c r="BA83" s="482" t="e">
        <f t="shared" si="7"/>
        <v>#REF!</v>
      </c>
      <c r="BB83" s="482" t="e">
        <f t="shared" si="7"/>
        <v>#REF!</v>
      </c>
      <c r="BC83" s="482" t="e">
        <f t="shared" si="7"/>
        <v>#REF!</v>
      </c>
      <c r="BD83" s="482" t="e">
        <f t="shared" si="7"/>
        <v>#REF!</v>
      </c>
      <c r="BE83" s="472"/>
      <c r="BF83" s="473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2"/>
      <c r="BR83" s="67"/>
      <c r="BS83" s="32"/>
      <c r="BT83" s="30"/>
      <c r="BU83" s="30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32"/>
      <c r="CG83" s="32"/>
    </row>
    <row r="84" spans="3:186" s="28" customFormat="1" ht="30" customHeight="1">
      <c r="C84" s="61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926" t="e">
        <f t="shared" si="6"/>
        <v>#REF!</v>
      </c>
      <c r="P84" s="926"/>
      <c r="Q84" s="482" t="e">
        <f t="shared" si="7"/>
        <v>#REF!</v>
      </c>
      <c r="R84" s="482" t="e">
        <f t="shared" si="7"/>
        <v>#REF!</v>
      </c>
      <c r="S84" s="482" t="e">
        <f t="shared" si="7"/>
        <v>#REF!</v>
      </c>
      <c r="T84" s="482" t="e">
        <f t="shared" si="7"/>
        <v>#REF!</v>
      </c>
      <c r="U84" s="482" t="e">
        <f t="shared" si="7"/>
        <v>#REF!</v>
      </c>
      <c r="V84" s="482" t="e">
        <f t="shared" si="7"/>
        <v>#REF!</v>
      </c>
      <c r="W84" s="482" t="e">
        <f t="shared" si="7"/>
        <v>#REF!</v>
      </c>
      <c r="X84" s="482" t="e">
        <f t="shared" si="7"/>
        <v>#REF!</v>
      </c>
      <c r="Y84" s="482" t="e">
        <f t="shared" si="7"/>
        <v>#REF!</v>
      </c>
      <c r="Z84" s="482" t="e">
        <f t="shared" si="7"/>
        <v>#REF!</v>
      </c>
      <c r="AA84" s="482" t="e">
        <f t="shared" si="7"/>
        <v>#REF!</v>
      </c>
      <c r="AB84" s="482" t="e">
        <f t="shared" si="7"/>
        <v>#REF!</v>
      </c>
      <c r="AC84" s="482" t="e">
        <f t="shared" si="7"/>
        <v>#REF!</v>
      </c>
      <c r="AD84" s="482" t="e">
        <f t="shared" si="7"/>
        <v>#REF!</v>
      </c>
      <c r="AE84" s="482" t="e">
        <f t="shared" si="7"/>
        <v>#REF!</v>
      </c>
      <c r="AF84" s="482" t="e">
        <f t="shared" si="7"/>
        <v>#REF!</v>
      </c>
      <c r="AG84" s="482" t="e">
        <f t="shared" si="7"/>
        <v>#REF!</v>
      </c>
      <c r="AH84" s="482" t="e">
        <f t="shared" si="7"/>
        <v>#REF!</v>
      </c>
      <c r="AI84" s="482" t="e">
        <f t="shared" si="7"/>
        <v>#REF!</v>
      </c>
      <c r="AJ84" s="482" t="e">
        <f t="shared" si="7"/>
        <v>#REF!</v>
      </c>
      <c r="AK84" s="482" t="e">
        <f t="shared" si="7"/>
        <v>#REF!</v>
      </c>
      <c r="AL84" s="482" t="e">
        <f t="shared" si="7"/>
        <v>#REF!</v>
      </c>
      <c r="AM84" s="482" t="e">
        <f t="shared" si="7"/>
        <v>#REF!</v>
      </c>
      <c r="AN84" s="482" t="e">
        <f t="shared" si="7"/>
        <v>#REF!</v>
      </c>
      <c r="AO84" s="482" t="e">
        <f t="shared" si="7"/>
        <v>#REF!</v>
      </c>
      <c r="AP84" s="482" t="e">
        <f t="shared" si="7"/>
        <v>#REF!</v>
      </c>
      <c r="AQ84" s="482" t="e">
        <f t="shared" si="7"/>
        <v>#REF!</v>
      </c>
      <c r="AR84" s="482" t="e">
        <f t="shared" si="7"/>
        <v>#REF!</v>
      </c>
      <c r="AS84" s="482" t="e">
        <f t="shared" si="7"/>
        <v>#REF!</v>
      </c>
      <c r="AT84" s="482" t="e">
        <f t="shared" si="7"/>
        <v>#REF!</v>
      </c>
      <c r="AU84" s="482" t="e">
        <f t="shared" si="7"/>
        <v>#REF!</v>
      </c>
      <c r="AV84" s="482" t="e">
        <f t="shared" si="7"/>
        <v>#REF!</v>
      </c>
      <c r="AW84" s="482" t="e">
        <f t="shared" si="7"/>
        <v>#REF!</v>
      </c>
      <c r="AX84" s="482" t="e">
        <f t="shared" si="7"/>
        <v>#REF!</v>
      </c>
      <c r="AY84" s="482" t="e">
        <f t="shared" si="7"/>
        <v>#REF!</v>
      </c>
      <c r="AZ84" s="482" t="e">
        <f t="shared" si="7"/>
        <v>#REF!</v>
      </c>
      <c r="BA84" s="482" t="e">
        <f t="shared" si="7"/>
        <v>#REF!</v>
      </c>
      <c r="BB84" s="482" t="e">
        <f t="shared" si="7"/>
        <v>#REF!</v>
      </c>
      <c r="BC84" s="482" t="e">
        <f t="shared" si="7"/>
        <v>#REF!</v>
      </c>
      <c r="BD84" s="482" t="e">
        <f t="shared" si="7"/>
        <v>#REF!</v>
      </c>
      <c r="BE84" s="472"/>
      <c r="BF84" s="473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2"/>
      <c r="BR84" s="67"/>
      <c r="BS84" s="32"/>
      <c r="BT84" s="30"/>
      <c r="BU84" s="30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32"/>
      <c r="CG84" s="32"/>
    </row>
    <row r="85" spans="3:186" s="28" customFormat="1" ht="30" customHeight="1">
      <c r="C85" s="61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926" t="e">
        <f t="shared" si="6"/>
        <v>#REF!</v>
      </c>
      <c r="P85" s="926"/>
      <c r="Q85" s="482" t="e">
        <f t="shared" si="7"/>
        <v>#REF!</v>
      </c>
      <c r="R85" s="482" t="e">
        <f t="shared" si="7"/>
        <v>#REF!</v>
      </c>
      <c r="S85" s="482" t="e">
        <f t="shared" si="7"/>
        <v>#REF!</v>
      </c>
      <c r="T85" s="482" t="e">
        <f t="shared" si="7"/>
        <v>#REF!</v>
      </c>
      <c r="U85" s="482" t="e">
        <f t="shared" si="7"/>
        <v>#REF!</v>
      </c>
      <c r="V85" s="482" t="e">
        <f t="shared" si="7"/>
        <v>#REF!</v>
      </c>
      <c r="W85" s="482" t="e">
        <f t="shared" si="7"/>
        <v>#REF!</v>
      </c>
      <c r="X85" s="482" t="e">
        <f t="shared" si="7"/>
        <v>#REF!</v>
      </c>
      <c r="Y85" s="482" t="e">
        <f t="shared" si="7"/>
        <v>#REF!</v>
      </c>
      <c r="Z85" s="482" t="e">
        <f t="shared" si="7"/>
        <v>#REF!</v>
      </c>
      <c r="AA85" s="482" t="e">
        <f t="shared" si="7"/>
        <v>#REF!</v>
      </c>
      <c r="AB85" s="482" t="e">
        <f t="shared" si="7"/>
        <v>#REF!</v>
      </c>
      <c r="AC85" s="482" t="e">
        <f t="shared" si="7"/>
        <v>#REF!</v>
      </c>
      <c r="AD85" s="482" t="e">
        <f t="shared" si="7"/>
        <v>#REF!</v>
      </c>
      <c r="AE85" s="482" t="e">
        <f t="shared" si="7"/>
        <v>#REF!</v>
      </c>
      <c r="AF85" s="482" t="e">
        <f t="shared" si="7"/>
        <v>#REF!</v>
      </c>
      <c r="AG85" s="482" t="e">
        <f t="shared" si="7"/>
        <v>#REF!</v>
      </c>
      <c r="AH85" s="482" t="e">
        <f t="shared" si="7"/>
        <v>#REF!</v>
      </c>
      <c r="AI85" s="482" t="e">
        <f t="shared" si="7"/>
        <v>#REF!</v>
      </c>
      <c r="AJ85" s="482" t="e">
        <f t="shared" si="7"/>
        <v>#REF!</v>
      </c>
      <c r="AK85" s="482" t="e">
        <f t="shared" si="7"/>
        <v>#REF!</v>
      </c>
      <c r="AL85" s="482" t="e">
        <f t="shared" si="7"/>
        <v>#REF!</v>
      </c>
      <c r="AM85" s="482" t="e">
        <f t="shared" si="7"/>
        <v>#REF!</v>
      </c>
      <c r="AN85" s="482" t="e">
        <f t="shared" si="7"/>
        <v>#REF!</v>
      </c>
      <c r="AO85" s="482" t="e">
        <f t="shared" si="7"/>
        <v>#REF!</v>
      </c>
      <c r="AP85" s="482" t="e">
        <f t="shared" si="7"/>
        <v>#REF!</v>
      </c>
      <c r="AQ85" s="482" t="e">
        <f t="shared" si="7"/>
        <v>#REF!</v>
      </c>
      <c r="AR85" s="482" t="e">
        <f t="shared" si="7"/>
        <v>#REF!</v>
      </c>
      <c r="AS85" s="482" t="e">
        <f t="shared" si="7"/>
        <v>#REF!</v>
      </c>
      <c r="AT85" s="482" t="e">
        <f t="shared" si="7"/>
        <v>#REF!</v>
      </c>
      <c r="AU85" s="482" t="e">
        <f t="shared" si="7"/>
        <v>#REF!</v>
      </c>
      <c r="AV85" s="482" t="e">
        <f t="shared" si="7"/>
        <v>#REF!</v>
      </c>
      <c r="AW85" s="482" t="e">
        <f t="shared" si="7"/>
        <v>#REF!</v>
      </c>
      <c r="AX85" s="482" t="e">
        <f t="shared" si="7"/>
        <v>#REF!</v>
      </c>
      <c r="AY85" s="482" t="e">
        <f t="shared" si="7"/>
        <v>#REF!</v>
      </c>
      <c r="AZ85" s="482" t="e">
        <f t="shared" si="7"/>
        <v>#REF!</v>
      </c>
      <c r="BA85" s="482" t="e">
        <f t="shared" si="7"/>
        <v>#REF!</v>
      </c>
      <c r="BB85" s="482" t="e">
        <f t="shared" si="7"/>
        <v>#REF!</v>
      </c>
      <c r="BC85" s="482" t="e">
        <f t="shared" si="7"/>
        <v>#REF!</v>
      </c>
      <c r="BD85" s="482" t="e">
        <f t="shared" si="7"/>
        <v>#REF!</v>
      </c>
      <c r="BE85" s="472"/>
      <c r="BF85" s="473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2"/>
      <c r="BR85" s="67"/>
      <c r="BS85" s="32"/>
      <c r="BT85" s="30"/>
      <c r="BU85" s="30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32"/>
      <c r="CG85" s="32"/>
    </row>
    <row r="86" spans="3:186" s="28" customFormat="1" ht="30" customHeight="1">
      <c r="C86" s="61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926" t="e">
        <f t="shared" si="6"/>
        <v>#REF!</v>
      </c>
      <c r="P86" s="926"/>
      <c r="Q86" s="482" t="e">
        <f t="shared" si="7"/>
        <v>#REF!</v>
      </c>
      <c r="R86" s="482" t="e">
        <f t="shared" si="7"/>
        <v>#REF!</v>
      </c>
      <c r="S86" s="482" t="e">
        <f t="shared" si="7"/>
        <v>#REF!</v>
      </c>
      <c r="T86" s="482" t="e">
        <f t="shared" si="7"/>
        <v>#REF!</v>
      </c>
      <c r="U86" s="482" t="e">
        <f t="shared" si="7"/>
        <v>#REF!</v>
      </c>
      <c r="V86" s="482" t="e">
        <f t="shared" si="7"/>
        <v>#REF!</v>
      </c>
      <c r="W86" s="482" t="e">
        <f t="shared" si="7"/>
        <v>#REF!</v>
      </c>
      <c r="X86" s="482" t="e">
        <f t="shared" si="7"/>
        <v>#REF!</v>
      </c>
      <c r="Y86" s="482" t="e">
        <f t="shared" si="7"/>
        <v>#REF!</v>
      </c>
      <c r="Z86" s="482" t="e">
        <f t="shared" si="7"/>
        <v>#REF!</v>
      </c>
      <c r="AA86" s="482" t="e">
        <f t="shared" si="7"/>
        <v>#REF!</v>
      </c>
      <c r="AB86" s="482" t="e">
        <f t="shared" si="7"/>
        <v>#REF!</v>
      </c>
      <c r="AC86" s="482" t="e">
        <f t="shared" si="7"/>
        <v>#REF!</v>
      </c>
      <c r="AD86" s="482" t="e">
        <f t="shared" si="7"/>
        <v>#REF!</v>
      </c>
      <c r="AE86" s="482" t="e">
        <f t="shared" si="7"/>
        <v>#REF!</v>
      </c>
      <c r="AF86" s="482" t="e">
        <f t="shared" si="7"/>
        <v>#REF!</v>
      </c>
      <c r="AG86" s="482" t="e">
        <f t="shared" si="7"/>
        <v>#REF!</v>
      </c>
      <c r="AH86" s="482" t="e">
        <f t="shared" si="7"/>
        <v>#REF!</v>
      </c>
      <c r="AI86" s="482" t="e">
        <f t="shared" si="7"/>
        <v>#REF!</v>
      </c>
      <c r="AJ86" s="482" t="e">
        <f t="shared" si="7"/>
        <v>#REF!</v>
      </c>
      <c r="AK86" s="482" t="e">
        <f t="shared" si="7"/>
        <v>#REF!</v>
      </c>
      <c r="AL86" s="482" t="e">
        <f t="shared" si="7"/>
        <v>#REF!</v>
      </c>
      <c r="AM86" s="482" t="e">
        <f t="shared" si="7"/>
        <v>#REF!</v>
      </c>
      <c r="AN86" s="482" t="e">
        <f t="shared" si="7"/>
        <v>#REF!</v>
      </c>
      <c r="AO86" s="482" t="e">
        <f t="shared" si="7"/>
        <v>#REF!</v>
      </c>
      <c r="AP86" s="482" t="e">
        <f t="shared" si="7"/>
        <v>#REF!</v>
      </c>
      <c r="AQ86" s="482" t="e">
        <f t="shared" si="7"/>
        <v>#REF!</v>
      </c>
      <c r="AR86" s="482" t="e">
        <f t="shared" si="7"/>
        <v>#REF!</v>
      </c>
      <c r="AS86" s="482" t="e">
        <f t="shared" si="7"/>
        <v>#REF!</v>
      </c>
      <c r="AT86" s="482" t="e">
        <f t="shared" si="7"/>
        <v>#REF!</v>
      </c>
      <c r="AU86" s="482" t="e">
        <f t="shared" si="7"/>
        <v>#REF!</v>
      </c>
      <c r="AV86" s="482" t="e">
        <f t="shared" si="7"/>
        <v>#REF!</v>
      </c>
      <c r="AW86" s="482" t="e">
        <f t="shared" si="7"/>
        <v>#REF!</v>
      </c>
      <c r="AX86" s="482" t="e">
        <f t="shared" si="7"/>
        <v>#REF!</v>
      </c>
      <c r="AY86" s="482" t="e">
        <f t="shared" si="7"/>
        <v>#REF!</v>
      </c>
      <c r="AZ86" s="482" t="e">
        <f t="shared" si="7"/>
        <v>#REF!</v>
      </c>
      <c r="BA86" s="482" t="e">
        <f t="shared" si="7"/>
        <v>#REF!</v>
      </c>
      <c r="BB86" s="482" t="e">
        <f t="shared" si="7"/>
        <v>#REF!</v>
      </c>
      <c r="BC86" s="482" t="e">
        <f t="shared" si="7"/>
        <v>#REF!</v>
      </c>
      <c r="BD86" s="482" t="e">
        <f t="shared" si="7"/>
        <v>#REF!</v>
      </c>
      <c r="BE86" s="472"/>
      <c r="BF86" s="473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2"/>
      <c r="BR86" s="67"/>
      <c r="BS86" s="32"/>
      <c r="BT86" s="30"/>
      <c r="BU86" s="30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32"/>
      <c r="CG86" s="32"/>
    </row>
    <row r="87" spans="3:186" s="696" customFormat="1" ht="39.950000000000003" customHeight="1">
      <c r="C87" s="474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483"/>
      <c r="P87" s="484"/>
      <c r="Q87" s="487">
        <f>+Q58</f>
        <v>11</v>
      </c>
      <c r="R87" s="487">
        <f t="shared" ref="R87:BD87" si="8">+R58</f>
        <v>12</v>
      </c>
      <c r="S87" s="487">
        <f t="shared" si="8"/>
        <v>13</v>
      </c>
      <c r="T87" s="487" t="str">
        <f t="shared" si="8"/>
        <v>N</v>
      </c>
      <c r="U87" s="487" t="str">
        <f t="shared" si="8"/>
        <v>N</v>
      </c>
      <c r="V87" s="487" t="str">
        <f t="shared" si="8"/>
        <v>N</v>
      </c>
      <c r="W87" s="487" t="str">
        <f t="shared" si="8"/>
        <v>N</v>
      </c>
      <c r="X87" s="487" t="str">
        <f t="shared" si="8"/>
        <v>N</v>
      </c>
      <c r="Y87" s="487" t="str">
        <f t="shared" si="8"/>
        <v>N</v>
      </c>
      <c r="Z87" s="487" t="str">
        <f t="shared" si="8"/>
        <v>N</v>
      </c>
      <c r="AA87" s="487">
        <f t="shared" si="8"/>
        <v>21</v>
      </c>
      <c r="AB87" s="487">
        <f t="shared" si="8"/>
        <v>22</v>
      </c>
      <c r="AC87" s="487">
        <f t="shared" si="8"/>
        <v>23</v>
      </c>
      <c r="AD87" s="487" t="str">
        <f t="shared" si="8"/>
        <v>A</v>
      </c>
      <c r="AE87" s="487" t="str">
        <f t="shared" si="8"/>
        <v>A</v>
      </c>
      <c r="AF87" s="487" t="str">
        <f t="shared" si="8"/>
        <v>A</v>
      </c>
      <c r="AG87" s="487" t="str">
        <f t="shared" si="8"/>
        <v>A</v>
      </c>
      <c r="AH87" s="487" t="str">
        <f t="shared" si="8"/>
        <v>A</v>
      </c>
      <c r="AI87" s="487" t="str">
        <f t="shared" si="8"/>
        <v>A</v>
      </c>
      <c r="AJ87" s="487" t="str">
        <f t="shared" si="8"/>
        <v>A</v>
      </c>
      <c r="AK87" s="487" t="str">
        <f t="shared" si="8"/>
        <v>M</v>
      </c>
      <c r="AL87" s="487" t="str">
        <f t="shared" si="8"/>
        <v>M</v>
      </c>
      <c r="AM87" s="487" t="str">
        <f t="shared" si="8"/>
        <v>M</v>
      </c>
      <c r="AN87" s="487" t="str">
        <f t="shared" si="8"/>
        <v>M</v>
      </c>
      <c r="AO87" s="487" t="str">
        <f t="shared" si="8"/>
        <v>M</v>
      </c>
      <c r="AP87" s="487" t="str">
        <f t="shared" si="8"/>
        <v>M</v>
      </c>
      <c r="AQ87" s="487" t="str">
        <f t="shared" si="8"/>
        <v>M</v>
      </c>
      <c r="AR87" s="487" t="str">
        <f t="shared" si="8"/>
        <v>M</v>
      </c>
      <c r="AS87" s="487" t="str">
        <f t="shared" si="8"/>
        <v>M</v>
      </c>
      <c r="AT87" s="487" t="str">
        <f t="shared" si="8"/>
        <v>M</v>
      </c>
      <c r="AU87" s="487">
        <f t="shared" si="8"/>
        <v>43</v>
      </c>
      <c r="AV87" s="487" t="str">
        <f t="shared" si="8"/>
        <v>I</v>
      </c>
      <c r="AW87" s="487" t="str">
        <f t="shared" si="8"/>
        <v>I</v>
      </c>
      <c r="AX87" s="487" t="str">
        <f t="shared" si="8"/>
        <v>I</v>
      </c>
      <c r="AY87" s="487" t="str">
        <f t="shared" si="8"/>
        <v>I</v>
      </c>
      <c r="AZ87" s="487" t="str">
        <f t="shared" si="8"/>
        <v>I</v>
      </c>
      <c r="BA87" s="487" t="str">
        <f t="shared" si="8"/>
        <v>I</v>
      </c>
      <c r="BB87" s="487" t="str">
        <f t="shared" si="8"/>
        <v>I</v>
      </c>
      <c r="BC87" s="487" t="str">
        <f t="shared" si="8"/>
        <v>I</v>
      </c>
      <c r="BD87" s="487" t="str">
        <f t="shared" si="8"/>
        <v>I</v>
      </c>
      <c r="BE87" s="475"/>
      <c r="BF87" s="476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477"/>
      <c r="BR87" s="478"/>
      <c r="BS87" s="477"/>
      <c r="BT87" s="695"/>
      <c r="BU87" s="695"/>
      <c r="BZ87" s="697"/>
      <c r="CA87" s="697"/>
    </row>
    <row r="88" spans="3:186" s="696" customFormat="1" ht="39.950000000000003" customHeight="1">
      <c r="C88" s="474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485"/>
      <c r="P88" s="486"/>
      <c r="Q88" s="488" t="s">
        <v>967</v>
      </c>
      <c r="R88" s="488" t="s">
        <v>968</v>
      </c>
      <c r="S88" s="488" t="s">
        <v>969</v>
      </c>
      <c r="T88" s="488" t="s">
        <v>970</v>
      </c>
      <c r="U88" s="488" t="s">
        <v>971</v>
      </c>
      <c r="V88" s="488" t="s">
        <v>972</v>
      </c>
      <c r="W88" s="488" t="s">
        <v>973</v>
      </c>
      <c r="X88" s="488" t="s">
        <v>974</v>
      </c>
      <c r="Y88" s="488" t="s">
        <v>975</v>
      </c>
      <c r="Z88" s="488" t="s">
        <v>976</v>
      </c>
      <c r="AA88" s="488" t="s">
        <v>977</v>
      </c>
      <c r="AB88" s="488" t="s">
        <v>978</v>
      </c>
      <c r="AC88" s="488" t="s">
        <v>979</v>
      </c>
      <c r="AD88" s="488" t="s">
        <v>980</v>
      </c>
      <c r="AE88" s="488" t="s">
        <v>981</v>
      </c>
      <c r="AF88" s="488" t="s">
        <v>982</v>
      </c>
      <c r="AG88" s="488" t="s">
        <v>983</v>
      </c>
      <c r="AH88" s="488" t="s">
        <v>984</v>
      </c>
      <c r="AI88" s="488" t="s">
        <v>985</v>
      </c>
      <c r="AJ88" s="488" t="s">
        <v>986</v>
      </c>
      <c r="AK88" s="488" t="s">
        <v>987</v>
      </c>
      <c r="AL88" s="488" t="s">
        <v>988</v>
      </c>
      <c r="AM88" s="488" t="s">
        <v>989</v>
      </c>
      <c r="AN88" s="488" t="s">
        <v>990</v>
      </c>
      <c r="AO88" s="488" t="s">
        <v>991</v>
      </c>
      <c r="AP88" s="488" t="s">
        <v>992</v>
      </c>
      <c r="AQ88" s="488" t="s">
        <v>993</v>
      </c>
      <c r="AR88" s="488" t="s">
        <v>994</v>
      </c>
      <c r="AS88" s="488" t="s">
        <v>995</v>
      </c>
      <c r="AT88" s="488" t="s">
        <v>996</v>
      </c>
      <c r="AU88" s="488" t="s">
        <v>997</v>
      </c>
      <c r="AV88" s="488" t="s">
        <v>998</v>
      </c>
      <c r="AW88" s="488" t="s">
        <v>999</v>
      </c>
      <c r="AX88" s="488" t="s">
        <v>1000</v>
      </c>
      <c r="AY88" s="488" t="s">
        <v>1001</v>
      </c>
      <c r="AZ88" s="488" t="s">
        <v>1002</v>
      </c>
      <c r="BA88" s="488" t="s">
        <v>1003</v>
      </c>
      <c r="BB88" s="488" t="s">
        <v>1004</v>
      </c>
      <c r="BC88" s="488" t="s">
        <v>1005</v>
      </c>
      <c r="BD88" s="488" t="s">
        <v>1006</v>
      </c>
      <c r="BE88" s="479"/>
      <c r="BF88" s="480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477"/>
      <c r="BR88" s="478"/>
      <c r="BS88" s="467"/>
      <c r="BT88" s="695"/>
      <c r="BU88" s="698"/>
      <c r="BZ88" s="697"/>
      <c r="CA88" s="697"/>
    </row>
    <row r="89" spans="3:186" s="696" customFormat="1" ht="39.950000000000003" customHeight="1">
      <c r="C89" s="474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06" t="e">
        <f>+VLOOKUP(P89,#REF!,2,0)</f>
        <v>#REF!</v>
      </c>
      <c r="P89" s="706">
        <v>22</v>
      </c>
      <c r="Q89" s="489">
        <f>+HLOOKUP(Q87,Q58:Q86,$P$89,0)</f>
        <v>0</v>
      </c>
      <c r="R89" s="489">
        <f t="shared" ref="R89:BD89" si="9">+HLOOKUP(R87,R58:R86,$P$89,0)</f>
        <v>0</v>
      </c>
      <c r="S89" s="489">
        <f t="shared" si="9"/>
        <v>0</v>
      </c>
      <c r="T89" s="489">
        <f t="shared" si="9"/>
        <v>0</v>
      </c>
      <c r="U89" s="489">
        <f t="shared" si="9"/>
        <v>0</v>
      </c>
      <c r="V89" s="489">
        <f t="shared" si="9"/>
        <v>0</v>
      </c>
      <c r="W89" s="489">
        <f t="shared" si="9"/>
        <v>0</v>
      </c>
      <c r="X89" s="489">
        <f t="shared" si="9"/>
        <v>0</v>
      </c>
      <c r="Y89" s="489">
        <f t="shared" si="9"/>
        <v>0</v>
      </c>
      <c r="Z89" s="489">
        <f t="shared" si="9"/>
        <v>0</v>
      </c>
      <c r="AA89" s="489">
        <f t="shared" si="9"/>
        <v>0</v>
      </c>
      <c r="AB89" s="489">
        <f t="shared" si="9"/>
        <v>0</v>
      </c>
      <c r="AC89" s="489">
        <f t="shared" si="9"/>
        <v>0</v>
      </c>
      <c r="AD89" s="489">
        <f t="shared" si="9"/>
        <v>0</v>
      </c>
      <c r="AE89" s="489">
        <f t="shared" si="9"/>
        <v>0</v>
      </c>
      <c r="AF89" s="489">
        <f t="shared" si="9"/>
        <v>0</v>
      </c>
      <c r="AG89" s="489">
        <f t="shared" si="9"/>
        <v>0</v>
      </c>
      <c r="AH89" s="489">
        <f t="shared" si="9"/>
        <v>0</v>
      </c>
      <c r="AI89" s="489">
        <f t="shared" si="9"/>
        <v>0</v>
      </c>
      <c r="AJ89" s="489">
        <f t="shared" si="9"/>
        <v>0</v>
      </c>
      <c r="AK89" s="489">
        <f t="shared" si="9"/>
        <v>0</v>
      </c>
      <c r="AL89" s="489">
        <f t="shared" si="9"/>
        <v>0</v>
      </c>
      <c r="AM89" s="489">
        <f t="shared" si="9"/>
        <v>0</v>
      </c>
      <c r="AN89" s="489">
        <f t="shared" si="9"/>
        <v>0</v>
      </c>
      <c r="AO89" s="489">
        <f t="shared" si="9"/>
        <v>0</v>
      </c>
      <c r="AP89" s="489">
        <f t="shared" si="9"/>
        <v>0</v>
      </c>
      <c r="AQ89" s="489">
        <f t="shared" si="9"/>
        <v>0</v>
      </c>
      <c r="AR89" s="489">
        <f t="shared" si="9"/>
        <v>0</v>
      </c>
      <c r="AS89" s="489">
        <f t="shared" si="9"/>
        <v>0</v>
      </c>
      <c r="AT89" s="489">
        <f t="shared" si="9"/>
        <v>0</v>
      </c>
      <c r="AU89" s="489">
        <f t="shared" si="9"/>
        <v>0</v>
      </c>
      <c r="AV89" s="489">
        <f t="shared" si="9"/>
        <v>0</v>
      </c>
      <c r="AW89" s="489">
        <f t="shared" si="9"/>
        <v>0</v>
      </c>
      <c r="AX89" s="489">
        <f t="shared" si="9"/>
        <v>0</v>
      </c>
      <c r="AY89" s="489">
        <f t="shared" si="9"/>
        <v>0</v>
      </c>
      <c r="AZ89" s="489">
        <f t="shared" si="9"/>
        <v>0</v>
      </c>
      <c r="BA89" s="489">
        <f t="shared" si="9"/>
        <v>0</v>
      </c>
      <c r="BB89" s="489">
        <f t="shared" si="9"/>
        <v>0</v>
      </c>
      <c r="BC89" s="489">
        <f t="shared" si="9"/>
        <v>0</v>
      </c>
      <c r="BD89" s="489">
        <f t="shared" si="9"/>
        <v>0</v>
      </c>
      <c r="BE89" s="48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477"/>
      <c r="BR89" s="478"/>
      <c r="BS89" s="467"/>
      <c r="BT89" s="695"/>
      <c r="BU89" s="698"/>
      <c r="BZ89" s="697"/>
      <c r="CA89" s="697"/>
    </row>
    <row r="90" spans="3:186" s="11" customFormat="1" ht="40.15" customHeight="1">
      <c r="C90" s="61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904" t="s">
        <v>149</v>
      </c>
      <c r="P90" s="904"/>
      <c r="Q90" s="904"/>
      <c r="R90" s="904"/>
      <c r="S90" s="904"/>
      <c r="T90" s="904"/>
      <c r="U90" s="904"/>
      <c r="V90" s="904"/>
      <c r="W90" s="904"/>
      <c r="X90" s="904"/>
      <c r="Y90" s="904"/>
      <c r="Z90" s="904"/>
      <c r="AA90" s="904"/>
      <c r="AB90" s="904"/>
      <c r="AC90" s="904"/>
      <c r="AD90" s="904"/>
      <c r="AE90" s="904"/>
      <c r="AF90" s="904"/>
      <c r="AG90" s="904"/>
      <c r="AH90" s="904"/>
      <c r="AI90" s="904"/>
      <c r="AJ90" s="904"/>
      <c r="AK90" s="904"/>
      <c r="AL90" s="904"/>
      <c r="AM90" s="904"/>
      <c r="AN90" s="904"/>
      <c r="AO90" s="904"/>
      <c r="AP90" s="904"/>
      <c r="AQ90" s="904"/>
      <c r="AR90" s="904"/>
      <c r="AS90" s="904"/>
      <c r="AT90" s="904"/>
      <c r="AU90" s="904"/>
      <c r="AV90" s="904"/>
      <c r="AW90" s="904"/>
      <c r="AX90" s="904"/>
      <c r="AY90" s="904"/>
      <c r="AZ90" s="904"/>
      <c r="BA90" s="904"/>
      <c r="BB90" s="904"/>
      <c r="BC90" s="904"/>
      <c r="BD90" s="904"/>
      <c r="BE90" s="904"/>
      <c r="BF90" s="108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68"/>
      <c r="BR90" s="107"/>
      <c r="BS90" s="30"/>
      <c r="BT90" s="52"/>
      <c r="BU90" s="52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DI90" s="52"/>
      <c r="DJ90" s="52"/>
      <c r="DK90" s="52"/>
      <c r="DL90" s="52"/>
      <c r="DM90" s="52"/>
      <c r="DN90" s="52"/>
      <c r="DO90" s="52"/>
      <c r="DP90" s="52"/>
      <c r="DQ90" s="52"/>
      <c r="DR90" s="52"/>
      <c r="DS90" s="52"/>
      <c r="DT90" s="52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/>
      <c r="EG90" s="52"/>
      <c r="EH90" s="52"/>
      <c r="EI90" s="52"/>
      <c r="EJ90" s="52"/>
      <c r="EK90" s="52"/>
      <c r="EL90" s="52"/>
      <c r="EM90" s="52"/>
      <c r="EN90" s="52"/>
      <c r="EO90" s="52"/>
      <c r="EP90" s="52"/>
      <c r="EQ90" s="52"/>
      <c r="ER90" s="52"/>
      <c r="ES90" s="52"/>
      <c r="ET90" s="52"/>
      <c r="EU90" s="52"/>
      <c r="EV90" s="52"/>
      <c r="EW90" s="52"/>
      <c r="EX90" s="52"/>
      <c r="EY90" s="52"/>
      <c r="EZ90" s="52"/>
      <c r="FA90" s="52"/>
      <c r="FB90" s="52"/>
      <c r="FC90" s="52"/>
      <c r="FD90" s="52"/>
      <c r="FE90" s="52"/>
      <c r="FF90" s="52"/>
      <c r="FG90" s="52"/>
      <c r="FH90" s="52"/>
      <c r="FI90" s="52"/>
      <c r="FJ90" s="52"/>
      <c r="FK90" s="52"/>
      <c r="FL90" s="52"/>
      <c r="FM90" s="52"/>
      <c r="FN90" s="52"/>
      <c r="FO90" s="52"/>
      <c r="FP90" s="52"/>
      <c r="FQ90" s="52"/>
      <c r="FR90" s="52"/>
      <c r="FS90" s="52"/>
      <c r="FT90" s="52"/>
      <c r="FU90" s="52"/>
      <c r="FV90" s="52"/>
      <c r="FW90" s="52"/>
      <c r="FX90" s="52"/>
      <c r="FY90" s="52"/>
      <c r="FZ90" s="52"/>
      <c r="GA90" s="52"/>
      <c r="GB90" s="52"/>
      <c r="GC90" s="52"/>
      <c r="GD90" s="52"/>
    </row>
    <row r="91" spans="3:186" s="702" customFormat="1" ht="35.1" customHeight="1">
      <c r="C91" s="90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2"/>
      <c r="O91" s="905" t="s">
        <v>146</v>
      </c>
      <c r="P91" s="129" t="s">
        <v>165</v>
      </c>
      <c r="Q91" s="130" t="e">
        <f>+Q79/$BE$79</f>
        <v>#DIV/0!</v>
      </c>
      <c r="R91" s="131" t="e">
        <f t="shared" ref="R91:BD91" si="10">+R79/$BE$79</f>
        <v>#DIV/0!</v>
      </c>
      <c r="S91" s="131" t="e">
        <f t="shared" si="10"/>
        <v>#DIV/0!</v>
      </c>
      <c r="T91" s="131" t="e">
        <f t="shared" si="10"/>
        <v>#DIV/0!</v>
      </c>
      <c r="U91" s="131" t="e">
        <f t="shared" si="10"/>
        <v>#DIV/0!</v>
      </c>
      <c r="V91" s="131" t="e">
        <f t="shared" si="10"/>
        <v>#DIV/0!</v>
      </c>
      <c r="W91" s="131" t="e">
        <f t="shared" si="10"/>
        <v>#DIV/0!</v>
      </c>
      <c r="X91" s="131" t="e">
        <f t="shared" si="10"/>
        <v>#DIV/0!</v>
      </c>
      <c r="Y91" s="131" t="e">
        <f t="shared" si="10"/>
        <v>#DIV/0!</v>
      </c>
      <c r="Z91" s="132" t="e">
        <f t="shared" si="10"/>
        <v>#DIV/0!</v>
      </c>
      <c r="AA91" s="130" t="e">
        <f t="shared" si="10"/>
        <v>#DIV/0!</v>
      </c>
      <c r="AB91" s="131" t="e">
        <f t="shared" si="10"/>
        <v>#DIV/0!</v>
      </c>
      <c r="AC91" s="131" t="e">
        <f t="shared" si="10"/>
        <v>#DIV/0!</v>
      </c>
      <c r="AD91" s="131" t="e">
        <f t="shared" si="10"/>
        <v>#DIV/0!</v>
      </c>
      <c r="AE91" s="131" t="e">
        <f t="shared" si="10"/>
        <v>#DIV/0!</v>
      </c>
      <c r="AF91" s="131" t="e">
        <f t="shared" si="10"/>
        <v>#DIV/0!</v>
      </c>
      <c r="AG91" s="131" t="e">
        <f t="shared" si="10"/>
        <v>#DIV/0!</v>
      </c>
      <c r="AH91" s="131" t="e">
        <f t="shared" si="10"/>
        <v>#DIV/0!</v>
      </c>
      <c r="AI91" s="131" t="e">
        <f t="shared" si="10"/>
        <v>#DIV/0!</v>
      </c>
      <c r="AJ91" s="132" t="e">
        <f t="shared" si="10"/>
        <v>#DIV/0!</v>
      </c>
      <c r="AK91" s="130" t="e">
        <f t="shared" si="10"/>
        <v>#DIV/0!</v>
      </c>
      <c r="AL91" s="131" t="e">
        <f t="shared" si="10"/>
        <v>#DIV/0!</v>
      </c>
      <c r="AM91" s="131" t="e">
        <f t="shared" si="10"/>
        <v>#DIV/0!</v>
      </c>
      <c r="AN91" s="131" t="e">
        <f t="shared" si="10"/>
        <v>#DIV/0!</v>
      </c>
      <c r="AO91" s="131" t="e">
        <f t="shared" si="10"/>
        <v>#DIV/0!</v>
      </c>
      <c r="AP91" s="131" t="e">
        <f t="shared" si="10"/>
        <v>#DIV/0!</v>
      </c>
      <c r="AQ91" s="131" t="e">
        <f t="shared" si="10"/>
        <v>#DIV/0!</v>
      </c>
      <c r="AR91" s="131" t="e">
        <f t="shared" si="10"/>
        <v>#DIV/0!</v>
      </c>
      <c r="AS91" s="131" t="e">
        <f t="shared" si="10"/>
        <v>#DIV/0!</v>
      </c>
      <c r="AT91" s="132" t="e">
        <f t="shared" si="10"/>
        <v>#DIV/0!</v>
      </c>
      <c r="AU91" s="130" t="e">
        <f t="shared" si="10"/>
        <v>#DIV/0!</v>
      </c>
      <c r="AV91" s="131" t="e">
        <f t="shared" si="10"/>
        <v>#DIV/0!</v>
      </c>
      <c r="AW91" s="131" t="e">
        <f t="shared" si="10"/>
        <v>#DIV/0!</v>
      </c>
      <c r="AX91" s="131" t="e">
        <f t="shared" si="10"/>
        <v>#DIV/0!</v>
      </c>
      <c r="AY91" s="131" t="e">
        <f t="shared" si="10"/>
        <v>#DIV/0!</v>
      </c>
      <c r="AZ91" s="131" t="e">
        <f t="shared" si="10"/>
        <v>#DIV/0!</v>
      </c>
      <c r="BA91" s="131" t="e">
        <f t="shared" si="10"/>
        <v>#DIV/0!</v>
      </c>
      <c r="BB91" s="131" t="e">
        <f t="shared" si="10"/>
        <v>#DIV/0!</v>
      </c>
      <c r="BC91" s="131" t="e">
        <f t="shared" si="10"/>
        <v>#DIV/0!</v>
      </c>
      <c r="BD91" s="132" t="e">
        <f t="shared" si="10"/>
        <v>#DIV/0!</v>
      </c>
      <c r="BE91" s="911" t="e">
        <f>+SUM(Q91:AZ91)</f>
        <v>#DIV/0!</v>
      </c>
      <c r="BF91" s="6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2"/>
      <c r="BS91" s="699"/>
      <c r="BT91" s="700"/>
      <c r="BU91" s="701"/>
      <c r="BZ91" s="703"/>
      <c r="CA91" s="703"/>
    </row>
    <row r="92" spans="3:186" s="702" customFormat="1" ht="35.1" customHeight="1">
      <c r="C92" s="90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06"/>
      <c r="P92" s="133" t="s">
        <v>153</v>
      </c>
      <c r="Q92" s="848" t="e">
        <f>+SUM(Q79:Z79)/BE79</f>
        <v>#DIV/0!</v>
      </c>
      <c r="R92" s="849"/>
      <c r="S92" s="849"/>
      <c r="T92" s="849"/>
      <c r="U92" s="849"/>
      <c r="V92" s="849"/>
      <c r="W92" s="849"/>
      <c r="X92" s="849"/>
      <c r="Y92" s="849"/>
      <c r="Z92" s="850"/>
      <c r="AA92" s="913" t="e">
        <f>+SUM(AA79:AJ79)/BE79</f>
        <v>#DIV/0!</v>
      </c>
      <c r="AB92" s="913"/>
      <c r="AC92" s="913"/>
      <c r="AD92" s="913"/>
      <c r="AE92" s="913"/>
      <c r="AF92" s="913"/>
      <c r="AG92" s="913"/>
      <c r="AH92" s="913"/>
      <c r="AI92" s="913"/>
      <c r="AJ92" s="913"/>
      <c r="AK92" s="913" t="e">
        <f>+SUM(AK79:AT79)/BE79</f>
        <v>#DIV/0!</v>
      </c>
      <c r="AL92" s="913"/>
      <c r="AM92" s="913"/>
      <c r="AN92" s="913"/>
      <c r="AO92" s="913"/>
      <c r="AP92" s="913"/>
      <c r="AQ92" s="913"/>
      <c r="AR92" s="913"/>
      <c r="AS92" s="913"/>
      <c r="AT92" s="913"/>
      <c r="AU92" s="848" t="e">
        <f>+SUM(AU79:BD79)/BE79</f>
        <v>#DIV/0!</v>
      </c>
      <c r="AV92" s="849"/>
      <c r="AW92" s="849"/>
      <c r="AX92" s="849"/>
      <c r="AY92" s="849"/>
      <c r="AZ92" s="849"/>
      <c r="BA92" s="849"/>
      <c r="BB92" s="849"/>
      <c r="BC92" s="849"/>
      <c r="BD92" s="850"/>
      <c r="BE92" s="912"/>
      <c r="BF92" s="27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2"/>
      <c r="BS92" s="699"/>
      <c r="BT92" s="700"/>
      <c r="BU92" s="701"/>
      <c r="BZ92" s="703"/>
      <c r="CA92" s="703"/>
    </row>
    <row r="93" spans="3:186" s="702" customFormat="1" ht="35.1" customHeight="1">
      <c r="C93" s="90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05" t="s">
        <v>306</v>
      </c>
      <c r="P93" s="129" t="s">
        <v>165</v>
      </c>
      <c r="Q93" s="130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1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1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1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1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1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1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1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1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2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0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1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1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1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1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1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1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1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1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2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0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1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1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1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1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1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1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1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1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2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0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1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1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1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1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1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1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1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1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2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907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2"/>
      <c r="BS93" s="699"/>
      <c r="BT93" s="700"/>
      <c r="BU93" s="701"/>
      <c r="BZ93" s="703"/>
      <c r="CA93" s="703"/>
    </row>
    <row r="94" spans="3:186" s="702" customFormat="1" ht="35.1" customHeight="1">
      <c r="C94" s="90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06" t="s">
        <v>150</v>
      </c>
      <c r="P94" s="133" t="s">
        <v>153</v>
      </c>
      <c r="Q94" s="848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49"/>
      <c r="S94" s="849"/>
      <c r="T94" s="849"/>
      <c r="U94" s="849"/>
      <c r="V94" s="849"/>
      <c r="W94" s="849"/>
      <c r="X94" s="849"/>
      <c r="Y94" s="849"/>
      <c r="Z94" s="850"/>
      <c r="AA94" s="913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913"/>
      <c r="AC94" s="913"/>
      <c r="AD94" s="913"/>
      <c r="AE94" s="913"/>
      <c r="AF94" s="913"/>
      <c r="AG94" s="913"/>
      <c r="AH94" s="913"/>
      <c r="AI94" s="913"/>
      <c r="AJ94" s="913"/>
      <c r="AK94" s="913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913"/>
      <c r="AM94" s="913"/>
      <c r="AN94" s="913"/>
      <c r="AO94" s="913"/>
      <c r="AP94" s="913"/>
      <c r="AQ94" s="913"/>
      <c r="AR94" s="913"/>
      <c r="AS94" s="913"/>
      <c r="AT94" s="913"/>
      <c r="AU94" s="848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49"/>
      <c r="AW94" s="849"/>
      <c r="AX94" s="849"/>
      <c r="AY94" s="849"/>
      <c r="AZ94" s="849"/>
      <c r="BA94" s="849"/>
      <c r="BB94" s="849"/>
      <c r="BC94" s="849"/>
      <c r="BD94" s="850"/>
      <c r="BE94" s="908"/>
      <c r="BF94" s="27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2"/>
      <c r="BS94" s="699"/>
      <c r="BT94" s="700"/>
      <c r="BU94" s="701"/>
      <c r="BZ94" s="703"/>
      <c r="CA94" s="703"/>
    </row>
    <row r="95" spans="3:186" s="702" customFormat="1" ht="40.15" customHeight="1">
      <c r="C95" s="90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20" t="s">
        <v>307</v>
      </c>
      <c r="P95" s="921"/>
      <c r="Q95" s="134">
        <f>+N!HV112</f>
        <v>0</v>
      </c>
      <c r="R95" s="135">
        <f>+N!HW112</f>
        <v>0</v>
      </c>
      <c r="S95" s="135">
        <f>+N!HX112</f>
        <v>0</v>
      </c>
      <c r="T95" s="135">
        <f>+N!HY112</f>
        <v>0</v>
      </c>
      <c r="U95" s="135">
        <f>+N!HZ112</f>
        <v>0</v>
      </c>
      <c r="V95" s="135">
        <f>+N!IA112</f>
        <v>0</v>
      </c>
      <c r="W95" s="135">
        <f>+N!IB112</f>
        <v>0</v>
      </c>
      <c r="X95" s="135">
        <f>+N!IC112</f>
        <v>0</v>
      </c>
      <c r="Y95" s="135">
        <f>+N!ID112</f>
        <v>0</v>
      </c>
      <c r="Z95" s="136">
        <f>+N!IE112</f>
        <v>0</v>
      </c>
      <c r="AA95" s="134">
        <f>+S!HR112</f>
        <v>0</v>
      </c>
      <c r="AB95" s="135">
        <f>+S!HS112</f>
        <v>0</v>
      </c>
      <c r="AC95" s="135">
        <f>+S!HT112</f>
        <v>0</v>
      </c>
      <c r="AD95" s="135">
        <f>+S!HU112</f>
        <v>0</v>
      </c>
      <c r="AE95" s="135">
        <f>+S!HV112</f>
        <v>0</v>
      </c>
      <c r="AF95" s="135">
        <f>+S!HW112</f>
        <v>0</v>
      </c>
      <c r="AG95" s="135">
        <f>+S!HX112</f>
        <v>0</v>
      </c>
      <c r="AH95" s="135">
        <f>+S!HY112</f>
        <v>0</v>
      </c>
      <c r="AI95" s="135">
        <f>+S!HZ112</f>
        <v>0</v>
      </c>
      <c r="AJ95" s="136">
        <f>+S!IA112</f>
        <v>0</v>
      </c>
      <c r="AK95" s="134">
        <f>+E!HR112</f>
        <v>0</v>
      </c>
      <c r="AL95" s="135">
        <f>+E!HS112</f>
        <v>0</v>
      </c>
      <c r="AM95" s="135">
        <f>+E!HT112</f>
        <v>0</v>
      </c>
      <c r="AN95" s="135">
        <f>+E!HU112</f>
        <v>0</v>
      </c>
      <c r="AO95" s="135">
        <f>+E!HV112</f>
        <v>0</v>
      </c>
      <c r="AP95" s="135">
        <f>+E!HW112</f>
        <v>0</v>
      </c>
      <c r="AQ95" s="135">
        <f>+E!HX112</f>
        <v>0</v>
      </c>
      <c r="AR95" s="135">
        <f>+E!HY112</f>
        <v>0</v>
      </c>
      <c r="AS95" s="135">
        <f>+E!HZ112</f>
        <v>0</v>
      </c>
      <c r="AT95" s="136">
        <f>+E!IA112</f>
        <v>0</v>
      </c>
      <c r="AU95" s="134">
        <f>+O!HR112</f>
        <v>0</v>
      </c>
      <c r="AV95" s="135">
        <f>+O!HS112</f>
        <v>0</v>
      </c>
      <c r="AW95" s="135">
        <f>+O!HT112</f>
        <v>0</v>
      </c>
      <c r="AX95" s="135">
        <f>+O!HU112</f>
        <v>0</v>
      </c>
      <c r="AY95" s="135">
        <f>+O!HV112</f>
        <v>0</v>
      </c>
      <c r="AZ95" s="135">
        <f>+O!HW112</f>
        <v>0</v>
      </c>
      <c r="BA95" s="135">
        <f>+O!HX112</f>
        <v>0</v>
      </c>
      <c r="BB95" s="135">
        <f>+O!HY112</f>
        <v>0</v>
      </c>
      <c r="BC95" s="135">
        <f>+O!HZ112</f>
        <v>0</v>
      </c>
      <c r="BD95" s="136">
        <f>+O!IA112</f>
        <v>0</v>
      </c>
      <c r="BE95" s="137">
        <f>+N!HQ112</f>
        <v>0</v>
      </c>
      <c r="BF95" s="27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2"/>
      <c r="BS95" s="699"/>
      <c r="BT95" s="700"/>
      <c r="BZ95" s="703"/>
      <c r="CA95" s="703"/>
    </row>
    <row r="96" spans="3:186" s="11" customFormat="1" ht="30" customHeight="1">
      <c r="C96" s="61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904" t="s">
        <v>147</v>
      </c>
      <c r="P96" s="904"/>
      <c r="Q96" s="904"/>
      <c r="R96" s="904"/>
      <c r="S96" s="904"/>
      <c r="T96" s="904"/>
      <c r="U96" s="904"/>
      <c r="V96" s="904"/>
      <c r="W96" s="904"/>
      <c r="X96" s="904"/>
      <c r="Y96" s="904"/>
      <c r="Z96" s="904"/>
      <c r="AA96" s="904"/>
      <c r="AB96" s="904"/>
      <c r="AC96" s="904"/>
      <c r="AD96" s="904"/>
      <c r="AE96" s="904"/>
      <c r="AF96" s="904"/>
      <c r="AG96" s="904"/>
      <c r="AH96" s="904"/>
      <c r="AI96" s="904"/>
      <c r="AJ96" s="904"/>
      <c r="AK96" s="904"/>
      <c r="AL96" s="904"/>
      <c r="AM96" s="904"/>
      <c r="AN96" s="904"/>
      <c r="AO96" s="904"/>
      <c r="AP96" s="904"/>
      <c r="AQ96" s="904"/>
      <c r="AR96" s="904"/>
      <c r="AS96" s="904"/>
      <c r="AT96" s="904"/>
      <c r="AU96" s="904"/>
      <c r="AV96" s="904"/>
      <c r="AW96" s="904"/>
      <c r="AX96" s="904"/>
      <c r="AY96" s="904"/>
      <c r="AZ96" s="904"/>
      <c r="BA96" s="904"/>
      <c r="BB96" s="904"/>
      <c r="BC96" s="904"/>
      <c r="BD96" s="904"/>
      <c r="BE96" s="904"/>
      <c r="BF96" s="108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68"/>
      <c r="BR96" s="107"/>
      <c r="BS96" s="30"/>
      <c r="BT96" s="52"/>
      <c r="BU96" s="52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DI96" s="52"/>
      <c r="DJ96" s="52"/>
      <c r="DK96" s="52"/>
      <c r="DL96" s="52"/>
      <c r="DM96" s="52"/>
      <c r="DN96" s="52"/>
      <c r="DO96" s="52"/>
      <c r="DP96" s="52"/>
      <c r="DQ96" s="52"/>
      <c r="DR96" s="52"/>
      <c r="DS96" s="52"/>
      <c r="DT96" s="52"/>
      <c r="DU96" s="52"/>
      <c r="DV96" s="52"/>
      <c r="DW96" s="52"/>
      <c r="DX96" s="52"/>
      <c r="DY96" s="52"/>
      <c r="DZ96" s="52"/>
      <c r="EA96" s="52"/>
      <c r="EB96" s="52"/>
      <c r="EC96" s="52"/>
      <c r="ED96" s="52"/>
      <c r="EE96" s="52"/>
      <c r="EF96" s="52"/>
      <c r="EG96" s="52"/>
      <c r="EH96" s="52"/>
      <c r="EI96" s="52"/>
      <c r="EJ96" s="52"/>
      <c r="EK96" s="52"/>
      <c r="EL96" s="52"/>
      <c r="EM96" s="52"/>
      <c r="EN96" s="52"/>
      <c r="EO96" s="52"/>
      <c r="EP96" s="52"/>
      <c r="EQ96" s="52"/>
      <c r="ER96" s="52"/>
      <c r="ES96" s="52"/>
      <c r="ET96" s="52"/>
      <c r="EU96" s="52"/>
      <c r="EV96" s="52"/>
      <c r="EW96" s="52"/>
      <c r="EX96" s="52"/>
      <c r="EY96" s="52"/>
      <c r="EZ96" s="52"/>
      <c r="FA96" s="52"/>
      <c r="FB96" s="52"/>
      <c r="FC96" s="52"/>
      <c r="FD96" s="52"/>
      <c r="FE96" s="52"/>
      <c r="FF96" s="52"/>
      <c r="FG96" s="52"/>
      <c r="FH96" s="52"/>
      <c r="FI96" s="52"/>
      <c r="FJ96" s="52"/>
      <c r="FK96" s="52"/>
      <c r="FL96" s="52"/>
      <c r="FM96" s="52"/>
      <c r="FN96" s="52"/>
      <c r="FO96" s="52"/>
      <c r="FP96" s="52"/>
      <c r="FQ96" s="52"/>
      <c r="FR96" s="52"/>
      <c r="FS96" s="52"/>
      <c r="FT96" s="52"/>
      <c r="FU96" s="52"/>
      <c r="FV96" s="52"/>
      <c r="FW96" s="52"/>
      <c r="FX96" s="52"/>
      <c r="FY96" s="52"/>
      <c r="FZ96" s="52"/>
      <c r="GA96" s="52"/>
      <c r="GB96" s="52"/>
      <c r="GC96" s="52"/>
      <c r="GD96" s="52"/>
    </row>
    <row r="97" spans="3:85" s="28" customFormat="1" ht="39.950000000000003" customHeight="1">
      <c r="C97" s="61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922" t="s">
        <v>148</v>
      </c>
      <c r="P97" s="923"/>
      <c r="Q97" s="886" t="str">
        <f>+Q57</f>
        <v>Norte - Sur</v>
      </c>
      <c r="R97" s="887"/>
      <c r="S97" s="887"/>
      <c r="T97" s="887"/>
      <c r="U97" s="887"/>
      <c r="V97" s="887"/>
      <c r="W97" s="887"/>
      <c r="X97" s="887"/>
      <c r="Y97" s="887"/>
      <c r="Z97" s="888"/>
      <c r="AA97" s="890" t="str">
        <f>+AA57</f>
        <v>Sur - Norte</v>
      </c>
      <c r="AB97" s="891"/>
      <c r="AC97" s="891"/>
      <c r="AD97" s="891"/>
      <c r="AE97" s="891"/>
      <c r="AF97" s="891"/>
      <c r="AG97" s="891"/>
      <c r="AH97" s="891"/>
      <c r="AI97" s="891"/>
      <c r="AJ97" s="892"/>
      <c r="AK97" s="901" t="str">
        <f>+AK57</f>
        <v>Este - Oeste</v>
      </c>
      <c r="AL97" s="902"/>
      <c r="AM97" s="902"/>
      <c r="AN97" s="902"/>
      <c r="AO97" s="902"/>
      <c r="AP97" s="902"/>
      <c r="AQ97" s="902"/>
      <c r="AR97" s="902"/>
      <c r="AS97" s="902"/>
      <c r="AT97" s="903"/>
      <c r="AU97" s="896" t="str">
        <f>+AU57</f>
        <v>Oeste - Este</v>
      </c>
      <c r="AV97" s="897"/>
      <c r="AW97" s="897"/>
      <c r="AX97" s="897"/>
      <c r="AY97" s="897"/>
      <c r="AZ97" s="897"/>
      <c r="BA97" s="897"/>
      <c r="BB97" s="897"/>
      <c r="BC97" s="897"/>
      <c r="BD97" s="898"/>
      <c r="BE97" s="877" t="s">
        <v>24</v>
      </c>
      <c r="BF97" s="10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74"/>
      <c r="BS97" s="48"/>
      <c r="BT97" s="30"/>
      <c r="BZ97" s="29"/>
      <c r="CA97" s="29"/>
    </row>
    <row r="98" spans="3:85" s="28" customFormat="1" ht="39.950000000000003" customHeight="1">
      <c r="C98" s="61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924"/>
      <c r="P98" s="925"/>
      <c r="Q98" s="490">
        <f>+Q58</f>
        <v>11</v>
      </c>
      <c r="R98" s="490">
        <f t="shared" ref="R98:Z98" si="11">+R58</f>
        <v>12</v>
      </c>
      <c r="S98" s="490">
        <f t="shared" si="11"/>
        <v>13</v>
      </c>
      <c r="T98" s="490" t="str">
        <f t="shared" si="11"/>
        <v>N</v>
      </c>
      <c r="U98" s="490" t="str">
        <f t="shared" si="11"/>
        <v>N</v>
      </c>
      <c r="V98" s="490" t="str">
        <f t="shared" si="11"/>
        <v>N</v>
      </c>
      <c r="W98" s="490" t="str">
        <f t="shared" si="11"/>
        <v>N</v>
      </c>
      <c r="X98" s="490" t="str">
        <f t="shared" si="11"/>
        <v>N</v>
      </c>
      <c r="Y98" s="490" t="str">
        <f t="shared" si="11"/>
        <v>N</v>
      </c>
      <c r="Z98" s="490" t="str">
        <f t="shared" si="11"/>
        <v>N</v>
      </c>
      <c r="AA98" s="465">
        <f t="shared" ref="AA98:BD98" si="12">+AA58</f>
        <v>21</v>
      </c>
      <c r="AB98" s="465">
        <f t="shared" si="12"/>
        <v>22</v>
      </c>
      <c r="AC98" s="465">
        <f t="shared" si="12"/>
        <v>23</v>
      </c>
      <c r="AD98" s="465" t="str">
        <f t="shared" si="12"/>
        <v>A</v>
      </c>
      <c r="AE98" s="465" t="str">
        <f t="shared" si="12"/>
        <v>A</v>
      </c>
      <c r="AF98" s="465" t="str">
        <f t="shared" si="12"/>
        <v>A</v>
      </c>
      <c r="AG98" s="465" t="str">
        <f t="shared" si="12"/>
        <v>A</v>
      </c>
      <c r="AH98" s="465" t="str">
        <f t="shared" si="12"/>
        <v>A</v>
      </c>
      <c r="AI98" s="465" t="str">
        <f t="shared" si="12"/>
        <v>A</v>
      </c>
      <c r="AJ98" s="465" t="str">
        <f t="shared" si="12"/>
        <v>A</v>
      </c>
      <c r="AK98" s="466" t="str">
        <f t="shared" si="12"/>
        <v>M</v>
      </c>
      <c r="AL98" s="466" t="str">
        <f t="shared" si="12"/>
        <v>M</v>
      </c>
      <c r="AM98" s="704" t="str">
        <f t="shared" si="12"/>
        <v>M</v>
      </c>
      <c r="AN98" s="466" t="str">
        <f t="shared" si="12"/>
        <v>M</v>
      </c>
      <c r="AO98" s="466" t="str">
        <f t="shared" si="12"/>
        <v>M</v>
      </c>
      <c r="AP98" s="466" t="str">
        <f t="shared" si="12"/>
        <v>M</v>
      </c>
      <c r="AQ98" s="705" t="str">
        <f t="shared" si="12"/>
        <v>M</v>
      </c>
      <c r="AR98" s="466" t="str">
        <f t="shared" si="12"/>
        <v>M</v>
      </c>
      <c r="AS98" s="466" t="str">
        <f t="shared" si="12"/>
        <v>M</v>
      </c>
      <c r="AT98" s="466" t="str">
        <f t="shared" si="12"/>
        <v>M</v>
      </c>
      <c r="AU98" s="666">
        <f t="shared" si="12"/>
        <v>43</v>
      </c>
      <c r="AV98" s="666" t="str">
        <f t="shared" si="12"/>
        <v>I</v>
      </c>
      <c r="AW98" s="666" t="str">
        <f t="shared" si="12"/>
        <v>I</v>
      </c>
      <c r="AX98" s="666" t="str">
        <f t="shared" si="12"/>
        <v>I</v>
      </c>
      <c r="AY98" s="666" t="str">
        <f t="shared" si="12"/>
        <v>I</v>
      </c>
      <c r="AZ98" s="666" t="str">
        <f t="shared" si="12"/>
        <v>I</v>
      </c>
      <c r="BA98" s="666" t="str">
        <f t="shared" si="12"/>
        <v>I</v>
      </c>
      <c r="BB98" s="666" t="str">
        <f t="shared" si="12"/>
        <v>I</v>
      </c>
      <c r="BC98" s="666" t="str">
        <f t="shared" si="12"/>
        <v>I</v>
      </c>
      <c r="BD98" s="666" t="str">
        <f t="shared" si="12"/>
        <v>I</v>
      </c>
      <c r="BE98" s="877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74"/>
      <c r="BS98" s="48"/>
      <c r="BT98" s="30"/>
      <c r="BZ98" s="29"/>
      <c r="CA98" s="29"/>
    </row>
    <row r="99" spans="3:85" s="32" customFormat="1" ht="30" customHeight="1">
      <c r="C99" s="61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918" t="e">
        <f>+V_Ma!O99</f>
        <v>#REF!</v>
      </c>
      <c r="P99" s="919"/>
      <c r="Q99" s="138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9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9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9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9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9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9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9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9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0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8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9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9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9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9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9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9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9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9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0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8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9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9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9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9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9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9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9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9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0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8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9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9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9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9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9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9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9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9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0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4" t="e">
        <f t="shared" ref="BE99:BE105" si="13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2"/>
      <c r="BS99" s="48"/>
      <c r="BT99" s="30"/>
      <c r="BU99" s="28"/>
      <c r="BV99" s="28"/>
      <c r="BW99" s="28"/>
      <c r="BX99" s="28"/>
      <c r="BY99" s="28"/>
      <c r="BZ99" s="29"/>
      <c r="CA99" s="29"/>
      <c r="CB99" s="28"/>
      <c r="CC99" s="28"/>
      <c r="CD99" s="28"/>
      <c r="CE99" s="28"/>
      <c r="CF99" s="28"/>
      <c r="CG99" s="28"/>
    </row>
    <row r="100" spans="3:85" s="28" customFormat="1" ht="30" customHeight="1">
      <c r="C100" s="61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851" t="e">
        <f>+V_Ma!O100</f>
        <v>#REF!</v>
      </c>
      <c r="P100" s="852"/>
      <c r="Q100" s="141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2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2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2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2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2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2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2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2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3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1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2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2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2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2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2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2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2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2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3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1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2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2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2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2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2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2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2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2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3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1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2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2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2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2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2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2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2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2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3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9" t="e">
        <f t="shared" si="13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2"/>
      <c r="BS100" s="48"/>
      <c r="BT100" s="30"/>
      <c r="BZ100" s="29"/>
      <c r="CA100" s="29"/>
    </row>
    <row r="101" spans="3:85" s="28" customFormat="1" ht="30" customHeight="1">
      <c r="C101" s="61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851" t="e">
        <f>+V_Ma!O101</f>
        <v>#REF!</v>
      </c>
      <c r="P101" s="852"/>
      <c r="Q101" s="141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2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2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2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2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2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2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2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2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3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1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2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2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2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2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2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2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2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2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3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1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2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2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2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2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2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2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2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2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3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1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2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2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2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2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2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2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2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2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3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9" t="e">
        <f t="shared" si="13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2"/>
      <c r="BS101" s="48"/>
      <c r="BT101" s="30"/>
      <c r="BZ101" s="29"/>
      <c r="CA101" s="29"/>
    </row>
    <row r="102" spans="3:85" s="28" customFormat="1" ht="30" customHeight="1">
      <c r="C102" s="61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851" t="e">
        <f>+V_Ma!O102</f>
        <v>#REF!</v>
      </c>
      <c r="P102" s="852"/>
      <c r="Q102" s="141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2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2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2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2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2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2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2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2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3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1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2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2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2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2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2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2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2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2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3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1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2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2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2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2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2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2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2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2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3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1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2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2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2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2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2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2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2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2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3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9" t="e">
        <f t="shared" si="13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2"/>
      <c r="BS102" s="48"/>
      <c r="BT102" s="30"/>
      <c r="BZ102" s="29"/>
      <c r="CA102" s="29"/>
    </row>
    <row r="103" spans="3:85" s="28" customFormat="1" ht="30" customHeight="1">
      <c r="C103" s="61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851" t="e">
        <f>+V_Ma!O103</f>
        <v>#REF!</v>
      </c>
      <c r="P103" s="852"/>
      <c r="Q103" s="141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2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2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2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2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2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2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2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2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3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1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2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2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2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2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2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2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2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2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3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1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2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2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2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2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2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2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2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2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3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1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2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2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2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2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2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2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2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2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3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9" t="e">
        <f t="shared" si="13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2"/>
      <c r="BS103" s="48"/>
      <c r="BT103" s="30"/>
      <c r="BZ103" s="29"/>
      <c r="CA103" s="29"/>
    </row>
    <row r="104" spans="3:85" s="28" customFormat="1" ht="30" customHeight="1">
      <c r="C104" s="61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916" t="e">
        <f>+V_Ma!O104</f>
        <v>#REF!</v>
      </c>
      <c r="P104" s="917"/>
      <c r="Q104" s="144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5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5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5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5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5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5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5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5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6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4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5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5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5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5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5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5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5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5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6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4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5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5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5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5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5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5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5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5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6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4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5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5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5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5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5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5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5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5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6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4" t="e">
        <f t="shared" si="13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2"/>
      <c r="BS104" s="48"/>
      <c r="BT104" s="30"/>
      <c r="BZ104" s="29"/>
      <c r="CA104" s="29"/>
    </row>
    <row r="105" spans="3:85" s="28" customFormat="1" ht="30" customHeight="1">
      <c r="C105" s="61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915" t="s">
        <v>16</v>
      </c>
      <c r="P105" s="915"/>
      <c r="Q105" s="127" t="e">
        <f t="shared" ref="Q105:BD105" si="14">+SUM(Q99:Q104)</f>
        <v>#REF!</v>
      </c>
      <c r="R105" s="147" t="e">
        <f t="shared" si="14"/>
        <v>#REF!</v>
      </c>
      <c r="S105" s="147" t="e">
        <f t="shared" si="14"/>
        <v>#REF!</v>
      </c>
      <c r="T105" s="147" t="e">
        <f t="shared" si="14"/>
        <v>#REF!</v>
      </c>
      <c r="U105" s="147" t="e">
        <f t="shared" si="14"/>
        <v>#REF!</v>
      </c>
      <c r="V105" s="147" t="e">
        <f t="shared" si="14"/>
        <v>#REF!</v>
      </c>
      <c r="W105" s="147" t="e">
        <f t="shared" si="14"/>
        <v>#REF!</v>
      </c>
      <c r="X105" s="148" t="e">
        <f t="shared" si="14"/>
        <v>#REF!</v>
      </c>
      <c r="Y105" s="148" t="e">
        <f t="shared" si="14"/>
        <v>#REF!</v>
      </c>
      <c r="Z105" s="149" t="e">
        <f t="shared" si="14"/>
        <v>#REF!</v>
      </c>
      <c r="AA105" s="127" t="e">
        <f t="shared" si="14"/>
        <v>#REF!</v>
      </c>
      <c r="AB105" s="147" t="e">
        <f t="shared" si="14"/>
        <v>#REF!</v>
      </c>
      <c r="AC105" s="147" t="e">
        <f t="shared" si="14"/>
        <v>#REF!</v>
      </c>
      <c r="AD105" s="147" t="e">
        <f t="shared" si="14"/>
        <v>#REF!</v>
      </c>
      <c r="AE105" s="147" t="e">
        <f t="shared" si="14"/>
        <v>#REF!</v>
      </c>
      <c r="AF105" s="147" t="e">
        <f t="shared" si="14"/>
        <v>#REF!</v>
      </c>
      <c r="AG105" s="147" t="e">
        <f t="shared" si="14"/>
        <v>#REF!</v>
      </c>
      <c r="AH105" s="148" t="e">
        <f t="shared" si="14"/>
        <v>#REF!</v>
      </c>
      <c r="AI105" s="148" t="e">
        <f t="shared" si="14"/>
        <v>#REF!</v>
      </c>
      <c r="AJ105" s="149" t="e">
        <f t="shared" si="14"/>
        <v>#REF!</v>
      </c>
      <c r="AK105" s="127" t="e">
        <f t="shared" si="14"/>
        <v>#REF!</v>
      </c>
      <c r="AL105" s="147" t="e">
        <f t="shared" si="14"/>
        <v>#REF!</v>
      </c>
      <c r="AM105" s="147" t="e">
        <f t="shared" si="14"/>
        <v>#REF!</v>
      </c>
      <c r="AN105" s="147" t="e">
        <f t="shared" si="14"/>
        <v>#REF!</v>
      </c>
      <c r="AO105" s="147" t="e">
        <f t="shared" si="14"/>
        <v>#REF!</v>
      </c>
      <c r="AP105" s="147" t="e">
        <f t="shared" si="14"/>
        <v>#REF!</v>
      </c>
      <c r="AQ105" s="147" t="e">
        <f t="shared" si="14"/>
        <v>#REF!</v>
      </c>
      <c r="AR105" s="148" t="e">
        <f t="shared" si="14"/>
        <v>#REF!</v>
      </c>
      <c r="AS105" s="148" t="e">
        <f t="shared" si="14"/>
        <v>#REF!</v>
      </c>
      <c r="AT105" s="149" t="e">
        <f t="shared" si="14"/>
        <v>#REF!</v>
      </c>
      <c r="AU105" s="127" t="e">
        <f t="shared" si="14"/>
        <v>#REF!</v>
      </c>
      <c r="AV105" s="147" t="e">
        <f t="shared" si="14"/>
        <v>#REF!</v>
      </c>
      <c r="AW105" s="147" t="e">
        <f t="shared" si="14"/>
        <v>#REF!</v>
      </c>
      <c r="AX105" s="147" t="e">
        <f t="shared" si="14"/>
        <v>#REF!</v>
      </c>
      <c r="AY105" s="147" t="e">
        <f t="shared" si="14"/>
        <v>#REF!</v>
      </c>
      <c r="AZ105" s="147" t="e">
        <f t="shared" si="14"/>
        <v>#REF!</v>
      </c>
      <c r="BA105" s="147" t="e">
        <f t="shared" si="14"/>
        <v>#REF!</v>
      </c>
      <c r="BB105" s="148" t="e">
        <f t="shared" si="14"/>
        <v>#REF!</v>
      </c>
      <c r="BC105" s="148" t="e">
        <f t="shared" si="14"/>
        <v>#REF!</v>
      </c>
      <c r="BD105" s="149" t="e">
        <f t="shared" si="14"/>
        <v>#REF!</v>
      </c>
      <c r="BE105" s="680" t="e">
        <f t="shared" si="13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2"/>
      <c r="BS105" s="48"/>
      <c r="BT105" s="30"/>
      <c r="BZ105" s="29"/>
      <c r="CA105" s="29"/>
    </row>
    <row r="106" spans="3:85" s="28" customFormat="1" ht="38.1" customHeight="1">
      <c r="C106" s="75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54"/>
      <c r="BR106" s="55"/>
      <c r="BS106" s="48"/>
      <c r="BT106" s="30"/>
      <c r="BZ106" s="29"/>
      <c r="CA106" s="29"/>
    </row>
    <row r="107" spans="3:85"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Q107" s="48"/>
      <c r="BR107" s="48"/>
      <c r="BS107" s="332"/>
      <c r="BT107" s="330"/>
      <c r="BU107" s="330"/>
      <c r="BV107" s="330"/>
      <c r="BW107" s="330"/>
      <c r="BX107" s="330"/>
      <c r="BY107" s="330"/>
      <c r="BZ107" s="330"/>
      <c r="CA107" s="330"/>
      <c r="CB107" s="330"/>
      <c r="CC107" s="330"/>
      <c r="CD107" s="330"/>
      <c r="CE107" s="330"/>
      <c r="CF107" s="330"/>
      <c r="CG107" s="330"/>
    </row>
    <row r="108" spans="3:85" ht="35.25" customHeight="1"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Q108" s="48"/>
      <c r="BR108" s="48"/>
      <c r="BS108" s="332"/>
      <c r="BT108" s="330"/>
      <c r="BU108" s="330"/>
      <c r="BV108" s="330"/>
      <c r="BW108" s="330"/>
      <c r="BX108" s="330"/>
      <c r="BY108" s="330"/>
      <c r="BZ108" s="330"/>
      <c r="CA108" s="330"/>
      <c r="CB108" s="330"/>
      <c r="CC108" s="330"/>
      <c r="CD108" s="330"/>
      <c r="CE108" s="330"/>
      <c r="CF108" s="330"/>
      <c r="CG108" s="330"/>
    </row>
    <row r="109" spans="3:85" ht="35.25" customHeight="1"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Q109" s="48"/>
      <c r="BR109" s="48"/>
      <c r="BS109" s="332"/>
      <c r="BT109" s="330"/>
    </row>
    <row r="110" spans="3:85"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Q110" s="48"/>
      <c r="BR110" s="48"/>
      <c r="BS110" s="332"/>
      <c r="BT110" s="330"/>
    </row>
    <row r="111" spans="3:85"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Q111" s="48"/>
      <c r="BR111" s="48"/>
      <c r="BS111" s="332"/>
      <c r="BT111" s="330"/>
    </row>
    <row r="112" spans="3:85"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Q112" s="48"/>
      <c r="BR112" s="48"/>
      <c r="BS112" s="332"/>
      <c r="BT112" s="330"/>
    </row>
    <row r="113" spans="29:83"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332"/>
      <c r="BT113" s="330"/>
    </row>
    <row r="114" spans="29:83"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332"/>
      <c r="BT114" s="330"/>
    </row>
    <row r="115" spans="29:83"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332"/>
      <c r="BT115" s="330"/>
      <c r="CD115" s="331"/>
      <c r="CE115" s="331"/>
    </row>
    <row r="116" spans="29:83"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332"/>
      <c r="BT116" s="330"/>
    </row>
    <row r="117" spans="29:83"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332"/>
      <c r="BT117" s="330"/>
    </row>
    <row r="118" spans="29:83"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332"/>
      <c r="BT118" s="330"/>
    </row>
    <row r="119" spans="29:83"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332"/>
      <c r="BT119" s="330"/>
    </row>
    <row r="120" spans="29:83"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332"/>
      <c r="BT120" s="333"/>
      <c r="BU120" s="333"/>
      <c r="BV120" s="333"/>
      <c r="BW120" s="333"/>
      <c r="BX120" s="333"/>
      <c r="BY120" s="333"/>
      <c r="BZ120" s="334"/>
      <c r="CA120" s="334"/>
      <c r="CB120" s="333"/>
    </row>
    <row r="121" spans="29:83"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332"/>
      <c r="BT121" s="333"/>
      <c r="BU121" s="333"/>
      <c r="BV121" s="333"/>
      <c r="BW121" s="333"/>
      <c r="BX121" s="333"/>
      <c r="BY121" s="333"/>
      <c r="BZ121" s="334"/>
      <c r="CA121" s="334"/>
      <c r="CB121" s="333"/>
    </row>
    <row r="122" spans="29:83"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332"/>
      <c r="BT122" s="333"/>
      <c r="BU122" s="333"/>
      <c r="BV122" s="333"/>
      <c r="BW122" s="333"/>
      <c r="BX122" s="333"/>
      <c r="BY122" s="333"/>
      <c r="BZ122" s="334"/>
      <c r="CA122" s="334"/>
      <c r="CB122" s="333"/>
    </row>
    <row r="123" spans="29:83"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332"/>
      <c r="BT123" s="331"/>
      <c r="BU123" s="331"/>
      <c r="BV123" s="331"/>
      <c r="BW123" s="331"/>
      <c r="BX123" s="331"/>
      <c r="BY123" s="331"/>
      <c r="BZ123" s="335"/>
      <c r="CA123" s="335"/>
      <c r="CB123" s="331"/>
      <c r="CC123" s="331"/>
    </row>
    <row r="124" spans="29:83"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332"/>
    </row>
    <row r="125" spans="29:83"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332"/>
    </row>
    <row r="126" spans="29:83"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332"/>
    </row>
    <row r="127" spans="29:83"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332"/>
    </row>
    <row r="128" spans="29:83"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332"/>
    </row>
    <row r="129" spans="29:71"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332"/>
    </row>
    <row r="130" spans="29:71"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332"/>
    </row>
    <row r="131" spans="29:71"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332"/>
    </row>
    <row r="132" spans="29:71"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332"/>
    </row>
    <row r="133" spans="29:71"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332"/>
    </row>
    <row r="134" spans="29:71"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332"/>
    </row>
    <row r="135" spans="29:71"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332"/>
    </row>
    <row r="136" spans="29:71"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332"/>
    </row>
    <row r="137" spans="29:71"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332"/>
    </row>
    <row r="138" spans="29:71"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332"/>
    </row>
    <row r="139" spans="29:71"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332"/>
    </row>
    <row r="140" spans="29:71"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332"/>
    </row>
    <row r="141" spans="29:71"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331"/>
    </row>
    <row r="142" spans="29:71"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331"/>
    </row>
    <row r="143" spans="29:71"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331"/>
    </row>
    <row r="144" spans="29:71"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331"/>
    </row>
    <row r="145" spans="29:71"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331"/>
    </row>
    <row r="146" spans="29:71"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331"/>
    </row>
    <row r="147" spans="29:71"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331"/>
    </row>
    <row r="148" spans="29:71"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</row>
    <row r="149" spans="29:71"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</row>
    <row r="150" spans="29:71"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</row>
    <row r="151" spans="29:71"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</row>
    <row r="152" spans="29:71"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</row>
    <row r="153" spans="29:71"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</row>
  </sheetData>
  <sheetProtection formatCells="0" formatColumns="0" formatRows="0"/>
  <mergeCells count="85">
    <mergeCell ref="O86:P86"/>
    <mergeCell ref="O81:P81"/>
    <mergeCell ref="O82:P82"/>
    <mergeCell ref="O83:P83"/>
    <mergeCell ref="O84:P84"/>
    <mergeCell ref="O85:P85"/>
    <mergeCell ref="O105:P105"/>
    <mergeCell ref="O103:P103"/>
    <mergeCell ref="AA92:AJ92"/>
    <mergeCell ref="O104:P104"/>
    <mergeCell ref="Q97:Z97"/>
    <mergeCell ref="O99:P99"/>
    <mergeCell ref="O95:P95"/>
    <mergeCell ref="O96:BE96"/>
    <mergeCell ref="AA94:AJ94"/>
    <mergeCell ref="BE97:BE98"/>
    <mergeCell ref="O102:P102"/>
    <mergeCell ref="AA97:AJ97"/>
    <mergeCell ref="O97:P98"/>
    <mergeCell ref="O101:P101"/>
    <mergeCell ref="AK97:AT97"/>
    <mergeCell ref="O100:P100"/>
    <mergeCell ref="O70:P70"/>
    <mergeCell ref="O73:P73"/>
    <mergeCell ref="O90:BE90"/>
    <mergeCell ref="O91:O92"/>
    <mergeCell ref="O93:O94"/>
    <mergeCell ref="BE93:BE94"/>
    <mergeCell ref="O78:P78"/>
    <mergeCell ref="O79:P79"/>
    <mergeCell ref="Q92:Z92"/>
    <mergeCell ref="BE91:BE92"/>
    <mergeCell ref="O74:P74"/>
    <mergeCell ref="O75:P75"/>
    <mergeCell ref="AK92:AT92"/>
    <mergeCell ref="AU92:BD92"/>
    <mergeCell ref="O80:P80"/>
    <mergeCell ref="AK94:AT94"/>
    <mergeCell ref="AU94:BD94"/>
    <mergeCell ref="AU97:BD97"/>
    <mergeCell ref="BT34:BU34"/>
    <mergeCell ref="AK57:AT57"/>
    <mergeCell ref="AU57:BD57"/>
    <mergeCell ref="BT45:BU45"/>
    <mergeCell ref="BT32:BU33"/>
    <mergeCell ref="O54:BF54"/>
    <mergeCell ref="Q57:Z57"/>
    <mergeCell ref="O56:P58"/>
    <mergeCell ref="AA57:AJ57"/>
    <mergeCell ref="BT43:BU44"/>
    <mergeCell ref="Q56:Z56"/>
    <mergeCell ref="AK56:AT56"/>
    <mergeCell ref="AU56:BD56"/>
    <mergeCell ref="AK6:BR6"/>
    <mergeCell ref="BV43:CE44"/>
    <mergeCell ref="BE56:BE58"/>
    <mergeCell ref="BF56:BF58"/>
    <mergeCell ref="O68:P68"/>
    <mergeCell ref="O65:P65"/>
    <mergeCell ref="O62:P62"/>
    <mergeCell ref="O66:P66"/>
    <mergeCell ref="O64:P64"/>
    <mergeCell ref="O60:P60"/>
    <mergeCell ref="O61:P61"/>
    <mergeCell ref="O67:P67"/>
    <mergeCell ref="O59:P59"/>
    <mergeCell ref="AA56:AJ56"/>
    <mergeCell ref="C7:AJ7"/>
    <mergeCell ref="AK7:BR7"/>
    <mergeCell ref="CM7:CP8"/>
    <mergeCell ref="AK5:BR5"/>
    <mergeCell ref="Q94:Z94"/>
    <mergeCell ref="O63:P63"/>
    <mergeCell ref="BT2:CG4"/>
    <mergeCell ref="BT5:CG7"/>
    <mergeCell ref="O76:P76"/>
    <mergeCell ref="O77:P77"/>
    <mergeCell ref="C2:BR2"/>
    <mergeCell ref="C4:AJ4"/>
    <mergeCell ref="AK4:BR4"/>
    <mergeCell ref="C5:AJ5"/>
    <mergeCell ref="O71:P71"/>
    <mergeCell ref="O72:P72"/>
    <mergeCell ref="O69:P69"/>
    <mergeCell ref="BV32:CE33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1496062992125984" right="0.11811023622047245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ignoredErrors>
    <ignoredError sqref="BF56:BF58 BF80 BE56:BE58 AU57:AZ58 BE90 O90:V90 Q57:V58 AA90:AF90 AA57:AF58 AK90:AP90 AK57:AP58 AU90:AZ90 P79 O80:P80 O97:V97 AA97:AF98 AK97:AP97 AU97:AZ97 BE97:BE98 O96 O98:Q98 AK98:AO98 AU98:AY98 P99 Q56:AF56 O59:P69 AH56:AM56" unlockedFormula="1"/>
  </ignoredErrors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6">
    <tabColor rgb="FF7030A0"/>
  </sheetPr>
  <dimension ref="A1:GD153"/>
  <sheetViews>
    <sheetView zoomScale="25" zoomScaleNormal="25" zoomScaleSheetLayoutView="25" zoomScalePageLayoutView="10" workbookViewId="0">
      <selection activeCell="DE10" sqref="DE10"/>
    </sheetView>
  </sheetViews>
  <sheetFormatPr baseColWidth="10" defaultColWidth="10.42578125" defaultRowHeight="20.25"/>
  <cols>
    <col min="1" max="1" width="10.7109375" style="28" customWidth="1"/>
    <col min="2" max="2" width="8.7109375" style="28" customWidth="1"/>
    <col min="3" max="14" width="3.28515625" style="27" customWidth="1"/>
    <col min="15" max="16" width="18.7109375" style="27" customWidth="1"/>
    <col min="17" max="19" width="20.7109375" style="27" customWidth="1"/>
    <col min="20" max="21" width="10.7109375" style="27" hidden="1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29" width="20.7109375" style="27" customWidth="1"/>
    <col min="30" max="30" width="10.7109375" style="27" hidden="1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38" width="20.7109375" style="27" hidden="1" customWidth="1"/>
    <col min="39" max="44" width="10.7109375" style="27" hidden="1" customWidth="1"/>
    <col min="45" max="46" width="12.7109375" style="27" hidden="1" customWidth="1"/>
    <col min="47" max="47" width="35.7109375" style="27" customWidth="1"/>
    <col min="48" max="49" width="20.7109375" style="27" hidden="1" customWidth="1"/>
    <col min="50" max="53" width="12.7109375" style="27" hidden="1" customWidth="1"/>
    <col min="54" max="54" width="10.7109375" style="27" hidden="1" customWidth="1"/>
    <col min="55" max="56" width="12.7109375" style="27" hidden="1" customWidth="1"/>
    <col min="57" max="58" width="13.7109375" style="27" customWidth="1"/>
    <col min="59" max="70" width="3.28515625" style="27" customWidth="1"/>
    <col min="71" max="71" width="15.7109375" style="28" hidden="1" customWidth="1"/>
    <col min="72" max="72" width="10.7109375" style="28" hidden="1" customWidth="1"/>
    <col min="73" max="77" width="8.7109375" style="28" hidden="1" customWidth="1"/>
    <col min="78" max="79" width="8.7109375" style="29" hidden="1" customWidth="1"/>
    <col min="80" max="83" width="8.7109375" style="28" hidden="1" customWidth="1"/>
    <col min="84" max="85" width="2.7109375" style="28" hidden="1" customWidth="1"/>
    <col min="86" max="102" width="0" style="28" hidden="1" customWidth="1"/>
    <col min="103" max="16384" width="10.42578125" style="28"/>
  </cols>
  <sheetData>
    <row r="1" spans="2:94" ht="11.25" customHeight="1" thickBot="1"/>
    <row r="2" spans="2:94" ht="40.15" customHeight="1" thickTop="1">
      <c r="C2" s="866" t="s">
        <v>308</v>
      </c>
      <c r="D2" s="867"/>
      <c r="E2" s="867"/>
      <c r="F2" s="867"/>
      <c r="G2" s="867"/>
      <c r="H2" s="867"/>
      <c r="I2" s="867"/>
      <c r="J2" s="867"/>
      <c r="K2" s="867"/>
      <c r="L2" s="867"/>
      <c r="M2" s="867"/>
      <c r="N2" s="867"/>
      <c r="O2" s="867"/>
      <c r="P2" s="867"/>
      <c r="Q2" s="867"/>
      <c r="R2" s="867"/>
      <c r="S2" s="867"/>
      <c r="T2" s="867"/>
      <c r="U2" s="867"/>
      <c r="V2" s="867"/>
      <c r="W2" s="867"/>
      <c r="X2" s="867"/>
      <c r="Y2" s="867"/>
      <c r="Z2" s="867"/>
      <c r="AA2" s="867"/>
      <c r="AB2" s="867"/>
      <c r="AC2" s="867"/>
      <c r="AD2" s="867"/>
      <c r="AE2" s="867"/>
      <c r="AF2" s="867"/>
      <c r="AG2" s="867"/>
      <c r="AH2" s="867"/>
      <c r="AI2" s="867"/>
      <c r="AJ2" s="867"/>
      <c r="AK2" s="867"/>
      <c r="AL2" s="867"/>
      <c r="AM2" s="867"/>
      <c r="AN2" s="867"/>
      <c r="AO2" s="867"/>
      <c r="AP2" s="867"/>
      <c r="AQ2" s="867"/>
      <c r="AR2" s="867"/>
      <c r="AS2" s="867"/>
      <c r="AT2" s="867"/>
      <c r="AU2" s="867"/>
      <c r="AV2" s="867"/>
      <c r="AW2" s="867"/>
      <c r="AX2" s="867"/>
      <c r="AY2" s="867"/>
      <c r="AZ2" s="867"/>
      <c r="BA2" s="867"/>
      <c r="BB2" s="867"/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8"/>
      <c r="BS2" s="30"/>
      <c r="BT2" s="853" t="s">
        <v>96</v>
      </c>
      <c r="BU2" s="854"/>
      <c r="BV2" s="854"/>
      <c r="BW2" s="854"/>
      <c r="BX2" s="854"/>
      <c r="BY2" s="854"/>
      <c r="BZ2" s="854"/>
      <c r="CA2" s="854"/>
      <c r="CB2" s="854"/>
      <c r="CC2" s="854"/>
      <c r="CD2" s="854"/>
      <c r="CE2" s="854"/>
      <c r="CF2" s="854"/>
      <c r="CG2" s="855"/>
    </row>
    <row r="3" spans="2:94" ht="8.1" customHeight="1">
      <c r="C3" s="31"/>
      <c r="D3" s="32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4"/>
      <c r="BS3" s="30"/>
      <c r="BT3" s="856"/>
      <c r="BU3" s="857"/>
      <c r="BV3" s="857"/>
      <c r="BW3" s="857"/>
      <c r="BX3" s="857"/>
      <c r="BY3" s="857"/>
      <c r="BZ3" s="857"/>
      <c r="CA3" s="857"/>
      <c r="CB3" s="857"/>
      <c r="CC3" s="857"/>
      <c r="CD3" s="857"/>
      <c r="CE3" s="857"/>
      <c r="CF3" s="857"/>
      <c r="CG3" s="858"/>
    </row>
    <row r="4" spans="2:94" s="692" customFormat="1" ht="30" customHeight="1">
      <c r="C4" s="869" t="str">
        <f>+CONCATENATE("      Intersección                 :   ",Inicio!G6)</f>
        <v xml:space="preserve">      Intersección                 :   Av. Pachacutec - Jr. Humachuco</v>
      </c>
      <c r="D4" s="870"/>
      <c r="E4" s="870"/>
      <c r="F4" s="870"/>
      <c r="G4" s="870"/>
      <c r="H4" s="870"/>
      <c r="I4" s="870"/>
      <c r="J4" s="870"/>
      <c r="K4" s="870"/>
      <c r="L4" s="870"/>
      <c r="M4" s="870"/>
      <c r="N4" s="870"/>
      <c r="O4" s="870"/>
      <c r="P4" s="870"/>
      <c r="Q4" s="870"/>
      <c r="R4" s="870"/>
      <c r="S4" s="870"/>
      <c r="T4" s="870"/>
      <c r="U4" s="870"/>
      <c r="V4" s="870"/>
      <c r="W4" s="870"/>
      <c r="X4" s="870"/>
      <c r="Y4" s="870"/>
      <c r="Z4" s="870"/>
      <c r="AA4" s="870"/>
      <c r="AB4" s="870"/>
      <c r="AC4" s="870"/>
      <c r="AD4" s="870"/>
      <c r="AE4" s="870"/>
      <c r="AF4" s="870"/>
      <c r="AG4" s="870"/>
      <c r="AH4" s="870"/>
      <c r="AI4" s="870"/>
      <c r="AJ4" s="870"/>
      <c r="AK4" s="846" t="str">
        <f>+CONCATENATE("             Distrito      :                  ",Inicio!G14,"          ")</f>
        <v xml:space="preserve">             Distrito      :                  Villa María del Triunfo          </v>
      </c>
      <c r="AL4" s="846"/>
      <c r="AM4" s="846"/>
      <c r="AN4" s="846"/>
      <c r="AO4" s="846"/>
      <c r="AP4" s="846"/>
      <c r="AQ4" s="846"/>
      <c r="AR4" s="846"/>
      <c r="AS4" s="846"/>
      <c r="AT4" s="846"/>
      <c r="AU4" s="846"/>
      <c r="AV4" s="846"/>
      <c r="AW4" s="846"/>
      <c r="AX4" s="846"/>
      <c r="AY4" s="846"/>
      <c r="AZ4" s="846"/>
      <c r="BA4" s="846"/>
      <c r="BB4" s="846"/>
      <c r="BC4" s="846"/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7"/>
      <c r="BT4" s="856"/>
      <c r="BU4" s="857"/>
      <c r="BV4" s="857"/>
      <c r="BW4" s="857"/>
      <c r="BX4" s="857"/>
      <c r="BY4" s="857"/>
      <c r="BZ4" s="857"/>
      <c r="CA4" s="857"/>
      <c r="CB4" s="857"/>
      <c r="CC4" s="857"/>
      <c r="CD4" s="857"/>
      <c r="CE4" s="857"/>
      <c r="CF4" s="857"/>
      <c r="CG4" s="858"/>
    </row>
    <row r="5" spans="2:94" s="692" customFormat="1" ht="30" customHeight="1">
      <c r="C5" s="869" t="str">
        <f>+CONCATENATE("      Fecha                          :    ",CONCATENATE(DAY(Inicio!G8)," De ",TEXT(Inicio!G8,"mmmm")," del ",TEXT(Inicio!G8,"yyyy")))</f>
        <v xml:space="preserve">      Fecha                          :    0 De Enero del 1900</v>
      </c>
      <c r="D5" s="870"/>
      <c r="E5" s="870"/>
      <c r="F5" s="870"/>
      <c r="G5" s="870"/>
      <c r="H5" s="870"/>
      <c r="I5" s="870"/>
      <c r="J5" s="870"/>
      <c r="K5" s="870"/>
      <c r="L5" s="870"/>
      <c r="M5" s="870"/>
      <c r="N5" s="870"/>
      <c r="O5" s="870"/>
      <c r="P5" s="870"/>
      <c r="Q5" s="870"/>
      <c r="R5" s="870"/>
      <c r="S5" s="870"/>
      <c r="T5" s="870"/>
      <c r="U5" s="870"/>
      <c r="V5" s="870"/>
      <c r="W5" s="870"/>
      <c r="X5" s="870"/>
      <c r="Y5" s="870"/>
      <c r="Z5" s="870"/>
      <c r="AA5" s="870"/>
      <c r="AB5" s="870"/>
      <c r="AC5" s="870"/>
      <c r="AD5" s="870"/>
      <c r="AE5" s="870"/>
      <c r="AF5" s="870"/>
      <c r="AG5" s="870"/>
      <c r="AH5" s="870"/>
      <c r="AI5" s="870"/>
      <c r="AJ5" s="870"/>
      <c r="AK5" s="846" t="str">
        <f>+CONCATENATE("                                                       Turno      :                                     ")</f>
        <v xml:space="preserve">                                                       Turno      :                                     </v>
      </c>
      <c r="AL5" s="846"/>
      <c r="AM5" s="846"/>
      <c r="AN5" s="846"/>
      <c r="AO5" s="846"/>
      <c r="AP5" s="846"/>
      <c r="AQ5" s="846"/>
      <c r="AR5" s="846"/>
      <c r="AS5" s="846"/>
      <c r="AT5" s="846"/>
      <c r="AU5" s="846"/>
      <c r="AV5" s="846"/>
      <c r="AW5" s="846"/>
      <c r="AX5" s="846"/>
      <c r="AY5" s="846"/>
      <c r="AZ5" s="846"/>
      <c r="BA5" s="846"/>
      <c r="BB5" s="846"/>
      <c r="BC5" s="846"/>
      <c r="BD5" s="846"/>
      <c r="BE5" s="846"/>
      <c r="BF5" s="846"/>
      <c r="BG5" s="846"/>
      <c r="BH5" s="846"/>
      <c r="BI5" s="846"/>
      <c r="BJ5" s="846"/>
      <c r="BK5" s="846"/>
      <c r="BL5" s="846"/>
      <c r="BM5" s="846"/>
      <c r="BN5" s="846"/>
      <c r="BO5" s="846"/>
      <c r="BP5" s="846"/>
      <c r="BQ5" s="846"/>
      <c r="BR5" s="847"/>
      <c r="BT5" s="859" t="e">
        <f>+O89</f>
        <v>#REF!</v>
      </c>
      <c r="BU5" s="860"/>
      <c r="BV5" s="860"/>
      <c r="BW5" s="860"/>
      <c r="BX5" s="860"/>
      <c r="BY5" s="860"/>
      <c r="BZ5" s="860"/>
      <c r="CA5" s="860"/>
      <c r="CB5" s="860"/>
      <c r="CC5" s="860"/>
      <c r="CD5" s="860"/>
      <c r="CE5" s="860"/>
      <c r="CF5" s="860"/>
      <c r="CG5" s="861"/>
    </row>
    <row r="6" spans="2:94" s="692" customFormat="1" ht="30" customHeight="1">
      <c r="C6" s="150" t="str">
        <f>+CONCATENATE("      Día                              :   ",TEXT(Inicio!G8,"aaaa"))</f>
        <v xml:space="preserve">      Día                              :   sábado</v>
      </c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846"/>
      <c r="AL6" s="846"/>
      <c r="AM6" s="846"/>
      <c r="AN6" s="846"/>
      <c r="AO6" s="846"/>
      <c r="AP6" s="846"/>
      <c r="AQ6" s="846"/>
      <c r="AR6" s="846"/>
      <c r="AS6" s="846"/>
      <c r="AT6" s="846"/>
      <c r="AU6" s="846"/>
      <c r="AV6" s="846"/>
      <c r="AW6" s="846"/>
      <c r="AX6" s="846"/>
      <c r="AY6" s="846"/>
      <c r="AZ6" s="846"/>
      <c r="BA6" s="846"/>
      <c r="BB6" s="846"/>
      <c r="BC6" s="846"/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7"/>
      <c r="BT6" s="859"/>
      <c r="BU6" s="860"/>
      <c r="BV6" s="860"/>
      <c r="BW6" s="860"/>
      <c r="BX6" s="860"/>
      <c r="BY6" s="860"/>
      <c r="BZ6" s="860"/>
      <c r="CA6" s="860"/>
      <c r="CB6" s="860"/>
      <c r="CC6" s="860"/>
      <c r="CD6" s="860"/>
      <c r="CE6" s="860"/>
      <c r="CF6" s="860"/>
      <c r="CG6" s="861"/>
      <c r="CM6" s="693"/>
      <c r="CN6" s="693"/>
      <c r="CO6" s="693"/>
      <c r="CP6" s="693"/>
    </row>
    <row r="7" spans="2:94" s="692" customFormat="1" ht="30" customHeight="1" thickBot="1">
      <c r="C7" s="869" t="str">
        <f>+CONCATENATE("      Volumen (Max)            :   ",BE79,"  Veh/h ")</f>
        <v xml:space="preserve">      Volumen (Max)            :   0  Veh/h </v>
      </c>
      <c r="D7" s="870"/>
      <c r="E7" s="870"/>
      <c r="F7" s="870"/>
      <c r="G7" s="870"/>
      <c r="H7" s="870"/>
      <c r="I7" s="870"/>
      <c r="J7" s="870"/>
      <c r="K7" s="870"/>
      <c r="L7" s="870"/>
      <c r="M7" s="870"/>
      <c r="N7" s="870"/>
      <c r="O7" s="870"/>
      <c r="P7" s="870"/>
      <c r="Q7" s="870"/>
      <c r="R7" s="870"/>
      <c r="S7" s="870"/>
      <c r="T7" s="870"/>
      <c r="U7" s="870"/>
      <c r="V7" s="870"/>
      <c r="W7" s="870"/>
      <c r="X7" s="870"/>
      <c r="Y7" s="870"/>
      <c r="Z7" s="870"/>
      <c r="AA7" s="870"/>
      <c r="AB7" s="870"/>
      <c r="AC7" s="870"/>
      <c r="AD7" s="870"/>
      <c r="AE7" s="870"/>
      <c r="AF7" s="870"/>
      <c r="AG7" s="870"/>
      <c r="AH7" s="870"/>
      <c r="AI7" s="870"/>
      <c r="AJ7" s="870"/>
      <c r="AK7" s="846"/>
      <c r="AL7" s="846"/>
      <c r="AM7" s="846"/>
      <c r="AN7" s="846"/>
      <c r="AO7" s="846"/>
      <c r="AP7" s="846"/>
      <c r="AQ7" s="846"/>
      <c r="AR7" s="846"/>
      <c r="AS7" s="846"/>
      <c r="AT7" s="846"/>
      <c r="AU7" s="846"/>
      <c r="AV7" s="846"/>
      <c r="AW7" s="846"/>
      <c r="AX7" s="846"/>
      <c r="AY7" s="846"/>
      <c r="AZ7" s="846"/>
      <c r="BA7" s="846"/>
      <c r="BB7" s="846"/>
      <c r="BC7" s="846"/>
      <c r="BD7" s="846"/>
      <c r="BE7" s="846"/>
      <c r="BF7" s="846"/>
      <c r="BG7" s="846"/>
      <c r="BH7" s="846"/>
      <c r="BI7" s="846"/>
      <c r="BJ7" s="846"/>
      <c r="BK7" s="846"/>
      <c r="BL7" s="846"/>
      <c r="BM7" s="846"/>
      <c r="BN7" s="846"/>
      <c r="BO7" s="846"/>
      <c r="BP7" s="846"/>
      <c r="BQ7" s="846"/>
      <c r="BR7" s="847"/>
      <c r="BT7" s="862"/>
      <c r="BU7" s="863"/>
      <c r="BV7" s="863"/>
      <c r="BW7" s="863"/>
      <c r="BX7" s="863"/>
      <c r="BY7" s="863"/>
      <c r="BZ7" s="863"/>
      <c r="CA7" s="863"/>
      <c r="CB7" s="863"/>
      <c r="CC7" s="863"/>
      <c r="CD7" s="863"/>
      <c r="CE7" s="863"/>
      <c r="CF7" s="863"/>
      <c r="CG7" s="864"/>
      <c r="CM7" s="845" t="s">
        <v>1037</v>
      </c>
      <c r="CN7" s="845"/>
      <c r="CO7" s="845"/>
      <c r="CP7" s="845"/>
    </row>
    <row r="8" spans="2:94" ht="20.100000000000001" customHeight="1" thickTop="1"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  <c r="Q8" s="37"/>
      <c r="R8" s="38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1"/>
      <c r="AW8" s="41"/>
      <c r="AX8" s="39"/>
      <c r="AY8" s="39"/>
      <c r="AZ8" s="39"/>
      <c r="BA8" s="39"/>
      <c r="BB8" s="39"/>
      <c r="BC8" s="39"/>
      <c r="BD8" s="39"/>
      <c r="BE8" s="40"/>
      <c r="BF8" s="40"/>
      <c r="BG8" s="40"/>
      <c r="BH8" s="40"/>
      <c r="BI8" s="40"/>
      <c r="BJ8" s="40"/>
      <c r="BK8" s="40"/>
      <c r="BL8" s="40"/>
      <c r="BM8" s="42"/>
      <c r="BN8" s="42"/>
      <c r="BO8" s="42"/>
      <c r="BP8" s="42"/>
      <c r="BQ8" s="40"/>
      <c r="BR8" s="43"/>
      <c r="CM8" s="845"/>
      <c r="CN8" s="845"/>
      <c r="CO8" s="845"/>
      <c r="CP8" s="845"/>
    </row>
    <row r="9" spans="2:94" ht="30" customHeight="1">
      <c r="B9" s="52"/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6"/>
      <c r="BS9" s="30"/>
    </row>
    <row r="10" spans="2:94" ht="30" customHeight="1">
      <c r="B10" s="52"/>
      <c r="C10" s="47"/>
      <c r="D10" s="48"/>
      <c r="E10" s="48"/>
      <c r="F10" s="48"/>
      <c r="G10" s="48"/>
      <c r="H10" s="48"/>
      <c r="I10" s="48"/>
      <c r="J10" s="48"/>
      <c r="K10" s="49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50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51"/>
      <c r="BS10" s="30"/>
    </row>
    <row r="11" spans="2:94" ht="30" customHeight="1">
      <c r="B11" s="52"/>
      <c r="C11" s="47"/>
      <c r="D11" s="48" t="s">
        <v>156</v>
      </c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51"/>
      <c r="BS11" s="30"/>
    </row>
    <row r="12" spans="2:94" s="52" customFormat="1" ht="30" customHeight="1">
      <c r="C12" s="47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51"/>
      <c r="BS12" s="30"/>
      <c r="BT12" s="28"/>
      <c r="BU12" s="28"/>
      <c r="BV12" s="28"/>
      <c r="BW12" s="28"/>
      <c r="BX12" s="28"/>
      <c r="BY12" s="28"/>
      <c r="BZ12" s="29"/>
      <c r="CA12" s="29"/>
      <c r="CB12" s="28"/>
      <c r="CC12" s="28"/>
    </row>
    <row r="13" spans="2:94" s="52" customFormat="1" ht="30" customHeight="1">
      <c r="C13" s="47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51"/>
      <c r="BS13" s="30"/>
      <c r="BT13" s="28"/>
      <c r="BU13" s="28"/>
      <c r="BV13" s="28"/>
      <c r="BW13" s="28"/>
      <c r="BX13" s="28"/>
      <c r="BY13" s="28"/>
      <c r="BZ13" s="29"/>
      <c r="CA13" s="29"/>
      <c r="CB13" s="28"/>
      <c r="CC13" s="28"/>
    </row>
    <row r="14" spans="2:94" s="52" customFormat="1" ht="30" customHeight="1">
      <c r="C14" s="47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51"/>
      <c r="BS14" s="30"/>
      <c r="BT14" s="28"/>
      <c r="BU14" s="28"/>
      <c r="BV14" s="28"/>
      <c r="BW14" s="28"/>
      <c r="BX14" s="28"/>
      <c r="BY14" s="28"/>
      <c r="BZ14" s="29"/>
      <c r="CA14" s="29"/>
      <c r="CB14" s="28"/>
      <c r="CC14" s="28"/>
    </row>
    <row r="15" spans="2:94" s="52" customFormat="1" ht="30" customHeight="1">
      <c r="C15" s="47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51"/>
      <c r="BS15" s="30"/>
      <c r="BT15" s="28"/>
      <c r="BU15" s="28"/>
      <c r="BV15" s="28"/>
      <c r="BW15" s="28"/>
      <c r="BX15" s="28"/>
      <c r="BY15" s="28"/>
      <c r="BZ15" s="29"/>
      <c r="CA15" s="29"/>
      <c r="CB15" s="28"/>
      <c r="CC15" s="28"/>
    </row>
    <row r="16" spans="2:94" s="52" customFormat="1" ht="30" customHeight="1">
      <c r="C16" s="47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106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51"/>
      <c r="BS16" s="30"/>
      <c r="BT16" s="28"/>
      <c r="BU16" s="28"/>
      <c r="BV16" s="28"/>
      <c r="BW16" s="28"/>
      <c r="BX16" s="28"/>
      <c r="BY16" s="28"/>
      <c r="BZ16" s="29"/>
      <c r="CA16" s="29"/>
      <c r="CB16" s="28"/>
      <c r="CC16" s="28"/>
    </row>
    <row r="17" spans="3:186" s="52" customFormat="1" ht="30" customHeight="1">
      <c r="C17" s="47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51"/>
      <c r="BS17" s="30"/>
      <c r="BT17" s="28"/>
      <c r="BU17" s="28"/>
      <c r="BV17" s="28"/>
      <c r="BW17" s="28"/>
      <c r="BX17" s="28"/>
      <c r="BY17" s="28"/>
      <c r="BZ17" s="29"/>
      <c r="CA17" s="29"/>
      <c r="CB17" s="28"/>
      <c r="CC17" s="28"/>
    </row>
    <row r="18" spans="3:186" s="52" customFormat="1" ht="30" customHeight="1"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106"/>
      <c r="P18" s="48"/>
      <c r="Q18" s="106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51"/>
      <c r="BS18" s="30"/>
      <c r="BT18" s="28"/>
      <c r="BU18" s="28"/>
      <c r="BV18" s="28"/>
      <c r="BW18" s="28"/>
      <c r="BX18" s="28"/>
      <c r="BY18" s="28"/>
      <c r="BZ18" s="29"/>
      <c r="CA18" s="29"/>
      <c r="CB18" s="28"/>
      <c r="CC18" s="28"/>
    </row>
    <row r="19" spans="3:186" s="52" customFormat="1" ht="30" customHeight="1"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51"/>
      <c r="BS19" s="30"/>
      <c r="BT19" s="28"/>
      <c r="BU19" s="28"/>
      <c r="BV19" s="28"/>
      <c r="BW19" s="28"/>
      <c r="BX19" s="28"/>
      <c r="BY19" s="28"/>
      <c r="BZ19" s="29"/>
      <c r="CA19" s="29"/>
      <c r="CB19" s="28"/>
      <c r="CC19" s="28"/>
    </row>
    <row r="20" spans="3:186" s="52" customFormat="1" ht="30" customHeight="1"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106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51"/>
      <c r="BS20" s="30"/>
      <c r="BT20" s="28"/>
      <c r="BU20" s="28"/>
      <c r="BV20" s="28"/>
      <c r="BW20" s="28"/>
      <c r="BX20" s="28"/>
      <c r="BY20" s="28"/>
      <c r="BZ20" s="29"/>
      <c r="CA20" s="29"/>
      <c r="CB20" s="28"/>
      <c r="CC20" s="28"/>
    </row>
    <row r="21" spans="3:186" s="52" customFormat="1" ht="30" customHeight="1">
      <c r="C21" s="47"/>
      <c r="D21" s="48"/>
      <c r="E21" s="48"/>
      <c r="F21" s="106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51"/>
      <c r="BS21" s="30"/>
      <c r="BT21" s="28"/>
      <c r="BU21" s="28"/>
      <c r="BV21" s="28"/>
      <c r="BW21" s="28"/>
      <c r="BX21" s="28"/>
      <c r="BY21" s="28"/>
      <c r="BZ21" s="29"/>
      <c r="CA21" s="29"/>
      <c r="CB21" s="28"/>
      <c r="CC21" s="28"/>
    </row>
    <row r="22" spans="3:186" s="52" customFormat="1" ht="30" customHeight="1">
      <c r="C22" s="47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51"/>
      <c r="BS22" s="30"/>
      <c r="BT22" s="28"/>
      <c r="BU22" s="28"/>
      <c r="BV22" s="28"/>
      <c r="BW22" s="28"/>
      <c r="BX22" s="28"/>
      <c r="BY22" s="28"/>
      <c r="BZ22" s="29"/>
      <c r="CA22" s="29"/>
      <c r="CB22" s="28"/>
      <c r="CC22" s="28"/>
    </row>
    <row r="23" spans="3:186" s="52" customFormat="1" ht="30" customHeight="1">
      <c r="C23" s="47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51"/>
      <c r="BS23" s="30"/>
      <c r="BT23" s="28"/>
      <c r="BU23" s="28"/>
      <c r="BV23" s="28"/>
      <c r="BW23" s="28"/>
      <c r="BX23" s="28"/>
      <c r="BY23" s="28"/>
      <c r="BZ23" s="29"/>
      <c r="CA23" s="29"/>
      <c r="CB23" s="28"/>
      <c r="CC23" s="28"/>
    </row>
    <row r="24" spans="3:186" s="52" customFormat="1" ht="30" customHeight="1">
      <c r="C24" s="47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51"/>
      <c r="BS24" s="48"/>
      <c r="BT24" s="28"/>
      <c r="BU24" s="28"/>
      <c r="BV24" s="28"/>
      <c r="BW24" s="28"/>
      <c r="BX24" s="28"/>
      <c r="BY24" s="28"/>
      <c r="BZ24" s="29"/>
      <c r="CA24" s="29"/>
      <c r="CB24" s="28"/>
      <c r="CC24" s="28"/>
    </row>
    <row r="25" spans="3:186" s="52" customFormat="1" ht="30" customHeight="1">
      <c r="C25" s="47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51"/>
      <c r="BS25" s="48"/>
      <c r="BT25" s="28"/>
      <c r="BU25" s="28"/>
      <c r="BV25" s="28"/>
      <c r="BW25" s="28"/>
      <c r="BX25" s="28"/>
      <c r="BY25" s="28"/>
      <c r="BZ25" s="29"/>
      <c r="CA25" s="29"/>
      <c r="CB25" s="28"/>
      <c r="CC25" s="28"/>
    </row>
    <row r="26" spans="3:186" s="52" customFormat="1" ht="30" customHeight="1">
      <c r="C26" s="47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 t="s">
        <v>132</v>
      </c>
      <c r="BP26" s="48"/>
      <c r="BQ26" s="48"/>
      <c r="BR26" s="51"/>
      <c r="BS26" s="48"/>
      <c r="BT26" s="28"/>
      <c r="BU26" s="28"/>
      <c r="BV26" s="28"/>
      <c r="BW26" s="28"/>
      <c r="BX26" s="28"/>
      <c r="BY26" s="28"/>
      <c r="BZ26" s="29"/>
      <c r="CA26" s="29"/>
      <c r="CB26" s="28"/>
      <c r="CC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</row>
    <row r="27" spans="3:186" s="52" customFormat="1" ht="30" customHeight="1">
      <c r="C27" s="47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51"/>
      <c r="BS27" s="48"/>
      <c r="BT27" s="28"/>
      <c r="BU27" s="28"/>
      <c r="BV27" s="28"/>
      <c r="BW27" s="28"/>
      <c r="BX27" s="28"/>
      <c r="BY27" s="28"/>
      <c r="BZ27" s="29"/>
      <c r="CA27" s="29"/>
      <c r="CB27" s="28"/>
      <c r="CC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/>
      <c r="FW27" s="28"/>
      <c r="FX27" s="28"/>
      <c r="FY27" s="28"/>
      <c r="FZ27" s="28"/>
      <c r="GA27" s="28"/>
      <c r="GB27" s="28"/>
      <c r="GC27" s="28"/>
      <c r="GD27" s="28"/>
    </row>
    <row r="28" spans="3:186" s="52" customFormat="1" ht="30" customHeight="1">
      <c r="C28" s="47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51"/>
      <c r="BS28" s="48"/>
      <c r="BT28" s="28"/>
      <c r="BU28" s="28"/>
      <c r="BV28" s="28"/>
      <c r="BW28" s="28"/>
      <c r="BX28" s="28"/>
      <c r="BY28" s="28"/>
      <c r="BZ28" s="29"/>
      <c r="CA28" s="29"/>
      <c r="CB28" s="28"/>
      <c r="CC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/>
      <c r="GC28" s="28"/>
      <c r="GD28" s="28"/>
    </row>
    <row r="29" spans="3:186" s="52" customFormat="1" ht="30" customHeight="1">
      <c r="C29" s="47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51"/>
      <c r="BS29" s="48"/>
      <c r="BT29" s="28"/>
      <c r="BU29" s="28"/>
      <c r="BV29" s="28"/>
      <c r="BW29" s="28"/>
      <c r="BX29" s="28"/>
      <c r="BY29" s="28"/>
      <c r="BZ29" s="29"/>
      <c r="CA29" s="29"/>
      <c r="CB29" s="28"/>
      <c r="CC29" s="28"/>
      <c r="CF29" s="28"/>
      <c r="CG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</row>
    <row r="30" spans="3:186" s="52" customFormat="1" ht="30" customHeight="1"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51"/>
      <c r="BS30" s="48"/>
      <c r="BT30" s="28"/>
      <c r="BU30" s="28"/>
      <c r="BV30" s="28"/>
      <c r="BW30" s="28"/>
      <c r="BX30" s="28"/>
      <c r="BY30" s="28"/>
      <c r="BZ30" s="29"/>
      <c r="CA30" s="29"/>
      <c r="CB30" s="28"/>
      <c r="CC30" s="28"/>
      <c r="CF30" s="28"/>
      <c r="CG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</row>
    <row r="31" spans="3:186" s="52" customFormat="1" ht="30" customHeight="1"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51"/>
      <c r="BS31" s="48"/>
      <c r="BT31" s="28"/>
      <c r="BU31" s="28"/>
      <c r="BV31" s="28"/>
      <c r="BW31" s="28"/>
      <c r="BX31" s="28"/>
      <c r="BY31" s="28"/>
      <c r="BZ31" s="29"/>
      <c r="CA31" s="29"/>
      <c r="CB31" s="28"/>
      <c r="CC31" s="28"/>
      <c r="CF31" s="28"/>
      <c r="CG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</row>
    <row r="32" spans="3:186" s="52" customFormat="1" ht="19.899999999999999" customHeight="1"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51"/>
      <c r="BS32" s="467"/>
      <c r="BT32" s="881" t="s">
        <v>134</v>
      </c>
      <c r="BU32" s="882"/>
      <c r="BV32" s="871" t="s">
        <v>960</v>
      </c>
      <c r="BW32" s="872"/>
      <c r="BX32" s="872"/>
      <c r="BY32" s="872"/>
      <c r="BZ32" s="872"/>
      <c r="CA32" s="872"/>
      <c r="CB32" s="872"/>
      <c r="CC32" s="872"/>
      <c r="CD32" s="872"/>
      <c r="CE32" s="873"/>
      <c r="CF32" s="11"/>
      <c r="CG32" s="11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</row>
    <row r="33" spans="2:186" s="52" customFormat="1" ht="19.899999999999999" customHeight="1">
      <c r="C33" s="47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51"/>
      <c r="BS33" s="467"/>
      <c r="BT33" s="883"/>
      <c r="BU33" s="884"/>
      <c r="BV33" s="874"/>
      <c r="BW33" s="875"/>
      <c r="BX33" s="875"/>
      <c r="BY33" s="875"/>
      <c r="BZ33" s="875"/>
      <c r="CA33" s="875"/>
      <c r="CB33" s="875"/>
      <c r="CC33" s="875"/>
      <c r="CD33" s="875"/>
      <c r="CE33" s="876"/>
      <c r="CF33" s="11"/>
      <c r="CG33" s="11"/>
    </row>
    <row r="34" spans="2:186" s="52" customFormat="1" ht="30" customHeight="1"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51"/>
      <c r="BS34" s="467"/>
      <c r="BT34" s="899" t="s">
        <v>164</v>
      </c>
      <c r="BU34" s="900"/>
      <c r="BV34" s="299">
        <v>1</v>
      </c>
      <c r="BW34" s="299">
        <v>2</v>
      </c>
      <c r="BX34" s="299">
        <v>3</v>
      </c>
      <c r="BY34" s="299">
        <v>4</v>
      </c>
      <c r="BZ34" s="299">
        <v>5</v>
      </c>
      <c r="CA34" s="299">
        <v>6</v>
      </c>
      <c r="CB34" s="299">
        <v>7</v>
      </c>
      <c r="CC34" s="299">
        <v>8</v>
      </c>
      <c r="CD34" s="299">
        <v>9</v>
      </c>
      <c r="CE34" s="299">
        <v>10</v>
      </c>
      <c r="CF34" s="11"/>
      <c r="CG34" s="11"/>
    </row>
    <row r="35" spans="2:186" s="52" customFormat="1" ht="30" customHeight="1"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51"/>
      <c r="BS35" s="468" t="s">
        <v>296</v>
      </c>
      <c r="BT35" s="469" t="s">
        <v>87</v>
      </c>
      <c r="BU35" s="110">
        <f t="shared" ref="BU35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694">
        <v>11</v>
      </c>
      <c r="BW35" s="694"/>
      <c r="BX35" s="694"/>
      <c r="BY35" s="694"/>
      <c r="BZ35" s="694"/>
      <c r="CA35" s="694"/>
      <c r="CB35" s="694"/>
      <c r="CC35" s="694"/>
      <c r="CD35" s="694"/>
      <c r="CE35" s="694"/>
      <c r="CF35" s="11"/>
      <c r="CG35" s="11"/>
    </row>
    <row r="36" spans="2:186" s="52" customFormat="1" ht="30" customHeight="1"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51"/>
      <c r="BS36" s="468" t="s">
        <v>297</v>
      </c>
      <c r="BT36" s="299" t="s">
        <v>12</v>
      </c>
      <c r="BU36" s="110">
        <f t="shared" ref="BU36:BU42" si="1">+IF(ISERROR(HLOOKUP(BV36,$Q$58:$BD$89,32))=TRUE,0,HLOOKUP(BV36,$Q$58:$BD$89,32))+IF(ISERROR(HLOOKUP(BW36,$Q$58:$BD$89,32))=TRUE,0,HLOOKUP(BW36,$Q$58:$BD$89,32))+IF(ISERROR(HLOOKUP(BX36,$Q$58:$BD$89,32))=TRUE,0,HLOOKUP(BX36,$Q$58:$BD$89,32))+IF(ISERROR(HLOOKUP(BY36,$Q$58:$BD$89,32))=TRUE,0,HLOOKUP(BY36,$Q$58:$BD$89,32))+IF(ISERROR(HLOOKUP(BZ36,$Q$58:$BD$89,32))=TRUE,0,HLOOKUP(BZ36,$Q$58:$BD$89,32))+IF(ISERROR(HLOOKUP(CA36,$Q$58:$BD$89,32))=TRUE,0,HLOOKUP(CA36,$Q$58:$BD$89,32))+IF(ISERROR(HLOOKUP(CB36,$Q$58:$BD$89,32))=TRUE,0,HLOOKUP(CB36,$Q$58:$BD$89,32))+IF(ISERROR(HLOOKUP(CC36,$Q$58:$BD$89,32))=TRUE,0,HLOOKUP(CC36,$Q$58:$BD$89,32))+IF(ISERROR(HLOOKUP(CD36,$Q$58:$BD$89,32))=TRUE,0,HLOOKUP(CD36,$Q$58:$BD$89,32))+IF(ISERROR(HLOOKUP(CE36,$Q$58:$BD$89,32))=TRUE,0,HLOOKUP(CE36,$Q$58:$BD$89,32))</f>
        <v>0</v>
      </c>
      <c r="BV36" s="694">
        <v>21</v>
      </c>
      <c r="BW36" s="694"/>
      <c r="BX36" s="694"/>
      <c r="BY36" s="694"/>
      <c r="BZ36" s="694"/>
      <c r="CA36" s="694"/>
      <c r="CB36" s="694"/>
      <c r="CC36" s="694"/>
      <c r="CD36" s="694"/>
      <c r="CE36" s="694"/>
      <c r="CF36" s="11"/>
      <c r="CG36" s="11"/>
    </row>
    <row r="37" spans="2:186" s="52" customFormat="1" ht="30" customHeight="1"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51"/>
      <c r="BS37" s="468" t="s">
        <v>298</v>
      </c>
      <c r="BT37" s="299" t="s">
        <v>13</v>
      </c>
      <c r="BU37" s="110">
        <f t="shared" si="1"/>
        <v>0</v>
      </c>
      <c r="BV37" s="694"/>
      <c r="BW37" s="694"/>
      <c r="BX37" s="694"/>
      <c r="BY37" s="694"/>
      <c r="BZ37" s="694"/>
      <c r="CA37" s="694"/>
      <c r="CB37" s="694"/>
      <c r="CC37" s="694"/>
      <c r="CD37" s="694"/>
      <c r="CE37" s="694"/>
      <c r="CF37" s="11"/>
      <c r="CG37" s="11"/>
    </row>
    <row r="38" spans="2:186" ht="30" customHeight="1">
      <c r="B38" s="52"/>
      <c r="C38" s="4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51"/>
      <c r="BS38" s="468" t="s">
        <v>299</v>
      </c>
      <c r="BT38" s="299" t="s">
        <v>14</v>
      </c>
      <c r="BU38" s="110">
        <f t="shared" si="1"/>
        <v>0</v>
      </c>
      <c r="BV38" s="694">
        <v>43</v>
      </c>
      <c r="BW38" s="694"/>
      <c r="BX38" s="694"/>
      <c r="BY38" s="694"/>
      <c r="BZ38" s="694"/>
      <c r="CA38" s="694"/>
      <c r="CB38" s="694"/>
      <c r="CC38" s="694"/>
      <c r="CD38" s="694"/>
      <c r="CE38" s="694"/>
      <c r="CF38" s="11"/>
      <c r="CG38" s="11"/>
      <c r="EG38" s="52"/>
      <c r="EH38" s="52"/>
      <c r="EI38" s="52"/>
      <c r="EJ38" s="52"/>
      <c r="EK38" s="52"/>
      <c r="EL38" s="52"/>
      <c r="EM38" s="52"/>
      <c r="EN38" s="52"/>
      <c r="EO38" s="52"/>
      <c r="EP38" s="52"/>
      <c r="EQ38" s="52"/>
      <c r="ER38" s="52"/>
      <c r="ES38" s="52"/>
      <c r="ET38" s="52"/>
      <c r="EU38" s="52"/>
      <c r="EV38" s="52"/>
      <c r="EW38" s="52"/>
      <c r="EX38" s="52"/>
      <c r="EY38" s="52"/>
      <c r="EZ38" s="52"/>
      <c r="FA38" s="52"/>
      <c r="FB38" s="52"/>
      <c r="FC38" s="52"/>
      <c r="FD38" s="52"/>
      <c r="FE38" s="52"/>
      <c r="FF38" s="52"/>
      <c r="FG38" s="52"/>
      <c r="FH38" s="52"/>
      <c r="FI38" s="52"/>
      <c r="FJ38" s="52"/>
      <c r="FK38" s="52"/>
      <c r="FL38" s="52"/>
      <c r="FM38" s="52"/>
      <c r="FN38" s="52"/>
      <c r="FO38" s="52"/>
      <c r="FP38" s="52"/>
      <c r="FQ38" s="52"/>
      <c r="FR38" s="52"/>
      <c r="FS38" s="52"/>
      <c r="FT38" s="52"/>
      <c r="FU38" s="52"/>
      <c r="FV38" s="52"/>
      <c r="FW38" s="52"/>
      <c r="FX38" s="52"/>
      <c r="FY38" s="52"/>
      <c r="FZ38" s="52"/>
      <c r="GA38" s="52"/>
      <c r="GB38" s="52"/>
      <c r="GC38" s="52"/>
      <c r="GD38" s="52"/>
    </row>
    <row r="39" spans="2:186" ht="30" customHeight="1">
      <c r="B39" s="52"/>
      <c r="C39" s="4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106"/>
      <c r="BJ39" s="48"/>
      <c r="BK39" s="48"/>
      <c r="BL39" s="48"/>
      <c r="BM39" s="48"/>
      <c r="BN39" s="48"/>
      <c r="BO39" s="48"/>
      <c r="BP39" s="48"/>
      <c r="BQ39" s="48"/>
      <c r="BR39" s="51"/>
      <c r="BS39" s="468" t="s">
        <v>300</v>
      </c>
      <c r="BT39" s="299" t="s">
        <v>88</v>
      </c>
      <c r="BU39" s="110">
        <f t="shared" si="1"/>
        <v>0</v>
      </c>
      <c r="BV39" s="694">
        <v>12</v>
      </c>
      <c r="BW39" s="694">
        <v>13</v>
      </c>
      <c r="BX39" s="694"/>
      <c r="BY39" s="694"/>
      <c r="BZ39" s="694"/>
      <c r="CA39" s="694"/>
      <c r="CB39" s="694"/>
      <c r="CC39" s="694"/>
      <c r="CD39" s="694"/>
      <c r="CE39" s="694"/>
      <c r="CF39" s="52"/>
      <c r="CG39" s="11"/>
      <c r="EG39" s="52"/>
      <c r="EH39" s="52"/>
      <c r="EI39" s="52"/>
      <c r="EJ39" s="52"/>
      <c r="EK39" s="52"/>
      <c r="EL39" s="52"/>
      <c r="EM39" s="52"/>
      <c r="EN39" s="52"/>
      <c r="EO39" s="52"/>
      <c r="EP39" s="52"/>
      <c r="EQ39" s="52"/>
      <c r="ER39" s="52"/>
      <c r="ES39" s="52"/>
      <c r="ET39" s="52"/>
      <c r="EU39" s="52"/>
      <c r="EV39" s="52"/>
      <c r="EW39" s="52"/>
      <c r="EX39" s="52"/>
      <c r="EY39" s="52"/>
      <c r="EZ39" s="52"/>
      <c r="FA39" s="52"/>
      <c r="FB39" s="52"/>
      <c r="FC39" s="52"/>
      <c r="FD39" s="52"/>
      <c r="FE39" s="52"/>
      <c r="FF39" s="52"/>
      <c r="FG39" s="52"/>
      <c r="FH39" s="52"/>
      <c r="FI39" s="52"/>
      <c r="FJ39" s="52"/>
      <c r="FK39" s="52"/>
      <c r="FL39" s="52"/>
      <c r="FM39" s="52"/>
      <c r="FN39" s="52"/>
      <c r="FO39" s="52"/>
      <c r="FP39" s="52"/>
      <c r="FQ39" s="52"/>
      <c r="FR39" s="52"/>
      <c r="FS39" s="52"/>
      <c r="FT39" s="52"/>
      <c r="FU39" s="52"/>
      <c r="FV39" s="52"/>
      <c r="FW39" s="52"/>
      <c r="FX39" s="52"/>
      <c r="FY39" s="52"/>
      <c r="FZ39" s="52"/>
      <c r="GA39" s="52"/>
      <c r="GB39" s="52"/>
      <c r="GC39" s="52"/>
      <c r="GD39" s="52"/>
    </row>
    <row r="40" spans="2:186" ht="30" customHeight="1">
      <c r="B40" s="52"/>
      <c r="C40" s="4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51"/>
      <c r="BS40" s="468" t="s">
        <v>301</v>
      </c>
      <c r="BT40" s="299" t="s">
        <v>89</v>
      </c>
      <c r="BU40" s="110">
        <f t="shared" si="1"/>
        <v>0</v>
      </c>
      <c r="BV40" s="694">
        <v>22</v>
      </c>
      <c r="BW40" s="694">
        <v>23</v>
      </c>
      <c r="BX40" s="694"/>
      <c r="BY40" s="694"/>
      <c r="BZ40" s="694"/>
      <c r="CA40" s="694"/>
      <c r="CB40" s="694"/>
      <c r="CC40" s="694"/>
      <c r="CD40" s="694"/>
      <c r="CE40" s="694"/>
      <c r="CF40" s="52"/>
      <c r="CG40" s="11"/>
      <c r="EG40" s="52"/>
      <c r="EH40" s="52"/>
      <c r="EI40" s="52"/>
      <c r="EJ40" s="52"/>
      <c r="EK40" s="52"/>
      <c r="EL40" s="52"/>
      <c r="EM40" s="52"/>
      <c r="EN40" s="52"/>
      <c r="EO40" s="52"/>
      <c r="EP40" s="52"/>
      <c r="EQ40" s="52"/>
      <c r="ER40" s="52"/>
      <c r="ES40" s="52"/>
      <c r="ET40" s="52"/>
      <c r="EU40" s="52"/>
      <c r="EV40" s="52"/>
      <c r="EW40" s="52"/>
      <c r="EX40" s="52"/>
      <c r="EY40" s="52"/>
      <c r="EZ40" s="52"/>
      <c r="FA40" s="52"/>
      <c r="FB40" s="52"/>
      <c r="FC40" s="52"/>
      <c r="FD40" s="52"/>
      <c r="FE40" s="52"/>
      <c r="FF40" s="52"/>
      <c r="FG40" s="52"/>
      <c r="FH40" s="52"/>
      <c r="FI40" s="52"/>
      <c r="FJ40" s="52"/>
      <c r="FK40" s="52"/>
      <c r="FL40" s="52"/>
      <c r="FM40" s="52"/>
      <c r="FN40" s="52"/>
      <c r="FO40" s="52"/>
      <c r="FP40" s="52"/>
      <c r="FQ40" s="52"/>
      <c r="FR40" s="52"/>
      <c r="FS40" s="52"/>
      <c r="FT40" s="52"/>
      <c r="FU40" s="52"/>
      <c r="FV40" s="52"/>
      <c r="FW40" s="52"/>
      <c r="FX40" s="52"/>
      <c r="FY40" s="52"/>
      <c r="FZ40" s="52"/>
      <c r="GA40" s="52"/>
      <c r="GB40" s="52"/>
      <c r="GC40" s="52"/>
      <c r="GD40" s="52"/>
    </row>
    <row r="41" spans="2:186" ht="30" customHeight="1">
      <c r="B41" s="52"/>
      <c r="C41" s="4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51"/>
      <c r="BS41" s="468" t="s">
        <v>302</v>
      </c>
      <c r="BT41" s="299" t="s">
        <v>90</v>
      </c>
      <c r="BU41" s="110">
        <f t="shared" si="1"/>
        <v>0</v>
      </c>
      <c r="BV41" s="694"/>
      <c r="BW41" s="694"/>
      <c r="BX41" s="694"/>
      <c r="BY41" s="694"/>
      <c r="BZ41" s="694"/>
      <c r="CA41" s="694"/>
      <c r="CB41" s="694"/>
      <c r="CC41" s="694"/>
      <c r="CD41" s="694"/>
      <c r="CE41" s="694"/>
      <c r="CF41" s="52"/>
      <c r="CG41" s="11"/>
      <c r="EG41" s="52"/>
      <c r="EH41" s="52"/>
      <c r="EI41" s="52"/>
      <c r="EJ41" s="52"/>
      <c r="EK41" s="52"/>
      <c r="EL41" s="52"/>
      <c r="EM41" s="52"/>
      <c r="EN41" s="52"/>
      <c r="EO41" s="52"/>
      <c r="EP41" s="52"/>
      <c r="EQ41" s="52"/>
      <c r="ER41" s="52"/>
      <c r="ES41" s="52"/>
      <c r="ET41" s="52"/>
      <c r="EU41" s="52"/>
      <c r="EV41" s="52"/>
      <c r="EW41" s="52"/>
      <c r="EX41" s="52"/>
      <c r="EY41" s="52"/>
      <c r="EZ41" s="52"/>
      <c r="FA41" s="52"/>
      <c r="FB41" s="52"/>
      <c r="FC41" s="52"/>
      <c r="FD41" s="52"/>
      <c r="FE41" s="52"/>
      <c r="FF41" s="52"/>
      <c r="FG41" s="52"/>
      <c r="FH41" s="52"/>
      <c r="FI41" s="52"/>
      <c r="FJ41" s="52"/>
      <c r="FK41" s="52"/>
      <c r="FL41" s="52"/>
      <c r="FM41" s="52"/>
      <c r="FN41" s="52"/>
      <c r="FO41" s="52"/>
      <c r="FP41" s="52"/>
      <c r="FQ41" s="52"/>
      <c r="FR41" s="52"/>
      <c r="FS41" s="52"/>
      <c r="FT41" s="52"/>
      <c r="FU41" s="52"/>
      <c r="FV41" s="52"/>
      <c r="FW41" s="52"/>
      <c r="FX41" s="52"/>
      <c r="FY41" s="52"/>
      <c r="FZ41" s="52"/>
      <c r="GA41" s="52"/>
      <c r="GB41" s="52"/>
      <c r="GC41" s="52"/>
      <c r="GD41" s="52"/>
    </row>
    <row r="42" spans="2:186" ht="30" customHeight="1">
      <c r="B42" s="52"/>
      <c r="C42" s="4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51"/>
      <c r="BS42" s="468" t="s">
        <v>303</v>
      </c>
      <c r="BT42" s="299" t="s">
        <v>91</v>
      </c>
      <c r="BU42" s="110">
        <f t="shared" si="1"/>
        <v>0</v>
      </c>
      <c r="BV42" s="694"/>
      <c r="BW42" s="694"/>
      <c r="BX42" s="694"/>
      <c r="BY42" s="694"/>
      <c r="BZ42" s="694"/>
      <c r="CA42" s="694"/>
      <c r="CB42" s="694"/>
      <c r="CC42" s="694"/>
      <c r="CD42" s="694"/>
      <c r="CE42" s="694"/>
      <c r="CF42" s="11"/>
      <c r="EG42" s="52"/>
      <c r="EH42" s="52"/>
      <c r="EI42" s="52"/>
      <c r="EJ42" s="52"/>
      <c r="EK42" s="52"/>
      <c r="EL42" s="52"/>
      <c r="EM42" s="52"/>
      <c r="EN42" s="52"/>
      <c r="EO42" s="52"/>
      <c r="EP42" s="52"/>
      <c r="EQ42" s="52"/>
      <c r="ER42" s="52"/>
      <c r="ES42" s="52"/>
      <c r="ET42" s="52"/>
      <c r="EU42" s="52"/>
      <c r="EV42" s="52"/>
      <c r="EW42" s="52"/>
      <c r="EX42" s="52"/>
      <c r="EY42" s="52"/>
      <c r="EZ42" s="52"/>
      <c r="FA42" s="52"/>
      <c r="FB42" s="52"/>
      <c r="FC42" s="52"/>
      <c r="FD42" s="52"/>
      <c r="FE42" s="52"/>
      <c r="FF42" s="52"/>
      <c r="FG42" s="52"/>
      <c r="FH42" s="52"/>
      <c r="FI42" s="52"/>
      <c r="FJ42" s="52"/>
      <c r="FK42" s="52"/>
      <c r="FL42" s="52"/>
      <c r="FM42" s="52"/>
      <c r="FN42" s="52"/>
      <c r="FO42" s="52"/>
      <c r="FP42" s="52"/>
      <c r="FQ42" s="52"/>
      <c r="FR42" s="52"/>
      <c r="FS42" s="52"/>
      <c r="FT42" s="52"/>
      <c r="FU42" s="52"/>
      <c r="FV42" s="52"/>
      <c r="FW42" s="52"/>
      <c r="FX42" s="52"/>
      <c r="FY42" s="52"/>
      <c r="FZ42" s="52"/>
      <c r="GA42" s="52"/>
      <c r="GB42" s="52"/>
      <c r="GC42" s="52"/>
      <c r="GD42" s="52"/>
    </row>
    <row r="43" spans="2:186" s="11" customFormat="1" ht="19.899999999999999" customHeight="1">
      <c r="B43" s="52"/>
      <c r="C43" s="4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51"/>
      <c r="BS43" s="468"/>
      <c r="BT43" s="881" t="s">
        <v>133</v>
      </c>
      <c r="BU43" s="882"/>
      <c r="BV43" s="871" t="s">
        <v>960</v>
      </c>
      <c r="BW43" s="872"/>
      <c r="BX43" s="872"/>
      <c r="BY43" s="872"/>
      <c r="BZ43" s="872"/>
      <c r="CA43" s="872"/>
      <c r="CB43" s="872"/>
      <c r="CC43" s="872"/>
      <c r="CD43" s="872"/>
      <c r="CE43" s="873"/>
      <c r="EG43" s="52"/>
      <c r="EH43" s="52"/>
      <c r="EI43" s="52"/>
      <c r="EJ43" s="52"/>
      <c r="EK43" s="52"/>
      <c r="EL43" s="52"/>
      <c r="EM43" s="52"/>
      <c r="EN43" s="52"/>
      <c r="EO43" s="52"/>
      <c r="EP43" s="52"/>
      <c r="EQ43" s="52"/>
      <c r="ER43" s="52"/>
      <c r="ES43" s="52"/>
      <c r="ET43" s="52"/>
      <c r="EU43" s="52"/>
      <c r="EV43" s="52"/>
      <c r="EW43" s="52"/>
      <c r="EX43" s="52"/>
      <c r="EY43" s="52"/>
      <c r="EZ43" s="52"/>
      <c r="FA43" s="52"/>
      <c r="FB43" s="52"/>
      <c r="FC43" s="52"/>
      <c r="FD43" s="52"/>
      <c r="FE43" s="52"/>
      <c r="FF43" s="52"/>
      <c r="FG43" s="52"/>
      <c r="FH43" s="52"/>
      <c r="FI43" s="52"/>
      <c r="FJ43" s="52"/>
      <c r="FK43" s="52"/>
      <c r="FL43" s="52"/>
      <c r="FM43" s="52"/>
      <c r="FN43" s="52"/>
      <c r="FO43" s="52"/>
      <c r="FP43" s="52"/>
      <c r="FQ43" s="52"/>
      <c r="FR43" s="52"/>
      <c r="FS43" s="52"/>
      <c r="FT43" s="52"/>
      <c r="FU43" s="52"/>
      <c r="FV43" s="52"/>
      <c r="FW43" s="52"/>
      <c r="FX43" s="52"/>
      <c r="FY43" s="52"/>
      <c r="FZ43" s="52"/>
      <c r="GA43" s="52"/>
      <c r="GB43" s="52"/>
      <c r="GC43" s="52"/>
      <c r="GD43" s="52"/>
    </row>
    <row r="44" spans="2:186" s="11" customFormat="1" ht="19.899999999999999" customHeight="1">
      <c r="B44" s="52"/>
      <c r="C44" s="4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51"/>
      <c r="BS44" s="468"/>
      <c r="BT44" s="883"/>
      <c r="BU44" s="884"/>
      <c r="BV44" s="874"/>
      <c r="BW44" s="875"/>
      <c r="BX44" s="875"/>
      <c r="BY44" s="875"/>
      <c r="BZ44" s="875"/>
      <c r="CA44" s="875"/>
      <c r="CB44" s="875"/>
      <c r="CC44" s="875"/>
      <c r="CD44" s="875"/>
      <c r="CE44" s="876"/>
      <c r="EG44" s="52"/>
      <c r="EH44" s="52"/>
      <c r="EI44" s="52"/>
      <c r="EJ44" s="52"/>
      <c r="EK44" s="52"/>
      <c r="EL44" s="52"/>
      <c r="EM44" s="52"/>
      <c r="EN44" s="52"/>
      <c r="EO44" s="52"/>
      <c r="EP44" s="52"/>
      <c r="EQ44" s="52"/>
      <c r="ER44" s="52"/>
      <c r="ES44" s="52"/>
      <c r="ET44" s="52"/>
      <c r="EU44" s="52"/>
      <c r="EV44" s="52"/>
      <c r="EW44" s="52"/>
      <c r="EX44" s="52"/>
      <c r="EY44" s="52"/>
      <c r="EZ44" s="52"/>
      <c r="FA44" s="52"/>
      <c r="FB44" s="52"/>
      <c r="FC44" s="52"/>
      <c r="FD44" s="52"/>
      <c r="FE44" s="52"/>
      <c r="FF44" s="52"/>
      <c r="FG44" s="52"/>
      <c r="FH44" s="52"/>
      <c r="FI44" s="52"/>
      <c r="FJ44" s="52"/>
      <c r="FK44" s="52"/>
      <c r="FL44" s="52"/>
      <c r="FM44" s="52"/>
      <c r="FN44" s="52"/>
      <c r="FO44" s="52"/>
      <c r="FP44" s="52"/>
      <c r="FQ44" s="52"/>
      <c r="FR44" s="52"/>
      <c r="FS44" s="52"/>
      <c r="FT44" s="52"/>
      <c r="FU44" s="52"/>
      <c r="FV44" s="52"/>
      <c r="FW44" s="52"/>
      <c r="FX44" s="52"/>
      <c r="FY44" s="52"/>
      <c r="FZ44" s="52"/>
      <c r="GA44" s="52"/>
      <c r="GB44" s="52"/>
      <c r="GC44" s="52"/>
      <c r="GD44" s="52"/>
    </row>
    <row r="45" spans="2:186" s="11" customFormat="1" ht="30" customHeight="1">
      <c r="B45" s="52"/>
      <c r="C45" s="4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106"/>
      <c r="BJ45" s="48"/>
      <c r="BK45" s="48"/>
      <c r="BL45" s="48"/>
      <c r="BM45" s="48"/>
      <c r="BN45" s="48"/>
      <c r="BO45" s="48"/>
      <c r="BP45" s="48"/>
      <c r="BQ45" s="48"/>
      <c r="BR45" s="51"/>
      <c r="BS45" s="468"/>
      <c r="BT45" s="899" t="s">
        <v>164</v>
      </c>
      <c r="BU45" s="900"/>
      <c r="BV45" s="299">
        <v>1</v>
      </c>
      <c r="BW45" s="299">
        <v>2</v>
      </c>
      <c r="BX45" s="299">
        <v>3</v>
      </c>
      <c r="BY45" s="299">
        <v>4</v>
      </c>
      <c r="BZ45" s="299">
        <v>5</v>
      </c>
      <c r="CA45" s="299">
        <v>6</v>
      </c>
      <c r="CB45" s="299">
        <v>7</v>
      </c>
      <c r="CC45" s="299">
        <v>8</v>
      </c>
      <c r="CD45" s="299">
        <v>9</v>
      </c>
      <c r="CE45" s="299">
        <v>10</v>
      </c>
      <c r="EG45" s="52"/>
      <c r="EH45" s="52"/>
      <c r="EI45" s="52"/>
      <c r="EJ45" s="52"/>
      <c r="EK45" s="52"/>
      <c r="EL45" s="52"/>
      <c r="EM45" s="52"/>
      <c r="EN45" s="52"/>
      <c r="EO45" s="52"/>
      <c r="EP45" s="52"/>
      <c r="EQ45" s="52"/>
      <c r="ER45" s="52"/>
      <c r="ES45" s="52"/>
      <c r="ET45" s="52"/>
      <c r="EU45" s="52"/>
      <c r="EV45" s="52"/>
      <c r="EW45" s="52"/>
      <c r="EX45" s="52"/>
      <c r="EY45" s="52"/>
      <c r="EZ45" s="52"/>
      <c r="FA45" s="52"/>
      <c r="FB45" s="52"/>
      <c r="FC45" s="52"/>
      <c r="FD45" s="52"/>
      <c r="FE45" s="52"/>
      <c r="FF45" s="52"/>
      <c r="FG45" s="52"/>
      <c r="FH45" s="52"/>
      <c r="FI45" s="52"/>
      <c r="FJ45" s="52"/>
      <c r="FK45" s="52"/>
      <c r="FL45" s="52"/>
      <c r="FM45" s="52"/>
      <c r="FN45" s="52"/>
      <c r="FO45" s="52"/>
      <c r="FP45" s="52"/>
      <c r="FQ45" s="52"/>
      <c r="FR45" s="52"/>
      <c r="FS45" s="52"/>
      <c r="FT45" s="52"/>
      <c r="FU45" s="52"/>
      <c r="FV45" s="52"/>
      <c r="FW45" s="52"/>
      <c r="FX45" s="52"/>
      <c r="FY45" s="52"/>
      <c r="FZ45" s="52"/>
      <c r="GA45" s="52"/>
      <c r="GB45" s="52"/>
      <c r="GC45" s="52"/>
      <c r="GD45" s="52"/>
    </row>
    <row r="46" spans="2:186" s="11" customFormat="1" ht="30" customHeight="1">
      <c r="B46" s="52"/>
      <c r="C46" s="4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51"/>
      <c r="BS46" s="468" t="s">
        <v>304</v>
      </c>
      <c r="BT46" s="470" t="s">
        <v>87</v>
      </c>
      <c r="BU46" s="110">
        <f t="shared" ref="BU46:BU53" si="2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694">
        <v>21</v>
      </c>
      <c r="BW46" s="694"/>
      <c r="BX46" s="694"/>
      <c r="BY46" s="694"/>
      <c r="BZ46" s="694"/>
      <c r="CA46" s="694"/>
      <c r="CB46" s="694"/>
      <c r="CC46" s="694"/>
      <c r="CD46" s="694"/>
      <c r="CE46" s="694"/>
      <c r="EG46" s="52"/>
      <c r="EH46" s="52"/>
      <c r="EI46" s="52"/>
      <c r="EJ46" s="52"/>
      <c r="EK46" s="52"/>
      <c r="EL46" s="52"/>
      <c r="EM46" s="52"/>
      <c r="EN46" s="52"/>
      <c r="EO46" s="52"/>
      <c r="EP46" s="52"/>
      <c r="EQ46" s="52"/>
      <c r="ER46" s="52"/>
      <c r="ES46" s="52"/>
      <c r="ET46" s="52"/>
      <c r="EU46" s="52"/>
      <c r="EV46" s="52"/>
      <c r="EW46" s="52"/>
      <c r="EX46" s="52"/>
      <c r="EY46" s="52"/>
      <c r="EZ46" s="52"/>
      <c r="FA46" s="52"/>
      <c r="FB46" s="52"/>
      <c r="FC46" s="52"/>
      <c r="FD46" s="52"/>
      <c r="FE46" s="52"/>
      <c r="FF46" s="52"/>
      <c r="FG46" s="52"/>
      <c r="FH46" s="52"/>
      <c r="FI46" s="52"/>
      <c r="FJ46" s="52"/>
      <c r="FK46" s="52"/>
      <c r="FL46" s="52"/>
      <c r="FM46" s="52"/>
      <c r="FN46" s="52"/>
      <c r="FO46" s="52"/>
      <c r="FP46" s="52"/>
      <c r="FQ46" s="52"/>
      <c r="FR46" s="52"/>
      <c r="FS46" s="52"/>
      <c r="FT46" s="52"/>
      <c r="FU46" s="52"/>
      <c r="FV46" s="52"/>
      <c r="FW46" s="52"/>
      <c r="FX46" s="52"/>
      <c r="FY46" s="52"/>
      <c r="FZ46" s="52"/>
      <c r="GA46" s="52"/>
      <c r="GB46" s="52"/>
      <c r="GC46" s="52"/>
      <c r="GD46" s="52"/>
    </row>
    <row r="47" spans="2:186" s="11" customFormat="1" ht="30" customHeight="1">
      <c r="B47" s="52"/>
      <c r="C47" s="4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51"/>
      <c r="BS47" s="468" t="s">
        <v>305</v>
      </c>
      <c r="BT47" s="471" t="s">
        <v>12</v>
      </c>
      <c r="BU47" s="110">
        <f t="shared" si="2"/>
        <v>0</v>
      </c>
      <c r="BV47" s="694">
        <v>11</v>
      </c>
      <c r="BW47" s="694">
        <v>12</v>
      </c>
      <c r="BX47" s="694">
        <v>43</v>
      </c>
      <c r="BY47" s="694"/>
      <c r="BZ47" s="694"/>
      <c r="CA47" s="694"/>
      <c r="CB47" s="694"/>
      <c r="CC47" s="694"/>
      <c r="CD47" s="694"/>
      <c r="CE47" s="694"/>
      <c r="EG47" s="52"/>
      <c r="EH47" s="52"/>
      <c r="EI47" s="52"/>
      <c r="EJ47" s="52"/>
      <c r="EK47" s="52"/>
      <c r="EL47" s="52"/>
      <c r="EM47" s="52"/>
      <c r="EN47" s="52"/>
      <c r="EO47" s="52"/>
      <c r="EP47" s="52"/>
      <c r="EQ47" s="52"/>
      <c r="ER47" s="52"/>
      <c r="ES47" s="52"/>
      <c r="ET47" s="52"/>
      <c r="EU47" s="52"/>
      <c r="EV47" s="52"/>
      <c r="EW47" s="52"/>
      <c r="EX47" s="52"/>
      <c r="EY47" s="52"/>
      <c r="EZ47" s="52"/>
      <c r="FA47" s="52"/>
      <c r="FB47" s="52"/>
      <c r="FC47" s="52"/>
      <c r="FD47" s="52"/>
      <c r="FE47" s="52"/>
      <c r="FF47" s="52"/>
      <c r="FG47" s="52"/>
      <c r="FH47" s="52"/>
      <c r="FI47" s="52"/>
      <c r="FJ47" s="52"/>
      <c r="FK47" s="52"/>
      <c r="FL47" s="52"/>
      <c r="FM47" s="52"/>
      <c r="FN47" s="52"/>
      <c r="FO47" s="52"/>
      <c r="FP47" s="52"/>
      <c r="FQ47" s="52"/>
      <c r="FR47" s="52"/>
      <c r="FS47" s="52"/>
      <c r="FT47" s="52"/>
      <c r="FU47" s="52"/>
      <c r="FV47" s="52"/>
      <c r="FW47" s="52"/>
      <c r="FX47" s="52"/>
      <c r="FY47" s="52"/>
      <c r="FZ47" s="52"/>
      <c r="GA47" s="52"/>
      <c r="GB47" s="52"/>
      <c r="GC47" s="52"/>
      <c r="GD47" s="52"/>
    </row>
    <row r="48" spans="2:186" s="11" customFormat="1" ht="30" customHeight="1">
      <c r="B48" s="52"/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51"/>
      <c r="BS48" s="468" t="s">
        <v>173</v>
      </c>
      <c r="BT48" s="471" t="s">
        <v>13</v>
      </c>
      <c r="BU48" s="110">
        <f t="shared" si="2"/>
        <v>0</v>
      </c>
      <c r="BV48" s="694"/>
      <c r="BW48" s="694"/>
      <c r="BX48" s="694"/>
      <c r="BY48" s="694"/>
      <c r="BZ48" s="694"/>
      <c r="CA48" s="694"/>
      <c r="CB48" s="694"/>
      <c r="CC48" s="694"/>
      <c r="CD48" s="694"/>
      <c r="CE48" s="694"/>
      <c r="EG48" s="52"/>
      <c r="EH48" s="52"/>
      <c r="EI48" s="52"/>
      <c r="EJ48" s="52"/>
      <c r="EK48" s="52"/>
      <c r="EL48" s="52"/>
      <c r="EM48" s="52"/>
      <c r="EN48" s="52"/>
      <c r="EO48" s="52"/>
      <c r="EP48" s="52"/>
      <c r="EQ48" s="52"/>
      <c r="ER48" s="52"/>
      <c r="ES48" s="52"/>
      <c r="ET48" s="52"/>
      <c r="EU48" s="52"/>
      <c r="EV48" s="52"/>
      <c r="EW48" s="52"/>
      <c r="EX48" s="52"/>
      <c r="EY48" s="52"/>
      <c r="EZ48" s="52"/>
      <c r="FA48" s="52"/>
      <c r="FB48" s="52"/>
      <c r="FC48" s="52"/>
      <c r="FD48" s="52"/>
      <c r="FE48" s="52"/>
      <c r="FF48" s="52"/>
      <c r="FG48" s="52"/>
      <c r="FH48" s="52"/>
      <c r="FI48" s="52"/>
      <c r="FJ48" s="52"/>
      <c r="FK48" s="52"/>
      <c r="FL48" s="52"/>
      <c r="FM48" s="52"/>
      <c r="FN48" s="52"/>
      <c r="FO48" s="52"/>
      <c r="FP48" s="52"/>
      <c r="FQ48" s="52"/>
      <c r="FR48" s="52"/>
      <c r="FS48" s="52"/>
      <c r="FT48" s="52"/>
      <c r="FU48" s="52"/>
      <c r="FV48" s="52"/>
      <c r="FW48" s="52"/>
      <c r="FX48" s="52"/>
      <c r="FY48" s="52"/>
      <c r="FZ48" s="52"/>
      <c r="GA48" s="52"/>
      <c r="GB48" s="52"/>
      <c r="GC48" s="52"/>
      <c r="GD48" s="52"/>
    </row>
    <row r="49" spans="1:186" s="11" customFormat="1" ht="30" customHeight="1">
      <c r="B49" s="52"/>
      <c r="C49" s="4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51"/>
      <c r="BS49" s="468" t="s">
        <v>178</v>
      </c>
      <c r="BT49" s="471" t="s">
        <v>14</v>
      </c>
      <c r="BU49" s="110">
        <f t="shared" si="2"/>
        <v>0</v>
      </c>
      <c r="BV49" s="694">
        <v>13</v>
      </c>
      <c r="BW49" s="694"/>
      <c r="BX49" s="694"/>
      <c r="BY49" s="694"/>
      <c r="BZ49" s="694"/>
      <c r="CA49" s="694"/>
      <c r="CB49" s="694"/>
      <c r="CC49" s="694"/>
      <c r="CD49" s="694"/>
      <c r="CE49" s="694"/>
      <c r="EG49" s="52"/>
      <c r="EH49" s="52"/>
      <c r="EI49" s="52"/>
      <c r="EJ49" s="52"/>
      <c r="EK49" s="52"/>
      <c r="EL49" s="52"/>
      <c r="EM49" s="52"/>
      <c r="EN49" s="52"/>
      <c r="EO49" s="52"/>
      <c r="EP49" s="52"/>
      <c r="EQ49" s="52"/>
      <c r="ER49" s="52"/>
      <c r="ES49" s="52"/>
      <c r="ET49" s="52"/>
      <c r="EU49" s="52"/>
      <c r="EV49" s="52"/>
      <c r="EW49" s="52"/>
      <c r="EX49" s="52"/>
      <c r="EY49" s="52"/>
      <c r="EZ49" s="52"/>
      <c r="FA49" s="52"/>
      <c r="FB49" s="52"/>
      <c r="FC49" s="52"/>
      <c r="FD49" s="52"/>
      <c r="FE49" s="52"/>
      <c r="FF49" s="52"/>
      <c r="FG49" s="52"/>
      <c r="FH49" s="52"/>
      <c r="FI49" s="52"/>
      <c r="FJ49" s="52"/>
      <c r="FK49" s="52"/>
      <c r="FL49" s="52"/>
      <c r="FM49" s="52"/>
      <c r="FN49" s="52"/>
      <c r="FO49" s="52"/>
      <c r="FP49" s="52"/>
      <c r="FQ49" s="52"/>
      <c r="FR49" s="52"/>
      <c r="FS49" s="52"/>
      <c r="FT49" s="52"/>
      <c r="FU49" s="52"/>
      <c r="FV49" s="52"/>
      <c r="FW49" s="52"/>
      <c r="FX49" s="52"/>
      <c r="FY49" s="52"/>
      <c r="FZ49" s="52"/>
      <c r="GA49" s="52"/>
      <c r="GB49" s="52"/>
      <c r="GC49" s="52"/>
      <c r="GD49" s="52"/>
    </row>
    <row r="50" spans="1:186" s="11" customFormat="1" ht="30" customHeight="1">
      <c r="B50" s="52"/>
      <c r="C50" s="4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51"/>
      <c r="BS50" s="468" t="s">
        <v>174</v>
      </c>
      <c r="BT50" s="471" t="s">
        <v>88</v>
      </c>
      <c r="BU50" s="110">
        <f t="shared" si="2"/>
        <v>0</v>
      </c>
      <c r="BV50" s="694">
        <v>22</v>
      </c>
      <c r="BW50" s="694"/>
      <c r="BX50" s="694"/>
      <c r="BY50" s="694"/>
      <c r="BZ50" s="694"/>
      <c r="CA50" s="694"/>
      <c r="CB50" s="694"/>
      <c r="CC50" s="694"/>
      <c r="CD50" s="694"/>
      <c r="CE50" s="694"/>
      <c r="EG50" s="52"/>
      <c r="EH50" s="52"/>
      <c r="EI50" s="52"/>
      <c r="EJ50" s="52"/>
      <c r="EK50" s="52"/>
      <c r="EL50" s="52"/>
      <c r="EM50" s="52"/>
      <c r="EN50" s="52"/>
      <c r="EO50" s="52"/>
      <c r="EP50" s="52"/>
      <c r="EQ50" s="52"/>
      <c r="ER50" s="52"/>
      <c r="ES50" s="52"/>
      <c r="ET50" s="52"/>
      <c r="EU50" s="52"/>
      <c r="EV50" s="52"/>
      <c r="EW50" s="52"/>
      <c r="EX50" s="52"/>
      <c r="EY50" s="52"/>
      <c r="EZ50" s="52"/>
      <c r="FA50" s="52"/>
      <c r="FB50" s="52"/>
      <c r="FC50" s="52"/>
      <c r="FD50" s="52"/>
      <c r="FE50" s="52"/>
      <c r="FF50" s="52"/>
      <c r="FG50" s="52"/>
      <c r="FH50" s="52"/>
      <c r="FI50" s="52"/>
      <c r="FJ50" s="52"/>
      <c r="FK50" s="52"/>
      <c r="FL50" s="52"/>
      <c r="FM50" s="52"/>
      <c r="FN50" s="52"/>
      <c r="FO50" s="52"/>
      <c r="FP50" s="52"/>
      <c r="FQ50" s="52"/>
      <c r="FR50" s="52"/>
      <c r="FS50" s="52"/>
      <c r="FT50" s="52"/>
      <c r="FU50" s="52"/>
      <c r="FV50" s="52"/>
      <c r="FW50" s="52"/>
      <c r="FX50" s="52"/>
      <c r="FY50" s="52"/>
      <c r="FZ50" s="52"/>
      <c r="GA50" s="52"/>
      <c r="GB50" s="52"/>
      <c r="GC50" s="52"/>
      <c r="GD50" s="52"/>
    </row>
    <row r="51" spans="1:186" s="11" customFormat="1" ht="30" customHeight="1">
      <c r="B51" s="52"/>
      <c r="C51" s="4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51"/>
      <c r="BS51" s="468" t="s">
        <v>175</v>
      </c>
      <c r="BT51" s="471" t="s">
        <v>89</v>
      </c>
      <c r="BU51" s="110">
        <f t="shared" si="2"/>
        <v>0</v>
      </c>
      <c r="BV51" s="694"/>
      <c r="BW51" s="694"/>
      <c r="BX51" s="694"/>
      <c r="BY51" s="694"/>
      <c r="BZ51" s="694"/>
      <c r="CA51" s="694"/>
      <c r="CB51" s="694"/>
      <c r="CC51" s="694"/>
      <c r="CD51" s="694"/>
      <c r="CE51" s="694"/>
      <c r="CF51" s="28"/>
      <c r="CG51" s="28"/>
      <c r="EG51" s="52"/>
      <c r="EH51" s="52"/>
      <c r="EI51" s="52"/>
      <c r="EJ51" s="52"/>
      <c r="EK51" s="52"/>
      <c r="EL51" s="52"/>
      <c r="EM51" s="52"/>
      <c r="EN51" s="52"/>
      <c r="EO51" s="52"/>
      <c r="EP51" s="52"/>
      <c r="EQ51" s="52"/>
      <c r="ER51" s="52"/>
      <c r="ES51" s="52"/>
      <c r="ET51" s="52"/>
      <c r="EU51" s="52"/>
      <c r="EV51" s="52"/>
      <c r="EW51" s="52"/>
      <c r="EX51" s="52"/>
      <c r="EY51" s="52"/>
      <c r="EZ51" s="52"/>
      <c r="FA51" s="52"/>
      <c r="FB51" s="52"/>
      <c r="FC51" s="52"/>
      <c r="FD51" s="52"/>
      <c r="FE51" s="52"/>
      <c r="FF51" s="52"/>
      <c r="FG51" s="52"/>
      <c r="FH51" s="52"/>
      <c r="FI51" s="52"/>
      <c r="FJ51" s="52"/>
      <c r="FK51" s="52"/>
      <c r="FL51" s="52"/>
      <c r="FM51" s="52"/>
      <c r="FN51" s="52"/>
      <c r="FO51" s="52"/>
      <c r="FP51" s="52"/>
      <c r="FQ51" s="52"/>
      <c r="FR51" s="52"/>
      <c r="FS51" s="52"/>
      <c r="FT51" s="52"/>
      <c r="FU51" s="52"/>
      <c r="FV51" s="52"/>
      <c r="FW51" s="52"/>
      <c r="FX51" s="52"/>
      <c r="FY51" s="52"/>
      <c r="FZ51" s="52"/>
      <c r="GA51" s="52"/>
      <c r="GB51" s="52"/>
      <c r="GC51" s="52"/>
      <c r="GD51" s="52"/>
    </row>
    <row r="52" spans="1:186" s="11" customFormat="1" ht="30" customHeight="1">
      <c r="B52" s="52"/>
      <c r="C52" s="4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51"/>
      <c r="BS52" s="468" t="s">
        <v>176</v>
      </c>
      <c r="BT52" s="471" t="s">
        <v>90</v>
      </c>
      <c r="BU52" s="110">
        <f t="shared" si="2"/>
        <v>0</v>
      </c>
      <c r="BV52" s="694">
        <v>23</v>
      </c>
      <c r="BW52" s="694"/>
      <c r="BX52" s="694"/>
      <c r="BY52" s="694"/>
      <c r="BZ52" s="694"/>
      <c r="CA52" s="694"/>
      <c r="CB52" s="694"/>
      <c r="CC52" s="694"/>
      <c r="CD52" s="694"/>
      <c r="CE52" s="694"/>
      <c r="CF52" s="28"/>
      <c r="CG52" s="28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2"/>
      <c r="FD52" s="52"/>
      <c r="FE52" s="52"/>
      <c r="FF52" s="52"/>
      <c r="FG52" s="52"/>
      <c r="FH52" s="52"/>
      <c r="FI52" s="52"/>
      <c r="FJ52" s="52"/>
      <c r="FK52" s="52"/>
      <c r="FL52" s="52"/>
      <c r="FM52" s="52"/>
      <c r="FN52" s="52"/>
      <c r="FO52" s="52"/>
      <c r="FP52" s="52"/>
      <c r="FQ52" s="52"/>
      <c r="FR52" s="52"/>
      <c r="FS52" s="52"/>
      <c r="FT52" s="52"/>
      <c r="FU52" s="52"/>
      <c r="FV52" s="52"/>
      <c r="FW52" s="52"/>
      <c r="FX52" s="52"/>
      <c r="FY52" s="52"/>
      <c r="FZ52" s="52"/>
      <c r="GA52" s="52"/>
      <c r="GB52" s="52"/>
      <c r="GC52" s="52"/>
      <c r="GD52" s="52"/>
    </row>
    <row r="53" spans="1:186" s="11" customFormat="1" ht="30" customHeight="1">
      <c r="B53" s="52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5"/>
      <c r="BS53" s="468" t="s">
        <v>177</v>
      </c>
      <c r="BT53" s="471" t="s">
        <v>91</v>
      </c>
      <c r="BU53" s="110">
        <f t="shared" si="2"/>
        <v>0</v>
      </c>
      <c r="BV53" s="694"/>
      <c r="BW53" s="694"/>
      <c r="BX53" s="694"/>
      <c r="BY53" s="694"/>
      <c r="BZ53" s="694"/>
      <c r="CA53" s="694"/>
      <c r="CB53" s="694"/>
      <c r="CC53" s="694"/>
      <c r="CD53" s="694"/>
      <c r="CE53" s="694"/>
      <c r="CF53" s="28"/>
      <c r="CG53" s="28"/>
      <c r="DI53" s="52"/>
      <c r="DJ53" s="52"/>
      <c r="DK53" s="52"/>
      <c r="DL53" s="52"/>
      <c r="DM53" s="52"/>
      <c r="DN53" s="52"/>
      <c r="DO53" s="52"/>
      <c r="DP53" s="52"/>
      <c r="DQ53" s="52"/>
      <c r="DR53" s="52"/>
      <c r="DS53" s="52"/>
      <c r="DT53" s="52"/>
      <c r="DU53" s="52"/>
      <c r="DV53" s="52"/>
      <c r="DW53" s="52"/>
      <c r="DX53" s="52"/>
      <c r="DY53" s="52"/>
      <c r="DZ53" s="52"/>
      <c r="EA53" s="52"/>
      <c r="EB53" s="52"/>
      <c r="EC53" s="52"/>
      <c r="ED53" s="52"/>
      <c r="EE53" s="52"/>
      <c r="EF53" s="52"/>
      <c r="EG53" s="52"/>
      <c r="EH53" s="52"/>
      <c r="EI53" s="52"/>
      <c r="EJ53" s="52"/>
      <c r="EK53" s="52"/>
      <c r="EL53" s="52"/>
      <c r="EM53" s="52"/>
      <c r="EN53" s="52"/>
      <c r="EO53" s="52"/>
      <c r="EP53" s="52"/>
      <c r="EQ53" s="52"/>
      <c r="ER53" s="52"/>
      <c r="ES53" s="52"/>
      <c r="ET53" s="52"/>
      <c r="EU53" s="52"/>
      <c r="EV53" s="52"/>
      <c r="EW53" s="52"/>
      <c r="EX53" s="52"/>
      <c r="EY53" s="52"/>
      <c r="EZ53" s="52"/>
      <c r="FA53" s="52"/>
      <c r="FB53" s="52"/>
      <c r="FC53" s="52"/>
      <c r="FD53" s="52"/>
      <c r="FE53" s="52"/>
      <c r="FF53" s="52"/>
      <c r="FG53" s="52"/>
      <c r="FH53" s="52"/>
      <c r="FI53" s="52"/>
      <c r="FJ53" s="52"/>
      <c r="FK53" s="52"/>
      <c r="FL53" s="52"/>
      <c r="FM53" s="52"/>
      <c r="FN53" s="52"/>
      <c r="FO53" s="52"/>
      <c r="FP53" s="52"/>
      <c r="FQ53" s="52"/>
      <c r="FR53" s="52"/>
      <c r="FS53" s="52"/>
      <c r="FT53" s="52"/>
      <c r="FU53" s="52"/>
      <c r="FV53" s="52"/>
      <c r="FW53" s="52"/>
      <c r="FX53" s="52"/>
      <c r="FY53" s="52"/>
      <c r="FZ53" s="52"/>
      <c r="GA53" s="52"/>
      <c r="GB53" s="52"/>
      <c r="GC53" s="52"/>
      <c r="GD53" s="52"/>
    </row>
    <row r="54" spans="1:186" s="11" customFormat="1" ht="40.35" hidden="1" customHeight="1">
      <c r="C54" s="56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885" t="s">
        <v>22</v>
      </c>
      <c r="P54" s="885"/>
      <c r="Q54" s="885"/>
      <c r="R54" s="885"/>
      <c r="S54" s="885"/>
      <c r="T54" s="885"/>
      <c r="U54" s="885"/>
      <c r="V54" s="885"/>
      <c r="W54" s="885"/>
      <c r="X54" s="885"/>
      <c r="Y54" s="885"/>
      <c r="Z54" s="885"/>
      <c r="AA54" s="885"/>
      <c r="AB54" s="885"/>
      <c r="AC54" s="885"/>
      <c r="AD54" s="885"/>
      <c r="AE54" s="885"/>
      <c r="AF54" s="885"/>
      <c r="AG54" s="885"/>
      <c r="AH54" s="885"/>
      <c r="AI54" s="885"/>
      <c r="AJ54" s="885"/>
      <c r="AK54" s="885"/>
      <c r="AL54" s="885"/>
      <c r="AM54" s="885"/>
      <c r="AN54" s="885"/>
      <c r="AO54" s="885"/>
      <c r="AP54" s="885"/>
      <c r="AQ54" s="885"/>
      <c r="AR54" s="885"/>
      <c r="AS54" s="885"/>
      <c r="AT54" s="885"/>
      <c r="AU54" s="885"/>
      <c r="AV54" s="885"/>
      <c r="AW54" s="885"/>
      <c r="AX54" s="885"/>
      <c r="AY54" s="885"/>
      <c r="AZ54" s="885"/>
      <c r="BA54" s="885"/>
      <c r="BB54" s="885"/>
      <c r="BC54" s="885"/>
      <c r="BD54" s="885"/>
      <c r="BE54" s="885"/>
      <c r="BF54" s="885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9"/>
      <c r="BR54" s="60"/>
      <c r="BS54" s="30"/>
      <c r="BT54" s="52"/>
      <c r="BU54" s="52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2"/>
      <c r="FO54" s="52"/>
      <c r="FP54" s="52"/>
      <c r="FQ54" s="52"/>
      <c r="FR54" s="52"/>
      <c r="FS54" s="52"/>
      <c r="FT54" s="52"/>
      <c r="FU54" s="52"/>
      <c r="FV54" s="52"/>
      <c r="FW54" s="52"/>
      <c r="FX54" s="52"/>
      <c r="FY54" s="52"/>
      <c r="FZ54" s="52"/>
      <c r="GA54" s="52"/>
      <c r="GB54" s="52"/>
      <c r="GC54" s="52"/>
      <c r="GD54" s="52"/>
    </row>
    <row r="55" spans="1:186" s="11" customFormat="1" ht="40.35" hidden="1" customHeight="1">
      <c r="C55" s="61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678"/>
      <c r="P55" s="678"/>
      <c r="Q55" s="679">
        <f>+Inicio!D21</f>
        <v>1</v>
      </c>
      <c r="R55" s="679">
        <f>+Inicio!D22</f>
        <v>1</v>
      </c>
      <c r="S55" s="679">
        <f>+Inicio!D23</f>
        <v>1</v>
      </c>
      <c r="T55" s="679">
        <f>+Inicio!D24</f>
        <v>0</v>
      </c>
      <c r="U55" s="679">
        <f>+Inicio!D25</f>
        <v>0</v>
      </c>
      <c r="V55" s="679">
        <f>+Inicio!D26</f>
        <v>0</v>
      </c>
      <c r="W55" s="679">
        <f>+Inicio!D27</f>
        <v>0</v>
      </c>
      <c r="X55" s="679">
        <f>+Inicio!D28</f>
        <v>0</v>
      </c>
      <c r="Y55" s="679">
        <f>+Inicio!D29</f>
        <v>0</v>
      </c>
      <c r="Z55" s="679">
        <f>+Inicio!D30</f>
        <v>0</v>
      </c>
      <c r="AA55" s="679">
        <f>+Inicio!H21</f>
        <v>1</v>
      </c>
      <c r="AB55" s="679">
        <f>+Inicio!H22</f>
        <v>1</v>
      </c>
      <c r="AC55" s="679">
        <f>+Inicio!H23</f>
        <v>1</v>
      </c>
      <c r="AD55" s="679">
        <f>+Inicio!H24</f>
        <v>0</v>
      </c>
      <c r="AE55" s="679">
        <f>+Inicio!H25</f>
        <v>0</v>
      </c>
      <c r="AF55" s="679">
        <f>+Inicio!H26</f>
        <v>0</v>
      </c>
      <c r="AG55" s="679">
        <f>+Inicio!H27</f>
        <v>0</v>
      </c>
      <c r="AH55" s="679">
        <f>+Inicio!H28</f>
        <v>0</v>
      </c>
      <c r="AI55" s="679">
        <f>+Inicio!H29</f>
        <v>0</v>
      </c>
      <c r="AJ55" s="679">
        <f>+Inicio!H30</f>
        <v>0</v>
      </c>
      <c r="AK55" s="679">
        <f>+Inicio!D33</f>
        <v>0</v>
      </c>
      <c r="AL55" s="679">
        <f>+Inicio!D34</f>
        <v>0</v>
      </c>
      <c r="AM55" s="679">
        <f>+Inicio!D35</f>
        <v>0</v>
      </c>
      <c r="AN55" s="679">
        <f>+Inicio!D36</f>
        <v>0</v>
      </c>
      <c r="AO55" s="679">
        <f>+Inicio!D37</f>
        <v>0</v>
      </c>
      <c r="AP55" s="679">
        <f>+Inicio!D38</f>
        <v>0</v>
      </c>
      <c r="AQ55" s="679">
        <f>+Inicio!D39</f>
        <v>0</v>
      </c>
      <c r="AR55" s="679">
        <f>+Inicio!D40</f>
        <v>0</v>
      </c>
      <c r="AS55" s="679">
        <f>+Inicio!D41</f>
        <v>0</v>
      </c>
      <c r="AT55" s="679">
        <f>+Inicio!D42</f>
        <v>0</v>
      </c>
      <c r="AU55" s="679">
        <f>+Inicio!H33</f>
        <v>1</v>
      </c>
      <c r="AV55" s="679">
        <f>+Inicio!H34</f>
        <v>0</v>
      </c>
      <c r="AW55" s="679">
        <f>+Inicio!H35</f>
        <v>0</v>
      </c>
      <c r="AX55" s="679">
        <f>+Inicio!H36</f>
        <v>0</v>
      </c>
      <c r="AY55" s="679">
        <f>+Inicio!H37</f>
        <v>0</v>
      </c>
      <c r="AZ55" s="679">
        <f>+Inicio!H38</f>
        <v>0</v>
      </c>
      <c r="BA55" s="679">
        <f>+Inicio!H39</f>
        <v>0</v>
      </c>
      <c r="BB55" s="679">
        <f>+Inicio!H40</f>
        <v>0</v>
      </c>
      <c r="BC55" s="679">
        <f>+Inicio!H41</f>
        <v>0</v>
      </c>
      <c r="BD55" s="679">
        <f>+Inicio!H42</f>
        <v>0</v>
      </c>
      <c r="BE55" s="678"/>
      <c r="BF55" s="678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68"/>
      <c r="BR55" s="107"/>
      <c r="BS55" s="30"/>
      <c r="BT55" s="52"/>
      <c r="BU55" s="52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DI55" s="52"/>
      <c r="DJ55" s="52"/>
      <c r="DK55" s="52"/>
      <c r="DL55" s="52"/>
      <c r="DM55" s="52"/>
      <c r="DN55" s="52"/>
      <c r="DO55" s="52"/>
      <c r="DP55" s="52"/>
      <c r="DQ55" s="52"/>
      <c r="DR55" s="52"/>
      <c r="DS55" s="52"/>
      <c r="DT55" s="52"/>
      <c r="DU55" s="52"/>
      <c r="DV55" s="52"/>
      <c r="DW55" s="52"/>
      <c r="DX55" s="52"/>
      <c r="DY55" s="52"/>
      <c r="DZ55" s="52"/>
      <c r="EA55" s="52"/>
      <c r="EB55" s="52"/>
      <c r="EC55" s="52"/>
      <c r="ED55" s="52"/>
      <c r="EE55" s="52"/>
      <c r="EF55" s="52"/>
      <c r="EG55" s="52"/>
      <c r="EH55" s="52"/>
      <c r="EI55" s="52"/>
      <c r="EJ55" s="52"/>
      <c r="EK55" s="52"/>
      <c r="EL55" s="52"/>
      <c r="EM55" s="52"/>
      <c r="EN55" s="52"/>
      <c r="EO55" s="52"/>
      <c r="EP55" s="52"/>
      <c r="EQ55" s="52"/>
      <c r="ER55" s="52"/>
      <c r="ES55" s="52"/>
      <c r="ET55" s="52"/>
      <c r="EU55" s="52"/>
      <c r="EV55" s="52"/>
      <c r="EW55" s="52"/>
      <c r="EX55" s="52"/>
      <c r="EY55" s="52"/>
      <c r="EZ55" s="52"/>
      <c r="FA55" s="52"/>
      <c r="FB55" s="52"/>
      <c r="FC55" s="52"/>
      <c r="FD55" s="52"/>
      <c r="FE55" s="52"/>
      <c r="FF55" s="52"/>
      <c r="FG55" s="52"/>
      <c r="FH55" s="52"/>
      <c r="FI55" s="52"/>
      <c r="FJ55" s="52"/>
      <c r="FK55" s="52"/>
      <c r="FL55" s="52"/>
      <c r="FM55" s="52"/>
      <c r="FN55" s="52"/>
      <c r="FO55" s="52"/>
      <c r="FP55" s="52"/>
      <c r="FQ55" s="52"/>
      <c r="FR55" s="52"/>
      <c r="FS55" s="52"/>
      <c r="FT55" s="52"/>
      <c r="FU55" s="52"/>
      <c r="FV55" s="52"/>
      <c r="FW55" s="52"/>
      <c r="FX55" s="52"/>
      <c r="FY55" s="52"/>
      <c r="FZ55" s="52"/>
      <c r="GA55" s="52"/>
      <c r="GB55" s="52"/>
      <c r="GC55" s="52"/>
      <c r="GD55" s="52"/>
    </row>
    <row r="56" spans="1:186" ht="50.1" hidden="1" customHeight="1">
      <c r="A56" s="11"/>
      <c r="B56" s="11"/>
      <c r="C56" s="61"/>
      <c r="O56" s="889" t="s">
        <v>23</v>
      </c>
      <c r="P56" s="889"/>
      <c r="Q56" s="893" t="str">
        <f>+Inicio!F21</f>
        <v>Av. Pachacutec</v>
      </c>
      <c r="R56" s="894"/>
      <c r="S56" s="894"/>
      <c r="T56" s="894"/>
      <c r="U56" s="894"/>
      <c r="V56" s="894"/>
      <c r="W56" s="894"/>
      <c r="X56" s="894"/>
      <c r="Y56" s="894"/>
      <c r="Z56" s="895"/>
      <c r="AA56" s="880" t="str">
        <f>+Inicio!J21</f>
        <v>Av. Pachacutec</v>
      </c>
      <c r="AB56" s="880"/>
      <c r="AC56" s="880"/>
      <c r="AD56" s="880"/>
      <c r="AE56" s="880"/>
      <c r="AF56" s="880"/>
      <c r="AG56" s="880"/>
      <c r="AH56" s="880"/>
      <c r="AI56" s="880"/>
      <c r="AJ56" s="880"/>
      <c r="AK56" s="893" t="str">
        <f>+Inicio!F33</f>
        <v>Jr. Huamachuco</v>
      </c>
      <c r="AL56" s="894"/>
      <c r="AM56" s="894"/>
      <c r="AN56" s="894"/>
      <c r="AO56" s="894"/>
      <c r="AP56" s="894"/>
      <c r="AQ56" s="894"/>
      <c r="AR56" s="894"/>
      <c r="AS56" s="894"/>
      <c r="AT56" s="895"/>
      <c r="AU56" s="893" t="str">
        <f>+Inicio!J33</f>
        <v>Av. 1</v>
      </c>
      <c r="AV56" s="894"/>
      <c r="AW56" s="894"/>
      <c r="AX56" s="894"/>
      <c r="AY56" s="894"/>
      <c r="AZ56" s="894"/>
      <c r="BA56" s="894"/>
      <c r="BB56" s="894"/>
      <c r="BC56" s="894"/>
      <c r="BD56" s="895"/>
      <c r="BE56" s="877" t="s">
        <v>16</v>
      </c>
      <c r="BF56" s="877" t="s">
        <v>25</v>
      </c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3"/>
      <c r="BR56" s="64"/>
      <c r="BS56" s="30"/>
      <c r="BZ56" s="28"/>
      <c r="CA56" s="28"/>
      <c r="DG56" s="52"/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L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W56" s="52"/>
      <c r="EX56" s="52"/>
      <c r="EY56" s="52"/>
      <c r="EZ56" s="52"/>
      <c r="FA56" s="52"/>
      <c r="FB56" s="52"/>
      <c r="FC56" s="52"/>
      <c r="FD56" s="52"/>
      <c r="FE56" s="52"/>
      <c r="FF56" s="52"/>
      <c r="FG56" s="52"/>
      <c r="FH56" s="52"/>
      <c r="FI56" s="52"/>
      <c r="FJ56" s="52"/>
      <c r="FK56" s="52"/>
      <c r="FL56" s="52"/>
      <c r="FM56" s="52"/>
      <c r="FN56" s="52"/>
      <c r="FO56" s="52"/>
      <c r="FP56" s="52"/>
      <c r="FQ56" s="52"/>
      <c r="FR56" s="52"/>
      <c r="FS56" s="52"/>
      <c r="FT56" s="52"/>
      <c r="FU56" s="52"/>
      <c r="FV56" s="52"/>
      <c r="FW56" s="52"/>
      <c r="FX56" s="52"/>
      <c r="FY56" s="52"/>
      <c r="FZ56" s="52"/>
      <c r="GA56" s="52"/>
      <c r="GB56" s="52"/>
    </row>
    <row r="57" spans="1:186" s="11" customFormat="1" ht="39.950000000000003" hidden="1" customHeight="1">
      <c r="C57" s="6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889"/>
      <c r="P57" s="889"/>
      <c r="Q57" s="886" t="s">
        <v>135</v>
      </c>
      <c r="R57" s="887"/>
      <c r="S57" s="887"/>
      <c r="T57" s="887"/>
      <c r="U57" s="887"/>
      <c r="V57" s="887"/>
      <c r="W57" s="887"/>
      <c r="X57" s="887"/>
      <c r="Y57" s="887"/>
      <c r="Z57" s="888"/>
      <c r="AA57" s="890" t="s">
        <v>136</v>
      </c>
      <c r="AB57" s="891"/>
      <c r="AC57" s="891"/>
      <c r="AD57" s="891"/>
      <c r="AE57" s="891"/>
      <c r="AF57" s="891"/>
      <c r="AG57" s="891"/>
      <c r="AH57" s="891"/>
      <c r="AI57" s="891"/>
      <c r="AJ57" s="892"/>
      <c r="AK57" s="901" t="s">
        <v>137</v>
      </c>
      <c r="AL57" s="902"/>
      <c r="AM57" s="902"/>
      <c r="AN57" s="902"/>
      <c r="AO57" s="902"/>
      <c r="AP57" s="902"/>
      <c r="AQ57" s="902"/>
      <c r="AR57" s="902"/>
      <c r="AS57" s="902"/>
      <c r="AT57" s="903"/>
      <c r="AU57" s="896" t="s">
        <v>138</v>
      </c>
      <c r="AV57" s="897"/>
      <c r="AW57" s="897"/>
      <c r="AX57" s="897"/>
      <c r="AY57" s="897"/>
      <c r="AZ57" s="897"/>
      <c r="BA57" s="897"/>
      <c r="BB57" s="897"/>
      <c r="BC57" s="897"/>
      <c r="BD57" s="898"/>
      <c r="BE57" s="877"/>
      <c r="BF57" s="877"/>
      <c r="BG57" s="62"/>
      <c r="BH57" s="62"/>
      <c r="BI57" s="106"/>
      <c r="BJ57" s="62"/>
      <c r="BK57" s="62"/>
      <c r="BL57" s="62"/>
      <c r="BM57" s="62"/>
      <c r="BN57" s="62"/>
      <c r="BO57" s="62"/>
      <c r="BP57" s="62"/>
      <c r="BQ57" s="13"/>
      <c r="BR57" s="65"/>
      <c r="BS57" s="30"/>
      <c r="CC57" s="28"/>
      <c r="CD57" s="28"/>
      <c r="CE57" s="28"/>
      <c r="CF57" s="28"/>
      <c r="CG57" s="28"/>
      <c r="DD57" s="52"/>
      <c r="DE57" s="52"/>
      <c r="DF57" s="52"/>
      <c r="DG57" s="52"/>
      <c r="DH57" s="52"/>
      <c r="DI57" s="52"/>
      <c r="DJ57" s="52"/>
      <c r="DK57" s="52"/>
      <c r="DL57" s="52"/>
      <c r="DM57" s="52"/>
      <c r="DN57" s="52"/>
      <c r="DO57" s="52"/>
      <c r="DP57" s="52"/>
      <c r="DQ57" s="52"/>
      <c r="DR57" s="52"/>
      <c r="DS57" s="52"/>
      <c r="DT57" s="52"/>
      <c r="DU57" s="52"/>
      <c r="DV57" s="52"/>
      <c r="DW57" s="52"/>
      <c r="DX57" s="52"/>
      <c r="DY57" s="52"/>
      <c r="DZ57" s="52"/>
      <c r="EA57" s="52"/>
      <c r="EB57" s="52"/>
      <c r="EC57" s="52"/>
      <c r="ED57" s="52"/>
      <c r="EE57" s="52"/>
      <c r="EF57" s="52"/>
      <c r="EG57" s="52"/>
      <c r="EH57" s="52"/>
      <c r="EI57" s="52"/>
      <c r="EJ57" s="52"/>
      <c r="EK57" s="52"/>
      <c r="EL57" s="52"/>
      <c r="EM57" s="52"/>
      <c r="EN57" s="52"/>
      <c r="EO57" s="52"/>
      <c r="EP57" s="52"/>
      <c r="EQ57" s="52"/>
      <c r="ER57" s="52"/>
      <c r="ES57" s="52"/>
      <c r="ET57" s="52"/>
      <c r="EU57" s="52"/>
      <c r="EV57" s="52"/>
      <c r="EW57" s="52"/>
      <c r="EX57" s="52"/>
      <c r="EY57" s="52"/>
      <c r="EZ57" s="52"/>
      <c r="FA57" s="52"/>
      <c r="FB57" s="52"/>
      <c r="FC57" s="52"/>
      <c r="FD57" s="52"/>
      <c r="FE57" s="52"/>
      <c r="FF57" s="52"/>
      <c r="FG57" s="52"/>
      <c r="FH57" s="52"/>
      <c r="FI57" s="52"/>
      <c r="FJ57" s="52"/>
      <c r="FK57" s="52"/>
      <c r="FL57" s="52"/>
      <c r="FM57" s="52"/>
      <c r="FN57" s="52"/>
      <c r="FO57" s="52"/>
      <c r="FP57" s="52"/>
      <c r="FQ57" s="52"/>
      <c r="FR57" s="52"/>
      <c r="FS57" s="52"/>
      <c r="FT57" s="52"/>
      <c r="FU57" s="52"/>
      <c r="FV57" s="52"/>
      <c r="FW57" s="52"/>
      <c r="FX57" s="52"/>
      <c r="FY57" s="52"/>
    </row>
    <row r="58" spans="1:186" s="11" customFormat="1" ht="39.950000000000003" hidden="1" customHeight="1">
      <c r="C58" s="61"/>
      <c r="D58" s="27"/>
      <c r="E58" s="27"/>
      <c r="F58" s="27"/>
      <c r="G58" s="27"/>
      <c r="H58" s="27"/>
      <c r="J58" s="27"/>
      <c r="K58" s="27"/>
      <c r="L58" s="27"/>
      <c r="M58" s="27"/>
      <c r="N58" s="27"/>
      <c r="O58" s="889"/>
      <c r="P58" s="889"/>
      <c r="Q58" s="490">
        <f>+N!K15</f>
        <v>11</v>
      </c>
      <c r="R58" s="490">
        <f>+N!L15</f>
        <v>12</v>
      </c>
      <c r="S58" s="490">
        <f>+N!M15</f>
        <v>13</v>
      </c>
      <c r="T58" s="490" t="str">
        <f>+N!N15</f>
        <v>N</v>
      </c>
      <c r="U58" s="490" t="str">
        <f>+N!O15</f>
        <v>N</v>
      </c>
      <c r="V58" s="490" t="str">
        <f>+N!P15</f>
        <v>N</v>
      </c>
      <c r="W58" s="490" t="str">
        <f>+N!Q15</f>
        <v>N</v>
      </c>
      <c r="X58" s="490" t="str">
        <f>+N!R15</f>
        <v>N</v>
      </c>
      <c r="Y58" s="490" t="str">
        <f>+N!S15</f>
        <v>N</v>
      </c>
      <c r="Z58" s="490" t="str">
        <f>+N!T15</f>
        <v>N</v>
      </c>
      <c r="AA58" s="465">
        <f>+S!K15</f>
        <v>21</v>
      </c>
      <c r="AB58" s="465">
        <f>+S!L15</f>
        <v>22</v>
      </c>
      <c r="AC58" s="465">
        <f>+S!M15</f>
        <v>23</v>
      </c>
      <c r="AD58" s="465" t="str">
        <f>+S!N15</f>
        <v>A</v>
      </c>
      <c r="AE58" s="465" t="str">
        <f>+S!O15</f>
        <v>A</v>
      </c>
      <c r="AF58" s="465" t="str">
        <f>+S!P15</f>
        <v>A</v>
      </c>
      <c r="AG58" s="465" t="str">
        <f>+S!Q15</f>
        <v>A</v>
      </c>
      <c r="AH58" s="465" t="str">
        <f>+S!R15</f>
        <v>A</v>
      </c>
      <c r="AI58" s="465" t="str">
        <f>+S!S15</f>
        <v>A</v>
      </c>
      <c r="AJ58" s="465" t="str">
        <f>+S!T15</f>
        <v>A</v>
      </c>
      <c r="AK58" s="466" t="str">
        <f>+E!K15</f>
        <v>M</v>
      </c>
      <c r="AL58" s="466" t="str">
        <f>+E!L15</f>
        <v>M</v>
      </c>
      <c r="AM58" s="690" t="str">
        <f>+E!M15</f>
        <v>M</v>
      </c>
      <c r="AN58" s="466" t="str">
        <f>+E!N15</f>
        <v>M</v>
      </c>
      <c r="AO58" s="466" t="str">
        <f>+E!O15</f>
        <v>M</v>
      </c>
      <c r="AP58" s="466" t="str">
        <f>+E!P15</f>
        <v>M</v>
      </c>
      <c r="AQ58" s="691" t="str">
        <f>+E!Q15</f>
        <v>M</v>
      </c>
      <c r="AR58" s="466" t="str">
        <f>+E!R15</f>
        <v>M</v>
      </c>
      <c r="AS58" s="466" t="str">
        <f>+E!S15</f>
        <v>M</v>
      </c>
      <c r="AT58" s="466" t="str">
        <f>+E!T15</f>
        <v>M</v>
      </c>
      <c r="AU58" s="666">
        <f>+O!K15</f>
        <v>43</v>
      </c>
      <c r="AV58" s="666" t="str">
        <f>+O!L15</f>
        <v>I</v>
      </c>
      <c r="AW58" s="666" t="str">
        <f>+O!M15</f>
        <v>I</v>
      </c>
      <c r="AX58" s="666" t="str">
        <f>+O!N15</f>
        <v>I</v>
      </c>
      <c r="AY58" s="666" t="str">
        <f>+O!O15</f>
        <v>I</v>
      </c>
      <c r="AZ58" s="666" t="str">
        <f>+O!P15</f>
        <v>I</v>
      </c>
      <c r="BA58" s="666" t="str">
        <f>+O!Q15</f>
        <v>I</v>
      </c>
      <c r="BB58" s="666" t="str">
        <f>+O!R15</f>
        <v>I</v>
      </c>
      <c r="BC58" s="666" t="str">
        <f>+O!S15</f>
        <v>I</v>
      </c>
      <c r="BD58" s="666" t="str">
        <f>+O!T15</f>
        <v>I</v>
      </c>
      <c r="BE58" s="877"/>
      <c r="BF58" s="877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3"/>
      <c r="BR58" s="65"/>
      <c r="BS58" s="30"/>
      <c r="CB58" s="28"/>
      <c r="CC58" s="28"/>
      <c r="CD58" s="28"/>
      <c r="CE58" s="28"/>
      <c r="CF58" s="28"/>
      <c r="CG58" s="28"/>
      <c r="DD58" s="52"/>
      <c r="DE58" s="52"/>
      <c r="DF58" s="52"/>
      <c r="DG58" s="52"/>
      <c r="DH58" s="52"/>
      <c r="DI58" s="52"/>
      <c r="DJ58" s="52"/>
      <c r="DK58" s="52"/>
      <c r="DL58" s="52"/>
      <c r="DM58" s="52"/>
      <c r="DN58" s="52"/>
      <c r="DO58" s="52"/>
      <c r="DP58" s="52"/>
      <c r="DQ58" s="52"/>
      <c r="DR58" s="52"/>
      <c r="DS58" s="52"/>
      <c r="DT58" s="52"/>
      <c r="DU58" s="52"/>
      <c r="DV58" s="52"/>
      <c r="DW58" s="52"/>
      <c r="DX58" s="52"/>
      <c r="DY58" s="52"/>
      <c r="DZ58" s="52"/>
      <c r="EA58" s="52"/>
      <c r="EB58" s="52"/>
      <c r="EC58" s="52"/>
      <c r="ED58" s="52"/>
      <c r="EE58" s="52"/>
      <c r="EF58" s="52"/>
      <c r="EG58" s="52"/>
      <c r="EH58" s="52"/>
      <c r="EI58" s="52"/>
      <c r="EJ58" s="52"/>
      <c r="EK58" s="52"/>
      <c r="EL58" s="52"/>
      <c r="EM58" s="52"/>
      <c r="EN58" s="52"/>
      <c r="EO58" s="52"/>
      <c r="EP58" s="52"/>
      <c r="EQ58" s="52"/>
      <c r="ER58" s="52"/>
      <c r="ES58" s="52"/>
      <c r="ET58" s="52"/>
      <c r="EU58" s="52"/>
      <c r="EV58" s="52"/>
      <c r="EW58" s="52"/>
      <c r="EX58" s="52"/>
      <c r="EY58" s="52"/>
      <c r="EZ58" s="52"/>
      <c r="FA58" s="52"/>
      <c r="FB58" s="52"/>
      <c r="FC58" s="52"/>
      <c r="FD58" s="52"/>
      <c r="FE58" s="52"/>
      <c r="FF58" s="52"/>
      <c r="FG58" s="52"/>
      <c r="FH58" s="52"/>
      <c r="FI58" s="52"/>
      <c r="FJ58" s="52"/>
      <c r="FK58" s="52"/>
      <c r="FL58" s="52"/>
      <c r="FM58" s="52"/>
      <c r="FN58" s="52"/>
      <c r="FO58" s="52"/>
      <c r="FP58" s="52"/>
      <c r="FQ58" s="52"/>
      <c r="FR58" s="52"/>
      <c r="FS58" s="52"/>
      <c r="FT58" s="52"/>
      <c r="FU58" s="52"/>
      <c r="FV58" s="52"/>
      <c r="FW58" s="52"/>
      <c r="FX58" s="52"/>
      <c r="FY58" s="52"/>
    </row>
    <row r="59" spans="1:186" s="11" customFormat="1" ht="30" hidden="1" customHeight="1">
      <c r="C59" s="61"/>
      <c r="D59" s="27"/>
      <c r="E59" s="27"/>
      <c r="F59" s="27"/>
      <c r="G59" s="27"/>
      <c r="H59" s="27"/>
      <c r="I59" s="27"/>
      <c r="J59" s="27"/>
      <c r="K59" s="243"/>
      <c r="L59" s="27"/>
      <c r="M59" s="27"/>
      <c r="N59" s="27"/>
      <c r="O59" s="878" t="s">
        <v>86</v>
      </c>
      <c r="P59" s="879"/>
      <c r="Q59" s="111">
        <f>+N!$K$113</f>
        <v>0</v>
      </c>
      <c r="R59" s="112">
        <f>+N!$L$113</f>
        <v>0</v>
      </c>
      <c r="S59" s="112">
        <f>+N!$M$113</f>
        <v>0</v>
      </c>
      <c r="T59" s="112">
        <f>+N!$N$113</f>
        <v>0</v>
      </c>
      <c r="U59" s="112">
        <f>+N!$O$113</f>
        <v>0</v>
      </c>
      <c r="V59" s="112">
        <f>+N!$P$113</f>
        <v>0</v>
      </c>
      <c r="W59" s="112">
        <f>+N!$Q$113</f>
        <v>0</v>
      </c>
      <c r="X59" s="112">
        <f>+N!$R$113</f>
        <v>0</v>
      </c>
      <c r="Y59" s="112">
        <f>+N!$S$113</f>
        <v>0</v>
      </c>
      <c r="Z59" s="113">
        <f>+N!$T$113</f>
        <v>0</v>
      </c>
      <c r="AA59" s="111">
        <f>+S!$K$113</f>
        <v>0</v>
      </c>
      <c r="AB59" s="112">
        <f>+S!$L$113</f>
        <v>0</v>
      </c>
      <c r="AC59" s="112">
        <f>+S!$M$113</f>
        <v>0</v>
      </c>
      <c r="AD59" s="112">
        <f>+S!$N$113</f>
        <v>0</v>
      </c>
      <c r="AE59" s="112">
        <f>+S!$O$113</f>
        <v>0</v>
      </c>
      <c r="AF59" s="112">
        <f>+S!$P$113</f>
        <v>0</v>
      </c>
      <c r="AG59" s="112">
        <f>+S!$Q$113</f>
        <v>0</v>
      </c>
      <c r="AH59" s="112">
        <f>+S!$R$113</f>
        <v>0</v>
      </c>
      <c r="AI59" s="112">
        <f>+S!$S$113</f>
        <v>0</v>
      </c>
      <c r="AJ59" s="113">
        <f>+S!$T$113</f>
        <v>0</v>
      </c>
      <c r="AK59" s="111">
        <f>+E!$K$113</f>
        <v>0</v>
      </c>
      <c r="AL59" s="112">
        <f>+E!$L$113</f>
        <v>0</v>
      </c>
      <c r="AM59" s="112">
        <f>+E!$M$113</f>
        <v>0</v>
      </c>
      <c r="AN59" s="112">
        <f>+E!$N$113</f>
        <v>0</v>
      </c>
      <c r="AO59" s="112">
        <f>+E!$O$113</f>
        <v>0</v>
      </c>
      <c r="AP59" s="112">
        <f>+E!$P$113</f>
        <v>0</v>
      </c>
      <c r="AQ59" s="112">
        <f>+E!$Q$113</f>
        <v>0</v>
      </c>
      <c r="AR59" s="112">
        <f>+E!$R$113</f>
        <v>0</v>
      </c>
      <c r="AS59" s="112">
        <f>+E!$S$113</f>
        <v>0</v>
      </c>
      <c r="AT59" s="113">
        <f>+E!$T$113</f>
        <v>0</v>
      </c>
      <c r="AU59" s="111">
        <f>+O!$K$113</f>
        <v>0</v>
      </c>
      <c r="AV59" s="112">
        <f>+O!$L$113</f>
        <v>0</v>
      </c>
      <c r="AW59" s="112">
        <f>+O!$M$113</f>
        <v>0</v>
      </c>
      <c r="AX59" s="112">
        <f>+O!$N$113</f>
        <v>0</v>
      </c>
      <c r="AY59" s="112">
        <f>+O!$O$113</f>
        <v>0</v>
      </c>
      <c r="AZ59" s="112">
        <f>+O!$P$113</f>
        <v>0</v>
      </c>
      <c r="BA59" s="112">
        <f>+O!$Q$113</f>
        <v>0</v>
      </c>
      <c r="BB59" s="112">
        <f>+O!$R$113</f>
        <v>0</v>
      </c>
      <c r="BC59" s="112">
        <f>+O!$S$113</f>
        <v>0</v>
      </c>
      <c r="BD59" s="113">
        <f>+O!$T$113</f>
        <v>0</v>
      </c>
      <c r="BE59" s="114">
        <f>+SUMIF($Q$55:$BD$55,1,Q59:BD59)</f>
        <v>0</v>
      </c>
      <c r="BF59" s="115" t="e">
        <f>+BE59/$BE$79</f>
        <v>#DIV/0!</v>
      </c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13"/>
      <c r="BR59" s="65"/>
      <c r="BS59" s="30"/>
      <c r="CF59" s="28"/>
      <c r="CG59" s="28"/>
      <c r="DD59" s="52"/>
      <c r="DE59" s="52"/>
      <c r="DF59" s="52"/>
      <c r="DG59" s="52"/>
      <c r="DH59" s="52"/>
      <c r="DI59" s="52"/>
      <c r="DJ59" s="52"/>
      <c r="DK59" s="52"/>
      <c r="DL59" s="52"/>
      <c r="DM59" s="52"/>
      <c r="DN59" s="52"/>
      <c r="DO59" s="52"/>
      <c r="DP59" s="52"/>
      <c r="DQ59" s="52"/>
      <c r="DR59" s="52"/>
      <c r="DS59" s="52"/>
      <c r="DT59" s="52"/>
      <c r="DU59" s="52"/>
      <c r="DV59" s="52"/>
      <c r="DW59" s="52"/>
      <c r="DX59" s="52"/>
      <c r="DY59" s="52"/>
      <c r="DZ59" s="52"/>
      <c r="EA59" s="52"/>
      <c r="EB59" s="52"/>
      <c r="EC59" s="52"/>
      <c r="ED59" s="52"/>
      <c r="EE59" s="52"/>
      <c r="EF59" s="52"/>
      <c r="EG59" s="52"/>
      <c r="EH59" s="52"/>
      <c r="EI59" s="52"/>
      <c r="EJ59" s="52"/>
      <c r="EK59" s="52"/>
      <c r="EL59" s="52"/>
      <c r="EM59" s="52"/>
      <c r="EN59" s="52"/>
      <c r="EO59" s="52"/>
      <c r="EP59" s="52"/>
      <c r="EQ59" s="52"/>
      <c r="ER59" s="52"/>
      <c r="ES59" s="52"/>
      <c r="ET59" s="52"/>
      <c r="EU59" s="52"/>
      <c r="EV59" s="52"/>
      <c r="EW59" s="52"/>
      <c r="EX59" s="52"/>
      <c r="EY59" s="52"/>
      <c r="EZ59" s="52"/>
      <c r="FA59" s="52"/>
      <c r="FB59" s="52"/>
      <c r="FC59" s="52"/>
      <c r="FD59" s="52"/>
      <c r="FE59" s="52"/>
      <c r="FF59" s="52"/>
      <c r="FG59" s="52"/>
      <c r="FH59" s="52"/>
      <c r="FI59" s="52"/>
      <c r="FJ59" s="52"/>
      <c r="FK59" s="52"/>
      <c r="FL59" s="52"/>
      <c r="FM59" s="52"/>
      <c r="FN59" s="52"/>
      <c r="FO59" s="52"/>
      <c r="FP59" s="52"/>
      <c r="FQ59" s="52"/>
      <c r="FR59" s="52"/>
      <c r="FS59" s="52"/>
      <c r="FT59" s="52"/>
      <c r="FU59" s="52"/>
      <c r="FV59" s="52"/>
      <c r="FW59" s="52"/>
      <c r="FX59" s="52"/>
      <c r="FY59" s="52"/>
    </row>
    <row r="60" spans="1:186" s="11" customFormat="1" ht="30" hidden="1" customHeight="1">
      <c r="C60" s="61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51" t="s">
        <v>110</v>
      </c>
      <c r="P60" s="852"/>
      <c r="Q60" s="116">
        <f>+N!$U$113</f>
        <v>0</v>
      </c>
      <c r="R60" s="117">
        <f>+N!$V$113</f>
        <v>0</v>
      </c>
      <c r="S60" s="117">
        <f>+N!$W$113</f>
        <v>0</v>
      </c>
      <c r="T60" s="117">
        <f>+N!$X$113</f>
        <v>0</v>
      </c>
      <c r="U60" s="117">
        <f>+N!$Y$113</f>
        <v>0</v>
      </c>
      <c r="V60" s="117">
        <f>+N!$Z$113</f>
        <v>0</v>
      </c>
      <c r="W60" s="117">
        <f>+N!$AA$113</f>
        <v>0</v>
      </c>
      <c r="X60" s="117">
        <f>+N!$AB$113</f>
        <v>0</v>
      </c>
      <c r="Y60" s="117">
        <f>+N!$AC$113</f>
        <v>0</v>
      </c>
      <c r="Z60" s="118">
        <f>+N!$AD$113</f>
        <v>0</v>
      </c>
      <c r="AA60" s="116">
        <f>+S!$U$113</f>
        <v>0</v>
      </c>
      <c r="AB60" s="117">
        <f>+S!$V$113</f>
        <v>0</v>
      </c>
      <c r="AC60" s="117">
        <f>+S!$W$113</f>
        <v>0</v>
      </c>
      <c r="AD60" s="117">
        <f>+S!$X$113</f>
        <v>0</v>
      </c>
      <c r="AE60" s="117">
        <f>+S!$Y$113</f>
        <v>0</v>
      </c>
      <c r="AF60" s="117">
        <f>+S!$Z$113</f>
        <v>0</v>
      </c>
      <c r="AG60" s="117">
        <f>+S!$AA$113</f>
        <v>0</v>
      </c>
      <c r="AH60" s="117">
        <f>+S!$AB$113</f>
        <v>0</v>
      </c>
      <c r="AI60" s="117">
        <f>+S!$AC$113</f>
        <v>0</v>
      </c>
      <c r="AJ60" s="118">
        <f>+S!$AD$113</f>
        <v>0</v>
      </c>
      <c r="AK60" s="116">
        <f>+E!$U$113</f>
        <v>0</v>
      </c>
      <c r="AL60" s="117">
        <f>+E!$V$113</f>
        <v>0</v>
      </c>
      <c r="AM60" s="117">
        <f>+E!$W$113</f>
        <v>0</v>
      </c>
      <c r="AN60" s="117">
        <f>+E!$X$113</f>
        <v>0</v>
      </c>
      <c r="AO60" s="117">
        <f>+E!$Y$113</f>
        <v>0</v>
      </c>
      <c r="AP60" s="117">
        <f>+E!$Z$113</f>
        <v>0</v>
      </c>
      <c r="AQ60" s="117">
        <f>+E!$AA$113</f>
        <v>0</v>
      </c>
      <c r="AR60" s="117">
        <f>+E!$AB$113</f>
        <v>0</v>
      </c>
      <c r="AS60" s="117">
        <f>+E!$AC$113</f>
        <v>0</v>
      </c>
      <c r="AT60" s="118">
        <f>+E!$AD$113</f>
        <v>0</v>
      </c>
      <c r="AU60" s="116">
        <f>+O!$U$113</f>
        <v>0</v>
      </c>
      <c r="AV60" s="117">
        <f>+O!$V$113</f>
        <v>0</v>
      </c>
      <c r="AW60" s="117">
        <f>+O!$W$113</f>
        <v>0</v>
      </c>
      <c r="AX60" s="117">
        <f>+O!$X$113</f>
        <v>0</v>
      </c>
      <c r="AY60" s="117">
        <f>+O!$Y$113</f>
        <v>0</v>
      </c>
      <c r="AZ60" s="117">
        <f>+O!$Z$113</f>
        <v>0</v>
      </c>
      <c r="BA60" s="117">
        <f>+O!$AA$113</f>
        <v>0</v>
      </c>
      <c r="BB60" s="117">
        <f>+O!$AB$113</f>
        <v>0</v>
      </c>
      <c r="BC60" s="117">
        <f>+O!$AC$113</f>
        <v>0</v>
      </c>
      <c r="BD60" s="118">
        <f>+O!$AD$113</f>
        <v>0</v>
      </c>
      <c r="BE60" s="119">
        <f t="shared" ref="BE60:BE80" si="3">+SUMIF($Q$55:$BD$55,1,Q60:BD60)</f>
        <v>0</v>
      </c>
      <c r="BF60" s="120" t="e">
        <f t="shared" ref="BF60:BF78" si="4">+BE60/$BE$79</f>
        <v>#DIV/0!</v>
      </c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13"/>
      <c r="BR60" s="65"/>
      <c r="BS60" s="30"/>
      <c r="CF60" s="28"/>
      <c r="CG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</row>
    <row r="61" spans="1:186" s="11" customFormat="1" ht="30" hidden="1" customHeight="1">
      <c r="C61" s="61"/>
      <c r="D61" s="27"/>
      <c r="E61" s="27"/>
      <c r="F61" s="27"/>
      <c r="G61" s="27"/>
      <c r="I61" s="27"/>
      <c r="J61" s="27"/>
      <c r="K61" s="27"/>
      <c r="L61" s="27"/>
      <c r="M61" s="27"/>
      <c r="N61" s="27"/>
      <c r="O61" s="851" t="s">
        <v>8</v>
      </c>
      <c r="P61" s="852"/>
      <c r="Q61" s="116">
        <f>+N!$AE$113</f>
        <v>0</v>
      </c>
      <c r="R61" s="117">
        <f>+N!$AF$113</f>
        <v>0</v>
      </c>
      <c r="S61" s="117">
        <f>+N!$AG$113</f>
        <v>0</v>
      </c>
      <c r="T61" s="117">
        <f>+N!$AH$113</f>
        <v>0</v>
      </c>
      <c r="U61" s="117">
        <f>+N!$AI$113</f>
        <v>0</v>
      </c>
      <c r="V61" s="117">
        <f>+N!$AJ$113</f>
        <v>0</v>
      </c>
      <c r="W61" s="117">
        <f>+N!$AK$113</f>
        <v>0</v>
      </c>
      <c r="X61" s="117">
        <f>+N!$AL$113</f>
        <v>0</v>
      </c>
      <c r="Y61" s="117">
        <f>+N!$AM$113</f>
        <v>0</v>
      </c>
      <c r="Z61" s="118">
        <f>+N!$AN$113</f>
        <v>0</v>
      </c>
      <c r="AA61" s="116">
        <f>+S!$AE$113</f>
        <v>0</v>
      </c>
      <c r="AB61" s="117">
        <f>+S!$AF$113</f>
        <v>0</v>
      </c>
      <c r="AC61" s="117">
        <f>+S!$AG$113</f>
        <v>0</v>
      </c>
      <c r="AD61" s="117">
        <f>+S!$AH$113</f>
        <v>0</v>
      </c>
      <c r="AE61" s="117">
        <f>+S!$AI$113</f>
        <v>0</v>
      </c>
      <c r="AF61" s="117">
        <f>+S!$AJ$113</f>
        <v>0</v>
      </c>
      <c r="AG61" s="117">
        <f>+S!$AK$113</f>
        <v>0</v>
      </c>
      <c r="AH61" s="117">
        <f>+S!$AL$113</f>
        <v>0</v>
      </c>
      <c r="AI61" s="117">
        <f>+S!$AM$113</f>
        <v>0</v>
      </c>
      <c r="AJ61" s="118">
        <f>+S!$AN$113</f>
        <v>0</v>
      </c>
      <c r="AK61" s="116">
        <f>+E!$AE$113</f>
        <v>0</v>
      </c>
      <c r="AL61" s="117">
        <f>+E!$AF$113</f>
        <v>0</v>
      </c>
      <c r="AM61" s="117">
        <f>+E!$AG$113</f>
        <v>0</v>
      </c>
      <c r="AN61" s="117">
        <f>+E!$AH$113</f>
        <v>0</v>
      </c>
      <c r="AO61" s="117">
        <f>+E!$AI$113</f>
        <v>0</v>
      </c>
      <c r="AP61" s="117">
        <f>+E!$AJ$113</f>
        <v>0</v>
      </c>
      <c r="AQ61" s="117">
        <f>+E!$AK$113</f>
        <v>0</v>
      </c>
      <c r="AR61" s="117">
        <f>+E!$AL$113</f>
        <v>0</v>
      </c>
      <c r="AS61" s="117">
        <f>+E!$AM$113</f>
        <v>0</v>
      </c>
      <c r="AT61" s="118">
        <f>+E!$AN$113</f>
        <v>0</v>
      </c>
      <c r="AU61" s="116">
        <f>+O!$AE$113</f>
        <v>0</v>
      </c>
      <c r="AV61" s="117">
        <f>+O!$AF$113</f>
        <v>0</v>
      </c>
      <c r="AW61" s="117">
        <f>+O!$AG$113</f>
        <v>0</v>
      </c>
      <c r="AX61" s="117">
        <f>+O!$AH$113</f>
        <v>0</v>
      </c>
      <c r="AY61" s="117">
        <f>+O!$AI$113</f>
        <v>0</v>
      </c>
      <c r="AZ61" s="117">
        <f>+O!$AJ$113</f>
        <v>0</v>
      </c>
      <c r="BA61" s="117">
        <f>+O!$AK$113</f>
        <v>0</v>
      </c>
      <c r="BB61" s="117">
        <f>+O!$AL$113</f>
        <v>0</v>
      </c>
      <c r="BC61" s="117">
        <f>+O!$AM$113</f>
        <v>0</v>
      </c>
      <c r="BD61" s="118">
        <f>+O!$AN$113</f>
        <v>0</v>
      </c>
      <c r="BE61" s="119">
        <f t="shared" si="3"/>
        <v>0</v>
      </c>
      <c r="BF61" s="120" t="e">
        <f t="shared" si="4"/>
        <v>#DIV/0!</v>
      </c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13"/>
      <c r="BR61" s="65"/>
      <c r="BS61" s="30"/>
      <c r="CF61" s="28"/>
      <c r="CG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</row>
    <row r="62" spans="1:186" s="11" customFormat="1" ht="30" hidden="1" customHeight="1">
      <c r="C62" s="6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51" t="s">
        <v>109</v>
      </c>
      <c r="P62" s="852"/>
      <c r="Q62" s="116">
        <f>+N!$AO$113</f>
        <v>0</v>
      </c>
      <c r="R62" s="117">
        <f>+N!$AP$113</f>
        <v>0</v>
      </c>
      <c r="S62" s="117">
        <f>+N!$AQ$113</f>
        <v>0</v>
      </c>
      <c r="T62" s="117">
        <f>+N!$AR$113</f>
        <v>0</v>
      </c>
      <c r="U62" s="117">
        <f>+N!$AS$113</f>
        <v>0</v>
      </c>
      <c r="V62" s="117">
        <f>+N!$AT$113</f>
        <v>0</v>
      </c>
      <c r="W62" s="117">
        <f>+N!$AU$113</f>
        <v>0</v>
      </c>
      <c r="X62" s="117">
        <f>+N!$AV$113</f>
        <v>0</v>
      </c>
      <c r="Y62" s="117">
        <f>+N!$AW$113</f>
        <v>0</v>
      </c>
      <c r="Z62" s="118">
        <f>+N!$AX$113</f>
        <v>0</v>
      </c>
      <c r="AA62" s="116">
        <f>+S!$AO$113</f>
        <v>0</v>
      </c>
      <c r="AB62" s="117">
        <f>+S!$AP$113</f>
        <v>0</v>
      </c>
      <c r="AC62" s="117">
        <f>+S!$AQ$113</f>
        <v>0</v>
      </c>
      <c r="AD62" s="117">
        <f>+S!$AR$113</f>
        <v>0</v>
      </c>
      <c r="AE62" s="117">
        <f>+S!$AS$113</f>
        <v>0</v>
      </c>
      <c r="AF62" s="117">
        <f>+S!$AT$113</f>
        <v>0</v>
      </c>
      <c r="AG62" s="117">
        <f>+S!$AU$113</f>
        <v>0</v>
      </c>
      <c r="AH62" s="117">
        <f>+S!$AV$113</f>
        <v>0</v>
      </c>
      <c r="AI62" s="117">
        <f>+S!$AW$113</f>
        <v>0</v>
      </c>
      <c r="AJ62" s="118">
        <f>+S!$AX$113</f>
        <v>0</v>
      </c>
      <c r="AK62" s="116">
        <f>+E!$AO$113</f>
        <v>0</v>
      </c>
      <c r="AL62" s="117">
        <f>+E!$AP$113</f>
        <v>0</v>
      </c>
      <c r="AM62" s="117">
        <f>+E!$AQ$113</f>
        <v>0</v>
      </c>
      <c r="AN62" s="117">
        <f>+E!$AR$113</f>
        <v>0</v>
      </c>
      <c r="AO62" s="117">
        <f>+E!$AS$113</f>
        <v>0</v>
      </c>
      <c r="AP62" s="117">
        <f>+E!$AT$113</f>
        <v>0</v>
      </c>
      <c r="AQ62" s="117">
        <f>+E!$AU$113</f>
        <v>0</v>
      </c>
      <c r="AR62" s="117">
        <f>+E!$AV$113</f>
        <v>0</v>
      </c>
      <c r="AS62" s="117">
        <f>+E!$AW$113</f>
        <v>0</v>
      </c>
      <c r="AT62" s="118">
        <f>+E!$AX$113</f>
        <v>0</v>
      </c>
      <c r="AU62" s="116">
        <f>+O!$AO$113</f>
        <v>0</v>
      </c>
      <c r="AV62" s="117">
        <f>+O!$AP$113</f>
        <v>0</v>
      </c>
      <c r="AW62" s="117">
        <f>+O!$AQ$113</f>
        <v>0</v>
      </c>
      <c r="AX62" s="117">
        <f>+O!$AR$113</f>
        <v>0</v>
      </c>
      <c r="AY62" s="117">
        <f>+O!$AS$113</f>
        <v>0</v>
      </c>
      <c r="AZ62" s="117">
        <f>+O!$AT$113</f>
        <v>0</v>
      </c>
      <c r="BA62" s="117">
        <f>+O!$AU$113</f>
        <v>0</v>
      </c>
      <c r="BB62" s="117">
        <f>+O!$AV$113</f>
        <v>0</v>
      </c>
      <c r="BC62" s="117">
        <f>+O!$AW$113</f>
        <v>0</v>
      </c>
      <c r="BD62" s="118">
        <f>+O!$AX$113</f>
        <v>0</v>
      </c>
      <c r="BE62" s="119">
        <f t="shared" si="3"/>
        <v>0</v>
      </c>
      <c r="BF62" s="120" t="e">
        <f t="shared" si="4"/>
        <v>#DIV/0!</v>
      </c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13"/>
      <c r="BR62" s="65"/>
      <c r="BS62" s="30"/>
      <c r="CF62" s="28"/>
      <c r="CG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</row>
    <row r="63" spans="1:186" s="11" customFormat="1" ht="30" hidden="1" customHeight="1">
      <c r="C63" s="61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51" t="s">
        <v>19</v>
      </c>
      <c r="P63" s="852"/>
      <c r="Q63" s="116">
        <f>+N!$AY$113</f>
        <v>0</v>
      </c>
      <c r="R63" s="117">
        <f>+N!$AZ$113</f>
        <v>0</v>
      </c>
      <c r="S63" s="117">
        <f>+N!$BA$113</f>
        <v>0</v>
      </c>
      <c r="T63" s="117">
        <f>+N!$BB$113</f>
        <v>0</v>
      </c>
      <c r="U63" s="117">
        <f>+N!$BC$113</f>
        <v>0</v>
      </c>
      <c r="V63" s="117">
        <f>+N!$BD$113</f>
        <v>0</v>
      </c>
      <c r="W63" s="117">
        <f>+N!$BE$113</f>
        <v>0</v>
      </c>
      <c r="X63" s="117">
        <f>+N!$BF$113</f>
        <v>0</v>
      </c>
      <c r="Y63" s="117">
        <f>+N!$BG$113</f>
        <v>0</v>
      </c>
      <c r="Z63" s="118">
        <f>+N!$BH$113</f>
        <v>0</v>
      </c>
      <c r="AA63" s="116">
        <f>+S!$AY$113</f>
        <v>0</v>
      </c>
      <c r="AB63" s="117">
        <f>+S!$AZ$113</f>
        <v>0</v>
      </c>
      <c r="AC63" s="117">
        <f>+S!$BA$113</f>
        <v>0</v>
      </c>
      <c r="AD63" s="117">
        <f>+S!$BB$113</f>
        <v>0</v>
      </c>
      <c r="AE63" s="117">
        <f>+S!$BC$113</f>
        <v>0</v>
      </c>
      <c r="AF63" s="117">
        <f>+S!$BD$113</f>
        <v>0</v>
      </c>
      <c r="AG63" s="117">
        <f>+S!$BE$113</f>
        <v>0</v>
      </c>
      <c r="AH63" s="117">
        <f>+S!$BF$113</f>
        <v>0</v>
      </c>
      <c r="AI63" s="117">
        <f>+S!$BG$113</f>
        <v>0</v>
      </c>
      <c r="AJ63" s="118">
        <f>+S!$BH$113</f>
        <v>0</v>
      </c>
      <c r="AK63" s="116">
        <f>+E!$AY$113</f>
        <v>0</v>
      </c>
      <c r="AL63" s="117">
        <f>+E!$AZ$113</f>
        <v>0</v>
      </c>
      <c r="AM63" s="117">
        <f>+E!$BA$113</f>
        <v>0</v>
      </c>
      <c r="AN63" s="117">
        <f>+E!$BB$113</f>
        <v>0</v>
      </c>
      <c r="AO63" s="117">
        <f>+E!$BC$113</f>
        <v>0</v>
      </c>
      <c r="AP63" s="117">
        <f>+E!$BD$113</f>
        <v>0</v>
      </c>
      <c r="AQ63" s="117">
        <f>+E!$BE$113</f>
        <v>0</v>
      </c>
      <c r="AR63" s="117">
        <f>+E!$BF$113</f>
        <v>0</v>
      </c>
      <c r="AS63" s="117">
        <f>+E!$BG$113</f>
        <v>0</v>
      </c>
      <c r="AT63" s="118">
        <f>+E!$BH$113</f>
        <v>0</v>
      </c>
      <c r="AU63" s="116">
        <f>+O!$AY$113</f>
        <v>0</v>
      </c>
      <c r="AV63" s="117">
        <f>+O!$AZ$113</f>
        <v>0</v>
      </c>
      <c r="AW63" s="117">
        <f>+O!$BA$113</f>
        <v>0</v>
      </c>
      <c r="AX63" s="117">
        <f>+O!$BB$113</f>
        <v>0</v>
      </c>
      <c r="AY63" s="117">
        <f>+O!$BC$113</f>
        <v>0</v>
      </c>
      <c r="AZ63" s="117">
        <f>+O!$BD$113</f>
        <v>0</v>
      </c>
      <c r="BA63" s="117">
        <f>+O!$BE$113</f>
        <v>0</v>
      </c>
      <c r="BB63" s="117">
        <f>+O!$BF$113</f>
        <v>0</v>
      </c>
      <c r="BC63" s="117">
        <f>+O!$BG$113</f>
        <v>0</v>
      </c>
      <c r="BD63" s="118">
        <f>+O!$BH$113</f>
        <v>0</v>
      </c>
      <c r="BE63" s="119">
        <f t="shared" si="3"/>
        <v>0</v>
      </c>
      <c r="BF63" s="120" t="e">
        <f t="shared" si="4"/>
        <v>#DIV/0!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13"/>
      <c r="BR63" s="65"/>
      <c r="BS63" s="30"/>
      <c r="CF63" s="28"/>
      <c r="CG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</row>
    <row r="64" spans="1:186" s="11" customFormat="1" ht="30" hidden="1" customHeight="1">
      <c r="C64" s="61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51" t="s">
        <v>151</v>
      </c>
      <c r="P64" s="852"/>
      <c r="Q64" s="116">
        <f>+N!$BI$113</f>
        <v>0</v>
      </c>
      <c r="R64" s="117">
        <f>+N!$BJ$113</f>
        <v>0</v>
      </c>
      <c r="S64" s="117">
        <f>+N!$BK$113</f>
        <v>0</v>
      </c>
      <c r="T64" s="117">
        <f>+N!$BL$113</f>
        <v>0</v>
      </c>
      <c r="U64" s="117">
        <f>+N!$BM$113</f>
        <v>0</v>
      </c>
      <c r="V64" s="117">
        <f>+N!$BN$113</f>
        <v>0</v>
      </c>
      <c r="W64" s="117">
        <f>+N!$BO$113</f>
        <v>0</v>
      </c>
      <c r="X64" s="117">
        <f>+N!$BP$113</f>
        <v>0</v>
      </c>
      <c r="Y64" s="117">
        <f>+N!$BQ$113</f>
        <v>0</v>
      </c>
      <c r="Z64" s="118">
        <f>+N!$BR$113</f>
        <v>0</v>
      </c>
      <c r="AA64" s="116">
        <f>+S!$BI$113</f>
        <v>0</v>
      </c>
      <c r="AB64" s="117">
        <f>+S!$BJ$113</f>
        <v>0</v>
      </c>
      <c r="AC64" s="117">
        <f>+S!$BK$113</f>
        <v>0</v>
      </c>
      <c r="AD64" s="117">
        <f>+S!$BL$113</f>
        <v>0</v>
      </c>
      <c r="AE64" s="117">
        <f>+S!$BM$113</f>
        <v>0</v>
      </c>
      <c r="AF64" s="117">
        <f>+S!$BN$113</f>
        <v>0</v>
      </c>
      <c r="AG64" s="117">
        <f>+S!$BO$113</f>
        <v>0</v>
      </c>
      <c r="AH64" s="117">
        <f>+S!$BP$113</f>
        <v>0</v>
      </c>
      <c r="AI64" s="117">
        <f>+S!$BQ$113</f>
        <v>0</v>
      </c>
      <c r="AJ64" s="118">
        <f>+S!$BR$113</f>
        <v>0</v>
      </c>
      <c r="AK64" s="116">
        <f>+E!$BI$113</f>
        <v>0</v>
      </c>
      <c r="AL64" s="117">
        <f>+E!$BJ$113</f>
        <v>0</v>
      </c>
      <c r="AM64" s="117">
        <f>+E!$BK$113</f>
        <v>0</v>
      </c>
      <c r="AN64" s="117">
        <f>+E!$BL$113</f>
        <v>0</v>
      </c>
      <c r="AO64" s="117">
        <f>+E!$BM$113</f>
        <v>0</v>
      </c>
      <c r="AP64" s="117">
        <f>+E!$BN$113</f>
        <v>0</v>
      </c>
      <c r="AQ64" s="117">
        <f>+E!$BO$113</f>
        <v>0</v>
      </c>
      <c r="AR64" s="117">
        <f>+E!$BP$113</f>
        <v>0</v>
      </c>
      <c r="AS64" s="117">
        <f>+E!$BQ$113</f>
        <v>0</v>
      </c>
      <c r="AT64" s="118">
        <f>+E!$BR$113</f>
        <v>0</v>
      </c>
      <c r="AU64" s="116">
        <f>+O!$BI$113</f>
        <v>0</v>
      </c>
      <c r="AV64" s="117">
        <f>+O!$BJ$113</f>
        <v>0</v>
      </c>
      <c r="AW64" s="117">
        <f>+O!$BK$113</f>
        <v>0</v>
      </c>
      <c r="AX64" s="117">
        <f>+O!$BL$113</f>
        <v>0</v>
      </c>
      <c r="AY64" s="117">
        <f>+O!$BM$113</f>
        <v>0</v>
      </c>
      <c r="AZ64" s="117">
        <f>+O!$BN$113</f>
        <v>0</v>
      </c>
      <c r="BA64" s="117">
        <f>+O!$BO$113</f>
        <v>0</v>
      </c>
      <c r="BB64" s="117">
        <f>+O!$BP$113</f>
        <v>0</v>
      </c>
      <c r="BC64" s="117">
        <f>+O!$BQ$113</f>
        <v>0</v>
      </c>
      <c r="BD64" s="118">
        <f>+O!$BR$113</f>
        <v>0</v>
      </c>
      <c r="BE64" s="119">
        <f t="shared" si="3"/>
        <v>0</v>
      </c>
      <c r="BF64" s="120" t="e">
        <f t="shared" si="4"/>
        <v>#DIV/0!</v>
      </c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13"/>
      <c r="BR64" s="65"/>
      <c r="BS64" s="30"/>
      <c r="CF64" s="28"/>
      <c r="CG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</row>
    <row r="65" spans="3:173" ht="30" hidden="1" customHeight="1">
      <c r="C65" s="61"/>
      <c r="O65" s="851" t="s">
        <v>7</v>
      </c>
      <c r="P65" s="852"/>
      <c r="Q65" s="116">
        <f>+N!$BS$113</f>
        <v>0</v>
      </c>
      <c r="R65" s="117">
        <f>+N!$BT$113</f>
        <v>0</v>
      </c>
      <c r="S65" s="117">
        <f>+N!$BU$113</f>
        <v>0</v>
      </c>
      <c r="T65" s="117">
        <f>+N!$BV$113</f>
        <v>0</v>
      </c>
      <c r="U65" s="117">
        <f>+N!$BW$113</f>
        <v>0</v>
      </c>
      <c r="V65" s="117">
        <f>+N!$BX$113</f>
        <v>0</v>
      </c>
      <c r="W65" s="117">
        <f>+N!$BY$113</f>
        <v>0</v>
      </c>
      <c r="X65" s="117">
        <f>+N!$BZ$113</f>
        <v>0</v>
      </c>
      <c r="Y65" s="117">
        <f>+N!$CA$113</f>
        <v>0</v>
      </c>
      <c r="Z65" s="118">
        <f>+N!$CB$113</f>
        <v>0</v>
      </c>
      <c r="AA65" s="116">
        <f>+S!$BS$113</f>
        <v>0</v>
      </c>
      <c r="AB65" s="117">
        <f>+S!$BT$113</f>
        <v>0</v>
      </c>
      <c r="AC65" s="117">
        <f>+S!$BU$113</f>
        <v>0</v>
      </c>
      <c r="AD65" s="117">
        <f>+S!$BV$113</f>
        <v>0</v>
      </c>
      <c r="AE65" s="117">
        <f>+S!$BW$113</f>
        <v>0</v>
      </c>
      <c r="AF65" s="117">
        <f>+S!$BX$113</f>
        <v>0</v>
      </c>
      <c r="AG65" s="117">
        <f>+S!$BY$113</f>
        <v>0</v>
      </c>
      <c r="AH65" s="117">
        <f>+S!$BZ$113</f>
        <v>0</v>
      </c>
      <c r="AI65" s="117">
        <f>+S!$CA$113</f>
        <v>0</v>
      </c>
      <c r="AJ65" s="118">
        <f>+S!$CB$113</f>
        <v>0</v>
      </c>
      <c r="AK65" s="116">
        <f>+E!$BS$113</f>
        <v>0</v>
      </c>
      <c r="AL65" s="117">
        <f>+E!$BT$113</f>
        <v>0</v>
      </c>
      <c r="AM65" s="117">
        <f>+E!$BU$113</f>
        <v>0</v>
      </c>
      <c r="AN65" s="117">
        <f>+E!$BV$113</f>
        <v>0</v>
      </c>
      <c r="AO65" s="117">
        <f>+E!$BW$113</f>
        <v>0</v>
      </c>
      <c r="AP65" s="117">
        <f>+E!$BX$113</f>
        <v>0</v>
      </c>
      <c r="AQ65" s="117">
        <f>+E!$BY$113</f>
        <v>0</v>
      </c>
      <c r="AR65" s="117">
        <f>+E!$BZ$113</f>
        <v>0</v>
      </c>
      <c r="AS65" s="117">
        <f>+E!$CA$113</f>
        <v>0</v>
      </c>
      <c r="AT65" s="118">
        <f>+E!$CB$113</f>
        <v>0</v>
      </c>
      <c r="AU65" s="116">
        <f>+O!$BS$113</f>
        <v>0</v>
      </c>
      <c r="AV65" s="117">
        <f>+O!$BT$113</f>
        <v>0</v>
      </c>
      <c r="AW65" s="117">
        <f>+O!$BU$113</f>
        <v>0</v>
      </c>
      <c r="AX65" s="117">
        <f>+O!$BV$113</f>
        <v>0</v>
      </c>
      <c r="AY65" s="117">
        <f>+O!$BW$113</f>
        <v>0</v>
      </c>
      <c r="AZ65" s="117">
        <f>+O!$BX$113</f>
        <v>0</v>
      </c>
      <c r="BA65" s="117">
        <f>+O!$BY$113</f>
        <v>0</v>
      </c>
      <c r="BB65" s="117">
        <f>+O!$BZ$113</f>
        <v>0</v>
      </c>
      <c r="BC65" s="117">
        <f>+O!$CA$113</f>
        <v>0</v>
      </c>
      <c r="BD65" s="118">
        <f>+O!$CB$113</f>
        <v>0</v>
      </c>
      <c r="BE65" s="119">
        <f t="shared" si="3"/>
        <v>0</v>
      </c>
      <c r="BF65" s="120" t="e">
        <f t="shared" si="4"/>
        <v>#DIV/0!</v>
      </c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32"/>
      <c r="BR65" s="67"/>
      <c r="BS65" s="30"/>
      <c r="BX65" s="11"/>
      <c r="BY65" s="11"/>
      <c r="BZ65" s="11"/>
      <c r="CA65" s="11"/>
      <c r="CB65" s="11"/>
      <c r="CC65" s="11"/>
      <c r="CD65" s="11"/>
      <c r="CE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</row>
    <row r="66" spans="3:173" ht="30" hidden="1" customHeight="1">
      <c r="C66" s="61"/>
      <c r="O66" s="851" t="s">
        <v>295</v>
      </c>
      <c r="P66" s="852"/>
      <c r="Q66" s="116">
        <f>+N!$CC$113</f>
        <v>0</v>
      </c>
      <c r="R66" s="117">
        <f>+N!$CD$113</f>
        <v>0</v>
      </c>
      <c r="S66" s="117">
        <f>+N!$CE$113</f>
        <v>0</v>
      </c>
      <c r="T66" s="117">
        <f>+N!$CF$113</f>
        <v>0</v>
      </c>
      <c r="U66" s="117">
        <f>+N!$CG$113</f>
        <v>0</v>
      </c>
      <c r="V66" s="117">
        <f>+N!$CH$113</f>
        <v>0</v>
      </c>
      <c r="W66" s="117">
        <f>+N!$CI$113</f>
        <v>0</v>
      </c>
      <c r="X66" s="117">
        <f>+N!$CJ$113</f>
        <v>0</v>
      </c>
      <c r="Y66" s="117">
        <f>+N!$CK$113</f>
        <v>0</v>
      </c>
      <c r="Z66" s="118">
        <f>+N!$CL$113</f>
        <v>0</v>
      </c>
      <c r="AA66" s="116">
        <f>+S!$CC$113</f>
        <v>0</v>
      </c>
      <c r="AB66" s="117">
        <f>+S!$CD$113</f>
        <v>0</v>
      </c>
      <c r="AC66" s="117">
        <f>+S!$CE$113</f>
        <v>0</v>
      </c>
      <c r="AD66" s="117">
        <f>+S!$CF$113</f>
        <v>0</v>
      </c>
      <c r="AE66" s="117">
        <f>+S!$CG$113</f>
        <v>0</v>
      </c>
      <c r="AF66" s="117">
        <f>+S!$CH$113</f>
        <v>0</v>
      </c>
      <c r="AG66" s="117">
        <f>+S!$CI$113</f>
        <v>0</v>
      </c>
      <c r="AH66" s="117">
        <f>+S!$CJ$113</f>
        <v>0</v>
      </c>
      <c r="AI66" s="117">
        <f>+S!$CK$113</f>
        <v>0</v>
      </c>
      <c r="AJ66" s="118">
        <f>+S!$CL$113</f>
        <v>0</v>
      </c>
      <c r="AK66" s="116">
        <f>+E!$CC$113</f>
        <v>0</v>
      </c>
      <c r="AL66" s="117">
        <f>+E!$CD$113</f>
        <v>0</v>
      </c>
      <c r="AM66" s="117">
        <f>+E!$CE$113</f>
        <v>0</v>
      </c>
      <c r="AN66" s="117">
        <f>+E!$CF$113</f>
        <v>0</v>
      </c>
      <c r="AO66" s="117">
        <f>+E!$CG$113</f>
        <v>0</v>
      </c>
      <c r="AP66" s="117">
        <f>+E!$CH$113</f>
        <v>0</v>
      </c>
      <c r="AQ66" s="117">
        <f>+E!$CI$113</f>
        <v>0</v>
      </c>
      <c r="AR66" s="117">
        <f>+E!$CJ$113</f>
        <v>0</v>
      </c>
      <c r="AS66" s="117">
        <f>+E!$CK$113</f>
        <v>0</v>
      </c>
      <c r="AT66" s="118">
        <f>+E!$CL$113</f>
        <v>0</v>
      </c>
      <c r="AU66" s="116">
        <f>+O!$CC$113</f>
        <v>0</v>
      </c>
      <c r="AV66" s="117">
        <f>+O!$CD$113</f>
        <v>0</v>
      </c>
      <c r="AW66" s="117">
        <f>+O!$CE$113</f>
        <v>0</v>
      </c>
      <c r="AX66" s="117">
        <f>+O!$CF$113</f>
        <v>0</v>
      </c>
      <c r="AY66" s="117">
        <f>+O!$CG$113</f>
        <v>0</v>
      </c>
      <c r="AZ66" s="117">
        <f>+O!$CH$113</f>
        <v>0</v>
      </c>
      <c r="BA66" s="117">
        <f>+O!$CI$113</f>
        <v>0</v>
      </c>
      <c r="BB66" s="117">
        <f>+O!$CJ$113</f>
        <v>0</v>
      </c>
      <c r="BC66" s="117">
        <f>+O!$CK$113</f>
        <v>0</v>
      </c>
      <c r="BD66" s="118">
        <f>+O!$CL$113</f>
        <v>0</v>
      </c>
      <c r="BE66" s="119">
        <f t="shared" si="3"/>
        <v>0</v>
      </c>
      <c r="BF66" s="120" t="e">
        <f t="shared" si="4"/>
        <v>#DIV/0!</v>
      </c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32"/>
      <c r="BR66" s="67"/>
      <c r="BS66" s="30"/>
      <c r="BX66" s="11"/>
      <c r="BY66" s="11"/>
      <c r="BZ66" s="11"/>
      <c r="CA66" s="11"/>
      <c r="CB66" s="11"/>
      <c r="CC66" s="11"/>
      <c r="CD66" s="11"/>
      <c r="CE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</row>
    <row r="67" spans="3:173" ht="30" hidden="1" customHeight="1">
      <c r="C67" s="61"/>
      <c r="O67" s="851" t="s">
        <v>111</v>
      </c>
      <c r="P67" s="852"/>
      <c r="Q67" s="116">
        <f>+N!$CM$113</f>
        <v>0</v>
      </c>
      <c r="R67" s="117">
        <f>+N!$CN$113</f>
        <v>0</v>
      </c>
      <c r="S67" s="117">
        <f>+N!$CO$113</f>
        <v>0</v>
      </c>
      <c r="T67" s="117">
        <f>+N!$CP$113</f>
        <v>0</v>
      </c>
      <c r="U67" s="117">
        <f>+N!$CQ$113</f>
        <v>0</v>
      </c>
      <c r="V67" s="117">
        <f>+N!$CR$113</f>
        <v>0</v>
      </c>
      <c r="W67" s="117">
        <f>+N!$CS$113</f>
        <v>0</v>
      </c>
      <c r="X67" s="117">
        <f>+N!$CT$113</f>
        <v>0</v>
      </c>
      <c r="Y67" s="117">
        <f>+N!$CU$113</f>
        <v>0</v>
      </c>
      <c r="Z67" s="118">
        <f>+N!$CV$113</f>
        <v>0</v>
      </c>
      <c r="AA67" s="116">
        <f>+S!$CM$113</f>
        <v>0</v>
      </c>
      <c r="AB67" s="117">
        <f>+S!$CN$113</f>
        <v>0</v>
      </c>
      <c r="AC67" s="117">
        <f>+S!$CO$113</f>
        <v>0</v>
      </c>
      <c r="AD67" s="117">
        <f>+S!$CP$113</f>
        <v>0</v>
      </c>
      <c r="AE67" s="117">
        <f>+S!$CQ$113</f>
        <v>0</v>
      </c>
      <c r="AF67" s="117">
        <f>+S!$CR$113</f>
        <v>0</v>
      </c>
      <c r="AG67" s="117">
        <f>+S!$CS$113</f>
        <v>0</v>
      </c>
      <c r="AH67" s="117">
        <f>+S!$CT$113</f>
        <v>0</v>
      </c>
      <c r="AI67" s="117">
        <f>+S!$CU$113</f>
        <v>0</v>
      </c>
      <c r="AJ67" s="118">
        <f>+S!$CV$113</f>
        <v>0</v>
      </c>
      <c r="AK67" s="116">
        <f>+E!$CM$113</f>
        <v>0</v>
      </c>
      <c r="AL67" s="117">
        <f>+E!$CN$113</f>
        <v>0</v>
      </c>
      <c r="AM67" s="117">
        <f>+E!$CO$113</f>
        <v>0</v>
      </c>
      <c r="AN67" s="117">
        <f>+E!$CP$113</f>
        <v>0</v>
      </c>
      <c r="AO67" s="117">
        <f>+E!$CQ$113</f>
        <v>0</v>
      </c>
      <c r="AP67" s="117">
        <f>+E!$CR$113</f>
        <v>0</v>
      </c>
      <c r="AQ67" s="117">
        <f>+E!$CS$113</f>
        <v>0</v>
      </c>
      <c r="AR67" s="117">
        <f>+E!$CT$113</f>
        <v>0</v>
      </c>
      <c r="AS67" s="117">
        <f>+E!$CU$113</f>
        <v>0</v>
      </c>
      <c r="AT67" s="118">
        <f>+E!$CV$113</f>
        <v>0</v>
      </c>
      <c r="AU67" s="116">
        <f>+O!$CM$113</f>
        <v>0</v>
      </c>
      <c r="AV67" s="117">
        <f>+O!$CN$113</f>
        <v>0</v>
      </c>
      <c r="AW67" s="117">
        <f>+O!$CO$113</f>
        <v>0</v>
      </c>
      <c r="AX67" s="117">
        <f>+O!$CP$113</f>
        <v>0</v>
      </c>
      <c r="AY67" s="117">
        <f>+O!$CQ$113</f>
        <v>0</v>
      </c>
      <c r="AZ67" s="117">
        <f>+O!$CR$113</f>
        <v>0</v>
      </c>
      <c r="BA67" s="117">
        <f>+O!$CS$113</f>
        <v>0</v>
      </c>
      <c r="BB67" s="117">
        <f>+O!$CT$113</f>
        <v>0</v>
      </c>
      <c r="BC67" s="117">
        <f>+O!$CU$113</f>
        <v>0</v>
      </c>
      <c r="BD67" s="118">
        <f>+O!$CV$113</f>
        <v>0</v>
      </c>
      <c r="BE67" s="119">
        <f t="shared" si="3"/>
        <v>0</v>
      </c>
      <c r="BF67" s="120" t="e">
        <f t="shared" si="4"/>
        <v>#DIV/0!</v>
      </c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32"/>
      <c r="BR67" s="67"/>
      <c r="BS67" s="30"/>
      <c r="BX67" s="11"/>
      <c r="BY67" s="11"/>
      <c r="BZ67" s="11"/>
      <c r="CA67" s="11"/>
      <c r="CB67" s="11"/>
      <c r="CC67" s="11"/>
      <c r="CD67" s="11"/>
      <c r="CE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</row>
    <row r="68" spans="3:173" ht="30" hidden="1" customHeight="1">
      <c r="C68" s="61"/>
      <c r="O68" s="865" t="s">
        <v>154</v>
      </c>
      <c r="P68" s="865"/>
      <c r="Q68" s="116">
        <f>+N!$CW$113</f>
        <v>0</v>
      </c>
      <c r="R68" s="117">
        <f>+N!$CX$113</f>
        <v>0</v>
      </c>
      <c r="S68" s="117">
        <f>+N!$CY$113</f>
        <v>0</v>
      </c>
      <c r="T68" s="117">
        <f>+N!$CZ$113</f>
        <v>0</v>
      </c>
      <c r="U68" s="117">
        <f>+N!$DA$113</f>
        <v>0</v>
      </c>
      <c r="V68" s="117">
        <f>+N!$DB$113</f>
        <v>0</v>
      </c>
      <c r="W68" s="117">
        <f>+N!$DC$113</f>
        <v>0</v>
      </c>
      <c r="X68" s="117">
        <f>+N!$DD$113</f>
        <v>0</v>
      </c>
      <c r="Y68" s="117">
        <f>+N!$DE$113</f>
        <v>0</v>
      </c>
      <c r="Z68" s="118">
        <f>+N!$DF$113</f>
        <v>0</v>
      </c>
      <c r="AA68" s="116">
        <f>+S!$CW$113</f>
        <v>0</v>
      </c>
      <c r="AB68" s="117">
        <f>+S!$CX$113</f>
        <v>0</v>
      </c>
      <c r="AC68" s="117">
        <f>+S!$CY$113</f>
        <v>0</v>
      </c>
      <c r="AD68" s="117">
        <f>+S!$CZ$113</f>
        <v>0</v>
      </c>
      <c r="AE68" s="117">
        <f>+S!$DA$113</f>
        <v>0</v>
      </c>
      <c r="AF68" s="117">
        <f>+S!$DB$113</f>
        <v>0</v>
      </c>
      <c r="AG68" s="117">
        <f>+S!$DC$113</f>
        <v>0</v>
      </c>
      <c r="AH68" s="117">
        <f>+S!$DD$113</f>
        <v>0</v>
      </c>
      <c r="AI68" s="117">
        <f>+S!$DE$113</f>
        <v>0</v>
      </c>
      <c r="AJ68" s="118">
        <f>+S!$DF$113</f>
        <v>0</v>
      </c>
      <c r="AK68" s="116">
        <f>+E!$CW$113</f>
        <v>0</v>
      </c>
      <c r="AL68" s="117">
        <f>+E!$CX$113</f>
        <v>0</v>
      </c>
      <c r="AM68" s="117">
        <f>+E!$CY$113</f>
        <v>0</v>
      </c>
      <c r="AN68" s="117">
        <f>+E!$CZ$113</f>
        <v>0</v>
      </c>
      <c r="AO68" s="117">
        <f>+E!$DA$113</f>
        <v>0</v>
      </c>
      <c r="AP68" s="117">
        <f>+E!$DB$113</f>
        <v>0</v>
      </c>
      <c r="AQ68" s="117">
        <f>+E!$DC$113</f>
        <v>0</v>
      </c>
      <c r="AR68" s="117">
        <f>+E!$DD$113</f>
        <v>0</v>
      </c>
      <c r="AS68" s="117">
        <f>+E!$DE$113</f>
        <v>0</v>
      </c>
      <c r="AT68" s="118">
        <f>+E!$DF$113</f>
        <v>0</v>
      </c>
      <c r="AU68" s="116">
        <f>+O!$CW$113</f>
        <v>0</v>
      </c>
      <c r="AV68" s="117">
        <f>+O!$CX$113</f>
        <v>0</v>
      </c>
      <c r="AW68" s="117">
        <f>+O!$CY$113</f>
        <v>0</v>
      </c>
      <c r="AX68" s="117">
        <f>+O!$CZ$113</f>
        <v>0</v>
      </c>
      <c r="AY68" s="117">
        <f>+O!$DA$113</f>
        <v>0</v>
      </c>
      <c r="AZ68" s="117">
        <f>+O!$DB$113</f>
        <v>0</v>
      </c>
      <c r="BA68" s="117">
        <f>+O!$DC$113</f>
        <v>0</v>
      </c>
      <c r="BB68" s="117">
        <f>+O!$DD$113</f>
        <v>0</v>
      </c>
      <c r="BC68" s="117">
        <f>+O!$DE$113</f>
        <v>0</v>
      </c>
      <c r="BD68" s="118">
        <f>+O!$DF$113</f>
        <v>0</v>
      </c>
      <c r="BE68" s="119">
        <f t="shared" si="3"/>
        <v>0</v>
      </c>
      <c r="BF68" s="120" t="e">
        <f t="shared" si="4"/>
        <v>#DIV/0!</v>
      </c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32"/>
      <c r="BR68" s="67"/>
      <c r="BS68" s="30"/>
      <c r="BX68" s="11"/>
      <c r="BY68" s="11"/>
      <c r="BZ68" s="11"/>
      <c r="CA68" s="11"/>
      <c r="CB68" s="11"/>
      <c r="CC68" s="11"/>
      <c r="CD68" s="11"/>
      <c r="CE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</row>
    <row r="69" spans="3:173" ht="30" hidden="1" customHeight="1">
      <c r="C69" s="61"/>
      <c r="O69" s="865" t="s">
        <v>155</v>
      </c>
      <c r="P69" s="865"/>
      <c r="Q69" s="116">
        <f>+N!$DG$113</f>
        <v>0</v>
      </c>
      <c r="R69" s="117">
        <f>+N!$DH$113</f>
        <v>0</v>
      </c>
      <c r="S69" s="117">
        <f>+N!$DI$113</f>
        <v>0</v>
      </c>
      <c r="T69" s="117">
        <f>+N!$DJ$113</f>
        <v>0</v>
      </c>
      <c r="U69" s="117">
        <f>+N!$DK$113</f>
        <v>0</v>
      </c>
      <c r="V69" s="117">
        <f>+N!$DL$113</f>
        <v>0</v>
      </c>
      <c r="W69" s="117">
        <f>+N!$DM$113</f>
        <v>0</v>
      </c>
      <c r="X69" s="117">
        <f>+N!$DN$113</f>
        <v>0</v>
      </c>
      <c r="Y69" s="117">
        <f>+N!$DO$113</f>
        <v>0</v>
      </c>
      <c r="Z69" s="118">
        <f>+N!$DP$113</f>
        <v>0</v>
      </c>
      <c r="AA69" s="116">
        <f>+S!$DG$113</f>
        <v>0</v>
      </c>
      <c r="AB69" s="117">
        <f>+S!$DH$113</f>
        <v>0</v>
      </c>
      <c r="AC69" s="117">
        <f>+S!$DI$113</f>
        <v>0</v>
      </c>
      <c r="AD69" s="117">
        <f>+S!$DJ$113</f>
        <v>0</v>
      </c>
      <c r="AE69" s="117">
        <f>+S!$DK$113</f>
        <v>0</v>
      </c>
      <c r="AF69" s="117">
        <f>+S!$DL$113</f>
        <v>0</v>
      </c>
      <c r="AG69" s="117">
        <f>+S!$DM$113</f>
        <v>0</v>
      </c>
      <c r="AH69" s="117">
        <f>+S!$DN$113</f>
        <v>0</v>
      </c>
      <c r="AI69" s="117">
        <f>+S!$DO$113</f>
        <v>0</v>
      </c>
      <c r="AJ69" s="118">
        <f>+S!$DP$113</f>
        <v>0</v>
      </c>
      <c r="AK69" s="116">
        <f>+E!$DG$113</f>
        <v>0</v>
      </c>
      <c r="AL69" s="117">
        <f>+E!$DH$113</f>
        <v>0</v>
      </c>
      <c r="AM69" s="117">
        <f>+E!$DI$113</f>
        <v>0</v>
      </c>
      <c r="AN69" s="117">
        <f>+E!$DJ$113</f>
        <v>0</v>
      </c>
      <c r="AO69" s="117">
        <f>+E!$DK$113</f>
        <v>0</v>
      </c>
      <c r="AP69" s="117">
        <f>+E!$DL$113</f>
        <v>0</v>
      </c>
      <c r="AQ69" s="117">
        <f>+E!$DM$113</f>
        <v>0</v>
      </c>
      <c r="AR69" s="117">
        <f>+E!$DN$113</f>
        <v>0</v>
      </c>
      <c r="AS69" s="117">
        <f>+E!$DO$113</f>
        <v>0</v>
      </c>
      <c r="AT69" s="118">
        <f>+E!$DP$113</f>
        <v>0</v>
      </c>
      <c r="AU69" s="116">
        <f>+O!$DG$113</f>
        <v>0</v>
      </c>
      <c r="AV69" s="117">
        <f>+O!$DH$113</f>
        <v>0</v>
      </c>
      <c r="AW69" s="117">
        <f>+O!$DI$113</f>
        <v>0</v>
      </c>
      <c r="AX69" s="117">
        <f>+O!$DJ$113</f>
        <v>0</v>
      </c>
      <c r="AY69" s="117">
        <f>+O!$DK$113</f>
        <v>0</v>
      </c>
      <c r="AZ69" s="117">
        <f>+O!$DL$113</f>
        <v>0</v>
      </c>
      <c r="BA69" s="117">
        <f>+O!$DM$113</f>
        <v>0</v>
      </c>
      <c r="BB69" s="117">
        <f>+O!$DN$113</f>
        <v>0</v>
      </c>
      <c r="BC69" s="117">
        <f>+O!$DO$113</f>
        <v>0</v>
      </c>
      <c r="BD69" s="118">
        <f>+O!$DP$113</f>
        <v>0</v>
      </c>
      <c r="BE69" s="119">
        <f t="shared" si="3"/>
        <v>0</v>
      </c>
      <c r="BF69" s="120" t="e">
        <f t="shared" si="4"/>
        <v>#DIV/0!</v>
      </c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32"/>
      <c r="BR69" s="67"/>
      <c r="BS69" s="30"/>
      <c r="BT69" s="52"/>
      <c r="BU69" s="48"/>
      <c r="BV69" s="52"/>
      <c r="BW69" s="52"/>
      <c r="BX69" s="52"/>
      <c r="BY69" s="11"/>
      <c r="BZ69" s="11"/>
      <c r="CA69" s="11"/>
      <c r="CB69" s="11"/>
      <c r="CC69" s="11"/>
      <c r="CD69" s="11"/>
      <c r="CE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</row>
    <row r="70" spans="3:173" ht="30" hidden="1" customHeight="1">
      <c r="C70" s="61"/>
      <c r="O70" s="865" t="s">
        <v>168</v>
      </c>
      <c r="P70" s="865"/>
      <c r="Q70" s="116">
        <f>+N!$DQ$113</f>
        <v>0</v>
      </c>
      <c r="R70" s="117">
        <f>+N!$DR$113</f>
        <v>0</v>
      </c>
      <c r="S70" s="681">
        <f>+N!$DS$113</f>
        <v>0</v>
      </c>
      <c r="T70" s="681">
        <f>+N!$DT$113</f>
        <v>0</v>
      </c>
      <c r="U70" s="681">
        <f>+N!$DU$113</f>
        <v>0</v>
      </c>
      <c r="V70" s="117">
        <f>+N!$DV$113</f>
        <v>0</v>
      </c>
      <c r="W70" s="117">
        <f>+N!$DW$113</f>
        <v>0</v>
      </c>
      <c r="X70" s="117">
        <f>+N!$DX$113</f>
        <v>0</v>
      </c>
      <c r="Y70" s="117">
        <f>+N!$DY$113</f>
        <v>0</v>
      </c>
      <c r="Z70" s="118">
        <f>+N!$DZ$113</f>
        <v>0</v>
      </c>
      <c r="AA70" s="683">
        <f>+S!$DQ$113</f>
        <v>0</v>
      </c>
      <c r="AB70" s="681">
        <f>+S!$DR$113</f>
        <v>0</v>
      </c>
      <c r="AC70" s="117">
        <f>+S!$DS$113</f>
        <v>0</v>
      </c>
      <c r="AD70" s="117">
        <f>+S!$DT$113</f>
        <v>0</v>
      </c>
      <c r="AE70" s="117">
        <f>+S!$DU$113</f>
        <v>0</v>
      </c>
      <c r="AF70" s="117">
        <f>+S!$DV$113</f>
        <v>0</v>
      </c>
      <c r="AG70" s="117">
        <f>+S!$DW$113</f>
        <v>0</v>
      </c>
      <c r="AH70" s="117">
        <f>+S!$DX$113</f>
        <v>0</v>
      </c>
      <c r="AI70" s="117">
        <f>+S!$DY$113</f>
        <v>0</v>
      </c>
      <c r="AJ70" s="118">
        <f>+S!$DZ$113</f>
        <v>0</v>
      </c>
      <c r="AK70" s="683">
        <f>+E!$DQ$113</f>
        <v>0</v>
      </c>
      <c r="AL70" s="681">
        <f>+E!$DR$113</f>
        <v>0</v>
      </c>
      <c r="AM70" s="681">
        <f>+E!$DS$113</f>
        <v>0</v>
      </c>
      <c r="AN70" s="117">
        <f>+E!$DT$113</f>
        <v>0</v>
      </c>
      <c r="AO70" s="117">
        <f>+E!$DU$113</f>
        <v>0</v>
      </c>
      <c r="AP70" s="681">
        <f>+E!$DV$113</f>
        <v>0</v>
      </c>
      <c r="AQ70" s="681">
        <f>+E!$DW$113</f>
        <v>0</v>
      </c>
      <c r="AR70" s="681">
        <f>+E!$DX$113</f>
        <v>0</v>
      </c>
      <c r="AS70" s="117">
        <f>+E!$DY$113</f>
        <v>0</v>
      </c>
      <c r="AT70" s="118">
        <f>+E!$DZ$113</f>
        <v>0</v>
      </c>
      <c r="AU70" s="683">
        <f>+O!$DQ$113</f>
        <v>0</v>
      </c>
      <c r="AV70" s="681">
        <f>+O!$DR$113</f>
        <v>0</v>
      </c>
      <c r="AW70" s="681">
        <f>+O!$DS$113</f>
        <v>0</v>
      </c>
      <c r="AX70" s="117">
        <f>+O!$DT$113</f>
        <v>0</v>
      </c>
      <c r="AY70" s="117">
        <f>+O!$DU$113</f>
        <v>0</v>
      </c>
      <c r="AZ70" s="117">
        <f>+O!$DV$113</f>
        <v>0</v>
      </c>
      <c r="BA70" s="681">
        <f>+O!$DW$113</f>
        <v>0</v>
      </c>
      <c r="BB70" s="681">
        <f>+O!$DX$113</f>
        <v>0</v>
      </c>
      <c r="BC70" s="117">
        <f>+O!$DY$113</f>
        <v>0</v>
      </c>
      <c r="BD70" s="118">
        <f>+O!$DZ$113</f>
        <v>0</v>
      </c>
      <c r="BE70" s="119">
        <f t="shared" si="3"/>
        <v>0</v>
      </c>
      <c r="BF70" s="120" t="e">
        <f t="shared" si="4"/>
        <v>#DIV/0!</v>
      </c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32"/>
      <c r="BR70" s="67"/>
      <c r="BS70" s="30"/>
      <c r="BW70" s="52"/>
      <c r="BX70" s="52"/>
      <c r="BY70" s="11"/>
      <c r="BZ70" s="11"/>
      <c r="CA70" s="11"/>
      <c r="CB70" s="11"/>
      <c r="CC70" s="11"/>
      <c r="CD70" s="11"/>
      <c r="CE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</row>
    <row r="71" spans="3:173" ht="30" hidden="1" customHeight="1">
      <c r="C71" s="61"/>
      <c r="O71" s="865" t="s">
        <v>168</v>
      </c>
      <c r="P71" s="865"/>
      <c r="Q71" s="116">
        <f>+N!$EA$113</f>
        <v>0</v>
      </c>
      <c r="R71" s="117">
        <f>+N!$EB$113</f>
        <v>0</v>
      </c>
      <c r="S71" s="681">
        <f>+N!$EC$113</f>
        <v>0</v>
      </c>
      <c r="T71" s="681">
        <f>+N!$ED$113</f>
        <v>0</v>
      </c>
      <c r="U71" s="681">
        <f>+N!$EE$113</f>
        <v>0</v>
      </c>
      <c r="V71" s="117">
        <f>+N!$EF$113</f>
        <v>0</v>
      </c>
      <c r="W71" s="117">
        <f>+N!$EG$113</f>
        <v>0</v>
      </c>
      <c r="X71" s="117">
        <f>+N!$EH$113</f>
        <v>0</v>
      </c>
      <c r="Y71" s="117">
        <f>+N!$EI$113</f>
        <v>0</v>
      </c>
      <c r="Z71" s="118">
        <f>+N!$EJ$113</f>
        <v>0</v>
      </c>
      <c r="AA71" s="683">
        <f>+S!$EA$113</f>
        <v>0</v>
      </c>
      <c r="AB71" s="681">
        <f>+S!$EB$113</f>
        <v>0</v>
      </c>
      <c r="AC71" s="117">
        <f>+S!$EC$113</f>
        <v>0</v>
      </c>
      <c r="AD71" s="117">
        <f>+S!$ED$113</f>
        <v>0</v>
      </c>
      <c r="AE71" s="117">
        <f>+S!$EE$113</f>
        <v>0</v>
      </c>
      <c r="AF71" s="117">
        <f>+S!$EF$113</f>
        <v>0</v>
      </c>
      <c r="AG71" s="117">
        <f>+S!$EG$113</f>
        <v>0</v>
      </c>
      <c r="AH71" s="117">
        <f>+S!$EH$113</f>
        <v>0</v>
      </c>
      <c r="AI71" s="117">
        <f>+S!$EI$113</f>
        <v>0</v>
      </c>
      <c r="AJ71" s="118">
        <f>+S!$EJ$113</f>
        <v>0</v>
      </c>
      <c r="AK71" s="683">
        <f>+E!$EA$113</f>
        <v>0</v>
      </c>
      <c r="AL71" s="681">
        <f>+E!$EB$113</f>
        <v>0</v>
      </c>
      <c r="AM71" s="681">
        <f>+E!$EC$113</f>
        <v>0</v>
      </c>
      <c r="AN71" s="117">
        <f>+E!$ED$113</f>
        <v>0</v>
      </c>
      <c r="AO71" s="117">
        <f>+E!$EE$113</f>
        <v>0</v>
      </c>
      <c r="AP71" s="681">
        <f>+E!$EF$113</f>
        <v>0</v>
      </c>
      <c r="AQ71" s="681">
        <f>+E!$EG$113</f>
        <v>0</v>
      </c>
      <c r="AR71" s="681">
        <f>+E!$EH$113</f>
        <v>0</v>
      </c>
      <c r="AS71" s="117">
        <f>+E!$EI$113</f>
        <v>0</v>
      </c>
      <c r="AT71" s="118">
        <f>+E!$EJ$113</f>
        <v>0</v>
      </c>
      <c r="AU71" s="683">
        <f>+O!$EA$113</f>
        <v>0</v>
      </c>
      <c r="AV71" s="681">
        <f>+O!$EB$113</f>
        <v>0</v>
      </c>
      <c r="AW71" s="681">
        <f>+O!$EC$113</f>
        <v>0</v>
      </c>
      <c r="AX71" s="117">
        <f>+O!$ED$113</f>
        <v>0</v>
      </c>
      <c r="AY71" s="117">
        <f>+O!$EE$113</f>
        <v>0</v>
      </c>
      <c r="AZ71" s="117">
        <f>+O!$EF$113</f>
        <v>0</v>
      </c>
      <c r="BA71" s="681">
        <f>+O!$EG$113</f>
        <v>0</v>
      </c>
      <c r="BB71" s="681">
        <f>+O!$EH$113</f>
        <v>0</v>
      </c>
      <c r="BC71" s="117">
        <f>+O!$EI$113</f>
        <v>0</v>
      </c>
      <c r="BD71" s="118">
        <f>+O!$EJ$113</f>
        <v>0</v>
      </c>
      <c r="BE71" s="119">
        <f t="shared" si="3"/>
        <v>0</v>
      </c>
      <c r="BF71" s="120" t="e">
        <f t="shared" si="4"/>
        <v>#DIV/0!</v>
      </c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32"/>
      <c r="BR71" s="67"/>
      <c r="BS71" s="30"/>
      <c r="BY71" s="11"/>
      <c r="BZ71" s="11"/>
      <c r="CA71" s="11"/>
      <c r="CB71" s="11"/>
      <c r="CC71" s="11"/>
      <c r="CD71" s="11"/>
      <c r="CE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</row>
    <row r="72" spans="3:173" ht="30" hidden="1" customHeight="1">
      <c r="C72" s="61"/>
      <c r="O72" s="865" t="s">
        <v>168</v>
      </c>
      <c r="P72" s="865"/>
      <c r="Q72" s="116">
        <f>+N!$EK$113</f>
        <v>0</v>
      </c>
      <c r="R72" s="117">
        <f>+N!$EL$113</f>
        <v>0</v>
      </c>
      <c r="S72" s="681">
        <f>+N!$EM$113</f>
        <v>0</v>
      </c>
      <c r="T72" s="681">
        <f>+N!$EN$113</f>
        <v>0</v>
      </c>
      <c r="U72" s="681">
        <f>+N!$EO$113</f>
        <v>0</v>
      </c>
      <c r="V72" s="117">
        <f>+N!$EP$113</f>
        <v>0</v>
      </c>
      <c r="W72" s="117">
        <f>+N!$EQ$113</f>
        <v>0</v>
      </c>
      <c r="X72" s="117">
        <f>+N!$ER$113</f>
        <v>0</v>
      </c>
      <c r="Y72" s="117">
        <f>+N!$ES$113</f>
        <v>0</v>
      </c>
      <c r="Z72" s="118">
        <f>+N!$ET$113</f>
        <v>0</v>
      </c>
      <c r="AA72" s="683">
        <f>+S!$EK$113</f>
        <v>0</v>
      </c>
      <c r="AB72" s="681">
        <f>+S!$EL$113</f>
        <v>0</v>
      </c>
      <c r="AC72" s="117">
        <f>+S!$EM$113</f>
        <v>0</v>
      </c>
      <c r="AD72" s="117">
        <f>+S!$EN$113</f>
        <v>0</v>
      </c>
      <c r="AE72" s="117">
        <f>+S!$EO$113</f>
        <v>0</v>
      </c>
      <c r="AF72" s="117">
        <f>+S!$EP$113</f>
        <v>0</v>
      </c>
      <c r="AG72" s="117">
        <f>+S!$EQ$113</f>
        <v>0</v>
      </c>
      <c r="AH72" s="117">
        <f>+S!$ER$113</f>
        <v>0</v>
      </c>
      <c r="AI72" s="117">
        <f>+S!$ES$113</f>
        <v>0</v>
      </c>
      <c r="AJ72" s="118">
        <f>+S!$ET$113</f>
        <v>0</v>
      </c>
      <c r="AK72" s="683">
        <f>+E!$EK$113</f>
        <v>0</v>
      </c>
      <c r="AL72" s="681">
        <f>+E!$EL$113</f>
        <v>0</v>
      </c>
      <c r="AM72" s="681">
        <f>+E!$EM$113</f>
        <v>0</v>
      </c>
      <c r="AN72" s="117">
        <f>+E!$EN$113</f>
        <v>0</v>
      </c>
      <c r="AO72" s="117">
        <f>+E!$EO$113</f>
        <v>0</v>
      </c>
      <c r="AP72" s="681">
        <f>+E!$EP$113</f>
        <v>0</v>
      </c>
      <c r="AQ72" s="681">
        <f>+E!$EQ$113</f>
        <v>0</v>
      </c>
      <c r="AR72" s="681">
        <f>+E!$ER$113</f>
        <v>0</v>
      </c>
      <c r="AS72" s="117">
        <f>+E!$ES$113</f>
        <v>0</v>
      </c>
      <c r="AT72" s="118">
        <f>+E!$ET$113</f>
        <v>0</v>
      </c>
      <c r="AU72" s="683">
        <f>+O!$EK$113</f>
        <v>0</v>
      </c>
      <c r="AV72" s="681">
        <f>+O!$EL$113</f>
        <v>0</v>
      </c>
      <c r="AW72" s="681">
        <f>+O!$EM$113</f>
        <v>0</v>
      </c>
      <c r="AX72" s="117">
        <f>+O!$EN$113</f>
        <v>0</v>
      </c>
      <c r="AY72" s="117">
        <f>+O!$EO$113</f>
        <v>0</v>
      </c>
      <c r="AZ72" s="117">
        <f>+O!$EP$113</f>
        <v>0</v>
      </c>
      <c r="BA72" s="681">
        <f>+O!$EQ$113</f>
        <v>0</v>
      </c>
      <c r="BB72" s="681">
        <f>+O!$ER$113</f>
        <v>0</v>
      </c>
      <c r="BC72" s="117">
        <f>+O!$ES$113</f>
        <v>0</v>
      </c>
      <c r="BD72" s="118">
        <f>+O!$ET$113</f>
        <v>0</v>
      </c>
      <c r="BE72" s="119">
        <f t="shared" si="3"/>
        <v>0</v>
      </c>
      <c r="BF72" s="120" t="e">
        <f t="shared" si="4"/>
        <v>#DIV/0!</v>
      </c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32"/>
      <c r="BR72" s="67"/>
      <c r="BW72" s="11"/>
      <c r="BX72" s="11"/>
      <c r="BY72" s="11"/>
      <c r="BZ72" s="11"/>
      <c r="CA72" s="11"/>
      <c r="CB72" s="11"/>
      <c r="CC72" s="11"/>
      <c r="CD72" s="11"/>
      <c r="CE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</row>
    <row r="73" spans="3:173" ht="30" hidden="1" customHeight="1">
      <c r="C73" s="61"/>
      <c r="O73" s="865" t="s">
        <v>168</v>
      </c>
      <c r="P73" s="865"/>
      <c r="Q73" s="116">
        <f>+N!$EU$113</f>
        <v>0</v>
      </c>
      <c r="R73" s="117">
        <f>+N!$EV$113</f>
        <v>0</v>
      </c>
      <c r="S73" s="681">
        <f>+N!$EW$113</f>
        <v>0</v>
      </c>
      <c r="T73" s="681">
        <f>+N!$EX$113</f>
        <v>0</v>
      </c>
      <c r="U73" s="681">
        <f>+N!$EY$113</f>
        <v>0</v>
      </c>
      <c r="V73" s="117">
        <f>+N!$EZ$113</f>
        <v>0</v>
      </c>
      <c r="W73" s="117">
        <f>+N!$FA$113</f>
        <v>0</v>
      </c>
      <c r="X73" s="117">
        <f>+N!$FB$113</f>
        <v>0</v>
      </c>
      <c r="Y73" s="117">
        <f>+N!$FC$113</f>
        <v>0</v>
      </c>
      <c r="Z73" s="118">
        <f>+N!$FD$113</f>
        <v>0</v>
      </c>
      <c r="AA73" s="683">
        <f>+S!$EU$113</f>
        <v>0</v>
      </c>
      <c r="AB73" s="681">
        <f>+S!$EV$113</f>
        <v>0</v>
      </c>
      <c r="AC73" s="117">
        <f>+S!$EW$113</f>
        <v>0</v>
      </c>
      <c r="AD73" s="117">
        <f>+S!$EX$113</f>
        <v>0</v>
      </c>
      <c r="AE73" s="117">
        <f>+S!$EY$113</f>
        <v>0</v>
      </c>
      <c r="AF73" s="117">
        <f>+S!$EZ$113</f>
        <v>0</v>
      </c>
      <c r="AG73" s="117">
        <f>+S!$FA$113</f>
        <v>0</v>
      </c>
      <c r="AH73" s="117">
        <f>+S!$FB$113</f>
        <v>0</v>
      </c>
      <c r="AI73" s="117">
        <f>+S!$FC$113</f>
        <v>0</v>
      </c>
      <c r="AJ73" s="118">
        <f>+S!$FD$113</f>
        <v>0</v>
      </c>
      <c r="AK73" s="683">
        <f>+E!$EU$113</f>
        <v>0</v>
      </c>
      <c r="AL73" s="681">
        <f>+E!$EV$113</f>
        <v>0</v>
      </c>
      <c r="AM73" s="681">
        <f>+E!$EW$113</f>
        <v>0</v>
      </c>
      <c r="AN73" s="117">
        <f>+E!$EX$113</f>
        <v>0</v>
      </c>
      <c r="AO73" s="117">
        <f>+E!$EY$113</f>
        <v>0</v>
      </c>
      <c r="AP73" s="681">
        <f>+E!$EZ$113</f>
        <v>0</v>
      </c>
      <c r="AQ73" s="681">
        <f>+E!$FA$113</f>
        <v>0</v>
      </c>
      <c r="AR73" s="681">
        <f>+E!$FB$113</f>
        <v>0</v>
      </c>
      <c r="AS73" s="117">
        <f>+E!$FC$113</f>
        <v>0</v>
      </c>
      <c r="AT73" s="118">
        <f>+E!$FD$113</f>
        <v>0</v>
      </c>
      <c r="AU73" s="683">
        <f>+O!$EU$113</f>
        <v>0</v>
      </c>
      <c r="AV73" s="681">
        <f>+O!$EV$113</f>
        <v>0</v>
      </c>
      <c r="AW73" s="681">
        <f>+O!$EW$113</f>
        <v>0</v>
      </c>
      <c r="AX73" s="117">
        <f>+O!$EX$113</f>
        <v>0</v>
      </c>
      <c r="AY73" s="117">
        <f>+O!$EY$113</f>
        <v>0</v>
      </c>
      <c r="AZ73" s="117">
        <f>+O!$EZ$113</f>
        <v>0</v>
      </c>
      <c r="BA73" s="681">
        <f>+O!$FA$113</f>
        <v>0</v>
      </c>
      <c r="BB73" s="681">
        <f>+O!$FB$113</f>
        <v>0</v>
      </c>
      <c r="BC73" s="117">
        <f>+O!$FC$113</f>
        <v>0</v>
      </c>
      <c r="BD73" s="118">
        <f>+O!$FD$113</f>
        <v>0</v>
      </c>
      <c r="BE73" s="119">
        <f t="shared" si="3"/>
        <v>0</v>
      </c>
      <c r="BF73" s="120" t="e">
        <f t="shared" si="4"/>
        <v>#DIV/0!</v>
      </c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32"/>
      <c r="BR73" s="67"/>
      <c r="BW73" s="11"/>
      <c r="BX73" s="11"/>
      <c r="BY73" s="11"/>
      <c r="BZ73" s="11"/>
      <c r="CA73" s="11"/>
      <c r="CB73" s="11"/>
      <c r="CC73" s="11"/>
      <c r="CD73" s="11"/>
      <c r="CE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</row>
    <row r="74" spans="3:173" ht="30" hidden="1" customHeight="1">
      <c r="C74" s="61"/>
      <c r="O74" s="865" t="s">
        <v>168</v>
      </c>
      <c r="P74" s="865"/>
      <c r="Q74" s="116">
        <f>+N!$FE$113</f>
        <v>0</v>
      </c>
      <c r="R74" s="117">
        <f>+N!$FF$113</f>
        <v>0</v>
      </c>
      <c r="S74" s="681">
        <f>+N!$FG$113</f>
        <v>0</v>
      </c>
      <c r="T74" s="681">
        <f>+N!$FH$113</f>
        <v>0</v>
      </c>
      <c r="U74" s="681">
        <f>+N!$FI$113</f>
        <v>0</v>
      </c>
      <c r="V74" s="117">
        <f>+N!$FJ$113</f>
        <v>0</v>
      </c>
      <c r="W74" s="117">
        <f>+N!$FK$113</f>
        <v>0</v>
      </c>
      <c r="X74" s="117">
        <f>+N!$FL$113</f>
        <v>0</v>
      </c>
      <c r="Y74" s="117">
        <f>+N!$FM$113</f>
        <v>0</v>
      </c>
      <c r="Z74" s="118">
        <f>+N!$FN$113</f>
        <v>0</v>
      </c>
      <c r="AA74" s="683">
        <f>+S!$FE$113</f>
        <v>0</v>
      </c>
      <c r="AB74" s="681">
        <f>+S!$FF$113</f>
        <v>0</v>
      </c>
      <c r="AC74" s="117">
        <f>+S!$FG$113</f>
        <v>0</v>
      </c>
      <c r="AD74" s="117">
        <f>+S!$FH$113</f>
        <v>0</v>
      </c>
      <c r="AE74" s="117">
        <f>+S!$FI$113</f>
        <v>0</v>
      </c>
      <c r="AF74" s="117">
        <f>+S!$FJ$113</f>
        <v>0</v>
      </c>
      <c r="AG74" s="117">
        <f>+S!$FK$113</f>
        <v>0</v>
      </c>
      <c r="AH74" s="117">
        <f>+S!$FL$113</f>
        <v>0</v>
      </c>
      <c r="AI74" s="117">
        <f>+S!$FM$113</f>
        <v>0</v>
      </c>
      <c r="AJ74" s="118">
        <f>+S!$FN$113</f>
        <v>0</v>
      </c>
      <c r="AK74" s="683">
        <f>+E!$FE$113</f>
        <v>0</v>
      </c>
      <c r="AL74" s="681">
        <f>+E!$FF$113</f>
        <v>0</v>
      </c>
      <c r="AM74" s="681">
        <f>+E!$FG$113</f>
        <v>0</v>
      </c>
      <c r="AN74" s="117">
        <f>+E!$FH$113</f>
        <v>0</v>
      </c>
      <c r="AO74" s="117">
        <f>+E!$FI$113</f>
        <v>0</v>
      </c>
      <c r="AP74" s="681">
        <f>+E!$FJ$113</f>
        <v>0</v>
      </c>
      <c r="AQ74" s="681">
        <f>+E!$FK$113</f>
        <v>0</v>
      </c>
      <c r="AR74" s="681">
        <f>+E!$FL$113</f>
        <v>0</v>
      </c>
      <c r="AS74" s="117">
        <f>+E!$FM$113</f>
        <v>0</v>
      </c>
      <c r="AT74" s="118">
        <f>+E!$FN$113</f>
        <v>0</v>
      </c>
      <c r="AU74" s="683">
        <f>+O!$FE$113</f>
        <v>0</v>
      </c>
      <c r="AV74" s="681">
        <f>+O!$FF$113</f>
        <v>0</v>
      </c>
      <c r="AW74" s="681">
        <f>+O!$FG$113</f>
        <v>0</v>
      </c>
      <c r="AX74" s="117">
        <f>+O!$FH$113</f>
        <v>0</v>
      </c>
      <c r="AY74" s="117">
        <f>+O!$FI$113</f>
        <v>0</v>
      </c>
      <c r="AZ74" s="117">
        <f>+O!$FJ$113</f>
        <v>0</v>
      </c>
      <c r="BA74" s="681">
        <f>+O!$FK$113</f>
        <v>0</v>
      </c>
      <c r="BB74" s="681">
        <f>+O!$FL$113</f>
        <v>0</v>
      </c>
      <c r="BC74" s="117">
        <f>+O!$FM$113</f>
        <v>0</v>
      </c>
      <c r="BD74" s="118">
        <f>+O!$FN$113</f>
        <v>0</v>
      </c>
      <c r="BE74" s="119">
        <f t="shared" si="3"/>
        <v>0</v>
      </c>
      <c r="BF74" s="120" t="e">
        <f t="shared" si="4"/>
        <v>#DIV/0!</v>
      </c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32"/>
      <c r="BR74" s="67"/>
      <c r="BW74" s="11"/>
      <c r="BX74" s="11"/>
      <c r="BY74" s="11"/>
      <c r="BZ74" s="11"/>
      <c r="CA74" s="11"/>
      <c r="CB74" s="11"/>
      <c r="CC74" s="11"/>
      <c r="CD74" s="11"/>
      <c r="CE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</row>
    <row r="75" spans="3:173" ht="30" hidden="1" customHeight="1">
      <c r="C75" s="61"/>
      <c r="O75" s="865" t="s">
        <v>168</v>
      </c>
      <c r="P75" s="865"/>
      <c r="Q75" s="116">
        <f>+N!$FO$113</f>
        <v>0</v>
      </c>
      <c r="R75" s="117">
        <f>+N!$FP$113</f>
        <v>0</v>
      </c>
      <c r="S75" s="681">
        <f>+N!$FQ$113</f>
        <v>0</v>
      </c>
      <c r="T75" s="681">
        <f>+N!$FR$113</f>
        <v>0</v>
      </c>
      <c r="U75" s="681">
        <f>+N!$FS$113</f>
        <v>0</v>
      </c>
      <c r="V75" s="117">
        <f>+N!$FT$113</f>
        <v>0</v>
      </c>
      <c r="W75" s="117">
        <f>+N!$FU$113</f>
        <v>0</v>
      </c>
      <c r="X75" s="117">
        <f>+N!$FV$113</f>
        <v>0</v>
      </c>
      <c r="Y75" s="117">
        <f>+N!$FW$113</f>
        <v>0</v>
      </c>
      <c r="Z75" s="118">
        <f>+N!$FX$113</f>
        <v>0</v>
      </c>
      <c r="AA75" s="683">
        <f>+S!$FO$113</f>
        <v>0</v>
      </c>
      <c r="AB75" s="681">
        <f>+S!$FP$113</f>
        <v>0</v>
      </c>
      <c r="AC75" s="117">
        <f>+S!$FQ$113</f>
        <v>0</v>
      </c>
      <c r="AD75" s="117">
        <f>+S!$FR$113</f>
        <v>0</v>
      </c>
      <c r="AE75" s="117">
        <f>+S!$FS$113</f>
        <v>0</v>
      </c>
      <c r="AF75" s="117">
        <f>+S!$FT$113</f>
        <v>0</v>
      </c>
      <c r="AG75" s="117">
        <f>+S!$FU$113</f>
        <v>0</v>
      </c>
      <c r="AH75" s="117">
        <f>+S!$FV$113</f>
        <v>0</v>
      </c>
      <c r="AI75" s="117">
        <f>+S!$FW$113</f>
        <v>0</v>
      </c>
      <c r="AJ75" s="118">
        <f>+S!$FX$113</f>
        <v>0</v>
      </c>
      <c r="AK75" s="683">
        <f>+E!$FO$113</f>
        <v>0</v>
      </c>
      <c r="AL75" s="681">
        <f>+E!$FP$113</f>
        <v>0</v>
      </c>
      <c r="AM75" s="681">
        <f>+E!$FQ$113</f>
        <v>0</v>
      </c>
      <c r="AN75" s="117">
        <f>+E!$FR$113</f>
        <v>0</v>
      </c>
      <c r="AO75" s="117">
        <f>+E!$FS$113</f>
        <v>0</v>
      </c>
      <c r="AP75" s="681">
        <f>+E!$FT$113</f>
        <v>0</v>
      </c>
      <c r="AQ75" s="681">
        <f>+E!$FU$113</f>
        <v>0</v>
      </c>
      <c r="AR75" s="681">
        <f>+E!$FV$113</f>
        <v>0</v>
      </c>
      <c r="AS75" s="117">
        <f>+E!$FW$113</f>
        <v>0</v>
      </c>
      <c r="AT75" s="118">
        <f>+E!$FX$113</f>
        <v>0</v>
      </c>
      <c r="AU75" s="683">
        <f>+O!$FO$113</f>
        <v>0</v>
      </c>
      <c r="AV75" s="681">
        <f>+O!$FP$113</f>
        <v>0</v>
      </c>
      <c r="AW75" s="681">
        <f>+O!$FQ$113</f>
        <v>0</v>
      </c>
      <c r="AX75" s="117">
        <f>+O!$FR$113</f>
        <v>0</v>
      </c>
      <c r="AY75" s="117">
        <f>+O!$FS$113</f>
        <v>0</v>
      </c>
      <c r="AZ75" s="117">
        <f>+O!$FT$113</f>
        <v>0</v>
      </c>
      <c r="BA75" s="681">
        <f>+O!$FU$113</f>
        <v>0</v>
      </c>
      <c r="BB75" s="681">
        <f>+O!$FV$113</f>
        <v>0</v>
      </c>
      <c r="BC75" s="117">
        <f>+O!$FW$113</f>
        <v>0</v>
      </c>
      <c r="BD75" s="118">
        <f>+O!$FX$113</f>
        <v>0</v>
      </c>
      <c r="BE75" s="119">
        <f t="shared" si="3"/>
        <v>0</v>
      </c>
      <c r="BF75" s="120" t="e">
        <f t="shared" si="4"/>
        <v>#DIV/0!</v>
      </c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32"/>
      <c r="BR75" s="67"/>
      <c r="BW75" s="11"/>
      <c r="BX75" s="11"/>
      <c r="BY75" s="11"/>
      <c r="BZ75" s="11"/>
      <c r="CA75" s="11"/>
      <c r="CB75" s="11"/>
      <c r="CC75" s="11"/>
      <c r="CD75" s="11"/>
      <c r="CE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</row>
    <row r="76" spans="3:173" ht="30" hidden="1" customHeight="1">
      <c r="C76" s="61"/>
      <c r="O76" s="865" t="s">
        <v>168</v>
      </c>
      <c r="P76" s="865"/>
      <c r="Q76" s="116">
        <f>+N!$FY$113</f>
        <v>0</v>
      </c>
      <c r="R76" s="117">
        <f>+N!$FZ$113</f>
        <v>0</v>
      </c>
      <c r="S76" s="681">
        <f>+N!$GA$113</f>
        <v>0</v>
      </c>
      <c r="T76" s="681">
        <f>+N!$GB$113</f>
        <v>0</v>
      </c>
      <c r="U76" s="681">
        <f>+N!$GC$113</f>
        <v>0</v>
      </c>
      <c r="V76" s="117">
        <f>+N!$GD$113</f>
        <v>0</v>
      </c>
      <c r="W76" s="117">
        <f>+N!$GE$113</f>
        <v>0</v>
      </c>
      <c r="X76" s="117">
        <f>+N!$GF$113</f>
        <v>0</v>
      </c>
      <c r="Y76" s="117">
        <f>+N!$GG$113</f>
        <v>0</v>
      </c>
      <c r="Z76" s="118">
        <f>+N!$GH$113</f>
        <v>0</v>
      </c>
      <c r="AA76" s="683">
        <f>+S!$FY$113</f>
        <v>0</v>
      </c>
      <c r="AB76" s="681">
        <f>+S!$FZ$113</f>
        <v>0</v>
      </c>
      <c r="AC76" s="117">
        <f>+S!$GA$113</f>
        <v>0</v>
      </c>
      <c r="AD76" s="117">
        <f>+S!$GB$113</f>
        <v>0</v>
      </c>
      <c r="AE76" s="117">
        <f>+S!$GC$113</f>
        <v>0</v>
      </c>
      <c r="AF76" s="117">
        <f>+S!$GD$113</f>
        <v>0</v>
      </c>
      <c r="AG76" s="117">
        <f>+S!$GE$113</f>
        <v>0</v>
      </c>
      <c r="AH76" s="117">
        <f>+S!$GF$113</f>
        <v>0</v>
      </c>
      <c r="AI76" s="117">
        <f>+S!$GG$113</f>
        <v>0</v>
      </c>
      <c r="AJ76" s="118">
        <f>+S!$GH$113</f>
        <v>0</v>
      </c>
      <c r="AK76" s="683">
        <f>+E!$FY$113</f>
        <v>0</v>
      </c>
      <c r="AL76" s="681">
        <f>+E!$FZ$113</f>
        <v>0</v>
      </c>
      <c r="AM76" s="681">
        <f>+E!$GA$113</f>
        <v>0</v>
      </c>
      <c r="AN76" s="117">
        <f>+E!$GB$113</f>
        <v>0</v>
      </c>
      <c r="AO76" s="117">
        <f>+E!$GC$113</f>
        <v>0</v>
      </c>
      <c r="AP76" s="681">
        <f>+E!$GD$113</f>
        <v>0</v>
      </c>
      <c r="AQ76" s="681">
        <f>+E!$GE$113</f>
        <v>0</v>
      </c>
      <c r="AR76" s="681">
        <f>+E!$GF$113</f>
        <v>0</v>
      </c>
      <c r="AS76" s="117">
        <f>+E!$GG$113</f>
        <v>0</v>
      </c>
      <c r="AT76" s="118">
        <f>+E!$GH$113</f>
        <v>0</v>
      </c>
      <c r="AU76" s="683">
        <f>+O!$FY$113</f>
        <v>0</v>
      </c>
      <c r="AV76" s="681">
        <f>+O!$FZ$113</f>
        <v>0</v>
      </c>
      <c r="AW76" s="681">
        <f>+O!$GA$113</f>
        <v>0</v>
      </c>
      <c r="AX76" s="117">
        <f>+O!$GB$113</f>
        <v>0</v>
      </c>
      <c r="AY76" s="117">
        <f>+O!$GC$113</f>
        <v>0</v>
      </c>
      <c r="AZ76" s="117">
        <f>+O!$GD$113</f>
        <v>0</v>
      </c>
      <c r="BA76" s="681">
        <f>+O!$GE$113</f>
        <v>0</v>
      </c>
      <c r="BB76" s="681">
        <f>+O!$GF$113</f>
        <v>0</v>
      </c>
      <c r="BC76" s="117">
        <f>+O!$GG$113</f>
        <v>0</v>
      </c>
      <c r="BD76" s="118">
        <f>+O!$GH$113</f>
        <v>0</v>
      </c>
      <c r="BE76" s="119">
        <f t="shared" si="3"/>
        <v>0</v>
      </c>
      <c r="BF76" s="120" t="e">
        <f t="shared" si="4"/>
        <v>#DIV/0!</v>
      </c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32"/>
      <c r="BR76" s="67"/>
      <c r="BW76" s="11"/>
      <c r="BX76" s="11"/>
      <c r="BY76" s="11"/>
      <c r="BZ76" s="11"/>
      <c r="CA76" s="11"/>
      <c r="CB76" s="11"/>
      <c r="CC76" s="11"/>
      <c r="CD76" s="11"/>
      <c r="CE76" s="11"/>
    </row>
    <row r="77" spans="3:173" ht="30" hidden="1" customHeight="1">
      <c r="C77" s="61"/>
      <c r="O77" s="865" t="s">
        <v>168</v>
      </c>
      <c r="P77" s="865"/>
      <c r="Q77" s="116">
        <f>+N!$GI$113</f>
        <v>0</v>
      </c>
      <c r="R77" s="117">
        <f>+N!$GJ$113</f>
        <v>0</v>
      </c>
      <c r="S77" s="681">
        <f>+N!$GK$113</f>
        <v>0</v>
      </c>
      <c r="T77" s="681">
        <f>+N!$GL$113</f>
        <v>0</v>
      </c>
      <c r="U77" s="681">
        <f>+N!$GM$113</f>
        <v>0</v>
      </c>
      <c r="V77" s="117">
        <f>+N!$GN$113</f>
        <v>0</v>
      </c>
      <c r="W77" s="117">
        <f>+N!$GO$113</f>
        <v>0</v>
      </c>
      <c r="X77" s="117">
        <f>+N!$GP$113</f>
        <v>0</v>
      </c>
      <c r="Y77" s="117">
        <f>+N!$GQ$113</f>
        <v>0</v>
      </c>
      <c r="Z77" s="118">
        <f>+N!$GR$113</f>
        <v>0</v>
      </c>
      <c r="AA77" s="683">
        <f>+S!$GI$113</f>
        <v>0</v>
      </c>
      <c r="AB77" s="681">
        <f>+S!$GJ$113</f>
        <v>0</v>
      </c>
      <c r="AC77" s="117">
        <f>+S!$GK$113</f>
        <v>0</v>
      </c>
      <c r="AD77" s="117">
        <f>+S!$GL$113</f>
        <v>0</v>
      </c>
      <c r="AE77" s="117">
        <f>+S!$GM$113</f>
        <v>0</v>
      </c>
      <c r="AF77" s="117">
        <f>+S!$GN$113</f>
        <v>0</v>
      </c>
      <c r="AG77" s="117">
        <f>+S!$GO$113</f>
        <v>0</v>
      </c>
      <c r="AH77" s="117">
        <f>+S!$GP$113</f>
        <v>0</v>
      </c>
      <c r="AI77" s="117">
        <f>+S!$GQ$113</f>
        <v>0</v>
      </c>
      <c r="AJ77" s="118">
        <f>+S!$GR$113</f>
        <v>0</v>
      </c>
      <c r="AK77" s="683">
        <f>+E!$GI$113</f>
        <v>0</v>
      </c>
      <c r="AL77" s="681">
        <f>+E!$GJ$113</f>
        <v>0</v>
      </c>
      <c r="AM77" s="681">
        <f>+E!$GK$113</f>
        <v>0</v>
      </c>
      <c r="AN77" s="117">
        <f>+E!$GL$113</f>
        <v>0</v>
      </c>
      <c r="AO77" s="117">
        <f>+E!$GM$113</f>
        <v>0</v>
      </c>
      <c r="AP77" s="681">
        <f>+E!$GN$113</f>
        <v>0</v>
      </c>
      <c r="AQ77" s="681">
        <f>+E!$GO$113</f>
        <v>0</v>
      </c>
      <c r="AR77" s="681">
        <f>+E!$GP$113</f>
        <v>0</v>
      </c>
      <c r="AS77" s="117">
        <f>+E!$GQ$113</f>
        <v>0</v>
      </c>
      <c r="AT77" s="118">
        <f>+E!$GR$113</f>
        <v>0</v>
      </c>
      <c r="AU77" s="683">
        <f>+O!$GI$113</f>
        <v>0</v>
      </c>
      <c r="AV77" s="681">
        <f>+O!$GJ$113</f>
        <v>0</v>
      </c>
      <c r="AW77" s="681">
        <f>+O!$GK$113</f>
        <v>0</v>
      </c>
      <c r="AX77" s="117">
        <f>+O!$GL$113</f>
        <v>0</v>
      </c>
      <c r="AY77" s="117">
        <f>+O!$GM$113</f>
        <v>0</v>
      </c>
      <c r="AZ77" s="117">
        <f>+O!$GN$113</f>
        <v>0</v>
      </c>
      <c r="BA77" s="681">
        <f>+O!$GO$113</f>
        <v>0</v>
      </c>
      <c r="BB77" s="681">
        <f>+O!$GP$113</f>
        <v>0</v>
      </c>
      <c r="BC77" s="117">
        <f>+O!$GQ$113</f>
        <v>0</v>
      </c>
      <c r="BD77" s="118">
        <f>+O!$GR$113</f>
        <v>0</v>
      </c>
      <c r="BE77" s="119">
        <f t="shared" si="3"/>
        <v>0</v>
      </c>
      <c r="BF77" s="120" t="e">
        <f t="shared" si="4"/>
        <v>#DIV/0!</v>
      </c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32"/>
      <c r="BR77" s="67"/>
      <c r="BS77" s="69"/>
      <c r="BW77" s="11"/>
      <c r="BX77" s="11"/>
      <c r="BY77" s="11"/>
      <c r="BZ77" s="11"/>
      <c r="CA77" s="11"/>
      <c r="CB77" s="11"/>
      <c r="CC77" s="11"/>
      <c r="CD77" s="11"/>
      <c r="CE77" s="11"/>
    </row>
    <row r="78" spans="3:173" ht="30" hidden="1" customHeight="1">
      <c r="C78" s="61"/>
      <c r="O78" s="909" t="s">
        <v>168</v>
      </c>
      <c r="P78" s="909"/>
      <c r="Q78" s="121">
        <f>+N!$GS$113</f>
        <v>0</v>
      </c>
      <c r="R78" s="122">
        <f>+N!$GT$113</f>
        <v>0</v>
      </c>
      <c r="S78" s="682">
        <f>+N!$GU$113</f>
        <v>0</v>
      </c>
      <c r="T78" s="682">
        <f>+N!$GV$113</f>
        <v>0</v>
      </c>
      <c r="U78" s="682">
        <f>+N!$GW$113</f>
        <v>0</v>
      </c>
      <c r="V78" s="122">
        <f>+N!$GX$113</f>
        <v>0</v>
      </c>
      <c r="W78" s="122">
        <f>+N!$GY$113</f>
        <v>0</v>
      </c>
      <c r="X78" s="122">
        <f>+N!$GZ$113</f>
        <v>0</v>
      </c>
      <c r="Y78" s="122">
        <f>+N!$HA$113</f>
        <v>0</v>
      </c>
      <c r="Z78" s="123">
        <f>+N!$HB$113</f>
        <v>0</v>
      </c>
      <c r="AA78" s="684">
        <f>+S!$GS$113</f>
        <v>0</v>
      </c>
      <c r="AB78" s="682">
        <f>+S!$GT$113</f>
        <v>0</v>
      </c>
      <c r="AC78" s="122">
        <f>+S!$GU$113</f>
        <v>0</v>
      </c>
      <c r="AD78" s="122">
        <f>+S!$GV$113</f>
        <v>0</v>
      </c>
      <c r="AE78" s="122">
        <f>+S!$GW$113</f>
        <v>0</v>
      </c>
      <c r="AF78" s="122">
        <f>+S!$GX$113</f>
        <v>0</v>
      </c>
      <c r="AG78" s="122">
        <f>+S!$GY$113</f>
        <v>0</v>
      </c>
      <c r="AH78" s="122">
        <f>+S!$GZ$113</f>
        <v>0</v>
      </c>
      <c r="AI78" s="122">
        <f>+S!$HA$113</f>
        <v>0</v>
      </c>
      <c r="AJ78" s="123">
        <f>+S!$HB$113</f>
        <v>0</v>
      </c>
      <c r="AK78" s="683">
        <f>+E!$GS$113</f>
        <v>0</v>
      </c>
      <c r="AL78" s="681">
        <f>+E!$GT$113</f>
        <v>0</v>
      </c>
      <c r="AM78" s="681">
        <f>+E!$GU$113</f>
        <v>0</v>
      </c>
      <c r="AN78" s="117">
        <f>+E!$GV$113</f>
        <v>0</v>
      </c>
      <c r="AO78" s="117">
        <f>+E!$GW$113</f>
        <v>0</v>
      </c>
      <c r="AP78" s="681">
        <f>+E!$GX$113</f>
        <v>0</v>
      </c>
      <c r="AQ78" s="681">
        <f>+E!$GY$113</f>
        <v>0</v>
      </c>
      <c r="AR78" s="681">
        <f>+E!$GZ$113</f>
        <v>0</v>
      </c>
      <c r="AS78" s="122">
        <f>+E!$HA$113</f>
        <v>0</v>
      </c>
      <c r="AT78" s="123">
        <f>+E!$HB$113</f>
        <v>0</v>
      </c>
      <c r="AU78" s="684">
        <f>+O!$GS$113</f>
        <v>0</v>
      </c>
      <c r="AV78" s="682">
        <f>+O!$GT$113</f>
        <v>0</v>
      </c>
      <c r="AW78" s="682">
        <f>+O!$GU$113</f>
        <v>0</v>
      </c>
      <c r="AX78" s="122">
        <f>+O!$GV$113</f>
        <v>0</v>
      </c>
      <c r="AY78" s="122">
        <f>+O!$GW$113</f>
        <v>0</v>
      </c>
      <c r="AZ78" s="122">
        <f>+O!$GX$113</f>
        <v>0</v>
      </c>
      <c r="BA78" s="682">
        <f>+O!$GY$113</f>
        <v>0</v>
      </c>
      <c r="BB78" s="682">
        <f>+O!$GZ$113</f>
        <v>0</v>
      </c>
      <c r="BC78" s="122">
        <f>+O!$HA$113</f>
        <v>0</v>
      </c>
      <c r="BD78" s="123">
        <f>+O!$HB$113</f>
        <v>0</v>
      </c>
      <c r="BE78" s="124">
        <f t="shared" si="3"/>
        <v>0</v>
      </c>
      <c r="BF78" s="125" t="e">
        <f t="shared" si="4"/>
        <v>#DIV/0!</v>
      </c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32"/>
      <c r="BR78" s="67"/>
      <c r="BS78" s="69"/>
      <c r="BW78" s="11"/>
      <c r="BX78" s="11"/>
      <c r="BY78" s="11"/>
      <c r="BZ78" s="11"/>
      <c r="CA78" s="11"/>
      <c r="CB78" s="11"/>
      <c r="CC78" s="11"/>
      <c r="CD78" s="11"/>
      <c r="CE78" s="11"/>
    </row>
    <row r="79" spans="3:173" ht="30" hidden="1" customHeight="1">
      <c r="C79" s="61"/>
      <c r="O79" s="910" t="s">
        <v>16</v>
      </c>
      <c r="P79" s="910"/>
      <c r="Q79" s="644">
        <f>+SUM(Q59:Q78)</f>
        <v>0</v>
      </c>
      <c r="R79" s="644">
        <f t="shared" ref="R79:BD79" si="5">+SUM(R59:R78)</f>
        <v>0</v>
      </c>
      <c r="S79" s="644">
        <f t="shared" si="5"/>
        <v>0</v>
      </c>
      <c r="T79" s="644">
        <f t="shared" si="5"/>
        <v>0</v>
      </c>
      <c r="U79" s="644">
        <f t="shared" si="5"/>
        <v>0</v>
      </c>
      <c r="V79" s="644">
        <f t="shared" si="5"/>
        <v>0</v>
      </c>
      <c r="W79" s="644">
        <f t="shared" si="5"/>
        <v>0</v>
      </c>
      <c r="X79" s="644">
        <f t="shared" si="5"/>
        <v>0</v>
      </c>
      <c r="Y79" s="644">
        <f t="shared" si="5"/>
        <v>0</v>
      </c>
      <c r="Z79" s="644">
        <f t="shared" si="5"/>
        <v>0</v>
      </c>
      <c r="AA79" s="644">
        <f t="shared" si="5"/>
        <v>0</v>
      </c>
      <c r="AB79" s="644">
        <f t="shared" si="5"/>
        <v>0</v>
      </c>
      <c r="AC79" s="644">
        <f t="shared" si="5"/>
        <v>0</v>
      </c>
      <c r="AD79" s="644">
        <f t="shared" si="5"/>
        <v>0</v>
      </c>
      <c r="AE79" s="644">
        <f t="shared" si="5"/>
        <v>0</v>
      </c>
      <c r="AF79" s="644">
        <f t="shared" si="5"/>
        <v>0</v>
      </c>
      <c r="AG79" s="644">
        <f t="shared" si="5"/>
        <v>0</v>
      </c>
      <c r="AH79" s="644">
        <f t="shared" si="5"/>
        <v>0</v>
      </c>
      <c r="AI79" s="644">
        <f t="shared" si="5"/>
        <v>0</v>
      </c>
      <c r="AJ79" s="644">
        <f t="shared" si="5"/>
        <v>0</v>
      </c>
      <c r="AK79" s="644">
        <f t="shared" si="5"/>
        <v>0</v>
      </c>
      <c r="AL79" s="644">
        <f t="shared" si="5"/>
        <v>0</v>
      </c>
      <c r="AM79" s="644">
        <f t="shared" si="5"/>
        <v>0</v>
      </c>
      <c r="AN79" s="644">
        <f t="shared" si="5"/>
        <v>0</v>
      </c>
      <c r="AO79" s="644">
        <f t="shared" si="5"/>
        <v>0</v>
      </c>
      <c r="AP79" s="644">
        <f t="shared" si="5"/>
        <v>0</v>
      </c>
      <c r="AQ79" s="644">
        <f t="shared" si="5"/>
        <v>0</v>
      </c>
      <c r="AR79" s="644">
        <f t="shared" si="5"/>
        <v>0</v>
      </c>
      <c r="AS79" s="644">
        <f>+SUM(AS59:AS78)</f>
        <v>0</v>
      </c>
      <c r="AT79" s="644">
        <f t="shared" si="5"/>
        <v>0</v>
      </c>
      <c r="AU79" s="644">
        <f t="shared" si="5"/>
        <v>0</v>
      </c>
      <c r="AV79" s="644">
        <f t="shared" si="5"/>
        <v>0</v>
      </c>
      <c r="AW79" s="644">
        <f t="shared" si="5"/>
        <v>0</v>
      </c>
      <c r="AX79" s="644">
        <f t="shared" si="5"/>
        <v>0</v>
      </c>
      <c r="AY79" s="644">
        <f t="shared" si="5"/>
        <v>0</v>
      </c>
      <c r="AZ79" s="644">
        <f t="shared" si="5"/>
        <v>0</v>
      </c>
      <c r="BA79" s="644">
        <f t="shared" si="5"/>
        <v>0</v>
      </c>
      <c r="BB79" s="644">
        <f t="shared" si="5"/>
        <v>0</v>
      </c>
      <c r="BC79" s="644">
        <f t="shared" si="5"/>
        <v>0</v>
      </c>
      <c r="BD79" s="644">
        <f t="shared" si="5"/>
        <v>0</v>
      </c>
      <c r="BE79" s="645">
        <f t="shared" si="3"/>
        <v>0</v>
      </c>
      <c r="BF79" s="126" t="e">
        <f>+SUM(BF59:BF69)</f>
        <v>#DIV/0!</v>
      </c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32"/>
      <c r="BR79" s="67"/>
      <c r="BS79" s="69"/>
      <c r="BW79" s="11"/>
      <c r="BX79" s="11"/>
      <c r="BY79" s="11"/>
      <c r="BZ79" s="11"/>
      <c r="CA79" s="11"/>
      <c r="CB79" s="11"/>
      <c r="CC79" s="11"/>
      <c r="CD79" s="11"/>
      <c r="CE79" s="11"/>
    </row>
    <row r="80" spans="3:173" ht="30" hidden="1" customHeight="1">
      <c r="C80" s="61"/>
      <c r="O80" s="914" t="s">
        <v>21</v>
      </c>
      <c r="P80" s="914"/>
      <c r="Q80" s="646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46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46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46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46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46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46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46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46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46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46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46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46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46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46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46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46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46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46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46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46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46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46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46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46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46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46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46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46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46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46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46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46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46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46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46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46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46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46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46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47" t="e">
        <f t="shared" si="3"/>
        <v>#REF!</v>
      </c>
      <c r="BF80" s="128"/>
      <c r="BQ80" s="32"/>
      <c r="BR80" s="67"/>
      <c r="BS80" s="32"/>
      <c r="BT80" s="30"/>
      <c r="BU80" s="30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32"/>
      <c r="CG80" s="32"/>
    </row>
    <row r="81" spans="3:186" ht="30" hidden="1" customHeight="1">
      <c r="C81" s="61"/>
      <c r="O81" s="926" t="e">
        <f>+O99</f>
        <v>#REF!</v>
      </c>
      <c r="P81" s="926"/>
      <c r="Q81" s="482" t="e">
        <f>+Q99</f>
        <v>#REF!</v>
      </c>
      <c r="R81" s="482" t="e">
        <f t="shared" ref="R81:BD81" si="6">+R99</f>
        <v>#REF!</v>
      </c>
      <c r="S81" s="482" t="e">
        <f t="shared" si="6"/>
        <v>#REF!</v>
      </c>
      <c r="T81" s="482" t="e">
        <f t="shared" si="6"/>
        <v>#REF!</v>
      </c>
      <c r="U81" s="482" t="e">
        <f t="shared" si="6"/>
        <v>#REF!</v>
      </c>
      <c r="V81" s="482" t="e">
        <f t="shared" si="6"/>
        <v>#REF!</v>
      </c>
      <c r="W81" s="482" t="e">
        <f t="shared" si="6"/>
        <v>#REF!</v>
      </c>
      <c r="X81" s="482" t="e">
        <f t="shared" si="6"/>
        <v>#REF!</v>
      </c>
      <c r="Y81" s="482" t="e">
        <f t="shared" si="6"/>
        <v>#REF!</v>
      </c>
      <c r="Z81" s="482" t="e">
        <f t="shared" si="6"/>
        <v>#REF!</v>
      </c>
      <c r="AA81" s="482" t="e">
        <f t="shared" si="6"/>
        <v>#REF!</v>
      </c>
      <c r="AB81" s="482" t="e">
        <f t="shared" si="6"/>
        <v>#REF!</v>
      </c>
      <c r="AC81" s="482" t="e">
        <f t="shared" si="6"/>
        <v>#REF!</v>
      </c>
      <c r="AD81" s="482" t="e">
        <f t="shared" si="6"/>
        <v>#REF!</v>
      </c>
      <c r="AE81" s="482" t="e">
        <f t="shared" si="6"/>
        <v>#REF!</v>
      </c>
      <c r="AF81" s="482" t="e">
        <f t="shared" si="6"/>
        <v>#REF!</v>
      </c>
      <c r="AG81" s="482" t="e">
        <f t="shared" si="6"/>
        <v>#REF!</v>
      </c>
      <c r="AH81" s="482" t="e">
        <f t="shared" si="6"/>
        <v>#REF!</v>
      </c>
      <c r="AI81" s="482" t="e">
        <f t="shared" si="6"/>
        <v>#REF!</v>
      </c>
      <c r="AJ81" s="482" t="e">
        <f t="shared" si="6"/>
        <v>#REF!</v>
      </c>
      <c r="AK81" s="482" t="e">
        <f t="shared" si="6"/>
        <v>#REF!</v>
      </c>
      <c r="AL81" s="482" t="e">
        <f t="shared" si="6"/>
        <v>#REF!</v>
      </c>
      <c r="AM81" s="482" t="e">
        <f t="shared" si="6"/>
        <v>#REF!</v>
      </c>
      <c r="AN81" s="482" t="e">
        <f t="shared" si="6"/>
        <v>#REF!</v>
      </c>
      <c r="AO81" s="482" t="e">
        <f t="shared" si="6"/>
        <v>#REF!</v>
      </c>
      <c r="AP81" s="482" t="e">
        <f t="shared" si="6"/>
        <v>#REF!</v>
      </c>
      <c r="AQ81" s="482" t="e">
        <f t="shared" si="6"/>
        <v>#REF!</v>
      </c>
      <c r="AR81" s="482" t="e">
        <f t="shared" si="6"/>
        <v>#REF!</v>
      </c>
      <c r="AS81" s="482" t="e">
        <f t="shared" si="6"/>
        <v>#REF!</v>
      </c>
      <c r="AT81" s="482" t="e">
        <f t="shared" si="6"/>
        <v>#REF!</v>
      </c>
      <c r="AU81" s="482" t="e">
        <f t="shared" si="6"/>
        <v>#REF!</v>
      </c>
      <c r="AV81" s="482" t="e">
        <f t="shared" si="6"/>
        <v>#REF!</v>
      </c>
      <c r="AW81" s="482" t="e">
        <f t="shared" si="6"/>
        <v>#REF!</v>
      </c>
      <c r="AX81" s="482" t="e">
        <f t="shared" si="6"/>
        <v>#REF!</v>
      </c>
      <c r="AY81" s="482" t="e">
        <f t="shared" si="6"/>
        <v>#REF!</v>
      </c>
      <c r="AZ81" s="482" t="e">
        <f t="shared" si="6"/>
        <v>#REF!</v>
      </c>
      <c r="BA81" s="482" t="e">
        <f t="shared" si="6"/>
        <v>#REF!</v>
      </c>
      <c r="BB81" s="482" t="e">
        <f t="shared" si="6"/>
        <v>#REF!</v>
      </c>
      <c r="BC81" s="482" t="e">
        <f t="shared" si="6"/>
        <v>#REF!</v>
      </c>
      <c r="BD81" s="482" t="e">
        <f t="shared" si="6"/>
        <v>#REF!</v>
      </c>
      <c r="BE81" s="472"/>
      <c r="BF81" s="473"/>
      <c r="BQ81" s="32"/>
      <c r="BR81" s="67"/>
      <c r="BS81" s="32"/>
      <c r="BT81" s="30"/>
      <c r="BU81" s="30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32"/>
      <c r="CG81" s="32"/>
    </row>
    <row r="82" spans="3:186" ht="30" hidden="1" customHeight="1">
      <c r="C82" s="61"/>
      <c r="O82" s="926" t="e">
        <f t="shared" ref="O82:O86" si="7">+O100</f>
        <v>#REF!</v>
      </c>
      <c r="P82" s="926"/>
      <c r="Q82" s="482" t="e">
        <f t="shared" ref="Q82:BD82" si="8">+Q100</f>
        <v>#REF!</v>
      </c>
      <c r="R82" s="482" t="e">
        <f t="shared" si="8"/>
        <v>#REF!</v>
      </c>
      <c r="S82" s="482" t="e">
        <f t="shared" si="8"/>
        <v>#REF!</v>
      </c>
      <c r="T82" s="482" t="e">
        <f t="shared" si="8"/>
        <v>#REF!</v>
      </c>
      <c r="U82" s="482" t="e">
        <f t="shared" si="8"/>
        <v>#REF!</v>
      </c>
      <c r="V82" s="482" t="e">
        <f t="shared" si="8"/>
        <v>#REF!</v>
      </c>
      <c r="W82" s="482" t="e">
        <f t="shared" si="8"/>
        <v>#REF!</v>
      </c>
      <c r="X82" s="482" t="e">
        <f t="shared" si="8"/>
        <v>#REF!</v>
      </c>
      <c r="Y82" s="482" t="e">
        <f t="shared" si="8"/>
        <v>#REF!</v>
      </c>
      <c r="Z82" s="482" t="e">
        <f t="shared" si="8"/>
        <v>#REF!</v>
      </c>
      <c r="AA82" s="482" t="e">
        <f t="shared" si="8"/>
        <v>#REF!</v>
      </c>
      <c r="AB82" s="482" t="e">
        <f t="shared" si="8"/>
        <v>#REF!</v>
      </c>
      <c r="AC82" s="482" t="e">
        <f t="shared" si="8"/>
        <v>#REF!</v>
      </c>
      <c r="AD82" s="482" t="e">
        <f t="shared" si="8"/>
        <v>#REF!</v>
      </c>
      <c r="AE82" s="482" t="e">
        <f t="shared" si="8"/>
        <v>#REF!</v>
      </c>
      <c r="AF82" s="482" t="e">
        <f t="shared" si="8"/>
        <v>#REF!</v>
      </c>
      <c r="AG82" s="482" t="e">
        <f t="shared" si="8"/>
        <v>#REF!</v>
      </c>
      <c r="AH82" s="482" t="e">
        <f t="shared" si="8"/>
        <v>#REF!</v>
      </c>
      <c r="AI82" s="482" t="e">
        <f t="shared" si="8"/>
        <v>#REF!</v>
      </c>
      <c r="AJ82" s="482" t="e">
        <f t="shared" si="8"/>
        <v>#REF!</v>
      </c>
      <c r="AK82" s="482" t="e">
        <f t="shared" si="8"/>
        <v>#REF!</v>
      </c>
      <c r="AL82" s="482" t="e">
        <f t="shared" si="8"/>
        <v>#REF!</v>
      </c>
      <c r="AM82" s="482" t="e">
        <f t="shared" si="8"/>
        <v>#REF!</v>
      </c>
      <c r="AN82" s="482" t="e">
        <f t="shared" si="8"/>
        <v>#REF!</v>
      </c>
      <c r="AO82" s="482" t="e">
        <f t="shared" si="8"/>
        <v>#REF!</v>
      </c>
      <c r="AP82" s="482" t="e">
        <f t="shared" si="8"/>
        <v>#REF!</v>
      </c>
      <c r="AQ82" s="482" t="e">
        <f t="shared" si="8"/>
        <v>#REF!</v>
      </c>
      <c r="AR82" s="482" t="e">
        <f t="shared" si="8"/>
        <v>#REF!</v>
      </c>
      <c r="AS82" s="482" t="e">
        <f t="shared" si="8"/>
        <v>#REF!</v>
      </c>
      <c r="AT82" s="482" t="e">
        <f t="shared" si="8"/>
        <v>#REF!</v>
      </c>
      <c r="AU82" s="482" t="e">
        <f t="shared" si="8"/>
        <v>#REF!</v>
      </c>
      <c r="AV82" s="482" t="e">
        <f t="shared" si="8"/>
        <v>#REF!</v>
      </c>
      <c r="AW82" s="482" t="e">
        <f t="shared" si="8"/>
        <v>#REF!</v>
      </c>
      <c r="AX82" s="482" t="e">
        <f t="shared" si="8"/>
        <v>#REF!</v>
      </c>
      <c r="AY82" s="482" t="e">
        <f t="shared" si="8"/>
        <v>#REF!</v>
      </c>
      <c r="AZ82" s="482" t="e">
        <f t="shared" si="8"/>
        <v>#REF!</v>
      </c>
      <c r="BA82" s="482" t="e">
        <f t="shared" si="8"/>
        <v>#REF!</v>
      </c>
      <c r="BB82" s="482" t="e">
        <f t="shared" si="8"/>
        <v>#REF!</v>
      </c>
      <c r="BC82" s="482" t="e">
        <f t="shared" si="8"/>
        <v>#REF!</v>
      </c>
      <c r="BD82" s="482" t="e">
        <f t="shared" si="8"/>
        <v>#REF!</v>
      </c>
      <c r="BE82" s="472"/>
      <c r="BF82" s="473"/>
      <c r="BQ82" s="32"/>
      <c r="BR82" s="67"/>
      <c r="BS82" s="32"/>
      <c r="BT82" s="30"/>
      <c r="BU82" s="30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32"/>
      <c r="CG82" s="32"/>
    </row>
    <row r="83" spans="3:186" ht="30" hidden="1" customHeight="1">
      <c r="C83" s="61"/>
      <c r="O83" s="926" t="e">
        <f t="shared" si="7"/>
        <v>#REF!</v>
      </c>
      <c r="P83" s="926"/>
      <c r="Q83" s="482" t="e">
        <f t="shared" ref="Q83:BD83" si="9">+Q101</f>
        <v>#REF!</v>
      </c>
      <c r="R83" s="482" t="e">
        <f t="shared" si="9"/>
        <v>#REF!</v>
      </c>
      <c r="S83" s="482" t="e">
        <f t="shared" si="9"/>
        <v>#REF!</v>
      </c>
      <c r="T83" s="482" t="e">
        <f t="shared" si="9"/>
        <v>#REF!</v>
      </c>
      <c r="U83" s="482" t="e">
        <f t="shared" si="9"/>
        <v>#REF!</v>
      </c>
      <c r="V83" s="482" t="e">
        <f t="shared" si="9"/>
        <v>#REF!</v>
      </c>
      <c r="W83" s="482" t="e">
        <f t="shared" si="9"/>
        <v>#REF!</v>
      </c>
      <c r="X83" s="482" t="e">
        <f t="shared" si="9"/>
        <v>#REF!</v>
      </c>
      <c r="Y83" s="482" t="e">
        <f t="shared" si="9"/>
        <v>#REF!</v>
      </c>
      <c r="Z83" s="482" t="e">
        <f t="shared" si="9"/>
        <v>#REF!</v>
      </c>
      <c r="AA83" s="482" t="e">
        <f t="shared" si="9"/>
        <v>#REF!</v>
      </c>
      <c r="AB83" s="482" t="e">
        <f t="shared" si="9"/>
        <v>#REF!</v>
      </c>
      <c r="AC83" s="482" t="e">
        <f t="shared" si="9"/>
        <v>#REF!</v>
      </c>
      <c r="AD83" s="482" t="e">
        <f t="shared" si="9"/>
        <v>#REF!</v>
      </c>
      <c r="AE83" s="482" t="e">
        <f t="shared" si="9"/>
        <v>#REF!</v>
      </c>
      <c r="AF83" s="482" t="e">
        <f t="shared" si="9"/>
        <v>#REF!</v>
      </c>
      <c r="AG83" s="482" t="e">
        <f t="shared" si="9"/>
        <v>#REF!</v>
      </c>
      <c r="AH83" s="482" t="e">
        <f t="shared" si="9"/>
        <v>#REF!</v>
      </c>
      <c r="AI83" s="482" t="e">
        <f t="shared" si="9"/>
        <v>#REF!</v>
      </c>
      <c r="AJ83" s="482" t="e">
        <f t="shared" si="9"/>
        <v>#REF!</v>
      </c>
      <c r="AK83" s="482" t="e">
        <f t="shared" si="9"/>
        <v>#REF!</v>
      </c>
      <c r="AL83" s="482" t="e">
        <f t="shared" si="9"/>
        <v>#REF!</v>
      </c>
      <c r="AM83" s="482" t="e">
        <f t="shared" si="9"/>
        <v>#REF!</v>
      </c>
      <c r="AN83" s="482" t="e">
        <f t="shared" si="9"/>
        <v>#REF!</v>
      </c>
      <c r="AO83" s="482" t="e">
        <f t="shared" si="9"/>
        <v>#REF!</v>
      </c>
      <c r="AP83" s="482" t="e">
        <f t="shared" si="9"/>
        <v>#REF!</v>
      </c>
      <c r="AQ83" s="482" t="e">
        <f t="shared" si="9"/>
        <v>#REF!</v>
      </c>
      <c r="AR83" s="482" t="e">
        <f t="shared" si="9"/>
        <v>#REF!</v>
      </c>
      <c r="AS83" s="482" t="e">
        <f t="shared" si="9"/>
        <v>#REF!</v>
      </c>
      <c r="AT83" s="482" t="e">
        <f t="shared" si="9"/>
        <v>#REF!</v>
      </c>
      <c r="AU83" s="482" t="e">
        <f t="shared" si="9"/>
        <v>#REF!</v>
      </c>
      <c r="AV83" s="482" t="e">
        <f t="shared" si="9"/>
        <v>#REF!</v>
      </c>
      <c r="AW83" s="482" t="e">
        <f t="shared" si="9"/>
        <v>#REF!</v>
      </c>
      <c r="AX83" s="482" t="e">
        <f t="shared" si="9"/>
        <v>#REF!</v>
      </c>
      <c r="AY83" s="482" t="e">
        <f t="shared" si="9"/>
        <v>#REF!</v>
      </c>
      <c r="AZ83" s="482" t="e">
        <f t="shared" si="9"/>
        <v>#REF!</v>
      </c>
      <c r="BA83" s="482" t="e">
        <f t="shared" si="9"/>
        <v>#REF!</v>
      </c>
      <c r="BB83" s="482" t="e">
        <f t="shared" si="9"/>
        <v>#REF!</v>
      </c>
      <c r="BC83" s="482" t="e">
        <f t="shared" si="9"/>
        <v>#REF!</v>
      </c>
      <c r="BD83" s="482" t="e">
        <f t="shared" si="9"/>
        <v>#REF!</v>
      </c>
      <c r="BE83" s="472"/>
      <c r="BF83" s="473"/>
      <c r="BQ83" s="32"/>
      <c r="BR83" s="67"/>
      <c r="BS83" s="32"/>
      <c r="BT83" s="30"/>
      <c r="BU83" s="30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32"/>
      <c r="CG83" s="32"/>
    </row>
    <row r="84" spans="3:186" ht="30" hidden="1" customHeight="1">
      <c r="C84" s="61"/>
      <c r="O84" s="926" t="e">
        <f t="shared" si="7"/>
        <v>#REF!</v>
      </c>
      <c r="P84" s="926"/>
      <c r="Q84" s="482" t="e">
        <f t="shared" ref="Q84:BD84" si="10">+Q102</f>
        <v>#REF!</v>
      </c>
      <c r="R84" s="482" t="e">
        <f t="shared" si="10"/>
        <v>#REF!</v>
      </c>
      <c r="S84" s="482" t="e">
        <f t="shared" si="10"/>
        <v>#REF!</v>
      </c>
      <c r="T84" s="482" t="e">
        <f t="shared" si="10"/>
        <v>#REF!</v>
      </c>
      <c r="U84" s="482" t="e">
        <f t="shared" si="10"/>
        <v>#REF!</v>
      </c>
      <c r="V84" s="482" t="e">
        <f t="shared" si="10"/>
        <v>#REF!</v>
      </c>
      <c r="W84" s="482" t="e">
        <f t="shared" si="10"/>
        <v>#REF!</v>
      </c>
      <c r="X84" s="482" t="e">
        <f t="shared" si="10"/>
        <v>#REF!</v>
      </c>
      <c r="Y84" s="482" t="e">
        <f t="shared" si="10"/>
        <v>#REF!</v>
      </c>
      <c r="Z84" s="482" t="e">
        <f t="shared" si="10"/>
        <v>#REF!</v>
      </c>
      <c r="AA84" s="482" t="e">
        <f t="shared" si="10"/>
        <v>#REF!</v>
      </c>
      <c r="AB84" s="482" t="e">
        <f t="shared" si="10"/>
        <v>#REF!</v>
      </c>
      <c r="AC84" s="482" t="e">
        <f t="shared" si="10"/>
        <v>#REF!</v>
      </c>
      <c r="AD84" s="482" t="e">
        <f t="shared" si="10"/>
        <v>#REF!</v>
      </c>
      <c r="AE84" s="482" t="e">
        <f t="shared" si="10"/>
        <v>#REF!</v>
      </c>
      <c r="AF84" s="482" t="e">
        <f t="shared" si="10"/>
        <v>#REF!</v>
      </c>
      <c r="AG84" s="482" t="e">
        <f t="shared" si="10"/>
        <v>#REF!</v>
      </c>
      <c r="AH84" s="482" t="e">
        <f t="shared" si="10"/>
        <v>#REF!</v>
      </c>
      <c r="AI84" s="482" t="e">
        <f t="shared" si="10"/>
        <v>#REF!</v>
      </c>
      <c r="AJ84" s="482" t="e">
        <f t="shared" si="10"/>
        <v>#REF!</v>
      </c>
      <c r="AK84" s="482" t="e">
        <f t="shared" si="10"/>
        <v>#REF!</v>
      </c>
      <c r="AL84" s="482" t="e">
        <f t="shared" si="10"/>
        <v>#REF!</v>
      </c>
      <c r="AM84" s="482" t="e">
        <f t="shared" si="10"/>
        <v>#REF!</v>
      </c>
      <c r="AN84" s="482" t="e">
        <f t="shared" si="10"/>
        <v>#REF!</v>
      </c>
      <c r="AO84" s="482" t="e">
        <f t="shared" si="10"/>
        <v>#REF!</v>
      </c>
      <c r="AP84" s="482" t="e">
        <f t="shared" si="10"/>
        <v>#REF!</v>
      </c>
      <c r="AQ84" s="482" t="e">
        <f t="shared" si="10"/>
        <v>#REF!</v>
      </c>
      <c r="AR84" s="482" t="e">
        <f t="shared" si="10"/>
        <v>#REF!</v>
      </c>
      <c r="AS84" s="482" t="e">
        <f t="shared" si="10"/>
        <v>#REF!</v>
      </c>
      <c r="AT84" s="482" t="e">
        <f t="shared" si="10"/>
        <v>#REF!</v>
      </c>
      <c r="AU84" s="482" t="e">
        <f t="shared" si="10"/>
        <v>#REF!</v>
      </c>
      <c r="AV84" s="482" t="e">
        <f t="shared" si="10"/>
        <v>#REF!</v>
      </c>
      <c r="AW84" s="482" t="e">
        <f t="shared" si="10"/>
        <v>#REF!</v>
      </c>
      <c r="AX84" s="482" t="e">
        <f t="shared" si="10"/>
        <v>#REF!</v>
      </c>
      <c r="AY84" s="482" t="e">
        <f t="shared" si="10"/>
        <v>#REF!</v>
      </c>
      <c r="AZ84" s="482" t="e">
        <f t="shared" si="10"/>
        <v>#REF!</v>
      </c>
      <c r="BA84" s="482" t="e">
        <f t="shared" si="10"/>
        <v>#REF!</v>
      </c>
      <c r="BB84" s="482" t="e">
        <f t="shared" si="10"/>
        <v>#REF!</v>
      </c>
      <c r="BC84" s="482" t="e">
        <f t="shared" si="10"/>
        <v>#REF!</v>
      </c>
      <c r="BD84" s="482" t="e">
        <f t="shared" si="10"/>
        <v>#REF!</v>
      </c>
      <c r="BE84" s="472"/>
      <c r="BF84" s="473"/>
      <c r="BQ84" s="32"/>
      <c r="BR84" s="67"/>
      <c r="BS84" s="32"/>
      <c r="BT84" s="30"/>
      <c r="BU84" s="30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32"/>
      <c r="CG84" s="32"/>
    </row>
    <row r="85" spans="3:186" ht="30" hidden="1" customHeight="1">
      <c r="C85" s="61"/>
      <c r="O85" s="926" t="e">
        <f t="shared" si="7"/>
        <v>#REF!</v>
      </c>
      <c r="P85" s="926"/>
      <c r="Q85" s="482" t="e">
        <f t="shared" ref="Q85:BD85" si="11">+Q103</f>
        <v>#REF!</v>
      </c>
      <c r="R85" s="482" t="e">
        <f t="shared" si="11"/>
        <v>#REF!</v>
      </c>
      <c r="S85" s="482" t="e">
        <f t="shared" si="11"/>
        <v>#REF!</v>
      </c>
      <c r="T85" s="482" t="e">
        <f t="shared" si="11"/>
        <v>#REF!</v>
      </c>
      <c r="U85" s="482" t="e">
        <f t="shared" si="11"/>
        <v>#REF!</v>
      </c>
      <c r="V85" s="482" t="e">
        <f t="shared" si="11"/>
        <v>#REF!</v>
      </c>
      <c r="W85" s="482" t="e">
        <f t="shared" si="11"/>
        <v>#REF!</v>
      </c>
      <c r="X85" s="482" t="e">
        <f t="shared" si="11"/>
        <v>#REF!</v>
      </c>
      <c r="Y85" s="482" t="e">
        <f t="shared" si="11"/>
        <v>#REF!</v>
      </c>
      <c r="Z85" s="482" t="e">
        <f t="shared" si="11"/>
        <v>#REF!</v>
      </c>
      <c r="AA85" s="482" t="e">
        <f t="shared" si="11"/>
        <v>#REF!</v>
      </c>
      <c r="AB85" s="482" t="e">
        <f t="shared" si="11"/>
        <v>#REF!</v>
      </c>
      <c r="AC85" s="482" t="e">
        <f t="shared" si="11"/>
        <v>#REF!</v>
      </c>
      <c r="AD85" s="482" t="e">
        <f t="shared" si="11"/>
        <v>#REF!</v>
      </c>
      <c r="AE85" s="482" t="e">
        <f t="shared" si="11"/>
        <v>#REF!</v>
      </c>
      <c r="AF85" s="482" t="e">
        <f t="shared" si="11"/>
        <v>#REF!</v>
      </c>
      <c r="AG85" s="482" t="e">
        <f t="shared" si="11"/>
        <v>#REF!</v>
      </c>
      <c r="AH85" s="482" t="e">
        <f t="shared" si="11"/>
        <v>#REF!</v>
      </c>
      <c r="AI85" s="482" t="e">
        <f t="shared" si="11"/>
        <v>#REF!</v>
      </c>
      <c r="AJ85" s="482" t="e">
        <f t="shared" si="11"/>
        <v>#REF!</v>
      </c>
      <c r="AK85" s="482" t="e">
        <f t="shared" si="11"/>
        <v>#REF!</v>
      </c>
      <c r="AL85" s="482" t="e">
        <f t="shared" si="11"/>
        <v>#REF!</v>
      </c>
      <c r="AM85" s="482" t="e">
        <f t="shared" si="11"/>
        <v>#REF!</v>
      </c>
      <c r="AN85" s="482" t="e">
        <f t="shared" si="11"/>
        <v>#REF!</v>
      </c>
      <c r="AO85" s="482" t="e">
        <f t="shared" si="11"/>
        <v>#REF!</v>
      </c>
      <c r="AP85" s="482" t="e">
        <f t="shared" si="11"/>
        <v>#REF!</v>
      </c>
      <c r="AQ85" s="482" t="e">
        <f t="shared" si="11"/>
        <v>#REF!</v>
      </c>
      <c r="AR85" s="482" t="e">
        <f t="shared" si="11"/>
        <v>#REF!</v>
      </c>
      <c r="AS85" s="482" t="e">
        <f t="shared" si="11"/>
        <v>#REF!</v>
      </c>
      <c r="AT85" s="482" t="e">
        <f t="shared" si="11"/>
        <v>#REF!</v>
      </c>
      <c r="AU85" s="482" t="e">
        <f t="shared" si="11"/>
        <v>#REF!</v>
      </c>
      <c r="AV85" s="482" t="e">
        <f t="shared" si="11"/>
        <v>#REF!</v>
      </c>
      <c r="AW85" s="482" t="e">
        <f t="shared" si="11"/>
        <v>#REF!</v>
      </c>
      <c r="AX85" s="482" t="e">
        <f t="shared" si="11"/>
        <v>#REF!</v>
      </c>
      <c r="AY85" s="482" t="e">
        <f t="shared" si="11"/>
        <v>#REF!</v>
      </c>
      <c r="AZ85" s="482" t="e">
        <f t="shared" si="11"/>
        <v>#REF!</v>
      </c>
      <c r="BA85" s="482" t="e">
        <f t="shared" si="11"/>
        <v>#REF!</v>
      </c>
      <c r="BB85" s="482" t="e">
        <f t="shared" si="11"/>
        <v>#REF!</v>
      </c>
      <c r="BC85" s="482" t="e">
        <f t="shared" si="11"/>
        <v>#REF!</v>
      </c>
      <c r="BD85" s="482" t="e">
        <f t="shared" si="11"/>
        <v>#REF!</v>
      </c>
      <c r="BE85" s="472"/>
      <c r="BF85" s="473"/>
      <c r="BQ85" s="32"/>
      <c r="BR85" s="67"/>
      <c r="BS85" s="32"/>
      <c r="BT85" s="30"/>
      <c r="BU85" s="30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32"/>
      <c r="CG85" s="32"/>
    </row>
    <row r="86" spans="3:186" ht="30" hidden="1" customHeight="1">
      <c r="C86" s="61"/>
      <c r="O86" s="926" t="e">
        <f t="shared" si="7"/>
        <v>#REF!</v>
      </c>
      <c r="P86" s="926"/>
      <c r="Q86" s="482" t="e">
        <f t="shared" ref="Q86:BD86" si="12">+Q104</f>
        <v>#REF!</v>
      </c>
      <c r="R86" s="482" t="e">
        <f t="shared" si="12"/>
        <v>#REF!</v>
      </c>
      <c r="S86" s="482" t="e">
        <f t="shared" si="12"/>
        <v>#REF!</v>
      </c>
      <c r="T86" s="482" t="e">
        <f t="shared" si="12"/>
        <v>#REF!</v>
      </c>
      <c r="U86" s="482" t="e">
        <f t="shared" si="12"/>
        <v>#REF!</v>
      </c>
      <c r="V86" s="482" t="e">
        <f t="shared" si="12"/>
        <v>#REF!</v>
      </c>
      <c r="W86" s="482" t="e">
        <f t="shared" si="12"/>
        <v>#REF!</v>
      </c>
      <c r="X86" s="482" t="e">
        <f t="shared" si="12"/>
        <v>#REF!</v>
      </c>
      <c r="Y86" s="482" t="e">
        <f t="shared" si="12"/>
        <v>#REF!</v>
      </c>
      <c r="Z86" s="482" t="e">
        <f t="shared" si="12"/>
        <v>#REF!</v>
      </c>
      <c r="AA86" s="482" t="e">
        <f t="shared" si="12"/>
        <v>#REF!</v>
      </c>
      <c r="AB86" s="482" t="e">
        <f t="shared" si="12"/>
        <v>#REF!</v>
      </c>
      <c r="AC86" s="482" t="e">
        <f t="shared" si="12"/>
        <v>#REF!</v>
      </c>
      <c r="AD86" s="482" t="e">
        <f t="shared" si="12"/>
        <v>#REF!</v>
      </c>
      <c r="AE86" s="482" t="e">
        <f t="shared" si="12"/>
        <v>#REF!</v>
      </c>
      <c r="AF86" s="482" t="e">
        <f t="shared" si="12"/>
        <v>#REF!</v>
      </c>
      <c r="AG86" s="482" t="e">
        <f t="shared" si="12"/>
        <v>#REF!</v>
      </c>
      <c r="AH86" s="482" t="e">
        <f t="shared" si="12"/>
        <v>#REF!</v>
      </c>
      <c r="AI86" s="482" t="e">
        <f t="shared" si="12"/>
        <v>#REF!</v>
      </c>
      <c r="AJ86" s="482" t="e">
        <f t="shared" si="12"/>
        <v>#REF!</v>
      </c>
      <c r="AK86" s="482" t="e">
        <f t="shared" si="12"/>
        <v>#REF!</v>
      </c>
      <c r="AL86" s="482" t="e">
        <f t="shared" si="12"/>
        <v>#REF!</v>
      </c>
      <c r="AM86" s="482" t="e">
        <f t="shared" si="12"/>
        <v>#REF!</v>
      </c>
      <c r="AN86" s="482" t="e">
        <f t="shared" si="12"/>
        <v>#REF!</v>
      </c>
      <c r="AO86" s="482" t="e">
        <f t="shared" si="12"/>
        <v>#REF!</v>
      </c>
      <c r="AP86" s="482" t="e">
        <f t="shared" si="12"/>
        <v>#REF!</v>
      </c>
      <c r="AQ86" s="482" t="e">
        <f t="shared" si="12"/>
        <v>#REF!</v>
      </c>
      <c r="AR86" s="482" t="e">
        <f t="shared" si="12"/>
        <v>#REF!</v>
      </c>
      <c r="AS86" s="482" t="e">
        <f t="shared" si="12"/>
        <v>#REF!</v>
      </c>
      <c r="AT86" s="482" t="e">
        <f t="shared" si="12"/>
        <v>#REF!</v>
      </c>
      <c r="AU86" s="482" t="e">
        <f t="shared" si="12"/>
        <v>#REF!</v>
      </c>
      <c r="AV86" s="482" t="e">
        <f t="shared" si="12"/>
        <v>#REF!</v>
      </c>
      <c r="AW86" s="482" t="e">
        <f t="shared" si="12"/>
        <v>#REF!</v>
      </c>
      <c r="AX86" s="482" t="e">
        <f t="shared" si="12"/>
        <v>#REF!</v>
      </c>
      <c r="AY86" s="482" t="e">
        <f t="shared" si="12"/>
        <v>#REF!</v>
      </c>
      <c r="AZ86" s="482" t="e">
        <f t="shared" si="12"/>
        <v>#REF!</v>
      </c>
      <c r="BA86" s="482" t="e">
        <f t="shared" si="12"/>
        <v>#REF!</v>
      </c>
      <c r="BB86" s="482" t="e">
        <f t="shared" si="12"/>
        <v>#REF!</v>
      </c>
      <c r="BC86" s="482" t="e">
        <f t="shared" si="12"/>
        <v>#REF!</v>
      </c>
      <c r="BD86" s="482" t="e">
        <f t="shared" si="12"/>
        <v>#REF!</v>
      </c>
      <c r="BE86" s="472"/>
      <c r="BF86" s="473"/>
      <c r="BQ86" s="32"/>
      <c r="BR86" s="67"/>
      <c r="BS86" s="32"/>
      <c r="BT86" s="30"/>
      <c r="BU86" s="30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32"/>
      <c r="CG86" s="32"/>
    </row>
    <row r="87" spans="3:186" s="696" customFormat="1" ht="39.950000000000003" hidden="1" customHeight="1">
      <c r="C87" s="474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483"/>
      <c r="P87" s="484"/>
      <c r="Q87" s="487">
        <f>+Q58</f>
        <v>11</v>
      </c>
      <c r="R87" s="487">
        <f t="shared" ref="R87:BD87" si="13">+R58</f>
        <v>12</v>
      </c>
      <c r="S87" s="487">
        <f t="shared" si="13"/>
        <v>13</v>
      </c>
      <c r="T87" s="487" t="str">
        <f t="shared" si="13"/>
        <v>N</v>
      </c>
      <c r="U87" s="487" t="str">
        <f t="shared" si="13"/>
        <v>N</v>
      </c>
      <c r="V87" s="487" t="str">
        <f t="shared" si="13"/>
        <v>N</v>
      </c>
      <c r="W87" s="487" t="str">
        <f t="shared" si="13"/>
        <v>N</v>
      </c>
      <c r="X87" s="487" t="str">
        <f t="shared" si="13"/>
        <v>N</v>
      </c>
      <c r="Y87" s="487" t="str">
        <f t="shared" si="13"/>
        <v>N</v>
      </c>
      <c r="Z87" s="487" t="str">
        <f t="shared" si="13"/>
        <v>N</v>
      </c>
      <c r="AA87" s="487">
        <f t="shared" si="13"/>
        <v>21</v>
      </c>
      <c r="AB87" s="487">
        <f t="shared" si="13"/>
        <v>22</v>
      </c>
      <c r="AC87" s="487">
        <f t="shared" si="13"/>
        <v>23</v>
      </c>
      <c r="AD87" s="487" t="str">
        <f t="shared" si="13"/>
        <v>A</v>
      </c>
      <c r="AE87" s="487" t="str">
        <f t="shared" si="13"/>
        <v>A</v>
      </c>
      <c r="AF87" s="487" t="str">
        <f t="shared" si="13"/>
        <v>A</v>
      </c>
      <c r="AG87" s="487" t="str">
        <f t="shared" si="13"/>
        <v>A</v>
      </c>
      <c r="AH87" s="487" t="str">
        <f t="shared" si="13"/>
        <v>A</v>
      </c>
      <c r="AI87" s="487" t="str">
        <f t="shared" si="13"/>
        <v>A</v>
      </c>
      <c r="AJ87" s="487" t="str">
        <f t="shared" si="13"/>
        <v>A</v>
      </c>
      <c r="AK87" s="487" t="str">
        <f t="shared" si="13"/>
        <v>M</v>
      </c>
      <c r="AL87" s="487" t="str">
        <f t="shared" si="13"/>
        <v>M</v>
      </c>
      <c r="AM87" s="487" t="str">
        <f t="shared" si="13"/>
        <v>M</v>
      </c>
      <c r="AN87" s="487" t="str">
        <f t="shared" si="13"/>
        <v>M</v>
      </c>
      <c r="AO87" s="487" t="str">
        <f t="shared" si="13"/>
        <v>M</v>
      </c>
      <c r="AP87" s="487" t="str">
        <f t="shared" si="13"/>
        <v>M</v>
      </c>
      <c r="AQ87" s="487" t="str">
        <f t="shared" si="13"/>
        <v>M</v>
      </c>
      <c r="AR87" s="487" t="str">
        <f t="shared" si="13"/>
        <v>M</v>
      </c>
      <c r="AS87" s="487" t="str">
        <f t="shared" si="13"/>
        <v>M</v>
      </c>
      <c r="AT87" s="487" t="str">
        <f t="shared" si="13"/>
        <v>M</v>
      </c>
      <c r="AU87" s="487">
        <f t="shared" si="13"/>
        <v>43</v>
      </c>
      <c r="AV87" s="487" t="str">
        <f t="shared" si="13"/>
        <v>I</v>
      </c>
      <c r="AW87" s="487" t="str">
        <f t="shared" si="13"/>
        <v>I</v>
      </c>
      <c r="AX87" s="487" t="str">
        <f t="shared" si="13"/>
        <v>I</v>
      </c>
      <c r="AY87" s="487" t="str">
        <f t="shared" si="13"/>
        <v>I</v>
      </c>
      <c r="AZ87" s="487" t="str">
        <f t="shared" si="13"/>
        <v>I</v>
      </c>
      <c r="BA87" s="487" t="str">
        <f t="shared" si="13"/>
        <v>I</v>
      </c>
      <c r="BB87" s="487" t="str">
        <f t="shared" si="13"/>
        <v>I</v>
      </c>
      <c r="BC87" s="487" t="str">
        <f t="shared" si="13"/>
        <v>I</v>
      </c>
      <c r="BD87" s="487" t="str">
        <f t="shared" si="13"/>
        <v>I</v>
      </c>
      <c r="BE87" s="475"/>
      <c r="BF87" s="476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477"/>
      <c r="BR87" s="478"/>
      <c r="BS87" s="477"/>
      <c r="BT87" s="695"/>
      <c r="BU87" s="695"/>
      <c r="BZ87" s="697"/>
      <c r="CA87" s="697"/>
    </row>
    <row r="88" spans="3:186" s="696" customFormat="1" ht="39.950000000000003" hidden="1" customHeight="1">
      <c r="C88" s="474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485"/>
      <c r="P88" s="486"/>
      <c r="Q88" s="488" t="s">
        <v>967</v>
      </c>
      <c r="R88" s="488" t="s">
        <v>968</v>
      </c>
      <c r="S88" s="488" t="s">
        <v>969</v>
      </c>
      <c r="T88" s="488" t="s">
        <v>970</v>
      </c>
      <c r="U88" s="488" t="s">
        <v>971</v>
      </c>
      <c r="V88" s="488" t="s">
        <v>972</v>
      </c>
      <c r="W88" s="488" t="s">
        <v>973</v>
      </c>
      <c r="X88" s="488" t="s">
        <v>974</v>
      </c>
      <c r="Y88" s="488" t="s">
        <v>975</v>
      </c>
      <c r="Z88" s="488" t="s">
        <v>976</v>
      </c>
      <c r="AA88" s="488" t="s">
        <v>977</v>
      </c>
      <c r="AB88" s="488" t="s">
        <v>978</v>
      </c>
      <c r="AC88" s="488" t="s">
        <v>979</v>
      </c>
      <c r="AD88" s="488" t="s">
        <v>980</v>
      </c>
      <c r="AE88" s="488" t="s">
        <v>981</v>
      </c>
      <c r="AF88" s="488" t="s">
        <v>982</v>
      </c>
      <c r="AG88" s="488" t="s">
        <v>983</v>
      </c>
      <c r="AH88" s="488" t="s">
        <v>984</v>
      </c>
      <c r="AI88" s="488" t="s">
        <v>985</v>
      </c>
      <c r="AJ88" s="488" t="s">
        <v>986</v>
      </c>
      <c r="AK88" s="488" t="s">
        <v>987</v>
      </c>
      <c r="AL88" s="488" t="s">
        <v>988</v>
      </c>
      <c r="AM88" s="488" t="s">
        <v>989</v>
      </c>
      <c r="AN88" s="488" t="s">
        <v>990</v>
      </c>
      <c r="AO88" s="488" t="s">
        <v>991</v>
      </c>
      <c r="AP88" s="488" t="s">
        <v>992</v>
      </c>
      <c r="AQ88" s="488" t="s">
        <v>993</v>
      </c>
      <c r="AR88" s="488" t="s">
        <v>994</v>
      </c>
      <c r="AS88" s="488" t="s">
        <v>1007</v>
      </c>
      <c r="AT88" s="488" t="s">
        <v>996</v>
      </c>
      <c r="AU88" s="488" t="s">
        <v>997</v>
      </c>
      <c r="AV88" s="488" t="s">
        <v>998</v>
      </c>
      <c r="AW88" s="488" t="s">
        <v>999</v>
      </c>
      <c r="AX88" s="488" t="s">
        <v>1000</v>
      </c>
      <c r="AY88" s="488" t="s">
        <v>1001</v>
      </c>
      <c r="AZ88" s="488" t="s">
        <v>1002</v>
      </c>
      <c r="BA88" s="488" t="s">
        <v>1003</v>
      </c>
      <c r="BB88" s="488" t="s">
        <v>1004</v>
      </c>
      <c r="BC88" s="488" t="s">
        <v>1005</v>
      </c>
      <c r="BD88" s="488" t="s">
        <v>1006</v>
      </c>
      <c r="BE88" s="479"/>
      <c r="BF88" s="480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477"/>
      <c r="BR88" s="478"/>
      <c r="BS88" s="467"/>
      <c r="BT88" s="695"/>
      <c r="BU88" s="698"/>
      <c r="BZ88" s="697"/>
      <c r="CA88" s="697"/>
    </row>
    <row r="89" spans="3:186" s="696" customFormat="1" ht="39.950000000000003" hidden="1" customHeight="1">
      <c r="C89" s="474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689" t="e">
        <f>+VLOOKUP(P89,#REF!,2,0)</f>
        <v>#REF!</v>
      </c>
      <c r="P89" s="689">
        <v>22</v>
      </c>
      <c r="Q89" s="489">
        <f>+HLOOKUP(Q87,Q58:Q86,$P$89,0)</f>
        <v>0</v>
      </c>
      <c r="R89" s="489">
        <f t="shared" ref="R89:BD89" si="14">+HLOOKUP(R87,R58:R86,$P$89,0)</f>
        <v>0</v>
      </c>
      <c r="S89" s="489">
        <f t="shared" si="14"/>
        <v>0</v>
      </c>
      <c r="T89" s="489">
        <f t="shared" si="14"/>
        <v>0</v>
      </c>
      <c r="U89" s="489">
        <f t="shared" si="14"/>
        <v>0</v>
      </c>
      <c r="V89" s="489">
        <f t="shared" si="14"/>
        <v>0</v>
      </c>
      <c r="W89" s="489">
        <f t="shared" si="14"/>
        <v>0</v>
      </c>
      <c r="X89" s="489">
        <f t="shared" si="14"/>
        <v>0</v>
      </c>
      <c r="Y89" s="489">
        <f t="shared" si="14"/>
        <v>0</v>
      </c>
      <c r="Z89" s="489">
        <f t="shared" si="14"/>
        <v>0</v>
      </c>
      <c r="AA89" s="489">
        <f t="shared" si="14"/>
        <v>0</v>
      </c>
      <c r="AB89" s="489">
        <f t="shared" si="14"/>
        <v>0</v>
      </c>
      <c r="AC89" s="489">
        <f t="shared" si="14"/>
        <v>0</v>
      </c>
      <c r="AD89" s="489">
        <f t="shared" si="14"/>
        <v>0</v>
      </c>
      <c r="AE89" s="489">
        <f t="shared" si="14"/>
        <v>0</v>
      </c>
      <c r="AF89" s="489">
        <f t="shared" si="14"/>
        <v>0</v>
      </c>
      <c r="AG89" s="489">
        <f t="shared" si="14"/>
        <v>0</v>
      </c>
      <c r="AH89" s="489">
        <f t="shared" si="14"/>
        <v>0</v>
      </c>
      <c r="AI89" s="489">
        <f t="shared" si="14"/>
        <v>0</v>
      </c>
      <c r="AJ89" s="489">
        <f t="shared" si="14"/>
        <v>0</v>
      </c>
      <c r="AK89" s="489">
        <f t="shared" si="14"/>
        <v>0</v>
      </c>
      <c r="AL89" s="489">
        <f t="shared" si="14"/>
        <v>0</v>
      </c>
      <c r="AM89" s="489">
        <f t="shared" si="14"/>
        <v>0</v>
      </c>
      <c r="AN89" s="489">
        <f t="shared" si="14"/>
        <v>0</v>
      </c>
      <c r="AO89" s="489">
        <f t="shared" si="14"/>
        <v>0</v>
      </c>
      <c r="AP89" s="489">
        <f t="shared" si="14"/>
        <v>0</v>
      </c>
      <c r="AQ89" s="489">
        <f t="shared" si="14"/>
        <v>0</v>
      </c>
      <c r="AR89" s="489">
        <f t="shared" si="14"/>
        <v>0</v>
      </c>
      <c r="AS89" s="489">
        <f>+HLOOKUP(AS87,AS58:AS86,$P$89,0)</f>
        <v>0</v>
      </c>
      <c r="AT89" s="489">
        <f t="shared" si="14"/>
        <v>0</v>
      </c>
      <c r="AU89" s="489">
        <f t="shared" si="14"/>
        <v>0</v>
      </c>
      <c r="AV89" s="489">
        <f t="shared" si="14"/>
        <v>0</v>
      </c>
      <c r="AW89" s="489">
        <f t="shared" si="14"/>
        <v>0</v>
      </c>
      <c r="AX89" s="489">
        <f t="shared" si="14"/>
        <v>0</v>
      </c>
      <c r="AY89" s="489">
        <f t="shared" si="14"/>
        <v>0</v>
      </c>
      <c r="AZ89" s="489">
        <f t="shared" si="14"/>
        <v>0</v>
      </c>
      <c r="BA89" s="489">
        <f t="shared" si="14"/>
        <v>0</v>
      </c>
      <c r="BB89" s="489">
        <f t="shared" si="14"/>
        <v>0</v>
      </c>
      <c r="BC89" s="489">
        <f t="shared" si="14"/>
        <v>0</v>
      </c>
      <c r="BD89" s="489">
        <f t="shared" si="14"/>
        <v>0</v>
      </c>
      <c r="BE89" s="48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477"/>
      <c r="BR89" s="478"/>
      <c r="BS89" s="467"/>
      <c r="BT89" s="695"/>
      <c r="BU89" s="698"/>
      <c r="BZ89" s="697"/>
      <c r="CA89" s="697"/>
    </row>
    <row r="90" spans="3:186" s="11" customFormat="1" ht="40.15" hidden="1" customHeight="1">
      <c r="C90" s="61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904" t="s">
        <v>149</v>
      </c>
      <c r="P90" s="904"/>
      <c r="Q90" s="904"/>
      <c r="R90" s="904"/>
      <c r="S90" s="904"/>
      <c r="T90" s="904"/>
      <c r="U90" s="904"/>
      <c r="V90" s="904"/>
      <c r="W90" s="904"/>
      <c r="X90" s="904"/>
      <c r="Y90" s="904"/>
      <c r="Z90" s="904"/>
      <c r="AA90" s="904"/>
      <c r="AB90" s="904"/>
      <c r="AC90" s="904"/>
      <c r="AD90" s="904"/>
      <c r="AE90" s="904"/>
      <c r="AF90" s="904"/>
      <c r="AG90" s="904"/>
      <c r="AH90" s="904"/>
      <c r="AI90" s="904"/>
      <c r="AJ90" s="904"/>
      <c r="AK90" s="904"/>
      <c r="AL90" s="904"/>
      <c r="AM90" s="904"/>
      <c r="AN90" s="904"/>
      <c r="AO90" s="904"/>
      <c r="AP90" s="904"/>
      <c r="AQ90" s="904"/>
      <c r="AR90" s="904"/>
      <c r="AS90" s="904"/>
      <c r="AT90" s="904"/>
      <c r="AU90" s="904"/>
      <c r="AV90" s="904"/>
      <c r="AW90" s="904"/>
      <c r="AX90" s="904"/>
      <c r="AY90" s="904"/>
      <c r="AZ90" s="904"/>
      <c r="BA90" s="904"/>
      <c r="BB90" s="904"/>
      <c r="BC90" s="904"/>
      <c r="BD90" s="904"/>
      <c r="BE90" s="904"/>
      <c r="BF90" s="108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68"/>
      <c r="BR90" s="107"/>
      <c r="BS90" s="30"/>
      <c r="BT90" s="52"/>
      <c r="BU90" s="52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DI90" s="52"/>
      <c r="DJ90" s="52"/>
      <c r="DK90" s="52"/>
      <c r="DL90" s="52"/>
      <c r="DM90" s="52"/>
      <c r="DN90" s="52"/>
      <c r="DO90" s="52"/>
      <c r="DP90" s="52"/>
      <c r="DQ90" s="52"/>
      <c r="DR90" s="52"/>
      <c r="DS90" s="52"/>
      <c r="DT90" s="52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/>
      <c r="EG90" s="52"/>
      <c r="EH90" s="52"/>
      <c r="EI90" s="52"/>
      <c r="EJ90" s="52"/>
      <c r="EK90" s="52"/>
      <c r="EL90" s="52"/>
      <c r="EM90" s="52"/>
      <c r="EN90" s="52"/>
      <c r="EO90" s="52"/>
      <c r="EP90" s="52"/>
      <c r="EQ90" s="52"/>
      <c r="ER90" s="52"/>
      <c r="ES90" s="52"/>
      <c r="ET90" s="52"/>
      <c r="EU90" s="52"/>
      <c r="EV90" s="52"/>
      <c r="EW90" s="52"/>
      <c r="EX90" s="52"/>
      <c r="EY90" s="52"/>
      <c r="EZ90" s="52"/>
      <c r="FA90" s="52"/>
      <c r="FB90" s="52"/>
      <c r="FC90" s="52"/>
      <c r="FD90" s="52"/>
      <c r="FE90" s="52"/>
      <c r="FF90" s="52"/>
      <c r="FG90" s="52"/>
      <c r="FH90" s="52"/>
      <c r="FI90" s="52"/>
      <c r="FJ90" s="52"/>
      <c r="FK90" s="52"/>
      <c r="FL90" s="52"/>
      <c r="FM90" s="52"/>
      <c r="FN90" s="52"/>
      <c r="FO90" s="52"/>
      <c r="FP90" s="52"/>
      <c r="FQ90" s="52"/>
      <c r="FR90" s="52"/>
      <c r="FS90" s="52"/>
      <c r="FT90" s="52"/>
      <c r="FU90" s="52"/>
      <c r="FV90" s="52"/>
      <c r="FW90" s="52"/>
      <c r="FX90" s="52"/>
      <c r="FY90" s="52"/>
      <c r="FZ90" s="52"/>
      <c r="GA90" s="52"/>
      <c r="GB90" s="52"/>
      <c r="GC90" s="52"/>
      <c r="GD90" s="52"/>
    </row>
    <row r="91" spans="3:186" s="702" customFormat="1" ht="35.1" hidden="1" customHeight="1">
      <c r="C91" s="90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2"/>
      <c r="O91" s="905" t="s">
        <v>146</v>
      </c>
      <c r="P91" s="129" t="s">
        <v>165</v>
      </c>
      <c r="Q91" s="130" t="e">
        <f t="shared" ref="Q91:BD91" si="15">+Q79/$BE$79</f>
        <v>#DIV/0!</v>
      </c>
      <c r="R91" s="131" t="e">
        <f t="shared" si="15"/>
        <v>#DIV/0!</v>
      </c>
      <c r="S91" s="131" t="e">
        <f t="shared" si="15"/>
        <v>#DIV/0!</v>
      </c>
      <c r="T91" s="131" t="e">
        <f t="shared" si="15"/>
        <v>#DIV/0!</v>
      </c>
      <c r="U91" s="131" t="e">
        <f t="shared" si="15"/>
        <v>#DIV/0!</v>
      </c>
      <c r="V91" s="131" t="e">
        <f t="shared" si="15"/>
        <v>#DIV/0!</v>
      </c>
      <c r="W91" s="131" t="e">
        <f t="shared" si="15"/>
        <v>#DIV/0!</v>
      </c>
      <c r="X91" s="131" t="e">
        <f t="shared" si="15"/>
        <v>#DIV/0!</v>
      </c>
      <c r="Y91" s="131" t="e">
        <f t="shared" si="15"/>
        <v>#DIV/0!</v>
      </c>
      <c r="Z91" s="132" t="e">
        <f t="shared" si="15"/>
        <v>#DIV/0!</v>
      </c>
      <c r="AA91" s="130" t="e">
        <f t="shared" si="15"/>
        <v>#DIV/0!</v>
      </c>
      <c r="AB91" s="131" t="e">
        <f t="shared" si="15"/>
        <v>#DIV/0!</v>
      </c>
      <c r="AC91" s="131" t="e">
        <f t="shared" si="15"/>
        <v>#DIV/0!</v>
      </c>
      <c r="AD91" s="131" t="e">
        <f t="shared" si="15"/>
        <v>#DIV/0!</v>
      </c>
      <c r="AE91" s="131" t="e">
        <f t="shared" si="15"/>
        <v>#DIV/0!</v>
      </c>
      <c r="AF91" s="131" t="e">
        <f t="shared" si="15"/>
        <v>#DIV/0!</v>
      </c>
      <c r="AG91" s="131" t="e">
        <f t="shared" si="15"/>
        <v>#DIV/0!</v>
      </c>
      <c r="AH91" s="131" t="e">
        <f t="shared" si="15"/>
        <v>#DIV/0!</v>
      </c>
      <c r="AI91" s="131" t="e">
        <f t="shared" si="15"/>
        <v>#DIV/0!</v>
      </c>
      <c r="AJ91" s="132" t="e">
        <f t="shared" si="15"/>
        <v>#DIV/0!</v>
      </c>
      <c r="AK91" s="130" t="e">
        <f t="shared" si="15"/>
        <v>#DIV/0!</v>
      </c>
      <c r="AL91" s="131" t="e">
        <f t="shared" si="15"/>
        <v>#DIV/0!</v>
      </c>
      <c r="AM91" s="131" t="e">
        <f t="shared" si="15"/>
        <v>#DIV/0!</v>
      </c>
      <c r="AN91" s="131" t="e">
        <f t="shared" si="15"/>
        <v>#DIV/0!</v>
      </c>
      <c r="AO91" s="131" t="e">
        <f t="shared" si="15"/>
        <v>#DIV/0!</v>
      </c>
      <c r="AP91" s="131" t="e">
        <f t="shared" si="15"/>
        <v>#DIV/0!</v>
      </c>
      <c r="AQ91" s="131" t="e">
        <f t="shared" si="15"/>
        <v>#DIV/0!</v>
      </c>
      <c r="AR91" s="131" t="e">
        <f t="shared" si="15"/>
        <v>#DIV/0!</v>
      </c>
      <c r="AS91" s="131" t="e">
        <f>+AX79/$BE$79</f>
        <v>#DIV/0!</v>
      </c>
      <c r="AT91" s="132" t="e">
        <f t="shared" si="15"/>
        <v>#DIV/0!</v>
      </c>
      <c r="AU91" s="130" t="e">
        <f t="shared" si="15"/>
        <v>#DIV/0!</v>
      </c>
      <c r="AV91" s="131" t="e">
        <f t="shared" si="15"/>
        <v>#DIV/0!</v>
      </c>
      <c r="AW91" s="131" t="e">
        <f t="shared" si="15"/>
        <v>#DIV/0!</v>
      </c>
      <c r="AX91" s="131" t="e">
        <f t="shared" si="15"/>
        <v>#DIV/0!</v>
      </c>
      <c r="AY91" s="131" t="e">
        <f t="shared" si="15"/>
        <v>#DIV/0!</v>
      </c>
      <c r="AZ91" s="131" t="e">
        <f t="shared" si="15"/>
        <v>#DIV/0!</v>
      </c>
      <c r="BA91" s="131" t="e">
        <f t="shared" si="15"/>
        <v>#DIV/0!</v>
      </c>
      <c r="BB91" s="131" t="e">
        <f t="shared" si="15"/>
        <v>#DIV/0!</v>
      </c>
      <c r="BC91" s="131" t="e">
        <f t="shared" si="15"/>
        <v>#DIV/0!</v>
      </c>
      <c r="BD91" s="132" t="e">
        <f t="shared" si="15"/>
        <v>#DIV/0!</v>
      </c>
      <c r="BE91" s="911" t="e">
        <f>+SUM(Q91:AZ91)</f>
        <v>#DIV/0!</v>
      </c>
      <c r="BF91" s="6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2"/>
      <c r="BS91" s="699"/>
      <c r="BT91" s="700"/>
      <c r="BU91" s="701"/>
      <c r="BZ91" s="703"/>
      <c r="CA91" s="703"/>
    </row>
    <row r="92" spans="3:186" s="702" customFormat="1" ht="35.1" hidden="1" customHeight="1">
      <c r="C92" s="90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06"/>
      <c r="P92" s="133" t="s">
        <v>153</v>
      </c>
      <c r="Q92" s="848" t="e">
        <f>+SUM(Q79:Z79)/BE79</f>
        <v>#DIV/0!</v>
      </c>
      <c r="R92" s="849"/>
      <c r="S92" s="849"/>
      <c r="T92" s="849"/>
      <c r="U92" s="849"/>
      <c r="V92" s="849"/>
      <c r="W92" s="849"/>
      <c r="X92" s="849"/>
      <c r="Y92" s="849"/>
      <c r="Z92" s="850"/>
      <c r="AA92" s="913" t="e">
        <f>+SUM(AA79:AJ79)/BE79</f>
        <v>#DIV/0!</v>
      </c>
      <c r="AB92" s="913"/>
      <c r="AC92" s="913"/>
      <c r="AD92" s="913"/>
      <c r="AE92" s="913"/>
      <c r="AF92" s="913"/>
      <c r="AG92" s="913"/>
      <c r="AH92" s="913"/>
      <c r="AI92" s="913"/>
      <c r="AJ92" s="913"/>
      <c r="AK92" s="913" t="e">
        <f>+SUM(AK79:AT79)/BE79</f>
        <v>#DIV/0!</v>
      </c>
      <c r="AL92" s="913"/>
      <c r="AM92" s="913"/>
      <c r="AN92" s="913"/>
      <c r="AO92" s="913"/>
      <c r="AP92" s="913"/>
      <c r="AQ92" s="913"/>
      <c r="AR92" s="913"/>
      <c r="AS92" s="913"/>
      <c r="AT92" s="913"/>
      <c r="AU92" s="848" t="e">
        <f>+SUM(AU79:BD79)/BE79</f>
        <v>#DIV/0!</v>
      </c>
      <c r="AV92" s="849"/>
      <c r="AW92" s="849"/>
      <c r="AX92" s="849"/>
      <c r="AY92" s="849"/>
      <c r="AZ92" s="849"/>
      <c r="BA92" s="849"/>
      <c r="BB92" s="849"/>
      <c r="BC92" s="849"/>
      <c r="BD92" s="850"/>
      <c r="BE92" s="912"/>
      <c r="BF92" s="27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2"/>
      <c r="BS92" s="699"/>
      <c r="BT92" s="700"/>
      <c r="BU92" s="701"/>
      <c r="BZ92" s="703"/>
      <c r="CA92" s="703"/>
    </row>
    <row r="93" spans="3:186" s="702" customFormat="1" ht="35.1" hidden="1" customHeight="1">
      <c r="C93" s="90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05" t="s">
        <v>306</v>
      </c>
      <c r="P93" s="129" t="s">
        <v>165</v>
      </c>
      <c r="Q93" s="130">
        <f>+IFERROR((IF(VLOOKUP($O$59,#REF!,6,0)=1,Q59,0)+IF(VLOOKUP($O$60,#REF!,6,0)=1,Q60,0)+IF(VLOOKUP($O$61,#REF!,6,0)=1,Q61,0)+IF(VLOOKUP($O$62,#REF!,6,0)=1,Q62,0)+IF(VLOOKUP($O$63,#REF!,6,0)=1,Q63,0)+IF(VLOOKUP($O$64,#REF!,6,0)=1,Q64,0)+IF(VLOOKUP($O$65,#REF!,6,0)=1,Q65,0)+IF(VLOOKUP($O$66,#REF!,6,0)=1,Q66,0)+IF(VLOOKUP($O$67,#REF!,6,0)=1,Q67,0)+IF(VLOOKUP($O$68,#REF!,6,0)=1,Q68,0)+IF(VLOOKUP($O$69,#REF!,6,0)=1,Q69,0)+IF(VLOOKUP($O$70,#REF!,6,0)=1,Q70)+IF(VLOOKUP($O$71,#REF!,6,0)=1,Q71,0)+IF(VLOOKUP($O$72,#REF!,6,0)=1,Q72,0)+IF(VLOOKUP($O$73,#REF!,6,0)=1,Q73,0)+IF(VLOOKUP($O$74,#REF!,6,0)=1,Q74,0)+IF(VLOOKUP($O$75,#REF!,6,0)=1,Q75,0)+IF(VLOOKUP($O$76,#REF!,6,0)=1,Q76,0)+IF(VLOOKUP($O$77,#REF!,6,0)=1,Q77,0)+IF(VLOOKUP($O$78,#REF!,6,0)=1,Q78,0))/Q79,0)</f>
        <v>0</v>
      </c>
      <c r="R93" s="131">
        <f>+IFERROR((IF(VLOOKUP($O$59,#REF!,6,0)=1,R59,0)+IF(VLOOKUP($O$60,#REF!,6,0)=1,R60,0)+IF(VLOOKUP($O$61,#REF!,6,0)=1,R61,0)+IF(VLOOKUP($O$62,#REF!,6,0)=1,R62,0)+IF(VLOOKUP($O$63,#REF!,6,0)=1,R63,0)+IF(VLOOKUP($O$64,#REF!,6,0)=1,R64,0)+IF(VLOOKUP($O$65,#REF!,6,0)=1,R65,0)+IF(VLOOKUP($O$66,#REF!,6,0)=1,R66,0)+IF(VLOOKUP($O$67,#REF!,6,0)=1,R67,0)+IF(VLOOKUP($O$68,#REF!,6,0)=1,R68,0)+IF(VLOOKUP($O$69,#REF!,6,0)=1,R69,0)+IF(VLOOKUP($O$70,#REF!,6,0)=1,R70)+IF(VLOOKUP($O$71,#REF!,6,0)=1,R71,0)+IF(VLOOKUP($O$72,#REF!,6,0)=1,R72,0)+IF(VLOOKUP($O$73,#REF!,6,0)=1,R73,0)+IF(VLOOKUP($O$74,#REF!,6,0)=1,R74,0)+IF(VLOOKUP($O$75,#REF!,6,0)=1,R75,0)+IF(VLOOKUP($O$76,#REF!,6,0)=1,R76,0)+IF(VLOOKUP($O$77,#REF!,6,0)=1,R77,0)+IF(VLOOKUP($O$78,#REF!,6,0)=1,R78,0))/R79,0)</f>
        <v>0</v>
      </c>
      <c r="S93" s="131">
        <f>+IFERROR((IF(VLOOKUP($O$59,#REF!,6,0)=1,S59,0)+IF(VLOOKUP($O$60,#REF!,6,0)=1,S60,0)+IF(VLOOKUP($O$61,#REF!,6,0)=1,S61,0)+IF(VLOOKUP($O$62,#REF!,6,0)=1,S62,0)+IF(VLOOKUP($O$63,#REF!,6,0)=1,S63,0)+IF(VLOOKUP($O$64,#REF!,6,0)=1,S64,0)+IF(VLOOKUP($O$65,#REF!,6,0)=1,S65,0)+IF(VLOOKUP($O$66,#REF!,6,0)=1,S66,0)+IF(VLOOKUP($O$67,#REF!,6,0)=1,S67,0)+IF(VLOOKUP($O$68,#REF!,6,0)=1,S68,0)+IF(VLOOKUP($O$69,#REF!,6,0)=1,S69,0)+IF(VLOOKUP($O$70,#REF!,6,0)=1,S70)+IF(VLOOKUP($O$71,#REF!,6,0)=1,S71,0)+IF(VLOOKUP($O$72,#REF!,6,0)=1,S72,0)+IF(VLOOKUP($O$73,#REF!,6,0)=1,S73,0)+IF(VLOOKUP($O$74,#REF!,6,0)=1,S74,0)+IF(VLOOKUP($O$75,#REF!,6,0)=1,S75,0)+IF(VLOOKUP($O$76,#REF!,6,0)=1,S76,0)+IF(VLOOKUP($O$77,#REF!,6,0)=1,S77,0)+IF(VLOOKUP($O$78,#REF!,6,0)=1,S78,0))/S79,0)</f>
        <v>0</v>
      </c>
      <c r="T93" s="131">
        <f>+IFERROR((IF(VLOOKUP($O$59,#REF!,6,0)=1,T59,0)+IF(VLOOKUP($O$60,#REF!,6,0)=1,T60,0)+IF(VLOOKUP($O$61,#REF!,6,0)=1,T61,0)+IF(VLOOKUP($O$62,#REF!,6,0)=1,T62,0)+IF(VLOOKUP($O$63,#REF!,6,0)=1,T63,0)+IF(VLOOKUP($O$64,#REF!,6,0)=1,T64,0)+IF(VLOOKUP($O$65,#REF!,6,0)=1,T65,0)+IF(VLOOKUP($O$66,#REF!,6,0)=1,T66,0)+IF(VLOOKUP($O$67,#REF!,6,0)=1,T67,0)+IF(VLOOKUP($O$68,#REF!,6,0)=1,T68,0)+IF(VLOOKUP($O$69,#REF!,6,0)=1,T69,0)+IF(VLOOKUP($O$70,#REF!,6,0)=1,T70)+IF(VLOOKUP($O$71,#REF!,6,0)=1,T71,0)+IF(VLOOKUP($O$72,#REF!,6,0)=1,T72,0)+IF(VLOOKUP($O$73,#REF!,6,0)=1,T73,0)+IF(VLOOKUP($O$74,#REF!,6,0)=1,T74,0)+IF(VLOOKUP($O$75,#REF!,6,0)=1,T75,0)+IF(VLOOKUP($O$76,#REF!,6,0)=1,T76,0)+IF(VLOOKUP($O$77,#REF!,6,0)=1,T77,0)+IF(VLOOKUP($O$78,#REF!,6,0)=1,T78,0))/T79,0)</f>
        <v>0</v>
      </c>
      <c r="U93" s="131">
        <f>+IFERROR((IF(VLOOKUP($O$59,#REF!,6,0)=1,U59,0)+IF(VLOOKUP($O$60,#REF!,6,0)=1,U60,0)+IF(VLOOKUP($O$61,#REF!,6,0)=1,U61,0)+IF(VLOOKUP($O$62,#REF!,6,0)=1,U62,0)+IF(VLOOKUP($O$63,#REF!,6,0)=1,U63,0)+IF(VLOOKUP($O$64,#REF!,6,0)=1,U64,0)+IF(VLOOKUP($O$65,#REF!,6,0)=1,U65,0)+IF(VLOOKUP($O$66,#REF!,6,0)=1,U66,0)+IF(VLOOKUP($O$67,#REF!,6,0)=1,U67,0)+IF(VLOOKUP($O$68,#REF!,6,0)=1,U68,0)+IF(VLOOKUP($O$69,#REF!,6,0)=1,U69,0)+IF(VLOOKUP($O$70,#REF!,6,0)=1,U70)+IF(VLOOKUP($O$71,#REF!,6,0)=1,U71,0)+IF(VLOOKUP($O$72,#REF!,6,0)=1,U72,0)+IF(VLOOKUP($O$73,#REF!,6,0)=1,U73,0)+IF(VLOOKUP($O$74,#REF!,6,0)=1,U74,0)+IF(VLOOKUP($O$75,#REF!,6,0)=1,U75,0)+IF(VLOOKUP($O$76,#REF!,6,0)=1,U76,0)+IF(VLOOKUP($O$77,#REF!,6,0)=1,U77,0)+IF(VLOOKUP($O$78,#REF!,6,0)=1,U78,0))/U79,0)</f>
        <v>0</v>
      </c>
      <c r="V93" s="131">
        <f>+IFERROR((IF(VLOOKUP($O$59,#REF!,6,0)=1,V59,0)+IF(VLOOKUP($O$60,#REF!,6,0)=1,V60,0)+IF(VLOOKUP($O$61,#REF!,6,0)=1,V61,0)+IF(VLOOKUP($O$62,#REF!,6,0)=1,V62,0)+IF(VLOOKUP($O$63,#REF!,6,0)=1,V63,0)+IF(VLOOKUP($O$64,#REF!,6,0)=1,V64,0)+IF(VLOOKUP($O$65,#REF!,6,0)=1,V65,0)+IF(VLOOKUP($O$66,#REF!,6,0)=1,V66,0)+IF(VLOOKUP($O$67,#REF!,6,0)=1,V67,0)+IF(VLOOKUP($O$68,#REF!,6,0)=1,V68,0)+IF(VLOOKUP($O$69,#REF!,6,0)=1,V69,0)+IF(VLOOKUP($O$70,#REF!,6,0)=1,V70)+IF(VLOOKUP($O$71,#REF!,6,0)=1,V71,0)+IF(VLOOKUP($O$72,#REF!,6,0)=1,V72,0)+IF(VLOOKUP($O$73,#REF!,6,0)=1,V73,0)+IF(VLOOKUP($O$74,#REF!,6,0)=1,V74,0)+IF(VLOOKUP($O$75,#REF!,6,0)=1,V75,0)+IF(VLOOKUP($O$76,#REF!,6,0)=1,V76,0)+IF(VLOOKUP($O$77,#REF!,6,0)=1,V77,0)+IF(VLOOKUP($O$78,#REF!,6,0)=1,V78,0))/V79,0)</f>
        <v>0</v>
      </c>
      <c r="W93" s="131">
        <f>+IFERROR((IF(VLOOKUP($O$59,#REF!,6,0)=1,W59,0)+IF(VLOOKUP($O$60,#REF!,6,0)=1,W60,0)+IF(VLOOKUP($O$61,#REF!,6,0)=1,W61,0)+IF(VLOOKUP($O$62,#REF!,6,0)=1,W62,0)+IF(VLOOKUP($O$63,#REF!,6,0)=1,W63,0)+IF(VLOOKUP($O$64,#REF!,6,0)=1,W64,0)+IF(VLOOKUP($O$65,#REF!,6,0)=1,W65,0)+IF(VLOOKUP($O$66,#REF!,6,0)=1,W66,0)+IF(VLOOKUP($O$67,#REF!,6,0)=1,W67,0)+IF(VLOOKUP($O$68,#REF!,6,0)=1,W68,0)+IF(VLOOKUP($O$69,#REF!,6,0)=1,W69,0)+IF(VLOOKUP($O$70,#REF!,6,0)=1,W70)+IF(VLOOKUP($O$71,#REF!,6,0)=1,W71,0)+IF(VLOOKUP($O$72,#REF!,6,0)=1,W72,0)+IF(VLOOKUP($O$73,#REF!,6,0)=1,W73,0)+IF(VLOOKUP($O$74,#REF!,6,0)=1,W74,0)+IF(VLOOKUP($O$75,#REF!,6,0)=1,W75,0)+IF(VLOOKUP($O$76,#REF!,6,0)=1,W76,0)+IF(VLOOKUP($O$77,#REF!,6,0)=1,W77,0)+IF(VLOOKUP($O$78,#REF!,6,0)=1,W78,0))/W79,0)</f>
        <v>0</v>
      </c>
      <c r="X93" s="131">
        <f>+IFERROR((IF(VLOOKUP($O$59,#REF!,6,0)=1,X59,0)+IF(VLOOKUP($O$60,#REF!,6,0)=1,X60,0)+IF(VLOOKUP($O$61,#REF!,6,0)=1,X61,0)+IF(VLOOKUP($O$62,#REF!,6,0)=1,X62,0)+IF(VLOOKUP($O$63,#REF!,6,0)=1,X63,0)+IF(VLOOKUP($O$64,#REF!,6,0)=1,X64,0)+IF(VLOOKUP($O$65,#REF!,6,0)=1,X65,0)+IF(VLOOKUP($O$66,#REF!,6,0)=1,X66,0)+IF(VLOOKUP($O$67,#REF!,6,0)=1,X67,0)+IF(VLOOKUP($O$68,#REF!,6,0)=1,X68,0)+IF(VLOOKUP($O$69,#REF!,6,0)=1,X69,0)+IF(VLOOKUP($O$70,#REF!,6,0)=1,X70)+IF(VLOOKUP($O$71,#REF!,6,0)=1,X71,0)+IF(VLOOKUP($O$72,#REF!,6,0)=1,X72,0)+IF(VLOOKUP($O$73,#REF!,6,0)=1,X73,0)+IF(VLOOKUP($O$74,#REF!,6,0)=1,X74,0)+IF(VLOOKUP($O$75,#REF!,6,0)=1,X75,0)+IF(VLOOKUP($O$76,#REF!,6,0)=1,X76,0)+IF(VLOOKUP($O$77,#REF!,6,0)=1,X77,0)+IF(VLOOKUP($O$78,#REF!,6,0)=1,X78,0))/X79,0)</f>
        <v>0</v>
      </c>
      <c r="Y93" s="131">
        <f>+IFERROR((IF(VLOOKUP($O$59,#REF!,6,0)=1,Y59,0)+IF(VLOOKUP($O$60,#REF!,6,0)=1,Y60,0)+IF(VLOOKUP($O$61,#REF!,6,0)=1,Y61,0)+IF(VLOOKUP($O$62,#REF!,6,0)=1,Y62,0)+IF(VLOOKUP($O$63,#REF!,6,0)=1,Y63,0)+IF(VLOOKUP($O$64,#REF!,6,0)=1,Y64,0)+IF(VLOOKUP($O$65,#REF!,6,0)=1,Y65,0)+IF(VLOOKUP($O$66,#REF!,6,0)=1,Y66,0)+IF(VLOOKUP($O$67,#REF!,6,0)=1,Y67,0)+IF(VLOOKUP($O$68,#REF!,6,0)=1,Y68,0)+IF(VLOOKUP($O$69,#REF!,6,0)=1,Y69,0)+IF(VLOOKUP($O$70,#REF!,6,0)=1,Y70)+IF(VLOOKUP($O$71,#REF!,6,0)=1,Y71,0)+IF(VLOOKUP($O$72,#REF!,6,0)=1,Y72,0)+IF(VLOOKUP($O$73,#REF!,6,0)=1,Y73,0)+IF(VLOOKUP($O$74,#REF!,6,0)=1,Y74,0)+IF(VLOOKUP($O$75,#REF!,6,0)=1,Y75,0)+IF(VLOOKUP($O$76,#REF!,6,0)=1,Y76,0)+IF(VLOOKUP($O$77,#REF!,6,0)=1,Y77,0)+IF(VLOOKUP($O$78,#REF!,6,0)=1,Y78,0))/Y79,0)</f>
        <v>0</v>
      </c>
      <c r="Z93" s="132">
        <f>+IFERROR((IF(VLOOKUP($O$59,#REF!,6,0)=1,Z59,0)+IF(VLOOKUP($O$60,#REF!,6,0)=1,Z60,0)+IF(VLOOKUP($O$61,#REF!,6,0)=1,Z61,0)+IF(VLOOKUP($O$62,#REF!,6,0)=1,Z62,0)+IF(VLOOKUP($O$63,#REF!,6,0)=1,Z63,0)+IF(VLOOKUP($O$64,#REF!,6,0)=1,Z64,0)+IF(VLOOKUP($O$65,#REF!,6,0)=1,Z65,0)+IF(VLOOKUP($O$66,#REF!,6,0)=1,Z66,0)+IF(VLOOKUP($O$67,#REF!,6,0)=1,Z67,0)+IF(VLOOKUP($O$68,#REF!,6,0)=1,Z68,0)+IF(VLOOKUP($O$69,#REF!,6,0)=1,Z69,0)+IF(VLOOKUP($O$70,#REF!,6,0)=1,Z70)+IF(VLOOKUP($O$71,#REF!,6,0)=1,Z71,0)+IF(VLOOKUP($O$72,#REF!,6,0)=1,Z72,0)+IF(VLOOKUP($O$73,#REF!,6,0)=1,Z73,0)+IF(VLOOKUP($O$74,#REF!,6,0)=1,Z74,0)+IF(VLOOKUP($O$75,#REF!,6,0)=1,Z75,0)+IF(VLOOKUP($O$76,#REF!,6,0)=1,Z76,0)+IF(VLOOKUP($O$77,#REF!,6,0)=1,Z77,0)+IF(VLOOKUP($O$78,#REF!,6,0)=1,Z78,0))/Z79,0)</f>
        <v>0</v>
      </c>
      <c r="AA93" s="130">
        <f>+IFERROR((IF(VLOOKUP($O$59,#REF!,6,0)=1,AA59,0)+IF(VLOOKUP($O$60,#REF!,6,0)=1,AA60,0)+IF(VLOOKUP($O$61,#REF!,6,0)=1,AA61,0)+IF(VLOOKUP($O$62,#REF!,6,0)=1,AA62,0)+IF(VLOOKUP($O$63,#REF!,6,0)=1,AA63,0)+IF(VLOOKUP($O$64,#REF!,6,0)=1,AA64,0)+IF(VLOOKUP($O$65,#REF!,6,0)=1,AA65,0)+IF(VLOOKUP($O$66,#REF!,6,0)=1,AA66,0)+IF(VLOOKUP($O$67,#REF!,6,0)=1,AA67,0)+IF(VLOOKUP($O$68,#REF!,6,0)=1,AA68,0)+IF(VLOOKUP($O$69,#REF!,6,0)=1,AA69,0)+IF(VLOOKUP($O$70,#REF!,6,0)=1,AA70)+IF(VLOOKUP($O$71,#REF!,6,0)=1,AA71,0)+IF(VLOOKUP($O$72,#REF!,6,0)=1,AA72,0)+IF(VLOOKUP($O$73,#REF!,6,0)=1,AA73,0)+IF(VLOOKUP($O$74,#REF!,6,0)=1,AA74,0)+IF(VLOOKUP($O$75,#REF!,6,0)=1,AA75,0)+IF(VLOOKUP($O$76,#REF!,6,0)=1,AA76,0)+IF(VLOOKUP($O$77,#REF!,6,0)=1,AA77,0)+IF(VLOOKUP($O$78,#REF!,6,0)=1,AA78,0))/AA79,0)</f>
        <v>0</v>
      </c>
      <c r="AB93" s="131">
        <f>+IFERROR((IF(VLOOKUP($O$59,#REF!,6,0)=1,AB59,0)+IF(VLOOKUP($O$60,#REF!,6,0)=1,AB60,0)+IF(VLOOKUP($O$61,#REF!,6,0)=1,AB61,0)+IF(VLOOKUP($O$62,#REF!,6,0)=1,AB62,0)+IF(VLOOKUP($O$63,#REF!,6,0)=1,AB63,0)+IF(VLOOKUP($O$64,#REF!,6,0)=1,AB64,0)+IF(VLOOKUP($O$65,#REF!,6,0)=1,AB65,0)+IF(VLOOKUP($O$66,#REF!,6,0)=1,AB66,0)+IF(VLOOKUP($O$67,#REF!,6,0)=1,AB67,0)+IF(VLOOKUP($O$68,#REF!,6,0)=1,AB68,0)+IF(VLOOKUP($O$69,#REF!,6,0)=1,AB69,0)+IF(VLOOKUP($O$70,#REF!,6,0)=1,AB70)+IF(VLOOKUP($O$71,#REF!,6,0)=1,AB71,0)+IF(VLOOKUP($O$72,#REF!,6,0)=1,AB72,0)+IF(VLOOKUP($O$73,#REF!,6,0)=1,AB73,0)+IF(VLOOKUP($O$74,#REF!,6,0)=1,AB74,0)+IF(VLOOKUP($O$75,#REF!,6,0)=1,AB75,0)+IF(VLOOKUP($O$76,#REF!,6,0)=1,AB76,0)+IF(VLOOKUP($O$77,#REF!,6,0)=1,AB77,0)+IF(VLOOKUP($O$78,#REF!,6,0)=1,AB78,0))/AB79,0)</f>
        <v>0</v>
      </c>
      <c r="AC93" s="131">
        <f>+IFERROR((IF(VLOOKUP($O$59,#REF!,6,0)=1,AC59,0)+IF(VLOOKUP($O$60,#REF!,6,0)=1,AC60,0)+IF(VLOOKUP($O$61,#REF!,6,0)=1,AC61,0)+IF(VLOOKUP($O$62,#REF!,6,0)=1,AC62,0)+IF(VLOOKUP($O$63,#REF!,6,0)=1,AC63,0)+IF(VLOOKUP($O$64,#REF!,6,0)=1,AC64,0)+IF(VLOOKUP($O$65,#REF!,6,0)=1,AC65,0)+IF(VLOOKUP($O$66,#REF!,6,0)=1,AC66,0)+IF(VLOOKUP($O$67,#REF!,6,0)=1,AC67,0)+IF(VLOOKUP($O$68,#REF!,6,0)=1,AC68,0)+IF(VLOOKUP($O$69,#REF!,6,0)=1,AC69,0)+IF(VLOOKUP($O$70,#REF!,6,0)=1,AC70)+IF(VLOOKUP($O$71,#REF!,6,0)=1,AC71,0)+IF(VLOOKUP($O$72,#REF!,6,0)=1,AC72,0)+IF(VLOOKUP($O$73,#REF!,6,0)=1,AC73,0)+IF(VLOOKUP($O$74,#REF!,6,0)=1,AC74,0)+IF(VLOOKUP($O$75,#REF!,6,0)=1,AC75,0)+IF(VLOOKUP($O$76,#REF!,6,0)=1,AC76,0)+IF(VLOOKUP($O$77,#REF!,6,0)=1,AC77,0)+IF(VLOOKUP($O$78,#REF!,6,0)=1,AC78,0))/AC79,0)</f>
        <v>0</v>
      </c>
      <c r="AD93" s="131">
        <f>+IFERROR((IF(VLOOKUP($O$59,#REF!,6,0)=1,AD59,0)+IF(VLOOKUP($O$60,#REF!,6,0)=1,AD60,0)+IF(VLOOKUP($O$61,#REF!,6,0)=1,AD61,0)+IF(VLOOKUP($O$62,#REF!,6,0)=1,AD62,0)+IF(VLOOKUP($O$63,#REF!,6,0)=1,AD63,0)+IF(VLOOKUP($O$64,#REF!,6,0)=1,AD64,0)+IF(VLOOKUP($O$65,#REF!,6,0)=1,AD65,0)+IF(VLOOKUP($O$66,#REF!,6,0)=1,AD66,0)+IF(VLOOKUP($O$67,#REF!,6,0)=1,AD67,0)+IF(VLOOKUP($O$68,#REF!,6,0)=1,AD68,0)+IF(VLOOKUP($O$69,#REF!,6,0)=1,AD69,0)+IF(VLOOKUP($O$70,#REF!,6,0)=1,AD70)+IF(VLOOKUP($O$71,#REF!,6,0)=1,AD71,0)+IF(VLOOKUP($O$72,#REF!,6,0)=1,AD72,0)+IF(VLOOKUP($O$73,#REF!,6,0)=1,AD73,0)+IF(VLOOKUP($O$74,#REF!,6,0)=1,AD74,0)+IF(VLOOKUP($O$75,#REF!,6,0)=1,AD75,0)+IF(VLOOKUP($O$76,#REF!,6,0)=1,AD76,0)+IF(VLOOKUP($O$77,#REF!,6,0)=1,AD77,0)+IF(VLOOKUP($O$78,#REF!,6,0)=1,AD78,0))/AD79,0)</f>
        <v>0</v>
      </c>
      <c r="AE93" s="131">
        <f>+IFERROR((IF(VLOOKUP($O$59,#REF!,6,0)=1,AE59,0)+IF(VLOOKUP($O$60,#REF!,6,0)=1,AE60,0)+IF(VLOOKUP($O$61,#REF!,6,0)=1,AE61,0)+IF(VLOOKUP($O$62,#REF!,6,0)=1,AE62,0)+IF(VLOOKUP($O$63,#REF!,6,0)=1,AE63,0)+IF(VLOOKUP($O$64,#REF!,6,0)=1,AE64,0)+IF(VLOOKUP($O$65,#REF!,6,0)=1,AE65,0)+IF(VLOOKUP($O$66,#REF!,6,0)=1,AE66,0)+IF(VLOOKUP($O$67,#REF!,6,0)=1,AE67,0)+IF(VLOOKUP($O$68,#REF!,6,0)=1,AE68,0)+IF(VLOOKUP($O$69,#REF!,6,0)=1,AE69,0)+IF(VLOOKUP($O$70,#REF!,6,0)=1,AE70)+IF(VLOOKUP($O$71,#REF!,6,0)=1,AE71,0)+IF(VLOOKUP($O$72,#REF!,6,0)=1,AE72,0)+IF(VLOOKUP($O$73,#REF!,6,0)=1,AE73,0)+IF(VLOOKUP($O$74,#REF!,6,0)=1,AE74,0)+IF(VLOOKUP($O$75,#REF!,6,0)=1,AE75,0)+IF(VLOOKUP($O$76,#REF!,6,0)=1,AE76,0)+IF(VLOOKUP($O$77,#REF!,6,0)=1,AE77,0)+IF(VLOOKUP($O$78,#REF!,6,0)=1,AE78,0))/AE79,0)</f>
        <v>0</v>
      </c>
      <c r="AF93" s="131">
        <f>+IFERROR((IF(VLOOKUP($O$59,#REF!,6,0)=1,AF59,0)+IF(VLOOKUP($O$60,#REF!,6,0)=1,AF60,0)+IF(VLOOKUP($O$61,#REF!,6,0)=1,AF61,0)+IF(VLOOKUP($O$62,#REF!,6,0)=1,AF62,0)+IF(VLOOKUP($O$63,#REF!,6,0)=1,AF63,0)+IF(VLOOKUP($O$64,#REF!,6,0)=1,AF64,0)+IF(VLOOKUP($O$65,#REF!,6,0)=1,AF65,0)+IF(VLOOKUP($O$66,#REF!,6,0)=1,AF66,0)+IF(VLOOKUP($O$67,#REF!,6,0)=1,AF67,0)+IF(VLOOKUP($O$68,#REF!,6,0)=1,AF68,0)+IF(VLOOKUP($O$69,#REF!,6,0)=1,AF69,0)+IF(VLOOKUP($O$70,#REF!,6,0)=1,AF70)+IF(VLOOKUP($O$71,#REF!,6,0)=1,AF71,0)+IF(VLOOKUP($O$72,#REF!,6,0)=1,AF72,0)+IF(VLOOKUP($O$73,#REF!,6,0)=1,AF73,0)+IF(VLOOKUP($O$74,#REF!,6,0)=1,AF74,0)+IF(VLOOKUP($O$75,#REF!,6,0)=1,AF75,0)+IF(VLOOKUP($O$76,#REF!,6,0)=1,AF76,0)+IF(VLOOKUP($O$77,#REF!,6,0)=1,AF77,0)+IF(VLOOKUP($O$78,#REF!,6,0)=1,AF78,0))/AF79,0)</f>
        <v>0</v>
      </c>
      <c r="AG93" s="131">
        <f>+IFERROR((IF(VLOOKUP($O$59,#REF!,6,0)=1,AG59,0)+IF(VLOOKUP($O$60,#REF!,6,0)=1,AG60,0)+IF(VLOOKUP($O$61,#REF!,6,0)=1,AG61,0)+IF(VLOOKUP($O$62,#REF!,6,0)=1,AG62,0)+IF(VLOOKUP($O$63,#REF!,6,0)=1,AG63,0)+IF(VLOOKUP($O$64,#REF!,6,0)=1,AG64,0)+IF(VLOOKUP($O$65,#REF!,6,0)=1,AG65,0)+IF(VLOOKUP($O$66,#REF!,6,0)=1,AG66,0)+IF(VLOOKUP($O$67,#REF!,6,0)=1,AG67,0)+IF(VLOOKUP($O$68,#REF!,6,0)=1,AG68,0)+IF(VLOOKUP($O$69,#REF!,6,0)=1,AG69,0)+IF(VLOOKUP($O$70,#REF!,6,0)=1,AG70)+IF(VLOOKUP($O$71,#REF!,6,0)=1,AG71,0)+IF(VLOOKUP($O$72,#REF!,6,0)=1,AG72,0)+IF(VLOOKUP($O$73,#REF!,6,0)=1,AG73,0)+IF(VLOOKUP($O$74,#REF!,6,0)=1,AG74,0)+IF(VLOOKUP($O$75,#REF!,6,0)=1,AG75,0)+IF(VLOOKUP($O$76,#REF!,6,0)=1,AG76,0)+IF(VLOOKUP($O$77,#REF!,6,0)=1,AG77,0)+IF(VLOOKUP($O$78,#REF!,6,0)=1,AG78,0))/AG79,0)</f>
        <v>0</v>
      </c>
      <c r="AH93" s="131">
        <f>+IFERROR((IF(VLOOKUP($O$59,#REF!,6,0)=1,AH59,0)+IF(VLOOKUP($O$60,#REF!,6,0)=1,AH60,0)+IF(VLOOKUP($O$61,#REF!,6,0)=1,AH61,0)+IF(VLOOKUP($O$62,#REF!,6,0)=1,AH62,0)+IF(VLOOKUP($O$63,#REF!,6,0)=1,AH63,0)+IF(VLOOKUP($O$64,#REF!,6,0)=1,AH64,0)+IF(VLOOKUP($O$65,#REF!,6,0)=1,AH65,0)+IF(VLOOKUP($O$66,#REF!,6,0)=1,AH66,0)+IF(VLOOKUP($O$67,#REF!,6,0)=1,AH67,0)+IF(VLOOKUP($O$68,#REF!,6,0)=1,AH68,0)+IF(VLOOKUP($O$69,#REF!,6,0)=1,AH69,0)+IF(VLOOKUP($O$70,#REF!,6,0)=1,AH70)+IF(VLOOKUP($O$71,#REF!,6,0)=1,AH71,0)+IF(VLOOKUP($O$72,#REF!,6,0)=1,AH72,0)+IF(VLOOKUP($O$73,#REF!,6,0)=1,AH73,0)+IF(VLOOKUP($O$74,#REF!,6,0)=1,AH74,0)+IF(VLOOKUP($O$75,#REF!,6,0)=1,AH75,0)+IF(VLOOKUP($O$76,#REF!,6,0)=1,AH76,0)+IF(VLOOKUP($O$77,#REF!,6,0)=1,AH77,0)+IF(VLOOKUP($O$78,#REF!,6,0)=1,AH78,0))/AH79,0)</f>
        <v>0</v>
      </c>
      <c r="AI93" s="131">
        <f>+IFERROR((IF(VLOOKUP($O$59,#REF!,6,0)=1,AI59,0)+IF(VLOOKUP($O$60,#REF!,6,0)=1,AI60,0)+IF(VLOOKUP($O$61,#REF!,6,0)=1,AI61,0)+IF(VLOOKUP($O$62,#REF!,6,0)=1,AI62,0)+IF(VLOOKUP($O$63,#REF!,6,0)=1,AI63,0)+IF(VLOOKUP($O$64,#REF!,6,0)=1,AI64,0)+IF(VLOOKUP($O$65,#REF!,6,0)=1,AI65,0)+IF(VLOOKUP($O$66,#REF!,6,0)=1,AI66,0)+IF(VLOOKUP($O$67,#REF!,6,0)=1,AI67,0)+IF(VLOOKUP($O$68,#REF!,6,0)=1,AI68,0)+IF(VLOOKUP($O$69,#REF!,6,0)=1,AI69,0)+IF(VLOOKUP($O$70,#REF!,6,0)=1,AI70)+IF(VLOOKUP($O$71,#REF!,6,0)=1,AI71,0)+IF(VLOOKUP($O$72,#REF!,6,0)=1,AI72,0)+IF(VLOOKUP($O$73,#REF!,6,0)=1,AI73,0)+IF(VLOOKUP($O$74,#REF!,6,0)=1,AI74,0)+IF(VLOOKUP($O$75,#REF!,6,0)=1,AI75,0)+IF(VLOOKUP($O$76,#REF!,6,0)=1,AI76,0)+IF(VLOOKUP($O$77,#REF!,6,0)=1,AI77,0)+IF(VLOOKUP($O$78,#REF!,6,0)=1,AI78,0))/AI79,0)</f>
        <v>0</v>
      </c>
      <c r="AJ93" s="132">
        <f>+IFERROR((IF(VLOOKUP($O$59,#REF!,6,0)=1,AJ59,0)+IF(VLOOKUP($O$60,#REF!,6,0)=1,AJ60,0)+IF(VLOOKUP($O$61,#REF!,6,0)=1,AJ61,0)+IF(VLOOKUP($O$62,#REF!,6,0)=1,AJ62,0)+IF(VLOOKUP($O$63,#REF!,6,0)=1,AJ63,0)+IF(VLOOKUP($O$64,#REF!,6,0)=1,AJ64,0)+IF(VLOOKUP($O$65,#REF!,6,0)=1,AJ65,0)+IF(VLOOKUP($O$66,#REF!,6,0)=1,AJ66,0)+IF(VLOOKUP($O$67,#REF!,6,0)=1,AJ67,0)+IF(VLOOKUP($O$68,#REF!,6,0)=1,AJ68,0)+IF(VLOOKUP($O$69,#REF!,6,0)=1,AJ69,0)+IF(VLOOKUP($O$70,#REF!,6,0)=1,AJ70)+IF(VLOOKUP($O$71,#REF!,6,0)=1,AJ71,0)+IF(VLOOKUP($O$72,#REF!,6,0)=1,AJ72,0)+IF(VLOOKUP($O$73,#REF!,6,0)=1,AJ73,0)+IF(VLOOKUP($O$74,#REF!,6,0)=1,AJ74,0)+IF(VLOOKUP($O$75,#REF!,6,0)=1,AJ75,0)+IF(VLOOKUP($O$76,#REF!,6,0)=1,AJ76,0)+IF(VLOOKUP($O$77,#REF!,6,0)=1,AJ77,0)+IF(VLOOKUP($O$78,#REF!,6,0)=1,AJ78,0))/AJ79,0)</f>
        <v>0</v>
      </c>
      <c r="AK93" s="130">
        <f>+IFERROR((IF(VLOOKUP($O$59,#REF!,6,0)=1,AK59,0)+IF(VLOOKUP($O$60,#REF!,6,0)=1,AK60,0)+IF(VLOOKUP($O$61,#REF!,6,0)=1,AK61,0)+IF(VLOOKUP($O$62,#REF!,6,0)=1,AK62,0)+IF(VLOOKUP($O$63,#REF!,6,0)=1,AK63,0)+IF(VLOOKUP($O$64,#REF!,6,0)=1,AK64,0)+IF(VLOOKUP($O$65,#REF!,6,0)=1,AK65,0)+IF(VLOOKUP($O$66,#REF!,6,0)=1,AK66,0)+IF(VLOOKUP($O$67,#REF!,6,0)=1,AK67,0)+IF(VLOOKUP($O$68,#REF!,6,0)=1,AK68,0)+IF(VLOOKUP($O$69,#REF!,6,0)=1,AK69,0)+IF(VLOOKUP($O$70,#REF!,6,0)=1,AK70)+IF(VLOOKUP($O$71,#REF!,6,0)=1,AK71,0)+IF(VLOOKUP($O$72,#REF!,6,0)=1,AK72,0)+IF(VLOOKUP($O$73,#REF!,6,0)=1,AK73,0)+IF(VLOOKUP($O$74,#REF!,6,0)=1,AK74,0)+IF(VLOOKUP($O$75,#REF!,6,0)=1,AK75,0)+IF(VLOOKUP($O$76,#REF!,6,0)=1,AK76,0)+IF(VLOOKUP($O$77,#REF!,6,0)=1,AK77,0)+IF(VLOOKUP($O$78,#REF!,6,0)=1,AK78,0))/AK79,0)</f>
        <v>0</v>
      </c>
      <c r="AL93" s="131">
        <f>+IFERROR((IF(VLOOKUP($O$59,#REF!,6,0)=1,AL59,0)+IF(VLOOKUP($O$60,#REF!,6,0)=1,AL60,0)+IF(VLOOKUP($O$61,#REF!,6,0)=1,AL61,0)+IF(VLOOKUP($O$62,#REF!,6,0)=1,AL62,0)+IF(VLOOKUP($O$63,#REF!,6,0)=1,AL63,0)+IF(VLOOKUP($O$64,#REF!,6,0)=1,AL64,0)+IF(VLOOKUP($O$65,#REF!,6,0)=1,AL65,0)+IF(VLOOKUP($O$66,#REF!,6,0)=1,AL66,0)+IF(VLOOKUP($O$67,#REF!,6,0)=1,AL67,0)+IF(VLOOKUP($O$68,#REF!,6,0)=1,AL68,0)+IF(VLOOKUP($O$69,#REF!,6,0)=1,AL69,0)+IF(VLOOKUP($O$70,#REF!,6,0)=1,AL70)+IF(VLOOKUP($O$71,#REF!,6,0)=1,AL71,0)+IF(VLOOKUP($O$72,#REF!,6,0)=1,AL72,0)+IF(VLOOKUP($O$73,#REF!,6,0)=1,AL73,0)+IF(VLOOKUP($O$74,#REF!,6,0)=1,AL74,0)+IF(VLOOKUP($O$75,#REF!,6,0)=1,AL75,0)+IF(VLOOKUP($O$76,#REF!,6,0)=1,AL76,0)+IF(VLOOKUP($O$77,#REF!,6,0)=1,AL77,0)+IF(VLOOKUP($O$78,#REF!,6,0)=1,AL78,0))/AL79,0)</f>
        <v>0</v>
      </c>
      <c r="AM93" s="131">
        <f>+IFERROR((IF(VLOOKUP($O$59,#REF!,6,0)=1,AM59,0)+IF(VLOOKUP($O$60,#REF!,6,0)=1,AM60,0)+IF(VLOOKUP($O$61,#REF!,6,0)=1,AM61,0)+IF(VLOOKUP($O$62,#REF!,6,0)=1,AM62,0)+IF(VLOOKUP($O$63,#REF!,6,0)=1,AM63,0)+IF(VLOOKUP($O$64,#REF!,6,0)=1,AM64,0)+IF(VLOOKUP($O$65,#REF!,6,0)=1,AM65,0)+IF(VLOOKUP($O$66,#REF!,6,0)=1,AM66,0)+IF(VLOOKUP($O$67,#REF!,6,0)=1,AM67,0)+IF(VLOOKUP($O$68,#REF!,6,0)=1,AM68,0)+IF(VLOOKUP($O$69,#REF!,6,0)=1,AM69,0)+IF(VLOOKUP($O$70,#REF!,6,0)=1,AM70)+IF(VLOOKUP($O$71,#REF!,6,0)=1,AM71,0)+IF(VLOOKUP($O$72,#REF!,6,0)=1,AM72,0)+IF(VLOOKUP($O$73,#REF!,6,0)=1,AM73,0)+IF(VLOOKUP($O$74,#REF!,6,0)=1,AM74,0)+IF(VLOOKUP($O$75,#REF!,6,0)=1,AM75,0)+IF(VLOOKUP($O$76,#REF!,6,0)=1,AM76,0)+IF(VLOOKUP($O$77,#REF!,6,0)=1,AM77,0)+IF(VLOOKUP($O$78,#REF!,6,0)=1,AM78,0))/AM79,0)</f>
        <v>0</v>
      </c>
      <c r="AN93" s="131">
        <f>+IFERROR((IF(VLOOKUP($O$59,#REF!,6,0)=1,AN59,0)+IF(VLOOKUP($O$60,#REF!,6,0)=1,AN60,0)+IF(VLOOKUP($O$61,#REF!,6,0)=1,AN61,0)+IF(VLOOKUP($O$62,#REF!,6,0)=1,AN62,0)+IF(VLOOKUP($O$63,#REF!,6,0)=1,AN63,0)+IF(VLOOKUP($O$64,#REF!,6,0)=1,AN64,0)+IF(VLOOKUP($O$65,#REF!,6,0)=1,AN65,0)+IF(VLOOKUP($O$66,#REF!,6,0)=1,AN66,0)+IF(VLOOKUP($O$67,#REF!,6,0)=1,AN67,0)+IF(VLOOKUP($O$68,#REF!,6,0)=1,AN68,0)+IF(VLOOKUP($O$69,#REF!,6,0)=1,AN69,0)+IF(VLOOKUP($O$70,#REF!,6,0)=1,AN70)+IF(VLOOKUP($O$71,#REF!,6,0)=1,AN71,0)+IF(VLOOKUP($O$72,#REF!,6,0)=1,AN72,0)+IF(VLOOKUP($O$73,#REF!,6,0)=1,AN73,0)+IF(VLOOKUP($O$74,#REF!,6,0)=1,AN74,0)+IF(VLOOKUP($O$75,#REF!,6,0)=1,AN75,0)+IF(VLOOKUP($O$76,#REF!,6,0)=1,AN76,0)+IF(VLOOKUP($O$77,#REF!,6,0)=1,AN77,0)+IF(VLOOKUP($O$78,#REF!,6,0)=1,AN78,0))/AN79,0)</f>
        <v>0</v>
      </c>
      <c r="AO93" s="131">
        <f>+IFERROR((IF(VLOOKUP($O$59,#REF!,6,0)=1,AO59,0)+IF(VLOOKUP($O$60,#REF!,6,0)=1,AO60,0)+IF(VLOOKUP($O$61,#REF!,6,0)=1,AO61,0)+IF(VLOOKUP($O$62,#REF!,6,0)=1,AO62,0)+IF(VLOOKUP($O$63,#REF!,6,0)=1,AO63,0)+IF(VLOOKUP($O$64,#REF!,6,0)=1,AO64,0)+IF(VLOOKUP($O$65,#REF!,6,0)=1,AO65,0)+IF(VLOOKUP($O$66,#REF!,6,0)=1,AO66,0)+IF(VLOOKUP($O$67,#REF!,6,0)=1,AO67,0)+IF(VLOOKUP($O$68,#REF!,6,0)=1,AO68,0)+IF(VLOOKUP($O$69,#REF!,6,0)=1,AO69,0)+IF(VLOOKUP($O$70,#REF!,6,0)=1,AO70)+IF(VLOOKUP($O$71,#REF!,6,0)=1,AO71,0)+IF(VLOOKUP($O$72,#REF!,6,0)=1,AO72,0)+IF(VLOOKUP($O$73,#REF!,6,0)=1,AO73,0)+IF(VLOOKUP($O$74,#REF!,6,0)=1,AO74,0)+IF(VLOOKUP($O$75,#REF!,6,0)=1,AO75,0)+IF(VLOOKUP($O$76,#REF!,6,0)=1,AO76,0)+IF(VLOOKUP($O$77,#REF!,6,0)=1,AO77,0)+IF(VLOOKUP($O$78,#REF!,6,0)=1,AO78,0))/AO79,0)</f>
        <v>0</v>
      </c>
      <c r="AP93" s="131">
        <f>+IFERROR((IF(VLOOKUP($O$59,#REF!,6,0)=1,AP59,0)+IF(VLOOKUP($O$60,#REF!,6,0)=1,AP60,0)+IF(VLOOKUP($O$61,#REF!,6,0)=1,AP61,0)+IF(VLOOKUP($O$62,#REF!,6,0)=1,AP62,0)+IF(VLOOKUP($O$63,#REF!,6,0)=1,AP63,0)+IF(VLOOKUP($O$64,#REF!,6,0)=1,AP64,0)+IF(VLOOKUP($O$65,#REF!,6,0)=1,AP65,0)+IF(VLOOKUP($O$66,#REF!,6,0)=1,AP66,0)+IF(VLOOKUP($O$67,#REF!,6,0)=1,AP67,0)+IF(VLOOKUP($O$68,#REF!,6,0)=1,AP68,0)+IF(VLOOKUP($O$69,#REF!,6,0)=1,AP69,0)+IF(VLOOKUP($O$70,#REF!,6,0)=1,AP70)+IF(VLOOKUP($O$71,#REF!,6,0)=1,AP71,0)+IF(VLOOKUP($O$72,#REF!,6,0)=1,AP72,0)+IF(VLOOKUP($O$73,#REF!,6,0)=1,AP73,0)+IF(VLOOKUP($O$74,#REF!,6,0)=1,AP74,0)+IF(VLOOKUP($O$75,#REF!,6,0)=1,AP75,0)+IF(VLOOKUP($O$76,#REF!,6,0)=1,AP76,0)+IF(VLOOKUP($O$77,#REF!,6,0)=1,AP77,0)+IF(VLOOKUP($O$78,#REF!,6,0)=1,AP78,0))/AP79,0)</f>
        <v>0</v>
      </c>
      <c r="AQ93" s="131">
        <f>+IFERROR((IF(VLOOKUP($O$59,#REF!,6,0)=1,AQ59,0)+IF(VLOOKUP($O$60,#REF!,6,0)=1,AQ60,0)+IF(VLOOKUP($O$61,#REF!,6,0)=1,AQ61,0)+IF(VLOOKUP($O$62,#REF!,6,0)=1,AQ62,0)+IF(VLOOKUP($O$63,#REF!,6,0)=1,AQ63,0)+IF(VLOOKUP($O$64,#REF!,6,0)=1,AQ64,0)+IF(VLOOKUP($O$65,#REF!,6,0)=1,AQ65,0)+IF(VLOOKUP($O$66,#REF!,6,0)=1,AQ66,0)+IF(VLOOKUP($O$67,#REF!,6,0)=1,AQ67,0)+IF(VLOOKUP($O$68,#REF!,6,0)=1,AQ68,0)+IF(VLOOKUP($O$69,#REF!,6,0)=1,AQ69,0)+IF(VLOOKUP($O$70,#REF!,6,0)=1,AQ70)+IF(VLOOKUP($O$71,#REF!,6,0)=1,AQ71,0)+IF(VLOOKUP($O$72,#REF!,6,0)=1,AQ72,0)+IF(VLOOKUP($O$73,#REF!,6,0)=1,AQ73,0)+IF(VLOOKUP($O$74,#REF!,6,0)=1,AQ74,0)+IF(VLOOKUP($O$75,#REF!,6,0)=1,AQ75,0)+IF(VLOOKUP($O$76,#REF!,6,0)=1,AQ76,0)+IF(VLOOKUP($O$77,#REF!,6,0)=1,AQ77,0)+IF(VLOOKUP($O$78,#REF!,6,0)=1,AQ78,0))/AQ79,0)</f>
        <v>0</v>
      </c>
      <c r="AR93" s="131">
        <f>+IFERROR((IF(VLOOKUP($O$59,#REF!,6,0)=1,AR59,0)+IF(VLOOKUP($O$60,#REF!,6,0)=1,AR60,0)+IF(VLOOKUP($O$61,#REF!,6,0)=1,AR61,0)+IF(VLOOKUP($O$62,#REF!,6,0)=1,AR62,0)+IF(VLOOKUP($O$63,#REF!,6,0)=1,AR63,0)+IF(VLOOKUP($O$64,#REF!,6,0)=1,AR64,0)+IF(VLOOKUP($O$65,#REF!,6,0)=1,AR65,0)+IF(VLOOKUP($O$66,#REF!,6,0)=1,AR66,0)+IF(VLOOKUP($O$67,#REF!,6,0)=1,AR67,0)+IF(VLOOKUP($O$68,#REF!,6,0)=1,AR68,0)+IF(VLOOKUP($O$69,#REF!,6,0)=1,AR69,0)+IF(VLOOKUP($O$70,#REF!,6,0)=1,AR70)+IF(VLOOKUP($O$71,#REF!,6,0)=1,AR71,0)+IF(VLOOKUP($O$72,#REF!,6,0)=1,AR72,0)+IF(VLOOKUP($O$73,#REF!,6,0)=1,AR73,0)+IF(VLOOKUP($O$74,#REF!,6,0)=1,AR74,0)+IF(VLOOKUP($O$75,#REF!,6,0)=1,AR75,0)+IF(VLOOKUP($O$76,#REF!,6,0)=1,AR76,0)+IF(VLOOKUP($O$77,#REF!,6,0)=1,AR77,0)+IF(VLOOKUP($O$78,#REF!,6,0)=1,AR78,0))/AR79,0)</f>
        <v>0</v>
      </c>
      <c r="AS93" s="131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T93" s="132">
        <f>+IFERROR((IF(VLOOKUP($O$59,#REF!,6,0)=1,AT59,0)+IF(VLOOKUP($O$60,#REF!,6,0)=1,AT60,0)+IF(VLOOKUP($O$61,#REF!,6,0)=1,AT61,0)+IF(VLOOKUP($O$62,#REF!,6,0)=1,AT62,0)+IF(VLOOKUP($O$63,#REF!,6,0)=1,AT63,0)+IF(VLOOKUP($O$64,#REF!,6,0)=1,AT64,0)+IF(VLOOKUP($O$65,#REF!,6,0)=1,AT65,0)+IF(VLOOKUP($O$66,#REF!,6,0)=1,AT66,0)+IF(VLOOKUP($O$67,#REF!,6,0)=1,AT67,0)+IF(VLOOKUP($O$68,#REF!,6,0)=1,AT68,0)+IF(VLOOKUP($O$69,#REF!,6,0)=1,AT69,0)+IF(VLOOKUP($O$70,#REF!,6,0)=1,AT70)+IF(VLOOKUP($O$71,#REF!,6,0)=1,AT71,0)+IF(VLOOKUP($O$72,#REF!,6,0)=1,AT72,0)+IF(VLOOKUP($O$73,#REF!,6,0)=1,AT73,0)+IF(VLOOKUP($O$74,#REF!,6,0)=1,AT74,0)+IF(VLOOKUP($O$75,#REF!,6,0)=1,AT75,0)+IF(VLOOKUP($O$76,#REF!,6,0)=1,AT76,0)+IF(VLOOKUP($O$77,#REF!,6,0)=1,AT77,0)+IF(VLOOKUP($O$78,#REF!,6,0)=1,AT78,0))/AT79,0)</f>
        <v>0</v>
      </c>
      <c r="AU93" s="130">
        <f>+IFERROR((IF(VLOOKUP($O$59,#REF!,6,0)=1,AU59,0)+IF(VLOOKUP($O$60,#REF!,6,0)=1,AU60,0)+IF(VLOOKUP($O$61,#REF!,6,0)=1,AU61,0)+IF(VLOOKUP($O$62,#REF!,6,0)=1,AU62,0)+IF(VLOOKUP($O$63,#REF!,6,0)=1,AU63,0)+IF(VLOOKUP($O$64,#REF!,6,0)=1,AU64,0)+IF(VLOOKUP($O$65,#REF!,6,0)=1,AU65,0)+IF(VLOOKUP($O$66,#REF!,6,0)=1,AU66,0)+IF(VLOOKUP($O$67,#REF!,6,0)=1,AU67,0)+IF(VLOOKUP($O$68,#REF!,6,0)=1,AU68,0)+IF(VLOOKUP($O$69,#REF!,6,0)=1,AU69,0)+IF(VLOOKUP($O$70,#REF!,6,0)=1,AU70)+IF(VLOOKUP($O$71,#REF!,6,0)=1,AU71,0)+IF(VLOOKUP($O$72,#REF!,6,0)=1,AU72,0)+IF(VLOOKUP($O$73,#REF!,6,0)=1,AU73,0)+IF(VLOOKUP($O$74,#REF!,6,0)=1,AU74,0)+IF(VLOOKUP($O$75,#REF!,6,0)=1,AU75,0)+IF(VLOOKUP($O$76,#REF!,6,0)=1,AU76,0)+IF(VLOOKUP($O$77,#REF!,6,0)=1,AU77,0)+IF(VLOOKUP($O$78,#REF!,6,0)=1,AU78,0))/AU79,0)</f>
        <v>0</v>
      </c>
      <c r="AV93" s="131">
        <f>+IFERROR((IF(VLOOKUP($O$59,#REF!,6,0)=1,AV59,0)+IF(VLOOKUP($O$60,#REF!,6,0)=1,AV60,0)+IF(VLOOKUP($O$61,#REF!,6,0)=1,AV61,0)+IF(VLOOKUP($O$62,#REF!,6,0)=1,AV62,0)+IF(VLOOKUP($O$63,#REF!,6,0)=1,AV63,0)+IF(VLOOKUP($O$64,#REF!,6,0)=1,AV64,0)+IF(VLOOKUP($O$65,#REF!,6,0)=1,AV65,0)+IF(VLOOKUP($O$66,#REF!,6,0)=1,AV66,0)+IF(VLOOKUP($O$67,#REF!,6,0)=1,AV67,0)+IF(VLOOKUP($O$68,#REF!,6,0)=1,AV68,0)+IF(VLOOKUP($O$69,#REF!,6,0)=1,AV69,0)+IF(VLOOKUP($O$70,#REF!,6,0)=1,AV70)+IF(VLOOKUP($O$71,#REF!,6,0)=1,AV71,0)+IF(VLOOKUP($O$72,#REF!,6,0)=1,AV72,0)+IF(VLOOKUP($O$73,#REF!,6,0)=1,AV73,0)+IF(VLOOKUP($O$74,#REF!,6,0)=1,AV74,0)+IF(VLOOKUP($O$75,#REF!,6,0)=1,AV75,0)+IF(VLOOKUP($O$76,#REF!,6,0)=1,AV76,0)+IF(VLOOKUP($O$77,#REF!,6,0)=1,AV77,0)+IF(VLOOKUP($O$78,#REF!,6,0)=1,AV78,0))/AV79,0)</f>
        <v>0</v>
      </c>
      <c r="AW93" s="131">
        <f>+IFERROR((IF(VLOOKUP($O$59,#REF!,6,0)=1,AW59,0)+IF(VLOOKUP($O$60,#REF!,6,0)=1,AW60,0)+IF(VLOOKUP($O$61,#REF!,6,0)=1,AW61,0)+IF(VLOOKUP($O$62,#REF!,6,0)=1,AW62,0)+IF(VLOOKUP($O$63,#REF!,6,0)=1,AW63,0)+IF(VLOOKUP($O$64,#REF!,6,0)=1,AW64,0)+IF(VLOOKUP($O$65,#REF!,6,0)=1,AW65,0)+IF(VLOOKUP($O$66,#REF!,6,0)=1,AW66,0)+IF(VLOOKUP($O$67,#REF!,6,0)=1,AW67,0)+IF(VLOOKUP($O$68,#REF!,6,0)=1,AW68,0)+IF(VLOOKUP($O$69,#REF!,6,0)=1,AW69,0)+IF(VLOOKUP($O$70,#REF!,6,0)=1,AW70)+IF(VLOOKUP($O$71,#REF!,6,0)=1,AW71,0)+IF(VLOOKUP($O$72,#REF!,6,0)=1,AW72,0)+IF(VLOOKUP($O$73,#REF!,6,0)=1,AW73,0)+IF(VLOOKUP($O$74,#REF!,6,0)=1,AW74,0)+IF(VLOOKUP($O$75,#REF!,6,0)=1,AW75,0)+IF(VLOOKUP($O$76,#REF!,6,0)=1,AW76,0)+IF(VLOOKUP($O$77,#REF!,6,0)=1,AW77,0)+IF(VLOOKUP($O$78,#REF!,6,0)=1,AW78,0))/AW79,0)</f>
        <v>0</v>
      </c>
      <c r="AX93" s="131">
        <f>+IFERROR((IF(VLOOKUP($O$59,#REF!,6,0)=1,AX59,0)+IF(VLOOKUP($O$60,#REF!,6,0)=1,AX60,0)+IF(VLOOKUP($O$61,#REF!,6,0)=1,AX61,0)+IF(VLOOKUP($O$62,#REF!,6,0)=1,AX62,0)+IF(VLOOKUP($O$63,#REF!,6,0)=1,AX63,0)+IF(VLOOKUP($O$64,#REF!,6,0)=1,AX64,0)+IF(VLOOKUP($O$65,#REF!,6,0)=1,AX65,0)+IF(VLOOKUP($O$66,#REF!,6,0)=1,AX66,0)+IF(VLOOKUP($O$67,#REF!,6,0)=1,AX67,0)+IF(VLOOKUP($O$68,#REF!,6,0)=1,AX68,0)+IF(VLOOKUP($O$69,#REF!,6,0)=1,AX69,0)+IF(VLOOKUP($O$70,#REF!,6,0)=1,AX70)+IF(VLOOKUP($O$71,#REF!,6,0)=1,AX71,0)+IF(VLOOKUP($O$72,#REF!,6,0)=1,AX72,0)+IF(VLOOKUP($O$73,#REF!,6,0)=1,AX73,0)+IF(VLOOKUP($O$74,#REF!,6,0)=1,AX74,0)+IF(VLOOKUP($O$75,#REF!,6,0)=1,AX75,0)+IF(VLOOKUP($O$76,#REF!,6,0)=1,AX76,0)+IF(VLOOKUP($O$77,#REF!,6,0)=1,AX77,0)+IF(VLOOKUP($O$78,#REF!,6,0)=1,AX78,0))/AX79,0)</f>
        <v>0</v>
      </c>
      <c r="AY93" s="131">
        <f>+IFERROR((IF(VLOOKUP($O$59,#REF!,6,0)=1,AY59,0)+IF(VLOOKUP($O$60,#REF!,6,0)=1,AY60,0)+IF(VLOOKUP($O$61,#REF!,6,0)=1,AY61,0)+IF(VLOOKUP($O$62,#REF!,6,0)=1,AY62,0)+IF(VLOOKUP($O$63,#REF!,6,0)=1,AY63,0)+IF(VLOOKUP($O$64,#REF!,6,0)=1,AY64,0)+IF(VLOOKUP($O$65,#REF!,6,0)=1,AY65,0)+IF(VLOOKUP($O$66,#REF!,6,0)=1,AY66,0)+IF(VLOOKUP($O$67,#REF!,6,0)=1,AY67,0)+IF(VLOOKUP($O$68,#REF!,6,0)=1,AY68,0)+IF(VLOOKUP($O$69,#REF!,6,0)=1,AY69,0)+IF(VLOOKUP($O$70,#REF!,6,0)=1,AY70)+IF(VLOOKUP($O$71,#REF!,6,0)=1,AY71,0)+IF(VLOOKUP($O$72,#REF!,6,0)=1,AY72,0)+IF(VLOOKUP($O$73,#REF!,6,0)=1,AY73,0)+IF(VLOOKUP($O$74,#REF!,6,0)=1,AY74,0)+IF(VLOOKUP($O$75,#REF!,6,0)=1,AY75,0)+IF(VLOOKUP($O$76,#REF!,6,0)=1,AY76,0)+IF(VLOOKUP($O$77,#REF!,6,0)=1,AY77,0)+IF(VLOOKUP($O$78,#REF!,6,0)=1,AY78,0))/AY79,0)</f>
        <v>0</v>
      </c>
      <c r="AZ93" s="131">
        <f>+IFERROR((IF(VLOOKUP($O$59,#REF!,6,0)=1,AZ59,0)+IF(VLOOKUP($O$60,#REF!,6,0)=1,AZ60,0)+IF(VLOOKUP($O$61,#REF!,6,0)=1,AZ61,0)+IF(VLOOKUP($O$62,#REF!,6,0)=1,AZ62,0)+IF(VLOOKUP($O$63,#REF!,6,0)=1,AZ63,0)+IF(VLOOKUP($O$64,#REF!,6,0)=1,AZ64,0)+IF(VLOOKUP($O$65,#REF!,6,0)=1,AZ65,0)+IF(VLOOKUP($O$66,#REF!,6,0)=1,AZ66,0)+IF(VLOOKUP($O$67,#REF!,6,0)=1,AZ67,0)+IF(VLOOKUP($O$68,#REF!,6,0)=1,AZ68,0)+IF(VLOOKUP($O$69,#REF!,6,0)=1,AZ69,0)+IF(VLOOKUP($O$70,#REF!,6,0)=1,AZ70)+IF(VLOOKUP($O$71,#REF!,6,0)=1,AZ71,0)+IF(VLOOKUP($O$72,#REF!,6,0)=1,AZ72,0)+IF(VLOOKUP($O$73,#REF!,6,0)=1,AZ73,0)+IF(VLOOKUP($O$74,#REF!,6,0)=1,AZ74,0)+IF(VLOOKUP($O$75,#REF!,6,0)=1,AZ75,0)+IF(VLOOKUP($O$76,#REF!,6,0)=1,AZ76,0)+IF(VLOOKUP($O$77,#REF!,6,0)=1,AZ77,0)+IF(VLOOKUP($O$78,#REF!,6,0)=1,AZ78,0))/AZ79,0)</f>
        <v>0</v>
      </c>
      <c r="BA93" s="131">
        <f>+IFERROR((IF(VLOOKUP($O$59,#REF!,6,0)=1,BA59,0)+IF(VLOOKUP($O$60,#REF!,6,0)=1,BA60,0)+IF(VLOOKUP($O$61,#REF!,6,0)=1,BA61,0)+IF(VLOOKUP($O$62,#REF!,6,0)=1,BA62,0)+IF(VLOOKUP($O$63,#REF!,6,0)=1,BA63,0)+IF(VLOOKUP($O$64,#REF!,6,0)=1,BA64,0)+IF(VLOOKUP($O$65,#REF!,6,0)=1,BA65,0)+IF(VLOOKUP($O$66,#REF!,6,0)=1,BA66,0)+IF(VLOOKUP($O$67,#REF!,6,0)=1,BA67,0)+IF(VLOOKUP($O$68,#REF!,6,0)=1,BA68,0)+IF(VLOOKUP($O$69,#REF!,6,0)=1,BA69,0)+IF(VLOOKUP($O$70,#REF!,6,0)=1,BA70)+IF(VLOOKUP($O$71,#REF!,6,0)=1,BA71,0)+IF(VLOOKUP($O$72,#REF!,6,0)=1,BA72,0)+IF(VLOOKUP($O$73,#REF!,6,0)=1,BA73,0)+IF(VLOOKUP($O$74,#REF!,6,0)=1,BA74,0)+IF(VLOOKUP($O$75,#REF!,6,0)=1,BA75,0)+IF(VLOOKUP($O$76,#REF!,6,0)=1,BA76,0)+IF(VLOOKUP($O$77,#REF!,6,0)=1,BA77,0)+IF(VLOOKUP($O$78,#REF!,6,0)=1,BA78,0))/BA79,0)</f>
        <v>0</v>
      </c>
      <c r="BB93" s="131">
        <f>+IFERROR((IF(VLOOKUP($O$59,#REF!,6,0)=1,BB59,0)+IF(VLOOKUP($O$60,#REF!,6,0)=1,BB60,0)+IF(VLOOKUP($O$61,#REF!,6,0)=1,BB61,0)+IF(VLOOKUP($O$62,#REF!,6,0)=1,BB62,0)+IF(VLOOKUP($O$63,#REF!,6,0)=1,BB63,0)+IF(VLOOKUP($O$64,#REF!,6,0)=1,BB64,0)+IF(VLOOKUP($O$65,#REF!,6,0)=1,BB65,0)+IF(VLOOKUP($O$66,#REF!,6,0)=1,BB66,0)+IF(VLOOKUP($O$67,#REF!,6,0)=1,BB67,0)+IF(VLOOKUP($O$68,#REF!,6,0)=1,BB68,0)+IF(VLOOKUP($O$69,#REF!,6,0)=1,BB69,0)+IF(VLOOKUP($O$70,#REF!,6,0)=1,BB70)+IF(VLOOKUP($O$71,#REF!,6,0)=1,BB71,0)+IF(VLOOKUP($O$72,#REF!,6,0)=1,BB72,0)+IF(VLOOKUP($O$73,#REF!,6,0)=1,BB73,0)+IF(VLOOKUP($O$74,#REF!,6,0)=1,BB74,0)+IF(VLOOKUP($O$75,#REF!,6,0)=1,BB75,0)+IF(VLOOKUP($O$76,#REF!,6,0)=1,BB76,0)+IF(VLOOKUP($O$77,#REF!,6,0)=1,BB77,0)+IF(VLOOKUP($O$78,#REF!,6,0)=1,BB78,0))/BB79,0)</f>
        <v>0</v>
      </c>
      <c r="BC93" s="131">
        <f>+IFERROR((IF(VLOOKUP($O$59,#REF!,6,0)=1,BC59,0)+IF(VLOOKUP($O$60,#REF!,6,0)=1,BC60,0)+IF(VLOOKUP($O$61,#REF!,6,0)=1,BC61,0)+IF(VLOOKUP($O$62,#REF!,6,0)=1,BC62,0)+IF(VLOOKUP($O$63,#REF!,6,0)=1,BC63,0)+IF(VLOOKUP($O$64,#REF!,6,0)=1,BC64,0)+IF(VLOOKUP($O$65,#REF!,6,0)=1,BC65,0)+IF(VLOOKUP($O$66,#REF!,6,0)=1,BC66,0)+IF(VLOOKUP($O$67,#REF!,6,0)=1,BC67,0)+IF(VLOOKUP($O$68,#REF!,6,0)=1,BC68,0)+IF(VLOOKUP($O$69,#REF!,6,0)=1,BC69,0)+IF(VLOOKUP($O$70,#REF!,6,0)=1,BC70)+IF(VLOOKUP($O$71,#REF!,6,0)=1,BC71,0)+IF(VLOOKUP($O$72,#REF!,6,0)=1,BC72,0)+IF(VLOOKUP($O$73,#REF!,6,0)=1,BC73,0)+IF(VLOOKUP($O$74,#REF!,6,0)=1,BC74,0)+IF(VLOOKUP($O$75,#REF!,6,0)=1,BC75,0)+IF(VLOOKUP($O$76,#REF!,6,0)=1,BC76,0)+IF(VLOOKUP($O$77,#REF!,6,0)=1,BC77,0)+IF(VLOOKUP($O$78,#REF!,6,0)=1,BC78,0))/BC79,0)</f>
        <v>0</v>
      </c>
      <c r="BD93" s="132">
        <f>+IFERROR((IF(VLOOKUP($O$59,#REF!,6,0)=1,BD59,0)+IF(VLOOKUP($O$60,#REF!,6,0)=1,BD60,0)+IF(VLOOKUP($O$61,#REF!,6,0)=1,BD61,0)+IF(VLOOKUP($O$62,#REF!,6,0)=1,BD62,0)+IF(VLOOKUP($O$63,#REF!,6,0)=1,BD63,0)+IF(VLOOKUP($O$64,#REF!,6,0)=1,BD64,0)+IF(VLOOKUP($O$65,#REF!,6,0)=1,BD65,0)+IF(VLOOKUP($O$66,#REF!,6,0)=1,BD66,0)+IF(VLOOKUP($O$67,#REF!,6,0)=1,BD67,0)+IF(VLOOKUP($O$68,#REF!,6,0)=1,BD68,0)+IF(VLOOKUP($O$69,#REF!,6,0)=1,BD69,0)+IF(VLOOKUP($O$70,#REF!,6,0)=1,BD70)+IF(VLOOKUP($O$71,#REF!,6,0)=1,BD71,0)+IF(VLOOKUP($O$72,#REF!,6,0)=1,BD72,0)+IF(VLOOKUP($O$73,#REF!,6,0)=1,BD73,0)+IF(VLOOKUP($O$74,#REF!,6,0)=1,BD74,0)+IF(VLOOKUP($O$75,#REF!,6,0)=1,BD75,0)+IF(VLOOKUP($O$76,#REF!,6,0)=1,BD76,0)+IF(VLOOKUP($O$77,#REF!,6,0)=1,BD77,0)+IF(VLOOKUP($O$78,#REF!,6,0)=1,BD78,0))/BD79,0)</f>
        <v>0</v>
      </c>
      <c r="BE93" s="907">
        <f>+IFERROR((IF(VLOOKUP($O$59,#REF!,6,0)=1,BE59,0)+IF(VLOOKUP($O$60,#REF!,6,0)=1,BE60,0)+IF(VLOOKUP($O$61,#REF!,6,0)=1,BE61,0)+IF(VLOOKUP($O$62,#REF!,6,0)=1,BE62,0)+IF(VLOOKUP($O$63,#REF!,6,0)=1,BE63,0)+IF(VLOOKUP($O$64,#REF!,6,0)=1,BE64,0)+IF(VLOOKUP($O$65,#REF!,6,0)=1,BE65,0)+IF(VLOOKUP($O$66,#REF!,6,0)=1,BE66,0)+IF(VLOOKUP($O$67,#REF!,6,0)=1,BE67,0)+IF(VLOOKUP($O$68,#REF!,6,0)=1,BE68,0)+IF(VLOOKUP($O$69,#REF!,6,0)=1,BE69,0)+IF(VLOOKUP($O$70,#REF!,6,0)=1,BE70,0)+IF(VLOOKUP($O$71,#REF!,6,0)=1,BE71,0)+IF(VLOOKUP($O$72,#REF!,6,0)=1,BE72,0)+IF(VLOOKUP($O$73,#REF!,6,0)=1,BE73,0)+IF(VLOOKUP(O74,#REF!,6,0)=1,BE74,0)+IF(VLOOKUP($O$75,#REF!,6,0)=1,BE75,0)+IF(VLOOKUP(O76,#REF!,6,0)=1,BE76,0)+IF(VLOOKUP($O$77,#REF!,6,0)=1,BE77,0)+IF(VLOOKUP($O$78,#REF!,6,0)=1,BE78,0))/BE79,0)</f>
        <v>0</v>
      </c>
      <c r="BF93" s="27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2"/>
      <c r="BS93" s="699"/>
      <c r="BT93" s="700"/>
      <c r="BU93" s="701"/>
      <c r="BZ93" s="703"/>
      <c r="CA93" s="703"/>
    </row>
    <row r="94" spans="3:186" s="702" customFormat="1" ht="35.1" hidden="1" customHeight="1">
      <c r="C94" s="90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06" t="s">
        <v>150</v>
      </c>
      <c r="P94" s="133" t="s">
        <v>153</v>
      </c>
      <c r="Q94" s="848">
        <f>+IFERROR((IF(VLOOKUP($O$59,#REF!,6,0)=1,SUM(Q59:Z59),0)+IF(VLOOKUP($O$60,#REF!,6,0)=1,SUM(Q60:Z60),0)+IF(VLOOKUP($O$61,#REF!,6,0)=1,SUM(Q61:Z61),0)+IF(VLOOKUP($O$62,#REF!,6,0)=1,SUM(Q62:Z62),0)+IF(VLOOKUP($O$63,#REF!,6,0)=1,SUM(Q63:Z63),0)+IF(VLOOKUP($O$64,#REF!,6,0)=1,SUM(Q64:Z64),0)+IF(VLOOKUP($O$65,#REF!,6,0)=1,SUM(Q65:Z65),0)+IF(VLOOKUP($O$66,#REF!,6,0)=1,SUM(Q66:Z66),0)+IF(VLOOKUP($O$67,#REF!,6,0)=1,SUM(Q67:Z67),0)+IF(VLOOKUP($O$68,#REF!,6,0)=1,SUM(Q68:Z68),0)+IF(VLOOKUP($O$69,#REF!,6,0)=1,SUM(Q69:Z69),0)+IF(VLOOKUP($O$70,#REF!,6,0)=1,SUM(Q70:Z70),0)+IF(VLOOKUP($O$71,#REF!,6,0)=1,SUM(Q71:Z71),0)+IF(VLOOKUP($O$72,#REF!,6,0)=1,SUM(Q72:Z72),0)+IF(VLOOKUP($O$73,#REF!,6,0)=1,SUM(Q73:Z73),0)+IF(VLOOKUP($O$74,#REF!,6,0)=1,SUM(Q74:Z74),0)+IF(VLOOKUP($O$75,#REF!,6,0)=1,SUM(Q75:Z75),0)+IF(VLOOKUP($O$76,#REF!,6,0)=1,SUM(Q76:Z76),0)+IF(VLOOKUP($O$77,#REF!,6,0)=1,SUM(Q77:Z77),0)+IF(VLOOKUP($O$78,#REF!,6,0)=1,SUM(Q78:Z78),0))/SUM(Q79:Z79),0)</f>
        <v>0</v>
      </c>
      <c r="R94" s="849"/>
      <c r="S94" s="849"/>
      <c r="T94" s="849"/>
      <c r="U94" s="849"/>
      <c r="V94" s="849"/>
      <c r="W94" s="849"/>
      <c r="X94" s="849"/>
      <c r="Y94" s="849"/>
      <c r="Z94" s="850"/>
      <c r="AA94" s="913">
        <f>+IFERROR((IF(VLOOKUP($O$59,#REF!,6,0)=1,SUM(AA59:AJ59),0)+IF(VLOOKUP($O$60,#REF!,6,0)=1,SUM(AA60:AJ60),0)+IF(VLOOKUP($O$61,#REF!,6,0)=1,SUM(AA61:AJ61),0)+IF(VLOOKUP($O$62,#REF!,6,0)=1,SUM(AA62:AJ62),0)+IF(VLOOKUP($O$63,#REF!,6,0)=1,SUM(AA63:AJ63),0)+IF(VLOOKUP($O$64,#REF!,6,0)=1,SUM(AA64:AJ64),0)+IF(VLOOKUP($O$65,#REF!,6,0)=1,SUM(AA65:AJ65),0)+IF(VLOOKUP($O$66,#REF!,6,0)=1,SUM(AA66:AJ66),0)+IF(VLOOKUP($O$67,#REF!,6,0)=1,SUM(AA67:AJ67),0)+IF(VLOOKUP($O$68,#REF!,6,0)=1,SUM(AA68:AJ68),0)+IF(VLOOKUP($O$69,#REF!,6,0)=1,SUM(AA69:AJ69),0)+IF(VLOOKUP($O$70,#REF!,6,0)=1,SUM(AA70:AJ70),0)+IF(VLOOKUP($O$71,#REF!,6,0)=1,SUM(AA71:AJ71),0)+IF(VLOOKUP($O$72,#REF!,6,0)=1,SUM(AA72:AJ72),0)+IF(VLOOKUP($O$73,#REF!,6,0)=1,SUM(AA73:AJ73),0)+IF(VLOOKUP($O$74,#REF!,6,0)=1,SUM(AA74:AJ74),0)+IF(VLOOKUP($O$75,#REF!,6,0)=1,SUM(AA75:AJ75),0)+IF(VLOOKUP($O$76,#REF!,6,0)=1,SUM(AA76:AJ76),0)+IF(VLOOKUP($O$77,#REF!,6,0)=1,SUM(AA77:AJ77),0)+IF(VLOOKUP($O$78,#REF!,6,0)=1,SUM(AA78:AJ78),0))/SUM(AA79:AJ79),0)</f>
        <v>0</v>
      </c>
      <c r="AB94" s="913"/>
      <c r="AC94" s="913"/>
      <c r="AD94" s="913"/>
      <c r="AE94" s="913"/>
      <c r="AF94" s="913"/>
      <c r="AG94" s="913"/>
      <c r="AH94" s="913"/>
      <c r="AI94" s="913"/>
      <c r="AJ94" s="913"/>
      <c r="AK94" s="913">
        <f>+IFERROR((IF(VLOOKUP($O$59,#REF!,6,0)=1,SUM(AK59:AT59),0)+IF(VLOOKUP($O$60,#REF!,6,0)=1,SUM(AK60:AT60),0)+IF(VLOOKUP($O$61,#REF!,6,0)=1,SUM(AK61:AT61),0)+IF(VLOOKUP($O$62,#REF!,6,0)=1,SUM(AK62:AT62),0)+IF(VLOOKUP($O$63,#REF!,6,0)=1,SUM(AK63:AT63),0)+IF(VLOOKUP($O$64,#REF!,6,0)=1,SUM(AK64:AT64),0)+IF(VLOOKUP($O$65,#REF!,6,0)=1,SUM(AK65:AT65),0)+IF(VLOOKUP($O$66,#REF!,6,0)=1,SUM(AK66:AT66),0)+IF(VLOOKUP($O$67,#REF!,6,0)=1,SUM(AK67:AT67),0)+IF(VLOOKUP($O$68,#REF!,6,0)=1,SUM(AK68:AT68),0)+IF(VLOOKUP($O$69,#REF!,6,0)=1,SUM(AK69:AT69),0)+IF(VLOOKUP($O$70,#REF!,6,0)=1,SUM(AK70:AT70),0)+IF(VLOOKUP($O$71,#REF!,6,0)=1,SUM(AK71:AT71),0)+IF(VLOOKUP($O$72,#REF!,6,0)=1,SUM(AK72:AT72),0)+IF(VLOOKUP($O$73,#REF!,6,0)=1,SUM(AK73:AT73),0)+IF(VLOOKUP($O$74,#REF!,6,0)=1,SUM(AK74:AT74),0)+IF(VLOOKUP($O$75,#REF!,6,0)=1,SUM(AK75:AT75),0)+IF(VLOOKUP($O$76,#REF!,6,0)=1,SUM(AK76:AT76),0)+IF(VLOOKUP($O$77,#REF!,6,0)=1,SUM(AK77:AT77),0)+IF(VLOOKUP($O$78,#REF!,6,0)=1,SUM(AK78:AT78),0))/SUM(AK79:AT79),0)</f>
        <v>0</v>
      </c>
      <c r="AL94" s="913"/>
      <c r="AM94" s="913"/>
      <c r="AN94" s="913"/>
      <c r="AO94" s="913"/>
      <c r="AP94" s="913"/>
      <c r="AQ94" s="913"/>
      <c r="AR94" s="913"/>
      <c r="AS94" s="913"/>
      <c r="AT94" s="913"/>
      <c r="AU94" s="848">
        <f>+IFERROR((IF(VLOOKUP($O$59,#REF!,6,0)=1,SUM(AU59:BD59),0)+IF(VLOOKUP($O$60,#REF!,6,0)=1,SUM(AU60:BD60),0)+IF(VLOOKUP($O$61,#REF!,6,0)=1,SUM(AU61:BD61),0)+IF(VLOOKUP($O$62,#REF!,6,0)=1,SUM(AU62:BD62),0)+IF(VLOOKUP($O$63,#REF!,6,0)=1,SUM(AU63:BD63),0)+IF(VLOOKUP($O$64,#REF!,6,0)=1,SUM(AU64:BD64),0)+IF(VLOOKUP($O$65,#REF!,6,0)=1,SUM(AU65:BD65),0)+IF(VLOOKUP($O$66,#REF!,6,0)=1,SUM(AU66:BD66),0)+IF(VLOOKUP($O$67,#REF!,6,0)=1,SUM(AU67:BD67),0)+IF(VLOOKUP($O$68,#REF!,6,0)=1,SUM(AU68:BD68),0)+IF(VLOOKUP($O$69,#REF!,6,0)=1,SUM(AU69:BD69),0)+IF(VLOOKUP($O$70,#REF!,6,0)=1,SUM(AU70:BD70),0)+IF(VLOOKUP($O$71,#REF!,6,0)=1,SUM(AU71:BD71),0)+IF(VLOOKUP($O$72,#REF!,6,0)=1,SUM(AU72:BD72),0)+IF(VLOOKUP($O$73,#REF!,6,0)=1,SUM(AU73:BD73),0)+IF(VLOOKUP($O$74,#REF!,6,0)=1,SUM(AU74:BD74),0)+IF(VLOOKUP($O$75,#REF!,6,0)=1,SUM(AU75:BD75),0)+IF(VLOOKUP($O$76,#REF!,6,0)=1,SUM(AU76:BD76),0)+IF(VLOOKUP($O$77,#REF!,6,0)=1,SUM(AU77:BD77),0)+IF(VLOOKUP($O$78,#REF!,6,0)=1,SUM(AU78:BD78),0))/SUM(AU79:BD79),0)</f>
        <v>0</v>
      </c>
      <c r="AV94" s="849"/>
      <c r="AW94" s="849"/>
      <c r="AX94" s="849"/>
      <c r="AY94" s="849"/>
      <c r="AZ94" s="849"/>
      <c r="BA94" s="849"/>
      <c r="BB94" s="849"/>
      <c r="BC94" s="849"/>
      <c r="BD94" s="850"/>
      <c r="BE94" s="908"/>
      <c r="BF94" s="27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2"/>
      <c r="BS94" s="699"/>
      <c r="BT94" s="700"/>
      <c r="BU94" s="701"/>
      <c r="BZ94" s="703"/>
      <c r="CA94" s="703"/>
    </row>
    <row r="95" spans="3:186" s="702" customFormat="1" ht="40.15" hidden="1" customHeight="1">
      <c r="C95" s="90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20" t="s">
        <v>307</v>
      </c>
      <c r="P95" s="921"/>
      <c r="Q95" s="134">
        <f>+N!HV113</f>
        <v>0</v>
      </c>
      <c r="R95" s="135">
        <f>+N!HW113</f>
        <v>0</v>
      </c>
      <c r="S95" s="135">
        <f>+N!HX113</f>
        <v>0</v>
      </c>
      <c r="T95" s="135">
        <f>+N!HY113</f>
        <v>0</v>
      </c>
      <c r="U95" s="135">
        <f>+N!HZ113</f>
        <v>0</v>
      </c>
      <c r="V95" s="135">
        <f>+N!IA113</f>
        <v>0</v>
      </c>
      <c r="W95" s="135">
        <f>+N!IB113</f>
        <v>0</v>
      </c>
      <c r="X95" s="135">
        <f>+N!IC113</f>
        <v>0</v>
      </c>
      <c r="Y95" s="135">
        <f>+N!ID113</f>
        <v>0</v>
      </c>
      <c r="Z95" s="136">
        <f>+N!IE113</f>
        <v>0</v>
      </c>
      <c r="AA95" s="134">
        <f>+S!HR113</f>
        <v>0</v>
      </c>
      <c r="AB95" s="135">
        <f>+S!HS113</f>
        <v>0</v>
      </c>
      <c r="AC95" s="135">
        <f>+S!HT113</f>
        <v>0</v>
      </c>
      <c r="AD95" s="135">
        <f>+S!HU113</f>
        <v>0</v>
      </c>
      <c r="AE95" s="135">
        <f>+S!HV113</f>
        <v>0</v>
      </c>
      <c r="AF95" s="135">
        <f>+S!HW113</f>
        <v>0</v>
      </c>
      <c r="AG95" s="135">
        <f>+S!HX113</f>
        <v>0</v>
      </c>
      <c r="AH95" s="135">
        <f>+S!HY113</f>
        <v>0</v>
      </c>
      <c r="AI95" s="135">
        <f>+S!HZ113</f>
        <v>0</v>
      </c>
      <c r="AJ95" s="136">
        <f>+S!IA113</f>
        <v>0</v>
      </c>
      <c r="AK95" s="134">
        <f>+E!HR113</f>
        <v>0</v>
      </c>
      <c r="AL95" s="135">
        <f>+E!HS113</f>
        <v>0</v>
      </c>
      <c r="AM95" s="135">
        <f>+E!HT113</f>
        <v>0</v>
      </c>
      <c r="AN95" s="135">
        <f>+E!HU113</f>
        <v>0</v>
      </c>
      <c r="AO95" s="135">
        <f>+E!HV113</f>
        <v>0</v>
      </c>
      <c r="AP95" s="135">
        <f>+E!HW113</f>
        <v>0</v>
      </c>
      <c r="AQ95" s="135">
        <f>+E!HX113</f>
        <v>0</v>
      </c>
      <c r="AR95" s="135">
        <f>+E!HY113</f>
        <v>0</v>
      </c>
      <c r="AS95" s="135">
        <f>+E!HZ113</f>
        <v>0</v>
      </c>
      <c r="AT95" s="136">
        <f>+E!IA113</f>
        <v>0</v>
      </c>
      <c r="AU95" s="134">
        <f>+O!HR113</f>
        <v>0</v>
      </c>
      <c r="AV95" s="135">
        <f>+O!HS113</f>
        <v>0</v>
      </c>
      <c r="AW95" s="135">
        <f>+O!HT113</f>
        <v>0</v>
      </c>
      <c r="AX95" s="135">
        <f>+O!HU113</f>
        <v>0</v>
      </c>
      <c r="AY95" s="135">
        <f>+O!HV113</f>
        <v>0</v>
      </c>
      <c r="AZ95" s="135">
        <f>+O!HW113</f>
        <v>0</v>
      </c>
      <c r="BA95" s="135">
        <f>+O!HX113</f>
        <v>0</v>
      </c>
      <c r="BB95" s="135">
        <f>+O!HY113</f>
        <v>0</v>
      </c>
      <c r="BC95" s="135">
        <f>+O!HZ113</f>
        <v>0</v>
      </c>
      <c r="BD95" s="136">
        <f>+O!IA113</f>
        <v>0</v>
      </c>
      <c r="BE95" s="137">
        <f>+N!HQ113</f>
        <v>0</v>
      </c>
      <c r="BF95" s="27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2"/>
      <c r="BS95" s="699"/>
      <c r="BT95" s="700"/>
      <c r="BZ95" s="703"/>
      <c r="CA95" s="703"/>
    </row>
    <row r="96" spans="3:186" s="11" customFormat="1" ht="30" hidden="1" customHeight="1">
      <c r="C96" s="61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904" t="s">
        <v>147</v>
      </c>
      <c r="P96" s="904"/>
      <c r="Q96" s="904"/>
      <c r="R96" s="904"/>
      <c r="S96" s="904"/>
      <c r="T96" s="904"/>
      <c r="U96" s="904"/>
      <c r="V96" s="904"/>
      <c r="W96" s="904"/>
      <c r="X96" s="904"/>
      <c r="Y96" s="904"/>
      <c r="Z96" s="904"/>
      <c r="AA96" s="904"/>
      <c r="AB96" s="904"/>
      <c r="AC96" s="904"/>
      <c r="AD96" s="904"/>
      <c r="AE96" s="904"/>
      <c r="AF96" s="904"/>
      <c r="AG96" s="904"/>
      <c r="AH96" s="904"/>
      <c r="AI96" s="904"/>
      <c r="AJ96" s="904"/>
      <c r="AK96" s="904"/>
      <c r="AL96" s="904"/>
      <c r="AM96" s="904"/>
      <c r="AN96" s="904"/>
      <c r="AO96" s="904"/>
      <c r="AP96" s="904"/>
      <c r="AQ96" s="904"/>
      <c r="AR96" s="904"/>
      <c r="AS96" s="904"/>
      <c r="AT96" s="904"/>
      <c r="AU96" s="904"/>
      <c r="AV96" s="904"/>
      <c r="AW96" s="904"/>
      <c r="AX96" s="904"/>
      <c r="AY96" s="904"/>
      <c r="AZ96" s="904"/>
      <c r="BA96" s="904"/>
      <c r="BB96" s="904"/>
      <c r="BC96" s="904"/>
      <c r="BD96" s="904"/>
      <c r="BE96" s="904"/>
      <c r="BF96" s="108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68"/>
      <c r="BR96" s="107"/>
      <c r="BS96" s="30"/>
      <c r="BT96" s="52"/>
      <c r="BU96" s="52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DI96" s="52"/>
      <c r="DJ96" s="52"/>
      <c r="DK96" s="52"/>
      <c r="DL96" s="52"/>
      <c r="DM96" s="52"/>
      <c r="DN96" s="52"/>
      <c r="DO96" s="52"/>
      <c r="DP96" s="52"/>
      <c r="DQ96" s="52"/>
      <c r="DR96" s="52"/>
      <c r="DS96" s="52"/>
      <c r="DT96" s="52"/>
      <c r="DU96" s="52"/>
      <c r="DV96" s="52"/>
      <c r="DW96" s="52"/>
      <c r="DX96" s="52"/>
      <c r="DY96" s="52"/>
      <c r="DZ96" s="52"/>
      <c r="EA96" s="52"/>
      <c r="EB96" s="52"/>
      <c r="EC96" s="52"/>
      <c r="ED96" s="52"/>
      <c r="EE96" s="52"/>
      <c r="EF96" s="52"/>
      <c r="EG96" s="52"/>
      <c r="EH96" s="52"/>
      <c r="EI96" s="52"/>
      <c r="EJ96" s="52"/>
      <c r="EK96" s="52"/>
      <c r="EL96" s="52"/>
      <c r="EM96" s="52"/>
      <c r="EN96" s="52"/>
      <c r="EO96" s="52"/>
      <c r="EP96" s="52"/>
      <c r="EQ96" s="52"/>
      <c r="ER96" s="52"/>
      <c r="ES96" s="52"/>
      <c r="ET96" s="52"/>
      <c r="EU96" s="52"/>
      <c r="EV96" s="52"/>
      <c r="EW96" s="52"/>
      <c r="EX96" s="52"/>
      <c r="EY96" s="52"/>
      <c r="EZ96" s="52"/>
      <c r="FA96" s="52"/>
      <c r="FB96" s="52"/>
      <c r="FC96" s="52"/>
      <c r="FD96" s="52"/>
      <c r="FE96" s="52"/>
      <c r="FF96" s="52"/>
      <c r="FG96" s="52"/>
      <c r="FH96" s="52"/>
      <c r="FI96" s="52"/>
      <c r="FJ96" s="52"/>
      <c r="FK96" s="52"/>
      <c r="FL96" s="52"/>
      <c r="FM96" s="52"/>
      <c r="FN96" s="52"/>
      <c r="FO96" s="52"/>
      <c r="FP96" s="52"/>
      <c r="FQ96" s="52"/>
      <c r="FR96" s="52"/>
      <c r="FS96" s="52"/>
      <c r="FT96" s="52"/>
      <c r="FU96" s="52"/>
      <c r="FV96" s="52"/>
      <c r="FW96" s="52"/>
      <c r="FX96" s="52"/>
      <c r="FY96" s="52"/>
      <c r="FZ96" s="52"/>
      <c r="GA96" s="52"/>
      <c r="GB96" s="52"/>
      <c r="GC96" s="52"/>
      <c r="GD96" s="52"/>
    </row>
    <row r="97" spans="3:85" ht="39.950000000000003" hidden="1" customHeight="1">
      <c r="C97" s="61"/>
      <c r="O97" s="922" t="s">
        <v>148</v>
      </c>
      <c r="P97" s="923"/>
      <c r="Q97" s="886" t="str">
        <f>+Q57</f>
        <v>Norte - Sur</v>
      </c>
      <c r="R97" s="887"/>
      <c r="S97" s="887"/>
      <c r="T97" s="887"/>
      <c r="U97" s="887"/>
      <c r="V97" s="887"/>
      <c r="W97" s="887"/>
      <c r="X97" s="887"/>
      <c r="Y97" s="887"/>
      <c r="Z97" s="888"/>
      <c r="AA97" s="890" t="str">
        <f>+AA57</f>
        <v>Sur - Norte</v>
      </c>
      <c r="AB97" s="891"/>
      <c r="AC97" s="891"/>
      <c r="AD97" s="891"/>
      <c r="AE97" s="891"/>
      <c r="AF97" s="891"/>
      <c r="AG97" s="891"/>
      <c r="AH97" s="891"/>
      <c r="AI97" s="891"/>
      <c r="AJ97" s="892"/>
      <c r="AK97" s="901" t="str">
        <f>+AK57</f>
        <v>Este - Oeste</v>
      </c>
      <c r="AL97" s="902"/>
      <c r="AM97" s="902"/>
      <c r="AN97" s="902"/>
      <c r="AO97" s="902"/>
      <c r="AP97" s="902"/>
      <c r="AQ97" s="902"/>
      <c r="AR97" s="902"/>
      <c r="AS97" s="902"/>
      <c r="AT97" s="903"/>
      <c r="AU97" s="896" t="str">
        <f>+AU57</f>
        <v>Oeste - Este</v>
      </c>
      <c r="AV97" s="897"/>
      <c r="AW97" s="897"/>
      <c r="AX97" s="897"/>
      <c r="AY97" s="897"/>
      <c r="AZ97" s="897"/>
      <c r="BA97" s="897"/>
      <c r="BB97" s="897"/>
      <c r="BC97" s="897"/>
      <c r="BD97" s="898"/>
      <c r="BE97" s="877" t="s">
        <v>16</v>
      </c>
      <c r="BF97" s="10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74"/>
      <c r="BS97" s="48"/>
      <c r="BT97" s="30"/>
    </row>
    <row r="98" spans="3:85" ht="39.950000000000003" hidden="1" customHeight="1">
      <c r="C98" s="61"/>
      <c r="O98" s="924"/>
      <c r="P98" s="925"/>
      <c r="Q98" s="490">
        <f>+Q58</f>
        <v>11</v>
      </c>
      <c r="R98" s="490">
        <f t="shared" ref="R98:Z98" si="16">+R58</f>
        <v>12</v>
      </c>
      <c r="S98" s="490">
        <f t="shared" si="16"/>
        <v>13</v>
      </c>
      <c r="T98" s="490" t="str">
        <f t="shared" si="16"/>
        <v>N</v>
      </c>
      <c r="U98" s="490" t="str">
        <f t="shared" si="16"/>
        <v>N</v>
      </c>
      <c r="V98" s="490" t="str">
        <f t="shared" si="16"/>
        <v>N</v>
      </c>
      <c r="W98" s="490" t="str">
        <f t="shared" si="16"/>
        <v>N</v>
      </c>
      <c r="X98" s="490" t="str">
        <f t="shared" si="16"/>
        <v>N</v>
      </c>
      <c r="Y98" s="490" t="str">
        <f t="shared" si="16"/>
        <v>N</v>
      </c>
      <c r="Z98" s="490" t="str">
        <f t="shared" si="16"/>
        <v>N</v>
      </c>
      <c r="AA98" s="465">
        <f>+AA58</f>
        <v>21</v>
      </c>
      <c r="AB98" s="465">
        <f t="shared" ref="AB98:AJ98" si="17">+AB58</f>
        <v>22</v>
      </c>
      <c r="AC98" s="465">
        <f t="shared" si="17"/>
        <v>23</v>
      </c>
      <c r="AD98" s="465" t="str">
        <f t="shared" si="17"/>
        <v>A</v>
      </c>
      <c r="AE98" s="465" t="str">
        <f t="shared" si="17"/>
        <v>A</v>
      </c>
      <c r="AF98" s="465" t="str">
        <f t="shared" si="17"/>
        <v>A</v>
      </c>
      <c r="AG98" s="465" t="str">
        <f t="shared" si="17"/>
        <v>A</v>
      </c>
      <c r="AH98" s="465" t="str">
        <f t="shared" si="17"/>
        <v>A</v>
      </c>
      <c r="AI98" s="465" t="str">
        <f t="shared" si="17"/>
        <v>A</v>
      </c>
      <c r="AJ98" s="465" t="str">
        <f t="shared" si="17"/>
        <v>A</v>
      </c>
      <c r="AK98" s="466" t="str">
        <f>+AK58</f>
        <v>M</v>
      </c>
      <c r="AL98" s="466" t="str">
        <f t="shared" ref="AL98:AT98" si="18">+AL58</f>
        <v>M</v>
      </c>
      <c r="AM98" s="690" t="str">
        <f t="shared" si="18"/>
        <v>M</v>
      </c>
      <c r="AN98" s="466" t="str">
        <f t="shared" si="18"/>
        <v>M</v>
      </c>
      <c r="AO98" s="466" t="str">
        <f t="shared" si="18"/>
        <v>M</v>
      </c>
      <c r="AP98" s="466" t="str">
        <f t="shared" si="18"/>
        <v>M</v>
      </c>
      <c r="AQ98" s="691" t="str">
        <f t="shared" si="18"/>
        <v>M</v>
      </c>
      <c r="AR98" s="466" t="str">
        <f t="shared" si="18"/>
        <v>M</v>
      </c>
      <c r="AS98" s="466" t="str">
        <f>+AX58</f>
        <v>I</v>
      </c>
      <c r="AT98" s="466" t="str">
        <f t="shared" si="18"/>
        <v>M</v>
      </c>
      <c r="AU98" s="666">
        <f>+AU58</f>
        <v>43</v>
      </c>
      <c r="AV98" s="666" t="str">
        <f t="shared" ref="AV98:BD98" si="19">+AV58</f>
        <v>I</v>
      </c>
      <c r="AW98" s="666" t="str">
        <f t="shared" si="19"/>
        <v>I</v>
      </c>
      <c r="AX98" s="666" t="str">
        <f t="shared" si="19"/>
        <v>I</v>
      </c>
      <c r="AY98" s="666" t="str">
        <f t="shared" si="19"/>
        <v>I</v>
      </c>
      <c r="AZ98" s="666" t="str">
        <f t="shared" si="19"/>
        <v>I</v>
      </c>
      <c r="BA98" s="666" t="str">
        <f t="shared" si="19"/>
        <v>I</v>
      </c>
      <c r="BB98" s="666" t="str">
        <f t="shared" si="19"/>
        <v>I</v>
      </c>
      <c r="BC98" s="666" t="str">
        <f t="shared" si="19"/>
        <v>I</v>
      </c>
      <c r="BD98" s="666" t="str">
        <f t="shared" si="19"/>
        <v>I</v>
      </c>
      <c r="BE98" s="877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74"/>
      <c r="BS98" s="48"/>
      <c r="BT98" s="30"/>
    </row>
    <row r="99" spans="3:85" s="32" customFormat="1" ht="30" hidden="1" customHeight="1">
      <c r="C99" s="61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918" t="e">
        <f>+CONCATENATE("Veh. ",#REF!)</f>
        <v>#REF!</v>
      </c>
      <c r="P99" s="919"/>
      <c r="Q99" s="138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9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9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9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9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9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9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9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9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0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8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9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9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9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9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9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9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9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9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0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8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9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9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9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9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9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9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9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9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0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8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9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9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9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9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9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9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9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9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0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4" t="e">
        <f t="shared" ref="BE99:BE105" si="20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2"/>
      <c r="BS99" s="48"/>
      <c r="BT99" s="30"/>
      <c r="BU99" s="28"/>
      <c r="BV99" s="28"/>
      <c r="BW99" s="28"/>
      <c r="BX99" s="28"/>
      <c r="BY99" s="28"/>
      <c r="BZ99" s="29"/>
      <c r="CA99" s="29"/>
      <c r="CB99" s="28"/>
      <c r="CC99" s="28"/>
      <c r="CD99" s="28"/>
      <c r="CE99" s="28"/>
      <c r="CF99" s="28"/>
      <c r="CG99" s="28"/>
    </row>
    <row r="100" spans="3:85" ht="30" hidden="1" customHeight="1">
      <c r="C100" s="61"/>
      <c r="O100" s="851" t="e">
        <f>+CONCATENATE("Veh. ",#REF!)</f>
        <v>#REF!</v>
      </c>
      <c r="P100" s="852"/>
      <c r="Q100" s="141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2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2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2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2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2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2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2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2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3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1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2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2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2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2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2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2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2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2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3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1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2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2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2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2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2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2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2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2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3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1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2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2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2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2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2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2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2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2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3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9" t="e">
        <f t="shared" si="20"/>
        <v>#REF!</v>
      </c>
      <c r="BR100" s="72"/>
      <c r="BS100" s="48"/>
      <c r="BT100" s="30"/>
    </row>
    <row r="101" spans="3:85" ht="30" hidden="1" customHeight="1">
      <c r="C101" s="61"/>
      <c r="O101" s="851" t="e">
        <f>+CONCATENATE("Veh. ",#REF!)</f>
        <v>#REF!</v>
      </c>
      <c r="P101" s="852"/>
      <c r="Q101" s="141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2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2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2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2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2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2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2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2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3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1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2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2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2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2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2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2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2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2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3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1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2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2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2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2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2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2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2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2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3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1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2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2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2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2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2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2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2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2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3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9" t="e">
        <f t="shared" si="20"/>
        <v>#REF!</v>
      </c>
      <c r="BR101" s="72"/>
      <c r="BS101" s="48"/>
      <c r="BT101" s="30"/>
    </row>
    <row r="102" spans="3:85" ht="30" hidden="1" customHeight="1">
      <c r="C102" s="61"/>
      <c r="O102" s="851" t="e">
        <f>+CONCATENATE("Veh. ",#REF!)</f>
        <v>#REF!</v>
      </c>
      <c r="P102" s="852"/>
      <c r="Q102" s="141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2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2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2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2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2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2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2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2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3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1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2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2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2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2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2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2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2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2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3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1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2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2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2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2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2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2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2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2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3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1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2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2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2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2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2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2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2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2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3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9" t="e">
        <f t="shared" si="20"/>
        <v>#REF!</v>
      </c>
      <c r="BR102" s="72"/>
      <c r="BS102" s="48"/>
      <c r="BT102" s="30"/>
    </row>
    <row r="103" spans="3:85" ht="30" hidden="1" customHeight="1">
      <c r="C103" s="61"/>
      <c r="O103" s="851" t="e">
        <f>+CONCATENATE("Veh. ",#REF!)</f>
        <v>#REF!</v>
      </c>
      <c r="P103" s="852"/>
      <c r="Q103" s="141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2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2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2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2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2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2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2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2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3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1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2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2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2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2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2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2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2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2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3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1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2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2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2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2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2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2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2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2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3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1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2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2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2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2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2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2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2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2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3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9" t="e">
        <f t="shared" si="20"/>
        <v>#REF!</v>
      </c>
      <c r="BR103" s="72"/>
      <c r="BS103" s="48"/>
      <c r="BT103" s="30"/>
    </row>
    <row r="104" spans="3:85" ht="30" hidden="1" customHeight="1">
      <c r="C104" s="61"/>
      <c r="O104" s="916" t="e">
        <f>+CONCATENATE("Veh. ",#REF!)</f>
        <v>#REF!</v>
      </c>
      <c r="P104" s="917"/>
      <c r="Q104" s="144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5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5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5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5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5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5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5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5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6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4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5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5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5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5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5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5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5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5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6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4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5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5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5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5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5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5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5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5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6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4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5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5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5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5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5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5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5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5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6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4" t="e">
        <f t="shared" si="20"/>
        <v>#REF!</v>
      </c>
      <c r="BR104" s="72"/>
      <c r="BS104" s="48"/>
      <c r="BT104" s="30"/>
    </row>
    <row r="105" spans="3:85" ht="30" hidden="1" customHeight="1">
      <c r="C105" s="61"/>
      <c r="O105" s="915" t="s">
        <v>16</v>
      </c>
      <c r="P105" s="915"/>
      <c r="Q105" s="127" t="e">
        <f t="shared" ref="Q105:BD105" si="21">+SUM(Q99:Q104)</f>
        <v>#REF!</v>
      </c>
      <c r="R105" s="147" t="e">
        <f t="shared" si="21"/>
        <v>#REF!</v>
      </c>
      <c r="S105" s="147" t="e">
        <f t="shared" si="21"/>
        <v>#REF!</v>
      </c>
      <c r="T105" s="147" t="e">
        <f t="shared" si="21"/>
        <v>#REF!</v>
      </c>
      <c r="U105" s="147" t="e">
        <f t="shared" si="21"/>
        <v>#REF!</v>
      </c>
      <c r="V105" s="147" t="e">
        <f t="shared" si="21"/>
        <v>#REF!</v>
      </c>
      <c r="W105" s="147" t="e">
        <f t="shared" si="21"/>
        <v>#REF!</v>
      </c>
      <c r="X105" s="148" t="e">
        <f t="shared" si="21"/>
        <v>#REF!</v>
      </c>
      <c r="Y105" s="148" t="e">
        <f t="shared" si="21"/>
        <v>#REF!</v>
      </c>
      <c r="Z105" s="149" t="e">
        <f t="shared" si="21"/>
        <v>#REF!</v>
      </c>
      <c r="AA105" s="127" t="e">
        <f t="shared" si="21"/>
        <v>#REF!</v>
      </c>
      <c r="AB105" s="147" t="e">
        <f t="shared" si="21"/>
        <v>#REF!</v>
      </c>
      <c r="AC105" s="147" t="e">
        <f t="shared" si="21"/>
        <v>#REF!</v>
      </c>
      <c r="AD105" s="147" t="e">
        <f t="shared" si="21"/>
        <v>#REF!</v>
      </c>
      <c r="AE105" s="147" t="e">
        <f t="shared" si="21"/>
        <v>#REF!</v>
      </c>
      <c r="AF105" s="147" t="e">
        <f t="shared" si="21"/>
        <v>#REF!</v>
      </c>
      <c r="AG105" s="147" t="e">
        <f t="shared" si="21"/>
        <v>#REF!</v>
      </c>
      <c r="AH105" s="148" t="e">
        <f t="shared" si="21"/>
        <v>#REF!</v>
      </c>
      <c r="AI105" s="148" t="e">
        <f t="shared" si="21"/>
        <v>#REF!</v>
      </c>
      <c r="AJ105" s="149" t="e">
        <f t="shared" si="21"/>
        <v>#REF!</v>
      </c>
      <c r="AK105" s="127" t="e">
        <f t="shared" si="21"/>
        <v>#REF!</v>
      </c>
      <c r="AL105" s="147" t="e">
        <f t="shared" si="21"/>
        <v>#REF!</v>
      </c>
      <c r="AM105" s="147" t="e">
        <f t="shared" si="21"/>
        <v>#REF!</v>
      </c>
      <c r="AN105" s="147" t="e">
        <f t="shared" si="21"/>
        <v>#REF!</v>
      </c>
      <c r="AO105" s="147" t="e">
        <f t="shared" si="21"/>
        <v>#REF!</v>
      </c>
      <c r="AP105" s="147" t="e">
        <f t="shared" si="21"/>
        <v>#REF!</v>
      </c>
      <c r="AQ105" s="147" t="e">
        <f t="shared" si="21"/>
        <v>#REF!</v>
      </c>
      <c r="AR105" s="148" t="e">
        <f t="shared" si="21"/>
        <v>#REF!</v>
      </c>
      <c r="AS105" s="148" t="e">
        <f t="shared" si="21"/>
        <v>#REF!</v>
      </c>
      <c r="AT105" s="149" t="e">
        <f t="shared" si="21"/>
        <v>#REF!</v>
      </c>
      <c r="AU105" s="127" t="e">
        <f t="shared" si="21"/>
        <v>#REF!</v>
      </c>
      <c r="AV105" s="147" t="e">
        <f t="shared" si="21"/>
        <v>#REF!</v>
      </c>
      <c r="AW105" s="147" t="e">
        <f t="shared" si="21"/>
        <v>#REF!</v>
      </c>
      <c r="AX105" s="147" t="e">
        <f t="shared" si="21"/>
        <v>#REF!</v>
      </c>
      <c r="AY105" s="147" t="e">
        <f t="shared" si="21"/>
        <v>#REF!</v>
      </c>
      <c r="AZ105" s="147" t="e">
        <f t="shared" si="21"/>
        <v>#REF!</v>
      </c>
      <c r="BA105" s="147" t="e">
        <f t="shared" si="21"/>
        <v>#REF!</v>
      </c>
      <c r="BB105" s="148" t="e">
        <f t="shared" si="21"/>
        <v>#REF!</v>
      </c>
      <c r="BC105" s="148" t="e">
        <f t="shared" si="21"/>
        <v>#REF!</v>
      </c>
      <c r="BD105" s="149" t="e">
        <f t="shared" si="21"/>
        <v>#REF!</v>
      </c>
      <c r="BE105" s="680" t="e">
        <f t="shared" si="20"/>
        <v>#REF!</v>
      </c>
      <c r="BR105" s="72"/>
      <c r="BS105" s="48"/>
      <c r="BT105" s="30"/>
    </row>
    <row r="106" spans="3:85" ht="38.1" hidden="1" customHeight="1">
      <c r="C106" s="75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54"/>
      <c r="BR106" s="55"/>
      <c r="BS106" s="48"/>
      <c r="BT106" s="30"/>
    </row>
    <row r="107" spans="3:85" hidden="1"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Q107" s="48"/>
      <c r="BR107" s="48"/>
      <c r="BS107" s="48"/>
      <c r="BT107" s="30"/>
    </row>
    <row r="108" spans="3:85" ht="35.25" hidden="1" customHeight="1"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  <c r="AD108" s="77"/>
      <c r="AE108" s="77"/>
      <c r="AF108" s="77"/>
      <c r="AG108" s="77"/>
      <c r="AH108" s="77"/>
      <c r="AI108" s="77"/>
      <c r="AJ108" s="77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Q108" s="48"/>
      <c r="BR108" s="48"/>
      <c r="BS108" s="48"/>
      <c r="BT108" s="30"/>
    </row>
    <row r="109" spans="3:85" ht="35.25" hidden="1" customHeight="1"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Q109" s="48"/>
      <c r="BR109" s="48"/>
      <c r="BS109" s="48"/>
      <c r="BT109" s="30"/>
    </row>
    <row r="110" spans="3:85" hidden="1"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Q110" s="48"/>
      <c r="BR110" s="48"/>
      <c r="BS110" s="48"/>
      <c r="BT110" s="30"/>
    </row>
    <row r="111" spans="3:85" hidden="1"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Q111" s="48"/>
      <c r="BR111" s="48"/>
      <c r="BS111" s="48"/>
      <c r="BT111" s="30"/>
    </row>
    <row r="112" spans="3:85" hidden="1"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Q112" s="48"/>
      <c r="BR112" s="48"/>
      <c r="BS112" s="48"/>
      <c r="BT112" s="30"/>
    </row>
    <row r="113" spans="29:83" hidden="1"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48"/>
      <c r="BT113" s="30"/>
    </row>
    <row r="114" spans="29:83" hidden="1"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48"/>
      <c r="BT114" s="30"/>
    </row>
    <row r="115" spans="29:83" hidden="1"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48"/>
      <c r="BT115" s="30"/>
      <c r="CD115" s="32"/>
      <c r="CE115" s="32"/>
    </row>
    <row r="116" spans="29:83" hidden="1"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48"/>
      <c r="BT116" s="30"/>
    </row>
    <row r="117" spans="29:83" hidden="1"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30"/>
    </row>
    <row r="118" spans="29:83" hidden="1"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30"/>
    </row>
    <row r="119" spans="29:83" hidden="1"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48"/>
      <c r="BT119" s="30"/>
    </row>
    <row r="120" spans="29:83" hidden="1"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48"/>
      <c r="BT120" s="69"/>
      <c r="BU120" s="69"/>
      <c r="BV120" s="69"/>
      <c r="BW120" s="69"/>
      <c r="BX120" s="69"/>
      <c r="BY120" s="69"/>
      <c r="BZ120" s="79"/>
      <c r="CA120" s="79"/>
      <c r="CB120" s="69"/>
    </row>
    <row r="121" spans="29:83" hidden="1"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48"/>
      <c r="BT121" s="69"/>
      <c r="BU121" s="69"/>
      <c r="BV121" s="69"/>
      <c r="BW121" s="69"/>
      <c r="BX121" s="69"/>
      <c r="BY121" s="69"/>
      <c r="BZ121" s="79"/>
      <c r="CA121" s="79"/>
      <c r="CB121" s="69"/>
    </row>
    <row r="122" spans="29:83" hidden="1"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48"/>
      <c r="BT122" s="69"/>
      <c r="BU122" s="69"/>
      <c r="BV122" s="69"/>
      <c r="BW122" s="69"/>
      <c r="BX122" s="69"/>
      <c r="BY122" s="69"/>
      <c r="BZ122" s="79"/>
      <c r="CA122" s="79"/>
      <c r="CB122" s="69"/>
    </row>
    <row r="123" spans="29:83" hidden="1"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48"/>
      <c r="BT123" s="32"/>
      <c r="BU123" s="32"/>
      <c r="BV123" s="32"/>
      <c r="BW123" s="32"/>
      <c r="BX123" s="32"/>
      <c r="BY123" s="32"/>
      <c r="BZ123" s="80"/>
      <c r="CA123" s="80"/>
      <c r="CB123" s="32"/>
      <c r="CC123" s="32"/>
    </row>
    <row r="124" spans="29:83"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48"/>
    </row>
    <row r="125" spans="29:83"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48"/>
    </row>
    <row r="126" spans="29:83"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48"/>
    </row>
    <row r="127" spans="29:83"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</row>
    <row r="128" spans="29:83"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</row>
    <row r="129" spans="29:71"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</row>
    <row r="130" spans="29:71"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</row>
    <row r="131" spans="29:71"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</row>
    <row r="132" spans="29:71"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</row>
    <row r="133" spans="29:71"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</row>
    <row r="134" spans="29:71"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</row>
    <row r="135" spans="29:71"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</row>
    <row r="136" spans="29:71"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</row>
    <row r="137" spans="29:71"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</row>
    <row r="138" spans="29:71"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</row>
    <row r="139" spans="29:71"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</row>
    <row r="140" spans="29:71"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</row>
    <row r="141" spans="29:71"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32"/>
    </row>
    <row r="142" spans="29:71"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32"/>
    </row>
    <row r="143" spans="29:71"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32"/>
    </row>
    <row r="144" spans="29:71"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32"/>
    </row>
    <row r="145" spans="29:71"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32"/>
    </row>
    <row r="146" spans="29:71"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32"/>
    </row>
    <row r="147" spans="29:71"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32"/>
    </row>
    <row r="148" spans="29:71"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</row>
    <row r="149" spans="29:71"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</row>
    <row r="150" spans="29:71"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</row>
    <row r="151" spans="29:71"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</row>
    <row r="152" spans="29:71"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</row>
    <row r="153" spans="29:71"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</row>
  </sheetData>
  <sheetProtection formatCells="0" formatColumns="0" formatRows="0"/>
  <mergeCells count="85">
    <mergeCell ref="BT45:BU45"/>
    <mergeCell ref="BT32:BU33"/>
    <mergeCell ref="BV32:CE33"/>
    <mergeCell ref="AK6:BR6"/>
    <mergeCell ref="BT2:CG4"/>
    <mergeCell ref="BT5:CG7"/>
    <mergeCell ref="BT34:BU34"/>
    <mergeCell ref="BT43:BU44"/>
    <mergeCell ref="BV43:CE44"/>
    <mergeCell ref="C2:BR2"/>
    <mergeCell ref="C4:AJ4"/>
    <mergeCell ref="AK4:BR4"/>
    <mergeCell ref="C5:AJ5"/>
    <mergeCell ref="AK5:BR5"/>
    <mergeCell ref="AK7:BR7"/>
    <mergeCell ref="C7:AJ7"/>
    <mergeCell ref="AA57:AJ57"/>
    <mergeCell ref="O54:BF54"/>
    <mergeCell ref="O56:P58"/>
    <mergeCell ref="BE56:BE58"/>
    <mergeCell ref="AK57:AT57"/>
    <mergeCell ref="AU57:BD57"/>
    <mergeCell ref="BF56:BF58"/>
    <mergeCell ref="AA56:AJ56"/>
    <mergeCell ref="Q56:Z56"/>
    <mergeCell ref="AK56:AT56"/>
    <mergeCell ref="AU56:BD56"/>
    <mergeCell ref="O105:P105"/>
    <mergeCell ref="O97:P98"/>
    <mergeCell ref="O100:P100"/>
    <mergeCell ref="O101:P101"/>
    <mergeCell ref="O104:P104"/>
    <mergeCell ref="O99:P99"/>
    <mergeCell ref="O103:P103"/>
    <mergeCell ref="O102:P102"/>
    <mergeCell ref="AK97:AT97"/>
    <mergeCell ref="O96:BE96"/>
    <mergeCell ref="BE97:BE98"/>
    <mergeCell ref="Q97:Z97"/>
    <mergeCell ref="AK94:AT94"/>
    <mergeCell ref="BE93:BE94"/>
    <mergeCell ref="O95:P95"/>
    <mergeCell ref="AU97:BD97"/>
    <mergeCell ref="AA97:AJ97"/>
    <mergeCell ref="AU94:BD94"/>
    <mergeCell ref="AA94:AJ94"/>
    <mergeCell ref="Q94:Z94"/>
    <mergeCell ref="O93:O94"/>
    <mergeCell ref="O79:P79"/>
    <mergeCell ref="O80:P80"/>
    <mergeCell ref="O72:P72"/>
    <mergeCell ref="BE91:BE92"/>
    <mergeCell ref="O73:P73"/>
    <mergeCell ref="O74:P74"/>
    <mergeCell ref="O75:P75"/>
    <mergeCell ref="AK92:AT92"/>
    <mergeCell ref="O76:P76"/>
    <mergeCell ref="AU92:BD92"/>
    <mergeCell ref="Q92:Z92"/>
    <mergeCell ref="AA92:AJ92"/>
    <mergeCell ref="O90:BE90"/>
    <mergeCell ref="O91:O92"/>
    <mergeCell ref="O78:P78"/>
    <mergeCell ref="O81:P81"/>
    <mergeCell ref="CM7:CP8"/>
    <mergeCell ref="O66:P66"/>
    <mergeCell ref="O77:P77"/>
    <mergeCell ref="O59:P59"/>
    <mergeCell ref="O69:P69"/>
    <mergeCell ref="O71:P71"/>
    <mergeCell ref="O70:P70"/>
    <mergeCell ref="O60:P60"/>
    <mergeCell ref="O68:P68"/>
    <mergeCell ref="O67:P67"/>
    <mergeCell ref="O65:P65"/>
    <mergeCell ref="O61:P61"/>
    <mergeCell ref="O64:P64"/>
    <mergeCell ref="O62:P62"/>
    <mergeCell ref="O63:P63"/>
    <mergeCell ref="Q57:Z57"/>
    <mergeCell ref="O82:P82"/>
    <mergeCell ref="O83:P83"/>
    <mergeCell ref="O84:P84"/>
    <mergeCell ref="O85:P85"/>
    <mergeCell ref="O86:P86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39370078740157483" footer="0.15748031496062992"/>
  <pageSetup paperSize="9" scale="28" orientation="portrait" r:id="rId1"/>
  <headerFooter>
    <oddHeader>&amp;C&amp;G</oddHeader>
  </headerFooter>
  <ignoredErrors>
    <ignoredError sqref="AB8:AE8 AU8 O8:T8 AM8:AO8 AX8 AU98:AZ98 AK97 AK98:AP98 AA97 AA98:AF98 Q97 Q98:V98 BE98 AU97 P100:P102 O97:P97 AV97:BD97 O98:P98 W98:Z98 R97:Z97 AG98:AJ98 AB97:AJ97 AQ98:AR98 AL97:AT97 BA98:BD98 O105:P105 O90 AL67:AT67 AN59:AT59 AD59:AL59 Q77:AT77 Q76:AT76 Q75:AT75 Q74:AT74 Q73:AT73 Q72:AT72 Q71:AT71 Q70:AT70 Q95:AV95 O94 R67:AJ67 R66:AT66 R65:AT65 R64:AT64 R63:AT63 R62:T62 R61:AT61 R60:AT60 R59 R69:AT69 R68:AT68 Q78:AT78 T59:AB59 P79 O80:AR80 AQ92:AT92 AG92:AJ92 O91 P95 O96 BA92:BD92 AV92:AZ92 BE91:BE92 AB92:AF92 AL92:AP92 Q68 Q69 Q59 Q60 Q61 Q62 Q63 Q64 Q65 Q66 Q67 BE94 BF80 BF79 BF90 BF96 BF94:BF95 AK67 BF66 BF65 BF64 BF63 BF62 BF61 BF60 S59 BF69 BF68 BF93 BF91 BF92 AW95:BD95 AC59 BF78 BF70 BF71 BF72 BF73 BF74 BF75 BF76 BF77 AM59 BF59 BF67 AL5:BR5 Q79:AR79 D7:AJ7 D5:AJ5 D6:G6 D4:AJ4 AX79:AZ79 AL4:BR4 I6:AJ6 R92:Z92 V62:AD62 AF62:AN62 AP62:AT62 AT79:AW79 AT80:BD80 AT91:BD91 AT98 Q91:AR91 R94:Z94 AB94:AJ94 AL94:AT94 AV94:BD94" unlockedFormula="1"/>
  </ignoredErrors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7">
    <tabColor rgb="FF7030A0"/>
  </sheetPr>
  <dimension ref="A1:GD153"/>
  <sheetViews>
    <sheetView zoomScale="25" zoomScaleNormal="25" zoomScaleSheetLayoutView="25" workbookViewId="0">
      <selection activeCell="CE60" sqref="CE60"/>
    </sheetView>
  </sheetViews>
  <sheetFormatPr baseColWidth="10" defaultColWidth="10.42578125" defaultRowHeight="20.25"/>
  <cols>
    <col min="1" max="1" width="10.7109375" style="328" customWidth="1"/>
    <col min="2" max="2" width="8.7109375" style="328" customWidth="1"/>
    <col min="3" max="14" width="3.28515625" style="27" customWidth="1"/>
    <col min="15" max="16" width="18.7109375" style="27" customWidth="1"/>
    <col min="17" max="19" width="20.7109375" style="27" customWidth="1"/>
    <col min="20" max="21" width="10.7109375" style="27" hidden="1" customWidth="1"/>
    <col min="22" max="22" width="9.7109375" style="27" hidden="1" customWidth="1"/>
    <col min="23" max="24" width="10.7109375" style="27" hidden="1" customWidth="1"/>
    <col min="25" max="26" width="12.7109375" style="27" hidden="1" customWidth="1"/>
    <col min="27" max="29" width="20.7109375" style="27" customWidth="1"/>
    <col min="30" max="30" width="10.7109375" style="27" hidden="1" customWidth="1"/>
    <col min="31" max="31" width="8.7109375" style="27" hidden="1" customWidth="1"/>
    <col min="32" max="32" width="9.7109375" style="27" hidden="1" customWidth="1"/>
    <col min="33" max="33" width="10.7109375" style="27" hidden="1" customWidth="1"/>
    <col min="34" max="36" width="12.7109375" style="27" hidden="1" customWidth="1"/>
    <col min="37" max="38" width="20.7109375" style="27" hidden="1" customWidth="1"/>
    <col min="39" max="44" width="10.7109375" style="27" hidden="1" customWidth="1"/>
    <col min="45" max="46" width="12.7109375" style="27" hidden="1" customWidth="1"/>
    <col min="47" max="47" width="35.7109375" style="27" customWidth="1"/>
    <col min="48" max="49" width="20.7109375" style="27" hidden="1" customWidth="1"/>
    <col min="50" max="53" width="12.7109375" style="27" hidden="1" customWidth="1"/>
    <col min="54" max="54" width="10.7109375" style="27" hidden="1" customWidth="1"/>
    <col min="55" max="56" width="12.7109375" style="27" hidden="1" customWidth="1"/>
    <col min="57" max="58" width="13.7109375" style="27" customWidth="1"/>
    <col min="59" max="70" width="3.28515625" style="27" customWidth="1"/>
    <col min="71" max="71" width="15.7109375" style="328" customWidth="1"/>
    <col min="72" max="72" width="10.7109375" style="328" customWidth="1"/>
    <col min="73" max="77" width="8.7109375" style="328" customWidth="1"/>
    <col min="78" max="79" width="8.7109375" style="329" customWidth="1"/>
    <col min="80" max="83" width="8.7109375" style="328" customWidth="1"/>
    <col min="84" max="85" width="2.7109375" style="328" customWidth="1"/>
    <col min="86" max="16384" width="10.42578125" style="328"/>
  </cols>
  <sheetData>
    <row r="1" spans="2:94" ht="11.25" customHeight="1" thickBot="1"/>
    <row r="2" spans="2:94" s="28" customFormat="1" ht="40.15" customHeight="1" thickTop="1">
      <c r="C2" s="866" t="str">
        <f>+V_Ma!C2</f>
        <v>FLUJOGRAMA VEHICULAR DIRECCIONAL</v>
      </c>
      <c r="D2" s="867"/>
      <c r="E2" s="867"/>
      <c r="F2" s="867"/>
      <c r="G2" s="867"/>
      <c r="H2" s="867"/>
      <c r="I2" s="867"/>
      <c r="J2" s="867"/>
      <c r="K2" s="867"/>
      <c r="L2" s="867"/>
      <c r="M2" s="867"/>
      <c r="N2" s="867"/>
      <c r="O2" s="867"/>
      <c r="P2" s="867"/>
      <c r="Q2" s="867"/>
      <c r="R2" s="867"/>
      <c r="S2" s="867"/>
      <c r="T2" s="867"/>
      <c r="U2" s="867"/>
      <c r="V2" s="867"/>
      <c r="W2" s="867"/>
      <c r="X2" s="867"/>
      <c r="Y2" s="867"/>
      <c r="Z2" s="867"/>
      <c r="AA2" s="867"/>
      <c r="AB2" s="867"/>
      <c r="AC2" s="867"/>
      <c r="AD2" s="867"/>
      <c r="AE2" s="867"/>
      <c r="AF2" s="867"/>
      <c r="AG2" s="867"/>
      <c r="AH2" s="867"/>
      <c r="AI2" s="867"/>
      <c r="AJ2" s="867"/>
      <c r="AK2" s="867"/>
      <c r="AL2" s="867"/>
      <c r="AM2" s="867"/>
      <c r="AN2" s="867"/>
      <c r="AO2" s="867"/>
      <c r="AP2" s="867"/>
      <c r="AQ2" s="867"/>
      <c r="AR2" s="867"/>
      <c r="AS2" s="867"/>
      <c r="AT2" s="867"/>
      <c r="AU2" s="867"/>
      <c r="AV2" s="867"/>
      <c r="AW2" s="867"/>
      <c r="AX2" s="867"/>
      <c r="AY2" s="867"/>
      <c r="AZ2" s="867"/>
      <c r="BA2" s="867"/>
      <c r="BB2" s="867"/>
      <c r="BC2" s="867"/>
      <c r="BD2" s="867"/>
      <c r="BE2" s="867"/>
      <c r="BF2" s="867"/>
      <c r="BG2" s="867"/>
      <c r="BH2" s="867"/>
      <c r="BI2" s="867"/>
      <c r="BJ2" s="867"/>
      <c r="BK2" s="867"/>
      <c r="BL2" s="867"/>
      <c r="BM2" s="867"/>
      <c r="BN2" s="867"/>
      <c r="BO2" s="867"/>
      <c r="BP2" s="867"/>
      <c r="BQ2" s="867"/>
      <c r="BR2" s="868"/>
      <c r="BS2" s="30"/>
      <c r="BT2" s="853" t="s">
        <v>96</v>
      </c>
      <c r="BU2" s="854"/>
      <c r="BV2" s="854"/>
      <c r="BW2" s="854"/>
      <c r="BX2" s="854"/>
      <c r="BY2" s="854"/>
      <c r="BZ2" s="854"/>
      <c r="CA2" s="854"/>
      <c r="CB2" s="854"/>
      <c r="CC2" s="854"/>
      <c r="CD2" s="854"/>
      <c r="CE2" s="854"/>
      <c r="CF2" s="854"/>
      <c r="CG2" s="855"/>
    </row>
    <row r="3" spans="2:94" s="28" customFormat="1" ht="8.1" customHeight="1">
      <c r="C3" s="31"/>
      <c r="D3" s="32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4"/>
      <c r="BS3" s="30"/>
      <c r="BT3" s="856"/>
      <c r="BU3" s="857"/>
      <c r="BV3" s="857"/>
      <c r="BW3" s="857"/>
      <c r="BX3" s="857"/>
      <c r="BY3" s="857"/>
      <c r="BZ3" s="857"/>
      <c r="CA3" s="857"/>
      <c r="CB3" s="857"/>
      <c r="CC3" s="857"/>
      <c r="CD3" s="857"/>
      <c r="CE3" s="857"/>
      <c r="CF3" s="857"/>
      <c r="CG3" s="858"/>
    </row>
    <row r="4" spans="2:94" s="692" customFormat="1" ht="30" customHeight="1">
      <c r="C4" s="869" t="str">
        <f>+V_Ma!C4:AJ4</f>
        <v xml:space="preserve">      Intersección                 :   Av. Pachacutec - Jr. Humachuco</v>
      </c>
      <c r="D4" s="870"/>
      <c r="E4" s="870"/>
      <c r="F4" s="870"/>
      <c r="G4" s="870"/>
      <c r="H4" s="870"/>
      <c r="I4" s="870"/>
      <c r="J4" s="870"/>
      <c r="K4" s="870"/>
      <c r="L4" s="870"/>
      <c r="M4" s="870"/>
      <c r="N4" s="870"/>
      <c r="O4" s="870"/>
      <c r="P4" s="870"/>
      <c r="Q4" s="870"/>
      <c r="R4" s="870"/>
      <c r="S4" s="870"/>
      <c r="T4" s="870"/>
      <c r="U4" s="870"/>
      <c r="V4" s="870"/>
      <c r="W4" s="870"/>
      <c r="X4" s="870"/>
      <c r="Y4" s="870"/>
      <c r="Z4" s="870"/>
      <c r="AA4" s="870"/>
      <c r="AB4" s="870"/>
      <c r="AC4" s="870"/>
      <c r="AD4" s="870"/>
      <c r="AE4" s="870"/>
      <c r="AF4" s="870"/>
      <c r="AG4" s="870"/>
      <c r="AH4" s="870"/>
      <c r="AI4" s="870"/>
      <c r="AJ4" s="870"/>
      <c r="AK4" s="846" t="str">
        <f>+V_Ma!AK4:BR4</f>
        <v xml:space="preserve">             Distrito      :                  Villa María del Triunfo          </v>
      </c>
      <c r="AL4" s="846"/>
      <c r="AM4" s="846"/>
      <c r="AN4" s="846"/>
      <c r="AO4" s="846"/>
      <c r="AP4" s="846"/>
      <c r="AQ4" s="846"/>
      <c r="AR4" s="846"/>
      <c r="AS4" s="846"/>
      <c r="AT4" s="846"/>
      <c r="AU4" s="846"/>
      <c r="AV4" s="846"/>
      <c r="AW4" s="846"/>
      <c r="AX4" s="846"/>
      <c r="AY4" s="846"/>
      <c r="AZ4" s="846"/>
      <c r="BA4" s="846"/>
      <c r="BB4" s="846"/>
      <c r="BC4" s="846"/>
      <c r="BD4" s="846"/>
      <c r="BE4" s="846"/>
      <c r="BF4" s="846"/>
      <c r="BG4" s="846"/>
      <c r="BH4" s="846"/>
      <c r="BI4" s="846"/>
      <c r="BJ4" s="846"/>
      <c r="BK4" s="846"/>
      <c r="BL4" s="846"/>
      <c r="BM4" s="846"/>
      <c r="BN4" s="846"/>
      <c r="BO4" s="846"/>
      <c r="BP4" s="846"/>
      <c r="BQ4" s="846"/>
      <c r="BR4" s="847"/>
      <c r="BT4" s="856"/>
      <c r="BU4" s="857"/>
      <c r="BV4" s="857"/>
      <c r="BW4" s="857"/>
      <c r="BX4" s="857"/>
      <c r="BY4" s="857"/>
      <c r="BZ4" s="857"/>
      <c r="CA4" s="857"/>
      <c r="CB4" s="857"/>
      <c r="CC4" s="857"/>
      <c r="CD4" s="857"/>
      <c r="CE4" s="857"/>
      <c r="CF4" s="857"/>
      <c r="CG4" s="858"/>
    </row>
    <row r="5" spans="2:94" s="692" customFormat="1" ht="30" customHeight="1">
      <c r="C5" s="869" t="str">
        <f>+V_Ma!C5:AJ5</f>
        <v xml:space="preserve">      Fecha                          :    0 De Enero del 1900</v>
      </c>
      <c r="D5" s="870"/>
      <c r="E5" s="870"/>
      <c r="F5" s="870"/>
      <c r="G5" s="870"/>
      <c r="H5" s="870"/>
      <c r="I5" s="870"/>
      <c r="J5" s="870"/>
      <c r="K5" s="870"/>
      <c r="L5" s="870"/>
      <c r="M5" s="870"/>
      <c r="N5" s="870"/>
      <c r="O5" s="870"/>
      <c r="P5" s="870"/>
      <c r="Q5" s="870"/>
      <c r="R5" s="870"/>
      <c r="S5" s="870"/>
      <c r="T5" s="870"/>
      <c r="U5" s="870"/>
      <c r="V5" s="870"/>
      <c r="W5" s="870"/>
      <c r="X5" s="870"/>
      <c r="Y5" s="870"/>
      <c r="Z5" s="870"/>
      <c r="AA5" s="870"/>
      <c r="AB5" s="870"/>
      <c r="AC5" s="870"/>
      <c r="AD5" s="870"/>
      <c r="AE5" s="870"/>
      <c r="AF5" s="870"/>
      <c r="AG5" s="870"/>
      <c r="AH5" s="870"/>
      <c r="AI5" s="870"/>
      <c r="AJ5" s="870"/>
      <c r="AK5" s="846" t="str">
        <f>+CONCATENATE("Turno                     :                       ","Tarde         ")</f>
        <v xml:space="preserve">Turno                     :                       Tarde         </v>
      </c>
      <c r="AL5" s="846"/>
      <c r="AM5" s="846"/>
      <c r="AN5" s="846"/>
      <c r="AO5" s="846"/>
      <c r="AP5" s="846"/>
      <c r="AQ5" s="846"/>
      <c r="AR5" s="846"/>
      <c r="AS5" s="846"/>
      <c r="AT5" s="846"/>
      <c r="AU5" s="846"/>
      <c r="AV5" s="846"/>
      <c r="AW5" s="846"/>
      <c r="AX5" s="846"/>
      <c r="AY5" s="846"/>
      <c r="AZ5" s="846"/>
      <c r="BA5" s="846"/>
      <c r="BB5" s="846"/>
      <c r="BC5" s="846"/>
      <c r="BD5" s="846"/>
      <c r="BE5" s="846"/>
      <c r="BF5" s="846"/>
      <c r="BG5" s="846"/>
      <c r="BH5" s="846"/>
      <c r="BI5" s="846"/>
      <c r="BJ5" s="846"/>
      <c r="BK5" s="846"/>
      <c r="BL5" s="846"/>
      <c r="BM5" s="846"/>
      <c r="BN5" s="846"/>
      <c r="BO5" s="846"/>
      <c r="BP5" s="846"/>
      <c r="BQ5" s="846"/>
      <c r="BR5" s="847"/>
      <c r="BT5" s="859" t="e">
        <f>+O89</f>
        <v>#REF!</v>
      </c>
      <c r="BU5" s="860"/>
      <c r="BV5" s="860"/>
      <c r="BW5" s="860"/>
      <c r="BX5" s="860"/>
      <c r="BY5" s="860"/>
      <c r="BZ5" s="860"/>
      <c r="CA5" s="860"/>
      <c r="CB5" s="860"/>
      <c r="CC5" s="860"/>
      <c r="CD5" s="860"/>
      <c r="CE5" s="860"/>
      <c r="CF5" s="860"/>
      <c r="CG5" s="861"/>
    </row>
    <row r="6" spans="2:94" s="692" customFormat="1" ht="30" customHeight="1">
      <c r="C6" s="150" t="str">
        <f>+V_Ma!C6</f>
        <v xml:space="preserve">      Día                              :   sábado</v>
      </c>
      <c r="D6" s="151"/>
      <c r="E6" s="151"/>
      <c r="F6" s="151"/>
      <c r="G6" s="151"/>
      <c r="H6" s="151"/>
      <c r="I6" s="151"/>
      <c r="J6" s="151"/>
      <c r="K6" s="151"/>
      <c r="L6" s="151"/>
      <c r="M6" s="151"/>
      <c r="N6" s="151"/>
      <c r="O6" s="151"/>
      <c r="P6" s="151"/>
      <c r="Q6" s="151"/>
      <c r="R6" s="151"/>
      <c r="S6" s="151"/>
      <c r="T6" s="151"/>
      <c r="U6" s="151"/>
      <c r="V6" s="151"/>
      <c r="W6" s="151"/>
      <c r="X6" s="151"/>
      <c r="Y6" s="151"/>
      <c r="Z6" s="151"/>
      <c r="AA6" s="151"/>
      <c r="AB6" s="151"/>
      <c r="AC6" s="151"/>
      <c r="AD6" s="151"/>
      <c r="AE6" s="151"/>
      <c r="AF6" s="151"/>
      <c r="AG6" s="151"/>
      <c r="AH6" s="151"/>
      <c r="AI6" s="151"/>
      <c r="AJ6" s="151"/>
      <c r="AK6" s="846" t="e">
        <f>+CONCATENATE("Hora de Mayor Demanda      :              ",CONCATENATE(#REF!," - ",#REF!),"         ")</f>
        <v>#REF!</v>
      </c>
      <c r="AL6" s="846"/>
      <c r="AM6" s="846"/>
      <c r="AN6" s="846"/>
      <c r="AO6" s="846"/>
      <c r="AP6" s="846"/>
      <c r="AQ6" s="846"/>
      <c r="AR6" s="846"/>
      <c r="AS6" s="846"/>
      <c r="AT6" s="846"/>
      <c r="AU6" s="846"/>
      <c r="AV6" s="846"/>
      <c r="AW6" s="846"/>
      <c r="AX6" s="846"/>
      <c r="AY6" s="846"/>
      <c r="AZ6" s="846"/>
      <c r="BA6" s="846"/>
      <c r="BB6" s="846"/>
      <c r="BC6" s="846"/>
      <c r="BD6" s="846"/>
      <c r="BE6" s="846"/>
      <c r="BF6" s="846"/>
      <c r="BG6" s="846"/>
      <c r="BH6" s="846"/>
      <c r="BI6" s="846"/>
      <c r="BJ6" s="846"/>
      <c r="BK6" s="846"/>
      <c r="BL6" s="846"/>
      <c r="BM6" s="846"/>
      <c r="BN6" s="846"/>
      <c r="BO6" s="846"/>
      <c r="BP6" s="846"/>
      <c r="BQ6" s="846"/>
      <c r="BR6" s="847"/>
      <c r="BT6" s="859"/>
      <c r="BU6" s="860"/>
      <c r="BV6" s="860"/>
      <c r="BW6" s="860"/>
      <c r="BX6" s="860"/>
      <c r="BY6" s="860"/>
      <c r="BZ6" s="860"/>
      <c r="CA6" s="860"/>
      <c r="CB6" s="860"/>
      <c r="CC6" s="860"/>
      <c r="CD6" s="860"/>
      <c r="CE6" s="860"/>
      <c r="CF6" s="860"/>
      <c r="CG6" s="861"/>
      <c r="CM6" s="693"/>
      <c r="CN6" s="693"/>
      <c r="CO6" s="693"/>
      <c r="CP6" s="693"/>
    </row>
    <row r="7" spans="2:94" s="692" customFormat="1" ht="30" customHeight="1" thickBot="1">
      <c r="C7" s="869" t="str">
        <f>+CONCATENATE("      Volumen (Max)            :   ",BE79,"  Veh/h ")</f>
        <v xml:space="preserve">      Volumen (Max)            :   0  Veh/h </v>
      </c>
      <c r="D7" s="870"/>
      <c r="E7" s="870"/>
      <c r="F7" s="870"/>
      <c r="G7" s="870"/>
      <c r="H7" s="870"/>
      <c r="I7" s="870"/>
      <c r="J7" s="870"/>
      <c r="K7" s="870"/>
      <c r="L7" s="870"/>
      <c r="M7" s="870"/>
      <c r="N7" s="870"/>
      <c r="O7" s="870"/>
      <c r="P7" s="870"/>
      <c r="Q7" s="870"/>
      <c r="R7" s="870"/>
      <c r="S7" s="870"/>
      <c r="T7" s="870"/>
      <c r="U7" s="870"/>
      <c r="V7" s="870"/>
      <c r="W7" s="870"/>
      <c r="X7" s="870"/>
      <c r="Y7" s="870"/>
      <c r="Z7" s="870"/>
      <c r="AA7" s="870"/>
      <c r="AB7" s="870"/>
      <c r="AC7" s="870"/>
      <c r="AD7" s="870"/>
      <c r="AE7" s="870"/>
      <c r="AF7" s="870"/>
      <c r="AG7" s="870"/>
      <c r="AH7" s="870"/>
      <c r="AI7" s="870"/>
      <c r="AJ7" s="870"/>
      <c r="AK7" s="846" t="e">
        <f>+CONCATENATE("Volumen (Max)        :       ",INT(BE80),"  UCP(Auto/h)         ")</f>
        <v>#REF!</v>
      </c>
      <c r="AL7" s="846"/>
      <c r="AM7" s="846"/>
      <c r="AN7" s="846"/>
      <c r="AO7" s="846"/>
      <c r="AP7" s="846"/>
      <c r="AQ7" s="846"/>
      <c r="AR7" s="846"/>
      <c r="AS7" s="846"/>
      <c r="AT7" s="846"/>
      <c r="AU7" s="846"/>
      <c r="AV7" s="846"/>
      <c r="AW7" s="846"/>
      <c r="AX7" s="846"/>
      <c r="AY7" s="846"/>
      <c r="AZ7" s="846"/>
      <c r="BA7" s="846"/>
      <c r="BB7" s="846"/>
      <c r="BC7" s="846"/>
      <c r="BD7" s="846"/>
      <c r="BE7" s="846"/>
      <c r="BF7" s="846"/>
      <c r="BG7" s="846"/>
      <c r="BH7" s="846"/>
      <c r="BI7" s="846"/>
      <c r="BJ7" s="846"/>
      <c r="BK7" s="846"/>
      <c r="BL7" s="846"/>
      <c r="BM7" s="846"/>
      <c r="BN7" s="846"/>
      <c r="BO7" s="846"/>
      <c r="BP7" s="846"/>
      <c r="BQ7" s="846"/>
      <c r="BR7" s="847"/>
      <c r="BT7" s="862"/>
      <c r="BU7" s="863"/>
      <c r="BV7" s="863"/>
      <c r="BW7" s="863"/>
      <c r="BX7" s="863"/>
      <c r="BY7" s="863"/>
      <c r="BZ7" s="863"/>
      <c r="CA7" s="863"/>
      <c r="CB7" s="863"/>
      <c r="CC7" s="863"/>
      <c r="CD7" s="863"/>
      <c r="CE7" s="863"/>
      <c r="CF7" s="863"/>
      <c r="CG7" s="864"/>
      <c r="CM7" s="845"/>
      <c r="CN7" s="845"/>
      <c r="CO7" s="845"/>
      <c r="CP7" s="845"/>
    </row>
    <row r="8" spans="2:94" s="28" customFormat="1" ht="20.100000000000001" customHeight="1" thickTop="1">
      <c r="C8" s="35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7"/>
      <c r="Q8" s="37"/>
      <c r="R8" s="38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1"/>
      <c r="AW8" s="41"/>
      <c r="AX8" s="39"/>
      <c r="AY8" s="39"/>
      <c r="AZ8" s="39"/>
      <c r="BA8" s="39"/>
      <c r="BB8" s="39"/>
      <c r="BC8" s="39"/>
      <c r="BD8" s="39"/>
      <c r="BE8" s="40"/>
      <c r="BF8" s="40"/>
      <c r="BG8" s="40"/>
      <c r="BH8" s="40"/>
      <c r="BI8" s="40"/>
      <c r="BJ8" s="40"/>
      <c r="BK8" s="40"/>
      <c r="BL8" s="40"/>
      <c r="BM8" s="42"/>
      <c r="BN8" s="42"/>
      <c r="BO8" s="42"/>
      <c r="BP8" s="42"/>
      <c r="BQ8" s="40"/>
      <c r="BR8" s="43"/>
      <c r="BZ8" s="29"/>
      <c r="CA8" s="29"/>
      <c r="CM8" s="845"/>
      <c r="CN8" s="845"/>
      <c r="CO8" s="845"/>
      <c r="CP8" s="845"/>
    </row>
    <row r="9" spans="2:94" s="28" customFormat="1" ht="30" customHeight="1">
      <c r="B9" s="52"/>
      <c r="C9" s="44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45"/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  <c r="BM9" s="45"/>
      <c r="BN9" s="45"/>
      <c r="BO9" s="45"/>
      <c r="BP9" s="45"/>
      <c r="BQ9" s="45"/>
      <c r="BR9" s="46"/>
      <c r="BS9" s="30"/>
      <c r="BZ9" s="29"/>
      <c r="CA9" s="29"/>
    </row>
    <row r="10" spans="2:94" s="28" customFormat="1" ht="30" customHeight="1">
      <c r="B10" s="52"/>
      <c r="C10" s="47"/>
      <c r="D10" s="48"/>
      <c r="E10" s="48"/>
      <c r="F10" s="48"/>
      <c r="G10" s="48"/>
      <c r="H10" s="48"/>
      <c r="I10" s="48"/>
      <c r="J10" s="48"/>
      <c r="K10" s="49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50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27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51"/>
      <c r="BS10" s="30"/>
      <c r="BZ10" s="29"/>
      <c r="CA10" s="29"/>
    </row>
    <row r="11" spans="2:94" s="28" customFormat="1" ht="30" customHeight="1">
      <c r="B11" s="52"/>
      <c r="C11" s="47"/>
      <c r="D11" s="48"/>
      <c r="E11" s="48"/>
      <c r="F11" s="48"/>
      <c r="G11" s="48"/>
      <c r="H11" s="48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51"/>
      <c r="BS11" s="30"/>
      <c r="BZ11" s="29"/>
      <c r="CA11" s="29"/>
    </row>
    <row r="12" spans="2:94" s="52" customFormat="1" ht="30" customHeight="1">
      <c r="C12" s="47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 t="s">
        <v>156</v>
      </c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51"/>
      <c r="BS12" s="30"/>
      <c r="BT12" s="28"/>
      <c r="BU12" s="28"/>
      <c r="BV12" s="28"/>
      <c r="BW12" s="28"/>
      <c r="BX12" s="28"/>
      <c r="BY12" s="28"/>
      <c r="BZ12" s="29"/>
      <c r="CA12" s="29"/>
      <c r="CB12" s="28"/>
      <c r="CC12" s="28"/>
    </row>
    <row r="13" spans="2:94" s="52" customFormat="1" ht="30" customHeight="1">
      <c r="C13" s="47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51"/>
      <c r="BS13" s="30"/>
      <c r="BT13" s="28"/>
      <c r="BU13" s="28"/>
      <c r="BV13" s="28"/>
      <c r="BW13" s="28"/>
      <c r="BX13" s="28"/>
      <c r="BY13" s="28"/>
      <c r="BZ13" s="29"/>
      <c r="CA13" s="29"/>
      <c r="CB13" s="28"/>
      <c r="CC13" s="28"/>
    </row>
    <row r="14" spans="2:94" s="52" customFormat="1" ht="30" customHeight="1">
      <c r="C14" s="47"/>
      <c r="D14" s="48"/>
      <c r="E14" s="48"/>
      <c r="F14" s="48"/>
      <c r="G14" s="48"/>
      <c r="H14" s="48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51"/>
      <c r="BS14" s="30"/>
      <c r="BT14" s="28"/>
      <c r="BU14" s="28"/>
      <c r="BV14" s="28"/>
      <c r="BW14" s="28"/>
      <c r="BX14" s="28"/>
      <c r="BY14" s="28"/>
      <c r="BZ14" s="29"/>
      <c r="CA14" s="29"/>
      <c r="CB14" s="28"/>
      <c r="CC14" s="28"/>
    </row>
    <row r="15" spans="2:94" s="52" customFormat="1" ht="30" customHeight="1">
      <c r="C15" s="47"/>
      <c r="D15" s="48"/>
      <c r="E15" s="48"/>
      <c r="F15" s="48"/>
      <c r="G15" s="48"/>
      <c r="H15" s="48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51"/>
      <c r="BS15" s="30"/>
      <c r="BT15" s="28"/>
      <c r="BU15" s="28"/>
      <c r="BV15" s="28"/>
      <c r="BW15" s="28"/>
      <c r="BX15" s="28"/>
      <c r="BY15" s="28"/>
      <c r="BZ15" s="29"/>
      <c r="CA15" s="29"/>
      <c r="CB15" s="28"/>
      <c r="CC15" s="28"/>
    </row>
    <row r="16" spans="2:94" s="52" customFormat="1" ht="30" customHeight="1">
      <c r="C16" s="47"/>
      <c r="D16" s="48"/>
      <c r="E16" s="48"/>
      <c r="F16" s="48"/>
      <c r="G16" s="48"/>
      <c r="H16" s="48"/>
      <c r="I16" s="48"/>
      <c r="J16" s="48"/>
      <c r="K16" s="48"/>
      <c r="L16" s="48"/>
      <c r="M16" s="48"/>
      <c r="N16" s="48"/>
      <c r="O16" s="48"/>
      <c r="P16" s="48"/>
      <c r="Q16" s="48"/>
      <c r="R16" s="106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51"/>
      <c r="BS16" s="30"/>
      <c r="BT16" s="28"/>
      <c r="BU16" s="28"/>
      <c r="BV16" s="28"/>
      <c r="BW16" s="28"/>
      <c r="BX16" s="28"/>
      <c r="BY16" s="28"/>
      <c r="BZ16" s="29"/>
      <c r="CA16" s="29"/>
      <c r="CB16" s="28"/>
      <c r="CC16" s="28"/>
    </row>
    <row r="17" spans="3:186" s="52" customFormat="1" ht="30" customHeight="1">
      <c r="C17" s="47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51"/>
      <c r="BS17" s="30"/>
      <c r="BT17" s="28"/>
      <c r="BU17" s="28"/>
      <c r="BV17" s="28"/>
      <c r="BW17" s="28"/>
      <c r="BX17" s="28"/>
      <c r="BY17" s="28"/>
      <c r="BZ17" s="29"/>
      <c r="CA17" s="29"/>
      <c r="CB17" s="28"/>
      <c r="CC17" s="28"/>
    </row>
    <row r="18" spans="3:186" s="52" customFormat="1" ht="30" customHeight="1">
      <c r="C18" s="47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106"/>
      <c r="P18" s="48"/>
      <c r="Q18" s="106"/>
      <c r="R18" s="48"/>
      <c r="S18" s="48"/>
      <c r="T18" s="48"/>
      <c r="U18" s="48"/>
      <c r="V18" s="48"/>
      <c r="W18" s="48"/>
      <c r="X18" s="48"/>
      <c r="Y18" s="48"/>
      <c r="Z18" s="48"/>
      <c r="AA18" s="48"/>
      <c r="AB18" s="48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51"/>
      <c r="BS18" s="30"/>
      <c r="BT18" s="28"/>
      <c r="BU18" s="28"/>
      <c r="BV18" s="28"/>
      <c r="BW18" s="28"/>
      <c r="BX18" s="28"/>
      <c r="BY18" s="28"/>
      <c r="BZ18" s="29"/>
      <c r="CA18" s="29"/>
      <c r="CB18" s="28"/>
      <c r="CC18" s="28"/>
    </row>
    <row r="19" spans="3:186" s="52" customFormat="1" ht="30" customHeight="1">
      <c r="C19" s="47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8"/>
      <c r="Z19" s="48"/>
      <c r="AA19" s="48"/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51"/>
      <c r="BS19" s="30"/>
      <c r="BT19" s="28"/>
      <c r="BU19" s="28"/>
      <c r="BV19" s="28"/>
      <c r="BW19" s="28"/>
      <c r="BX19" s="28"/>
      <c r="BY19" s="28"/>
      <c r="BZ19" s="29"/>
      <c r="CA19" s="29"/>
      <c r="CB19" s="28"/>
      <c r="CC19" s="28"/>
    </row>
    <row r="20" spans="3:186" s="52" customFormat="1" ht="30" customHeight="1">
      <c r="C20" s="47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106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51"/>
      <c r="BS20" s="30"/>
      <c r="BT20" s="28"/>
      <c r="BU20" s="28"/>
      <c r="BV20" s="28"/>
      <c r="BW20" s="28"/>
      <c r="BX20" s="28"/>
      <c r="BY20" s="28"/>
      <c r="BZ20" s="29"/>
      <c r="CA20" s="29"/>
      <c r="CB20" s="28"/>
      <c r="CC20" s="28"/>
    </row>
    <row r="21" spans="3:186" s="52" customFormat="1" ht="30" customHeight="1">
      <c r="C21" s="47"/>
      <c r="D21" s="48"/>
      <c r="E21" s="48"/>
      <c r="F21" s="106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48"/>
      <c r="Z21" s="48"/>
      <c r="AA21" s="48"/>
      <c r="AB21" s="48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51"/>
      <c r="BS21" s="30"/>
      <c r="BT21" s="28"/>
      <c r="BU21" s="28"/>
      <c r="BV21" s="28"/>
      <c r="BW21" s="28"/>
      <c r="BX21" s="28"/>
      <c r="BY21" s="28"/>
      <c r="BZ21" s="29"/>
      <c r="CA21" s="29"/>
      <c r="CB21" s="28"/>
      <c r="CC21" s="28"/>
    </row>
    <row r="22" spans="3:186" s="52" customFormat="1" ht="30" customHeight="1">
      <c r="C22" s="47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51"/>
      <c r="BS22" s="30"/>
      <c r="BT22" s="28"/>
      <c r="BU22" s="28"/>
      <c r="BV22" s="28"/>
      <c r="BW22" s="28"/>
      <c r="BX22" s="28"/>
      <c r="BY22" s="28"/>
      <c r="BZ22" s="29"/>
      <c r="CA22" s="29"/>
      <c r="CB22" s="28"/>
      <c r="CC22" s="28"/>
    </row>
    <row r="23" spans="3:186" s="52" customFormat="1" ht="30" customHeight="1">
      <c r="C23" s="47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 t="s">
        <v>132</v>
      </c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51"/>
      <c r="BS23" s="30"/>
      <c r="BT23" s="28"/>
      <c r="BU23" s="28"/>
      <c r="BV23" s="28"/>
      <c r="BW23" s="28"/>
      <c r="BX23" s="28"/>
      <c r="BY23" s="28"/>
      <c r="BZ23" s="29"/>
      <c r="CA23" s="29"/>
      <c r="CB23" s="28"/>
      <c r="CC23" s="28"/>
    </row>
    <row r="24" spans="3:186" s="52" customFormat="1" ht="30" customHeight="1">
      <c r="C24" s="47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51"/>
      <c r="BS24" s="48"/>
      <c r="BT24" s="28"/>
      <c r="BU24" s="28"/>
      <c r="BV24" s="28"/>
      <c r="BW24" s="28"/>
      <c r="BX24" s="28"/>
      <c r="BY24" s="28"/>
      <c r="BZ24" s="29"/>
      <c r="CA24" s="29"/>
      <c r="CB24" s="28"/>
      <c r="CC24" s="28"/>
    </row>
    <row r="25" spans="3:186" s="52" customFormat="1" ht="30" customHeight="1">
      <c r="C25" s="47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51"/>
      <c r="BS25" s="48"/>
      <c r="BT25" s="28"/>
      <c r="BU25" s="28"/>
      <c r="BV25" s="28"/>
      <c r="BW25" s="28"/>
      <c r="BX25" s="28"/>
      <c r="BY25" s="28"/>
      <c r="BZ25" s="29"/>
      <c r="CA25" s="29"/>
      <c r="CB25" s="28"/>
      <c r="CC25" s="28"/>
    </row>
    <row r="26" spans="3:186" s="52" customFormat="1" ht="30" customHeight="1">
      <c r="C26" s="47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51"/>
      <c r="BS26" s="48"/>
      <c r="BT26" s="28"/>
      <c r="BU26" s="28"/>
      <c r="BV26" s="28"/>
      <c r="BW26" s="28"/>
      <c r="BX26" s="28"/>
      <c r="BY26" s="28"/>
      <c r="BZ26" s="29"/>
      <c r="CA26" s="29"/>
      <c r="CB26" s="28"/>
      <c r="CC26" s="28"/>
      <c r="EG26" s="28"/>
      <c r="EH26" s="28"/>
      <c r="EI26" s="28"/>
      <c r="EJ26" s="28"/>
      <c r="EK26" s="28"/>
      <c r="EL26" s="28"/>
      <c r="EM26" s="28"/>
      <c r="EN26" s="28"/>
      <c r="EO26" s="28"/>
      <c r="EP26" s="28"/>
      <c r="EQ26" s="28"/>
      <c r="ER26" s="28"/>
      <c r="ES26" s="28"/>
      <c r="ET26" s="28"/>
      <c r="EU26" s="28"/>
      <c r="EV26" s="28"/>
      <c r="EW26" s="28"/>
      <c r="EX26" s="28"/>
      <c r="EY26" s="28"/>
      <c r="EZ26" s="28"/>
      <c r="FA26" s="28"/>
      <c r="FB26" s="28"/>
      <c r="FC26" s="28"/>
      <c r="FD26" s="28"/>
      <c r="FE26" s="28"/>
      <c r="FF26" s="28"/>
      <c r="FG26" s="28"/>
      <c r="FH26" s="28"/>
      <c r="FI26" s="28"/>
      <c r="FJ26" s="28"/>
      <c r="FK26" s="28"/>
      <c r="FL26" s="28"/>
      <c r="FM26" s="28"/>
      <c r="FN26" s="28"/>
      <c r="FO26" s="28"/>
      <c r="FP26" s="28"/>
      <c r="FQ26" s="28"/>
      <c r="FR26" s="28"/>
      <c r="FS26" s="28"/>
      <c r="FT26" s="28"/>
      <c r="FU26" s="28"/>
      <c r="FV26" s="28"/>
      <c r="FW26" s="28"/>
      <c r="FX26" s="28"/>
      <c r="FY26" s="28"/>
      <c r="FZ26" s="28"/>
      <c r="GA26" s="28"/>
      <c r="GB26" s="28"/>
      <c r="GC26" s="28"/>
      <c r="GD26" s="28"/>
    </row>
    <row r="27" spans="3:186" s="52" customFormat="1" ht="30" customHeight="1">
      <c r="C27" s="47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  <c r="AU27" s="48"/>
      <c r="AV27" s="48"/>
      <c r="AW27" s="48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51"/>
      <c r="BS27" s="48"/>
      <c r="BT27" s="28"/>
      <c r="BU27" s="28"/>
      <c r="BV27" s="28"/>
      <c r="BW27" s="28"/>
      <c r="BX27" s="28"/>
      <c r="BY27" s="28"/>
      <c r="BZ27" s="29"/>
      <c r="CA27" s="29"/>
      <c r="CB27" s="28"/>
      <c r="CC27" s="28"/>
      <c r="EG27" s="28"/>
      <c r="EH27" s="28"/>
      <c r="EI27" s="28"/>
      <c r="EJ27" s="28"/>
      <c r="EK27" s="28"/>
      <c r="EL27" s="28"/>
      <c r="EM27" s="28"/>
      <c r="EN27" s="28"/>
      <c r="EO27" s="28"/>
      <c r="EP27" s="28"/>
      <c r="EQ27" s="28"/>
      <c r="ER27" s="28"/>
      <c r="ES27" s="28"/>
      <c r="ET27" s="28"/>
      <c r="EU27" s="28"/>
      <c r="EV27" s="28"/>
      <c r="EW27" s="28"/>
      <c r="EX27" s="28"/>
      <c r="EY27" s="28"/>
      <c r="EZ27" s="28"/>
      <c r="FA27" s="28"/>
      <c r="FB27" s="28"/>
      <c r="FC27" s="28"/>
      <c r="FD27" s="28"/>
      <c r="FE27" s="28"/>
      <c r="FF27" s="28"/>
      <c r="FG27" s="28"/>
      <c r="FH27" s="28"/>
      <c r="FI27" s="28"/>
      <c r="FJ27" s="28"/>
      <c r="FK27" s="28"/>
      <c r="FL27" s="28"/>
      <c r="FM27" s="28"/>
      <c r="FN27" s="28"/>
      <c r="FO27" s="28"/>
      <c r="FP27" s="28"/>
      <c r="FQ27" s="28"/>
      <c r="FR27" s="28"/>
      <c r="FS27" s="28"/>
      <c r="FT27" s="28"/>
      <c r="FU27" s="28"/>
      <c r="FV27" s="28"/>
      <c r="FW27" s="28"/>
      <c r="FX27" s="28"/>
      <c r="FY27" s="28"/>
      <c r="FZ27" s="28"/>
      <c r="GA27" s="28"/>
      <c r="GB27" s="28"/>
      <c r="GC27" s="28"/>
      <c r="GD27" s="28"/>
    </row>
    <row r="28" spans="3:186" s="52" customFormat="1" ht="30" customHeight="1">
      <c r="C28" s="47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51"/>
      <c r="BS28" s="48"/>
      <c r="BT28" s="28"/>
      <c r="BU28" s="28"/>
      <c r="BV28" s="28"/>
      <c r="BW28" s="28"/>
      <c r="BX28" s="28"/>
      <c r="BY28" s="28"/>
      <c r="BZ28" s="29"/>
      <c r="CA28" s="29"/>
      <c r="CB28" s="28"/>
      <c r="CC28" s="28"/>
      <c r="EG28" s="28"/>
      <c r="EH28" s="28"/>
      <c r="EI28" s="28"/>
      <c r="EJ28" s="28"/>
      <c r="EK28" s="28"/>
      <c r="EL28" s="28"/>
      <c r="EM28" s="28"/>
      <c r="EN28" s="28"/>
      <c r="EO28" s="28"/>
      <c r="EP28" s="28"/>
      <c r="EQ28" s="28"/>
      <c r="ER28" s="28"/>
      <c r="ES28" s="28"/>
      <c r="ET28" s="28"/>
      <c r="EU28" s="28"/>
      <c r="EV28" s="28"/>
      <c r="EW28" s="28"/>
      <c r="EX28" s="28"/>
      <c r="EY28" s="28"/>
      <c r="EZ28" s="28"/>
      <c r="FA28" s="28"/>
      <c r="FB28" s="28"/>
      <c r="FC28" s="28"/>
      <c r="FD28" s="28"/>
      <c r="FE28" s="28"/>
      <c r="FF28" s="28"/>
      <c r="FG28" s="28"/>
      <c r="FH28" s="28"/>
      <c r="FI28" s="28"/>
      <c r="FJ28" s="28"/>
      <c r="FK28" s="28"/>
      <c r="FL28" s="28"/>
      <c r="FM28" s="28"/>
      <c r="FN28" s="28"/>
      <c r="FO28" s="28"/>
      <c r="FP28" s="28"/>
      <c r="FQ28" s="28"/>
      <c r="FR28" s="28"/>
      <c r="FS28" s="28"/>
      <c r="FT28" s="28"/>
      <c r="FU28" s="28"/>
      <c r="FV28" s="28"/>
      <c r="FW28" s="28"/>
      <c r="FX28" s="28"/>
      <c r="FY28" s="28"/>
      <c r="FZ28" s="28"/>
      <c r="GA28" s="28"/>
      <c r="GB28" s="28"/>
      <c r="GC28" s="28"/>
      <c r="GD28" s="28"/>
    </row>
    <row r="29" spans="3:186" s="52" customFormat="1" ht="30" customHeight="1">
      <c r="C29" s="47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51"/>
      <c r="BS29" s="48"/>
      <c r="BT29" s="28"/>
      <c r="BU29" s="28"/>
      <c r="BV29" s="28"/>
      <c r="BW29" s="28"/>
      <c r="BX29" s="28"/>
      <c r="BY29" s="28"/>
      <c r="BZ29" s="29"/>
      <c r="CA29" s="29"/>
      <c r="CB29" s="28"/>
      <c r="CC29" s="28"/>
      <c r="CF29" s="28"/>
      <c r="CG29" s="28"/>
      <c r="EG29" s="28"/>
      <c r="EH29" s="28"/>
      <c r="EI29" s="28"/>
      <c r="EJ29" s="28"/>
      <c r="EK29" s="28"/>
      <c r="EL29" s="28"/>
      <c r="EM29" s="28"/>
      <c r="EN29" s="28"/>
      <c r="EO29" s="28"/>
      <c r="EP29" s="28"/>
      <c r="EQ29" s="28"/>
      <c r="ER29" s="28"/>
      <c r="ES29" s="28"/>
      <c r="ET29" s="28"/>
      <c r="EU29" s="28"/>
      <c r="EV29" s="28"/>
      <c r="EW29" s="28"/>
      <c r="EX29" s="28"/>
      <c r="EY29" s="28"/>
      <c r="EZ29" s="28"/>
      <c r="FA29" s="28"/>
      <c r="FB29" s="28"/>
      <c r="FC29" s="28"/>
      <c r="FD29" s="28"/>
      <c r="FE29" s="28"/>
      <c r="FF29" s="28"/>
      <c r="FG29" s="28"/>
      <c r="FH29" s="28"/>
      <c r="FI29" s="28"/>
      <c r="FJ29" s="28"/>
      <c r="FK29" s="28"/>
      <c r="FL29" s="28"/>
      <c r="FM29" s="28"/>
      <c r="FN29" s="28"/>
      <c r="FO29" s="28"/>
      <c r="FP29" s="28"/>
      <c r="FQ29" s="28"/>
      <c r="FR29" s="28"/>
      <c r="FS29" s="28"/>
      <c r="FT29" s="28"/>
      <c r="FU29" s="28"/>
      <c r="FV29" s="28"/>
      <c r="FW29" s="28"/>
      <c r="FX29" s="28"/>
      <c r="FY29" s="28"/>
      <c r="FZ29" s="28"/>
      <c r="GA29" s="28"/>
      <c r="GB29" s="28"/>
      <c r="GC29" s="28"/>
      <c r="GD29" s="28"/>
    </row>
    <row r="30" spans="3:186" s="52" customFormat="1" ht="30" customHeight="1">
      <c r="C30" s="47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132</v>
      </c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51"/>
      <c r="BS30" s="48"/>
      <c r="BT30" s="28"/>
      <c r="BU30" s="28"/>
      <c r="BV30" s="28"/>
      <c r="BW30" s="28"/>
      <c r="BX30" s="28"/>
      <c r="BY30" s="28"/>
      <c r="BZ30" s="29"/>
      <c r="CA30" s="29"/>
      <c r="CB30" s="28"/>
      <c r="CC30" s="28"/>
      <c r="CF30" s="28"/>
      <c r="CG30" s="28"/>
      <c r="EG30" s="28"/>
      <c r="EH30" s="28"/>
      <c r="EI30" s="28"/>
      <c r="EJ30" s="28"/>
      <c r="EK30" s="28"/>
      <c r="EL30" s="28"/>
      <c r="EM30" s="28"/>
      <c r="EN30" s="28"/>
      <c r="EO30" s="28"/>
      <c r="EP30" s="28"/>
      <c r="EQ30" s="28"/>
      <c r="ER30" s="28"/>
      <c r="ES30" s="28"/>
      <c r="ET30" s="28"/>
      <c r="EU30" s="28"/>
      <c r="EV30" s="28"/>
      <c r="EW30" s="28"/>
      <c r="EX30" s="28"/>
      <c r="EY30" s="28"/>
      <c r="EZ30" s="28"/>
      <c r="FA30" s="28"/>
      <c r="FB30" s="28"/>
      <c r="FC30" s="28"/>
      <c r="FD30" s="28"/>
      <c r="FE30" s="28"/>
      <c r="FF30" s="28"/>
      <c r="FG30" s="28"/>
      <c r="FH30" s="28"/>
      <c r="FI30" s="28"/>
      <c r="FJ30" s="28"/>
      <c r="FK30" s="28"/>
      <c r="FL30" s="28"/>
      <c r="FM30" s="28"/>
      <c r="FN30" s="28"/>
      <c r="FO30" s="28"/>
      <c r="FP30" s="28"/>
      <c r="FQ30" s="28"/>
      <c r="FR30" s="28"/>
      <c r="FS30" s="28"/>
      <c r="FT30" s="28"/>
      <c r="FU30" s="28"/>
      <c r="FV30" s="28"/>
      <c r="FW30" s="28"/>
      <c r="FX30" s="28"/>
      <c r="FY30" s="28"/>
      <c r="FZ30" s="28"/>
      <c r="GA30" s="28"/>
      <c r="GB30" s="28"/>
      <c r="GC30" s="28"/>
      <c r="GD30" s="28"/>
    </row>
    <row r="31" spans="3:186" s="52" customFormat="1" ht="30" customHeight="1">
      <c r="C31" s="47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51"/>
      <c r="BS31" s="48"/>
      <c r="BT31" s="28"/>
      <c r="BU31" s="28"/>
      <c r="BV31" s="28"/>
      <c r="BW31" s="28"/>
      <c r="BX31" s="28"/>
      <c r="BY31" s="28"/>
      <c r="BZ31" s="29"/>
      <c r="CA31" s="29"/>
      <c r="CB31" s="28"/>
      <c r="CC31" s="28"/>
      <c r="CF31" s="28"/>
      <c r="CG31" s="28"/>
      <c r="EG31" s="28"/>
      <c r="EH31" s="28"/>
      <c r="EI31" s="28"/>
      <c r="EJ31" s="28"/>
      <c r="EK31" s="28"/>
      <c r="EL31" s="28"/>
      <c r="EM31" s="28"/>
      <c r="EN31" s="28"/>
      <c r="EO31" s="28"/>
      <c r="EP31" s="28"/>
      <c r="EQ31" s="28"/>
      <c r="ER31" s="28"/>
      <c r="ES31" s="28"/>
      <c r="ET31" s="28"/>
      <c r="EU31" s="28"/>
      <c r="EV31" s="28"/>
      <c r="EW31" s="28"/>
      <c r="EX31" s="28"/>
      <c r="EY31" s="28"/>
      <c r="EZ31" s="28"/>
      <c r="FA31" s="28"/>
      <c r="FB31" s="28"/>
      <c r="FC31" s="28"/>
      <c r="FD31" s="28"/>
      <c r="FE31" s="28"/>
      <c r="FF31" s="28"/>
      <c r="FG31" s="28"/>
      <c r="FH31" s="28"/>
      <c r="FI31" s="28"/>
      <c r="FJ31" s="28"/>
      <c r="FK31" s="28"/>
      <c r="FL31" s="28"/>
      <c r="FM31" s="28"/>
      <c r="FN31" s="28"/>
      <c r="FO31" s="28"/>
      <c r="FP31" s="28"/>
      <c r="FQ31" s="28"/>
      <c r="FR31" s="28"/>
      <c r="FS31" s="28"/>
      <c r="FT31" s="28"/>
      <c r="FU31" s="28"/>
      <c r="FV31" s="28"/>
      <c r="FW31" s="28"/>
      <c r="FX31" s="28"/>
      <c r="FY31" s="28"/>
      <c r="FZ31" s="28"/>
      <c r="GA31" s="28"/>
      <c r="GB31" s="28"/>
      <c r="GC31" s="28"/>
      <c r="GD31" s="28"/>
    </row>
    <row r="32" spans="3:186" s="52" customFormat="1" ht="19.899999999999999" customHeight="1">
      <c r="C32" s="47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  <c r="AU32" s="48"/>
      <c r="AV32" s="48"/>
      <c r="AW32" s="48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51"/>
      <c r="BS32" s="467"/>
      <c r="BT32" s="881" t="s">
        <v>134</v>
      </c>
      <c r="BU32" s="882"/>
      <c r="BV32" s="871" t="s">
        <v>152</v>
      </c>
      <c r="BW32" s="872"/>
      <c r="BX32" s="872"/>
      <c r="BY32" s="872"/>
      <c r="BZ32" s="872"/>
      <c r="CA32" s="872"/>
      <c r="CB32" s="872"/>
      <c r="CC32" s="872"/>
      <c r="CD32" s="872"/>
      <c r="CE32" s="873"/>
      <c r="CF32" s="11"/>
      <c r="CG32" s="11"/>
      <c r="EG32" s="28"/>
      <c r="EH32" s="28"/>
      <c r="EI32" s="28"/>
      <c r="EJ32" s="28"/>
      <c r="EK32" s="28"/>
      <c r="EL32" s="28"/>
      <c r="EM32" s="28"/>
      <c r="EN32" s="28"/>
      <c r="EO32" s="28"/>
      <c r="EP32" s="28"/>
      <c r="EQ32" s="28"/>
      <c r="ER32" s="28"/>
      <c r="ES32" s="28"/>
      <c r="ET32" s="28"/>
      <c r="EU32" s="28"/>
      <c r="EV32" s="28"/>
      <c r="EW32" s="28"/>
      <c r="EX32" s="28"/>
      <c r="EY32" s="28"/>
      <c r="EZ32" s="28"/>
      <c r="FA32" s="28"/>
      <c r="FB32" s="28"/>
      <c r="FC32" s="28"/>
      <c r="FD32" s="28"/>
      <c r="FE32" s="28"/>
      <c r="FF32" s="28"/>
      <c r="FG32" s="28"/>
      <c r="FH32" s="28"/>
      <c r="FI32" s="28"/>
      <c r="FJ32" s="28"/>
      <c r="FK32" s="28"/>
      <c r="FL32" s="28"/>
      <c r="FM32" s="28"/>
      <c r="FN32" s="28"/>
      <c r="FO32" s="28"/>
      <c r="FP32" s="28"/>
      <c r="FQ32" s="28"/>
      <c r="FR32" s="28"/>
      <c r="FS32" s="28"/>
      <c r="FT32" s="28"/>
      <c r="FU32" s="28"/>
      <c r="FV32" s="28"/>
      <c r="FW32" s="28"/>
      <c r="FX32" s="28"/>
      <c r="FY32" s="28"/>
      <c r="FZ32" s="28"/>
      <c r="GA32" s="28"/>
      <c r="GB32" s="28"/>
      <c r="GC32" s="28"/>
      <c r="GD32" s="28"/>
    </row>
    <row r="33" spans="2:186" s="52" customFormat="1" ht="19.899999999999999" customHeight="1">
      <c r="C33" s="47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  <c r="AU33" s="48"/>
      <c r="AV33" s="48"/>
      <c r="AW33" s="48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51"/>
      <c r="BS33" s="467"/>
      <c r="BT33" s="883"/>
      <c r="BU33" s="884"/>
      <c r="BV33" s="874"/>
      <c r="BW33" s="875"/>
      <c r="BX33" s="875"/>
      <c r="BY33" s="875"/>
      <c r="BZ33" s="875"/>
      <c r="CA33" s="875"/>
      <c r="CB33" s="875"/>
      <c r="CC33" s="875"/>
      <c r="CD33" s="875"/>
      <c r="CE33" s="876"/>
      <c r="CF33" s="11"/>
      <c r="CG33" s="11"/>
    </row>
    <row r="34" spans="2:186" s="52" customFormat="1" ht="30" customHeight="1">
      <c r="C34" s="47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  <c r="AU34" s="48"/>
      <c r="AV34" s="48"/>
      <c r="AW34" s="48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51"/>
      <c r="BS34" s="467"/>
      <c r="BT34" s="899" t="s">
        <v>164</v>
      </c>
      <c r="BU34" s="900"/>
      <c r="BV34" s="299">
        <v>1</v>
      </c>
      <c r="BW34" s="299">
        <v>2</v>
      </c>
      <c r="BX34" s="299">
        <v>3</v>
      </c>
      <c r="BY34" s="299">
        <v>4</v>
      </c>
      <c r="BZ34" s="299">
        <v>5</v>
      </c>
      <c r="CA34" s="299">
        <v>6</v>
      </c>
      <c r="CB34" s="299">
        <v>7</v>
      </c>
      <c r="CC34" s="299">
        <v>8</v>
      </c>
      <c r="CD34" s="299">
        <v>9</v>
      </c>
      <c r="CE34" s="299">
        <v>10</v>
      </c>
      <c r="CF34" s="11"/>
      <c r="CG34" s="11"/>
    </row>
    <row r="35" spans="2:186" s="52" customFormat="1" ht="30" customHeight="1">
      <c r="C35" s="47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  <c r="AU35" s="48"/>
      <c r="AV35" s="48"/>
      <c r="AW35" s="48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51"/>
      <c r="BS35" s="468" t="s">
        <v>296</v>
      </c>
      <c r="BT35" s="469" t="s">
        <v>87</v>
      </c>
      <c r="BU35" s="110">
        <f t="shared" ref="BU35:BU42" si="0">+IF(ISERROR(HLOOKUP(BV35,$Q$58:$BD$89,32))=TRUE,0,HLOOKUP(BV35,$Q$58:$BD$89,32))+IF(ISERROR(HLOOKUP(BW35,$Q$58:$BD$89,32))=TRUE,0,HLOOKUP(BW35,$Q$58:$BD$89,32))+IF(ISERROR(HLOOKUP(BX35,$Q$58:$BD$89,32))=TRUE,0,HLOOKUP(BX35,$Q$58:$BD$89,32))+IF(ISERROR(HLOOKUP(BY35,$Q$58:$BD$89,32))=TRUE,0,HLOOKUP(BY35,$Q$58:$BD$89,32))+IF(ISERROR(HLOOKUP(BZ35,$Q$58:$BD$89,32))=TRUE,0,HLOOKUP(BZ35,$Q$58:$BD$89,32))+IF(ISERROR(HLOOKUP(CA35,$Q$58:$BD$89,32))=TRUE,0,HLOOKUP(CA35,$Q$58:$BD$89,32))+IF(ISERROR(HLOOKUP(CB35,$Q$58:$BD$89,32))=TRUE,0,HLOOKUP(CB35,$Q$58:$BD$89,32))+IF(ISERROR(HLOOKUP(CC35,$Q$58:$BD$89,32))=TRUE,0,HLOOKUP(CC35,$Q$58:$BD$89,32))+IF(ISERROR(HLOOKUP(CD35,$Q$58:$BD$89,32))=TRUE,0,HLOOKUP(CD35,$Q$58:$BD$89,32))+IF(ISERROR(HLOOKUP(CE35,$Q$58:$BD$89,32))=TRUE,0,HLOOKUP(CE35,$Q$58:$BD$89,32))</f>
        <v>0</v>
      </c>
      <c r="BV35" s="694">
        <f>+IF(V_Ma!BV35="","",V_Ma!BV35)</f>
        <v>11</v>
      </c>
      <c r="BW35" s="694" t="str">
        <f>+IF(V_Ma!BX35="","",V_Ma!BX35)</f>
        <v/>
      </c>
      <c r="BX35" s="694" t="e">
        <f>+IF(V_Ma!#REF!="","",V_Ma!#REF!)</f>
        <v>#REF!</v>
      </c>
      <c r="BY35" s="694"/>
      <c r="BZ35" s="694" t="str">
        <f>+IF(V_Ma!BZ35="","",V_Ma!BZ35)</f>
        <v/>
      </c>
      <c r="CA35" s="694" t="str">
        <f>+IF(V_Ma!CA35="","",V_Ma!CA35)</f>
        <v/>
      </c>
      <c r="CB35" s="694" t="str">
        <f>+IF(V_Ma!CB35="","",V_Ma!CB35)</f>
        <v/>
      </c>
      <c r="CC35" s="694" t="str">
        <f>+IF(V_Ma!CC35="","",V_Ma!CC35)</f>
        <v/>
      </c>
      <c r="CD35" s="694" t="str">
        <f>+IF(V_Ma!CD35="","",V_Ma!CD35)</f>
        <v/>
      </c>
      <c r="CE35" s="694" t="str">
        <f>+IF(V_Ma!CE35="","",V_Ma!CE35)</f>
        <v/>
      </c>
      <c r="CF35" s="11"/>
      <c r="CG35" s="11"/>
    </row>
    <row r="36" spans="2:186" s="52" customFormat="1" ht="30" customHeight="1">
      <c r="C36" s="47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  <c r="AU36" s="48"/>
      <c r="AV36" s="48"/>
      <c r="AW36" s="48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51"/>
      <c r="BS36" s="468" t="s">
        <v>297</v>
      </c>
      <c r="BT36" s="299" t="s">
        <v>12</v>
      </c>
      <c r="BU36" s="110">
        <f t="shared" si="0"/>
        <v>0</v>
      </c>
      <c r="BV36" s="694">
        <f>+IF(V_Ma!BV36="","",V_Ma!BV36)</f>
        <v>21</v>
      </c>
      <c r="BW36" s="694" t="str">
        <f>+IF(V_Ma!BW36="","",V_Ma!BW36)</f>
        <v/>
      </c>
      <c r="BX36" s="694" t="str">
        <f>+IF(V_Ma!BX36="","",V_Ma!BX36)</f>
        <v/>
      </c>
      <c r="BY36" s="694"/>
      <c r="BZ36" s="694" t="str">
        <f>+IF(V_Ma!BZ36="","",V_Ma!BZ36)</f>
        <v/>
      </c>
      <c r="CA36" s="694" t="str">
        <f>+IF(V_Ma!CA36="","",V_Ma!CA36)</f>
        <v/>
      </c>
      <c r="CB36" s="694" t="str">
        <f>+IF(V_Ma!CB36="","",V_Ma!CB36)</f>
        <v/>
      </c>
      <c r="CC36" s="694" t="str">
        <f>+IF(V_Ma!CC36="","",V_Ma!CC36)</f>
        <v/>
      </c>
      <c r="CD36" s="694" t="str">
        <f>+IF(V_Ma!CD36="","",V_Ma!CD36)</f>
        <v/>
      </c>
      <c r="CE36" s="694" t="str">
        <f>+IF(V_Ma!CE36="","",V_Ma!CE36)</f>
        <v/>
      </c>
      <c r="CF36" s="11"/>
      <c r="CG36" s="11"/>
    </row>
    <row r="37" spans="2:186" s="52" customFormat="1" ht="30" customHeight="1">
      <c r="C37" s="47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  <c r="AU37" s="48"/>
      <c r="AV37" s="48"/>
      <c r="AW37" s="48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51"/>
      <c r="BS37" s="468" t="s">
        <v>298</v>
      </c>
      <c r="BT37" s="299" t="s">
        <v>13</v>
      </c>
      <c r="BU37" s="110">
        <f t="shared" si="0"/>
        <v>0</v>
      </c>
      <c r="BV37" s="694" t="str">
        <f>+IF(V_Ma!BV37="","",V_Ma!BV37)</f>
        <v/>
      </c>
      <c r="BW37" s="694" t="str">
        <f>+IF(V_Ma!BW37="","",V_Ma!BW37)</f>
        <v/>
      </c>
      <c r="BX37" s="694" t="str">
        <f>+IF(V_Ma!BX37="","",V_Ma!BX37)</f>
        <v/>
      </c>
      <c r="BY37" s="694"/>
      <c r="BZ37" s="694" t="str">
        <f>+IF(V_Ma!BZ37="","",V_Ma!BZ37)</f>
        <v/>
      </c>
      <c r="CA37" s="694" t="str">
        <f>+IF(V_Ma!CA37="","",V_Ma!CA37)</f>
        <v/>
      </c>
      <c r="CB37" s="694" t="str">
        <f>+IF(V_Ma!CB37="","",V_Ma!CB37)</f>
        <v/>
      </c>
      <c r="CC37" s="694" t="str">
        <f>+IF(V_Ma!CC37="","",V_Ma!CC37)</f>
        <v/>
      </c>
      <c r="CD37" s="694" t="str">
        <f>+IF(V_Ma!CD37="","",V_Ma!CD37)</f>
        <v/>
      </c>
      <c r="CE37" s="694" t="str">
        <f>+IF(V_Ma!CE37="","",V_Ma!CE37)</f>
        <v/>
      </c>
      <c r="CF37" s="11"/>
      <c r="CG37" s="11"/>
    </row>
    <row r="38" spans="2:186" s="28" customFormat="1" ht="30" customHeight="1">
      <c r="B38" s="52"/>
      <c r="C38" s="47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51"/>
      <c r="BS38" s="468" t="s">
        <v>299</v>
      </c>
      <c r="BT38" s="299" t="s">
        <v>14</v>
      </c>
      <c r="BU38" s="110">
        <f t="shared" si="0"/>
        <v>0</v>
      </c>
      <c r="BV38" s="694">
        <f>+IF(V_Ma!BV38="","",V_Ma!BV38)</f>
        <v>43</v>
      </c>
      <c r="BW38" s="694" t="str">
        <f>+IF(V_Ma!BW38="","",V_Ma!BW38)</f>
        <v/>
      </c>
      <c r="BX38" s="694" t="str">
        <f>+IF(V_Ma!BX38="","",V_Ma!BX38)</f>
        <v/>
      </c>
      <c r="BY38" s="694"/>
      <c r="BZ38" s="694" t="str">
        <f>+IF(V_Ma!BZ38="","",V_Ma!BZ38)</f>
        <v/>
      </c>
      <c r="CA38" s="694" t="str">
        <f>+IF(V_Ma!CA38="","",V_Ma!CA38)</f>
        <v/>
      </c>
      <c r="CB38" s="694" t="str">
        <f>+IF(V_Ma!CB38="","",V_Ma!CB38)</f>
        <v/>
      </c>
      <c r="CC38" s="694" t="str">
        <f>+IF(V_Ma!CC38="","",V_Ma!CC38)</f>
        <v/>
      </c>
      <c r="CD38" s="694" t="str">
        <f>+IF(V_Ma!CD38="","",V_Ma!CD38)</f>
        <v/>
      </c>
      <c r="CE38" s="694" t="str">
        <f>+IF(V_Ma!CE38="","",V_Ma!CE38)</f>
        <v/>
      </c>
      <c r="CF38" s="11"/>
      <c r="CG38" s="11"/>
      <c r="EG38" s="52"/>
      <c r="EH38" s="52"/>
      <c r="EI38" s="52"/>
      <c r="EJ38" s="52"/>
      <c r="EK38" s="52"/>
      <c r="EL38" s="52"/>
      <c r="EM38" s="52"/>
      <c r="EN38" s="52"/>
      <c r="EO38" s="52"/>
      <c r="EP38" s="52"/>
      <c r="EQ38" s="52"/>
      <c r="ER38" s="52"/>
      <c r="ES38" s="52"/>
      <c r="ET38" s="52"/>
      <c r="EU38" s="52"/>
      <c r="EV38" s="52"/>
      <c r="EW38" s="52"/>
      <c r="EX38" s="52"/>
      <c r="EY38" s="52"/>
      <c r="EZ38" s="52"/>
      <c r="FA38" s="52"/>
      <c r="FB38" s="52"/>
      <c r="FC38" s="52"/>
      <c r="FD38" s="52"/>
      <c r="FE38" s="52"/>
      <c r="FF38" s="52"/>
      <c r="FG38" s="52"/>
      <c r="FH38" s="52"/>
      <c r="FI38" s="52"/>
      <c r="FJ38" s="52"/>
      <c r="FK38" s="52"/>
      <c r="FL38" s="52"/>
      <c r="FM38" s="52"/>
      <c r="FN38" s="52"/>
      <c r="FO38" s="52"/>
      <c r="FP38" s="52"/>
      <c r="FQ38" s="52"/>
      <c r="FR38" s="52"/>
      <c r="FS38" s="52"/>
      <c r="FT38" s="52"/>
      <c r="FU38" s="52"/>
      <c r="FV38" s="52"/>
      <c r="FW38" s="52"/>
      <c r="FX38" s="52"/>
      <c r="FY38" s="52"/>
      <c r="FZ38" s="52"/>
      <c r="GA38" s="52"/>
      <c r="GB38" s="52"/>
      <c r="GC38" s="52"/>
      <c r="GD38" s="52"/>
    </row>
    <row r="39" spans="2:186" s="28" customFormat="1" ht="30" customHeight="1">
      <c r="B39" s="52"/>
      <c r="C39" s="47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106"/>
      <c r="BJ39" s="48"/>
      <c r="BK39" s="48"/>
      <c r="BL39" s="48"/>
      <c r="BM39" s="48"/>
      <c r="BN39" s="48"/>
      <c r="BO39" s="48"/>
      <c r="BP39" s="48"/>
      <c r="BQ39" s="48"/>
      <c r="BR39" s="51"/>
      <c r="BS39" s="468" t="s">
        <v>300</v>
      </c>
      <c r="BT39" s="299" t="s">
        <v>88</v>
      </c>
      <c r="BU39" s="110">
        <f t="shared" si="0"/>
        <v>0</v>
      </c>
      <c r="BV39" s="694">
        <f>+IF(V_Ma!BV39="","",V_Ma!BV39)</f>
        <v>12</v>
      </c>
      <c r="BW39" s="694">
        <f>+IF(V_Ma!BW39="","",V_Ma!BW39)</f>
        <v>13</v>
      </c>
      <c r="BX39" s="694" t="str">
        <f>+IF(V_Ma!BX39="","",V_Ma!BX39)</f>
        <v/>
      </c>
      <c r="BY39" s="694"/>
      <c r="BZ39" s="694" t="str">
        <f>+IF(V_Ma!BZ39="","",V_Ma!BZ39)</f>
        <v/>
      </c>
      <c r="CA39" s="694" t="str">
        <f>+IF(V_Ma!CA39="","",V_Ma!CA39)</f>
        <v/>
      </c>
      <c r="CB39" s="694" t="str">
        <f>+IF(V_Ma!CB39="","",V_Ma!CB39)</f>
        <v/>
      </c>
      <c r="CC39" s="694" t="str">
        <f>+IF(V_Ma!CC39="","",V_Ma!CC39)</f>
        <v/>
      </c>
      <c r="CD39" s="694" t="str">
        <f>+IF(V_Ma!CD39="","",V_Ma!CD39)</f>
        <v/>
      </c>
      <c r="CE39" s="694" t="str">
        <f>+IF(V_Ma!CE39="","",V_Ma!CE39)</f>
        <v/>
      </c>
      <c r="CF39" s="52"/>
      <c r="CG39" s="11"/>
      <c r="EG39" s="52"/>
      <c r="EH39" s="52"/>
      <c r="EI39" s="52"/>
      <c r="EJ39" s="52"/>
      <c r="EK39" s="52"/>
      <c r="EL39" s="52"/>
      <c r="EM39" s="52"/>
      <c r="EN39" s="52"/>
      <c r="EO39" s="52"/>
      <c r="EP39" s="52"/>
      <c r="EQ39" s="52"/>
      <c r="ER39" s="52"/>
      <c r="ES39" s="52"/>
      <c r="ET39" s="52"/>
      <c r="EU39" s="52"/>
      <c r="EV39" s="52"/>
      <c r="EW39" s="52"/>
      <c r="EX39" s="52"/>
      <c r="EY39" s="52"/>
      <c r="EZ39" s="52"/>
      <c r="FA39" s="52"/>
      <c r="FB39" s="52"/>
      <c r="FC39" s="52"/>
      <c r="FD39" s="52"/>
      <c r="FE39" s="52"/>
      <c r="FF39" s="52"/>
      <c r="FG39" s="52"/>
      <c r="FH39" s="52"/>
      <c r="FI39" s="52"/>
      <c r="FJ39" s="52"/>
      <c r="FK39" s="52"/>
      <c r="FL39" s="52"/>
      <c r="FM39" s="52"/>
      <c r="FN39" s="52"/>
      <c r="FO39" s="52"/>
      <c r="FP39" s="52"/>
      <c r="FQ39" s="52"/>
      <c r="FR39" s="52"/>
      <c r="FS39" s="52"/>
      <c r="FT39" s="52"/>
      <c r="FU39" s="52"/>
      <c r="FV39" s="52"/>
      <c r="FW39" s="52"/>
      <c r="FX39" s="52"/>
      <c r="FY39" s="52"/>
      <c r="FZ39" s="52"/>
      <c r="GA39" s="52"/>
      <c r="GB39" s="52"/>
      <c r="GC39" s="52"/>
      <c r="GD39" s="52"/>
    </row>
    <row r="40" spans="2:186" s="28" customFormat="1" ht="30" customHeight="1">
      <c r="B40" s="52"/>
      <c r="C40" s="47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51"/>
      <c r="BS40" s="468" t="s">
        <v>301</v>
      </c>
      <c r="BT40" s="299" t="s">
        <v>89</v>
      </c>
      <c r="BU40" s="110">
        <f t="shared" si="0"/>
        <v>0</v>
      </c>
      <c r="BV40" s="694">
        <f>+IF(V_Ma!BV40="","",V_Ma!BV40)</f>
        <v>22</v>
      </c>
      <c r="BW40" s="694">
        <f>+IF(V_Ma!BW40="","",V_Ma!BW40)</f>
        <v>23</v>
      </c>
      <c r="BX40" s="694" t="str">
        <f>+IF(V_Ma!BX40="","",V_Ma!BX40)</f>
        <v/>
      </c>
      <c r="BY40" s="694"/>
      <c r="BZ40" s="694" t="str">
        <f>+IF(V_Ma!BZ40="","",V_Ma!BZ40)</f>
        <v/>
      </c>
      <c r="CA40" s="694" t="str">
        <f>+IF(V_Ma!CA40="","",V_Ma!CA40)</f>
        <v/>
      </c>
      <c r="CB40" s="694" t="str">
        <f>+IF(V_Ma!CB40="","",V_Ma!CB40)</f>
        <v/>
      </c>
      <c r="CC40" s="694" t="str">
        <f>+IF(V_Ma!CC40="","",V_Ma!CC40)</f>
        <v/>
      </c>
      <c r="CD40" s="694" t="str">
        <f>+IF(V_Ma!CD40="","",V_Ma!CD40)</f>
        <v/>
      </c>
      <c r="CE40" s="694" t="str">
        <f>+IF(V_Ma!CE40="","",V_Ma!CE40)</f>
        <v/>
      </c>
      <c r="CF40" s="52"/>
      <c r="CG40" s="11"/>
      <c r="EG40" s="52"/>
      <c r="EH40" s="52"/>
      <c r="EI40" s="52"/>
      <c r="EJ40" s="52"/>
      <c r="EK40" s="52"/>
      <c r="EL40" s="52"/>
      <c r="EM40" s="52"/>
      <c r="EN40" s="52"/>
      <c r="EO40" s="52"/>
      <c r="EP40" s="52"/>
      <c r="EQ40" s="52"/>
      <c r="ER40" s="52"/>
      <c r="ES40" s="52"/>
      <c r="ET40" s="52"/>
      <c r="EU40" s="52"/>
      <c r="EV40" s="52"/>
      <c r="EW40" s="52"/>
      <c r="EX40" s="52"/>
      <c r="EY40" s="52"/>
      <c r="EZ40" s="52"/>
      <c r="FA40" s="52"/>
      <c r="FB40" s="52"/>
      <c r="FC40" s="52"/>
      <c r="FD40" s="52"/>
      <c r="FE40" s="52"/>
      <c r="FF40" s="52"/>
      <c r="FG40" s="52"/>
      <c r="FH40" s="52"/>
      <c r="FI40" s="52"/>
      <c r="FJ40" s="52"/>
      <c r="FK40" s="52"/>
      <c r="FL40" s="52"/>
      <c r="FM40" s="52"/>
      <c r="FN40" s="52"/>
      <c r="FO40" s="52"/>
      <c r="FP40" s="52"/>
      <c r="FQ40" s="52"/>
      <c r="FR40" s="52"/>
      <c r="FS40" s="52"/>
      <c r="FT40" s="52"/>
      <c r="FU40" s="52"/>
      <c r="FV40" s="52"/>
      <c r="FW40" s="52"/>
      <c r="FX40" s="52"/>
      <c r="FY40" s="52"/>
      <c r="FZ40" s="52"/>
      <c r="GA40" s="52"/>
      <c r="GB40" s="52"/>
      <c r="GC40" s="52"/>
      <c r="GD40" s="52"/>
    </row>
    <row r="41" spans="2:186" s="28" customFormat="1" ht="30" customHeight="1">
      <c r="B41" s="52"/>
      <c r="C41" s="47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48"/>
      <c r="AQ41" s="48"/>
      <c r="AR41" s="48"/>
      <c r="AS41" s="48"/>
      <c r="AT41" s="48"/>
      <c r="AU41" s="48"/>
      <c r="AV41" s="48"/>
      <c r="AW41" s="48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51"/>
      <c r="BS41" s="468" t="s">
        <v>302</v>
      </c>
      <c r="BT41" s="299" t="s">
        <v>90</v>
      </c>
      <c r="BU41" s="110">
        <f t="shared" si="0"/>
        <v>0</v>
      </c>
      <c r="BV41" s="694" t="str">
        <f>+IF(V_Ma!BV41="","",V_Ma!BV41)</f>
        <v/>
      </c>
      <c r="BW41" s="694" t="str">
        <f>+IF(V_Ma!BW41="","",V_Ma!BW41)</f>
        <v/>
      </c>
      <c r="BX41" s="694" t="str">
        <f>+IF(V_Ma!BX41="","",V_Ma!BX41)</f>
        <v/>
      </c>
      <c r="BY41" s="694"/>
      <c r="BZ41" s="694" t="str">
        <f>+IF(V_Ma!BZ41="","",V_Ma!BZ41)</f>
        <v/>
      </c>
      <c r="CA41" s="694" t="str">
        <f>+IF(V_Ma!CA41="","",V_Ma!CA41)</f>
        <v/>
      </c>
      <c r="CB41" s="694" t="str">
        <f>+IF(V_Ma!CB41="","",V_Ma!CB41)</f>
        <v/>
      </c>
      <c r="CC41" s="694" t="str">
        <f>+IF(V_Ma!CC41="","",V_Ma!CC41)</f>
        <v/>
      </c>
      <c r="CD41" s="694" t="str">
        <f>+IF(V_Ma!CD41="","",V_Ma!CD41)</f>
        <v/>
      </c>
      <c r="CE41" s="694" t="str">
        <f>+IF(V_Ma!CE41="","",V_Ma!CE41)</f>
        <v/>
      </c>
      <c r="CF41" s="52"/>
      <c r="CG41" s="11"/>
      <c r="EG41" s="52"/>
      <c r="EH41" s="52"/>
      <c r="EI41" s="52"/>
      <c r="EJ41" s="52"/>
      <c r="EK41" s="52"/>
      <c r="EL41" s="52"/>
      <c r="EM41" s="52"/>
      <c r="EN41" s="52"/>
      <c r="EO41" s="52"/>
      <c r="EP41" s="52"/>
      <c r="EQ41" s="52"/>
      <c r="ER41" s="52"/>
      <c r="ES41" s="52"/>
      <c r="ET41" s="52"/>
      <c r="EU41" s="52"/>
      <c r="EV41" s="52"/>
      <c r="EW41" s="52"/>
      <c r="EX41" s="52"/>
      <c r="EY41" s="52"/>
      <c r="EZ41" s="52"/>
      <c r="FA41" s="52"/>
      <c r="FB41" s="52"/>
      <c r="FC41" s="52"/>
      <c r="FD41" s="52"/>
      <c r="FE41" s="52"/>
      <c r="FF41" s="52"/>
      <c r="FG41" s="52"/>
      <c r="FH41" s="52"/>
      <c r="FI41" s="52"/>
      <c r="FJ41" s="52"/>
      <c r="FK41" s="52"/>
      <c r="FL41" s="52"/>
      <c r="FM41" s="52"/>
      <c r="FN41" s="52"/>
      <c r="FO41" s="52"/>
      <c r="FP41" s="52"/>
      <c r="FQ41" s="52"/>
      <c r="FR41" s="52"/>
      <c r="FS41" s="52"/>
      <c r="FT41" s="52"/>
      <c r="FU41" s="52"/>
      <c r="FV41" s="52"/>
      <c r="FW41" s="52"/>
      <c r="FX41" s="52"/>
      <c r="FY41" s="52"/>
      <c r="FZ41" s="52"/>
      <c r="GA41" s="52"/>
      <c r="GB41" s="52"/>
      <c r="GC41" s="52"/>
      <c r="GD41" s="52"/>
    </row>
    <row r="42" spans="2:186" s="28" customFormat="1" ht="30" customHeight="1">
      <c r="B42" s="52"/>
      <c r="C42" s="47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  <c r="AU42" s="48"/>
      <c r="AV42" s="48"/>
      <c r="AW42" s="48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51"/>
      <c r="BS42" s="468" t="s">
        <v>303</v>
      </c>
      <c r="BT42" s="299" t="s">
        <v>91</v>
      </c>
      <c r="BU42" s="110">
        <f t="shared" si="0"/>
        <v>0</v>
      </c>
      <c r="BV42" s="694" t="str">
        <f>+IF(V_Ma!BV42="","",V_Ma!BV42)</f>
        <v/>
      </c>
      <c r="BW42" s="694" t="str">
        <f>+IF(V_Ma!BW42="","",V_Ma!BW42)</f>
        <v/>
      </c>
      <c r="BX42" s="694" t="str">
        <f>+IF(V_Ma!BX42="","",V_Ma!BX42)</f>
        <v/>
      </c>
      <c r="BY42" s="694"/>
      <c r="BZ42" s="694" t="str">
        <f>+IF(V_Ma!BZ42="","",V_Ma!BZ42)</f>
        <v/>
      </c>
      <c r="CA42" s="694" t="str">
        <f>+IF(V_Ma!CA42="","",V_Ma!CA42)</f>
        <v/>
      </c>
      <c r="CB42" s="694" t="str">
        <f>+IF(V_Ma!CB42="","",V_Ma!CB42)</f>
        <v/>
      </c>
      <c r="CC42" s="694" t="str">
        <f>+IF(V_Ma!CC42="","",V_Ma!CC42)</f>
        <v/>
      </c>
      <c r="CD42" s="694" t="str">
        <f>+IF(V_Ma!CD42="","",V_Ma!CD42)</f>
        <v/>
      </c>
      <c r="CE42" s="694" t="str">
        <f>+IF(V_Ma!CE42="","",V_Ma!CE42)</f>
        <v/>
      </c>
      <c r="CF42" s="11"/>
      <c r="EG42" s="52"/>
      <c r="EH42" s="52"/>
      <c r="EI42" s="52"/>
      <c r="EJ42" s="52"/>
      <c r="EK42" s="52"/>
      <c r="EL42" s="52"/>
      <c r="EM42" s="52"/>
      <c r="EN42" s="52"/>
      <c r="EO42" s="52"/>
      <c r="EP42" s="52"/>
      <c r="EQ42" s="52"/>
      <c r="ER42" s="52"/>
      <c r="ES42" s="52"/>
      <c r="ET42" s="52"/>
      <c r="EU42" s="52"/>
      <c r="EV42" s="52"/>
      <c r="EW42" s="52"/>
      <c r="EX42" s="52"/>
      <c r="EY42" s="52"/>
      <c r="EZ42" s="52"/>
      <c r="FA42" s="52"/>
      <c r="FB42" s="52"/>
      <c r="FC42" s="52"/>
      <c r="FD42" s="52"/>
      <c r="FE42" s="52"/>
      <c r="FF42" s="52"/>
      <c r="FG42" s="52"/>
      <c r="FH42" s="52"/>
      <c r="FI42" s="52"/>
      <c r="FJ42" s="52"/>
      <c r="FK42" s="52"/>
      <c r="FL42" s="52"/>
      <c r="FM42" s="52"/>
      <c r="FN42" s="52"/>
      <c r="FO42" s="52"/>
      <c r="FP42" s="52"/>
      <c r="FQ42" s="52"/>
      <c r="FR42" s="52"/>
      <c r="FS42" s="52"/>
      <c r="FT42" s="52"/>
      <c r="FU42" s="52"/>
      <c r="FV42" s="52"/>
      <c r="FW42" s="52"/>
      <c r="FX42" s="52"/>
      <c r="FY42" s="52"/>
      <c r="FZ42" s="52"/>
      <c r="GA42" s="52"/>
      <c r="GB42" s="52"/>
      <c r="GC42" s="52"/>
      <c r="GD42" s="52"/>
    </row>
    <row r="43" spans="2:186" s="11" customFormat="1" ht="19.899999999999999" customHeight="1">
      <c r="B43" s="52"/>
      <c r="C43" s="47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48"/>
      <c r="AQ43" s="48"/>
      <c r="AR43" s="48"/>
      <c r="AS43" s="48"/>
      <c r="AT43" s="48"/>
      <c r="AU43" s="48"/>
      <c r="AV43" s="48"/>
      <c r="AW43" s="48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51"/>
      <c r="BS43" s="468"/>
      <c r="BT43" s="881" t="s">
        <v>133</v>
      </c>
      <c r="BU43" s="882"/>
      <c r="BV43" s="871" t="s">
        <v>152</v>
      </c>
      <c r="BW43" s="872"/>
      <c r="BX43" s="872"/>
      <c r="BY43" s="872"/>
      <c r="BZ43" s="872"/>
      <c r="CA43" s="872"/>
      <c r="CB43" s="872"/>
      <c r="CC43" s="872"/>
      <c r="CD43" s="872"/>
      <c r="CE43" s="873"/>
      <c r="EG43" s="52"/>
      <c r="EH43" s="52"/>
      <c r="EI43" s="52"/>
      <c r="EJ43" s="52"/>
      <c r="EK43" s="52"/>
      <c r="EL43" s="52"/>
      <c r="EM43" s="52"/>
      <c r="EN43" s="52"/>
      <c r="EO43" s="52"/>
      <c r="EP43" s="52"/>
      <c r="EQ43" s="52"/>
      <c r="ER43" s="52"/>
      <c r="ES43" s="52"/>
      <c r="ET43" s="52"/>
      <c r="EU43" s="52"/>
      <c r="EV43" s="52"/>
      <c r="EW43" s="52"/>
      <c r="EX43" s="52"/>
      <c r="EY43" s="52"/>
      <c r="EZ43" s="52"/>
      <c r="FA43" s="52"/>
      <c r="FB43" s="52"/>
      <c r="FC43" s="52"/>
      <c r="FD43" s="52"/>
      <c r="FE43" s="52"/>
      <c r="FF43" s="52"/>
      <c r="FG43" s="52"/>
      <c r="FH43" s="52"/>
      <c r="FI43" s="52"/>
      <c r="FJ43" s="52"/>
      <c r="FK43" s="52"/>
      <c r="FL43" s="52"/>
      <c r="FM43" s="52"/>
      <c r="FN43" s="52"/>
      <c r="FO43" s="52"/>
      <c r="FP43" s="52"/>
      <c r="FQ43" s="52"/>
      <c r="FR43" s="52"/>
      <c r="FS43" s="52"/>
      <c r="FT43" s="52"/>
      <c r="FU43" s="52"/>
      <c r="FV43" s="52"/>
      <c r="FW43" s="52"/>
      <c r="FX43" s="52"/>
      <c r="FY43" s="52"/>
      <c r="FZ43" s="52"/>
      <c r="GA43" s="52"/>
      <c r="GB43" s="52"/>
      <c r="GC43" s="52"/>
      <c r="GD43" s="52"/>
    </row>
    <row r="44" spans="2:186" s="11" customFormat="1" ht="19.899999999999999" customHeight="1">
      <c r="B44" s="52"/>
      <c r="C44" s="47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48"/>
      <c r="AQ44" s="48"/>
      <c r="AR44" s="48"/>
      <c r="AS44" s="48"/>
      <c r="AT44" s="48"/>
      <c r="AU44" s="48"/>
      <c r="AV44" s="48"/>
      <c r="AW44" s="48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51"/>
      <c r="BS44" s="468"/>
      <c r="BT44" s="883"/>
      <c r="BU44" s="884"/>
      <c r="BV44" s="874"/>
      <c r="BW44" s="875"/>
      <c r="BX44" s="875"/>
      <c r="BY44" s="875"/>
      <c r="BZ44" s="875"/>
      <c r="CA44" s="875"/>
      <c r="CB44" s="875"/>
      <c r="CC44" s="875"/>
      <c r="CD44" s="875"/>
      <c r="CE44" s="876"/>
      <c r="EG44" s="52"/>
      <c r="EH44" s="52"/>
      <c r="EI44" s="52"/>
      <c r="EJ44" s="52"/>
      <c r="EK44" s="52"/>
      <c r="EL44" s="52"/>
      <c r="EM44" s="52"/>
      <c r="EN44" s="52"/>
      <c r="EO44" s="52"/>
      <c r="EP44" s="52"/>
      <c r="EQ44" s="52"/>
      <c r="ER44" s="52"/>
      <c r="ES44" s="52"/>
      <c r="ET44" s="52"/>
      <c r="EU44" s="52"/>
      <c r="EV44" s="52"/>
      <c r="EW44" s="52"/>
      <c r="EX44" s="52"/>
      <c r="EY44" s="52"/>
      <c r="EZ44" s="52"/>
      <c r="FA44" s="52"/>
      <c r="FB44" s="52"/>
      <c r="FC44" s="52"/>
      <c r="FD44" s="52"/>
      <c r="FE44" s="52"/>
      <c r="FF44" s="52"/>
      <c r="FG44" s="52"/>
      <c r="FH44" s="52"/>
      <c r="FI44" s="52"/>
      <c r="FJ44" s="52"/>
      <c r="FK44" s="52"/>
      <c r="FL44" s="52"/>
      <c r="FM44" s="52"/>
      <c r="FN44" s="52"/>
      <c r="FO44" s="52"/>
      <c r="FP44" s="52"/>
      <c r="FQ44" s="52"/>
      <c r="FR44" s="52"/>
      <c r="FS44" s="52"/>
      <c r="FT44" s="52"/>
      <c r="FU44" s="52"/>
      <c r="FV44" s="52"/>
      <c r="FW44" s="52"/>
      <c r="FX44" s="52"/>
      <c r="FY44" s="52"/>
      <c r="FZ44" s="52"/>
      <c r="GA44" s="52"/>
      <c r="GB44" s="52"/>
      <c r="GC44" s="52"/>
      <c r="GD44" s="52"/>
    </row>
    <row r="45" spans="2:186" s="11" customFormat="1" ht="30" customHeight="1">
      <c r="B45" s="52"/>
      <c r="C45" s="47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106"/>
      <c r="BJ45" s="48"/>
      <c r="BK45" s="48"/>
      <c r="BL45" s="48"/>
      <c r="BM45" s="48"/>
      <c r="BN45" s="48"/>
      <c r="BO45" s="48"/>
      <c r="BP45" s="48"/>
      <c r="BQ45" s="48"/>
      <c r="BR45" s="51"/>
      <c r="BS45" s="468"/>
      <c r="BT45" s="899" t="s">
        <v>164</v>
      </c>
      <c r="BU45" s="900"/>
      <c r="BV45" s="299">
        <v>1</v>
      </c>
      <c r="BW45" s="299">
        <v>2</v>
      </c>
      <c r="BX45" s="299">
        <v>3</v>
      </c>
      <c r="BY45" s="299">
        <v>4</v>
      </c>
      <c r="BZ45" s="299">
        <v>5</v>
      </c>
      <c r="CA45" s="299">
        <v>6</v>
      </c>
      <c r="CB45" s="299">
        <v>7</v>
      </c>
      <c r="CC45" s="299">
        <v>8</v>
      </c>
      <c r="CD45" s="299">
        <v>9</v>
      </c>
      <c r="CE45" s="299">
        <v>10</v>
      </c>
      <c r="EG45" s="52"/>
      <c r="EH45" s="52"/>
      <c r="EI45" s="52"/>
      <c r="EJ45" s="52"/>
      <c r="EK45" s="52"/>
      <c r="EL45" s="52"/>
      <c r="EM45" s="52"/>
      <c r="EN45" s="52"/>
      <c r="EO45" s="52"/>
      <c r="EP45" s="52"/>
      <c r="EQ45" s="52"/>
      <c r="ER45" s="52"/>
      <c r="ES45" s="52"/>
      <c r="ET45" s="52"/>
      <c r="EU45" s="52"/>
      <c r="EV45" s="52"/>
      <c r="EW45" s="52"/>
      <c r="EX45" s="52"/>
      <c r="EY45" s="52"/>
      <c r="EZ45" s="52"/>
      <c r="FA45" s="52"/>
      <c r="FB45" s="52"/>
      <c r="FC45" s="52"/>
      <c r="FD45" s="52"/>
      <c r="FE45" s="52"/>
      <c r="FF45" s="52"/>
      <c r="FG45" s="52"/>
      <c r="FH45" s="52"/>
      <c r="FI45" s="52"/>
      <c r="FJ45" s="52"/>
      <c r="FK45" s="52"/>
      <c r="FL45" s="52"/>
      <c r="FM45" s="52"/>
      <c r="FN45" s="52"/>
      <c r="FO45" s="52"/>
      <c r="FP45" s="52"/>
      <c r="FQ45" s="52"/>
      <c r="FR45" s="52"/>
      <c r="FS45" s="52"/>
      <c r="FT45" s="52"/>
      <c r="FU45" s="52"/>
      <c r="FV45" s="52"/>
      <c r="FW45" s="52"/>
      <c r="FX45" s="52"/>
      <c r="FY45" s="52"/>
      <c r="FZ45" s="52"/>
      <c r="GA45" s="52"/>
      <c r="GB45" s="52"/>
      <c r="GC45" s="52"/>
      <c r="GD45" s="52"/>
    </row>
    <row r="46" spans="2:186" s="11" customFormat="1" ht="30" customHeight="1">
      <c r="B46" s="52"/>
      <c r="C46" s="47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51"/>
      <c r="BS46" s="468" t="s">
        <v>304</v>
      </c>
      <c r="BT46" s="470" t="s">
        <v>87</v>
      </c>
      <c r="BU46" s="110">
        <f t="shared" ref="BU46:BU53" si="1">+IF(ISERROR(HLOOKUP(BV46,$Q$58:$BD$89,32))=TRUE,0,HLOOKUP(BV46,$Q$58:$BD$89,32))+IF(ISERROR(HLOOKUP(BW46,$Q$58:$BD$89,32))=TRUE,0,HLOOKUP(BW46,$Q$58:$BD$89,32))+IF(ISERROR(HLOOKUP(BX46,$Q$58:$BD$89,32))=TRUE,0,HLOOKUP(BX46,$Q$58:$BD$89,32))+IF(ISERROR(HLOOKUP(BY46,$Q$58:$BD$89,32))=TRUE,0,HLOOKUP(BY46,$Q$58:$BD$89,32))+IF(ISERROR(HLOOKUP(BZ46,$Q$58:$BD$89,32))=TRUE,0,HLOOKUP(BZ46,$Q$58:$BD$89,32))+IF(ISERROR(HLOOKUP(CA46,$Q$58:$BD$89,32))=TRUE,0,HLOOKUP(CA46,$Q$58:$BD$89,32))+IF(ISERROR(HLOOKUP(CB46,$Q$58:$BD$89,32))=TRUE,0,HLOOKUP(CB46,$Q$58:$BD$89,32))+IF(ISERROR(HLOOKUP(CC46,$Q$58:$BD$89,32))=TRUE,0,HLOOKUP(CC46,$Q$58:$BD$89,32))+IF(ISERROR(HLOOKUP(CD46,$Q$58:$BD$89,32))=TRUE,0,HLOOKUP(CD46,$Q$58:$BD$89,32))+IF(ISERROR(HLOOKUP(CE46,$Q$58:$BD$89,32))=TRUE,0,HLOOKUP(CE46,$Q$58:$BD$89,32))</f>
        <v>0</v>
      </c>
      <c r="BV46" s="694">
        <f>+IF(V_Ma!BV46="","",V_Ma!BV46)</f>
        <v>21</v>
      </c>
      <c r="BW46" s="694" t="str">
        <f>+IF(V_Ma!BW46="","",V_Ma!BW46)</f>
        <v/>
      </c>
      <c r="BX46" s="694" t="str">
        <f>+IF(V_Ma!BX46="","",V_Ma!BX46)</f>
        <v/>
      </c>
      <c r="BY46" s="694"/>
      <c r="BZ46" s="694" t="str">
        <f>+IF(V_Ma!BZ46="","",V_Ma!BZ46)</f>
        <v/>
      </c>
      <c r="CA46" s="694" t="str">
        <f>+IF(V_Ma!CA46="","",V_Ma!CA46)</f>
        <v/>
      </c>
      <c r="CB46" s="694" t="str">
        <f>+IF(V_Ma!CB46="","",V_Ma!CB46)</f>
        <v/>
      </c>
      <c r="CC46" s="694" t="str">
        <f>+IF(V_Ma!CC46="","",V_Ma!CC46)</f>
        <v/>
      </c>
      <c r="CD46" s="694" t="str">
        <f>+IF(V_Ma!CD46="","",V_Ma!CD46)</f>
        <v/>
      </c>
      <c r="CE46" s="694" t="str">
        <f>+IF(V_Ma!CE46="","",V_Ma!CE46)</f>
        <v/>
      </c>
      <c r="EG46" s="52"/>
      <c r="EH46" s="52"/>
      <c r="EI46" s="52"/>
      <c r="EJ46" s="52"/>
      <c r="EK46" s="52"/>
      <c r="EL46" s="52"/>
      <c r="EM46" s="52"/>
      <c r="EN46" s="52"/>
      <c r="EO46" s="52"/>
      <c r="EP46" s="52"/>
      <c r="EQ46" s="52"/>
      <c r="ER46" s="52"/>
      <c r="ES46" s="52"/>
      <c r="ET46" s="52"/>
      <c r="EU46" s="52"/>
      <c r="EV46" s="52"/>
      <c r="EW46" s="52"/>
      <c r="EX46" s="52"/>
      <c r="EY46" s="52"/>
      <c r="EZ46" s="52"/>
      <c r="FA46" s="52"/>
      <c r="FB46" s="52"/>
      <c r="FC46" s="52"/>
      <c r="FD46" s="52"/>
      <c r="FE46" s="52"/>
      <c r="FF46" s="52"/>
      <c r="FG46" s="52"/>
      <c r="FH46" s="52"/>
      <c r="FI46" s="52"/>
      <c r="FJ46" s="52"/>
      <c r="FK46" s="52"/>
      <c r="FL46" s="52"/>
      <c r="FM46" s="52"/>
      <c r="FN46" s="52"/>
      <c r="FO46" s="52"/>
      <c r="FP46" s="52"/>
      <c r="FQ46" s="52"/>
      <c r="FR46" s="52"/>
      <c r="FS46" s="52"/>
      <c r="FT46" s="52"/>
      <c r="FU46" s="52"/>
      <c r="FV46" s="52"/>
      <c r="FW46" s="52"/>
      <c r="FX46" s="52"/>
      <c r="FY46" s="52"/>
      <c r="FZ46" s="52"/>
      <c r="GA46" s="52"/>
      <c r="GB46" s="52"/>
      <c r="GC46" s="52"/>
      <c r="GD46" s="52"/>
    </row>
    <row r="47" spans="2:186" s="11" customFormat="1" ht="30" customHeight="1">
      <c r="B47" s="52"/>
      <c r="C47" s="47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 t="s">
        <v>132</v>
      </c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51"/>
      <c r="BS47" s="468" t="s">
        <v>305</v>
      </c>
      <c r="BT47" s="471" t="s">
        <v>12</v>
      </c>
      <c r="BU47" s="110">
        <f t="shared" si="1"/>
        <v>0</v>
      </c>
      <c r="BV47" s="694">
        <f>+IF(V_Ma!BV47="","",V_Ma!BV47)</f>
        <v>11</v>
      </c>
      <c r="BW47" s="694">
        <f>+IF(V_Ma!BW47="","",V_Ma!BW47)</f>
        <v>12</v>
      </c>
      <c r="BX47" s="694">
        <f>+IF(V_Ma!BX47="","",V_Ma!BX47)</f>
        <v>43</v>
      </c>
      <c r="BY47" s="694"/>
      <c r="BZ47" s="694" t="str">
        <f>+IF(V_Ma!BZ47="","",V_Ma!BZ47)</f>
        <v/>
      </c>
      <c r="CA47" s="694" t="str">
        <f>+IF(V_Ma!CA47="","",V_Ma!CA47)</f>
        <v/>
      </c>
      <c r="CB47" s="694" t="str">
        <f>+IF(V_Ma!CB47="","",V_Ma!CB47)</f>
        <v/>
      </c>
      <c r="CC47" s="694" t="str">
        <f>+IF(V_Ma!CC47="","",V_Ma!CC47)</f>
        <v/>
      </c>
      <c r="CD47" s="694" t="str">
        <f>+IF(V_Ma!CD47="","",V_Ma!CD47)</f>
        <v/>
      </c>
      <c r="CE47" s="694" t="str">
        <f>+IF(V_Ma!CE47="","",V_Ma!CE47)</f>
        <v/>
      </c>
      <c r="EG47" s="52"/>
      <c r="EH47" s="52"/>
      <c r="EI47" s="52"/>
      <c r="EJ47" s="52"/>
      <c r="EK47" s="52"/>
      <c r="EL47" s="52"/>
      <c r="EM47" s="52"/>
      <c r="EN47" s="52"/>
      <c r="EO47" s="52"/>
      <c r="EP47" s="52"/>
      <c r="EQ47" s="52"/>
      <c r="ER47" s="52"/>
      <c r="ES47" s="52"/>
      <c r="ET47" s="52"/>
      <c r="EU47" s="52"/>
      <c r="EV47" s="52"/>
      <c r="EW47" s="52"/>
      <c r="EX47" s="52"/>
      <c r="EY47" s="52"/>
      <c r="EZ47" s="52"/>
      <c r="FA47" s="52"/>
      <c r="FB47" s="52"/>
      <c r="FC47" s="52"/>
      <c r="FD47" s="52"/>
      <c r="FE47" s="52"/>
      <c r="FF47" s="52"/>
      <c r="FG47" s="52"/>
      <c r="FH47" s="52"/>
      <c r="FI47" s="52"/>
      <c r="FJ47" s="52"/>
      <c r="FK47" s="52"/>
      <c r="FL47" s="52"/>
      <c r="FM47" s="52"/>
      <c r="FN47" s="52"/>
      <c r="FO47" s="52"/>
      <c r="FP47" s="52"/>
      <c r="FQ47" s="52"/>
      <c r="FR47" s="52"/>
      <c r="FS47" s="52"/>
      <c r="FT47" s="52"/>
      <c r="FU47" s="52"/>
      <c r="FV47" s="52"/>
      <c r="FW47" s="52"/>
      <c r="FX47" s="52"/>
      <c r="FY47" s="52"/>
      <c r="FZ47" s="52"/>
      <c r="GA47" s="52"/>
      <c r="GB47" s="52"/>
      <c r="GC47" s="52"/>
      <c r="GD47" s="52"/>
    </row>
    <row r="48" spans="2:186" s="11" customFormat="1" ht="30" customHeight="1">
      <c r="B48" s="52"/>
      <c r="C48" s="47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 t="s">
        <v>158</v>
      </c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51"/>
      <c r="BS48" s="468" t="s">
        <v>173</v>
      </c>
      <c r="BT48" s="471" t="s">
        <v>13</v>
      </c>
      <c r="BU48" s="110">
        <f t="shared" si="1"/>
        <v>0</v>
      </c>
      <c r="BV48" s="694" t="str">
        <f>+IF(V_Ma!BV48="","",V_Ma!BV48)</f>
        <v/>
      </c>
      <c r="BW48" s="694" t="str">
        <f>+IF(V_Ma!BW48="","",V_Ma!BW48)</f>
        <v/>
      </c>
      <c r="BX48" s="694" t="str">
        <f>+IF(V_Ma!BX48="","",V_Ma!BX48)</f>
        <v/>
      </c>
      <c r="BY48" s="694"/>
      <c r="BZ48" s="694" t="str">
        <f>+IF(V_Ma!BZ48="","",V_Ma!BZ48)</f>
        <v/>
      </c>
      <c r="CA48" s="694" t="str">
        <f>+IF(V_Ma!CA48="","",V_Ma!CA48)</f>
        <v/>
      </c>
      <c r="CB48" s="694" t="str">
        <f>+IF(V_Ma!CB48="","",V_Ma!CB48)</f>
        <v/>
      </c>
      <c r="CC48" s="694" t="str">
        <f>+IF(V_Ma!CC48="","",V_Ma!CC48)</f>
        <v/>
      </c>
      <c r="CD48" s="694" t="str">
        <f>+IF(V_Ma!CD48="","",V_Ma!CD48)</f>
        <v/>
      </c>
      <c r="CE48" s="694" t="str">
        <f>+IF(V_Ma!CE48="","",V_Ma!CE48)</f>
        <v/>
      </c>
      <c r="EG48" s="52"/>
      <c r="EH48" s="52"/>
      <c r="EI48" s="52"/>
      <c r="EJ48" s="52"/>
      <c r="EK48" s="52"/>
      <c r="EL48" s="52"/>
      <c r="EM48" s="52"/>
      <c r="EN48" s="52"/>
      <c r="EO48" s="52"/>
      <c r="EP48" s="52"/>
      <c r="EQ48" s="52"/>
      <c r="ER48" s="52"/>
      <c r="ES48" s="52"/>
      <c r="ET48" s="52"/>
      <c r="EU48" s="52"/>
      <c r="EV48" s="52"/>
      <c r="EW48" s="52"/>
      <c r="EX48" s="52"/>
      <c r="EY48" s="52"/>
      <c r="EZ48" s="52"/>
      <c r="FA48" s="52"/>
      <c r="FB48" s="52"/>
      <c r="FC48" s="52"/>
      <c r="FD48" s="52"/>
      <c r="FE48" s="52"/>
      <c r="FF48" s="52"/>
      <c r="FG48" s="52"/>
      <c r="FH48" s="52"/>
      <c r="FI48" s="52"/>
      <c r="FJ48" s="52"/>
      <c r="FK48" s="52"/>
      <c r="FL48" s="52"/>
      <c r="FM48" s="52"/>
      <c r="FN48" s="52"/>
      <c r="FO48" s="52"/>
      <c r="FP48" s="52"/>
      <c r="FQ48" s="52"/>
      <c r="FR48" s="52"/>
      <c r="FS48" s="52"/>
      <c r="FT48" s="52"/>
      <c r="FU48" s="52"/>
      <c r="FV48" s="52"/>
      <c r="FW48" s="52"/>
      <c r="FX48" s="52"/>
      <c r="FY48" s="52"/>
      <c r="FZ48" s="52"/>
      <c r="GA48" s="52"/>
      <c r="GB48" s="52"/>
      <c r="GC48" s="52"/>
      <c r="GD48" s="52"/>
    </row>
    <row r="49" spans="1:186" s="11" customFormat="1" ht="30" customHeight="1">
      <c r="B49" s="52"/>
      <c r="C49" s="47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51"/>
      <c r="BS49" s="468" t="s">
        <v>178</v>
      </c>
      <c r="BT49" s="471" t="s">
        <v>14</v>
      </c>
      <c r="BU49" s="110">
        <f t="shared" si="1"/>
        <v>0</v>
      </c>
      <c r="BV49" s="694">
        <f>+IF(V_Ma!BV49="","",V_Ma!BV49)</f>
        <v>13</v>
      </c>
      <c r="BW49" s="694" t="str">
        <f>+IF(V_Ma!BW49="","",V_Ma!BW49)</f>
        <v/>
      </c>
      <c r="BX49" s="694" t="str">
        <f>+IF(V_Ma!BX49="","",V_Ma!BX49)</f>
        <v/>
      </c>
      <c r="BY49" s="694"/>
      <c r="BZ49" s="694" t="str">
        <f>+IF(V_Ma!BZ49="","",V_Ma!BZ49)</f>
        <v/>
      </c>
      <c r="CA49" s="694" t="str">
        <f>+IF(V_Ma!CA49="","",V_Ma!CA49)</f>
        <v/>
      </c>
      <c r="CB49" s="694" t="str">
        <f>+IF(V_Ma!CB49="","",V_Ma!CB49)</f>
        <v/>
      </c>
      <c r="CC49" s="694" t="str">
        <f>+IF(V_Ma!CC49="","",V_Ma!CC49)</f>
        <v/>
      </c>
      <c r="CD49" s="694" t="str">
        <f>+IF(V_Ma!CD49="","",V_Ma!CD49)</f>
        <v/>
      </c>
      <c r="CE49" s="694" t="str">
        <f>+IF(V_Ma!CE49="","",V_Ma!CE49)</f>
        <v/>
      </c>
      <c r="EG49" s="52"/>
      <c r="EH49" s="52"/>
      <c r="EI49" s="52"/>
      <c r="EJ49" s="52"/>
      <c r="EK49" s="52"/>
      <c r="EL49" s="52"/>
      <c r="EM49" s="52"/>
      <c r="EN49" s="52"/>
      <c r="EO49" s="52"/>
      <c r="EP49" s="52"/>
      <c r="EQ49" s="52"/>
      <c r="ER49" s="52"/>
      <c r="ES49" s="52"/>
      <c r="ET49" s="52"/>
      <c r="EU49" s="52"/>
      <c r="EV49" s="52"/>
      <c r="EW49" s="52"/>
      <c r="EX49" s="52"/>
      <c r="EY49" s="52"/>
      <c r="EZ49" s="52"/>
      <c r="FA49" s="52"/>
      <c r="FB49" s="52"/>
      <c r="FC49" s="52"/>
      <c r="FD49" s="52"/>
      <c r="FE49" s="52"/>
      <c r="FF49" s="52"/>
      <c r="FG49" s="52"/>
      <c r="FH49" s="52"/>
      <c r="FI49" s="52"/>
      <c r="FJ49" s="52"/>
      <c r="FK49" s="52"/>
      <c r="FL49" s="52"/>
      <c r="FM49" s="52"/>
      <c r="FN49" s="52"/>
      <c r="FO49" s="52"/>
      <c r="FP49" s="52"/>
      <c r="FQ49" s="52"/>
      <c r="FR49" s="52"/>
      <c r="FS49" s="52"/>
      <c r="FT49" s="52"/>
      <c r="FU49" s="52"/>
      <c r="FV49" s="52"/>
      <c r="FW49" s="52"/>
      <c r="FX49" s="52"/>
      <c r="FY49" s="52"/>
      <c r="FZ49" s="52"/>
      <c r="GA49" s="52"/>
      <c r="GB49" s="52"/>
      <c r="GC49" s="52"/>
      <c r="GD49" s="52"/>
    </row>
    <row r="50" spans="1:186" s="11" customFormat="1" ht="30" customHeight="1">
      <c r="B50" s="52"/>
      <c r="C50" s="47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51"/>
      <c r="BS50" s="468" t="s">
        <v>174</v>
      </c>
      <c r="BT50" s="471" t="s">
        <v>88</v>
      </c>
      <c r="BU50" s="110">
        <f t="shared" si="1"/>
        <v>0</v>
      </c>
      <c r="BV50" s="694">
        <f>+IF(V_Ma!BV50="","",V_Ma!BV50)</f>
        <v>22</v>
      </c>
      <c r="BW50" s="694" t="str">
        <f>+IF(V_Ma!BW50="","",V_Ma!BW50)</f>
        <v/>
      </c>
      <c r="BX50" s="694" t="str">
        <f>+IF(V_Ma!BX50="","",V_Ma!BX50)</f>
        <v/>
      </c>
      <c r="BY50" s="694"/>
      <c r="BZ50" s="694" t="str">
        <f>+IF(V_Ma!BZ50="","",V_Ma!BZ50)</f>
        <v/>
      </c>
      <c r="CA50" s="694" t="str">
        <f>+IF(V_Ma!CA50="","",V_Ma!CA50)</f>
        <v/>
      </c>
      <c r="CB50" s="694" t="str">
        <f>+IF(V_Ma!CB50="","",V_Ma!CB50)</f>
        <v/>
      </c>
      <c r="CC50" s="694" t="str">
        <f>+IF(V_Ma!CC50="","",V_Ma!CC50)</f>
        <v/>
      </c>
      <c r="CD50" s="694" t="str">
        <f>+IF(V_Ma!CD50="","",V_Ma!CD50)</f>
        <v/>
      </c>
      <c r="CE50" s="694" t="str">
        <f>+IF(V_Ma!CE50="","",V_Ma!CE50)</f>
        <v/>
      </c>
      <c r="EG50" s="52"/>
      <c r="EH50" s="52"/>
      <c r="EI50" s="52"/>
      <c r="EJ50" s="52"/>
      <c r="EK50" s="52"/>
      <c r="EL50" s="52"/>
      <c r="EM50" s="52"/>
      <c r="EN50" s="52"/>
      <c r="EO50" s="52"/>
      <c r="EP50" s="52"/>
      <c r="EQ50" s="52"/>
      <c r="ER50" s="52"/>
      <c r="ES50" s="52"/>
      <c r="ET50" s="52"/>
      <c r="EU50" s="52"/>
      <c r="EV50" s="52"/>
      <c r="EW50" s="52"/>
      <c r="EX50" s="52"/>
      <c r="EY50" s="52"/>
      <c r="EZ50" s="52"/>
      <c r="FA50" s="52"/>
      <c r="FB50" s="52"/>
      <c r="FC50" s="52"/>
      <c r="FD50" s="52"/>
      <c r="FE50" s="52"/>
      <c r="FF50" s="52"/>
      <c r="FG50" s="52"/>
      <c r="FH50" s="52"/>
      <c r="FI50" s="52"/>
      <c r="FJ50" s="52"/>
      <c r="FK50" s="52"/>
      <c r="FL50" s="52"/>
      <c r="FM50" s="52"/>
      <c r="FN50" s="52"/>
      <c r="FO50" s="52"/>
      <c r="FP50" s="52"/>
      <c r="FQ50" s="52"/>
      <c r="FR50" s="52"/>
      <c r="FS50" s="52"/>
      <c r="FT50" s="52"/>
      <c r="FU50" s="52"/>
      <c r="FV50" s="52"/>
      <c r="FW50" s="52"/>
      <c r="FX50" s="52"/>
      <c r="FY50" s="52"/>
      <c r="FZ50" s="52"/>
      <c r="GA50" s="52"/>
      <c r="GB50" s="52"/>
      <c r="GC50" s="52"/>
      <c r="GD50" s="52"/>
    </row>
    <row r="51" spans="1:186" s="11" customFormat="1" ht="30" customHeight="1">
      <c r="B51" s="52"/>
      <c r="C51" s="47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48"/>
      <c r="AQ51" s="48"/>
      <c r="AR51" s="48"/>
      <c r="AS51" s="48"/>
      <c r="AT51" s="48"/>
      <c r="AU51" s="48"/>
      <c r="AV51" s="48"/>
      <c r="AW51" s="48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51"/>
      <c r="BS51" s="468" t="s">
        <v>175</v>
      </c>
      <c r="BT51" s="471" t="s">
        <v>89</v>
      </c>
      <c r="BU51" s="110">
        <f t="shared" si="1"/>
        <v>0</v>
      </c>
      <c r="BV51" s="694" t="str">
        <f>+IF(V_Ma!BV51="","",V_Ma!BV51)</f>
        <v/>
      </c>
      <c r="BW51" s="694" t="str">
        <f>+IF(V_Ma!BW51="","",V_Ma!BW51)</f>
        <v/>
      </c>
      <c r="BX51" s="694" t="str">
        <f>+IF(V_Ma!BX51="","",V_Ma!BX51)</f>
        <v/>
      </c>
      <c r="BY51" s="694"/>
      <c r="BZ51" s="694" t="str">
        <f>+IF(V_Ma!BZ51="","",V_Ma!BZ51)</f>
        <v/>
      </c>
      <c r="CA51" s="694" t="str">
        <f>+IF(V_Ma!CA51="","",V_Ma!CA51)</f>
        <v/>
      </c>
      <c r="CB51" s="694" t="str">
        <f>+IF(V_Ma!CB51="","",V_Ma!CB51)</f>
        <v/>
      </c>
      <c r="CC51" s="694" t="str">
        <f>+IF(V_Ma!CC51="","",V_Ma!CC51)</f>
        <v/>
      </c>
      <c r="CD51" s="694" t="str">
        <f>+IF(V_Ma!CD51="","",V_Ma!CD51)</f>
        <v/>
      </c>
      <c r="CE51" s="694" t="str">
        <f>+IF(V_Ma!CE51="","",V_Ma!CE51)</f>
        <v/>
      </c>
      <c r="CF51" s="28"/>
      <c r="CG51" s="28"/>
      <c r="EG51" s="52"/>
      <c r="EH51" s="52"/>
      <c r="EI51" s="52"/>
      <c r="EJ51" s="52"/>
      <c r="EK51" s="52"/>
      <c r="EL51" s="52"/>
      <c r="EM51" s="52"/>
      <c r="EN51" s="52"/>
      <c r="EO51" s="52"/>
      <c r="EP51" s="52"/>
      <c r="EQ51" s="52"/>
      <c r="ER51" s="52"/>
      <c r="ES51" s="52"/>
      <c r="ET51" s="52"/>
      <c r="EU51" s="52"/>
      <c r="EV51" s="52"/>
      <c r="EW51" s="52"/>
      <c r="EX51" s="52"/>
      <c r="EY51" s="52"/>
      <c r="EZ51" s="52"/>
      <c r="FA51" s="52"/>
      <c r="FB51" s="52"/>
      <c r="FC51" s="52"/>
      <c r="FD51" s="52"/>
      <c r="FE51" s="52"/>
      <c r="FF51" s="52"/>
      <c r="FG51" s="52"/>
      <c r="FH51" s="52"/>
      <c r="FI51" s="52"/>
      <c r="FJ51" s="52"/>
      <c r="FK51" s="52"/>
      <c r="FL51" s="52"/>
      <c r="FM51" s="52"/>
      <c r="FN51" s="52"/>
      <c r="FO51" s="52"/>
      <c r="FP51" s="52"/>
      <c r="FQ51" s="52"/>
      <c r="FR51" s="52"/>
      <c r="FS51" s="52"/>
      <c r="FT51" s="52"/>
      <c r="FU51" s="52"/>
      <c r="FV51" s="52"/>
      <c r="FW51" s="52"/>
      <c r="FX51" s="52"/>
      <c r="FY51" s="52"/>
      <c r="FZ51" s="52"/>
      <c r="GA51" s="52"/>
      <c r="GB51" s="52"/>
      <c r="GC51" s="52"/>
      <c r="GD51" s="52"/>
    </row>
    <row r="52" spans="1:186" s="11" customFormat="1" ht="30" customHeight="1">
      <c r="B52" s="52"/>
      <c r="C52" s="47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48"/>
      <c r="AQ52" s="48"/>
      <c r="AR52" s="48"/>
      <c r="AS52" s="48"/>
      <c r="AT52" s="48"/>
      <c r="AU52" s="48"/>
      <c r="AV52" s="48"/>
      <c r="AW52" s="48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51"/>
      <c r="BS52" s="468" t="s">
        <v>176</v>
      </c>
      <c r="BT52" s="471" t="s">
        <v>90</v>
      </c>
      <c r="BU52" s="110">
        <f t="shared" si="1"/>
        <v>0</v>
      </c>
      <c r="BV52" s="694">
        <f>+IF(V_Ma!BV52="","",V_Ma!BV52)</f>
        <v>23</v>
      </c>
      <c r="BW52" s="694" t="str">
        <f>+IF(V_Ma!BW52="","",V_Ma!BW52)</f>
        <v/>
      </c>
      <c r="BX52" s="694" t="str">
        <f>+IF(V_Ma!BX52="","",V_Ma!BX52)</f>
        <v/>
      </c>
      <c r="BY52" s="694"/>
      <c r="BZ52" s="694" t="str">
        <f>+IF(V_Ma!BZ52="","",V_Ma!BZ52)</f>
        <v/>
      </c>
      <c r="CA52" s="694" t="str">
        <f>+IF(V_Ma!CA52="","",V_Ma!CA52)</f>
        <v/>
      </c>
      <c r="CB52" s="694" t="str">
        <f>+IF(V_Ma!CB52="","",V_Ma!CB52)</f>
        <v/>
      </c>
      <c r="CC52" s="694" t="str">
        <f>+IF(V_Ma!CC52="","",V_Ma!CC52)</f>
        <v/>
      </c>
      <c r="CD52" s="694" t="str">
        <f>+IF(V_Ma!CD52="","",V_Ma!CD52)</f>
        <v/>
      </c>
      <c r="CE52" s="694" t="str">
        <f>+IF(V_Ma!CE52="","",V_Ma!CE52)</f>
        <v/>
      </c>
      <c r="CF52" s="28"/>
      <c r="CG52" s="28"/>
      <c r="DI52" s="52"/>
      <c r="DJ52" s="52"/>
      <c r="DK52" s="52"/>
      <c r="DL52" s="52"/>
      <c r="DM52" s="52"/>
      <c r="DN52" s="52"/>
      <c r="DO52" s="52"/>
      <c r="DP52" s="52"/>
      <c r="DQ52" s="52"/>
      <c r="DR52" s="52"/>
      <c r="DS52" s="52"/>
      <c r="DT52" s="52"/>
      <c r="DU52" s="52"/>
      <c r="DV52" s="52"/>
      <c r="DW52" s="52"/>
      <c r="DX52" s="52"/>
      <c r="DY52" s="52"/>
      <c r="DZ52" s="52"/>
      <c r="EA52" s="52"/>
      <c r="EB52" s="52"/>
      <c r="EC52" s="52"/>
      <c r="ED52" s="52"/>
      <c r="EE52" s="52"/>
      <c r="EF52" s="52"/>
      <c r="EG52" s="52"/>
      <c r="EH52" s="52"/>
      <c r="EI52" s="52"/>
      <c r="EJ52" s="52"/>
      <c r="EK52" s="52"/>
      <c r="EL52" s="52"/>
      <c r="EM52" s="52"/>
      <c r="EN52" s="52"/>
      <c r="EO52" s="52"/>
      <c r="EP52" s="52"/>
      <c r="EQ52" s="52"/>
      <c r="ER52" s="52"/>
      <c r="ES52" s="52"/>
      <c r="ET52" s="52"/>
      <c r="EU52" s="52"/>
      <c r="EV52" s="52"/>
      <c r="EW52" s="52"/>
      <c r="EX52" s="52"/>
      <c r="EY52" s="52"/>
      <c r="EZ52" s="52"/>
      <c r="FA52" s="52"/>
      <c r="FB52" s="52"/>
      <c r="FC52" s="52"/>
      <c r="FD52" s="52"/>
      <c r="FE52" s="52"/>
      <c r="FF52" s="52"/>
      <c r="FG52" s="52"/>
      <c r="FH52" s="52"/>
      <c r="FI52" s="52"/>
      <c r="FJ52" s="52"/>
      <c r="FK52" s="52"/>
      <c r="FL52" s="52"/>
      <c r="FM52" s="52"/>
      <c r="FN52" s="52"/>
      <c r="FO52" s="52"/>
      <c r="FP52" s="52"/>
      <c r="FQ52" s="52"/>
      <c r="FR52" s="52"/>
      <c r="FS52" s="52"/>
      <c r="FT52" s="52"/>
      <c r="FU52" s="52"/>
      <c r="FV52" s="52"/>
      <c r="FW52" s="52"/>
      <c r="FX52" s="52"/>
      <c r="FY52" s="52"/>
      <c r="FZ52" s="52"/>
      <c r="GA52" s="52"/>
      <c r="GB52" s="52"/>
      <c r="GC52" s="52"/>
      <c r="GD52" s="52"/>
    </row>
    <row r="53" spans="1:186" s="11" customFormat="1" ht="30" customHeight="1">
      <c r="B53" s="52"/>
      <c r="C53" s="53"/>
      <c r="D53" s="54"/>
      <c r="E53" s="54"/>
      <c r="F53" s="54"/>
      <c r="G53" s="54"/>
      <c r="H53" s="54"/>
      <c r="I53" s="54"/>
      <c r="J53" s="54"/>
      <c r="K53" s="54"/>
      <c r="L53" s="54"/>
      <c r="M53" s="54"/>
      <c r="N53" s="54"/>
      <c r="O53" s="54"/>
      <c r="P53" s="54"/>
      <c r="Q53" s="54"/>
      <c r="R53" s="54"/>
      <c r="S53" s="54"/>
      <c r="T53" s="54"/>
      <c r="U53" s="54"/>
      <c r="V53" s="54"/>
      <c r="W53" s="54"/>
      <c r="X53" s="54"/>
      <c r="Y53" s="54"/>
      <c r="Z53" s="54"/>
      <c r="AA53" s="54"/>
      <c r="AB53" s="54"/>
      <c r="AC53" s="54"/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  <c r="AT53" s="54"/>
      <c r="AU53" s="54"/>
      <c r="AV53" s="54"/>
      <c r="AW53" s="54"/>
      <c r="AX53" s="54"/>
      <c r="AY53" s="54"/>
      <c r="AZ53" s="54"/>
      <c r="BA53" s="54"/>
      <c r="BB53" s="54"/>
      <c r="BC53" s="54"/>
      <c r="BD53" s="54"/>
      <c r="BE53" s="54"/>
      <c r="BF53" s="54"/>
      <c r="BG53" s="54"/>
      <c r="BH53" s="54"/>
      <c r="BI53" s="54"/>
      <c r="BJ53" s="54"/>
      <c r="BK53" s="54"/>
      <c r="BL53" s="54"/>
      <c r="BM53" s="54"/>
      <c r="BN53" s="54"/>
      <c r="BO53" s="54"/>
      <c r="BP53" s="54"/>
      <c r="BQ53" s="54"/>
      <c r="BR53" s="55"/>
      <c r="BS53" s="468" t="s">
        <v>177</v>
      </c>
      <c r="BT53" s="471" t="s">
        <v>91</v>
      </c>
      <c r="BU53" s="110">
        <f t="shared" si="1"/>
        <v>0</v>
      </c>
      <c r="BV53" s="694" t="str">
        <f>+IF(V_Ma!BV53="","",V_Ma!BV53)</f>
        <v/>
      </c>
      <c r="BW53" s="694" t="str">
        <f>+IF(V_Ma!BW53="","",V_Ma!BW53)</f>
        <v/>
      </c>
      <c r="BX53" s="694" t="str">
        <f>+IF(V_Ma!BX53="","",V_Ma!BX53)</f>
        <v/>
      </c>
      <c r="BY53" s="694"/>
      <c r="BZ53" s="694" t="str">
        <f>+IF(V_Ma!BZ53="","",V_Ma!BZ53)</f>
        <v/>
      </c>
      <c r="CA53" s="694" t="str">
        <f>+IF(V_Ma!CA53="","",V_Ma!CA53)</f>
        <v/>
      </c>
      <c r="CB53" s="694" t="str">
        <f>+IF(V_Ma!CB53="","",V_Ma!CB53)</f>
        <v/>
      </c>
      <c r="CC53" s="694" t="str">
        <f>+IF(V_Ma!CC53="","",V_Ma!CC53)</f>
        <v/>
      </c>
      <c r="CD53" s="694" t="str">
        <f>+IF(V_Ma!CD53="","",V_Ma!CD53)</f>
        <v/>
      </c>
      <c r="CE53" s="694" t="str">
        <f>+IF(V_Ma!CE53="","",V_Ma!CE53)</f>
        <v/>
      </c>
      <c r="CF53" s="28"/>
      <c r="CG53" s="28"/>
      <c r="DI53" s="52"/>
      <c r="DJ53" s="52"/>
      <c r="DK53" s="52"/>
      <c r="DL53" s="52"/>
      <c r="DM53" s="52"/>
      <c r="DN53" s="52"/>
      <c r="DO53" s="52"/>
      <c r="DP53" s="52"/>
      <c r="DQ53" s="52"/>
      <c r="DR53" s="52"/>
      <c r="DS53" s="52"/>
      <c r="DT53" s="52"/>
      <c r="DU53" s="52"/>
      <c r="DV53" s="52"/>
      <c r="DW53" s="52"/>
      <c r="DX53" s="52"/>
      <c r="DY53" s="52"/>
      <c r="DZ53" s="52"/>
      <c r="EA53" s="52"/>
      <c r="EB53" s="52"/>
      <c r="EC53" s="52"/>
      <c r="ED53" s="52"/>
      <c r="EE53" s="52"/>
      <c r="EF53" s="52"/>
      <c r="EG53" s="52"/>
      <c r="EH53" s="52"/>
      <c r="EI53" s="52"/>
      <c r="EJ53" s="52"/>
      <c r="EK53" s="52"/>
      <c r="EL53" s="52"/>
      <c r="EM53" s="52"/>
      <c r="EN53" s="52"/>
      <c r="EO53" s="52"/>
      <c r="EP53" s="52"/>
      <c r="EQ53" s="52"/>
      <c r="ER53" s="52"/>
      <c r="ES53" s="52"/>
      <c r="ET53" s="52"/>
      <c r="EU53" s="52"/>
      <c r="EV53" s="52"/>
      <c r="EW53" s="52"/>
      <c r="EX53" s="52"/>
      <c r="EY53" s="52"/>
      <c r="EZ53" s="52"/>
      <c r="FA53" s="52"/>
      <c r="FB53" s="52"/>
      <c r="FC53" s="52"/>
      <c r="FD53" s="52"/>
      <c r="FE53" s="52"/>
      <c r="FF53" s="52"/>
      <c r="FG53" s="52"/>
      <c r="FH53" s="52"/>
      <c r="FI53" s="52"/>
      <c r="FJ53" s="52"/>
      <c r="FK53" s="52"/>
      <c r="FL53" s="52"/>
      <c r="FM53" s="52"/>
      <c r="FN53" s="52"/>
      <c r="FO53" s="52"/>
      <c r="FP53" s="52"/>
      <c r="FQ53" s="52"/>
      <c r="FR53" s="52"/>
      <c r="FS53" s="52"/>
      <c r="FT53" s="52"/>
      <c r="FU53" s="52"/>
      <c r="FV53" s="52"/>
      <c r="FW53" s="52"/>
      <c r="FX53" s="52"/>
      <c r="FY53" s="52"/>
      <c r="FZ53" s="52"/>
      <c r="GA53" s="52"/>
      <c r="GB53" s="52"/>
      <c r="GC53" s="52"/>
      <c r="GD53" s="52"/>
    </row>
    <row r="54" spans="1:186" s="11" customFormat="1" ht="40.35" customHeight="1">
      <c r="C54" s="56"/>
      <c r="D54" s="57"/>
      <c r="E54" s="57"/>
      <c r="F54" s="57"/>
      <c r="G54" s="57"/>
      <c r="H54" s="57"/>
      <c r="I54" s="57"/>
      <c r="J54" s="57"/>
      <c r="K54" s="57"/>
      <c r="L54" s="57"/>
      <c r="M54" s="57"/>
      <c r="N54" s="57"/>
      <c r="O54" s="885" t="s">
        <v>22</v>
      </c>
      <c r="P54" s="885"/>
      <c r="Q54" s="885"/>
      <c r="R54" s="885"/>
      <c r="S54" s="885"/>
      <c r="T54" s="885"/>
      <c r="U54" s="885"/>
      <c r="V54" s="885"/>
      <c r="W54" s="885"/>
      <c r="X54" s="885"/>
      <c r="Y54" s="885"/>
      <c r="Z54" s="885"/>
      <c r="AA54" s="885"/>
      <c r="AB54" s="885"/>
      <c r="AC54" s="885"/>
      <c r="AD54" s="885"/>
      <c r="AE54" s="885"/>
      <c r="AF54" s="885"/>
      <c r="AG54" s="885"/>
      <c r="AH54" s="885"/>
      <c r="AI54" s="885"/>
      <c r="AJ54" s="885"/>
      <c r="AK54" s="885"/>
      <c r="AL54" s="885"/>
      <c r="AM54" s="885"/>
      <c r="AN54" s="885"/>
      <c r="AO54" s="885"/>
      <c r="AP54" s="885"/>
      <c r="AQ54" s="885"/>
      <c r="AR54" s="885"/>
      <c r="AS54" s="885"/>
      <c r="AT54" s="885"/>
      <c r="AU54" s="885"/>
      <c r="AV54" s="885"/>
      <c r="AW54" s="885"/>
      <c r="AX54" s="885"/>
      <c r="AY54" s="885"/>
      <c r="AZ54" s="885"/>
      <c r="BA54" s="885"/>
      <c r="BB54" s="885"/>
      <c r="BC54" s="885"/>
      <c r="BD54" s="885"/>
      <c r="BE54" s="885"/>
      <c r="BF54" s="885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9"/>
      <c r="BR54" s="60"/>
      <c r="BS54" s="30"/>
      <c r="BT54" s="52"/>
      <c r="BU54" s="52"/>
      <c r="BV54" s="28"/>
      <c r="BW54" s="28"/>
      <c r="BX54" s="28"/>
      <c r="BY54" s="28"/>
      <c r="BZ54" s="28"/>
      <c r="CA54" s="28"/>
      <c r="CB54" s="28"/>
      <c r="CC54" s="28"/>
      <c r="CD54" s="28"/>
      <c r="CE54" s="28"/>
      <c r="CF54" s="28"/>
      <c r="CG54" s="28"/>
      <c r="DI54" s="52"/>
      <c r="DJ54" s="52"/>
      <c r="DK54" s="52"/>
      <c r="DL54" s="52"/>
      <c r="DM54" s="52"/>
      <c r="DN54" s="52"/>
      <c r="DO54" s="52"/>
      <c r="DP54" s="52"/>
      <c r="DQ54" s="52"/>
      <c r="DR54" s="52"/>
      <c r="DS54" s="52"/>
      <c r="DT54" s="52"/>
      <c r="DU54" s="52"/>
      <c r="DV54" s="52"/>
      <c r="DW54" s="52"/>
      <c r="DX54" s="52"/>
      <c r="DY54" s="52"/>
      <c r="DZ54" s="52"/>
      <c r="EA54" s="52"/>
      <c r="EB54" s="52"/>
      <c r="EC54" s="52"/>
      <c r="ED54" s="52"/>
      <c r="EE54" s="52"/>
      <c r="EF54" s="52"/>
      <c r="EG54" s="52"/>
      <c r="EH54" s="52"/>
      <c r="EI54" s="52"/>
      <c r="EJ54" s="52"/>
      <c r="EK54" s="52"/>
      <c r="EL54" s="52"/>
      <c r="EM54" s="52"/>
      <c r="EN54" s="52"/>
      <c r="EO54" s="52"/>
      <c r="EP54" s="52"/>
      <c r="EQ54" s="52"/>
      <c r="ER54" s="52"/>
      <c r="ES54" s="52"/>
      <c r="ET54" s="52"/>
      <c r="EU54" s="52"/>
      <c r="EV54" s="52"/>
      <c r="EW54" s="52"/>
      <c r="EX54" s="52"/>
      <c r="EY54" s="52"/>
      <c r="EZ54" s="52"/>
      <c r="FA54" s="52"/>
      <c r="FB54" s="52"/>
      <c r="FC54" s="52"/>
      <c r="FD54" s="52"/>
      <c r="FE54" s="52"/>
      <c r="FF54" s="52"/>
      <c r="FG54" s="52"/>
      <c r="FH54" s="52"/>
      <c r="FI54" s="52"/>
      <c r="FJ54" s="52"/>
      <c r="FK54" s="52"/>
      <c r="FL54" s="52"/>
      <c r="FM54" s="52"/>
      <c r="FN54" s="52"/>
      <c r="FO54" s="52"/>
      <c r="FP54" s="52"/>
      <c r="FQ54" s="52"/>
      <c r="FR54" s="52"/>
      <c r="FS54" s="52"/>
      <c r="FT54" s="52"/>
      <c r="FU54" s="52"/>
      <c r="FV54" s="52"/>
      <c r="FW54" s="52"/>
      <c r="FX54" s="52"/>
      <c r="FY54" s="52"/>
      <c r="FZ54" s="52"/>
      <c r="GA54" s="52"/>
      <c r="GB54" s="52"/>
      <c r="GC54" s="52"/>
      <c r="GD54" s="52"/>
    </row>
    <row r="55" spans="1:186" s="11" customFormat="1" ht="40.35" hidden="1" customHeight="1">
      <c r="C55" s="61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678"/>
      <c r="P55" s="678"/>
      <c r="Q55" s="679">
        <f>+Inicio!D21</f>
        <v>1</v>
      </c>
      <c r="R55" s="679">
        <f>+Inicio!D22</f>
        <v>1</v>
      </c>
      <c r="S55" s="679">
        <f>+Inicio!D23</f>
        <v>1</v>
      </c>
      <c r="T55" s="679">
        <f>+Inicio!D24</f>
        <v>0</v>
      </c>
      <c r="U55" s="679">
        <f>+Inicio!D25</f>
        <v>0</v>
      </c>
      <c r="V55" s="679">
        <f>+Inicio!D26</f>
        <v>0</v>
      </c>
      <c r="W55" s="679">
        <f>+Inicio!D27</f>
        <v>0</v>
      </c>
      <c r="X55" s="679">
        <f>+Inicio!D28</f>
        <v>0</v>
      </c>
      <c r="Y55" s="679">
        <f>+Inicio!D29</f>
        <v>0</v>
      </c>
      <c r="Z55" s="679">
        <f>+Inicio!D30</f>
        <v>0</v>
      </c>
      <c r="AA55" s="679">
        <f>+Inicio!H21</f>
        <v>1</v>
      </c>
      <c r="AB55" s="679">
        <f>+Inicio!H22</f>
        <v>1</v>
      </c>
      <c r="AC55" s="679">
        <f>+Inicio!H23</f>
        <v>1</v>
      </c>
      <c r="AD55" s="679">
        <f>+Inicio!H24</f>
        <v>0</v>
      </c>
      <c r="AE55" s="679">
        <f>+Inicio!H25</f>
        <v>0</v>
      </c>
      <c r="AF55" s="679">
        <f>+Inicio!H26</f>
        <v>0</v>
      </c>
      <c r="AG55" s="679">
        <f>+Inicio!H27</f>
        <v>0</v>
      </c>
      <c r="AH55" s="679">
        <f>+Inicio!H28</f>
        <v>0</v>
      </c>
      <c r="AI55" s="679">
        <f>+Inicio!H29</f>
        <v>0</v>
      </c>
      <c r="AJ55" s="679">
        <f>+Inicio!H30</f>
        <v>0</v>
      </c>
      <c r="AK55" s="679">
        <f>+Inicio!D33</f>
        <v>0</v>
      </c>
      <c r="AL55" s="679">
        <f>+Inicio!D34</f>
        <v>0</v>
      </c>
      <c r="AM55" s="679">
        <f>+Inicio!D35</f>
        <v>0</v>
      </c>
      <c r="AN55" s="679">
        <f>+Inicio!D36</f>
        <v>0</v>
      </c>
      <c r="AO55" s="679">
        <f>+Inicio!D37</f>
        <v>0</v>
      </c>
      <c r="AP55" s="679">
        <f>+Inicio!D38</f>
        <v>0</v>
      </c>
      <c r="AQ55" s="679">
        <f>+Inicio!D39</f>
        <v>0</v>
      </c>
      <c r="AR55" s="679">
        <f>+Inicio!D40</f>
        <v>0</v>
      </c>
      <c r="AS55" s="679">
        <f>+Inicio!D41</f>
        <v>0</v>
      </c>
      <c r="AT55" s="679">
        <f>+Inicio!D42</f>
        <v>0</v>
      </c>
      <c r="AU55" s="679">
        <f>+Inicio!H33</f>
        <v>1</v>
      </c>
      <c r="AV55" s="679">
        <f>+Inicio!H34</f>
        <v>0</v>
      </c>
      <c r="AW55" s="679">
        <f>+Inicio!H35</f>
        <v>0</v>
      </c>
      <c r="AX55" s="679">
        <f>+Inicio!H36</f>
        <v>0</v>
      </c>
      <c r="AY55" s="679">
        <f>+Inicio!H37</f>
        <v>0</v>
      </c>
      <c r="AZ55" s="679">
        <f>+Inicio!H38</f>
        <v>0</v>
      </c>
      <c r="BA55" s="679">
        <f>+Inicio!H39</f>
        <v>0</v>
      </c>
      <c r="BB55" s="679">
        <f>+Inicio!H40</f>
        <v>0</v>
      </c>
      <c r="BC55" s="679">
        <f>+Inicio!H41</f>
        <v>0</v>
      </c>
      <c r="BD55" s="679">
        <f>+Inicio!H42</f>
        <v>0</v>
      </c>
      <c r="BE55" s="678"/>
      <c r="BF55" s="678"/>
      <c r="BG55" s="73"/>
      <c r="BH55" s="73"/>
      <c r="BI55" s="73"/>
      <c r="BJ55" s="73"/>
      <c r="BK55" s="73"/>
      <c r="BL55" s="73"/>
      <c r="BM55" s="73"/>
      <c r="BN55" s="73"/>
      <c r="BO55" s="73"/>
      <c r="BP55" s="73"/>
      <c r="BQ55" s="68"/>
      <c r="BR55" s="107"/>
      <c r="BS55" s="30"/>
      <c r="BT55" s="52"/>
      <c r="BU55" s="52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DI55" s="52"/>
      <c r="DJ55" s="52"/>
      <c r="DK55" s="52"/>
      <c r="DL55" s="52"/>
      <c r="DM55" s="52"/>
      <c r="DN55" s="52"/>
      <c r="DO55" s="52"/>
      <c r="DP55" s="52"/>
      <c r="DQ55" s="52"/>
      <c r="DR55" s="52"/>
      <c r="DS55" s="52"/>
      <c r="DT55" s="52"/>
      <c r="DU55" s="52"/>
      <c r="DV55" s="52"/>
      <c r="DW55" s="52"/>
      <c r="DX55" s="52"/>
      <c r="DY55" s="52"/>
      <c r="DZ55" s="52"/>
      <c r="EA55" s="52"/>
      <c r="EB55" s="52"/>
      <c r="EC55" s="52"/>
      <c r="ED55" s="52"/>
      <c r="EE55" s="52"/>
      <c r="EF55" s="52"/>
      <c r="EG55" s="52"/>
      <c r="EH55" s="52"/>
      <c r="EI55" s="52"/>
      <c r="EJ55" s="52"/>
      <c r="EK55" s="52"/>
      <c r="EL55" s="52"/>
      <c r="EM55" s="52"/>
      <c r="EN55" s="52"/>
      <c r="EO55" s="52"/>
      <c r="EP55" s="52"/>
      <c r="EQ55" s="52"/>
      <c r="ER55" s="52"/>
      <c r="ES55" s="52"/>
      <c r="ET55" s="52"/>
      <c r="EU55" s="52"/>
      <c r="EV55" s="52"/>
      <c r="EW55" s="52"/>
      <c r="EX55" s="52"/>
      <c r="EY55" s="52"/>
      <c r="EZ55" s="52"/>
      <c r="FA55" s="52"/>
      <c r="FB55" s="52"/>
      <c r="FC55" s="52"/>
      <c r="FD55" s="52"/>
      <c r="FE55" s="52"/>
      <c r="FF55" s="52"/>
      <c r="FG55" s="52"/>
      <c r="FH55" s="52"/>
      <c r="FI55" s="52"/>
      <c r="FJ55" s="52"/>
      <c r="FK55" s="52"/>
      <c r="FL55" s="52"/>
      <c r="FM55" s="52"/>
      <c r="FN55" s="52"/>
      <c r="FO55" s="52"/>
      <c r="FP55" s="52"/>
      <c r="FQ55" s="52"/>
      <c r="FR55" s="52"/>
      <c r="FS55" s="52"/>
      <c r="FT55" s="52"/>
      <c r="FU55" s="52"/>
      <c r="FV55" s="52"/>
      <c r="FW55" s="52"/>
      <c r="FX55" s="52"/>
      <c r="FY55" s="52"/>
      <c r="FZ55" s="52"/>
      <c r="GA55" s="52"/>
      <c r="GB55" s="52"/>
      <c r="GC55" s="52"/>
      <c r="GD55" s="52"/>
    </row>
    <row r="56" spans="1:186" s="28" customFormat="1" ht="50.1" customHeight="1">
      <c r="A56" s="11"/>
      <c r="B56" s="11"/>
      <c r="C56" s="61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889" t="s">
        <v>23</v>
      </c>
      <c r="P56" s="889"/>
      <c r="Q56" s="893" t="str">
        <f>+V_Ma!Q56</f>
        <v>Av. Pachacutec</v>
      </c>
      <c r="R56" s="894"/>
      <c r="S56" s="894"/>
      <c r="T56" s="894"/>
      <c r="U56" s="894"/>
      <c r="V56" s="894"/>
      <c r="W56" s="894"/>
      <c r="X56" s="894"/>
      <c r="Y56" s="894"/>
      <c r="Z56" s="895"/>
      <c r="AA56" s="880" t="str">
        <f>+V_Ma!AA56</f>
        <v>Av. Pachacutec</v>
      </c>
      <c r="AB56" s="880"/>
      <c r="AC56" s="880"/>
      <c r="AD56" s="880"/>
      <c r="AE56" s="880"/>
      <c r="AF56" s="880"/>
      <c r="AG56" s="880">
        <f>+V_Ma!AG56</f>
        <v>0</v>
      </c>
      <c r="AH56" s="880"/>
      <c r="AI56" s="880"/>
      <c r="AJ56" s="880"/>
      <c r="AK56" s="893" t="str">
        <f>+V_Ma!AK56:AM56</f>
        <v>Jr. Huamachuco</v>
      </c>
      <c r="AL56" s="894"/>
      <c r="AM56" s="894"/>
      <c r="AN56" s="894">
        <f>+V_Ma!AN56:AP56</f>
        <v>0</v>
      </c>
      <c r="AO56" s="894"/>
      <c r="AP56" s="894"/>
      <c r="AQ56" s="894"/>
      <c r="AR56" s="894"/>
      <c r="AS56" s="894"/>
      <c r="AT56" s="895"/>
      <c r="AU56" s="893" t="str">
        <f>+V_Ma!AU56:AW56</f>
        <v>Av. 1</v>
      </c>
      <c r="AV56" s="894"/>
      <c r="AW56" s="894"/>
      <c r="AX56" s="894"/>
      <c r="AY56" s="894"/>
      <c r="AZ56" s="894"/>
      <c r="BA56" s="894"/>
      <c r="BB56" s="894"/>
      <c r="BC56" s="894"/>
      <c r="BD56" s="895"/>
      <c r="BE56" s="877" t="s">
        <v>24</v>
      </c>
      <c r="BF56" s="877" t="s">
        <v>25</v>
      </c>
      <c r="BG56" s="62"/>
      <c r="BH56" s="62"/>
      <c r="BI56" s="62"/>
      <c r="BJ56" s="62"/>
      <c r="BK56" s="62"/>
      <c r="BL56" s="62"/>
      <c r="BM56" s="62"/>
      <c r="BN56" s="62"/>
      <c r="BO56" s="62"/>
      <c r="BP56" s="62"/>
      <c r="BQ56" s="63"/>
      <c r="BR56" s="64"/>
      <c r="BS56" s="30"/>
      <c r="DG56" s="52"/>
      <c r="DH56" s="52"/>
      <c r="DI56" s="52"/>
      <c r="DJ56" s="52"/>
      <c r="DK56" s="52"/>
      <c r="DL56" s="52"/>
      <c r="DM56" s="52"/>
      <c r="DN56" s="52"/>
      <c r="DO56" s="52"/>
      <c r="DP56" s="52"/>
      <c r="DQ56" s="52"/>
      <c r="DR56" s="52"/>
      <c r="DS56" s="52"/>
      <c r="DT56" s="52"/>
      <c r="DU56" s="52"/>
      <c r="DV56" s="52"/>
      <c r="DW56" s="52"/>
      <c r="DX56" s="52"/>
      <c r="DY56" s="52"/>
      <c r="DZ56" s="52"/>
      <c r="EA56" s="52"/>
      <c r="EB56" s="52"/>
      <c r="EC56" s="52"/>
      <c r="ED56" s="52"/>
      <c r="EE56" s="52"/>
      <c r="EF56" s="52"/>
      <c r="EG56" s="52"/>
      <c r="EH56" s="52"/>
      <c r="EI56" s="52"/>
      <c r="EJ56" s="52"/>
      <c r="EK56" s="52"/>
      <c r="EL56" s="52"/>
      <c r="EM56" s="52"/>
      <c r="EN56" s="52"/>
      <c r="EO56" s="52"/>
      <c r="EP56" s="52"/>
      <c r="EQ56" s="52"/>
      <c r="ER56" s="52"/>
      <c r="ES56" s="52"/>
      <c r="ET56" s="52"/>
      <c r="EU56" s="52"/>
      <c r="EV56" s="52"/>
      <c r="EW56" s="52"/>
      <c r="EX56" s="52"/>
      <c r="EY56" s="52"/>
      <c r="EZ56" s="52"/>
      <c r="FA56" s="52"/>
      <c r="FB56" s="52"/>
      <c r="FC56" s="52"/>
      <c r="FD56" s="52"/>
      <c r="FE56" s="52"/>
      <c r="FF56" s="52"/>
      <c r="FG56" s="52"/>
      <c r="FH56" s="52"/>
      <c r="FI56" s="52"/>
      <c r="FJ56" s="52"/>
      <c r="FK56" s="52"/>
      <c r="FL56" s="52"/>
      <c r="FM56" s="52"/>
      <c r="FN56" s="52"/>
      <c r="FO56" s="52"/>
      <c r="FP56" s="52"/>
      <c r="FQ56" s="52"/>
      <c r="FR56" s="52"/>
      <c r="FS56" s="52"/>
      <c r="FT56" s="52"/>
      <c r="FU56" s="52"/>
      <c r="FV56" s="52"/>
      <c r="FW56" s="52"/>
      <c r="FX56" s="52"/>
      <c r="FY56" s="52"/>
      <c r="FZ56" s="52"/>
      <c r="GA56" s="52"/>
      <c r="GB56" s="52"/>
    </row>
    <row r="57" spans="1:186" s="11" customFormat="1" ht="39.950000000000003" customHeight="1">
      <c r="C57" s="61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889"/>
      <c r="P57" s="889"/>
      <c r="Q57" s="886" t="s">
        <v>135</v>
      </c>
      <c r="R57" s="887"/>
      <c r="S57" s="887"/>
      <c r="T57" s="887"/>
      <c r="U57" s="887"/>
      <c r="V57" s="887"/>
      <c r="W57" s="887"/>
      <c r="X57" s="887"/>
      <c r="Y57" s="887"/>
      <c r="Z57" s="888"/>
      <c r="AA57" s="890" t="s">
        <v>136</v>
      </c>
      <c r="AB57" s="891"/>
      <c r="AC57" s="891"/>
      <c r="AD57" s="891"/>
      <c r="AE57" s="891"/>
      <c r="AF57" s="891"/>
      <c r="AG57" s="891"/>
      <c r="AH57" s="891"/>
      <c r="AI57" s="891"/>
      <c r="AJ57" s="892"/>
      <c r="AK57" s="901" t="s">
        <v>137</v>
      </c>
      <c r="AL57" s="902"/>
      <c r="AM57" s="902"/>
      <c r="AN57" s="902">
        <f>+V_Ma!AN57:AP57</f>
        <v>0</v>
      </c>
      <c r="AO57" s="902"/>
      <c r="AP57" s="902"/>
      <c r="AQ57" s="902"/>
      <c r="AR57" s="902"/>
      <c r="AS57" s="902"/>
      <c r="AT57" s="903"/>
      <c r="AU57" s="896" t="s">
        <v>138</v>
      </c>
      <c r="AV57" s="897"/>
      <c r="AW57" s="897"/>
      <c r="AX57" s="897"/>
      <c r="AY57" s="897"/>
      <c r="AZ57" s="897"/>
      <c r="BA57" s="897"/>
      <c r="BB57" s="897"/>
      <c r="BC57" s="897"/>
      <c r="BD57" s="898"/>
      <c r="BE57" s="877"/>
      <c r="BF57" s="877"/>
      <c r="BG57" s="62"/>
      <c r="BH57" s="62"/>
      <c r="BI57" s="106"/>
      <c r="BJ57" s="62"/>
      <c r="BK57" s="62"/>
      <c r="BL57" s="62"/>
      <c r="BM57" s="62"/>
      <c r="BN57" s="62"/>
      <c r="BO57" s="62"/>
      <c r="BP57" s="62"/>
      <c r="BQ57" s="13"/>
      <c r="BR57" s="65"/>
      <c r="BS57" s="30"/>
      <c r="CC57" s="28"/>
      <c r="CD57" s="28"/>
      <c r="CE57" s="28"/>
      <c r="CF57" s="28"/>
      <c r="CG57" s="28"/>
      <c r="DD57" s="52"/>
      <c r="DE57" s="52"/>
      <c r="DF57" s="52"/>
      <c r="DG57" s="52"/>
      <c r="DH57" s="52"/>
      <c r="DI57" s="52"/>
      <c r="DJ57" s="52"/>
      <c r="DK57" s="52"/>
      <c r="DL57" s="52"/>
      <c r="DM57" s="52"/>
      <c r="DN57" s="52"/>
      <c r="DO57" s="52"/>
      <c r="DP57" s="52"/>
      <c r="DQ57" s="52"/>
      <c r="DR57" s="52"/>
      <c r="DS57" s="52"/>
      <c r="DT57" s="52"/>
      <c r="DU57" s="52"/>
      <c r="DV57" s="52"/>
      <c r="DW57" s="52"/>
      <c r="DX57" s="52"/>
      <c r="DY57" s="52"/>
      <c r="DZ57" s="52"/>
      <c r="EA57" s="52"/>
      <c r="EB57" s="52"/>
      <c r="EC57" s="52"/>
      <c r="ED57" s="52"/>
      <c r="EE57" s="52"/>
      <c r="EF57" s="52"/>
      <c r="EG57" s="52"/>
      <c r="EH57" s="52"/>
      <c r="EI57" s="52"/>
      <c r="EJ57" s="52"/>
      <c r="EK57" s="52"/>
      <c r="EL57" s="52"/>
      <c r="EM57" s="52"/>
      <c r="EN57" s="52"/>
      <c r="EO57" s="52"/>
      <c r="EP57" s="52"/>
      <c r="EQ57" s="52"/>
      <c r="ER57" s="52"/>
      <c r="ES57" s="52"/>
      <c r="ET57" s="52"/>
      <c r="EU57" s="52"/>
      <c r="EV57" s="52"/>
      <c r="EW57" s="52"/>
      <c r="EX57" s="52"/>
      <c r="EY57" s="52"/>
      <c r="EZ57" s="52"/>
      <c r="FA57" s="52"/>
      <c r="FB57" s="52"/>
      <c r="FC57" s="52"/>
      <c r="FD57" s="52"/>
      <c r="FE57" s="52"/>
      <c r="FF57" s="52"/>
      <c r="FG57" s="52"/>
      <c r="FH57" s="52"/>
      <c r="FI57" s="52"/>
      <c r="FJ57" s="52"/>
      <c r="FK57" s="52"/>
      <c r="FL57" s="52"/>
      <c r="FM57" s="52"/>
      <c r="FN57" s="52"/>
      <c r="FO57" s="52"/>
      <c r="FP57" s="52"/>
      <c r="FQ57" s="52"/>
      <c r="FR57" s="52"/>
      <c r="FS57" s="52"/>
      <c r="FT57" s="52"/>
      <c r="FU57" s="52"/>
      <c r="FV57" s="52"/>
      <c r="FW57" s="52"/>
      <c r="FX57" s="52"/>
      <c r="FY57" s="52"/>
    </row>
    <row r="58" spans="1:186" s="11" customFormat="1" ht="39.950000000000003" customHeight="1">
      <c r="C58" s="61"/>
      <c r="D58" s="27"/>
      <c r="E58" s="27"/>
      <c r="F58" s="27"/>
      <c r="G58" s="27"/>
      <c r="H58" s="27"/>
      <c r="J58" s="27"/>
      <c r="K58" s="27"/>
      <c r="L58" s="27"/>
      <c r="M58" s="27"/>
      <c r="N58" s="27"/>
      <c r="O58" s="889"/>
      <c r="P58" s="889"/>
      <c r="Q58" s="490">
        <f>+V_Ma!Q58</f>
        <v>11</v>
      </c>
      <c r="R58" s="490">
        <f>+V_Ma!R58</f>
        <v>12</v>
      </c>
      <c r="S58" s="490">
        <f>+V_Ma!S58</f>
        <v>13</v>
      </c>
      <c r="T58" s="490" t="str">
        <f>+V_Ma!T58</f>
        <v>N</v>
      </c>
      <c r="U58" s="490" t="str">
        <f>+V_Ma!U58</f>
        <v>N</v>
      </c>
      <c r="V58" s="490" t="str">
        <f>+V_Ma!V58</f>
        <v>N</v>
      </c>
      <c r="W58" s="490" t="str">
        <f>+V_Ma!W58</f>
        <v>N</v>
      </c>
      <c r="X58" s="490" t="str">
        <f>+V_Ma!X58</f>
        <v>N</v>
      </c>
      <c r="Y58" s="490" t="str">
        <f>+V_Ma!Y58</f>
        <v>N</v>
      </c>
      <c r="Z58" s="490" t="str">
        <f>+V_Ma!Z58</f>
        <v>N</v>
      </c>
      <c r="AA58" s="465">
        <f>+V_Ma!AA58</f>
        <v>21</v>
      </c>
      <c r="AB58" s="465">
        <f>+V_Ma!AB58</f>
        <v>22</v>
      </c>
      <c r="AC58" s="465">
        <f>+V_Ma!AC58</f>
        <v>23</v>
      </c>
      <c r="AD58" s="465" t="str">
        <f>+V_Ma!AD58</f>
        <v>A</v>
      </c>
      <c r="AE58" s="465" t="str">
        <f>+V_Ma!AE58</f>
        <v>A</v>
      </c>
      <c r="AF58" s="465" t="str">
        <f>+V_Ma!AF58</f>
        <v>A</v>
      </c>
      <c r="AG58" s="465" t="str">
        <f>+V_Ma!AG58</f>
        <v>A</v>
      </c>
      <c r="AH58" s="465" t="str">
        <f>+V_Ma!AH58</f>
        <v>A</v>
      </c>
      <c r="AI58" s="465" t="str">
        <f>+V_Ma!AI58</f>
        <v>A</v>
      </c>
      <c r="AJ58" s="465" t="str">
        <f>+V_Ma!AJ58</f>
        <v>A</v>
      </c>
      <c r="AK58" s="466" t="str">
        <f>+V_Ma!AK58</f>
        <v>M</v>
      </c>
      <c r="AL58" s="466" t="str">
        <f>+V_Ma!AL58</f>
        <v>M</v>
      </c>
      <c r="AM58" s="704" t="str">
        <f>+V_Ma!AM58</f>
        <v>M</v>
      </c>
      <c r="AN58" s="466" t="str">
        <f>+V_Ma!AN58</f>
        <v>M</v>
      </c>
      <c r="AO58" s="466" t="str">
        <f>+V_Ma!AO58</f>
        <v>M</v>
      </c>
      <c r="AP58" s="466" t="str">
        <f>+V_Ma!AP58</f>
        <v>M</v>
      </c>
      <c r="AQ58" s="705" t="str">
        <f>+V_Ma!AQ58</f>
        <v>M</v>
      </c>
      <c r="AR58" s="466" t="str">
        <f>+V_Ma!AR58</f>
        <v>M</v>
      </c>
      <c r="AS58" s="466" t="str">
        <f>+V_Ma!AS58</f>
        <v>M</v>
      </c>
      <c r="AT58" s="466" t="str">
        <f>+V_Ma!AT58</f>
        <v>M</v>
      </c>
      <c r="AU58" s="666">
        <f>+V_Ma!AU58</f>
        <v>43</v>
      </c>
      <c r="AV58" s="666" t="str">
        <f>+V_Ma!AV58</f>
        <v>I</v>
      </c>
      <c r="AW58" s="666" t="str">
        <f>+V_Ma!AW58</f>
        <v>I</v>
      </c>
      <c r="AX58" s="666" t="str">
        <f>+V_Ma!AX58</f>
        <v>I</v>
      </c>
      <c r="AY58" s="666" t="str">
        <f>+V_Ma!AY58</f>
        <v>I</v>
      </c>
      <c r="AZ58" s="666" t="str">
        <f>+V_Ma!AZ58</f>
        <v>I</v>
      </c>
      <c r="BA58" s="666" t="str">
        <f>+V_Ma!BA58</f>
        <v>I</v>
      </c>
      <c r="BB58" s="666" t="str">
        <f>+V_Ma!BB58</f>
        <v>I</v>
      </c>
      <c r="BC58" s="666" t="str">
        <f>+V_Ma!BC58</f>
        <v>I</v>
      </c>
      <c r="BD58" s="666" t="str">
        <f>+V_Ma!BD58</f>
        <v>I</v>
      </c>
      <c r="BE58" s="877"/>
      <c r="BF58" s="877"/>
      <c r="BG58" s="62"/>
      <c r="BH58" s="62"/>
      <c r="BI58" s="62"/>
      <c r="BJ58" s="62"/>
      <c r="BK58" s="62"/>
      <c r="BL58" s="62"/>
      <c r="BM58" s="62"/>
      <c r="BN58" s="62"/>
      <c r="BO58" s="62"/>
      <c r="BP58" s="62"/>
      <c r="BQ58" s="13"/>
      <c r="BR58" s="65"/>
      <c r="BS58" s="30"/>
      <c r="CB58" s="28"/>
      <c r="CC58" s="28"/>
      <c r="CD58" s="28"/>
      <c r="CE58" s="28"/>
      <c r="CF58" s="28"/>
      <c r="CG58" s="28"/>
      <c r="DD58" s="52"/>
      <c r="DE58" s="52"/>
      <c r="DF58" s="52"/>
      <c r="DG58" s="52"/>
      <c r="DH58" s="52"/>
      <c r="DI58" s="52"/>
      <c r="DJ58" s="52"/>
      <c r="DK58" s="52"/>
      <c r="DL58" s="52"/>
      <c r="DM58" s="52"/>
      <c r="DN58" s="52"/>
      <c r="DO58" s="52"/>
      <c r="DP58" s="52"/>
      <c r="DQ58" s="52"/>
      <c r="DR58" s="52"/>
      <c r="DS58" s="52"/>
      <c r="DT58" s="52"/>
      <c r="DU58" s="52"/>
      <c r="DV58" s="52"/>
      <c r="DW58" s="52"/>
      <c r="DX58" s="52"/>
      <c r="DY58" s="52"/>
      <c r="DZ58" s="52"/>
      <c r="EA58" s="52"/>
      <c r="EB58" s="52"/>
      <c r="EC58" s="52"/>
      <c r="ED58" s="52"/>
      <c r="EE58" s="52"/>
      <c r="EF58" s="52"/>
      <c r="EG58" s="52"/>
      <c r="EH58" s="52"/>
      <c r="EI58" s="52"/>
      <c r="EJ58" s="52"/>
      <c r="EK58" s="52"/>
      <c r="EL58" s="52"/>
      <c r="EM58" s="52"/>
      <c r="EN58" s="52"/>
      <c r="EO58" s="52"/>
      <c r="EP58" s="52"/>
      <c r="EQ58" s="52"/>
      <c r="ER58" s="52"/>
      <c r="ES58" s="52"/>
      <c r="ET58" s="52"/>
      <c r="EU58" s="52"/>
      <c r="EV58" s="52"/>
      <c r="EW58" s="52"/>
      <c r="EX58" s="52"/>
      <c r="EY58" s="52"/>
      <c r="EZ58" s="52"/>
      <c r="FA58" s="52"/>
      <c r="FB58" s="52"/>
      <c r="FC58" s="52"/>
      <c r="FD58" s="52"/>
      <c r="FE58" s="52"/>
      <c r="FF58" s="52"/>
      <c r="FG58" s="52"/>
      <c r="FH58" s="52"/>
      <c r="FI58" s="52"/>
      <c r="FJ58" s="52"/>
      <c r="FK58" s="52"/>
      <c r="FL58" s="52"/>
      <c r="FM58" s="52"/>
      <c r="FN58" s="52"/>
      <c r="FO58" s="52"/>
      <c r="FP58" s="52"/>
      <c r="FQ58" s="52"/>
      <c r="FR58" s="52"/>
      <c r="FS58" s="52"/>
      <c r="FT58" s="52"/>
      <c r="FU58" s="52"/>
      <c r="FV58" s="52"/>
      <c r="FW58" s="52"/>
      <c r="FX58" s="52"/>
      <c r="FY58" s="52"/>
    </row>
    <row r="59" spans="1:186" s="11" customFormat="1" ht="30" customHeight="1">
      <c r="C59" s="61"/>
      <c r="D59" s="27"/>
      <c r="E59" s="27"/>
      <c r="F59" s="27"/>
      <c r="G59" s="27"/>
      <c r="H59" s="27"/>
      <c r="I59" s="27"/>
      <c r="J59" s="27"/>
      <c r="K59" s="243"/>
      <c r="L59" s="27"/>
      <c r="M59" s="27"/>
      <c r="N59" s="27"/>
      <c r="O59" s="878" t="str">
        <f>+V_Ma!O59</f>
        <v>Auto</v>
      </c>
      <c r="P59" s="879"/>
      <c r="Q59" s="111">
        <f>+N!$K$114</f>
        <v>0</v>
      </c>
      <c r="R59" s="112">
        <f>+N!$L$114</f>
        <v>0</v>
      </c>
      <c r="S59" s="112">
        <f>+N!$M$114</f>
        <v>0</v>
      </c>
      <c r="T59" s="112">
        <f>+N!$N$114</f>
        <v>0</v>
      </c>
      <c r="U59" s="112">
        <f>+N!$O$114</f>
        <v>0</v>
      </c>
      <c r="V59" s="112">
        <f>+N!$P$114</f>
        <v>0</v>
      </c>
      <c r="W59" s="112">
        <f>+N!$Q$114</f>
        <v>0</v>
      </c>
      <c r="X59" s="112">
        <f>+N!$R$114</f>
        <v>0</v>
      </c>
      <c r="Y59" s="112">
        <f>+N!$S$114</f>
        <v>0</v>
      </c>
      <c r="Z59" s="113">
        <f>+N!$T$114</f>
        <v>0</v>
      </c>
      <c r="AA59" s="111">
        <f>+S!$K$114</f>
        <v>0</v>
      </c>
      <c r="AB59" s="112">
        <f>+S!$L$114</f>
        <v>0</v>
      </c>
      <c r="AC59" s="112">
        <f>+S!$M$114</f>
        <v>0</v>
      </c>
      <c r="AD59" s="112">
        <f>+S!$N$114</f>
        <v>0</v>
      </c>
      <c r="AE59" s="112">
        <f>+S!$O$114</f>
        <v>0</v>
      </c>
      <c r="AF59" s="112">
        <f>+S!$P$114</f>
        <v>0</v>
      </c>
      <c r="AG59" s="112">
        <f>+S!$Q$114</f>
        <v>0</v>
      </c>
      <c r="AH59" s="112">
        <f>+S!$R$114</f>
        <v>0</v>
      </c>
      <c r="AI59" s="112">
        <f>+S!$S$114</f>
        <v>0</v>
      </c>
      <c r="AJ59" s="113">
        <f>+S!$T$114</f>
        <v>0</v>
      </c>
      <c r="AK59" s="111">
        <f>+E!$K$114</f>
        <v>0</v>
      </c>
      <c r="AL59" s="112">
        <f>+E!$L$114</f>
        <v>0</v>
      </c>
      <c r="AM59" s="112">
        <f>+E!$M$114</f>
        <v>0</v>
      </c>
      <c r="AN59" s="112">
        <f>+E!$N$114</f>
        <v>0</v>
      </c>
      <c r="AO59" s="112">
        <f>+E!$O$114</f>
        <v>0</v>
      </c>
      <c r="AP59" s="112">
        <f>+E!$P$114</f>
        <v>0</v>
      </c>
      <c r="AQ59" s="112">
        <f>+E!$Q$114</f>
        <v>0</v>
      </c>
      <c r="AR59" s="112">
        <f>+E!$R$114</f>
        <v>0</v>
      </c>
      <c r="AS59" s="112">
        <f>+E!$S$114</f>
        <v>0</v>
      </c>
      <c r="AT59" s="113">
        <f>+E!$T$114</f>
        <v>0</v>
      </c>
      <c r="AU59" s="111">
        <f>+O!$K$114</f>
        <v>0</v>
      </c>
      <c r="AV59" s="112">
        <f>+O!$L$114</f>
        <v>0</v>
      </c>
      <c r="AW59" s="112">
        <f>+O!$M$114</f>
        <v>0</v>
      </c>
      <c r="AX59" s="112">
        <f>+O!$N$114</f>
        <v>0</v>
      </c>
      <c r="AY59" s="112">
        <f>+O!$O$114</f>
        <v>0</v>
      </c>
      <c r="AZ59" s="112">
        <f>+O!$P$114</f>
        <v>0</v>
      </c>
      <c r="BA59" s="112">
        <f>+O!$Q$114</f>
        <v>0</v>
      </c>
      <c r="BB59" s="112">
        <f>+O!$R$114</f>
        <v>0</v>
      </c>
      <c r="BC59" s="112">
        <f>+O!$S$114</f>
        <v>0</v>
      </c>
      <c r="BD59" s="113">
        <f>+O!$T$114</f>
        <v>0</v>
      </c>
      <c r="BE59" s="114">
        <f>+SUMIF($Q$55:$BD$55,1,Q59:BD59)</f>
        <v>0</v>
      </c>
      <c r="BF59" s="115" t="e">
        <f>+BE59/$BE$79</f>
        <v>#DIV/0!</v>
      </c>
      <c r="BG59" s="66"/>
      <c r="BH59" s="66"/>
      <c r="BI59" s="66"/>
      <c r="BJ59" s="66"/>
      <c r="BK59" s="66"/>
      <c r="BL59" s="66"/>
      <c r="BM59" s="66"/>
      <c r="BN59" s="66"/>
      <c r="BO59" s="66"/>
      <c r="BP59" s="66"/>
      <c r="BQ59" s="13"/>
      <c r="BR59" s="65"/>
      <c r="BS59" s="30"/>
      <c r="CF59" s="28"/>
      <c r="CG59" s="28"/>
      <c r="DD59" s="52"/>
      <c r="DE59" s="52"/>
      <c r="DF59" s="52"/>
      <c r="DG59" s="52"/>
      <c r="DH59" s="52"/>
      <c r="DI59" s="52"/>
      <c r="DJ59" s="52"/>
      <c r="DK59" s="52"/>
      <c r="DL59" s="52"/>
      <c r="DM59" s="52"/>
      <c r="DN59" s="52"/>
      <c r="DO59" s="52"/>
      <c r="DP59" s="52"/>
      <c r="DQ59" s="52"/>
      <c r="DR59" s="52"/>
      <c r="DS59" s="52"/>
      <c r="DT59" s="52"/>
      <c r="DU59" s="52"/>
      <c r="DV59" s="52"/>
      <c r="DW59" s="52"/>
      <c r="DX59" s="52"/>
      <c r="DY59" s="52"/>
      <c r="DZ59" s="52"/>
      <c r="EA59" s="52"/>
      <c r="EB59" s="52"/>
      <c r="EC59" s="52"/>
      <c r="ED59" s="52"/>
      <c r="EE59" s="52"/>
      <c r="EF59" s="52"/>
      <c r="EG59" s="52"/>
      <c r="EH59" s="52"/>
      <c r="EI59" s="52"/>
      <c r="EJ59" s="52"/>
      <c r="EK59" s="52"/>
      <c r="EL59" s="52"/>
      <c r="EM59" s="52"/>
      <c r="EN59" s="52"/>
      <c r="EO59" s="52"/>
      <c r="EP59" s="52"/>
      <c r="EQ59" s="52"/>
      <c r="ER59" s="52"/>
      <c r="ES59" s="52"/>
      <c r="ET59" s="52"/>
      <c r="EU59" s="52"/>
      <c r="EV59" s="52"/>
      <c r="EW59" s="52"/>
      <c r="EX59" s="52"/>
      <c r="EY59" s="52"/>
      <c r="EZ59" s="52"/>
      <c r="FA59" s="52"/>
      <c r="FB59" s="52"/>
      <c r="FC59" s="52"/>
      <c r="FD59" s="52"/>
      <c r="FE59" s="52"/>
      <c r="FF59" s="52"/>
      <c r="FG59" s="52"/>
      <c r="FH59" s="52"/>
      <c r="FI59" s="52"/>
      <c r="FJ59" s="52"/>
      <c r="FK59" s="52"/>
      <c r="FL59" s="52"/>
      <c r="FM59" s="52"/>
      <c r="FN59" s="52"/>
      <c r="FO59" s="52"/>
      <c r="FP59" s="52"/>
      <c r="FQ59" s="52"/>
      <c r="FR59" s="52"/>
      <c r="FS59" s="52"/>
      <c r="FT59" s="52"/>
      <c r="FU59" s="52"/>
      <c r="FV59" s="52"/>
      <c r="FW59" s="52"/>
      <c r="FX59" s="52"/>
      <c r="FY59" s="52"/>
    </row>
    <row r="60" spans="1:186" s="11" customFormat="1" ht="30" customHeight="1">
      <c r="C60" s="61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851" t="str">
        <f>+V_Ma!O60</f>
        <v>Taxi</v>
      </c>
      <c r="P60" s="852"/>
      <c r="Q60" s="116">
        <f>+N!$U$114</f>
        <v>0</v>
      </c>
      <c r="R60" s="117">
        <f>+N!$V$114</f>
        <v>0</v>
      </c>
      <c r="S60" s="117">
        <f>+N!$W$114</f>
        <v>0</v>
      </c>
      <c r="T60" s="117">
        <f>+N!$X$114</f>
        <v>0</v>
      </c>
      <c r="U60" s="117">
        <f>+N!$Y$114</f>
        <v>0</v>
      </c>
      <c r="V60" s="117">
        <f>+N!$Z$114</f>
        <v>0</v>
      </c>
      <c r="W60" s="117">
        <f>+N!$AA$114</f>
        <v>0</v>
      </c>
      <c r="X60" s="117">
        <f>+N!$AB$114</f>
        <v>0</v>
      </c>
      <c r="Y60" s="117">
        <f>+N!$AC$114</f>
        <v>0</v>
      </c>
      <c r="Z60" s="118">
        <f>+N!$AD$114</f>
        <v>0</v>
      </c>
      <c r="AA60" s="116">
        <f>+S!$U$114</f>
        <v>0</v>
      </c>
      <c r="AB60" s="117">
        <f>+S!$V$114</f>
        <v>0</v>
      </c>
      <c r="AC60" s="117">
        <f>+S!$W$114</f>
        <v>0</v>
      </c>
      <c r="AD60" s="117">
        <f>+S!$X$114</f>
        <v>0</v>
      </c>
      <c r="AE60" s="117">
        <f>+S!$Y$114</f>
        <v>0</v>
      </c>
      <c r="AF60" s="117">
        <f>+S!$Z$114</f>
        <v>0</v>
      </c>
      <c r="AG60" s="117">
        <f>+S!$AA$114</f>
        <v>0</v>
      </c>
      <c r="AH60" s="117">
        <f>+S!$AB$114</f>
        <v>0</v>
      </c>
      <c r="AI60" s="117">
        <f>+S!$AC$114</f>
        <v>0</v>
      </c>
      <c r="AJ60" s="118">
        <f>+S!$AD$114</f>
        <v>0</v>
      </c>
      <c r="AK60" s="116">
        <f>+E!$U$114</f>
        <v>0</v>
      </c>
      <c r="AL60" s="117">
        <f>+E!$V$114</f>
        <v>0</v>
      </c>
      <c r="AM60" s="117">
        <f>+E!$W$114</f>
        <v>0</v>
      </c>
      <c r="AN60" s="117">
        <f>+E!$X$114</f>
        <v>0</v>
      </c>
      <c r="AO60" s="117">
        <f>+E!$Y$114</f>
        <v>0</v>
      </c>
      <c r="AP60" s="117">
        <f>+E!$Z$114</f>
        <v>0</v>
      </c>
      <c r="AQ60" s="117">
        <f>+E!$AA$114</f>
        <v>0</v>
      </c>
      <c r="AR60" s="117">
        <f>+E!$AB$114</f>
        <v>0</v>
      </c>
      <c r="AS60" s="117">
        <f>+E!$AC$114</f>
        <v>0</v>
      </c>
      <c r="AT60" s="118">
        <f>+E!$AD$114</f>
        <v>0</v>
      </c>
      <c r="AU60" s="116">
        <f>+O!$U$114</f>
        <v>0</v>
      </c>
      <c r="AV60" s="117">
        <f>+O!$V$114</f>
        <v>0</v>
      </c>
      <c r="AW60" s="117">
        <f>+O!$W$114</f>
        <v>0</v>
      </c>
      <c r="AX60" s="117">
        <f>+O!$X$114</f>
        <v>0</v>
      </c>
      <c r="AY60" s="117">
        <f>+O!$Y$114</f>
        <v>0</v>
      </c>
      <c r="AZ60" s="117">
        <f>+O!$Z$114</f>
        <v>0</v>
      </c>
      <c r="BA60" s="117">
        <f>+O!$AA$114</f>
        <v>0</v>
      </c>
      <c r="BB60" s="117">
        <f>+O!$AB$114</f>
        <v>0</v>
      </c>
      <c r="BC60" s="117">
        <f>+O!$AC$114</f>
        <v>0</v>
      </c>
      <c r="BD60" s="118">
        <f>+O!$AD$114</f>
        <v>0</v>
      </c>
      <c r="BE60" s="119">
        <f t="shared" ref="BE60:BE80" si="2">+SUMIF($Q$55:$BD$55,1,Q60:BD60)</f>
        <v>0</v>
      </c>
      <c r="BF60" s="120" t="e">
        <f t="shared" ref="BF60:BF78" si="3">+BE60/$BE$79</f>
        <v>#DIV/0!</v>
      </c>
      <c r="BG60" s="66"/>
      <c r="BH60" s="66"/>
      <c r="BI60" s="66"/>
      <c r="BJ60" s="66"/>
      <c r="BK60" s="66"/>
      <c r="BL60" s="66"/>
      <c r="BM60" s="66"/>
      <c r="BN60" s="66"/>
      <c r="BO60" s="66"/>
      <c r="BP60" s="66"/>
      <c r="BQ60" s="13"/>
      <c r="BR60" s="65"/>
      <c r="BS60" s="30"/>
      <c r="CF60" s="28"/>
      <c r="CG60" s="28"/>
      <c r="DD60" s="28"/>
      <c r="DE60" s="28"/>
      <c r="DF60" s="28"/>
      <c r="DG60" s="28"/>
      <c r="DH60" s="28"/>
      <c r="DI60" s="28"/>
      <c r="DJ60" s="28"/>
      <c r="DK60" s="28"/>
      <c r="DL60" s="28"/>
      <c r="DM60" s="28"/>
      <c r="DN60" s="28"/>
      <c r="DO60" s="28"/>
      <c r="DP60" s="28"/>
      <c r="DQ60" s="28"/>
      <c r="DR60" s="28"/>
      <c r="DS60" s="28"/>
      <c r="DT60" s="28"/>
      <c r="DU60" s="28"/>
      <c r="DV60" s="28"/>
      <c r="DW60" s="28"/>
      <c r="DX60" s="28"/>
      <c r="DY60" s="28"/>
      <c r="DZ60" s="28"/>
      <c r="EA60" s="28"/>
      <c r="EB60" s="28"/>
      <c r="EC60" s="28"/>
      <c r="ED60" s="28"/>
      <c r="EE60" s="28"/>
      <c r="EF60" s="28"/>
      <c r="EG60" s="28"/>
      <c r="EH60" s="28"/>
      <c r="EI60" s="28"/>
      <c r="EJ60" s="28"/>
      <c r="EK60" s="28"/>
      <c r="EL60" s="28"/>
      <c r="EM60" s="28"/>
      <c r="EN60" s="28"/>
      <c r="EO60" s="28"/>
      <c r="EP60" s="28"/>
      <c r="EQ60" s="28"/>
      <c r="ER60" s="28"/>
      <c r="ES60" s="28"/>
      <c r="ET60" s="28"/>
      <c r="EU60" s="28"/>
      <c r="EV60" s="28"/>
      <c r="EW60" s="28"/>
      <c r="EX60" s="28"/>
      <c r="EY60" s="28"/>
      <c r="EZ60" s="28"/>
      <c r="FA60" s="28"/>
      <c r="FB60" s="28"/>
      <c r="FC60" s="28"/>
      <c r="FD60" s="28"/>
      <c r="FE60" s="28"/>
      <c r="FF60" s="28"/>
      <c r="FG60" s="28"/>
      <c r="FH60" s="28"/>
      <c r="FI60" s="28"/>
      <c r="FJ60" s="28"/>
      <c r="FK60" s="28"/>
      <c r="FL60" s="28"/>
      <c r="FM60" s="28"/>
      <c r="FN60" s="28"/>
      <c r="FO60" s="28"/>
      <c r="FP60" s="28"/>
      <c r="FQ60" s="28"/>
      <c r="FR60" s="28"/>
      <c r="FS60" s="28"/>
      <c r="FT60" s="28"/>
      <c r="FU60" s="28"/>
      <c r="FV60" s="28"/>
      <c r="FW60" s="28"/>
      <c r="FX60" s="28"/>
      <c r="FY60" s="28"/>
    </row>
    <row r="61" spans="1:186" s="11" customFormat="1" ht="30" customHeight="1">
      <c r="C61" s="61"/>
      <c r="D61" s="27"/>
      <c r="E61" s="27"/>
      <c r="F61" s="27"/>
      <c r="G61" s="27"/>
      <c r="I61" s="27"/>
      <c r="J61" s="27"/>
      <c r="K61" s="27"/>
      <c r="L61" s="27"/>
      <c r="M61" s="27"/>
      <c r="N61" s="27"/>
      <c r="O61" s="851" t="str">
        <f>+V_Ma!O61</f>
        <v>Omnibus</v>
      </c>
      <c r="P61" s="852"/>
      <c r="Q61" s="116">
        <f>+N!$AE$114</f>
        <v>0</v>
      </c>
      <c r="R61" s="117">
        <f>+N!$AF$114</f>
        <v>0</v>
      </c>
      <c r="S61" s="117">
        <f>+N!$AG$114</f>
        <v>0</v>
      </c>
      <c r="T61" s="117">
        <f>+N!$AH$114</f>
        <v>0</v>
      </c>
      <c r="U61" s="117">
        <f>+N!$AI$114</f>
        <v>0</v>
      </c>
      <c r="V61" s="117">
        <f>+N!$AJ$114</f>
        <v>0</v>
      </c>
      <c r="W61" s="117">
        <f>+N!$AK$114</f>
        <v>0</v>
      </c>
      <c r="X61" s="117">
        <f>+N!$AL$114</f>
        <v>0</v>
      </c>
      <c r="Y61" s="117">
        <f>+N!$AM$114</f>
        <v>0</v>
      </c>
      <c r="Z61" s="118">
        <f>+N!$AN$114</f>
        <v>0</v>
      </c>
      <c r="AA61" s="116">
        <f>+S!$AE$114</f>
        <v>0</v>
      </c>
      <c r="AB61" s="117">
        <f>+S!$AF$114</f>
        <v>0</v>
      </c>
      <c r="AC61" s="117">
        <f>+S!$AG$114</f>
        <v>0</v>
      </c>
      <c r="AD61" s="117">
        <f>+S!$AH$114</f>
        <v>0</v>
      </c>
      <c r="AE61" s="117">
        <f>+S!$AI$114</f>
        <v>0</v>
      </c>
      <c r="AF61" s="117">
        <f>+S!$AJ$114</f>
        <v>0</v>
      </c>
      <c r="AG61" s="117">
        <f>+S!$AK$114</f>
        <v>0</v>
      </c>
      <c r="AH61" s="117">
        <f>+S!$AL$114</f>
        <v>0</v>
      </c>
      <c r="AI61" s="117">
        <f>+S!$AM$114</f>
        <v>0</v>
      </c>
      <c r="AJ61" s="118">
        <f>+S!$AN$114</f>
        <v>0</v>
      </c>
      <c r="AK61" s="116">
        <f>+E!$AE$114</f>
        <v>0</v>
      </c>
      <c r="AL61" s="117">
        <f>+E!$AF$114</f>
        <v>0</v>
      </c>
      <c r="AM61" s="117">
        <f>+E!$AG$114</f>
        <v>0</v>
      </c>
      <c r="AN61" s="117">
        <f>+E!$AH$114</f>
        <v>0</v>
      </c>
      <c r="AO61" s="117">
        <f>+E!$AI$114</f>
        <v>0</v>
      </c>
      <c r="AP61" s="117">
        <f>+E!$AJ$114</f>
        <v>0</v>
      </c>
      <c r="AQ61" s="117">
        <f>+E!$AK$114</f>
        <v>0</v>
      </c>
      <c r="AR61" s="117">
        <f>+E!$AL$114</f>
        <v>0</v>
      </c>
      <c r="AS61" s="117">
        <f>+E!$AM$114</f>
        <v>0</v>
      </c>
      <c r="AT61" s="118">
        <f>+E!$AN$114</f>
        <v>0</v>
      </c>
      <c r="AU61" s="116">
        <f>+O!$AE$114</f>
        <v>0</v>
      </c>
      <c r="AV61" s="117">
        <f>+O!$AF$114</f>
        <v>0</v>
      </c>
      <c r="AW61" s="117">
        <f>+O!$AG$114</f>
        <v>0</v>
      </c>
      <c r="AX61" s="117">
        <f>+O!$AH$114</f>
        <v>0</v>
      </c>
      <c r="AY61" s="117">
        <f>+O!$AI$114</f>
        <v>0</v>
      </c>
      <c r="AZ61" s="117">
        <f>+O!$AJ$114</f>
        <v>0</v>
      </c>
      <c r="BA61" s="117">
        <f>+O!$AK$114</f>
        <v>0</v>
      </c>
      <c r="BB61" s="117">
        <f>+O!$AL$114</f>
        <v>0</v>
      </c>
      <c r="BC61" s="117">
        <f>+O!$AM$114</f>
        <v>0</v>
      </c>
      <c r="BD61" s="118">
        <f>+O!$AN$114</f>
        <v>0</v>
      </c>
      <c r="BE61" s="119">
        <f t="shared" si="2"/>
        <v>0</v>
      </c>
      <c r="BF61" s="120" t="e">
        <f t="shared" si="3"/>
        <v>#DIV/0!</v>
      </c>
      <c r="BG61" s="66"/>
      <c r="BH61" s="66"/>
      <c r="BI61" s="66"/>
      <c r="BJ61" s="66"/>
      <c r="BK61" s="66"/>
      <c r="BL61" s="66"/>
      <c r="BM61" s="66"/>
      <c r="BN61" s="66"/>
      <c r="BO61" s="66"/>
      <c r="BP61" s="66"/>
      <c r="BQ61" s="13"/>
      <c r="BR61" s="65"/>
      <c r="BS61" s="30"/>
      <c r="CF61" s="28"/>
      <c r="CG61" s="28"/>
      <c r="CV61" s="28"/>
      <c r="CW61" s="28"/>
      <c r="CX61" s="28"/>
      <c r="CY61" s="28"/>
      <c r="CZ61" s="28"/>
      <c r="DA61" s="28"/>
      <c r="DB61" s="28"/>
      <c r="DC61" s="28"/>
      <c r="DD61" s="28"/>
      <c r="DE61" s="28"/>
      <c r="DF61" s="28"/>
      <c r="DG61" s="28"/>
      <c r="DH61" s="28"/>
      <c r="DI61" s="28"/>
      <c r="DJ61" s="28"/>
      <c r="DK61" s="28"/>
      <c r="DL61" s="28"/>
      <c r="DM61" s="28"/>
      <c r="DN61" s="28"/>
      <c r="DO61" s="28"/>
      <c r="DP61" s="28"/>
      <c r="DQ61" s="28"/>
      <c r="DR61" s="28"/>
      <c r="DS61" s="28"/>
      <c r="DT61" s="28"/>
      <c r="DU61" s="28"/>
      <c r="DV61" s="28"/>
      <c r="DW61" s="28"/>
      <c r="DX61" s="28"/>
      <c r="DY61" s="28"/>
      <c r="DZ61" s="28"/>
      <c r="EA61" s="28"/>
      <c r="EB61" s="28"/>
      <c r="EC61" s="28"/>
      <c r="ED61" s="28"/>
      <c r="EE61" s="28"/>
      <c r="EF61" s="28"/>
      <c r="EG61" s="28"/>
      <c r="EH61" s="28"/>
      <c r="EI61" s="28"/>
      <c r="EJ61" s="28"/>
      <c r="EK61" s="28"/>
      <c r="EL61" s="28"/>
      <c r="EM61" s="28"/>
      <c r="EN61" s="28"/>
      <c r="EO61" s="28"/>
      <c r="EP61" s="28"/>
      <c r="EQ61" s="28"/>
      <c r="ER61" s="28"/>
      <c r="ES61" s="28"/>
      <c r="ET61" s="28"/>
      <c r="EU61" s="28"/>
      <c r="EV61" s="28"/>
      <c r="EW61" s="28"/>
      <c r="EX61" s="28"/>
      <c r="EY61" s="28"/>
      <c r="EZ61" s="28"/>
      <c r="FA61" s="28"/>
      <c r="FB61" s="28"/>
      <c r="FC61" s="28"/>
      <c r="FD61" s="28"/>
      <c r="FE61" s="28"/>
      <c r="FF61" s="28"/>
      <c r="FG61" s="28"/>
      <c r="FH61" s="28"/>
      <c r="FI61" s="28"/>
      <c r="FJ61" s="28"/>
      <c r="FK61" s="28"/>
      <c r="FL61" s="28"/>
      <c r="FM61" s="28"/>
      <c r="FN61" s="28"/>
      <c r="FO61" s="28"/>
      <c r="FP61" s="28"/>
      <c r="FQ61" s="28"/>
    </row>
    <row r="62" spans="1:186" s="11" customFormat="1" ht="30" customHeight="1">
      <c r="C62" s="61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851" t="str">
        <f>+V_Ma!O62</f>
        <v>Microbús</v>
      </c>
      <c r="P62" s="852"/>
      <c r="Q62" s="116">
        <f>+N!$AO$114</f>
        <v>0</v>
      </c>
      <c r="R62" s="117">
        <f>+N!$AP$114</f>
        <v>0</v>
      </c>
      <c r="S62" s="117">
        <f>+N!$AQ$114</f>
        <v>0</v>
      </c>
      <c r="T62" s="117">
        <f>+N!$AR$114</f>
        <v>0</v>
      </c>
      <c r="U62" s="117">
        <f>+N!$AS$114</f>
        <v>0</v>
      </c>
      <c r="V62" s="117">
        <f>+N!$AT$114</f>
        <v>0</v>
      </c>
      <c r="W62" s="117">
        <f>+N!$AU$114</f>
        <v>0</v>
      </c>
      <c r="X62" s="117">
        <f>+N!$AV$114</f>
        <v>0</v>
      </c>
      <c r="Y62" s="117">
        <f>+N!$AW$114</f>
        <v>0</v>
      </c>
      <c r="Z62" s="118">
        <f>+N!$AX$114</f>
        <v>0</v>
      </c>
      <c r="AA62" s="116">
        <f>+S!$AO$114</f>
        <v>0</v>
      </c>
      <c r="AB62" s="117">
        <f>+S!$AP$114</f>
        <v>0</v>
      </c>
      <c r="AC62" s="117">
        <f>+S!$AQ$114</f>
        <v>0</v>
      </c>
      <c r="AD62" s="117">
        <f>+S!$AR$114</f>
        <v>0</v>
      </c>
      <c r="AE62" s="117">
        <f>+S!$AS$114</f>
        <v>0</v>
      </c>
      <c r="AF62" s="117">
        <f>+S!$AT$114</f>
        <v>0</v>
      </c>
      <c r="AG62" s="117">
        <f>+S!$AU$114</f>
        <v>0</v>
      </c>
      <c r="AH62" s="117">
        <f>+S!$AV$114</f>
        <v>0</v>
      </c>
      <c r="AI62" s="117">
        <f>+S!$AW$114</f>
        <v>0</v>
      </c>
      <c r="AJ62" s="118">
        <f>+S!$AX$114</f>
        <v>0</v>
      </c>
      <c r="AK62" s="116">
        <f>+E!$AO$114</f>
        <v>0</v>
      </c>
      <c r="AL62" s="117">
        <f>+E!$AP$114</f>
        <v>0</v>
      </c>
      <c r="AM62" s="117">
        <f>+E!$AQ$114</f>
        <v>0</v>
      </c>
      <c r="AN62" s="117">
        <f>+E!$AR$114</f>
        <v>0</v>
      </c>
      <c r="AO62" s="117">
        <f>+E!$AS$114</f>
        <v>0</v>
      </c>
      <c r="AP62" s="117">
        <f>+E!$AT$114</f>
        <v>0</v>
      </c>
      <c r="AQ62" s="117">
        <f>+E!$AU$114</f>
        <v>0</v>
      </c>
      <c r="AR62" s="117">
        <f>+E!$AV$114</f>
        <v>0</v>
      </c>
      <c r="AS62" s="117">
        <f>+E!$AW$114</f>
        <v>0</v>
      </c>
      <c r="AT62" s="118">
        <f>+E!$AX$114</f>
        <v>0</v>
      </c>
      <c r="AU62" s="116">
        <f>+O!$AO$114</f>
        <v>0</v>
      </c>
      <c r="AV62" s="117">
        <f>+O!$AP$114</f>
        <v>0</v>
      </c>
      <c r="AW62" s="117">
        <f>+O!$AQ$114</f>
        <v>0</v>
      </c>
      <c r="AX62" s="117">
        <f>+O!$AR$114</f>
        <v>0</v>
      </c>
      <c r="AY62" s="117">
        <f>+O!$AS$114</f>
        <v>0</v>
      </c>
      <c r="AZ62" s="117">
        <f>+O!$AT$114</f>
        <v>0</v>
      </c>
      <c r="BA62" s="117">
        <f>+O!$AU$114</f>
        <v>0</v>
      </c>
      <c r="BB62" s="117">
        <f>+O!$AV$114</f>
        <v>0</v>
      </c>
      <c r="BC62" s="117">
        <f>+O!$AW$114</f>
        <v>0</v>
      </c>
      <c r="BD62" s="118">
        <f>+O!$AX$114</f>
        <v>0</v>
      </c>
      <c r="BE62" s="119">
        <f t="shared" si="2"/>
        <v>0</v>
      </c>
      <c r="BF62" s="120" t="e">
        <f t="shared" si="3"/>
        <v>#DIV/0!</v>
      </c>
      <c r="BG62" s="66"/>
      <c r="BH62" s="66"/>
      <c r="BI62" s="66"/>
      <c r="BJ62" s="66"/>
      <c r="BK62" s="66"/>
      <c r="BL62" s="66"/>
      <c r="BM62" s="66"/>
      <c r="BN62" s="66"/>
      <c r="BO62" s="66"/>
      <c r="BP62" s="66"/>
      <c r="BQ62" s="13"/>
      <c r="BR62" s="65"/>
      <c r="BS62" s="30"/>
      <c r="CF62" s="28"/>
      <c r="CG62" s="28"/>
      <c r="CV62" s="28"/>
      <c r="CW62" s="28"/>
      <c r="CX62" s="28"/>
      <c r="CY62" s="28"/>
      <c r="CZ62" s="28"/>
      <c r="DA62" s="28"/>
      <c r="DB62" s="28"/>
      <c r="DC62" s="28"/>
      <c r="DD62" s="28"/>
      <c r="DE62" s="28"/>
      <c r="DF62" s="28"/>
      <c r="DG62" s="28"/>
      <c r="DH62" s="28"/>
      <c r="DI62" s="28"/>
      <c r="DJ62" s="28"/>
      <c r="DK62" s="28"/>
      <c r="DL62" s="28"/>
      <c r="DM62" s="28"/>
      <c r="DN62" s="28"/>
      <c r="DO62" s="28"/>
      <c r="DP62" s="28"/>
      <c r="DQ62" s="28"/>
      <c r="DR62" s="28"/>
      <c r="DS62" s="28"/>
      <c r="DT62" s="28"/>
      <c r="DU62" s="28"/>
      <c r="DV62" s="28"/>
      <c r="DW62" s="28"/>
      <c r="DX62" s="28"/>
      <c r="DY62" s="28"/>
      <c r="DZ62" s="28"/>
      <c r="EA62" s="28"/>
      <c r="EB62" s="28"/>
      <c r="EC62" s="28"/>
      <c r="ED62" s="28"/>
      <c r="EE62" s="28"/>
      <c r="EF62" s="28"/>
      <c r="EG62" s="28"/>
      <c r="EH62" s="28"/>
      <c r="EI62" s="28"/>
      <c r="EJ62" s="28"/>
      <c r="EK62" s="28"/>
      <c r="EL62" s="28"/>
      <c r="EM62" s="28"/>
      <c r="EN62" s="28"/>
      <c r="EO62" s="28"/>
      <c r="EP62" s="28"/>
      <c r="EQ62" s="28"/>
      <c r="ER62" s="28"/>
      <c r="ES62" s="28"/>
      <c r="ET62" s="28"/>
      <c r="EU62" s="28"/>
      <c r="EV62" s="28"/>
      <c r="EW62" s="28"/>
      <c r="EX62" s="28"/>
      <c r="EY62" s="28"/>
      <c r="EZ62" s="28"/>
      <c r="FA62" s="28"/>
      <c r="FB62" s="28"/>
      <c r="FC62" s="28"/>
      <c r="FD62" s="28"/>
      <c r="FE62" s="28"/>
      <c r="FF62" s="28"/>
      <c r="FG62" s="28"/>
      <c r="FH62" s="28"/>
      <c r="FI62" s="28"/>
      <c r="FJ62" s="28"/>
      <c r="FK62" s="28"/>
      <c r="FL62" s="28"/>
      <c r="FM62" s="28"/>
      <c r="FN62" s="28"/>
      <c r="FO62" s="28"/>
      <c r="FP62" s="28"/>
      <c r="FQ62" s="28"/>
    </row>
    <row r="63" spans="1:186" s="11" customFormat="1" ht="30" customHeight="1">
      <c r="C63" s="61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851" t="str">
        <f>+V_Ma!O63</f>
        <v>Camioneta Rural</v>
      </c>
      <c r="P63" s="852"/>
      <c r="Q63" s="116">
        <f>+N!$AY$114</f>
        <v>0</v>
      </c>
      <c r="R63" s="117">
        <f>+N!$AZ$114</f>
        <v>0</v>
      </c>
      <c r="S63" s="117">
        <f>+N!$BA$114</f>
        <v>0</v>
      </c>
      <c r="T63" s="117">
        <f>+N!$BB$114</f>
        <v>0</v>
      </c>
      <c r="U63" s="117">
        <f>+N!$BC$114</f>
        <v>0</v>
      </c>
      <c r="V63" s="117">
        <f>+N!$BD$114</f>
        <v>0</v>
      </c>
      <c r="W63" s="117">
        <f>+N!$BE$114</f>
        <v>0</v>
      </c>
      <c r="X63" s="117">
        <f>+N!$BF$114</f>
        <v>0</v>
      </c>
      <c r="Y63" s="117">
        <f>+N!$BG$114</f>
        <v>0</v>
      </c>
      <c r="Z63" s="118">
        <f>+N!$BH$114</f>
        <v>0</v>
      </c>
      <c r="AA63" s="116">
        <f>+S!$AY$114</f>
        <v>0</v>
      </c>
      <c r="AB63" s="117">
        <f>+S!$AZ$114</f>
        <v>0</v>
      </c>
      <c r="AC63" s="117">
        <f>+S!$BA$114</f>
        <v>0</v>
      </c>
      <c r="AD63" s="117">
        <f>+S!$BB$114</f>
        <v>0</v>
      </c>
      <c r="AE63" s="117">
        <f>+S!$BC$114</f>
        <v>0</v>
      </c>
      <c r="AF63" s="117">
        <f>+S!$BD$114</f>
        <v>0</v>
      </c>
      <c r="AG63" s="117">
        <f>+S!$BE$114</f>
        <v>0</v>
      </c>
      <c r="AH63" s="117">
        <f>+S!$BF$114</f>
        <v>0</v>
      </c>
      <c r="AI63" s="117">
        <f>+S!$BG$114</f>
        <v>0</v>
      </c>
      <c r="AJ63" s="118">
        <f>+S!$BH$114</f>
        <v>0</v>
      </c>
      <c r="AK63" s="116">
        <f>+E!$AY$114</f>
        <v>0</v>
      </c>
      <c r="AL63" s="117">
        <f>+E!$AZ$114</f>
        <v>0</v>
      </c>
      <c r="AM63" s="117">
        <f>+E!$BA$114</f>
        <v>0</v>
      </c>
      <c r="AN63" s="117">
        <f>+E!$BB$114</f>
        <v>0</v>
      </c>
      <c r="AO63" s="117">
        <f>+E!$BC$114</f>
        <v>0</v>
      </c>
      <c r="AP63" s="117">
        <f>+E!$BD$114</f>
        <v>0</v>
      </c>
      <c r="AQ63" s="117">
        <f>+E!$BE$114</f>
        <v>0</v>
      </c>
      <c r="AR63" s="117">
        <f>+E!$BF$114</f>
        <v>0</v>
      </c>
      <c r="AS63" s="117">
        <f>+E!$BG$114</f>
        <v>0</v>
      </c>
      <c r="AT63" s="118">
        <f>+E!$BH$114</f>
        <v>0</v>
      </c>
      <c r="AU63" s="116">
        <f>+O!$AY$114</f>
        <v>0</v>
      </c>
      <c r="AV63" s="117">
        <f>+O!$AZ$114</f>
        <v>0</v>
      </c>
      <c r="AW63" s="117">
        <f>+O!$BA$114</f>
        <v>0</v>
      </c>
      <c r="AX63" s="117">
        <f>+O!$BB$114</f>
        <v>0</v>
      </c>
      <c r="AY63" s="117">
        <f>+O!$BC$114</f>
        <v>0</v>
      </c>
      <c r="AZ63" s="117">
        <f>+O!$BD$114</f>
        <v>0</v>
      </c>
      <c r="BA63" s="117">
        <f>+O!$BE$114</f>
        <v>0</v>
      </c>
      <c r="BB63" s="117">
        <f>+O!$BF$114</f>
        <v>0</v>
      </c>
      <c r="BC63" s="117">
        <f>+O!$BG$114</f>
        <v>0</v>
      </c>
      <c r="BD63" s="118">
        <f>+O!$BH$114</f>
        <v>0</v>
      </c>
      <c r="BE63" s="119">
        <f t="shared" si="2"/>
        <v>0</v>
      </c>
      <c r="BF63" s="120" t="e">
        <f t="shared" si="3"/>
        <v>#DIV/0!</v>
      </c>
      <c r="BG63" s="66"/>
      <c r="BH63" s="66"/>
      <c r="BI63" s="66"/>
      <c r="BJ63" s="66"/>
      <c r="BK63" s="66"/>
      <c r="BL63" s="66"/>
      <c r="BM63" s="66"/>
      <c r="BN63" s="66"/>
      <c r="BO63" s="66"/>
      <c r="BP63" s="66"/>
      <c r="BQ63" s="13"/>
      <c r="BR63" s="65"/>
      <c r="BS63" s="30"/>
      <c r="CF63" s="28"/>
      <c r="CG63" s="28"/>
      <c r="CV63" s="28"/>
      <c r="CW63" s="28"/>
      <c r="CX63" s="28"/>
      <c r="CY63" s="28"/>
      <c r="CZ63" s="28"/>
      <c r="DA63" s="28"/>
      <c r="DB63" s="28"/>
      <c r="DC63" s="28"/>
      <c r="DD63" s="28"/>
      <c r="DE63" s="28"/>
      <c r="DF63" s="28"/>
      <c r="DG63" s="28"/>
      <c r="DH63" s="28"/>
      <c r="DI63" s="28"/>
      <c r="DJ63" s="28"/>
      <c r="DK63" s="28"/>
      <c r="DL63" s="28"/>
      <c r="DM63" s="28"/>
      <c r="DN63" s="28"/>
      <c r="DO63" s="28"/>
      <c r="DP63" s="28"/>
      <c r="DQ63" s="28"/>
      <c r="DR63" s="28"/>
      <c r="DS63" s="28"/>
      <c r="DT63" s="28"/>
      <c r="DU63" s="28"/>
      <c r="DV63" s="28"/>
      <c r="DW63" s="28"/>
      <c r="DX63" s="28"/>
      <c r="DY63" s="28"/>
      <c r="DZ63" s="28"/>
      <c r="EA63" s="28"/>
      <c r="EB63" s="28"/>
      <c r="EC63" s="28"/>
      <c r="ED63" s="28"/>
      <c r="EE63" s="28"/>
      <c r="EF63" s="28"/>
      <c r="EG63" s="28"/>
      <c r="EH63" s="28"/>
      <c r="EI63" s="28"/>
      <c r="EJ63" s="28"/>
      <c r="EK63" s="28"/>
      <c r="EL63" s="28"/>
      <c r="EM63" s="28"/>
      <c r="EN63" s="28"/>
      <c r="EO63" s="28"/>
      <c r="EP63" s="28"/>
      <c r="EQ63" s="28"/>
      <c r="ER63" s="28"/>
      <c r="ES63" s="28"/>
      <c r="ET63" s="28"/>
      <c r="EU63" s="28"/>
      <c r="EV63" s="28"/>
      <c r="EW63" s="28"/>
      <c r="EX63" s="28"/>
      <c r="EY63" s="28"/>
      <c r="EZ63" s="28"/>
      <c r="FA63" s="28"/>
      <c r="FB63" s="28"/>
      <c r="FC63" s="28"/>
      <c r="FD63" s="28"/>
      <c r="FE63" s="28"/>
      <c r="FF63" s="28"/>
      <c r="FG63" s="28"/>
      <c r="FH63" s="28"/>
      <c r="FI63" s="28"/>
      <c r="FJ63" s="28"/>
      <c r="FK63" s="28"/>
      <c r="FL63" s="28"/>
      <c r="FM63" s="28"/>
      <c r="FN63" s="28"/>
      <c r="FO63" s="28"/>
      <c r="FP63" s="28"/>
      <c r="FQ63" s="28"/>
    </row>
    <row r="64" spans="1:186" s="11" customFormat="1" ht="30" customHeight="1">
      <c r="C64" s="61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851" t="str">
        <f>+V_Ma!O64</f>
        <v>Moto lineal</v>
      </c>
      <c r="P64" s="852"/>
      <c r="Q64" s="116">
        <f>+N!$BI$114</f>
        <v>0</v>
      </c>
      <c r="R64" s="117">
        <f>+N!$BJ$114</f>
        <v>0</v>
      </c>
      <c r="S64" s="117">
        <f>+N!$BK$114</f>
        <v>0</v>
      </c>
      <c r="T64" s="117">
        <f>+N!$BL$114</f>
        <v>0</v>
      </c>
      <c r="U64" s="117">
        <f>+N!$BM$114</f>
        <v>0</v>
      </c>
      <c r="V64" s="117">
        <f>+N!$BN$114</f>
        <v>0</v>
      </c>
      <c r="W64" s="117">
        <f>+N!$BO$114</f>
        <v>0</v>
      </c>
      <c r="X64" s="117">
        <f>+N!$BP$114</f>
        <v>0</v>
      </c>
      <c r="Y64" s="117">
        <f>+N!$BQ$114</f>
        <v>0</v>
      </c>
      <c r="Z64" s="118">
        <f>+N!$BR$114</f>
        <v>0</v>
      </c>
      <c r="AA64" s="116">
        <f>+S!$BI$114</f>
        <v>0</v>
      </c>
      <c r="AB64" s="117">
        <f>+S!$BJ$114</f>
        <v>0</v>
      </c>
      <c r="AC64" s="117">
        <f>+S!$BK$114</f>
        <v>0</v>
      </c>
      <c r="AD64" s="117">
        <f>+S!$BL$114</f>
        <v>0</v>
      </c>
      <c r="AE64" s="117">
        <f>+S!$BM$114</f>
        <v>0</v>
      </c>
      <c r="AF64" s="117">
        <f>+S!$BN$114</f>
        <v>0</v>
      </c>
      <c r="AG64" s="117">
        <f>+S!$BO$114</f>
        <v>0</v>
      </c>
      <c r="AH64" s="117">
        <f>+S!$BP$114</f>
        <v>0</v>
      </c>
      <c r="AI64" s="117">
        <f>+S!$BQ$114</f>
        <v>0</v>
      </c>
      <c r="AJ64" s="118">
        <f>+S!$BR$114</f>
        <v>0</v>
      </c>
      <c r="AK64" s="116">
        <f>+E!$BI$114</f>
        <v>0</v>
      </c>
      <c r="AL64" s="117">
        <f>+E!$BJ$114</f>
        <v>0</v>
      </c>
      <c r="AM64" s="117">
        <f>+E!$BK$114</f>
        <v>0</v>
      </c>
      <c r="AN64" s="117">
        <f>+E!$BL$114</f>
        <v>0</v>
      </c>
      <c r="AO64" s="117">
        <f>+E!$BM$114</f>
        <v>0</v>
      </c>
      <c r="AP64" s="117">
        <f>+E!$BN$114</f>
        <v>0</v>
      </c>
      <c r="AQ64" s="117">
        <f>+E!$BO$114</f>
        <v>0</v>
      </c>
      <c r="AR64" s="117">
        <f>+E!$BP$114</f>
        <v>0</v>
      </c>
      <c r="AS64" s="117">
        <f>+E!$BQ$114</f>
        <v>0</v>
      </c>
      <c r="AT64" s="118">
        <f>+E!$BR$114</f>
        <v>0</v>
      </c>
      <c r="AU64" s="116">
        <f>+O!$BI$114</f>
        <v>0</v>
      </c>
      <c r="AV64" s="117">
        <f>+O!$BJ$114</f>
        <v>0</v>
      </c>
      <c r="AW64" s="117">
        <f>+O!$BK$114</f>
        <v>0</v>
      </c>
      <c r="AX64" s="117">
        <f>+O!$BL$114</f>
        <v>0</v>
      </c>
      <c r="AY64" s="117">
        <f>+O!$BM$114</f>
        <v>0</v>
      </c>
      <c r="AZ64" s="117">
        <f>+O!$BN$114</f>
        <v>0</v>
      </c>
      <c r="BA64" s="117">
        <f>+O!$BO$114</f>
        <v>0</v>
      </c>
      <c r="BB64" s="117">
        <f>+O!$BP$114</f>
        <v>0</v>
      </c>
      <c r="BC64" s="117">
        <f>+O!$BQ$114</f>
        <v>0</v>
      </c>
      <c r="BD64" s="118">
        <f>+O!$BR$114</f>
        <v>0</v>
      </c>
      <c r="BE64" s="119">
        <f t="shared" si="2"/>
        <v>0</v>
      </c>
      <c r="BF64" s="120" t="e">
        <f t="shared" si="3"/>
        <v>#DIV/0!</v>
      </c>
      <c r="BG64" s="66"/>
      <c r="BH64" s="66"/>
      <c r="BI64" s="66"/>
      <c r="BJ64" s="66"/>
      <c r="BK64" s="66"/>
      <c r="BL64" s="66"/>
      <c r="BM64" s="66"/>
      <c r="BN64" s="66"/>
      <c r="BO64" s="66"/>
      <c r="BP64" s="66"/>
      <c r="BQ64" s="13"/>
      <c r="BR64" s="65"/>
      <c r="BS64" s="30"/>
      <c r="CF64" s="28"/>
      <c r="CG64" s="28"/>
      <c r="CV64" s="28"/>
      <c r="CW64" s="28"/>
      <c r="CX64" s="28"/>
      <c r="CY64" s="28"/>
      <c r="CZ64" s="28"/>
      <c r="DA64" s="28"/>
      <c r="DB64" s="28"/>
      <c r="DC64" s="28"/>
      <c r="DD64" s="28"/>
      <c r="DE64" s="28"/>
      <c r="DF64" s="28"/>
      <c r="DG64" s="28"/>
      <c r="DH64" s="28"/>
      <c r="DI64" s="28"/>
      <c r="DJ64" s="28"/>
      <c r="DK64" s="28"/>
      <c r="DL64" s="28"/>
      <c r="DM64" s="28"/>
      <c r="DN64" s="28"/>
      <c r="DO64" s="28"/>
      <c r="DP64" s="28"/>
      <c r="DQ64" s="28"/>
      <c r="DR64" s="28"/>
      <c r="DS64" s="28"/>
      <c r="DT64" s="28"/>
      <c r="DU64" s="28"/>
      <c r="DV64" s="28"/>
      <c r="DW64" s="28"/>
      <c r="DX64" s="28"/>
      <c r="DY64" s="28"/>
      <c r="DZ64" s="28"/>
      <c r="EA64" s="28"/>
      <c r="EB64" s="28"/>
      <c r="EC64" s="28"/>
      <c r="ED64" s="28"/>
      <c r="EE64" s="28"/>
      <c r="EF64" s="28"/>
      <c r="EG64" s="28"/>
      <c r="EH64" s="28"/>
      <c r="EI64" s="28"/>
      <c r="EJ64" s="28"/>
      <c r="EK64" s="28"/>
      <c r="EL64" s="28"/>
      <c r="EM64" s="28"/>
      <c r="EN64" s="28"/>
      <c r="EO64" s="28"/>
      <c r="EP64" s="28"/>
      <c r="EQ64" s="28"/>
      <c r="ER64" s="28"/>
      <c r="ES64" s="28"/>
      <c r="ET64" s="28"/>
      <c r="EU64" s="28"/>
      <c r="EV64" s="28"/>
      <c r="EW64" s="28"/>
      <c r="EX64" s="28"/>
      <c r="EY64" s="28"/>
      <c r="EZ64" s="28"/>
      <c r="FA64" s="28"/>
      <c r="FB64" s="28"/>
      <c r="FC64" s="28"/>
      <c r="FD64" s="28"/>
      <c r="FE64" s="28"/>
      <c r="FF64" s="28"/>
      <c r="FG64" s="28"/>
      <c r="FH64" s="28"/>
      <c r="FI64" s="28"/>
      <c r="FJ64" s="28"/>
      <c r="FK64" s="28"/>
      <c r="FL64" s="28"/>
      <c r="FM64" s="28"/>
      <c r="FN64" s="28"/>
      <c r="FO64" s="28"/>
      <c r="FP64" s="28"/>
      <c r="FQ64" s="28"/>
    </row>
    <row r="65" spans="3:173" s="28" customFormat="1" ht="30" customHeight="1">
      <c r="C65" s="61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851" t="str">
        <f>+V_Ma!O65</f>
        <v>Mototaxi</v>
      </c>
      <c r="P65" s="852"/>
      <c r="Q65" s="116">
        <f>+N!$BS$114</f>
        <v>0</v>
      </c>
      <c r="R65" s="117">
        <f>+N!$BT$114</f>
        <v>0</v>
      </c>
      <c r="S65" s="117">
        <f>+N!$BU$114</f>
        <v>0</v>
      </c>
      <c r="T65" s="117">
        <f>+N!$BV$114</f>
        <v>0</v>
      </c>
      <c r="U65" s="117">
        <f>+N!$BW$114</f>
        <v>0</v>
      </c>
      <c r="V65" s="117">
        <f>+N!$BX$114</f>
        <v>0</v>
      </c>
      <c r="W65" s="117">
        <f>+N!$BY$114</f>
        <v>0</v>
      </c>
      <c r="X65" s="117">
        <f>+N!$BZ$114</f>
        <v>0</v>
      </c>
      <c r="Y65" s="117">
        <f>+N!$CA$114</f>
        <v>0</v>
      </c>
      <c r="Z65" s="118">
        <f>+N!$CB$114</f>
        <v>0</v>
      </c>
      <c r="AA65" s="116">
        <f>+S!$BS$114</f>
        <v>0</v>
      </c>
      <c r="AB65" s="117">
        <f>+S!$BT$114</f>
        <v>0</v>
      </c>
      <c r="AC65" s="117">
        <f>+S!$BU$114</f>
        <v>0</v>
      </c>
      <c r="AD65" s="117">
        <f>+S!$BV$114</f>
        <v>0</v>
      </c>
      <c r="AE65" s="117">
        <f>+S!$BW$114</f>
        <v>0</v>
      </c>
      <c r="AF65" s="117">
        <f>+S!$BX$114</f>
        <v>0</v>
      </c>
      <c r="AG65" s="117">
        <f>+S!$BY$114</f>
        <v>0</v>
      </c>
      <c r="AH65" s="117">
        <f>+S!$BZ$114</f>
        <v>0</v>
      </c>
      <c r="AI65" s="117">
        <f>+S!$CA$114</f>
        <v>0</v>
      </c>
      <c r="AJ65" s="118">
        <f>+S!$CB$114</f>
        <v>0</v>
      </c>
      <c r="AK65" s="116">
        <f>+E!$BS$114</f>
        <v>0</v>
      </c>
      <c r="AL65" s="117">
        <f>+E!$BT$114</f>
        <v>0</v>
      </c>
      <c r="AM65" s="117">
        <f>+E!$BU$114</f>
        <v>0</v>
      </c>
      <c r="AN65" s="117">
        <f>+E!$BV$114</f>
        <v>0</v>
      </c>
      <c r="AO65" s="117">
        <f>+E!$BW$114</f>
        <v>0</v>
      </c>
      <c r="AP65" s="117">
        <f>+E!$BX$114</f>
        <v>0</v>
      </c>
      <c r="AQ65" s="117">
        <f>+E!$BY$114</f>
        <v>0</v>
      </c>
      <c r="AR65" s="117">
        <f>+E!$BZ$114</f>
        <v>0</v>
      </c>
      <c r="AS65" s="117">
        <f>+E!$CA$114</f>
        <v>0</v>
      </c>
      <c r="AT65" s="118">
        <f>+E!$CB$114</f>
        <v>0</v>
      </c>
      <c r="AU65" s="116">
        <f>+O!$BS$114</f>
        <v>0</v>
      </c>
      <c r="AV65" s="117">
        <f>+O!$BT$114</f>
        <v>0</v>
      </c>
      <c r="AW65" s="117">
        <f>+O!$BU$114</f>
        <v>0</v>
      </c>
      <c r="AX65" s="117">
        <f>+O!$BV$114</f>
        <v>0</v>
      </c>
      <c r="AY65" s="117">
        <f>+O!$BW$114</f>
        <v>0</v>
      </c>
      <c r="AZ65" s="117">
        <f>+O!$BX$114</f>
        <v>0</v>
      </c>
      <c r="BA65" s="117">
        <f>+O!$BY$114</f>
        <v>0</v>
      </c>
      <c r="BB65" s="117">
        <f>+O!$BZ$114</f>
        <v>0</v>
      </c>
      <c r="BC65" s="117">
        <f>+O!$CA$114</f>
        <v>0</v>
      </c>
      <c r="BD65" s="118">
        <f>+O!$CB$114</f>
        <v>0</v>
      </c>
      <c r="BE65" s="119">
        <f t="shared" si="2"/>
        <v>0</v>
      </c>
      <c r="BF65" s="120" t="e">
        <f t="shared" si="3"/>
        <v>#DIV/0!</v>
      </c>
      <c r="BG65" s="66"/>
      <c r="BH65" s="66"/>
      <c r="BI65" s="66"/>
      <c r="BJ65" s="66"/>
      <c r="BK65" s="66"/>
      <c r="BL65" s="66"/>
      <c r="BM65" s="66"/>
      <c r="BN65" s="66"/>
      <c r="BO65" s="66"/>
      <c r="BP65" s="66"/>
      <c r="BQ65" s="32"/>
      <c r="BR65" s="67"/>
      <c r="BS65" s="30"/>
      <c r="BX65" s="11"/>
      <c r="BY65" s="11"/>
      <c r="BZ65" s="11"/>
      <c r="CA65" s="11"/>
      <c r="CB65" s="11"/>
      <c r="CC65" s="11"/>
      <c r="CD65" s="11"/>
      <c r="CE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  <c r="FF65" s="11"/>
      <c r="FG65" s="11"/>
      <c r="FH65" s="11"/>
      <c r="FI65" s="11"/>
      <c r="FJ65" s="11"/>
      <c r="FK65" s="11"/>
      <c r="FL65" s="11"/>
      <c r="FM65" s="11"/>
      <c r="FN65" s="11"/>
      <c r="FO65" s="11"/>
      <c r="FP65" s="11"/>
      <c r="FQ65" s="11"/>
    </row>
    <row r="66" spans="3:173" s="28" customFormat="1" ht="30" customHeight="1">
      <c r="C66" s="61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851" t="str">
        <f>+V_Ma!O66</f>
        <v>Bicicleta</v>
      </c>
      <c r="P66" s="852"/>
      <c r="Q66" s="116">
        <f>+N!$CC$114</f>
        <v>0</v>
      </c>
      <c r="R66" s="117">
        <f>+N!$CD$114</f>
        <v>0</v>
      </c>
      <c r="S66" s="117">
        <f>+N!$CE$114</f>
        <v>0</v>
      </c>
      <c r="T66" s="117">
        <f>+N!$CF$114</f>
        <v>0</v>
      </c>
      <c r="U66" s="117">
        <f>+N!$CG$114</f>
        <v>0</v>
      </c>
      <c r="V66" s="117">
        <f>+N!$CH$114</f>
        <v>0</v>
      </c>
      <c r="W66" s="117">
        <f>+N!$CI$114</f>
        <v>0</v>
      </c>
      <c r="X66" s="117">
        <f>+N!$CJ$114</f>
        <v>0</v>
      </c>
      <c r="Y66" s="117">
        <f>+N!$CK$114</f>
        <v>0</v>
      </c>
      <c r="Z66" s="118">
        <f>+N!$CL$114</f>
        <v>0</v>
      </c>
      <c r="AA66" s="116">
        <f>+S!$CC$114</f>
        <v>0</v>
      </c>
      <c r="AB66" s="117">
        <f>+S!$CD$114</f>
        <v>0</v>
      </c>
      <c r="AC66" s="117">
        <f>+S!$CE$114</f>
        <v>0</v>
      </c>
      <c r="AD66" s="117">
        <f>+S!$CF$114</f>
        <v>0</v>
      </c>
      <c r="AE66" s="117">
        <f>+S!$CG$114</f>
        <v>0</v>
      </c>
      <c r="AF66" s="117">
        <f>+S!$CH$114</f>
        <v>0</v>
      </c>
      <c r="AG66" s="117">
        <f>+S!$CI$114</f>
        <v>0</v>
      </c>
      <c r="AH66" s="117">
        <f>+S!$CJ$114</f>
        <v>0</v>
      </c>
      <c r="AI66" s="117">
        <f>+S!$CK$114</f>
        <v>0</v>
      </c>
      <c r="AJ66" s="118">
        <f>+S!$CL$114</f>
        <v>0</v>
      </c>
      <c r="AK66" s="116">
        <f>+E!$CC$114</f>
        <v>0</v>
      </c>
      <c r="AL66" s="117">
        <f>+E!$CD$114</f>
        <v>0</v>
      </c>
      <c r="AM66" s="117">
        <f>+E!$CE$114</f>
        <v>0</v>
      </c>
      <c r="AN66" s="117">
        <f>+E!$CF$114</f>
        <v>0</v>
      </c>
      <c r="AO66" s="117">
        <f>+E!$CG$114</f>
        <v>0</v>
      </c>
      <c r="AP66" s="117">
        <f>+E!$CH$114</f>
        <v>0</v>
      </c>
      <c r="AQ66" s="117">
        <f>+E!$CI$114</f>
        <v>0</v>
      </c>
      <c r="AR66" s="117">
        <f>+E!$CJ$114</f>
        <v>0</v>
      </c>
      <c r="AS66" s="117">
        <f>+E!$CK$114</f>
        <v>0</v>
      </c>
      <c r="AT66" s="118">
        <f>+E!$CL$114</f>
        <v>0</v>
      </c>
      <c r="AU66" s="116">
        <f>+O!$CC$114</f>
        <v>0</v>
      </c>
      <c r="AV66" s="117">
        <f>+O!$CD$114</f>
        <v>0</v>
      </c>
      <c r="AW66" s="117">
        <f>+O!$CE$114</f>
        <v>0</v>
      </c>
      <c r="AX66" s="117">
        <f>+O!$CF$114</f>
        <v>0</v>
      </c>
      <c r="AY66" s="117">
        <f>+O!$CG$114</f>
        <v>0</v>
      </c>
      <c r="AZ66" s="117">
        <f>+O!$CH$114</f>
        <v>0</v>
      </c>
      <c r="BA66" s="117">
        <f>+O!$CI$114</f>
        <v>0</v>
      </c>
      <c r="BB66" s="117">
        <f>+O!$CJ$114</f>
        <v>0</v>
      </c>
      <c r="BC66" s="117">
        <f>+O!$CK$114</f>
        <v>0</v>
      </c>
      <c r="BD66" s="118">
        <f>+O!$CL$114</f>
        <v>0</v>
      </c>
      <c r="BE66" s="119">
        <f t="shared" si="2"/>
        <v>0</v>
      </c>
      <c r="BF66" s="120" t="e">
        <f t="shared" si="3"/>
        <v>#DIV/0!</v>
      </c>
      <c r="BG66" s="66"/>
      <c r="BH66" s="66"/>
      <c r="BI66" s="66"/>
      <c r="BJ66" s="66"/>
      <c r="BK66" s="66"/>
      <c r="BL66" s="66"/>
      <c r="BM66" s="66"/>
      <c r="BN66" s="66"/>
      <c r="BO66" s="66"/>
      <c r="BP66" s="66"/>
      <c r="BQ66" s="32"/>
      <c r="BR66" s="67"/>
      <c r="BS66" s="30"/>
      <c r="BX66" s="11"/>
      <c r="BY66" s="11"/>
      <c r="BZ66" s="11"/>
      <c r="CA66" s="11"/>
      <c r="CB66" s="11"/>
      <c r="CC66" s="11"/>
      <c r="CD66" s="11"/>
      <c r="CE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  <c r="FF66" s="11"/>
      <c r="FG66" s="11"/>
      <c r="FH66" s="11"/>
      <c r="FI66" s="11"/>
      <c r="FJ66" s="11"/>
      <c r="FK66" s="11"/>
      <c r="FL66" s="11"/>
      <c r="FM66" s="11"/>
      <c r="FN66" s="11"/>
      <c r="FO66" s="11"/>
      <c r="FP66" s="11"/>
    </row>
    <row r="67" spans="3:173" s="28" customFormat="1" ht="30" customHeight="1">
      <c r="C67" s="61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851" t="str">
        <f>+V_Ma!O67</f>
        <v>Camión</v>
      </c>
      <c r="P67" s="852"/>
      <c r="Q67" s="116">
        <f>+N!$CM$114</f>
        <v>0</v>
      </c>
      <c r="R67" s="117">
        <f>+N!$CN$114</f>
        <v>0</v>
      </c>
      <c r="S67" s="117">
        <f>+N!$CO$114</f>
        <v>0</v>
      </c>
      <c r="T67" s="117">
        <f>+N!$CP$114</f>
        <v>0</v>
      </c>
      <c r="U67" s="117">
        <f>+N!$CQ$114</f>
        <v>0</v>
      </c>
      <c r="V67" s="117">
        <f>+N!$CR$114</f>
        <v>0</v>
      </c>
      <c r="W67" s="117">
        <f>+N!$CS$114</f>
        <v>0</v>
      </c>
      <c r="X67" s="117">
        <f>+N!$CT$114</f>
        <v>0</v>
      </c>
      <c r="Y67" s="117">
        <f>+N!$CU$114</f>
        <v>0</v>
      </c>
      <c r="Z67" s="118">
        <f>+N!$CV$114</f>
        <v>0</v>
      </c>
      <c r="AA67" s="116">
        <f>+S!$CM$114</f>
        <v>0</v>
      </c>
      <c r="AB67" s="117">
        <f>+S!$CN$114</f>
        <v>0</v>
      </c>
      <c r="AC67" s="117">
        <f>+S!$CO$114</f>
        <v>0</v>
      </c>
      <c r="AD67" s="117">
        <f>+S!$CP$114</f>
        <v>0</v>
      </c>
      <c r="AE67" s="117">
        <f>+S!$CQ$114</f>
        <v>0</v>
      </c>
      <c r="AF67" s="117">
        <f>+S!$CR$114</f>
        <v>0</v>
      </c>
      <c r="AG67" s="117">
        <f>+S!$CS$114</f>
        <v>0</v>
      </c>
      <c r="AH67" s="117">
        <f>+S!$CT$114</f>
        <v>0</v>
      </c>
      <c r="AI67" s="117">
        <f>+S!$CU$114</f>
        <v>0</v>
      </c>
      <c r="AJ67" s="118">
        <f>+S!$CV$114</f>
        <v>0</v>
      </c>
      <c r="AK67" s="116">
        <f>+E!$CM$114</f>
        <v>0</v>
      </c>
      <c r="AL67" s="117">
        <f>+E!$CN$114</f>
        <v>0</v>
      </c>
      <c r="AM67" s="117">
        <f>+E!$CO$114</f>
        <v>0</v>
      </c>
      <c r="AN67" s="117">
        <f>+E!$CP$114</f>
        <v>0</v>
      </c>
      <c r="AO67" s="117">
        <f>+E!$CQ$114</f>
        <v>0</v>
      </c>
      <c r="AP67" s="117">
        <f>+E!$CR$114</f>
        <v>0</v>
      </c>
      <c r="AQ67" s="117">
        <f>+E!$CS$114</f>
        <v>0</v>
      </c>
      <c r="AR67" s="117">
        <f>+E!$CT$114</f>
        <v>0</v>
      </c>
      <c r="AS67" s="117">
        <f>+E!$CU$114</f>
        <v>0</v>
      </c>
      <c r="AT67" s="118">
        <f>+E!$CV$114</f>
        <v>0</v>
      </c>
      <c r="AU67" s="116">
        <f>+O!$CM$114</f>
        <v>0</v>
      </c>
      <c r="AV67" s="117">
        <f>+O!$CN$114</f>
        <v>0</v>
      </c>
      <c r="AW67" s="117">
        <f>+O!$CO$114</f>
        <v>0</v>
      </c>
      <c r="AX67" s="117">
        <f>+O!$CP$114</f>
        <v>0</v>
      </c>
      <c r="AY67" s="117">
        <f>+O!$CQ$114</f>
        <v>0</v>
      </c>
      <c r="AZ67" s="117">
        <f>+O!$CR$114</f>
        <v>0</v>
      </c>
      <c r="BA67" s="117">
        <f>+O!$CS$114</f>
        <v>0</v>
      </c>
      <c r="BB67" s="117">
        <f>+O!$CT$114</f>
        <v>0</v>
      </c>
      <c r="BC67" s="117">
        <f>+O!$CU$114</f>
        <v>0</v>
      </c>
      <c r="BD67" s="118">
        <f>+O!$CV$114</f>
        <v>0</v>
      </c>
      <c r="BE67" s="119">
        <f t="shared" si="2"/>
        <v>0</v>
      </c>
      <c r="BF67" s="120" t="e">
        <f t="shared" si="3"/>
        <v>#DIV/0!</v>
      </c>
      <c r="BG67" s="66"/>
      <c r="BH67" s="66"/>
      <c r="BI67" s="66"/>
      <c r="BJ67" s="66"/>
      <c r="BK67" s="66"/>
      <c r="BL67" s="66"/>
      <c r="BM67" s="66"/>
      <c r="BN67" s="66"/>
      <c r="BO67" s="66"/>
      <c r="BP67" s="66"/>
      <c r="BQ67" s="32"/>
      <c r="BR67" s="67"/>
      <c r="BS67" s="30"/>
      <c r="BX67" s="11"/>
      <c r="BY67" s="11"/>
      <c r="BZ67" s="11"/>
      <c r="CA67" s="11"/>
      <c r="CB67" s="11"/>
      <c r="CC67" s="11"/>
      <c r="CD67" s="11"/>
      <c r="CE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  <c r="FF67" s="11"/>
      <c r="FG67" s="11"/>
      <c r="FH67" s="11"/>
      <c r="FI67" s="11"/>
      <c r="FJ67" s="11"/>
      <c r="FK67" s="11"/>
      <c r="FL67" s="11"/>
      <c r="FM67" s="11"/>
      <c r="FN67" s="11"/>
      <c r="FO67" s="11"/>
      <c r="FP67" s="11"/>
    </row>
    <row r="68" spans="3:173" s="28" customFormat="1" ht="30" customHeight="1">
      <c r="C68" s="61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865" t="str">
        <f>+V_Ma!O68</f>
        <v>Tráiler</v>
      </c>
      <c r="P68" s="865"/>
      <c r="Q68" s="116">
        <f>+N!$CW$114</f>
        <v>0</v>
      </c>
      <c r="R68" s="117">
        <f>+N!$CX$114</f>
        <v>0</v>
      </c>
      <c r="S68" s="117">
        <f>+N!$CY$114</f>
        <v>0</v>
      </c>
      <c r="T68" s="117">
        <f>+N!$CZ$114</f>
        <v>0</v>
      </c>
      <c r="U68" s="117">
        <f>+N!$DA$114</f>
        <v>0</v>
      </c>
      <c r="V68" s="117">
        <f>+N!$DB$114</f>
        <v>0</v>
      </c>
      <c r="W68" s="117">
        <f>+N!$DC$114</f>
        <v>0</v>
      </c>
      <c r="X68" s="117">
        <f>+N!$DD$114</f>
        <v>0</v>
      </c>
      <c r="Y68" s="117">
        <f>+N!$DE$114</f>
        <v>0</v>
      </c>
      <c r="Z68" s="118">
        <f>+N!$DF$114</f>
        <v>0</v>
      </c>
      <c r="AA68" s="116">
        <f>+S!$CW$114</f>
        <v>0</v>
      </c>
      <c r="AB68" s="117">
        <f>+S!$CX$114</f>
        <v>0</v>
      </c>
      <c r="AC68" s="117">
        <f>+S!$CY$114</f>
        <v>0</v>
      </c>
      <c r="AD68" s="117">
        <f>+S!$CZ$114</f>
        <v>0</v>
      </c>
      <c r="AE68" s="117">
        <f>+S!$DA$114</f>
        <v>0</v>
      </c>
      <c r="AF68" s="117">
        <f>+S!$DB$114</f>
        <v>0</v>
      </c>
      <c r="AG68" s="117">
        <f>+S!$DC$114</f>
        <v>0</v>
      </c>
      <c r="AH68" s="117">
        <f>+S!$DD$114</f>
        <v>0</v>
      </c>
      <c r="AI68" s="117">
        <f>+S!$DE$114</f>
        <v>0</v>
      </c>
      <c r="AJ68" s="118">
        <f>+S!$DF$114</f>
        <v>0</v>
      </c>
      <c r="AK68" s="116">
        <f>+E!$CW$114</f>
        <v>0</v>
      </c>
      <c r="AL68" s="117">
        <f>+E!$CX$114</f>
        <v>0</v>
      </c>
      <c r="AM68" s="117">
        <f>+E!$CY$114</f>
        <v>0</v>
      </c>
      <c r="AN68" s="117">
        <f>+E!$CZ$114</f>
        <v>0</v>
      </c>
      <c r="AO68" s="117">
        <f>+E!$DA$114</f>
        <v>0</v>
      </c>
      <c r="AP68" s="117">
        <f>+E!$DB$114</f>
        <v>0</v>
      </c>
      <c r="AQ68" s="117">
        <f>+E!$DC$114</f>
        <v>0</v>
      </c>
      <c r="AR68" s="117">
        <f>+E!$DD$114</f>
        <v>0</v>
      </c>
      <c r="AS68" s="117">
        <f>+E!$DE$114</f>
        <v>0</v>
      </c>
      <c r="AT68" s="118">
        <f>+E!$DF$114</f>
        <v>0</v>
      </c>
      <c r="AU68" s="116">
        <f>+O!$CW$114</f>
        <v>0</v>
      </c>
      <c r="AV68" s="117">
        <f>+O!$CX$114</f>
        <v>0</v>
      </c>
      <c r="AW68" s="117">
        <f>+O!$CY$114</f>
        <v>0</v>
      </c>
      <c r="AX68" s="117">
        <f>+O!$CZ$114</f>
        <v>0</v>
      </c>
      <c r="AY68" s="117">
        <f>+O!$DA$114</f>
        <v>0</v>
      </c>
      <c r="AZ68" s="117">
        <f>+O!$DB$114</f>
        <v>0</v>
      </c>
      <c r="BA68" s="117">
        <f>+O!$DC$114</f>
        <v>0</v>
      </c>
      <c r="BB68" s="117">
        <f>+O!$DD$114</f>
        <v>0</v>
      </c>
      <c r="BC68" s="117">
        <f>+O!$DE$114</f>
        <v>0</v>
      </c>
      <c r="BD68" s="118">
        <f>+O!$DF$114</f>
        <v>0</v>
      </c>
      <c r="BE68" s="119">
        <f t="shared" si="2"/>
        <v>0</v>
      </c>
      <c r="BF68" s="120" t="e">
        <f t="shared" si="3"/>
        <v>#DIV/0!</v>
      </c>
      <c r="BG68" s="66"/>
      <c r="BH68" s="66"/>
      <c r="BI68" s="66"/>
      <c r="BJ68" s="66"/>
      <c r="BK68" s="66"/>
      <c r="BL68" s="66"/>
      <c r="BM68" s="66"/>
      <c r="BN68" s="66"/>
      <c r="BO68" s="66"/>
      <c r="BP68" s="66"/>
      <c r="BQ68" s="32"/>
      <c r="BR68" s="67"/>
      <c r="BS68" s="30"/>
      <c r="BX68" s="11"/>
      <c r="BY68" s="11"/>
      <c r="BZ68" s="11"/>
      <c r="CA68" s="11"/>
      <c r="CB68" s="11"/>
      <c r="CC68" s="11"/>
      <c r="CD68" s="11"/>
      <c r="CE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  <c r="FF68" s="11"/>
      <c r="FG68" s="11"/>
      <c r="FH68" s="11"/>
      <c r="FI68" s="11"/>
      <c r="FJ68" s="11"/>
      <c r="FK68" s="11"/>
      <c r="FL68" s="11"/>
      <c r="FM68" s="11"/>
      <c r="FN68" s="11"/>
      <c r="FO68" s="11"/>
      <c r="FP68" s="11"/>
    </row>
    <row r="69" spans="3:173" s="28" customFormat="1" ht="30" customHeight="1">
      <c r="C69" s="61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865" t="str">
        <f>+V_Ma!O69</f>
        <v>Bus Interprovincial</v>
      </c>
      <c r="P69" s="865"/>
      <c r="Q69" s="116">
        <f>+N!$DG$114</f>
        <v>0</v>
      </c>
      <c r="R69" s="117">
        <f>+N!$DH$114</f>
        <v>0</v>
      </c>
      <c r="S69" s="117">
        <f>+N!$DI$114</f>
        <v>0</v>
      </c>
      <c r="T69" s="117">
        <f>+N!$DJ$114</f>
        <v>0</v>
      </c>
      <c r="U69" s="117">
        <f>+N!$DK$114</f>
        <v>0</v>
      </c>
      <c r="V69" s="117">
        <f>+N!$DL$114</f>
        <v>0</v>
      </c>
      <c r="W69" s="117">
        <f>+N!$DM$114</f>
        <v>0</v>
      </c>
      <c r="X69" s="117">
        <f>+N!$DN$114</f>
        <v>0</v>
      </c>
      <c r="Y69" s="117">
        <f>+N!$DO$114</f>
        <v>0</v>
      </c>
      <c r="Z69" s="118">
        <f>+N!$DP$114</f>
        <v>0</v>
      </c>
      <c r="AA69" s="116">
        <f>+S!$DG$114</f>
        <v>0</v>
      </c>
      <c r="AB69" s="117">
        <f>+S!$DH$114</f>
        <v>0</v>
      </c>
      <c r="AC69" s="117">
        <f>+S!$DI$114</f>
        <v>0</v>
      </c>
      <c r="AD69" s="117">
        <f>+S!$DJ$114</f>
        <v>0</v>
      </c>
      <c r="AE69" s="117">
        <f>+S!$DK$114</f>
        <v>0</v>
      </c>
      <c r="AF69" s="117">
        <f>+S!$DL$114</f>
        <v>0</v>
      </c>
      <c r="AG69" s="117">
        <f>+S!$DM$114</f>
        <v>0</v>
      </c>
      <c r="AH69" s="117">
        <f>+S!$DN$114</f>
        <v>0</v>
      </c>
      <c r="AI69" s="117">
        <f>+S!$DO$114</f>
        <v>0</v>
      </c>
      <c r="AJ69" s="118">
        <f>+S!$DP$114</f>
        <v>0</v>
      </c>
      <c r="AK69" s="116">
        <f>+E!$DG$114</f>
        <v>0</v>
      </c>
      <c r="AL69" s="117">
        <f>+E!$DH$114</f>
        <v>0</v>
      </c>
      <c r="AM69" s="117">
        <f>+E!$DI$114</f>
        <v>0</v>
      </c>
      <c r="AN69" s="117">
        <f>+E!$DJ$114</f>
        <v>0</v>
      </c>
      <c r="AO69" s="117">
        <f>+E!$DK$114</f>
        <v>0</v>
      </c>
      <c r="AP69" s="117">
        <f>+E!$DL$114</f>
        <v>0</v>
      </c>
      <c r="AQ69" s="117">
        <f>+E!$DM$114</f>
        <v>0</v>
      </c>
      <c r="AR69" s="117">
        <f>+E!$DN$114</f>
        <v>0</v>
      </c>
      <c r="AS69" s="117">
        <f>+E!$DO$114</f>
        <v>0</v>
      </c>
      <c r="AT69" s="118">
        <f>+E!$DP$114</f>
        <v>0</v>
      </c>
      <c r="AU69" s="116">
        <f>+O!$DG$114</f>
        <v>0</v>
      </c>
      <c r="AV69" s="117">
        <f>+O!$DH$114</f>
        <v>0</v>
      </c>
      <c r="AW69" s="117">
        <f>+O!$DI$114</f>
        <v>0</v>
      </c>
      <c r="AX69" s="117">
        <f>+O!$DJ$114</f>
        <v>0</v>
      </c>
      <c r="AY69" s="117">
        <f>+O!$DK$114</f>
        <v>0</v>
      </c>
      <c r="AZ69" s="117">
        <f>+O!$DL$114</f>
        <v>0</v>
      </c>
      <c r="BA69" s="117">
        <f>+O!$DM$114</f>
        <v>0</v>
      </c>
      <c r="BB69" s="117">
        <f>+O!$DN$114</f>
        <v>0</v>
      </c>
      <c r="BC69" s="117">
        <f>+O!$DO$114</f>
        <v>0</v>
      </c>
      <c r="BD69" s="118">
        <f>+O!$DP$114</f>
        <v>0</v>
      </c>
      <c r="BE69" s="119">
        <f t="shared" si="2"/>
        <v>0</v>
      </c>
      <c r="BF69" s="120" t="e">
        <f t="shared" si="3"/>
        <v>#DIV/0!</v>
      </c>
      <c r="BG69" s="66"/>
      <c r="BH69" s="66"/>
      <c r="BI69" s="66"/>
      <c r="BJ69" s="66"/>
      <c r="BK69" s="66"/>
      <c r="BL69" s="66"/>
      <c r="BM69" s="66"/>
      <c r="BN69" s="66"/>
      <c r="BO69" s="66"/>
      <c r="BP69" s="66"/>
      <c r="BQ69" s="32"/>
      <c r="BR69" s="67"/>
      <c r="BS69" s="30"/>
      <c r="BT69" s="52"/>
      <c r="BU69" s="48"/>
      <c r="BV69" s="52"/>
      <c r="BW69" s="52"/>
      <c r="BX69" s="52"/>
      <c r="BY69" s="11"/>
      <c r="BZ69" s="11"/>
      <c r="CA69" s="11"/>
      <c r="CB69" s="11"/>
      <c r="CC69" s="11"/>
      <c r="CD69" s="11"/>
      <c r="CE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</row>
    <row r="70" spans="3:173" s="28" customFormat="1" ht="30" hidden="1" customHeight="1">
      <c r="C70" s="61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865" t="str">
        <f>+V_Ma!O70</f>
        <v>N</v>
      </c>
      <c r="P70" s="865"/>
      <c r="Q70" s="116">
        <f>+N!$DQ$114</f>
        <v>0</v>
      </c>
      <c r="R70" s="117">
        <f>+N!$DR$114</f>
        <v>0</v>
      </c>
      <c r="S70" s="681">
        <f>+N!$DS$114</f>
        <v>0</v>
      </c>
      <c r="T70" s="681">
        <f>+N!$DT$114</f>
        <v>0</v>
      </c>
      <c r="U70" s="681">
        <f>+N!$DU$114</f>
        <v>0</v>
      </c>
      <c r="V70" s="117">
        <f>+N!$DV$114</f>
        <v>0</v>
      </c>
      <c r="W70" s="117">
        <f>+N!$DW$114</f>
        <v>0</v>
      </c>
      <c r="X70" s="117">
        <f>+N!$DX$114</f>
        <v>0</v>
      </c>
      <c r="Y70" s="117">
        <f>+N!$DY$114</f>
        <v>0</v>
      </c>
      <c r="Z70" s="118">
        <f>+N!$DZ$114</f>
        <v>0</v>
      </c>
      <c r="AA70" s="683">
        <f>+S!$DQ$114</f>
        <v>0</v>
      </c>
      <c r="AB70" s="681">
        <f>+S!$DR$114</f>
        <v>0</v>
      </c>
      <c r="AC70" s="117">
        <f>+S!$DS$114</f>
        <v>0</v>
      </c>
      <c r="AD70" s="117">
        <f>+S!$DT$114</f>
        <v>0</v>
      </c>
      <c r="AE70" s="117">
        <f>+S!$DU$114</f>
        <v>0</v>
      </c>
      <c r="AF70" s="117">
        <f>+S!$DV$114</f>
        <v>0</v>
      </c>
      <c r="AG70" s="117">
        <f>+S!$DW$114</f>
        <v>0</v>
      </c>
      <c r="AH70" s="117">
        <f>+S!$DX$114</f>
        <v>0</v>
      </c>
      <c r="AI70" s="117">
        <f>+S!$DY$114</f>
        <v>0</v>
      </c>
      <c r="AJ70" s="118">
        <f>+S!$DZ$114</f>
        <v>0</v>
      </c>
      <c r="AK70" s="683">
        <f>+E!$DQ$114</f>
        <v>0</v>
      </c>
      <c r="AL70" s="681">
        <f>+E!$DR$114</f>
        <v>0</v>
      </c>
      <c r="AM70" s="681">
        <f>+E!$DS$114</f>
        <v>0</v>
      </c>
      <c r="AN70" s="117">
        <f>+E!$DT$114</f>
        <v>0</v>
      </c>
      <c r="AO70" s="117">
        <f>+E!$DU$114</f>
        <v>0</v>
      </c>
      <c r="AP70" s="681">
        <f>+E!$DV$114</f>
        <v>0</v>
      </c>
      <c r="AQ70" s="681">
        <f>+E!$DW$114</f>
        <v>0</v>
      </c>
      <c r="AR70" s="681">
        <f>+E!$DX$114</f>
        <v>0</v>
      </c>
      <c r="AS70" s="117">
        <f>+E!$DY$114</f>
        <v>0</v>
      </c>
      <c r="AT70" s="118">
        <f>+E!$DZ$114</f>
        <v>0</v>
      </c>
      <c r="AU70" s="683">
        <f>+O!$DQ$114</f>
        <v>0</v>
      </c>
      <c r="AV70" s="681">
        <f>+O!$DR$114</f>
        <v>0</v>
      </c>
      <c r="AW70" s="681">
        <f>+O!$DS$114</f>
        <v>0</v>
      </c>
      <c r="AX70" s="117">
        <f>+O!$DT$114</f>
        <v>0</v>
      </c>
      <c r="AY70" s="117">
        <f>+O!$DU$114</f>
        <v>0</v>
      </c>
      <c r="AZ70" s="117">
        <f>+O!$DV$114</f>
        <v>0</v>
      </c>
      <c r="BA70" s="681">
        <f>+O!$DW$114</f>
        <v>0</v>
      </c>
      <c r="BB70" s="681">
        <f>+O!$DX$114</f>
        <v>0</v>
      </c>
      <c r="BC70" s="117">
        <f>+O!$DY$114</f>
        <v>0</v>
      </c>
      <c r="BD70" s="118">
        <f>+O!$DZ$114</f>
        <v>0</v>
      </c>
      <c r="BE70" s="119">
        <f t="shared" si="2"/>
        <v>0</v>
      </c>
      <c r="BF70" s="120" t="e">
        <f t="shared" si="3"/>
        <v>#DIV/0!</v>
      </c>
      <c r="BG70" s="66"/>
      <c r="BH70" s="66"/>
      <c r="BI70" s="66"/>
      <c r="BJ70" s="66"/>
      <c r="BK70" s="66"/>
      <c r="BL70" s="66"/>
      <c r="BM70" s="66"/>
      <c r="BN70" s="66"/>
      <c r="BO70" s="66"/>
      <c r="BP70" s="66"/>
      <c r="BQ70" s="32"/>
      <c r="BR70" s="67"/>
      <c r="BS70" s="30"/>
      <c r="BW70" s="52"/>
      <c r="BX70" s="52"/>
      <c r="BY70" s="11"/>
      <c r="BZ70" s="11"/>
      <c r="CA70" s="11"/>
      <c r="CB70" s="11"/>
      <c r="CC70" s="11"/>
      <c r="CD70" s="11"/>
      <c r="CE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  <c r="FF70" s="11"/>
      <c r="FG70" s="11"/>
      <c r="FH70" s="11"/>
      <c r="FI70" s="11"/>
      <c r="FJ70" s="11"/>
      <c r="FK70" s="11"/>
      <c r="FL70" s="11"/>
      <c r="FM70" s="11"/>
      <c r="FN70" s="11"/>
      <c r="FO70" s="11"/>
      <c r="FP70" s="11"/>
    </row>
    <row r="71" spans="3:173" s="28" customFormat="1" ht="30" hidden="1" customHeight="1">
      <c r="C71" s="61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865" t="str">
        <f>+V_Ma!O71</f>
        <v>N</v>
      </c>
      <c r="P71" s="865"/>
      <c r="Q71" s="116">
        <f>+N!$EA$114</f>
        <v>0</v>
      </c>
      <c r="R71" s="117">
        <f>+N!$EB$114</f>
        <v>0</v>
      </c>
      <c r="S71" s="681">
        <f>+N!$EC$114</f>
        <v>0</v>
      </c>
      <c r="T71" s="681">
        <f>+N!$ED$114</f>
        <v>0</v>
      </c>
      <c r="U71" s="681">
        <f>+N!$EE$114</f>
        <v>0</v>
      </c>
      <c r="V71" s="117">
        <f>+N!$EF$114</f>
        <v>0</v>
      </c>
      <c r="W71" s="117">
        <f>+N!$EG$114</f>
        <v>0</v>
      </c>
      <c r="X71" s="117">
        <f>+N!$EH$114</f>
        <v>0</v>
      </c>
      <c r="Y71" s="117">
        <f>+N!$EI$114</f>
        <v>0</v>
      </c>
      <c r="Z71" s="118">
        <f>+N!$EJ$114</f>
        <v>0</v>
      </c>
      <c r="AA71" s="683">
        <f>+S!$EA$114</f>
        <v>0</v>
      </c>
      <c r="AB71" s="681">
        <f>+S!$EB$114</f>
        <v>0</v>
      </c>
      <c r="AC71" s="117">
        <f>+S!$EC$114</f>
        <v>0</v>
      </c>
      <c r="AD71" s="117">
        <f>+S!$ED$114</f>
        <v>0</v>
      </c>
      <c r="AE71" s="117">
        <f>+S!$EE$114</f>
        <v>0</v>
      </c>
      <c r="AF71" s="117">
        <f>+S!$EF$114</f>
        <v>0</v>
      </c>
      <c r="AG71" s="117">
        <f>+S!$EG$114</f>
        <v>0</v>
      </c>
      <c r="AH71" s="117">
        <f>+S!$EH$114</f>
        <v>0</v>
      </c>
      <c r="AI71" s="117">
        <f>+S!$EI$114</f>
        <v>0</v>
      </c>
      <c r="AJ71" s="118">
        <f>+S!$EJ$114</f>
        <v>0</v>
      </c>
      <c r="AK71" s="683">
        <f>+E!$EA$114</f>
        <v>0</v>
      </c>
      <c r="AL71" s="681">
        <f>+E!$EB$114</f>
        <v>0</v>
      </c>
      <c r="AM71" s="681">
        <f>+E!$EC$114</f>
        <v>0</v>
      </c>
      <c r="AN71" s="117">
        <f>+E!$ED$114</f>
        <v>0</v>
      </c>
      <c r="AO71" s="117">
        <f>+E!$EE$114</f>
        <v>0</v>
      </c>
      <c r="AP71" s="681">
        <f>+E!$EF$114</f>
        <v>0</v>
      </c>
      <c r="AQ71" s="681">
        <f>+E!$EG$114</f>
        <v>0</v>
      </c>
      <c r="AR71" s="681">
        <f>+E!$EH$114</f>
        <v>0</v>
      </c>
      <c r="AS71" s="117">
        <f>+E!$EI$114</f>
        <v>0</v>
      </c>
      <c r="AT71" s="118">
        <f>+E!$EJ$114</f>
        <v>0</v>
      </c>
      <c r="AU71" s="683">
        <f>+O!$EA$114</f>
        <v>0</v>
      </c>
      <c r="AV71" s="681">
        <f>+O!$EB$114</f>
        <v>0</v>
      </c>
      <c r="AW71" s="681">
        <f>+O!$EC$114</f>
        <v>0</v>
      </c>
      <c r="AX71" s="117">
        <f>+O!$ED$114</f>
        <v>0</v>
      </c>
      <c r="AY71" s="117">
        <f>+O!$EE$114</f>
        <v>0</v>
      </c>
      <c r="AZ71" s="117">
        <f>+O!$EF$114</f>
        <v>0</v>
      </c>
      <c r="BA71" s="681">
        <f>+O!$EG$114</f>
        <v>0</v>
      </c>
      <c r="BB71" s="681">
        <f>+O!$EH$114</f>
        <v>0</v>
      </c>
      <c r="BC71" s="117">
        <f>+O!$EI$114</f>
        <v>0</v>
      </c>
      <c r="BD71" s="118">
        <f>+O!$EJ$114</f>
        <v>0</v>
      </c>
      <c r="BE71" s="119">
        <f t="shared" si="2"/>
        <v>0</v>
      </c>
      <c r="BF71" s="120" t="e">
        <f t="shared" si="3"/>
        <v>#DIV/0!</v>
      </c>
      <c r="BG71" s="66"/>
      <c r="BH71" s="66"/>
      <c r="BI71" s="66"/>
      <c r="BJ71" s="66"/>
      <c r="BK71" s="66"/>
      <c r="BL71" s="66"/>
      <c r="BM71" s="66"/>
      <c r="BN71" s="66"/>
      <c r="BO71" s="66"/>
      <c r="BP71" s="66"/>
      <c r="BQ71" s="32"/>
      <c r="BR71" s="67"/>
      <c r="BS71" s="30"/>
      <c r="BY71" s="11"/>
      <c r="BZ71" s="11"/>
      <c r="CA71" s="11"/>
      <c r="CB71" s="11"/>
      <c r="CC71" s="11"/>
      <c r="CD71" s="11"/>
      <c r="CE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  <c r="FF71" s="11"/>
      <c r="FG71" s="11"/>
      <c r="FH71" s="11"/>
      <c r="FI71" s="11"/>
      <c r="FJ71" s="11"/>
      <c r="FK71" s="11"/>
      <c r="FL71" s="11"/>
      <c r="FM71" s="11"/>
      <c r="FN71" s="11"/>
      <c r="FO71" s="11"/>
      <c r="FP71" s="11"/>
    </row>
    <row r="72" spans="3:173" s="28" customFormat="1" ht="30" hidden="1" customHeight="1">
      <c r="C72" s="61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865" t="str">
        <f>+V_Ma!O72</f>
        <v>N</v>
      </c>
      <c r="P72" s="865"/>
      <c r="Q72" s="116">
        <f>+N!$EK$114</f>
        <v>0</v>
      </c>
      <c r="R72" s="117">
        <f>+N!$EL$114</f>
        <v>0</v>
      </c>
      <c r="S72" s="681">
        <f>+N!$EM$114</f>
        <v>0</v>
      </c>
      <c r="T72" s="681">
        <f>+N!$EN$114</f>
        <v>0</v>
      </c>
      <c r="U72" s="681">
        <f>+N!$EO$114</f>
        <v>0</v>
      </c>
      <c r="V72" s="117">
        <f>+N!$EP$114</f>
        <v>0</v>
      </c>
      <c r="W72" s="117">
        <f>+N!$EQ$114</f>
        <v>0</v>
      </c>
      <c r="X72" s="117">
        <f>+N!$ER$114</f>
        <v>0</v>
      </c>
      <c r="Y72" s="117">
        <f>+N!$ES$114</f>
        <v>0</v>
      </c>
      <c r="Z72" s="118">
        <f>+N!$ET$114</f>
        <v>0</v>
      </c>
      <c r="AA72" s="683">
        <f>+S!$EK$114</f>
        <v>0</v>
      </c>
      <c r="AB72" s="681">
        <f>+S!$EL$114</f>
        <v>0</v>
      </c>
      <c r="AC72" s="117">
        <f>+S!$EM$114</f>
        <v>0</v>
      </c>
      <c r="AD72" s="117">
        <f>+S!$EN$114</f>
        <v>0</v>
      </c>
      <c r="AE72" s="117">
        <f>+S!$EO$114</f>
        <v>0</v>
      </c>
      <c r="AF72" s="117">
        <f>+S!$EP$114</f>
        <v>0</v>
      </c>
      <c r="AG72" s="117">
        <f>+S!$EQ$114</f>
        <v>0</v>
      </c>
      <c r="AH72" s="117">
        <f>+S!$ER$114</f>
        <v>0</v>
      </c>
      <c r="AI72" s="117">
        <f>+S!$ES$114</f>
        <v>0</v>
      </c>
      <c r="AJ72" s="118">
        <f>+S!$ET$114</f>
        <v>0</v>
      </c>
      <c r="AK72" s="683">
        <f>+E!$EK$114</f>
        <v>0</v>
      </c>
      <c r="AL72" s="681">
        <f>+E!$EL$114</f>
        <v>0</v>
      </c>
      <c r="AM72" s="681">
        <f>+E!$EM$114</f>
        <v>0</v>
      </c>
      <c r="AN72" s="117">
        <f>+E!$EN$114</f>
        <v>0</v>
      </c>
      <c r="AO72" s="117">
        <f>+E!$EO$114</f>
        <v>0</v>
      </c>
      <c r="AP72" s="681">
        <f>+E!$EP$114</f>
        <v>0</v>
      </c>
      <c r="AQ72" s="681">
        <f>+E!$EQ$114</f>
        <v>0</v>
      </c>
      <c r="AR72" s="681">
        <f>+E!$ER$114</f>
        <v>0</v>
      </c>
      <c r="AS72" s="117">
        <f>+E!$ES$114</f>
        <v>0</v>
      </c>
      <c r="AT72" s="118">
        <f>+E!$ET$114</f>
        <v>0</v>
      </c>
      <c r="AU72" s="683">
        <f>+O!$EK$114</f>
        <v>0</v>
      </c>
      <c r="AV72" s="681">
        <f>+O!$EL$114</f>
        <v>0</v>
      </c>
      <c r="AW72" s="681">
        <f>+O!$EM$114</f>
        <v>0</v>
      </c>
      <c r="AX72" s="117">
        <f>+O!$EN$114</f>
        <v>0</v>
      </c>
      <c r="AY72" s="117">
        <f>+O!$EO$114</f>
        <v>0</v>
      </c>
      <c r="AZ72" s="117">
        <f>+O!$EP$114</f>
        <v>0</v>
      </c>
      <c r="BA72" s="681">
        <f>+O!$EQ$114</f>
        <v>0</v>
      </c>
      <c r="BB72" s="681">
        <f>+O!$ER$114</f>
        <v>0</v>
      </c>
      <c r="BC72" s="117">
        <f>+O!$ES$114</f>
        <v>0</v>
      </c>
      <c r="BD72" s="118">
        <f>+O!$ET$114</f>
        <v>0</v>
      </c>
      <c r="BE72" s="119">
        <f t="shared" si="2"/>
        <v>0</v>
      </c>
      <c r="BF72" s="120" t="e">
        <f t="shared" si="3"/>
        <v>#DIV/0!</v>
      </c>
      <c r="BG72" s="66"/>
      <c r="BH72" s="66"/>
      <c r="BI72" s="66"/>
      <c r="BJ72" s="66"/>
      <c r="BK72" s="66"/>
      <c r="BL72" s="66"/>
      <c r="BM72" s="66"/>
      <c r="BN72" s="66"/>
      <c r="BO72" s="66"/>
      <c r="BP72" s="66"/>
      <c r="BQ72" s="32"/>
      <c r="BR72" s="67"/>
      <c r="BW72" s="11"/>
      <c r="BX72" s="11"/>
      <c r="BY72" s="11"/>
      <c r="BZ72" s="11"/>
      <c r="CA72" s="11"/>
      <c r="CB72" s="11"/>
      <c r="CC72" s="11"/>
      <c r="CD72" s="11"/>
      <c r="CE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  <c r="FF72" s="11"/>
      <c r="FG72" s="11"/>
      <c r="FH72" s="11"/>
      <c r="FI72" s="11"/>
      <c r="FJ72" s="11"/>
      <c r="FK72" s="11"/>
      <c r="FL72" s="11"/>
      <c r="FM72" s="11"/>
      <c r="FN72" s="11"/>
      <c r="FO72" s="11"/>
      <c r="FP72" s="11"/>
    </row>
    <row r="73" spans="3:173" s="28" customFormat="1" ht="30" hidden="1" customHeight="1">
      <c r="C73" s="61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865" t="str">
        <f>+V_Ma!O73</f>
        <v>N</v>
      </c>
      <c r="P73" s="865"/>
      <c r="Q73" s="116">
        <f>+N!$EU$114</f>
        <v>0</v>
      </c>
      <c r="R73" s="117">
        <f>+N!$EV$114</f>
        <v>0</v>
      </c>
      <c r="S73" s="681">
        <f>+N!$EW$114</f>
        <v>0</v>
      </c>
      <c r="T73" s="681">
        <f>+N!$EX$114</f>
        <v>0</v>
      </c>
      <c r="U73" s="681">
        <f>+N!$EY$114</f>
        <v>0</v>
      </c>
      <c r="V73" s="117">
        <f>+N!$EZ$114</f>
        <v>0</v>
      </c>
      <c r="W73" s="117">
        <f>+N!$FA$114</f>
        <v>0</v>
      </c>
      <c r="X73" s="117">
        <f>+N!$FB$114</f>
        <v>0</v>
      </c>
      <c r="Y73" s="117">
        <f>+N!$FC$114</f>
        <v>0</v>
      </c>
      <c r="Z73" s="118">
        <f>+N!$FD$114</f>
        <v>0</v>
      </c>
      <c r="AA73" s="683">
        <f>+S!$EU$114</f>
        <v>0</v>
      </c>
      <c r="AB73" s="681">
        <f>+S!$EV$114</f>
        <v>0</v>
      </c>
      <c r="AC73" s="117">
        <f>+S!$EW$114</f>
        <v>0</v>
      </c>
      <c r="AD73" s="117">
        <f>+S!$EX$114</f>
        <v>0</v>
      </c>
      <c r="AE73" s="117">
        <f>+S!$EY$114</f>
        <v>0</v>
      </c>
      <c r="AF73" s="117">
        <f>+S!$EZ$114</f>
        <v>0</v>
      </c>
      <c r="AG73" s="117">
        <f>+S!$FA$114</f>
        <v>0</v>
      </c>
      <c r="AH73" s="117">
        <f>+S!$FB$114</f>
        <v>0</v>
      </c>
      <c r="AI73" s="117">
        <f>+S!$FC$114</f>
        <v>0</v>
      </c>
      <c r="AJ73" s="118">
        <f>+S!$FD$114</f>
        <v>0</v>
      </c>
      <c r="AK73" s="683">
        <f>+E!$EU$114</f>
        <v>0</v>
      </c>
      <c r="AL73" s="681">
        <f>+E!$EV$114</f>
        <v>0</v>
      </c>
      <c r="AM73" s="681">
        <f>+E!$EW$114</f>
        <v>0</v>
      </c>
      <c r="AN73" s="117">
        <f>+E!$EX$114</f>
        <v>0</v>
      </c>
      <c r="AO73" s="117">
        <f>+E!$EY$114</f>
        <v>0</v>
      </c>
      <c r="AP73" s="681">
        <f>+E!$EZ$114</f>
        <v>0</v>
      </c>
      <c r="AQ73" s="681">
        <f>+E!$FA$114</f>
        <v>0</v>
      </c>
      <c r="AR73" s="681">
        <f>+E!$FB$114</f>
        <v>0</v>
      </c>
      <c r="AS73" s="117">
        <f>+E!$FC$114</f>
        <v>0</v>
      </c>
      <c r="AT73" s="118">
        <f>+E!$FD$114</f>
        <v>0</v>
      </c>
      <c r="AU73" s="683">
        <f>+O!$EU$114</f>
        <v>0</v>
      </c>
      <c r="AV73" s="681">
        <f>+O!$EV$114</f>
        <v>0</v>
      </c>
      <c r="AW73" s="681">
        <f>+O!$EW$114</f>
        <v>0</v>
      </c>
      <c r="AX73" s="117">
        <f>+O!$EX$114</f>
        <v>0</v>
      </c>
      <c r="AY73" s="117">
        <f>+O!$EY$114</f>
        <v>0</v>
      </c>
      <c r="AZ73" s="117">
        <f>+O!$EZ$114</f>
        <v>0</v>
      </c>
      <c r="BA73" s="681">
        <f>+O!$FA$114</f>
        <v>0</v>
      </c>
      <c r="BB73" s="681">
        <f>+O!$FB$114</f>
        <v>0</v>
      </c>
      <c r="BC73" s="117">
        <f>+O!$FC$114</f>
        <v>0</v>
      </c>
      <c r="BD73" s="118">
        <f>+O!$FD$114</f>
        <v>0</v>
      </c>
      <c r="BE73" s="119">
        <f t="shared" si="2"/>
        <v>0</v>
      </c>
      <c r="BF73" s="120" t="e">
        <f t="shared" si="3"/>
        <v>#DIV/0!</v>
      </c>
      <c r="BG73" s="66"/>
      <c r="BH73" s="66"/>
      <c r="BI73" s="66"/>
      <c r="BJ73" s="66"/>
      <c r="BK73" s="66"/>
      <c r="BL73" s="66"/>
      <c r="BM73" s="66"/>
      <c r="BN73" s="66"/>
      <c r="BO73" s="66"/>
      <c r="BP73" s="66"/>
      <c r="BQ73" s="32"/>
      <c r="BR73" s="67"/>
      <c r="BW73" s="11"/>
      <c r="BX73" s="11"/>
      <c r="BY73" s="11"/>
      <c r="BZ73" s="11"/>
      <c r="CA73" s="11"/>
      <c r="CB73" s="11"/>
      <c r="CC73" s="11"/>
      <c r="CD73" s="11"/>
      <c r="CE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  <c r="FF73" s="11"/>
      <c r="FG73" s="11"/>
      <c r="FH73" s="11"/>
      <c r="FI73" s="11"/>
      <c r="FJ73" s="11"/>
      <c r="FK73" s="11"/>
      <c r="FL73" s="11"/>
      <c r="FM73" s="11"/>
      <c r="FN73" s="11"/>
      <c r="FO73" s="11"/>
      <c r="FP73" s="11"/>
    </row>
    <row r="74" spans="3:173" s="28" customFormat="1" ht="30" hidden="1" customHeight="1">
      <c r="C74" s="61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865" t="str">
        <f>+V_Ma!O74</f>
        <v>N</v>
      </c>
      <c r="P74" s="865"/>
      <c r="Q74" s="116">
        <f>+N!$FE$114</f>
        <v>0</v>
      </c>
      <c r="R74" s="117">
        <f>+N!$FF$114</f>
        <v>0</v>
      </c>
      <c r="S74" s="681">
        <f>+N!$FG$114</f>
        <v>0</v>
      </c>
      <c r="T74" s="681">
        <f>+N!$FH$114</f>
        <v>0</v>
      </c>
      <c r="U74" s="681">
        <f>+N!$FI$114</f>
        <v>0</v>
      </c>
      <c r="V74" s="117">
        <f>+N!$FJ$114</f>
        <v>0</v>
      </c>
      <c r="W74" s="117">
        <f>+N!$FK$114</f>
        <v>0</v>
      </c>
      <c r="X74" s="117">
        <f>+N!$FL$114</f>
        <v>0</v>
      </c>
      <c r="Y74" s="117">
        <f>+N!$FM$114</f>
        <v>0</v>
      </c>
      <c r="Z74" s="118">
        <f>+N!$FN$114</f>
        <v>0</v>
      </c>
      <c r="AA74" s="683">
        <f>+S!$FE$114</f>
        <v>0</v>
      </c>
      <c r="AB74" s="681">
        <f>+S!$FF$114</f>
        <v>0</v>
      </c>
      <c r="AC74" s="117">
        <f>+S!$FG$114</f>
        <v>0</v>
      </c>
      <c r="AD74" s="117">
        <f>+S!$FH$114</f>
        <v>0</v>
      </c>
      <c r="AE74" s="117">
        <f>+S!$FI$114</f>
        <v>0</v>
      </c>
      <c r="AF74" s="117">
        <f>+S!$FJ$114</f>
        <v>0</v>
      </c>
      <c r="AG74" s="117">
        <f>+S!$FK$114</f>
        <v>0</v>
      </c>
      <c r="AH74" s="117">
        <f>+S!$FL$114</f>
        <v>0</v>
      </c>
      <c r="AI74" s="117">
        <f>+S!$FM$114</f>
        <v>0</v>
      </c>
      <c r="AJ74" s="118">
        <f>+S!$FN$114</f>
        <v>0</v>
      </c>
      <c r="AK74" s="683">
        <f>+E!$FE$114</f>
        <v>0</v>
      </c>
      <c r="AL74" s="681">
        <f>+E!$FF$114</f>
        <v>0</v>
      </c>
      <c r="AM74" s="681">
        <f>+E!$FG$114</f>
        <v>0</v>
      </c>
      <c r="AN74" s="117">
        <f>+E!$FH$114</f>
        <v>0</v>
      </c>
      <c r="AO74" s="117">
        <f>+E!$FI$114</f>
        <v>0</v>
      </c>
      <c r="AP74" s="681">
        <f>+E!$FJ$114</f>
        <v>0</v>
      </c>
      <c r="AQ74" s="681">
        <f>+E!$FK$114</f>
        <v>0</v>
      </c>
      <c r="AR74" s="681">
        <f>+E!$FL$114</f>
        <v>0</v>
      </c>
      <c r="AS74" s="117">
        <f>+E!$FM$114</f>
        <v>0</v>
      </c>
      <c r="AT74" s="118">
        <f>+E!$FN$114</f>
        <v>0</v>
      </c>
      <c r="AU74" s="683">
        <f>+O!$FE$114</f>
        <v>0</v>
      </c>
      <c r="AV74" s="681">
        <f>+O!$FF$114</f>
        <v>0</v>
      </c>
      <c r="AW74" s="681">
        <f>+O!$FG$114</f>
        <v>0</v>
      </c>
      <c r="AX74" s="117">
        <f>+O!$FH$114</f>
        <v>0</v>
      </c>
      <c r="AY74" s="117">
        <f>+O!$FI$114</f>
        <v>0</v>
      </c>
      <c r="AZ74" s="117">
        <f>+O!$FJ$114</f>
        <v>0</v>
      </c>
      <c r="BA74" s="681">
        <f>+O!$FK$114</f>
        <v>0</v>
      </c>
      <c r="BB74" s="681">
        <f>+O!$FL$114</f>
        <v>0</v>
      </c>
      <c r="BC74" s="117">
        <f>+O!$FM$114</f>
        <v>0</v>
      </c>
      <c r="BD74" s="118">
        <f>+O!$FN$114</f>
        <v>0</v>
      </c>
      <c r="BE74" s="119">
        <f t="shared" si="2"/>
        <v>0</v>
      </c>
      <c r="BF74" s="120" t="e">
        <f t="shared" si="3"/>
        <v>#DIV/0!</v>
      </c>
      <c r="BG74" s="66"/>
      <c r="BH74" s="66"/>
      <c r="BI74" s="66"/>
      <c r="BJ74" s="66"/>
      <c r="BK74" s="66"/>
      <c r="BL74" s="66"/>
      <c r="BM74" s="66"/>
      <c r="BN74" s="66"/>
      <c r="BO74" s="66"/>
      <c r="BP74" s="66"/>
      <c r="BQ74" s="32"/>
      <c r="BR74" s="67"/>
      <c r="BW74" s="11"/>
      <c r="BX74" s="11"/>
      <c r="BY74" s="11"/>
      <c r="BZ74" s="11"/>
      <c r="CA74" s="11"/>
      <c r="CB74" s="11"/>
      <c r="CC74" s="11"/>
      <c r="CD74" s="11"/>
      <c r="CE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  <c r="FF74" s="11"/>
      <c r="FG74" s="11"/>
      <c r="FH74" s="11"/>
      <c r="FI74" s="11"/>
      <c r="FJ74" s="11"/>
      <c r="FK74" s="11"/>
      <c r="FL74" s="11"/>
      <c r="FM74" s="11"/>
      <c r="FN74" s="11"/>
      <c r="FO74" s="11"/>
      <c r="FP74" s="11"/>
    </row>
    <row r="75" spans="3:173" s="28" customFormat="1" ht="30" hidden="1" customHeight="1">
      <c r="C75" s="61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865" t="str">
        <f>+V_Ma!O75</f>
        <v>N</v>
      </c>
      <c r="P75" s="865"/>
      <c r="Q75" s="116">
        <f>+N!$FO$114</f>
        <v>0</v>
      </c>
      <c r="R75" s="117">
        <f>+N!$FP$114</f>
        <v>0</v>
      </c>
      <c r="S75" s="681">
        <f>+N!$FQ$114</f>
        <v>0</v>
      </c>
      <c r="T75" s="681">
        <f>+N!$FR$114</f>
        <v>0</v>
      </c>
      <c r="U75" s="681">
        <f>+N!$FS$114</f>
        <v>0</v>
      </c>
      <c r="V75" s="117">
        <f>+N!$FT$114</f>
        <v>0</v>
      </c>
      <c r="W75" s="117">
        <f>+N!$FU$114</f>
        <v>0</v>
      </c>
      <c r="X75" s="117">
        <f>+N!$FV$114</f>
        <v>0</v>
      </c>
      <c r="Y75" s="117">
        <f>+N!$FW$114</f>
        <v>0</v>
      </c>
      <c r="Z75" s="118">
        <f>+N!$FX$114</f>
        <v>0</v>
      </c>
      <c r="AA75" s="683">
        <f>+S!$FO$114</f>
        <v>0</v>
      </c>
      <c r="AB75" s="681">
        <f>+S!$FP$114</f>
        <v>0</v>
      </c>
      <c r="AC75" s="117">
        <f>+S!$FQ$114</f>
        <v>0</v>
      </c>
      <c r="AD75" s="117">
        <f>+S!$FR$114</f>
        <v>0</v>
      </c>
      <c r="AE75" s="117">
        <f>+S!$FS$114</f>
        <v>0</v>
      </c>
      <c r="AF75" s="117">
        <f>+S!$FT$114</f>
        <v>0</v>
      </c>
      <c r="AG75" s="117">
        <f>+S!$FU$114</f>
        <v>0</v>
      </c>
      <c r="AH75" s="117">
        <f>+S!$FV$114</f>
        <v>0</v>
      </c>
      <c r="AI75" s="117">
        <f>+S!$FW$114</f>
        <v>0</v>
      </c>
      <c r="AJ75" s="118">
        <f>+S!$FX$114</f>
        <v>0</v>
      </c>
      <c r="AK75" s="683">
        <f>+E!$FO$114</f>
        <v>0</v>
      </c>
      <c r="AL75" s="681">
        <f>+E!$FP$114</f>
        <v>0</v>
      </c>
      <c r="AM75" s="681">
        <f>+E!$FQ$114</f>
        <v>0</v>
      </c>
      <c r="AN75" s="117">
        <f>+E!$FR$114</f>
        <v>0</v>
      </c>
      <c r="AO75" s="117">
        <f>+E!$FS$114</f>
        <v>0</v>
      </c>
      <c r="AP75" s="681">
        <f>+E!$FT$114</f>
        <v>0</v>
      </c>
      <c r="AQ75" s="681">
        <f>+E!$FU$114</f>
        <v>0</v>
      </c>
      <c r="AR75" s="681">
        <f>+E!$FV$114</f>
        <v>0</v>
      </c>
      <c r="AS75" s="117">
        <f>+E!$FW$114</f>
        <v>0</v>
      </c>
      <c r="AT75" s="118">
        <f>+E!$FX$114</f>
        <v>0</v>
      </c>
      <c r="AU75" s="683">
        <f>+O!$FO$114</f>
        <v>0</v>
      </c>
      <c r="AV75" s="681">
        <f>+O!$FP$114</f>
        <v>0</v>
      </c>
      <c r="AW75" s="681">
        <f>+O!$FQ$114</f>
        <v>0</v>
      </c>
      <c r="AX75" s="117">
        <f>+O!$FR$114</f>
        <v>0</v>
      </c>
      <c r="AY75" s="117">
        <f>+O!$FS$114</f>
        <v>0</v>
      </c>
      <c r="AZ75" s="117">
        <f>+O!$FT$114</f>
        <v>0</v>
      </c>
      <c r="BA75" s="681">
        <f>+O!$FU$114</f>
        <v>0</v>
      </c>
      <c r="BB75" s="681">
        <f>+O!$FV$114</f>
        <v>0</v>
      </c>
      <c r="BC75" s="117">
        <f>+O!$FW$114</f>
        <v>0</v>
      </c>
      <c r="BD75" s="118">
        <f>+O!$FX$114</f>
        <v>0</v>
      </c>
      <c r="BE75" s="119">
        <f t="shared" si="2"/>
        <v>0</v>
      </c>
      <c r="BF75" s="120" t="e">
        <f t="shared" si="3"/>
        <v>#DIV/0!</v>
      </c>
      <c r="BG75" s="66"/>
      <c r="BH75" s="66"/>
      <c r="BI75" s="66"/>
      <c r="BJ75" s="66"/>
      <c r="BK75" s="66"/>
      <c r="BL75" s="66"/>
      <c r="BM75" s="66"/>
      <c r="BN75" s="66"/>
      <c r="BO75" s="66"/>
      <c r="BP75" s="66"/>
      <c r="BQ75" s="32"/>
      <c r="BR75" s="67"/>
      <c r="BW75" s="11"/>
      <c r="BX75" s="11"/>
      <c r="BY75" s="11"/>
      <c r="BZ75" s="11"/>
      <c r="CA75" s="11"/>
      <c r="CB75" s="11"/>
      <c r="CC75" s="11"/>
      <c r="CD75" s="11"/>
      <c r="CE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  <c r="FF75" s="11"/>
      <c r="FG75" s="11"/>
      <c r="FH75" s="11"/>
      <c r="FI75" s="11"/>
      <c r="FJ75" s="11"/>
      <c r="FK75" s="11"/>
      <c r="FL75" s="11"/>
      <c r="FM75" s="11"/>
      <c r="FN75" s="11"/>
      <c r="FO75" s="11"/>
      <c r="FP75" s="11"/>
    </row>
    <row r="76" spans="3:173" s="28" customFormat="1" ht="30" hidden="1" customHeight="1">
      <c r="C76" s="61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865" t="str">
        <f>+V_Ma!O76</f>
        <v>N</v>
      </c>
      <c r="P76" s="865"/>
      <c r="Q76" s="116">
        <f>+N!$FY$114</f>
        <v>0</v>
      </c>
      <c r="R76" s="117">
        <f>+N!$FZ$114</f>
        <v>0</v>
      </c>
      <c r="S76" s="681">
        <f>+N!$GA$114</f>
        <v>0</v>
      </c>
      <c r="T76" s="681">
        <f>+N!$GB$114</f>
        <v>0</v>
      </c>
      <c r="U76" s="681">
        <f>+N!$GC$114</f>
        <v>0</v>
      </c>
      <c r="V76" s="117">
        <f>+N!$GD$114</f>
        <v>0</v>
      </c>
      <c r="W76" s="117">
        <f>+N!$GE$114</f>
        <v>0</v>
      </c>
      <c r="X76" s="117">
        <f>+N!$GF$114</f>
        <v>0</v>
      </c>
      <c r="Y76" s="117">
        <f>+N!$GG$114</f>
        <v>0</v>
      </c>
      <c r="Z76" s="118">
        <f>+N!$GH$114</f>
        <v>0</v>
      </c>
      <c r="AA76" s="683">
        <f>+S!$FY$114</f>
        <v>0</v>
      </c>
      <c r="AB76" s="681">
        <f>+S!$FZ$114</f>
        <v>0</v>
      </c>
      <c r="AC76" s="117">
        <f>+S!$GA$114</f>
        <v>0</v>
      </c>
      <c r="AD76" s="117">
        <f>+S!$GB$114</f>
        <v>0</v>
      </c>
      <c r="AE76" s="117">
        <f>+S!$GC$114</f>
        <v>0</v>
      </c>
      <c r="AF76" s="117">
        <f>+S!$GD$114</f>
        <v>0</v>
      </c>
      <c r="AG76" s="117">
        <f>+S!$GE$114</f>
        <v>0</v>
      </c>
      <c r="AH76" s="117">
        <f>+S!$GF$114</f>
        <v>0</v>
      </c>
      <c r="AI76" s="117">
        <f>+S!$GG$114</f>
        <v>0</v>
      </c>
      <c r="AJ76" s="118">
        <f>+S!$GH$114</f>
        <v>0</v>
      </c>
      <c r="AK76" s="683">
        <f>+E!$FY$114</f>
        <v>0</v>
      </c>
      <c r="AL76" s="681">
        <f>+E!$FZ$114</f>
        <v>0</v>
      </c>
      <c r="AM76" s="681">
        <f>+E!$GA$114</f>
        <v>0</v>
      </c>
      <c r="AN76" s="117">
        <f>+E!$GB$114</f>
        <v>0</v>
      </c>
      <c r="AO76" s="117">
        <f>+E!$GC$114</f>
        <v>0</v>
      </c>
      <c r="AP76" s="681">
        <f>+E!$GD$114</f>
        <v>0</v>
      </c>
      <c r="AQ76" s="681">
        <f>+E!$GE$114</f>
        <v>0</v>
      </c>
      <c r="AR76" s="681">
        <f>+E!$GF$114</f>
        <v>0</v>
      </c>
      <c r="AS76" s="117">
        <f>+E!$GG$114</f>
        <v>0</v>
      </c>
      <c r="AT76" s="118">
        <f>+E!$GH$114</f>
        <v>0</v>
      </c>
      <c r="AU76" s="683">
        <f>+O!$FY$114</f>
        <v>0</v>
      </c>
      <c r="AV76" s="681">
        <f>+O!$FZ$114</f>
        <v>0</v>
      </c>
      <c r="AW76" s="681">
        <f>+O!$GA$114</f>
        <v>0</v>
      </c>
      <c r="AX76" s="117">
        <f>+O!$GB$114</f>
        <v>0</v>
      </c>
      <c r="AY76" s="117">
        <f>+O!$GC$114</f>
        <v>0</v>
      </c>
      <c r="AZ76" s="117">
        <f>+O!$GD$114</f>
        <v>0</v>
      </c>
      <c r="BA76" s="681">
        <f>+O!$GE$114</f>
        <v>0</v>
      </c>
      <c r="BB76" s="681">
        <f>+O!$GF$114</f>
        <v>0</v>
      </c>
      <c r="BC76" s="117">
        <f>+O!$GG$114</f>
        <v>0</v>
      </c>
      <c r="BD76" s="118">
        <f>+O!$GH$114</f>
        <v>0</v>
      </c>
      <c r="BE76" s="119">
        <f t="shared" si="2"/>
        <v>0</v>
      </c>
      <c r="BF76" s="120" t="e">
        <f t="shared" si="3"/>
        <v>#DIV/0!</v>
      </c>
      <c r="BG76" s="66"/>
      <c r="BH76" s="66"/>
      <c r="BI76" s="66"/>
      <c r="BJ76" s="66"/>
      <c r="BK76" s="66"/>
      <c r="BL76" s="66"/>
      <c r="BM76" s="66"/>
      <c r="BN76" s="66"/>
      <c r="BO76" s="66"/>
      <c r="BP76" s="66"/>
      <c r="BQ76" s="32"/>
      <c r="BR76" s="67"/>
      <c r="BW76" s="11"/>
      <c r="BX76" s="11"/>
      <c r="BY76" s="11"/>
      <c r="BZ76" s="11"/>
      <c r="CA76" s="11"/>
      <c r="CB76" s="11"/>
      <c r="CC76" s="11"/>
      <c r="CD76" s="11"/>
      <c r="CE76" s="11"/>
    </row>
    <row r="77" spans="3:173" s="28" customFormat="1" ht="30" hidden="1" customHeight="1">
      <c r="C77" s="61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865" t="str">
        <f>+V_Ma!O77</f>
        <v>N</v>
      </c>
      <c r="P77" s="865"/>
      <c r="Q77" s="116">
        <f>+N!$GI$114</f>
        <v>0</v>
      </c>
      <c r="R77" s="117">
        <f>+N!$GJ$114</f>
        <v>0</v>
      </c>
      <c r="S77" s="681">
        <f>+N!$GK$114</f>
        <v>0</v>
      </c>
      <c r="T77" s="681">
        <f>+N!$GL$114</f>
        <v>0</v>
      </c>
      <c r="U77" s="681">
        <f>+N!$GM$114</f>
        <v>0</v>
      </c>
      <c r="V77" s="117">
        <f>+N!$GN$114</f>
        <v>0</v>
      </c>
      <c r="W77" s="117">
        <f>+N!$GO$114</f>
        <v>0</v>
      </c>
      <c r="X77" s="117">
        <f>+N!$GP$114</f>
        <v>0</v>
      </c>
      <c r="Y77" s="117">
        <f>+N!$GQ$114</f>
        <v>0</v>
      </c>
      <c r="Z77" s="118">
        <f>+N!$GR$114</f>
        <v>0</v>
      </c>
      <c r="AA77" s="683">
        <f>+S!$GI$114</f>
        <v>0</v>
      </c>
      <c r="AB77" s="681">
        <f>+S!$GJ$114</f>
        <v>0</v>
      </c>
      <c r="AC77" s="117">
        <f>+S!$GK$114</f>
        <v>0</v>
      </c>
      <c r="AD77" s="117">
        <f>+S!$GL$114</f>
        <v>0</v>
      </c>
      <c r="AE77" s="117">
        <f>+S!$GM$114</f>
        <v>0</v>
      </c>
      <c r="AF77" s="117">
        <f>+S!$GN$114</f>
        <v>0</v>
      </c>
      <c r="AG77" s="117">
        <f>+S!$GO$114</f>
        <v>0</v>
      </c>
      <c r="AH77" s="117">
        <f>+S!$GP$114</f>
        <v>0</v>
      </c>
      <c r="AI77" s="117">
        <f>+S!$GQ$114</f>
        <v>0</v>
      </c>
      <c r="AJ77" s="118">
        <f>+S!$GR$114</f>
        <v>0</v>
      </c>
      <c r="AK77" s="683">
        <f>+E!$GI$114</f>
        <v>0</v>
      </c>
      <c r="AL77" s="681">
        <f>+E!$GJ$114</f>
        <v>0</v>
      </c>
      <c r="AM77" s="681">
        <f>+E!$GK$114</f>
        <v>0</v>
      </c>
      <c r="AN77" s="117">
        <f>+E!$GL$114</f>
        <v>0</v>
      </c>
      <c r="AO77" s="117">
        <f>+E!$GM$114</f>
        <v>0</v>
      </c>
      <c r="AP77" s="681">
        <f>+E!$GN$114</f>
        <v>0</v>
      </c>
      <c r="AQ77" s="681">
        <f>+E!$GO$114</f>
        <v>0</v>
      </c>
      <c r="AR77" s="681">
        <f>+E!$GP$114</f>
        <v>0</v>
      </c>
      <c r="AS77" s="117">
        <f>+E!$GQ$114</f>
        <v>0</v>
      </c>
      <c r="AT77" s="118">
        <f>+E!$GR$114</f>
        <v>0</v>
      </c>
      <c r="AU77" s="683">
        <f>+O!$GI$114</f>
        <v>0</v>
      </c>
      <c r="AV77" s="681">
        <f>+O!$GJ$114</f>
        <v>0</v>
      </c>
      <c r="AW77" s="681">
        <f>+O!$GK$114</f>
        <v>0</v>
      </c>
      <c r="AX77" s="117">
        <f>+O!$GL$114</f>
        <v>0</v>
      </c>
      <c r="AY77" s="117">
        <f>+O!$GM$114</f>
        <v>0</v>
      </c>
      <c r="AZ77" s="117">
        <f>+O!$GN$114</f>
        <v>0</v>
      </c>
      <c r="BA77" s="681">
        <f>+O!$GO$114</f>
        <v>0</v>
      </c>
      <c r="BB77" s="681">
        <f>+O!$GP$114</f>
        <v>0</v>
      </c>
      <c r="BC77" s="117">
        <f>+O!$GQ$114</f>
        <v>0</v>
      </c>
      <c r="BD77" s="118">
        <f>+O!$GR$114</f>
        <v>0</v>
      </c>
      <c r="BE77" s="119">
        <f t="shared" si="2"/>
        <v>0</v>
      </c>
      <c r="BF77" s="120" t="e">
        <f t="shared" si="3"/>
        <v>#DIV/0!</v>
      </c>
      <c r="BG77" s="66"/>
      <c r="BH77" s="66"/>
      <c r="BI77" s="66"/>
      <c r="BJ77" s="66"/>
      <c r="BK77" s="66"/>
      <c r="BL77" s="66"/>
      <c r="BM77" s="66"/>
      <c r="BN77" s="66"/>
      <c r="BO77" s="66"/>
      <c r="BP77" s="66"/>
      <c r="BQ77" s="32"/>
      <c r="BR77" s="67"/>
      <c r="BS77" s="69"/>
      <c r="BW77" s="11"/>
      <c r="BX77" s="11"/>
      <c r="BY77" s="11"/>
      <c r="BZ77" s="11"/>
      <c r="CA77" s="11"/>
      <c r="CB77" s="11"/>
      <c r="CC77" s="11"/>
      <c r="CD77" s="11"/>
      <c r="CE77" s="11"/>
    </row>
    <row r="78" spans="3:173" s="28" customFormat="1" ht="30" hidden="1" customHeight="1">
      <c r="C78" s="61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909" t="str">
        <f>+V_Ma!O78</f>
        <v>N</v>
      </c>
      <c r="P78" s="909"/>
      <c r="Q78" s="121">
        <f>+N!$GS$114</f>
        <v>0</v>
      </c>
      <c r="R78" s="122">
        <f>+N!$GT$114</f>
        <v>0</v>
      </c>
      <c r="S78" s="682">
        <f>+N!$GU$114</f>
        <v>0</v>
      </c>
      <c r="T78" s="682">
        <f>+N!$GV$114</f>
        <v>0</v>
      </c>
      <c r="U78" s="682">
        <f>+N!$GW$114</f>
        <v>0</v>
      </c>
      <c r="V78" s="122">
        <f>+N!$GX$114</f>
        <v>0</v>
      </c>
      <c r="W78" s="122">
        <f>+N!$GY$114</f>
        <v>0</v>
      </c>
      <c r="X78" s="122">
        <f>+N!$GZ$114</f>
        <v>0</v>
      </c>
      <c r="Y78" s="122">
        <f>+N!$HA$114</f>
        <v>0</v>
      </c>
      <c r="Z78" s="123">
        <f>+N!$HB$114</f>
        <v>0</v>
      </c>
      <c r="AA78" s="684">
        <f>+S!$GS$114</f>
        <v>0</v>
      </c>
      <c r="AB78" s="682">
        <f>+S!$GT$114</f>
        <v>0</v>
      </c>
      <c r="AC78" s="122">
        <f>+S!$GU$114</f>
        <v>0</v>
      </c>
      <c r="AD78" s="122">
        <f>+S!$GV$114</f>
        <v>0</v>
      </c>
      <c r="AE78" s="122">
        <f>+S!$GW$114</f>
        <v>0</v>
      </c>
      <c r="AF78" s="122">
        <f>+S!$GX$114</f>
        <v>0</v>
      </c>
      <c r="AG78" s="122">
        <f>+S!$GY$114</f>
        <v>0</v>
      </c>
      <c r="AH78" s="122">
        <f>+S!$GZ$114</f>
        <v>0</v>
      </c>
      <c r="AI78" s="122">
        <f>+S!$HA$114</f>
        <v>0</v>
      </c>
      <c r="AJ78" s="123">
        <f>+S!$HB$114</f>
        <v>0</v>
      </c>
      <c r="AK78" s="683">
        <f>+E!$GS$114</f>
        <v>0</v>
      </c>
      <c r="AL78" s="681">
        <f>+E!$GT$114</f>
        <v>0</v>
      </c>
      <c r="AM78" s="681">
        <f>+E!$GU$114</f>
        <v>0</v>
      </c>
      <c r="AN78" s="117">
        <f>+E!$GV$114</f>
        <v>0</v>
      </c>
      <c r="AO78" s="117">
        <f>+E!$GW$114</f>
        <v>0</v>
      </c>
      <c r="AP78" s="681">
        <f>+E!$GX$114</f>
        <v>0</v>
      </c>
      <c r="AQ78" s="681">
        <f>+E!$GY$114</f>
        <v>0</v>
      </c>
      <c r="AR78" s="681">
        <f>+E!$GZ$114</f>
        <v>0</v>
      </c>
      <c r="AS78" s="122">
        <f>+E!$HA$114</f>
        <v>0</v>
      </c>
      <c r="AT78" s="123">
        <f>+E!$HB$114</f>
        <v>0</v>
      </c>
      <c r="AU78" s="684">
        <f>+O!$GS$114</f>
        <v>0</v>
      </c>
      <c r="AV78" s="682">
        <f>+O!$GT$114</f>
        <v>0</v>
      </c>
      <c r="AW78" s="682">
        <f>+O!$GU$114</f>
        <v>0</v>
      </c>
      <c r="AX78" s="122">
        <f>+O!$GV$114</f>
        <v>0</v>
      </c>
      <c r="AY78" s="122">
        <f>+O!$GW$114</f>
        <v>0</v>
      </c>
      <c r="AZ78" s="122">
        <f>+O!$GX$114</f>
        <v>0</v>
      </c>
      <c r="BA78" s="682">
        <f>+O!$GY$114</f>
        <v>0</v>
      </c>
      <c r="BB78" s="682">
        <f>+O!$GZ$114</f>
        <v>0</v>
      </c>
      <c r="BC78" s="122">
        <f>+O!$HA$114</f>
        <v>0</v>
      </c>
      <c r="BD78" s="123">
        <f>+O!$HB$114</f>
        <v>0</v>
      </c>
      <c r="BE78" s="124">
        <f t="shared" si="2"/>
        <v>0</v>
      </c>
      <c r="BF78" s="125" t="e">
        <f t="shared" si="3"/>
        <v>#DIV/0!</v>
      </c>
      <c r="BG78" s="66"/>
      <c r="BH78" s="66"/>
      <c r="BI78" s="66"/>
      <c r="BJ78" s="66"/>
      <c r="BK78" s="66"/>
      <c r="BL78" s="66"/>
      <c r="BM78" s="66"/>
      <c r="BN78" s="66"/>
      <c r="BO78" s="66"/>
      <c r="BP78" s="66"/>
      <c r="BQ78" s="32"/>
      <c r="BR78" s="67"/>
      <c r="BS78" s="69"/>
      <c r="BW78" s="11"/>
      <c r="BX78" s="11"/>
      <c r="BY78" s="11"/>
      <c r="BZ78" s="11"/>
      <c r="CA78" s="11"/>
      <c r="CB78" s="11"/>
      <c r="CC78" s="11"/>
      <c r="CD78" s="11"/>
      <c r="CE78" s="11"/>
    </row>
    <row r="79" spans="3:173" s="28" customFormat="1" ht="30" customHeight="1">
      <c r="C79" s="61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910" t="s">
        <v>16</v>
      </c>
      <c r="P79" s="910"/>
      <c r="Q79" s="644">
        <f>+SUM(Q59:Q78)</f>
        <v>0</v>
      </c>
      <c r="R79" s="644">
        <f t="shared" ref="R79:BD79" si="4">+SUM(R59:R78)</f>
        <v>0</v>
      </c>
      <c r="S79" s="644">
        <f t="shared" si="4"/>
        <v>0</v>
      </c>
      <c r="T79" s="644">
        <f t="shared" si="4"/>
        <v>0</v>
      </c>
      <c r="U79" s="644">
        <f t="shared" si="4"/>
        <v>0</v>
      </c>
      <c r="V79" s="644">
        <f t="shared" si="4"/>
        <v>0</v>
      </c>
      <c r="W79" s="644">
        <f t="shared" si="4"/>
        <v>0</v>
      </c>
      <c r="X79" s="644">
        <f t="shared" si="4"/>
        <v>0</v>
      </c>
      <c r="Y79" s="644">
        <f t="shared" si="4"/>
        <v>0</v>
      </c>
      <c r="Z79" s="644">
        <f t="shared" si="4"/>
        <v>0</v>
      </c>
      <c r="AA79" s="644">
        <f t="shared" si="4"/>
        <v>0</v>
      </c>
      <c r="AB79" s="644">
        <f t="shared" si="4"/>
        <v>0</v>
      </c>
      <c r="AC79" s="644">
        <f t="shared" si="4"/>
        <v>0</v>
      </c>
      <c r="AD79" s="644">
        <f t="shared" si="4"/>
        <v>0</v>
      </c>
      <c r="AE79" s="644">
        <f t="shared" si="4"/>
        <v>0</v>
      </c>
      <c r="AF79" s="644">
        <f t="shared" si="4"/>
        <v>0</v>
      </c>
      <c r="AG79" s="644">
        <f t="shared" si="4"/>
        <v>0</v>
      </c>
      <c r="AH79" s="644">
        <f t="shared" si="4"/>
        <v>0</v>
      </c>
      <c r="AI79" s="644">
        <f t="shared" si="4"/>
        <v>0</v>
      </c>
      <c r="AJ79" s="644">
        <f t="shared" si="4"/>
        <v>0</v>
      </c>
      <c r="AK79" s="644">
        <f t="shared" si="4"/>
        <v>0</v>
      </c>
      <c r="AL79" s="644">
        <f t="shared" si="4"/>
        <v>0</v>
      </c>
      <c r="AM79" s="644">
        <f t="shared" si="4"/>
        <v>0</v>
      </c>
      <c r="AN79" s="644">
        <f t="shared" si="4"/>
        <v>0</v>
      </c>
      <c r="AO79" s="644">
        <f t="shared" si="4"/>
        <v>0</v>
      </c>
      <c r="AP79" s="644">
        <f t="shared" si="4"/>
        <v>0</v>
      </c>
      <c r="AQ79" s="644">
        <f t="shared" si="4"/>
        <v>0</v>
      </c>
      <c r="AR79" s="644">
        <f t="shared" si="4"/>
        <v>0</v>
      </c>
      <c r="AS79" s="644">
        <f t="shared" si="4"/>
        <v>0</v>
      </c>
      <c r="AT79" s="644">
        <f t="shared" si="4"/>
        <v>0</v>
      </c>
      <c r="AU79" s="644">
        <f t="shared" si="4"/>
        <v>0</v>
      </c>
      <c r="AV79" s="644">
        <f t="shared" si="4"/>
        <v>0</v>
      </c>
      <c r="AW79" s="644">
        <f t="shared" si="4"/>
        <v>0</v>
      </c>
      <c r="AX79" s="644">
        <f t="shared" si="4"/>
        <v>0</v>
      </c>
      <c r="AY79" s="644">
        <f t="shared" si="4"/>
        <v>0</v>
      </c>
      <c r="AZ79" s="644">
        <f t="shared" si="4"/>
        <v>0</v>
      </c>
      <c r="BA79" s="644">
        <f t="shared" si="4"/>
        <v>0</v>
      </c>
      <c r="BB79" s="644">
        <f t="shared" si="4"/>
        <v>0</v>
      </c>
      <c r="BC79" s="644">
        <f t="shared" si="4"/>
        <v>0</v>
      </c>
      <c r="BD79" s="644">
        <f t="shared" si="4"/>
        <v>0</v>
      </c>
      <c r="BE79" s="645">
        <f t="shared" si="2"/>
        <v>0</v>
      </c>
      <c r="BF79" s="126" t="e">
        <f>+SUM(BF59:BF69)</f>
        <v>#DIV/0!</v>
      </c>
      <c r="BG79" s="70"/>
      <c r="BH79" s="70"/>
      <c r="BI79" s="70"/>
      <c r="BJ79" s="70"/>
      <c r="BK79" s="70"/>
      <c r="BL79" s="70"/>
      <c r="BM79" s="70"/>
      <c r="BN79" s="70"/>
      <c r="BO79" s="70"/>
      <c r="BP79" s="70"/>
      <c r="BQ79" s="32"/>
      <c r="BR79" s="67"/>
      <c r="BS79" s="69"/>
      <c r="BW79" s="11"/>
      <c r="BX79" s="11"/>
      <c r="BY79" s="11"/>
      <c r="BZ79" s="11"/>
      <c r="CA79" s="11"/>
      <c r="CB79" s="11"/>
      <c r="CC79" s="11"/>
      <c r="CD79" s="11"/>
      <c r="CE79" s="11"/>
    </row>
    <row r="80" spans="3:173" s="28" customFormat="1" ht="30" customHeight="1">
      <c r="C80" s="61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914" t="s">
        <v>21</v>
      </c>
      <c r="P80" s="914"/>
      <c r="Q80" s="646" t="e">
        <f>+Q59*VLOOKUP($O$59,#REF!,2,0)+Q60*VLOOKUP($O$60,#REF!,2,0)+Q61*VLOOKUP($O$61,#REF!,2,0)+Q62*VLOOKUP($O$62,#REF!,2,0)+Q63*VLOOKUP($O$63,#REF!,2,0)+Q64*VLOOKUP($O$64,#REF!,2,0)+Q65*VLOOKUP($O$65,#REF!,2,0)+Q66*VLOOKUP($O$66,#REF!,2,0)+Q67*VLOOKUP($O$67,#REF!,2,0)+Q68*VLOOKUP($O$68,#REF!,2,0)+Q69*VLOOKUP($O$69,#REF!,2,0)+Q70*VLOOKUP($O$70,#REF!,2,0)+Q71*VLOOKUP($O$71,#REF!,2,0)+Q72*VLOOKUP($O$72,#REF!,2,0)+Q73*VLOOKUP($O$73,#REF!,2,0)+Q74*VLOOKUP($O$74,#REF!,2,0)+Q75*VLOOKUP($O$75,#REF!,2,0)+Q76*VLOOKUP($O$76,#REF!,2,0)+Q77*VLOOKUP($O$77,#REF!,2,0)+Q78*VLOOKUP($O$78,#REF!,2,0)</f>
        <v>#REF!</v>
      </c>
      <c r="R80" s="646" t="e">
        <f>+R59*VLOOKUP($O$59,#REF!,2,0)+R60*VLOOKUP($O$60,#REF!,2,0)+R61*VLOOKUP($O$61,#REF!,2,0)+R62*VLOOKUP($O$62,#REF!,2,0)+R63*VLOOKUP($O$63,#REF!,2,0)+R64*VLOOKUP($O$64,#REF!,2,0)+R65*VLOOKUP($O$65,#REF!,2,0)+R66*VLOOKUP($O$66,#REF!,2,0)+R67*VLOOKUP($O$67,#REF!,2,0)+R68*VLOOKUP($O$68,#REF!,2,0)+R69*VLOOKUP($O$69,#REF!,2,0)+R70*VLOOKUP($O$70,#REF!,2,0)+R71*VLOOKUP($O$71,#REF!,2,0)+R72*VLOOKUP($O$72,#REF!,2,0)+R73*VLOOKUP($O$73,#REF!,2,0)+R74*VLOOKUP($O$74,#REF!,2,0)+R75*VLOOKUP($O$75,#REF!,2,0)+R76*VLOOKUP($O$76,#REF!,2,0)+R77*VLOOKUP($O$77,#REF!,2,0)+R78*VLOOKUP($O$78,#REF!,2,0)</f>
        <v>#REF!</v>
      </c>
      <c r="S80" s="646" t="e">
        <f>+S59*VLOOKUP($O$59,#REF!,2,0)+S60*VLOOKUP($O$60,#REF!,2,0)+S61*VLOOKUP($O$61,#REF!,2,0)+S62*VLOOKUP($O$62,#REF!,2,0)+S63*VLOOKUP($O$63,#REF!,2,0)+S64*VLOOKUP($O$64,#REF!,2,0)+S65*VLOOKUP($O$65,#REF!,2,0)+S66*VLOOKUP($O$66,#REF!,2,0)+S67*VLOOKUP($O$67,#REF!,2,0)+S68*VLOOKUP($O$68,#REF!,2,0)+S69*VLOOKUP($O$69,#REF!,2,0)+S70*VLOOKUP($O$70,#REF!,2,0)+S71*VLOOKUP($O$71,#REF!,2,0)+S72*VLOOKUP($O$72,#REF!,2,0)+S73*VLOOKUP($O$73,#REF!,2,0)+S74*VLOOKUP($O$74,#REF!,2,0)+S75*VLOOKUP($O$75,#REF!,2,0)+S76*VLOOKUP($O$76,#REF!,2,0)+S77*VLOOKUP($O$77,#REF!,2,0)+S78*VLOOKUP($O$78,#REF!,2,0)</f>
        <v>#REF!</v>
      </c>
      <c r="T80" s="646" t="e">
        <f>+T59*VLOOKUP($O$59,#REF!,2,0)+T60*VLOOKUP($O$60,#REF!,2,0)+T61*VLOOKUP($O$61,#REF!,2,0)+T62*VLOOKUP($O$62,#REF!,2,0)+T63*VLOOKUP($O$63,#REF!,2,0)+T64*VLOOKUP($O$64,#REF!,2,0)+T65*VLOOKUP($O$65,#REF!,2,0)+T66*VLOOKUP($O$66,#REF!,2,0)+T67*VLOOKUP($O$67,#REF!,2,0)+T68*VLOOKUP($O$68,#REF!,2,0)+T69*VLOOKUP($O$69,#REF!,2,0)+T70*VLOOKUP($O$70,#REF!,2,0)+T71*VLOOKUP($O$71,#REF!,2,0)+T72*VLOOKUP($O$72,#REF!,2,0)+T73*VLOOKUP($O$73,#REF!,2,0)+T74*VLOOKUP($O$74,#REF!,2,0)+T75*VLOOKUP($O$75,#REF!,2,0)+T76*VLOOKUP($O$76,#REF!,2,0)+T77*VLOOKUP($O$77,#REF!,2,0)+T78*VLOOKUP($O$78,#REF!,2,0)</f>
        <v>#REF!</v>
      </c>
      <c r="U80" s="646" t="e">
        <f>+U59*VLOOKUP($O$59,#REF!,2,0)+U60*VLOOKUP($O$60,#REF!,2,0)+U61*VLOOKUP($O$61,#REF!,2,0)+U62*VLOOKUP($O$62,#REF!,2,0)+U63*VLOOKUP($O$63,#REF!,2,0)+U64*VLOOKUP($O$64,#REF!,2,0)+U65*VLOOKUP($O$65,#REF!,2,0)+U66*VLOOKUP($O$66,#REF!,2,0)+U67*VLOOKUP($O$67,#REF!,2,0)+U68*VLOOKUP($O$68,#REF!,2,0)+U69*VLOOKUP($O$69,#REF!,2,0)+U70*VLOOKUP($O$70,#REF!,2,0)+U71*VLOOKUP($O$71,#REF!,2,0)+U72*VLOOKUP($O$72,#REF!,2,0)+U73*VLOOKUP($O$73,#REF!,2,0)+U74*VLOOKUP($O$74,#REF!,2,0)+U75*VLOOKUP($O$75,#REF!,2,0)+U76*VLOOKUP($O$76,#REF!,2,0)+U77*VLOOKUP($O$77,#REF!,2,0)+U78*VLOOKUP($O$78,#REF!,2,0)</f>
        <v>#REF!</v>
      </c>
      <c r="V80" s="646" t="e">
        <f>+V59*VLOOKUP($O$59,#REF!,2,0)+V60*VLOOKUP($O$60,#REF!,2,0)+V61*VLOOKUP($O$61,#REF!,2,0)+V62*VLOOKUP($O$62,#REF!,2,0)+V63*VLOOKUP($O$63,#REF!,2,0)+V64*VLOOKUP($O$64,#REF!,2,0)+V65*VLOOKUP($O$65,#REF!,2,0)+V66*VLOOKUP($O$66,#REF!,2,0)+V67*VLOOKUP($O$67,#REF!,2,0)+V68*VLOOKUP($O$68,#REF!,2,0)+V69*VLOOKUP($O$69,#REF!,2,0)+V70*VLOOKUP($O$70,#REF!,2,0)+V71*VLOOKUP($O$71,#REF!,2,0)+V72*VLOOKUP($O$72,#REF!,2,0)+V73*VLOOKUP($O$73,#REF!,2,0)+V74*VLOOKUP($O$74,#REF!,2,0)+V75*VLOOKUP($O$75,#REF!,2,0)+V76*VLOOKUP($O$76,#REF!,2,0)+V77*VLOOKUP($O$77,#REF!,2,0)+V78*VLOOKUP($O$78,#REF!,2,0)</f>
        <v>#REF!</v>
      </c>
      <c r="W80" s="646" t="e">
        <f>+W59*VLOOKUP($O$59,#REF!,2,0)+W60*VLOOKUP($O$60,#REF!,2,0)+W61*VLOOKUP($O$61,#REF!,2,0)+W62*VLOOKUP($O$62,#REF!,2,0)+W63*VLOOKUP($O$63,#REF!,2,0)+W64*VLOOKUP($O$64,#REF!,2,0)+W65*VLOOKUP($O$65,#REF!,2,0)+W66*VLOOKUP($O$66,#REF!,2,0)+W67*VLOOKUP($O$67,#REF!,2,0)+W68*VLOOKUP($O$68,#REF!,2,0)+W69*VLOOKUP($O$69,#REF!,2,0)+W70*VLOOKUP($O$70,#REF!,2,0)+W71*VLOOKUP($O$71,#REF!,2,0)+W72*VLOOKUP($O$72,#REF!,2,0)+W73*VLOOKUP($O$73,#REF!,2,0)+W74*VLOOKUP($O$74,#REF!,2,0)+W75*VLOOKUP($O$75,#REF!,2,0)+W76*VLOOKUP($O$76,#REF!,2,0)+W77*VLOOKUP($O$77,#REF!,2,0)+W78*VLOOKUP($O$78,#REF!,2,0)</f>
        <v>#REF!</v>
      </c>
      <c r="X80" s="646" t="e">
        <f>+X59*VLOOKUP($O$59,#REF!,2,0)+X60*VLOOKUP($O$60,#REF!,2,0)+X61*VLOOKUP($O$61,#REF!,2,0)+X62*VLOOKUP($O$62,#REF!,2,0)+X63*VLOOKUP($O$63,#REF!,2,0)+X64*VLOOKUP($O$64,#REF!,2,0)+X65*VLOOKUP($O$65,#REF!,2,0)+X66*VLOOKUP($O$66,#REF!,2,0)+X67*VLOOKUP($O$67,#REF!,2,0)+X68*VLOOKUP($O$68,#REF!,2,0)+X69*VLOOKUP($O$69,#REF!,2,0)+X70*VLOOKUP($O$70,#REF!,2,0)+X71*VLOOKUP($O$71,#REF!,2,0)+X72*VLOOKUP($O$72,#REF!,2,0)+X73*VLOOKUP($O$73,#REF!,2,0)+X74*VLOOKUP($O$74,#REF!,2,0)+X75*VLOOKUP($O$75,#REF!,2,0)+X76*VLOOKUP($O$76,#REF!,2,0)+X77*VLOOKUP($O$77,#REF!,2,0)+X78*VLOOKUP($O$78,#REF!,2,0)</f>
        <v>#REF!</v>
      </c>
      <c r="Y80" s="646" t="e">
        <f>+Y59*VLOOKUP($O$59,#REF!,2,0)+Y60*VLOOKUP($O$60,#REF!,2,0)+Y61*VLOOKUP($O$61,#REF!,2,0)+Y62*VLOOKUP($O$62,#REF!,2,0)+Y63*VLOOKUP($O$63,#REF!,2,0)+Y64*VLOOKUP($O$64,#REF!,2,0)+Y65*VLOOKUP($O$65,#REF!,2,0)+Y66*VLOOKUP($O$66,#REF!,2,0)+Y67*VLOOKUP($O$67,#REF!,2,0)+Y68*VLOOKUP($O$68,#REF!,2,0)+Y69*VLOOKUP($O$69,#REF!,2,0)+Y70*VLOOKUP($O$70,#REF!,2,0)+Y71*VLOOKUP($O$71,#REF!,2,0)+Y72*VLOOKUP($O$72,#REF!,2,0)+Y73*VLOOKUP($O$73,#REF!,2,0)+Y74*VLOOKUP($O$74,#REF!,2,0)+Y75*VLOOKUP($O$75,#REF!,2,0)+Y76*VLOOKUP($O$76,#REF!,2,0)+Y77*VLOOKUP($O$77,#REF!,2,0)+Y78*VLOOKUP($O$78,#REF!,2,0)</f>
        <v>#REF!</v>
      </c>
      <c r="Z80" s="646" t="e">
        <f>+Z59*VLOOKUP($O$59,#REF!,2,0)+Z60*VLOOKUP($O$60,#REF!,2,0)+Z61*VLOOKUP($O$61,#REF!,2,0)+Z62*VLOOKUP($O$62,#REF!,2,0)+Z63*VLOOKUP($O$63,#REF!,2,0)+Z64*VLOOKUP($O$64,#REF!,2,0)+Z65*VLOOKUP($O$65,#REF!,2,0)+Z66*VLOOKUP($O$66,#REF!,2,0)+Z67*VLOOKUP($O$67,#REF!,2,0)+Z68*VLOOKUP($O$68,#REF!,2,0)+Z69*VLOOKUP($O$69,#REF!,2,0)+Z70*VLOOKUP($O$70,#REF!,2,0)+Z71*VLOOKUP($O$71,#REF!,2,0)+Z72*VLOOKUP($O$72,#REF!,2,0)+Z73*VLOOKUP($O$73,#REF!,2,0)+Z74*VLOOKUP($O$74,#REF!,2,0)+Z75*VLOOKUP($O$75,#REF!,2,0)+Z76*VLOOKUP($O$76,#REF!,2,0)+Z77*VLOOKUP($O$77,#REF!,2,0)+Z78*VLOOKUP($O$78,#REF!,2,0)</f>
        <v>#REF!</v>
      </c>
      <c r="AA80" s="646" t="e">
        <f>+AA59*VLOOKUP($O$59,#REF!,2,0)+AA60*VLOOKUP($O$60,#REF!,2,0)+AA61*VLOOKUP($O$61,#REF!,2,0)+AA62*VLOOKUP($O$62,#REF!,2,0)+AA63*VLOOKUP($O$63,#REF!,2,0)+AA64*VLOOKUP($O$64,#REF!,2,0)+AA65*VLOOKUP($O$65,#REF!,2,0)+AA66*VLOOKUP($O$66,#REF!,2,0)+AA67*VLOOKUP($O$67,#REF!,2,0)+AA68*VLOOKUP($O$68,#REF!,2,0)+AA69*VLOOKUP($O$69,#REF!,2,0)+AA70*VLOOKUP($O$70,#REF!,2,0)+AA71*VLOOKUP($O$71,#REF!,2,0)+AA72*VLOOKUP($O$72,#REF!,2,0)+AA73*VLOOKUP($O$73,#REF!,2,0)+AA74*VLOOKUP($O$74,#REF!,2,0)+AA75*VLOOKUP($O$75,#REF!,2,0)+AA76*VLOOKUP($O$76,#REF!,2,0)+AA77*VLOOKUP($O$77,#REF!,2,0)+AA78*VLOOKUP($O$78,#REF!,2,0)</f>
        <v>#REF!</v>
      </c>
      <c r="AB80" s="646" t="e">
        <f>+AB59*VLOOKUP($O$59,#REF!,2,0)+AB60*VLOOKUP($O$60,#REF!,2,0)+AB61*VLOOKUP($O$61,#REF!,2,0)+AB62*VLOOKUP($O$62,#REF!,2,0)+AB63*VLOOKUP($O$63,#REF!,2,0)+AB64*VLOOKUP($O$64,#REF!,2,0)+AB65*VLOOKUP($O$65,#REF!,2,0)+AB66*VLOOKUP($O$66,#REF!,2,0)+AB67*VLOOKUP($O$67,#REF!,2,0)+AB68*VLOOKUP($O$68,#REF!,2,0)+AB69*VLOOKUP($O$69,#REF!,2,0)+AB70*VLOOKUP($O$70,#REF!,2,0)+AB71*VLOOKUP($O$71,#REF!,2,0)+AB72*VLOOKUP($O$72,#REF!,2,0)+AB73*VLOOKUP($O$73,#REF!,2,0)+AB74*VLOOKUP($O$74,#REF!,2,0)+AB75*VLOOKUP($O$75,#REF!,2,0)+AB76*VLOOKUP($O$76,#REF!,2,0)+AB77*VLOOKUP($O$77,#REF!,2,0)+AB78*VLOOKUP($O$78,#REF!,2,0)</f>
        <v>#REF!</v>
      </c>
      <c r="AC80" s="646" t="e">
        <f>+AC59*VLOOKUP($O$59,#REF!,2,0)+AC60*VLOOKUP($O$60,#REF!,2,0)+AC61*VLOOKUP($O$61,#REF!,2,0)+AC62*VLOOKUP($O$62,#REF!,2,0)+AC63*VLOOKUP($O$63,#REF!,2,0)+AC64*VLOOKUP($O$64,#REF!,2,0)+AC65*VLOOKUP($O$65,#REF!,2,0)+AC66*VLOOKUP($O$66,#REF!,2,0)+AC67*VLOOKUP($O$67,#REF!,2,0)+AC68*VLOOKUP($O$68,#REF!,2,0)+AC69*VLOOKUP($O$69,#REF!,2,0)+AC70*VLOOKUP($O$70,#REF!,2,0)+AC71*VLOOKUP($O$71,#REF!,2,0)+AC72*VLOOKUP($O$72,#REF!,2,0)+AC73*VLOOKUP($O$73,#REF!,2,0)+AC74*VLOOKUP($O$74,#REF!,2,0)+AC75*VLOOKUP($O$75,#REF!,2,0)+AC76*VLOOKUP($O$76,#REF!,2,0)+AC77*VLOOKUP($O$77,#REF!,2,0)+AC78*VLOOKUP($O$78,#REF!,2,0)</f>
        <v>#REF!</v>
      </c>
      <c r="AD80" s="646" t="e">
        <f>+AD59*VLOOKUP($O$59,#REF!,2,0)+AD60*VLOOKUP($O$60,#REF!,2,0)+AD61*VLOOKUP($O$61,#REF!,2,0)+AD62*VLOOKUP($O$62,#REF!,2,0)+AD63*VLOOKUP($O$63,#REF!,2,0)+AD64*VLOOKUP($O$64,#REF!,2,0)+AD65*VLOOKUP($O$65,#REF!,2,0)+AD66*VLOOKUP($O$66,#REF!,2,0)+AD67*VLOOKUP($O$67,#REF!,2,0)+AD68*VLOOKUP($O$68,#REF!,2,0)+AD69*VLOOKUP($O$69,#REF!,2,0)+AD70*VLOOKUP($O$70,#REF!,2,0)+AD71*VLOOKUP($O$71,#REF!,2,0)+AD72*VLOOKUP($O$72,#REF!,2,0)+AD73*VLOOKUP($O$73,#REF!,2,0)+AD74*VLOOKUP($O$74,#REF!,2,0)+AD75*VLOOKUP($O$75,#REF!,2,0)+AD76*VLOOKUP($O$76,#REF!,2,0)+AD77*VLOOKUP($O$77,#REF!,2,0)+AD78*VLOOKUP($O$78,#REF!,2,0)</f>
        <v>#REF!</v>
      </c>
      <c r="AE80" s="646" t="e">
        <f>+AE59*VLOOKUP($O$59,#REF!,2,0)+AE60*VLOOKUP($O$60,#REF!,2,0)+AE61*VLOOKUP($O$61,#REF!,2,0)+AE62*VLOOKUP($O$62,#REF!,2,0)+AE63*VLOOKUP($O$63,#REF!,2,0)+AE64*VLOOKUP($O$64,#REF!,2,0)+AE65*VLOOKUP($O$65,#REF!,2,0)+AE66*VLOOKUP($O$66,#REF!,2,0)+AE67*VLOOKUP($O$67,#REF!,2,0)+AE68*VLOOKUP($O$68,#REF!,2,0)+AE69*VLOOKUP($O$69,#REF!,2,0)+AE70*VLOOKUP($O$70,#REF!,2,0)+AE71*VLOOKUP($O$71,#REF!,2,0)+AE72*VLOOKUP($O$72,#REF!,2,0)+AE73*VLOOKUP($O$73,#REF!,2,0)+AE74*VLOOKUP($O$74,#REF!,2,0)+AE75*VLOOKUP($O$75,#REF!,2,0)+AE76*VLOOKUP($O$76,#REF!,2,0)+AE77*VLOOKUP($O$77,#REF!,2,0)+AE78*VLOOKUP($O$78,#REF!,2,0)</f>
        <v>#REF!</v>
      </c>
      <c r="AF80" s="646" t="e">
        <f>+AF59*VLOOKUP($O$59,#REF!,2,0)+AF60*VLOOKUP($O$60,#REF!,2,0)+AF61*VLOOKUP($O$61,#REF!,2,0)+AF62*VLOOKUP($O$62,#REF!,2,0)+AF63*VLOOKUP($O$63,#REF!,2,0)+AF64*VLOOKUP($O$64,#REF!,2,0)+AF65*VLOOKUP($O$65,#REF!,2,0)+AF66*VLOOKUP($O$66,#REF!,2,0)+AF67*VLOOKUP($O$67,#REF!,2,0)+AF68*VLOOKUP($O$68,#REF!,2,0)+AF69*VLOOKUP($O$69,#REF!,2,0)+AF70*VLOOKUP($O$70,#REF!,2,0)+AF71*VLOOKUP($O$71,#REF!,2,0)+AF72*VLOOKUP($O$72,#REF!,2,0)+AF73*VLOOKUP($O$73,#REF!,2,0)+AF74*VLOOKUP($O$74,#REF!,2,0)+AF75*VLOOKUP($O$75,#REF!,2,0)+AF76*VLOOKUP($O$76,#REF!,2,0)+AF77*VLOOKUP($O$77,#REF!,2,0)+AF78*VLOOKUP($O$78,#REF!,2,0)</f>
        <v>#REF!</v>
      </c>
      <c r="AG80" s="646" t="e">
        <f>+AG59*VLOOKUP($O$59,#REF!,2,0)+AG60*VLOOKUP($O$60,#REF!,2,0)+AG61*VLOOKUP($O$61,#REF!,2,0)+AG62*VLOOKUP($O$62,#REF!,2,0)+AG63*VLOOKUP($O$63,#REF!,2,0)+AG64*VLOOKUP($O$64,#REF!,2,0)+AG65*VLOOKUP($O$65,#REF!,2,0)+AG66*VLOOKUP($O$66,#REF!,2,0)+AG67*VLOOKUP($O$67,#REF!,2,0)+AG68*VLOOKUP($O$68,#REF!,2,0)+AG69*VLOOKUP($O$69,#REF!,2,0)+AG70*VLOOKUP($O$70,#REF!,2,0)+AG71*VLOOKUP($O$71,#REF!,2,0)+AG72*VLOOKUP($O$72,#REF!,2,0)+AG73*VLOOKUP($O$73,#REF!,2,0)+AG74*VLOOKUP($O$74,#REF!,2,0)+AG75*VLOOKUP($O$75,#REF!,2,0)+AG76*VLOOKUP($O$76,#REF!,2,0)+AG77*VLOOKUP($O$77,#REF!,2,0)+AG78*VLOOKUP($O$78,#REF!,2,0)</f>
        <v>#REF!</v>
      </c>
      <c r="AH80" s="646" t="e">
        <f>+AH59*VLOOKUP($O$59,#REF!,2,0)+AH60*VLOOKUP($O$60,#REF!,2,0)+AH61*VLOOKUP($O$61,#REF!,2,0)+AH62*VLOOKUP($O$62,#REF!,2,0)+AH63*VLOOKUP($O$63,#REF!,2,0)+AH64*VLOOKUP($O$64,#REF!,2,0)+AH65*VLOOKUP($O$65,#REF!,2,0)+AH66*VLOOKUP($O$66,#REF!,2,0)+AH67*VLOOKUP($O$67,#REF!,2,0)+AH68*VLOOKUP($O$68,#REF!,2,0)+AH69*VLOOKUP($O$69,#REF!,2,0)+AH70*VLOOKUP($O$70,#REF!,2,0)+AH71*VLOOKUP($O$71,#REF!,2,0)+AH72*VLOOKUP($O$72,#REF!,2,0)+AH73*VLOOKUP($O$73,#REF!,2,0)+AH74*VLOOKUP($O$74,#REF!,2,0)+AH75*VLOOKUP($O$75,#REF!,2,0)+AH76*VLOOKUP($O$76,#REF!,2,0)+AH77*VLOOKUP($O$77,#REF!,2,0)+AH78*VLOOKUP($O$78,#REF!,2,0)</f>
        <v>#REF!</v>
      </c>
      <c r="AI80" s="646" t="e">
        <f>+AI59*VLOOKUP($O$59,#REF!,2,0)+AI60*VLOOKUP($O$60,#REF!,2,0)+AI61*VLOOKUP($O$61,#REF!,2,0)+AI62*VLOOKUP($O$62,#REF!,2,0)+AI63*VLOOKUP($O$63,#REF!,2,0)+AI64*VLOOKUP($O$64,#REF!,2,0)+AI65*VLOOKUP($O$65,#REF!,2,0)+AI66*VLOOKUP($O$66,#REF!,2,0)+AI67*VLOOKUP($O$67,#REF!,2,0)+AI68*VLOOKUP($O$68,#REF!,2,0)+AI69*VLOOKUP($O$69,#REF!,2,0)+AI70*VLOOKUP($O$70,#REF!,2,0)+AI71*VLOOKUP($O$71,#REF!,2,0)+AI72*VLOOKUP($O$72,#REF!,2,0)+AI73*VLOOKUP($O$73,#REF!,2,0)+AI74*VLOOKUP($O$74,#REF!,2,0)+AI75*VLOOKUP($O$75,#REF!,2,0)+AI76*VLOOKUP($O$76,#REF!,2,0)+AI77*VLOOKUP($O$77,#REF!,2,0)+AI78*VLOOKUP($O$78,#REF!,2,0)</f>
        <v>#REF!</v>
      </c>
      <c r="AJ80" s="646" t="e">
        <f>+AJ59*VLOOKUP($O$59,#REF!,2,0)+AJ60*VLOOKUP($O$60,#REF!,2,0)+AJ61*VLOOKUP($O$61,#REF!,2,0)+AJ62*VLOOKUP($O$62,#REF!,2,0)+AJ63*VLOOKUP($O$63,#REF!,2,0)+AJ64*VLOOKUP($O$64,#REF!,2,0)+AJ65*VLOOKUP($O$65,#REF!,2,0)+AJ66*VLOOKUP($O$66,#REF!,2,0)+AJ67*VLOOKUP($O$67,#REF!,2,0)+AJ68*VLOOKUP($O$68,#REF!,2,0)+AJ69*VLOOKUP($O$69,#REF!,2,0)+AJ70*VLOOKUP($O$70,#REF!,2,0)+AJ71*VLOOKUP($O$71,#REF!,2,0)+AJ72*VLOOKUP($O$72,#REF!,2,0)+AJ73*VLOOKUP($O$73,#REF!,2,0)+AJ74*VLOOKUP($O$74,#REF!,2,0)+AJ75*VLOOKUP($O$75,#REF!,2,0)+AJ76*VLOOKUP($O$76,#REF!,2,0)+AJ77*VLOOKUP($O$77,#REF!,2,0)+AJ78*VLOOKUP($O$78,#REF!,2,0)</f>
        <v>#REF!</v>
      </c>
      <c r="AK80" s="646" t="e">
        <f>+AK59*VLOOKUP($O$59,#REF!,2,0)+AK60*VLOOKUP($O$60,#REF!,2,0)+AK61*VLOOKUP($O$61,#REF!,2,0)+AK62*VLOOKUP($O$62,#REF!,2,0)+AK63*VLOOKUP($O$63,#REF!,2,0)+AK64*VLOOKUP($O$64,#REF!,2,0)+AK65*VLOOKUP($O$65,#REF!,2,0)+AK66*VLOOKUP($O$66,#REF!,2,0)+AK67*VLOOKUP($O$67,#REF!,2,0)+AK68*VLOOKUP($O$68,#REF!,2,0)+AK69*VLOOKUP($O$69,#REF!,2,0)+AK70*VLOOKUP($O$70,#REF!,2,0)+AK71*VLOOKUP($O$71,#REF!,2,0)+AK72*VLOOKUP($O$72,#REF!,2,0)+AK73*VLOOKUP($O$73,#REF!,2,0)+AK74*VLOOKUP($O$74,#REF!,2,0)+AK75*VLOOKUP($O$75,#REF!,2,0)+AK76*VLOOKUP($O$76,#REF!,2,0)+AK77*VLOOKUP($O$77,#REF!,2,0)+AK78*VLOOKUP($O$78,#REF!,2,0)</f>
        <v>#REF!</v>
      </c>
      <c r="AL80" s="646" t="e">
        <f>+AL59*VLOOKUP($O$59,#REF!,2,0)+AL60*VLOOKUP($O$60,#REF!,2,0)+AL61*VLOOKUP($O$61,#REF!,2,0)+AL62*VLOOKUP($O$62,#REF!,2,0)+AL63*VLOOKUP($O$63,#REF!,2,0)+AL64*VLOOKUP($O$64,#REF!,2,0)+AL65*VLOOKUP($O$65,#REF!,2,0)+AL66*VLOOKUP($O$66,#REF!,2,0)+AL67*VLOOKUP($O$67,#REF!,2,0)+AL68*VLOOKUP($O$68,#REF!,2,0)+AL69*VLOOKUP($O$69,#REF!,2,0)+AL70*VLOOKUP($O$70,#REF!,2,0)+AL71*VLOOKUP($O$71,#REF!,2,0)+AL72*VLOOKUP($O$72,#REF!,2,0)+AL73*VLOOKUP($O$73,#REF!,2,0)+AL74*VLOOKUP($O$74,#REF!,2,0)+AL75*VLOOKUP($O$75,#REF!,2,0)+AL76*VLOOKUP($O$76,#REF!,2,0)+AL77*VLOOKUP($O$77,#REF!,2,0)+AL78*VLOOKUP($O$78,#REF!,2,0)</f>
        <v>#REF!</v>
      </c>
      <c r="AM80" s="646" t="e">
        <f>+AM59*VLOOKUP($O$59,#REF!,2,0)+AM60*VLOOKUP($O$60,#REF!,2,0)+AM61*VLOOKUP($O$61,#REF!,2,0)+AM62*VLOOKUP($O$62,#REF!,2,0)+AM63*VLOOKUP($O$63,#REF!,2,0)+AM64*VLOOKUP($O$64,#REF!,2,0)+AM65*VLOOKUP($O$65,#REF!,2,0)+AM66*VLOOKUP($O$66,#REF!,2,0)+AM67*VLOOKUP($O$67,#REF!,2,0)+AM68*VLOOKUP($O$68,#REF!,2,0)+AM69*VLOOKUP($O$69,#REF!,2,0)+AM70*VLOOKUP($O$70,#REF!,2,0)+AM71*VLOOKUP($O$71,#REF!,2,0)+AM72*VLOOKUP($O$72,#REF!,2,0)+AM73*VLOOKUP($O$73,#REF!,2,0)+AM74*VLOOKUP($O$74,#REF!,2,0)+AM75*VLOOKUP($O$75,#REF!,2,0)+AM76*VLOOKUP($O$76,#REF!,2,0)+AM77*VLOOKUP($O$77,#REF!,2,0)+AM78*VLOOKUP($O$78,#REF!,2,0)</f>
        <v>#REF!</v>
      </c>
      <c r="AN80" s="646" t="e">
        <f>+AN59*VLOOKUP($O$59,#REF!,2,0)+AN60*VLOOKUP($O$60,#REF!,2,0)+AN61*VLOOKUP($O$61,#REF!,2,0)+AN62*VLOOKUP($O$62,#REF!,2,0)+AN63*VLOOKUP($O$63,#REF!,2,0)+AN64*VLOOKUP($O$64,#REF!,2,0)+AN65*VLOOKUP($O$65,#REF!,2,0)+AN66*VLOOKUP($O$66,#REF!,2,0)+AN67*VLOOKUP($O$67,#REF!,2,0)+AN68*VLOOKUP($O$68,#REF!,2,0)+AN69*VLOOKUP($O$69,#REF!,2,0)+AN70*VLOOKUP($O$70,#REF!,2,0)+AN71*VLOOKUP($O$71,#REF!,2,0)+AN72*VLOOKUP($O$72,#REF!,2,0)+AN73*VLOOKUP($O$73,#REF!,2,0)+AN74*VLOOKUP($O$74,#REF!,2,0)+AN75*VLOOKUP($O$75,#REF!,2,0)+AN76*VLOOKUP($O$76,#REF!,2,0)+AN77*VLOOKUP($O$77,#REF!,2,0)+AN78*VLOOKUP($O$78,#REF!,2,0)</f>
        <v>#REF!</v>
      </c>
      <c r="AO80" s="646" t="e">
        <f>+AO59*VLOOKUP($O$59,#REF!,2,0)+AO60*VLOOKUP($O$60,#REF!,2,0)+AO61*VLOOKUP($O$61,#REF!,2,0)+AO62*VLOOKUP($O$62,#REF!,2,0)+AO63*VLOOKUP($O$63,#REF!,2,0)+AO64*VLOOKUP($O$64,#REF!,2,0)+AO65*VLOOKUP($O$65,#REF!,2,0)+AO66*VLOOKUP($O$66,#REF!,2,0)+AO67*VLOOKUP($O$67,#REF!,2,0)+AO68*VLOOKUP($O$68,#REF!,2,0)+AO69*VLOOKUP($O$69,#REF!,2,0)+AO70*VLOOKUP($O$70,#REF!,2,0)+AO71*VLOOKUP($O$71,#REF!,2,0)+AO72*VLOOKUP($O$72,#REF!,2,0)+AO73*VLOOKUP($O$73,#REF!,2,0)+AO74*VLOOKUP($O$74,#REF!,2,0)+AO75*VLOOKUP($O$75,#REF!,2,0)+AO76*VLOOKUP($O$76,#REF!,2,0)+AO77*VLOOKUP($O$77,#REF!,2,0)+AO78*VLOOKUP($O$78,#REF!,2,0)</f>
        <v>#REF!</v>
      </c>
      <c r="AP80" s="646" t="e">
        <f>+AP59*VLOOKUP($O$59,#REF!,2,0)+AP60*VLOOKUP($O$60,#REF!,2,0)+AP61*VLOOKUP($O$61,#REF!,2,0)+AP62*VLOOKUP($O$62,#REF!,2,0)+AP63*VLOOKUP($O$63,#REF!,2,0)+AP64*VLOOKUP($O$64,#REF!,2,0)+AP65*VLOOKUP($O$65,#REF!,2,0)+AP66*VLOOKUP($O$66,#REF!,2,0)+AP67*VLOOKUP($O$67,#REF!,2,0)+AP68*VLOOKUP($O$68,#REF!,2,0)+AP69*VLOOKUP($O$69,#REF!,2,0)+AP70*VLOOKUP($O$70,#REF!,2,0)+AP71*VLOOKUP($O$71,#REF!,2,0)+AP72*VLOOKUP($O$72,#REF!,2,0)+AP73*VLOOKUP($O$73,#REF!,2,0)+AP74*VLOOKUP($O$74,#REF!,2,0)+AP75*VLOOKUP($O$75,#REF!,2,0)+AP76*VLOOKUP($O$76,#REF!,2,0)+AP77*VLOOKUP($O$77,#REF!,2,0)+AP78*VLOOKUP($O$78,#REF!,2,0)</f>
        <v>#REF!</v>
      </c>
      <c r="AQ80" s="646" t="e">
        <f>+AQ59*VLOOKUP($O$59,#REF!,2,0)+AQ60*VLOOKUP($O$60,#REF!,2,0)+AQ61*VLOOKUP($O$61,#REF!,2,0)+AQ62*VLOOKUP($O$62,#REF!,2,0)+AQ63*VLOOKUP($O$63,#REF!,2,0)+AQ64*VLOOKUP($O$64,#REF!,2,0)+AQ65*VLOOKUP($O$65,#REF!,2,0)+AQ66*VLOOKUP($O$66,#REF!,2,0)+AQ67*VLOOKUP($O$67,#REF!,2,0)+AQ68*VLOOKUP($O$68,#REF!,2,0)+AQ69*VLOOKUP($O$69,#REF!,2,0)+AQ70*VLOOKUP($O$70,#REF!,2,0)+AQ71*VLOOKUP($O$71,#REF!,2,0)+AQ72*VLOOKUP($O$72,#REF!,2,0)+AQ73*VLOOKUP($O$73,#REF!,2,0)+AQ74*VLOOKUP($O$74,#REF!,2,0)+AQ75*VLOOKUP($O$75,#REF!,2,0)+AQ76*VLOOKUP($O$76,#REF!,2,0)+AQ77*VLOOKUP($O$77,#REF!,2,0)+AQ78*VLOOKUP($O$78,#REF!,2,0)</f>
        <v>#REF!</v>
      </c>
      <c r="AR80" s="646" t="e">
        <f>+AR59*VLOOKUP($O$59,#REF!,2,0)+AR60*VLOOKUP($O$60,#REF!,2,0)+AR61*VLOOKUP($O$61,#REF!,2,0)+AR62*VLOOKUP($O$62,#REF!,2,0)+AR63*VLOOKUP($O$63,#REF!,2,0)+AR64*VLOOKUP($O$64,#REF!,2,0)+AR65*VLOOKUP($O$65,#REF!,2,0)+AR66*VLOOKUP($O$66,#REF!,2,0)+AR67*VLOOKUP($O$67,#REF!,2,0)+AR68*VLOOKUP($O$68,#REF!,2,0)+AR69*VLOOKUP($O$69,#REF!,2,0)+AR70*VLOOKUP($O$70,#REF!,2,0)+AR71*VLOOKUP($O$71,#REF!,2,0)+AR72*VLOOKUP($O$72,#REF!,2,0)+AR73*VLOOKUP($O$73,#REF!,2,0)+AR74*VLOOKUP($O$74,#REF!,2,0)+AR75*VLOOKUP($O$75,#REF!,2,0)+AR76*VLOOKUP($O$76,#REF!,2,0)+AR77*VLOOKUP($O$77,#REF!,2,0)+AR78*VLOOKUP($O$78,#REF!,2,0)</f>
        <v>#REF!</v>
      </c>
      <c r="AS80" s="646" t="e">
        <f>+AS59*VLOOKUP($O$59,#REF!,2,0)+AS60*VLOOKUP($O$60,#REF!,2,0)+AS61*VLOOKUP($O$61,#REF!,2,0)+AS62*VLOOKUP($O$62,#REF!,2,0)+AS63*VLOOKUP($O$63,#REF!,2,0)+AS64*VLOOKUP($O$64,#REF!,2,0)+AS65*VLOOKUP($O$65,#REF!,2,0)+AS66*VLOOKUP($O$66,#REF!,2,0)+AS67*VLOOKUP($O$67,#REF!,2,0)+AS68*VLOOKUP($O$68,#REF!,2,0)+AS69*VLOOKUP($O$69,#REF!,2,0)+AS70*VLOOKUP($O$70,#REF!,2,0)+AS71*VLOOKUP($O$71,#REF!,2,0)+AS72*VLOOKUP($O$72,#REF!,2,0)+AS73*VLOOKUP($O$73,#REF!,2,0)+AS74*VLOOKUP($O$74,#REF!,2,0)+AS75*VLOOKUP($O$75,#REF!,2,0)+AS76*VLOOKUP($O$76,#REF!,2,0)+AS77*VLOOKUP($O$77,#REF!,2,0)+AS78*VLOOKUP($O$78,#REF!,2,0)</f>
        <v>#REF!</v>
      </c>
      <c r="AT80" s="646" t="e">
        <f>+AT59*VLOOKUP($O$59,#REF!,2,0)+AT60*VLOOKUP($O$60,#REF!,2,0)+AT61*VLOOKUP($O$61,#REF!,2,0)+AT62*VLOOKUP($O$62,#REF!,2,0)+AT63*VLOOKUP($O$63,#REF!,2,0)+AT64*VLOOKUP($O$64,#REF!,2,0)+AT65*VLOOKUP($O$65,#REF!,2,0)+AT66*VLOOKUP($O$66,#REF!,2,0)+AT67*VLOOKUP($O$67,#REF!,2,0)+AT68*VLOOKUP($O$68,#REF!,2,0)+AT69*VLOOKUP($O$69,#REF!,2,0)+AT70*VLOOKUP($O$70,#REF!,2,0)+AT71*VLOOKUP($O$71,#REF!,2,0)+AT72*VLOOKUP($O$72,#REF!,2,0)+AT73*VLOOKUP($O$73,#REF!,2,0)+AT74*VLOOKUP($O$74,#REF!,2,0)+AT75*VLOOKUP($O$75,#REF!,2,0)+AT76*VLOOKUP($O$76,#REF!,2,0)+AT77*VLOOKUP($O$77,#REF!,2,0)+AT78*VLOOKUP($O$78,#REF!,2,0)</f>
        <v>#REF!</v>
      </c>
      <c r="AU80" s="646" t="e">
        <f>+AU59*VLOOKUP($O$59,#REF!,2,0)+AU60*VLOOKUP($O$60,#REF!,2,0)+AU61*VLOOKUP($O$61,#REF!,2,0)+AU62*VLOOKUP($O$62,#REF!,2,0)+AU63*VLOOKUP($O$63,#REF!,2,0)+AU64*VLOOKUP($O$64,#REF!,2,0)+AU65*VLOOKUP($O$65,#REF!,2,0)+AU66*VLOOKUP($O$66,#REF!,2,0)+AU67*VLOOKUP($O$67,#REF!,2,0)+AU68*VLOOKUP($O$68,#REF!,2,0)+AU69*VLOOKUP($O$69,#REF!,2,0)+AU70*VLOOKUP($O$70,#REF!,2,0)+AU71*VLOOKUP($O$71,#REF!,2,0)+AU72*VLOOKUP($O$72,#REF!,2,0)+AU73*VLOOKUP($O$73,#REF!,2,0)+AU74*VLOOKUP($O$74,#REF!,2,0)+AU75*VLOOKUP($O$75,#REF!,2,0)+AU76*VLOOKUP($O$76,#REF!,2,0)+AU77*VLOOKUP($O$77,#REF!,2,0)+AU78*VLOOKUP($O$78,#REF!,2,0)</f>
        <v>#REF!</v>
      </c>
      <c r="AV80" s="646" t="e">
        <f>+AV59*VLOOKUP($O$59,#REF!,2,0)+AV60*VLOOKUP($O$60,#REF!,2,0)+AV61*VLOOKUP($O$61,#REF!,2,0)+AV62*VLOOKUP($O$62,#REF!,2,0)+AV63*VLOOKUP($O$63,#REF!,2,0)+AV64*VLOOKUP($O$64,#REF!,2,0)+AV65*VLOOKUP($O$65,#REF!,2,0)+AV66*VLOOKUP($O$66,#REF!,2,0)+AV67*VLOOKUP($O$67,#REF!,2,0)+AV68*VLOOKUP($O$68,#REF!,2,0)+AV69*VLOOKUP($O$69,#REF!,2,0)+AV70*VLOOKUP($O$70,#REF!,2,0)+AV71*VLOOKUP($O$71,#REF!,2,0)+AV72*VLOOKUP($O$72,#REF!,2,0)+AV73*VLOOKUP($O$73,#REF!,2,0)+AV74*VLOOKUP($O$74,#REF!,2,0)+AV75*VLOOKUP($O$75,#REF!,2,0)+AV76*VLOOKUP($O$76,#REF!,2,0)+AV77*VLOOKUP($O$77,#REF!,2,0)+AV78*VLOOKUP($O$78,#REF!,2,0)</f>
        <v>#REF!</v>
      </c>
      <c r="AW80" s="646" t="e">
        <f>+AW59*VLOOKUP($O$59,#REF!,2,0)+AW60*VLOOKUP($O$60,#REF!,2,0)+AW61*VLOOKUP($O$61,#REF!,2,0)+AW62*VLOOKUP($O$62,#REF!,2,0)+AW63*VLOOKUP($O$63,#REF!,2,0)+AW64*VLOOKUP($O$64,#REF!,2,0)+AW65*VLOOKUP($O$65,#REF!,2,0)+AW66*VLOOKUP($O$66,#REF!,2,0)+AW67*VLOOKUP($O$67,#REF!,2,0)+AW68*VLOOKUP($O$68,#REF!,2,0)+AW69*VLOOKUP($O$69,#REF!,2,0)+AW70*VLOOKUP($O$70,#REF!,2,0)+AW71*VLOOKUP($O$71,#REF!,2,0)+AW72*VLOOKUP($O$72,#REF!,2,0)+AW73*VLOOKUP($O$73,#REF!,2,0)+AW74*VLOOKUP($O$74,#REF!,2,0)+AW75*VLOOKUP($O$75,#REF!,2,0)+AW76*VLOOKUP($O$76,#REF!,2,0)+AW77*VLOOKUP($O$77,#REF!,2,0)+AW78*VLOOKUP($O$78,#REF!,2,0)</f>
        <v>#REF!</v>
      </c>
      <c r="AX80" s="646" t="e">
        <f>+AX59*VLOOKUP($O$59,#REF!,2,0)+AX60*VLOOKUP($O$60,#REF!,2,0)+AX61*VLOOKUP($O$61,#REF!,2,0)+AX62*VLOOKUP($O$62,#REF!,2,0)+AX63*VLOOKUP($O$63,#REF!,2,0)+AX64*VLOOKUP($O$64,#REF!,2,0)+AX65*VLOOKUP($O$65,#REF!,2,0)+AX66*VLOOKUP($O$66,#REF!,2,0)+AX67*VLOOKUP($O$67,#REF!,2,0)+AX68*VLOOKUP($O$68,#REF!,2,0)+AX69*VLOOKUP($O$69,#REF!,2,0)+AX70*VLOOKUP($O$70,#REF!,2,0)+AX71*VLOOKUP($O$71,#REF!,2,0)+AX72*VLOOKUP($O$72,#REF!,2,0)+AX73*VLOOKUP($O$73,#REF!,2,0)+AX74*VLOOKUP($O$74,#REF!,2,0)+AX75*VLOOKUP($O$75,#REF!,2,0)+AX76*VLOOKUP($O$76,#REF!,2,0)+AX77*VLOOKUP($O$77,#REF!,2,0)+AX78*VLOOKUP($O$78,#REF!,2,0)</f>
        <v>#REF!</v>
      </c>
      <c r="AY80" s="646" t="e">
        <f>+AY59*VLOOKUP($O$59,#REF!,2,0)+AY60*VLOOKUP($O$60,#REF!,2,0)+AY61*VLOOKUP($O$61,#REF!,2,0)+AY62*VLOOKUP($O$62,#REF!,2,0)+AY63*VLOOKUP($O$63,#REF!,2,0)+AY64*VLOOKUP($O$64,#REF!,2,0)+AY65*VLOOKUP($O$65,#REF!,2,0)+AY66*VLOOKUP($O$66,#REF!,2,0)+AY67*VLOOKUP($O$67,#REF!,2,0)+AY68*VLOOKUP($O$68,#REF!,2,0)+AY69*VLOOKUP($O$69,#REF!,2,0)+AY70*VLOOKUP($O$70,#REF!,2,0)+AY71*VLOOKUP($O$71,#REF!,2,0)+AY72*VLOOKUP($O$72,#REF!,2,0)+AY73*VLOOKUP($O$73,#REF!,2,0)+AY74*VLOOKUP($O$74,#REF!,2,0)+AY75*VLOOKUP($O$75,#REF!,2,0)+AY76*VLOOKUP($O$76,#REF!,2,0)+AY77*VLOOKUP($O$77,#REF!,2,0)+AY78*VLOOKUP($O$78,#REF!,2,0)</f>
        <v>#REF!</v>
      </c>
      <c r="AZ80" s="646" t="e">
        <f>+AZ59*VLOOKUP($O$59,#REF!,2,0)+AZ60*VLOOKUP($O$60,#REF!,2,0)+AZ61*VLOOKUP($O$61,#REF!,2,0)+AZ62*VLOOKUP($O$62,#REF!,2,0)+AZ63*VLOOKUP($O$63,#REF!,2,0)+AZ64*VLOOKUP($O$64,#REF!,2,0)+AZ65*VLOOKUP($O$65,#REF!,2,0)+AZ66*VLOOKUP($O$66,#REF!,2,0)+AZ67*VLOOKUP($O$67,#REF!,2,0)+AZ68*VLOOKUP($O$68,#REF!,2,0)+AZ69*VLOOKUP($O$69,#REF!,2,0)+AZ70*VLOOKUP($O$70,#REF!,2,0)+AZ71*VLOOKUP($O$71,#REF!,2,0)+AZ72*VLOOKUP($O$72,#REF!,2,0)+AZ73*VLOOKUP($O$73,#REF!,2,0)+AZ74*VLOOKUP($O$74,#REF!,2,0)+AZ75*VLOOKUP($O$75,#REF!,2,0)+AZ76*VLOOKUP($O$76,#REF!,2,0)+AZ77*VLOOKUP($O$77,#REF!,2,0)+AZ78*VLOOKUP($O$78,#REF!,2,0)</f>
        <v>#REF!</v>
      </c>
      <c r="BA80" s="646" t="e">
        <f>+BA59*VLOOKUP($O$59,#REF!,2,0)+BA60*VLOOKUP($O$60,#REF!,2,0)+BA61*VLOOKUP($O$61,#REF!,2,0)+BA62*VLOOKUP($O$62,#REF!,2,0)+BA63*VLOOKUP($O$63,#REF!,2,0)+BA64*VLOOKUP($O$64,#REF!,2,0)+BA65*VLOOKUP($O$65,#REF!,2,0)+BA66*VLOOKUP($O$66,#REF!,2,0)+BA67*VLOOKUP($O$67,#REF!,2,0)+BA68*VLOOKUP($O$68,#REF!,2,0)+BA69*VLOOKUP($O$69,#REF!,2,0)+BA70*VLOOKUP($O$70,#REF!,2,0)+BA71*VLOOKUP($O$71,#REF!,2,0)+BA72*VLOOKUP($O$72,#REF!,2,0)+BA73*VLOOKUP($O$73,#REF!,2,0)+BA74*VLOOKUP($O$74,#REF!,2,0)+BA75*VLOOKUP($O$75,#REF!,2,0)+BA76*VLOOKUP($O$76,#REF!,2,0)+BA77*VLOOKUP($O$77,#REF!,2,0)+BA78*VLOOKUP($O$78,#REF!,2,0)</f>
        <v>#REF!</v>
      </c>
      <c r="BB80" s="646" t="e">
        <f>+BB59*VLOOKUP($O$59,#REF!,2,0)+BB60*VLOOKUP($O$60,#REF!,2,0)+BB61*VLOOKUP($O$61,#REF!,2,0)+BB62*VLOOKUP($O$62,#REF!,2,0)+BB63*VLOOKUP($O$63,#REF!,2,0)+BB64*VLOOKUP($O$64,#REF!,2,0)+BB65*VLOOKUP($O$65,#REF!,2,0)+BB66*VLOOKUP($O$66,#REF!,2,0)+BB67*VLOOKUP($O$67,#REF!,2,0)+BB68*VLOOKUP($O$68,#REF!,2,0)+BB69*VLOOKUP($O$69,#REF!,2,0)+BB70*VLOOKUP($O$70,#REF!,2,0)+BB71*VLOOKUP($O$71,#REF!,2,0)+BB72*VLOOKUP($O$72,#REF!,2,0)+BB73*VLOOKUP($O$73,#REF!,2,0)+BB74*VLOOKUP($O$74,#REF!,2,0)+BB75*VLOOKUP($O$75,#REF!,2,0)+BB76*VLOOKUP($O$76,#REF!,2,0)+BB77*VLOOKUP($O$77,#REF!,2,0)+BB78*VLOOKUP($O$78,#REF!,2,0)</f>
        <v>#REF!</v>
      </c>
      <c r="BC80" s="646" t="e">
        <f>+BC59*VLOOKUP($O$59,#REF!,2,0)+BC60*VLOOKUP($O$60,#REF!,2,0)+BC61*VLOOKUP($O$61,#REF!,2,0)+BC62*VLOOKUP($O$62,#REF!,2,0)+BC63*VLOOKUP($O$63,#REF!,2,0)+BC64*VLOOKUP($O$64,#REF!,2,0)+BC65*VLOOKUP($O$65,#REF!,2,0)+BC66*VLOOKUP($O$66,#REF!,2,0)+BC67*VLOOKUP($O$67,#REF!,2,0)+BC68*VLOOKUP($O$68,#REF!,2,0)+BC69*VLOOKUP($O$69,#REF!,2,0)+BC70*VLOOKUP($O$70,#REF!,2,0)+BC71*VLOOKUP($O$71,#REF!,2,0)+BC72*VLOOKUP($O$72,#REF!,2,0)+BC73*VLOOKUP($O$73,#REF!,2,0)+BC74*VLOOKUP($O$74,#REF!,2,0)+BC75*VLOOKUP($O$75,#REF!,2,0)+BC76*VLOOKUP($O$76,#REF!,2,0)+BC77*VLOOKUP($O$77,#REF!,2,0)+BC78*VLOOKUP($O$78,#REF!,2,0)</f>
        <v>#REF!</v>
      </c>
      <c r="BD80" s="646" t="e">
        <f>+BD59*VLOOKUP($O$59,#REF!,2,0)+BD60*VLOOKUP($O$60,#REF!,2,0)+BD61*VLOOKUP($O$61,#REF!,2,0)+BD62*VLOOKUP($O$62,#REF!,2,0)+BD63*VLOOKUP($O$63,#REF!,2,0)+BD64*VLOOKUP($O$64,#REF!,2,0)+BD65*VLOOKUP($O$65,#REF!,2,0)+BD66*VLOOKUP($O$66,#REF!,2,0)+BD67*VLOOKUP($O$67,#REF!,2,0)+BD68*VLOOKUP($O$68,#REF!,2,0)+BD69*VLOOKUP($O$69,#REF!,2,0)+BD70*VLOOKUP($O$70,#REF!,2,0)+BD71*VLOOKUP($O$71,#REF!,2,0)+BD72*VLOOKUP($O$72,#REF!,2,0)+BD73*VLOOKUP($O$73,#REF!,2,0)+BD74*VLOOKUP($O$74,#REF!,2,0)+BD75*VLOOKUP($O$75,#REF!,2,0)+BD76*VLOOKUP($O$76,#REF!,2,0)+BD77*VLOOKUP($O$77,#REF!,2,0)+BD78*VLOOKUP($O$78,#REF!,2,0)</f>
        <v>#REF!</v>
      </c>
      <c r="BE80" s="647" t="e">
        <f t="shared" si="2"/>
        <v>#REF!</v>
      </c>
      <c r="BF80" s="128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32"/>
      <c r="BR80" s="67"/>
      <c r="BS80" s="32"/>
      <c r="BT80" s="30"/>
      <c r="BU80" s="30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32"/>
      <c r="CG80" s="32"/>
    </row>
    <row r="81" spans="3:186" s="28" customFormat="1" ht="30" customHeight="1">
      <c r="C81" s="61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926" t="e">
        <f>+O99</f>
        <v>#REF!</v>
      </c>
      <c r="P81" s="926"/>
      <c r="Q81" s="482" t="e">
        <f>+Q99</f>
        <v>#REF!</v>
      </c>
      <c r="R81" s="482" t="e">
        <f t="shared" ref="R81:BD81" si="5">+R99</f>
        <v>#REF!</v>
      </c>
      <c r="S81" s="482" t="e">
        <f t="shared" si="5"/>
        <v>#REF!</v>
      </c>
      <c r="T81" s="482" t="e">
        <f t="shared" si="5"/>
        <v>#REF!</v>
      </c>
      <c r="U81" s="482" t="e">
        <f t="shared" si="5"/>
        <v>#REF!</v>
      </c>
      <c r="V81" s="482" t="e">
        <f t="shared" si="5"/>
        <v>#REF!</v>
      </c>
      <c r="W81" s="482" t="e">
        <f t="shared" si="5"/>
        <v>#REF!</v>
      </c>
      <c r="X81" s="482" t="e">
        <f t="shared" si="5"/>
        <v>#REF!</v>
      </c>
      <c r="Y81" s="482" t="e">
        <f t="shared" si="5"/>
        <v>#REF!</v>
      </c>
      <c r="Z81" s="482" t="e">
        <f t="shared" si="5"/>
        <v>#REF!</v>
      </c>
      <c r="AA81" s="482" t="e">
        <f t="shared" si="5"/>
        <v>#REF!</v>
      </c>
      <c r="AB81" s="482" t="e">
        <f t="shared" si="5"/>
        <v>#REF!</v>
      </c>
      <c r="AC81" s="482" t="e">
        <f t="shared" si="5"/>
        <v>#REF!</v>
      </c>
      <c r="AD81" s="482" t="e">
        <f t="shared" si="5"/>
        <v>#REF!</v>
      </c>
      <c r="AE81" s="482" t="e">
        <f t="shared" si="5"/>
        <v>#REF!</v>
      </c>
      <c r="AF81" s="482" t="e">
        <f t="shared" si="5"/>
        <v>#REF!</v>
      </c>
      <c r="AG81" s="482" t="e">
        <f t="shared" si="5"/>
        <v>#REF!</v>
      </c>
      <c r="AH81" s="482" t="e">
        <f t="shared" si="5"/>
        <v>#REF!</v>
      </c>
      <c r="AI81" s="482" t="e">
        <f t="shared" si="5"/>
        <v>#REF!</v>
      </c>
      <c r="AJ81" s="482" t="e">
        <f t="shared" si="5"/>
        <v>#REF!</v>
      </c>
      <c r="AK81" s="482" t="e">
        <f t="shared" si="5"/>
        <v>#REF!</v>
      </c>
      <c r="AL81" s="482" t="e">
        <f t="shared" si="5"/>
        <v>#REF!</v>
      </c>
      <c r="AM81" s="482" t="e">
        <f t="shared" si="5"/>
        <v>#REF!</v>
      </c>
      <c r="AN81" s="482" t="e">
        <f t="shared" si="5"/>
        <v>#REF!</v>
      </c>
      <c r="AO81" s="482" t="e">
        <f t="shared" si="5"/>
        <v>#REF!</v>
      </c>
      <c r="AP81" s="482" t="e">
        <f t="shared" si="5"/>
        <v>#REF!</v>
      </c>
      <c r="AQ81" s="482" t="e">
        <f t="shared" si="5"/>
        <v>#REF!</v>
      </c>
      <c r="AR81" s="482" t="e">
        <f t="shared" si="5"/>
        <v>#REF!</v>
      </c>
      <c r="AS81" s="482" t="e">
        <f t="shared" si="5"/>
        <v>#REF!</v>
      </c>
      <c r="AT81" s="482" t="e">
        <f t="shared" si="5"/>
        <v>#REF!</v>
      </c>
      <c r="AU81" s="482" t="e">
        <f t="shared" si="5"/>
        <v>#REF!</v>
      </c>
      <c r="AV81" s="482" t="e">
        <f t="shared" si="5"/>
        <v>#REF!</v>
      </c>
      <c r="AW81" s="482" t="e">
        <f t="shared" si="5"/>
        <v>#REF!</v>
      </c>
      <c r="AX81" s="482" t="e">
        <f t="shared" si="5"/>
        <v>#REF!</v>
      </c>
      <c r="AY81" s="482" t="e">
        <f t="shared" si="5"/>
        <v>#REF!</v>
      </c>
      <c r="AZ81" s="482" t="e">
        <f t="shared" si="5"/>
        <v>#REF!</v>
      </c>
      <c r="BA81" s="482" t="e">
        <f t="shared" si="5"/>
        <v>#REF!</v>
      </c>
      <c r="BB81" s="482" t="e">
        <f t="shared" si="5"/>
        <v>#REF!</v>
      </c>
      <c r="BC81" s="482" t="e">
        <f t="shared" si="5"/>
        <v>#REF!</v>
      </c>
      <c r="BD81" s="482" t="e">
        <f t="shared" si="5"/>
        <v>#REF!</v>
      </c>
      <c r="BE81" s="472"/>
      <c r="BF81" s="473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32"/>
      <c r="BR81" s="67"/>
      <c r="BS81" s="32"/>
      <c r="BT81" s="30"/>
      <c r="BU81" s="30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32"/>
      <c r="CG81" s="32"/>
    </row>
    <row r="82" spans="3:186" s="28" customFormat="1" ht="30" customHeight="1">
      <c r="C82" s="61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926" t="e">
        <f t="shared" ref="O82:O86" si="6">+O100</f>
        <v>#REF!</v>
      </c>
      <c r="P82" s="926"/>
      <c r="Q82" s="482" t="e">
        <f t="shared" ref="Q82:BD86" si="7">+Q100</f>
        <v>#REF!</v>
      </c>
      <c r="R82" s="482" t="e">
        <f t="shared" si="7"/>
        <v>#REF!</v>
      </c>
      <c r="S82" s="482" t="e">
        <f t="shared" si="7"/>
        <v>#REF!</v>
      </c>
      <c r="T82" s="482" t="e">
        <f t="shared" si="7"/>
        <v>#REF!</v>
      </c>
      <c r="U82" s="482" t="e">
        <f t="shared" si="7"/>
        <v>#REF!</v>
      </c>
      <c r="V82" s="482" t="e">
        <f t="shared" si="7"/>
        <v>#REF!</v>
      </c>
      <c r="W82" s="482" t="e">
        <f t="shared" si="7"/>
        <v>#REF!</v>
      </c>
      <c r="X82" s="482" t="e">
        <f t="shared" si="7"/>
        <v>#REF!</v>
      </c>
      <c r="Y82" s="482" t="e">
        <f t="shared" si="7"/>
        <v>#REF!</v>
      </c>
      <c r="Z82" s="482" t="e">
        <f t="shared" si="7"/>
        <v>#REF!</v>
      </c>
      <c r="AA82" s="482" t="e">
        <f t="shared" si="7"/>
        <v>#REF!</v>
      </c>
      <c r="AB82" s="482" t="e">
        <f t="shared" si="7"/>
        <v>#REF!</v>
      </c>
      <c r="AC82" s="482" t="e">
        <f t="shared" si="7"/>
        <v>#REF!</v>
      </c>
      <c r="AD82" s="482" t="e">
        <f t="shared" si="7"/>
        <v>#REF!</v>
      </c>
      <c r="AE82" s="482" t="e">
        <f t="shared" si="7"/>
        <v>#REF!</v>
      </c>
      <c r="AF82" s="482" t="e">
        <f t="shared" si="7"/>
        <v>#REF!</v>
      </c>
      <c r="AG82" s="482" t="e">
        <f t="shared" si="7"/>
        <v>#REF!</v>
      </c>
      <c r="AH82" s="482" t="e">
        <f t="shared" si="7"/>
        <v>#REF!</v>
      </c>
      <c r="AI82" s="482" t="e">
        <f t="shared" si="7"/>
        <v>#REF!</v>
      </c>
      <c r="AJ82" s="482" t="e">
        <f t="shared" si="7"/>
        <v>#REF!</v>
      </c>
      <c r="AK82" s="482" t="e">
        <f t="shared" si="7"/>
        <v>#REF!</v>
      </c>
      <c r="AL82" s="482" t="e">
        <f t="shared" si="7"/>
        <v>#REF!</v>
      </c>
      <c r="AM82" s="482" t="e">
        <f t="shared" si="7"/>
        <v>#REF!</v>
      </c>
      <c r="AN82" s="482" t="e">
        <f t="shared" si="7"/>
        <v>#REF!</v>
      </c>
      <c r="AO82" s="482" t="e">
        <f t="shared" si="7"/>
        <v>#REF!</v>
      </c>
      <c r="AP82" s="482" t="e">
        <f t="shared" si="7"/>
        <v>#REF!</v>
      </c>
      <c r="AQ82" s="482" t="e">
        <f t="shared" si="7"/>
        <v>#REF!</v>
      </c>
      <c r="AR82" s="482" t="e">
        <f t="shared" si="7"/>
        <v>#REF!</v>
      </c>
      <c r="AS82" s="482" t="e">
        <f t="shared" si="7"/>
        <v>#REF!</v>
      </c>
      <c r="AT82" s="482" t="e">
        <f t="shared" si="7"/>
        <v>#REF!</v>
      </c>
      <c r="AU82" s="482" t="e">
        <f t="shared" si="7"/>
        <v>#REF!</v>
      </c>
      <c r="AV82" s="482" t="e">
        <f t="shared" si="7"/>
        <v>#REF!</v>
      </c>
      <c r="AW82" s="482" t="e">
        <f t="shared" si="7"/>
        <v>#REF!</v>
      </c>
      <c r="AX82" s="482" t="e">
        <f t="shared" si="7"/>
        <v>#REF!</v>
      </c>
      <c r="AY82" s="482" t="e">
        <f t="shared" si="7"/>
        <v>#REF!</v>
      </c>
      <c r="AZ82" s="482" t="e">
        <f t="shared" si="7"/>
        <v>#REF!</v>
      </c>
      <c r="BA82" s="482" t="e">
        <f t="shared" si="7"/>
        <v>#REF!</v>
      </c>
      <c r="BB82" s="482" t="e">
        <f t="shared" si="7"/>
        <v>#REF!</v>
      </c>
      <c r="BC82" s="482" t="e">
        <f t="shared" si="7"/>
        <v>#REF!</v>
      </c>
      <c r="BD82" s="482" t="e">
        <f t="shared" si="7"/>
        <v>#REF!</v>
      </c>
      <c r="BE82" s="472"/>
      <c r="BF82" s="473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32"/>
      <c r="BR82" s="67"/>
      <c r="BS82" s="32"/>
      <c r="BT82" s="30"/>
      <c r="BU82" s="30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32"/>
      <c r="CG82" s="32"/>
    </row>
    <row r="83" spans="3:186" s="28" customFormat="1" ht="30" customHeight="1">
      <c r="C83" s="61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926" t="e">
        <f t="shared" si="6"/>
        <v>#REF!</v>
      </c>
      <c r="P83" s="926"/>
      <c r="Q83" s="482" t="e">
        <f t="shared" si="7"/>
        <v>#REF!</v>
      </c>
      <c r="R83" s="482" t="e">
        <f t="shared" si="7"/>
        <v>#REF!</v>
      </c>
      <c r="S83" s="482" t="e">
        <f t="shared" si="7"/>
        <v>#REF!</v>
      </c>
      <c r="T83" s="482" t="e">
        <f t="shared" si="7"/>
        <v>#REF!</v>
      </c>
      <c r="U83" s="482" t="e">
        <f t="shared" si="7"/>
        <v>#REF!</v>
      </c>
      <c r="V83" s="482" t="e">
        <f t="shared" si="7"/>
        <v>#REF!</v>
      </c>
      <c r="W83" s="482" t="e">
        <f t="shared" si="7"/>
        <v>#REF!</v>
      </c>
      <c r="X83" s="482" t="e">
        <f t="shared" si="7"/>
        <v>#REF!</v>
      </c>
      <c r="Y83" s="482" t="e">
        <f t="shared" si="7"/>
        <v>#REF!</v>
      </c>
      <c r="Z83" s="482" t="e">
        <f t="shared" si="7"/>
        <v>#REF!</v>
      </c>
      <c r="AA83" s="482" t="e">
        <f t="shared" si="7"/>
        <v>#REF!</v>
      </c>
      <c r="AB83" s="482" t="e">
        <f t="shared" si="7"/>
        <v>#REF!</v>
      </c>
      <c r="AC83" s="482" t="e">
        <f t="shared" si="7"/>
        <v>#REF!</v>
      </c>
      <c r="AD83" s="482" t="e">
        <f t="shared" si="7"/>
        <v>#REF!</v>
      </c>
      <c r="AE83" s="482" t="e">
        <f t="shared" si="7"/>
        <v>#REF!</v>
      </c>
      <c r="AF83" s="482" t="e">
        <f t="shared" si="7"/>
        <v>#REF!</v>
      </c>
      <c r="AG83" s="482" t="e">
        <f t="shared" si="7"/>
        <v>#REF!</v>
      </c>
      <c r="AH83" s="482" t="e">
        <f t="shared" si="7"/>
        <v>#REF!</v>
      </c>
      <c r="AI83" s="482" t="e">
        <f t="shared" si="7"/>
        <v>#REF!</v>
      </c>
      <c r="AJ83" s="482" t="e">
        <f t="shared" si="7"/>
        <v>#REF!</v>
      </c>
      <c r="AK83" s="482" t="e">
        <f t="shared" si="7"/>
        <v>#REF!</v>
      </c>
      <c r="AL83" s="482" t="e">
        <f t="shared" si="7"/>
        <v>#REF!</v>
      </c>
      <c r="AM83" s="482" t="e">
        <f t="shared" si="7"/>
        <v>#REF!</v>
      </c>
      <c r="AN83" s="482" t="e">
        <f t="shared" si="7"/>
        <v>#REF!</v>
      </c>
      <c r="AO83" s="482" t="e">
        <f t="shared" si="7"/>
        <v>#REF!</v>
      </c>
      <c r="AP83" s="482" t="e">
        <f t="shared" si="7"/>
        <v>#REF!</v>
      </c>
      <c r="AQ83" s="482" t="e">
        <f t="shared" si="7"/>
        <v>#REF!</v>
      </c>
      <c r="AR83" s="482" t="e">
        <f t="shared" si="7"/>
        <v>#REF!</v>
      </c>
      <c r="AS83" s="482" t="e">
        <f t="shared" si="7"/>
        <v>#REF!</v>
      </c>
      <c r="AT83" s="482" t="e">
        <f t="shared" si="7"/>
        <v>#REF!</v>
      </c>
      <c r="AU83" s="482" t="e">
        <f t="shared" si="7"/>
        <v>#REF!</v>
      </c>
      <c r="AV83" s="482" t="e">
        <f t="shared" si="7"/>
        <v>#REF!</v>
      </c>
      <c r="AW83" s="482" t="e">
        <f t="shared" si="7"/>
        <v>#REF!</v>
      </c>
      <c r="AX83" s="482" t="e">
        <f t="shared" si="7"/>
        <v>#REF!</v>
      </c>
      <c r="AY83" s="482" t="e">
        <f t="shared" si="7"/>
        <v>#REF!</v>
      </c>
      <c r="AZ83" s="482" t="e">
        <f t="shared" si="7"/>
        <v>#REF!</v>
      </c>
      <c r="BA83" s="482" t="e">
        <f t="shared" si="7"/>
        <v>#REF!</v>
      </c>
      <c r="BB83" s="482" t="e">
        <f t="shared" si="7"/>
        <v>#REF!</v>
      </c>
      <c r="BC83" s="482" t="e">
        <f t="shared" si="7"/>
        <v>#REF!</v>
      </c>
      <c r="BD83" s="482" t="e">
        <f t="shared" si="7"/>
        <v>#REF!</v>
      </c>
      <c r="BE83" s="472"/>
      <c r="BF83" s="473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32"/>
      <c r="BR83" s="67"/>
      <c r="BS83" s="32"/>
      <c r="BT83" s="30"/>
      <c r="BU83" s="30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32"/>
      <c r="CG83" s="32"/>
    </row>
    <row r="84" spans="3:186" s="28" customFormat="1" ht="30" customHeight="1">
      <c r="C84" s="61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926" t="e">
        <f t="shared" si="6"/>
        <v>#REF!</v>
      </c>
      <c r="P84" s="926"/>
      <c r="Q84" s="482" t="e">
        <f t="shared" si="7"/>
        <v>#REF!</v>
      </c>
      <c r="R84" s="482" t="e">
        <f t="shared" si="7"/>
        <v>#REF!</v>
      </c>
      <c r="S84" s="482" t="e">
        <f t="shared" si="7"/>
        <v>#REF!</v>
      </c>
      <c r="T84" s="482" t="e">
        <f t="shared" si="7"/>
        <v>#REF!</v>
      </c>
      <c r="U84" s="482" t="e">
        <f t="shared" si="7"/>
        <v>#REF!</v>
      </c>
      <c r="V84" s="482" t="e">
        <f t="shared" si="7"/>
        <v>#REF!</v>
      </c>
      <c r="W84" s="482" t="e">
        <f t="shared" si="7"/>
        <v>#REF!</v>
      </c>
      <c r="X84" s="482" t="e">
        <f t="shared" si="7"/>
        <v>#REF!</v>
      </c>
      <c r="Y84" s="482" t="e">
        <f t="shared" si="7"/>
        <v>#REF!</v>
      </c>
      <c r="Z84" s="482" t="e">
        <f t="shared" si="7"/>
        <v>#REF!</v>
      </c>
      <c r="AA84" s="482" t="e">
        <f t="shared" si="7"/>
        <v>#REF!</v>
      </c>
      <c r="AB84" s="482" t="e">
        <f t="shared" si="7"/>
        <v>#REF!</v>
      </c>
      <c r="AC84" s="482" t="e">
        <f t="shared" si="7"/>
        <v>#REF!</v>
      </c>
      <c r="AD84" s="482" t="e">
        <f t="shared" si="7"/>
        <v>#REF!</v>
      </c>
      <c r="AE84" s="482" t="e">
        <f t="shared" si="7"/>
        <v>#REF!</v>
      </c>
      <c r="AF84" s="482" t="e">
        <f t="shared" si="7"/>
        <v>#REF!</v>
      </c>
      <c r="AG84" s="482" t="e">
        <f t="shared" si="7"/>
        <v>#REF!</v>
      </c>
      <c r="AH84" s="482" t="e">
        <f t="shared" si="7"/>
        <v>#REF!</v>
      </c>
      <c r="AI84" s="482" t="e">
        <f t="shared" si="7"/>
        <v>#REF!</v>
      </c>
      <c r="AJ84" s="482" t="e">
        <f t="shared" si="7"/>
        <v>#REF!</v>
      </c>
      <c r="AK84" s="482" t="e">
        <f t="shared" si="7"/>
        <v>#REF!</v>
      </c>
      <c r="AL84" s="482" t="e">
        <f t="shared" si="7"/>
        <v>#REF!</v>
      </c>
      <c r="AM84" s="482" t="e">
        <f t="shared" si="7"/>
        <v>#REF!</v>
      </c>
      <c r="AN84" s="482" t="e">
        <f t="shared" si="7"/>
        <v>#REF!</v>
      </c>
      <c r="AO84" s="482" t="e">
        <f t="shared" si="7"/>
        <v>#REF!</v>
      </c>
      <c r="AP84" s="482" t="e">
        <f t="shared" si="7"/>
        <v>#REF!</v>
      </c>
      <c r="AQ84" s="482" t="e">
        <f t="shared" si="7"/>
        <v>#REF!</v>
      </c>
      <c r="AR84" s="482" t="e">
        <f t="shared" si="7"/>
        <v>#REF!</v>
      </c>
      <c r="AS84" s="482" t="e">
        <f t="shared" si="7"/>
        <v>#REF!</v>
      </c>
      <c r="AT84" s="482" t="e">
        <f t="shared" si="7"/>
        <v>#REF!</v>
      </c>
      <c r="AU84" s="482" t="e">
        <f t="shared" si="7"/>
        <v>#REF!</v>
      </c>
      <c r="AV84" s="482" t="e">
        <f t="shared" si="7"/>
        <v>#REF!</v>
      </c>
      <c r="AW84" s="482" t="e">
        <f t="shared" si="7"/>
        <v>#REF!</v>
      </c>
      <c r="AX84" s="482" t="e">
        <f t="shared" si="7"/>
        <v>#REF!</v>
      </c>
      <c r="AY84" s="482" t="e">
        <f t="shared" si="7"/>
        <v>#REF!</v>
      </c>
      <c r="AZ84" s="482" t="e">
        <f t="shared" si="7"/>
        <v>#REF!</v>
      </c>
      <c r="BA84" s="482" t="e">
        <f t="shared" si="7"/>
        <v>#REF!</v>
      </c>
      <c r="BB84" s="482" t="e">
        <f t="shared" si="7"/>
        <v>#REF!</v>
      </c>
      <c r="BC84" s="482" t="e">
        <f t="shared" si="7"/>
        <v>#REF!</v>
      </c>
      <c r="BD84" s="482" t="e">
        <f t="shared" si="7"/>
        <v>#REF!</v>
      </c>
      <c r="BE84" s="472"/>
      <c r="BF84" s="473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32"/>
      <c r="BR84" s="67"/>
      <c r="BS84" s="32"/>
      <c r="BT84" s="30"/>
      <c r="BU84" s="30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32"/>
      <c r="CG84" s="32"/>
    </row>
    <row r="85" spans="3:186" s="28" customFormat="1" ht="30" customHeight="1">
      <c r="C85" s="61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926" t="e">
        <f t="shared" si="6"/>
        <v>#REF!</v>
      </c>
      <c r="P85" s="926"/>
      <c r="Q85" s="482" t="e">
        <f t="shared" si="7"/>
        <v>#REF!</v>
      </c>
      <c r="R85" s="482" t="e">
        <f t="shared" si="7"/>
        <v>#REF!</v>
      </c>
      <c r="S85" s="482" t="e">
        <f t="shared" si="7"/>
        <v>#REF!</v>
      </c>
      <c r="T85" s="482" t="e">
        <f t="shared" si="7"/>
        <v>#REF!</v>
      </c>
      <c r="U85" s="482" t="e">
        <f t="shared" si="7"/>
        <v>#REF!</v>
      </c>
      <c r="V85" s="482" t="e">
        <f t="shared" si="7"/>
        <v>#REF!</v>
      </c>
      <c r="W85" s="482" t="e">
        <f t="shared" si="7"/>
        <v>#REF!</v>
      </c>
      <c r="X85" s="482" t="e">
        <f t="shared" si="7"/>
        <v>#REF!</v>
      </c>
      <c r="Y85" s="482" t="e">
        <f t="shared" si="7"/>
        <v>#REF!</v>
      </c>
      <c r="Z85" s="482" t="e">
        <f t="shared" si="7"/>
        <v>#REF!</v>
      </c>
      <c r="AA85" s="482" t="e">
        <f t="shared" si="7"/>
        <v>#REF!</v>
      </c>
      <c r="AB85" s="482" t="e">
        <f t="shared" si="7"/>
        <v>#REF!</v>
      </c>
      <c r="AC85" s="482" t="e">
        <f t="shared" si="7"/>
        <v>#REF!</v>
      </c>
      <c r="AD85" s="482" t="e">
        <f t="shared" si="7"/>
        <v>#REF!</v>
      </c>
      <c r="AE85" s="482" t="e">
        <f t="shared" si="7"/>
        <v>#REF!</v>
      </c>
      <c r="AF85" s="482" t="e">
        <f t="shared" si="7"/>
        <v>#REF!</v>
      </c>
      <c r="AG85" s="482" t="e">
        <f t="shared" si="7"/>
        <v>#REF!</v>
      </c>
      <c r="AH85" s="482" t="e">
        <f t="shared" si="7"/>
        <v>#REF!</v>
      </c>
      <c r="AI85" s="482" t="e">
        <f t="shared" si="7"/>
        <v>#REF!</v>
      </c>
      <c r="AJ85" s="482" t="e">
        <f t="shared" si="7"/>
        <v>#REF!</v>
      </c>
      <c r="AK85" s="482" t="e">
        <f t="shared" si="7"/>
        <v>#REF!</v>
      </c>
      <c r="AL85" s="482" t="e">
        <f t="shared" si="7"/>
        <v>#REF!</v>
      </c>
      <c r="AM85" s="482" t="e">
        <f t="shared" si="7"/>
        <v>#REF!</v>
      </c>
      <c r="AN85" s="482" t="e">
        <f t="shared" si="7"/>
        <v>#REF!</v>
      </c>
      <c r="AO85" s="482" t="e">
        <f t="shared" si="7"/>
        <v>#REF!</v>
      </c>
      <c r="AP85" s="482" t="e">
        <f t="shared" si="7"/>
        <v>#REF!</v>
      </c>
      <c r="AQ85" s="482" t="e">
        <f t="shared" si="7"/>
        <v>#REF!</v>
      </c>
      <c r="AR85" s="482" t="e">
        <f t="shared" si="7"/>
        <v>#REF!</v>
      </c>
      <c r="AS85" s="482" t="e">
        <f t="shared" si="7"/>
        <v>#REF!</v>
      </c>
      <c r="AT85" s="482" t="e">
        <f t="shared" si="7"/>
        <v>#REF!</v>
      </c>
      <c r="AU85" s="482" t="e">
        <f t="shared" si="7"/>
        <v>#REF!</v>
      </c>
      <c r="AV85" s="482" t="e">
        <f t="shared" si="7"/>
        <v>#REF!</v>
      </c>
      <c r="AW85" s="482" t="e">
        <f t="shared" si="7"/>
        <v>#REF!</v>
      </c>
      <c r="AX85" s="482" t="e">
        <f t="shared" si="7"/>
        <v>#REF!</v>
      </c>
      <c r="AY85" s="482" t="e">
        <f t="shared" si="7"/>
        <v>#REF!</v>
      </c>
      <c r="AZ85" s="482" t="e">
        <f t="shared" si="7"/>
        <v>#REF!</v>
      </c>
      <c r="BA85" s="482" t="e">
        <f t="shared" si="7"/>
        <v>#REF!</v>
      </c>
      <c r="BB85" s="482" t="e">
        <f t="shared" si="7"/>
        <v>#REF!</v>
      </c>
      <c r="BC85" s="482" t="e">
        <f t="shared" si="7"/>
        <v>#REF!</v>
      </c>
      <c r="BD85" s="482" t="e">
        <f t="shared" si="7"/>
        <v>#REF!</v>
      </c>
      <c r="BE85" s="472"/>
      <c r="BF85" s="473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32"/>
      <c r="BR85" s="67"/>
      <c r="BS85" s="32"/>
      <c r="BT85" s="30"/>
      <c r="BU85" s="30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32"/>
      <c r="CG85" s="32"/>
    </row>
    <row r="86" spans="3:186" s="28" customFormat="1" ht="30" customHeight="1">
      <c r="C86" s="61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926" t="e">
        <f t="shared" si="6"/>
        <v>#REF!</v>
      </c>
      <c r="P86" s="926"/>
      <c r="Q86" s="482" t="e">
        <f t="shared" si="7"/>
        <v>#REF!</v>
      </c>
      <c r="R86" s="482" t="e">
        <f t="shared" si="7"/>
        <v>#REF!</v>
      </c>
      <c r="S86" s="482" t="e">
        <f t="shared" si="7"/>
        <v>#REF!</v>
      </c>
      <c r="T86" s="482" t="e">
        <f t="shared" si="7"/>
        <v>#REF!</v>
      </c>
      <c r="U86" s="482" t="e">
        <f t="shared" si="7"/>
        <v>#REF!</v>
      </c>
      <c r="V86" s="482" t="e">
        <f t="shared" si="7"/>
        <v>#REF!</v>
      </c>
      <c r="W86" s="482" t="e">
        <f t="shared" si="7"/>
        <v>#REF!</v>
      </c>
      <c r="X86" s="482" t="e">
        <f t="shared" si="7"/>
        <v>#REF!</v>
      </c>
      <c r="Y86" s="482" t="e">
        <f t="shared" si="7"/>
        <v>#REF!</v>
      </c>
      <c r="Z86" s="482" t="e">
        <f t="shared" si="7"/>
        <v>#REF!</v>
      </c>
      <c r="AA86" s="482" t="e">
        <f t="shared" si="7"/>
        <v>#REF!</v>
      </c>
      <c r="AB86" s="482" t="e">
        <f t="shared" si="7"/>
        <v>#REF!</v>
      </c>
      <c r="AC86" s="482" t="e">
        <f t="shared" si="7"/>
        <v>#REF!</v>
      </c>
      <c r="AD86" s="482" t="e">
        <f t="shared" si="7"/>
        <v>#REF!</v>
      </c>
      <c r="AE86" s="482" t="e">
        <f t="shared" si="7"/>
        <v>#REF!</v>
      </c>
      <c r="AF86" s="482" t="e">
        <f t="shared" si="7"/>
        <v>#REF!</v>
      </c>
      <c r="AG86" s="482" t="e">
        <f t="shared" si="7"/>
        <v>#REF!</v>
      </c>
      <c r="AH86" s="482" t="e">
        <f t="shared" si="7"/>
        <v>#REF!</v>
      </c>
      <c r="AI86" s="482" t="e">
        <f t="shared" si="7"/>
        <v>#REF!</v>
      </c>
      <c r="AJ86" s="482" t="e">
        <f t="shared" si="7"/>
        <v>#REF!</v>
      </c>
      <c r="AK86" s="482" t="e">
        <f t="shared" si="7"/>
        <v>#REF!</v>
      </c>
      <c r="AL86" s="482" t="e">
        <f t="shared" si="7"/>
        <v>#REF!</v>
      </c>
      <c r="AM86" s="482" t="e">
        <f t="shared" si="7"/>
        <v>#REF!</v>
      </c>
      <c r="AN86" s="482" t="e">
        <f t="shared" si="7"/>
        <v>#REF!</v>
      </c>
      <c r="AO86" s="482" t="e">
        <f t="shared" si="7"/>
        <v>#REF!</v>
      </c>
      <c r="AP86" s="482" t="e">
        <f t="shared" si="7"/>
        <v>#REF!</v>
      </c>
      <c r="AQ86" s="482" t="e">
        <f t="shared" si="7"/>
        <v>#REF!</v>
      </c>
      <c r="AR86" s="482" t="e">
        <f t="shared" si="7"/>
        <v>#REF!</v>
      </c>
      <c r="AS86" s="482" t="e">
        <f t="shared" si="7"/>
        <v>#REF!</v>
      </c>
      <c r="AT86" s="482" t="e">
        <f t="shared" si="7"/>
        <v>#REF!</v>
      </c>
      <c r="AU86" s="482" t="e">
        <f t="shared" si="7"/>
        <v>#REF!</v>
      </c>
      <c r="AV86" s="482" t="e">
        <f t="shared" si="7"/>
        <v>#REF!</v>
      </c>
      <c r="AW86" s="482" t="e">
        <f t="shared" si="7"/>
        <v>#REF!</v>
      </c>
      <c r="AX86" s="482" t="e">
        <f t="shared" si="7"/>
        <v>#REF!</v>
      </c>
      <c r="AY86" s="482" t="e">
        <f t="shared" si="7"/>
        <v>#REF!</v>
      </c>
      <c r="AZ86" s="482" t="e">
        <f t="shared" si="7"/>
        <v>#REF!</v>
      </c>
      <c r="BA86" s="482" t="e">
        <f t="shared" si="7"/>
        <v>#REF!</v>
      </c>
      <c r="BB86" s="482" t="e">
        <f t="shared" si="7"/>
        <v>#REF!</v>
      </c>
      <c r="BC86" s="482" t="e">
        <f t="shared" si="7"/>
        <v>#REF!</v>
      </c>
      <c r="BD86" s="482" t="e">
        <f t="shared" si="7"/>
        <v>#REF!</v>
      </c>
      <c r="BE86" s="472"/>
      <c r="BF86" s="473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32"/>
      <c r="BR86" s="67"/>
      <c r="BS86" s="32"/>
      <c r="BT86" s="30"/>
      <c r="BU86" s="30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32"/>
      <c r="CG86" s="32"/>
    </row>
    <row r="87" spans="3:186" s="696" customFormat="1" ht="39.950000000000003" customHeight="1">
      <c r="C87" s="474"/>
      <c r="D87" s="71"/>
      <c r="E87" s="71"/>
      <c r="F87" s="71"/>
      <c r="G87" s="71"/>
      <c r="H87" s="71"/>
      <c r="I87" s="71"/>
      <c r="J87" s="71"/>
      <c r="K87" s="71"/>
      <c r="L87" s="71"/>
      <c r="M87" s="71"/>
      <c r="N87" s="71"/>
      <c r="O87" s="483"/>
      <c r="P87" s="484"/>
      <c r="Q87" s="487">
        <f>+Q58</f>
        <v>11</v>
      </c>
      <c r="R87" s="487">
        <f t="shared" ref="R87:BD87" si="8">+R58</f>
        <v>12</v>
      </c>
      <c r="S87" s="487">
        <f t="shared" si="8"/>
        <v>13</v>
      </c>
      <c r="T87" s="487" t="str">
        <f t="shared" si="8"/>
        <v>N</v>
      </c>
      <c r="U87" s="487" t="str">
        <f t="shared" si="8"/>
        <v>N</v>
      </c>
      <c r="V87" s="487" t="str">
        <f t="shared" si="8"/>
        <v>N</v>
      </c>
      <c r="W87" s="487" t="str">
        <f t="shared" si="8"/>
        <v>N</v>
      </c>
      <c r="X87" s="487" t="str">
        <f t="shared" si="8"/>
        <v>N</v>
      </c>
      <c r="Y87" s="487" t="str">
        <f t="shared" si="8"/>
        <v>N</v>
      </c>
      <c r="Z87" s="487" t="str">
        <f t="shared" si="8"/>
        <v>N</v>
      </c>
      <c r="AA87" s="487">
        <f t="shared" si="8"/>
        <v>21</v>
      </c>
      <c r="AB87" s="487">
        <f t="shared" si="8"/>
        <v>22</v>
      </c>
      <c r="AC87" s="487">
        <f t="shared" si="8"/>
        <v>23</v>
      </c>
      <c r="AD87" s="487" t="str">
        <f t="shared" si="8"/>
        <v>A</v>
      </c>
      <c r="AE87" s="487" t="str">
        <f t="shared" si="8"/>
        <v>A</v>
      </c>
      <c r="AF87" s="487" t="str">
        <f t="shared" si="8"/>
        <v>A</v>
      </c>
      <c r="AG87" s="487" t="str">
        <f t="shared" si="8"/>
        <v>A</v>
      </c>
      <c r="AH87" s="487" t="str">
        <f t="shared" si="8"/>
        <v>A</v>
      </c>
      <c r="AI87" s="487" t="str">
        <f t="shared" si="8"/>
        <v>A</v>
      </c>
      <c r="AJ87" s="487" t="str">
        <f t="shared" si="8"/>
        <v>A</v>
      </c>
      <c r="AK87" s="487" t="str">
        <f t="shared" si="8"/>
        <v>M</v>
      </c>
      <c r="AL87" s="487" t="str">
        <f t="shared" si="8"/>
        <v>M</v>
      </c>
      <c r="AM87" s="487" t="str">
        <f t="shared" si="8"/>
        <v>M</v>
      </c>
      <c r="AN87" s="487" t="str">
        <f t="shared" si="8"/>
        <v>M</v>
      </c>
      <c r="AO87" s="487" t="str">
        <f t="shared" si="8"/>
        <v>M</v>
      </c>
      <c r="AP87" s="487" t="str">
        <f t="shared" si="8"/>
        <v>M</v>
      </c>
      <c r="AQ87" s="487" t="str">
        <f t="shared" si="8"/>
        <v>M</v>
      </c>
      <c r="AR87" s="487" t="str">
        <f t="shared" si="8"/>
        <v>M</v>
      </c>
      <c r="AS87" s="487" t="str">
        <f t="shared" si="8"/>
        <v>M</v>
      </c>
      <c r="AT87" s="487" t="str">
        <f t="shared" si="8"/>
        <v>M</v>
      </c>
      <c r="AU87" s="487">
        <f t="shared" si="8"/>
        <v>43</v>
      </c>
      <c r="AV87" s="487" t="str">
        <f t="shared" si="8"/>
        <v>I</v>
      </c>
      <c r="AW87" s="487" t="str">
        <f t="shared" si="8"/>
        <v>I</v>
      </c>
      <c r="AX87" s="487" t="str">
        <f t="shared" si="8"/>
        <v>I</v>
      </c>
      <c r="AY87" s="487" t="str">
        <f t="shared" si="8"/>
        <v>I</v>
      </c>
      <c r="AZ87" s="487" t="str">
        <f t="shared" si="8"/>
        <v>I</v>
      </c>
      <c r="BA87" s="487" t="str">
        <f t="shared" si="8"/>
        <v>I</v>
      </c>
      <c r="BB87" s="487" t="str">
        <f t="shared" si="8"/>
        <v>I</v>
      </c>
      <c r="BC87" s="487" t="str">
        <f t="shared" si="8"/>
        <v>I</v>
      </c>
      <c r="BD87" s="487" t="str">
        <f t="shared" si="8"/>
        <v>I</v>
      </c>
      <c r="BE87" s="475"/>
      <c r="BF87" s="476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477"/>
      <c r="BR87" s="478"/>
      <c r="BS87" s="477"/>
      <c r="BT87" s="695"/>
      <c r="BU87" s="695"/>
      <c r="BZ87" s="697"/>
      <c r="CA87" s="697"/>
    </row>
    <row r="88" spans="3:186" s="696" customFormat="1" ht="39.950000000000003" customHeight="1">
      <c r="C88" s="474"/>
      <c r="D88" s="71"/>
      <c r="E88" s="71"/>
      <c r="F88" s="71"/>
      <c r="G88" s="71"/>
      <c r="H88" s="71"/>
      <c r="I88" s="71"/>
      <c r="J88" s="71"/>
      <c r="K88" s="71"/>
      <c r="L88" s="71"/>
      <c r="M88" s="71"/>
      <c r="N88" s="71"/>
      <c r="O88" s="485"/>
      <c r="P88" s="486"/>
      <c r="Q88" s="488" t="s">
        <v>967</v>
      </c>
      <c r="R88" s="488" t="s">
        <v>968</v>
      </c>
      <c r="S88" s="488" t="s">
        <v>969</v>
      </c>
      <c r="T88" s="488" t="s">
        <v>970</v>
      </c>
      <c r="U88" s="488" t="s">
        <v>971</v>
      </c>
      <c r="V88" s="488" t="s">
        <v>972</v>
      </c>
      <c r="W88" s="488" t="s">
        <v>973</v>
      </c>
      <c r="X88" s="488" t="s">
        <v>974</v>
      </c>
      <c r="Y88" s="488" t="s">
        <v>975</v>
      </c>
      <c r="Z88" s="488" t="s">
        <v>976</v>
      </c>
      <c r="AA88" s="488" t="s">
        <v>977</v>
      </c>
      <c r="AB88" s="488" t="s">
        <v>978</v>
      </c>
      <c r="AC88" s="488" t="s">
        <v>979</v>
      </c>
      <c r="AD88" s="488" t="s">
        <v>980</v>
      </c>
      <c r="AE88" s="488" t="s">
        <v>981</v>
      </c>
      <c r="AF88" s="488" t="s">
        <v>982</v>
      </c>
      <c r="AG88" s="488" t="s">
        <v>983</v>
      </c>
      <c r="AH88" s="488" t="s">
        <v>984</v>
      </c>
      <c r="AI88" s="488" t="s">
        <v>985</v>
      </c>
      <c r="AJ88" s="488" t="s">
        <v>986</v>
      </c>
      <c r="AK88" s="488" t="s">
        <v>987</v>
      </c>
      <c r="AL88" s="488" t="s">
        <v>988</v>
      </c>
      <c r="AM88" s="488" t="s">
        <v>989</v>
      </c>
      <c r="AN88" s="488" t="s">
        <v>990</v>
      </c>
      <c r="AO88" s="488" t="s">
        <v>991</v>
      </c>
      <c r="AP88" s="488" t="s">
        <v>992</v>
      </c>
      <c r="AQ88" s="488" t="s">
        <v>993</v>
      </c>
      <c r="AR88" s="488" t="s">
        <v>994</v>
      </c>
      <c r="AS88" s="488" t="s">
        <v>995</v>
      </c>
      <c r="AT88" s="488" t="s">
        <v>996</v>
      </c>
      <c r="AU88" s="488" t="s">
        <v>997</v>
      </c>
      <c r="AV88" s="488" t="s">
        <v>998</v>
      </c>
      <c r="AW88" s="488" t="s">
        <v>999</v>
      </c>
      <c r="AX88" s="488" t="s">
        <v>1000</v>
      </c>
      <c r="AY88" s="488" t="s">
        <v>1001</v>
      </c>
      <c r="AZ88" s="488" t="s">
        <v>1002</v>
      </c>
      <c r="BA88" s="488" t="s">
        <v>1003</v>
      </c>
      <c r="BB88" s="488" t="s">
        <v>1004</v>
      </c>
      <c r="BC88" s="488" t="s">
        <v>1005</v>
      </c>
      <c r="BD88" s="488" t="s">
        <v>1006</v>
      </c>
      <c r="BE88" s="479"/>
      <c r="BF88" s="480"/>
      <c r="BG88" s="71"/>
      <c r="BH88" s="71"/>
      <c r="BI88" s="71"/>
      <c r="BJ88" s="71"/>
      <c r="BK88" s="71"/>
      <c r="BL88" s="71"/>
      <c r="BM88" s="71"/>
      <c r="BN88" s="71"/>
      <c r="BO88" s="71"/>
      <c r="BP88" s="71"/>
      <c r="BQ88" s="477"/>
      <c r="BR88" s="478"/>
      <c r="BS88" s="467"/>
      <c r="BT88" s="695"/>
      <c r="BU88" s="698"/>
      <c r="BZ88" s="697"/>
      <c r="CA88" s="697"/>
    </row>
    <row r="89" spans="3:186" s="696" customFormat="1" ht="39.950000000000003" customHeight="1">
      <c r="C89" s="474"/>
      <c r="D89" s="71"/>
      <c r="E89" s="71"/>
      <c r="F89" s="71"/>
      <c r="G89" s="71"/>
      <c r="H89" s="71"/>
      <c r="I89" s="71"/>
      <c r="J89" s="71"/>
      <c r="K89" s="71"/>
      <c r="L89" s="71"/>
      <c r="M89" s="71"/>
      <c r="N89" s="71"/>
      <c r="O89" s="706" t="e">
        <f>+VLOOKUP(P89,#REF!,2,0)</f>
        <v>#REF!</v>
      </c>
      <c r="P89" s="706">
        <v>29</v>
      </c>
      <c r="Q89" s="489" t="e">
        <f>+HLOOKUP(Q87,Q58:Q86,$P$89,0)</f>
        <v>#REF!</v>
      </c>
      <c r="R89" s="489" t="e">
        <f t="shared" ref="R89:BD89" si="9">+HLOOKUP(R87,R58:R86,$P$89,0)</f>
        <v>#REF!</v>
      </c>
      <c r="S89" s="489" t="e">
        <f t="shared" si="9"/>
        <v>#REF!</v>
      </c>
      <c r="T89" s="489" t="e">
        <f t="shared" si="9"/>
        <v>#REF!</v>
      </c>
      <c r="U89" s="489" t="e">
        <f t="shared" si="9"/>
        <v>#REF!</v>
      </c>
      <c r="V89" s="489" t="e">
        <f t="shared" si="9"/>
        <v>#REF!</v>
      </c>
      <c r="W89" s="489" t="e">
        <f t="shared" si="9"/>
        <v>#REF!</v>
      </c>
      <c r="X89" s="489" t="e">
        <f t="shared" si="9"/>
        <v>#REF!</v>
      </c>
      <c r="Y89" s="489" t="e">
        <f t="shared" si="9"/>
        <v>#REF!</v>
      </c>
      <c r="Z89" s="489" t="e">
        <f t="shared" si="9"/>
        <v>#REF!</v>
      </c>
      <c r="AA89" s="489" t="e">
        <f t="shared" si="9"/>
        <v>#REF!</v>
      </c>
      <c r="AB89" s="489" t="e">
        <f t="shared" si="9"/>
        <v>#REF!</v>
      </c>
      <c r="AC89" s="489" t="e">
        <f t="shared" si="9"/>
        <v>#REF!</v>
      </c>
      <c r="AD89" s="489" t="e">
        <f t="shared" si="9"/>
        <v>#REF!</v>
      </c>
      <c r="AE89" s="489" t="e">
        <f t="shared" si="9"/>
        <v>#REF!</v>
      </c>
      <c r="AF89" s="489" t="e">
        <f t="shared" si="9"/>
        <v>#REF!</v>
      </c>
      <c r="AG89" s="489" t="e">
        <f t="shared" si="9"/>
        <v>#REF!</v>
      </c>
      <c r="AH89" s="489" t="e">
        <f t="shared" si="9"/>
        <v>#REF!</v>
      </c>
      <c r="AI89" s="489" t="e">
        <f t="shared" si="9"/>
        <v>#REF!</v>
      </c>
      <c r="AJ89" s="489" t="e">
        <f t="shared" si="9"/>
        <v>#REF!</v>
      </c>
      <c r="AK89" s="489" t="e">
        <f t="shared" si="9"/>
        <v>#REF!</v>
      </c>
      <c r="AL89" s="489" t="e">
        <f t="shared" si="9"/>
        <v>#REF!</v>
      </c>
      <c r="AM89" s="489" t="e">
        <f t="shared" si="9"/>
        <v>#REF!</v>
      </c>
      <c r="AN89" s="489" t="e">
        <f t="shared" si="9"/>
        <v>#REF!</v>
      </c>
      <c r="AO89" s="489" t="e">
        <f t="shared" si="9"/>
        <v>#REF!</v>
      </c>
      <c r="AP89" s="489" t="e">
        <f t="shared" si="9"/>
        <v>#REF!</v>
      </c>
      <c r="AQ89" s="489" t="e">
        <f t="shared" si="9"/>
        <v>#REF!</v>
      </c>
      <c r="AR89" s="489" t="e">
        <f t="shared" si="9"/>
        <v>#REF!</v>
      </c>
      <c r="AS89" s="489" t="e">
        <f t="shared" si="9"/>
        <v>#REF!</v>
      </c>
      <c r="AT89" s="489" t="e">
        <f t="shared" si="9"/>
        <v>#REF!</v>
      </c>
      <c r="AU89" s="489" t="e">
        <f t="shared" si="9"/>
        <v>#REF!</v>
      </c>
      <c r="AV89" s="489" t="e">
        <f t="shared" si="9"/>
        <v>#REF!</v>
      </c>
      <c r="AW89" s="489" t="e">
        <f t="shared" si="9"/>
        <v>#REF!</v>
      </c>
      <c r="AX89" s="489" t="e">
        <f t="shared" si="9"/>
        <v>#REF!</v>
      </c>
      <c r="AY89" s="489" t="e">
        <f t="shared" si="9"/>
        <v>#REF!</v>
      </c>
      <c r="AZ89" s="489" t="e">
        <f t="shared" si="9"/>
        <v>#REF!</v>
      </c>
      <c r="BA89" s="489" t="e">
        <f t="shared" si="9"/>
        <v>#REF!</v>
      </c>
      <c r="BB89" s="489" t="e">
        <f t="shared" si="9"/>
        <v>#REF!</v>
      </c>
      <c r="BC89" s="489" t="e">
        <f t="shared" si="9"/>
        <v>#REF!</v>
      </c>
      <c r="BD89" s="489" t="e">
        <f t="shared" si="9"/>
        <v>#REF!</v>
      </c>
      <c r="BE89" s="481"/>
      <c r="BF89" s="71"/>
      <c r="BG89" s="71"/>
      <c r="BH89" s="71"/>
      <c r="BI89" s="71"/>
      <c r="BJ89" s="71"/>
      <c r="BK89" s="71"/>
      <c r="BL89" s="71"/>
      <c r="BM89" s="71"/>
      <c r="BN89" s="71"/>
      <c r="BO89" s="71"/>
      <c r="BP89" s="71"/>
      <c r="BQ89" s="477"/>
      <c r="BR89" s="478"/>
      <c r="BS89" s="467"/>
      <c r="BT89" s="695"/>
      <c r="BU89" s="698"/>
      <c r="BZ89" s="697"/>
      <c r="CA89" s="697"/>
    </row>
    <row r="90" spans="3:186" s="11" customFormat="1" ht="40.15" customHeight="1">
      <c r="C90" s="61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904" t="s">
        <v>149</v>
      </c>
      <c r="P90" s="904"/>
      <c r="Q90" s="904"/>
      <c r="R90" s="904"/>
      <c r="S90" s="904"/>
      <c r="T90" s="904"/>
      <c r="U90" s="904"/>
      <c r="V90" s="904"/>
      <c r="W90" s="904"/>
      <c r="X90" s="904"/>
      <c r="Y90" s="904"/>
      <c r="Z90" s="904"/>
      <c r="AA90" s="904"/>
      <c r="AB90" s="904"/>
      <c r="AC90" s="904"/>
      <c r="AD90" s="904"/>
      <c r="AE90" s="904"/>
      <c r="AF90" s="904"/>
      <c r="AG90" s="904"/>
      <c r="AH90" s="904"/>
      <c r="AI90" s="904"/>
      <c r="AJ90" s="904"/>
      <c r="AK90" s="904"/>
      <c r="AL90" s="904"/>
      <c r="AM90" s="904"/>
      <c r="AN90" s="904"/>
      <c r="AO90" s="904"/>
      <c r="AP90" s="904"/>
      <c r="AQ90" s="904"/>
      <c r="AR90" s="904"/>
      <c r="AS90" s="904"/>
      <c r="AT90" s="904"/>
      <c r="AU90" s="904"/>
      <c r="AV90" s="904"/>
      <c r="AW90" s="904"/>
      <c r="AX90" s="904"/>
      <c r="AY90" s="904"/>
      <c r="AZ90" s="904"/>
      <c r="BA90" s="904"/>
      <c r="BB90" s="904"/>
      <c r="BC90" s="904"/>
      <c r="BD90" s="904"/>
      <c r="BE90" s="904"/>
      <c r="BF90" s="108"/>
      <c r="BG90" s="73"/>
      <c r="BH90" s="73"/>
      <c r="BI90" s="73"/>
      <c r="BJ90" s="73"/>
      <c r="BK90" s="73"/>
      <c r="BL90" s="73"/>
      <c r="BM90" s="73"/>
      <c r="BN90" s="73"/>
      <c r="BO90" s="73"/>
      <c r="BP90" s="73"/>
      <c r="BQ90" s="68"/>
      <c r="BR90" s="107"/>
      <c r="BS90" s="30"/>
      <c r="BT90" s="52"/>
      <c r="BU90" s="52"/>
      <c r="BV90" s="28"/>
      <c r="BW90" s="28"/>
      <c r="BX90" s="28"/>
      <c r="BY90" s="28"/>
      <c r="BZ90" s="28"/>
      <c r="CA90" s="28"/>
      <c r="CB90" s="28"/>
      <c r="CC90" s="28"/>
      <c r="CD90" s="28"/>
      <c r="CE90" s="28"/>
      <c r="CF90" s="28"/>
      <c r="CG90" s="28"/>
      <c r="DI90" s="52"/>
      <c r="DJ90" s="52"/>
      <c r="DK90" s="52"/>
      <c r="DL90" s="52"/>
      <c r="DM90" s="52"/>
      <c r="DN90" s="52"/>
      <c r="DO90" s="52"/>
      <c r="DP90" s="52"/>
      <c r="DQ90" s="52"/>
      <c r="DR90" s="52"/>
      <c r="DS90" s="52"/>
      <c r="DT90" s="52"/>
      <c r="DU90" s="52"/>
      <c r="DV90" s="52"/>
      <c r="DW90" s="52"/>
      <c r="DX90" s="52"/>
      <c r="DY90" s="52"/>
      <c r="DZ90" s="52"/>
      <c r="EA90" s="52"/>
      <c r="EB90" s="52"/>
      <c r="EC90" s="52"/>
      <c r="ED90" s="52"/>
      <c r="EE90" s="52"/>
      <c r="EF90" s="52"/>
      <c r="EG90" s="52"/>
      <c r="EH90" s="52"/>
      <c r="EI90" s="52"/>
      <c r="EJ90" s="52"/>
      <c r="EK90" s="52"/>
      <c r="EL90" s="52"/>
      <c r="EM90" s="52"/>
      <c r="EN90" s="52"/>
      <c r="EO90" s="52"/>
      <c r="EP90" s="52"/>
      <c r="EQ90" s="52"/>
      <c r="ER90" s="52"/>
      <c r="ES90" s="52"/>
      <c r="ET90" s="52"/>
      <c r="EU90" s="52"/>
      <c r="EV90" s="52"/>
      <c r="EW90" s="52"/>
      <c r="EX90" s="52"/>
      <c r="EY90" s="52"/>
      <c r="EZ90" s="52"/>
      <c r="FA90" s="52"/>
      <c r="FB90" s="52"/>
      <c r="FC90" s="52"/>
      <c r="FD90" s="52"/>
      <c r="FE90" s="52"/>
      <c r="FF90" s="52"/>
      <c r="FG90" s="52"/>
      <c r="FH90" s="52"/>
      <c r="FI90" s="52"/>
      <c r="FJ90" s="52"/>
      <c r="FK90" s="52"/>
      <c r="FL90" s="52"/>
      <c r="FM90" s="52"/>
      <c r="FN90" s="52"/>
      <c r="FO90" s="52"/>
      <c r="FP90" s="52"/>
      <c r="FQ90" s="52"/>
      <c r="FR90" s="52"/>
      <c r="FS90" s="52"/>
      <c r="FT90" s="52"/>
      <c r="FU90" s="52"/>
      <c r="FV90" s="52"/>
      <c r="FW90" s="52"/>
      <c r="FX90" s="52"/>
      <c r="FY90" s="52"/>
      <c r="FZ90" s="52"/>
      <c r="GA90" s="52"/>
      <c r="GB90" s="52"/>
      <c r="GC90" s="52"/>
      <c r="GD90" s="52"/>
    </row>
    <row r="91" spans="3:186" s="702" customFormat="1" ht="35.1" customHeight="1">
      <c r="C91" s="90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2"/>
      <c r="O91" s="905" t="s">
        <v>146</v>
      </c>
      <c r="P91" s="129" t="s">
        <v>165</v>
      </c>
      <c r="Q91" s="130" t="e">
        <f>+Q79/$BE$79</f>
        <v>#DIV/0!</v>
      </c>
      <c r="R91" s="131" t="e">
        <f t="shared" ref="R91:BD91" si="10">+R79/$BE$79</f>
        <v>#DIV/0!</v>
      </c>
      <c r="S91" s="131" t="e">
        <f t="shared" si="10"/>
        <v>#DIV/0!</v>
      </c>
      <c r="T91" s="131" t="e">
        <f t="shared" si="10"/>
        <v>#DIV/0!</v>
      </c>
      <c r="U91" s="131" t="e">
        <f t="shared" si="10"/>
        <v>#DIV/0!</v>
      </c>
      <c r="V91" s="131" t="e">
        <f t="shared" si="10"/>
        <v>#DIV/0!</v>
      </c>
      <c r="W91" s="131" t="e">
        <f t="shared" si="10"/>
        <v>#DIV/0!</v>
      </c>
      <c r="X91" s="131" t="e">
        <f t="shared" si="10"/>
        <v>#DIV/0!</v>
      </c>
      <c r="Y91" s="131" t="e">
        <f t="shared" si="10"/>
        <v>#DIV/0!</v>
      </c>
      <c r="Z91" s="132" t="e">
        <f t="shared" si="10"/>
        <v>#DIV/0!</v>
      </c>
      <c r="AA91" s="130" t="e">
        <f t="shared" si="10"/>
        <v>#DIV/0!</v>
      </c>
      <c r="AB91" s="131" t="e">
        <f t="shared" si="10"/>
        <v>#DIV/0!</v>
      </c>
      <c r="AC91" s="131" t="e">
        <f t="shared" si="10"/>
        <v>#DIV/0!</v>
      </c>
      <c r="AD91" s="131" t="e">
        <f t="shared" si="10"/>
        <v>#DIV/0!</v>
      </c>
      <c r="AE91" s="131" t="e">
        <f t="shared" si="10"/>
        <v>#DIV/0!</v>
      </c>
      <c r="AF91" s="131" t="e">
        <f t="shared" si="10"/>
        <v>#DIV/0!</v>
      </c>
      <c r="AG91" s="131" t="e">
        <f t="shared" si="10"/>
        <v>#DIV/0!</v>
      </c>
      <c r="AH91" s="131" t="e">
        <f t="shared" si="10"/>
        <v>#DIV/0!</v>
      </c>
      <c r="AI91" s="131" t="e">
        <f t="shared" si="10"/>
        <v>#DIV/0!</v>
      </c>
      <c r="AJ91" s="132" t="e">
        <f t="shared" si="10"/>
        <v>#DIV/0!</v>
      </c>
      <c r="AK91" s="130" t="e">
        <f t="shared" si="10"/>
        <v>#DIV/0!</v>
      </c>
      <c r="AL91" s="131" t="e">
        <f t="shared" si="10"/>
        <v>#DIV/0!</v>
      </c>
      <c r="AM91" s="131" t="e">
        <f t="shared" si="10"/>
        <v>#DIV/0!</v>
      </c>
      <c r="AN91" s="131" t="e">
        <f t="shared" si="10"/>
        <v>#DIV/0!</v>
      </c>
      <c r="AO91" s="131" t="e">
        <f t="shared" si="10"/>
        <v>#DIV/0!</v>
      </c>
      <c r="AP91" s="131" t="e">
        <f t="shared" si="10"/>
        <v>#DIV/0!</v>
      </c>
      <c r="AQ91" s="131" t="e">
        <f t="shared" si="10"/>
        <v>#DIV/0!</v>
      </c>
      <c r="AR91" s="131" t="e">
        <f t="shared" si="10"/>
        <v>#DIV/0!</v>
      </c>
      <c r="AS91" s="131" t="e">
        <f t="shared" si="10"/>
        <v>#DIV/0!</v>
      </c>
      <c r="AT91" s="132" t="e">
        <f t="shared" si="10"/>
        <v>#DIV/0!</v>
      </c>
      <c r="AU91" s="130" t="e">
        <f t="shared" si="10"/>
        <v>#DIV/0!</v>
      </c>
      <c r="AV91" s="131" t="e">
        <f t="shared" si="10"/>
        <v>#DIV/0!</v>
      </c>
      <c r="AW91" s="131" t="e">
        <f t="shared" si="10"/>
        <v>#DIV/0!</v>
      </c>
      <c r="AX91" s="131" t="e">
        <f t="shared" si="10"/>
        <v>#DIV/0!</v>
      </c>
      <c r="AY91" s="131" t="e">
        <f t="shared" si="10"/>
        <v>#DIV/0!</v>
      </c>
      <c r="AZ91" s="131" t="e">
        <f t="shared" si="10"/>
        <v>#DIV/0!</v>
      </c>
      <c r="BA91" s="131" t="e">
        <f t="shared" si="10"/>
        <v>#DIV/0!</v>
      </c>
      <c r="BB91" s="131" t="e">
        <f t="shared" si="10"/>
        <v>#DIV/0!</v>
      </c>
      <c r="BC91" s="131" t="e">
        <f t="shared" si="10"/>
        <v>#DIV/0!</v>
      </c>
      <c r="BD91" s="132" t="e">
        <f t="shared" si="10"/>
        <v>#DIV/0!</v>
      </c>
      <c r="BE91" s="911" t="e">
        <f>+SUM(Q91:AZ91)</f>
        <v>#DIV/0!</v>
      </c>
      <c r="BF91" s="61"/>
      <c r="BG91" s="91"/>
      <c r="BH91" s="91"/>
      <c r="BI91" s="91"/>
      <c r="BJ91" s="91"/>
      <c r="BK91" s="91"/>
      <c r="BL91" s="91"/>
      <c r="BM91" s="91"/>
      <c r="BN91" s="91"/>
      <c r="BO91" s="91"/>
      <c r="BP91" s="91"/>
      <c r="BQ91" s="91"/>
      <c r="BR91" s="92"/>
      <c r="BS91" s="699"/>
      <c r="BT91" s="700"/>
      <c r="BU91" s="701"/>
      <c r="BZ91" s="703"/>
      <c r="CA91" s="703"/>
    </row>
    <row r="92" spans="3:186" s="702" customFormat="1" ht="35.1" customHeight="1">
      <c r="C92" s="90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06"/>
      <c r="P92" s="133" t="s">
        <v>153</v>
      </c>
      <c r="Q92" s="848" t="e">
        <f>+SUM(Q79:Z79)/BE79</f>
        <v>#DIV/0!</v>
      </c>
      <c r="R92" s="849"/>
      <c r="S92" s="849"/>
      <c r="T92" s="849"/>
      <c r="U92" s="849"/>
      <c r="V92" s="849"/>
      <c r="W92" s="849"/>
      <c r="X92" s="849"/>
      <c r="Y92" s="849"/>
      <c r="Z92" s="850"/>
      <c r="AA92" s="913" t="e">
        <f>+SUM(AA79:AJ79)/BE79</f>
        <v>#DIV/0!</v>
      </c>
      <c r="AB92" s="913"/>
      <c r="AC92" s="913"/>
      <c r="AD92" s="913"/>
      <c r="AE92" s="913"/>
      <c r="AF92" s="913"/>
      <c r="AG92" s="913"/>
      <c r="AH92" s="913"/>
      <c r="AI92" s="913"/>
      <c r="AJ92" s="913"/>
      <c r="AK92" s="913" t="e">
        <f>+SUM(AK79:AT79)/BE79</f>
        <v>#DIV/0!</v>
      </c>
      <c r="AL92" s="913"/>
      <c r="AM92" s="913"/>
      <c r="AN92" s="913"/>
      <c r="AO92" s="913"/>
      <c r="AP92" s="913"/>
      <c r="AQ92" s="913"/>
      <c r="AR92" s="913"/>
      <c r="AS92" s="913"/>
      <c r="AT92" s="913"/>
      <c r="AU92" s="848" t="e">
        <f>+SUM(AU79:BD79)/BE79</f>
        <v>#DIV/0!</v>
      </c>
      <c r="AV92" s="849"/>
      <c r="AW92" s="849"/>
      <c r="AX92" s="849"/>
      <c r="AY92" s="849"/>
      <c r="AZ92" s="849"/>
      <c r="BA92" s="849"/>
      <c r="BB92" s="849"/>
      <c r="BC92" s="849"/>
      <c r="BD92" s="850"/>
      <c r="BE92" s="912"/>
      <c r="BF92" s="27"/>
      <c r="BG92" s="91"/>
      <c r="BH92" s="91"/>
      <c r="BI92" s="91"/>
      <c r="BJ92" s="91"/>
      <c r="BK92" s="91"/>
      <c r="BL92" s="91"/>
      <c r="BM92" s="91"/>
      <c r="BN92" s="91"/>
      <c r="BO92" s="91"/>
      <c r="BP92" s="91"/>
      <c r="BQ92" s="91"/>
      <c r="BR92" s="92"/>
      <c r="BS92" s="699"/>
      <c r="BT92" s="700"/>
      <c r="BU92" s="701"/>
      <c r="BZ92" s="703"/>
      <c r="CA92" s="703"/>
    </row>
    <row r="93" spans="3:186" s="702" customFormat="1" ht="35.1" customHeight="1">
      <c r="C93" s="90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05" t="s">
        <v>306</v>
      </c>
      <c r="P93" s="129" t="s">
        <v>165</v>
      </c>
      <c r="Q93" s="130">
        <f>+IFERROR((IF(VLOOKUP($O$59,#REF!,3,0)=1,Q59,0)+IF(VLOOKUP($O$60,#REF!,3,0)=1,Q60,0)+IF(VLOOKUP($O$61,#REF!,3,0)=1,Q61,0)+IF(VLOOKUP($O$62,#REF!,3,0)=1,Q62,0)+IF(VLOOKUP($O$63,#REF!,3,0)=1,Q63,0)+IF(VLOOKUP($O$64,#REF!,3,0)=1,Q64,0)+IF(VLOOKUP($O$65,#REF!,3,0)=1,Q65,0)+IF(VLOOKUP($O$66,#REF!,3,0)=1,Q66,0)+IF(VLOOKUP($O$67,#REF!,3,0)=1,Q67,0)+IF(VLOOKUP($O$68,#REF!,3,0)=1,Q68,0)+IF(VLOOKUP($O$69,#REF!,3,0)=1,Q69,0)+IF(VLOOKUP($O$70,#REF!,3,0)=1,Q70)+IF(VLOOKUP($O$71,#REF!,3,0)=1,Q71,0)+IF(VLOOKUP($O$72,#REF!,3,0)=1,Q72,0)+IF(VLOOKUP($O$73,#REF!,3,0)=1,Q73,0)+IF(VLOOKUP($O$74,#REF!,3,0)=1,Q74,0)+IF(VLOOKUP($O$75,#REF!,3,0)=1,Q75,0)+IF(VLOOKUP($O$76,#REF!,3,0)=1,Q76,0)+IF(VLOOKUP($O$77,#REF!,3,0)=1,Q77,0)+IF(VLOOKUP($O$78,#REF!,3,0)=1,Q78,0))/Q79,0)</f>
        <v>0</v>
      </c>
      <c r="R93" s="131">
        <f>+IFERROR((IF(VLOOKUP($O$59,#REF!,3,0)=1,R59,0)+IF(VLOOKUP($O$60,#REF!,3,0)=1,R60,0)+IF(VLOOKUP($O$61,#REF!,3,0)=1,R61,0)+IF(VLOOKUP($O$62,#REF!,3,0)=1,R62,0)+IF(VLOOKUP($O$63,#REF!,3,0)=1,R63,0)+IF(VLOOKUP($O$64,#REF!,3,0)=1,R64,0)+IF(VLOOKUP($O$65,#REF!,3,0)=1,R65,0)+IF(VLOOKUP($O$66,#REF!,3,0)=1,R66,0)+IF(VLOOKUP($O$67,#REF!,3,0)=1,R67,0)+IF(VLOOKUP($O$68,#REF!,3,0)=1,R68,0)+IF(VLOOKUP($O$69,#REF!,3,0)=1,R69,0)+IF(VLOOKUP($O$70,#REF!,3,0)=1,R70)+IF(VLOOKUP($O$71,#REF!,3,0)=1,R71,0)+IF(VLOOKUP($O$72,#REF!,3,0)=1,R72,0)+IF(VLOOKUP($O$73,#REF!,3,0)=1,R73,0)+IF(VLOOKUP($O$74,#REF!,3,0)=1,R74,0)+IF(VLOOKUP($O$75,#REF!,3,0)=1,R75,0)+IF(VLOOKUP($O$76,#REF!,3,0)=1,R76,0)+IF(VLOOKUP($O$77,#REF!,3,0)=1,R77,0)+IF(VLOOKUP($O$78,#REF!,3,0)=1,R78,0))/R79,0)</f>
        <v>0</v>
      </c>
      <c r="S93" s="131">
        <f>+IFERROR((IF(VLOOKUP($O$59,#REF!,3,0)=1,S59,0)+IF(VLOOKUP($O$60,#REF!,3,0)=1,S60,0)+IF(VLOOKUP($O$61,#REF!,3,0)=1,S61,0)+IF(VLOOKUP($O$62,#REF!,3,0)=1,S62,0)+IF(VLOOKUP($O$63,#REF!,3,0)=1,S63,0)+IF(VLOOKUP($O$64,#REF!,3,0)=1,S64,0)+IF(VLOOKUP($O$65,#REF!,3,0)=1,S65,0)+IF(VLOOKUP($O$66,#REF!,3,0)=1,S66,0)+IF(VLOOKUP($O$67,#REF!,3,0)=1,S67,0)+IF(VLOOKUP($O$68,#REF!,3,0)=1,S68,0)+IF(VLOOKUP($O$69,#REF!,3,0)=1,S69,0)+IF(VLOOKUP($O$70,#REF!,3,0)=1,S70)+IF(VLOOKUP($O$71,#REF!,3,0)=1,S71,0)+IF(VLOOKUP($O$72,#REF!,3,0)=1,S72,0)+IF(VLOOKUP($O$73,#REF!,3,0)=1,S73,0)+IF(VLOOKUP($O$74,#REF!,3,0)=1,S74,0)+IF(VLOOKUP($O$75,#REF!,3,0)=1,S75,0)+IF(VLOOKUP($O$76,#REF!,3,0)=1,S76,0)+IF(VLOOKUP($O$77,#REF!,3,0)=1,S77,0)+IF(VLOOKUP($O$78,#REF!,3,0)=1,S78,0))/S79,0)</f>
        <v>0</v>
      </c>
      <c r="T93" s="131">
        <f>+IFERROR((IF(VLOOKUP($O$59,#REF!,3,0)=1,T59,0)+IF(VLOOKUP($O$60,#REF!,3,0)=1,T60,0)+IF(VLOOKUP($O$61,#REF!,3,0)=1,T61,0)+IF(VLOOKUP($O$62,#REF!,3,0)=1,T62,0)+IF(VLOOKUP($O$63,#REF!,3,0)=1,T63,0)+IF(VLOOKUP($O$64,#REF!,3,0)=1,T64,0)+IF(VLOOKUP($O$65,#REF!,3,0)=1,T65,0)+IF(VLOOKUP($O$66,#REF!,3,0)=1,T66,0)+IF(VLOOKUP($O$67,#REF!,3,0)=1,T67,0)+IF(VLOOKUP($O$68,#REF!,3,0)=1,T68,0)+IF(VLOOKUP($O$69,#REF!,3,0)=1,T69,0)+IF(VLOOKUP($O$70,#REF!,3,0)=1,T70)+IF(VLOOKUP($O$71,#REF!,3,0)=1,T71,0)+IF(VLOOKUP($O$72,#REF!,3,0)=1,T72,0)+IF(VLOOKUP($O$73,#REF!,3,0)=1,T73,0)+IF(VLOOKUP($O$74,#REF!,3,0)=1,T74,0)+IF(VLOOKUP($O$75,#REF!,3,0)=1,T75,0)+IF(VLOOKUP($O$76,#REF!,3,0)=1,T76,0)+IF(VLOOKUP($O$77,#REF!,3,0)=1,T77,0)+IF(VLOOKUP($O$78,#REF!,3,0)=1,T78,0))/T79,0)</f>
        <v>0</v>
      </c>
      <c r="U93" s="131">
        <f>+IFERROR((IF(VLOOKUP($O$59,#REF!,3,0)=1,U59,0)+IF(VLOOKUP($O$60,#REF!,3,0)=1,U60,0)+IF(VLOOKUP($O$61,#REF!,3,0)=1,U61,0)+IF(VLOOKUP($O$62,#REF!,3,0)=1,U62,0)+IF(VLOOKUP($O$63,#REF!,3,0)=1,U63,0)+IF(VLOOKUP($O$64,#REF!,3,0)=1,U64,0)+IF(VLOOKUP($O$65,#REF!,3,0)=1,U65,0)+IF(VLOOKUP($O$66,#REF!,3,0)=1,U66,0)+IF(VLOOKUP($O$67,#REF!,3,0)=1,U67,0)+IF(VLOOKUP($O$68,#REF!,3,0)=1,U68,0)+IF(VLOOKUP($O$69,#REF!,3,0)=1,U69,0)+IF(VLOOKUP($O$70,#REF!,3,0)=1,U70)+IF(VLOOKUP($O$71,#REF!,3,0)=1,U71,0)+IF(VLOOKUP($O$72,#REF!,3,0)=1,U72,0)+IF(VLOOKUP($O$73,#REF!,3,0)=1,U73,0)+IF(VLOOKUP($O$74,#REF!,3,0)=1,U74,0)+IF(VLOOKUP($O$75,#REF!,3,0)=1,U75,0)+IF(VLOOKUP($O$76,#REF!,3,0)=1,U76,0)+IF(VLOOKUP($O$77,#REF!,3,0)=1,U77,0)+IF(VLOOKUP($O$78,#REF!,3,0)=1,U78,0))/U79,0)</f>
        <v>0</v>
      </c>
      <c r="V93" s="131">
        <f>+IFERROR((IF(VLOOKUP($O$59,#REF!,3,0)=1,V59,0)+IF(VLOOKUP($O$60,#REF!,3,0)=1,V60,0)+IF(VLOOKUP($O$61,#REF!,3,0)=1,V61,0)+IF(VLOOKUP($O$62,#REF!,3,0)=1,V62,0)+IF(VLOOKUP($O$63,#REF!,3,0)=1,V63,0)+IF(VLOOKUP($O$64,#REF!,3,0)=1,V64,0)+IF(VLOOKUP($O$65,#REF!,3,0)=1,V65,0)+IF(VLOOKUP($O$66,#REF!,3,0)=1,V66,0)+IF(VLOOKUP($O$67,#REF!,3,0)=1,V67,0)+IF(VLOOKUP($O$68,#REF!,3,0)=1,V68,0)+IF(VLOOKUP($O$69,#REF!,3,0)=1,V69,0)+IF(VLOOKUP($O$70,#REF!,3,0)=1,V70)+IF(VLOOKUP($O$71,#REF!,3,0)=1,V71,0)+IF(VLOOKUP($O$72,#REF!,3,0)=1,V72,0)+IF(VLOOKUP($O$73,#REF!,3,0)=1,V73,0)+IF(VLOOKUP($O$74,#REF!,3,0)=1,V74,0)+IF(VLOOKUP($O$75,#REF!,3,0)=1,V75,0)+IF(VLOOKUP($O$76,#REF!,3,0)=1,V76,0)+IF(VLOOKUP($O$77,#REF!,3,0)=1,V77,0)+IF(VLOOKUP($O$78,#REF!,3,0)=1,V78,0))/V79,0)</f>
        <v>0</v>
      </c>
      <c r="W93" s="131">
        <f>+IFERROR((IF(VLOOKUP($O$59,#REF!,3,0)=1,W59,0)+IF(VLOOKUP($O$60,#REF!,3,0)=1,W60,0)+IF(VLOOKUP($O$61,#REF!,3,0)=1,W61,0)+IF(VLOOKUP($O$62,#REF!,3,0)=1,W62,0)+IF(VLOOKUP($O$63,#REF!,3,0)=1,W63,0)+IF(VLOOKUP($O$64,#REF!,3,0)=1,W64,0)+IF(VLOOKUP($O$65,#REF!,3,0)=1,W65,0)+IF(VLOOKUP($O$66,#REF!,3,0)=1,W66,0)+IF(VLOOKUP($O$67,#REF!,3,0)=1,W67,0)+IF(VLOOKUP($O$68,#REF!,3,0)=1,W68,0)+IF(VLOOKUP($O$69,#REF!,3,0)=1,W69,0)+IF(VLOOKUP($O$70,#REF!,3,0)=1,W70)+IF(VLOOKUP($O$71,#REF!,3,0)=1,W71,0)+IF(VLOOKUP($O$72,#REF!,3,0)=1,W72,0)+IF(VLOOKUP($O$73,#REF!,3,0)=1,W73,0)+IF(VLOOKUP($O$74,#REF!,3,0)=1,W74,0)+IF(VLOOKUP($O$75,#REF!,3,0)=1,W75,0)+IF(VLOOKUP($O$76,#REF!,3,0)=1,W76,0)+IF(VLOOKUP($O$77,#REF!,3,0)=1,W77,0)+IF(VLOOKUP($O$78,#REF!,3,0)=1,W78,0))/W79,0)</f>
        <v>0</v>
      </c>
      <c r="X93" s="131">
        <f>+IFERROR((IF(VLOOKUP($O$59,#REF!,3,0)=1,X59,0)+IF(VLOOKUP($O$60,#REF!,3,0)=1,X60,0)+IF(VLOOKUP($O$61,#REF!,3,0)=1,X61,0)+IF(VLOOKUP($O$62,#REF!,3,0)=1,X62,0)+IF(VLOOKUP($O$63,#REF!,3,0)=1,X63,0)+IF(VLOOKUP($O$64,#REF!,3,0)=1,X64,0)+IF(VLOOKUP($O$65,#REF!,3,0)=1,X65,0)+IF(VLOOKUP($O$66,#REF!,3,0)=1,X66,0)+IF(VLOOKUP($O$67,#REF!,3,0)=1,X67,0)+IF(VLOOKUP($O$68,#REF!,3,0)=1,X68,0)+IF(VLOOKUP($O$69,#REF!,3,0)=1,X69,0)+IF(VLOOKUP($O$70,#REF!,3,0)=1,X70)+IF(VLOOKUP($O$71,#REF!,3,0)=1,X71,0)+IF(VLOOKUP($O$72,#REF!,3,0)=1,X72,0)+IF(VLOOKUP($O$73,#REF!,3,0)=1,X73,0)+IF(VLOOKUP($O$74,#REF!,3,0)=1,X74,0)+IF(VLOOKUP($O$75,#REF!,3,0)=1,X75,0)+IF(VLOOKUP($O$76,#REF!,3,0)=1,X76,0)+IF(VLOOKUP($O$77,#REF!,3,0)=1,X77,0)+IF(VLOOKUP($O$78,#REF!,3,0)=1,X78,0))/X79,0)</f>
        <v>0</v>
      </c>
      <c r="Y93" s="131">
        <f>+IFERROR((IF(VLOOKUP($O$59,#REF!,3,0)=1,Y59,0)+IF(VLOOKUP($O$60,#REF!,3,0)=1,Y60,0)+IF(VLOOKUP($O$61,#REF!,3,0)=1,Y61,0)+IF(VLOOKUP($O$62,#REF!,3,0)=1,Y62,0)+IF(VLOOKUP($O$63,#REF!,3,0)=1,Y63,0)+IF(VLOOKUP($O$64,#REF!,3,0)=1,Y64,0)+IF(VLOOKUP($O$65,#REF!,3,0)=1,Y65,0)+IF(VLOOKUP($O$66,#REF!,3,0)=1,Y66,0)+IF(VLOOKUP($O$67,#REF!,3,0)=1,Y67,0)+IF(VLOOKUP($O$68,#REF!,3,0)=1,Y68,0)+IF(VLOOKUP($O$69,#REF!,3,0)=1,Y69,0)+IF(VLOOKUP($O$70,#REF!,3,0)=1,Y70)+IF(VLOOKUP($O$71,#REF!,3,0)=1,Y71,0)+IF(VLOOKUP($O$72,#REF!,3,0)=1,Y72,0)+IF(VLOOKUP($O$73,#REF!,3,0)=1,Y73,0)+IF(VLOOKUP($O$74,#REF!,3,0)=1,Y74,0)+IF(VLOOKUP($O$75,#REF!,3,0)=1,Y75,0)+IF(VLOOKUP($O$76,#REF!,3,0)=1,Y76,0)+IF(VLOOKUP($O$77,#REF!,3,0)=1,Y77,0)+IF(VLOOKUP($O$78,#REF!,3,0)=1,Y78,0))/Y79,0)</f>
        <v>0</v>
      </c>
      <c r="Z93" s="132">
        <f>+IFERROR((IF(VLOOKUP($O$59,#REF!,3,0)=1,Z59,0)+IF(VLOOKUP($O$60,#REF!,3,0)=1,Z60,0)+IF(VLOOKUP($O$61,#REF!,3,0)=1,Z61,0)+IF(VLOOKUP($O$62,#REF!,3,0)=1,Z62,0)+IF(VLOOKUP($O$63,#REF!,3,0)=1,Z63,0)+IF(VLOOKUP($O$64,#REF!,3,0)=1,Z64,0)+IF(VLOOKUP($O$65,#REF!,3,0)=1,Z65,0)+IF(VLOOKUP($O$66,#REF!,3,0)=1,Z66,0)+IF(VLOOKUP($O$67,#REF!,3,0)=1,Z67,0)+IF(VLOOKUP($O$68,#REF!,3,0)=1,Z68,0)+IF(VLOOKUP($O$69,#REF!,3,0)=1,Z69,0)+IF(VLOOKUP($O$70,#REF!,3,0)=1,Z70)+IF(VLOOKUP($O$71,#REF!,3,0)=1,Z71,0)+IF(VLOOKUP($O$72,#REF!,3,0)=1,Z72,0)+IF(VLOOKUP($O$73,#REF!,3,0)=1,Z73,0)+IF(VLOOKUP($O$74,#REF!,3,0)=1,Z74,0)+IF(VLOOKUP($O$75,#REF!,3,0)=1,Z75,0)+IF(VLOOKUP($O$76,#REF!,3,0)=1,Z76,0)+IF(VLOOKUP($O$77,#REF!,3,0)=1,Z77,0)+IF(VLOOKUP($O$78,#REF!,3,0)=1,Z78,0))/Z79,0)</f>
        <v>0</v>
      </c>
      <c r="AA93" s="130">
        <f>+IFERROR((IF(VLOOKUP($O$59,#REF!,3,0)=1,AA59,0)+IF(VLOOKUP($O$60,#REF!,3,0)=1,AA60,0)+IF(VLOOKUP($O$61,#REF!,3,0)=1,AA61,0)+IF(VLOOKUP($O$62,#REF!,3,0)=1,AA62,0)+IF(VLOOKUP($O$63,#REF!,3,0)=1,AA63,0)+IF(VLOOKUP($O$64,#REF!,3,0)=1,AA64,0)+IF(VLOOKUP($O$65,#REF!,3,0)=1,AA65,0)+IF(VLOOKUP($O$66,#REF!,3,0)=1,AA66,0)+IF(VLOOKUP($O$67,#REF!,3,0)=1,AA67,0)+IF(VLOOKUP($O$68,#REF!,3,0)=1,AA68,0)+IF(VLOOKUP($O$69,#REF!,3,0)=1,AA69,0)+IF(VLOOKUP($O$70,#REF!,3,0)=1,AA70)+IF(VLOOKUP($O$71,#REF!,3,0)=1,AA71,0)+IF(VLOOKUP($O$72,#REF!,3,0)=1,AA72,0)+IF(VLOOKUP($O$73,#REF!,3,0)=1,AA73,0)+IF(VLOOKUP($O$74,#REF!,3,0)=1,AA74,0)+IF(VLOOKUP($O$75,#REF!,3,0)=1,AA75,0)+IF(VLOOKUP($O$76,#REF!,3,0)=1,AA76,0)+IF(VLOOKUP($O$77,#REF!,3,0)=1,AA77,0)+IF(VLOOKUP($O$78,#REF!,3,0)=1,AA78,0))/AA79,0)</f>
        <v>0</v>
      </c>
      <c r="AB93" s="131">
        <f>+IFERROR((IF(VLOOKUP($O$59,#REF!,3,0)=1,AB59,0)+IF(VLOOKUP($O$60,#REF!,3,0)=1,AB60,0)+IF(VLOOKUP($O$61,#REF!,3,0)=1,AB61,0)+IF(VLOOKUP($O$62,#REF!,3,0)=1,AB62,0)+IF(VLOOKUP($O$63,#REF!,3,0)=1,AB63,0)+IF(VLOOKUP($O$64,#REF!,3,0)=1,AB64,0)+IF(VLOOKUP($O$65,#REF!,3,0)=1,AB65,0)+IF(VLOOKUP($O$66,#REF!,3,0)=1,AB66,0)+IF(VLOOKUP($O$67,#REF!,3,0)=1,AB67,0)+IF(VLOOKUP($O$68,#REF!,3,0)=1,AB68,0)+IF(VLOOKUP($O$69,#REF!,3,0)=1,AB69,0)+IF(VLOOKUP($O$70,#REF!,3,0)=1,AB70)+IF(VLOOKUP($O$71,#REF!,3,0)=1,AB71,0)+IF(VLOOKUP($O$72,#REF!,3,0)=1,AB72,0)+IF(VLOOKUP($O$73,#REF!,3,0)=1,AB73,0)+IF(VLOOKUP($O$74,#REF!,3,0)=1,AB74,0)+IF(VLOOKUP($O$75,#REF!,3,0)=1,AB75,0)+IF(VLOOKUP($O$76,#REF!,3,0)=1,AB76,0)+IF(VLOOKUP($O$77,#REF!,3,0)=1,AB77,0)+IF(VLOOKUP($O$78,#REF!,3,0)=1,AB78,0))/AB79,0)</f>
        <v>0</v>
      </c>
      <c r="AC93" s="131">
        <f>+IFERROR((IF(VLOOKUP($O$59,#REF!,3,0)=1,AC59,0)+IF(VLOOKUP($O$60,#REF!,3,0)=1,AC60,0)+IF(VLOOKUP($O$61,#REF!,3,0)=1,AC61,0)+IF(VLOOKUP($O$62,#REF!,3,0)=1,AC62,0)+IF(VLOOKUP($O$63,#REF!,3,0)=1,AC63,0)+IF(VLOOKUP($O$64,#REF!,3,0)=1,AC64,0)+IF(VLOOKUP($O$65,#REF!,3,0)=1,AC65,0)+IF(VLOOKUP($O$66,#REF!,3,0)=1,AC66,0)+IF(VLOOKUP($O$67,#REF!,3,0)=1,AC67,0)+IF(VLOOKUP($O$68,#REF!,3,0)=1,AC68,0)+IF(VLOOKUP($O$69,#REF!,3,0)=1,AC69,0)+IF(VLOOKUP($O$70,#REF!,3,0)=1,AC70)+IF(VLOOKUP($O$71,#REF!,3,0)=1,AC71,0)+IF(VLOOKUP($O$72,#REF!,3,0)=1,AC72,0)+IF(VLOOKUP($O$73,#REF!,3,0)=1,AC73,0)+IF(VLOOKUP($O$74,#REF!,3,0)=1,AC74,0)+IF(VLOOKUP($O$75,#REF!,3,0)=1,AC75,0)+IF(VLOOKUP($O$76,#REF!,3,0)=1,AC76,0)+IF(VLOOKUP($O$77,#REF!,3,0)=1,AC77,0)+IF(VLOOKUP($O$78,#REF!,3,0)=1,AC78,0))/AC79,0)</f>
        <v>0</v>
      </c>
      <c r="AD93" s="131">
        <f>+IFERROR((IF(VLOOKUP($O$59,#REF!,3,0)=1,AD59,0)+IF(VLOOKUP($O$60,#REF!,3,0)=1,AD60,0)+IF(VLOOKUP($O$61,#REF!,3,0)=1,AD61,0)+IF(VLOOKUP($O$62,#REF!,3,0)=1,AD62,0)+IF(VLOOKUP($O$63,#REF!,3,0)=1,AD63,0)+IF(VLOOKUP($O$64,#REF!,3,0)=1,AD64,0)+IF(VLOOKUP($O$65,#REF!,3,0)=1,AD65,0)+IF(VLOOKUP($O$66,#REF!,3,0)=1,AD66,0)+IF(VLOOKUP($O$67,#REF!,3,0)=1,AD67,0)+IF(VLOOKUP($O$68,#REF!,3,0)=1,AD68,0)+IF(VLOOKUP($O$69,#REF!,3,0)=1,AD69,0)+IF(VLOOKUP($O$70,#REF!,3,0)=1,AD70)+IF(VLOOKUP($O$71,#REF!,3,0)=1,AD71,0)+IF(VLOOKUP($O$72,#REF!,3,0)=1,AD72,0)+IF(VLOOKUP($O$73,#REF!,3,0)=1,AD73,0)+IF(VLOOKUP($O$74,#REF!,3,0)=1,AD74,0)+IF(VLOOKUP($O$75,#REF!,3,0)=1,AD75,0)+IF(VLOOKUP($O$76,#REF!,3,0)=1,AD76,0)+IF(VLOOKUP($O$77,#REF!,3,0)=1,AD77,0)+IF(VLOOKUP($O$78,#REF!,3,0)=1,AD78,0))/AD79,0)</f>
        <v>0</v>
      </c>
      <c r="AE93" s="131">
        <f>+IFERROR((IF(VLOOKUP($O$59,#REF!,3,0)=1,AE59,0)+IF(VLOOKUP($O$60,#REF!,3,0)=1,AE60,0)+IF(VLOOKUP($O$61,#REF!,3,0)=1,AE61,0)+IF(VLOOKUP($O$62,#REF!,3,0)=1,AE62,0)+IF(VLOOKUP($O$63,#REF!,3,0)=1,AE63,0)+IF(VLOOKUP($O$64,#REF!,3,0)=1,AE64,0)+IF(VLOOKUP($O$65,#REF!,3,0)=1,AE65,0)+IF(VLOOKUP($O$66,#REF!,3,0)=1,AE66,0)+IF(VLOOKUP($O$67,#REF!,3,0)=1,AE67,0)+IF(VLOOKUP($O$68,#REF!,3,0)=1,AE68,0)+IF(VLOOKUP($O$69,#REF!,3,0)=1,AE69,0)+IF(VLOOKUP($O$70,#REF!,3,0)=1,AE70)+IF(VLOOKUP($O$71,#REF!,3,0)=1,AE71,0)+IF(VLOOKUP($O$72,#REF!,3,0)=1,AE72,0)+IF(VLOOKUP($O$73,#REF!,3,0)=1,AE73,0)+IF(VLOOKUP($O$74,#REF!,3,0)=1,AE74,0)+IF(VLOOKUP($O$75,#REF!,3,0)=1,AE75,0)+IF(VLOOKUP($O$76,#REF!,3,0)=1,AE76,0)+IF(VLOOKUP($O$77,#REF!,3,0)=1,AE77,0)+IF(VLOOKUP($O$78,#REF!,3,0)=1,AE78,0))/AE79,0)</f>
        <v>0</v>
      </c>
      <c r="AF93" s="131">
        <f>+IFERROR((IF(VLOOKUP($O$59,#REF!,3,0)=1,AF59,0)+IF(VLOOKUP($O$60,#REF!,3,0)=1,AF60,0)+IF(VLOOKUP($O$61,#REF!,3,0)=1,AF61,0)+IF(VLOOKUP($O$62,#REF!,3,0)=1,AF62,0)+IF(VLOOKUP($O$63,#REF!,3,0)=1,AF63,0)+IF(VLOOKUP($O$64,#REF!,3,0)=1,AF64,0)+IF(VLOOKUP($O$65,#REF!,3,0)=1,AF65,0)+IF(VLOOKUP($O$66,#REF!,3,0)=1,AF66,0)+IF(VLOOKUP($O$67,#REF!,3,0)=1,AF67,0)+IF(VLOOKUP($O$68,#REF!,3,0)=1,AF68,0)+IF(VLOOKUP($O$69,#REF!,3,0)=1,AF69,0)+IF(VLOOKUP($O$70,#REF!,3,0)=1,AF70)+IF(VLOOKUP($O$71,#REF!,3,0)=1,AF71,0)+IF(VLOOKUP($O$72,#REF!,3,0)=1,AF72,0)+IF(VLOOKUP($O$73,#REF!,3,0)=1,AF73,0)+IF(VLOOKUP($O$74,#REF!,3,0)=1,AF74,0)+IF(VLOOKUP($O$75,#REF!,3,0)=1,AF75,0)+IF(VLOOKUP($O$76,#REF!,3,0)=1,AF76,0)+IF(VLOOKUP($O$77,#REF!,3,0)=1,AF77,0)+IF(VLOOKUP($O$78,#REF!,3,0)=1,AF78,0))/AF79,0)</f>
        <v>0</v>
      </c>
      <c r="AG93" s="131">
        <f>+IFERROR((IF(VLOOKUP($O$59,#REF!,3,0)=1,AG59,0)+IF(VLOOKUP($O$60,#REF!,3,0)=1,AG60,0)+IF(VLOOKUP($O$61,#REF!,3,0)=1,AG61,0)+IF(VLOOKUP($O$62,#REF!,3,0)=1,AG62,0)+IF(VLOOKUP($O$63,#REF!,3,0)=1,AG63,0)+IF(VLOOKUP($O$64,#REF!,3,0)=1,AG64,0)+IF(VLOOKUP($O$65,#REF!,3,0)=1,AG65,0)+IF(VLOOKUP($O$66,#REF!,3,0)=1,AG66,0)+IF(VLOOKUP($O$67,#REF!,3,0)=1,AG67,0)+IF(VLOOKUP($O$68,#REF!,3,0)=1,AG68,0)+IF(VLOOKUP($O$69,#REF!,3,0)=1,AG69,0)+IF(VLOOKUP($O$70,#REF!,3,0)=1,AG70)+IF(VLOOKUP($O$71,#REF!,3,0)=1,AG71,0)+IF(VLOOKUP($O$72,#REF!,3,0)=1,AG72,0)+IF(VLOOKUP($O$73,#REF!,3,0)=1,AG73,0)+IF(VLOOKUP($O$74,#REF!,3,0)=1,AG74,0)+IF(VLOOKUP($O$75,#REF!,3,0)=1,AG75,0)+IF(VLOOKUP($O$76,#REF!,3,0)=1,AG76,0)+IF(VLOOKUP($O$77,#REF!,3,0)=1,AG77,0)+IF(VLOOKUP($O$78,#REF!,3,0)=1,AG78,0))/AG79,0)</f>
        <v>0</v>
      </c>
      <c r="AH93" s="131">
        <f>+IFERROR((IF(VLOOKUP($O$59,#REF!,3,0)=1,AH59,0)+IF(VLOOKUP($O$60,#REF!,3,0)=1,AH60,0)+IF(VLOOKUP($O$61,#REF!,3,0)=1,AH61,0)+IF(VLOOKUP($O$62,#REF!,3,0)=1,AH62,0)+IF(VLOOKUP($O$63,#REF!,3,0)=1,AH63,0)+IF(VLOOKUP($O$64,#REF!,3,0)=1,AH64,0)+IF(VLOOKUP($O$65,#REF!,3,0)=1,AH65,0)+IF(VLOOKUP($O$66,#REF!,3,0)=1,AH66,0)+IF(VLOOKUP($O$67,#REF!,3,0)=1,AH67,0)+IF(VLOOKUP($O$68,#REF!,3,0)=1,AH68,0)+IF(VLOOKUP($O$69,#REF!,3,0)=1,AH69,0)+IF(VLOOKUP($O$70,#REF!,3,0)=1,AH70)+IF(VLOOKUP($O$71,#REF!,3,0)=1,AH71,0)+IF(VLOOKUP($O$72,#REF!,3,0)=1,AH72,0)+IF(VLOOKUP($O$73,#REF!,3,0)=1,AH73,0)+IF(VLOOKUP($O$74,#REF!,3,0)=1,AH74,0)+IF(VLOOKUP($O$75,#REF!,3,0)=1,AH75,0)+IF(VLOOKUP($O$76,#REF!,3,0)=1,AH76,0)+IF(VLOOKUP($O$77,#REF!,3,0)=1,AH77,0)+IF(VLOOKUP($O$78,#REF!,3,0)=1,AH78,0))/AH79,0)</f>
        <v>0</v>
      </c>
      <c r="AI93" s="131">
        <f>+IFERROR((IF(VLOOKUP($O$59,#REF!,3,0)=1,AI59,0)+IF(VLOOKUP($O$60,#REF!,3,0)=1,AI60,0)+IF(VLOOKUP($O$61,#REF!,3,0)=1,AI61,0)+IF(VLOOKUP($O$62,#REF!,3,0)=1,AI62,0)+IF(VLOOKUP($O$63,#REF!,3,0)=1,AI63,0)+IF(VLOOKUP($O$64,#REF!,3,0)=1,AI64,0)+IF(VLOOKUP($O$65,#REF!,3,0)=1,AI65,0)+IF(VLOOKUP($O$66,#REF!,3,0)=1,AI66,0)+IF(VLOOKUP($O$67,#REF!,3,0)=1,AI67,0)+IF(VLOOKUP($O$68,#REF!,3,0)=1,AI68,0)+IF(VLOOKUP($O$69,#REF!,3,0)=1,AI69,0)+IF(VLOOKUP($O$70,#REF!,3,0)=1,AI70)+IF(VLOOKUP($O$71,#REF!,3,0)=1,AI71,0)+IF(VLOOKUP($O$72,#REF!,3,0)=1,AI72,0)+IF(VLOOKUP($O$73,#REF!,3,0)=1,AI73,0)+IF(VLOOKUP($O$74,#REF!,3,0)=1,AI74,0)+IF(VLOOKUP($O$75,#REF!,3,0)=1,AI75,0)+IF(VLOOKUP($O$76,#REF!,3,0)=1,AI76,0)+IF(VLOOKUP($O$77,#REF!,3,0)=1,AI77,0)+IF(VLOOKUP($O$78,#REF!,3,0)=1,AI78,0))/AI79,0)</f>
        <v>0</v>
      </c>
      <c r="AJ93" s="132">
        <f>+IFERROR((IF(VLOOKUP($O$59,#REF!,3,0)=1,AJ59,0)+IF(VLOOKUP($O$60,#REF!,3,0)=1,AJ60,0)+IF(VLOOKUP($O$61,#REF!,3,0)=1,AJ61,0)+IF(VLOOKUP($O$62,#REF!,3,0)=1,AJ62,0)+IF(VLOOKUP($O$63,#REF!,3,0)=1,AJ63,0)+IF(VLOOKUP($O$64,#REF!,3,0)=1,AJ64,0)+IF(VLOOKUP($O$65,#REF!,3,0)=1,AJ65,0)+IF(VLOOKUP($O$66,#REF!,3,0)=1,AJ66,0)+IF(VLOOKUP($O$67,#REF!,3,0)=1,AJ67,0)+IF(VLOOKUP($O$68,#REF!,3,0)=1,AJ68,0)+IF(VLOOKUP($O$69,#REF!,3,0)=1,AJ69,0)+IF(VLOOKUP($O$70,#REF!,3,0)=1,AJ70)+IF(VLOOKUP($O$71,#REF!,3,0)=1,AJ71,0)+IF(VLOOKUP($O$72,#REF!,3,0)=1,AJ72,0)+IF(VLOOKUP($O$73,#REF!,3,0)=1,AJ73,0)+IF(VLOOKUP($O$74,#REF!,3,0)=1,AJ74,0)+IF(VLOOKUP($O$75,#REF!,3,0)=1,AJ75,0)+IF(VLOOKUP($O$76,#REF!,3,0)=1,AJ76,0)+IF(VLOOKUP($O$77,#REF!,3,0)=1,AJ77,0)+IF(VLOOKUP($O$78,#REF!,3,0)=1,AJ78,0))/AJ79,0)</f>
        <v>0</v>
      </c>
      <c r="AK93" s="130">
        <f>+IFERROR((IF(VLOOKUP($O$59,#REF!,3,0)=1,AK59,0)+IF(VLOOKUP($O$60,#REF!,3,0)=1,AK60,0)+IF(VLOOKUP($O$61,#REF!,3,0)=1,AK61,0)+IF(VLOOKUP($O$62,#REF!,3,0)=1,AK62,0)+IF(VLOOKUP($O$63,#REF!,3,0)=1,AK63,0)+IF(VLOOKUP($O$64,#REF!,3,0)=1,AK64,0)+IF(VLOOKUP($O$65,#REF!,3,0)=1,AK65,0)+IF(VLOOKUP($O$66,#REF!,3,0)=1,AK66,0)+IF(VLOOKUP($O$67,#REF!,3,0)=1,AK67,0)+IF(VLOOKUP($O$68,#REF!,3,0)=1,AK68,0)+IF(VLOOKUP($O$69,#REF!,3,0)=1,AK69,0)+IF(VLOOKUP($O$70,#REF!,3,0)=1,AK70)+IF(VLOOKUP($O$71,#REF!,3,0)=1,AK71,0)+IF(VLOOKUP($O$72,#REF!,3,0)=1,AK72,0)+IF(VLOOKUP($O$73,#REF!,3,0)=1,AK73,0)+IF(VLOOKUP($O$74,#REF!,3,0)=1,AK74,0)+IF(VLOOKUP($O$75,#REF!,3,0)=1,AK75,0)+IF(VLOOKUP($O$76,#REF!,3,0)=1,AK76,0)+IF(VLOOKUP($O$77,#REF!,3,0)=1,AK77,0)+IF(VLOOKUP($O$78,#REF!,3,0)=1,AK78,0))/AK79,0)</f>
        <v>0</v>
      </c>
      <c r="AL93" s="131">
        <f>+IFERROR((IF(VLOOKUP($O$59,#REF!,3,0)=1,AL59,0)+IF(VLOOKUP($O$60,#REF!,3,0)=1,AL60,0)+IF(VLOOKUP($O$61,#REF!,3,0)=1,AL61,0)+IF(VLOOKUP($O$62,#REF!,3,0)=1,AL62,0)+IF(VLOOKUP($O$63,#REF!,3,0)=1,AL63,0)+IF(VLOOKUP($O$64,#REF!,3,0)=1,AL64,0)+IF(VLOOKUP($O$65,#REF!,3,0)=1,AL65,0)+IF(VLOOKUP($O$66,#REF!,3,0)=1,AL66,0)+IF(VLOOKUP($O$67,#REF!,3,0)=1,AL67,0)+IF(VLOOKUP($O$68,#REF!,3,0)=1,AL68,0)+IF(VLOOKUP($O$69,#REF!,3,0)=1,AL69,0)+IF(VLOOKUP($O$70,#REF!,3,0)=1,AL70)+IF(VLOOKUP($O$71,#REF!,3,0)=1,AL71,0)+IF(VLOOKUP($O$72,#REF!,3,0)=1,AL72,0)+IF(VLOOKUP($O$73,#REF!,3,0)=1,AL73,0)+IF(VLOOKUP($O$74,#REF!,3,0)=1,AL74,0)+IF(VLOOKUP($O$75,#REF!,3,0)=1,AL75,0)+IF(VLOOKUP($O$76,#REF!,3,0)=1,AL76,0)+IF(VLOOKUP($O$77,#REF!,3,0)=1,AL77,0)+IF(VLOOKUP($O$78,#REF!,3,0)=1,AL78,0))/AL79,0)</f>
        <v>0</v>
      </c>
      <c r="AM93" s="131">
        <f>+IFERROR((IF(VLOOKUP($O$59,#REF!,3,0)=1,AM59,0)+IF(VLOOKUP($O$60,#REF!,3,0)=1,AM60,0)+IF(VLOOKUP($O$61,#REF!,3,0)=1,AM61,0)+IF(VLOOKUP($O$62,#REF!,3,0)=1,AM62,0)+IF(VLOOKUP($O$63,#REF!,3,0)=1,AM63,0)+IF(VLOOKUP($O$64,#REF!,3,0)=1,AM64,0)+IF(VLOOKUP($O$65,#REF!,3,0)=1,AM65,0)+IF(VLOOKUP($O$66,#REF!,3,0)=1,AM66,0)+IF(VLOOKUP($O$67,#REF!,3,0)=1,AM67,0)+IF(VLOOKUP($O$68,#REF!,3,0)=1,AM68,0)+IF(VLOOKUP($O$69,#REF!,3,0)=1,AM69,0)+IF(VLOOKUP($O$70,#REF!,3,0)=1,AM70)+IF(VLOOKUP($O$71,#REF!,3,0)=1,AM71,0)+IF(VLOOKUP($O$72,#REF!,3,0)=1,AM72,0)+IF(VLOOKUP($O$73,#REF!,3,0)=1,AM73,0)+IF(VLOOKUP($O$74,#REF!,3,0)=1,AM74,0)+IF(VLOOKUP($O$75,#REF!,3,0)=1,AM75,0)+IF(VLOOKUP($O$76,#REF!,3,0)=1,AM76,0)+IF(VLOOKUP($O$77,#REF!,3,0)=1,AM77,0)+IF(VLOOKUP($O$78,#REF!,3,0)=1,AM78,0))/AM79,0)</f>
        <v>0</v>
      </c>
      <c r="AN93" s="131">
        <f>+IFERROR((IF(VLOOKUP($O$59,#REF!,3,0)=1,AN59,0)+IF(VLOOKUP($O$60,#REF!,3,0)=1,AN60,0)+IF(VLOOKUP($O$61,#REF!,3,0)=1,AN61,0)+IF(VLOOKUP($O$62,#REF!,3,0)=1,AN62,0)+IF(VLOOKUP($O$63,#REF!,3,0)=1,AN63,0)+IF(VLOOKUP($O$64,#REF!,3,0)=1,AN64,0)+IF(VLOOKUP($O$65,#REF!,3,0)=1,AN65,0)+IF(VLOOKUP($O$66,#REF!,3,0)=1,AN66,0)+IF(VLOOKUP($O$67,#REF!,3,0)=1,AN67,0)+IF(VLOOKUP($O$68,#REF!,3,0)=1,AN68,0)+IF(VLOOKUP($O$69,#REF!,3,0)=1,AN69,0)+IF(VLOOKUP($O$70,#REF!,3,0)=1,AN70)+IF(VLOOKUP($O$71,#REF!,3,0)=1,AN71,0)+IF(VLOOKUP($O$72,#REF!,3,0)=1,AN72,0)+IF(VLOOKUP($O$73,#REF!,3,0)=1,AN73,0)+IF(VLOOKUP($O$74,#REF!,3,0)=1,AN74,0)+IF(VLOOKUP($O$75,#REF!,3,0)=1,AN75,0)+IF(VLOOKUP($O$76,#REF!,3,0)=1,AN76,0)+IF(VLOOKUP($O$77,#REF!,3,0)=1,AN77,0)+IF(VLOOKUP($O$78,#REF!,3,0)=1,AN78,0))/AN79,0)</f>
        <v>0</v>
      </c>
      <c r="AO93" s="131">
        <f>+IFERROR((IF(VLOOKUP($O$59,#REF!,3,0)=1,AO59,0)+IF(VLOOKUP($O$60,#REF!,3,0)=1,AO60,0)+IF(VLOOKUP($O$61,#REF!,3,0)=1,AO61,0)+IF(VLOOKUP($O$62,#REF!,3,0)=1,AO62,0)+IF(VLOOKUP($O$63,#REF!,3,0)=1,AO63,0)+IF(VLOOKUP($O$64,#REF!,3,0)=1,AO64,0)+IF(VLOOKUP($O$65,#REF!,3,0)=1,AO65,0)+IF(VLOOKUP($O$66,#REF!,3,0)=1,AO66,0)+IF(VLOOKUP($O$67,#REF!,3,0)=1,AO67,0)+IF(VLOOKUP($O$68,#REF!,3,0)=1,AO68,0)+IF(VLOOKUP($O$69,#REF!,3,0)=1,AO69,0)+IF(VLOOKUP($O$70,#REF!,3,0)=1,AO70)+IF(VLOOKUP($O$71,#REF!,3,0)=1,AO71,0)+IF(VLOOKUP($O$72,#REF!,3,0)=1,AO72,0)+IF(VLOOKUP($O$73,#REF!,3,0)=1,AO73,0)+IF(VLOOKUP($O$74,#REF!,3,0)=1,AO74,0)+IF(VLOOKUP($O$75,#REF!,3,0)=1,AO75,0)+IF(VLOOKUP($O$76,#REF!,3,0)=1,AO76,0)+IF(VLOOKUP($O$77,#REF!,3,0)=1,AO77,0)+IF(VLOOKUP($O$78,#REF!,3,0)=1,AO78,0))/AO79,0)</f>
        <v>0</v>
      </c>
      <c r="AP93" s="131">
        <f>+IFERROR((IF(VLOOKUP($O$59,#REF!,3,0)=1,AP59,0)+IF(VLOOKUP($O$60,#REF!,3,0)=1,AP60,0)+IF(VLOOKUP($O$61,#REF!,3,0)=1,AP61,0)+IF(VLOOKUP($O$62,#REF!,3,0)=1,AP62,0)+IF(VLOOKUP($O$63,#REF!,3,0)=1,AP63,0)+IF(VLOOKUP($O$64,#REF!,3,0)=1,AP64,0)+IF(VLOOKUP($O$65,#REF!,3,0)=1,AP65,0)+IF(VLOOKUP($O$66,#REF!,3,0)=1,AP66,0)+IF(VLOOKUP($O$67,#REF!,3,0)=1,AP67,0)+IF(VLOOKUP($O$68,#REF!,3,0)=1,AP68,0)+IF(VLOOKUP($O$69,#REF!,3,0)=1,AP69,0)+IF(VLOOKUP($O$70,#REF!,3,0)=1,AP70)+IF(VLOOKUP($O$71,#REF!,3,0)=1,AP71,0)+IF(VLOOKUP($O$72,#REF!,3,0)=1,AP72,0)+IF(VLOOKUP($O$73,#REF!,3,0)=1,AP73,0)+IF(VLOOKUP($O$74,#REF!,3,0)=1,AP74,0)+IF(VLOOKUP($O$75,#REF!,3,0)=1,AP75,0)+IF(VLOOKUP($O$76,#REF!,3,0)=1,AP76,0)+IF(VLOOKUP($O$77,#REF!,3,0)=1,AP77,0)+IF(VLOOKUP($O$78,#REF!,3,0)=1,AP78,0))/AP79,0)</f>
        <v>0</v>
      </c>
      <c r="AQ93" s="131">
        <f>+IFERROR((IF(VLOOKUP($O$59,#REF!,3,0)=1,AQ59,0)+IF(VLOOKUP($O$60,#REF!,3,0)=1,AQ60,0)+IF(VLOOKUP($O$61,#REF!,3,0)=1,AQ61,0)+IF(VLOOKUP($O$62,#REF!,3,0)=1,AQ62,0)+IF(VLOOKUP($O$63,#REF!,3,0)=1,AQ63,0)+IF(VLOOKUP($O$64,#REF!,3,0)=1,AQ64,0)+IF(VLOOKUP($O$65,#REF!,3,0)=1,AQ65,0)+IF(VLOOKUP($O$66,#REF!,3,0)=1,AQ66,0)+IF(VLOOKUP($O$67,#REF!,3,0)=1,AQ67,0)+IF(VLOOKUP($O$68,#REF!,3,0)=1,AQ68,0)+IF(VLOOKUP($O$69,#REF!,3,0)=1,AQ69,0)+IF(VLOOKUP($O$70,#REF!,3,0)=1,AQ70)+IF(VLOOKUP($O$71,#REF!,3,0)=1,AQ71,0)+IF(VLOOKUP($O$72,#REF!,3,0)=1,AQ72,0)+IF(VLOOKUP($O$73,#REF!,3,0)=1,AQ73,0)+IF(VLOOKUP($O$74,#REF!,3,0)=1,AQ74,0)+IF(VLOOKUP($O$75,#REF!,3,0)=1,AQ75,0)+IF(VLOOKUP($O$76,#REF!,3,0)=1,AQ76,0)+IF(VLOOKUP($O$77,#REF!,3,0)=1,AQ77,0)+IF(VLOOKUP($O$78,#REF!,3,0)=1,AQ78,0))/AQ79,0)</f>
        <v>0</v>
      </c>
      <c r="AR93" s="131">
        <f>+IFERROR((IF(VLOOKUP($O$59,#REF!,3,0)=1,AR59,0)+IF(VLOOKUP($O$60,#REF!,3,0)=1,AR60,0)+IF(VLOOKUP($O$61,#REF!,3,0)=1,AR61,0)+IF(VLOOKUP($O$62,#REF!,3,0)=1,AR62,0)+IF(VLOOKUP($O$63,#REF!,3,0)=1,AR63,0)+IF(VLOOKUP($O$64,#REF!,3,0)=1,AR64,0)+IF(VLOOKUP($O$65,#REF!,3,0)=1,AR65,0)+IF(VLOOKUP($O$66,#REF!,3,0)=1,AR66,0)+IF(VLOOKUP($O$67,#REF!,3,0)=1,AR67,0)+IF(VLOOKUP($O$68,#REF!,3,0)=1,AR68,0)+IF(VLOOKUP($O$69,#REF!,3,0)=1,AR69,0)+IF(VLOOKUP($O$70,#REF!,3,0)=1,AR70)+IF(VLOOKUP($O$71,#REF!,3,0)=1,AR71,0)+IF(VLOOKUP($O$72,#REF!,3,0)=1,AR72,0)+IF(VLOOKUP($O$73,#REF!,3,0)=1,AR73,0)+IF(VLOOKUP($O$74,#REF!,3,0)=1,AR74,0)+IF(VLOOKUP($O$75,#REF!,3,0)=1,AR75,0)+IF(VLOOKUP($O$76,#REF!,3,0)=1,AR76,0)+IF(VLOOKUP($O$77,#REF!,3,0)=1,AR77,0)+IF(VLOOKUP($O$78,#REF!,3,0)=1,AR78,0))/AR79,0)</f>
        <v>0</v>
      </c>
      <c r="AS93" s="131">
        <f>+IFERROR((IF(VLOOKUP($O$59,#REF!,3,0)=1,AS59,0)+IF(VLOOKUP($O$60,#REF!,3,0)=1,AS60,0)+IF(VLOOKUP($O$61,#REF!,3,0)=1,AS61,0)+IF(VLOOKUP($O$62,#REF!,3,0)=1,AS62,0)+IF(VLOOKUP($O$63,#REF!,3,0)=1,AS63,0)+IF(VLOOKUP($O$64,#REF!,3,0)=1,AS64,0)+IF(VLOOKUP($O$65,#REF!,3,0)=1,AS65,0)+IF(VLOOKUP($O$66,#REF!,3,0)=1,AS66,0)+IF(VLOOKUP($O$67,#REF!,3,0)=1,AS67,0)+IF(VLOOKUP($O$68,#REF!,3,0)=1,AS68,0)+IF(VLOOKUP($O$69,#REF!,3,0)=1,AS69,0)+IF(VLOOKUP($O$70,#REF!,3,0)=1,AS70)+IF(VLOOKUP($O$71,#REF!,3,0)=1,AS71,0)+IF(VLOOKUP($O$72,#REF!,3,0)=1,AS72,0)+IF(VLOOKUP($O$73,#REF!,3,0)=1,AS73,0)+IF(VLOOKUP($O$74,#REF!,3,0)=1,AS74,0)+IF(VLOOKUP($O$75,#REF!,3,0)=1,AS75,0)+IF(VLOOKUP($O$76,#REF!,3,0)=1,AS76,0)+IF(VLOOKUP($O$77,#REF!,3,0)=1,AS77,0)+IF(VLOOKUP($O$78,#REF!,3,0)=1,AS78,0))/AS79,0)</f>
        <v>0</v>
      </c>
      <c r="AT93" s="132">
        <f>+IFERROR((IF(VLOOKUP($O$59,#REF!,3,0)=1,AT59,0)+IF(VLOOKUP($O$60,#REF!,3,0)=1,AT60,0)+IF(VLOOKUP($O$61,#REF!,3,0)=1,AT61,0)+IF(VLOOKUP($O$62,#REF!,3,0)=1,AT62,0)+IF(VLOOKUP($O$63,#REF!,3,0)=1,AT63,0)+IF(VLOOKUP($O$64,#REF!,3,0)=1,AT64,0)+IF(VLOOKUP($O$65,#REF!,3,0)=1,AT65,0)+IF(VLOOKUP($O$66,#REF!,3,0)=1,AT66,0)+IF(VLOOKUP($O$67,#REF!,3,0)=1,AT67,0)+IF(VLOOKUP($O$68,#REF!,3,0)=1,AT68,0)+IF(VLOOKUP($O$69,#REF!,3,0)=1,AT69,0)+IF(VLOOKUP($O$70,#REF!,3,0)=1,AT70)+IF(VLOOKUP($O$71,#REF!,3,0)=1,AT71,0)+IF(VLOOKUP($O$72,#REF!,3,0)=1,AT72,0)+IF(VLOOKUP($O$73,#REF!,3,0)=1,AT73,0)+IF(VLOOKUP($O$74,#REF!,3,0)=1,AT74,0)+IF(VLOOKUP($O$75,#REF!,3,0)=1,AT75,0)+IF(VLOOKUP($O$76,#REF!,3,0)=1,AT76,0)+IF(VLOOKUP($O$77,#REF!,3,0)=1,AT77,0)+IF(VLOOKUP($O$78,#REF!,3,0)=1,AT78,0))/AT79,0)</f>
        <v>0</v>
      </c>
      <c r="AU93" s="130">
        <f>+IFERROR((IF(VLOOKUP($O$59,#REF!,3,0)=1,AU59,0)+IF(VLOOKUP($O$60,#REF!,3,0)=1,AU60,0)+IF(VLOOKUP($O$61,#REF!,3,0)=1,AU61,0)+IF(VLOOKUP($O$62,#REF!,3,0)=1,AU62,0)+IF(VLOOKUP($O$63,#REF!,3,0)=1,AU63,0)+IF(VLOOKUP($O$64,#REF!,3,0)=1,AU64,0)+IF(VLOOKUP($O$65,#REF!,3,0)=1,AU65,0)+IF(VLOOKUP($O$66,#REF!,3,0)=1,AU66,0)+IF(VLOOKUP($O$67,#REF!,3,0)=1,AU67,0)+IF(VLOOKUP($O$68,#REF!,3,0)=1,AU68,0)+IF(VLOOKUP($O$69,#REF!,3,0)=1,AU69,0)+IF(VLOOKUP($O$70,#REF!,3,0)=1,AU70)+IF(VLOOKUP($O$71,#REF!,3,0)=1,AU71,0)+IF(VLOOKUP($O$72,#REF!,3,0)=1,AU72,0)+IF(VLOOKUP($O$73,#REF!,3,0)=1,AU73,0)+IF(VLOOKUP($O$74,#REF!,3,0)=1,AU74,0)+IF(VLOOKUP($O$75,#REF!,3,0)=1,AU75,0)+IF(VLOOKUP($O$76,#REF!,3,0)=1,AU76,0)+IF(VLOOKUP($O$77,#REF!,3,0)=1,AU77,0)+IF(VLOOKUP($O$78,#REF!,3,0)=1,AU78,0))/AU79,0)</f>
        <v>0</v>
      </c>
      <c r="AV93" s="131">
        <f>+IFERROR((IF(VLOOKUP($O$59,#REF!,3,0)=1,AV59,0)+IF(VLOOKUP($O$60,#REF!,3,0)=1,AV60,0)+IF(VLOOKUP($O$61,#REF!,3,0)=1,AV61,0)+IF(VLOOKUP($O$62,#REF!,3,0)=1,AV62,0)+IF(VLOOKUP($O$63,#REF!,3,0)=1,AV63,0)+IF(VLOOKUP($O$64,#REF!,3,0)=1,AV64,0)+IF(VLOOKUP($O$65,#REF!,3,0)=1,AV65,0)+IF(VLOOKUP($O$66,#REF!,3,0)=1,AV66,0)+IF(VLOOKUP($O$67,#REF!,3,0)=1,AV67,0)+IF(VLOOKUP($O$68,#REF!,3,0)=1,AV68,0)+IF(VLOOKUP($O$69,#REF!,3,0)=1,AV69,0)+IF(VLOOKUP($O$70,#REF!,3,0)=1,AV70)+IF(VLOOKUP($O$71,#REF!,3,0)=1,AV71,0)+IF(VLOOKUP($O$72,#REF!,3,0)=1,AV72,0)+IF(VLOOKUP($O$73,#REF!,3,0)=1,AV73,0)+IF(VLOOKUP($O$74,#REF!,3,0)=1,AV74,0)+IF(VLOOKUP($O$75,#REF!,3,0)=1,AV75,0)+IF(VLOOKUP($O$76,#REF!,3,0)=1,AV76,0)+IF(VLOOKUP($O$77,#REF!,3,0)=1,AV77,0)+IF(VLOOKUP($O$78,#REF!,3,0)=1,AV78,0))/AV79,0)</f>
        <v>0</v>
      </c>
      <c r="AW93" s="131">
        <f>+IFERROR((IF(VLOOKUP($O$59,#REF!,3,0)=1,AW59,0)+IF(VLOOKUP($O$60,#REF!,3,0)=1,AW60,0)+IF(VLOOKUP($O$61,#REF!,3,0)=1,AW61,0)+IF(VLOOKUP($O$62,#REF!,3,0)=1,AW62,0)+IF(VLOOKUP($O$63,#REF!,3,0)=1,AW63,0)+IF(VLOOKUP($O$64,#REF!,3,0)=1,AW64,0)+IF(VLOOKUP($O$65,#REF!,3,0)=1,AW65,0)+IF(VLOOKUP($O$66,#REF!,3,0)=1,AW66,0)+IF(VLOOKUP($O$67,#REF!,3,0)=1,AW67,0)+IF(VLOOKUP($O$68,#REF!,3,0)=1,AW68,0)+IF(VLOOKUP($O$69,#REF!,3,0)=1,AW69,0)+IF(VLOOKUP($O$70,#REF!,3,0)=1,AW70)+IF(VLOOKUP($O$71,#REF!,3,0)=1,AW71,0)+IF(VLOOKUP($O$72,#REF!,3,0)=1,AW72,0)+IF(VLOOKUP($O$73,#REF!,3,0)=1,AW73,0)+IF(VLOOKUP($O$74,#REF!,3,0)=1,AW74,0)+IF(VLOOKUP($O$75,#REF!,3,0)=1,AW75,0)+IF(VLOOKUP($O$76,#REF!,3,0)=1,AW76,0)+IF(VLOOKUP($O$77,#REF!,3,0)=1,AW77,0)+IF(VLOOKUP($O$78,#REF!,3,0)=1,AW78,0))/AW79,0)</f>
        <v>0</v>
      </c>
      <c r="AX93" s="131">
        <f>+IFERROR((IF(VLOOKUP($O$59,#REF!,3,0)=1,AX59,0)+IF(VLOOKUP($O$60,#REF!,3,0)=1,AX60,0)+IF(VLOOKUP($O$61,#REF!,3,0)=1,AX61,0)+IF(VLOOKUP($O$62,#REF!,3,0)=1,AX62,0)+IF(VLOOKUP($O$63,#REF!,3,0)=1,AX63,0)+IF(VLOOKUP($O$64,#REF!,3,0)=1,AX64,0)+IF(VLOOKUP($O$65,#REF!,3,0)=1,AX65,0)+IF(VLOOKUP($O$66,#REF!,3,0)=1,AX66,0)+IF(VLOOKUP($O$67,#REF!,3,0)=1,AX67,0)+IF(VLOOKUP($O$68,#REF!,3,0)=1,AX68,0)+IF(VLOOKUP($O$69,#REF!,3,0)=1,AX69,0)+IF(VLOOKUP($O$70,#REF!,3,0)=1,AX70)+IF(VLOOKUP($O$71,#REF!,3,0)=1,AX71,0)+IF(VLOOKUP($O$72,#REF!,3,0)=1,AX72,0)+IF(VLOOKUP($O$73,#REF!,3,0)=1,AX73,0)+IF(VLOOKUP($O$74,#REF!,3,0)=1,AX74,0)+IF(VLOOKUP($O$75,#REF!,3,0)=1,AX75,0)+IF(VLOOKUP($O$76,#REF!,3,0)=1,AX76,0)+IF(VLOOKUP($O$77,#REF!,3,0)=1,AX77,0)+IF(VLOOKUP($O$78,#REF!,3,0)=1,AX78,0))/AX79,0)</f>
        <v>0</v>
      </c>
      <c r="AY93" s="131">
        <f>+IFERROR((IF(VLOOKUP($O$59,#REF!,3,0)=1,AY59,0)+IF(VLOOKUP($O$60,#REF!,3,0)=1,AY60,0)+IF(VLOOKUP($O$61,#REF!,3,0)=1,AY61,0)+IF(VLOOKUP($O$62,#REF!,3,0)=1,AY62,0)+IF(VLOOKUP($O$63,#REF!,3,0)=1,AY63,0)+IF(VLOOKUP($O$64,#REF!,3,0)=1,AY64,0)+IF(VLOOKUP($O$65,#REF!,3,0)=1,AY65,0)+IF(VLOOKUP($O$66,#REF!,3,0)=1,AY66,0)+IF(VLOOKUP($O$67,#REF!,3,0)=1,AY67,0)+IF(VLOOKUP($O$68,#REF!,3,0)=1,AY68,0)+IF(VLOOKUP($O$69,#REF!,3,0)=1,AY69,0)+IF(VLOOKUP($O$70,#REF!,3,0)=1,AY70)+IF(VLOOKUP($O$71,#REF!,3,0)=1,AY71,0)+IF(VLOOKUP($O$72,#REF!,3,0)=1,AY72,0)+IF(VLOOKUP($O$73,#REF!,3,0)=1,AY73,0)+IF(VLOOKUP($O$74,#REF!,3,0)=1,AY74,0)+IF(VLOOKUP($O$75,#REF!,3,0)=1,AY75,0)+IF(VLOOKUP($O$76,#REF!,3,0)=1,AY76,0)+IF(VLOOKUP($O$77,#REF!,3,0)=1,AY77,0)+IF(VLOOKUP($O$78,#REF!,3,0)=1,AY78,0))/AY79,0)</f>
        <v>0</v>
      </c>
      <c r="AZ93" s="131">
        <f>+IFERROR((IF(VLOOKUP($O$59,#REF!,3,0)=1,AZ59,0)+IF(VLOOKUP($O$60,#REF!,3,0)=1,AZ60,0)+IF(VLOOKUP($O$61,#REF!,3,0)=1,AZ61,0)+IF(VLOOKUP($O$62,#REF!,3,0)=1,AZ62,0)+IF(VLOOKUP($O$63,#REF!,3,0)=1,AZ63,0)+IF(VLOOKUP($O$64,#REF!,3,0)=1,AZ64,0)+IF(VLOOKUP($O$65,#REF!,3,0)=1,AZ65,0)+IF(VLOOKUP($O$66,#REF!,3,0)=1,AZ66,0)+IF(VLOOKUP($O$67,#REF!,3,0)=1,AZ67,0)+IF(VLOOKUP($O$68,#REF!,3,0)=1,AZ68,0)+IF(VLOOKUP($O$69,#REF!,3,0)=1,AZ69,0)+IF(VLOOKUP($O$70,#REF!,3,0)=1,AZ70)+IF(VLOOKUP($O$71,#REF!,3,0)=1,AZ71,0)+IF(VLOOKUP($O$72,#REF!,3,0)=1,AZ72,0)+IF(VLOOKUP($O$73,#REF!,3,0)=1,AZ73,0)+IF(VLOOKUP($O$74,#REF!,3,0)=1,AZ74,0)+IF(VLOOKUP($O$75,#REF!,3,0)=1,AZ75,0)+IF(VLOOKUP($O$76,#REF!,3,0)=1,AZ76,0)+IF(VLOOKUP($O$77,#REF!,3,0)=1,AZ77,0)+IF(VLOOKUP($O$78,#REF!,3,0)=1,AZ78,0))/AZ79,0)</f>
        <v>0</v>
      </c>
      <c r="BA93" s="131">
        <f>+IFERROR((IF(VLOOKUP($O$59,#REF!,3,0)=1,BA59,0)+IF(VLOOKUP($O$60,#REF!,3,0)=1,BA60,0)+IF(VLOOKUP($O$61,#REF!,3,0)=1,BA61,0)+IF(VLOOKUP($O$62,#REF!,3,0)=1,BA62,0)+IF(VLOOKUP($O$63,#REF!,3,0)=1,BA63,0)+IF(VLOOKUP($O$64,#REF!,3,0)=1,BA64,0)+IF(VLOOKUP($O$65,#REF!,3,0)=1,BA65,0)+IF(VLOOKUP($O$66,#REF!,3,0)=1,BA66,0)+IF(VLOOKUP($O$67,#REF!,3,0)=1,BA67,0)+IF(VLOOKUP($O$68,#REF!,3,0)=1,BA68,0)+IF(VLOOKUP($O$69,#REF!,3,0)=1,BA69,0)+IF(VLOOKUP($O$70,#REF!,3,0)=1,BA70)+IF(VLOOKUP($O$71,#REF!,3,0)=1,BA71,0)+IF(VLOOKUP($O$72,#REF!,3,0)=1,BA72,0)+IF(VLOOKUP($O$73,#REF!,3,0)=1,BA73,0)+IF(VLOOKUP($O$74,#REF!,3,0)=1,BA74,0)+IF(VLOOKUP($O$75,#REF!,3,0)=1,BA75,0)+IF(VLOOKUP($O$76,#REF!,3,0)=1,BA76,0)+IF(VLOOKUP($O$77,#REF!,3,0)=1,BA77,0)+IF(VLOOKUP($O$78,#REF!,3,0)=1,BA78,0))/BA79,0)</f>
        <v>0</v>
      </c>
      <c r="BB93" s="131">
        <f>+IFERROR((IF(VLOOKUP($O$59,#REF!,3,0)=1,BB59,0)+IF(VLOOKUP($O$60,#REF!,3,0)=1,BB60,0)+IF(VLOOKUP($O$61,#REF!,3,0)=1,BB61,0)+IF(VLOOKUP($O$62,#REF!,3,0)=1,BB62,0)+IF(VLOOKUP($O$63,#REF!,3,0)=1,BB63,0)+IF(VLOOKUP($O$64,#REF!,3,0)=1,BB64,0)+IF(VLOOKUP($O$65,#REF!,3,0)=1,BB65,0)+IF(VLOOKUP($O$66,#REF!,3,0)=1,BB66,0)+IF(VLOOKUP($O$67,#REF!,3,0)=1,BB67,0)+IF(VLOOKUP($O$68,#REF!,3,0)=1,BB68,0)+IF(VLOOKUP($O$69,#REF!,3,0)=1,BB69,0)+IF(VLOOKUP($O$70,#REF!,3,0)=1,BB70)+IF(VLOOKUP($O$71,#REF!,3,0)=1,BB71,0)+IF(VLOOKUP($O$72,#REF!,3,0)=1,BB72,0)+IF(VLOOKUP($O$73,#REF!,3,0)=1,BB73,0)+IF(VLOOKUP($O$74,#REF!,3,0)=1,BB74,0)+IF(VLOOKUP($O$75,#REF!,3,0)=1,BB75,0)+IF(VLOOKUP($O$76,#REF!,3,0)=1,BB76,0)+IF(VLOOKUP($O$77,#REF!,3,0)=1,BB77,0)+IF(VLOOKUP($O$78,#REF!,3,0)=1,BB78,0))/BB79,0)</f>
        <v>0</v>
      </c>
      <c r="BC93" s="131">
        <f>+IFERROR((IF(VLOOKUP($O$59,#REF!,3,0)=1,BC59,0)+IF(VLOOKUP($O$60,#REF!,3,0)=1,BC60,0)+IF(VLOOKUP($O$61,#REF!,3,0)=1,BC61,0)+IF(VLOOKUP($O$62,#REF!,3,0)=1,BC62,0)+IF(VLOOKUP($O$63,#REF!,3,0)=1,BC63,0)+IF(VLOOKUP($O$64,#REF!,3,0)=1,BC64,0)+IF(VLOOKUP($O$65,#REF!,3,0)=1,BC65,0)+IF(VLOOKUP($O$66,#REF!,3,0)=1,BC66,0)+IF(VLOOKUP($O$67,#REF!,3,0)=1,BC67,0)+IF(VLOOKUP($O$68,#REF!,3,0)=1,BC68,0)+IF(VLOOKUP($O$69,#REF!,3,0)=1,BC69,0)+IF(VLOOKUP($O$70,#REF!,3,0)=1,BC70)+IF(VLOOKUP($O$71,#REF!,3,0)=1,BC71,0)+IF(VLOOKUP($O$72,#REF!,3,0)=1,BC72,0)+IF(VLOOKUP($O$73,#REF!,3,0)=1,BC73,0)+IF(VLOOKUP($O$74,#REF!,3,0)=1,BC74,0)+IF(VLOOKUP($O$75,#REF!,3,0)=1,BC75,0)+IF(VLOOKUP($O$76,#REF!,3,0)=1,BC76,0)+IF(VLOOKUP($O$77,#REF!,3,0)=1,BC77,0)+IF(VLOOKUP($O$78,#REF!,3,0)=1,BC78,0))/BC79,0)</f>
        <v>0</v>
      </c>
      <c r="BD93" s="132">
        <f>+IFERROR((IF(VLOOKUP($O$59,#REF!,3,0)=1,BD59,0)+IF(VLOOKUP($O$60,#REF!,3,0)=1,BD60,0)+IF(VLOOKUP($O$61,#REF!,3,0)=1,BD61,0)+IF(VLOOKUP($O$62,#REF!,3,0)=1,BD62,0)+IF(VLOOKUP($O$63,#REF!,3,0)=1,BD63,0)+IF(VLOOKUP($O$64,#REF!,3,0)=1,BD64,0)+IF(VLOOKUP($O$65,#REF!,3,0)=1,BD65,0)+IF(VLOOKUP($O$66,#REF!,3,0)=1,BD66,0)+IF(VLOOKUP($O$67,#REF!,3,0)=1,BD67,0)+IF(VLOOKUP($O$68,#REF!,3,0)=1,BD68,0)+IF(VLOOKUP($O$69,#REF!,3,0)=1,BD69,0)+IF(VLOOKUP($O$70,#REF!,3,0)=1,BD70)+IF(VLOOKUP($O$71,#REF!,3,0)=1,BD71,0)+IF(VLOOKUP($O$72,#REF!,3,0)=1,BD72,0)+IF(VLOOKUP($O$73,#REF!,3,0)=1,BD73,0)+IF(VLOOKUP($O$74,#REF!,3,0)=1,BD74,0)+IF(VLOOKUP($O$75,#REF!,3,0)=1,BD75,0)+IF(VLOOKUP($O$76,#REF!,3,0)=1,BD76,0)+IF(VLOOKUP($O$77,#REF!,3,0)=1,BD77,0)+IF(VLOOKUP($O$78,#REF!,3,0)=1,BD78,0))/BD79,0)</f>
        <v>0</v>
      </c>
      <c r="BE93" s="907">
        <f>+IFERROR((IF(VLOOKUP($O$59,#REF!,3,0)=1,BE59,0)+IF(VLOOKUP($O$60,#REF!,3,0)=1,BE60,0)+IF(VLOOKUP($O$61,#REF!,3,0)=1,BE61,0)+IF(VLOOKUP($O$62,#REF!,3,0)=1,BE62,0)+IF(VLOOKUP($O$63,#REF!,3,0)=1,BE63,0)+IF(VLOOKUP($O$64,#REF!,3,0)=1,BE64,0)+IF(VLOOKUP($O$65,#REF!,3,0)=1,BE65,0)+IF(VLOOKUP($O$66,#REF!,3,0)=1,BE66,0)+IF(VLOOKUP($O$67,#REF!,3,0)=1,BE67,0)+IF(VLOOKUP($O$68,#REF!,3,0)=1,BE68,0)+IF(VLOOKUP($O$69,#REF!,3,0)=1,BE69,0)+IF(VLOOKUP($O$70,#REF!,3,0)=1,BE70,0)+IF(VLOOKUP($O$71,#REF!,3,0)=1,BE71,0)+IF(VLOOKUP($O$72,#REF!,3,0)=1,BE72,0)+IF(VLOOKUP($O$73,#REF!,3,0)=1,BE73,0)+IF(VLOOKUP(O74,#REF!,3,0)=1,BE74,0)+IF(VLOOKUP($O$75,#REF!,3,0)=1,BE75,0)+IF(VLOOKUP(O76,#REF!,3,0)=1,BE76,0)+IF(VLOOKUP($O$77,#REF!,3,0)=1,BE77,0)+IF(VLOOKUP($O$78,#REF!,3,0)=1,BE78,0))/BE79,0)</f>
        <v>0</v>
      </c>
      <c r="BF93" s="27"/>
      <c r="BG93" s="91"/>
      <c r="BH93" s="91"/>
      <c r="BI93" s="91"/>
      <c r="BJ93" s="91"/>
      <c r="BK93" s="91"/>
      <c r="BL93" s="91"/>
      <c r="BM93" s="91"/>
      <c r="BN93" s="91"/>
      <c r="BO93" s="91"/>
      <c r="BP93" s="91"/>
      <c r="BQ93" s="91"/>
      <c r="BR93" s="92"/>
      <c r="BS93" s="699"/>
      <c r="BT93" s="700"/>
      <c r="BU93" s="701"/>
      <c r="BZ93" s="703"/>
      <c r="CA93" s="703"/>
    </row>
    <row r="94" spans="3:186" s="702" customFormat="1" ht="35.1" customHeight="1">
      <c r="C94" s="90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06" t="s">
        <v>150</v>
      </c>
      <c r="P94" s="133" t="s">
        <v>153</v>
      </c>
      <c r="Q94" s="848">
        <f>+IFERROR((IF(VLOOKUP($O$59,#REF!,3,0)=1,SUM(Q59:Z59),0)+IF(VLOOKUP($O$60,#REF!,3,0)=1,SUM(Q60:Z60),0)+IF(VLOOKUP($O$61,#REF!,3,0)=1,SUM(Q61:Z61),0)+IF(VLOOKUP($O$62,#REF!,3,0)=1,SUM(Q62:Z62),0)+IF(VLOOKUP($O$63,#REF!,3,0)=1,SUM(Q63:Z63),0)+IF(VLOOKUP($O$64,#REF!,3,0)=1,SUM(Q64:Z64),0)+IF(VLOOKUP($O$65,#REF!,3,0)=1,SUM(Q65:Z65),0)+IF(VLOOKUP($O$66,#REF!,3,0)=1,SUM(Q66:Z66),0)+IF(VLOOKUP($O$67,#REF!,3,0)=1,SUM(Q67:Z67),0)+IF(VLOOKUP($O$68,#REF!,3,0)=1,SUM(Q68:Z68),0)+IF(VLOOKUP($O$69,#REF!,3,0)=1,SUM(Q69:Z69),0)+IF(VLOOKUP($O$70,#REF!,3,0)=1,SUM(Q70:Z70),0)+IF(VLOOKUP($O$71,#REF!,3,0)=1,SUM(Q71:Z71),0)+IF(VLOOKUP($O$72,#REF!,3,0)=1,SUM(Q72:Z72),0)+IF(VLOOKUP($O$73,#REF!,3,0)=1,SUM(Q73:Z73),0)+IF(VLOOKUP($O$74,#REF!,3,0)=1,SUM(Q74:Z74),0)+IF(VLOOKUP($O$75,#REF!,3,0)=1,SUM(Q75:Z75),0)+IF(VLOOKUP($O$76,#REF!,3,0)=1,SUM(Q76:Z76),0)+IF(VLOOKUP($O$77,#REF!,3,0)=1,SUM(Q77:Z77),0)+IF(VLOOKUP($O$78,#REF!,3,0)=1,SUM(Q78:Z78),0))/SUM(Q79:Z79),0)</f>
        <v>0</v>
      </c>
      <c r="R94" s="849"/>
      <c r="S94" s="849"/>
      <c r="T94" s="849"/>
      <c r="U94" s="849"/>
      <c r="V94" s="849"/>
      <c r="W94" s="849"/>
      <c r="X94" s="849"/>
      <c r="Y94" s="849"/>
      <c r="Z94" s="850"/>
      <c r="AA94" s="913">
        <f>+IFERROR((IF(VLOOKUP($O$59,#REF!,3,0)=1,SUM(AA59:AJ59),0)+IF(VLOOKUP($O$60,#REF!,3,0)=1,SUM(AA60:AJ60),0)+IF(VLOOKUP($O$61,#REF!,3,0)=1,SUM(AA61:AJ61),0)+IF(VLOOKUP($O$62,#REF!,3,0)=1,SUM(AA62:AJ62),0)+IF(VLOOKUP($O$63,#REF!,3,0)=1,SUM(AA63:AJ63),0)+IF(VLOOKUP($O$64,#REF!,3,0)=1,SUM(AA64:AJ64),0)+IF(VLOOKUP($O$65,#REF!,3,0)=1,SUM(AA65:AJ65),0)+IF(VLOOKUP($O$66,#REF!,3,0)=1,SUM(AA66:AJ66),0)+IF(VLOOKUP($O$67,#REF!,3,0)=1,SUM(AA67:AJ67),0)+IF(VLOOKUP($O$68,#REF!,3,0)=1,SUM(AA68:AJ68),0)+IF(VLOOKUP($O$69,#REF!,3,0)=1,SUM(AA69:AJ69),0)+IF(VLOOKUP($O$70,#REF!,3,0)=1,SUM(AA70:AJ70),0)+IF(VLOOKUP($O$71,#REF!,3,0)=1,SUM(AA71:AJ71),0)+IF(VLOOKUP($O$72,#REF!,3,0)=1,SUM(AA72:AJ72),0)+IF(VLOOKUP($O$73,#REF!,3,0)=1,SUM(AA73:AJ73),0)+IF(VLOOKUP($O$74,#REF!,3,0)=1,SUM(AA74:AJ74),0)+IF(VLOOKUP($O$75,#REF!,3,0)=1,SUM(AA75:AJ75),0)+IF(VLOOKUP($O$76,#REF!,3,0)=1,SUM(AA76:AJ76),0)+IF(VLOOKUP($O$77,#REF!,3,0)=1,SUM(AA77:AJ77),0)+IF(VLOOKUP($O$78,#REF!,3,0)=1,SUM(AA78:AJ78),0))/SUM(AA79:AJ79),0)</f>
        <v>0</v>
      </c>
      <c r="AB94" s="913"/>
      <c r="AC94" s="913"/>
      <c r="AD94" s="913"/>
      <c r="AE94" s="913"/>
      <c r="AF94" s="913"/>
      <c r="AG94" s="913"/>
      <c r="AH94" s="913"/>
      <c r="AI94" s="913"/>
      <c r="AJ94" s="913"/>
      <c r="AK94" s="913">
        <f>+IFERROR((IF(VLOOKUP($O$59,#REF!,3,0)=1,SUM(AK59:AT59),0)+IF(VLOOKUP($O$60,#REF!,3,0)=1,SUM(AK60:AT60),0)+IF(VLOOKUP($O$61,#REF!,3,0)=1,SUM(AK61:AT61),0)+IF(VLOOKUP($O$62,#REF!,3,0)=1,SUM(AK62:AT62),0)+IF(VLOOKUP($O$63,#REF!,3,0)=1,SUM(AK63:AT63),0)+IF(VLOOKUP($O$64,#REF!,3,0)=1,SUM(AK64:AT64),0)+IF(VLOOKUP($O$65,#REF!,3,0)=1,SUM(AK65:AT65),0)+IF(VLOOKUP($O$66,#REF!,3,0)=1,SUM(AK66:AT66),0)+IF(VLOOKUP($O$67,#REF!,3,0)=1,SUM(AK67:AT67),0)+IF(VLOOKUP($O$68,#REF!,3,0)=1,SUM(AK68:AT68),0)+IF(VLOOKUP($O$69,#REF!,3,0)=1,SUM(AK69:AT69),0)+IF(VLOOKUP($O$70,#REF!,3,0)=1,SUM(AK70:AT70),0)+IF(VLOOKUP($O$71,#REF!,3,0)=1,SUM(AK71:AT71),0)+IF(VLOOKUP($O$72,#REF!,3,0)=1,SUM(AK72:AT72),0)+IF(VLOOKUP($O$73,#REF!,3,0)=1,SUM(AK73:AT73),0)+IF(VLOOKUP($O$74,#REF!,3,0)=1,SUM(AK74:AT74),0)+IF(VLOOKUP($O$75,#REF!,3,0)=1,SUM(AK75:AT75),0)+IF(VLOOKUP($O$76,#REF!,3,0)=1,SUM(AK76:AT76),0)+IF(VLOOKUP($O$77,#REF!,3,0)=1,SUM(AK77:AT77),0)+IF(VLOOKUP($O$78,#REF!,3,0)=1,SUM(AK78:AT78),0))/SUM(AK79:AT79),0)</f>
        <v>0</v>
      </c>
      <c r="AL94" s="913"/>
      <c r="AM94" s="913"/>
      <c r="AN94" s="913"/>
      <c r="AO94" s="913"/>
      <c r="AP94" s="913"/>
      <c r="AQ94" s="913"/>
      <c r="AR94" s="913"/>
      <c r="AS94" s="913"/>
      <c r="AT94" s="913"/>
      <c r="AU94" s="848">
        <f>+IFERROR((IF(VLOOKUP($O$59,#REF!,3,0)=1,SUM(AU59:BD59),0)+IF(VLOOKUP($O$60,#REF!,3,0)=1,SUM(AU60:BD60),0)+IF(VLOOKUP($O$61,#REF!,3,0)=1,SUM(AU61:BD61),0)+IF(VLOOKUP($O$62,#REF!,3,0)=1,SUM(AU62:BD62),0)+IF(VLOOKUP($O$63,#REF!,3,0)=1,SUM(AU63:BD63),0)+IF(VLOOKUP($O$64,#REF!,3,0)=1,SUM(AU64:BD64),0)+IF(VLOOKUP($O$65,#REF!,3,0)=1,SUM(AU65:BD65),0)+IF(VLOOKUP($O$66,#REF!,3,0)=1,SUM(AU66:BD66),0)+IF(VLOOKUP($O$67,#REF!,3,0)=1,SUM(AU67:BD67),0)+IF(VLOOKUP($O$68,#REF!,3,0)=1,SUM(AU68:BD68),0)+IF(VLOOKUP($O$69,#REF!,3,0)=1,SUM(AU69:BD69),0)+IF(VLOOKUP($O$70,#REF!,3,0)=1,SUM(AU70:BD70),0)+IF(VLOOKUP($O$71,#REF!,3,0)=1,SUM(AU71:BD71),0)+IF(VLOOKUP($O$72,#REF!,3,0)=1,SUM(AU72:BD72),0)+IF(VLOOKUP($O$73,#REF!,3,0)=1,SUM(AU73:BD73),0)+IF(VLOOKUP($O$74,#REF!,3,0)=1,SUM(AU74:BD74),0)+IF(VLOOKUP($O$75,#REF!,3,0)=1,SUM(AU75:BD75),0)+IF(VLOOKUP($O$76,#REF!,3,0)=1,SUM(AU76:BD76),0)+IF(VLOOKUP($O$77,#REF!,3,0)=1,SUM(AU77:BD77),0)+IF(VLOOKUP($O$78,#REF!,3,0)=1,SUM(AU78:BD78),0))/SUM(AU79:BD79),0)</f>
        <v>0</v>
      </c>
      <c r="AV94" s="849"/>
      <c r="AW94" s="849"/>
      <c r="AX94" s="849"/>
      <c r="AY94" s="849"/>
      <c r="AZ94" s="849"/>
      <c r="BA94" s="849"/>
      <c r="BB94" s="849"/>
      <c r="BC94" s="849"/>
      <c r="BD94" s="850"/>
      <c r="BE94" s="908"/>
      <c r="BF94" s="27"/>
      <c r="BG94" s="91"/>
      <c r="BH94" s="91"/>
      <c r="BI94" s="91"/>
      <c r="BJ94" s="91"/>
      <c r="BK94" s="91"/>
      <c r="BL94" s="91"/>
      <c r="BM94" s="91"/>
      <c r="BN94" s="91"/>
      <c r="BO94" s="91"/>
      <c r="BP94" s="91"/>
      <c r="BQ94" s="91"/>
      <c r="BR94" s="92"/>
      <c r="BS94" s="699"/>
      <c r="BT94" s="700"/>
      <c r="BU94" s="701"/>
      <c r="BZ94" s="703"/>
      <c r="CA94" s="703"/>
    </row>
    <row r="95" spans="3:186" s="702" customFormat="1" ht="40.15" customHeight="1">
      <c r="C95" s="90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20" t="s">
        <v>307</v>
      </c>
      <c r="P95" s="921"/>
      <c r="Q95" s="134">
        <f>+N!HV113</f>
        <v>0</v>
      </c>
      <c r="R95" s="135">
        <f>+N!HW113</f>
        <v>0</v>
      </c>
      <c r="S95" s="135">
        <f>+N!HX113</f>
        <v>0</v>
      </c>
      <c r="T95" s="135">
        <f>+N!HY113</f>
        <v>0</v>
      </c>
      <c r="U95" s="135">
        <f>+N!HZ113</f>
        <v>0</v>
      </c>
      <c r="V95" s="135">
        <f>+N!IA113</f>
        <v>0</v>
      </c>
      <c r="W95" s="135">
        <f>+N!IB113</f>
        <v>0</v>
      </c>
      <c r="X95" s="135">
        <f>+N!IC113</f>
        <v>0</v>
      </c>
      <c r="Y95" s="135">
        <f>+N!ID113</f>
        <v>0</v>
      </c>
      <c r="Z95" s="136">
        <f>+N!IE113</f>
        <v>0</v>
      </c>
      <c r="AA95" s="134">
        <f>+S!HR113</f>
        <v>0</v>
      </c>
      <c r="AB95" s="135">
        <f>+S!HS113</f>
        <v>0</v>
      </c>
      <c r="AC95" s="135">
        <f>+S!HT113</f>
        <v>0</v>
      </c>
      <c r="AD95" s="135">
        <f>+S!HU113</f>
        <v>0</v>
      </c>
      <c r="AE95" s="135">
        <f>+S!HV113</f>
        <v>0</v>
      </c>
      <c r="AF95" s="135">
        <f>+S!HW113</f>
        <v>0</v>
      </c>
      <c r="AG95" s="135">
        <f>+S!HX113</f>
        <v>0</v>
      </c>
      <c r="AH95" s="135">
        <f>+S!HY113</f>
        <v>0</v>
      </c>
      <c r="AI95" s="135">
        <f>+S!HZ113</f>
        <v>0</v>
      </c>
      <c r="AJ95" s="136">
        <f>+S!IA113</f>
        <v>0</v>
      </c>
      <c r="AK95" s="134">
        <f>+E!HR113</f>
        <v>0</v>
      </c>
      <c r="AL95" s="135">
        <f>+E!HS113</f>
        <v>0</v>
      </c>
      <c r="AM95" s="135">
        <f>+E!HT113</f>
        <v>0</v>
      </c>
      <c r="AN95" s="135">
        <f>+E!HU113</f>
        <v>0</v>
      </c>
      <c r="AO95" s="135">
        <f>+E!HV113</f>
        <v>0</v>
      </c>
      <c r="AP95" s="135">
        <f>+E!HW113</f>
        <v>0</v>
      </c>
      <c r="AQ95" s="135">
        <f>+E!HX113</f>
        <v>0</v>
      </c>
      <c r="AR95" s="135">
        <f>+E!HY113</f>
        <v>0</v>
      </c>
      <c r="AS95" s="135">
        <f>+E!HZ113</f>
        <v>0</v>
      </c>
      <c r="AT95" s="136">
        <f>+E!IA113</f>
        <v>0</v>
      </c>
      <c r="AU95" s="134">
        <f>+O!HR113</f>
        <v>0</v>
      </c>
      <c r="AV95" s="135">
        <f>+O!HS113</f>
        <v>0</v>
      </c>
      <c r="AW95" s="135">
        <f>+O!HT113</f>
        <v>0</v>
      </c>
      <c r="AX95" s="135">
        <f>+O!HU113</f>
        <v>0</v>
      </c>
      <c r="AY95" s="135">
        <f>+O!HV113</f>
        <v>0</v>
      </c>
      <c r="AZ95" s="135">
        <f>+O!HW113</f>
        <v>0</v>
      </c>
      <c r="BA95" s="135">
        <f>+O!HX113</f>
        <v>0</v>
      </c>
      <c r="BB95" s="135">
        <f>+O!HY113</f>
        <v>0</v>
      </c>
      <c r="BC95" s="135">
        <f>+O!HZ113</f>
        <v>0</v>
      </c>
      <c r="BD95" s="136">
        <f>+O!IA113</f>
        <v>0</v>
      </c>
      <c r="BE95" s="137">
        <f>+N!HQ112</f>
        <v>0</v>
      </c>
      <c r="BF95" s="27"/>
      <c r="BG95" s="91"/>
      <c r="BH95" s="91"/>
      <c r="BI95" s="91"/>
      <c r="BJ95" s="91"/>
      <c r="BK95" s="91"/>
      <c r="BL95" s="91"/>
      <c r="BM95" s="91"/>
      <c r="BN95" s="91"/>
      <c r="BO95" s="91"/>
      <c r="BP95" s="91"/>
      <c r="BQ95" s="91"/>
      <c r="BR95" s="92"/>
      <c r="BS95" s="699"/>
      <c r="BT95" s="700"/>
      <c r="BZ95" s="703"/>
      <c r="CA95" s="703"/>
    </row>
    <row r="96" spans="3:186" s="11" customFormat="1" ht="30" customHeight="1">
      <c r="C96" s="61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904" t="s">
        <v>147</v>
      </c>
      <c r="P96" s="904"/>
      <c r="Q96" s="904"/>
      <c r="R96" s="904"/>
      <c r="S96" s="904"/>
      <c r="T96" s="904"/>
      <c r="U96" s="904"/>
      <c r="V96" s="904"/>
      <c r="W96" s="904"/>
      <c r="X96" s="904"/>
      <c r="Y96" s="904"/>
      <c r="Z96" s="904"/>
      <c r="AA96" s="904"/>
      <c r="AB96" s="904"/>
      <c r="AC96" s="904"/>
      <c r="AD96" s="904"/>
      <c r="AE96" s="904"/>
      <c r="AF96" s="904"/>
      <c r="AG96" s="904"/>
      <c r="AH96" s="904"/>
      <c r="AI96" s="904"/>
      <c r="AJ96" s="904"/>
      <c r="AK96" s="904"/>
      <c r="AL96" s="904"/>
      <c r="AM96" s="904"/>
      <c r="AN96" s="904"/>
      <c r="AO96" s="904"/>
      <c r="AP96" s="904"/>
      <c r="AQ96" s="904"/>
      <c r="AR96" s="904"/>
      <c r="AS96" s="904"/>
      <c r="AT96" s="904"/>
      <c r="AU96" s="904"/>
      <c r="AV96" s="904"/>
      <c r="AW96" s="904"/>
      <c r="AX96" s="904"/>
      <c r="AY96" s="904"/>
      <c r="AZ96" s="904"/>
      <c r="BA96" s="904"/>
      <c r="BB96" s="904"/>
      <c r="BC96" s="904"/>
      <c r="BD96" s="904"/>
      <c r="BE96" s="904"/>
      <c r="BF96" s="108"/>
      <c r="BG96" s="73"/>
      <c r="BH96" s="73"/>
      <c r="BI96" s="73"/>
      <c r="BJ96" s="73"/>
      <c r="BK96" s="73"/>
      <c r="BL96" s="73"/>
      <c r="BM96" s="73"/>
      <c r="BN96" s="73"/>
      <c r="BO96" s="73"/>
      <c r="BP96" s="73"/>
      <c r="BQ96" s="68"/>
      <c r="BR96" s="107"/>
      <c r="BS96" s="30"/>
      <c r="BT96" s="52"/>
      <c r="BU96" s="52"/>
      <c r="BV96" s="28"/>
      <c r="BW96" s="28"/>
      <c r="BX96" s="28"/>
      <c r="BY96" s="28"/>
      <c r="BZ96" s="28"/>
      <c r="CA96" s="28"/>
      <c r="CB96" s="28"/>
      <c r="CC96" s="28"/>
      <c r="CD96" s="28"/>
      <c r="CE96" s="28"/>
      <c r="CF96" s="28"/>
      <c r="CG96" s="28"/>
      <c r="DI96" s="52"/>
      <c r="DJ96" s="52"/>
      <c r="DK96" s="52"/>
      <c r="DL96" s="52"/>
      <c r="DM96" s="52"/>
      <c r="DN96" s="52"/>
      <c r="DO96" s="52"/>
      <c r="DP96" s="52"/>
      <c r="DQ96" s="52"/>
      <c r="DR96" s="52"/>
      <c r="DS96" s="52"/>
      <c r="DT96" s="52"/>
      <c r="DU96" s="52"/>
      <c r="DV96" s="52"/>
      <c r="DW96" s="52"/>
      <c r="DX96" s="52"/>
      <c r="DY96" s="52"/>
      <c r="DZ96" s="52"/>
      <c r="EA96" s="52"/>
      <c r="EB96" s="52"/>
      <c r="EC96" s="52"/>
      <c r="ED96" s="52"/>
      <c r="EE96" s="52"/>
      <c r="EF96" s="52"/>
      <c r="EG96" s="52"/>
      <c r="EH96" s="52"/>
      <c r="EI96" s="52"/>
      <c r="EJ96" s="52"/>
      <c r="EK96" s="52"/>
      <c r="EL96" s="52"/>
      <c r="EM96" s="52"/>
      <c r="EN96" s="52"/>
      <c r="EO96" s="52"/>
      <c r="EP96" s="52"/>
      <c r="EQ96" s="52"/>
      <c r="ER96" s="52"/>
      <c r="ES96" s="52"/>
      <c r="ET96" s="52"/>
      <c r="EU96" s="52"/>
      <c r="EV96" s="52"/>
      <c r="EW96" s="52"/>
      <c r="EX96" s="52"/>
      <c r="EY96" s="52"/>
      <c r="EZ96" s="52"/>
      <c r="FA96" s="52"/>
      <c r="FB96" s="52"/>
      <c r="FC96" s="52"/>
      <c r="FD96" s="52"/>
      <c r="FE96" s="52"/>
      <c r="FF96" s="52"/>
      <c r="FG96" s="52"/>
      <c r="FH96" s="52"/>
      <c r="FI96" s="52"/>
      <c r="FJ96" s="52"/>
      <c r="FK96" s="52"/>
      <c r="FL96" s="52"/>
      <c r="FM96" s="52"/>
      <c r="FN96" s="52"/>
      <c r="FO96" s="52"/>
      <c r="FP96" s="52"/>
      <c r="FQ96" s="52"/>
      <c r="FR96" s="52"/>
      <c r="FS96" s="52"/>
      <c r="FT96" s="52"/>
      <c r="FU96" s="52"/>
      <c r="FV96" s="52"/>
      <c r="FW96" s="52"/>
      <c r="FX96" s="52"/>
      <c r="FY96" s="52"/>
      <c r="FZ96" s="52"/>
      <c r="GA96" s="52"/>
      <c r="GB96" s="52"/>
      <c r="GC96" s="52"/>
      <c r="GD96" s="52"/>
    </row>
    <row r="97" spans="3:87" s="28" customFormat="1" ht="39.950000000000003" customHeight="1">
      <c r="C97" s="61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922" t="s">
        <v>148</v>
      </c>
      <c r="P97" s="923"/>
      <c r="Q97" s="886" t="str">
        <f>+Q57</f>
        <v>Norte - Sur</v>
      </c>
      <c r="R97" s="887"/>
      <c r="S97" s="887"/>
      <c r="T97" s="887"/>
      <c r="U97" s="887"/>
      <c r="V97" s="887"/>
      <c r="W97" s="887"/>
      <c r="X97" s="887"/>
      <c r="Y97" s="887"/>
      <c r="Z97" s="888"/>
      <c r="AA97" s="890" t="str">
        <f>+AA57</f>
        <v>Sur - Norte</v>
      </c>
      <c r="AB97" s="891"/>
      <c r="AC97" s="891"/>
      <c r="AD97" s="891"/>
      <c r="AE97" s="891"/>
      <c r="AF97" s="891"/>
      <c r="AG97" s="891"/>
      <c r="AH97" s="891"/>
      <c r="AI97" s="891"/>
      <c r="AJ97" s="892"/>
      <c r="AK97" s="901" t="str">
        <f>+AK57</f>
        <v>Este - Oeste</v>
      </c>
      <c r="AL97" s="902"/>
      <c r="AM97" s="902"/>
      <c r="AN97" s="902"/>
      <c r="AO97" s="902"/>
      <c r="AP97" s="902"/>
      <c r="AQ97" s="902"/>
      <c r="AR97" s="902"/>
      <c r="AS97" s="902"/>
      <c r="AT97" s="903"/>
      <c r="AU97" s="896" t="str">
        <f>+AU57</f>
        <v>Oeste - Este</v>
      </c>
      <c r="AV97" s="897"/>
      <c r="AW97" s="897"/>
      <c r="AX97" s="897"/>
      <c r="AY97" s="897"/>
      <c r="AZ97" s="897"/>
      <c r="BA97" s="897"/>
      <c r="BB97" s="897"/>
      <c r="BC97" s="897"/>
      <c r="BD97" s="898"/>
      <c r="BE97" s="877" t="s">
        <v>24</v>
      </c>
      <c r="BF97" s="109"/>
      <c r="BG97" s="69"/>
      <c r="BH97" s="69"/>
      <c r="BI97" s="69"/>
      <c r="BJ97" s="69"/>
      <c r="BK97" s="69"/>
      <c r="BL97" s="69"/>
      <c r="BM97" s="69"/>
      <c r="BN97" s="69"/>
      <c r="BO97" s="69"/>
      <c r="BP97" s="69"/>
      <c r="BQ97" s="69"/>
      <c r="BR97" s="74"/>
      <c r="BS97" s="48"/>
      <c r="BT97" s="30"/>
      <c r="BZ97" s="29"/>
      <c r="CA97" s="29"/>
    </row>
    <row r="98" spans="3:87" s="28" customFormat="1" ht="39.950000000000003" customHeight="1">
      <c r="C98" s="61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924"/>
      <c r="P98" s="925"/>
      <c r="Q98" s="490">
        <f>+Q58</f>
        <v>11</v>
      </c>
      <c r="R98" s="490">
        <f t="shared" ref="R98:Z98" si="11">+R58</f>
        <v>12</v>
      </c>
      <c r="S98" s="490">
        <f t="shared" si="11"/>
        <v>13</v>
      </c>
      <c r="T98" s="490" t="str">
        <f t="shared" si="11"/>
        <v>N</v>
      </c>
      <c r="U98" s="490" t="str">
        <f t="shared" si="11"/>
        <v>N</v>
      </c>
      <c r="V98" s="490" t="str">
        <f t="shared" si="11"/>
        <v>N</v>
      </c>
      <c r="W98" s="490" t="str">
        <f t="shared" si="11"/>
        <v>N</v>
      </c>
      <c r="X98" s="490" t="str">
        <f t="shared" si="11"/>
        <v>N</v>
      </c>
      <c r="Y98" s="490" t="str">
        <f t="shared" si="11"/>
        <v>N</v>
      </c>
      <c r="Z98" s="490" t="str">
        <f t="shared" si="11"/>
        <v>N</v>
      </c>
      <c r="AA98" s="465">
        <f>+AA58</f>
        <v>21</v>
      </c>
      <c r="AB98" s="465">
        <f t="shared" ref="AB98:AJ98" si="12">+AB58</f>
        <v>22</v>
      </c>
      <c r="AC98" s="465">
        <f t="shared" si="12"/>
        <v>23</v>
      </c>
      <c r="AD98" s="465" t="str">
        <f t="shared" si="12"/>
        <v>A</v>
      </c>
      <c r="AE98" s="465" t="str">
        <f t="shared" si="12"/>
        <v>A</v>
      </c>
      <c r="AF98" s="465" t="str">
        <f t="shared" si="12"/>
        <v>A</v>
      </c>
      <c r="AG98" s="465" t="str">
        <f t="shared" si="12"/>
        <v>A</v>
      </c>
      <c r="AH98" s="465" t="str">
        <f t="shared" si="12"/>
        <v>A</v>
      </c>
      <c r="AI98" s="465" t="str">
        <f t="shared" si="12"/>
        <v>A</v>
      </c>
      <c r="AJ98" s="465" t="str">
        <f t="shared" si="12"/>
        <v>A</v>
      </c>
      <c r="AK98" s="466" t="str">
        <f>+AK58</f>
        <v>M</v>
      </c>
      <c r="AL98" s="466" t="str">
        <f t="shared" ref="AL98:AT98" si="13">+AL58</f>
        <v>M</v>
      </c>
      <c r="AM98" s="704" t="str">
        <f t="shared" si="13"/>
        <v>M</v>
      </c>
      <c r="AN98" s="466" t="str">
        <f t="shared" si="13"/>
        <v>M</v>
      </c>
      <c r="AO98" s="466" t="str">
        <f t="shared" si="13"/>
        <v>M</v>
      </c>
      <c r="AP98" s="466" t="str">
        <f t="shared" si="13"/>
        <v>M</v>
      </c>
      <c r="AQ98" s="705" t="str">
        <f t="shared" si="13"/>
        <v>M</v>
      </c>
      <c r="AR98" s="466" t="str">
        <f t="shared" si="13"/>
        <v>M</v>
      </c>
      <c r="AS98" s="466" t="str">
        <f t="shared" si="13"/>
        <v>M</v>
      </c>
      <c r="AT98" s="466" t="str">
        <f t="shared" si="13"/>
        <v>M</v>
      </c>
      <c r="AU98" s="666">
        <f>+AU58</f>
        <v>43</v>
      </c>
      <c r="AV98" s="666" t="str">
        <f t="shared" ref="AV98:BD98" si="14">+AV58</f>
        <v>I</v>
      </c>
      <c r="AW98" s="666" t="str">
        <f t="shared" si="14"/>
        <v>I</v>
      </c>
      <c r="AX98" s="666" t="str">
        <f t="shared" si="14"/>
        <v>I</v>
      </c>
      <c r="AY98" s="666" t="str">
        <f t="shared" si="14"/>
        <v>I</v>
      </c>
      <c r="AZ98" s="666" t="str">
        <f t="shared" si="14"/>
        <v>I</v>
      </c>
      <c r="BA98" s="666" t="str">
        <f t="shared" si="14"/>
        <v>I</v>
      </c>
      <c r="BB98" s="666" t="str">
        <f t="shared" si="14"/>
        <v>I</v>
      </c>
      <c r="BC98" s="666" t="str">
        <f t="shared" si="14"/>
        <v>I</v>
      </c>
      <c r="BD98" s="666" t="str">
        <f t="shared" si="14"/>
        <v>I</v>
      </c>
      <c r="BE98" s="877"/>
      <c r="BF98" s="69"/>
      <c r="BG98" s="69"/>
      <c r="BH98" s="69"/>
      <c r="BI98" s="69"/>
      <c r="BJ98" s="69"/>
      <c r="BK98" s="69"/>
      <c r="BL98" s="69"/>
      <c r="BM98" s="69"/>
      <c r="BN98" s="69"/>
      <c r="BO98" s="69"/>
      <c r="BP98" s="69"/>
      <c r="BQ98" s="69"/>
      <c r="BR98" s="74"/>
      <c r="BS98" s="48"/>
      <c r="BT98" s="30"/>
      <c r="BZ98" s="29"/>
      <c r="CA98" s="29"/>
    </row>
    <row r="99" spans="3:87" s="32" customFormat="1" ht="30" customHeight="1">
      <c r="C99" s="61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918" t="e">
        <f>+V_Ma!O99:P99</f>
        <v>#REF!</v>
      </c>
      <c r="P99" s="919"/>
      <c r="Q99" s="138" t="e">
        <f>+IF(VLOOKUP($O$59,#REF!,3,0)=1,Q$59,0)+IF(VLOOKUP($O$60,#REF!,3,0)=1,Q$60,0)+IF(VLOOKUP($O$61,#REF!,3,0)=1,Q$61,0)+IF(VLOOKUP($O$62,#REF!,3,0)=1,Q$62,0)+IF(VLOOKUP($O$63,#REF!,3,0)=1,Q$63,0)+IF(VLOOKUP($O$64,#REF!,3,0)=1,Q$64,0)+IF(VLOOKUP($O$65,#REF!,3,0)=1,Q$65,0)+IF(VLOOKUP($O$66,#REF!,3,0)=1,Q$66,0)+IF(VLOOKUP($O$67,#REF!,3,0)=1,Q$67,0)+IF(VLOOKUP($O$68,#REF!,3,0)=1,Q$68,0)+IF(VLOOKUP($O$69,#REF!,3,0)=1,Q$69,0)+IF(VLOOKUP($O$70,#REF!,3,0)=1,Q$70,0)+IF(VLOOKUP($O$71,#REF!,3,0)=1,Q$71,0)+IF(VLOOKUP($O$72,#REF!,3,0)=1,Q$72,0)+IF(VLOOKUP($O$73,#REF!,3,0)=1,Q$73,0)+IF(VLOOKUP($O$74,#REF!,3,0)=1,Q$74,0)+IF(VLOOKUP($O$75,#REF!,3,0)=1,Q$75,0)+IF(VLOOKUP($O$76,#REF!,3,0)=1,Q$76,0)+IF(VLOOKUP($O$77,#REF!,3,0)=1,Q$77,0)+IF(VLOOKUP($O$78,#REF!,3,0)=1,Q$78,0)</f>
        <v>#REF!</v>
      </c>
      <c r="R99" s="139" t="e">
        <f>+IF(VLOOKUP($O$59,#REF!,3,0)=1,R$59,0)+IF(VLOOKUP($O$60,#REF!,3,0)=1,R$60,0)+IF(VLOOKUP($O$61,#REF!,3,0)=1,R$61,0)+IF(VLOOKUP($O$62,#REF!,3,0)=1,R$62,0)+IF(VLOOKUP($O$63,#REF!,3,0)=1,R$63,0)+IF(VLOOKUP($O$64,#REF!,3,0)=1,R$64,0)+IF(VLOOKUP($O$65,#REF!,3,0)=1,R$65,0)+IF(VLOOKUP($O$66,#REF!,3,0)=1,R$66,0)+IF(VLOOKUP($O$67,#REF!,3,0)=1,R$67,0)+IF(VLOOKUP($O$68,#REF!,3,0)=1,R$68,0)+IF(VLOOKUP($O$69,#REF!,3,0)=1,R$69,0)+IF(VLOOKUP($O$70,#REF!,3,0)=1,R$70,0)+IF(VLOOKUP($O$71,#REF!,3,0)=1,R$71,0)+IF(VLOOKUP($O$72,#REF!,3,0)=1,R$72,0)+IF(VLOOKUP($O$73,#REF!,3,0)=1,R$73,0)+IF(VLOOKUP($O$74,#REF!,3,0)=1,R$74,0)+IF(VLOOKUP($O$75,#REF!,3,0)=1,R$75,0)+IF(VLOOKUP($O$76,#REF!,3,0)=1,R$76,0)+IF(VLOOKUP($O$77,#REF!,3,0)=1,R$77,0)+IF(VLOOKUP($O$78,#REF!,3,0)=1,R$78,0)</f>
        <v>#REF!</v>
      </c>
      <c r="S99" s="139" t="e">
        <f>+IF(VLOOKUP($O$59,#REF!,3,0)=1,S$59,0)+IF(VLOOKUP($O$60,#REF!,3,0)=1,S$60,0)+IF(VLOOKUP($O$61,#REF!,3,0)=1,S$61,0)+IF(VLOOKUP($O$62,#REF!,3,0)=1,S$62,0)+IF(VLOOKUP($O$63,#REF!,3,0)=1,S$63,0)+IF(VLOOKUP($O$64,#REF!,3,0)=1,S$64,0)+IF(VLOOKUP($O$65,#REF!,3,0)=1,S$65,0)+IF(VLOOKUP($O$66,#REF!,3,0)=1,S$66,0)+IF(VLOOKUP($O$67,#REF!,3,0)=1,S$67,0)+IF(VLOOKUP($O$68,#REF!,3,0)=1,S$68,0)+IF(VLOOKUP($O$69,#REF!,3,0)=1,S$69,0)+IF(VLOOKUP($O$70,#REF!,3,0)=1,S$70,0)+IF(VLOOKUP($O$71,#REF!,3,0)=1,S$71,0)+IF(VLOOKUP($O$72,#REF!,3,0)=1,S$72,0)+IF(VLOOKUP($O$73,#REF!,3,0)=1,S$73,0)+IF(VLOOKUP($O$74,#REF!,3,0)=1,S$74,0)+IF(VLOOKUP($O$75,#REF!,3,0)=1,S$75,0)+IF(VLOOKUP($O$76,#REF!,3,0)=1,S$76,0)+IF(VLOOKUP($O$77,#REF!,3,0)=1,S$77,0)+IF(VLOOKUP($O$78,#REF!,3,0)=1,S$78,0)</f>
        <v>#REF!</v>
      </c>
      <c r="T99" s="139" t="e">
        <f>+IF(VLOOKUP($O$59,#REF!,3,0)=1,T$59,0)+IF(VLOOKUP($O$60,#REF!,3,0)=1,T$60,0)+IF(VLOOKUP($O$61,#REF!,3,0)=1,T$61,0)+IF(VLOOKUP($O$62,#REF!,3,0)=1,T$62,0)+IF(VLOOKUP($O$63,#REF!,3,0)=1,T$63,0)+IF(VLOOKUP($O$64,#REF!,3,0)=1,T$64,0)+IF(VLOOKUP($O$65,#REF!,3,0)=1,T$65,0)+IF(VLOOKUP($O$66,#REF!,3,0)=1,T$66,0)+IF(VLOOKUP($O$67,#REF!,3,0)=1,T$67,0)+IF(VLOOKUP($O$68,#REF!,3,0)=1,T$68,0)+IF(VLOOKUP($O$69,#REF!,3,0)=1,T$69,0)+IF(VLOOKUP($O$70,#REF!,3,0)=1,T$70,0)+IF(VLOOKUP($O$71,#REF!,3,0)=1,T$71,0)+IF(VLOOKUP($O$72,#REF!,3,0)=1,T$72,0)+IF(VLOOKUP($O$73,#REF!,3,0)=1,T$73,0)+IF(VLOOKUP($O$74,#REF!,3,0)=1,T$74,0)+IF(VLOOKUP($O$75,#REF!,3,0)=1,T$75,0)+IF(VLOOKUP($O$76,#REF!,3,0)=1,T$76,0)+IF(VLOOKUP($O$77,#REF!,3,0)=1,T$77,0)+IF(VLOOKUP($O$78,#REF!,3,0)=1,T$78,0)</f>
        <v>#REF!</v>
      </c>
      <c r="U99" s="139" t="e">
        <f>+IF(VLOOKUP($O$59,#REF!,3,0)=1,U$59,0)+IF(VLOOKUP($O$60,#REF!,3,0)=1,U$60,0)+IF(VLOOKUP($O$61,#REF!,3,0)=1,U$61,0)+IF(VLOOKUP($O$62,#REF!,3,0)=1,U$62,0)+IF(VLOOKUP($O$63,#REF!,3,0)=1,U$63,0)+IF(VLOOKUP($O$64,#REF!,3,0)=1,U$64,0)+IF(VLOOKUP($O$65,#REF!,3,0)=1,U$65,0)+IF(VLOOKUP($O$66,#REF!,3,0)=1,U$66,0)+IF(VLOOKUP($O$67,#REF!,3,0)=1,U$67,0)+IF(VLOOKUP($O$68,#REF!,3,0)=1,U$68,0)+IF(VLOOKUP($O$69,#REF!,3,0)=1,U$69,0)+IF(VLOOKUP($O$70,#REF!,3,0)=1,U$70,0)+IF(VLOOKUP($O$71,#REF!,3,0)=1,U$71,0)+IF(VLOOKUP($O$72,#REF!,3,0)=1,U$72,0)+IF(VLOOKUP($O$73,#REF!,3,0)=1,U$73,0)+IF(VLOOKUP($O$74,#REF!,3,0)=1,U$74,0)+IF(VLOOKUP($O$75,#REF!,3,0)=1,U$75,0)+IF(VLOOKUP($O$76,#REF!,3,0)=1,U$76,0)+IF(VLOOKUP($O$77,#REF!,3,0)=1,U$77,0)+IF(VLOOKUP($O$78,#REF!,3,0)=1,U$78,0)</f>
        <v>#REF!</v>
      </c>
      <c r="V99" s="139" t="e">
        <f>+IF(VLOOKUP($O$59,#REF!,3,0)=1,V$59,0)+IF(VLOOKUP($O$60,#REF!,3,0)=1,V$60,0)+IF(VLOOKUP($O$61,#REF!,3,0)=1,V$61,0)+IF(VLOOKUP($O$62,#REF!,3,0)=1,V$62,0)+IF(VLOOKUP($O$63,#REF!,3,0)=1,V$63,0)+IF(VLOOKUP($O$64,#REF!,3,0)=1,V$64,0)+IF(VLOOKUP($O$65,#REF!,3,0)=1,V$65,0)+IF(VLOOKUP($O$66,#REF!,3,0)=1,V$66,0)+IF(VLOOKUP($O$67,#REF!,3,0)=1,V$67,0)+IF(VLOOKUP($O$68,#REF!,3,0)=1,V$68,0)+IF(VLOOKUP($O$69,#REF!,3,0)=1,V$69,0)+IF(VLOOKUP($O$70,#REF!,3,0)=1,V$70,0)+IF(VLOOKUP($O$71,#REF!,3,0)=1,V$71,0)+IF(VLOOKUP($O$72,#REF!,3,0)=1,V$72,0)+IF(VLOOKUP($O$73,#REF!,3,0)=1,V$73,0)+IF(VLOOKUP($O$74,#REF!,3,0)=1,V$74,0)+IF(VLOOKUP($O$75,#REF!,3,0)=1,V$75,0)+IF(VLOOKUP($O$76,#REF!,3,0)=1,V$76,0)+IF(VLOOKUP($O$77,#REF!,3,0)=1,V$77,0)+IF(VLOOKUP($O$78,#REF!,3,0)=1,V$78,0)</f>
        <v>#REF!</v>
      </c>
      <c r="W99" s="139" t="e">
        <f>+IF(VLOOKUP($O$59,#REF!,3,0)=1,W$59,0)+IF(VLOOKUP($O$60,#REF!,3,0)=1,W$60,0)+IF(VLOOKUP($O$61,#REF!,3,0)=1,W$61,0)+IF(VLOOKUP($O$62,#REF!,3,0)=1,W$62,0)+IF(VLOOKUP($O$63,#REF!,3,0)=1,W$63,0)+IF(VLOOKUP($O$64,#REF!,3,0)=1,W$64,0)+IF(VLOOKUP($O$65,#REF!,3,0)=1,W$65,0)+IF(VLOOKUP($O$66,#REF!,3,0)=1,W$66,0)+IF(VLOOKUP($O$67,#REF!,3,0)=1,W$67,0)+IF(VLOOKUP($O$68,#REF!,3,0)=1,W$68,0)+IF(VLOOKUP($O$69,#REF!,3,0)=1,W$69,0)+IF(VLOOKUP($O$70,#REF!,3,0)=1,W$70,0)+IF(VLOOKUP($O$71,#REF!,3,0)=1,W$71,0)+IF(VLOOKUP($O$72,#REF!,3,0)=1,W$72,0)+IF(VLOOKUP($O$73,#REF!,3,0)=1,W$73,0)+IF(VLOOKUP($O$74,#REF!,3,0)=1,W$74,0)+IF(VLOOKUP($O$75,#REF!,3,0)=1,W$75,0)+IF(VLOOKUP($O$76,#REF!,3,0)=1,W$76,0)+IF(VLOOKUP($O$77,#REF!,3,0)=1,W$77,0)+IF(VLOOKUP($O$78,#REF!,3,0)=1,W$78,0)</f>
        <v>#REF!</v>
      </c>
      <c r="X99" s="139" t="e">
        <f>+IF(VLOOKUP($O$59,#REF!,3,0)=1,X$59,0)+IF(VLOOKUP($O$60,#REF!,3,0)=1,X$60,0)+IF(VLOOKUP($O$61,#REF!,3,0)=1,X$61,0)+IF(VLOOKUP($O$62,#REF!,3,0)=1,X$62,0)+IF(VLOOKUP($O$63,#REF!,3,0)=1,X$63,0)+IF(VLOOKUP($O$64,#REF!,3,0)=1,X$64,0)+IF(VLOOKUP($O$65,#REF!,3,0)=1,X$65,0)+IF(VLOOKUP($O$66,#REF!,3,0)=1,X$66,0)+IF(VLOOKUP($O$67,#REF!,3,0)=1,X$67,0)+IF(VLOOKUP($O$68,#REF!,3,0)=1,X$68,0)+IF(VLOOKUP($O$69,#REF!,3,0)=1,X$69,0)+IF(VLOOKUP($O$70,#REF!,3,0)=1,X$70,0)+IF(VLOOKUP($O$71,#REF!,3,0)=1,X$71,0)+IF(VLOOKUP($O$72,#REF!,3,0)=1,X$72,0)+IF(VLOOKUP($O$73,#REF!,3,0)=1,X$73,0)+IF(VLOOKUP($O$74,#REF!,3,0)=1,X$74,0)+IF(VLOOKUP($O$75,#REF!,3,0)=1,X$75,0)+IF(VLOOKUP($O$76,#REF!,3,0)=1,X$76,0)+IF(VLOOKUP($O$77,#REF!,3,0)=1,X$77,0)+IF(VLOOKUP($O$78,#REF!,3,0)=1,X$78,0)</f>
        <v>#REF!</v>
      </c>
      <c r="Y99" s="139" t="e">
        <f>+IF(VLOOKUP($O$59,#REF!,3,0)=1,Y$59,0)+IF(VLOOKUP($O$60,#REF!,3,0)=1,Y$60,0)+IF(VLOOKUP($O$61,#REF!,3,0)=1,Y$61,0)+IF(VLOOKUP($O$62,#REF!,3,0)=1,Y$62,0)+IF(VLOOKUP($O$63,#REF!,3,0)=1,Y$63,0)+IF(VLOOKUP($O$64,#REF!,3,0)=1,Y$64,0)+IF(VLOOKUP($O$65,#REF!,3,0)=1,Y$65,0)+IF(VLOOKUP($O$66,#REF!,3,0)=1,Y$66,0)+IF(VLOOKUP($O$67,#REF!,3,0)=1,Y$67,0)+IF(VLOOKUP($O$68,#REF!,3,0)=1,Y$68,0)+IF(VLOOKUP($O$69,#REF!,3,0)=1,Y$69,0)+IF(VLOOKUP($O$70,#REF!,3,0)=1,Y$70,0)+IF(VLOOKUP($O$71,#REF!,3,0)=1,Y$71,0)+IF(VLOOKUP($O$72,#REF!,3,0)=1,Y$72,0)+IF(VLOOKUP($O$73,#REF!,3,0)=1,Y$73,0)+IF(VLOOKUP($O$74,#REF!,3,0)=1,Y$74,0)+IF(VLOOKUP($O$75,#REF!,3,0)=1,Y$75,0)+IF(VLOOKUP($O$76,#REF!,3,0)=1,Y$76,0)+IF(VLOOKUP($O$77,#REF!,3,0)=1,Y$77,0)+IF(VLOOKUP($O$78,#REF!,3,0)=1,Y$78,0)</f>
        <v>#REF!</v>
      </c>
      <c r="Z99" s="140" t="e">
        <f>+IF(VLOOKUP($O$59,#REF!,3,0)=1,Z$59,0)+IF(VLOOKUP($O$60,#REF!,3,0)=1,Z$60,0)+IF(VLOOKUP($O$61,#REF!,3,0)=1,Z$61,0)+IF(VLOOKUP($O$62,#REF!,3,0)=1,Z$62,0)+IF(VLOOKUP($O$63,#REF!,3,0)=1,Z$63,0)+IF(VLOOKUP($O$64,#REF!,3,0)=1,Z$64,0)+IF(VLOOKUP($O$65,#REF!,3,0)=1,Z$65,0)+IF(VLOOKUP($O$66,#REF!,3,0)=1,Z$66,0)+IF(VLOOKUP($O$67,#REF!,3,0)=1,Z$67,0)+IF(VLOOKUP($O$68,#REF!,3,0)=1,Z$68,0)+IF(VLOOKUP($O$69,#REF!,3,0)=1,Z$69,0)+IF(VLOOKUP($O$70,#REF!,3,0)=1,Z$70,0)+IF(VLOOKUP($O$71,#REF!,3,0)=1,Z$71,0)+IF(VLOOKUP($O$72,#REF!,3,0)=1,Z$72,0)+IF(VLOOKUP($O$73,#REF!,3,0)=1,Z$73,0)+IF(VLOOKUP($O$74,#REF!,3,0)=1,Z$74,0)+IF(VLOOKUP($O$75,#REF!,3,0)=1,Z$75,0)+IF(VLOOKUP($O$76,#REF!,3,0)=1,Z$76,0)+IF(VLOOKUP($O$77,#REF!,3,0)=1,Z$77,0)+IF(VLOOKUP($O$78,#REF!,3,0)=1,Z$78,0)</f>
        <v>#REF!</v>
      </c>
      <c r="AA99" s="138" t="e">
        <f>+IF(VLOOKUP($O$59,#REF!,3,0)=1,AA$59,0)+IF(VLOOKUP($O$60,#REF!,3,0)=1,AA$60,0)+IF(VLOOKUP($O$61,#REF!,3,0)=1,AA$61,0)+IF(VLOOKUP($O$62,#REF!,3,0)=1,AA$62,0)+IF(VLOOKUP($O$63,#REF!,3,0)=1,AA$63,0)+IF(VLOOKUP($O$64,#REF!,3,0)=1,AA$64,0)+IF(VLOOKUP($O$65,#REF!,3,0)=1,AA$65,0)+IF(VLOOKUP($O$66,#REF!,3,0)=1,AA$66,0)+IF(VLOOKUP($O$67,#REF!,3,0)=1,AA$67,0)+IF(VLOOKUP($O$68,#REF!,3,0)=1,AA$68,0)+IF(VLOOKUP($O$69,#REF!,3,0)=1,AA$69,0)+IF(VLOOKUP($O$70,#REF!,3,0)=1,AA$70,0)+IF(VLOOKUP($O$71,#REF!,3,0)=1,AA$71,0)+IF(VLOOKUP($O$72,#REF!,3,0)=1,AA$72,0)+IF(VLOOKUP($O$73,#REF!,3,0)=1,AA$73,0)+IF(VLOOKUP($O$74,#REF!,3,0)=1,AA$74,0)+IF(VLOOKUP($O$75,#REF!,3,0)=1,AA$75,0)+IF(VLOOKUP($O$76,#REF!,3,0)=1,AA$76,0)+IF(VLOOKUP($O$77,#REF!,3,0)=1,AA$77,0)+IF(VLOOKUP($O$78,#REF!,3,0)=1,AA$78,0)</f>
        <v>#REF!</v>
      </c>
      <c r="AB99" s="139" t="e">
        <f>+IF(VLOOKUP($O$59,#REF!,3,0)=1,AB$59,0)+IF(VLOOKUP($O$60,#REF!,3,0)=1,AB$60,0)+IF(VLOOKUP($O$61,#REF!,3,0)=1,AB$61,0)+IF(VLOOKUP($O$62,#REF!,3,0)=1,AB$62,0)+IF(VLOOKUP($O$63,#REF!,3,0)=1,AB$63,0)+IF(VLOOKUP($O$64,#REF!,3,0)=1,AB$64,0)+IF(VLOOKUP($O$65,#REF!,3,0)=1,AB$65,0)+IF(VLOOKUP($O$66,#REF!,3,0)=1,AB$66,0)+IF(VLOOKUP($O$67,#REF!,3,0)=1,AB$67,0)+IF(VLOOKUP($O$68,#REF!,3,0)=1,AB$68,0)+IF(VLOOKUP($O$69,#REF!,3,0)=1,AB$69,0)+IF(VLOOKUP($O$70,#REF!,3,0)=1,AB$70,0)+IF(VLOOKUP($O$71,#REF!,3,0)=1,AB$71,0)+IF(VLOOKUP($O$72,#REF!,3,0)=1,AB$72,0)+IF(VLOOKUP($O$73,#REF!,3,0)=1,AB$73,0)+IF(VLOOKUP($O$74,#REF!,3,0)=1,AB$74,0)+IF(VLOOKUP($O$75,#REF!,3,0)=1,AB$75,0)+IF(VLOOKUP($O$76,#REF!,3,0)=1,AB$76,0)+IF(VLOOKUP($O$77,#REF!,3,0)=1,AB$77,0)+IF(VLOOKUP($O$78,#REF!,3,0)=1,AB$78,0)</f>
        <v>#REF!</v>
      </c>
      <c r="AC99" s="139" t="e">
        <f>+IF(VLOOKUP($O$59,#REF!,3,0)=1,AC$59,0)+IF(VLOOKUP($O$60,#REF!,3,0)=1,AC$60,0)+IF(VLOOKUP($O$61,#REF!,3,0)=1,AC$61,0)+IF(VLOOKUP($O$62,#REF!,3,0)=1,AC$62,0)+IF(VLOOKUP($O$63,#REF!,3,0)=1,AC$63,0)+IF(VLOOKUP($O$64,#REF!,3,0)=1,AC$64,0)+IF(VLOOKUP($O$65,#REF!,3,0)=1,AC$65,0)+IF(VLOOKUP($O$66,#REF!,3,0)=1,AC$66,0)+IF(VLOOKUP($O$67,#REF!,3,0)=1,AC$67,0)+IF(VLOOKUP($O$68,#REF!,3,0)=1,AC$68,0)+IF(VLOOKUP($O$69,#REF!,3,0)=1,AC$69,0)+IF(VLOOKUP($O$70,#REF!,3,0)=1,AC$70,0)+IF(VLOOKUP($O$71,#REF!,3,0)=1,AC$71,0)+IF(VLOOKUP($O$72,#REF!,3,0)=1,AC$72,0)+IF(VLOOKUP($O$73,#REF!,3,0)=1,AC$73,0)+IF(VLOOKUP($O$74,#REF!,3,0)=1,AC$74,0)+IF(VLOOKUP($O$75,#REF!,3,0)=1,AC$75,0)+IF(VLOOKUP($O$76,#REF!,3,0)=1,AC$76,0)+IF(VLOOKUP($O$77,#REF!,3,0)=1,AC$77,0)+IF(VLOOKUP($O$78,#REF!,3,0)=1,AC$78,0)</f>
        <v>#REF!</v>
      </c>
      <c r="AD99" s="139" t="e">
        <f>+IF(VLOOKUP($O$59,#REF!,3,0)=1,AD$59,0)+IF(VLOOKUP($O$60,#REF!,3,0)=1,AD$60,0)+IF(VLOOKUP($O$61,#REF!,3,0)=1,AD$61,0)+IF(VLOOKUP($O$62,#REF!,3,0)=1,AD$62,0)+IF(VLOOKUP($O$63,#REF!,3,0)=1,AD$63,0)+IF(VLOOKUP($O$64,#REF!,3,0)=1,AD$64,0)+IF(VLOOKUP($O$65,#REF!,3,0)=1,AD$65,0)+IF(VLOOKUP($O$66,#REF!,3,0)=1,AD$66,0)+IF(VLOOKUP($O$67,#REF!,3,0)=1,AD$67,0)+IF(VLOOKUP($O$68,#REF!,3,0)=1,AD$68,0)+IF(VLOOKUP($O$69,#REF!,3,0)=1,AD$69,0)+IF(VLOOKUP($O$70,#REF!,3,0)=1,AD$70,0)+IF(VLOOKUP($O$71,#REF!,3,0)=1,AD$71,0)+IF(VLOOKUP($O$72,#REF!,3,0)=1,AD$72,0)+IF(VLOOKUP($O$73,#REF!,3,0)=1,AD$73,0)+IF(VLOOKUP($O$74,#REF!,3,0)=1,AD$74,0)+IF(VLOOKUP($O$75,#REF!,3,0)=1,AD$75,0)+IF(VLOOKUP($O$76,#REF!,3,0)=1,AD$76,0)+IF(VLOOKUP($O$77,#REF!,3,0)=1,AD$77,0)+IF(VLOOKUP($O$78,#REF!,3,0)=1,AD$78,0)</f>
        <v>#REF!</v>
      </c>
      <c r="AE99" s="139" t="e">
        <f>+IF(VLOOKUP($O$59,#REF!,3,0)=1,AE$59,0)+IF(VLOOKUP($O$60,#REF!,3,0)=1,AE$60,0)+IF(VLOOKUP($O$61,#REF!,3,0)=1,AE$61,0)+IF(VLOOKUP($O$62,#REF!,3,0)=1,AE$62,0)+IF(VLOOKUP($O$63,#REF!,3,0)=1,AE$63,0)+IF(VLOOKUP($O$64,#REF!,3,0)=1,AE$64,0)+IF(VLOOKUP($O$65,#REF!,3,0)=1,AE$65,0)+IF(VLOOKUP($O$66,#REF!,3,0)=1,AE$66,0)+IF(VLOOKUP($O$67,#REF!,3,0)=1,AE$67,0)+IF(VLOOKUP($O$68,#REF!,3,0)=1,AE$68,0)+IF(VLOOKUP($O$69,#REF!,3,0)=1,AE$69,0)+IF(VLOOKUP($O$70,#REF!,3,0)=1,AE$70,0)+IF(VLOOKUP($O$71,#REF!,3,0)=1,AE$71,0)+IF(VLOOKUP($O$72,#REF!,3,0)=1,AE$72,0)+IF(VLOOKUP($O$73,#REF!,3,0)=1,AE$73,0)+IF(VLOOKUP($O$74,#REF!,3,0)=1,AE$74,0)+IF(VLOOKUP($O$75,#REF!,3,0)=1,AE$75,0)+IF(VLOOKUP($O$76,#REF!,3,0)=1,AE$76,0)+IF(VLOOKUP($O$77,#REF!,3,0)=1,AE$77,0)+IF(VLOOKUP($O$78,#REF!,3,0)=1,AE$78,0)</f>
        <v>#REF!</v>
      </c>
      <c r="AF99" s="139" t="e">
        <f>+IF(VLOOKUP($O$59,#REF!,3,0)=1,AF$59,0)+IF(VLOOKUP($O$60,#REF!,3,0)=1,AF$60,0)+IF(VLOOKUP($O$61,#REF!,3,0)=1,AF$61,0)+IF(VLOOKUP($O$62,#REF!,3,0)=1,AF$62,0)+IF(VLOOKUP($O$63,#REF!,3,0)=1,AF$63,0)+IF(VLOOKUP($O$64,#REF!,3,0)=1,AF$64,0)+IF(VLOOKUP($O$65,#REF!,3,0)=1,AF$65,0)+IF(VLOOKUP($O$66,#REF!,3,0)=1,AF$66,0)+IF(VLOOKUP($O$67,#REF!,3,0)=1,AF$67,0)+IF(VLOOKUP($O$68,#REF!,3,0)=1,AF$68,0)+IF(VLOOKUP($O$69,#REF!,3,0)=1,AF$69,0)+IF(VLOOKUP($O$70,#REF!,3,0)=1,AF$70,0)+IF(VLOOKUP($O$71,#REF!,3,0)=1,AF$71,0)+IF(VLOOKUP($O$72,#REF!,3,0)=1,AF$72,0)+IF(VLOOKUP($O$73,#REF!,3,0)=1,AF$73,0)+IF(VLOOKUP($O$74,#REF!,3,0)=1,AF$74,0)+IF(VLOOKUP($O$75,#REF!,3,0)=1,AF$75,0)+IF(VLOOKUP($O$76,#REF!,3,0)=1,AF$76,0)+IF(VLOOKUP($O$77,#REF!,3,0)=1,AF$77,0)+IF(VLOOKUP($O$78,#REF!,3,0)=1,AF$78,0)</f>
        <v>#REF!</v>
      </c>
      <c r="AG99" s="139" t="e">
        <f>+IF(VLOOKUP($O$59,#REF!,3,0)=1,AG$59,0)+IF(VLOOKUP($O$60,#REF!,3,0)=1,AG$60,0)+IF(VLOOKUP($O$61,#REF!,3,0)=1,AG$61,0)+IF(VLOOKUP($O$62,#REF!,3,0)=1,AG$62,0)+IF(VLOOKUP($O$63,#REF!,3,0)=1,AG$63,0)+IF(VLOOKUP($O$64,#REF!,3,0)=1,AG$64,0)+IF(VLOOKUP($O$65,#REF!,3,0)=1,AG$65,0)+IF(VLOOKUP($O$66,#REF!,3,0)=1,AG$66,0)+IF(VLOOKUP($O$67,#REF!,3,0)=1,AG$67,0)+IF(VLOOKUP($O$68,#REF!,3,0)=1,AG$68,0)+IF(VLOOKUP($O$69,#REF!,3,0)=1,AG$69,0)+IF(VLOOKUP($O$70,#REF!,3,0)=1,AG$70,0)+IF(VLOOKUP($O$71,#REF!,3,0)=1,AG$71,0)+IF(VLOOKUP($O$72,#REF!,3,0)=1,AG$72,0)+IF(VLOOKUP($O$73,#REF!,3,0)=1,AG$73,0)+IF(VLOOKUP($O$74,#REF!,3,0)=1,AG$74,0)+IF(VLOOKUP($O$75,#REF!,3,0)=1,AG$75,0)+IF(VLOOKUP($O$76,#REF!,3,0)=1,AG$76,0)+IF(VLOOKUP($O$77,#REF!,3,0)=1,AG$77,0)+IF(VLOOKUP($O$78,#REF!,3,0)=1,AG$78,0)</f>
        <v>#REF!</v>
      </c>
      <c r="AH99" s="139" t="e">
        <f>+IF(VLOOKUP($O$59,#REF!,3,0)=1,AH$59,0)+IF(VLOOKUP($O$60,#REF!,3,0)=1,AH$60,0)+IF(VLOOKUP($O$61,#REF!,3,0)=1,AH$61,0)+IF(VLOOKUP($O$62,#REF!,3,0)=1,AH$62,0)+IF(VLOOKUP($O$63,#REF!,3,0)=1,AH$63,0)+IF(VLOOKUP($O$64,#REF!,3,0)=1,AH$64,0)+IF(VLOOKUP($O$65,#REF!,3,0)=1,AH$65,0)+IF(VLOOKUP($O$66,#REF!,3,0)=1,AH$66,0)+IF(VLOOKUP($O$67,#REF!,3,0)=1,AH$67,0)+IF(VLOOKUP($O$68,#REF!,3,0)=1,AH$68,0)+IF(VLOOKUP($O$69,#REF!,3,0)=1,AH$69,0)+IF(VLOOKUP($O$70,#REF!,3,0)=1,AH$70,0)+IF(VLOOKUP($O$71,#REF!,3,0)=1,AH$71,0)+IF(VLOOKUP($O$72,#REF!,3,0)=1,AH$72,0)+IF(VLOOKUP($O$73,#REF!,3,0)=1,AH$73,0)+IF(VLOOKUP($O$74,#REF!,3,0)=1,AH$74,0)+IF(VLOOKUP($O$75,#REF!,3,0)=1,AH$75,0)+IF(VLOOKUP($O$76,#REF!,3,0)=1,AH$76,0)+IF(VLOOKUP($O$77,#REF!,3,0)=1,AH$77,0)+IF(VLOOKUP($O$78,#REF!,3,0)=1,AH$78,0)</f>
        <v>#REF!</v>
      </c>
      <c r="AI99" s="139" t="e">
        <f>+IF(VLOOKUP($O$59,#REF!,3,0)=1,AI$59,0)+IF(VLOOKUP($O$60,#REF!,3,0)=1,AI$60,0)+IF(VLOOKUP($O$61,#REF!,3,0)=1,AI$61,0)+IF(VLOOKUP($O$62,#REF!,3,0)=1,AI$62,0)+IF(VLOOKUP($O$63,#REF!,3,0)=1,AI$63,0)+IF(VLOOKUP($O$64,#REF!,3,0)=1,AI$64,0)+IF(VLOOKUP($O$65,#REF!,3,0)=1,AI$65,0)+IF(VLOOKUP($O$66,#REF!,3,0)=1,AI$66,0)+IF(VLOOKUP($O$67,#REF!,3,0)=1,AI$67,0)+IF(VLOOKUP($O$68,#REF!,3,0)=1,AI$68,0)+IF(VLOOKUP($O$69,#REF!,3,0)=1,AI$69,0)+IF(VLOOKUP($O$70,#REF!,3,0)=1,AI$70,0)+IF(VLOOKUP($O$71,#REF!,3,0)=1,AI$71,0)+IF(VLOOKUP($O$72,#REF!,3,0)=1,AI$72,0)+IF(VLOOKUP($O$73,#REF!,3,0)=1,AI$73,0)+IF(VLOOKUP($O$74,#REF!,3,0)=1,AI$74,0)+IF(VLOOKUP($O$75,#REF!,3,0)=1,AI$75,0)+IF(VLOOKUP($O$76,#REF!,3,0)=1,AI$76,0)+IF(VLOOKUP($O$77,#REF!,3,0)=1,AI$77,0)+IF(VLOOKUP($O$78,#REF!,3,0)=1,AI$78,0)</f>
        <v>#REF!</v>
      </c>
      <c r="AJ99" s="140" t="e">
        <f>+IF(VLOOKUP($O$59,#REF!,3,0)=1,AJ$59,0)+IF(VLOOKUP($O$60,#REF!,3,0)=1,AJ$60,0)+IF(VLOOKUP($O$61,#REF!,3,0)=1,AJ$61,0)+IF(VLOOKUP($O$62,#REF!,3,0)=1,AJ$62,0)+IF(VLOOKUP($O$63,#REF!,3,0)=1,AJ$63,0)+IF(VLOOKUP($O$64,#REF!,3,0)=1,AJ$64,0)+IF(VLOOKUP($O$65,#REF!,3,0)=1,AJ$65,0)+IF(VLOOKUP($O$66,#REF!,3,0)=1,AJ$66,0)+IF(VLOOKUP($O$67,#REF!,3,0)=1,AJ$67,0)+IF(VLOOKUP($O$68,#REF!,3,0)=1,AJ$68,0)+IF(VLOOKUP($O$69,#REF!,3,0)=1,AJ$69,0)+IF(VLOOKUP($O$70,#REF!,3,0)=1,AJ$70,0)+IF(VLOOKUP($O$71,#REF!,3,0)=1,AJ$71,0)+IF(VLOOKUP($O$72,#REF!,3,0)=1,AJ$72,0)+IF(VLOOKUP($O$73,#REF!,3,0)=1,AJ$73,0)+IF(VLOOKUP($O$74,#REF!,3,0)=1,AJ$74,0)+IF(VLOOKUP($O$75,#REF!,3,0)=1,AJ$75,0)+IF(VLOOKUP($O$76,#REF!,3,0)=1,AJ$76,0)+IF(VLOOKUP($O$77,#REF!,3,0)=1,AJ$77,0)+IF(VLOOKUP($O$78,#REF!,3,0)=1,AJ$78,0)</f>
        <v>#REF!</v>
      </c>
      <c r="AK99" s="138" t="e">
        <f>+IF(VLOOKUP($O$59,#REF!,3,0)=1,AK$59,0)+IF(VLOOKUP($O$60,#REF!,3,0)=1,AK$60,0)+IF(VLOOKUP($O$61,#REF!,3,0)=1,AK$61,0)+IF(VLOOKUP($O$62,#REF!,3,0)=1,AK$62,0)+IF(VLOOKUP($O$63,#REF!,3,0)=1,AK$63,0)+IF(VLOOKUP($O$64,#REF!,3,0)=1,AK$64,0)+IF(VLOOKUP($O$65,#REF!,3,0)=1,AK$65,0)+IF(VLOOKUP($O$66,#REF!,3,0)=1,AK$66,0)+IF(VLOOKUP($O$67,#REF!,3,0)=1,AK$67,0)+IF(VLOOKUP($O$68,#REF!,3,0)=1,AK$68,0)+IF(VLOOKUP($O$69,#REF!,3,0)=1,AK$69,0)+IF(VLOOKUP($O$70,#REF!,3,0)=1,AK$70,0)+IF(VLOOKUP($O$71,#REF!,3,0)=1,AK$71,0)+IF(VLOOKUP($O$72,#REF!,3,0)=1,AK$72,0)+IF(VLOOKUP($O$73,#REF!,3,0)=1,AK$73,0)+IF(VLOOKUP($O$74,#REF!,3,0)=1,AK$74,0)+IF(VLOOKUP($O$75,#REF!,3,0)=1,AK$75,0)+IF(VLOOKUP($O$76,#REF!,3,0)=1,AK$76,0)+IF(VLOOKUP($O$77,#REF!,3,0)=1,AK$77,0)+IF(VLOOKUP($O$78,#REF!,3,0)=1,AK$78,0)</f>
        <v>#REF!</v>
      </c>
      <c r="AL99" s="139" t="e">
        <f>+IF(VLOOKUP($O$59,#REF!,3,0)=1,AL$59,0)+IF(VLOOKUP($O$60,#REF!,3,0)=1,AL$60,0)+IF(VLOOKUP($O$61,#REF!,3,0)=1,AL$61,0)+IF(VLOOKUP($O$62,#REF!,3,0)=1,AL$62,0)+IF(VLOOKUP($O$63,#REF!,3,0)=1,AL$63,0)+IF(VLOOKUP($O$64,#REF!,3,0)=1,AL$64,0)+IF(VLOOKUP($O$65,#REF!,3,0)=1,AL$65,0)+IF(VLOOKUP($O$66,#REF!,3,0)=1,AL$66,0)+IF(VLOOKUP($O$67,#REF!,3,0)=1,AL$67,0)+IF(VLOOKUP($O$68,#REF!,3,0)=1,AL$68,0)+IF(VLOOKUP($O$69,#REF!,3,0)=1,AL$69,0)+IF(VLOOKUP($O$70,#REF!,3,0)=1,AL$70,0)+IF(VLOOKUP($O$71,#REF!,3,0)=1,AL$71,0)+IF(VLOOKUP($O$72,#REF!,3,0)=1,AL$72,0)+IF(VLOOKUP($O$73,#REF!,3,0)=1,AL$73,0)+IF(VLOOKUP($O$74,#REF!,3,0)=1,AL$74,0)+IF(VLOOKUP($O$75,#REF!,3,0)=1,AL$75,0)+IF(VLOOKUP($O$76,#REF!,3,0)=1,AL$76,0)+IF(VLOOKUP($O$77,#REF!,3,0)=1,AL$77,0)+IF(VLOOKUP($O$78,#REF!,3,0)=1,AL$78,0)</f>
        <v>#REF!</v>
      </c>
      <c r="AM99" s="139" t="e">
        <f>+IF(VLOOKUP($O$59,#REF!,3,0)=1,AM$59,0)+IF(VLOOKUP($O$60,#REF!,3,0)=1,AM$60,0)+IF(VLOOKUP($O$61,#REF!,3,0)=1,AM$61,0)+IF(VLOOKUP($O$62,#REF!,3,0)=1,AM$62,0)+IF(VLOOKUP($O$63,#REF!,3,0)=1,AM$63,0)+IF(VLOOKUP($O$64,#REF!,3,0)=1,AM$64,0)+IF(VLOOKUP($O$65,#REF!,3,0)=1,AM$65,0)+IF(VLOOKUP($O$66,#REF!,3,0)=1,AM$66,0)+IF(VLOOKUP($O$67,#REF!,3,0)=1,AM$67,0)+IF(VLOOKUP($O$68,#REF!,3,0)=1,AM$68,0)+IF(VLOOKUP($O$69,#REF!,3,0)=1,AM$69,0)+IF(VLOOKUP($O$70,#REF!,3,0)=1,AM$70,0)+IF(VLOOKUP($O$71,#REF!,3,0)=1,AM$71,0)+IF(VLOOKUP($O$72,#REF!,3,0)=1,AM$72,0)+IF(VLOOKUP($O$73,#REF!,3,0)=1,AM$73,0)+IF(VLOOKUP($O$74,#REF!,3,0)=1,AM$74,0)+IF(VLOOKUP($O$75,#REF!,3,0)=1,AM$75,0)+IF(VLOOKUP($O$76,#REF!,3,0)=1,AM$76,0)+IF(VLOOKUP($O$77,#REF!,3,0)=1,AM$77,0)+IF(VLOOKUP($O$78,#REF!,3,0)=1,AM$78,0)</f>
        <v>#REF!</v>
      </c>
      <c r="AN99" s="139" t="e">
        <f>+IF(VLOOKUP($O$59,#REF!,3,0)=1,AN$59,0)+IF(VLOOKUP($O$60,#REF!,3,0)=1,AN$60,0)+IF(VLOOKUP($O$61,#REF!,3,0)=1,AN$61,0)+IF(VLOOKUP($O$62,#REF!,3,0)=1,AN$62,0)+IF(VLOOKUP($O$63,#REF!,3,0)=1,AN$63,0)+IF(VLOOKUP($O$64,#REF!,3,0)=1,AN$64,0)+IF(VLOOKUP($O$65,#REF!,3,0)=1,AN$65,0)+IF(VLOOKUP($O$66,#REF!,3,0)=1,AN$66,0)+IF(VLOOKUP($O$67,#REF!,3,0)=1,AN$67,0)+IF(VLOOKUP($O$68,#REF!,3,0)=1,AN$68,0)+IF(VLOOKUP($O$69,#REF!,3,0)=1,AN$69,0)+IF(VLOOKUP($O$70,#REF!,3,0)=1,AN$70,0)+IF(VLOOKUP($O$71,#REF!,3,0)=1,AN$71,0)+IF(VLOOKUP($O$72,#REF!,3,0)=1,AN$72,0)+IF(VLOOKUP($O$73,#REF!,3,0)=1,AN$73,0)+IF(VLOOKUP($O$74,#REF!,3,0)=1,AN$74,0)+IF(VLOOKUP($O$75,#REF!,3,0)=1,AN$75,0)+IF(VLOOKUP($O$76,#REF!,3,0)=1,AN$76,0)+IF(VLOOKUP($O$77,#REF!,3,0)=1,AN$77,0)+IF(VLOOKUP($O$78,#REF!,3,0)=1,AN$78,0)</f>
        <v>#REF!</v>
      </c>
      <c r="AO99" s="139" t="e">
        <f>+IF(VLOOKUP($O$59,#REF!,3,0)=1,AO$59,0)+IF(VLOOKUP($O$60,#REF!,3,0)=1,AO$60,0)+IF(VLOOKUP($O$61,#REF!,3,0)=1,AO$61,0)+IF(VLOOKUP($O$62,#REF!,3,0)=1,AO$62,0)+IF(VLOOKUP($O$63,#REF!,3,0)=1,AO$63,0)+IF(VLOOKUP($O$64,#REF!,3,0)=1,AO$64,0)+IF(VLOOKUP($O$65,#REF!,3,0)=1,AO$65,0)+IF(VLOOKUP($O$66,#REF!,3,0)=1,AO$66,0)+IF(VLOOKUP($O$67,#REF!,3,0)=1,AO$67,0)+IF(VLOOKUP($O$68,#REF!,3,0)=1,AO$68,0)+IF(VLOOKUP($O$69,#REF!,3,0)=1,AO$69,0)+IF(VLOOKUP($O$70,#REF!,3,0)=1,AO$70,0)+IF(VLOOKUP($O$71,#REF!,3,0)=1,AO$71,0)+IF(VLOOKUP($O$72,#REF!,3,0)=1,AO$72,0)+IF(VLOOKUP($O$73,#REF!,3,0)=1,AO$73,0)+IF(VLOOKUP($O$74,#REF!,3,0)=1,AO$74,0)+IF(VLOOKUP($O$75,#REF!,3,0)=1,AO$75,0)+IF(VLOOKUP($O$76,#REF!,3,0)=1,AO$76,0)+IF(VLOOKUP($O$77,#REF!,3,0)=1,AO$77,0)+IF(VLOOKUP($O$78,#REF!,3,0)=1,AO$78,0)</f>
        <v>#REF!</v>
      </c>
      <c r="AP99" s="139" t="e">
        <f>+IF(VLOOKUP($O$59,#REF!,3,0)=1,AP$59,0)+IF(VLOOKUP($O$60,#REF!,3,0)=1,AP$60,0)+IF(VLOOKUP($O$61,#REF!,3,0)=1,AP$61,0)+IF(VLOOKUP($O$62,#REF!,3,0)=1,AP$62,0)+IF(VLOOKUP($O$63,#REF!,3,0)=1,AP$63,0)+IF(VLOOKUP($O$64,#REF!,3,0)=1,AP$64,0)+IF(VLOOKUP($O$65,#REF!,3,0)=1,AP$65,0)+IF(VLOOKUP($O$66,#REF!,3,0)=1,AP$66,0)+IF(VLOOKUP($O$67,#REF!,3,0)=1,AP$67,0)+IF(VLOOKUP($O$68,#REF!,3,0)=1,AP$68,0)+IF(VLOOKUP($O$69,#REF!,3,0)=1,AP$69,0)+IF(VLOOKUP($O$70,#REF!,3,0)=1,AP$70,0)+IF(VLOOKUP($O$71,#REF!,3,0)=1,AP$71,0)+IF(VLOOKUP($O$72,#REF!,3,0)=1,AP$72,0)+IF(VLOOKUP($O$73,#REF!,3,0)=1,AP$73,0)+IF(VLOOKUP($O$74,#REF!,3,0)=1,AP$74,0)+IF(VLOOKUP($O$75,#REF!,3,0)=1,AP$75,0)+IF(VLOOKUP($O$76,#REF!,3,0)=1,AP$76,0)+IF(VLOOKUP($O$77,#REF!,3,0)=1,AP$77,0)+IF(VLOOKUP($O$78,#REF!,3,0)=1,AP$78,0)</f>
        <v>#REF!</v>
      </c>
      <c r="AQ99" s="139" t="e">
        <f>+IF(VLOOKUP($O$59,#REF!,3,0)=1,AQ$59,0)+IF(VLOOKUP($O$60,#REF!,3,0)=1,AQ$60,0)+IF(VLOOKUP($O$61,#REF!,3,0)=1,AQ$61,0)+IF(VLOOKUP($O$62,#REF!,3,0)=1,AQ$62,0)+IF(VLOOKUP($O$63,#REF!,3,0)=1,AQ$63,0)+IF(VLOOKUP($O$64,#REF!,3,0)=1,AQ$64,0)+IF(VLOOKUP($O$65,#REF!,3,0)=1,AQ$65,0)+IF(VLOOKUP($O$66,#REF!,3,0)=1,AQ$66,0)+IF(VLOOKUP($O$67,#REF!,3,0)=1,AQ$67,0)+IF(VLOOKUP($O$68,#REF!,3,0)=1,AQ$68,0)+IF(VLOOKUP($O$69,#REF!,3,0)=1,AQ$69,0)+IF(VLOOKUP($O$70,#REF!,3,0)=1,AQ$70,0)+IF(VLOOKUP($O$71,#REF!,3,0)=1,AQ$71,0)+IF(VLOOKUP($O$72,#REF!,3,0)=1,AQ$72,0)+IF(VLOOKUP($O$73,#REF!,3,0)=1,AQ$73,0)+IF(VLOOKUP($O$74,#REF!,3,0)=1,AQ$74,0)+IF(VLOOKUP($O$75,#REF!,3,0)=1,AQ$75,0)+IF(VLOOKUP($O$76,#REF!,3,0)=1,AQ$76,0)+IF(VLOOKUP($O$77,#REF!,3,0)=1,AQ$77,0)+IF(VLOOKUP($O$78,#REF!,3,0)=1,AQ$78,0)</f>
        <v>#REF!</v>
      </c>
      <c r="AR99" s="139" t="e">
        <f>+IF(VLOOKUP($O$59,#REF!,3,0)=1,AR$59,0)+IF(VLOOKUP($O$60,#REF!,3,0)=1,AR$60,0)+IF(VLOOKUP($O$61,#REF!,3,0)=1,AR$61,0)+IF(VLOOKUP($O$62,#REF!,3,0)=1,AR$62,0)+IF(VLOOKUP($O$63,#REF!,3,0)=1,AR$63,0)+IF(VLOOKUP($O$64,#REF!,3,0)=1,AR$64,0)+IF(VLOOKUP($O$65,#REF!,3,0)=1,AR$65,0)+IF(VLOOKUP($O$66,#REF!,3,0)=1,AR$66,0)+IF(VLOOKUP($O$67,#REF!,3,0)=1,AR$67,0)+IF(VLOOKUP($O$68,#REF!,3,0)=1,AR$68,0)+IF(VLOOKUP($O$69,#REF!,3,0)=1,AR$69,0)+IF(VLOOKUP($O$70,#REF!,3,0)=1,AR$70,0)+IF(VLOOKUP($O$71,#REF!,3,0)=1,AR$71,0)+IF(VLOOKUP($O$72,#REF!,3,0)=1,AR$72,0)+IF(VLOOKUP($O$73,#REF!,3,0)=1,AR$73,0)+IF(VLOOKUP($O$74,#REF!,3,0)=1,AR$74,0)+IF(VLOOKUP($O$75,#REF!,3,0)=1,AR$75,0)+IF(VLOOKUP($O$76,#REF!,3,0)=1,AR$76,0)+IF(VLOOKUP($O$77,#REF!,3,0)=1,AR$77,0)+IF(VLOOKUP($O$78,#REF!,3,0)=1,AR$78,0)</f>
        <v>#REF!</v>
      </c>
      <c r="AS99" s="139" t="e">
        <f>+IF(VLOOKUP($O$59,#REF!,3,0)=1,AS$59,0)+IF(VLOOKUP($O$60,#REF!,3,0)=1,AS$60,0)+IF(VLOOKUP($O$61,#REF!,3,0)=1,AS$61,0)+IF(VLOOKUP($O$62,#REF!,3,0)=1,AS$62,0)+IF(VLOOKUP($O$63,#REF!,3,0)=1,AS$63,0)+IF(VLOOKUP($O$64,#REF!,3,0)=1,AS$64,0)+IF(VLOOKUP($O$65,#REF!,3,0)=1,AS$65,0)+IF(VLOOKUP($O$66,#REF!,3,0)=1,AS$66,0)+IF(VLOOKUP($O$67,#REF!,3,0)=1,AS$67,0)+IF(VLOOKUP($O$68,#REF!,3,0)=1,AS$68,0)+IF(VLOOKUP($O$69,#REF!,3,0)=1,AS$69,0)+IF(VLOOKUP($O$70,#REF!,3,0)=1,AS$70,0)+IF(VLOOKUP($O$71,#REF!,3,0)=1,AS$71,0)+IF(VLOOKUP($O$72,#REF!,3,0)=1,AS$72,0)+IF(VLOOKUP($O$73,#REF!,3,0)=1,AS$73,0)+IF(VLOOKUP($O$74,#REF!,3,0)=1,AS$74,0)+IF(VLOOKUP($O$75,#REF!,3,0)=1,AS$75,0)+IF(VLOOKUP($O$76,#REF!,3,0)=1,AS$76,0)+IF(VLOOKUP($O$77,#REF!,3,0)=1,AS$77,0)+IF(VLOOKUP($O$78,#REF!,3,0)=1,AS$78,0)</f>
        <v>#REF!</v>
      </c>
      <c r="AT99" s="140" t="e">
        <f>+IF(VLOOKUP($O$59,#REF!,3,0)=1,AT$59,0)+IF(VLOOKUP($O$60,#REF!,3,0)=1,AT$60,0)+IF(VLOOKUP($O$61,#REF!,3,0)=1,AT$61,0)+IF(VLOOKUP($O$62,#REF!,3,0)=1,AT$62,0)+IF(VLOOKUP($O$63,#REF!,3,0)=1,AT$63,0)+IF(VLOOKUP($O$64,#REF!,3,0)=1,AT$64,0)+IF(VLOOKUP($O$65,#REF!,3,0)=1,AT$65,0)+IF(VLOOKUP($O$66,#REF!,3,0)=1,AT$66,0)+IF(VLOOKUP($O$67,#REF!,3,0)=1,AT$67,0)+IF(VLOOKUP($O$68,#REF!,3,0)=1,AT$68,0)+IF(VLOOKUP($O$69,#REF!,3,0)=1,AT$69,0)+IF(VLOOKUP($O$70,#REF!,3,0)=1,AT$70,0)+IF(VLOOKUP($O$71,#REF!,3,0)=1,AT$71,0)+IF(VLOOKUP($O$72,#REF!,3,0)=1,AT$72,0)+IF(VLOOKUP($O$73,#REF!,3,0)=1,AT$73,0)+IF(VLOOKUP($O$74,#REF!,3,0)=1,AT$74,0)+IF(VLOOKUP($O$75,#REF!,3,0)=1,AT$75,0)+IF(VLOOKUP($O$76,#REF!,3,0)=1,AT$76,0)+IF(VLOOKUP($O$77,#REF!,3,0)=1,AT$77,0)+IF(VLOOKUP($O$78,#REF!,3,0)=1,AT$78,0)</f>
        <v>#REF!</v>
      </c>
      <c r="AU99" s="138" t="e">
        <f>+IF(VLOOKUP($O$59,#REF!,3,0)=1,AU$59,0)+IF(VLOOKUP($O$60,#REF!,3,0)=1,AU$60,0)+IF(VLOOKUP($O$61,#REF!,3,0)=1,AU$61,0)+IF(VLOOKUP($O$62,#REF!,3,0)=1,AU$62,0)+IF(VLOOKUP($O$63,#REF!,3,0)=1,AU$63,0)+IF(VLOOKUP($O$64,#REF!,3,0)=1,AU$64,0)+IF(VLOOKUP($O$65,#REF!,3,0)=1,AU$65,0)+IF(VLOOKUP($O$66,#REF!,3,0)=1,AU$66,0)+IF(VLOOKUP($O$67,#REF!,3,0)=1,AU$67,0)+IF(VLOOKUP($O$68,#REF!,3,0)=1,AU$68,0)+IF(VLOOKUP($O$69,#REF!,3,0)=1,AU$69,0)+IF(VLOOKUP($O$70,#REF!,3,0)=1,AU$70,0)+IF(VLOOKUP($O$71,#REF!,3,0)=1,AU$71,0)+IF(VLOOKUP($O$72,#REF!,3,0)=1,AU$72,0)+IF(VLOOKUP($O$73,#REF!,3,0)=1,AU$73,0)+IF(VLOOKUP($O$74,#REF!,3,0)=1,AU$74,0)+IF(VLOOKUP($O$75,#REF!,3,0)=1,AU$75,0)+IF(VLOOKUP($O$76,#REF!,3,0)=1,AU$76,0)+IF(VLOOKUP($O$77,#REF!,3,0)=1,AU$77,0)+IF(VLOOKUP($O$78,#REF!,3,0)=1,AU$78,0)</f>
        <v>#REF!</v>
      </c>
      <c r="AV99" s="139" t="e">
        <f>+IF(VLOOKUP($O$59,#REF!,3,0)=1,AV$59,0)+IF(VLOOKUP($O$60,#REF!,3,0)=1,AV$60,0)+IF(VLOOKUP($O$61,#REF!,3,0)=1,AV$61,0)+IF(VLOOKUP($O$62,#REF!,3,0)=1,AV$62,0)+IF(VLOOKUP($O$63,#REF!,3,0)=1,AV$63,0)+IF(VLOOKUP($O$64,#REF!,3,0)=1,AV$64,0)+IF(VLOOKUP($O$65,#REF!,3,0)=1,AV$65,0)+IF(VLOOKUP($O$66,#REF!,3,0)=1,AV$66,0)+IF(VLOOKUP($O$67,#REF!,3,0)=1,AV$67,0)+IF(VLOOKUP($O$68,#REF!,3,0)=1,AV$68,0)+IF(VLOOKUP($O$69,#REF!,3,0)=1,AV$69,0)+IF(VLOOKUP($O$70,#REF!,3,0)=1,AV$70,0)+IF(VLOOKUP($O$71,#REF!,3,0)=1,AV$71,0)+IF(VLOOKUP($O$72,#REF!,3,0)=1,AV$72,0)+IF(VLOOKUP($O$73,#REF!,3,0)=1,AV$73,0)+IF(VLOOKUP($O$74,#REF!,3,0)=1,AV$74,0)+IF(VLOOKUP($O$75,#REF!,3,0)=1,AV$75,0)+IF(VLOOKUP($O$76,#REF!,3,0)=1,AV$76,0)+IF(VLOOKUP($O$77,#REF!,3,0)=1,AV$77,0)+IF(VLOOKUP($O$78,#REF!,3,0)=1,AV$78,0)</f>
        <v>#REF!</v>
      </c>
      <c r="AW99" s="139" t="e">
        <f>+IF(VLOOKUP($O$59,#REF!,3,0)=1,AW$59,0)+IF(VLOOKUP($O$60,#REF!,3,0)=1,AW$60,0)+IF(VLOOKUP($O$61,#REF!,3,0)=1,AW$61,0)+IF(VLOOKUP($O$62,#REF!,3,0)=1,AW$62,0)+IF(VLOOKUP($O$63,#REF!,3,0)=1,AW$63,0)+IF(VLOOKUP($O$64,#REF!,3,0)=1,AW$64,0)+IF(VLOOKUP($O$65,#REF!,3,0)=1,AW$65,0)+IF(VLOOKUP($O$66,#REF!,3,0)=1,AW$66,0)+IF(VLOOKUP($O$67,#REF!,3,0)=1,AW$67,0)+IF(VLOOKUP($O$68,#REF!,3,0)=1,AW$68,0)+IF(VLOOKUP($O$69,#REF!,3,0)=1,AW$69,0)+IF(VLOOKUP($O$70,#REF!,3,0)=1,AW$70,0)+IF(VLOOKUP($O$71,#REF!,3,0)=1,AW$71,0)+IF(VLOOKUP($O$72,#REF!,3,0)=1,AW$72,0)+IF(VLOOKUP($O$73,#REF!,3,0)=1,AW$73,0)+IF(VLOOKUP($O$74,#REF!,3,0)=1,AW$74,0)+IF(VLOOKUP($O$75,#REF!,3,0)=1,AW$75,0)+IF(VLOOKUP($O$76,#REF!,3,0)=1,AW$76,0)+IF(VLOOKUP($O$77,#REF!,3,0)=1,AW$77,0)+IF(VLOOKUP($O$78,#REF!,3,0)=1,AW$78,0)</f>
        <v>#REF!</v>
      </c>
      <c r="AX99" s="139" t="e">
        <f>+IF(VLOOKUP($O$59,#REF!,3,0)=1,AX$59,0)+IF(VLOOKUP($O$60,#REF!,3,0)=1,AX$60,0)+IF(VLOOKUP($O$61,#REF!,3,0)=1,AX$61,0)+IF(VLOOKUP($O$62,#REF!,3,0)=1,AX$62,0)+IF(VLOOKUP($O$63,#REF!,3,0)=1,AX$63,0)+IF(VLOOKUP($O$64,#REF!,3,0)=1,AX$64,0)+IF(VLOOKUP($O$65,#REF!,3,0)=1,AX$65,0)+IF(VLOOKUP($O$66,#REF!,3,0)=1,AX$66,0)+IF(VLOOKUP($O$67,#REF!,3,0)=1,AX$67,0)+IF(VLOOKUP($O$68,#REF!,3,0)=1,AX$68,0)+IF(VLOOKUP($O$69,#REF!,3,0)=1,AX$69,0)+IF(VLOOKUP($O$70,#REF!,3,0)=1,AX$70,0)+IF(VLOOKUP($O$71,#REF!,3,0)=1,AX$71,0)+IF(VLOOKUP($O$72,#REF!,3,0)=1,AX$72,0)+IF(VLOOKUP($O$73,#REF!,3,0)=1,AX$73,0)+IF(VLOOKUP($O$74,#REF!,3,0)=1,AX$74,0)+IF(VLOOKUP($O$75,#REF!,3,0)=1,AX$75,0)+IF(VLOOKUP($O$76,#REF!,3,0)=1,AX$76,0)+IF(VLOOKUP($O$77,#REF!,3,0)=1,AX$77,0)+IF(VLOOKUP($O$78,#REF!,3,0)=1,AX$78,0)</f>
        <v>#REF!</v>
      </c>
      <c r="AY99" s="139" t="e">
        <f>+IF(VLOOKUP($O$59,#REF!,3,0)=1,AY$59,0)+IF(VLOOKUP($O$60,#REF!,3,0)=1,AY$60,0)+IF(VLOOKUP($O$61,#REF!,3,0)=1,AY$61,0)+IF(VLOOKUP($O$62,#REF!,3,0)=1,AY$62,0)+IF(VLOOKUP($O$63,#REF!,3,0)=1,AY$63,0)+IF(VLOOKUP($O$64,#REF!,3,0)=1,AY$64,0)+IF(VLOOKUP($O$65,#REF!,3,0)=1,AY$65,0)+IF(VLOOKUP($O$66,#REF!,3,0)=1,AY$66,0)+IF(VLOOKUP($O$67,#REF!,3,0)=1,AY$67,0)+IF(VLOOKUP($O$68,#REF!,3,0)=1,AY$68,0)+IF(VLOOKUP($O$69,#REF!,3,0)=1,AY$69,0)+IF(VLOOKUP($O$70,#REF!,3,0)=1,AY$70,0)+IF(VLOOKUP($O$71,#REF!,3,0)=1,AY$71,0)+IF(VLOOKUP($O$72,#REF!,3,0)=1,AY$72,0)+IF(VLOOKUP($O$73,#REF!,3,0)=1,AY$73,0)+IF(VLOOKUP($O$74,#REF!,3,0)=1,AY$74,0)+IF(VLOOKUP($O$75,#REF!,3,0)=1,AY$75,0)+IF(VLOOKUP($O$76,#REF!,3,0)=1,AY$76,0)+IF(VLOOKUP($O$77,#REF!,3,0)=1,AY$77,0)+IF(VLOOKUP($O$78,#REF!,3,0)=1,AY$78,0)</f>
        <v>#REF!</v>
      </c>
      <c r="AZ99" s="139" t="e">
        <f>+IF(VLOOKUP($O$59,#REF!,3,0)=1,AZ$59,0)+IF(VLOOKUP($O$60,#REF!,3,0)=1,AZ$60,0)+IF(VLOOKUP($O$61,#REF!,3,0)=1,AZ$61,0)+IF(VLOOKUP($O$62,#REF!,3,0)=1,AZ$62,0)+IF(VLOOKUP($O$63,#REF!,3,0)=1,AZ$63,0)+IF(VLOOKUP($O$64,#REF!,3,0)=1,AZ$64,0)+IF(VLOOKUP($O$65,#REF!,3,0)=1,AZ$65,0)+IF(VLOOKUP($O$66,#REF!,3,0)=1,AZ$66,0)+IF(VLOOKUP($O$67,#REF!,3,0)=1,AZ$67,0)+IF(VLOOKUP($O$68,#REF!,3,0)=1,AZ$68,0)+IF(VLOOKUP($O$69,#REF!,3,0)=1,AZ$69,0)+IF(VLOOKUP($O$70,#REF!,3,0)=1,AZ$70,0)+IF(VLOOKUP($O$71,#REF!,3,0)=1,AZ$71,0)+IF(VLOOKUP($O$72,#REF!,3,0)=1,AZ$72,0)+IF(VLOOKUP($O$73,#REF!,3,0)=1,AZ$73,0)+IF(VLOOKUP($O$74,#REF!,3,0)=1,AZ$74,0)+IF(VLOOKUP($O$75,#REF!,3,0)=1,AZ$75,0)+IF(VLOOKUP($O$76,#REF!,3,0)=1,AZ$76,0)+IF(VLOOKUP($O$77,#REF!,3,0)=1,AZ$77,0)+IF(VLOOKUP($O$78,#REF!,3,0)=1,AZ$78,0)</f>
        <v>#REF!</v>
      </c>
      <c r="BA99" s="139" t="e">
        <f>+IF(VLOOKUP($O$59,#REF!,3,0)=1,BA$59,0)+IF(VLOOKUP($O$60,#REF!,3,0)=1,BA$60,0)+IF(VLOOKUP($O$61,#REF!,3,0)=1,BA$61,0)+IF(VLOOKUP($O$62,#REF!,3,0)=1,BA$62,0)+IF(VLOOKUP($O$63,#REF!,3,0)=1,BA$63,0)+IF(VLOOKUP($O$64,#REF!,3,0)=1,BA$64,0)+IF(VLOOKUP($O$65,#REF!,3,0)=1,BA$65,0)+IF(VLOOKUP($O$66,#REF!,3,0)=1,BA$66,0)+IF(VLOOKUP($O$67,#REF!,3,0)=1,BA$67,0)+IF(VLOOKUP($O$68,#REF!,3,0)=1,BA$68,0)+IF(VLOOKUP($O$69,#REF!,3,0)=1,BA$69,0)+IF(VLOOKUP($O$70,#REF!,3,0)=1,BA$70,0)+IF(VLOOKUP($O$71,#REF!,3,0)=1,BA$71,0)+IF(VLOOKUP($O$72,#REF!,3,0)=1,BA$72,0)+IF(VLOOKUP($O$73,#REF!,3,0)=1,BA$73,0)+IF(VLOOKUP($O$74,#REF!,3,0)=1,BA$74,0)+IF(VLOOKUP($O$75,#REF!,3,0)=1,BA$75,0)+IF(VLOOKUP($O$76,#REF!,3,0)=1,BA$76,0)+IF(VLOOKUP($O$77,#REF!,3,0)=1,BA$77,0)+IF(VLOOKUP($O$78,#REF!,3,0)=1,BA$78,0)</f>
        <v>#REF!</v>
      </c>
      <c r="BB99" s="139" t="e">
        <f>+IF(VLOOKUP($O$59,#REF!,3,0)=1,BB$59,0)+IF(VLOOKUP($O$60,#REF!,3,0)=1,BB$60,0)+IF(VLOOKUP($O$61,#REF!,3,0)=1,BB$61,0)+IF(VLOOKUP($O$62,#REF!,3,0)=1,BB$62,0)+IF(VLOOKUP($O$63,#REF!,3,0)=1,BB$63,0)+IF(VLOOKUP($O$64,#REF!,3,0)=1,BB$64,0)+IF(VLOOKUP($O$65,#REF!,3,0)=1,BB$65,0)+IF(VLOOKUP($O$66,#REF!,3,0)=1,BB$66,0)+IF(VLOOKUP($O$67,#REF!,3,0)=1,BB$67,0)+IF(VLOOKUP($O$68,#REF!,3,0)=1,BB$68,0)+IF(VLOOKUP($O$69,#REF!,3,0)=1,BB$69,0)+IF(VLOOKUP($O$70,#REF!,3,0)=1,BB$70,0)+IF(VLOOKUP($O$71,#REF!,3,0)=1,BB$71,0)+IF(VLOOKUP($O$72,#REF!,3,0)=1,BB$72,0)+IF(VLOOKUP($O$73,#REF!,3,0)=1,BB$73,0)+IF(VLOOKUP($O$74,#REF!,3,0)=1,BB$74,0)+IF(VLOOKUP($O$75,#REF!,3,0)=1,BB$75,0)+IF(VLOOKUP($O$76,#REF!,3,0)=1,BB$76,0)+IF(VLOOKUP($O$77,#REF!,3,0)=1,BB$77,0)+IF(VLOOKUP($O$78,#REF!,3,0)=1,BB$78,0)</f>
        <v>#REF!</v>
      </c>
      <c r="BC99" s="139" t="e">
        <f>+IF(VLOOKUP($O$59,#REF!,3,0)=1,BC$59,0)+IF(VLOOKUP($O$60,#REF!,3,0)=1,BC$60,0)+IF(VLOOKUP($O$61,#REF!,3,0)=1,BC$61,0)+IF(VLOOKUP($O$62,#REF!,3,0)=1,BC$62,0)+IF(VLOOKUP($O$63,#REF!,3,0)=1,BC$63,0)+IF(VLOOKUP($O$64,#REF!,3,0)=1,BC$64,0)+IF(VLOOKUP($O$65,#REF!,3,0)=1,BC$65,0)+IF(VLOOKUP($O$66,#REF!,3,0)=1,BC$66,0)+IF(VLOOKUP($O$67,#REF!,3,0)=1,BC$67,0)+IF(VLOOKUP($O$68,#REF!,3,0)=1,BC$68,0)+IF(VLOOKUP($O$69,#REF!,3,0)=1,BC$69,0)+IF(VLOOKUP($O$70,#REF!,3,0)=1,BC$70,0)+IF(VLOOKUP($O$71,#REF!,3,0)=1,BC$71,0)+IF(VLOOKUP($O$72,#REF!,3,0)=1,BC$72,0)+IF(VLOOKUP($O$73,#REF!,3,0)=1,BC$73,0)+IF(VLOOKUP($O$74,#REF!,3,0)=1,BC$74,0)+IF(VLOOKUP($O$75,#REF!,3,0)=1,BC$75,0)+IF(VLOOKUP($O$76,#REF!,3,0)=1,BC$76,0)+IF(VLOOKUP($O$77,#REF!,3,0)=1,BC$77,0)+IF(VLOOKUP($O$78,#REF!,3,0)=1,BC$78,0)</f>
        <v>#REF!</v>
      </c>
      <c r="BD99" s="140" t="e">
        <f>+IF(VLOOKUP($O$59,#REF!,3,0)=1,BD$59,0)+IF(VLOOKUP($O$60,#REF!,3,0)=1,BD$60,0)+IF(VLOOKUP($O$61,#REF!,3,0)=1,BD$61,0)+IF(VLOOKUP($O$62,#REF!,3,0)=1,BD$62,0)+IF(VLOOKUP($O$63,#REF!,3,0)=1,BD$63,0)+IF(VLOOKUP($O$64,#REF!,3,0)=1,BD$64,0)+IF(VLOOKUP($O$65,#REF!,3,0)=1,BD$65,0)+IF(VLOOKUP($O$66,#REF!,3,0)=1,BD$66,0)+IF(VLOOKUP($O$67,#REF!,3,0)=1,BD$67,0)+IF(VLOOKUP($O$68,#REF!,3,0)=1,BD$68,0)+IF(VLOOKUP($O$69,#REF!,3,0)=1,BD$69,0)+IF(VLOOKUP($O$70,#REF!,3,0)=1,BD$70,0)+IF(VLOOKUP($O$71,#REF!,3,0)=1,BD$71,0)+IF(VLOOKUP($O$72,#REF!,3,0)=1,BD$72,0)+IF(VLOOKUP($O$73,#REF!,3,0)=1,BD$73,0)+IF(VLOOKUP($O$74,#REF!,3,0)=1,BD$74,0)+IF(VLOOKUP($O$75,#REF!,3,0)=1,BD$75,0)+IF(VLOOKUP($O$76,#REF!,3,0)=1,BD$76,0)+IF(VLOOKUP($O$77,#REF!,3,0)=1,BD$77,0)+IF(VLOOKUP($O$78,#REF!,3,0)=1,BD$78,0)</f>
        <v>#REF!</v>
      </c>
      <c r="BE99" s="114" t="e">
        <f t="shared" ref="BE99:BE105" si="15">+SUMIF($Q$55:$BD$55,1,Q99:BD99)</f>
        <v>#REF!</v>
      </c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72"/>
      <c r="BS99" s="48"/>
      <c r="BT99" s="30"/>
      <c r="BU99" s="28"/>
      <c r="BV99" s="28"/>
      <c r="BW99" s="28"/>
      <c r="BX99" s="28"/>
      <c r="BY99" s="28"/>
      <c r="BZ99" s="29"/>
      <c r="CA99" s="29"/>
      <c r="CB99" s="28"/>
      <c r="CC99" s="28"/>
      <c r="CD99" s="28"/>
      <c r="CE99" s="28"/>
      <c r="CF99" s="28"/>
      <c r="CG99" s="28"/>
    </row>
    <row r="100" spans="3:87" s="28" customFormat="1" ht="30" customHeight="1">
      <c r="C100" s="61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851" t="e">
        <f>+V_Ma!O100:P100</f>
        <v>#REF!</v>
      </c>
      <c r="P100" s="852"/>
      <c r="Q100" s="141" t="e">
        <f>+IF(VLOOKUP($O$59,#REF!,4,0)=1,Q$59,0)+IF(VLOOKUP($O$60,#REF!,4,0)=1,Q$60,0)+IF(VLOOKUP($O$61,#REF!,4,0)=1,Q$61,0)+IF(VLOOKUP($O$62,#REF!,4,0)=1,Q$62,0)+IF(VLOOKUP($O$63,#REF!,4,0)=1,Q$63,0)+IF(VLOOKUP($O$64,#REF!,4,0)=1,Q$64,0)+IF(VLOOKUP($O$65,#REF!,4,0)=1,Q$65,0)+IF(VLOOKUP($O$66,#REF!,4,0)=1,Q$66,0)+IF(VLOOKUP($O$67,#REF!,4,0)=1,Q$67,0)+IF(VLOOKUP($O$68,#REF!,4,0)=1,Q$68,0)+IF(VLOOKUP($O$69,#REF!,4,0)=1,Q$69,0)+IF(VLOOKUP($O$70,#REF!,4,0)=1,Q$70,0)+IF(VLOOKUP($O$71,#REF!,4,0)=1,Q$71,0)+IF(VLOOKUP($O$72,#REF!,4,0)=1,Q$72,0)+IF(VLOOKUP($O$73,#REF!,4,0)=1,Q$73,0)+IF(VLOOKUP($O$74,#REF!,4,0)=1,Q$74,0)+IF(VLOOKUP($O$75,#REF!,4,0)=1,Q$75,0)+IF(VLOOKUP($O$76,#REF!,4,0)=1,Q$76,0)+IF(VLOOKUP($O$77,#REF!,4,0)=1,Q$77,0)+IF(VLOOKUP($O$78,#REF!,4,0)=1,Q$78,0)</f>
        <v>#REF!</v>
      </c>
      <c r="R100" s="142" t="e">
        <f>+IF(VLOOKUP($O$59,#REF!,4,0)=1,R$59,0)+IF(VLOOKUP($O$60,#REF!,4,0)=1,R$60,0)+IF(VLOOKUP($O$61,#REF!,4,0)=1,R$61,0)+IF(VLOOKUP($O$62,#REF!,4,0)=1,R$62,0)+IF(VLOOKUP($O$63,#REF!,4,0)=1,R$63,0)+IF(VLOOKUP($O$64,#REF!,4,0)=1,R$64,0)+IF(VLOOKUP($O$65,#REF!,4,0)=1,R$65,0)+IF(VLOOKUP($O$66,#REF!,4,0)=1,R$66,0)+IF(VLOOKUP($O$67,#REF!,4,0)=1,R$67,0)+IF(VLOOKUP($O$68,#REF!,4,0)=1,R$68,0)+IF(VLOOKUP($O$69,#REF!,4,0)=1,R$69,0)+IF(VLOOKUP($O$70,#REF!,4,0)=1,R$70,0)+IF(VLOOKUP($O$71,#REF!,4,0)=1,R$71,0)+IF(VLOOKUP($O$72,#REF!,4,0)=1,R$72,0)+IF(VLOOKUP($O$73,#REF!,4,0)=1,R$73,0)+IF(VLOOKUP($O$74,#REF!,4,0)=1,R$74,0)+IF(VLOOKUP($O$75,#REF!,4,0)=1,R$75,0)+IF(VLOOKUP($O$76,#REF!,4,0)=1,R$76,0)+IF(VLOOKUP($O$77,#REF!,4,0)=1,R$77,0)+IF(VLOOKUP($O$78,#REF!,4,0)=1,R$78,0)</f>
        <v>#REF!</v>
      </c>
      <c r="S100" s="142" t="e">
        <f>+IF(VLOOKUP($O$59,#REF!,4,0)=1,S$59,0)+IF(VLOOKUP($O$60,#REF!,4,0)=1,S$60,0)+IF(VLOOKUP($O$61,#REF!,4,0)=1,S$61,0)+IF(VLOOKUP($O$62,#REF!,4,0)=1,S$62,0)+IF(VLOOKUP($O$63,#REF!,4,0)=1,S$63,0)+IF(VLOOKUP($O$64,#REF!,4,0)=1,S$64,0)+IF(VLOOKUP($O$65,#REF!,4,0)=1,S$65,0)+IF(VLOOKUP($O$66,#REF!,4,0)=1,S$66,0)+IF(VLOOKUP($O$67,#REF!,4,0)=1,S$67,0)+IF(VLOOKUP($O$68,#REF!,4,0)=1,S$68,0)+IF(VLOOKUP($O$69,#REF!,4,0)=1,S$69,0)+IF(VLOOKUP($O$70,#REF!,4,0)=1,S$70,0)+IF(VLOOKUP($O$71,#REF!,4,0)=1,S$71,0)+IF(VLOOKUP($O$72,#REF!,4,0)=1,S$72,0)+IF(VLOOKUP($O$73,#REF!,4,0)=1,S$73,0)+IF(VLOOKUP($O$74,#REF!,4,0)=1,S$74,0)+IF(VLOOKUP($O$75,#REF!,4,0)=1,S$75,0)+IF(VLOOKUP($O$76,#REF!,4,0)=1,S$76,0)+IF(VLOOKUP($O$77,#REF!,4,0)=1,S$77,0)+IF(VLOOKUP($O$78,#REF!,4,0)=1,S$78,0)</f>
        <v>#REF!</v>
      </c>
      <c r="T100" s="142" t="e">
        <f>+IF(VLOOKUP($O$59,#REF!,4,0)=1,T$59,0)+IF(VLOOKUP($O$60,#REF!,4,0)=1,T$60,0)+IF(VLOOKUP($O$61,#REF!,4,0)=1,T$61,0)+IF(VLOOKUP($O$62,#REF!,4,0)=1,T$62,0)+IF(VLOOKUP($O$63,#REF!,4,0)=1,T$63,0)+IF(VLOOKUP($O$64,#REF!,4,0)=1,T$64,0)+IF(VLOOKUP($O$65,#REF!,4,0)=1,T$65,0)+IF(VLOOKUP($O$66,#REF!,4,0)=1,T$66,0)+IF(VLOOKUP($O$67,#REF!,4,0)=1,T$67,0)+IF(VLOOKUP($O$68,#REF!,4,0)=1,T$68,0)+IF(VLOOKUP($O$69,#REF!,4,0)=1,T$69,0)+IF(VLOOKUP($O$70,#REF!,4,0)=1,T$70,0)+IF(VLOOKUP($O$71,#REF!,4,0)=1,T$71,0)+IF(VLOOKUP($O$72,#REF!,4,0)=1,T$72,0)+IF(VLOOKUP($O$73,#REF!,4,0)=1,T$73,0)+IF(VLOOKUP($O$74,#REF!,4,0)=1,T$74,0)+IF(VLOOKUP($O$75,#REF!,4,0)=1,T$75,0)+IF(VLOOKUP($O$76,#REF!,4,0)=1,T$76,0)+IF(VLOOKUP($O$77,#REF!,4,0)=1,T$77,0)+IF(VLOOKUP($O$78,#REF!,4,0)=1,T$78,0)</f>
        <v>#REF!</v>
      </c>
      <c r="U100" s="142" t="e">
        <f>+IF(VLOOKUP($O$59,#REF!,4,0)=1,U$59,0)+IF(VLOOKUP($O$60,#REF!,4,0)=1,U$60,0)+IF(VLOOKUP($O$61,#REF!,4,0)=1,U$61,0)+IF(VLOOKUP($O$62,#REF!,4,0)=1,U$62,0)+IF(VLOOKUP($O$63,#REF!,4,0)=1,U$63,0)+IF(VLOOKUP($O$64,#REF!,4,0)=1,U$64,0)+IF(VLOOKUP($O$65,#REF!,4,0)=1,U$65,0)+IF(VLOOKUP($O$66,#REF!,4,0)=1,U$66,0)+IF(VLOOKUP($O$67,#REF!,4,0)=1,U$67,0)+IF(VLOOKUP($O$68,#REF!,4,0)=1,U$68,0)+IF(VLOOKUP($O$69,#REF!,4,0)=1,U$69,0)+IF(VLOOKUP($O$70,#REF!,4,0)=1,U$70,0)+IF(VLOOKUP($O$71,#REF!,4,0)=1,U$71,0)+IF(VLOOKUP($O$72,#REF!,4,0)=1,U$72,0)+IF(VLOOKUP($O$73,#REF!,4,0)=1,U$73,0)+IF(VLOOKUP($O$74,#REF!,4,0)=1,U$74,0)+IF(VLOOKUP($O$75,#REF!,4,0)=1,U$75,0)+IF(VLOOKUP($O$76,#REF!,4,0)=1,U$76,0)+IF(VLOOKUP($O$77,#REF!,4,0)=1,U$77,0)+IF(VLOOKUP($O$78,#REF!,4,0)=1,U$78,0)</f>
        <v>#REF!</v>
      </c>
      <c r="V100" s="142" t="e">
        <f>+IF(VLOOKUP($O$59,#REF!,4,0)=1,V$59,0)+IF(VLOOKUP($O$60,#REF!,4,0)=1,V$60,0)+IF(VLOOKUP($O$61,#REF!,4,0)=1,V$61,0)+IF(VLOOKUP($O$62,#REF!,4,0)=1,V$62,0)+IF(VLOOKUP($O$63,#REF!,4,0)=1,V$63,0)+IF(VLOOKUP($O$64,#REF!,4,0)=1,V$64,0)+IF(VLOOKUP($O$65,#REF!,4,0)=1,V$65,0)+IF(VLOOKUP($O$66,#REF!,4,0)=1,V$66,0)+IF(VLOOKUP($O$67,#REF!,4,0)=1,V$67,0)+IF(VLOOKUP($O$68,#REF!,4,0)=1,V$68,0)+IF(VLOOKUP($O$69,#REF!,4,0)=1,V$69,0)+IF(VLOOKUP($O$70,#REF!,4,0)=1,V$70,0)+IF(VLOOKUP($O$71,#REF!,4,0)=1,V$71,0)+IF(VLOOKUP($O$72,#REF!,4,0)=1,V$72,0)+IF(VLOOKUP($O$73,#REF!,4,0)=1,V$73,0)+IF(VLOOKUP($O$74,#REF!,4,0)=1,V$74,0)+IF(VLOOKUP($O$75,#REF!,4,0)=1,V$75,0)+IF(VLOOKUP($O$76,#REF!,4,0)=1,V$76,0)+IF(VLOOKUP($O$77,#REF!,4,0)=1,V$77,0)+IF(VLOOKUP($O$78,#REF!,4,0)=1,V$78,0)</f>
        <v>#REF!</v>
      </c>
      <c r="W100" s="142" t="e">
        <f>+IF(VLOOKUP($O$59,#REF!,4,0)=1,W$59,0)+IF(VLOOKUP($O$60,#REF!,4,0)=1,W$60,0)+IF(VLOOKUP($O$61,#REF!,4,0)=1,W$61,0)+IF(VLOOKUP($O$62,#REF!,4,0)=1,W$62,0)+IF(VLOOKUP($O$63,#REF!,4,0)=1,W$63,0)+IF(VLOOKUP($O$64,#REF!,4,0)=1,W$64,0)+IF(VLOOKUP($O$65,#REF!,4,0)=1,W$65,0)+IF(VLOOKUP($O$66,#REF!,4,0)=1,W$66,0)+IF(VLOOKUP($O$67,#REF!,4,0)=1,W$67,0)+IF(VLOOKUP($O$68,#REF!,4,0)=1,W$68,0)+IF(VLOOKUP($O$69,#REF!,4,0)=1,W$69,0)+IF(VLOOKUP($O$70,#REF!,4,0)=1,W$70,0)+IF(VLOOKUP($O$71,#REF!,4,0)=1,W$71,0)+IF(VLOOKUP($O$72,#REF!,4,0)=1,W$72,0)+IF(VLOOKUP($O$73,#REF!,4,0)=1,W$73,0)+IF(VLOOKUP($O$74,#REF!,4,0)=1,W$74,0)+IF(VLOOKUP($O$75,#REF!,4,0)=1,W$75,0)+IF(VLOOKUP($O$76,#REF!,4,0)=1,W$76,0)+IF(VLOOKUP($O$77,#REF!,4,0)=1,W$77,0)+IF(VLOOKUP($O$78,#REF!,4,0)=1,W$78,0)</f>
        <v>#REF!</v>
      </c>
      <c r="X100" s="142" t="e">
        <f>+IF(VLOOKUP($O$59,#REF!,4,0)=1,X$59,0)+IF(VLOOKUP($O$60,#REF!,4,0)=1,X$60,0)+IF(VLOOKUP($O$61,#REF!,4,0)=1,X$61,0)+IF(VLOOKUP($O$62,#REF!,4,0)=1,X$62,0)+IF(VLOOKUP($O$63,#REF!,4,0)=1,X$63,0)+IF(VLOOKUP($O$64,#REF!,4,0)=1,X$64,0)+IF(VLOOKUP($O$65,#REF!,4,0)=1,X$65,0)+IF(VLOOKUP($O$66,#REF!,4,0)=1,X$66,0)+IF(VLOOKUP($O$67,#REF!,4,0)=1,X$67,0)+IF(VLOOKUP($O$68,#REF!,4,0)=1,X$68,0)+IF(VLOOKUP($O$69,#REF!,4,0)=1,X$69,0)+IF(VLOOKUP($O$70,#REF!,4,0)=1,X$70,0)+IF(VLOOKUP($O$71,#REF!,4,0)=1,X$71,0)+IF(VLOOKUP($O$72,#REF!,4,0)=1,X$72,0)+IF(VLOOKUP($O$73,#REF!,4,0)=1,X$73,0)+IF(VLOOKUP($O$74,#REF!,4,0)=1,X$74,0)+IF(VLOOKUP($O$75,#REF!,4,0)=1,X$75,0)+IF(VLOOKUP($O$76,#REF!,4,0)=1,X$76,0)+IF(VLOOKUP($O$77,#REF!,4,0)=1,X$77,0)+IF(VLOOKUP($O$78,#REF!,4,0)=1,X$78,0)</f>
        <v>#REF!</v>
      </c>
      <c r="Y100" s="142" t="e">
        <f>+IF(VLOOKUP($O$59,#REF!,4,0)=1,Y$59,0)+IF(VLOOKUP($O$60,#REF!,4,0)=1,Y$60,0)+IF(VLOOKUP($O$61,#REF!,4,0)=1,Y$61,0)+IF(VLOOKUP($O$62,#REF!,4,0)=1,Y$62,0)+IF(VLOOKUP($O$63,#REF!,4,0)=1,Y$63,0)+IF(VLOOKUP($O$64,#REF!,4,0)=1,Y$64,0)+IF(VLOOKUP($O$65,#REF!,4,0)=1,Y$65,0)+IF(VLOOKUP($O$66,#REF!,4,0)=1,Y$66,0)+IF(VLOOKUP($O$67,#REF!,4,0)=1,Y$67,0)+IF(VLOOKUP($O$68,#REF!,4,0)=1,Y$68,0)+IF(VLOOKUP($O$69,#REF!,4,0)=1,Y$69,0)+IF(VLOOKUP($O$70,#REF!,4,0)=1,Y$70,0)+IF(VLOOKUP($O$71,#REF!,4,0)=1,Y$71,0)+IF(VLOOKUP($O$72,#REF!,4,0)=1,Y$72,0)+IF(VLOOKUP($O$73,#REF!,4,0)=1,Y$73,0)+IF(VLOOKUP($O$74,#REF!,4,0)=1,Y$74,0)+IF(VLOOKUP($O$75,#REF!,4,0)=1,Y$75,0)+IF(VLOOKUP($O$76,#REF!,4,0)=1,Y$76,0)+IF(VLOOKUP($O$77,#REF!,4,0)=1,Y$77,0)+IF(VLOOKUP($O$78,#REF!,4,0)=1,Y$78,0)</f>
        <v>#REF!</v>
      </c>
      <c r="Z100" s="143" t="e">
        <f>+IF(VLOOKUP($O$59,#REF!,4,0)=1,Z$59,0)+IF(VLOOKUP($O$60,#REF!,4,0)=1,Z$60,0)+IF(VLOOKUP($O$61,#REF!,4,0)=1,Z$61,0)+IF(VLOOKUP($O$62,#REF!,4,0)=1,Z$62,0)+IF(VLOOKUP($O$63,#REF!,4,0)=1,Z$63,0)+IF(VLOOKUP($O$64,#REF!,4,0)=1,Z$64,0)+IF(VLOOKUP($O$65,#REF!,4,0)=1,Z$65,0)+IF(VLOOKUP($O$66,#REF!,4,0)=1,Z$66,0)+IF(VLOOKUP($O$67,#REF!,4,0)=1,Z$67,0)+IF(VLOOKUP($O$68,#REF!,4,0)=1,Z$68,0)+IF(VLOOKUP($O$69,#REF!,4,0)=1,Z$69,0)+IF(VLOOKUP($O$70,#REF!,4,0)=1,Z$70,0)+IF(VLOOKUP($O$71,#REF!,4,0)=1,Z$71,0)+IF(VLOOKUP($O$72,#REF!,4,0)=1,Z$72,0)+IF(VLOOKUP($O$73,#REF!,4,0)=1,Z$73,0)+IF(VLOOKUP($O$74,#REF!,4,0)=1,Z$74,0)+IF(VLOOKUP($O$75,#REF!,4,0)=1,Z$75,0)+IF(VLOOKUP($O$76,#REF!,4,0)=1,Z$76,0)+IF(VLOOKUP($O$77,#REF!,4,0)=1,Z$77,0)+IF(VLOOKUP($O$78,#REF!,4,0)=1,Z$78,0)</f>
        <v>#REF!</v>
      </c>
      <c r="AA100" s="141" t="e">
        <f>+IF(VLOOKUP($O$59,#REF!,4,0)=1,AA$59,0)+IF(VLOOKUP($O$60,#REF!,4,0)=1,AA$60,0)+IF(VLOOKUP($O$61,#REF!,4,0)=1,AA$61,0)+IF(VLOOKUP($O$62,#REF!,4,0)=1,AA$62,0)+IF(VLOOKUP($O$63,#REF!,4,0)=1,AA$63,0)+IF(VLOOKUP($O$64,#REF!,4,0)=1,AA$64,0)+IF(VLOOKUP($O$65,#REF!,4,0)=1,AA$65,0)+IF(VLOOKUP($O$66,#REF!,4,0)=1,AA$66,0)+IF(VLOOKUP($O$67,#REF!,4,0)=1,AA$67,0)+IF(VLOOKUP($O$68,#REF!,4,0)=1,AA$68,0)+IF(VLOOKUP($O$69,#REF!,4,0)=1,AA$69,0)+IF(VLOOKUP($O$70,#REF!,4,0)=1,AA$70,0)+IF(VLOOKUP($O$71,#REF!,4,0)=1,AA$71,0)+IF(VLOOKUP($O$72,#REF!,4,0)=1,AA$72,0)+IF(VLOOKUP($O$73,#REF!,4,0)=1,AA$73,0)+IF(VLOOKUP($O$74,#REF!,4,0)=1,AA$74,0)+IF(VLOOKUP($O$75,#REF!,4,0)=1,AA$75,0)+IF(VLOOKUP($O$76,#REF!,4,0)=1,AA$76,0)+IF(VLOOKUP($O$77,#REF!,4,0)=1,AA$77,0)+IF(VLOOKUP($O$78,#REF!,4,0)=1,AA$78,0)</f>
        <v>#REF!</v>
      </c>
      <c r="AB100" s="142" t="e">
        <f>+IF(VLOOKUP($O$59,#REF!,4,0)=1,AB$59,0)+IF(VLOOKUP($O$60,#REF!,4,0)=1,AB$60,0)+IF(VLOOKUP($O$61,#REF!,4,0)=1,AB$61,0)+IF(VLOOKUP($O$62,#REF!,4,0)=1,AB$62,0)+IF(VLOOKUP($O$63,#REF!,4,0)=1,AB$63,0)+IF(VLOOKUP($O$64,#REF!,4,0)=1,AB$64,0)+IF(VLOOKUP($O$65,#REF!,4,0)=1,AB$65,0)+IF(VLOOKUP($O$66,#REF!,4,0)=1,AB$66,0)+IF(VLOOKUP($O$67,#REF!,4,0)=1,AB$67,0)+IF(VLOOKUP($O$68,#REF!,4,0)=1,AB$68,0)+IF(VLOOKUP($O$69,#REF!,4,0)=1,AB$69,0)+IF(VLOOKUP($O$70,#REF!,4,0)=1,AB$70,0)+IF(VLOOKUP($O$71,#REF!,4,0)=1,AB$71,0)+IF(VLOOKUP($O$72,#REF!,4,0)=1,AB$72,0)+IF(VLOOKUP($O$73,#REF!,4,0)=1,AB$73,0)+IF(VLOOKUP($O$74,#REF!,4,0)=1,AB$74,0)+IF(VLOOKUP($O$75,#REF!,4,0)=1,AB$75,0)+IF(VLOOKUP($O$76,#REF!,4,0)=1,AB$76,0)+IF(VLOOKUP($O$77,#REF!,4,0)=1,AB$77,0)+IF(VLOOKUP($O$78,#REF!,4,0)=1,AB$78,0)</f>
        <v>#REF!</v>
      </c>
      <c r="AC100" s="142" t="e">
        <f>+IF(VLOOKUP($O$59,#REF!,4,0)=1,AC$59,0)+IF(VLOOKUP($O$60,#REF!,4,0)=1,AC$60,0)+IF(VLOOKUP($O$61,#REF!,4,0)=1,AC$61,0)+IF(VLOOKUP($O$62,#REF!,4,0)=1,AC$62,0)+IF(VLOOKUP($O$63,#REF!,4,0)=1,AC$63,0)+IF(VLOOKUP($O$64,#REF!,4,0)=1,AC$64,0)+IF(VLOOKUP($O$65,#REF!,4,0)=1,AC$65,0)+IF(VLOOKUP($O$66,#REF!,4,0)=1,AC$66,0)+IF(VLOOKUP($O$67,#REF!,4,0)=1,AC$67,0)+IF(VLOOKUP($O$68,#REF!,4,0)=1,AC$68,0)+IF(VLOOKUP($O$69,#REF!,4,0)=1,AC$69,0)+IF(VLOOKUP($O$70,#REF!,4,0)=1,AC$70,0)+IF(VLOOKUP($O$71,#REF!,4,0)=1,AC$71,0)+IF(VLOOKUP($O$72,#REF!,4,0)=1,AC$72,0)+IF(VLOOKUP($O$73,#REF!,4,0)=1,AC$73,0)+IF(VLOOKUP($O$74,#REF!,4,0)=1,AC$74,0)+IF(VLOOKUP($O$75,#REF!,4,0)=1,AC$75,0)+IF(VLOOKUP($O$76,#REF!,4,0)=1,AC$76,0)+IF(VLOOKUP($O$77,#REF!,4,0)=1,AC$77,0)+IF(VLOOKUP($O$78,#REF!,4,0)=1,AC$78,0)</f>
        <v>#REF!</v>
      </c>
      <c r="AD100" s="142" t="e">
        <f>+IF(VLOOKUP($O$59,#REF!,4,0)=1,AD$59,0)+IF(VLOOKUP($O$60,#REF!,4,0)=1,AD$60,0)+IF(VLOOKUP($O$61,#REF!,4,0)=1,AD$61,0)+IF(VLOOKUP($O$62,#REF!,4,0)=1,AD$62,0)+IF(VLOOKUP($O$63,#REF!,4,0)=1,AD$63,0)+IF(VLOOKUP($O$64,#REF!,4,0)=1,AD$64,0)+IF(VLOOKUP($O$65,#REF!,4,0)=1,AD$65,0)+IF(VLOOKUP($O$66,#REF!,4,0)=1,AD$66,0)+IF(VLOOKUP($O$67,#REF!,4,0)=1,AD$67,0)+IF(VLOOKUP($O$68,#REF!,4,0)=1,AD$68,0)+IF(VLOOKUP($O$69,#REF!,4,0)=1,AD$69,0)+IF(VLOOKUP($O$70,#REF!,4,0)=1,AD$70,0)+IF(VLOOKUP($O$71,#REF!,4,0)=1,AD$71,0)+IF(VLOOKUP($O$72,#REF!,4,0)=1,AD$72,0)+IF(VLOOKUP($O$73,#REF!,4,0)=1,AD$73,0)+IF(VLOOKUP($O$74,#REF!,4,0)=1,AD$74,0)+IF(VLOOKUP($O$75,#REF!,4,0)=1,AD$75,0)+IF(VLOOKUP($O$76,#REF!,4,0)=1,AD$76,0)+IF(VLOOKUP($O$77,#REF!,4,0)=1,AD$77,0)+IF(VLOOKUP($O$78,#REF!,4,0)=1,AD$78,0)</f>
        <v>#REF!</v>
      </c>
      <c r="AE100" s="142" t="e">
        <f>+IF(VLOOKUP($O$59,#REF!,4,0)=1,AE$59,0)+IF(VLOOKUP($O$60,#REF!,4,0)=1,AE$60,0)+IF(VLOOKUP($O$61,#REF!,4,0)=1,AE$61,0)+IF(VLOOKUP($O$62,#REF!,4,0)=1,AE$62,0)+IF(VLOOKUP($O$63,#REF!,4,0)=1,AE$63,0)+IF(VLOOKUP($O$64,#REF!,4,0)=1,AE$64,0)+IF(VLOOKUP($O$65,#REF!,4,0)=1,AE$65,0)+IF(VLOOKUP($O$66,#REF!,4,0)=1,AE$66,0)+IF(VLOOKUP($O$67,#REF!,4,0)=1,AE$67,0)+IF(VLOOKUP($O$68,#REF!,4,0)=1,AE$68,0)+IF(VLOOKUP($O$69,#REF!,4,0)=1,AE$69,0)+IF(VLOOKUP($O$70,#REF!,4,0)=1,AE$70,0)+IF(VLOOKUP($O$71,#REF!,4,0)=1,AE$71,0)+IF(VLOOKUP($O$72,#REF!,4,0)=1,AE$72,0)+IF(VLOOKUP($O$73,#REF!,4,0)=1,AE$73,0)+IF(VLOOKUP($O$74,#REF!,4,0)=1,AE$74,0)+IF(VLOOKUP($O$75,#REF!,4,0)=1,AE$75,0)+IF(VLOOKUP($O$76,#REF!,4,0)=1,AE$76,0)+IF(VLOOKUP($O$77,#REF!,4,0)=1,AE$77,0)+IF(VLOOKUP($O$78,#REF!,4,0)=1,AE$78,0)</f>
        <v>#REF!</v>
      </c>
      <c r="AF100" s="142" t="e">
        <f>+IF(VLOOKUP($O$59,#REF!,4,0)=1,AF$59,0)+IF(VLOOKUP($O$60,#REF!,4,0)=1,AF$60,0)+IF(VLOOKUP($O$61,#REF!,4,0)=1,AF$61,0)+IF(VLOOKUP($O$62,#REF!,4,0)=1,AF$62,0)+IF(VLOOKUP($O$63,#REF!,4,0)=1,AF$63,0)+IF(VLOOKUP($O$64,#REF!,4,0)=1,AF$64,0)+IF(VLOOKUP($O$65,#REF!,4,0)=1,AF$65,0)+IF(VLOOKUP($O$66,#REF!,4,0)=1,AF$66,0)+IF(VLOOKUP($O$67,#REF!,4,0)=1,AF$67,0)+IF(VLOOKUP($O$68,#REF!,4,0)=1,AF$68,0)+IF(VLOOKUP($O$69,#REF!,4,0)=1,AF$69,0)+IF(VLOOKUP($O$70,#REF!,4,0)=1,AF$70,0)+IF(VLOOKUP($O$71,#REF!,4,0)=1,AF$71,0)+IF(VLOOKUP($O$72,#REF!,4,0)=1,AF$72,0)+IF(VLOOKUP($O$73,#REF!,4,0)=1,AF$73,0)+IF(VLOOKUP($O$74,#REF!,4,0)=1,AF$74,0)+IF(VLOOKUP($O$75,#REF!,4,0)=1,AF$75,0)+IF(VLOOKUP($O$76,#REF!,4,0)=1,AF$76,0)+IF(VLOOKUP($O$77,#REF!,4,0)=1,AF$77,0)+IF(VLOOKUP($O$78,#REF!,4,0)=1,AF$78,0)</f>
        <v>#REF!</v>
      </c>
      <c r="AG100" s="142" t="e">
        <f>+IF(VLOOKUP($O$59,#REF!,4,0)=1,AG$59,0)+IF(VLOOKUP($O$60,#REF!,4,0)=1,AG$60,0)+IF(VLOOKUP($O$61,#REF!,4,0)=1,AG$61,0)+IF(VLOOKUP($O$62,#REF!,4,0)=1,AG$62,0)+IF(VLOOKUP($O$63,#REF!,4,0)=1,AG$63,0)+IF(VLOOKUP($O$64,#REF!,4,0)=1,AG$64,0)+IF(VLOOKUP($O$65,#REF!,4,0)=1,AG$65,0)+IF(VLOOKUP($O$66,#REF!,4,0)=1,AG$66,0)+IF(VLOOKUP($O$67,#REF!,4,0)=1,AG$67,0)+IF(VLOOKUP($O$68,#REF!,4,0)=1,AG$68,0)+IF(VLOOKUP($O$69,#REF!,4,0)=1,AG$69,0)+IF(VLOOKUP($O$70,#REF!,4,0)=1,AG$70,0)+IF(VLOOKUP($O$71,#REF!,4,0)=1,AG$71,0)+IF(VLOOKUP($O$72,#REF!,4,0)=1,AG$72,0)+IF(VLOOKUP($O$73,#REF!,4,0)=1,AG$73,0)+IF(VLOOKUP($O$74,#REF!,4,0)=1,AG$74,0)+IF(VLOOKUP($O$75,#REF!,4,0)=1,AG$75,0)+IF(VLOOKUP($O$76,#REF!,4,0)=1,AG$76,0)+IF(VLOOKUP($O$77,#REF!,4,0)=1,AG$77,0)+IF(VLOOKUP($O$78,#REF!,4,0)=1,AG$78,0)</f>
        <v>#REF!</v>
      </c>
      <c r="AH100" s="142" t="e">
        <f>+IF(VLOOKUP($O$59,#REF!,4,0)=1,AH$59,0)+IF(VLOOKUP($O$60,#REF!,4,0)=1,AH$60,0)+IF(VLOOKUP($O$61,#REF!,4,0)=1,AH$61,0)+IF(VLOOKUP($O$62,#REF!,4,0)=1,AH$62,0)+IF(VLOOKUP($O$63,#REF!,4,0)=1,AH$63,0)+IF(VLOOKUP($O$64,#REF!,4,0)=1,AH$64,0)+IF(VLOOKUP($O$65,#REF!,4,0)=1,AH$65,0)+IF(VLOOKUP($O$66,#REF!,4,0)=1,AH$66,0)+IF(VLOOKUP($O$67,#REF!,4,0)=1,AH$67,0)+IF(VLOOKUP($O$68,#REF!,4,0)=1,AH$68,0)+IF(VLOOKUP($O$69,#REF!,4,0)=1,AH$69,0)+IF(VLOOKUP($O$70,#REF!,4,0)=1,AH$70,0)+IF(VLOOKUP($O$71,#REF!,4,0)=1,AH$71,0)+IF(VLOOKUP($O$72,#REF!,4,0)=1,AH$72,0)+IF(VLOOKUP($O$73,#REF!,4,0)=1,AH$73,0)+IF(VLOOKUP($O$74,#REF!,4,0)=1,AH$74,0)+IF(VLOOKUP($O$75,#REF!,4,0)=1,AH$75,0)+IF(VLOOKUP($O$76,#REF!,4,0)=1,AH$76,0)+IF(VLOOKUP($O$77,#REF!,4,0)=1,AH$77,0)+IF(VLOOKUP($O$78,#REF!,4,0)=1,AH$78,0)</f>
        <v>#REF!</v>
      </c>
      <c r="AI100" s="142" t="e">
        <f>+IF(VLOOKUP($O$59,#REF!,4,0)=1,AI$59,0)+IF(VLOOKUP($O$60,#REF!,4,0)=1,AI$60,0)+IF(VLOOKUP($O$61,#REF!,4,0)=1,AI$61,0)+IF(VLOOKUP($O$62,#REF!,4,0)=1,AI$62,0)+IF(VLOOKUP($O$63,#REF!,4,0)=1,AI$63,0)+IF(VLOOKUP($O$64,#REF!,4,0)=1,AI$64,0)+IF(VLOOKUP($O$65,#REF!,4,0)=1,AI$65,0)+IF(VLOOKUP($O$66,#REF!,4,0)=1,AI$66,0)+IF(VLOOKUP($O$67,#REF!,4,0)=1,AI$67,0)+IF(VLOOKUP($O$68,#REF!,4,0)=1,AI$68,0)+IF(VLOOKUP($O$69,#REF!,4,0)=1,AI$69,0)+IF(VLOOKUP($O$70,#REF!,4,0)=1,AI$70,0)+IF(VLOOKUP($O$71,#REF!,4,0)=1,AI$71,0)+IF(VLOOKUP($O$72,#REF!,4,0)=1,AI$72,0)+IF(VLOOKUP($O$73,#REF!,4,0)=1,AI$73,0)+IF(VLOOKUP($O$74,#REF!,4,0)=1,AI$74,0)+IF(VLOOKUP($O$75,#REF!,4,0)=1,AI$75,0)+IF(VLOOKUP($O$76,#REF!,4,0)=1,AI$76,0)+IF(VLOOKUP($O$77,#REF!,4,0)=1,AI$77,0)+IF(VLOOKUP($O$78,#REF!,4,0)=1,AI$78,0)</f>
        <v>#REF!</v>
      </c>
      <c r="AJ100" s="143" t="e">
        <f>+IF(VLOOKUP($O$59,#REF!,4,0)=1,AJ$59,0)+IF(VLOOKUP($O$60,#REF!,4,0)=1,AJ$60,0)+IF(VLOOKUP($O$61,#REF!,4,0)=1,AJ$61,0)+IF(VLOOKUP($O$62,#REF!,4,0)=1,AJ$62,0)+IF(VLOOKUP($O$63,#REF!,4,0)=1,AJ$63,0)+IF(VLOOKUP($O$64,#REF!,4,0)=1,AJ$64,0)+IF(VLOOKUP($O$65,#REF!,4,0)=1,AJ$65,0)+IF(VLOOKUP($O$66,#REF!,4,0)=1,AJ$66,0)+IF(VLOOKUP($O$67,#REF!,4,0)=1,AJ$67,0)+IF(VLOOKUP($O$68,#REF!,4,0)=1,AJ$68,0)+IF(VLOOKUP($O$69,#REF!,4,0)=1,AJ$69,0)+IF(VLOOKUP($O$70,#REF!,4,0)=1,AJ$70,0)+IF(VLOOKUP($O$71,#REF!,4,0)=1,AJ$71,0)+IF(VLOOKUP($O$72,#REF!,4,0)=1,AJ$72,0)+IF(VLOOKUP($O$73,#REF!,4,0)=1,AJ$73,0)+IF(VLOOKUP($O$74,#REF!,4,0)=1,AJ$74,0)+IF(VLOOKUP($O$75,#REF!,4,0)=1,AJ$75,0)+IF(VLOOKUP($O$76,#REF!,4,0)=1,AJ$76,0)+IF(VLOOKUP($O$77,#REF!,4,0)=1,AJ$77,0)+IF(VLOOKUP($O$78,#REF!,4,0)=1,AJ$78,0)</f>
        <v>#REF!</v>
      </c>
      <c r="AK100" s="141" t="e">
        <f>+IF(VLOOKUP($O$59,#REF!,4,0)=1,AK$59,0)+IF(VLOOKUP($O$60,#REF!,4,0)=1,AK$60,0)+IF(VLOOKUP($O$61,#REF!,4,0)=1,AK$61,0)+IF(VLOOKUP($O$62,#REF!,4,0)=1,AK$62,0)+IF(VLOOKUP($O$63,#REF!,4,0)=1,AK$63,0)+IF(VLOOKUP($O$64,#REF!,4,0)=1,AK$64,0)+IF(VLOOKUP($O$65,#REF!,4,0)=1,AK$65,0)+IF(VLOOKUP($O$66,#REF!,4,0)=1,AK$66,0)+IF(VLOOKUP($O$67,#REF!,4,0)=1,AK$67,0)+IF(VLOOKUP($O$68,#REF!,4,0)=1,AK$68,0)+IF(VLOOKUP($O$69,#REF!,4,0)=1,AK$69,0)+IF(VLOOKUP($O$70,#REF!,4,0)=1,AK$70,0)+IF(VLOOKUP($O$71,#REF!,4,0)=1,AK$71,0)+IF(VLOOKUP($O$72,#REF!,4,0)=1,AK$72,0)+IF(VLOOKUP($O$73,#REF!,4,0)=1,AK$73,0)+IF(VLOOKUP($O$74,#REF!,4,0)=1,AK$74,0)+IF(VLOOKUP($O$75,#REF!,4,0)=1,AK$75,0)+IF(VLOOKUP($O$76,#REF!,4,0)=1,AK$76,0)+IF(VLOOKUP($O$77,#REF!,4,0)=1,AK$77,0)+IF(VLOOKUP($O$78,#REF!,4,0)=1,AK$78,0)</f>
        <v>#REF!</v>
      </c>
      <c r="AL100" s="142" t="e">
        <f>+IF(VLOOKUP($O$59,#REF!,4,0)=1,AL$59,0)+IF(VLOOKUP($O$60,#REF!,4,0)=1,AL$60,0)+IF(VLOOKUP($O$61,#REF!,4,0)=1,AL$61,0)+IF(VLOOKUP($O$62,#REF!,4,0)=1,AL$62,0)+IF(VLOOKUP($O$63,#REF!,4,0)=1,AL$63,0)+IF(VLOOKUP($O$64,#REF!,4,0)=1,AL$64,0)+IF(VLOOKUP($O$65,#REF!,4,0)=1,AL$65,0)+IF(VLOOKUP($O$66,#REF!,4,0)=1,AL$66,0)+IF(VLOOKUP($O$67,#REF!,4,0)=1,AL$67,0)+IF(VLOOKUP($O$68,#REF!,4,0)=1,AL$68,0)+IF(VLOOKUP($O$69,#REF!,4,0)=1,AL$69,0)+IF(VLOOKUP($O$70,#REF!,4,0)=1,AL$70,0)+IF(VLOOKUP($O$71,#REF!,4,0)=1,AL$71,0)+IF(VLOOKUP($O$72,#REF!,4,0)=1,AL$72,0)+IF(VLOOKUP($O$73,#REF!,4,0)=1,AL$73,0)+IF(VLOOKUP($O$74,#REF!,4,0)=1,AL$74,0)+IF(VLOOKUP($O$75,#REF!,4,0)=1,AL$75,0)+IF(VLOOKUP($O$76,#REF!,4,0)=1,AL$76,0)+IF(VLOOKUP($O$77,#REF!,4,0)=1,AL$77,0)+IF(VLOOKUP($O$78,#REF!,4,0)=1,AL$78,0)</f>
        <v>#REF!</v>
      </c>
      <c r="AM100" s="142" t="e">
        <f>+IF(VLOOKUP($O$59,#REF!,4,0)=1,AM$59,0)+IF(VLOOKUP($O$60,#REF!,4,0)=1,AM$60,0)+IF(VLOOKUP($O$61,#REF!,4,0)=1,AM$61,0)+IF(VLOOKUP($O$62,#REF!,4,0)=1,AM$62,0)+IF(VLOOKUP($O$63,#REF!,4,0)=1,AM$63,0)+IF(VLOOKUP($O$64,#REF!,4,0)=1,AM$64,0)+IF(VLOOKUP($O$65,#REF!,4,0)=1,AM$65,0)+IF(VLOOKUP($O$66,#REF!,4,0)=1,AM$66,0)+IF(VLOOKUP($O$67,#REF!,4,0)=1,AM$67,0)+IF(VLOOKUP($O$68,#REF!,4,0)=1,AM$68,0)+IF(VLOOKUP($O$69,#REF!,4,0)=1,AM$69,0)+IF(VLOOKUP($O$70,#REF!,4,0)=1,AM$70,0)+IF(VLOOKUP($O$71,#REF!,4,0)=1,AM$71,0)+IF(VLOOKUP($O$72,#REF!,4,0)=1,AM$72,0)+IF(VLOOKUP($O$73,#REF!,4,0)=1,AM$73,0)+IF(VLOOKUP($O$74,#REF!,4,0)=1,AM$74,0)+IF(VLOOKUP($O$75,#REF!,4,0)=1,AM$75,0)+IF(VLOOKUP($O$76,#REF!,4,0)=1,AM$76,0)+IF(VLOOKUP($O$77,#REF!,4,0)=1,AM$77,0)+IF(VLOOKUP($O$78,#REF!,4,0)=1,AM$78,0)</f>
        <v>#REF!</v>
      </c>
      <c r="AN100" s="142" t="e">
        <f>+IF(VLOOKUP($O$59,#REF!,4,0)=1,AN$59,0)+IF(VLOOKUP($O$60,#REF!,4,0)=1,AN$60,0)+IF(VLOOKUP($O$61,#REF!,4,0)=1,AN$61,0)+IF(VLOOKUP($O$62,#REF!,4,0)=1,AN$62,0)+IF(VLOOKUP($O$63,#REF!,4,0)=1,AN$63,0)+IF(VLOOKUP($O$64,#REF!,4,0)=1,AN$64,0)+IF(VLOOKUP($O$65,#REF!,4,0)=1,AN$65,0)+IF(VLOOKUP($O$66,#REF!,4,0)=1,AN$66,0)+IF(VLOOKUP($O$67,#REF!,4,0)=1,AN$67,0)+IF(VLOOKUP($O$68,#REF!,4,0)=1,AN$68,0)+IF(VLOOKUP($O$69,#REF!,4,0)=1,AN$69,0)+IF(VLOOKUP($O$70,#REF!,4,0)=1,AN$70,0)+IF(VLOOKUP($O$71,#REF!,4,0)=1,AN$71,0)+IF(VLOOKUP($O$72,#REF!,4,0)=1,AN$72,0)+IF(VLOOKUP($O$73,#REF!,4,0)=1,AN$73,0)+IF(VLOOKUP($O$74,#REF!,4,0)=1,AN$74,0)+IF(VLOOKUP($O$75,#REF!,4,0)=1,AN$75,0)+IF(VLOOKUP($O$76,#REF!,4,0)=1,AN$76,0)+IF(VLOOKUP($O$77,#REF!,4,0)=1,AN$77,0)+IF(VLOOKUP($O$78,#REF!,4,0)=1,AN$78,0)</f>
        <v>#REF!</v>
      </c>
      <c r="AO100" s="142" t="e">
        <f>+IF(VLOOKUP($O$59,#REF!,4,0)=1,AO$59,0)+IF(VLOOKUP($O$60,#REF!,4,0)=1,AO$60,0)+IF(VLOOKUP($O$61,#REF!,4,0)=1,AO$61,0)+IF(VLOOKUP($O$62,#REF!,4,0)=1,AO$62,0)+IF(VLOOKUP($O$63,#REF!,4,0)=1,AO$63,0)+IF(VLOOKUP($O$64,#REF!,4,0)=1,AO$64,0)+IF(VLOOKUP($O$65,#REF!,4,0)=1,AO$65,0)+IF(VLOOKUP($O$66,#REF!,4,0)=1,AO$66,0)+IF(VLOOKUP($O$67,#REF!,4,0)=1,AO$67,0)+IF(VLOOKUP($O$68,#REF!,4,0)=1,AO$68,0)+IF(VLOOKUP($O$69,#REF!,4,0)=1,AO$69,0)+IF(VLOOKUP($O$70,#REF!,4,0)=1,AO$70,0)+IF(VLOOKUP($O$71,#REF!,4,0)=1,AO$71,0)+IF(VLOOKUP($O$72,#REF!,4,0)=1,AO$72,0)+IF(VLOOKUP($O$73,#REF!,4,0)=1,AO$73,0)+IF(VLOOKUP($O$74,#REF!,4,0)=1,AO$74,0)+IF(VLOOKUP($O$75,#REF!,4,0)=1,AO$75,0)+IF(VLOOKUP($O$76,#REF!,4,0)=1,AO$76,0)+IF(VLOOKUP($O$77,#REF!,4,0)=1,AO$77,0)+IF(VLOOKUP($O$78,#REF!,4,0)=1,AO$78,0)</f>
        <v>#REF!</v>
      </c>
      <c r="AP100" s="142" t="e">
        <f>+IF(VLOOKUP($O$59,#REF!,4,0)=1,AP$59,0)+IF(VLOOKUP($O$60,#REF!,4,0)=1,AP$60,0)+IF(VLOOKUP($O$61,#REF!,4,0)=1,AP$61,0)+IF(VLOOKUP($O$62,#REF!,4,0)=1,AP$62,0)+IF(VLOOKUP($O$63,#REF!,4,0)=1,AP$63,0)+IF(VLOOKUP($O$64,#REF!,4,0)=1,AP$64,0)+IF(VLOOKUP($O$65,#REF!,4,0)=1,AP$65,0)+IF(VLOOKUP($O$66,#REF!,4,0)=1,AP$66,0)+IF(VLOOKUP($O$67,#REF!,4,0)=1,AP$67,0)+IF(VLOOKUP($O$68,#REF!,4,0)=1,AP$68,0)+IF(VLOOKUP($O$69,#REF!,4,0)=1,AP$69,0)+IF(VLOOKUP($O$70,#REF!,4,0)=1,AP$70,0)+IF(VLOOKUP($O$71,#REF!,4,0)=1,AP$71,0)+IF(VLOOKUP($O$72,#REF!,4,0)=1,AP$72,0)+IF(VLOOKUP($O$73,#REF!,4,0)=1,AP$73,0)+IF(VLOOKUP($O$74,#REF!,4,0)=1,AP$74,0)+IF(VLOOKUP($O$75,#REF!,4,0)=1,AP$75,0)+IF(VLOOKUP($O$76,#REF!,4,0)=1,AP$76,0)+IF(VLOOKUP($O$77,#REF!,4,0)=1,AP$77,0)+IF(VLOOKUP($O$78,#REF!,4,0)=1,AP$78,0)</f>
        <v>#REF!</v>
      </c>
      <c r="AQ100" s="142" t="e">
        <f>+IF(VLOOKUP($O$59,#REF!,4,0)=1,AQ$59,0)+IF(VLOOKUP($O$60,#REF!,4,0)=1,AQ$60,0)+IF(VLOOKUP($O$61,#REF!,4,0)=1,AQ$61,0)+IF(VLOOKUP($O$62,#REF!,4,0)=1,AQ$62,0)+IF(VLOOKUP($O$63,#REF!,4,0)=1,AQ$63,0)+IF(VLOOKUP($O$64,#REF!,4,0)=1,AQ$64,0)+IF(VLOOKUP($O$65,#REF!,4,0)=1,AQ$65,0)+IF(VLOOKUP($O$66,#REF!,4,0)=1,AQ$66,0)+IF(VLOOKUP($O$67,#REF!,4,0)=1,AQ$67,0)+IF(VLOOKUP($O$68,#REF!,4,0)=1,AQ$68,0)+IF(VLOOKUP($O$69,#REF!,4,0)=1,AQ$69,0)+IF(VLOOKUP($O$70,#REF!,4,0)=1,AQ$70,0)+IF(VLOOKUP($O$71,#REF!,4,0)=1,AQ$71,0)+IF(VLOOKUP($O$72,#REF!,4,0)=1,AQ$72,0)+IF(VLOOKUP($O$73,#REF!,4,0)=1,AQ$73,0)+IF(VLOOKUP($O$74,#REF!,4,0)=1,AQ$74,0)+IF(VLOOKUP($O$75,#REF!,4,0)=1,AQ$75,0)+IF(VLOOKUP($O$76,#REF!,4,0)=1,AQ$76,0)+IF(VLOOKUP($O$77,#REF!,4,0)=1,AQ$77,0)+IF(VLOOKUP($O$78,#REF!,4,0)=1,AQ$78,0)</f>
        <v>#REF!</v>
      </c>
      <c r="AR100" s="142" t="e">
        <f>+IF(VLOOKUP($O$59,#REF!,4,0)=1,AR$59,0)+IF(VLOOKUP($O$60,#REF!,4,0)=1,AR$60,0)+IF(VLOOKUP($O$61,#REF!,4,0)=1,AR$61,0)+IF(VLOOKUP($O$62,#REF!,4,0)=1,AR$62,0)+IF(VLOOKUP($O$63,#REF!,4,0)=1,AR$63,0)+IF(VLOOKUP($O$64,#REF!,4,0)=1,AR$64,0)+IF(VLOOKUP($O$65,#REF!,4,0)=1,AR$65,0)+IF(VLOOKUP($O$66,#REF!,4,0)=1,AR$66,0)+IF(VLOOKUP($O$67,#REF!,4,0)=1,AR$67,0)+IF(VLOOKUP($O$68,#REF!,4,0)=1,AR$68,0)+IF(VLOOKUP($O$69,#REF!,4,0)=1,AR$69,0)+IF(VLOOKUP($O$70,#REF!,4,0)=1,AR$70,0)+IF(VLOOKUP($O$71,#REF!,4,0)=1,AR$71,0)+IF(VLOOKUP($O$72,#REF!,4,0)=1,AR$72,0)+IF(VLOOKUP($O$73,#REF!,4,0)=1,AR$73,0)+IF(VLOOKUP($O$74,#REF!,4,0)=1,AR$74,0)+IF(VLOOKUP($O$75,#REF!,4,0)=1,AR$75,0)+IF(VLOOKUP($O$76,#REF!,4,0)=1,AR$76,0)+IF(VLOOKUP($O$77,#REF!,4,0)=1,AR$77,0)+IF(VLOOKUP($O$78,#REF!,4,0)=1,AR$78,0)</f>
        <v>#REF!</v>
      </c>
      <c r="AS100" s="142" t="e">
        <f>+IF(VLOOKUP($O$59,#REF!,4,0)=1,AS$59,0)+IF(VLOOKUP($O$60,#REF!,4,0)=1,AS$60,0)+IF(VLOOKUP($O$61,#REF!,4,0)=1,AS$61,0)+IF(VLOOKUP($O$62,#REF!,4,0)=1,AS$62,0)+IF(VLOOKUP($O$63,#REF!,4,0)=1,AS$63,0)+IF(VLOOKUP($O$64,#REF!,4,0)=1,AS$64,0)+IF(VLOOKUP($O$65,#REF!,4,0)=1,AS$65,0)+IF(VLOOKUP($O$66,#REF!,4,0)=1,AS$66,0)+IF(VLOOKUP($O$67,#REF!,4,0)=1,AS$67,0)+IF(VLOOKUP($O$68,#REF!,4,0)=1,AS$68,0)+IF(VLOOKUP($O$69,#REF!,4,0)=1,AS$69,0)+IF(VLOOKUP($O$70,#REF!,4,0)=1,AS$70,0)+IF(VLOOKUP($O$71,#REF!,4,0)=1,AS$71,0)+IF(VLOOKUP($O$72,#REF!,4,0)=1,AS$72,0)+IF(VLOOKUP($O$73,#REF!,4,0)=1,AS$73,0)+IF(VLOOKUP($O$74,#REF!,4,0)=1,AS$74,0)+IF(VLOOKUP($O$75,#REF!,4,0)=1,AS$75,0)+IF(VLOOKUP($O$76,#REF!,4,0)=1,AS$76,0)+IF(VLOOKUP($O$77,#REF!,4,0)=1,AS$77,0)+IF(VLOOKUP($O$78,#REF!,4,0)=1,AS$78,0)</f>
        <v>#REF!</v>
      </c>
      <c r="AT100" s="143" t="e">
        <f>+IF(VLOOKUP($O$59,#REF!,4,0)=1,AT$59,0)+IF(VLOOKUP($O$60,#REF!,4,0)=1,AT$60,0)+IF(VLOOKUP($O$61,#REF!,4,0)=1,AT$61,0)+IF(VLOOKUP($O$62,#REF!,4,0)=1,AT$62,0)+IF(VLOOKUP($O$63,#REF!,4,0)=1,AT$63,0)+IF(VLOOKUP($O$64,#REF!,4,0)=1,AT$64,0)+IF(VLOOKUP($O$65,#REF!,4,0)=1,AT$65,0)+IF(VLOOKUP($O$66,#REF!,4,0)=1,AT$66,0)+IF(VLOOKUP($O$67,#REF!,4,0)=1,AT$67,0)+IF(VLOOKUP($O$68,#REF!,4,0)=1,AT$68,0)+IF(VLOOKUP($O$69,#REF!,4,0)=1,AT$69,0)+IF(VLOOKUP($O$70,#REF!,4,0)=1,AT$70,0)+IF(VLOOKUP($O$71,#REF!,4,0)=1,AT$71,0)+IF(VLOOKUP($O$72,#REF!,4,0)=1,AT$72,0)+IF(VLOOKUP($O$73,#REF!,4,0)=1,AT$73,0)+IF(VLOOKUP($O$74,#REF!,4,0)=1,AT$74,0)+IF(VLOOKUP($O$75,#REF!,4,0)=1,AT$75,0)+IF(VLOOKUP($O$76,#REF!,4,0)=1,AT$76,0)+IF(VLOOKUP($O$77,#REF!,4,0)=1,AT$77,0)+IF(VLOOKUP($O$78,#REF!,4,0)=1,AT$78,0)</f>
        <v>#REF!</v>
      </c>
      <c r="AU100" s="141" t="e">
        <f>+IF(VLOOKUP($O$59,#REF!,4,0)=1,AU$59,0)+IF(VLOOKUP($O$60,#REF!,4,0)=1,AU$60,0)+IF(VLOOKUP($O$61,#REF!,4,0)=1,AU$61,0)+IF(VLOOKUP($O$62,#REF!,4,0)=1,AU$62,0)+IF(VLOOKUP($O$63,#REF!,4,0)=1,AU$63,0)+IF(VLOOKUP($O$64,#REF!,4,0)=1,AU$64,0)+IF(VLOOKUP($O$65,#REF!,4,0)=1,AU$65,0)+IF(VLOOKUP($O$66,#REF!,4,0)=1,AU$66,0)+IF(VLOOKUP($O$67,#REF!,4,0)=1,AU$67,0)+IF(VLOOKUP($O$68,#REF!,4,0)=1,AU$68,0)+IF(VLOOKUP($O$69,#REF!,4,0)=1,AU$69,0)+IF(VLOOKUP($O$70,#REF!,4,0)=1,AU$70,0)+IF(VLOOKUP($O$71,#REF!,4,0)=1,AU$71,0)+IF(VLOOKUP($O$72,#REF!,4,0)=1,AU$72,0)+IF(VLOOKUP($O$73,#REF!,4,0)=1,AU$73,0)+IF(VLOOKUP($O$74,#REF!,4,0)=1,AU$74,0)+IF(VLOOKUP($O$75,#REF!,4,0)=1,AU$75,0)+IF(VLOOKUP($O$76,#REF!,4,0)=1,AU$76,0)+IF(VLOOKUP($O$77,#REF!,4,0)=1,AU$77,0)+IF(VLOOKUP($O$78,#REF!,4,0)=1,AU$78,0)</f>
        <v>#REF!</v>
      </c>
      <c r="AV100" s="142" t="e">
        <f>+IF(VLOOKUP($O$59,#REF!,4,0)=1,AV$59,0)+IF(VLOOKUP($O$60,#REF!,4,0)=1,AV$60,0)+IF(VLOOKUP($O$61,#REF!,4,0)=1,AV$61,0)+IF(VLOOKUP($O$62,#REF!,4,0)=1,AV$62,0)+IF(VLOOKUP($O$63,#REF!,4,0)=1,AV$63,0)+IF(VLOOKUP($O$64,#REF!,4,0)=1,AV$64,0)+IF(VLOOKUP($O$65,#REF!,4,0)=1,AV$65,0)+IF(VLOOKUP($O$66,#REF!,4,0)=1,AV$66,0)+IF(VLOOKUP($O$67,#REF!,4,0)=1,AV$67,0)+IF(VLOOKUP($O$68,#REF!,4,0)=1,AV$68,0)+IF(VLOOKUP($O$69,#REF!,4,0)=1,AV$69,0)+IF(VLOOKUP($O$70,#REF!,4,0)=1,AV$70,0)+IF(VLOOKUP($O$71,#REF!,4,0)=1,AV$71,0)+IF(VLOOKUP($O$72,#REF!,4,0)=1,AV$72,0)+IF(VLOOKUP($O$73,#REF!,4,0)=1,AV$73,0)+IF(VLOOKUP($O$74,#REF!,4,0)=1,AV$74,0)+IF(VLOOKUP($O$75,#REF!,4,0)=1,AV$75,0)+IF(VLOOKUP($O$76,#REF!,4,0)=1,AV$76,0)+IF(VLOOKUP($O$77,#REF!,4,0)=1,AV$77,0)+IF(VLOOKUP($O$78,#REF!,4,0)=1,AV$78,0)</f>
        <v>#REF!</v>
      </c>
      <c r="AW100" s="142" t="e">
        <f>+IF(VLOOKUP($O$59,#REF!,4,0)=1,AW$59,0)+IF(VLOOKUP($O$60,#REF!,4,0)=1,AW$60,0)+IF(VLOOKUP($O$61,#REF!,4,0)=1,AW$61,0)+IF(VLOOKUP($O$62,#REF!,4,0)=1,AW$62,0)+IF(VLOOKUP($O$63,#REF!,4,0)=1,AW$63,0)+IF(VLOOKUP($O$64,#REF!,4,0)=1,AW$64,0)+IF(VLOOKUP($O$65,#REF!,4,0)=1,AW$65,0)+IF(VLOOKUP($O$66,#REF!,4,0)=1,AW$66,0)+IF(VLOOKUP($O$67,#REF!,4,0)=1,AW$67,0)+IF(VLOOKUP($O$68,#REF!,4,0)=1,AW$68,0)+IF(VLOOKUP($O$69,#REF!,4,0)=1,AW$69,0)+IF(VLOOKUP($O$70,#REF!,4,0)=1,AW$70,0)+IF(VLOOKUP($O$71,#REF!,4,0)=1,AW$71,0)+IF(VLOOKUP($O$72,#REF!,4,0)=1,AW$72,0)+IF(VLOOKUP($O$73,#REF!,4,0)=1,AW$73,0)+IF(VLOOKUP($O$74,#REF!,4,0)=1,AW$74,0)+IF(VLOOKUP($O$75,#REF!,4,0)=1,AW$75,0)+IF(VLOOKUP($O$76,#REF!,4,0)=1,AW$76,0)+IF(VLOOKUP($O$77,#REF!,4,0)=1,AW$77,0)+IF(VLOOKUP($O$78,#REF!,4,0)=1,AW$78,0)</f>
        <v>#REF!</v>
      </c>
      <c r="AX100" s="142" t="e">
        <f>+IF(VLOOKUP($O$59,#REF!,4,0)=1,AX$59,0)+IF(VLOOKUP($O$60,#REF!,4,0)=1,AX$60,0)+IF(VLOOKUP($O$61,#REF!,4,0)=1,AX$61,0)+IF(VLOOKUP($O$62,#REF!,4,0)=1,AX$62,0)+IF(VLOOKUP($O$63,#REF!,4,0)=1,AX$63,0)+IF(VLOOKUP($O$64,#REF!,4,0)=1,AX$64,0)+IF(VLOOKUP($O$65,#REF!,4,0)=1,AX$65,0)+IF(VLOOKUP($O$66,#REF!,4,0)=1,AX$66,0)+IF(VLOOKUP($O$67,#REF!,4,0)=1,AX$67,0)+IF(VLOOKUP($O$68,#REF!,4,0)=1,AX$68,0)+IF(VLOOKUP($O$69,#REF!,4,0)=1,AX$69,0)+IF(VLOOKUP($O$70,#REF!,4,0)=1,AX$70,0)+IF(VLOOKUP($O$71,#REF!,4,0)=1,AX$71,0)+IF(VLOOKUP($O$72,#REF!,4,0)=1,AX$72,0)+IF(VLOOKUP($O$73,#REF!,4,0)=1,AX$73,0)+IF(VLOOKUP($O$74,#REF!,4,0)=1,AX$74,0)+IF(VLOOKUP($O$75,#REF!,4,0)=1,AX$75,0)+IF(VLOOKUP($O$76,#REF!,4,0)=1,AX$76,0)+IF(VLOOKUP($O$77,#REF!,4,0)=1,AX$77,0)+IF(VLOOKUP($O$78,#REF!,4,0)=1,AX$78,0)</f>
        <v>#REF!</v>
      </c>
      <c r="AY100" s="142" t="e">
        <f>+IF(VLOOKUP($O$59,#REF!,4,0)=1,AY$59,0)+IF(VLOOKUP($O$60,#REF!,4,0)=1,AY$60,0)+IF(VLOOKUP($O$61,#REF!,4,0)=1,AY$61,0)+IF(VLOOKUP($O$62,#REF!,4,0)=1,AY$62,0)+IF(VLOOKUP($O$63,#REF!,4,0)=1,AY$63,0)+IF(VLOOKUP($O$64,#REF!,4,0)=1,AY$64,0)+IF(VLOOKUP($O$65,#REF!,4,0)=1,AY$65,0)+IF(VLOOKUP($O$66,#REF!,4,0)=1,AY$66,0)+IF(VLOOKUP($O$67,#REF!,4,0)=1,AY$67,0)+IF(VLOOKUP($O$68,#REF!,4,0)=1,AY$68,0)+IF(VLOOKUP($O$69,#REF!,4,0)=1,AY$69,0)+IF(VLOOKUP($O$70,#REF!,4,0)=1,AY$70,0)+IF(VLOOKUP($O$71,#REF!,4,0)=1,AY$71,0)+IF(VLOOKUP($O$72,#REF!,4,0)=1,AY$72,0)+IF(VLOOKUP($O$73,#REF!,4,0)=1,AY$73,0)+IF(VLOOKUP($O$74,#REF!,4,0)=1,AY$74,0)+IF(VLOOKUP($O$75,#REF!,4,0)=1,AY$75,0)+IF(VLOOKUP($O$76,#REF!,4,0)=1,AY$76,0)+IF(VLOOKUP($O$77,#REF!,4,0)=1,AY$77,0)+IF(VLOOKUP($O$78,#REF!,4,0)=1,AY$78,0)</f>
        <v>#REF!</v>
      </c>
      <c r="AZ100" s="142" t="e">
        <f>+IF(VLOOKUP($O$59,#REF!,4,0)=1,AZ$59,0)+IF(VLOOKUP($O$60,#REF!,4,0)=1,AZ$60,0)+IF(VLOOKUP($O$61,#REF!,4,0)=1,AZ$61,0)+IF(VLOOKUP($O$62,#REF!,4,0)=1,AZ$62,0)+IF(VLOOKUP($O$63,#REF!,4,0)=1,AZ$63,0)+IF(VLOOKUP($O$64,#REF!,4,0)=1,AZ$64,0)+IF(VLOOKUP($O$65,#REF!,4,0)=1,AZ$65,0)+IF(VLOOKUP($O$66,#REF!,4,0)=1,AZ$66,0)+IF(VLOOKUP($O$67,#REF!,4,0)=1,AZ$67,0)+IF(VLOOKUP($O$68,#REF!,4,0)=1,AZ$68,0)+IF(VLOOKUP($O$69,#REF!,4,0)=1,AZ$69,0)+IF(VLOOKUP($O$70,#REF!,4,0)=1,AZ$70,0)+IF(VLOOKUP($O$71,#REF!,4,0)=1,AZ$71,0)+IF(VLOOKUP($O$72,#REF!,4,0)=1,AZ$72,0)+IF(VLOOKUP($O$73,#REF!,4,0)=1,AZ$73,0)+IF(VLOOKUP($O$74,#REF!,4,0)=1,AZ$74,0)+IF(VLOOKUP($O$75,#REF!,4,0)=1,AZ$75,0)+IF(VLOOKUP($O$76,#REF!,4,0)=1,AZ$76,0)+IF(VLOOKUP($O$77,#REF!,4,0)=1,AZ$77,0)+IF(VLOOKUP($O$78,#REF!,4,0)=1,AZ$78,0)</f>
        <v>#REF!</v>
      </c>
      <c r="BA100" s="142" t="e">
        <f>+IF(VLOOKUP($O$59,#REF!,4,0)=1,BA$59,0)+IF(VLOOKUP($O$60,#REF!,4,0)=1,BA$60,0)+IF(VLOOKUP($O$61,#REF!,4,0)=1,BA$61,0)+IF(VLOOKUP($O$62,#REF!,4,0)=1,BA$62,0)+IF(VLOOKUP($O$63,#REF!,4,0)=1,BA$63,0)+IF(VLOOKUP($O$64,#REF!,4,0)=1,BA$64,0)+IF(VLOOKUP($O$65,#REF!,4,0)=1,BA$65,0)+IF(VLOOKUP($O$66,#REF!,4,0)=1,BA$66,0)+IF(VLOOKUP($O$67,#REF!,4,0)=1,BA$67,0)+IF(VLOOKUP($O$68,#REF!,4,0)=1,BA$68,0)+IF(VLOOKUP($O$69,#REF!,4,0)=1,BA$69,0)+IF(VLOOKUP($O$70,#REF!,4,0)=1,BA$70,0)+IF(VLOOKUP($O$71,#REF!,4,0)=1,BA$71,0)+IF(VLOOKUP($O$72,#REF!,4,0)=1,BA$72,0)+IF(VLOOKUP($O$73,#REF!,4,0)=1,BA$73,0)+IF(VLOOKUP($O$74,#REF!,4,0)=1,BA$74,0)+IF(VLOOKUP($O$75,#REF!,4,0)=1,BA$75,0)+IF(VLOOKUP($O$76,#REF!,4,0)=1,BA$76,0)+IF(VLOOKUP($O$77,#REF!,4,0)=1,BA$77,0)+IF(VLOOKUP($O$78,#REF!,4,0)=1,BA$78,0)</f>
        <v>#REF!</v>
      </c>
      <c r="BB100" s="142" t="e">
        <f>+IF(VLOOKUP($O$59,#REF!,4,0)=1,BB$59,0)+IF(VLOOKUP($O$60,#REF!,4,0)=1,BB$60,0)+IF(VLOOKUP($O$61,#REF!,4,0)=1,BB$61,0)+IF(VLOOKUP($O$62,#REF!,4,0)=1,BB$62,0)+IF(VLOOKUP($O$63,#REF!,4,0)=1,BB$63,0)+IF(VLOOKUP($O$64,#REF!,4,0)=1,BB$64,0)+IF(VLOOKUP($O$65,#REF!,4,0)=1,BB$65,0)+IF(VLOOKUP($O$66,#REF!,4,0)=1,BB$66,0)+IF(VLOOKUP($O$67,#REF!,4,0)=1,BB$67,0)+IF(VLOOKUP($O$68,#REF!,4,0)=1,BB$68,0)+IF(VLOOKUP($O$69,#REF!,4,0)=1,BB$69,0)+IF(VLOOKUP($O$70,#REF!,4,0)=1,BB$70,0)+IF(VLOOKUP($O$71,#REF!,4,0)=1,BB$71,0)+IF(VLOOKUP($O$72,#REF!,4,0)=1,BB$72,0)+IF(VLOOKUP($O$73,#REF!,4,0)=1,BB$73,0)+IF(VLOOKUP($O$74,#REF!,4,0)=1,BB$74,0)+IF(VLOOKUP($O$75,#REF!,4,0)=1,BB$75,0)+IF(VLOOKUP($O$76,#REF!,4,0)=1,BB$76,0)+IF(VLOOKUP($O$77,#REF!,4,0)=1,BB$77,0)+IF(VLOOKUP($O$78,#REF!,4,0)=1,BB$78,0)</f>
        <v>#REF!</v>
      </c>
      <c r="BC100" s="142" t="e">
        <f>+IF(VLOOKUP($O$59,#REF!,4,0)=1,BC$59,0)+IF(VLOOKUP($O$60,#REF!,4,0)=1,BC$60,0)+IF(VLOOKUP($O$61,#REF!,4,0)=1,BC$61,0)+IF(VLOOKUP($O$62,#REF!,4,0)=1,BC$62,0)+IF(VLOOKUP($O$63,#REF!,4,0)=1,BC$63,0)+IF(VLOOKUP($O$64,#REF!,4,0)=1,BC$64,0)+IF(VLOOKUP($O$65,#REF!,4,0)=1,BC$65,0)+IF(VLOOKUP($O$66,#REF!,4,0)=1,BC$66,0)+IF(VLOOKUP($O$67,#REF!,4,0)=1,BC$67,0)+IF(VLOOKUP($O$68,#REF!,4,0)=1,BC$68,0)+IF(VLOOKUP($O$69,#REF!,4,0)=1,BC$69,0)+IF(VLOOKUP($O$70,#REF!,4,0)=1,BC$70,0)+IF(VLOOKUP($O$71,#REF!,4,0)=1,BC$71,0)+IF(VLOOKUP($O$72,#REF!,4,0)=1,BC$72,0)+IF(VLOOKUP($O$73,#REF!,4,0)=1,BC$73,0)+IF(VLOOKUP($O$74,#REF!,4,0)=1,BC$74,0)+IF(VLOOKUP($O$75,#REF!,4,0)=1,BC$75,0)+IF(VLOOKUP($O$76,#REF!,4,0)=1,BC$76,0)+IF(VLOOKUP($O$77,#REF!,4,0)=1,BC$77,0)+IF(VLOOKUP($O$78,#REF!,4,0)=1,BC$78,0)</f>
        <v>#REF!</v>
      </c>
      <c r="BD100" s="143" t="e">
        <f>+IF(VLOOKUP($O$59,#REF!,4,0)=1,BD$59,0)+IF(VLOOKUP($O$60,#REF!,4,0)=1,BD$60,0)+IF(VLOOKUP($O$61,#REF!,4,0)=1,BD$61,0)+IF(VLOOKUP($O$62,#REF!,4,0)=1,BD$62,0)+IF(VLOOKUP($O$63,#REF!,4,0)=1,BD$63,0)+IF(VLOOKUP($O$64,#REF!,4,0)=1,BD$64,0)+IF(VLOOKUP($O$65,#REF!,4,0)=1,BD$65,0)+IF(VLOOKUP($O$66,#REF!,4,0)=1,BD$66,0)+IF(VLOOKUP($O$67,#REF!,4,0)=1,BD$67,0)+IF(VLOOKUP($O$68,#REF!,4,0)=1,BD$68,0)+IF(VLOOKUP($O$69,#REF!,4,0)=1,BD$69,0)+IF(VLOOKUP($O$70,#REF!,4,0)=1,BD$70,0)+IF(VLOOKUP($O$71,#REF!,4,0)=1,BD$71,0)+IF(VLOOKUP($O$72,#REF!,4,0)=1,BD$72,0)+IF(VLOOKUP($O$73,#REF!,4,0)=1,BD$73,0)+IF(VLOOKUP($O$74,#REF!,4,0)=1,BD$74,0)+IF(VLOOKUP($O$75,#REF!,4,0)=1,BD$75,0)+IF(VLOOKUP($O$76,#REF!,4,0)=1,BD$76,0)+IF(VLOOKUP($O$77,#REF!,4,0)=1,BD$77,0)+IF(VLOOKUP($O$78,#REF!,4,0)=1,BD$78,0)</f>
        <v>#REF!</v>
      </c>
      <c r="BE100" s="119" t="e">
        <f t="shared" si="15"/>
        <v>#REF!</v>
      </c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72"/>
      <c r="BS100" s="48"/>
      <c r="BT100" s="30"/>
      <c r="BZ100" s="29"/>
      <c r="CA100" s="29"/>
    </row>
    <row r="101" spans="3:87" s="28" customFormat="1" ht="30" customHeight="1">
      <c r="C101" s="61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851" t="e">
        <f>+V_Ma!O101:P101</f>
        <v>#REF!</v>
      </c>
      <c r="P101" s="852"/>
      <c r="Q101" s="141" t="e">
        <f>+IF(VLOOKUP($O$59,#REF!,5,0)=1,Q$59,0)+IF(VLOOKUP($O$60,#REF!,5,0)=1,Q$60,0)+IF(VLOOKUP($O$61,#REF!,5,0)=1,Q$61,0)+IF(VLOOKUP($O$62,#REF!,5,0)=1,Q$62,0)+IF(VLOOKUP($O$63,#REF!,5,0)=1,Q$63,0)+IF(VLOOKUP($O$64,#REF!,5,0)=1,Q$64,0)+IF(VLOOKUP($O$65,#REF!,5,0)=1,Q$65,0)+IF(VLOOKUP($O$66,#REF!,5,0)=1,Q$66,0)+IF(VLOOKUP($O$67,#REF!,5,0)=1,Q$67,0)+IF(VLOOKUP($O$68,#REF!,5,0)=1,Q$68,0)+IF(VLOOKUP($O$69,#REF!,5,0)=1,Q$69,0)+IF(VLOOKUP($O$70,#REF!,5,0)=1,Q$70,0)+IF(VLOOKUP($O$71,#REF!,5,0)=1,Q$71,0)+IF(VLOOKUP($O$72,#REF!,5,0)=1,Q$72,0)+IF(VLOOKUP($O$73,#REF!,5,0)=1,Q$73,0)+IF(VLOOKUP($O$74,#REF!,5,0)=1,Q$74,0)+IF(VLOOKUP($O$75,#REF!,5,0)=1,Q$75,0)+IF(VLOOKUP($O$76,#REF!,5,0)=1,Q$76,0)+IF(VLOOKUP($O$77,#REF!,5,0)=1,Q$77,0)+IF(VLOOKUP($O$78,#REF!,5,0)=1,Q$78,0)</f>
        <v>#REF!</v>
      </c>
      <c r="R101" s="142" t="e">
        <f>+IF(VLOOKUP($O$59,#REF!,5,0)=1,R$59,0)+IF(VLOOKUP($O$60,#REF!,5,0)=1,R$60,0)+IF(VLOOKUP($O$61,#REF!,5,0)=1,R$61,0)+IF(VLOOKUP($O$62,#REF!,5,0)=1,R$62,0)+IF(VLOOKUP($O$63,#REF!,5,0)=1,R$63,0)+IF(VLOOKUP($O$64,#REF!,5,0)=1,R$64,0)+IF(VLOOKUP($O$65,#REF!,5,0)=1,R$65,0)+IF(VLOOKUP($O$66,#REF!,5,0)=1,R$66,0)+IF(VLOOKUP($O$67,#REF!,5,0)=1,R$67,0)+IF(VLOOKUP($O$68,#REF!,5,0)=1,R$68,0)+IF(VLOOKUP($O$69,#REF!,5,0)=1,R$69,0)+IF(VLOOKUP($O$70,#REF!,5,0)=1,R$70,0)+IF(VLOOKUP($O$71,#REF!,5,0)=1,R$71,0)+IF(VLOOKUP($O$72,#REF!,5,0)=1,R$72,0)+IF(VLOOKUP($O$73,#REF!,5,0)=1,R$73,0)+IF(VLOOKUP($O$74,#REF!,5,0)=1,R$74,0)+IF(VLOOKUP($O$75,#REF!,5,0)=1,R$75,0)+IF(VLOOKUP($O$76,#REF!,5,0)=1,R$76,0)+IF(VLOOKUP($O$77,#REF!,5,0)=1,R$77,0)+IF(VLOOKUP($O$78,#REF!,5,0)=1,R$78,0)</f>
        <v>#REF!</v>
      </c>
      <c r="S101" s="142" t="e">
        <f>+IF(VLOOKUP($O$59,#REF!,5,0)=1,S$59,0)+IF(VLOOKUP($O$60,#REF!,5,0)=1,S$60,0)+IF(VLOOKUP($O$61,#REF!,5,0)=1,S$61,0)+IF(VLOOKUP($O$62,#REF!,5,0)=1,S$62,0)+IF(VLOOKUP($O$63,#REF!,5,0)=1,S$63,0)+IF(VLOOKUP($O$64,#REF!,5,0)=1,S$64,0)+IF(VLOOKUP($O$65,#REF!,5,0)=1,S$65,0)+IF(VLOOKUP($O$66,#REF!,5,0)=1,S$66,0)+IF(VLOOKUP($O$67,#REF!,5,0)=1,S$67,0)+IF(VLOOKUP($O$68,#REF!,5,0)=1,S$68,0)+IF(VLOOKUP($O$69,#REF!,5,0)=1,S$69,0)+IF(VLOOKUP($O$70,#REF!,5,0)=1,S$70,0)+IF(VLOOKUP($O$71,#REF!,5,0)=1,S$71,0)+IF(VLOOKUP($O$72,#REF!,5,0)=1,S$72,0)+IF(VLOOKUP($O$73,#REF!,5,0)=1,S$73,0)+IF(VLOOKUP($O$74,#REF!,5,0)=1,S$74,0)+IF(VLOOKUP($O$75,#REF!,5,0)=1,S$75,0)+IF(VLOOKUP($O$76,#REF!,5,0)=1,S$76,0)+IF(VLOOKUP($O$77,#REF!,5,0)=1,S$77,0)+IF(VLOOKUP($O$78,#REF!,5,0)=1,S$78,0)</f>
        <v>#REF!</v>
      </c>
      <c r="T101" s="142" t="e">
        <f>+IF(VLOOKUP($O$59,#REF!,5,0)=1,T$59,0)+IF(VLOOKUP($O$60,#REF!,5,0)=1,T$60,0)+IF(VLOOKUP($O$61,#REF!,5,0)=1,T$61,0)+IF(VLOOKUP($O$62,#REF!,5,0)=1,T$62,0)+IF(VLOOKUP($O$63,#REF!,5,0)=1,T$63,0)+IF(VLOOKUP($O$64,#REF!,5,0)=1,T$64,0)+IF(VLOOKUP($O$65,#REF!,5,0)=1,T$65,0)+IF(VLOOKUP($O$66,#REF!,5,0)=1,T$66,0)+IF(VLOOKUP($O$67,#REF!,5,0)=1,T$67,0)+IF(VLOOKUP($O$68,#REF!,5,0)=1,T$68,0)+IF(VLOOKUP($O$69,#REF!,5,0)=1,T$69,0)+IF(VLOOKUP($O$70,#REF!,5,0)=1,T$70,0)+IF(VLOOKUP($O$71,#REF!,5,0)=1,T$71,0)+IF(VLOOKUP($O$72,#REF!,5,0)=1,T$72,0)+IF(VLOOKUP($O$73,#REF!,5,0)=1,T$73,0)+IF(VLOOKUP($O$74,#REF!,5,0)=1,T$74,0)+IF(VLOOKUP($O$75,#REF!,5,0)=1,T$75,0)+IF(VLOOKUP($O$76,#REF!,5,0)=1,T$76,0)+IF(VLOOKUP($O$77,#REF!,5,0)=1,T$77,0)+IF(VLOOKUP($O$78,#REF!,5,0)=1,T$78,0)</f>
        <v>#REF!</v>
      </c>
      <c r="U101" s="142" t="e">
        <f>+IF(VLOOKUP($O$59,#REF!,5,0)=1,U$59,0)+IF(VLOOKUP($O$60,#REF!,5,0)=1,U$60,0)+IF(VLOOKUP($O$61,#REF!,5,0)=1,U$61,0)+IF(VLOOKUP($O$62,#REF!,5,0)=1,U$62,0)+IF(VLOOKUP($O$63,#REF!,5,0)=1,U$63,0)+IF(VLOOKUP($O$64,#REF!,5,0)=1,U$64,0)+IF(VLOOKUP($O$65,#REF!,5,0)=1,U$65,0)+IF(VLOOKUP($O$66,#REF!,5,0)=1,U$66,0)+IF(VLOOKUP($O$67,#REF!,5,0)=1,U$67,0)+IF(VLOOKUP($O$68,#REF!,5,0)=1,U$68,0)+IF(VLOOKUP($O$69,#REF!,5,0)=1,U$69,0)+IF(VLOOKUP($O$70,#REF!,5,0)=1,U$70,0)+IF(VLOOKUP($O$71,#REF!,5,0)=1,U$71,0)+IF(VLOOKUP($O$72,#REF!,5,0)=1,U$72,0)+IF(VLOOKUP($O$73,#REF!,5,0)=1,U$73,0)+IF(VLOOKUP($O$74,#REF!,5,0)=1,U$74,0)+IF(VLOOKUP($O$75,#REF!,5,0)=1,U$75,0)+IF(VLOOKUP($O$76,#REF!,5,0)=1,U$76,0)+IF(VLOOKUP($O$77,#REF!,5,0)=1,U$77,0)+IF(VLOOKUP($O$78,#REF!,5,0)=1,U$78,0)</f>
        <v>#REF!</v>
      </c>
      <c r="V101" s="142" t="e">
        <f>+IF(VLOOKUP($O$59,#REF!,5,0)=1,V$59,0)+IF(VLOOKUP($O$60,#REF!,5,0)=1,V$60,0)+IF(VLOOKUP($O$61,#REF!,5,0)=1,V$61,0)+IF(VLOOKUP($O$62,#REF!,5,0)=1,V$62,0)+IF(VLOOKUP($O$63,#REF!,5,0)=1,V$63,0)+IF(VLOOKUP($O$64,#REF!,5,0)=1,V$64,0)+IF(VLOOKUP($O$65,#REF!,5,0)=1,V$65,0)+IF(VLOOKUP($O$66,#REF!,5,0)=1,V$66,0)+IF(VLOOKUP($O$67,#REF!,5,0)=1,V$67,0)+IF(VLOOKUP($O$68,#REF!,5,0)=1,V$68,0)+IF(VLOOKUP($O$69,#REF!,5,0)=1,V$69,0)+IF(VLOOKUP($O$70,#REF!,5,0)=1,V$70,0)+IF(VLOOKUP($O$71,#REF!,5,0)=1,V$71,0)+IF(VLOOKUP($O$72,#REF!,5,0)=1,V$72,0)+IF(VLOOKUP($O$73,#REF!,5,0)=1,V$73,0)+IF(VLOOKUP($O$74,#REF!,5,0)=1,V$74,0)+IF(VLOOKUP($O$75,#REF!,5,0)=1,V$75,0)+IF(VLOOKUP($O$76,#REF!,5,0)=1,V$76,0)+IF(VLOOKUP($O$77,#REF!,5,0)=1,V$77,0)+IF(VLOOKUP($O$78,#REF!,5,0)=1,V$78,0)</f>
        <v>#REF!</v>
      </c>
      <c r="W101" s="142" t="e">
        <f>+IF(VLOOKUP($O$59,#REF!,5,0)=1,W$59,0)+IF(VLOOKUP($O$60,#REF!,5,0)=1,W$60,0)+IF(VLOOKUP($O$61,#REF!,5,0)=1,W$61,0)+IF(VLOOKUP($O$62,#REF!,5,0)=1,W$62,0)+IF(VLOOKUP($O$63,#REF!,5,0)=1,W$63,0)+IF(VLOOKUP($O$64,#REF!,5,0)=1,W$64,0)+IF(VLOOKUP($O$65,#REF!,5,0)=1,W$65,0)+IF(VLOOKUP($O$66,#REF!,5,0)=1,W$66,0)+IF(VLOOKUP($O$67,#REF!,5,0)=1,W$67,0)+IF(VLOOKUP($O$68,#REF!,5,0)=1,W$68,0)+IF(VLOOKUP($O$69,#REF!,5,0)=1,W$69,0)+IF(VLOOKUP($O$70,#REF!,5,0)=1,W$70,0)+IF(VLOOKUP($O$71,#REF!,5,0)=1,W$71,0)+IF(VLOOKUP($O$72,#REF!,5,0)=1,W$72,0)+IF(VLOOKUP($O$73,#REF!,5,0)=1,W$73,0)+IF(VLOOKUP($O$74,#REF!,5,0)=1,W$74,0)+IF(VLOOKUP($O$75,#REF!,5,0)=1,W$75,0)+IF(VLOOKUP($O$76,#REF!,5,0)=1,W$76,0)+IF(VLOOKUP($O$77,#REF!,5,0)=1,W$77,0)+IF(VLOOKUP($O$78,#REF!,5,0)=1,W$78,0)</f>
        <v>#REF!</v>
      </c>
      <c r="X101" s="142" t="e">
        <f>+IF(VLOOKUP($O$59,#REF!,5,0)=1,X$59,0)+IF(VLOOKUP($O$60,#REF!,5,0)=1,X$60,0)+IF(VLOOKUP($O$61,#REF!,5,0)=1,X$61,0)+IF(VLOOKUP($O$62,#REF!,5,0)=1,X$62,0)+IF(VLOOKUP($O$63,#REF!,5,0)=1,X$63,0)+IF(VLOOKUP($O$64,#REF!,5,0)=1,X$64,0)+IF(VLOOKUP($O$65,#REF!,5,0)=1,X$65,0)+IF(VLOOKUP($O$66,#REF!,5,0)=1,X$66,0)+IF(VLOOKUP($O$67,#REF!,5,0)=1,X$67,0)+IF(VLOOKUP($O$68,#REF!,5,0)=1,X$68,0)+IF(VLOOKUP($O$69,#REF!,5,0)=1,X$69,0)+IF(VLOOKUP($O$70,#REF!,5,0)=1,X$70,0)+IF(VLOOKUP($O$71,#REF!,5,0)=1,X$71,0)+IF(VLOOKUP($O$72,#REF!,5,0)=1,X$72,0)+IF(VLOOKUP($O$73,#REF!,5,0)=1,X$73,0)+IF(VLOOKUP($O$74,#REF!,5,0)=1,X$74,0)+IF(VLOOKUP($O$75,#REF!,5,0)=1,X$75,0)+IF(VLOOKUP($O$76,#REF!,5,0)=1,X$76,0)+IF(VLOOKUP($O$77,#REF!,5,0)=1,X$77,0)+IF(VLOOKUP($O$78,#REF!,5,0)=1,X$78,0)</f>
        <v>#REF!</v>
      </c>
      <c r="Y101" s="142" t="e">
        <f>+IF(VLOOKUP($O$59,#REF!,5,0)=1,Y$59,0)+IF(VLOOKUP($O$60,#REF!,5,0)=1,Y$60,0)+IF(VLOOKUP($O$61,#REF!,5,0)=1,Y$61,0)+IF(VLOOKUP($O$62,#REF!,5,0)=1,Y$62,0)+IF(VLOOKUP($O$63,#REF!,5,0)=1,Y$63,0)+IF(VLOOKUP($O$64,#REF!,5,0)=1,Y$64,0)+IF(VLOOKUP($O$65,#REF!,5,0)=1,Y$65,0)+IF(VLOOKUP($O$66,#REF!,5,0)=1,Y$66,0)+IF(VLOOKUP($O$67,#REF!,5,0)=1,Y$67,0)+IF(VLOOKUP($O$68,#REF!,5,0)=1,Y$68,0)+IF(VLOOKUP($O$69,#REF!,5,0)=1,Y$69,0)+IF(VLOOKUP($O$70,#REF!,5,0)=1,Y$70,0)+IF(VLOOKUP($O$71,#REF!,5,0)=1,Y$71,0)+IF(VLOOKUP($O$72,#REF!,5,0)=1,Y$72,0)+IF(VLOOKUP($O$73,#REF!,5,0)=1,Y$73,0)+IF(VLOOKUP($O$74,#REF!,5,0)=1,Y$74,0)+IF(VLOOKUP($O$75,#REF!,5,0)=1,Y$75,0)+IF(VLOOKUP($O$76,#REF!,5,0)=1,Y$76,0)+IF(VLOOKUP($O$77,#REF!,5,0)=1,Y$77,0)+IF(VLOOKUP($O$78,#REF!,5,0)=1,Y$78,0)</f>
        <v>#REF!</v>
      </c>
      <c r="Z101" s="143" t="e">
        <f>+IF(VLOOKUP($O$59,#REF!,5,0)=1,Z$59,0)+IF(VLOOKUP($O$60,#REF!,5,0)=1,Z$60,0)+IF(VLOOKUP($O$61,#REF!,5,0)=1,Z$61,0)+IF(VLOOKUP($O$62,#REF!,5,0)=1,Z$62,0)+IF(VLOOKUP($O$63,#REF!,5,0)=1,Z$63,0)+IF(VLOOKUP($O$64,#REF!,5,0)=1,Z$64,0)+IF(VLOOKUP($O$65,#REF!,5,0)=1,Z$65,0)+IF(VLOOKUP($O$66,#REF!,5,0)=1,Z$66,0)+IF(VLOOKUP($O$67,#REF!,5,0)=1,Z$67,0)+IF(VLOOKUP($O$68,#REF!,5,0)=1,Z$68,0)+IF(VLOOKUP($O$69,#REF!,5,0)=1,Z$69,0)+IF(VLOOKUP($O$70,#REF!,5,0)=1,Z$70,0)+IF(VLOOKUP($O$71,#REF!,5,0)=1,Z$71,0)+IF(VLOOKUP($O$72,#REF!,5,0)=1,Z$72,0)+IF(VLOOKUP($O$73,#REF!,5,0)=1,Z$73,0)+IF(VLOOKUP($O$74,#REF!,5,0)=1,Z$74,0)+IF(VLOOKUP($O$75,#REF!,5,0)=1,Z$75,0)+IF(VLOOKUP($O$76,#REF!,5,0)=1,Z$76,0)+IF(VLOOKUP($O$77,#REF!,5,0)=1,Z$77,0)+IF(VLOOKUP($O$78,#REF!,5,0)=1,Z$78,0)</f>
        <v>#REF!</v>
      </c>
      <c r="AA101" s="141" t="e">
        <f>+IF(VLOOKUP($O$59,#REF!,5,0)=1,AA$59,0)+IF(VLOOKUP($O$60,#REF!,5,0)=1,AA$60,0)+IF(VLOOKUP($O$61,#REF!,5,0)=1,AA$61,0)+IF(VLOOKUP($O$62,#REF!,5,0)=1,AA$62,0)+IF(VLOOKUP($O$63,#REF!,5,0)=1,AA$63,0)+IF(VLOOKUP($O$64,#REF!,5,0)=1,AA$64,0)+IF(VLOOKUP($O$65,#REF!,5,0)=1,AA$65,0)+IF(VLOOKUP($O$66,#REF!,5,0)=1,AA$66,0)+IF(VLOOKUP($O$67,#REF!,5,0)=1,AA$67,0)+IF(VLOOKUP($O$68,#REF!,5,0)=1,AA$68,0)+IF(VLOOKUP($O$69,#REF!,5,0)=1,AA$69,0)+IF(VLOOKUP($O$70,#REF!,5,0)=1,AA$70,0)+IF(VLOOKUP($O$71,#REF!,5,0)=1,AA$71,0)+IF(VLOOKUP($O$72,#REF!,5,0)=1,AA$72,0)+IF(VLOOKUP($O$73,#REF!,5,0)=1,AA$73,0)+IF(VLOOKUP($O$74,#REF!,5,0)=1,AA$74,0)+IF(VLOOKUP($O$75,#REF!,5,0)=1,AA$75,0)+IF(VLOOKUP($O$76,#REF!,5,0)=1,AA$76,0)+IF(VLOOKUP($O$77,#REF!,5,0)=1,AA$77,0)+IF(VLOOKUP($O$78,#REF!,5,0)=1,AA$78,0)</f>
        <v>#REF!</v>
      </c>
      <c r="AB101" s="142" t="e">
        <f>+IF(VLOOKUP($O$59,#REF!,5,0)=1,AB$59,0)+IF(VLOOKUP($O$60,#REF!,5,0)=1,AB$60,0)+IF(VLOOKUP($O$61,#REF!,5,0)=1,AB$61,0)+IF(VLOOKUP($O$62,#REF!,5,0)=1,AB$62,0)+IF(VLOOKUP($O$63,#REF!,5,0)=1,AB$63,0)+IF(VLOOKUP($O$64,#REF!,5,0)=1,AB$64,0)+IF(VLOOKUP($O$65,#REF!,5,0)=1,AB$65,0)+IF(VLOOKUP($O$66,#REF!,5,0)=1,AB$66,0)+IF(VLOOKUP($O$67,#REF!,5,0)=1,AB$67,0)+IF(VLOOKUP($O$68,#REF!,5,0)=1,AB$68,0)+IF(VLOOKUP($O$69,#REF!,5,0)=1,AB$69,0)+IF(VLOOKUP($O$70,#REF!,5,0)=1,AB$70,0)+IF(VLOOKUP($O$71,#REF!,5,0)=1,AB$71,0)+IF(VLOOKUP($O$72,#REF!,5,0)=1,AB$72,0)+IF(VLOOKUP($O$73,#REF!,5,0)=1,AB$73,0)+IF(VLOOKUP($O$74,#REF!,5,0)=1,AB$74,0)+IF(VLOOKUP($O$75,#REF!,5,0)=1,AB$75,0)+IF(VLOOKUP($O$76,#REF!,5,0)=1,AB$76,0)+IF(VLOOKUP($O$77,#REF!,5,0)=1,AB$77,0)+IF(VLOOKUP($O$78,#REF!,5,0)=1,AB$78,0)</f>
        <v>#REF!</v>
      </c>
      <c r="AC101" s="142" t="e">
        <f>+IF(VLOOKUP($O$59,#REF!,5,0)=1,AC$59,0)+IF(VLOOKUP($O$60,#REF!,5,0)=1,AC$60,0)+IF(VLOOKUP($O$61,#REF!,5,0)=1,AC$61,0)+IF(VLOOKUP($O$62,#REF!,5,0)=1,AC$62,0)+IF(VLOOKUP($O$63,#REF!,5,0)=1,AC$63,0)+IF(VLOOKUP($O$64,#REF!,5,0)=1,AC$64,0)+IF(VLOOKUP($O$65,#REF!,5,0)=1,AC$65,0)+IF(VLOOKUP($O$66,#REF!,5,0)=1,AC$66,0)+IF(VLOOKUP($O$67,#REF!,5,0)=1,AC$67,0)+IF(VLOOKUP($O$68,#REF!,5,0)=1,AC$68,0)+IF(VLOOKUP($O$69,#REF!,5,0)=1,AC$69,0)+IF(VLOOKUP($O$70,#REF!,5,0)=1,AC$70,0)+IF(VLOOKUP($O$71,#REF!,5,0)=1,AC$71,0)+IF(VLOOKUP($O$72,#REF!,5,0)=1,AC$72,0)+IF(VLOOKUP($O$73,#REF!,5,0)=1,AC$73,0)+IF(VLOOKUP($O$74,#REF!,5,0)=1,AC$74,0)+IF(VLOOKUP($O$75,#REF!,5,0)=1,AC$75,0)+IF(VLOOKUP($O$76,#REF!,5,0)=1,AC$76,0)+IF(VLOOKUP($O$77,#REF!,5,0)=1,AC$77,0)+IF(VLOOKUP($O$78,#REF!,5,0)=1,AC$78,0)</f>
        <v>#REF!</v>
      </c>
      <c r="AD101" s="142" t="e">
        <f>+IF(VLOOKUP($O$59,#REF!,5,0)=1,AD$59,0)+IF(VLOOKUP($O$60,#REF!,5,0)=1,AD$60,0)+IF(VLOOKUP($O$61,#REF!,5,0)=1,AD$61,0)+IF(VLOOKUP($O$62,#REF!,5,0)=1,AD$62,0)+IF(VLOOKUP($O$63,#REF!,5,0)=1,AD$63,0)+IF(VLOOKUP($O$64,#REF!,5,0)=1,AD$64,0)+IF(VLOOKUP($O$65,#REF!,5,0)=1,AD$65,0)+IF(VLOOKUP($O$66,#REF!,5,0)=1,AD$66,0)+IF(VLOOKUP($O$67,#REF!,5,0)=1,AD$67,0)+IF(VLOOKUP($O$68,#REF!,5,0)=1,AD$68,0)+IF(VLOOKUP($O$69,#REF!,5,0)=1,AD$69,0)+IF(VLOOKUP($O$70,#REF!,5,0)=1,AD$70,0)+IF(VLOOKUP($O$71,#REF!,5,0)=1,AD$71,0)+IF(VLOOKUP($O$72,#REF!,5,0)=1,AD$72,0)+IF(VLOOKUP($O$73,#REF!,5,0)=1,AD$73,0)+IF(VLOOKUP($O$74,#REF!,5,0)=1,AD$74,0)+IF(VLOOKUP($O$75,#REF!,5,0)=1,AD$75,0)+IF(VLOOKUP($O$76,#REF!,5,0)=1,AD$76,0)+IF(VLOOKUP($O$77,#REF!,5,0)=1,AD$77,0)+IF(VLOOKUP($O$78,#REF!,5,0)=1,AD$78,0)</f>
        <v>#REF!</v>
      </c>
      <c r="AE101" s="142" t="e">
        <f>+IF(VLOOKUP($O$59,#REF!,5,0)=1,AE$59,0)+IF(VLOOKUP($O$60,#REF!,5,0)=1,AE$60,0)+IF(VLOOKUP($O$61,#REF!,5,0)=1,AE$61,0)+IF(VLOOKUP($O$62,#REF!,5,0)=1,AE$62,0)+IF(VLOOKUP($O$63,#REF!,5,0)=1,AE$63,0)+IF(VLOOKUP($O$64,#REF!,5,0)=1,AE$64,0)+IF(VLOOKUP($O$65,#REF!,5,0)=1,AE$65,0)+IF(VLOOKUP($O$66,#REF!,5,0)=1,AE$66,0)+IF(VLOOKUP($O$67,#REF!,5,0)=1,AE$67,0)+IF(VLOOKUP($O$68,#REF!,5,0)=1,AE$68,0)+IF(VLOOKUP($O$69,#REF!,5,0)=1,AE$69,0)+IF(VLOOKUP($O$70,#REF!,5,0)=1,AE$70,0)+IF(VLOOKUP($O$71,#REF!,5,0)=1,AE$71,0)+IF(VLOOKUP($O$72,#REF!,5,0)=1,AE$72,0)+IF(VLOOKUP($O$73,#REF!,5,0)=1,AE$73,0)+IF(VLOOKUP($O$74,#REF!,5,0)=1,AE$74,0)+IF(VLOOKUP($O$75,#REF!,5,0)=1,AE$75,0)+IF(VLOOKUP($O$76,#REF!,5,0)=1,AE$76,0)+IF(VLOOKUP($O$77,#REF!,5,0)=1,AE$77,0)+IF(VLOOKUP($O$78,#REF!,5,0)=1,AE$78,0)</f>
        <v>#REF!</v>
      </c>
      <c r="AF101" s="142" t="e">
        <f>+IF(VLOOKUP($O$59,#REF!,5,0)=1,AF$59,0)+IF(VLOOKUP($O$60,#REF!,5,0)=1,AF$60,0)+IF(VLOOKUP($O$61,#REF!,5,0)=1,AF$61,0)+IF(VLOOKUP($O$62,#REF!,5,0)=1,AF$62,0)+IF(VLOOKUP($O$63,#REF!,5,0)=1,AF$63,0)+IF(VLOOKUP($O$64,#REF!,5,0)=1,AF$64,0)+IF(VLOOKUP($O$65,#REF!,5,0)=1,AF$65,0)+IF(VLOOKUP($O$66,#REF!,5,0)=1,AF$66,0)+IF(VLOOKUP($O$67,#REF!,5,0)=1,AF$67,0)+IF(VLOOKUP($O$68,#REF!,5,0)=1,AF$68,0)+IF(VLOOKUP($O$69,#REF!,5,0)=1,AF$69,0)+IF(VLOOKUP($O$70,#REF!,5,0)=1,AF$70,0)+IF(VLOOKUP($O$71,#REF!,5,0)=1,AF$71,0)+IF(VLOOKUP($O$72,#REF!,5,0)=1,AF$72,0)+IF(VLOOKUP($O$73,#REF!,5,0)=1,AF$73,0)+IF(VLOOKUP($O$74,#REF!,5,0)=1,AF$74,0)+IF(VLOOKUP($O$75,#REF!,5,0)=1,AF$75,0)+IF(VLOOKUP($O$76,#REF!,5,0)=1,AF$76,0)+IF(VLOOKUP($O$77,#REF!,5,0)=1,AF$77,0)+IF(VLOOKUP($O$78,#REF!,5,0)=1,AF$78,0)</f>
        <v>#REF!</v>
      </c>
      <c r="AG101" s="142" t="e">
        <f>+IF(VLOOKUP($O$59,#REF!,5,0)=1,AG$59,0)+IF(VLOOKUP($O$60,#REF!,5,0)=1,AG$60,0)+IF(VLOOKUP($O$61,#REF!,5,0)=1,AG$61,0)+IF(VLOOKUP($O$62,#REF!,5,0)=1,AG$62,0)+IF(VLOOKUP($O$63,#REF!,5,0)=1,AG$63,0)+IF(VLOOKUP($O$64,#REF!,5,0)=1,AG$64,0)+IF(VLOOKUP($O$65,#REF!,5,0)=1,AG$65,0)+IF(VLOOKUP($O$66,#REF!,5,0)=1,AG$66,0)+IF(VLOOKUP($O$67,#REF!,5,0)=1,AG$67,0)+IF(VLOOKUP($O$68,#REF!,5,0)=1,AG$68,0)+IF(VLOOKUP($O$69,#REF!,5,0)=1,AG$69,0)+IF(VLOOKUP($O$70,#REF!,5,0)=1,AG$70,0)+IF(VLOOKUP($O$71,#REF!,5,0)=1,AG$71,0)+IF(VLOOKUP($O$72,#REF!,5,0)=1,AG$72,0)+IF(VLOOKUP($O$73,#REF!,5,0)=1,AG$73,0)+IF(VLOOKUP($O$74,#REF!,5,0)=1,AG$74,0)+IF(VLOOKUP($O$75,#REF!,5,0)=1,AG$75,0)+IF(VLOOKUP($O$76,#REF!,5,0)=1,AG$76,0)+IF(VLOOKUP($O$77,#REF!,5,0)=1,AG$77,0)+IF(VLOOKUP($O$78,#REF!,5,0)=1,AG$78,0)</f>
        <v>#REF!</v>
      </c>
      <c r="AH101" s="142" t="e">
        <f>+IF(VLOOKUP($O$59,#REF!,5,0)=1,AH$59,0)+IF(VLOOKUP($O$60,#REF!,5,0)=1,AH$60,0)+IF(VLOOKUP($O$61,#REF!,5,0)=1,AH$61,0)+IF(VLOOKUP($O$62,#REF!,5,0)=1,AH$62,0)+IF(VLOOKUP($O$63,#REF!,5,0)=1,AH$63,0)+IF(VLOOKUP($O$64,#REF!,5,0)=1,AH$64,0)+IF(VLOOKUP($O$65,#REF!,5,0)=1,AH$65,0)+IF(VLOOKUP($O$66,#REF!,5,0)=1,AH$66,0)+IF(VLOOKUP($O$67,#REF!,5,0)=1,AH$67,0)+IF(VLOOKUP($O$68,#REF!,5,0)=1,AH$68,0)+IF(VLOOKUP($O$69,#REF!,5,0)=1,AH$69,0)+IF(VLOOKUP($O$70,#REF!,5,0)=1,AH$70,0)+IF(VLOOKUP($O$71,#REF!,5,0)=1,AH$71,0)+IF(VLOOKUP($O$72,#REF!,5,0)=1,AH$72,0)+IF(VLOOKUP($O$73,#REF!,5,0)=1,AH$73,0)+IF(VLOOKUP($O$74,#REF!,5,0)=1,AH$74,0)+IF(VLOOKUP($O$75,#REF!,5,0)=1,AH$75,0)+IF(VLOOKUP($O$76,#REF!,5,0)=1,AH$76,0)+IF(VLOOKUP($O$77,#REF!,5,0)=1,AH$77,0)+IF(VLOOKUP($O$78,#REF!,5,0)=1,AH$78,0)</f>
        <v>#REF!</v>
      </c>
      <c r="AI101" s="142" t="e">
        <f>+IF(VLOOKUP($O$59,#REF!,5,0)=1,AI$59,0)+IF(VLOOKUP($O$60,#REF!,5,0)=1,AI$60,0)+IF(VLOOKUP($O$61,#REF!,5,0)=1,AI$61,0)+IF(VLOOKUP($O$62,#REF!,5,0)=1,AI$62,0)+IF(VLOOKUP($O$63,#REF!,5,0)=1,AI$63,0)+IF(VLOOKUP($O$64,#REF!,5,0)=1,AI$64,0)+IF(VLOOKUP($O$65,#REF!,5,0)=1,AI$65,0)+IF(VLOOKUP($O$66,#REF!,5,0)=1,AI$66,0)+IF(VLOOKUP($O$67,#REF!,5,0)=1,AI$67,0)+IF(VLOOKUP($O$68,#REF!,5,0)=1,AI$68,0)+IF(VLOOKUP($O$69,#REF!,5,0)=1,AI$69,0)+IF(VLOOKUP($O$70,#REF!,5,0)=1,AI$70,0)+IF(VLOOKUP($O$71,#REF!,5,0)=1,AI$71,0)+IF(VLOOKUP($O$72,#REF!,5,0)=1,AI$72,0)+IF(VLOOKUP($O$73,#REF!,5,0)=1,AI$73,0)+IF(VLOOKUP($O$74,#REF!,5,0)=1,AI$74,0)+IF(VLOOKUP($O$75,#REF!,5,0)=1,AI$75,0)+IF(VLOOKUP($O$76,#REF!,5,0)=1,AI$76,0)+IF(VLOOKUP($O$77,#REF!,5,0)=1,AI$77,0)+IF(VLOOKUP($O$78,#REF!,5,0)=1,AI$78,0)</f>
        <v>#REF!</v>
      </c>
      <c r="AJ101" s="143" t="e">
        <f>+IF(VLOOKUP($O$59,#REF!,5,0)=1,AJ$59,0)+IF(VLOOKUP($O$60,#REF!,5,0)=1,AJ$60,0)+IF(VLOOKUP($O$61,#REF!,5,0)=1,AJ$61,0)+IF(VLOOKUP($O$62,#REF!,5,0)=1,AJ$62,0)+IF(VLOOKUP($O$63,#REF!,5,0)=1,AJ$63,0)+IF(VLOOKUP($O$64,#REF!,5,0)=1,AJ$64,0)+IF(VLOOKUP($O$65,#REF!,5,0)=1,AJ$65,0)+IF(VLOOKUP($O$66,#REF!,5,0)=1,AJ$66,0)+IF(VLOOKUP($O$67,#REF!,5,0)=1,AJ$67,0)+IF(VLOOKUP($O$68,#REF!,5,0)=1,AJ$68,0)+IF(VLOOKUP($O$69,#REF!,5,0)=1,AJ$69,0)+IF(VLOOKUP($O$70,#REF!,5,0)=1,AJ$70,0)+IF(VLOOKUP($O$71,#REF!,5,0)=1,AJ$71,0)+IF(VLOOKUP($O$72,#REF!,5,0)=1,AJ$72,0)+IF(VLOOKUP($O$73,#REF!,5,0)=1,AJ$73,0)+IF(VLOOKUP($O$74,#REF!,5,0)=1,AJ$74,0)+IF(VLOOKUP($O$75,#REF!,5,0)=1,AJ$75,0)+IF(VLOOKUP($O$76,#REF!,5,0)=1,AJ$76,0)+IF(VLOOKUP($O$77,#REF!,5,0)=1,AJ$77,0)+IF(VLOOKUP($O$78,#REF!,5,0)=1,AJ$78,0)</f>
        <v>#REF!</v>
      </c>
      <c r="AK101" s="141" t="e">
        <f>+IF(VLOOKUP($O$59,#REF!,5,0)=1,AK$59,0)+IF(VLOOKUP($O$60,#REF!,5,0)=1,AK$60,0)+IF(VLOOKUP($O$61,#REF!,5,0)=1,AK$61,0)+IF(VLOOKUP($O$62,#REF!,5,0)=1,AK$62,0)+IF(VLOOKUP($O$63,#REF!,5,0)=1,AK$63,0)+IF(VLOOKUP($O$64,#REF!,5,0)=1,AK$64,0)+IF(VLOOKUP($O$65,#REF!,5,0)=1,AK$65,0)+IF(VLOOKUP($O$66,#REF!,5,0)=1,AK$66,0)+IF(VLOOKUP($O$67,#REF!,5,0)=1,AK$67,0)+IF(VLOOKUP($O$68,#REF!,5,0)=1,AK$68,0)+IF(VLOOKUP($O$69,#REF!,5,0)=1,AK$69,0)+IF(VLOOKUP($O$70,#REF!,5,0)=1,AK$70,0)+IF(VLOOKUP($O$71,#REF!,5,0)=1,AK$71,0)+IF(VLOOKUP($O$72,#REF!,5,0)=1,AK$72,0)+IF(VLOOKUP($O$73,#REF!,5,0)=1,AK$73,0)+IF(VLOOKUP($O$74,#REF!,5,0)=1,AK$74,0)+IF(VLOOKUP($O$75,#REF!,5,0)=1,AK$75,0)+IF(VLOOKUP($O$76,#REF!,5,0)=1,AK$76,0)+IF(VLOOKUP($O$77,#REF!,5,0)=1,AK$77,0)+IF(VLOOKUP($O$78,#REF!,5,0)=1,AK$78,0)</f>
        <v>#REF!</v>
      </c>
      <c r="AL101" s="142" t="e">
        <f>+IF(VLOOKUP($O$59,#REF!,5,0)=1,AL$59,0)+IF(VLOOKUP($O$60,#REF!,5,0)=1,AL$60,0)+IF(VLOOKUP($O$61,#REF!,5,0)=1,AL$61,0)+IF(VLOOKUP($O$62,#REF!,5,0)=1,AL$62,0)+IF(VLOOKUP($O$63,#REF!,5,0)=1,AL$63,0)+IF(VLOOKUP($O$64,#REF!,5,0)=1,AL$64,0)+IF(VLOOKUP($O$65,#REF!,5,0)=1,AL$65,0)+IF(VLOOKUP($O$66,#REF!,5,0)=1,AL$66,0)+IF(VLOOKUP($O$67,#REF!,5,0)=1,AL$67,0)+IF(VLOOKUP($O$68,#REF!,5,0)=1,AL$68,0)+IF(VLOOKUP($O$69,#REF!,5,0)=1,AL$69,0)+IF(VLOOKUP($O$70,#REF!,5,0)=1,AL$70,0)+IF(VLOOKUP($O$71,#REF!,5,0)=1,AL$71,0)+IF(VLOOKUP($O$72,#REF!,5,0)=1,AL$72,0)+IF(VLOOKUP($O$73,#REF!,5,0)=1,AL$73,0)+IF(VLOOKUP($O$74,#REF!,5,0)=1,AL$74,0)+IF(VLOOKUP($O$75,#REF!,5,0)=1,AL$75,0)+IF(VLOOKUP($O$76,#REF!,5,0)=1,AL$76,0)+IF(VLOOKUP($O$77,#REF!,5,0)=1,AL$77,0)+IF(VLOOKUP($O$78,#REF!,5,0)=1,AL$78,0)</f>
        <v>#REF!</v>
      </c>
      <c r="AM101" s="142" t="e">
        <f>+IF(VLOOKUP($O$59,#REF!,5,0)=1,AM$59,0)+IF(VLOOKUP($O$60,#REF!,5,0)=1,AM$60,0)+IF(VLOOKUP($O$61,#REF!,5,0)=1,AM$61,0)+IF(VLOOKUP($O$62,#REF!,5,0)=1,AM$62,0)+IF(VLOOKUP($O$63,#REF!,5,0)=1,AM$63,0)+IF(VLOOKUP($O$64,#REF!,5,0)=1,AM$64,0)+IF(VLOOKUP($O$65,#REF!,5,0)=1,AM$65,0)+IF(VLOOKUP($O$66,#REF!,5,0)=1,AM$66,0)+IF(VLOOKUP($O$67,#REF!,5,0)=1,AM$67,0)+IF(VLOOKUP($O$68,#REF!,5,0)=1,AM$68,0)+IF(VLOOKUP($O$69,#REF!,5,0)=1,AM$69,0)+IF(VLOOKUP($O$70,#REF!,5,0)=1,AM$70,0)+IF(VLOOKUP($O$71,#REF!,5,0)=1,AM$71,0)+IF(VLOOKUP($O$72,#REF!,5,0)=1,AM$72,0)+IF(VLOOKUP($O$73,#REF!,5,0)=1,AM$73,0)+IF(VLOOKUP($O$74,#REF!,5,0)=1,AM$74,0)+IF(VLOOKUP($O$75,#REF!,5,0)=1,AM$75,0)+IF(VLOOKUP($O$76,#REF!,5,0)=1,AM$76,0)+IF(VLOOKUP($O$77,#REF!,5,0)=1,AM$77,0)+IF(VLOOKUP($O$78,#REF!,5,0)=1,AM$78,0)</f>
        <v>#REF!</v>
      </c>
      <c r="AN101" s="142" t="e">
        <f>+IF(VLOOKUP($O$59,#REF!,5,0)=1,AN$59,0)+IF(VLOOKUP($O$60,#REF!,5,0)=1,AN$60,0)+IF(VLOOKUP($O$61,#REF!,5,0)=1,AN$61,0)+IF(VLOOKUP($O$62,#REF!,5,0)=1,AN$62,0)+IF(VLOOKUP($O$63,#REF!,5,0)=1,AN$63,0)+IF(VLOOKUP($O$64,#REF!,5,0)=1,AN$64,0)+IF(VLOOKUP($O$65,#REF!,5,0)=1,AN$65,0)+IF(VLOOKUP($O$66,#REF!,5,0)=1,AN$66,0)+IF(VLOOKUP($O$67,#REF!,5,0)=1,AN$67,0)+IF(VLOOKUP($O$68,#REF!,5,0)=1,AN$68,0)+IF(VLOOKUP($O$69,#REF!,5,0)=1,AN$69,0)+IF(VLOOKUP($O$70,#REF!,5,0)=1,AN$70,0)+IF(VLOOKUP($O$71,#REF!,5,0)=1,AN$71,0)+IF(VLOOKUP($O$72,#REF!,5,0)=1,AN$72,0)+IF(VLOOKUP($O$73,#REF!,5,0)=1,AN$73,0)+IF(VLOOKUP($O$74,#REF!,5,0)=1,AN$74,0)+IF(VLOOKUP($O$75,#REF!,5,0)=1,AN$75,0)+IF(VLOOKUP($O$76,#REF!,5,0)=1,AN$76,0)+IF(VLOOKUP($O$77,#REF!,5,0)=1,AN$77,0)+IF(VLOOKUP($O$78,#REF!,5,0)=1,AN$78,0)</f>
        <v>#REF!</v>
      </c>
      <c r="AO101" s="142" t="e">
        <f>+IF(VLOOKUP($O$59,#REF!,5,0)=1,AO$59,0)+IF(VLOOKUP($O$60,#REF!,5,0)=1,AO$60,0)+IF(VLOOKUP($O$61,#REF!,5,0)=1,AO$61,0)+IF(VLOOKUP($O$62,#REF!,5,0)=1,AO$62,0)+IF(VLOOKUP($O$63,#REF!,5,0)=1,AO$63,0)+IF(VLOOKUP($O$64,#REF!,5,0)=1,AO$64,0)+IF(VLOOKUP($O$65,#REF!,5,0)=1,AO$65,0)+IF(VLOOKUP($O$66,#REF!,5,0)=1,AO$66,0)+IF(VLOOKUP($O$67,#REF!,5,0)=1,AO$67,0)+IF(VLOOKUP($O$68,#REF!,5,0)=1,AO$68,0)+IF(VLOOKUP($O$69,#REF!,5,0)=1,AO$69,0)+IF(VLOOKUP($O$70,#REF!,5,0)=1,AO$70,0)+IF(VLOOKUP($O$71,#REF!,5,0)=1,AO$71,0)+IF(VLOOKUP($O$72,#REF!,5,0)=1,AO$72,0)+IF(VLOOKUP($O$73,#REF!,5,0)=1,AO$73,0)+IF(VLOOKUP($O$74,#REF!,5,0)=1,AO$74,0)+IF(VLOOKUP($O$75,#REF!,5,0)=1,AO$75,0)+IF(VLOOKUP($O$76,#REF!,5,0)=1,AO$76,0)+IF(VLOOKUP($O$77,#REF!,5,0)=1,AO$77,0)+IF(VLOOKUP($O$78,#REF!,5,0)=1,AO$78,0)</f>
        <v>#REF!</v>
      </c>
      <c r="AP101" s="142" t="e">
        <f>+IF(VLOOKUP($O$59,#REF!,5,0)=1,AP$59,0)+IF(VLOOKUP($O$60,#REF!,5,0)=1,AP$60,0)+IF(VLOOKUP($O$61,#REF!,5,0)=1,AP$61,0)+IF(VLOOKUP($O$62,#REF!,5,0)=1,AP$62,0)+IF(VLOOKUP($O$63,#REF!,5,0)=1,AP$63,0)+IF(VLOOKUP($O$64,#REF!,5,0)=1,AP$64,0)+IF(VLOOKUP($O$65,#REF!,5,0)=1,AP$65,0)+IF(VLOOKUP($O$66,#REF!,5,0)=1,AP$66,0)+IF(VLOOKUP($O$67,#REF!,5,0)=1,AP$67,0)+IF(VLOOKUP($O$68,#REF!,5,0)=1,AP$68,0)+IF(VLOOKUP($O$69,#REF!,5,0)=1,AP$69,0)+IF(VLOOKUP($O$70,#REF!,5,0)=1,AP$70,0)+IF(VLOOKUP($O$71,#REF!,5,0)=1,AP$71,0)+IF(VLOOKUP($O$72,#REF!,5,0)=1,AP$72,0)+IF(VLOOKUP($O$73,#REF!,5,0)=1,AP$73,0)+IF(VLOOKUP($O$74,#REF!,5,0)=1,AP$74,0)+IF(VLOOKUP($O$75,#REF!,5,0)=1,AP$75,0)+IF(VLOOKUP($O$76,#REF!,5,0)=1,AP$76,0)+IF(VLOOKUP($O$77,#REF!,5,0)=1,AP$77,0)+IF(VLOOKUP($O$78,#REF!,5,0)=1,AP$78,0)</f>
        <v>#REF!</v>
      </c>
      <c r="AQ101" s="142" t="e">
        <f>+IF(VLOOKUP($O$59,#REF!,5,0)=1,AQ$59,0)+IF(VLOOKUP($O$60,#REF!,5,0)=1,AQ$60,0)+IF(VLOOKUP($O$61,#REF!,5,0)=1,AQ$61,0)+IF(VLOOKUP($O$62,#REF!,5,0)=1,AQ$62,0)+IF(VLOOKUP($O$63,#REF!,5,0)=1,AQ$63,0)+IF(VLOOKUP($O$64,#REF!,5,0)=1,AQ$64,0)+IF(VLOOKUP($O$65,#REF!,5,0)=1,AQ$65,0)+IF(VLOOKUP($O$66,#REF!,5,0)=1,AQ$66,0)+IF(VLOOKUP($O$67,#REF!,5,0)=1,AQ$67,0)+IF(VLOOKUP($O$68,#REF!,5,0)=1,AQ$68,0)+IF(VLOOKUP($O$69,#REF!,5,0)=1,AQ$69,0)+IF(VLOOKUP($O$70,#REF!,5,0)=1,AQ$70,0)+IF(VLOOKUP($O$71,#REF!,5,0)=1,AQ$71,0)+IF(VLOOKUP($O$72,#REF!,5,0)=1,AQ$72,0)+IF(VLOOKUP($O$73,#REF!,5,0)=1,AQ$73,0)+IF(VLOOKUP($O$74,#REF!,5,0)=1,AQ$74,0)+IF(VLOOKUP($O$75,#REF!,5,0)=1,AQ$75,0)+IF(VLOOKUP($O$76,#REF!,5,0)=1,AQ$76,0)+IF(VLOOKUP($O$77,#REF!,5,0)=1,AQ$77,0)+IF(VLOOKUP($O$78,#REF!,5,0)=1,AQ$78,0)</f>
        <v>#REF!</v>
      </c>
      <c r="AR101" s="142" t="e">
        <f>+IF(VLOOKUP($O$59,#REF!,5,0)=1,AR$59,0)+IF(VLOOKUP($O$60,#REF!,5,0)=1,AR$60,0)+IF(VLOOKUP($O$61,#REF!,5,0)=1,AR$61,0)+IF(VLOOKUP($O$62,#REF!,5,0)=1,AR$62,0)+IF(VLOOKUP($O$63,#REF!,5,0)=1,AR$63,0)+IF(VLOOKUP($O$64,#REF!,5,0)=1,AR$64,0)+IF(VLOOKUP($O$65,#REF!,5,0)=1,AR$65,0)+IF(VLOOKUP($O$66,#REF!,5,0)=1,AR$66,0)+IF(VLOOKUP($O$67,#REF!,5,0)=1,AR$67,0)+IF(VLOOKUP($O$68,#REF!,5,0)=1,AR$68,0)+IF(VLOOKUP($O$69,#REF!,5,0)=1,AR$69,0)+IF(VLOOKUP($O$70,#REF!,5,0)=1,AR$70,0)+IF(VLOOKUP($O$71,#REF!,5,0)=1,AR$71,0)+IF(VLOOKUP($O$72,#REF!,5,0)=1,AR$72,0)+IF(VLOOKUP($O$73,#REF!,5,0)=1,AR$73,0)+IF(VLOOKUP($O$74,#REF!,5,0)=1,AR$74,0)+IF(VLOOKUP($O$75,#REF!,5,0)=1,AR$75,0)+IF(VLOOKUP($O$76,#REF!,5,0)=1,AR$76,0)+IF(VLOOKUP($O$77,#REF!,5,0)=1,AR$77,0)+IF(VLOOKUP($O$78,#REF!,5,0)=1,AR$78,0)</f>
        <v>#REF!</v>
      </c>
      <c r="AS101" s="142" t="e">
        <f>+IF(VLOOKUP($O$59,#REF!,5,0)=1,AS$59,0)+IF(VLOOKUP($O$60,#REF!,5,0)=1,AS$60,0)+IF(VLOOKUP($O$61,#REF!,5,0)=1,AS$61,0)+IF(VLOOKUP($O$62,#REF!,5,0)=1,AS$62,0)+IF(VLOOKUP($O$63,#REF!,5,0)=1,AS$63,0)+IF(VLOOKUP($O$64,#REF!,5,0)=1,AS$64,0)+IF(VLOOKUP($O$65,#REF!,5,0)=1,AS$65,0)+IF(VLOOKUP($O$66,#REF!,5,0)=1,AS$66,0)+IF(VLOOKUP($O$67,#REF!,5,0)=1,AS$67,0)+IF(VLOOKUP($O$68,#REF!,5,0)=1,AS$68,0)+IF(VLOOKUP($O$69,#REF!,5,0)=1,AS$69,0)+IF(VLOOKUP($O$70,#REF!,5,0)=1,AS$70,0)+IF(VLOOKUP($O$71,#REF!,5,0)=1,AS$71,0)+IF(VLOOKUP($O$72,#REF!,5,0)=1,AS$72,0)+IF(VLOOKUP($O$73,#REF!,5,0)=1,AS$73,0)+IF(VLOOKUP($O$74,#REF!,5,0)=1,AS$74,0)+IF(VLOOKUP($O$75,#REF!,5,0)=1,AS$75,0)+IF(VLOOKUP($O$76,#REF!,5,0)=1,AS$76,0)+IF(VLOOKUP($O$77,#REF!,5,0)=1,AS$77,0)+IF(VLOOKUP($O$78,#REF!,5,0)=1,AS$78,0)</f>
        <v>#REF!</v>
      </c>
      <c r="AT101" s="143" t="e">
        <f>+IF(VLOOKUP($O$59,#REF!,5,0)=1,AT$59,0)+IF(VLOOKUP($O$60,#REF!,5,0)=1,AT$60,0)+IF(VLOOKUP($O$61,#REF!,5,0)=1,AT$61,0)+IF(VLOOKUP($O$62,#REF!,5,0)=1,AT$62,0)+IF(VLOOKUP($O$63,#REF!,5,0)=1,AT$63,0)+IF(VLOOKUP($O$64,#REF!,5,0)=1,AT$64,0)+IF(VLOOKUP($O$65,#REF!,5,0)=1,AT$65,0)+IF(VLOOKUP($O$66,#REF!,5,0)=1,AT$66,0)+IF(VLOOKUP($O$67,#REF!,5,0)=1,AT$67,0)+IF(VLOOKUP($O$68,#REF!,5,0)=1,AT$68,0)+IF(VLOOKUP($O$69,#REF!,5,0)=1,AT$69,0)+IF(VLOOKUP($O$70,#REF!,5,0)=1,AT$70,0)+IF(VLOOKUP($O$71,#REF!,5,0)=1,AT$71,0)+IF(VLOOKUP($O$72,#REF!,5,0)=1,AT$72,0)+IF(VLOOKUP($O$73,#REF!,5,0)=1,AT$73,0)+IF(VLOOKUP($O$74,#REF!,5,0)=1,AT$74,0)+IF(VLOOKUP($O$75,#REF!,5,0)=1,AT$75,0)+IF(VLOOKUP($O$76,#REF!,5,0)=1,AT$76,0)+IF(VLOOKUP($O$77,#REF!,5,0)=1,AT$77,0)+IF(VLOOKUP($O$78,#REF!,5,0)=1,AT$78,0)</f>
        <v>#REF!</v>
      </c>
      <c r="AU101" s="141" t="e">
        <f>+IF(VLOOKUP($O$59,#REF!,5,0)=1,AU$59,0)+IF(VLOOKUP($O$60,#REF!,5,0)=1,AU$60,0)+IF(VLOOKUP($O$61,#REF!,5,0)=1,AU$61,0)+IF(VLOOKUP($O$62,#REF!,5,0)=1,AU$62,0)+IF(VLOOKUP($O$63,#REF!,5,0)=1,AU$63,0)+IF(VLOOKUP($O$64,#REF!,5,0)=1,AU$64,0)+IF(VLOOKUP($O$65,#REF!,5,0)=1,AU$65,0)+IF(VLOOKUP($O$66,#REF!,5,0)=1,AU$66,0)+IF(VLOOKUP($O$67,#REF!,5,0)=1,AU$67,0)+IF(VLOOKUP($O$68,#REF!,5,0)=1,AU$68,0)+IF(VLOOKUP($O$69,#REF!,5,0)=1,AU$69,0)+IF(VLOOKUP($O$70,#REF!,5,0)=1,AU$70,0)+IF(VLOOKUP($O$71,#REF!,5,0)=1,AU$71,0)+IF(VLOOKUP($O$72,#REF!,5,0)=1,AU$72,0)+IF(VLOOKUP($O$73,#REF!,5,0)=1,AU$73,0)+IF(VLOOKUP($O$74,#REF!,5,0)=1,AU$74,0)+IF(VLOOKUP($O$75,#REF!,5,0)=1,AU$75,0)+IF(VLOOKUP($O$76,#REF!,5,0)=1,AU$76,0)+IF(VLOOKUP($O$77,#REF!,5,0)=1,AU$77,0)+IF(VLOOKUP($O$78,#REF!,5,0)=1,AU$78,0)</f>
        <v>#REF!</v>
      </c>
      <c r="AV101" s="142" t="e">
        <f>+IF(VLOOKUP($O$59,#REF!,5,0)=1,AV$59,0)+IF(VLOOKUP($O$60,#REF!,5,0)=1,AV$60,0)+IF(VLOOKUP($O$61,#REF!,5,0)=1,AV$61,0)+IF(VLOOKUP($O$62,#REF!,5,0)=1,AV$62,0)+IF(VLOOKUP($O$63,#REF!,5,0)=1,AV$63,0)+IF(VLOOKUP($O$64,#REF!,5,0)=1,AV$64,0)+IF(VLOOKUP($O$65,#REF!,5,0)=1,AV$65,0)+IF(VLOOKUP($O$66,#REF!,5,0)=1,AV$66,0)+IF(VLOOKUP($O$67,#REF!,5,0)=1,AV$67,0)+IF(VLOOKUP($O$68,#REF!,5,0)=1,AV$68,0)+IF(VLOOKUP($O$69,#REF!,5,0)=1,AV$69,0)+IF(VLOOKUP($O$70,#REF!,5,0)=1,AV$70,0)+IF(VLOOKUP($O$71,#REF!,5,0)=1,AV$71,0)+IF(VLOOKUP($O$72,#REF!,5,0)=1,AV$72,0)+IF(VLOOKUP($O$73,#REF!,5,0)=1,AV$73,0)+IF(VLOOKUP($O$74,#REF!,5,0)=1,AV$74,0)+IF(VLOOKUP($O$75,#REF!,5,0)=1,AV$75,0)+IF(VLOOKUP($O$76,#REF!,5,0)=1,AV$76,0)+IF(VLOOKUP($O$77,#REF!,5,0)=1,AV$77,0)+IF(VLOOKUP($O$78,#REF!,5,0)=1,AV$78,0)</f>
        <v>#REF!</v>
      </c>
      <c r="AW101" s="142" t="e">
        <f>+IF(VLOOKUP($O$59,#REF!,5,0)=1,AW$59,0)+IF(VLOOKUP($O$60,#REF!,5,0)=1,AW$60,0)+IF(VLOOKUP($O$61,#REF!,5,0)=1,AW$61,0)+IF(VLOOKUP($O$62,#REF!,5,0)=1,AW$62,0)+IF(VLOOKUP($O$63,#REF!,5,0)=1,AW$63,0)+IF(VLOOKUP($O$64,#REF!,5,0)=1,AW$64,0)+IF(VLOOKUP($O$65,#REF!,5,0)=1,AW$65,0)+IF(VLOOKUP($O$66,#REF!,5,0)=1,AW$66,0)+IF(VLOOKUP($O$67,#REF!,5,0)=1,AW$67,0)+IF(VLOOKUP($O$68,#REF!,5,0)=1,AW$68,0)+IF(VLOOKUP($O$69,#REF!,5,0)=1,AW$69,0)+IF(VLOOKUP($O$70,#REF!,5,0)=1,AW$70,0)+IF(VLOOKUP($O$71,#REF!,5,0)=1,AW$71,0)+IF(VLOOKUP($O$72,#REF!,5,0)=1,AW$72,0)+IF(VLOOKUP($O$73,#REF!,5,0)=1,AW$73,0)+IF(VLOOKUP($O$74,#REF!,5,0)=1,AW$74,0)+IF(VLOOKUP($O$75,#REF!,5,0)=1,AW$75,0)+IF(VLOOKUP($O$76,#REF!,5,0)=1,AW$76,0)+IF(VLOOKUP($O$77,#REF!,5,0)=1,AW$77,0)+IF(VLOOKUP($O$78,#REF!,5,0)=1,AW$78,0)</f>
        <v>#REF!</v>
      </c>
      <c r="AX101" s="142" t="e">
        <f>+IF(VLOOKUP($O$59,#REF!,5,0)=1,AX$59,0)+IF(VLOOKUP($O$60,#REF!,5,0)=1,AX$60,0)+IF(VLOOKUP($O$61,#REF!,5,0)=1,AX$61,0)+IF(VLOOKUP($O$62,#REF!,5,0)=1,AX$62,0)+IF(VLOOKUP($O$63,#REF!,5,0)=1,AX$63,0)+IF(VLOOKUP($O$64,#REF!,5,0)=1,AX$64,0)+IF(VLOOKUP($O$65,#REF!,5,0)=1,AX$65,0)+IF(VLOOKUP($O$66,#REF!,5,0)=1,AX$66,0)+IF(VLOOKUP($O$67,#REF!,5,0)=1,AX$67,0)+IF(VLOOKUP($O$68,#REF!,5,0)=1,AX$68,0)+IF(VLOOKUP($O$69,#REF!,5,0)=1,AX$69,0)+IF(VLOOKUP($O$70,#REF!,5,0)=1,AX$70,0)+IF(VLOOKUP($O$71,#REF!,5,0)=1,AX$71,0)+IF(VLOOKUP($O$72,#REF!,5,0)=1,AX$72,0)+IF(VLOOKUP($O$73,#REF!,5,0)=1,AX$73,0)+IF(VLOOKUP($O$74,#REF!,5,0)=1,AX$74,0)+IF(VLOOKUP($O$75,#REF!,5,0)=1,AX$75,0)+IF(VLOOKUP($O$76,#REF!,5,0)=1,AX$76,0)+IF(VLOOKUP($O$77,#REF!,5,0)=1,AX$77,0)+IF(VLOOKUP($O$78,#REF!,5,0)=1,AX$78,0)</f>
        <v>#REF!</v>
      </c>
      <c r="AY101" s="142" t="e">
        <f>+IF(VLOOKUP($O$59,#REF!,5,0)=1,AY$59,0)+IF(VLOOKUP($O$60,#REF!,5,0)=1,AY$60,0)+IF(VLOOKUP($O$61,#REF!,5,0)=1,AY$61,0)+IF(VLOOKUP($O$62,#REF!,5,0)=1,AY$62,0)+IF(VLOOKUP($O$63,#REF!,5,0)=1,AY$63,0)+IF(VLOOKUP($O$64,#REF!,5,0)=1,AY$64,0)+IF(VLOOKUP($O$65,#REF!,5,0)=1,AY$65,0)+IF(VLOOKUP($O$66,#REF!,5,0)=1,AY$66,0)+IF(VLOOKUP($O$67,#REF!,5,0)=1,AY$67,0)+IF(VLOOKUP($O$68,#REF!,5,0)=1,AY$68,0)+IF(VLOOKUP($O$69,#REF!,5,0)=1,AY$69,0)+IF(VLOOKUP($O$70,#REF!,5,0)=1,AY$70,0)+IF(VLOOKUP($O$71,#REF!,5,0)=1,AY$71,0)+IF(VLOOKUP($O$72,#REF!,5,0)=1,AY$72,0)+IF(VLOOKUP($O$73,#REF!,5,0)=1,AY$73,0)+IF(VLOOKUP($O$74,#REF!,5,0)=1,AY$74,0)+IF(VLOOKUP($O$75,#REF!,5,0)=1,AY$75,0)+IF(VLOOKUP($O$76,#REF!,5,0)=1,AY$76,0)+IF(VLOOKUP($O$77,#REF!,5,0)=1,AY$77,0)+IF(VLOOKUP($O$78,#REF!,5,0)=1,AY$78,0)</f>
        <v>#REF!</v>
      </c>
      <c r="AZ101" s="142" t="e">
        <f>+IF(VLOOKUP($O$59,#REF!,5,0)=1,AZ$59,0)+IF(VLOOKUP($O$60,#REF!,5,0)=1,AZ$60,0)+IF(VLOOKUP($O$61,#REF!,5,0)=1,AZ$61,0)+IF(VLOOKUP($O$62,#REF!,5,0)=1,AZ$62,0)+IF(VLOOKUP($O$63,#REF!,5,0)=1,AZ$63,0)+IF(VLOOKUP($O$64,#REF!,5,0)=1,AZ$64,0)+IF(VLOOKUP($O$65,#REF!,5,0)=1,AZ$65,0)+IF(VLOOKUP($O$66,#REF!,5,0)=1,AZ$66,0)+IF(VLOOKUP($O$67,#REF!,5,0)=1,AZ$67,0)+IF(VLOOKUP($O$68,#REF!,5,0)=1,AZ$68,0)+IF(VLOOKUP($O$69,#REF!,5,0)=1,AZ$69,0)+IF(VLOOKUP($O$70,#REF!,5,0)=1,AZ$70,0)+IF(VLOOKUP($O$71,#REF!,5,0)=1,AZ$71,0)+IF(VLOOKUP($O$72,#REF!,5,0)=1,AZ$72,0)+IF(VLOOKUP($O$73,#REF!,5,0)=1,AZ$73,0)+IF(VLOOKUP($O$74,#REF!,5,0)=1,AZ$74,0)+IF(VLOOKUP($O$75,#REF!,5,0)=1,AZ$75,0)+IF(VLOOKUP($O$76,#REF!,5,0)=1,AZ$76,0)+IF(VLOOKUP($O$77,#REF!,5,0)=1,AZ$77,0)+IF(VLOOKUP($O$78,#REF!,5,0)=1,AZ$78,0)</f>
        <v>#REF!</v>
      </c>
      <c r="BA101" s="142" t="e">
        <f>+IF(VLOOKUP($O$59,#REF!,5,0)=1,BA$59,0)+IF(VLOOKUP($O$60,#REF!,5,0)=1,BA$60,0)+IF(VLOOKUP($O$61,#REF!,5,0)=1,BA$61,0)+IF(VLOOKUP($O$62,#REF!,5,0)=1,BA$62,0)+IF(VLOOKUP($O$63,#REF!,5,0)=1,BA$63,0)+IF(VLOOKUP($O$64,#REF!,5,0)=1,BA$64,0)+IF(VLOOKUP($O$65,#REF!,5,0)=1,BA$65,0)+IF(VLOOKUP($O$66,#REF!,5,0)=1,BA$66,0)+IF(VLOOKUP($O$67,#REF!,5,0)=1,BA$67,0)+IF(VLOOKUP($O$68,#REF!,5,0)=1,BA$68,0)+IF(VLOOKUP($O$69,#REF!,5,0)=1,BA$69,0)+IF(VLOOKUP($O$70,#REF!,5,0)=1,BA$70,0)+IF(VLOOKUP($O$71,#REF!,5,0)=1,BA$71,0)+IF(VLOOKUP($O$72,#REF!,5,0)=1,BA$72,0)+IF(VLOOKUP($O$73,#REF!,5,0)=1,BA$73,0)+IF(VLOOKUP($O$74,#REF!,5,0)=1,BA$74,0)+IF(VLOOKUP($O$75,#REF!,5,0)=1,BA$75,0)+IF(VLOOKUP($O$76,#REF!,5,0)=1,BA$76,0)+IF(VLOOKUP($O$77,#REF!,5,0)=1,BA$77,0)+IF(VLOOKUP($O$78,#REF!,5,0)=1,BA$78,0)</f>
        <v>#REF!</v>
      </c>
      <c r="BB101" s="142" t="e">
        <f>+IF(VLOOKUP($O$59,#REF!,5,0)=1,BB$59,0)+IF(VLOOKUP($O$60,#REF!,5,0)=1,BB$60,0)+IF(VLOOKUP($O$61,#REF!,5,0)=1,BB$61,0)+IF(VLOOKUP($O$62,#REF!,5,0)=1,BB$62,0)+IF(VLOOKUP($O$63,#REF!,5,0)=1,BB$63,0)+IF(VLOOKUP($O$64,#REF!,5,0)=1,BB$64,0)+IF(VLOOKUP($O$65,#REF!,5,0)=1,BB$65,0)+IF(VLOOKUP($O$66,#REF!,5,0)=1,BB$66,0)+IF(VLOOKUP($O$67,#REF!,5,0)=1,BB$67,0)+IF(VLOOKUP($O$68,#REF!,5,0)=1,BB$68,0)+IF(VLOOKUP($O$69,#REF!,5,0)=1,BB$69,0)+IF(VLOOKUP($O$70,#REF!,5,0)=1,BB$70,0)+IF(VLOOKUP($O$71,#REF!,5,0)=1,BB$71,0)+IF(VLOOKUP($O$72,#REF!,5,0)=1,BB$72,0)+IF(VLOOKUP($O$73,#REF!,5,0)=1,BB$73,0)+IF(VLOOKUP($O$74,#REF!,5,0)=1,BB$74,0)+IF(VLOOKUP($O$75,#REF!,5,0)=1,BB$75,0)+IF(VLOOKUP($O$76,#REF!,5,0)=1,BB$76,0)+IF(VLOOKUP($O$77,#REF!,5,0)=1,BB$77,0)+IF(VLOOKUP($O$78,#REF!,5,0)=1,BB$78,0)</f>
        <v>#REF!</v>
      </c>
      <c r="BC101" s="142" t="e">
        <f>+IF(VLOOKUP($O$59,#REF!,5,0)=1,BC$59,0)+IF(VLOOKUP($O$60,#REF!,5,0)=1,BC$60,0)+IF(VLOOKUP($O$61,#REF!,5,0)=1,BC$61,0)+IF(VLOOKUP($O$62,#REF!,5,0)=1,BC$62,0)+IF(VLOOKUP($O$63,#REF!,5,0)=1,BC$63,0)+IF(VLOOKUP($O$64,#REF!,5,0)=1,BC$64,0)+IF(VLOOKUP($O$65,#REF!,5,0)=1,BC$65,0)+IF(VLOOKUP($O$66,#REF!,5,0)=1,BC$66,0)+IF(VLOOKUP($O$67,#REF!,5,0)=1,BC$67,0)+IF(VLOOKUP($O$68,#REF!,5,0)=1,BC$68,0)+IF(VLOOKUP($O$69,#REF!,5,0)=1,BC$69,0)+IF(VLOOKUP($O$70,#REF!,5,0)=1,BC$70,0)+IF(VLOOKUP($O$71,#REF!,5,0)=1,BC$71,0)+IF(VLOOKUP($O$72,#REF!,5,0)=1,BC$72,0)+IF(VLOOKUP($O$73,#REF!,5,0)=1,BC$73,0)+IF(VLOOKUP($O$74,#REF!,5,0)=1,BC$74,0)+IF(VLOOKUP($O$75,#REF!,5,0)=1,BC$75,0)+IF(VLOOKUP($O$76,#REF!,5,0)=1,BC$76,0)+IF(VLOOKUP($O$77,#REF!,5,0)=1,BC$77,0)+IF(VLOOKUP($O$78,#REF!,5,0)=1,BC$78,0)</f>
        <v>#REF!</v>
      </c>
      <c r="BD101" s="143" t="e">
        <f>+IF(VLOOKUP($O$59,#REF!,5,0)=1,BD$59,0)+IF(VLOOKUP($O$60,#REF!,5,0)=1,BD$60,0)+IF(VLOOKUP($O$61,#REF!,5,0)=1,BD$61,0)+IF(VLOOKUP($O$62,#REF!,5,0)=1,BD$62,0)+IF(VLOOKUP($O$63,#REF!,5,0)=1,BD$63,0)+IF(VLOOKUP($O$64,#REF!,5,0)=1,BD$64,0)+IF(VLOOKUP($O$65,#REF!,5,0)=1,BD$65,0)+IF(VLOOKUP($O$66,#REF!,5,0)=1,BD$66,0)+IF(VLOOKUP($O$67,#REF!,5,0)=1,BD$67,0)+IF(VLOOKUP($O$68,#REF!,5,0)=1,BD$68,0)+IF(VLOOKUP($O$69,#REF!,5,0)=1,BD$69,0)+IF(VLOOKUP($O$70,#REF!,5,0)=1,BD$70,0)+IF(VLOOKUP($O$71,#REF!,5,0)=1,BD$71,0)+IF(VLOOKUP($O$72,#REF!,5,0)=1,BD$72,0)+IF(VLOOKUP($O$73,#REF!,5,0)=1,BD$73,0)+IF(VLOOKUP($O$74,#REF!,5,0)=1,BD$74,0)+IF(VLOOKUP($O$75,#REF!,5,0)=1,BD$75,0)+IF(VLOOKUP($O$76,#REF!,5,0)=1,BD$76,0)+IF(VLOOKUP($O$77,#REF!,5,0)=1,BD$77,0)+IF(VLOOKUP($O$78,#REF!,5,0)=1,BD$78,0)</f>
        <v>#REF!</v>
      </c>
      <c r="BE101" s="119" t="e">
        <f t="shared" si="15"/>
        <v>#REF!</v>
      </c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72"/>
      <c r="BS101" s="48"/>
      <c r="BT101" s="30"/>
      <c r="BZ101" s="29"/>
      <c r="CA101" s="29"/>
    </row>
    <row r="102" spans="3:87" s="28" customFormat="1" ht="30" customHeight="1">
      <c r="C102" s="61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851" t="e">
        <f>+V_Ma!O102:P102</f>
        <v>#REF!</v>
      </c>
      <c r="P102" s="852"/>
      <c r="Q102" s="141" t="e">
        <f>+IF(VLOOKUP($O$59,#REF!,6,0)=1,Q$59,0)+IF(VLOOKUP($O$60,#REF!,6,0)=1,Q$60,0)+IF(VLOOKUP($O$61,#REF!,6,0)=1,Q$61,0)+IF(VLOOKUP($O$62,#REF!,6,0)=1,Q$62,0)+IF(VLOOKUP($O$63,#REF!,6,0)=1,Q$63,0)+IF(VLOOKUP($O$64,#REF!,6,0)=1,Q$64,0)+IF(VLOOKUP($O$65,#REF!,6,0)=1,Q$65,0)+IF(VLOOKUP($O$66,#REF!,6,0)=1,Q$66,0)+IF(VLOOKUP($O$67,#REF!,6,0)=1,Q$67,0)+IF(VLOOKUP($O$68,#REF!,6,0)=1,Q$68,0)+IF(VLOOKUP($O$69,#REF!,6,0)=1,Q$69,0)+IF(VLOOKUP($O$70,#REF!,6,0)=1,Q$70,0)+IF(VLOOKUP($O$71,#REF!,6,0)=1,Q$71,0)+IF(VLOOKUP($O$72,#REF!,6,0)=1,Q$72,0)+IF(VLOOKUP($O$73,#REF!,6,0)=1,Q$73,0)+IF(VLOOKUP($O$74,#REF!,6,0)=1,Q$74,0)+IF(VLOOKUP($O$75,#REF!,6,0)=1,Q$75,0)+IF(VLOOKUP($O$76,#REF!,6,0)=1,Q$76,0)+IF(VLOOKUP($O$77,#REF!,6,0)=1,Q$77,0)+IF(VLOOKUP($O$78,#REF!,6,0)=1,Q$78,0)</f>
        <v>#REF!</v>
      </c>
      <c r="R102" s="142" t="e">
        <f>+IF(VLOOKUP($O$59,#REF!,6,0)=1,R$59,0)+IF(VLOOKUP($O$60,#REF!,6,0)=1,R$60,0)+IF(VLOOKUP($O$61,#REF!,6,0)=1,R$61,0)+IF(VLOOKUP($O$62,#REF!,6,0)=1,R$62,0)+IF(VLOOKUP($O$63,#REF!,6,0)=1,R$63,0)+IF(VLOOKUP($O$64,#REF!,6,0)=1,R$64,0)+IF(VLOOKUP($O$65,#REF!,6,0)=1,R$65,0)+IF(VLOOKUP($O$66,#REF!,6,0)=1,R$66,0)+IF(VLOOKUP($O$67,#REF!,6,0)=1,R$67,0)+IF(VLOOKUP($O$68,#REF!,6,0)=1,R$68,0)+IF(VLOOKUP($O$69,#REF!,6,0)=1,R$69,0)+IF(VLOOKUP($O$70,#REF!,6,0)=1,R$70,0)+IF(VLOOKUP($O$71,#REF!,6,0)=1,R$71,0)+IF(VLOOKUP($O$72,#REF!,6,0)=1,R$72,0)+IF(VLOOKUP($O$73,#REF!,6,0)=1,R$73,0)+IF(VLOOKUP($O$74,#REF!,6,0)=1,R$74,0)+IF(VLOOKUP($O$75,#REF!,6,0)=1,R$75,0)+IF(VLOOKUP($O$76,#REF!,6,0)=1,R$76,0)+IF(VLOOKUP($O$77,#REF!,6,0)=1,R$77,0)+IF(VLOOKUP($O$78,#REF!,6,0)=1,R$78,0)</f>
        <v>#REF!</v>
      </c>
      <c r="S102" s="142" t="e">
        <f>+IF(VLOOKUP($O$59,#REF!,6,0)=1,S$59,0)+IF(VLOOKUP($O$60,#REF!,6,0)=1,S$60,0)+IF(VLOOKUP($O$61,#REF!,6,0)=1,S$61,0)+IF(VLOOKUP($O$62,#REF!,6,0)=1,S$62,0)+IF(VLOOKUP($O$63,#REF!,6,0)=1,S$63,0)+IF(VLOOKUP($O$64,#REF!,6,0)=1,S$64,0)+IF(VLOOKUP($O$65,#REF!,6,0)=1,S$65,0)+IF(VLOOKUP($O$66,#REF!,6,0)=1,S$66,0)+IF(VLOOKUP($O$67,#REF!,6,0)=1,S$67,0)+IF(VLOOKUP($O$68,#REF!,6,0)=1,S$68,0)+IF(VLOOKUP($O$69,#REF!,6,0)=1,S$69,0)+IF(VLOOKUP($O$70,#REF!,6,0)=1,S$70,0)+IF(VLOOKUP($O$71,#REF!,6,0)=1,S$71,0)+IF(VLOOKUP($O$72,#REF!,6,0)=1,S$72,0)+IF(VLOOKUP($O$73,#REF!,6,0)=1,S$73,0)+IF(VLOOKUP($O$74,#REF!,6,0)=1,S$74,0)+IF(VLOOKUP($O$75,#REF!,6,0)=1,S$75,0)+IF(VLOOKUP($O$76,#REF!,6,0)=1,S$76,0)+IF(VLOOKUP($O$77,#REF!,6,0)=1,S$77,0)+IF(VLOOKUP($O$78,#REF!,6,0)=1,S$78,0)</f>
        <v>#REF!</v>
      </c>
      <c r="T102" s="142" t="e">
        <f>+IF(VLOOKUP($O$59,#REF!,6,0)=1,T$59,0)+IF(VLOOKUP($O$60,#REF!,6,0)=1,T$60,0)+IF(VLOOKUP($O$61,#REF!,6,0)=1,T$61,0)+IF(VLOOKUP($O$62,#REF!,6,0)=1,T$62,0)+IF(VLOOKUP($O$63,#REF!,6,0)=1,T$63,0)+IF(VLOOKUP($O$64,#REF!,6,0)=1,T$64,0)+IF(VLOOKUP($O$65,#REF!,6,0)=1,T$65,0)+IF(VLOOKUP($O$66,#REF!,6,0)=1,T$66,0)+IF(VLOOKUP($O$67,#REF!,6,0)=1,T$67,0)+IF(VLOOKUP($O$68,#REF!,6,0)=1,T$68,0)+IF(VLOOKUP($O$69,#REF!,6,0)=1,T$69,0)+IF(VLOOKUP($O$70,#REF!,6,0)=1,T$70,0)+IF(VLOOKUP($O$71,#REF!,6,0)=1,T$71,0)+IF(VLOOKUP($O$72,#REF!,6,0)=1,T$72,0)+IF(VLOOKUP($O$73,#REF!,6,0)=1,T$73,0)+IF(VLOOKUP($O$74,#REF!,6,0)=1,T$74,0)+IF(VLOOKUP($O$75,#REF!,6,0)=1,T$75,0)+IF(VLOOKUP($O$76,#REF!,6,0)=1,T$76,0)+IF(VLOOKUP($O$77,#REF!,6,0)=1,T$77,0)+IF(VLOOKUP($O$78,#REF!,6,0)=1,T$78,0)</f>
        <v>#REF!</v>
      </c>
      <c r="U102" s="142" t="e">
        <f>+IF(VLOOKUP($O$59,#REF!,6,0)=1,U$59,0)+IF(VLOOKUP($O$60,#REF!,6,0)=1,U$60,0)+IF(VLOOKUP($O$61,#REF!,6,0)=1,U$61,0)+IF(VLOOKUP($O$62,#REF!,6,0)=1,U$62,0)+IF(VLOOKUP($O$63,#REF!,6,0)=1,U$63,0)+IF(VLOOKUP($O$64,#REF!,6,0)=1,U$64,0)+IF(VLOOKUP($O$65,#REF!,6,0)=1,U$65,0)+IF(VLOOKUP($O$66,#REF!,6,0)=1,U$66,0)+IF(VLOOKUP($O$67,#REF!,6,0)=1,U$67,0)+IF(VLOOKUP($O$68,#REF!,6,0)=1,U$68,0)+IF(VLOOKUP($O$69,#REF!,6,0)=1,U$69,0)+IF(VLOOKUP($O$70,#REF!,6,0)=1,U$70,0)+IF(VLOOKUP($O$71,#REF!,6,0)=1,U$71,0)+IF(VLOOKUP($O$72,#REF!,6,0)=1,U$72,0)+IF(VLOOKUP($O$73,#REF!,6,0)=1,U$73,0)+IF(VLOOKUP($O$74,#REF!,6,0)=1,U$74,0)+IF(VLOOKUP($O$75,#REF!,6,0)=1,U$75,0)+IF(VLOOKUP($O$76,#REF!,6,0)=1,U$76,0)+IF(VLOOKUP($O$77,#REF!,6,0)=1,U$77,0)+IF(VLOOKUP($O$78,#REF!,6,0)=1,U$78,0)</f>
        <v>#REF!</v>
      </c>
      <c r="V102" s="142" t="e">
        <f>+IF(VLOOKUP($O$59,#REF!,6,0)=1,V$59,0)+IF(VLOOKUP($O$60,#REF!,6,0)=1,V$60,0)+IF(VLOOKUP($O$61,#REF!,6,0)=1,V$61,0)+IF(VLOOKUP($O$62,#REF!,6,0)=1,V$62,0)+IF(VLOOKUP($O$63,#REF!,6,0)=1,V$63,0)+IF(VLOOKUP($O$64,#REF!,6,0)=1,V$64,0)+IF(VLOOKUP($O$65,#REF!,6,0)=1,V$65,0)+IF(VLOOKUP($O$66,#REF!,6,0)=1,V$66,0)+IF(VLOOKUP($O$67,#REF!,6,0)=1,V$67,0)+IF(VLOOKUP($O$68,#REF!,6,0)=1,V$68,0)+IF(VLOOKUP($O$69,#REF!,6,0)=1,V$69,0)+IF(VLOOKUP($O$70,#REF!,6,0)=1,V$70,0)+IF(VLOOKUP($O$71,#REF!,6,0)=1,V$71,0)+IF(VLOOKUP($O$72,#REF!,6,0)=1,V$72,0)+IF(VLOOKUP($O$73,#REF!,6,0)=1,V$73,0)+IF(VLOOKUP($O$74,#REF!,6,0)=1,V$74,0)+IF(VLOOKUP($O$75,#REF!,6,0)=1,V$75,0)+IF(VLOOKUP($O$76,#REF!,6,0)=1,V$76,0)+IF(VLOOKUP($O$77,#REF!,6,0)=1,V$77,0)+IF(VLOOKUP($O$78,#REF!,6,0)=1,V$78,0)</f>
        <v>#REF!</v>
      </c>
      <c r="W102" s="142" t="e">
        <f>+IF(VLOOKUP($O$59,#REF!,6,0)=1,W$59,0)+IF(VLOOKUP($O$60,#REF!,6,0)=1,W$60,0)+IF(VLOOKUP($O$61,#REF!,6,0)=1,W$61,0)+IF(VLOOKUP($O$62,#REF!,6,0)=1,W$62,0)+IF(VLOOKUP($O$63,#REF!,6,0)=1,W$63,0)+IF(VLOOKUP($O$64,#REF!,6,0)=1,W$64,0)+IF(VLOOKUP($O$65,#REF!,6,0)=1,W$65,0)+IF(VLOOKUP($O$66,#REF!,6,0)=1,W$66,0)+IF(VLOOKUP($O$67,#REF!,6,0)=1,W$67,0)+IF(VLOOKUP($O$68,#REF!,6,0)=1,W$68,0)+IF(VLOOKUP($O$69,#REF!,6,0)=1,W$69,0)+IF(VLOOKUP($O$70,#REF!,6,0)=1,W$70,0)+IF(VLOOKUP($O$71,#REF!,6,0)=1,W$71,0)+IF(VLOOKUP($O$72,#REF!,6,0)=1,W$72,0)+IF(VLOOKUP($O$73,#REF!,6,0)=1,W$73,0)+IF(VLOOKUP($O$74,#REF!,6,0)=1,W$74,0)+IF(VLOOKUP($O$75,#REF!,6,0)=1,W$75,0)+IF(VLOOKUP($O$76,#REF!,6,0)=1,W$76,0)+IF(VLOOKUP($O$77,#REF!,6,0)=1,W$77,0)+IF(VLOOKUP($O$78,#REF!,6,0)=1,W$78,0)</f>
        <v>#REF!</v>
      </c>
      <c r="X102" s="142" t="e">
        <f>+IF(VLOOKUP($O$59,#REF!,6,0)=1,X$59,0)+IF(VLOOKUP($O$60,#REF!,6,0)=1,X$60,0)+IF(VLOOKUP($O$61,#REF!,6,0)=1,X$61,0)+IF(VLOOKUP($O$62,#REF!,6,0)=1,X$62,0)+IF(VLOOKUP($O$63,#REF!,6,0)=1,X$63,0)+IF(VLOOKUP($O$64,#REF!,6,0)=1,X$64,0)+IF(VLOOKUP($O$65,#REF!,6,0)=1,X$65,0)+IF(VLOOKUP($O$66,#REF!,6,0)=1,X$66,0)+IF(VLOOKUP($O$67,#REF!,6,0)=1,X$67,0)+IF(VLOOKUP($O$68,#REF!,6,0)=1,X$68,0)+IF(VLOOKUP($O$69,#REF!,6,0)=1,X$69,0)+IF(VLOOKUP($O$70,#REF!,6,0)=1,X$70,0)+IF(VLOOKUP($O$71,#REF!,6,0)=1,X$71,0)+IF(VLOOKUP($O$72,#REF!,6,0)=1,X$72,0)+IF(VLOOKUP($O$73,#REF!,6,0)=1,X$73,0)+IF(VLOOKUP($O$74,#REF!,6,0)=1,X$74,0)+IF(VLOOKUP($O$75,#REF!,6,0)=1,X$75,0)+IF(VLOOKUP($O$76,#REF!,6,0)=1,X$76,0)+IF(VLOOKUP($O$77,#REF!,6,0)=1,X$77,0)+IF(VLOOKUP($O$78,#REF!,6,0)=1,X$78,0)</f>
        <v>#REF!</v>
      </c>
      <c r="Y102" s="142" t="e">
        <f>+IF(VLOOKUP($O$59,#REF!,6,0)=1,Y$59,0)+IF(VLOOKUP($O$60,#REF!,6,0)=1,Y$60,0)+IF(VLOOKUP($O$61,#REF!,6,0)=1,Y$61,0)+IF(VLOOKUP($O$62,#REF!,6,0)=1,Y$62,0)+IF(VLOOKUP($O$63,#REF!,6,0)=1,Y$63,0)+IF(VLOOKUP($O$64,#REF!,6,0)=1,Y$64,0)+IF(VLOOKUP($O$65,#REF!,6,0)=1,Y$65,0)+IF(VLOOKUP($O$66,#REF!,6,0)=1,Y$66,0)+IF(VLOOKUP($O$67,#REF!,6,0)=1,Y$67,0)+IF(VLOOKUP($O$68,#REF!,6,0)=1,Y$68,0)+IF(VLOOKUP($O$69,#REF!,6,0)=1,Y$69,0)+IF(VLOOKUP($O$70,#REF!,6,0)=1,Y$70,0)+IF(VLOOKUP($O$71,#REF!,6,0)=1,Y$71,0)+IF(VLOOKUP($O$72,#REF!,6,0)=1,Y$72,0)+IF(VLOOKUP($O$73,#REF!,6,0)=1,Y$73,0)+IF(VLOOKUP($O$74,#REF!,6,0)=1,Y$74,0)+IF(VLOOKUP($O$75,#REF!,6,0)=1,Y$75,0)+IF(VLOOKUP($O$76,#REF!,6,0)=1,Y$76,0)+IF(VLOOKUP($O$77,#REF!,6,0)=1,Y$77,0)+IF(VLOOKUP($O$78,#REF!,6,0)=1,Y$78,0)</f>
        <v>#REF!</v>
      </c>
      <c r="Z102" s="143" t="e">
        <f>+IF(VLOOKUP($O$59,#REF!,6,0)=1,Z$59,0)+IF(VLOOKUP($O$60,#REF!,6,0)=1,Z$60,0)+IF(VLOOKUP($O$61,#REF!,6,0)=1,Z$61,0)+IF(VLOOKUP($O$62,#REF!,6,0)=1,Z$62,0)+IF(VLOOKUP($O$63,#REF!,6,0)=1,Z$63,0)+IF(VLOOKUP($O$64,#REF!,6,0)=1,Z$64,0)+IF(VLOOKUP($O$65,#REF!,6,0)=1,Z$65,0)+IF(VLOOKUP($O$66,#REF!,6,0)=1,Z$66,0)+IF(VLOOKUP($O$67,#REF!,6,0)=1,Z$67,0)+IF(VLOOKUP($O$68,#REF!,6,0)=1,Z$68,0)+IF(VLOOKUP($O$69,#REF!,6,0)=1,Z$69,0)+IF(VLOOKUP($O$70,#REF!,6,0)=1,Z$70,0)+IF(VLOOKUP($O$71,#REF!,6,0)=1,Z$71,0)+IF(VLOOKUP($O$72,#REF!,6,0)=1,Z$72,0)+IF(VLOOKUP($O$73,#REF!,6,0)=1,Z$73,0)+IF(VLOOKUP($O$74,#REF!,6,0)=1,Z$74,0)+IF(VLOOKUP($O$75,#REF!,6,0)=1,Z$75,0)+IF(VLOOKUP($O$76,#REF!,6,0)=1,Z$76,0)+IF(VLOOKUP($O$77,#REF!,6,0)=1,Z$77,0)+IF(VLOOKUP($O$78,#REF!,6,0)=1,Z$78,0)</f>
        <v>#REF!</v>
      </c>
      <c r="AA102" s="141" t="e">
        <f>+IF(VLOOKUP($O$59,#REF!,6,0)=1,AA$59,0)+IF(VLOOKUP($O$60,#REF!,6,0)=1,AA$60,0)+IF(VLOOKUP($O$61,#REF!,6,0)=1,AA$61,0)+IF(VLOOKUP($O$62,#REF!,6,0)=1,AA$62,0)+IF(VLOOKUP($O$63,#REF!,6,0)=1,AA$63,0)+IF(VLOOKUP($O$64,#REF!,6,0)=1,AA$64,0)+IF(VLOOKUP($O$65,#REF!,6,0)=1,AA$65,0)+IF(VLOOKUP($O$66,#REF!,6,0)=1,AA$66,0)+IF(VLOOKUP($O$67,#REF!,6,0)=1,AA$67,0)+IF(VLOOKUP($O$68,#REF!,6,0)=1,AA$68,0)+IF(VLOOKUP($O$69,#REF!,6,0)=1,AA$69,0)+IF(VLOOKUP($O$70,#REF!,6,0)=1,AA$70,0)+IF(VLOOKUP($O$71,#REF!,6,0)=1,AA$71,0)+IF(VLOOKUP($O$72,#REF!,6,0)=1,AA$72,0)+IF(VLOOKUP($O$73,#REF!,6,0)=1,AA$73,0)+IF(VLOOKUP($O$74,#REF!,6,0)=1,AA$74,0)+IF(VLOOKUP($O$75,#REF!,6,0)=1,AA$75,0)+IF(VLOOKUP($O$76,#REF!,6,0)=1,AA$76,0)+IF(VLOOKUP($O$77,#REF!,6,0)=1,AA$77,0)+IF(VLOOKUP($O$78,#REF!,6,0)=1,AA$78,0)</f>
        <v>#REF!</v>
      </c>
      <c r="AB102" s="142" t="e">
        <f>+IF(VLOOKUP($O$59,#REF!,6,0)=1,AB$59,0)+IF(VLOOKUP($O$60,#REF!,6,0)=1,AB$60,0)+IF(VLOOKUP($O$61,#REF!,6,0)=1,AB$61,0)+IF(VLOOKUP($O$62,#REF!,6,0)=1,AB$62,0)+IF(VLOOKUP($O$63,#REF!,6,0)=1,AB$63,0)+IF(VLOOKUP($O$64,#REF!,6,0)=1,AB$64,0)+IF(VLOOKUP($O$65,#REF!,6,0)=1,AB$65,0)+IF(VLOOKUP($O$66,#REF!,6,0)=1,AB$66,0)+IF(VLOOKUP($O$67,#REF!,6,0)=1,AB$67,0)+IF(VLOOKUP($O$68,#REF!,6,0)=1,AB$68,0)+IF(VLOOKUP($O$69,#REF!,6,0)=1,AB$69,0)+IF(VLOOKUP($O$70,#REF!,6,0)=1,AB$70,0)+IF(VLOOKUP($O$71,#REF!,6,0)=1,AB$71,0)+IF(VLOOKUP($O$72,#REF!,6,0)=1,AB$72,0)+IF(VLOOKUP($O$73,#REF!,6,0)=1,AB$73,0)+IF(VLOOKUP($O$74,#REF!,6,0)=1,AB$74,0)+IF(VLOOKUP($O$75,#REF!,6,0)=1,AB$75,0)+IF(VLOOKUP($O$76,#REF!,6,0)=1,AB$76,0)+IF(VLOOKUP($O$77,#REF!,6,0)=1,AB$77,0)+IF(VLOOKUP($O$78,#REF!,6,0)=1,AB$78,0)</f>
        <v>#REF!</v>
      </c>
      <c r="AC102" s="142" t="e">
        <f>+IF(VLOOKUP($O$59,#REF!,6,0)=1,AC$59,0)+IF(VLOOKUP($O$60,#REF!,6,0)=1,AC$60,0)+IF(VLOOKUP($O$61,#REF!,6,0)=1,AC$61,0)+IF(VLOOKUP($O$62,#REF!,6,0)=1,AC$62,0)+IF(VLOOKUP($O$63,#REF!,6,0)=1,AC$63,0)+IF(VLOOKUP($O$64,#REF!,6,0)=1,AC$64,0)+IF(VLOOKUP($O$65,#REF!,6,0)=1,AC$65,0)+IF(VLOOKUP($O$66,#REF!,6,0)=1,AC$66,0)+IF(VLOOKUP($O$67,#REF!,6,0)=1,AC$67,0)+IF(VLOOKUP($O$68,#REF!,6,0)=1,AC$68,0)+IF(VLOOKUP($O$69,#REF!,6,0)=1,AC$69,0)+IF(VLOOKUP($O$70,#REF!,6,0)=1,AC$70,0)+IF(VLOOKUP($O$71,#REF!,6,0)=1,AC$71,0)+IF(VLOOKUP($O$72,#REF!,6,0)=1,AC$72,0)+IF(VLOOKUP($O$73,#REF!,6,0)=1,AC$73,0)+IF(VLOOKUP($O$74,#REF!,6,0)=1,AC$74,0)+IF(VLOOKUP($O$75,#REF!,6,0)=1,AC$75,0)+IF(VLOOKUP($O$76,#REF!,6,0)=1,AC$76,0)+IF(VLOOKUP($O$77,#REF!,6,0)=1,AC$77,0)+IF(VLOOKUP($O$78,#REF!,6,0)=1,AC$78,0)</f>
        <v>#REF!</v>
      </c>
      <c r="AD102" s="142" t="e">
        <f>+IF(VLOOKUP($O$59,#REF!,6,0)=1,AD$59,0)+IF(VLOOKUP($O$60,#REF!,6,0)=1,AD$60,0)+IF(VLOOKUP($O$61,#REF!,6,0)=1,AD$61,0)+IF(VLOOKUP($O$62,#REF!,6,0)=1,AD$62,0)+IF(VLOOKUP($O$63,#REF!,6,0)=1,AD$63,0)+IF(VLOOKUP($O$64,#REF!,6,0)=1,AD$64,0)+IF(VLOOKUP($O$65,#REF!,6,0)=1,AD$65,0)+IF(VLOOKUP($O$66,#REF!,6,0)=1,AD$66,0)+IF(VLOOKUP($O$67,#REF!,6,0)=1,AD$67,0)+IF(VLOOKUP($O$68,#REF!,6,0)=1,AD$68,0)+IF(VLOOKUP($O$69,#REF!,6,0)=1,AD$69,0)+IF(VLOOKUP($O$70,#REF!,6,0)=1,AD$70,0)+IF(VLOOKUP($O$71,#REF!,6,0)=1,AD$71,0)+IF(VLOOKUP($O$72,#REF!,6,0)=1,AD$72,0)+IF(VLOOKUP($O$73,#REF!,6,0)=1,AD$73,0)+IF(VLOOKUP($O$74,#REF!,6,0)=1,AD$74,0)+IF(VLOOKUP($O$75,#REF!,6,0)=1,AD$75,0)+IF(VLOOKUP($O$76,#REF!,6,0)=1,AD$76,0)+IF(VLOOKUP($O$77,#REF!,6,0)=1,AD$77,0)+IF(VLOOKUP($O$78,#REF!,6,0)=1,AD$78,0)</f>
        <v>#REF!</v>
      </c>
      <c r="AE102" s="142" t="e">
        <f>+IF(VLOOKUP($O$59,#REF!,6,0)=1,AE$59,0)+IF(VLOOKUP($O$60,#REF!,6,0)=1,AE$60,0)+IF(VLOOKUP($O$61,#REF!,6,0)=1,AE$61,0)+IF(VLOOKUP($O$62,#REF!,6,0)=1,AE$62,0)+IF(VLOOKUP($O$63,#REF!,6,0)=1,AE$63,0)+IF(VLOOKUP($O$64,#REF!,6,0)=1,AE$64,0)+IF(VLOOKUP($O$65,#REF!,6,0)=1,AE$65,0)+IF(VLOOKUP($O$66,#REF!,6,0)=1,AE$66,0)+IF(VLOOKUP($O$67,#REF!,6,0)=1,AE$67,0)+IF(VLOOKUP($O$68,#REF!,6,0)=1,AE$68,0)+IF(VLOOKUP($O$69,#REF!,6,0)=1,AE$69,0)+IF(VLOOKUP($O$70,#REF!,6,0)=1,AE$70,0)+IF(VLOOKUP($O$71,#REF!,6,0)=1,AE$71,0)+IF(VLOOKUP($O$72,#REF!,6,0)=1,AE$72,0)+IF(VLOOKUP($O$73,#REF!,6,0)=1,AE$73,0)+IF(VLOOKUP($O$74,#REF!,6,0)=1,AE$74,0)+IF(VLOOKUP($O$75,#REF!,6,0)=1,AE$75,0)+IF(VLOOKUP($O$76,#REF!,6,0)=1,AE$76,0)+IF(VLOOKUP($O$77,#REF!,6,0)=1,AE$77,0)+IF(VLOOKUP($O$78,#REF!,6,0)=1,AE$78,0)</f>
        <v>#REF!</v>
      </c>
      <c r="AF102" s="142" t="e">
        <f>+IF(VLOOKUP($O$59,#REF!,6,0)=1,AF$59,0)+IF(VLOOKUP($O$60,#REF!,6,0)=1,AF$60,0)+IF(VLOOKUP($O$61,#REF!,6,0)=1,AF$61,0)+IF(VLOOKUP($O$62,#REF!,6,0)=1,AF$62,0)+IF(VLOOKUP($O$63,#REF!,6,0)=1,AF$63,0)+IF(VLOOKUP($O$64,#REF!,6,0)=1,AF$64,0)+IF(VLOOKUP($O$65,#REF!,6,0)=1,AF$65,0)+IF(VLOOKUP($O$66,#REF!,6,0)=1,AF$66,0)+IF(VLOOKUP($O$67,#REF!,6,0)=1,AF$67,0)+IF(VLOOKUP($O$68,#REF!,6,0)=1,AF$68,0)+IF(VLOOKUP($O$69,#REF!,6,0)=1,AF$69,0)+IF(VLOOKUP($O$70,#REF!,6,0)=1,AF$70,0)+IF(VLOOKUP($O$71,#REF!,6,0)=1,AF$71,0)+IF(VLOOKUP($O$72,#REF!,6,0)=1,AF$72,0)+IF(VLOOKUP($O$73,#REF!,6,0)=1,AF$73,0)+IF(VLOOKUP($O$74,#REF!,6,0)=1,AF$74,0)+IF(VLOOKUP($O$75,#REF!,6,0)=1,AF$75,0)+IF(VLOOKUP($O$76,#REF!,6,0)=1,AF$76,0)+IF(VLOOKUP($O$77,#REF!,6,0)=1,AF$77,0)+IF(VLOOKUP($O$78,#REF!,6,0)=1,AF$78,0)</f>
        <v>#REF!</v>
      </c>
      <c r="AG102" s="142" t="e">
        <f>+IF(VLOOKUP($O$59,#REF!,6,0)=1,AG$59,0)+IF(VLOOKUP($O$60,#REF!,6,0)=1,AG$60,0)+IF(VLOOKUP($O$61,#REF!,6,0)=1,AG$61,0)+IF(VLOOKUP($O$62,#REF!,6,0)=1,AG$62,0)+IF(VLOOKUP($O$63,#REF!,6,0)=1,AG$63,0)+IF(VLOOKUP($O$64,#REF!,6,0)=1,AG$64,0)+IF(VLOOKUP($O$65,#REF!,6,0)=1,AG$65,0)+IF(VLOOKUP($O$66,#REF!,6,0)=1,AG$66,0)+IF(VLOOKUP($O$67,#REF!,6,0)=1,AG$67,0)+IF(VLOOKUP($O$68,#REF!,6,0)=1,AG$68,0)+IF(VLOOKUP($O$69,#REF!,6,0)=1,AG$69,0)+IF(VLOOKUP($O$70,#REF!,6,0)=1,AG$70,0)+IF(VLOOKUP($O$71,#REF!,6,0)=1,AG$71,0)+IF(VLOOKUP($O$72,#REF!,6,0)=1,AG$72,0)+IF(VLOOKUP($O$73,#REF!,6,0)=1,AG$73,0)+IF(VLOOKUP($O$74,#REF!,6,0)=1,AG$74,0)+IF(VLOOKUP($O$75,#REF!,6,0)=1,AG$75,0)+IF(VLOOKUP($O$76,#REF!,6,0)=1,AG$76,0)+IF(VLOOKUP($O$77,#REF!,6,0)=1,AG$77,0)+IF(VLOOKUP($O$78,#REF!,6,0)=1,AG$78,0)</f>
        <v>#REF!</v>
      </c>
      <c r="AH102" s="142" t="e">
        <f>+IF(VLOOKUP($O$59,#REF!,6,0)=1,AH$59,0)+IF(VLOOKUP($O$60,#REF!,6,0)=1,AH$60,0)+IF(VLOOKUP($O$61,#REF!,6,0)=1,AH$61,0)+IF(VLOOKUP($O$62,#REF!,6,0)=1,AH$62,0)+IF(VLOOKUP($O$63,#REF!,6,0)=1,AH$63,0)+IF(VLOOKUP($O$64,#REF!,6,0)=1,AH$64,0)+IF(VLOOKUP($O$65,#REF!,6,0)=1,AH$65,0)+IF(VLOOKUP($O$66,#REF!,6,0)=1,AH$66,0)+IF(VLOOKUP($O$67,#REF!,6,0)=1,AH$67,0)+IF(VLOOKUP($O$68,#REF!,6,0)=1,AH$68,0)+IF(VLOOKUP($O$69,#REF!,6,0)=1,AH$69,0)+IF(VLOOKUP($O$70,#REF!,6,0)=1,AH$70,0)+IF(VLOOKUP($O$71,#REF!,6,0)=1,AH$71,0)+IF(VLOOKUP($O$72,#REF!,6,0)=1,AH$72,0)+IF(VLOOKUP($O$73,#REF!,6,0)=1,AH$73,0)+IF(VLOOKUP($O$74,#REF!,6,0)=1,AH$74,0)+IF(VLOOKUP($O$75,#REF!,6,0)=1,AH$75,0)+IF(VLOOKUP($O$76,#REF!,6,0)=1,AH$76,0)+IF(VLOOKUP($O$77,#REF!,6,0)=1,AH$77,0)+IF(VLOOKUP($O$78,#REF!,6,0)=1,AH$78,0)</f>
        <v>#REF!</v>
      </c>
      <c r="AI102" s="142" t="e">
        <f>+IF(VLOOKUP($O$59,#REF!,6,0)=1,AI$59,0)+IF(VLOOKUP($O$60,#REF!,6,0)=1,AI$60,0)+IF(VLOOKUP($O$61,#REF!,6,0)=1,AI$61,0)+IF(VLOOKUP($O$62,#REF!,6,0)=1,AI$62,0)+IF(VLOOKUP($O$63,#REF!,6,0)=1,AI$63,0)+IF(VLOOKUP($O$64,#REF!,6,0)=1,AI$64,0)+IF(VLOOKUP($O$65,#REF!,6,0)=1,AI$65,0)+IF(VLOOKUP($O$66,#REF!,6,0)=1,AI$66,0)+IF(VLOOKUP($O$67,#REF!,6,0)=1,AI$67,0)+IF(VLOOKUP($O$68,#REF!,6,0)=1,AI$68,0)+IF(VLOOKUP($O$69,#REF!,6,0)=1,AI$69,0)+IF(VLOOKUP($O$70,#REF!,6,0)=1,AI$70,0)+IF(VLOOKUP($O$71,#REF!,6,0)=1,AI$71,0)+IF(VLOOKUP($O$72,#REF!,6,0)=1,AI$72,0)+IF(VLOOKUP($O$73,#REF!,6,0)=1,AI$73,0)+IF(VLOOKUP($O$74,#REF!,6,0)=1,AI$74,0)+IF(VLOOKUP($O$75,#REF!,6,0)=1,AI$75,0)+IF(VLOOKUP($O$76,#REF!,6,0)=1,AI$76,0)+IF(VLOOKUP($O$77,#REF!,6,0)=1,AI$77,0)+IF(VLOOKUP($O$78,#REF!,6,0)=1,AI$78,0)</f>
        <v>#REF!</v>
      </c>
      <c r="AJ102" s="143" t="e">
        <f>+IF(VLOOKUP($O$59,#REF!,6,0)=1,AJ$59,0)+IF(VLOOKUP($O$60,#REF!,6,0)=1,AJ$60,0)+IF(VLOOKUP($O$61,#REF!,6,0)=1,AJ$61,0)+IF(VLOOKUP($O$62,#REF!,6,0)=1,AJ$62,0)+IF(VLOOKUP($O$63,#REF!,6,0)=1,AJ$63,0)+IF(VLOOKUP($O$64,#REF!,6,0)=1,AJ$64,0)+IF(VLOOKUP($O$65,#REF!,6,0)=1,AJ$65,0)+IF(VLOOKUP($O$66,#REF!,6,0)=1,AJ$66,0)+IF(VLOOKUP($O$67,#REF!,6,0)=1,AJ$67,0)+IF(VLOOKUP($O$68,#REF!,6,0)=1,AJ$68,0)+IF(VLOOKUP($O$69,#REF!,6,0)=1,AJ$69,0)+IF(VLOOKUP($O$70,#REF!,6,0)=1,AJ$70,0)+IF(VLOOKUP($O$71,#REF!,6,0)=1,AJ$71,0)+IF(VLOOKUP($O$72,#REF!,6,0)=1,AJ$72,0)+IF(VLOOKUP($O$73,#REF!,6,0)=1,AJ$73,0)+IF(VLOOKUP($O$74,#REF!,6,0)=1,AJ$74,0)+IF(VLOOKUP($O$75,#REF!,6,0)=1,AJ$75,0)+IF(VLOOKUP($O$76,#REF!,6,0)=1,AJ$76,0)+IF(VLOOKUP($O$77,#REF!,6,0)=1,AJ$77,0)+IF(VLOOKUP($O$78,#REF!,6,0)=1,AJ$78,0)</f>
        <v>#REF!</v>
      </c>
      <c r="AK102" s="141" t="e">
        <f>+IF(VLOOKUP($O$59,#REF!,6,0)=1,AK$59,0)+IF(VLOOKUP($O$60,#REF!,6,0)=1,AK$60,0)+IF(VLOOKUP($O$61,#REF!,6,0)=1,AK$61,0)+IF(VLOOKUP($O$62,#REF!,6,0)=1,AK$62,0)+IF(VLOOKUP($O$63,#REF!,6,0)=1,AK$63,0)+IF(VLOOKUP($O$64,#REF!,6,0)=1,AK$64,0)+IF(VLOOKUP($O$65,#REF!,6,0)=1,AK$65,0)+IF(VLOOKUP($O$66,#REF!,6,0)=1,AK$66,0)+IF(VLOOKUP($O$67,#REF!,6,0)=1,AK$67,0)+IF(VLOOKUP($O$68,#REF!,6,0)=1,AK$68,0)+IF(VLOOKUP($O$69,#REF!,6,0)=1,AK$69,0)+IF(VLOOKUP($O$70,#REF!,6,0)=1,AK$70,0)+IF(VLOOKUP($O$71,#REF!,6,0)=1,AK$71,0)+IF(VLOOKUP($O$72,#REF!,6,0)=1,AK$72,0)+IF(VLOOKUP($O$73,#REF!,6,0)=1,AK$73,0)+IF(VLOOKUP($O$74,#REF!,6,0)=1,AK$74,0)+IF(VLOOKUP($O$75,#REF!,6,0)=1,AK$75,0)+IF(VLOOKUP($O$76,#REF!,6,0)=1,AK$76,0)+IF(VLOOKUP($O$77,#REF!,6,0)=1,AK$77,0)+IF(VLOOKUP($O$78,#REF!,6,0)=1,AK$78,0)</f>
        <v>#REF!</v>
      </c>
      <c r="AL102" s="142" t="e">
        <f>+IF(VLOOKUP($O$59,#REF!,6,0)=1,AL$59,0)+IF(VLOOKUP($O$60,#REF!,6,0)=1,AL$60,0)+IF(VLOOKUP($O$61,#REF!,6,0)=1,AL$61,0)+IF(VLOOKUP($O$62,#REF!,6,0)=1,AL$62,0)+IF(VLOOKUP($O$63,#REF!,6,0)=1,AL$63,0)+IF(VLOOKUP($O$64,#REF!,6,0)=1,AL$64,0)+IF(VLOOKUP($O$65,#REF!,6,0)=1,AL$65,0)+IF(VLOOKUP($O$66,#REF!,6,0)=1,AL$66,0)+IF(VLOOKUP($O$67,#REF!,6,0)=1,AL$67,0)+IF(VLOOKUP($O$68,#REF!,6,0)=1,AL$68,0)+IF(VLOOKUP($O$69,#REF!,6,0)=1,AL$69,0)+IF(VLOOKUP($O$70,#REF!,6,0)=1,AL$70,0)+IF(VLOOKUP($O$71,#REF!,6,0)=1,AL$71,0)+IF(VLOOKUP($O$72,#REF!,6,0)=1,AL$72,0)+IF(VLOOKUP($O$73,#REF!,6,0)=1,AL$73,0)+IF(VLOOKUP($O$74,#REF!,6,0)=1,AL$74,0)+IF(VLOOKUP($O$75,#REF!,6,0)=1,AL$75,0)+IF(VLOOKUP($O$76,#REF!,6,0)=1,AL$76,0)+IF(VLOOKUP($O$77,#REF!,6,0)=1,AL$77,0)+IF(VLOOKUP($O$78,#REF!,6,0)=1,AL$78,0)</f>
        <v>#REF!</v>
      </c>
      <c r="AM102" s="142" t="e">
        <f>+IF(VLOOKUP($O$59,#REF!,6,0)=1,AM$59,0)+IF(VLOOKUP($O$60,#REF!,6,0)=1,AM$60,0)+IF(VLOOKUP($O$61,#REF!,6,0)=1,AM$61,0)+IF(VLOOKUP($O$62,#REF!,6,0)=1,AM$62,0)+IF(VLOOKUP($O$63,#REF!,6,0)=1,AM$63,0)+IF(VLOOKUP($O$64,#REF!,6,0)=1,AM$64,0)+IF(VLOOKUP($O$65,#REF!,6,0)=1,AM$65,0)+IF(VLOOKUP($O$66,#REF!,6,0)=1,AM$66,0)+IF(VLOOKUP($O$67,#REF!,6,0)=1,AM$67,0)+IF(VLOOKUP($O$68,#REF!,6,0)=1,AM$68,0)+IF(VLOOKUP($O$69,#REF!,6,0)=1,AM$69,0)+IF(VLOOKUP($O$70,#REF!,6,0)=1,AM$70,0)+IF(VLOOKUP($O$71,#REF!,6,0)=1,AM$71,0)+IF(VLOOKUP($O$72,#REF!,6,0)=1,AM$72,0)+IF(VLOOKUP($O$73,#REF!,6,0)=1,AM$73,0)+IF(VLOOKUP($O$74,#REF!,6,0)=1,AM$74,0)+IF(VLOOKUP($O$75,#REF!,6,0)=1,AM$75,0)+IF(VLOOKUP($O$76,#REF!,6,0)=1,AM$76,0)+IF(VLOOKUP($O$77,#REF!,6,0)=1,AM$77,0)+IF(VLOOKUP($O$78,#REF!,6,0)=1,AM$78,0)</f>
        <v>#REF!</v>
      </c>
      <c r="AN102" s="142" t="e">
        <f>+IF(VLOOKUP($O$59,#REF!,6,0)=1,AN$59,0)+IF(VLOOKUP($O$60,#REF!,6,0)=1,AN$60,0)+IF(VLOOKUP($O$61,#REF!,6,0)=1,AN$61,0)+IF(VLOOKUP($O$62,#REF!,6,0)=1,AN$62,0)+IF(VLOOKUP($O$63,#REF!,6,0)=1,AN$63,0)+IF(VLOOKUP($O$64,#REF!,6,0)=1,AN$64,0)+IF(VLOOKUP($O$65,#REF!,6,0)=1,AN$65,0)+IF(VLOOKUP($O$66,#REF!,6,0)=1,AN$66,0)+IF(VLOOKUP($O$67,#REF!,6,0)=1,AN$67,0)+IF(VLOOKUP($O$68,#REF!,6,0)=1,AN$68,0)+IF(VLOOKUP($O$69,#REF!,6,0)=1,AN$69,0)+IF(VLOOKUP($O$70,#REF!,6,0)=1,AN$70,0)+IF(VLOOKUP($O$71,#REF!,6,0)=1,AN$71,0)+IF(VLOOKUP($O$72,#REF!,6,0)=1,AN$72,0)+IF(VLOOKUP($O$73,#REF!,6,0)=1,AN$73,0)+IF(VLOOKUP($O$74,#REF!,6,0)=1,AN$74,0)+IF(VLOOKUP($O$75,#REF!,6,0)=1,AN$75,0)+IF(VLOOKUP($O$76,#REF!,6,0)=1,AN$76,0)+IF(VLOOKUP($O$77,#REF!,6,0)=1,AN$77,0)+IF(VLOOKUP($O$78,#REF!,6,0)=1,AN$78,0)</f>
        <v>#REF!</v>
      </c>
      <c r="AO102" s="142" t="e">
        <f>+IF(VLOOKUP($O$59,#REF!,6,0)=1,AO$59,0)+IF(VLOOKUP($O$60,#REF!,6,0)=1,AO$60,0)+IF(VLOOKUP($O$61,#REF!,6,0)=1,AO$61,0)+IF(VLOOKUP($O$62,#REF!,6,0)=1,AO$62,0)+IF(VLOOKUP($O$63,#REF!,6,0)=1,AO$63,0)+IF(VLOOKUP($O$64,#REF!,6,0)=1,AO$64,0)+IF(VLOOKUP($O$65,#REF!,6,0)=1,AO$65,0)+IF(VLOOKUP($O$66,#REF!,6,0)=1,AO$66,0)+IF(VLOOKUP($O$67,#REF!,6,0)=1,AO$67,0)+IF(VLOOKUP($O$68,#REF!,6,0)=1,AO$68,0)+IF(VLOOKUP($O$69,#REF!,6,0)=1,AO$69,0)+IF(VLOOKUP($O$70,#REF!,6,0)=1,AO$70,0)+IF(VLOOKUP($O$71,#REF!,6,0)=1,AO$71,0)+IF(VLOOKUP($O$72,#REF!,6,0)=1,AO$72,0)+IF(VLOOKUP($O$73,#REF!,6,0)=1,AO$73,0)+IF(VLOOKUP($O$74,#REF!,6,0)=1,AO$74,0)+IF(VLOOKUP($O$75,#REF!,6,0)=1,AO$75,0)+IF(VLOOKUP($O$76,#REF!,6,0)=1,AO$76,0)+IF(VLOOKUP($O$77,#REF!,6,0)=1,AO$77,0)+IF(VLOOKUP($O$78,#REF!,6,0)=1,AO$78,0)</f>
        <v>#REF!</v>
      </c>
      <c r="AP102" s="142" t="e">
        <f>+IF(VLOOKUP($O$59,#REF!,6,0)=1,AP$59,0)+IF(VLOOKUP($O$60,#REF!,6,0)=1,AP$60,0)+IF(VLOOKUP($O$61,#REF!,6,0)=1,AP$61,0)+IF(VLOOKUP($O$62,#REF!,6,0)=1,AP$62,0)+IF(VLOOKUP($O$63,#REF!,6,0)=1,AP$63,0)+IF(VLOOKUP($O$64,#REF!,6,0)=1,AP$64,0)+IF(VLOOKUP($O$65,#REF!,6,0)=1,AP$65,0)+IF(VLOOKUP($O$66,#REF!,6,0)=1,AP$66,0)+IF(VLOOKUP($O$67,#REF!,6,0)=1,AP$67,0)+IF(VLOOKUP($O$68,#REF!,6,0)=1,AP$68,0)+IF(VLOOKUP($O$69,#REF!,6,0)=1,AP$69,0)+IF(VLOOKUP($O$70,#REF!,6,0)=1,AP$70,0)+IF(VLOOKUP($O$71,#REF!,6,0)=1,AP$71,0)+IF(VLOOKUP($O$72,#REF!,6,0)=1,AP$72,0)+IF(VLOOKUP($O$73,#REF!,6,0)=1,AP$73,0)+IF(VLOOKUP($O$74,#REF!,6,0)=1,AP$74,0)+IF(VLOOKUP($O$75,#REF!,6,0)=1,AP$75,0)+IF(VLOOKUP($O$76,#REF!,6,0)=1,AP$76,0)+IF(VLOOKUP($O$77,#REF!,6,0)=1,AP$77,0)+IF(VLOOKUP($O$78,#REF!,6,0)=1,AP$78,0)</f>
        <v>#REF!</v>
      </c>
      <c r="AQ102" s="142" t="e">
        <f>+IF(VLOOKUP($O$59,#REF!,6,0)=1,AQ$59,0)+IF(VLOOKUP($O$60,#REF!,6,0)=1,AQ$60,0)+IF(VLOOKUP($O$61,#REF!,6,0)=1,AQ$61,0)+IF(VLOOKUP($O$62,#REF!,6,0)=1,AQ$62,0)+IF(VLOOKUP($O$63,#REF!,6,0)=1,AQ$63,0)+IF(VLOOKUP($O$64,#REF!,6,0)=1,AQ$64,0)+IF(VLOOKUP($O$65,#REF!,6,0)=1,AQ$65,0)+IF(VLOOKUP($O$66,#REF!,6,0)=1,AQ$66,0)+IF(VLOOKUP($O$67,#REF!,6,0)=1,AQ$67,0)+IF(VLOOKUP($O$68,#REF!,6,0)=1,AQ$68,0)+IF(VLOOKUP($O$69,#REF!,6,0)=1,AQ$69,0)+IF(VLOOKUP($O$70,#REF!,6,0)=1,AQ$70,0)+IF(VLOOKUP($O$71,#REF!,6,0)=1,AQ$71,0)+IF(VLOOKUP($O$72,#REF!,6,0)=1,AQ$72,0)+IF(VLOOKUP($O$73,#REF!,6,0)=1,AQ$73,0)+IF(VLOOKUP($O$74,#REF!,6,0)=1,AQ$74,0)+IF(VLOOKUP($O$75,#REF!,6,0)=1,AQ$75,0)+IF(VLOOKUP($O$76,#REF!,6,0)=1,AQ$76,0)+IF(VLOOKUP($O$77,#REF!,6,0)=1,AQ$77,0)+IF(VLOOKUP($O$78,#REF!,6,0)=1,AQ$78,0)</f>
        <v>#REF!</v>
      </c>
      <c r="AR102" s="142" t="e">
        <f>+IF(VLOOKUP($O$59,#REF!,6,0)=1,AR$59,0)+IF(VLOOKUP($O$60,#REF!,6,0)=1,AR$60,0)+IF(VLOOKUP($O$61,#REF!,6,0)=1,AR$61,0)+IF(VLOOKUP($O$62,#REF!,6,0)=1,AR$62,0)+IF(VLOOKUP($O$63,#REF!,6,0)=1,AR$63,0)+IF(VLOOKUP($O$64,#REF!,6,0)=1,AR$64,0)+IF(VLOOKUP($O$65,#REF!,6,0)=1,AR$65,0)+IF(VLOOKUP($O$66,#REF!,6,0)=1,AR$66,0)+IF(VLOOKUP($O$67,#REF!,6,0)=1,AR$67,0)+IF(VLOOKUP($O$68,#REF!,6,0)=1,AR$68,0)+IF(VLOOKUP($O$69,#REF!,6,0)=1,AR$69,0)+IF(VLOOKUP($O$70,#REF!,6,0)=1,AR$70,0)+IF(VLOOKUP($O$71,#REF!,6,0)=1,AR$71,0)+IF(VLOOKUP($O$72,#REF!,6,0)=1,AR$72,0)+IF(VLOOKUP($O$73,#REF!,6,0)=1,AR$73,0)+IF(VLOOKUP($O$74,#REF!,6,0)=1,AR$74,0)+IF(VLOOKUP($O$75,#REF!,6,0)=1,AR$75,0)+IF(VLOOKUP($O$76,#REF!,6,0)=1,AR$76,0)+IF(VLOOKUP($O$77,#REF!,6,0)=1,AR$77,0)+IF(VLOOKUP($O$78,#REF!,6,0)=1,AR$78,0)</f>
        <v>#REF!</v>
      </c>
      <c r="AS102" s="142" t="e">
        <f>+IF(VLOOKUP($O$59,#REF!,6,0)=1,AS$59,0)+IF(VLOOKUP($O$60,#REF!,6,0)=1,AS$60,0)+IF(VLOOKUP($O$61,#REF!,6,0)=1,AS$61,0)+IF(VLOOKUP($O$62,#REF!,6,0)=1,AS$62,0)+IF(VLOOKUP($O$63,#REF!,6,0)=1,AS$63,0)+IF(VLOOKUP($O$64,#REF!,6,0)=1,AS$64,0)+IF(VLOOKUP($O$65,#REF!,6,0)=1,AS$65,0)+IF(VLOOKUP($O$66,#REF!,6,0)=1,AS$66,0)+IF(VLOOKUP($O$67,#REF!,6,0)=1,AS$67,0)+IF(VLOOKUP($O$68,#REF!,6,0)=1,AS$68,0)+IF(VLOOKUP($O$69,#REF!,6,0)=1,AS$69,0)+IF(VLOOKUP($O$70,#REF!,6,0)=1,AS$70,0)+IF(VLOOKUP($O$71,#REF!,6,0)=1,AS$71,0)+IF(VLOOKUP($O$72,#REF!,6,0)=1,AS$72,0)+IF(VLOOKUP($O$73,#REF!,6,0)=1,AS$73,0)+IF(VLOOKUP($O$74,#REF!,6,0)=1,AS$74,0)+IF(VLOOKUP($O$75,#REF!,6,0)=1,AS$75,0)+IF(VLOOKUP($O$76,#REF!,6,0)=1,AS$76,0)+IF(VLOOKUP($O$77,#REF!,6,0)=1,AS$77,0)+IF(VLOOKUP($O$78,#REF!,6,0)=1,AS$78,0)</f>
        <v>#REF!</v>
      </c>
      <c r="AT102" s="143" t="e">
        <f>+IF(VLOOKUP($O$59,#REF!,6,0)=1,AT$59,0)+IF(VLOOKUP($O$60,#REF!,6,0)=1,AT$60,0)+IF(VLOOKUP($O$61,#REF!,6,0)=1,AT$61,0)+IF(VLOOKUP($O$62,#REF!,6,0)=1,AT$62,0)+IF(VLOOKUP($O$63,#REF!,6,0)=1,AT$63,0)+IF(VLOOKUP($O$64,#REF!,6,0)=1,AT$64,0)+IF(VLOOKUP($O$65,#REF!,6,0)=1,AT$65,0)+IF(VLOOKUP($O$66,#REF!,6,0)=1,AT$66,0)+IF(VLOOKUP($O$67,#REF!,6,0)=1,AT$67,0)+IF(VLOOKUP($O$68,#REF!,6,0)=1,AT$68,0)+IF(VLOOKUP($O$69,#REF!,6,0)=1,AT$69,0)+IF(VLOOKUP($O$70,#REF!,6,0)=1,AT$70,0)+IF(VLOOKUP($O$71,#REF!,6,0)=1,AT$71,0)+IF(VLOOKUP($O$72,#REF!,6,0)=1,AT$72,0)+IF(VLOOKUP($O$73,#REF!,6,0)=1,AT$73,0)+IF(VLOOKUP($O$74,#REF!,6,0)=1,AT$74,0)+IF(VLOOKUP($O$75,#REF!,6,0)=1,AT$75,0)+IF(VLOOKUP($O$76,#REF!,6,0)=1,AT$76,0)+IF(VLOOKUP($O$77,#REF!,6,0)=1,AT$77,0)+IF(VLOOKUP($O$78,#REF!,6,0)=1,AT$78,0)</f>
        <v>#REF!</v>
      </c>
      <c r="AU102" s="141" t="e">
        <f>+IF(VLOOKUP($O$59,#REF!,6,0)=1,AU$59,0)+IF(VLOOKUP($O$60,#REF!,6,0)=1,AU$60,0)+IF(VLOOKUP($O$61,#REF!,6,0)=1,AU$61,0)+IF(VLOOKUP($O$62,#REF!,6,0)=1,AU$62,0)+IF(VLOOKUP($O$63,#REF!,6,0)=1,AU$63,0)+IF(VLOOKUP($O$64,#REF!,6,0)=1,AU$64,0)+IF(VLOOKUP($O$65,#REF!,6,0)=1,AU$65,0)+IF(VLOOKUP($O$66,#REF!,6,0)=1,AU$66,0)+IF(VLOOKUP($O$67,#REF!,6,0)=1,AU$67,0)+IF(VLOOKUP($O$68,#REF!,6,0)=1,AU$68,0)+IF(VLOOKUP($O$69,#REF!,6,0)=1,AU$69,0)+IF(VLOOKUP($O$70,#REF!,6,0)=1,AU$70,0)+IF(VLOOKUP($O$71,#REF!,6,0)=1,AU$71,0)+IF(VLOOKUP($O$72,#REF!,6,0)=1,AU$72,0)+IF(VLOOKUP($O$73,#REF!,6,0)=1,AU$73,0)+IF(VLOOKUP($O$74,#REF!,6,0)=1,AU$74,0)+IF(VLOOKUP($O$75,#REF!,6,0)=1,AU$75,0)+IF(VLOOKUP($O$76,#REF!,6,0)=1,AU$76,0)+IF(VLOOKUP($O$77,#REF!,6,0)=1,AU$77,0)+IF(VLOOKUP($O$78,#REF!,6,0)=1,AU$78,0)</f>
        <v>#REF!</v>
      </c>
      <c r="AV102" s="142" t="e">
        <f>+IF(VLOOKUP($O$59,#REF!,6,0)=1,AV$59,0)+IF(VLOOKUP($O$60,#REF!,6,0)=1,AV$60,0)+IF(VLOOKUP($O$61,#REF!,6,0)=1,AV$61,0)+IF(VLOOKUP($O$62,#REF!,6,0)=1,AV$62,0)+IF(VLOOKUP($O$63,#REF!,6,0)=1,AV$63,0)+IF(VLOOKUP($O$64,#REF!,6,0)=1,AV$64,0)+IF(VLOOKUP($O$65,#REF!,6,0)=1,AV$65,0)+IF(VLOOKUP($O$66,#REF!,6,0)=1,AV$66,0)+IF(VLOOKUP($O$67,#REF!,6,0)=1,AV$67,0)+IF(VLOOKUP($O$68,#REF!,6,0)=1,AV$68,0)+IF(VLOOKUP($O$69,#REF!,6,0)=1,AV$69,0)+IF(VLOOKUP($O$70,#REF!,6,0)=1,AV$70,0)+IF(VLOOKUP($O$71,#REF!,6,0)=1,AV$71,0)+IF(VLOOKUP($O$72,#REF!,6,0)=1,AV$72,0)+IF(VLOOKUP($O$73,#REF!,6,0)=1,AV$73,0)+IF(VLOOKUP($O$74,#REF!,6,0)=1,AV$74,0)+IF(VLOOKUP($O$75,#REF!,6,0)=1,AV$75,0)+IF(VLOOKUP($O$76,#REF!,6,0)=1,AV$76,0)+IF(VLOOKUP($O$77,#REF!,6,0)=1,AV$77,0)+IF(VLOOKUP($O$78,#REF!,6,0)=1,AV$78,0)</f>
        <v>#REF!</v>
      </c>
      <c r="AW102" s="142" t="e">
        <f>+IF(VLOOKUP($O$59,#REF!,6,0)=1,AW$59,0)+IF(VLOOKUP($O$60,#REF!,6,0)=1,AW$60,0)+IF(VLOOKUP($O$61,#REF!,6,0)=1,AW$61,0)+IF(VLOOKUP($O$62,#REF!,6,0)=1,AW$62,0)+IF(VLOOKUP($O$63,#REF!,6,0)=1,AW$63,0)+IF(VLOOKUP($O$64,#REF!,6,0)=1,AW$64,0)+IF(VLOOKUP($O$65,#REF!,6,0)=1,AW$65,0)+IF(VLOOKUP($O$66,#REF!,6,0)=1,AW$66,0)+IF(VLOOKUP($O$67,#REF!,6,0)=1,AW$67,0)+IF(VLOOKUP($O$68,#REF!,6,0)=1,AW$68,0)+IF(VLOOKUP($O$69,#REF!,6,0)=1,AW$69,0)+IF(VLOOKUP($O$70,#REF!,6,0)=1,AW$70,0)+IF(VLOOKUP($O$71,#REF!,6,0)=1,AW$71,0)+IF(VLOOKUP($O$72,#REF!,6,0)=1,AW$72,0)+IF(VLOOKUP($O$73,#REF!,6,0)=1,AW$73,0)+IF(VLOOKUP($O$74,#REF!,6,0)=1,AW$74,0)+IF(VLOOKUP($O$75,#REF!,6,0)=1,AW$75,0)+IF(VLOOKUP($O$76,#REF!,6,0)=1,AW$76,0)+IF(VLOOKUP($O$77,#REF!,6,0)=1,AW$77,0)+IF(VLOOKUP($O$78,#REF!,6,0)=1,AW$78,0)</f>
        <v>#REF!</v>
      </c>
      <c r="AX102" s="142" t="e">
        <f>+IF(VLOOKUP($O$59,#REF!,6,0)=1,AX$59,0)+IF(VLOOKUP($O$60,#REF!,6,0)=1,AX$60,0)+IF(VLOOKUP($O$61,#REF!,6,0)=1,AX$61,0)+IF(VLOOKUP($O$62,#REF!,6,0)=1,AX$62,0)+IF(VLOOKUP($O$63,#REF!,6,0)=1,AX$63,0)+IF(VLOOKUP($O$64,#REF!,6,0)=1,AX$64,0)+IF(VLOOKUP($O$65,#REF!,6,0)=1,AX$65,0)+IF(VLOOKUP($O$66,#REF!,6,0)=1,AX$66,0)+IF(VLOOKUP($O$67,#REF!,6,0)=1,AX$67,0)+IF(VLOOKUP($O$68,#REF!,6,0)=1,AX$68,0)+IF(VLOOKUP($O$69,#REF!,6,0)=1,AX$69,0)+IF(VLOOKUP($O$70,#REF!,6,0)=1,AX$70,0)+IF(VLOOKUP($O$71,#REF!,6,0)=1,AX$71,0)+IF(VLOOKUP($O$72,#REF!,6,0)=1,AX$72,0)+IF(VLOOKUP($O$73,#REF!,6,0)=1,AX$73,0)+IF(VLOOKUP($O$74,#REF!,6,0)=1,AX$74,0)+IF(VLOOKUP($O$75,#REF!,6,0)=1,AX$75,0)+IF(VLOOKUP($O$76,#REF!,6,0)=1,AX$76,0)+IF(VLOOKUP($O$77,#REF!,6,0)=1,AX$77,0)+IF(VLOOKUP($O$78,#REF!,6,0)=1,AX$78,0)</f>
        <v>#REF!</v>
      </c>
      <c r="AY102" s="142" t="e">
        <f>+IF(VLOOKUP($O$59,#REF!,6,0)=1,AY$59,0)+IF(VLOOKUP($O$60,#REF!,6,0)=1,AY$60,0)+IF(VLOOKUP($O$61,#REF!,6,0)=1,AY$61,0)+IF(VLOOKUP($O$62,#REF!,6,0)=1,AY$62,0)+IF(VLOOKUP($O$63,#REF!,6,0)=1,AY$63,0)+IF(VLOOKUP($O$64,#REF!,6,0)=1,AY$64,0)+IF(VLOOKUP($O$65,#REF!,6,0)=1,AY$65,0)+IF(VLOOKUP($O$66,#REF!,6,0)=1,AY$66,0)+IF(VLOOKUP($O$67,#REF!,6,0)=1,AY$67,0)+IF(VLOOKUP($O$68,#REF!,6,0)=1,AY$68,0)+IF(VLOOKUP($O$69,#REF!,6,0)=1,AY$69,0)+IF(VLOOKUP($O$70,#REF!,6,0)=1,AY$70,0)+IF(VLOOKUP($O$71,#REF!,6,0)=1,AY$71,0)+IF(VLOOKUP($O$72,#REF!,6,0)=1,AY$72,0)+IF(VLOOKUP($O$73,#REF!,6,0)=1,AY$73,0)+IF(VLOOKUP($O$74,#REF!,6,0)=1,AY$74,0)+IF(VLOOKUP($O$75,#REF!,6,0)=1,AY$75,0)+IF(VLOOKUP($O$76,#REF!,6,0)=1,AY$76,0)+IF(VLOOKUP($O$77,#REF!,6,0)=1,AY$77,0)+IF(VLOOKUP($O$78,#REF!,6,0)=1,AY$78,0)</f>
        <v>#REF!</v>
      </c>
      <c r="AZ102" s="142" t="e">
        <f>+IF(VLOOKUP($O$59,#REF!,6,0)=1,AZ$59,0)+IF(VLOOKUP($O$60,#REF!,6,0)=1,AZ$60,0)+IF(VLOOKUP($O$61,#REF!,6,0)=1,AZ$61,0)+IF(VLOOKUP($O$62,#REF!,6,0)=1,AZ$62,0)+IF(VLOOKUP($O$63,#REF!,6,0)=1,AZ$63,0)+IF(VLOOKUP($O$64,#REF!,6,0)=1,AZ$64,0)+IF(VLOOKUP($O$65,#REF!,6,0)=1,AZ$65,0)+IF(VLOOKUP($O$66,#REF!,6,0)=1,AZ$66,0)+IF(VLOOKUP($O$67,#REF!,6,0)=1,AZ$67,0)+IF(VLOOKUP($O$68,#REF!,6,0)=1,AZ$68,0)+IF(VLOOKUP($O$69,#REF!,6,0)=1,AZ$69,0)+IF(VLOOKUP($O$70,#REF!,6,0)=1,AZ$70,0)+IF(VLOOKUP($O$71,#REF!,6,0)=1,AZ$71,0)+IF(VLOOKUP($O$72,#REF!,6,0)=1,AZ$72,0)+IF(VLOOKUP($O$73,#REF!,6,0)=1,AZ$73,0)+IF(VLOOKUP($O$74,#REF!,6,0)=1,AZ$74,0)+IF(VLOOKUP($O$75,#REF!,6,0)=1,AZ$75,0)+IF(VLOOKUP($O$76,#REF!,6,0)=1,AZ$76,0)+IF(VLOOKUP($O$77,#REF!,6,0)=1,AZ$77,0)+IF(VLOOKUP($O$78,#REF!,6,0)=1,AZ$78,0)</f>
        <v>#REF!</v>
      </c>
      <c r="BA102" s="142" t="e">
        <f>+IF(VLOOKUP($O$59,#REF!,6,0)=1,BA$59,0)+IF(VLOOKUP($O$60,#REF!,6,0)=1,BA$60,0)+IF(VLOOKUP($O$61,#REF!,6,0)=1,BA$61,0)+IF(VLOOKUP($O$62,#REF!,6,0)=1,BA$62,0)+IF(VLOOKUP($O$63,#REF!,6,0)=1,BA$63,0)+IF(VLOOKUP($O$64,#REF!,6,0)=1,BA$64,0)+IF(VLOOKUP($O$65,#REF!,6,0)=1,BA$65,0)+IF(VLOOKUP($O$66,#REF!,6,0)=1,BA$66,0)+IF(VLOOKUP($O$67,#REF!,6,0)=1,BA$67,0)+IF(VLOOKUP($O$68,#REF!,6,0)=1,BA$68,0)+IF(VLOOKUP($O$69,#REF!,6,0)=1,BA$69,0)+IF(VLOOKUP($O$70,#REF!,6,0)=1,BA$70,0)+IF(VLOOKUP($O$71,#REF!,6,0)=1,BA$71,0)+IF(VLOOKUP($O$72,#REF!,6,0)=1,BA$72,0)+IF(VLOOKUP($O$73,#REF!,6,0)=1,BA$73,0)+IF(VLOOKUP($O$74,#REF!,6,0)=1,BA$74,0)+IF(VLOOKUP($O$75,#REF!,6,0)=1,BA$75,0)+IF(VLOOKUP($O$76,#REF!,6,0)=1,BA$76,0)+IF(VLOOKUP($O$77,#REF!,6,0)=1,BA$77,0)+IF(VLOOKUP($O$78,#REF!,6,0)=1,BA$78,0)</f>
        <v>#REF!</v>
      </c>
      <c r="BB102" s="142" t="e">
        <f>+IF(VLOOKUP($O$59,#REF!,6,0)=1,BB$59,0)+IF(VLOOKUP($O$60,#REF!,6,0)=1,BB$60,0)+IF(VLOOKUP($O$61,#REF!,6,0)=1,BB$61,0)+IF(VLOOKUP($O$62,#REF!,6,0)=1,BB$62,0)+IF(VLOOKUP($O$63,#REF!,6,0)=1,BB$63,0)+IF(VLOOKUP($O$64,#REF!,6,0)=1,BB$64,0)+IF(VLOOKUP($O$65,#REF!,6,0)=1,BB$65,0)+IF(VLOOKUP($O$66,#REF!,6,0)=1,BB$66,0)+IF(VLOOKUP($O$67,#REF!,6,0)=1,BB$67,0)+IF(VLOOKUP($O$68,#REF!,6,0)=1,BB$68,0)+IF(VLOOKUP($O$69,#REF!,6,0)=1,BB$69,0)+IF(VLOOKUP($O$70,#REF!,6,0)=1,BB$70,0)+IF(VLOOKUP($O$71,#REF!,6,0)=1,BB$71,0)+IF(VLOOKUP($O$72,#REF!,6,0)=1,BB$72,0)+IF(VLOOKUP($O$73,#REF!,6,0)=1,BB$73,0)+IF(VLOOKUP($O$74,#REF!,6,0)=1,BB$74,0)+IF(VLOOKUP($O$75,#REF!,6,0)=1,BB$75,0)+IF(VLOOKUP($O$76,#REF!,6,0)=1,BB$76,0)+IF(VLOOKUP($O$77,#REF!,6,0)=1,BB$77,0)+IF(VLOOKUP($O$78,#REF!,6,0)=1,BB$78,0)</f>
        <v>#REF!</v>
      </c>
      <c r="BC102" s="142" t="e">
        <f>+IF(VLOOKUP($O$59,#REF!,6,0)=1,BC$59,0)+IF(VLOOKUP($O$60,#REF!,6,0)=1,BC$60,0)+IF(VLOOKUP($O$61,#REF!,6,0)=1,BC$61,0)+IF(VLOOKUP($O$62,#REF!,6,0)=1,BC$62,0)+IF(VLOOKUP($O$63,#REF!,6,0)=1,BC$63,0)+IF(VLOOKUP($O$64,#REF!,6,0)=1,BC$64,0)+IF(VLOOKUP($O$65,#REF!,6,0)=1,BC$65,0)+IF(VLOOKUP($O$66,#REF!,6,0)=1,BC$66,0)+IF(VLOOKUP($O$67,#REF!,6,0)=1,BC$67,0)+IF(VLOOKUP($O$68,#REF!,6,0)=1,BC$68,0)+IF(VLOOKUP($O$69,#REF!,6,0)=1,BC$69,0)+IF(VLOOKUP($O$70,#REF!,6,0)=1,BC$70,0)+IF(VLOOKUP($O$71,#REF!,6,0)=1,BC$71,0)+IF(VLOOKUP($O$72,#REF!,6,0)=1,BC$72,0)+IF(VLOOKUP($O$73,#REF!,6,0)=1,BC$73,0)+IF(VLOOKUP($O$74,#REF!,6,0)=1,BC$74,0)+IF(VLOOKUP($O$75,#REF!,6,0)=1,BC$75,0)+IF(VLOOKUP($O$76,#REF!,6,0)=1,BC$76,0)+IF(VLOOKUP($O$77,#REF!,6,0)=1,BC$77,0)+IF(VLOOKUP($O$78,#REF!,6,0)=1,BC$78,0)</f>
        <v>#REF!</v>
      </c>
      <c r="BD102" s="143" t="e">
        <f>+IF(VLOOKUP($O$59,#REF!,6,0)=1,BD$59,0)+IF(VLOOKUP($O$60,#REF!,6,0)=1,BD$60,0)+IF(VLOOKUP($O$61,#REF!,6,0)=1,BD$61,0)+IF(VLOOKUP($O$62,#REF!,6,0)=1,BD$62,0)+IF(VLOOKUP($O$63,#REF!,6,0)=1,BD$63,0)+IF(VLOOKUP($O$64,#REF!,6,0)=1,BD$64,0)+IF(VLOOKUP($O$65,#REF!,6,0)=1,BD$65,0)+IF(VLOOKUP($O$66,#REF!,6,0)=1,BD$66,0)+IF(VLOOKUP($O$67,#REF!,6,0)=1,BD$67,0)+IF(VLOOKUP($O$68,#REF!,6,0)=1,BD$68,0)+IF(VLOOKUP($O$69,#REF!,6,0)=1,BD$69,0)+IF(VLOOKUP($O$70,#REF!,6,0)=1,BD$70,0)+IF(VLOOKUP($O$71,#REF!,6,0)=1,BD$71,0)+IF(VLOOKUP($O$72,#REF!,6,0)=1,BD$72,0)+IF(VLOOKUP($O$73,#REF!,6,0)=1,BD$73,0)+IF(VLOOKUP($O$74,#REF!,6,0)=1,BD$74,0)+IF(VLOOKUP($O$75,#REF!,6,0)=1,BD$75,0)+IF(VLOOKUP($O$76,#REF!,6,0)=1,BD$76,0)+IF(VLOOKUP($O$77,#REF!,6,0)=1,BD$77,0)+IF(VLOOKUP($O$78,#REF!,6,0)=1,BD$78,0)</f>
        <v>#REF!</v>
      </c>
      <c r="BE102" s="119" t="e">
        <f t="shared" si="15"/>
        <v>#REF!</v>
      </c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72"/>
      <c r="BS102" s="48"/>
      <c r="BT102" s="30"/>
      <c r="BZ102" s="29"/>
      <c r="CA102" s="29"/>
    </row>
    <row r="103" spans="3:87" s="28" customFormat="1" ht="30" customHeight="1">
      <c r="C103" s="61"/>
      <c r="D103" s="27"/>
      <c r="E103" s="27"/>
      <c r="F103" s="27"/>
      <c r="G103" s="27"/>
      <c r="H103" s="27"/>
      <c r="I103" s="27"/>
      <c r="J103" s="27"/>
      <c r="K103" s="27"/>
      <c r="L103" s="27"/>
      <c r="M103" s="27"/>
      <c r="N103" s="27"/>
      <c r="O103" s="851" t="e">
        <f>+V_Ma!O103:P103</f>
        <v>#REF!</v>
      </c>
      <c r="P103" s="852"/>
      <c r="Q103" s="141" t="e">
        <f>+IF(VLOOKUP($O$59,#REF!,7,0)=1,Q$59,0)+IF(VLOOKUP($O$60,#REF!,7,0)=1,Q$60,0)+IF(VLOOKUP($O$61,#REF!,7,0)=1,Q$61,0)+IF(VLOOKUP($O$62,#REF!,7,0)=1,Q$62,0)+IF(VLOOKUP($O$63,#REF!,7,0)=1,Q$63,0)+IF(VLOOKUP($O$64,#REF!,7,0)=1,Q$64,0)+IF(VLOOKUP($O$65,#REF!,7,0)=1,Q$65,0)+IF(VLOOKUP($O$66,#REF!,7,0)=1,Q$66,0)+IF(VLOOKUP($O$67,#REF!,7,0)=1,Q$67,0)+IF(VLOOKUP($O$68,#REF!,7,0)=1,Q$68,0)+IF(VLOOKUP($O$69,#REF!,7,0)=1,Q$69,0)+IF(VLOOKUP($O$70,#REF!,7,0)=1,Q$70,0)+IF(VLOOKUP($O$71,#REF!,7,0)=1,Q$71,0)+IF(VLOOKUP($O$72,#REF!,7,0)=1,Q$72,0)+IF(VLOOKUP($O$73,#REF!,7,0)=1,Q$73,0)+IF(VLOOKUP($O$74,#REF!,7,0)=1,Q$74,0)+IF(VLOOKUP($O$75,#REF!,7,0)=1,Q$75,0)+IF(VLOOKUP($O$76,#REF!,7,0)=1,Q$76,0)+IF(VLOOKUP($O$77,#REF!,7,0)=1,Q$77,0)+IF(VLOOKUP($O$78,#REF!,7,0)=1,Q$78,0)</f>
        <v>#REF!</v>
      </c>
      <c r="R103" s="142" t="e">
        <f>+IF(VLOOKUP($O$59,#REF!,7,0)=1,R$59,0)+IF(VLOOKUP($O$60,#REF!,7,0)=1,R$60,0)+IF(VLOOKUP($O$61,#REF!,7,0)=1,R$61,0)+IF(VLOOKUP($O$62,#REF!,7,0)=1,R$62,0)+IF(VLOOKUP($O$63,#REF!,7,0)=1,R$63,0)+IF(VLOOKUP($O$64,#REF!,7,0)=1,R$64,0)+IF(VLOOKUP($O$65,#REF!,7,0)=1,R$65,0)+IF(VLOOKUP($O$66,#REF!,7,0)=1,R$66,0)+IF(VLOOKUP($O$67,#REF!,7,0)=1,R$67,0)+IF(VLOOKUP($O$68,#REF!,7,0)=1,R$68,0)+IF(VLOOKUP($O$69,#REF!,7,0)=1,R$69,0)+IF(VLOOKUP($O$70,#REF!,7,0)=1,R$70,0)+IF(VLOOKUP($O$71,#REF!,7,0)=1,R$71,0)+IF(VLOOKUP($O$72,#REF!,7,0)=1,R$72,0)+IF(VLOOKUP($O$73,#REF!,7,0)=1,R$73,0)+IF(VLOOKUP($O$74,#REF!,7,0)=1,R$74,0)+IF(VLOOKUP($O$75,#REF!,7,0)=1,R$75,0)+IF(VLOOKUP($O$76,#REF!,7,0)=1,R$76,0)+IF(VLOOKUP($O$77,#REF!,7,0)=1,R$77,0)+IF(VLOOKUP($O$78,#REF!,7,0)=1,R$78,0)</f>
        <v>#REF!</v>
      </c>
      <c r="S103" s="142" t="e">
        <f>+IF(VLOOKUP($O$59,#REF!,7,0)=1,S$59,0)+IF(VLOOKUP($O$60,#REF!,7,0)=1,S$60,0)+IF(VLOOKUP($O$61,#REF!,7,0)=1,S$61,0)+IF(VLOOKUP($O$62,#REF!,7,0)=1,S$62,0)+IF(VLOOKUP($O$63,#REF!,7,0)=1,S$63,0)+IF(VLOOKUP($O$64,#REF!,7,0)=1,S$64,0)+IF(VLOOKUP($O$65,#REF!,7,0)=1,S$65,0)+IF(VLOOKUP($O$66,#REF!,7,0)=1,S$66,0)+IF(VLOOKUP($O$67,#REF!,7,0)=1,S$67,0)+IF(VLOOKUP($O$68,#REF!,7,0)=1,S$68,0)+IF(VLOOKUP($O$69,#REF!,7,0)=1,S$69,0)+IF(VLOOKUP($O$70,#REF!,7,0)=1,S$70,0)+IF(VLOOKUP($O$71,#REF!,7,0)=1,S$71,0)+IF(VLOOKUP($O$72,#REF!,7,0)=1,S$72,0)+IF(VLOOKUP($O$73,#REF!,7,0)=1,S$73,0)+IF(VLOOKUP($O$74,#REF!,7,0)=1,S$74,0)+IF(VLOOKUP($O$75,#REF!,7,0)=1,S$75,0)+IF(VLOOKUP($O$76,#REF!,7,0)=1,S$76,0)+IF(VLOOKUP($O$77,#REF!,7,0)=1,S$77,0)+IF(VLOOKUP($O$78,#REF!,7,0)=1,S$78,0)</f>
        <v>#REF!</v>
      </c>
      <c r="T103" s="142" t="e">
        <f>+IF(VLOOKUP($O$59,#REF!,7,0)=1,T$59,0)+IF(VLOOKUP($O$60,#REF!,7,0)=1,T$60,0)+IF(VLOOKUP($O$61,#REF!,7,0)=1,T$61,0)+IF(VLOOKUP($O$62,#REF!,7,0)=1,T$62,0)+IF(VLOOKUP($O$63,#REF!,7,0)=1,T$63,0)+IF(VLOOKUP($O$64,#REF!,7,0)=1,T$64,0)+IF(VLOOKUP($O$65,#REF!,7,0)=1,T$65,0)+IF(VLOOKUP($O$66,#REF!,7,0)=1,T$66,0)+IF(VLOOKUP($O$67,#REF!,7,0)=1,T$67,0)+IF(VLOOKUP($O$68,#REF!,7,0)=1,T$68,0)+IF(VLOOKUP($O$69,#REF!,7,0)=1,T$69,0)+IF(VLOOKUP($O$70,#REF!,7,0)=1,T$70,0)+IF(VLOOKUP($O$71,#REF!,7,0)=1,T$71,0)+IF(VLOOKUP($O$72,#REF!,7,0)=1,T$72,0)+IF(VLOOKUP($O$73,#REF!,7,0)=1,T$73,0)+IF(VLOOKUP($O$74,#REF!,7,0)=1,T$74,0)+IF(VLOOKUP($O$75,#REF!,7,0)=1,T$75,0)+IF(VLOOKUP($O$76,#REF!,7,0)=1,T$76,0)+IF(VLOOKUP($O$77,#REF!,7,0)=1,T$77,0)+IF(VLOOKUP($O$78,#REF!,7,0)=1,T$78,0)</f>
        <v>#REF!</v>
      </c>
      <c r="U103" s="142" t="e">
        <f>+IF(VLOOKUP($O$59,#REF!,7,0)=1,U$59,0)+IF(VLOOKUP($O$60,#REF!,7,0)=1,U$60,0)+IF(VLOOKUP($O$61,#REF!,7,0)=1,U$61,0)+IF(VLOOKUP($O$62,#REF!,7,0)=1,U$62,0)+IF(VLOOKUP($O$63,#REF!,7,0)=1,U$63,0)+IF(VLOOKUP($O$64,#REF!,7,0)=1,U$64,0)+IF(VLOOKUP($O$65,#REF!,7,0)=1,U$65,0)+IF(VLOOKUP($O$66,#REF!,7,0)=1,U$66,0)+IF(VLOOKUP($O$67,#REF!,7,0)=1,U$67,0)+IF(VLOOKUP($O$68,#REF!,7,0)=1,U$68,0)+IF(VLOOKUP($O$69,#REF!,7,0)=1,U$69,0)+IF(VLOOKUP($O$70,#REF!,7,0)=1,U$70,0)+IF(VLOOKUP($O$71,#REF!,7,0)=1,U$71,0)+IF(VLOOKUP($O$72,#REF!,7,0)=1,U$72,0)+IF(VLOOKUP($O$73,#REF!,7,0)=1,U$73,0)+IF(VLOOKUP($O$74,#REF!,7,0)=1,U$74,0)+IF(VLOOKUP($O$75,#REF!,7,0)=1,U$75,0)+IF(VLOOKUP($O$76,#REF!,7,0)=1,U$76,0)+IF(VLOOKUP($O$77,#REF!,7,0)=1,U$77,0)+IF(VLOOKUP($O$78,#REF!,7,0)=1,U$78,0)</f>
        <v>#REF!</v>
      </c>
      <c r="V103" s="142" t="e">
        <f>+IF(VLOOKUP($O$59,#REF!,7,0)=1,V$59,0)+IF(VLOOKUP($O$60,#REF!,7,0)=1,V$60,0)+IF(VLOOKUP($O$61,#REF!,7,0)=1,V$61,0)+IF(VLOOKUP($O$62,#REF!,7,0)=1,V$62,0)+IF(VLOOKUP($O$63,#REF!,7,0)=1,V$63,0)+IF(VLOOKUP($O$64,#REF!,7,0)=1,V$64,0)+IF(VLOOKUP($O$65,#REF!,7,0)=1,V$65,0)+IF(VLOOKUP($O$66,#REF!,7,0)=1,V$66,0)+IF(VLOOKUP($O$67,#REF!,7,0)=1,V$67,0)+IF(VLOOKUP($O$68,#REF!,7,0)=1,V$68,0)+IF(VLOOKUP($O$69,#REF!,7,0)=1,V$69,0)+IF(VLOOKUP($O$70,#REF!,7,0)=1,V$70,0)+IF(VLOOKUP($O$71,#REF!,7,0)=1,V$71,0)+IF(VLOOKUP($O$72,#REF!,7,0)=1,V$72,0)+IF(VLOOKUP($O$73,#REF!,7,0)=1,V$73,0)+IF(VLOOKUP($O$74,#REF!,7,0)=1,V$74,0)+IF(VLOOKUP($O$75,#REF!,7,0)=1,V$75,0)+IF(VLOOKUP($O$76,#REF!,7,0)=1,V$76,0)+IF(VLOOKUP($O$77,#REF!,7,0)=1,V$77,0)+IF(VLOOKUP($O$78,#REF!,7,0)=1,V$78,0)</f>
        <v>#REF!</v>
      </c>
      <c r="W103" s="142" t="e">
        <f>+IF(VLOOKUP($O$59,#REF!,7,0)=1,W$59,0)+IF(VLOOKUP($O$60,#REF!,7,0)=1,W$60,0)+IF(VLOOKUP($O$61,#REF!,7,0)=1,W$61,0)+IF(VLOOKUP($O$62,#REF!,7,0)=1,W$62,0)+IF(VLOOKUP($O$63,#REF!,7,0)=1,W$63,0)+IF(VLOOKUP($O$64,#REF!,7,0)=1,W$64,0)+IF(VLOOKUP($O$65,#REF!,7,0)=1,W$65,0)+IF(VLOOKUP($O$66,#REF!,7,0)=1,W$66,0)+IF(VLOOKUP($O$67,#REF!,7,0)=1,W$67,0)+IF(VLOOKUP($O$68,#REF!,7,0)=1,W$68,0)+IF(VLOOKUP($O$69,#REF!,7,0)=1,W$69,0)+IF(VLOOKUP($O$70,#REF!,7,0)=1,W$70,0)+IF(VLOOKUP($O$71,#REF!,7,0)=1,W$71,0)+IF(VLOOKUP($O$72,#REF!,7,0)=1,W$72,0)+IF(VLOOKUP($O$73,#REF!,7,0)=1,W$73,0)+IF(VLOOKUP($O$74,#REF!,7,0)=1,W$74,0)+IF(VLOOKUP($O$75,#REF!,7,0)=1,W$75,0)+IF(VLOOKUP($O$76,#REF!,7,0)=1,W$76,0)+IF(VLOOKUP($O$77,#REF!,7,0)=1,W$77,0)+IF(VLOOKUP($O$78,#REF!,7,0)=1,W$78,0)</f>
        <v>#REF!</v>
      </c>
      <c r="X103" s="142" t="e">
        <f>+IF(VLOOKUP($O$59,#REF!,7,0)=1,X$59,0)+IF(VLOOKUP($O$60,#REF!,7,0)=1,X$60,0)+IF(VLOOKUP($O$61,#REF!,7,0)=1,X$61,0)+IF(VLOOKUP($O$62,#REF!,7,0)=1,X$62,0)+IF(VLOOKUP($O$63,#REF!,7,0)=1,X$63,0)+IF(VLOOKUP($O$64,#REF!,7,0)=1,X$64,0)+IF(VLOOKUP($O$65,#REF!,7,0)=1,X$65,0)+IF(VLOOKUP($O$66,#REF!,7,0)=1,X$66,0)+IF(VLOOKUP($O$67,#REF!,7,0)=1,X$67,0)+IF(VLOOKUP($O$68,#REF!,7,0)=1,X$68,0)+IF(VLOOKUP($O$69,#REF!,7,0)=1,X$69,0)+IF(VLOOKUP($O$70,#REF!,7,0)=1,X$70,0)+IF(VLOOKUP($O$71,#REF!,7,0)=1,X$71,0)+IF(VLOOKUP($O$72,#REF!,7,0)=1,X$72,0)+IF(VLOOKUP($O$73,#REF!,7,0)=1,X$73,0)+IF(VLOOKUP($O$74,#REF!,7,0)=1,X$74,0)+IF(VLOOKUP($O$75,#REF!,7,0)=1,X$75,0)+IF(VLOOKUP($O$76,#REF!,7,0)=1,X$76,0)+IF(VLOOKUP($O$77,#REF!,7,0)=1,X$77,0)+IF(VLOOKUP($O$78,#REF!,7,0)=1,X$78,0)</f>
        <v>#REF!</v>
      </c>
      <c r="Y103" s="142" t="e">
        <f>+IF(VLOOKUP($O$59,#REF!,7,0)=1,Y$59,0)+IF(VLOOKUP($O$60,#REF!,7,0)=1,Y$60,0)+IF(VLOOKUP($O$61,#REF!,7,0)=1,Y$61,0)+IF(VLOOKUP($O$62,#REF!,7,0)=1,Y$62,0)+IF(VLOOKUP($O$63,#REF!,7,0)=1,Y$63,0)+IF(VLOOKUP($O$64,#REF!,7,0)=1,Y$64,0)+IF(VLOOKUP($O$65,#REF!,7,0)=1,Y$65,0)+IF(VLOOKUP($O$66,#REF!,7,0)=1,Y$66,0)+IF(VLOOKUP($O$67,#REF!,7,0)=1,Y$67,0)+IF(VLOOKUP($O$68,#REF!,7,0)=1,Y$68,0)+IF(VLOOKUP($O$69,#REF!,7,0)=1,Y$69,0)+IF(VLOOKUP($O$70,#REF!,7,0)=1,Y$70,0)+IF(VLOOKUP($O$71,#REF!,7,0)=1,Y$71,0)+IF(VLOOKUP($O$72,#REF!,7,0)=1,Y$72,0)+IF(VLOOKUP($O$73,#REF!,7,0)=1,Y$73,0)+IF(VLOOKUP($O$74,#REF!,7,0)=1,Y$74,0)+IF(VLOOKUP($O$75,#REF!,7,0)=1,Y$75,0)+IF(VLOOKUP($O$76,#REF!,7,0)=1,Y$76,0)+IF(VLOOKUP($O$77,#REF!,7,0)=1,Y$77,0)+IF(VLOOKUP($O$78,#REF!,7,0)=1,Y$78,0)</f>
        <v>#REF!</v>
      </c>
      <c r="Z103" s="143" t="e">
        <f>+IF(VLOOKUP($O$59,#REF!,7,0)=1,Z$59,0)+IF(VLOOKUP($O$60,#REF!,7,0)=1,Z$60,0)+IF(VLOOKUP($O$61,#REF!,7,0)=1,Z$61,0)+IF(VLOOKUP($O$62,#REF!,7,0)=1,Z$62,0)+IF(VLOOKUP($O$63,#REF!,7,0)=1,Z$63,0)+IF(VLOOKUP($O$64,#REF!,7,0)=1,Z$64,0)+IF(VLOOKUP($O$65,#REF!,7,0)=1,Z$65,0)+IF(VLOOKUP($O$66,#REF!,7,0)=1,Z$66,0)+IF(VLOOKUP($O$67,#REF!,7,0)=1,Z$67,0)+IF(VLOOKUP($O$68,#REF!,7,0)=1,Z$68,0)+IF(VLOOKUP($O$69,#REF!,7,0)=1,Z$69,0)+IF(VLOOKUP($O$70,#REF!,7,0)=1,Z$70,0)+IF(VLOOKUP($O$71,#REF!,7,0)=1,Z$71,0)+IF(VLOOKUP($O$72,#REF!,7,0)=1,Z$72,0)+IF(VLOOKUP($O$73,#REF!,7,0)=1,Z$73,0)+IF(VLOOKUP($O$74,#REF!,7,0)=1,Z$74,0)+IF(VLOOKUP($O$75,#REF!,7,0)=1,Z$75,0)+IF(VLOOKUP($O$76,#REF!,7,0)=1,Z$76,0)+IF(VLOOKUP($O$77,#REF!,7,0)=1,Z$77,0)+IF(VLOOKUP($O$78,#REF!,7,0)=1,Z$78,0)</f>
        <v>#REF!</v>
      </c>
      <c r="AA103" s="141" t="e">
        <f>+IF(VLOOKUP($O$59,#REF!,7,0)=1,AA$59,0)+IF(VLOOKUP($O$60,#REF!,7,0)=1,AA$60,0)+IF(VLOOKUP($O$61,#REF!,7,0)=1,AA$61,0)+IF(VLOOKUP($O$62,#REF!,7,0)=1,AA$62,0)+IF(VLOOKUP($O$63,#REF!,7,0)=1,AA$63,0)+IF(VLOOKUP($O$64,#REF!,7,0)=1,AA$64,0)+IF(VLOOKUP($O$65,#REF!,7,0)=1,AA$65,0)+IF(VLOOKUP($O$66,#REF!,7,0)=1,AA$66,0)+IF(VLOOKUP($O$67,#REF!,7,0)=1,AA$67,0)+IF(VLOOKUP($O$68,#REF!,7,0)=1,AA$68,0)+IF(VLOOKUP($O$69,#REF!,7,0)=1,AA$69,0)+IF(VLOOKUP($O$70,#REF!,7,0)=1,AA$70,0)+IF(VLOOKUP($O$71,#REF!,7,0)=1,AA$71,0)+IF(VLOOKUP($O$72,#REF!,7,0)=1,AA$72,0)+IF(VLOOKUP($O$73,#REF!,7,0)=1,AA$73,0)+IF(VLOOKUP($O$74,#REF!,7,0)=1,AA$74,0)+IF(VLOOKUP($O$75,#REF!,7,0)=1,AA$75,0)+IF(VLOOKUP($O$76,#REF!,7,0)=1,AA$76,0)+IF(VLOOKUP($O$77,#REF!,7,0)=1,AA$77,0)+IF(VLOOKUP($O$78,#REF!,7,0)=1,AA$78,0)</f>
        <v>#REF!</v>
      </c>
      <c r="AB103" s="142" t="e">
        <f>+IF(VLOOKUP($O$59,#REF!,7,0)=1,AB$59,0)+IF(VLOOKUP($O$60,#REF!,7,0)=1,AB$60,0)+IF(VLOOKUP($O$61,#REF!,7,0)=1,AB$61,0)+IF(VLOOKUP($O$62,#REF!,7,0)=1,AB$62,0)+IF(VLOOKUP($O$63,#REF!,7,0)=1,AB$63,0)+IF(VLOOKUP($O$64,#REF!,7,0)=1,AB$64,0)+IF(VLOOKUP($O$65,#REF!,7,0)=1,AB$65,0)+IF(VLOOKUP($O$66,#REF!,7,0)=1,AB$66,0)+IF(VLOOKUP($O$67,#REF!,7,0)=1,AB$67,0)+IF(VLOOKUP($O$68,#REF!,7,0)=1,AB$68,0)+IF(VLOOKUP($O$69,#REF!,7,0)=1,AB$69,0)+IF(VLOOKUP($O$70,#REF!,7,0)=1,AB$70,0)+IF(VLOOKUP($O$71,#REF!,7,0)=1,AB$71,0)+IF(VLOOKUP($O$72,#REF!,7,0)=1,AB$72,0)+IF(VLOOKUP($O$73,#REF!,7,0)=1,AB$73,0)+IF(VLOOKUP($O$74,#REF!,7,0)=1,AB$74,0)+IF(VLOOKUP($O$75,#REF!,7,0)=1,AB$75,0)+IF(VLOOKUP($O$76,#REF!,7,0)=1,AB$76,0)+IF(VLOOKUP($O$77,#REF!,7,0)=1,AB$77,0)+IF(VLOOKUP($O$78,#REF!,7,0)=1,AB$78,0)</f>
        <v>#REF!</v>
      </c>
      <c r="AC103" s="142" t="e">
        <f>+IF(VLOOKUP($O$59,#REF!,7,0)=1,AC$59,0)+IF(VLOOKUP($O$60,#REF!,7,0)=1,AC$60,0)+IF(VLOOKUP($O$61,#REF!,7,0)=1,AC$61,0)+IF(VLOOKUP($O$62,#REF!,7,0)=1,AC$62,0)+IF(VLOOKUP($O$63,#REF!,7,0)=1,AC$63,0)+IF(VLOOKUP($O$64,#REF!,7,0)=1,AC$64,0)+IF(VLOOKUP($O$65,#REF!,7,0)=1,AC$65,0)+IF(VLOOKUP($O$66,#REF!,7,0)=1,AC$66,0)+IF(VLOOKUP($O$67,#REF!,7,0)=1,AC$67,0)+IF(VLOOKUP($O$68,#REF!,7,0)=1,AC$68,0)+IF(VLOOKUP($O$69,#REF!,7,0)=1,AC$69,0)+IF(VLOOKUP($O$70,#REF!,7,0)=1,AC$70,0)+IF(VLOOKUP($O$71,#REF!,7,0)=1,AC$71,0)+IF(VLOOKUP($O$72,#REF!,7,0)=1,AC$72,0)+IF(VLOOKUP($O$73,#REF!,7,0)=1,AC$73,0)+IF(VLOOKUP($O$74,#REF!,7,0)=1,AC$74,0)+IF(VLOOKUP($O$75,#REF!,7,0)=1,AC$75,0)+IF(VLOOKUP($O$76,#REF!,7,0)=1,AC$76,0)+IF(VLOOKUP($O$77,#REF!,7,0)=1,AC$77,0)+IF(VLOOKUP($O$78,#REF!,7,0)=1,AC$78,0)</f>
        <v>#REF!</v>
      </c>
      <c r="AD103" s="142" t="e">
        <f>+IF(VLOOKUP($O$59,#REF!,7,0)=1,AD$59,0)+IF(VLOOKUP($O$60,#REF!,7,0)=1,AD$60,0)+IF(VLOOKUP($O$61,#REF!,7,0)=1,AD$61,0)+IF(VLOOKUP($O$62,#REF!,7,0)=1,AD$62,0)+IF(VLOOKUP($O$63,#REF!,7,0)=1,AD$63,0)+IF(VLOOKUP($O$64,#REF!,7,0)=1,AD$64,0)+IF(VLOOKUP($O$65,#REF!,7,0)=1,AD$65,0)+IF(VLOOKUP($O$66,#REF!,7,0)=1,AD$66,0)+IF(VLOOKUP($O$67,#REF!,7,0)=1,AD$67,0)+IF(VLOOKUP($O$68,#REF!,7,0)=1,AD$68,0)+IF(VLOOKUP($O$69,#REF!,7,0)=1,AD$69,0)+IF(VLOOKUP($O$70,#REF!,7,0)=1,AD$70,0)+IF(VLOOKUP($O$71,#REF!,7,0)=1,AD$71,0)+IF(VLOOKUP($O$72,#REF!,7,0)=1,AD$72,0)+IF(VLOOKUP($O$73,#REF!,7,0)=1,AD$73,0)+IF(VLOOKUP($O$74,#REF!,7,0)=1,AD$74,0)+IF(VLOOKUP($O$75,#REF!,7,0)=1,AD$75,0)+IF(VLOOKUP($O$76,#REF!,7,0)=1,AD$76,0)+IF(VLOOKUP($O$77,#REF!,7,0)=1,AD$77,0)+IF(VLOOKUP($O$78,#REF!,7,0)=1,AD$78,0)</f>
        <v>#REF!</v>
      </c>
      <c r="AE103" s="142" t="e">
        <f>+IF(VLOOKUP($O$59,#REF!,7,0)=1,AE$59,0)+IF(VLOOKUP($O$60,#REF!,7,0)=1,AE$60,0)+IF(VLOOKUP($O$61,#REF!,7,0)=1,AE$61,0)+IF(VLOOKUP($O$62,#REF!,7,0)=1,AE$62,0)+IF(VLOOKUP($O$63,#REF!,7,0)=1,AE$63,0)+IF(VLOOKUP($O$64,#REF!,7,0)=1,AE$64,0)+IF(VLOOKUP($O$65,#REF!,7,0)=1,AE$65,0)+IF(VLOOKUP($O$66,#REF!,7,0)=1,AE$66,0)+IF(VLOOKUP($O$67,#REF!,7,0)=1,AE$67,0)+IF(VLOOKUP($O$68,#REF!,7,0)=1,AE$68,0)+IF(VLOOKUP($O$69,#REF!,7,0)=1,AE$69,0)+IF(VLOOKUP($O$70,#REF!,7,0)=1,AE$70,0)+IF(VLOOKUP($O$71,#REF!,7,0)=1,AE$71,0)+IF(VLOOKUP($O$72,#REF!,7,0)=1,AE$72,0)+IF(VLOOKUP($O$73,#REF!,7,0)=1,AE$73,0)+IF(VLOOKUP($O$74,#REF!,7,0)=1,AE$74,0)+IF(VLOOKUP($O$75,#REF!,7,0)=1,AE$75,0)+IF(VLOOKUP($O$76,#REF!,7,0)=1,AE$76,0)+IF(VLOOKUP($O$77,#REF!,7,0)=1,AE$77,0)+IF(VLOOKUP($O$78,#REF!,7,0)=1,AE$78,0)</f>
        <v>#REF!</v>
      </c>
      <c r="AF103" s="142" t="e">
        <f>+IF(VLOOKUP($O$59,#REF!,7,0)=1,AF$59,0)+IF(VLOOKUP($O$60,#REF!,7,0)=1,AF$60,0)+IF(VLOOKUP($O$61,#REF!,7,0)=1,AF$61,0)+IF(VLOOKUP($O$62,#REF!,7,0)=1,AF$62,0)+IF(VLOOKUP($O$63,#REF!,7,0)=1,AF$63,0)+IF(VLOOKUP($O$64,#REF!,7,0)=1,AF$64,0)+IF(VLOOKUP($O$65,#REF!,7,0)=1,AF$65,0)+IF(VLOOKUP($O$66,#REF!,7,0)=1,AF$66,0)+IF(VLOOKUP($O$67,#REF!,7,0)=1,AF$67,0)+IF(VLOOKUP($O$68,#REF!,7,0)=1,AF$68,0)+IF(VLOOKUP($O$69,#REF!,7,0)=1,AF$69,0)+IF(VLOOKUP($O$70,#REF!,7,0)=1,AF$70,0)+IF(VLOOKUP($O$71,#REF!,7,0)=1,AF$71,0)+IF(VLOOKUP($O$72,#REF!,7,0)=1,AF$72,0)+IF(VLOOKUP($O$73,#REF!,7,0)=1,AF$73,0)+IF(VLOOKUP($O$74,#REF!,7,0)=1,AF$74,0)+IF(VLOOKUP($O$75,#REF!,7,0)=1,AF$75,0)+IF(VLOOKUP($O$76,#REF!,7,0)=1,AF$76,0)+IF(VLOOKUP($O$77,#REF!,7,0)=1,AF$77,0)+IF(VLOOKUP($O$78,#REF!,7,0)=1,AF$78,0)</f>
        <v>#REF!</v>
      </c>
      <c r="AG103" s="142" t="e">
        <f>+IF(VLOOKUP($O$59,#REF!,7,0)=1,AG$59,0)+IF(VLOOKUP($O$60,#REF!,7,0)=1,AG$60,0)+IF(VLOOKUP($O$61,#REF!,7,0)=1,AG$61,0)+IF(VLOOKUP($O$62,#REF!,7,0)=1,AG$62,0)+IF(VLOOKUP($O$63,#REF!,7,0)=1,AG$63,0)+IF(VLOOKUP($O$64,#REF!,7,0)=1,AG$64,0)+IF(VLOOKUP($O$65,#REF!,7,0)=1,AG$65,0)+IF(VLOOKUP($O$66,#REF!,7,0)=1,AG$66,0)+IF(VLOOKUP($O$67,#REF!,7,0)=1,AG$67,0)+IF(VLOOKUP($O$68,#REF!,7,0)=1,AG$68,0)+IF(VLOOKUP($O$69,#REF!,7,0)=1,AG$69,0)+IF(VLOOKUP($O$70,#REF!,7,0)=1,AG$70,0)+IF(VLOOKUP($O$71,#REF!,7,0)=1,AG$71,0)+IF(VLOOKUP($O$72,#REF!,7,0)=1,AG$72,0)+IF(VLOOKUP($O$73,#REF!,7,0)=1,AG$73,0)+IF(VLOOKUP($O$74,#REF!,7,0)=1,AG$74,0)+IF(VLOOKUP($O$75,#REF!,7,0)=1,AG$75,0)+IF(VLOOKUP($O$76,#REF!,7,0)=1,AG$76,0)+IF(VLOOKUP($O$77,#REF!,7,0)=1,AG$77,0)+IF(VLOOKUP($O$78,#REF!,7,0)=1,AG$78,0)</f>
        <v>#REF!</v>
      </c>
      <c r="AH103" s="142" t="e">
        <f>+IF(VLOOKUP($O$59,#REF!,7,0)=1,AH$59,0)+IF(VLOOKUP($O$60,#REF!,7,0)=1,AH$60,0)+IF(VLOOKUP($O$61,#REF!,7,0)=1,AH$61,0)+IF(VLOOKUP($O$62,#REF!,7,0)=1,AH$62,0)+IF(VLOOKUP($O$63,#REF!,7,0)=1,AH$63,0)+IF(VLOOKUP($O$64,#REF!,7,0)=1,AH$64,0)+IF(VLOOKUP($O$65,#REF!,7,0)=1,AH$65,0)+IF(VLOOKUP($O$66,#REF!,7,0)=1,AH$66,0)+IF(VLOOKUP($O$67,#REF!,7,0)=1,AH$67,0)+IF(VLOOKUP($O$68,#REF!,7,0)=1,AH$68,0)+IF(VLOOKUP($O$69,#REF!,7,0)=1,AH$69,0)+IF(VLOOKUP($O$70,#REF!,7,0)=1,AH$70,0)+IF(VLOOKUP($O$71,#REF!,7,0)=1,AH$71,0)+IF(VLOOKUP($O$72,#REF!,7,0)=1,AH$72,0)+IF(VLOOKUP($O$73,#REF!,7,0)=1,AH$73,0)+IF(VLOOKUP($O$74,#REF!,7,0)=1,AH$74,0)+IF(VLOOKUP($O$75,#REF!,7,0)=1,AH$75,0)+IF(VLOOKUP($O$76,#REF!,7,0)=1,AH$76,0)+IF(VLOOKUP($O$77,#REF!,7,0)=1,AH$77,0)+IF(VLOOKUP($O$78,#REF!,7,0)=1,AH$78,0)</f>
        <v>#REF!</v>
      </c>
      <c r="AI103" s="142" t="e">
        <f>+IF(VLOOKUP($O$59,#REF!,7,0)=1,AI$59,0)+IF(VLOOKUP($O$60,#REF!,7,0)=1,AI$60,0)+IF(VLOOKUP($O$61,#REF!,7,0)=1,AI$61,0)+IF(VLOOKUP($O$62,#REF!,7,0)=1,AI$62,0)+IF(VLOOKUP($O$63,#REF!,7,0)=1,AI$63,0)+IF(VLOOKUP($O$64,#REF!,7,0)=1,AI$64,0)+IF(VLOOKUP($O$65,#REF!,7,0)=1,AI$65,0)+IF(VLOOKUP($O$66,#REF!,7,0)=1,AI$66,0)+IF(VLOOKUP($O$67,#REF!,7,0)=1,AI$67,0)+IF(VLOOKUP($O$68,#REF!,7,0)=1,AI$68,0)+IF(VLOOKUP($O$69,#REF!,7,0)=1,AI$69,0)+IF(VLOOKUP($O$70,#REF!,7,0)=1,AI$70,0)+IF(VLOOKUP($O$71,#REF!,7,0)=1,AI$71,0)+IF(VLOOKUP($O$72,#REF!,7,0)=1,AI$72,0)+IF(VLOOKUP($O$73,#REF!,7,0)=1,AI$73,0)+IF(VLOOKUP($O$74,#REF!,7,0)=1,AI$74,0)+IF(VLOOKUP($O$75,#REF!,7,0)=1,AI$75,0)+IF(VLOOKUP($O$76,#REF!,7,0)=1,AI$76,0)+IF(VLOOKUP($O$77,#REF!,7,0)=1,AI$77,0)+IF(VLOOKUP($O$78,#REF!,7,0)=1,AI$78,0)</f>
        <v>#REF!</v>
      </c>
      <c r="AJ103" s="143" t="e">
        <f>+IF(VLOOKUP($O$59,#REF!,7,0)=1,AJ$59,0)+IF(VLOOKUP($O$60,#REF!,7,0)=1,AJ$60,0)+IF(VLOOKUP($O$61,#REF!,7,0)=1,AJ$61,0)+IF(VLOOKUP($O$62,#REF!,7,0)=1,AJ$62,0)+IF(VLOOKUP($O$63,#REF!,7,0)=1,AJ$63,0)+IF(VLOOKUP($O$64,#REF!,7,0)=1,AJ$64,0)+IF(VLOOKUP($O$65,#REF!,7,0)=1,AJ$65,0)+IF(VLOOKUP($O$66,#REF!,7,0)=1,AJ$66,0)+IF(VLOOKUP($O$67,#REF!,7,0)=1,AJ$67,0)+IF(VLOOKUP($O$68,#REF!,7,0)=1,AJ$68,0)+IF(VLOOKUP($O$69,#REF!,7,0)=1,AJ$69,0)+IF(VLOOKUP($O$70,#REF!,7,0)=1,AJ$70,0)+IF(VLOOKUP($O$71,#REF!,7,0)=1,AJ$71,0)+IF(VLOOKUP($O$72,#REF!,7,0)=1,AJ$72,0)+IF(VLOOKUP($O$73,#REF!,7,0)=1,AJ$73,0)+IF(VLOOKUP($O$74,#REF!,7,0)=1,AJ$74,0)+IF(VLOOKUP($O$75,#REF!,7,0)=1,AJ$75,0)+IF(VLOOKUP($O$76,#REF!,7,0)=1,AJ$76,0)+IF(VLOOKUP($O$77,#REF!,7,0)=1,AJ$77,0)+IF(VLOOKUP($O$78,#REF!,7,0)=1,AJ$78,0)</f>
        <v>#REF!</v>
      </c>
      <c r="AK103" s="141" t="e">
        <f>+IF(VLOOKUP($O$59,#REF!,7,0)=1,AK$59,0)+IF(VLOOKUP($O$60,#REF!,7,0)=1,AK$60,0)+IF(VLOOKUP($O$61,#REF!,7,0)=1,AK$61,0)+IF(VLOOKUP($O$62,#REF!,7,0)=1,AK$62,0)+IF(VLOOKUP($O$63,#REF!,7,0)=1,AK$63,0)+IF(VLOOKUP($O$64,#REF!,7,0)=1,AK$64,0)+IF(VLOOKUP($O$65,#REF!,7,0)=1,AK$65,0)+IF(VLOOKUP($O$66,#REF!,7,0)=1,AK$66,0)+IF(VLOOKUP($O$67,#REF!,7,0)=1,AK$67,0)+IF(VLOOKUP($O$68,#REF!,7,0)=1,AK$68,0)+IF(VLOOKUP($O$69,#REF!,7,0)=1,AK$69,0)+IF(VLOOKUP($O$70,#REF!,7,0)=1,AK$70,0)+IF(VLOOKUP($O$71,#REF!,7,0)=1,AK$71,0)+IF(VLOOKUP($O$72,#REF!,7,0)=1,AK$72,0)+IF(VLOOKUP($O$73,#REF!,7,0)=1,AK$73,0)+IF(VLOOKUP($O$74,#REF!,7,0)=1,AK$74,0)+IF(VLOOKUP($O$75,#REF!,7,0)=1,AK$75,0)+IF(VLOOKUP($O$76,#REF!,7,0)=1,AK$76,0)+IF(VLOOKUP($O$77,#REF!,7,0)=1,AK$77,0)+IF(VLOOKUP($O$78,#REF!,7,0)=1,AK$78,0)</f>
        <v>#REF!</v>
      </c>
      <c r="AL103" s="142" t="e">
        <f>+IF(VLOOKUP($O$59,#REF!,7,0)=1,AL$59,0)+IF(VLOOKUP($O$60,#REF!,7,0)=1,AL$60,0)+IF(VLOOKUP($O$61,#REF!,7,0)=1,AL$61,0)+IF(VLOOKUP($O$62,#REF!,7,0)=1,AL$62,0)+IF(VLOOKUP($O$63,#REF!,7,0)=1,AL$63,0)+IF(VLOOKUP($O$64,#REF!,7,0)=1,AL$64,0)+IF(VLOOKUP($O$65,#REF!,7,0)=1,AL$65,0)+IF(VLOOKUP($O$66,#REF!,7,0)=1,AL$66,0)+IF(VLOOKUP($O$67,#REF!,7,0)=1,AL$67,0)+IF(VLOOKUP($O$68,#REF!,7,0)=1,AL$68,0)+IF(VLOOKUP($O$69,#REF!,7,0)=1,AL$69,0)+IF(VLOOKUP($O$70,#REF!,7,0)=1,AL$70,0)+IF(VLOOKUP($O$71,#REF!,7,0)=1,AL$71,0)+IF(VLOOKUP($O$72,#REF!,7,0)=1,AL$72,0)+IF(VLOOKUP($O$73,#REF!,7,0)=1,AL$73,0)+IF(VLOOKUP($O$74,#REF!,7,0)=1,AL$74,0)+IF(VLOOKUP($O$75,#REF!,7,0)=1,AL$75,0)+IF(VLOOKUP($O$76,#REF!,7,0)=1,AL$76,0)+IF(VLOOKUP($O$77,#REF!,7,0)=1,AL$77,0)+IF(VLOOKUP($O$78,#REF!,7,0)=1,AL$78,0)</f>
        <v>#REF!</v>
      </c>
      <c r="AM103" s="142" t="e">
        <f>+IF(VLOOKUP($O$59,#REF!,7,0)=1,AM$59,0)+IF(VLOOKUP($O$60,#REF!,7,0)=1,AM$60,0)+IF(VLOOKUP($O$61,#REF!,7,0)=1,AM$61,0)+IF(VLOOKUP($O$62,#REF!,7,0)=1,AM$62,0)+IF(VLOOKUP($O$63,#REF!,7,0)=1,AM$63,0)+IF(VLOOKUP($O$64,#REF!,7,0)=1,AM$64,0)+IF(VLOOKUP($O$65,#REF!,7,0)=1,AM$65,0)+IF(VLOOKUP($O$66,#REF!,7,0)=1,AM$66,0)+IF(VLOOKUP($O$67,#REF!,7,0)=1,AM$67,0)+IF(VLOOKUP($O$68,#REF!,7,0)=1,AM$68,0)+IF(VLOOKUP($O$69,#REF!,7,0)=1,AM$69,0)+IF(VLOOKUP($O$70,#REF!,7,0)=1,AM$70,0)+IF(VLOOKUP($O$71,#REF!,7,0)=1,AM$71,0)+IF(VLOOKUP($O$72,#REF!,7,0)=1,AM$72,0)+IF(VLOOKUP($O$73,#REF!,7,0)=1,AM$73,0)+IF(VLOOKUP($O$74,#REF!,7,0)=1,AM$74,0)+IF(VLOOKUP($O$75,#REF!,7,0)=1,AM$75,0)+IF(VLOOKUP($O$76,#REF!,7,0)=1,AM$76,0)+IF(VLOOKUP($O$77,#REF!,7,0)=1,AM$77,0)+IF(VLOOKUP($O$78,#REF!,7,0)=1,AM$78,0)</f>
        <v>#REF!</v>
      </c>
      <c r="AN103" s="142" t="e">
        <f>+IF(VLOOKUP($O$59,#REF!,7,0)=1,AN$59,0)+IF(VLOOKUP($O$60,#REF!,7,0)=1,AN$60,0)+IF(VLOOKUP($O$61,#REF!,7,0)=1,AN$61,0)+IF(VLOOKUP($O$62,#REF!,7,0)=1,AN$62,0)+IF(VLOOKUP($O$63,#REF!,7,0)=1,AN$63,0)+IF(VLOOKUP($O$64,#REF!,7,0)=1,AN$64,0)+IF(VLOOKUP($O$65,#REF!,7,0)=1,AN$65,0)+IF(VLOOKUP($O$66,#REF!,7,0)=1,AN$66,0)+IF(VLOOKUP($O$67,#REF!,7,0)=1,AN$67,0)+IF(VLOOKUP($O$68,#REF!,7,0)=1,AN$68,0)+IF(VLOOKUP($O$69,#REF!,7,0)=1,AN$69,0)+IF(VLOOKUP($O$70,#REF!,7,0)=1,AN$70,0)+IF(VLOOKUP($O$71,#REF!,7,0)=1,AN$71,0)+IF(VLOOKUP($O$72,#REF!,7,0)=1,AN$72,0)+IF(VLOOKUP($O$73,#REF!,7,0)=1,AN$73,0)+IF(VLOOKUP($O$74,#REF!,7,0)=1,AN$74,0)+IF(VLOOKUP($O$75,#REF!,7,0)=1,AN$75,0)+IF(VLOOKUP($O$76,#REF!,7,0)=1,AN$76,0)+IF(VLOOKUP($O$77,#REF!,7,0)=1,AN$77,0)+IF(VLOOKUP($O$78,#REF!,7,0)=1,AN$78,0)</f>
        <v>#REF!</v>
      </c>
      <c r="AO103" s="142" t="e">
        <f>+IF(VLOOKUP($O$59,#REF!,7,0)=1,AO$59,0)+IF(VLOOKUP($O$60,#REF!,7,0)=1,AO$60,0)+IF(VLOOKUP($O$61,#REF!,7,0)=1,AO$61,0)+IF(VLOOKUP($O$62,#REF!,7,0)=1,AO$62,0)+IF(VLOOKUP($O$63,#REF!,7,0)=1,AO$63,0)+IF(VLOOKUP($O$64,#REF!,7,0)=1,AO$64,0)+IF(VLOOKUP($O$65,#REF!,7,0)=1,AO$65,0)+IF(VLOOKUP($O$66,#REF!,7,0)=1,AO$66,0)+IF(VLOOKUP($O$67,#REF!,7,0)=1,AO$67,0)+IF(VLOOKUP($O$68,#REF!,7,0)=1,AO$68,0)+IF(VLOOKUP($O$69,#REF!,7,0)=1,AO$69,0)+IF(VLOOKUP($O$70,#REF!,7,0)=1,AO$70,0)+IF(VLOOKUP($O$71,#REF!,7,0)=1,AO$71,0)+IF(VLOOKUP($O$72,#REF!,7,0)=1,AO$72,0)+IF(VLOOKUP($O$73,#REF!,7,0)=1,AO$73,0)+IF(VLOOKUP($O$74,#REF!,7,0)=1,AO$74,0)+IF(VLOOKUP($O$75,#REF!,7,0)=1,AO$75,0)+IF(VLOOKUP($O$76,#REF!,7,0)=1,AO$76,0)+IF(VLOOKUP($O$77,#REF!,7,0)=1,AO$77,0)+IF(VLOOKUP($O$78,#REF!,7,0)=1,AO$78,0)</f>
        <v>#REF!</v>
      </c>
      <c r="AP103" s="142" t="e">
        <f>+IF(VLOOKUP($O$59,#REF!,7,0)=1,AP$59,0)+IF(VLOOKUP($O$60,#REF!,7,0)=1,AP$60,0)+IF(VLOOKUP($O$61,#REF!,7,0)=1,AP$61,0)+IF(VLOOKUP($O$62,#REF!,7,0)=1,AP$62,0)+IF(VLOOKUP($O$63,#REF!,7,0)=1,AP$63,0)+IF(VLOOKUP($O$64,#REF!,7,0)=1,AP$64,0)+IF(VLOOKUP($O$65,#REF!,7,0)=1,AP$65,0)+IF(VLOOKUP($O$66,#REF!,7,0)=1,AP$66,0)+IF(VLOOKUP($O$67,#REF!,7,0)=1,AP$67,0)+IF(VLOOKUP($O$68,#REF!,7,0)=1,AP$68,0)+IF(VLOOKUP($O$69,#REF!,7,0)=1,AP$69,0)+IF(VLOOKUP($O$70,#REF!,7,0)=1,AP$70,0)+IF(VLOOKUP($O$71,#REF!,7,0)=1,AP$71,0)+IF(VLOOKUP($O$72,#REF!,7,0)=1,AP$72,0)+IF(VLOOKUP($O$73,#REF!,7,0)=1,AP$73,0)+IF(VLOOKUP($O$74,#REF!,7,0)=1,AP$74,0)+IF(VLOOKUP($O$75,#REF!,7,0)=1,AP$75,0)+IF(VLOOKUP($O$76,#REF!,7,0)=1,AP$76,0)+IF(VLOOKUP($O$77,#REF!,7,0)=1,AP$77,0)+IF(VLOOKUP($O$78,#REF!,7,0)=1,AP$78,0)</f>
        <v>#REF!</v>
      </c>
      <c r="AQ103" s="142" t="e">
        <f>+IF(VLOOKUP($O$59,#REF!,7,0)=1,AQ$59,0)+IF(VLOOKUP($O$60,#REF!,7,0)=1,AQ$60,0)+IF(VLOOKUP($O$61,#REF!,7,0)=1,AQ$61,0)+IF(VLOOKUP($O$62,#REF!,7,0)=1,AQ$62,0)+IF(VLOOKUP($O$63,#REF!,7,0)=1,AQ$63,0)+IF(VLOOKUP($O$64,#REF!,7,0)=1,AQ$64,0)+IF(VLOOKUP($O$65,#REF!,7,0)=1,AQ$65,0)+IF(VLOOKUP($O$66,#REF!,7,0)=1,AQ$66,0)+IF(VLOOKUP($O$67,#REF!,7,0)=1,AQ$67,0)+IF(VLOOKUP($O$68,#REF!,7,0)=1,AQ$68,0)+IF(VLOOKUP($O$69,#REF!,7,0)=1,AQ$69,0)+IF(VLOOKUP($O$70,#REF!,7,0)=1,AQ$70,0)+IF(VLOOKUP($O$71,#REF!,7,0)=1,AQ$71,0)+IF(VLOOKUP($O$72,#REF!,7,0)=1,AQ$72,0)+IF(VLOOKUP($O$73,#REF!,7,0)=1,AQ$73,0)+IF(VLOOKUP($O$74,#REF!,7,0)=1,AQ$74,0)+IF(VLOOKUP($O$75,#REF!,7,0)=1,AQ$75,0)+IF(VLOOKUP($O$76,#REF!,7,0)=1,AQ$76,0)+IF(VLOOKUP($O$77,#REF!,7,0)=1,AQ$77,0)+IF(VLOOKUP($O$78,#REF!,7,0)=1,AQ$78,0)</f>
        <v>#REF!</v>
      </c>
      <c r="AR103" s="142" t="e">
        <f>+IF(VLOOKUP($O$59,#REF!,7,0)=1,AR$59,0)+IF(VLOOKUP($O$60,#REF!,7,0)=1,AR$60,0)+IF(VLOOKUP($O$61,#REF!,7,0)=1,AR$61,0)+IF(VLOOKUP($O$62,#REF!,7,0)=1,AR$62,0)+IF(VLOOKUP($O$63,#REF!,7,0)=1,AR$63,0)+IF(VLOOKUP($O$64,#REF!,7,0)=1,AR$64,0)+IF(VLOOKUP($O$65,#REF!,7,0)=1,AR$65,0)+IF(VLOOKUP($O$66,#REF!,7,0)=1,AR$66,0)+IF(VLOOKUP($O$67,#REF!,7,0)=1,AR$67,0)+IF(VLOOKUP($O$68,#REF!,7,0)=1,AR$68,0)+IF(VLOOKUP($O$69,#REF!,7,0)=1,AR$69,0)+IF(VLOOKUP($O$70,#REF!,7,0)=1,AR$70,0)+IF(VLOOKUP($O$71,#REF!,7,0)=1,AR$71,0)+IF(VLOOKUP($O$72,#REF!,7,0)=1,AR$72,0)+IF(VLOOKUP($O$73,#REF!,7,0)=1,AR$73,0)+IF(VLOOKUP($O$74,#REF!,7,0)=1,AR$74,0)+IF(VLOOKUP($O$75,#REF!,7,0)=1,AR$75,0)+IF(VLOOKUP($O$76,#REF!,7,0)=1,AR$76,0)+IF(VLOOKUP($O$77,#REF!,7,0)=1,AR$77,0)+IF(VLOOKUP($O$78,#REF!,7,0)=1,AR$78,0)</f>
        <v>#REF!</v>
      </c>
      <c r="AS103" s="142" t="e">
        <f>+IF(VLOOKUP($O$59,#REF!,7,0)=1,AS$59,0)+IF(VLOOKUP($O$60,#REF!,7,0)=1,AS$60,0)+IF(VLOOKUP($O$61,#REF!,7,0)=1,AS$61,0)+IF(VLOOKUP($O$62,#REF!,7,0)=1,AS$62,0)+IF(VLOOKUP($O$63,#REF!,7,0)=1,AS$63,0)+IF(VLOOKUP($O$64,#REF!,7,0)=1,AS$64,0)+IF(VLOOKUP($O$65,#REF!,7,0)=1,AS$65,0)+IF(VLOOKUP($O$66,#REF!,7,0)=1,AS$66,0)+IF(VLOOKUP($O$67,#REF!,7,0)=1,AS$67,0)+IF(VLOOKUP($O$68,#REF!,7,0)=1,AS$68,0)+IF(VLOOKUP($O$69,#REF!,7,0)=1,AS$69,0)+IF(VLOOKUP($O$70,#REF!,7,0)=1,AS$70,0)+IF(VLOOKUP($O$71,#REF!,7,0)=1,AS$71,0)+IF(VLOOKUP($O$72,#REF!,7,0)=1,AS$72,0)+IF(VLOOKUP($O$73,#REF!,7,0)=1,AS$73,0)+IF(VLOOKUP($O$74,#REF!,7,0)=1,AS$74,0)+IF(VLOOKUP($O$75,#REF!,7,0)=1,AS$75,0)+IF(VLOOKUP($O$76,#REF!,7,0)=1,AS$76,0)+IF(VLOOKUP($O$77,#REF!,7,0)=1,AS$77,0)+IF(VLOOKUP($O$78,#REF!,7,0)=1,AS$78,0)</f>
        <v>#REF!</v>
      </c>
      <c r="AT103" s="143" t="e">
        <f>+IF(VLOOKUP($O$59,#REF!,7,0)=1,AT$59,0)+IF(VLOOKUP($O$60,#REF!,7,0)=1,AT$60,0)+IF(VLOOKUP($O$61,#REF!,7,0)=1,AT$61,0)+IF(VLOOKUP($O$62,#REF!,7,0)=1,AT$62,0)+IF(VLOOKUP($O$63,#REF!,7,0)=1,AT$63,0)+IF(VLOOKUP($O$64,#REF!,7,0)=1,AT$64,0)+IF(VLOOKUP($O$65,#REF!,7,0)=1,AT$65,0)+IF(VLOOKUP($O$66,#REF!,7,0)=1,AT$66,0)+IF(VLOOKUP($O$67,#REF!,7,0)=1,AT$67,0)+IF(VLOOKUP($O$68,#REF!,7,0)=1,AT$68,0)+IF(VLOOKUP($O$69,#REF!,7,0)=1,AT$69,0)+IF(VLOOKUP($O$70,#REF!,7,0)=1,AT$70,0)+IF(VLOOKUP($O$71,#REF!,7,0)=1,AT$71,0)+IF(VLOOKUP($O$72,#REF!,7,0)=1,AT$72,0)+IF(VLOOKUP($O$73,#REF!,7,0)=1,AT$73,0)+IF(VLOOKUP($O$74,#REF!,7,0)=1,AT$74,0)+IF(VLOOKUP($O$75,#REF!,7,0)=1,AT$75,0)+IF(VLOOKUP($O$76,#REF!,7,0)=1,AT$76,0)+IF(VLOOKUP($O$77,#REF!,7,0)=1,AT$77,0)+IF(VLOOKUP($O$78,#REF!,7,0)=1,AT$78,0)</f>
        <v>#REF!</v>
      </c>
      <c r="AU103" s="141" t="e">
        <f>+IF(VLOOKUP($O$59,#REF!,7,0)=1,AU$59,0)+IF(VLOOKUP($O$60,#REF!,7,0)=1,AU$60,0)+IF(VLOOKUP($O$61,#REF!,7,0)=1,AU$61,0)+IF(VLOOKUP($O$62,#REF!,7,0)=1,AU$62,0)+IF(VLOOKUP($O$63,#REF!,7,0)=1,AU$63,0)+IF(VLOOKUP($O$64,#REF!,7,0)=1,AU$64,0)+IF(VLOOKUP($O$65,#REF!,7,0)=1,AU$65,0)+IF(VLOOKUP($O$66,#REF!,7,0)=1,AU$66,0)+IF(VLOOKUP($O$67,#REF!,7,0)=1,AU$67,0)+IF(VLOOKUP($O$68,#REF!,7,0)=1,AU$68,0)+IF(VLOOKUP($O$69,#REF!,7,0)=1,AU$69,0)+IF(VLOOKUP($O$70,#REF!,7,0)=1,AU$70,0)+IF(VLOOKUP($O$71,#REF!,7,0)=1,AU$71,0)+IF(VLOOKUP($O$72,#REF!,7,0)=1,AU$72,0)+IF(VLOOKUP($O$73,#REF!,7,0)=1,AU$73,0)+IF(VLOOKUP($O$74,#REF!,7,0)=1,AU$74,0)+IF(VLOOKUP($O$75,#REF!,7,0)=1,AU$75,0)+IF(VLOOKUP($O$76,#REF!,7,0)=1,AU$76,0)+IF(VLOOKUP($O$77,#REF!,7,0)=1,AU$77,0)+IF(VLOOKUP($O$78,#REF!,7,0)=1,AU$78,0)</f>
        <v>#REF!</v>
      </c>
      <c r="AV103" s="142" t="e">
        <f>+IF(VLOOKUP($O$59,#REF!,7,0)=1,AV$59,0)+IF(VLOOKUP($O$60,#REF!,7,0)=1,AV$60,0)+IF(VLOOKUP($O$61,#REF!,7,0)=1,AV$61,0)+IF(VLOOKUP($O$62,#REF!,7,0)=1,AV$62,0)+IF(VLOOKUP($O$63,#REF!,7,0)=1,AV$63,0)+IF(VLOOKUP($O$64,#REF!,7,0)=1,AV$64,0)+IF(VLOOKUP($O$65,#REF!,7,0)=1,AV$65,0)+IF(VLOOKUP($O$66,#REF!,7,0)=1,AV$66,0)+IF(VLOOKUP($O$67,#REF!,7,0)=1,AV$67,0)+IF(VLOOKUP($O$68,#REF!,7,0)=1,AV$68,0)+IF(VLOOKUP($O$69,#REF!,7,0)=1,AV$69,0)+IF(VLOOKUP($O$70,#REF!,7,0)=1,AV$70,0)+IF(VLOOKUP($O$71,#REF!,7,0)=1,AV$71,0)+IF(VLOOKUP($O$72,#REF!,7,0)=1,AV$72,0)+IF(VLOOKUP($O$73,#REF!,7,0)=1,AV$73,0)+IF(VLOOKUP($O$74,#REF!,7,0)=1,AV$74,0)+IF(VLOOKUP($O$75,#REF!,7,0)=1,AV$75,0)+IF(VLOOKUP($O$76,#REF!,7,0)=1,AV$76,0)+IF(VLOOKUP($O$77,#REF!,7,0)=1,AV$77,0)+IF(VLOOKUP($O$78,#REF!,7,0)=1,AV$78,0)</f>
        <v>#REF!</v>
      </c>
      <c r="AW103" s="142" t="e">
        <f>+IF(VLOOKUP($O$59,#REF!,7,0)=1,AW$59,0)+IF(VLOOKUP($O$60,#REF!,7,0)=1,AW$60,0)+IF(VLOOKUP($O$61,#REF!,7,0)=1,AW$61,0)+IF(VLOOKUP($O$62,#REF!,7,0)=1,AW$62,0)+IF(VLOOKUP($O$63,#REF!,7,0)=1,AW$63,0)+IF(VLOOKUP($O$64,#REF!,7,0)=1,AW$64,0)+IF(VLOOKUP($O$65,#REF!,7,0)=1,AW$65,0)+IF(VLOOKUP($O$66,#REF!,7,0)=1,AW$66,0)+IF(VLOOKUP($O$67,#REF!,7,0)=1,AW$67,0)+IF(VLOOKUP($O$68,#REF!,7,0)=1,AW$68,0)+IF(VLOOKUP($O$69,#REF!,7,0)=1,AW$69,0)+IF(VLOOKUP($O$70,#REF!,7,0)=1,AW$70,0)+IF(VLOOKUP($O$71,#REF!,7,0)=1,AW$71,0)+IF(VLOOKUP($O$72,#REF!,7,0)=1,AW$72,0)+IF(VLOOKUP($O$73,#REF!,7,0)=1,AW$73,0)+IF(VLOOKUP($O$74,#REF!,7,0)=1,AW$74,0)+IF(VLOOKUP($O$75,#REF!,7,0)=1,AW$75,0)+IF(VLOOKUP($O$76,#REF!,7,0)=1,AW$76,0)+IF(VLOOKUP($O$77,#REF!,7,0)=1,AW$77,0)+IF(VLOOKUP($O$78,#REF!,7,0)=1,AW$78,0)</f>
        <v>#REF!</v>
      </c>
      <c r="AX103" s="142" t="e">
        <f>+IF(VLOOKUP($O$59,#REF!,7,0)=1,AX$59,0)+IF(VLOOKUP($O$60,#REF!,7,0)=1,AX$60,0)+IF(VLOOKUP($O$61,#REF!,7,0)=1,AX$61,0)+IF(VLOOKUP($O$62,#REF!,7,0)=1,AX$62,0)+IF(VLOOKUP($O$63,#REF!,7,0)=1,AX$63,0)+IF(VLOOKUP($O$64,#REF!,7,0)=1,AX$64,0)+IF(VLOOKUP($O$65,#REF!,7,0)=1,AX$65,0)+IF(VLOOKUP($O$66,#REF!,7,0)=1,AX$66,0)+IF(VLOOKUP($O$67,#REF!,7,0)=1,AX$67,0)+IF(VLOOKUP($O$68,#REF!,7,0)=1,AX$68,0)+IF(VLOOKUP($O$69,#REF!,7,0)=1,AX$69,0)+IF(VLOOKUP($O$70,#REF!,7,0)=1,AX$70,0)+IF(VLOOKUP($O$71,#REF!,7,0)=1,AX$71,0)+IF(VLOOKUP($O$72,#REF!,7,0)=1,AX$72,0)+IF(VLOOKUP($O$73,#REF!,7,0)=1,AX$73,0)+IF(VLOOKUP($O$74,#REF!,7,0)=1,AX$74,0)+IF(VLOOKUP($O$75,#REF!,7,0)=1,AX$75,0)+IF(VLOOKUP($O$76,#REF!,7,0)=1,AX$76,0)+IF(VLOOKUP($O$77,#REF!,7,0)=1,AX$77,0)+IF(VLOOKUP($O$78,#REF!,7,0)=1,AX$78,0)</f>
        <v>#REF!</v>
      </c>
      <c r="AY103" s="142" t="e">
        <f>+IF(VLOOKUP($O$59,#REF!,7,0)=1,AY$59,0)+IF(VLOOKUP($O$60,#REF!,7,0)=1,AY$60,0)+IF(VLOOKUP($O$61,#REF!,7,0)=1,AY$61,0)+IF(VLOOKUP($O$62,#REF!,7,0)=1,AY$62,0)+IF(VLOOKUP($O$63,#REF!,7,0)=1,AY$63,0)+IF(VLOOKUP($O$64,#REF!,7,0)=1,AY$64,0)+IF(VLOOKUP($O$65,#REF!,7,0)=1,AY$65,0)+IF(VLOOKUP($O$66,#REF!,7,0)=1,AY$66,0)+IF(VLOOKUP($O$67,#REF!,7,0)=1,AY$67,0)+IF(VLOOKUP($O$68,#REF!,7,0)=1,AY$68,0)+IF(VLOOKUP($O$69,#REF!,7,0)=1,AY$69,0)+IF(VLOOKUP($O$70,#REF!,7,0)=1,AY$70,0)+IF(VLOOKUP($O$71,#REF!,7,0)=1,AY$71,0)+IF(VLOOKUP($O$72,#REF!,7,0)=1,AY$72,0)+IF(VLOOKUP($O$73,#REF!,7,0)=1,AY$73,0)+IF(VLOOKUP($O$74,#REF!,7,0)=1,AY$74,0)+IF(VLOOKUP($O$75,#REF!,7,0)=1,AY$75,0)+IF(VLOOKUP($O$76,#REF!,7,0)=1,AY$76,0)+IF(VLOOKUP($O$77,#REF!,7,0)=1,AY$77,0)+IF(VLOOKUP($O$78,#REF!,7,0)=1,AY$78,0)</f>
        <v>#REF!</v>
      </c>
      <c r="AZ103" s="142" t="e">
        <f>+IF(VLOOKUP($O$59,#REF!,7,0)=1,AZ$59,0)+IF(VLOOKUP($O$60,#REF!,7,0)=1,AZ$60,0)+IF(VLOOKUP($O$61,#REF!,7,0)=1,AZ$61,0)+IF(VLOOKUP($O$62,#REF!,7,0)=1,AZ$62,0)+IF(VLOOKUP($O$63,#REF!,7,0)=1,AZ$63,0)+IF(VLOOKUP($O$64,#REF!,7,0)=1,AZ$64,0)+IF(VLOOKUP($O$65,#REF!,7,0)=1,AZ$65,0)+IF(VLOOKUP($O$66,#REF!,7,0)=1,AZ$66,0)+IF(VLOOKUP($O$67,#REF!,7,0)=1,AZ$67,0)+IF(VLOOKUP($O$68,#REF!,7,0)=1,AZ$68,0)+IF(VLOOKUP($O$69,#REF!,7,0)=1,AZ$69,0)+IF(VLOOKUP($O$70,#REF!,7,0)=1,AZ$70,0)+IF(VLOOKUP($O$71,#REF!,7,0)=1,AZ$71,0)+IF(VLOOKUP($O$72,#REF!,7,0)=1,AZ$72,0)+IF(VLOOKUP($O$73,#REF!,7,0)=1,AZ$73,0)+IF(VLOOKUP($O$74,#REF!,7,0)=1,AZ$74,0)+IF(VLOOKUP($O$75,#REF!,7,0)=1,AZ$75,0)+IF(VLOOKUP($O$76,#REF!,7,0)=1,AZ$76,0)+IF(VLOOKUP($O$77,#REF!,7,0)=1,AZ$77,0)+IF(VLOOKUP($O$78,#REF!,7,0)=1,AZ$78,0)</f>
        <v>#REF!</v>
      </c>
      <c r="BA103" s="142" t="e">
        <f>+IF(VLOOKUP($O$59,#REF!,7,0)=1,BA$59,0)+IF(VLOOKUP($O$60,#REF!,7,0)=1,BA$60,0)+IF(VLOOKUP($O$61,#REF!,7,0)=1,BA$61,0)+IF(VLOOKUP($O$62,#REF!,7,0)=1,BA$62,0)+IF(VLOOKUP($O$63,#REF!,7,0)=1,BA$63,0)+IF(VLOOKUP($O$64,#REF!,7,0)=1,BA$64,0)+IF(VLOOKUP($O$65,#REF!,7,0)=1,BA$65,0)+IF(VLOOKUP($O$66,#REF!,7,0)=1,BA$66,0)+IF(VLOOKUP($O$67,#REF!,7,0)=1,BA$67,0)+IF(VLOOKUP($O$68,#REF!,7,0)=1,BA$68,0)+IF(VLOOKUP($O$69,#REF!,7,0)=1,BA$69,0)+IF(VLOOKUP($O$70,#REF!,7,0)=1,BA$70,0)+IF(VLOOKUP($O$71,#REF!,7,0)=1,BA$71,0)+IF(VLOOKUP($O$72,#REF!,7,0)=1,BA$72,0)+IF(VLOOKUP($O$73,#REF!,7,0)=1,BA$73,0)+IF(VLOOKUP($O$74,#REF!,7,0)=1,BA$74,0)+IF(VLOOKUP($O$75,#REF!,7,0)=1,BA$75,0)+IF(VLOOKUP($O$76,#REF!,7,0)=1,BA$76,0)+IF(VLOOKUP($O$77,#REF!,7,0)=1,BA$77,0)+IF(VLOOKUP($O$78,#REF!,7,0)=1,BA$78,0)</f>
        <v>#REF!</v>
      </c>
      <c r="BB103" s="142" t="e">
        <f>+IF(VLOOKUP($O$59,#REF!,7,0)=1,BB$59,0)+IF(VLOOKUP($O$60,#REF!,7,0)=1,BB$60,0)+IF(VLOOKUP($O$61,#REF!,7,0)=1,BB$61,0)+IF(VLOOKUP($O$62,#REF!,7,0)=1,BB$62,0)+IF(VLOOKUP($O$63,#REF!,7,0)=1,BB$63,0)+IF(VLOOKUP($O$64,#REF!,7,0)=1,BB$64,0)+IF(VLOOKUP($O$65,#REF!,7,0)=1,BB$65,0)+IF(VLOOKUP($O$66,#REF!,7,0)=1,BB$66,0)+IF(VLOOKUP($O$67,#REF!,7,0)=1,BB$67,0)+IF(VLOOKUP($O$68,#REF!,7,0)=1,BB$68,0)+IF(VLOOKUP($O$69,#REF!,7,0)=1,BB$69,0)+IF(VLOOKUP($O$70,#REF!,7,0)=1,BB$70,0)+IF(VLOOKUP($O$71,#REF!,7,0)=1,BB$71,0)+IF(VLOOKUP($O$72,#REF!,7,0)=1,BB$72,0)+IF(VLOOKUP($O$73,#REF!,7,0)=1,BB$73,0)+IF(VLOOKUP($O$74,#REF!,7,0)=1,BB$74,0)+IF(VLOOKUP($O$75,#REF!,7,0)=1,BB$75,0)+IF(VLOOKUP($O$76,#REF!,7,0)=1,BB$76,0)+IF(VLOOKUP($O$77,#REF!,7,0)=1,BB$77,0)+IF(VLOOKUP($O$78,#REF!,7,0)=1,BB$78,0)</f>
        <v>#REF!</v>
      </c>
      <c r="BC103" s="142" t="e">
        <f>+IF(VLOOKUP($O$59,#REF!,7,0)=1,BC$59,0)+IF(VLOOKUP($O$60,#REF!,7,0)=1,BC$60,0)+IF(VLOOKUP($O$61,#REF!,7,0)=1,BC$61,0)+IF(VLOOKUP($O$62,#REF!,7,0)=1,BC$62,0)+IF(VLOOKUP($O$63,#REF!,7,0)=1,BC$63,0)+IF(VLOOKUP($O$64,#REF!,7,0)=1,BC$64,0)+IF(VLOOKUP($O$65,#REF!,7,0)=1,BC$65,0)+IF(VLOOKUP($O$66,#REF!,7,0)=1,BC$66,0)+IF(VLOOKUP($O$67,#REF!,7,0)=1,BC$67,0)+IF(VLOOKUP($O$68,#REF!,7,0)=1,BC$68,0)+IF(VLOOKUP($O$69,#REF!,7,0)=1,BC$69,0)+IF(VLOOKUP($O$70,#REF!,7,0)=1,BC$70,0)+IF(VLOOKUP($O$71,#REF!,7,0)=1,BC$71,0)+IF(VLOOKUP($O$72,#REF!,7,0)=1,BC$72,0)+IF(VLOOKUP($O$73,#REF!,7,0)=1,BC$73,0)+IF(VLOOKUP($O$74,#REF!,7,0)=1,BC$74,0)+IF(VLOOKUP($O$75,#REF!,7,0)=1,BC$75,0)+IF(VLOOKUP($O$76,#REF!,7,0)=1,BC$76,0)+IF(VLOOKUP($O$77,#REF!,7,0)=1,BC$77,0)+IF(VLOOKUP($O$78,#REF!,7,0)=1,BC$78,0)</f>
        <v>#REF!</v>
      </c>
      <c r="BD103" s="143" t="e">
        <f>+IF(VLOOKUP($O$59,#REF!,7,0)=1,BD$59,0)+IF(VLOOKUP($O$60,#REF!,7,0)=1,BD$60,0)+IF(VLOOKUP($O$61,#REF!,7,0)=1,BD$61,0)+IF(VLOOKUP($O$62,#REF!,7,0)=1,BD$62,0)+IF(VLOOKUP($O$63,#REF!,7,0)=1,BD$63,0)+IF(VLOOKUP($O$64,#REF!,7,0)=1,BD$64,0)+IF(VLOOKUP($O$65,#REF!,7,0)=1,BD$65,0)+IF(VLOOKUP($O$66,#REF!,7,0)=1,BD$66,0)+IF(VLOOKUP($O$67,#REF!,7,0)=1,BD$67,0)+IF(VLOOKUP($O$68,#REF!,7,0)=1,BD$68,0)+IF(VLOOKUP($O$69,#REF!,7,0)=1,BD$69,0)+IF(VLOOKUP($O$70,#REF!,7,0)=1,BD$70,0)+IF(VLOOKUP($O$71,#REF!,7,0)=1,BD$71,0)+IF(VLOOKUP($O$72,#REF!,7,0)=1,BD$72,0)+IF(VLOOKUP($O$73,#REF!,7,0)=1,BD$73,0)+IF(VLOOKUP($O$74,#REF!,7,0)=1,BD$74,0)+IF(VLOOKUP($O$75,#REF!,7,0)=1,BD$75,0)+IF(VLOOKUP($O$76,#REF!,7,0)=1,BD$76,0)+IF(VLOOKUP($O$77,#REF!,7,0)=1,BD$77,0)+IF(VLOOKUP($O$78,#REF!,7,0)=1,BD$78,0)</f>
        <v>#REF!</v>
      </c>
      <c r="BE103" s="119" t="e">
        <f t="shared" si="15"/>
        <v>#REF!</v>
      </c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72"/>
      <c r="BS103" s="48"/>
      <c r="BT103" s="30"/>
      <c r="BZ103" s="29"/>
      <c r="CA103" s="29"/>
    </row>
    <row r="104" spans="3:87" s="28" customFormat="1" ht="30" customHeight="1">
      <c r="C104" s="61"/>
      <c r="D104" s="27"/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916" t="e">
        <f>+V_Ma!O104:P104</f>
        <v>#REF!</v>
      </c>
      <c r="P104" s="917"/>
      <c r="Q104" s="144" t="e">
        <f>+IF(VLOOKUP($O$59,#REF!,8,0)=1,Q$59,0)+IF(VLOOKUP($O$60,#REF!,8,0)=1,Q$60,0)+IF(VLOOKUP($O$61,#REF!,8,0)=1,Q$61,0)+IF(VLOOKUP($O$62,#REF!,8,0)=1,Q$62,0)+IF(VLOOKUP($O$63,#REF!,8,0)=1,Q$63,0)+IF(VLOOKUP($O$64,#REF!,8,0)=1,Q$64,0)+IF(VLOOKUP($O$65,#REF!,8,0)=1,Q$65,0)+IF(VLOOKUP($O$66,#REF!,8,0)=1,Q$66,0)+IF(VLOOKUP($O$67,#REF!,8,0)=1,Q$67,0)+IF(VLOOKUP($O$68,#REF!,8,0)=1,Q$68,0)+IF(VLOOKUP($O$69,#REF!,8,0)=1,Q$69,0)+IF(VLOOKUP($O$70,#REF!,8,0)=1,Q$70,0)+IF(VLOOKUP($O$71,#REF!,8,0)=1,Q$71,0)+IF(VLOOKUP($O$72,#REF!,8,0)=1,Q$72,0)+IF(VLOOKUP($O$73,#REF!,8,0)=1,Q$73,0)+IF(VLOOKUP($O$74,#REF!,8,0)=1,Q$74,0)+IF(VLOOKUP($O$75,#REF!,8,0)=1,Q$75,0)+IF(VLOOKUP($O$76,#REF!,8,0)=1,Q$76,0)+IF(VLOOKUP($O$77,#REF!,8,0)=1,Q$77,0)+IF(VLOOKUP($O$78,#REF!,8,0)=1,Q$78,0)</f>
        <v>#REF!</v>
      </c>
      <c r="R104" s="145" t="e">
        <f>+IF(VLOOKUP($O$59,#REF!,8,0)=1,R$59,0)+IF(VLOOKUP($O$60,#REF!,8,0)=1,R$60,0)+IF(VLOOKUP($O$61,#REF!,8,0)=1,R$61,0)+IF(VLOOKUP($O$62,#REF!,8,0)=1,R$62,0)+IF(VLOOKUP($O$63,#REF!,8,0)=1,R$63,0)+IF(VLOOKUP($O$64,#REF!,8,0)=1,R$64,0)+IF(VLOOKUP($O$65,#REF!,8,0)=1,R$65,0)+IF(VLOOKUP($O$66,#REF!,8,0)=1,R$66,0)+IF(VLOOKUP($O$67,#REF!,8,0)=1,R$67,0)+IF(VLOOKUP($O$68,#REF!,8,0)=1,R$68,0)+IF(VLOOKUP($O$69,#REF!,8,0)=1,R$69,0)+IF(VLOOKUP($O$70,#REF!,8,0)=1,R$70,0)+IF(VLOOKUP($O$71,#REF!,8,0)=1,R$71,0)+IF(VLOOKUP($O$72,#REF!,8,0)=1,R$72,0)+IF(VLOOKUP($O$73,#REF!,8,0)=1,R$73,0)+IF(VLOOKUP($O$74,#REF!,8,0)=1,R$74,0)+IF(VLOOKUP($O$75,#REF!,8,0)=1,R$75,0)+IF(VLOOKUP($O$76,#REF!,8,0)=1,R$76,0)+IF(VLOOKUP($O$77,#REF!,8,0)=1,R$77,0)+IF(VLOOKUP($O$78,#REF!,8,0)=1,R$78,0)</f>
        <v>#REF!</v>
      </c>
      <c r="S104" s="145" t="e">
        <f>+IF(VLOOKUP($O$59,#REF!,8,0)=1,S$59,0)+IF(VLOOKUP($O$60,#REF!,8,0)=1,S$60,0)+IF(VLOOKUP($O$61,#REF!,8,0)=1,S$61,0)+IF(VLOOKUP($O$62,#REF!,8,0)=1,S$62,0)+IF(VLOOKUP($O$63,#REF!,8,0)=1,S$63,0)+IF(VLOOKUP($O$64,#REF!,8,0)=1,S$64,0)+IF(VLOOKUP($O$65,#REF!,8,0)=1,S$65,0)+IF(VLOOKUP($O$66,#REF!,8,0)=1,S$66,0)+IF(VLOOKUP($O$67,#REF!,8,0)=1,S$67,0)+IF(VLOOKUP($O$68,#REF!,8,0)=1,S$68,0)+IF(VLOOKUP($O$69,#REF!,8,0)=1,S$69,0)+IF(VLOOKUP($O$70,#REF!,8,0)=1,S$70,0)+IF(VLOOKUP($O$71,#REF!,8,0)=1,S$71,0)+IF(VLOOKUP($O$72,#REF!,8,0)=1,S$72,0)+IF(VLOOKUP($O$73,#REF!,8,0)=1,S$73,0)+IF(VLOOKUP($O$74,#REF!,8,0)=1,S$74,0)+IF(VLOOKUP($O$75,#REF!,8,0)=1,S$75,0)+IF(VLOOKUP($O$76,#REF!,8,0)=1,S$76,0)+IF(VLOOKUP($O$77,#REF!,8,0)=1,S$77,0)+IF(VLOOKUP($O$78,#REF!,8,0)=1,S$78,0)</f>
        <v>#REF!</v>
      </c>
      <c r="T104" s="145" t="e">
        <f>+IF(VLOOKUP($O$59,#REF!,8,0)=1,T$59,0)+IF(VLOOKUP($O$60,#REF!,8,0)=1,T$60,0)+IF(VLOOKUP($O$61,#REF!,8,0)=1,T$61,0)+IF(VLOOKUP($O$62,#REF!,8,0)=1,T$62,0)+IF(VLOOKUP($O$63,#REF!,8,0)=1,T$63,0)+IF(VLOOKUP($O$64,#REF!,8,0)=1,T$64,0)+IF(VLOOKUP($O$65,#REF!,8,0)=1,T$65,0)+IF(VLOOKUP($O$66,#REF!,8,0)=1,T$66,0)+IF(VLOOKUP($O$67,#REF!,8,0)=1,T$67,0)+IF(VLOOKUP($O$68,#REF!,8,0)=1,T$68,0)+IF(VLOOKUP($O$69,#REF!,8,0)=1,T$69,0)+IF(VLOOKUP($O$70,#REF!,8,0)=1,T$70,0)+IF(VLOOKUP($O$71,#REF!,8,0)=1,T$71,0)+IF(VLOOKUP($O$72,#REF!,8,0)=1,T$72,0)+IF(VLOOKUP($O$73,#REF!,8,0)=1,T$73,0)+IF(VLOOKUP($O$74,#REF!,8,0)=1,T$74,0)+IF(VLOOKUP($O$75,#REF!,8,0)=1,T$75,0)+IF(VLOOKUP($O$76,#REF!,8,0)=1,T$76,0)+IF(VLOOKUP($O$77,#REF!,8,0)=1,T$77,0)+IF(VLOOKUP($O$78,#REF!,8,0)=1,T$78,0)</f>
        <v>#REF!</v>
      </c>
      <c r="U104" s="145" t="e">
        <f>+IF(VLOOKUP($O$59,#REF!,8,0)=1,U$59,0)+IF(VLOOKUP($O$60,#REF!,8,0)=1,U$60,0)+IF(VLOOKUP($O$61,#REF!,8,0)=1,U$61,0)+IF(VLOOKUP($O$62,#REF!,8,0)=1,U$62,0)+IF(VLOOKUP($O$63,#REF!,8,0)=1,U$63,0)+IF(VLOOKUP($O$64,#REF!,8,0)=1,U$64,0)+IF(VLOOKUP($O$65,#REF!,8,0)=1,U$65,0)+IF(VLOOKUP($O$66,#REF!,8,0)=1,U$66,0)+IF(VLOOKUP($O$67,#REF!,8,0)=1,U$67,0)+IF(VLOOKUP($O$68,#REF!,8,0)=1,U$68,0)+IF(VLOOKUP($O$69,#REF!,8,0)=1,U$69,0)+IF(VLOOKUP($O$70,#REF!,8,0)=1,U$70,0)+IF(VLOOKUP($O$71,#REF!,8,0)=1,U$71,0)+IF(VLOOKUP($O$72,#REF!,8,0)=1,U$72,0)+IF(VLOOKUP($O$73,#REF!,8,0)=1,U$73,0)+IF(VLOOKUP($O$74,#REF!,8,0)=1,U$74,0)+IF(VLOOKUP($O$75,#REF!,8,0)=1,U$75,0)+IF(VLOOKUP($O$76,#REF!,8,0)=1,U$76,0)+IF(VLOOKUP($O$77,#REF!,8,0)=1,U$77,0)+IF(VLOOKUP($O$78,#REF!,8,0)=1,U$78,0)</f>
        <v>#REF!</v>
      </c>
      <c r="V104" s="145" t="e">
        <f>+IF(VLOOKUP($O$59,#REF!,8,0)=1,V$59,0)+IF(VLOOKUP($O$60,#REF!,8,0)=1,V$60,0)+IF(VLOOKUP($O$61,#REF!,8,0)=1,V$61,0)+IF(VLOOKUP($O$62,#REF!,8,0)=1,V$62,0)+IF(VLOOKUP($O$63,#REF!,8,0)=1,V$63,0)+IF(VLOOKUP($O$64,#REF!,8,0)=1,V$64,0)+IF(VLOOKUP($O$65,#REF!,8,0)=1,V$65,0)+IF(VLOOKUP($O$66,#REF!,8,0)=1,V$66,0)+IF(VLOOKUP($O$67,#REF!,8,0)=1,V$67,0)+IF(VLOOKUP($O$68,#REF!,8,0)=1,V$68,0)+IF(VLOOKUP($O$69,#REF!,8,0)=1,V$69,0)+IF(VLOOKUP($O$70,#REF!,8,0)=1,V$70,0)+IF(VLOOKUP($O$71,#REF!,8,0)=1,V$71,0)+IF(VLOOKUP($O$72,#REF!,8,0)=1,V$72,0)+IF(VLOOKUP($O$73,#REF!,8,0)=1,V$73,0)+IF(VLOOKUP($O$74,#REF!,8,0)=1,V$74,0)+IF(VLOOKUP($O$75,#REF!,8,0)=1,V$75,0)+IF(VLOOKUP($O$76,#REF!,8,0)=1,V$76,0)+IF(VLOOKUP($O$77,#REF!,8,0)=1,V$77,0)+IF(VLOOKUP($O$78,#REF!,8,0)=1,V$78,0)</f>
        <v>#REF!</v>
      </c>
      <c r="W104" s="145" t="e">
        <f>+IF(VLOOKUP($O$59,#REF!,8,0)=1,W$59,0)+IF(VLOOKUP($O$60,#REF!,8,0)=1,W$60,0)+IF(VLOOKUP($O$61,#REF!,8,0)=1,W$61,0)+IF(VLOOKUP($O$62,#REF!,8,0)=1,W$62,0)+IF(VLOOKUP($O$63,#REF!,8,0)=1,W$63,0)+IF(VLOOKUP($O$64,#REF!,8,0)=1,W$64,0)+IF(VLOOKUP($O$65,#REF!,8,0)=1,W$65,0)+IF(VLOOKUP($O$66,#REF!,8,0)=1,W$66,0)+IF(VLOOKUP($O$67,#REF!,8,0)=1,W$67,0)+IF(VLOOKUP($O$68,#REF!,8,0)=1,W$68,0)+IF(VLOOKUP($O$69,#REF!,8,0)=1,W$69,0)+IF(VLOOKUP($O$70,#REF!,8,0)=1,W$70,0)+IF(VLOOKUP($O$71,#REF!,8,0)=1,W$71,0)+IF(VLOOKUP($O$72,#REF!,8,0)=1,W$72,0)+IF(VLOOKUP($O$73,#REF!,8,0)=1,W$73,0)+IF(VLOOKUP($O$74,#REF!,8,0)=1,W$74,0)+IF(VLOOKUP($O$75,#REF!,8,0)=1,W$75,0)+IF(VLOOKUP($O$76,#REF!,8,0)=1,W$76,0)+IF(VLOOKUP($O$77,#REF!,8,0)=1,W$77,0)+IF(VLOOKUP($O$78,#REF!,8,0)=1,W$78,0)</f>
        <v>#REF!</v>
      </c>
      <c r="X104" s="145" t="e">
        <f>+IF(VLOOKUP($O$59,#REF!,8,0)=1,X$59,0)+IF(VLOOKUP($O$60,#REF!,8,0)=1,X$60,0)+IF(VLOOKUP($O$61,#REF!,8,0)=1,X$61,0)+IF(VLOOKUP($O$62,#REF!,8,0)=1,X$62,0)+IF(VLOOKUP($O$63,#REF!,8,0)=1,X$63,0)+IF(VLOOKUP($O$64,#REF!,8,0)=1,X$64,0)+IF(VLOOKUP($O$65,#REF!,8,0)=1,X$65,0)+IF(VLOOKUP($O$66,#REF!,8,0)=1,X$66,0)+IF(VLOOKUP($O$67,#REF!,8,0)=1,X$67,0)+IF(VLOOKUP($O$68,#REF!,8,0)=1,X$68,0)+IF(VLOOKUP($O$69,#REF!,8,0)=1,X$69,0)+IF(VLOOKUP($O$70,#REF!,8,0)=1,X$70,0)+IF(VLOOKUP($O$71,#REF!,8,0)=1,X$71,0)+IF(VLOOKUP($O$72,#REF!,8,0)=1,X$72,0)+IF(VLOOKUP($O$73,#REF!,8,0)=1,X$73,0)+IF(VLOOKUP($O$74,#REF!,8,0)=1,X$74,0)+IF(VLOOKUP($O$75,#REF!,8,0)=1,X$75,0)+IF(VLOOKUP($O$76,#REF!,8,0)=1,X$76,0)+IF(VLOOKUP($O$77,#REF!,8,0)=1,X$77,0)+IF(VLOOKUP($O$78,#REF!,8,0)=1,X$78,0)</f>
        <v>#REF!</v>
      </c>
      <c r="Y104" s="145" t="e">
        <f>+IF(VLOOKUP($O$59,#REF!,8,0)=1,Y$59,0)+IF(VLOOKUP($O$60,#REF!,8,0)=1,Y$60,0)+IF(VLOOKUP($O$61,#REF!,8,0)=1,Y$61,0)+IF(VLOOKUP($O$62,#REF!,8,0)=1,Y$62,0)+IF(VLOOKUP($O$63,#REF!,8,0)=1,Y$63,0)+IF(VLOOKUP($O$64,#REF!,8,0)=1,Y$64,0)+IF(VLOOKUP($O$65,#REF!,8,0)=1,Y$65,0)+IF(VLOOKUP($O$66,#REF!,8,0)=1,Y$66,0)+IF(VLOOKUP($O$67,#REF!,8,0)=1,Y$67,0)+IF(VLOOKUP($O$68,#REF!,8,0)=1,Y$68,0)+IF(VLOOKUP($O$69,#REF!,8,0)=1,Y$69,0)+IF(VLOOKUP($O$70,#REF!,8,0)=1,Y$70,0)+IF(VLOOKUP($O$71,#REF!,8,0)=1,Y$71,0)+IF(VLOOKUP($O$72,#REF!,8,0)=1,Y$72,0)+IF(VLOOKUP($O$73,#REF!,8,0)=1,Y$73,0)+IF(VLOOKUP($O$74,#REF!,8,0)=1,Y$74,0)+IF(VLOOKUP($O$75,#REF!,8,0)=1,Y$75,0)+IF(VLOOKUP($O$76,#REF!,8,0)=1,Y$76,0)+IF(VLOOKUP($O$77,#REF!,8,0)=1,Y$77,0)+IF(VLOOKUP($O$78,#REF!,8,0)=1,Y$78,0)</f>
        <v>#REF!</v>
      </c>
      <c r="Z104" s="146" t="e">
        <f>+IF(VLOOKUP($O$59,#REF!,8,0)=1,Z$59,0)+IF(VLOOKUP($O$60,#REF!,8,0)=1,Z$60,0)+IF(VLOOKUP($O$61,#REF!,8,0)=1,Z$61,0)+IF(VLOOKUP($O$62,#REF!,8,0)=1,Z$62,0)+IF(VLOOKUP($O$63,#REF!,8,0)=1,Z$63,0)+IF(VLOOKUP($O$64,#REF!,8,0)=1,Z$64,0)+IF(VLOOKUP($O$65,#REF!,8,0)=1,Z$65,0)+IF(VLOOKUP($O$66,#REF!,8,0)=1,Z$66,0)+IF(VLOOKUP($O$67,#REF!,8,0)=1,Z$67,0)+IF(VLOOKUP($O$68,#REF!,8,0)=1,Z$68,0)+IF(VLOOKUP($O$69,#REF!,8,0)=1,Z$69,0)+IF(VLOOKUP($O$70,#REF!,8,0)=1,Z$70,0)+IF(VLOOKUP($O$71,#REF!,8,0)=1,Z$71,0)+IF(VLOOKUP($O$72,#REF!,8,0)=1,Z$72,0)+IF(VLOOKUP($O$73,#REF!,8,0)=1,Z$73,0)+IF(VLOOKUP($O$74,#REF!,8,0)=1,Z$74,0)+IF(VLOOKUP($O$75,#REF!,8,0)=1,Z$75,0)+IF(VLOOKUP($O$76,#REF!,8,0)=1,Z$76,0)+IF(VLOOKUP($O$77,#REF!,8,0)=1,Z$77,0)+IF(VLOOKUP($O$78,#REF!,8,0)=1,Z$78,0)</f>
        <v>#REF!</v>
      </c>
      <c r="AA104" s="144" t="e">
        <f>+IF(VLOOKUP($O$59,#REF!,8,0)=1,AA$59,0)+IF(VLOOKUP($O$60,#REF!,8,0)=1,AA$60,0)+IF(VLOOKUP($O$61,#REF!,8,0)=1,AA$61,0)+IF(VLOOKUP($O$62,#REF!,8,0)=1,AA$62,0)+IF(VLOOKUP($O$63,#REF!,8,0)=1,AA$63,0)+IF(VLOOKUP($O$64,#REF!,8,0)=1,AA$64,0)+IF(VLOOKUP($O$65,#REF!,8,0)=1,AA$65,0)+IF(VLOOKUP($O$66,#REF!,8,0)=1,AA$66,0)+IF(VLOOKUP($O$67,#REF!,8,0)=1,AA$67,0)+IF(VLOOKUP($O$68,#REF!,8,0)=1,AA$68,0)+IF(VLOOKUP($O$69,#REF!,8,0)=1,AA$69,0)+IF(VLOOKUP($O$70,#REF!,8,0)=1,AA$70,0)+IF(VLOOKUP($O$71,#REF!,8,0)=1,AA$71,0)+IF(VLOOKUP($O$72,#REF!,8,0)=1,AA$72,0)+IF(VLOOKUP($O$73,#REF!,8,0)=1,AA$73,0)+IF(VLOOKUP($O$74,#REF!,8,0)=1,AA$74,0)+IF(VLOOKUP($O$75,#REF!,8,0)=1,AA$75,0)+IF(VLOOKUP($O$76,#REF!,8,0)=1,AA$76,0)+IF(VLOOKUP($O$77,#REF!,8,0)=1,AA$77,0)+IF(VLOOKUP($O$78,#REF!,8,0)=1,AA$78,0)</f>
        <v>#REF!</v>
      </c>
      <c r="AB104" s="145" t="e">
        <f>+IF(VLOOKUP($O$59,#REF!,8,0)=1,AB$59,0)+IF(VLOOKUP($O$60,#REF!,8,0)=1,AB$60,0)+IF(VLOOKUP($O$61,#REF!,8,0)=1,AB$61,0)+IF(VLOOKUP($O$62,#REF!,8,0)=1,AB$62,0)+IF(VLOOKUP($O$63,#REF!,8,0)=1,AB$63,0)+IF(VLOOKUP($O$64,#REF!,8,0)=1,AB$64,0)+IF(VLOOKUP($O$65,#REF!,8,0)=1,AB$65,0)+IF(VLOOKUP($O$66,#REF!,8,0)=1,AB$66,0)+IF(VLOOKUP($O$67,#REF!,8,0)=1,AB$67,0)+IF(VLOOKUP($O$68,#REF!,8,0)=1,AB$68,0)+IF(VLOOKUP($O$69,#REF!,8,0)=1,AB$69,0)+IF(VLOOKUP($O$70,#REF!,8,0)=1,AB$70,0)+IF(VLOOKUP($O$71,#REF!,8,0)=1,AB$71,0)+IF(VLOOKUP($O$72,#REF!,8,0)=1,AB$72,0)+IF(VLOOKUP($O$73,#REF!,8,0)=1,AB$73,0)+IF(VLOOKUP($O$74,#REF!,8,0)=1,AB$74,0)+IF(VLOOKUP($O$75,#REF!,8,0)=1,AB$75,0)+IF(VLOOKUP($O$76,#REF!,8,0)=1,AB$76,0)+IF(VLOOKUP($O$77,#REF!,8,0)=1,AB$77,0)+IF(VLOOKUP($O$78,#REF!,8,0)=1,AB$78,0)</f>
        <v>#REF!</v>
      </c>
      <c r="AC104" s="145" t="e">
        <f>+IF(VLOOKUP($O$59,#REF!,8,0)=1,AC$59,0)+IF(VLOOKUP($O$60,#REF!,8,0)=1,AC$60,0)+IF(VLOOKUP($O$61,#REF!,8,0)=1,AC$61,0)+IF(VLOOKUP($O$62,#REF!,8,0)=1,AC$62,0)+IF(VLOOKUP($O$63,#REF!,8,0)=1,AC$63,0)+IF(VLOOKUP($O$64,#REF!,8,0)=1,AC$64,0)+IF(VLOOKUP($O$65,#REF!,8,0)=1,AC$65,0)+IF(VLOOKUP($O$66,#REF!,8,0)=1,AC$66,0)+IF(VLOOKUP($O$67,#REF!,8,0)=1,AC$67,0)+IF(VLOOKUP($O$68,#REF!,8,0)=1,AC$68,0)+IF(VLOOKUP($O$69,#REF!,8,0)=1,AC$69,0)+IF(VLOOKUP($O$70,#REF!,8,0)=1,AC$70,0)+IF(VLOOKUP($O$71,#REF!,8,0)=1,AC$71,0)+IF(VLOOKUP($O$72,#REF!,8,0)=1,AC$72,0)+IF(VLOOKUP($O$73,#REF!,8,0)=1,AC$73,0)+IF(VLOOKUP($O$74,#REF!,8,0)=1,AC$74,0)+IF(VLOOKUP($O$75,#REF!,8,0)=1,AC$75,0)+IF(VLOOKUP($O$76,#REF!,8,0)=1,AC$76,0)+IF(VLOOKUP($O$77,#REF!,8,0)=1,AC$77,0)+IF(VLOOKUP($O$78,#REF!,8,0)=1,AC$78,0)</f>
        <v>#REF!</v>
      </c>
      <c r="AD104" s="145" t="e">
        <f>+IF(VLOOKUP($O$59,#REF!,8,0)=1,AD$59,0)+IF(VLOOKUP($O$60,#REF!,8,0)=1,AD$60,0)+IF(VLOOKUP($O$61,#REF!,8,0)=1,AD$61,0)+IF(VLOOKUP($O$62,#REF!,8,0)=1,AD$62,0)+IF(VLOOKUP($O$63,#REF!,8,0)=1,AD$63,0)+IF(VLOOKUP($O$64,#REF!,8,0)=1,AD$64,0)+IF(VLOOKUP($O$65,#REF!,8,0)=1,AD$65,0)+IF(VLOOKUP($O$66,#REF!,8,0)=1,AD$66,0)+IF(VLOOKUP($O$67,#REF!,8,0)=1,AD$67,0)+IF(VLOOKUP($O$68,#REF!,8,0)=1,AD$68,0)+IF(VLOOKUP($O$69,#REF!,8,0)=1,AD$69,0)+IF(VLOOKUP($O$70,#REF!,8,0)=1,AD$70,0)+IF(VLOOKUP($O$71,#REF!,8,0)=1,AD$71,0)+IF(VLOOKUP($O$72,#REF!,8,0)=1,AD$72,0)+IF(VLOOKUP($O$73,#REF!,8,0)=1,AD$73,0)+IF(VLOOKUP($O$74,#REF!,8,0)=1,AD$74,0)+IF(VLOOKUP($O$75,#REF!,8,0)=1,AD$75,0)+IF(VLOOKUP($O$76,#REF!,8,0)=1,AD$76,0)+IF(VLOOKUP($O$77,#REF!,8,0)=1,AD$77,0)+IF(VLOOKUP($O$78,#REF!,8,0)=1,AD$78,0)</f>
        <v>#REF!</v>
      </c>
      <c r="AE104" s="145" t="e">
        <f>+IF(VLOOKUP($O$59,#REF!,8,0)=1,AE$59,0)+IF(VLOOKUP($O$60,#REF!,8,0)=1,AE$60,0)+IF(VLOOKUP($O$61,#REF!,8,0)=1,AE$61,0)+IF(VLOOKUP($O$62,#REF!,8,0)=1,AE$62,0)+IF(VLOOKUP($O$63,#REF!,8,0)=1,AE$63,0)+IF(VLOOKUP($O$64,#REF!,8,0)=1,AE$64,0)+IF(VLOOKUP($O$65,#REF!,8,0)=1,AE$65,0)+IF(VLOOKUP($O$66,#REF!,8,0)=1,AE$66,0)+IF(VLOOKUP($O$67,#REF!,8,0)=1,AE$67,0)+IF(VLOOKUP($O$68,#REF!,8,0)=1,AE$68,0)+IF(VLOOKUP($O$69,#REF!,8,0)=1,AE$69,0)+IF(VLOOKUP($O$70,#REF!,8,0)=1,AE$70,0)+IF(VLOOKUP($O$71,#REF!,8,0)=1,AE$71,0)+IF(VLOOKUP($O$72,#REF!,8,0)=1,AE$72,0)+IF(VLOOKUP($O$73,#REF!,8,0)=1,AE$73,0)+IF(VLOOKUP($O$74,#REF!,8,0)=1,AE$74,0)+IF(VLOOKUP($O$75,#REF!,8,0)=1,AE$75,0)+IF(VLOOKUP($O$76,#REF!,8,0)=1,AE$76,0)+IF(VLOOKUP($O$77,#REF!,8,0)=1,AE$77,0)+IF(VLOOKUP($O$78,#REF!,8,0)=1,AE$78,0)</f>
        <v>#REF!</v>
      </c>
      <c r="AF104" s="145" t="e">
        <f>+IF(VLOOKUP($O$59,#REF!,8,0)=1,AF$59,0)+IF(VLOOKUP($O$60,#REF!,8,0)=1,AF$60,0)+IF(VLOOKUP($O$61,#REF!,8,0)=1,AF$61,0)+IF(VLOOKUP($O$62,#REF!,8,0)=1,AF$62,0)+IF(VLOOKUP($O$63,#REF!,8,0)=1,AF$63,0)+IF(VLOOKUP($O$64,#REF!,8,0)=1,AF$64,0)+IF(VLOOKUP($O$65,#REF!,8,0)=1,AF$65,0)+IF(VLOOKUP($O$66,#REF!,8,0)=1,AF$66,0)+IF(VLOOKUP($O$67,#REF!,8,0)=1,AF$67,0)+IF(VLOOKUP($O$68,#REF!,8,0)=1,AF$68,0)+IF(VLOOKUP($O$69,#REF!,8,0)=1,AF$69,0)+IF(VLOOKUP($O$70,#REF!,8,0)=1,AF$70,0)+IF(VLOOKUP($O$71,#REF!,8,0)=1,AF$71,0)+IF(VLOOKUP($O$72,#REF!,8,0)=1,AF$72,0)+IF(VLOOKUP($O$73,#REF!,8,0)=1,AF$73,0)+IF(VLOOKUP($O$74,#REF!,8,0)=1,AF$74,0)+IF(VLOOKUP($O$75,#REF!,8,0)=1,AF$75,0)+IF(VLOOKUP($O$76,#REF!,8,0)=1,AF$76,0)+IF(VLOOKUP($O$77,#REF!,8,0)=1,AF$77,0)+IF(VLOOKUP($O$78,#REF!,8,0)=1,AF$78,0)</f>
        <v>#REF!</v>
      </c>
      <c r="AG104" s="145" t="e">
        <f>+IF(VLOOKUP($O$59,#REF!,8,0)=1,AG$59,0)+IF(VLOOKUP($O$60,#REF!,8,0)=1,AG$60,0)+IF(VLOOKUP($O$61,#REF!,8,0)=1,AG$61,0)+IF(VLOOKUP($O$62,#REF!,8,0)=1,AG$62,0)+IF(VLOOKUP($O$63,#REF!,8,0)=1,AG$63,0)+IF(VLOOKUP($O$64,#REF!,8,0)=1,AG$64,0)+IF(VLOOKUP($O$65,#REF!,8,0)=1,AG$65,0)+IF(VLOOKUP($O$66,#REF!,8,0)=1,AG$66,0)+IF(VLOOKUP($O$67,#REF!,8,0)=1,AG$67,0)+IF(VLOOKUP($O$68,#REF!,8,0)=1,AG$68,0)+IF(VLOOKUP($O$69,#REF!,8,0)=1,AG$69,0)+IF(VLOOKUP($O$70,#REF!,8,0)=1,AG$70,0)+IF(VLOOKUP($O$71,#REF!,8,0)=1,AG$71,0)+IF(VLOOKUP($O$72,#REF!,8,0)=1,AG$72,0)+IF(VLOOKUP($O$73,#REF!,8,0)=1,AG$73,0)+IF(VLOOKUP($O$74,#REF!,8,0)=1,AG$74,0)+IF(VLOOKUP($O$75,#REF!,8,0)=1,AG$75,0)+IF(VLOOKUP($O$76,#REF!,8,0)=1,AG$76,0)+IF(VLOOKUP($O$77,#REF!,8,0)=1,AG$77,0)+IF(VLOOKUP($O$78,#REF!,8,0)=1,AG$78,0)</f>
        <v>#REF!</v>
      </c>
      <c r="AH104" s="145" t="e">
        <f>+IF(VLOOKUP($O$59,#REF!,8,0)=1,AH$59,0)+IF(VLOOKUP($O$60,#REF!,8,0)=1,AH$60,0)+IF(VLOOKUP($O$61,#REF!,8,0)=1,AH$61,0)+IF(VLOOKUP($O$62,#REF!,8,0)=1,AH$62,0)+IF(VLOOKUP($O$63,#REF!,8,0)=1,AH$63,0)+IF(VLOOKUP($O$64,#REF!,8,0)=1,AH$64,0)+IF(VLOOKUP($O$65,#REF!,8,0)=1,AH$65,0)+IF(VLOOKUP($O$66,#REF!,8,0)=1,AH$66,0)+IF(VLOOKUP($O$67,#REF!,8,0)=1,AH$67,0)+IF(VLOOKUP($O$68,#REF!,8,0)=1,AH$68,0)+IF(VLOOKUP($O$69,#REF!,8,0)=1,AH$69,0)+IF(VLOOKUP($O$70,#REF!,8,0)=1,AH$70,0)+IF(VLOOKUP($O$71,#REF!,8,0)=1,AH$71,0)+IF(VLOOKUP($O$72,#REF!,8,0)=1,AH$72,0)+IF(VLOOKUP($O$73,#REF!,8,0)=1,AH$73,0)+IF(VLOOKUP($O$74,#REF!,8,0)=1,AH$74,0)+IF(VLOOKUP($O$75,#REF!,8,0)=1,AH$75,0)+IF(VLOOKUP($O$76,#REF!,8,0)=1,AH$76,0)+IF(VLOOKUP($O$77,#REF!,8,0)=1,AH$77,0)+IF(VLOOKUP($O$78,#REF!,8,0)=1,AH$78,0)</f>
        <v>#REF!</v>
      </c>
      <c r="AI104" s="145" t="e">
        <f>+IF(VLOOKUP($O$59,#REF!,8,0)=1,AI$59,0)+IF(VLOOKUP($O$60,#REF!,8,0)=1,AI$60,0)+IF(VLOOKUP($O$61,#REF!,8,0)=1,AI$61,0)+IF(VLOOKUP($O$62,#REF!,8,0)=1,AI$62,0)+IF(VLOOKUP($O$63,#REF!,8,0)=1,AI$63,0)+IF(VLOOKUP($O$64,#REF!,8,0)=1,AI$64,0)+IF(VLOOKUP($O$65,#REF!,8,0)=1,AI$65,0)+IF(VLOOKUP($O$66,#REF!,8,0)=1,AI$66,0)+IF(VLOOKUP($O$67,#REF!,8,0)=1,AI$67,0)+IF(VLOOKUP($O$68,#REF!,8,0)=1,AI$68,0)+IF(VLOOKUP($O$69,#REF!,8,0)=1,AI$69,0)+IF(VLOOKUP($O$70,#REF!,8,0)=1,AI$70,0)+IF(VLOOKUP($O$71,#REF!,8,0)=1,AI$71,0)+IF(VLOOKUP($O$72,#REF!,8,0)=1,AI$72,0)+IF(VLOOKUP($O$73,#REF!,8,0)=1,AI$73,0)+IF(VLOOKUP($O$74,#REF!,8,0)=1,AI$74,0)+IF(VLOOKUP($O$75,#REF!,8,0)=1,AI$75,0)+IF(VLOOKUP($O$76,#REF!,8,0)=1,AI$76,0)+IF(VLOOKUP($O$77,#REF!,8,0)=1,AI$77,0)+IF(VLOOKUP($O$78,#REF!,8,0)=1,AI$78,0)</f>
        <v>#REF!</v>
      </c>
      <c r="AJ104" s="146" t="e">
        <f>+IF(VLOOKUP($O$59,#REF!,8,0)=1,AJ$59,0)+IF(VLOOKUP($O$60,#REF!,8,0)=1,AJ$60,0)+IF(VLOOKUP($O$61,#REF!,8,0)=1,AJ$61,0)+IF(VLOOKUP($O$62,#REF!,8,0)=1,AJ$62,0)+IF(VLOOKUP($O$63,#REF!,8,0)=1,AJ$63,0)+IF(VLOOKUP($O$64,#REF!,8,0)=1,AJ$64,0)+IF(VLOOKUP($O$65,#REF!,8,0)=1,AJ$65,0)+IF(VLOOKUP($O$66,#REF!,8,0)=1,AJ$66,0)+IF(VLOOKUP($O$67,#REF!,8,0)=1,AJ$67,0)+IF(VLOOKUP($O$68,#REF!,8,0)=1,AJ$68,0)+IF(VLOOKUP($O$69,#REF!,8,0)=1,AJ$69,0)+IF(VLOOKUP($O$70,#REF!,8,0)=1,AJ$70,0)+IF(VLOOKUP($O$71,#REF!,8,0)=1,AJ$71,0)+IF(VLOOKUP($O$72,#REF!,8,0)=1,AJ$72,0)+IF(VLOOKUP($O$73,#REF!,8,0)=1,AJ$73,0)+IF(VLOOKUP($O$74,#REF!,8,0)=1,AJ$74,0)+IF(VLOOKUP($O$75,#REF!,8,0)=1,AJ$75,0)+IF(VLOOKUP($O$76,#REF!,8,0)=1,AJ$76,0)+IF(VLOOKUP($O$77,#REF!,8,0)=1,AJ$77,0)+IF(VLOOKUP($O$78,#REF!,8,0)=1,AJ$78,0)</f>
        <v>#REF!</v>
      </c>
      <c r="AK104" s="144" t="e">
        <f>+IF(VLOOKUP($O$59,#REF!,8,0)=1,AK$59,0)+IF(VLOOKUP($O$60,#REF!,8,0)=1,AK$60,0)+IF(VLOOKUP($O$61,#REF!,8,0)=1,AK$61,0)+IF(VLOOKUP($O$62,#REF!,8,0)=1,AK$62,0)+IF(VLOOKUP($O$63,#REF!,8,0)=1,AK$63,0)+IF(VLOOKUP($O$64,#REF!,8,0)=1,AK$64,0)+IF(VLOOKUP($O$65,#REF!,8,0)=1,AK$65,0)+IF(VLOOKUP($O$66,#REF!,8,0)=1,AK$66,0)+IF(VLOOKUP($O$67,#REF!,8,0)=1,AK$67,0)+IF(VLOOKUP($O$68,#REF!,8,0)=1,AK$68,0)+IF(VLOOKUP($O$69,#REF!,8,0)=1,AK$69,0)+IF(VLOOKUP($O$70,#REF!,8,0)=1,AK$70,0)+IF(VLOOKUP($O$71,#REF!,8,0)=1,AK$71,0)+IF(VLOOKUP($O$72,#REF!,8,0)=1,AK$72,0)+IF(VLOOKUP($O$73,#REF!,8,0)=1,AK$73,0)+IF(VLOOKUP($O$74,#REF!,8,0)=1,AK$74,0)+IF(VLOOKUP($O$75,#REF!,8,0)=1,AK$75,0)+IF(VLOOKUP($O$76,#REF!,8,0)=1,AK$76,0)+IF(VLOOKUP($O$77,#REF!,8,0)=1,AK$77,0)+IF(VLOOKUP($O$78,#REF!,8,0)=1,AK$78,0)</f>
        <v>#REF!</v>
      </c>
      <c r="AL104" s="145" t="e">
        <f>+IF(VLOOKUP($O$59,#REF!,8,0)=1,AL$59,0)+IF(VLOOKUP($O$60,#REF!,8,0)=1,AL$60,0)+IF(VLOOKUP($O$61,#REF!,8,0)=1,AL$61,0)+IF(VLOOKUP($O$62,#REF!,8,0)=1,AL$62,0)+IF(VLOOKUP($O$63,#REF!,8,0)=1,AL$63,0)+IF(VLOOKUP($O$64,#REF!,8,0)=1,AL$64,0)+IF(VLOOKUP($O$65,#REF!,8,0)=1,AL$65,0)+IF(VLOOKUP($O$66,#REF!,8,0)=1,AL$66,0)+IF(VLOOKUP($O$67,#REF!,8,0)=1,AL$67,0)+IF(VLOOKUP($O$68,#REF!,8,0)=1,AL$68,0)+IF(VLOOKUP($O$69,#REF!,8,0)=1,AL$69,0)+IF(VLOOKUP($O$70,#REF!,8,0)=1,AL$70,0)+IF(VLOOKUP($O$71,#REF!,8,0)=1,AL$71,0)+IF(VLOOKUP($O$72,#REF!,8,0)=1,AL$72,0)+IF(VLOOKUP($O$73,#REF!,8,0)=1,AL$73,0)+IF(VLOOKUP($O$74,#REF!,8,0)=1,AL$74,0)+IF(VLOOKUP($O$75,#REF!,8,0)=1,AL$75,0)+IF(VLOOKUP($O$76,#REF!,8,0)=1,AL$76,0)+IF(VLOOKUP($O$77,#REF!,8,0)=1,AL$77,0)+IF(VLOOKUP($O$78,#REF!,8,0)=1,AL$78,0)</f>
        <v>#REF!</v>
      </c>
      <c r="AM104" s="145" t="e">
        <f>+IF(VLOOKUP($O$59,#REF!,8,0)=1,AM$59,0)+IF(VLOOKUP($O$60,#REF!,8,0)=1,AM$60,0)+IF(VLOOKUP($O$61,#REF!,8,0)=1,AM$61,0)+IF(VLOOKUP($O$62,#REF!,8,0)=1,AM$62,0)+IF(VLOOKUP($O$63,#REF!,8,0)=1,AM$63,0)+IF(VLOOKUP($O$64,#REF!,8,0)=1,AM$64,0)+IF(VLOOKUP($O$65,#REF!,8,0)=1,AM$65,0)+IF(VLOOKUP($O$66,#REF!,8,0)=1,AM$66,0)+IF(VLOOKUP($O$67,#REF!,8,0)=1,AM$67,0)+IF(VLOOKUP($O$68,#REF!,8,0)=1,AM$68,0)+IF(VLOOKUP($O$69,#REF!,8,0)=1,AM$69,0)+IF(VLOOKUP($O$70,#REF!,8,0)=1,AM$70,0)+IF(VLOOKUP($O$71,#REF!,8,0)=1,AM$71,0)+IF(VLOOKUP($O$72,#REF!,8,0)=1,AM$72,0)+IF(VLOOKUP($O$73,#REF!,8,0)=1,AM$73,0)+IF(VLOOKUP($O$74,#REF!,8,0)=1,AM$74,0)+IF(VLOOKUP($O$75,#REF!,8,0)=1,AM$75,0)+IF(VLOOKUP($O$76,#REF!,8,0)=1,AM$76,0)+IF(VLOOKUP($O$77,#REF!,8,0)=1,AM$77,0)+IF(VLOOKUP($O$78,#REF!,8,0)=1,AM$78,0)</f>
        <v>#REF!</v>
      </c>
      <c r="AN104" s="145" t="e">
        <f>+IF(VLOOKUP($O$59,#REF!,8,0)=1,AN$59,0)+IF(VLOOKUP($O$60,#REF!,8,0)=1,AN$60,0)+IF(VLOOKUP($O$61,#REF!,8,0)=1,AN$61,0)+IF(VLOOKUP($O$62,#REF!,8,0)=1,AN$62,0)+IF(VLOOKUP($O$63,#REF!,8,0)=1,AN$63,0)+IF(VLOOKUP($O$64,#REF!,8,0)=1,AN$64,0)+IF(VLOOKUP($O$65,#REF!,8,0)=1,AN$65,0)+IF(VLOOKUP($O$66,#REF!,8,0)=1,AN$66,0)+IF(VLOOKUP($O$67,#REF!,8,0)=1,AN$67,0)+IF(VLOOKUP($O$68,#REF!,8,0)=1,AN$68,0)+IF(VLOOKUP($O$69,#REF!,8,0)=1,AN$69,0)+IF(VLOOKUP($O$70,#REF!,8,0)=1,AN$70,0)+IF(VLOOKUP($O$71,#REF!,8,0)=1,AN$71,0)+IF(VLOOKUP($O$72,#REF!,8,0)=1,AN$72,0)+IF(VLOOKUP($O$73,#REF!,8,0)=1,AN$73,0)+IF(VLOOKUP($O$74,#REF!,8,0)=1,AN$74,0)+IF(VLOOKUP($O$75,#REF!,8,0)=1,AN$75,0)+IF(VLOOKUP($O$76,#REF!,8,0)=1,AN$76,0)+IF(VLOOKUP($O$77,#REF!,8,0)=1,AN$77,0)+IF(VLOOKUP($O$78,#REF!,8,0)=1,AN$78,0)</f>
        <v>#REF!</v>
      </c>
      <c r="AO104" s="145" t="e">
        <f>+IF(VLOOKUP($O$59,#REF!,8,0)=1,AO$59,0)+IF(VLOOKUP($O$60,#REF!,8,0)=1,AO$60,0)+IF(VLOOKUP($O$61,#REF!,8,0)=1,AO$61,0)+IF(VLOOKUP($O$62,#REF!,8,0)=1,AO$62,0)+IF(VLOOKUP($O$63,#REF!,8,0)=1,AO$63,0)+IF(VLOOKUP($O$64,#REF!,8,0)=1,AO$64,0)+IF(VLOOKUP($O$65,#REF!,8,0)=1,AO$65,0)+IF(VLOOKUP($O$66,#REF!,8,0)=1,AO$66,0)+IF(VLOOKUP($O$67,#REF!,8,0)=1,AO$67,0)+IF(VLOOKUP($O$68,#REF!,8,0)=1,AO$68,0)+IF(VLOOKUP($O$69,#REF!,8,0)=1,AO$69,0)+IF(VLOOKUP($O$70,#REF!,8,0)=1,AO$70,0)+IF(VLOOKUP($O$71,#REF!,8,0)=1,AO$71,0)+IF(VLOOKUP($O$72,#REF!,8,0)=1,AO$72,0)+IF(VLOOKUP($O$73,#REF!,8,0)=1,AO$73,0)+IF(VLOOKUP($O$74,#REF!,8,0)=1,AO$74,0)+IF(VLOOKUP($O$75,#REF!,8,0)=1,AO$75,0)+IF(VLOOKUP($O$76,#REF!,8,0)=1,AO$76,0)+IF(VLOOKUP($O$77,#REF!,8,0)=1,AO$77,0)+IF(VLOOKUP($O$78,#REF!,8,0)=1,AO$78,0)</f>
        <v>#REF!</v>
      </c>
      <c r="AP104" s="145" t="e">
        <f>+IF(VLOOKUP($O$59,#REF!,8,0)=1,AP$59,0)+IF(VLOOKUP($O$60,#REF!,8,0)=1,AP$60,0)+IF(VLOOKUP($O$61,#REF!,8,0)=1,AP$61,0)+IF(VLOOKUP($O$62,#REF!,8,0)=1,AP$62,0)+IF(VLOOKUP($O$63,#REF!,8,0)=1,AP$63,0)+IF(VLOOKUP($O$64,#REF!,8,0)=1,AP$64,0)+IF(VLOOKUP($O$65,#REF!,8,0)=1,AP$65,0)+IF(VLOOKUP($O$66,#REF!,8,0)=1,AP$66,0)+IF(VLOOKUP($O$67,#REF!,8,0)=1,AP$67,0)+IF(VLOOKUP($O$68,#REF!,8,0)=1,AP$68,0)+IF(VLOOKUP($O$69,#REF!,8,0)=1,AP$69,0)+IF(VLOOKUP($O$70,#REF!,8,0)=1,AP$70,0)+IF(VLOOKUP($O$71,#REF!,8,0)=1,AP$71,0)+IF(VLOOKUP($O$72,#REF!,8,0)=1,AP$72,0)+IF(VLOOKUP($O$73,#REF!,8,0)=1,AP$73,0)+IF(VLOOKUP($O$74,#REF!,8,0)=1,AP$74,0)+IF(VLOOKUP($O$75,#REF!,8,0)=1,AP$75,0)+IF(VLOOKUP($O$76,#REF!,8,0)=1,AP$76,0)+IF(VLOOKUP($O$77,#REF!,8,0)=1,AP$77,0)+IF(VLOOKUP($O$78,#REF!,8,0)=1,AP$78,0)</f>
        <v>#REF!</v>
      </c>
      <c r="AQ104" s="145" t="e">
        <f>+IF(VLOOKUP($O$59,#REF!,8,0)=1,AQ$59,0)+IF(VLOOKUP($O$60,#REF!,8,0)=1,AQ$60,0)+IF(VLOOKUP($O$61,#REF!,8,0)=1,AQ$61,0)+IF(VLOOKUP($O$62,#REF!,8,0)=1,AQ$62,0)+IF(VLOOKUP($O$63,#REF!,8,0)=1,AQ$63,0)+IF(VLOOKUP($O$64,#REF!,8,0)=1,AQ$64,0)+IF(VLOOKUP($O$65,#REF!,8,0)=1,AQ$65,0)+IF(VLOOKUP($O$66,#REF!,8,0)=1,AQ$66,0)+IF(VLOOKUP($O$67,#REF!,8,0)=1,AQ$67,0)+IF(VLOOKUP($O$68,#REF!,8,0)=1,AQ$68,0)+IF(VLOOKUP($O$69,#REF!,8,0)=1,AQ$69,0)+IF(VLOOKUP($O$70,#REF!,8,0)=1,AQ$70,0)+IF(VLOOKUP($O$71,#REF!,8,0)=1,AQ$71,0)+IF(VLOOKUP($O$72,#REF!,8,0)=1,AQ$72,0)+IF(VLOOKUP($O$73,#REF!,8,0)=1,AQ$73,0)+IF(VLOOKUP($O$74,#REF!,8,0)=1,AQ$74,0)+IF(VLOOKUP($O$75,#REF!,8,0)=1,AQ$75,0)+IF(VLOOKUP($O$76,#REF!,8,0)=1,AQ$76,0)+IF(VLOOKUP($O$77,#REF!,8,0)=1,AQ$77,0)+IF(VLOOKUP($O$78,#REF!,8,0)=1,AQ$78,0)</f>
        <v>#REF!</v>
      </c>
      <c r="AR104" s="145" t="e">
        <f>+IF(VLOOKUP($O$59,#REF!,8,0)=1,AR$59,0)+IF(VLOOKUP($O$60,#REF!,8,0)=1,AR$60,0)+IF(VLOOKUP($O$61,#REF!,8,0)=1,AR$61,0)+IF(VLOOKUP($O$62,#REF!,8,0)=1,AR$62,0)+IF(VLOOKUP($O$63,#REF!,8,0)=1,AR$63,0)+IF(VLOOKUP($O$64,#REF!,8,0)=1,AR$64,0)+IF(VLOOKUP($O$65,#REF!,8,0)=1,AR$65,0)+IF(VLOOKUP($O$66,#REF!,8,0)=1,AR$66,0)+IF(VLOOKUP($O$67,#REF!,8,0)=1,AR$67,0)+IF(VLOOKUP($O$68,#REF!,8,0)=1,AR$68,0)+IF(VLOOKUP($O$69,#REF!,8,0)=1,AR$69,0)+IF(VLOOKUP($O$70,#REF!,8,0)=1,AR$70,0)+IF(VLOOKUP($O$71,#REF!,8,0)=1,AR$71,0)+IF(VLOOKUP($O$72,#REF!,8,0)=1,AR$72,0)+IF(VLOOKUP($O$73,#REF!,8,0)=1,AR$73,0)+IF(VLOOKUP($O$74,#REF!,8,0)=1,AR$74,0)+IF(VLOOKUP($O$75,#REF!,8,0)=1,AR$75,0)+IF(VLOOKUP($O$76,#REF!,8,0)=1,AR$76,0)+IF(VLOOKUP($O$77,#REF!,8,0)=1,AR$77,0)+IF(VLOOKUP($O$78,#REF!,8,0)=1,AR$78,0)</f>
        <v>#REF!</v>
      </c>
      <c r="AS104" s="145" t="e">
        <f>+IF(VLOOKUP($O$59,#REF!,8,0)=1,AS$59,0)+IF(VLOOKUP($O$60,#REF!,8,0)=1,AS$60,0)+IF(VLOOKUP($O$61,#REF!,8,0)=1,AS$61,0)+IF(VLOOKUP($O$62,#REF!,8,0)=1,AS$62,0)+IF(VLOOKUP($O$63,#REF!,8,0)=1,AS$63,0)+IF(VLOOKUP($O$64,#REF!,8,0)=1,AS$64,0)+IF(VLOOKUP($O$65,#REF!,8,0)=1,AS$65,0)+IF(VLOOKUP($O$66,#REF!,8,0)=1,AS$66,0)+IF(VLOOKUP($O$67,#REF!,8,0)=1,AS$67,0)+IF(VLOOKUP($O$68,#REF!,8,0)=1,AS$68,0)+IF(VLOOKUP($O$69,#REF!,8,0)=1,AS$69,0)+IF(VLOOKUP($O$70,#REF!,8,0)=1,AS$70,0)+IF(VLOOKUP($O$71,#REF!,8,0)=1,AS$71,0)+IF(VLOOKUP($O$72,#REF!,8,0)=1,AS$72,0)+IF(VLOOKUP($O$73,#REF!,8,0)=1,AS$73,0)+IF(VLOOKUP($O$74,#REF!,8,0)=1,AS$74,0)+IF(VLOOKUP($O$75,#REF!,8,0)=1,AS$75,0)+IF(VLOOKUP($O$76,#REF!,8,0)=1,AS$76,0)+IF(VLOOKUP($O$77,#REF!,8,0)=1,AS$77,0)+IF(VLOOKUP($O$78,#REF!,8,0)=1,AS$78,0)</f>
        <v>#REF!</v>
      </c>
      <c r="AT104" s="146" t="e">
        <f>+IF(VLOOKUP($O$59,#REF!,8,0)=1,AT$59,0)+IF(VLOOKUP($O$60,#REF!,8,0)=1,AT$60,0)+IF(VLOOKUP($O$61,#REF!,8,0)=1,AT$61,0)+IF(VLOOKUP($O$62,#REF!,8,0)=1,AT$62,0)+IF(VLOOKUP($O$63,#REF!,8,0)=1,AT$63,0)+IF(VLOOKUP($O$64,#REF!,8,0)=1,AT$64,0)+IF(VLOOKUP($O$65,#REF!,8,0)=1,AT$65,0)+IF(VLOOKUP($O$66,#REF!,8,0)=1,AT$66,0)+IF(VLOOKUP($O$67,#REF!,8,0)=1,AT$67,0)+IF(VLOOKUP($O$68,#REF!,8,0)=1,AT$68,0)+IF(VLOOKUP($O$69,#REF!,8,0)=1,AT$69,0)+IF(VLOOKUP($O$70,#REF!,8,0)=1,AT$70,0)+IF(VLOOKUP($O$71,#REF!,8,0)=1,AT$71,0)+IF(VLOOKUP($O$72,#REF!,8,0)=1,AT$72,0)+IF(VLOOKUP($O$73,#REF!,8,0)=1,AT$73,0)+IF(VLOOKUP($O$74,#REF!,8,0)=1,AT$74,0)+IF(VLOOKUP($O$75,#REF!,8,0)=1,AT$75,0)+IF(VLOOKUP($O$76,#REF!,8,0)=1,AT$76,0)+IF(VLOOKUP($O$77,#REF!,8,0)=1,AT$77,0)+IF(VLOOKUP($O$78,#REF!,8,0)=1,AT$78,0)</f>
        <v>#REF!</v>
      </c>
      <c r="AU104" s="144" t="e">
        <f>+IF(VLOOKUP($O$59,#REF!,8,0)=1,AU$59,0)+IF(VLOOKUP($O$60,#REF!,8,0)=1,AU$60,0)+IF(VLOOKUP($O$61,#REF!,8,0)=1,AU$61,0)+IF(VLOOKUP($O$62,#REF!,8,0)=1,AU$62,0)+IF(VLOOKUP($O$63,#REF!,8,0)=1,AU$63,0)+IF(VLOOKUP($O$64,#REF!,8,0)=1,AU$64,0)+IF(VLOOKUP($O$65,#REF!,8,0)=1,AU$65,0)+IF(VLOOKUP($O$66,#REF!,8,0)=1,AU$66,0)+IF(VLOOKUP($O$67,#REF!,8,0)=1,AU$67,0)+IF(VLOOKUP($O$68,#REF!,8,0)=1,AU$68,0)+IF(VLOOKUP($O$69,#REF!,8,0)=1,AU$69,0)+IF(VLOOKUP($O$70,#REF!,8,0)=1,AU$70,0)+IF(VLOOKUP($O$71,#REF!,8,0)=1,AU$71,0)+IF(VLOOKUP($O$72,#REF!,8,0)=1,AU$72,0)+IF(VLOOKUP($O$73,#REF!,8,0)=1,AU$73,0)+IF(VLOOKUP($O$74,#REF!,8,0)=1,AU$74,0)+IF(VLOOKUP($O$75,#REF!,8,0)=1,AU$75,0)+IF(VLOOKUP($O$76,#REF!,8,0)=1,AU$76,0)+IF(VLOOKUP($O$77,#REF!,8,0)=1,AU$77,0)+IF(VLOOKUP($O$78,#REF!,8,0)=1,AU$78,0)</f>
        <v>#REF!</v>
      </c>
      <c r="AV104" s="145" t="e">
        <f>+IF(VLOOKUP($O$59,#REF!,8,0)=1,AV$59,0)+IF(VLOOKUP($O$60,#REF!,8,0)=1,AV$60,0)+IF(VLOOKUP($O$61,#REF!,8,0)=1,AV$61,0)+IF(VLOOKUP($O$62,#REF!,8,0)=1,AV$62,0)+IF(VLOOKUP($O$63,#REF!,8,0)=1,AV$63,0)+IF(VLOOKUP($O$64,#REF!,8,0)=1,AV$64,0)+IF(VLOOKUP($O$65,#REF!,8,0)=1,AV$65,0)+IF(VLOOKUP($O$66,#REF!,8,0)=1,AV$66,0)+IF(VLOOKUP($O$67,#REF!,8,0)=1,AV$67,0)+IF(VLOOKUP($O$68,#REF!,8,0)=1,AV$68,0)+IF(VLOOKUP($O$69,#REF!,8,0)=1,AV$69,0)+IF(VLOOKUP($O$70,#REF!,8,0)=1,AV$70,0)+IF(VLOOKUP($O$71,#REF!,8,0)=1,AV$71,0)+IF(VLOOKUP($O$72,#REF!,8,0)=1,AV$72,0)+IF(VLOOKUP($O$73,#REF!,8,0)=1,AV$73,0)+IF(VLOOKUP($O$74,#REF!,8,0)=1,AV$74,0)+IF(VLOOKUP($O$75,#REF!,8,0)=1,AV$75,0)+IF(VLOOKUP($O$76,#REF!,8,0)=1,AV$76,0)+IF(VLOOKUP($O$77,#REF!,8,0)=1,AV$77,0)+IF(VLOOKUP($O$78,#REF!,8,0)=1,AV$78,0)</f>
        <v>#REF!</v>
      </c>
      <c r="AW104" s="145" t="e">
        <f>+IF(VLOOKUP($O$59,#REF!,8,0)=1,AW$59,0)+IF(VLOOKUP($O$60,#REF!,8,0)=1,AW$60,0)+IF(VLOOKUP($O$61,#REF!,8,0)=1,AW$61,0)+IF(VLOOKUP($O$62,#REF!,8,0)=1,AW$62,0)+IF(VLOOKUP($O$63,#REF!,8,0)=1,AW$63,0)+IF(VLOOKUP($O$64,#REF!,8,0)=1,AW$64,0)+IF(VLOOKUP($O$65,#REF!,8,0)=1,AW$65,0)+IF(VLOOKUP($O$66,#REF!,8,0)=1,AW$66,0)+IF(VLOOKUP($O$67,#REF!,8,0)=1,AW$67,0)+IF(VLOOKUP($O$68,#REF!,8,0)=1,AW$68,0)+IF(VLOOKUP($O$69,#REF!,8,0)=1,AW$69,0)+IF(VLOOKUP($O$70,#REF!,8,0)=1,AW$70,0)+IF(VLOOKUP($O$71,#REF!,8,0)=1,AW$71,0)+IF(VLOOKUP($O$72,#REF!,8,0)=1,AW$72,0)+IF(VLOOKUP($O$73,#REF!,8,0)=1,AW$73,0)+IF(VLOOKUP($O$74,#REF!,8,0)=1,AW$74,0)+IF(VLOOKUP($O$75,#REF!,8,0)=1,AW$75,0)+IF(VLOOKUP($O$76,#REF!,8,0)=1,AW$76,0)+IF(VLOOKUP($O$77,#REF!,8,0)=1,AW$77,0)+IF(VLOOKUP($O$78,#REF!,8,0)=1,AW$78,0)</f>
        <v>#REF!</v>
      </c>
      <c r="AX104" s="145" t="e">
        <f>+IF(VLOOKUP($O$59,#REF!,8,0)=1,AX$59,0)+IF(VLOOKUP($O$60,#REF!,8,0)=1,AX$60,0)+IF(VLOOKUP($O$61,#REF!,8,0)=1,AX$61,0)+IF(VLOOKUP($O$62,#REF!,8,0)=1,AX$62,0)+IF(VLOOKUP($O$63,#REF!,8,0)=1,AX$63,0)+IF(VLOOKUP($O$64,#REF!,8,0)=1,AX$64,0)+IF(VLOOKUP($O$65,#REF!,8,0)=1,AX$65,0)+IF(VLOOKUP($O$66,#REF!,8,0)=1,AX$66,0)+IF(VLOOKUP($O$67,#REF!,8,0)=1,AX$67,0)+IF(VLOOKUP($O$68,#REF!,8,0)=1,AX$68,0)+IF(VLOOKUP($O$69,#REF!,8,0)=1,AX$69,0)+IF(VLOOKUP($O$70,#REF!,8,0)=1,AX$70,0)+IF(VLOOKUP($O$71,#REF!,8,0)=1,AX$71,0)+IF(VLOOKUP($O$72,#REF!,8,0)=1,AX$72,0)+IF(VLOOKUP($O$73,#REF!,8,0)=1,AX$73,0)+IF(VLOOKUP($O$74,#REF!,8,0)=1,AX$74,0)+IF(VLOOKUP($O$75,#REF!,8,0)=1,AX$75,0)+IF(VLOOKUP($O$76,#REF!,8,0)=1,AX$76,0)+IF(VLOOKUP($O$77,#REF!,8,0)=1,AX$77,0)+IF(VLOOKUP($O$78,#REF!,8,0)=1,AX$78,0)</f>
        <v>#REF!</v>
      </c>
      <c r="AY104" s="145" t="e">
        <f>+IF(VLOOKUP($O$59,#REF!,8,0)=1,AY$59,0)+IF(VLOOKUP($O$60,#REF!,8,0)=1,AY$60,0)+IF(VLOOKUP($O$61,#REF!,8,0)=1,AY$61,0)+IF(VLOOKUP($O$62,#REF!,8,0)=1,AY$62,0)+IF(VLOOKUP($O$63,#REF!,8,0)=1,AY$63,0)+IF(VLOOKUP($O$64,#REF!,8,0)=1,AY$64,0)+IF(VLOOKUP($O$65,#REF!,8,0)=1,AY$65,0)+IF(VLOOKUP($O$66,#REF!,8,0)=1,AY$66,0)+IF(VLOOKUP($O$67,#REF!,8,0)=1,AY$67,0)+IF(VLOOKUP($O$68,#REF!,8,0)=1,AY$68,0)+IF(VLOOKUP($O$69,#REF!,8,0)=1,AY$69,0)+IF(VLOOKUP($O$70,#REF!,8,0)=1,AY$70,0)+IF(VLOOKUP($O$71,#REF!,8,0)=1,AY$71,0)+IF(VLOOKUP($O$72,#REF!,8,0)=1,AY$72,0)+IF(VLOOKUP($O$73,#REF!,8,0)=1,AY$73,0)+IF(VLOOKUP($O$74,#REF!,8,0)=1,AY$74,0)+IF(VLOOKUP($O$75,#REF!,8,0)=1,AY$75,0)+IF(VLOOKUP($O$76,#REF!,8,0)=1,AY$76,0)+IF(VLOOKUP($O$77,#REF!,8,0)=1,AY$77,0)+IF(VLOOKUP($O$78,#REF!,8,0)=1,AY$78,0)</f>
        <v>#REF!</v>
      </c>
      <c r="AZ104" s="145" t="e">
        <f>+IF(VLOOKUP($O$59,#REF!,8,0)=1,AZ$59,0)+IF(VLOOKUP($O$60,#REF!,8,0)=1,AZ$60,0)+IF(VLOOKUP($O$61,#REF!,8,0)=1,AZ$61,0)+IF(VLOOKUP($O$62,#REF!,8,0)=1,AZ$62,0)+IF(VLOOKUP($O$63,#REF!,8,0)=1,AZ$63,0)+IF(VLOOKUP($O$64,#REF!,8,0)=1,AZ$64,0)+IF(VLOOKUP($O$65,#REF!,8,0)=1,AZ$65,0)+IF(VLOOKUP($O$66,#REF!,8,0)=1,AZ$66,0)+IF(VLOOKUP($O$67,#REF!,8,0)=1,AZ$67,0)+IF(VLOOKUP($O$68,#REF!,8,0)=1,AZ$68,0)+IF(VLOOKUP($O$69,#REF!,8,0)=1,AZ$69,0)+IF(VLOOKUP($O$70,#REF!,8,0)=1,AZ$70,0)+IF(VLOOKUP($O$71,#REF!,8,0)=1,AZ$71,0)+IF(VLOOKUP($O$72,#REF!,8,0)=1,AZ$72,0)+IF(VLOOKUP($O$73,#REF!,8,0)=1,AZ$73,0)+IF(VLOOKUP($O$74,#REF!,8,0)=1,AZ$74,0)+IF(VLOOKUP($O$75,#REF!,8,0)=1,AZ$75,0)+IF(VLOOKUP($O$76,#REF!,8,0)=1,AZ$76,0)+IF(VLOOKUP($O$77,#REF!,8,0)=1,AZ$77,0)+IF(VLOOKUP($O$78,#REF!,8,0)=1,AZ$78,0)</f>
        <v>#REF!</v>
      </c>
      <c r="BA104" s="145" t="e">
        <f>+IF(VLOOKUP($O$59,#REF!,8,0)=1,BA$59,0)+IF(VLOOKUP($O$60,#REF!,8,0)=1,BA$60,0)+IF(VLOOKUP($O$61,#REF!,8,0)=1,BA$61,0)+IF(VLOOKUP($O$62,#REF!,8,0)=1,BA$62,0)+IF(VLOOKUP($O$63,#REF!,8,0)=1,BA$63,0)+IF(VLOOKUP($O$64,#REF!,8,0)=1,BA$64,0)+IF(VLOOKUP($O$65,#REF!,8,0)=1,BA$65,0)+IF(VLOOKUP($O$66,#REF!,8,0)=1,BA$66,0)+IF(VLOOKUP($O$67,#REF!,8,0)=1,BA$67,0)+IF(VLOOKUP($O$68,#REF!,8,0)=1,BA$68,0)+IF(VLOOKUP($O$69,#REF!,8,0)=1,BA$69,0)+IF(VLOOKUP($O$70,#REF!,8,0)=1,BA$70,0)+IF(VLOOKUP($O$71,#REF!,8,0)=1,BA$71,0)+IF(VLOOKUP($O$72,#REF!,8,0)=1,BA$72,0)+IF(VLOOKUP($O$73,#REF!,8,0)=1,BA$73,0)+IF(VLOOKUP($O$74,#REF!,8,0)=1,BA$74,0)+IF(VLOOKUP($O$75,#REF!,8,0)=1,BA$75,0)+IF(VLOOKUP($O$76,#REF!,8,0)=1,BA$76,0)+IF(VLOOKUP($O$77,#REF!,8,0)=1,BA$77,0)+IF(VLOOKUP($O$78,#REF!,8,0)=1,BA$78,0)</f>
        <v>#REF!</v>
      </c>
      <c r="BB104" s="145" t="e">
        <f>+IF(VLOOKUP($O$59,#REF!,8,0)=1,BB$59,0)+IF(VLOOKUP($O$60,#REF!,8,0)=1,BB$60,0)+IF(VLOOKUP($O$61,#REF!,8,0)=1,BB$61,0)+IF(VLOOKUP($O$62,#REF!,8,0)=1,BB$62,0)+IF(VLOOKUP($O$63,#REF!,8,0)=1,BB$63,0)+IF(VLOOKUP($O$64,#REF!,8,0)=1,BB$64,0)+IF(VLOOKUP($O$65,#REF!,8,0)=1,BB$65,0)+IF(VLOOKUP($O$66,#REF!,8,0)=1,BB$66,0)+IF(VLOOKUP($O$67,#REF!,8,0)=1,BB$67,0)+IF(VLOOKUP($O$68,#REF!,8,0)=1,BB$68,0)+IF(VLOOKUP($O$69,#REF!,8,0)=1,BB$69,0)+IF(VLOOKUP($O$70,#REF!,8,0)=1,BB$70,0)+IF(VLOOKUP($O$71,#REF!,8,0)=1,BB$71,0)+IF(VLOOKUP($O$72,#REF!,8,0)=1,BB$72,0)+IF(VLOOKUP($O$73,#REF!,8,0)=1,BB$73,0)+IF(VLOOKUP($O$74,#REF!,8,0)=1,BB$74,0)+IF(VLOOKUP($O$75,#REF!,8,0)=1,BB$75,0)+IF(VLOOKUP($O$76,#REF!,8,0)=1,BB$76,0)+IF(VLOOKUP($O$77,#REF!,8,0)=1,BB$77,0)+IF(VLOOKUP($O$78,#REF!,8,0)=1,BB$78,0)</f>
        <v>#REF!</v>
      </c>
      <c r="BC104" s="145" t="e">
        <f>+IF(VLOOKUP($O$59,#REF!,8,0)=1,BC$59,0)+IF(VLOOKUP($O$60,#REF!,8,0)=1,BC$60,0)+IF(VLOOKUP($O$61,#REF!,8,0)=1,BC$61,0)+IF(VLOOKUP($O$62,#REF!,8,0)=1,BC$62,0)+IF(VLOOKUP($O$63,#REF!,8,0)=1,BC$63,0)+IF(VLOOKUP($O$64,#REF!,8,0)=1,BC$64,0)+IF(VLOOKUP($O$65,#REF!,8,0)=1,BC$65,0)+IF(VLOOKUP($O$66,#REF!,8,0)=1,BC$66,0)+IF(VLOOKUP($O$67,#REF!,8,0)=1,BC$67,0)+IF(VLOOKUP($O$68,#REF!,8,0)=1,BC$68,0)+IF(VLOOKUP($O$69,#REF!,8,0)=1,BC$69,0)+IF(VLOOKUP($O$70,#REF!,8,0)=1,BC$70,0)+IF(VLOOKUP($O$71,#REF!,8,0)=1,BC$71,0)+IF(VLOOKUP($O$72,#REF!,8,0)=1,BC$72,0)+IF(VLOOKUP($O$73,#REF!,8,0)=1,BC$73,0)+IF(VLOOKUP($O$74,#REF!,8,0)=1,BC$74,0)+IF(VLOOKUP($O$75,#REF!,8,0)=1,BC$75,0)+IF(VLOOKUP($O$76,#REF!,8,0)=1,BC$76,0)+IF(VLOOKUP($O$77,#REF!,8,0)=1,BC$77,0)+IF(VLOOKUP($O$78,#REF!,8,0)=1,BC$78,0)</f>
        <v>#REF!</v>
      </c>
      <c r="BD104" s="146" t="e">
        <f>+IF(VLOOKUP($O$59,#REF!,8,0)=1,BD$59,0)+IF(VLOOKUP($O$60,#REF!,8,0)=1,BD$60,0)+IF(VLOOKUP($O$61,#REF!,8,0)=1,BD$61,0)+IF(VLOOKUP($O$62,#REF!,8,0)=1,BD$62,0)+IF(VLOOKUP($O$63,#REF!,8,0)=1,BD$63,0)+IF(VLOOKUP($O$64,#REF!,8,0)=1,BD$64,0)+IF(VLOOKUP($O$65,#REF!,8,0)=1,BD$65,0)+IF(VLOOKUP($O$66,#REF!,8,0)=1,BD$66,0)+IF(VLOOKUP($O$67,#REF!,8,0)=1,BD$67,0)+IF(VLOOKUP($O$68,#REF!,8,0)=1,BD$68,0)+IF(VLOOKUP($O$69,#REF!,8,0)=1,BD$69,0)+IF(VLOOKUP($O$70,#REF!,8,0)=1,BD$70,0)+IF(VLOOKUP($O$71,#REF!,8,0)=1,BD$71,0)+IF(VLOOKUP($O$72,#REF!,8,0)=1,BD$72,0)+IF(VLOOKUP($O$73,#REF!,8,0)=1,BD$73,0)+IF(VLOOKUP($O$74,#REF!,8,0)=1,BD$74,0)+IF(VLOOKUP($O$75,#REF!,8,0)=1,BD$75,0)+IF(VLOOKUP($O$76,#REF!,8,0)=1,BD$76,0)+IF(VLOOKUP($O$77,#REF!,8,0)=1,BD$77,0)+IF(VLOOKUP($O$78,#REF!,8,0)=1,BD$78,0)</f>
        <v>#REF!</v>
      </c>
      <c r="BE104" s="124" t="e">
        <f t="shared" si="15"/>
        <v>#REF!</v>
      </c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72"/>
      <c r="BS104" s="48"/>
      <c r="BT104" s="30"/>
      <c r="BZ104" s="29"/>
      <c r="CA104" s="29"/>
    </row>
    <row r="105" spans="3:87" s="28" customFormat="1" ht="30" customHeight="1">
      <c r="C105" s="61"/>
      <c r="D105" s="27"/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915" t="s">
        <v>16</v>
      </c>
      <c r="P105" s="915"/>
      <c r="Q105" s="127" t="e">
        <f t="shared" ref="Q105:BD105" si="16">+SUM(Q99:Q104)</f>
        <v>#REF!</v>
      </c>
      <c r="R105" s="147" t="e">
        <f t="shared" si="16"/>
        <v>#REF!</v>
      </c>
      <c r="S105" s="147" t="e">
        <f t="shared" si="16"/>
        <v>#REF!</v>
      </c>
      <c r="T105" s="147" t="e">
        <f t="shared" si="16"/>
        <v>#REF!</v>
      </c>
      <c r="U105" s="147" t="e">
        <f t="shared" si="16"/>
        <v>#REF!</v>
      </c>
      <c r="V105" s="147" t="e">
        <f t="shared" si="16"/>
        <v>#REF!</v>
      </c>
      <c r="W105" s="147" t="e">
        <f t="shared" si="16"/>
        <v>#REF!</v>
      </c>
      <c r="X105" s="148" t="e">
        <f t="shared" si="16"/>
        <v>#REF!</v>
      </c>
      <c r="Y105" s="148" t="e">
        <f t="shared" si="16"/>
        <v>#REF!</v>
      </c>
      <c r="Z105" s="149" t="e">
        <f t="shared" si="16"/>
        <v>#REF!</v>
      </c>
      <c r="AA105" s="127" t="e">
        <f t="shared" si="16"/>
        <v>#REF!</v>
      </c>
      <c r="AB105" s="147" t="e">
        <f t="shared" si="16"/>
        <v>#REF!</v>
      </c>
      <c r="AC105" s="147" t="e">
        <f t="shared" si="16"/>
        <v>#REF!</v>
      </c>
      <c r="AD105" s="147" t="e">
        <f t="shared" si="16"/>
        <v>#REF!</v>
      </c>
      <c r="AE105" s="147" t="e">
        <f t="shared" si="16"/>
        <v>#REF!</v>
      </c>
      <c r="AF105" s="147" t="e">
        <f t="shared" si="16"/>
        <v>#REF!</v>
      </c>
      <c r="AG105" s="147" t="e">
        <f t="shared" si="16"/>
        <v>#REF!</v>
      </c>
      <c r="AH105" s="148" t="e">
        <f t="shared" si="16"/>
        <v>#REF!</v>
      </c>
      <c r="AI105" s="148" t="e">
        <f t="shared" si="16"/>
        <v>#REF!</v>
      </c>
      <c r="AJ105" s="149" t="e">
        <f t="shared" si="16"/>
        <v>#REF!</v>
      </c>
      <c r="AK105" s="127" t="e">
        <f t="shared" si="16"/>
        <v>#REF!</v>
      </c>
      <c r="AL105" s="147" t="e">
        <f t="shared" si="16"/>
        <v>#REF!</v>
      </c>
      <c r="AM105" s="147" t="e">
        <f t="shared" si="16"/>
        <v>#REF!</v>
      </c>
      <c r="AN105" s="147" t="e">
        <f t="shared" si="16"/>
        <v>#REF!</v>
      </c>
      <c r="AO105" s="147" t="e">
        <f t="shared" si="16"/>
        <v>#REF!</v>
      </c>
      <c r="AP105" s="147" t="e">
        <f t="shared" si="16"/>
        <v>#REF!</v>
      </c>
      <c r="AQ105" s="147" t="e">
        <f t="shared" si="16"/>
        <v>#REF!</v>
      </c>
      <c r="AR105" s="148" t="e">
        <f t="shared" si="16"/>
        <v>#REF!</v>
      </c>
      <c r="AS105" s="148" t="e">
        <f t="shared" si="16"/>
        <v>#REF!</v>
      </c>
      <c r="AT105" s="149" t="e">
        <f t="shared" si="16"/>
        <v>#REF!</v>
      </c>
      <c r="AU105" s="127" t="e">
        <f t="shared" si="16"/>
        <v>#REF!</v>
      </c>
      <c r="AV105" s="147" t="e">
        <f t="shared" si="16"/>
        <v>#REF!</v>
      </c>
      <c r="AW105" s="147" t="e">
        <f t="shared" si="16"/>
        <v>#REF!</v>
      </c>
      <c r="AX105" s="147" t="e">
        <f t="shared" si="16"/>
        <v>#REF!</v>
      </c>
      <c r="AY105" s="147" t="e">
        <f t="shared" si="16"/>
        <v>#REF!</v>
      </c>
      <c r="AZ105" s="147" t="e">
        <f t="shared" si="16"/>
        <v>#REF!</v>
      </c>
      <c r="BA105" s="147" t="e">
        <f t="shared" si="16"/>
        <v>#REF!</v>
      </c>
      <c r="BB105" s="148" t="e">
        <f t="shared" si="16"/>
        <v>#REF!</v>
      </c>
      <c r="BC105" s="148" t="e">
        <f t="shared" si="16"/>
        <v>#REF!</v>
      </c>
      <c r="BD105" s="149" t="e">
        <f t="shared" si="16"/>
        <v>#REF!</v>
      </c>
      <c r="BE105" s="680" t="e">
        <f t="shared" si="15"/>
        <v>#REF!</v>
      </c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72"/>
      <c r="BS105" s="48"/>
      <c r="BT105" s="30"/>
      <c r="BZ105" s="29"/>
      <c r="CA105" s="29"/>
    </row>
    <row r="106" spans="3:87" s="28" customFormat="1" ht="38.1" customHeight="1">
      <c r="C106" s="75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54"/>
      <c r="AD106" s="54"/>
      <c r="AE106" s="54"/>
      <c r="AF106" s="54"/>
      <c r="AG106" s="54"/>
      <c r="AH106" s="54"/>
      <c r="AI106" s="54"/>
      <c r="AJ106" s="54"/>
      <c r="AK106" s="54"/>
      <c r="AL106" s="54"/>
      <c r="AM106" s="54"/>
      <c r="AN106" s="54"/>
      <c r="AO106" s="54"/>
      <c r="AP106" s="54"/>
      <c r="AQ106" s="54"/>
      <c r="AR106" s="54"/>
      <c r="AS106" s="54"/>
      <c r="AT106" s="54"/>
      <c r="AU106" s="54"/>
      <c r="AV106" s="54"/>
      <c r="AW106" s="54"/>
      <c r="AX106" s="54"/>
      <c r="AY106" s="54"/>
      <c r="AZ106" s="54"/>
      <c r="BA106" s="54"/>
      <c r="BB106" s="54"/>
      <c r="BC106" s="54"/>
      <c r="BD106" s="54"/>
      <c r="BE106" s="76"/>
      <c r="BF106" s="76"/>
      <c r="BG106" s="76"/>
      <c r="BH106" s="76"/>
      <c r="BI106" s="76"/>
      <c r="BJ106" s="76"/>
      <c r="BK106" s="76"/>
      <c r="BL106" s="76"/>
      <c r="BM106" s="76"/>
      <c r="BN106" s="76"/>
      <c r="BO106" s="76"/>
      <c r="BP106" s="76"/>
      <c r="BQ106" s="54"/>
      <c r="BR106" s="55"/>
      <c r="BS106" s="48"/>
      <c r="BT106" s="30"/>
      <c r="BZ106" s="29"/>
      <c r="CA106" s="29"/>
    </row>
    <row r="107" spans="3:87">
      <c r="AC107" s="48"/>
      <c r="AD107" s="48"/>
      <c r="AE107" s="48"/>
      <c r="AF107" s="48"/>
      <c r="AG107" s="48"/>
      <c r="AH107" s="48"/>
      <c r="AI107" s="48"/>
      <c r="AJ107" s="48"/>
      <c r="AK107" s="48"/>
      <c r="AL107" s="48"/>
      <c r="AM107" s="48"/>
      <c r="AN107" s="48"/>
      <c r="AO107" s="48"/>
      <c r="AP107" s="48"/>
      <c r="AQ107" s="48"/>
      <c r="AR107" s="48"/>
      <c r="AS107" s="48"/>
      <c r="AT107" s="48"/>
      <c r="AU107" s="48"/>
      <c r="AV107" s="48"/>
      <c r="AW107" s="48"/>
      <c r="AX107" s="48"/>
      <c r="AY107" s="48"/>
      <c r="AZ107" s="48"/>
      <c r="BA107" s="48"/>
      <c r="BB107" s="48"/>
      <c r="BC107" s="48"/>
      <c r="BD107" s="48"/>
      <c r="BQ107" s="48"/>
      <c r="BR107" s="48"/>
      <c r="BS107" s="332"/>
      <c r="BT107" s="330"/>
      <c r="BU107" s="330"/>
      <c r="BV107" s="330"/>
      <c r="BW107" s="330"/>
      <c r="BX107" s="330"/>
      <c r="BY107" s="330"/>
      <c r="BZ107" s="330"/>
      <c r="CA107" s="330"/>
      <c r="CB107" s="330"/>
      <c r="CC107" s="330"/>
      <c r="CD107" s="330"/>
      <c r="CE107" s="330"/>
      <c r="CF107" s="330"/>
      <c r="CG107" s="330"/>
      <c r="CH107" s="330"/>
      <c r="CI107" s="330"/>
    </row>
    <row r="108" spans="3:87" ht="35.25" hidden="1" customHeight="1">
      <c r="Q108" s="77" t="e">
        <f>+N!#REF!+N!#REF!+N!#REF!+N!#REF!+N!#REF!+N!#REF!+N!#REF!+N!#REF!+N!#REF!+N!#REF!+N!#REF!+N!#REF!+N!#REF!+N!#REF!+N!#REF!+N!#REF!+N!#REF!+N!#REF!+N!#REF!+N!#REF!</f>
        <v>#REF!</v>
      </c>
      <c r="R108" s="77" t="e">
        <f>+N!#REF!+N!#REF!+N!#REF!+N!#REF!+N!#REF!+N!#REF!+N!#REF!+N!#REF!+N!#REF!+N!#REF!+N!#REF!+N!#REF!+N!#REF!+N!#REF!+N!#REF!+N!#REF!+N!#REF!+N!#REF!+N!#REF!+N!#REF!</f>
        <v>#REF!</v>
      </c>
      <c r="S108" s="77" t="e">
        <f>+N!#REF!+N!#REF!+N!#REF!+N!#REF!+N!#REF!+N!#REF!+N!#REF!+N!#REF!+N!#REF!+N!#REF!+N!#REF!+N!#REF!+N!#REF!+N!#REF!+N!#REF!+N!#REF!+N!#REF!+N!#REF!+N!#REF!+N!#REF!</f>
        <v>#REF!</v>
      </c>
      <c r="T108" s="77" t="e">
        <f>+N!#REF!+N!#REF!+N!#REF!+N!#REF!+N!#REF!+N!#REF!+N!#REF!+N!#REF!+N!#REF!+N!#REF!+N!#REF!+N!#REF!+N!#REF!+N!#REF!+N!#REF!+N!#REF!+N!#REF!+N!#REF!+N!#REF!+N!#REF!</f>
        <v>#REF!</v>
      </c>
      <c r="U108" s="77" t="e">
        <f>+N!#REF!+N!#REF!+N!#REF!+N!#REF!+N!#REF!+N!#REF!+N!#REF!+N!#REF!+N!#REF!+N!#REF!+N!#REF!+N!#REF!+N!#REF!+N!#REF!+N!#REF!+N!#REF!+N!#REF!+N!#REF!+N!#REF!+N!#REF!</f>
        <v>#REF!</v>
      </c>
      <c r="V108" s="77" t="e">
        <f>+N!#REF!+N!#REF!+N!#REF!+N!#REF!+N!#REF!+N!#REF!+N!#REF!+N!#REF!+N!#REF!+N!#REF!+N!#REF!+N!#REF!+N!#REF!+N!#REF!+N!#REF!+N!#REF!+N!#REF!+N!#REF!+N!#REF!+N!#REF!</f>
        <v>#REF!</v>
      </c>
      <c r="W108" s="77" t="e">
        <f>+N!#REF!+N!#REF!+N!#REF!+N!#REF!+N!#REF!+N!#REF!+N!#REF!+N!#REF!+N!#REF!+N!#REF!+N!#REF!+N!#REF!+N!#REF!+N!#REF!+N!#REF!+N!#REF!+N!#REF!+N!#REF!+N!#REF!+N!#REF!</f>
        <v>#REF!</v>
      </c>
      <c r="X108" s="77" t="e">
        <f>+N!#REF!+N!#REF!+N!#REF!+N!#REF!+N!#REF!+N!#REF!+N!#REF!+N!#REF!+N!#REF!+N!#REF!+N!#REF!+N!#REF!+N!#REF!+N!#REF!+N!#REF!+N!#REF!+N!#REF!+N!#REF!+N!#REF!+N!#REF!</f>
        <v>#REF!</v>
      </c>
      <c r="Y108" s="77" t="e">
        <f>+N!#REF!+N!#REF!+N!#REF!+N!#REF!+N!#REF!+N!#REF!+N!#REF!+N!#REF!+N!#REF!+N!#REF!+N!#REF!+N!#REF!+N!#REF!+N!#REF!+N!#REF!+N!#REF!+N!#REF!+N!#REF!+N!#REF!+N!#REF!</f>
        <v>#REF!</v>
      </c>
      <c r="Z108" s="77" t="e">
        <f>+N!#REF!+N!#REF!+N!#REF!+N!#REF!+N!#REF!+N!#REF!+N!#REF!+N!#REF!+N!#REF!+N!#REF!+N!#REF!+N!#REF!+N!#REF!+N!#REF!+N!#REF!+N!#REF!+N!#REF!+N!#REF!+N!#REF!+N!#REF!</f>
        <v>#REF!</v>
      </c>
      <c r="AA108" s="77" t="e">
        <f>+S!#REF!+S!#REF!+S!#REF!+S!#REF!+S!#REF!+S!#REF!+S!#REF!+S!#REF!+S!#REF!+S!#REF!+S!#REF!+S!#REF!+S!#REF!+S!#REF!+S!#REF!+S!#REF!+S!#REF!+S!#REF!+S!#REF!+S!#REF!</f>
        <v>#REF!</v>
      </c>
      <c r="AB108" s="77" t="e">
        <f>+S!#REF!+S!#REF!+S!#REF!+S!#REF!+S!#REF!+S!#REF!+S!#REF!+S!#REF!+S!#REF!+S!#REF!+S!#REF!+S!#REF!+S!#REF!+S!#REF!+S!#REF!+S!#REF!+S!#REF!+S!#REF!+S!#REF!+S!#REF!</f>
        <v>#REF!</v>
      </c>
      <c r="AC108" s="77" t="e">
        <f>+S!#REF!+S!#REF!+S!#REF!+S!#REF!+S!#REF!+S!#REF!+S!#REF!+S!#REF!+S!#REF!+S!#REF!+S!#REF!+S!#REF!+S!#REF!+S!#REF!+S!#REF!+S!#REF!+S!#REF!+S!#REF!+S!#REF!+S!#REF!</f>
        <v>#REF!</v>
      </c>
      <c r="AD108" s="77" t="e">
        <f>+S!#REF!+S!#REF!+S!#REF!+S!#REF!+S!#REF!+S!#REF!+S!#REF!+S!#REF!+S!#REF!+S!#REF!+S!#REF!+S!#REF!+S!#REF!+S!#REF!+S!#REF!+S!#REF!+S!#REF!+S!#REF!+S!#REF!+S!#REF!</f>
        <v>#REF!</v>
      </c>
      <c r="AE108" s="77" t="e">
        <f>+S!#REF!+S!#REF!+S!#REF!+S!#REF!+S!#REF!+S!#REF!+S!#REF!+S!#REF!+S!#REF!+S!#REF!+S!#REF!+S!#REF!+S!#REF!+S!#REF!+S!#REF!+S!#REF!+S!#REF!+S!#REF!+S!#REF!+S!#REF!</f>
        <v>#REF!</v>
      </c>
      <c r="AF108" s="77" t="e">
        <f>+S!#REF!+S!#REF!+S!#REF!+S!#REF!+S!#REF!+S!#REF!+S!#REF!+S!#REF!+S!#REF!+S!#REF!+S!#REF!+S!#REF!+S!#REF!+S!#REF!+S!#REF!+S!#REF!+S!#REF!+S!#REF!+S!#REF!+S!#REF!</f>
        <v>#REF!</v>
      </c>
      <c r="AG108" s="77" t="e">
        <f>+S!#REF!+S!#REF!+S!#REF!+S!#REF!+S!#REF!+S!#REF!+S!#REF!+S!#REF!+S!#REF!+S!#REF!+S!#REF!+S!#REF!+S!#REF!+S!#REF!+S!#REF!+S!#REF!+S!#REF!+S!#REF!+S!#REF!+S!#REF!</f>
        <v>#REF!</v>
      </c>
      <c r="AH108" s="77" t="e">
        <f>+S!#REF!+S!#REF!+S!#REF!+S!#REF!+S!#REF!+S!#REF!+S!#REF!+S!#REF!+S!#REF!+S!#REF!+S!#REF!+S!#REF!+S!#REF!+S!#REF!+S!#REF!+S!#REF!+S!#REF!+S!#REF!+S!#REF!+S!#REF!</f>
        <v>#REF!</v>
      </c>
      <c r="AI108" s="77" t="e">
        <f>+S!#REF!+S!#REF!+S!#REF!+S!#REF!+S!#REF!+S!#REF!+S!#REF!+S!#REF!+S!#REF!+S!#REF!+S!#REF!+S!#REF!+S!#REF!+S!#REF!+S!#REF!+S!#REF!+S!#REF!+S!#REF!+S!#REF!+S!#REF!</f>
        <v>#REF!</v>
      </c>
      <c r="AJ108" s="77" t="e">
        <f>+S!#REF!+S!#REF!+S!#REF!+S!#REF!+S!#REF!+S!#REF!+S!#REF!+S!#REF!+S!#REF!+S!#REF!+S!#REF!+S!#REF!+S!#REF!+S!#REF!+S!#REF!+S!#REF!+S!#REF!+S!#REF!+S!#REF!+S!#REF!</f>
        <v>#REF!</v>
      </c>
      <c r="AK108" s="78" t="e">
        <f>+E!#REF!+E!#REF!+E!#REF!+E!#REF!+E!#REF!+E!#REF!+E!#REF!+E!#REF!+E!#REF!+E!#REF!+E!#REF!+E!#REF!+E!#REF!+E!#REF!+E!#REF!+E!#REF!+E!#REF!+E!#REF!+E!#REF!+E!#REF!</f>
        <v>#REF!</v>
      </c>
      <c r="AL108" s="78" t="e">
        <f>+E!#REF!+E!#REF!+E!#REF!+E!#REF!+E!#REF!+E!#REF!+E!#REF!+E!#REF!+E!#REF!+E!#REF!+E!#REF!+E!#REF!+E!#REF!+E!#REF!+E!#REF!+E!#REF!+E!#REF!+E!#REF!+E!#REF!+E!#REF!</f>
        <v>#REF!</v>
      </c>
      <c r="AM108" s="78" t="e">
        <f>+E!#REF!+E!#REF!+E!#REF!+E!#REF!+E!#REF!+E!#REF!+E!#REF!+E!#REF!+E!#REF!+E!#REF!+E!#REF!+E!#REF!+E!#REF!+E!#REF!+E!#REF!+E!#REF!+E!#REF!+E!#REF!+E!#REF!+E!#REF!</f>
        <v>#REF!</v>
      </c>
      <c r="AN108" s="78" t="e">
        <f>+E!#REF!+E!#REF!+E!#REF!+E!#REF!+E!#REF!+E!#REF!+E!#REF!+E!#REF!+E!#REF!+E!#REF!+E!#REF!+E!#REF!+E!#REF!+E!#REF!+E!#REF!+E!#REF!+E!#REF!+E!#REF!+E!#REF!+E!#REF!</f>
        <v>#REF!</v>
      </c>
      <c r="AO108" s="78" t="e">
        <f>+E!#REF!+E!#REF!+E!#REF!+E!#REF!+E!#REF!+E!#REF!+E!#REF!+E!#REF!+E!#REF!+E!#REF!+E!#REF!+E!#REF!+E!#REF!+E!#REF!+E!#REF!+E!#REF!+E!#REF!+E!#REF!+E!#REF!+E!#REF!</f>
        <v>#REF!</v>
      </c>
      <c r="AP108" s="78" t="e">
        <f>+E!#REF!+E!#REF!+E!#REF!+E!#REF!+E!#REF!+E!#REF!+E!#REF!+E!#REF!+E!#REF!+E!#REF!+E!#REF!+E!#REF!+E!#REF!+E!#REF!+E!#REF!+E!#REF!+E!#REF!+E!#REF!+E!#REF!+E!#REF!</f>
        <v>#REF!</v>
      </c>
      <c r="AQ108" s="78" t="e">
        <f>+E!#REF!+E!#REF!+E!#REF!+E!#REF!+E!#REF!+E!#REF!+E!#REF!+E!#REF!+E!#REF!+E!#REF!+E!#REF!+E!#REF!+E!#REF!+E!#REF!+E!#REF!+E!#REF!+E!#REF!+E!#REF!+E!#REF!+E!#REF!</f>
        <v>#REF!</v>
      </c>
      <c r="AR108" s="78" t="e">
        <f>+E!#REF!+E!#REF!+E!#REF!+E!#REF!+E!#REF!+E!#REF!+E!#REF!+E!#REF!+E!#REF!+E!#REF!+E!#REF!+E!#REF!+E!#REF!+E!#REF!+E!#REF!+E!#REF!+E!#REF!+E!#REF!+E!#REF!+E!#REF!</f>
        <v>#REF!</v>
      </c>
      <c r="AS108" s="78" t="e">
        <f>+E!#REF!+E!#REF!+E!#REF!+E!#REF!+E!#REF!+E!#REF!+E!#REF!+E!#REF!+E!#REF!+E!#REF!+E!#REF!+E!#REF!+E!#REF!+E!#REF!+E!#REF!+E!#REF!+E!#REF!+E!#REF!+E!#REF!+E!#REF!</f>
        <v>#REF!</v>
      </c>
      <c r="AT108" s="78" t="e">
        <f>+E!#REF!+E!#REF!+E!#REF!+E!#REF!+E!#REF!+E!#REF!+E!#REF!+E!#REF!+E!#REF!+E!#REF!+E!#REF!+E!#REF!+E!#REF!+E!#REF!+E!#REF!+E!#REF!+E!#REF!+E!#REF!+E!#REF!+E!#REF!</f>
        <v>#REF!</v>
      </c>
      <c r="AU108" s="78" t="e">
        <f>+O!#REF!+O!#REF!+O!#REF!+O!#REF!+O!#REF!+O!#REF!+O!#REF!+O!#REF!+O!#REF!+O!#REF!+O!#REF!+O!#REF!+O!#REF!+O!#REF!+O!#REF!+O!#REF!+O!#REF!+O!#REF!+O!#REF!+O!#REF!</f>
        <v>#REF!</v>
      </c>
      <c r="AV108" s="78" t="e">
        <f>+O!#REF!+O!#REF!+O!#REF!+O!#REF!+O!#REF!+O!#REF!+O!#REF!+O!#REF!+O!#REF!+O!#REF!+O!#REF!+O!#REF!+O!#REF!+O!#REF!+O!#REF!+O!#REF!+O!#REF!+O!#REF!+O!#REF!+O!#REF!</f>
        <v>#REF!</v>
      </c>
      <c r="AW108" s="78" t="e">
        <f>+O!#REF!+O!#REF!+O!#REF!+O!#REF!+O!#REF!+O!#REF!+O!#REF!+O!#REF!+O!#REF!+O!#REF!+O!#REF!+O!#REF!+O!#REF!+O!#REF!+O!#REF!+O!#REF!+O!#REF!+O!#REF!+O!#REF!+O!#REF!</f>
        <v>#REF!</v>
      </c>
      <c r="AX108" s="78" t="e">
        <f>+O!#REF!+O!#REF!+O!#REF!+O!#REF!+O!#REF!+O!#REF!+O!#REF!+O!#REF!+O!#REF!+O!#REF!+O!#REF!+O!#REF!+O!#REF!+O!#REF!+O!#REF!+O!#REF!+O!#REF!+O!#REF!+O!#REF!+O!#REF!</f>
        <v>#REF!</v>
      </c>
      <c r="AY108" s="78" t="e">
        <f>+O!#REF!+O!#REF!+O!#REF!+O!#REF!+O!#REF!+O!#REF!+O!#REF!+O!#REF!+O!#REF!+O!#REF!+O!#REF!+O!#REF!+O!#REF!+O!#REF!+O!#REF!+O!#REF!+O!#REF!+O!#REF!+O!#REF!+O!#REF!</f>
        <v>#REF!</v>
      </c>
      <c r="AZ108" s="78" t="e">
        <f>+O!#REF!+O!#REF!+O!#REF!+O!#REF!+O!#REF!+O!#REF!+O!#REF!+O!#REF!+O!#REF!+O!#REF!+O!#REF!+O!#REF!+O!#REF!+O!#REF!+O!#REF!+O!#REF!+O!#REF!+O!#REF!+O!#REF!+O!#REF!</f>
        <v>#REF!</v>
      </c>
      <c r="BA108" s="78" t="e">
        <f>+O!#REF!+O!#REF!+O!#REF!+O!#REF!+O!#REF!+O!#REF!+O!#REF!+O!#REF!+O!#REF!+O!#REF!+O!#REF!+O!#REF!+O!#REF!+O!#REF!+O!#REF!+O!#REF!+O!#REF!+O!#REF!+O!#REF!+O!#REF!</f>
        <v>#REF!</v>
      </c>
      <c r="BB108" s="78" t="e">
        <f>+O!#REF!+O!#REF!+O!#REF!+O!#REF!+O!#REF!+O!#REF!+O!#REF!+O!#REF!+O!#REF!+O!#REF!+O!#REF!+O!#REF!+O!#REF!+O!#REF!+O!#REF!+O!#REF!+O!#REF!+O!#REF!+O!#REF!+O!#REF!</f>
        <v>#REF!</v>
      </c>
      <c r="BC108" s="78" t="e">
        <f>+O!#REF!+O!#REF!+O!#REF!+O!#REF!+O!#REF!+O!#REF!+O!#REF!+O!#REF!+O!#REF!+O!#REF!+O!#REF!+O!#REF!+O!#REF!+O!#REF!+O!#REF!+O!#REF!+O!#REF!+O!#REF!+O!#REF!+O!#REF!</f>
        <v>#REF!</v>
      </c>
      <c r="BD108" s="78" t="e">
        <f>+O!#REF!+O!#REF!+O!#REF!+O!#REF!+O!#REF!+O!#REF!+O!#REF!+O!#REF!+O!#REF!+O!#REF!+O!#REF!+O!#REF!+O!#REF!+O!#REF!+O!#REF!+O!#REF!+O!#REF!+O!#REF!+O!#REF!+O!#REF!</f>
        <v>#REF!</v>
      </c>
      <c r="BQ108" s="48"/>
      <c r="BR108" s="48"/>
      <c r="BS108" s="332"/>
      <c r="BT108" s="330"/>
      <c r="BU108" s="330"/>
      <c r="BV108" s="330"/>
      <c r="BW108" s="330"/>
      <c r="BX108" s="330"/>
      <c r="BY108" s="330"/>
      <c r="BZ108" s="330"/>
      <c r="CA108" s="330"/>
      <c r="CB108" s="330"/>
      <c r="CC108" s="330"/>
      <c r="CD108" s="330"/>
      <c r="CE108" s="330"/>
      <c r="CF108" s="330"/>
      <c r="CG108" s="330"/>
      <c r="CH108" s="330"/>
      <c r="CI108" s="330"/>
    </row>
    <row r="109" spans="3:87" ht="35.25" hidden="1" customHeight="1"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  <c r="AD109" s="77"/>
      <c r="AE109" s="77"/>
      <c r="AF109" s="77"/>
      <c r="AG109" s="77"/>
      <c r="AH109" s="77"/>
      <c r="AI109" s="77"/>
      <c r="AJ109" s="77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Q109" s="48"/>
      <c r="BR109" s="48"/>
      <c r="BS109" s="332"/>
      <c r="BT109" s="330"/>
      <c r="BU109" s="330"/>
      <c r="BV109" s="330"/>
      <c r="BW109" s="330"/>
      <c r="BX109" s="330"/>
      <c r="BY109" s="330"/>
      <c r="BZ109" s="330"/>
      <c r="CA109" s="330"/>
      <c r="CB109" s="330"/>
      <c r="CC109" s="330"/>
      <c r="CD109" s="330"/>
      <c r="CE109" s="330"/>
      <c r="CF109" s="330"/>
      <c r="CG109" s="330"/>
      <c r="CH109" s="330"/>
      <c r="CI109" s="330"/>
    </row>
    <row r="110" spans="3:87"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Q110" s="48"/>
      <c r="BR110" s="48"/>
      <c r="BS110" s="332"/>
      <c r="BT110" s="330"/>
      <c r="BU110" s="330"/>
      <c r="BV110" s="330"/>
      <c r="BW110" s="330"/>
      <c r="BX110" s="330"/>
      <c r="BY110" s="330"/>
      <c r="BZ110" s="330"/>
      <c r="CA110" s="330"/>
      <c r="CB110" s="330"/>
      <c r="CC110" s="330"/>
      <c r="CD110" s="330"/>
      <c r="CE110" s="330"/>
      <c r="CF110" s="330"/>
      <c r="CG110" s="330"/>
      <c r="CH110" s="330"/>
      <c r="CI110" s="330"/>
    </row>
    <row r="111" spans="3:87">
      <c r="AC111" s="48"/>
      <c r="AD111" s="48"/>
      <c r="AE111" s="48"/>
      <c r="AF111" s="48"/>
      <c r="AG111" s="48"/>
      <c r="AH111" s="48"/>
      <c r="AI111" s="48"/>
      <c r="AJ111" s="48"/>
      <c r="AK111" s="48"/>
      <c r="AL111" s="48"/>
      <c r="AM111" s="48"/>
      <c r="AN111" s="48"/>
      <c r="AO111" s="48"/>
      <c r="AP111" s="48"/>
      <c r="AQ111" s="48"/>
      <c r="AR111" s="48"/>
      <c r="AS111" s="48"/>
      <c r="AT111" s="48"/>
      <c r="AU111" s="48"/>
      <c r="AV111" s="48"/>
      <c r="AW111" s="48"/>
      <c r="AX111" s="48"/>
      <c r="AY111" s="48"/>
      <c r="AZ111" s="48"/>
      <c r="BA111" s="48"/>
      <c r="BB111" s="48"/>
      <c r="BC111" s="48"/>
      <c r="BD111" s="48"/>
      <c r="BQ111" s="48"/>
      <c r="BR111" s="48"/>
      <c r="BS111" s="332"/>
      <c r="BT111" s="330"/>
      <c r="BU111" s="330"/>
      <c r="BV111" s="330"/>
      <c r="BW111" s="330"/>
      <c r="BX111" s="330"/>
      <c r="BY111" s="330"/>
      <c r="BZ111" s="330"/>
      <c r="CA111" s="330"/>
      <c r="CB111" s="330"/>
      <c r="CC111" s="330"/>
      <c r="CD111" s="330"/>
      <c r="CE111" s="330"/>
      <c r="CF111" s="330"/>
      <c r="CG111" s="330"/>
      <c r="CH111" s="330"/>
      <c r="CI111" s="330"/>
    </row>
    <row r="112" spans="3:87">
      <c r="AC112" s="48"/>
      <c r="AD112" s="48"/>
      <c r="AE112" s="48"/>
      <c r="AF112" s="48"/>
      <c r="AG112" s="48"/>
      <c r="AH112" s="48"/>
      <c r="AI112" s="48"/>
      <c r="AJ112" s="48"/>
      <c r="AK112" s="48"/>
      <c r="AL112" s="48"/>
      <c r="AM112" s="48"/>
      <c r="AN112" s="48"/>
      <c r="AO112" s="48"/>
      <c r="AP112" s="48"/>
      <c r="AQ112" s="48"/>
      <c r="AR112" s="48"/>
      <c r="AS112" s="48"/>
      <c r="AT112" s="48"/>
      <c r="AU112" s="48"/>
      <c r="AV112" s="48"/>
      <c r="AW112" s="48"/>
      <c r="AX112" s="48"/>
      <c r="AY112" s="48"/>
      <c r="AZ112" s="48"/>
      <c r="BA112" s="48"/>
      <c r="BB112" s="48"/>
      <c r="BC112" s="48"/>
      <c r="BD112" s="48"/>
      <c r="BQ112" s="48"/>
      <c r="BR112" s="48"/>
      <c r="BS112" s="332"/>
      <c r="BT112" s="330"/>
    </row>
    <row r="113" spans="29:83">
      <c r="AC113" s="48"/>
      <c r="AD113" s="48"/>
      <c r="AE113" s="48"/>
      <c r="AF113" s="48"/>
      <c r="AG113" s="48"/>
      <c r="AH113" s="48"/>
      <c r="AI113" s="48"/>
      <c r="AJ113" s="48"/>
      <c r="AK113" s="48"/>
      <c r="AL113" s="48"/>
      <c r="AM113" s="48"/>
      <c r="AN113" s="48"/>
      <c r="AO113" s="48"/>
      <c r="AP113" s="48"/>
      <c r="AQ113" s="48"/>
      <c r="AR113" s="48"/>
      <c r="AS113" s="48"/>
      <c r="AT113" s="48"/>
      <c r="AU113" s="48"/>
      <c r="AV113" s="48"/>
      <c r="AW113" s="48"/>
      <c r="AX113" s="48"/>
      <c r="AY113" s="48"/>
      <c r="AZ113" s="48"/>
      <c r="BA113" s="48"/>
      <c r="BB113" s="48"/>
      <c r="BC113" s="48"/>
      <c r="BD113" s="48"/>
      <c r="BE113" s="48"/>
      <c r="BF113" s="48"/>
      <c r="BG113" s="48"/>
      <c r="BH113" s="48"/>
      <c r="BI113" s="48"/>
      <c r="BJ113" s="48"/>
      <c r="BK113" s="48"/>
      <c r="BL113" s="48"/>
      <c r="BM113" s="48"/>
      <c r="BN113" s="48"/>
      <c r="BO113" s="48"/>
      <c r="BP113" s="48"/>
      <c r="BQ113" s="48"/>
      <c r="BR113" s="48"/>
      <c r="BS113" s="332"/>
      <c r="BT113" s="330"/>
    </row>
    <row r="114" spans="29:83">
      <c r="AC114" s="48"/>
      <c r="AD114" s="48"/>
      <c r="AE114" s="48"/>
      <c r="AF114" s="48"/>
      <c r="AG114" s="48"/>
      <c r="AH114" s="48"/>
      <c r="AI114" s="48"/>
      <c r="AJ114" s="48"/>
      <c r="AK114" s="48"/>
      <c r="AL114" s="48"/>
      <c r="AM114" s="48"/>
      <c r="AN114" s="48"/>
      <c r="AO114" s="48"/>
      <c r="AP114" s="48"/>
      <c r="AQ114" s="48"/>
      <c r="AR114" s="48"/>
      <c r="AS114" s="48"/>
      <c r="AT114" s="48"/>
      <c r="AU114" s="48"/>
      <c r="AV114" s="48"/>
      <c r="AW114" s="48"/>
      <c r="AX114" s="48"/>
      <c r="AY114" s="48"/>
      <c r="AZ114" s="48"/>
      <c r="BA114" s="48"/>
      <c r="BB114" s="48"/>
      <c r="BC114" s="48"/>
      <c r="BD114" s="48"/>
      <c r="BE114" s="48"/>
      <c r="BF114" s="48"/>
      <c r="BG114" s="48"/>
      <c r="BH114" s="48"/>
      <c r="BI114" s="48"/>
      <c r="BJ114" s="48"/>
      <c r="BK114" s="48"/>
      <c r="BL114" s="48"/>
      <c r="BM114" s="48"/>
      <c r="BN114" s="48"/>
      <c r="BO114" s="48"/>
      <c r="BP114" s="48"/>
      <c r="BQ114" s="48"/>
      <c r="BR114" s="48"/>
      <c r="BS114" s="332"/>
      <c r="BT114" s="330"/>
    </row>
    <row r="115" spans="29:83">
      <c r="AC115" s="48"/>
      <c r="AD115" s="48"/>
      <c r="AE115" s="48"/>
      <c r="AF115" s="48"/>
      <c r="AG115" s="48"/>
      <c r="AH115" s="48"/>
      <c r="AI115" s="48"/>
      <c r="AJ115" s="48"/>
      <c r="AK115" s="48"/>
      <c r="AL115" s="48"/>
      <c r="AM115" s="48"/>
      <c r="AN115" s="48"/>
      <c r="AO115" s="48"/>
      <c r="AP115" s="48"/>
      <c r="AQ115" s="48"/>
      <c r="AR115" s="48"/>
      <c r="AS115" s="48"/>
      <c r="AT115" s="48"/>
      <c r="AU115" s="48"/>
      <c r="AV115" s="48"/>
      <c r="AW115" s="48"/>
      <c r="AX115" s="48"/>
      <c r="AY115" s="48"/>
      <c r="AZ115" s="48"/>
      <c r="BA115" s="48"/>
      <c r="BB115" s="48"/>
      <c r="BC115" s="48"/>
      <c r="BD115" s="48"/>
      <c r="BE115" s="48"/>
      <c r="BF115" s="48"/>
      <c r="BG115" s="48"/>
      <c r="BH115" s="48"/>
      <c r="BI115" s="48"/>
      <c r="BJ115" s="48"/>
      <c r="BK115" s="48"/>
      <c r="BL115" s="48"/>
      <c r="BM115" s="48"/>
      <c r="BN115" s="48"/>
      <c r="BO115" s="48"/>
      <c r="BP115" s="48"/>
      <c r="BQ115" s="48"/>
      <c r="BR115" s="48"/>
      <c r="BS115" s="332"/>
      <c r="BT115" s="330"/>
      <c r="CD115" s="331"/>
      <c r="CE115" s="331"/>
    </row>
    <row r="116" spans="29:83">
      <c r="AC116" s="48"/>
      <c r="AD116" s="48"/>
      <c r="AE116" s="48"/>
      <c r="AF116" s="48"/>
      <c r="AG116" s="48"/>
      <c r="AH116" s="48"/>
      <c r="AI116" s="48"/>
      <c r="AJ116" s="48"/>
      <c r="AK116" s="48"/>
      <c r="AL116" s="48"/>
      <c r="AM116" s="48"/>
      <c r="AN116" s="48"/>
      <c r="AO116" s="48"/>
      <c r="AP116" s="48"/>
      <c r="AQ116" s="48"/>
      <c r="AR116" s="48"/>
      <c r="AS116" s="48"/>
      <c r="AT116" s="48"/>
      <c r="AU116" s="48"/>
      <c r="AV116" s="48"/>
      <c r="AW116" s="48"/>
      <c r="AX116" s="48"/>
      <c r="AY116" s="48"/>
      <c r="AZ116" s="48"/>
      <c r="BA116" s="48"/>
      <c r="BB116" s="48"/>
      <c r="BC116" s="48"/>
      <c r="BD116" s="48"/>
      <c r="BE116" s="48"/>
      <c r="BF116" s="48"/>
      <c r="BG116" s="48"/>
      <c r="BH116" s="48"/>
      <c r="BI116" s="48"/>
      <c r="BJ116" s="48"/>
      <c r="BK116" s="48"/>
      <c r="BL116" s="48"/>
      <c r="BM116" s="48"/>
      <c r="BN116" s="48"/>
      <c r="BO116" s="48"/>
      <c r="BP116" s="48"/>
      <c r="BQ116" s="48"/>
      <c r="BR116" s="48"/>
      <c r="BS116" s="332"/>
      <c r="BT116" s="330"/>
    </row>
    <row r="117" spans="29:83"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332"/>
      <c r="BT117" s="330"/>
    </row>
    <row r="118" spans="29:83"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332"/>
      <c r="BT118" s="330"/>
    </row>
    <row r="119" spans="29:83">
      <c r="AC119" s="48"/>
      <c r="AD119" s="48"/>
      <c r="AE119" s="48"/>
      <c r="AF119" s="48"/>
      <c r="AG119" s="48"/>
      <c r="AH119" s="48"/>
      <c r="AI119" s="48"/>
      <c r="AJ119" s="48"/>
      <c r="AK119" s="48"/>
      <c r="AL119" s="48"/>
      <c r="AM119" s="48"/>
      <c r="AN119" s="48"/>
      <c r="AO119" s="48"/>
      <c r="AP119" s="48"/>
      <c r="AQ119" s="48"/>
      <c r="AR119" s="48"/>
      <c r="AS119" s="48"/>
      <c r="AT119" s="48"/>
      <c r="AU119" s="48"/>
      <c r="AV119" s="48"/>
      <c r="AW119" s="48"/>
      <c r="AX119" s="48"/>
      <c r="AY119" s="48"/>
      <c r="AZ119" s="48"/>
      <c r="BA119" s="48"/>
      <c r="BB119" s="48"/>
      <c r="BC119" s="48"/>
      <c r="BD119" s="48"/>
      <c r="BE119" s="48"/>
      <c r="BF119" s="48"/>
      <c r="BG119" s="48"/>
      <c r="BH119" s="48"/>
      <c r="BI119" s="48"/>
      <c r="BJ119" s="48"/>
      <c r="BK119" s="48"/>
      <c r="BL119" s="48"/>
      <c r="BM119" s="48"/>
      <c r="BN119" s="48"/>
      <c r="BO119" s="48"/>
      <c r="BP119" s="48"/>
      <c r="BQ119" s="48"/>
      <c r="BR119" s="48"/>
      <c r="BS119" s="332"/>
      <c r="BT119" s="330"/>
    </row>
    <row r="120" spans="29:83">
      <c r="AC120" s="48"/>
      <c r="AD120" s="48"/>
      <c r="AE120" s="48"/>
      <c r="AF120" s="48"/>
      <c r="AG120" s="48"/>
      <c r="AH120" s="48"/>
      <c r="AI120" s="48"/>
      <c r="AJ120" s="48"/>
      <c r="AK120" s="48"/>
      <c r="AL120" s="48"/>
      <c r="AM120" s="48"/>
      <c r="AN120" s="48"/>
      <c r="AO120" s="48"/>
      <c r="AP120" s="48"/>
      <c r="AQ120" s="48"/>
      <c r="AR120" s="48"/>
      <c r="AS120" s="48"/>
      <c r="AT120" s="48"/>
      <c r="AU120" s="48"/>
      <c r="AV120" s="48"/>
      <c r="AW120" s="48"/>
      <c r="AX120" s="48"/>
      <c r="AY120" s="48"/>
      <c r="AZ120" s="48"/>
      <c r="BA120" s="48"/>
      <c r="BB120" s="48"/>
      <c r="BC120" s="48"/>
      <c r="BD120" s="48"/>
      <c r="BE120" s="48"/>
      <c r="BF120" s="48"/>
      <c r="BG120" s="48"/>
      <c r="BH120" s="48"/>
      <c r="BI120" s="48"/>
      <c r="BJ120" s="48"/>
      <c r="BK120" s="48"/>
      <c r="BL120" s="48"/>
      <c r="BM120" s="48"/>
      <c r="BN120" s="48"/>
      <c r="BO120" s="48"/>
      <c r="BP120" s="48"/>
      <c r="BQ120" s="48"/>
      <c r="BR120" s="48"/>
      <c r="BS120" s="332"/>
      <c r="BT120" s="333"/>
      <c r="BU120" s="333"/>
      <c r="BV120" s="333"/>
      <c r="BW120" s="333"/>
      <c r="BX120" s="333"/>
      <c r="BY120" s="333"/>
      <c r="BZ120" s="334"/>
      <c r="CA120" s="334"/>
      <c r="CB120" s="333"/>
    </row>
    <row r="121" spans="29:83">
      <c r="AC121" s="48"/>
      <c r="AD121" s="48"/>
      <c r="AE121" s="48"/>
      <c r="AF121" s="48"/>
      <c r="AG121" s="48"/>
      <c r="AH121" s="48"/>
      <c r="AI121" s="48"/>
      <c r="AJ121" s="48"/>
      <c r="AK121" s="48"/>
      <c r="AL121" s="48"/>
      <c r="AM121" s="48"/>
      <c r="AN121" s="48"/>
      <c r="AO121" s="48"/>
      <c r="AP121" s="48"/>
      <c r="AQ121" s="48"/>
      <c r="AR121" s="48"/>
      <c r="AS121" s="48"/>
      <c r="AT121" s="48"/>
      <c r="AU121" s="48"/>
      <c r="AV121" s="48"/>
      <c r="AW121" s="48"/>
      <c r="AX121" s="48"/>
      <c r="AY121" s="48"/>
      <c r="AZ121" s="48"/>
      <c r="BA121" s="48"/>
      <c r="BB121" s="48"/>
      <c r="BC121" s="48"/>
      <c r="BD121" s="48"/>
      <c r="BE121" s="48"/>
      <c r="BF121" s="48"/>
      <c r="BG121" s="48"/>
      <c r="BH121" s="48"/>
      <c r="BI121" s="48"/>
      <c r="BJ121" s="48"/>
      <c r="BK121" s="48"/>
      <c r="BL121" s="48"/>
      <c r="BM121" s="48"/>
      <c r="BN121" s="48"/>
      <c r="BO121" s="48"/>
      <c r="BP121" s="48"/>
      <c r="BQ121" s="48"/>
      <c r="BR121" s="48"/>
      <c r="BS121" s="332"/>
      <c r="BT121" s="333"/>
      <c r="BU121" s="333"/>
      <c r="BV121" s="333"/>
      <c r="BW121" s="333"/>
      <c r="BX121" s="333"/>
      <c r="BY121" s="333"/>
      <c r="BZ121" s="334"/>
      <c r="CA121" s="334"/>
      <c r="CB121" s="333"/>
    </row>
    <row r="122" spans="29:83">
      <c r="AC122" s="48"/>
      <c r="AD122" s="48"/>
      <c r="AE122" s="48"/>
      <c r="AF122" s="48"/>
      <c r="AG122" s="48"/>
      <c r="AH122" s="48"/>
      <c r="AI122" s="48"/>
      <c r="AJ122" s="48"/>
      <c r="AK122" s="48"/>
      <c r="AL122" s="48"/>
      <c r="AM122" s="48"/>
      <c r="AN122" s="48"/>
      <c r="AO122" s="48"/>
      <c r="AP122" s="48"/>
      <c r="AQ122" s="48"/>
      <c r="AR122" s="48"/>
      <c r="AS122" s="48"/>
      <c r="AT122" s="48"/>
      <c r="AU122" s="48"/>
      <c r="AV122" s="48"/>
      <c r="AW122" s="48"/>
      <c r="AX122" s="48"/>
      <c r="AY122" s="48"/>
      <c r="AZ122" s="48"/>
      <c r="BA122" s="48"/>
      <c r="BB122" s="48"/>
      <c r="BC122" s="48"/>
      <c r="BD122" s="48"/>
      <c r="BE122" s="48"/>
      <c r="BF122" s="48"/>
      <c r="BG122" s="48"/>
      <c r="BH122" s="48"/>
      <c r="BI122" s="48"/>
      <c r="BJ122" s="48"/>
      <c r="BK122" s="48"/>
      <c r="BL122" s="48"/>
      <c r="BM122" s="48"/>
      <c r="BN122" s="48"/>
      <c r="BO122" s="48"/>
      <c r="BP122" s="48"/>
      <c r="BQ122" s="48"/>
      <c r="BR122" s="48"/>
      <c r="BS122" s="332"/>
      <c r="BT122" s="333"/>
      <c r="BU122" s="333"/>
      <c r="BV122" s="333"/>
      <c r="BW122" s="333"/>
      <c r="BX122" s="333"/>
      <c r="BY122" s="333"/>
      <c r="BZ122" s="334"/>
      <c r="CA122" s="334"/>
      <c r="CB122" s="333"/>
    </row>
    <row r="123" spans="29:83">
      <c r="AC123" s="48"/>
      <c r="AD123" s="48"/>
      <c r="AE123" s="48"/>
      <c r="AF123" s="48"/>
      <c r="AG123" s="48"/>
      <c r="AH123" s="48"/>
      <c r="AI123" s="48"/>
      <c r="AJ123" s="48"/>
      <c r="AK123" s="48"/>
      <c r="AL123" s="48"/>
      <c r="AM123" s="48"/>
      <c r="AN123" s="48"/>
      <c r="AO123" s="48"/>
      <c r="AP123" s="48"/>
      <c r="AQ123" s="48"/>
      <c r="AR123" s="48"/>
      <c r="AS123" s="48"/>
      <c r="AT123" s="48"/>
      <c r="AU123" s="48"/>
      <c r="AV123" s="48"/>
      <c r="AW123" s="48"/>
      <c r="AX123" s="48"/>
      <c r="AY123" s="48"/>
      <c r="AZ123" s="48"/>
      <c r="BA123" s="48"/>
      <c r="BB123" s="48"/>
      <c r="BC123" s="48"/>
      <c r="BD123" s="48"/>
      <c r="BE123" s="48"/>
      <c r="BF123" s="48"/>
      <c r="BG123" s="48"/>
      <c r="BH123" s="48"/>
      <c r="BI123" s="48"/>
      <c r="BJ123" s="48"/>
      <c r="BK123" s="48"/>
      <c r="BL123" s="48"/>
      <c r="BM123" s="48"/>
      <c r="BN123" s="48"/>
      <c r="BO123" s="48"/>
      <c r="BP123" s="48"/>
      <c r="BQ123" s="48"/>
      <c r="BR123" s="48"/>
      <c r="BS123" s="332"/>
      <c r="BT123" s="331"/>
      <c r="BU123" s="331"/>
      <c r="BV123" s="331"/>
      <c r="BW123" s="331"/>
      <c r="BX123" s="331"/>
      <c r="BY123" s="331"/>
      <c r="BZ123" s="335"/>
      <c r="CA123" s="335"/>
      <c r="CB123" s="331"/>
      <c r="CC123" s="331"/>
    </row>
    <row r="124" spans="29:83">
      <c r="AC124" s="48"/>
      <c r="AD124" s="48"/>
      <c r="AE124" s="48"/>
      <c r="AF124" s="48"/>
      <c r="AG124" s="48"/>
      <c r="AH124" s="48"/>
      <c r="AI124" s="48"/>
      <c r="AJ124" s="48"/>
      <c r="AK124" s="48"/>
      <c r="AL124" s="48"/>
      <c r="AM124" s="48"/>
      <c r="AN124" s="48"/>
      <c r="AO124" s="48"/>
      <c r="AP124" s="48"/>
      <c r="AQ124" s="48"/>
      <c r="AR124" s="48"/>
      <c r="AS124" s="48"/>
      <c r="AT124" s="48"/>
      <c r="AU124" s="48"/>
      <c r="AV124" s="48"/>
      <c r="AW124" s="48"/>
      <c r="AX124" s="48"/>
      <c r="AY124" s="48"/>
      <c r="AZ124" s="48"/>
      <c r="BA124" s="48"/>
      <c r="BB124" s="48"/>
      <c r="BC124" s="48"/>
      <c r="BD124" s="48"/>
      <c r="BE124" s="48"/>
      <c r="BF124" s="48"/>
      <c r="BG124" s="48"/>
      <c r="BH124" s="48"/>
      <c r="BI124" s="48"/>
      <c r="BJ124" s="48"/>
      <c r="BK124" s="48"/>
      <c r="BL124" s="48"/>
      <c r="BM124" s="48"/>
      <c r="BN124" s="48"/>
      <c r="BO124" s="48"/>
      <c r="BP124" s="48"/>
      <c r="BQ124" s="48"/>
      <c r="BR124" s="48"/>
      <c r="BS124" s="332"/>
    </row>
    <row r="125" spans="29:83">
      <c r="AC125" s="48"/>
      <c r="AD125" s="48"/>
      <c r="AE125" s="48"/>
      <c r="AF125" s="48"/>
      <c r="AG125" s="48"/>
      <c r="AH125" s="48"/>
      <c r="AI125" s="48"/>
      <c r="AJ125" s="48"/>
      <c r="AK125" s="48"/>
      <c r="AL125" s="48"/>
      <c r="AM125" s="48"/>
      <c r="AN125" s="48"/>
      <c r="AO125" s="48"/>
      <c r="AP125" s="48"/>
      <c r="AQ125" s="48"/>
      <c r="AR125" s="48"/>
      <c r="AS125" s="48"/>
      <c r="AT125" s="48"/>
      <c r="AU125" s="48"/>
      <c r="AV125" s="48"/>
      <c r="AW125" s="48"/>
      <c r="AX125" s="48"/>
      <c r="AY125" s="48"/>
      <c r="AZ125" s="48"/>
      <c r="BA125" s="48"/>
      <c r="BB125" s="48"/>
      <c r="BC125" s="48"/>
      <c r="BD125" s="48"/>
      <c r="BE125" s="48"/>
      <c r="BF125" s="48"/>
      <c r="BG125" s="48"/>
      <c r="BH125" s="48"/>
      <c r="BI125" s="48"/>
      <c r="BJ125" s="48"/>
      <c r="BK125" s="48"/>
      <c r="BL125" s="48"/>
      <c r="BM125" s="48"/>
      <c r="BN125" s="48"/>
      <c r="BO125" s="48"/>
      <c r="BP125" s="48"/>
      <c r="BQ125" s="48"/>
      <c r="BR125" s="48"/>
      <c r="BS125" s="332"/>
    </row>
    <row r="126" spans="29:83">
      <c r="AC126" s="48"/>
      <c r="AD126" s="48"/>
      <c r="AE126" s="48"/>
      <c r="AF126" s="48"/>
      <c r="AG126" s="48"/>
      <c r="AH126" s="48"/>
      <c r="AI126" s="48"/>
      <c r="AJ126" s="48"/>
      <c r="AK126" s="48"/>
      <c r="AL126" s="48"/>
      <c r="AM126" s="48"/>
      <c r="AN126" s="48"/>
      <c r="AO126" s="48"/>
      <c r="AP126" s="48"/>
      <c r="AQ126" s="48"/>
      <c r="AR126" s="48"/>
      <c r="AS126" s="48"/>
      <c r="AT126" s="48"/>
      <c r="AU126" s="48"/>
      <c r="AV126" s="48"/>
      <c r="AW126" s="48"/>
      <c r="AX126" s="48"/>
      <c r="AY126" s="48"/>
      <c r="AZ126" s="48"/>
      <c r="BA126" s="48"/>
      <c r="BB126" s="48"/>
      <c r="BC126" s="48"/>
      <c r="BD126" s="48"/>
      <c r="BE126" s="48"/>
      <c r="BF126" s="48"/>
      <c r="BG126" s="48"/>
      <c r="BH126" s="48"/>
      <c r="BI126" s="48"/>
      <c r="BJ126" s="48"/>
      <c r="BK126" s="48"/>
      <c r="BL126" s="48"/>
      <c r="BM126" s="48"/>
      <c r="BN126" s="48"/>
      <c r="BO126" s="48"/>
      <c r="BP126" s="48"/>
      <c r="BQ126" s="48"/>
      <c r="BR126" s="48"/>
      <c r="BS126" s="332"/>
    </row>
    <row r="127" spans="29:83"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332"/>
    </row>
    <row r="128" spans="29:83"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332"/>
    </row>
    <row r="129" spans="29:71">
      <c r="AC129" s="48"/>
      <c r="AD129" s="48"/>
      <c r="AE129" s="48"/>
      <c r="AF129" s="48"/>
      <c r="AG129" s="48"/>
      <c r="AH129" s="48"/>
      <c r="AI129" s="48"/>
      <c r="AJ129" s="48"/>
      <c r="AK129" s="48"/>
      <c r="AL129" s="48"/>
      <c r="AM129" s="48"/>
      <c r="AN129" s="48"/>
      <c r="AO129" s="48"/>
      <c r="AP129" s="48"/>
      <c r="AQ129" s="48"/>
      <c r="AR129" s="48"/>
      <c r="AS129" s="48"/>
      <c r="AT129" s="48"/>
      <c r="AU129" s="48"/>
      <c r="AV129" s="48"/>
      <c r="AW129" s="48"/>
      <c r="AX129" s="48"/>
      <c r="AY129" s="48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332"/>
    </row>
    <row r="130" spans="29:71">
      <c r="AC130" s="48"/>
      <c r="AD130" s="48"/>
      <c r="AE130" s="48"/>
      <c r="AF130" s="48"/>
      <c r="AG130" s="48"/>
      <c r="AH130" s="48"/>
      <c r="AI130" s="48"/>
      <c r="AJ130" s="48"/>
      <c r="AK130" s="48"/>
      <c r="AL130" s="48"/>
      <c r="AM130" s="48"/>
      <c r="AN130" s="48"/>
      <c r="AO130" s="48"/>
      <c r="AP130" s="48"/>
      <c r="AQ130" s="48"/>
      <c r="AR130" s="48"/>
      <c r="AS130" s="48"/>
      <c r="AT130" s="48"/>
      <c r="AU130" s="48"/>
      <c r="AV130" s="48"/>
      <c r="AW130" s="48"/>
      <c r="AX130" s="48"/>
      <c r="AY130" s="48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332"/>
    </row>
    <row r="131" spans="29:71">
      <c r="AC131" s="48"/>
      <c r="AD131" s="48"/>
      <c r="AE131" s="48"/>
      <c r="AF131" s="48"/>
      <c r="AG131" s="48"/>
      <c r="AH131" s="48"/>
      <c r="AI131" s="48"/>
      <c r="AJ131" s="48"/>
      <c r="AK131" s="48"/>
      <c r="AL131" s="48"/>
      <c r="AM131" s="48"/>
      <c r="AN131" s="48"/>
      <c r="AO131" s="48"/>
      <c r="AP131" s="48"/>
      <c r="AQ131" s="48"/>
      <c r="AR131" s="48"/>
      <c r="AS131" s="48"/>
      <c r="AT131" s="48"/>
      <c r="AU131" s="48"/>
      <c r="AV131" s="48"/>
      <c r="AW131" s="48"/>
      <c r="AX131" s="48"/>
      <c r="AY131" s="48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332"/>
    </row>
    <row r="132" spans="29:71"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  <c r="AR132" s="48"/>
      <c r="AS132" s="48"/>
      <c r="AT132" s="48"/>
      <c r="AU132" s="48"/>
      <c r="AV132" s="48"/>
      <c r="AW132" s="48"/>
      <c r="AX132" s="48"/>
      <c r="AY132" s="48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332"/>
    </row>
    <row r="133" spans="29:71">
      <c r="AC133" s="48"/>
      <c r="AD133" s="48"/>
      <c r="AE133" s="48"/>
      <c r="AF133" s="48"/>
      <c r="AG133" s="48"/>
      <c r="AH133" s="48"/>
      <c r="AI133" s="48"/>
      <c r="AJ133" s="48"/>
      <c r="AK133" s="48"/>
      <c r="AL133" s="48"/>
      <c r="AM133" s="48"/>
      <c r="AN133" s="48"/>
      <c r="AO133" s="48"/>
      <c r="AP133" s="48"/>
      <c r="AQ133" s="48"/>
      <c r="AR133" s="48"/>
      <c r="AS133" s="48"/>
      <c r="AT133" s="48"/>
      <c r="AU133" s="48"/>
      <c r="AV133" s="48"/>
      <c r="AW133" s="48"/>
      <c r="AX133" s="48"/>
      <c r="AY133" s="48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332"/>
    </row>
    <row r="134" spans="29:71">
      <c r="AC134" s="48"/>
      <c r="AD134" s="48"/>
      <c r="AE134" s="48"/>
      <c r="AF134" s="48"/>
      <c r="AG134" s="48"/>
      <c r="AH134" s="48"/>
      <c r="AI134" s="48"/>
      <c r="AJ134" s="48"/>
      <c r="AK134" s="48"/>
      <c r="AL134" s="48"/>
      <c r="AM134" s="48"/>
      <c r="AN134" s="48"/>
      <c r="AO134" s="48"/>
      <c r="AP134" s="48"/>
      <c r="AQ134" s="48"/>
      <c r="AR134" s="48"/>
      <c r="AS134" s="48"/>
      <c r="AT134" s="48"/>
      <c r="AU134" s="48"/>
      <c r="AV134" s="48"/>
      <c r="AW134" s="48"/>
      <c r="AX134" s="48"/>
      <c r="AY134" s="48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332"/>
    </row>
    <row r="135" spans="29:71">
      <c r="AC135" s="48"/>
      <c r="AD135" s="48"/>
      <c r="AE135" s="48"/>
      <c r="AF135" s="48"/>
      <c r="AG135" s="48"/>
      <c r="AH135" s="48"/>
      <c r="AI135" s="48"/>
      <c r="AJ135" s="48"/>
      <c r="AK135" s="48"/>
      <c r="AL135" s="48"/>
      <c r="AM135" s="48"/>
      <c r="AN135" s="48"/>
      <c r="AO135" s="48"/>
      <c r="AP135" s="48"/>
      <c r="AQ135" s="48"/>
      <c r="AR135" s="48"/>
      <c r="AS135" s="48"/>
      <c r="AT135" s="48"/>
      <c r="AU135" s="48"/>
      <c r="AV135" s="48"/>
      <c r="AW135" s="48"/>
      <c r="AX135" s="48"/>
      <c r="AY135" s="48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332"/>
    </row>
    <row r="136" spans="29:71">
      <c r="AC136" s="48"/>
      <c r="AD136" s="48"/>
      <c r="AE136" s="48"/>
      <c r="AF136" s="48"/>
      <c r="AG136" s="48"/>
      <c r="AH136" s="48"/>
      <c r="AI136" s="48"/>
      <c r="AJ136" s="48"/>
      <c r="AK136" s="48"/>
      <c r="AL136" s="48"/>
      <c r="AM136" s="48"/>
      <c r="AN136" s="48"/>
      <c r="AO136" s="48"/>
      <c r="AP136" s="48"/>
      <c r="AQ136" s="48"/>
      <c r="AR136" s="48"/>
      <c r="AS136" s="48"/>
      <c r="AT136" s="48"/>
      <c r="AU136" s="48"/>
      <c r="AV136" s="48"/>
      <c r="AW136" s="48"/>
      <c r="AX136" s="48"/>
      <c r="AY136" s="48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332"/>
    </row>
    <row r="137" spans="29:71">
      <c r="AC137" s="48"/>
      <c r="AD137" s="48"/>
      <c r="AE137" s="48"/>
      <c r="AF137" s="48"/>
      <c r="AG137" s="48"/>
      <c r="AH137" s="48"/>
      <c r="AI137" s="48"/>
      <c r="AJ137" s="48"/>
      <c r="AK137" s="48"/>
      <c r="AL137" s="48"/>
      <c r="AM137" s="48"/>
      <c r="AN137" s="48"/>
      <c r="AO137" s="48"/>
      <c r="AP137" s="48"/>
      <c r="AQ137" s="48"/>
      <c r="AR137" s="48"/>
      <c r="AS137" s="48"/>
      <c r="AT137" s="48"/>
      <c r="AU137" s="48"/>
      <c r="AV137" s="48"/>
      <c r="AW137" s="48"/>
      <c r="AX137" s="48"/>
      <c r="AY137" s="48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332"/>
    </row>
    <row r="138" spans="29:71"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332"/>
    </row>
    <row r="139" spans="29:71"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332"/>
    </row>
    <row r="140" spans="29:71">
      <c r="AC140" s="48"/>
      <c r="AD140" s="48"/>
      <c r="AE140" s="48"/>
      <c r="AF140" s="48"/>
      <c r="AG140" s="48"/>
      <c r="AH140" s="48"/>
      <c r="AI140" s="48"/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332"/>
    </row>
    <row r="141" spans="29:71">
      <c r="AC141" s="48"/>
      <c r="AD141" s="48"/>
      <c r="AE141" s="48"/>
      <c r="AF141" s="48"/>
      <c r="AG141" s="48"/>
      <c r="AH141" s="48"/>
      <c r="AI141" s="48"/>
      <c r="AJ141" s="48"/>
      <c r="AK141" s="48"/>
      <c r="AL141" s="48"/>
      <c r="AM141" s="48"/>
      <c r="AN141" s="48"/>
      <c r="AO141" s="48"/>
      <c r="AP141" s="48"/>
      <c r="AQ141" s="48"/>
      <c r="AR141" s="48"/>
      <c r="AS141" s="48"/>
      <c r="AT141" s="48"/>
      <c r="AU141" s="48"/>
      <c r="AV141" s="48"/>
      <c r="AW141" s="48"/>
      <c r="AX141" s="48"/>
      <c r="AY141" s="48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331"/>
    </row>
    <row r="142" spans="29:71"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331"/>
    </row>
    <row r="143" spans="29:71"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331"/>
    </row>
    <row r="144" spans="29:71">
      <c r="AC144" s="48"/>
      <c r="AD144" s="48"/>
      <c r="AE144" s="48"/>
      <c r="AF144" s="48"/>
      <c r="AG144" s="48"/>
      <c r="AH144" s="48"/>
      <c r="AI144" s="48"/>
      <c r="AJ144" s="48"/>
      <c r="AK144" s="48"/>
      <c r="AL144" s="48"/>
      <c r="AM144" s="48"/>
      <c r="AN144" s="48"/>
      <c r="AO144" s="48"/>
      <c r="AP144" s="48"/>
      <c r="AQ144" s="48"/>
      <c r="AR144" s="48"/>
      <c r="AS144" s="48"/>
      <c r="AT144" s="48"/>
      <c r="AU144" s="48"/>
      <c r="AV144" s="48"/>
      <c r="AW144" s="48"/>
      <c r="AX144" s="48"/>
      <c r="AY144" s="48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331"/>
    </row>
    <row r="145" spans="29:71">
      <c r="AC145" s="48"/>
      <c r="AD145" s="48"/>
      <c r="AE145" s="48"/>
      <c r="AF145" s="48"/>
      <c r="AG145" s="48"/>
      <c r="AH145" s="48"/>
      <c r="AI145" s="48"/>
      <c r="AJ145" s="48"/>
      <c r="AK145" s="48"/>
      <c r="AL145" s="48"/>
      <c r="AM145" s="48"/>
      <c r="AN145" s="48"/>
      <c r="AO145" s="48"/>
      <c r="AP145" s="48"/>
      <c r="AQ145" s="48"/>
      <c r="AR145" s="48"/>
      <c r="AS145" s="48"/>
      <c r="AT145" s="48"/>
      <c r="AU145" s="48"/>
      <c r="AV145" s="48"/>
      <c r="AW145" s="48"/>
      <c r="AX145" s="48"/>
      <c r="AY145" s="48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331"/>
    </row>
    <row r="146" spans="29:71"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331"/>
    </row>
    <row r="147" spans="29:71"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331"/>
    </row>
    <row r="148" spans="29:71">
      <c r="AC148" s="48"/>
      <c r="AD148" s="48"/>
      <c r="AE148" s="48"/>
      <c r="AF148" s="48"/>
      <c r="AG148" s="48"/>
      <c r="AH148" s="48"/>
      <c r="AI148" s="48"/>
      <c r="AJ148" s="48"/>
      <c r="AK148" s="48"/>
      <c r="AL148" s="48"/>
      <c r="AM148" s="48"/>
      <c r="AN148" s="48"/>
      <c r="AO148" s="48"/>
      <c r="AP148" s="48"/>
      <c r="AQ148" s="48"/>
      <c r="AR148" s="48"/>
      <c r="AS148" s="48"/>
      <c r="AT148" s="48"/>
      <c r="AU148" s="48"/>
      <c r="AV148" s="48"/>
      <c r="AW148" s="48"/>
      <c r="AX148" s="48"/>
      <c r="AY148" s="48"/>
      <c r="AZ148" s="48"/>
      <c r="BA148" s="48"/>
      <c r="BB148" s="48"/>
      <c r="BC148" s="48"/>
      <c r="BD148" s="48"/>
      <c r="BE148" s="48"/>
      <c r="BF148" s="48"/>
      <c r="BG148" s="48"/>
      <c r="BH148" s="48"/>
      <c r="BI148" s="48"/>
      <c r="BJ148" s="48"/>
      <c r="BK148" s="48"/>
      <c r="BL148" s="48"/>
      <c r="BM148" s="48"/>
      <c r="BN148" s="48"/>
      <c r="BO148" s="48"/>
      <c r="BP148" s="48"/>
      <c r="BQ148" s="48"/>
      <c r="BR148" s="48"/>
    </row>
    <row r="149" spans="29:71">
      <c r="AC149" s="48"/>
      <c r="AD149" s="48"/>
      <c r="AE149" s="48"/>
      <c r="AF149" s="48"/>
      <c r="AG149" s="48"/>
      <c r="AH149" s="48"/>
      <c r="AI149" s="48"/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  <c r="AZ149" s="48"/>
      <c r="BA149" s="48"/>
      <c r="BB149" s="48"/>
      <c r="BC149" s="48"/>
      <c r="BD149" s="48"/>
      <c r="BE149" s="48"/>
      <c r="BF149" s="48"/>
      <c r="BG149" s="48"/>
      <c r="BH149" s="48"/>
      <c r="BI149" s="48"/>
      <c r="BJ149" s="48"/>
      <c r="BK149" s="48"/>
      <c r="BL149" s="48"/>
      <c r="BM149" s="48"/>
      <c r="BN149" s="48"/>
      <c r="BO149" s="48"/>
      <c r="BP149" s="48"/>
      <c r="BQ149" s="48"/>
      <c r="BR149" s="48"/>
    </row>
    <row r="150" spans="29:71">
      <c r="AC150" s="48"/>
      <c r="AD150" s="48"/>
      <c r="AE150" s="48"/>
      <c r="AF150" s="48"/>
      <c r="AG150" s="48"/>
      <c r="AH150" s="48"/>
      <c r="AI150" s="48"/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  <c r="AZ150" s="48"/>
      <c r="BA150" s="48"/>
      <c r="BB150" s="48"/>
      <c r="BC150" s="48"/>
      <c r="BD150" s="48"/>
      <c r="BE150" s="48"/>
      <c r="BF150" s="48"/>
      <c r="BG150" s="48"/>
      <c r="BH150" s="48"/>
      <c r="BI150" s="48"/>
      <c r="BJ150" s="48"/>
      <c r="BK150" s="48"/>
      <c r="BL150" s="48"/>
      <c r="BM150" s="48"/>
      <c r="BN150" s="48"/>
      <c r="BO150" s="48"/>
      <c r="BP150" s="48"/>
      <c r="BQ150" s="48"/>
      <c r="BR150" s="48"/>
    </row>
    <row r="151" spans="29:71"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</row>
    <row r="152" spans="29:71"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</row>
    <row r="153" spans="29:71"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</row>
  </sheetData>
  <sheetProtection formatCells="0" formatColumns="0" formatRows="0"/>
  <mergeCells count="85">
    <mergeCell ref="O62:P62"/>
    <mergeCell ref="O65:P65"/>
    <mergeCell ref="O61:P61"/>
    <mergeCell ref="AK92:AT92"/>
    <mergeCell ref="O80:P80"/>
    <mergeCell ref="O79:P79"/>
    <mergeCell ref="O66:P66"/>
    <mergeCell ref="O68:P68"/>
    <mergeCell ref="O69:P69"/>
    <mergeCell ref="O71:P71"/>
    <mergeCell ref="O81:P81"/>
    <mergeCell ref="O82:P82"/>
    <mergeCell ref="O83:P83"/>
    <mergeCell ref="O84:P84"/>
    <mergeCell ref="O85:P85"/>
    <mergeCell ref="O86:P86"/>
    <mergeCell ref="O97:P98"/>
    <mergeCell ref="O95:P95"/>
    <mergeCell ref="O91:O92"/>
    <mergeCell ref="O93:O94"/>
    <mergeCell ref="O105:P105"/>
    <mergeCell ref="O103:P103"/>
    <mergeCell ref="O104:P104"/>
    <mergeCell ref="O99:P99"/>
    <mergeCell ref="O102:P102"/>
    <mergeCell ref="O101:P101"/>
    <mergeCell ref="O100:P100"/>
    <mergeCell ref="BE97:BE98"/>
    <mergeCell ref="BE91:BE92"/>
    <mergeCell ref="O90:BE90"/>
    <mergeCell ref="AU94:BD94"/>
    <mergeCell ref="Q97:Z97"/>
    <mergeCell ref="AA97:AJ97"/>
    <mergeCell ref="AU97:BD97"/>
    <mergeCell ref="Q94:Z94"/>
    <mergeCell ref="AA94:AJ94"/>
    <mergeCell ref="AK97:AT97"/>
    <mergeCell ref="O96:BE96"/>
    <mergeCell ref="AU92:BD92"/>
    <mergeCell ref="AK94:AT94"/>
    <mergeCell ref="BE93:BE94"/>
    <mergeCell ref="Q92:Z92"/>
    <mergeCell ref="AA92:AJ92"/>
    <mergeCell ref="BT2:CG4"/>
    <mergeCell ref="BT5:CG7"/>
    <mergeCell ref="C7:AJ7"/>
    <mergeCell ref="AK5:BR5"/>
    <mergeCell ref="AK7:BR7"/>
    <mergeCell ref="C2:BR2"/>
    <mergeCell ref="C4:AJ4"/>
    <mergeCell ref="C5:AJ5"/>
    <mergeCell ref="AK4:BR4"/>
    <mergeCell ref="AK6:BR6"/>
    <mergeCell ref="O73:P73"/>
    <mergeCell ref="BT43:BU44"/>
    <mergeCell ref="BT45:BU45"/>
    <mergeCell ref="O54:BF54"/>
    <mergeCell ref="BE56:BE58"/>
    <mergeCell ref="BF56:BF58"/>
    <mergeCell ref="AA57:AJ57"/>
    <mergeCell ref="AK57:AT57"/>
    <mergeCell ref="AU57:BD57"/>
    <mergeCell ref="Q57:Z57"/>
    <mergeCell ref="AA56:AJ56"/>
    <mergeCell ref="O56:P58"/>
    <mergeCell ref="Q56:Z56"/>
    <mergeCell ref="AK56:AT56"/>
    <mergeCell ref="O60:P60"/>
    <mergeCell ref="O64:P64"/>
    <mergeCell ref="AU56:BD56"/>
    <mergeCell ref="CM7:CP8"/>
    <mergeCell ref="O76:P76"/>
    <mergeCell ref="O78:P78"/>
    <mergeCell ref="O77:P77"/>
    <mergeCell ref="O75:P75"/>
    <mergeCell ref="BV32:CE33"/>
    <mergeCell ref="BV43:CE44"/>
    <mergeCell ref="BT32:BU33"/>
    <mergeCell ref="BT34:BU34"/>
    <mergeCell ref="O59:P59"/>
    <mergeCell ref="O63:P63"/>
    <mergeCell ref="O67:P67"/>
    <mergeCell ref="O70:P70"/>
    <mergeCell ref="O74:P74"/>
    <mergeCell ref="O72:P72"/>
  </mergeCells>
  <conditionalFormatting sqref="C4:AJ7">
    <cfRule type="iconSet" priority="6">
      <iconSet iconSet="3Arrows">
        <cfvo type="percent" val="0"/>
        <cfvo type="percent" val="33"/>
        <cfvo type="percent" val="67"/>
      </iconSet>
    </cfRule>
  </conditionalFormatting>
  <conditionalFormatting sqref="C5:AJ5">
    <cfRule type="colorScale" priority="5">
      <colorScale>
        <cfvo type="min"/>
        <cfvo type="max"/>
        <color rgb="FF63BE7B"/>
        <color rgb="FFFCFCFF"/>
      </colorScale>
    </cfRule>
  </conditionalFormatting>
  <conditionalFormatting sqref="AK5:BR5">
    <cfRule type="iconSet" priority="3">
      <iconSet iconSet="3Arrows">
        <cfvo type="percent" val="0"/>
        <cfvo type="percent" val="33"/>
        <cfvo type="percent" val="67"/>
      </iconSet>
    </cfRule>
  </conditionalFormatting>
  <conditionalFormatting sqref="AK4:BR4">
    <cfRule type="iconSet" priority="4">
      <iconSet iconSet="3Arrows">
        <cfvo type="percent" val="0"/>
        <cfvo type="percent" val="33"/>
        <cfvo type="percent" val="67"/>
      </iconSet>
    </cfRule>
  </conditionalFormatting>
  <conditionalFormatting sqref="AK6:BR6">
    <cfRule type="iconSet" priority="2">
      <iconSet iconSet="3Arrows">
        <cfvo type="percent" val="0"/>
        <cfvo type="percent" val="33"/>
        <cfvo type="percent" val="67"/>
      </iconSet>
    </cfRule>
  </conditionalFormatting>
  <conditionalFormatting sqref="AK7:BR7">
    <cfRule type="iconSet" priority="1">
      <iconSet iconSet="3Arrows">
        <cfvo type="percent" val="0"/>
        <cfvo type="percent" val="33"/>
        <cfvo type="percent" val="67"/>
      </iconSet>
    </cfRule>
  </conditionalFormatting>
  <printOptions horizontalCentered="1" verticalCentered="1"/>
  <pageMargins left="0.39370078740157483" right="0.19685039370078741" top="0.78740157480314965" bottom="0.39370078740157483" header="0.15748031496062992" footer="0.15748031496062992"/>
  <pageSetup paperSize="9" scale="28" orientation="portrait" r:id="rId1"/>
  <headerFooter>
    <oddHeader>&amp;L&amp;G&amp;R&amp;G</oddHeader>
  </headerFooter>
  <drawing r:id="rId2"/>
  <legacyDrawingHF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5"/>
  <dimension ref="A1:JS140"/>
  <sheetViews>
    <sheetView topLeftCell="IT65" zoomScale="70" zoomScaleNormal="70" zoomScaleSheetLayoutView="85" workbookViewId="0">
      <selection activeCell="JO65" sqref="JO65"/>
    </sheetView>
  </sheetViews>
  <sheetFormatPr baseColWidth="10" defaultColWidth="11.5703125" defaultRowHeight="12.75"/>
  <cols>
    <col min="1" max="1" width="8.7109375" style="1" customWidth="1"/>
    <col min="2" max="2" width="8.7109375" style="357" customWidth="1"/>
    <col min="3" max="3" width="8.28515625" style="1" bestFit="1" customWidth="1"/>
    <col min="4" max="4" width="4.85546875" style="1" customWidth="1"/>
    <col min="5" max="5" width="6.5703125" style="1" customWidth="1"/>
    <col min="6" max="6" width="9.28515625" style="1" customWidth="1"/>
    <col min="7" max="7" width="8.7109375" style="1" customWidth="1"/>
    <col min="8" max="8" width="4.85546875" style="1" customWidth="1"/>
    <col min="9" max="9" width="6.5703125" style="1" customWidth="1"/>
    <col min="10" max="10" width="9.28515625" style="1" customWidth="1"/>
    <col min="11" max="11" width="8.7109375" style="1" customWidth="1"/>
    <col min="12" max="12" width="4.85546875" style="1" customWidth="1"/>
    <col min="13" max="13" width="6.5703125" style="1" customWidth="1"/>
    <col min="14" max="14" width="9.28515625" style="1" customWidth="1"/>
    <col min="15" max="15" width="8.7109375" style="1" customWidth="1"/>
    <col min="16" max="16" width="4.85546875" style="1" customWidth="1"/>
    <col min="17" max="17" width="6.5703125" style="1" customWidth="1"/>
    <col min="18" max="18" width="9.28515625" style="1" customWidth="1"/>
    <col min="19" max="19" width="8.7109375" style="1" customWidth="1"/>
    <col min="20" max="20" width="4.85546875" style="1" customWidth="1"/>
    <col min="21" max="21" width="6.5703125" style="1" customWidth="1"/>
    <col min="22" max="22" width="9.28515625" style="1" customWidth="1"/>
    <col min="23" max="23" width="8.7109375" style="1" customWidth="1"/>
    <col min="24" max="24" width="7" style="234" customWidth="1"/>
    <col min="25" max="25" width="7" style="234" hidden="1" customWidth="1"/>
    <col min="26" max="26" width="14.140625" style="2" customWidth="1"/>
    <col min="27" max="33" width="4.28515625" style="2" customWidth="1"/>
    <col min="34" max="38" width="4.28515625" style="2" hidden="1" customWidth="1"/>
    <col min="39" max="39" width="4.28515625" style="2" customWidth="1"/>
    <col min="40" max="50" width="4.28515625" style="2" hidden="1" customWidth="1"/>
    <col min="51" max="56" width="4.28515625" style="2" customWidth="1"/>
    <col min="57" max="86" width="4.28515625" style="2" hidden="1" customWidth="1"/>
    <col min="87" max="93" width="5.28515625" style="2" customWidth="1"/>
    <col min="94" max="98" width="5.28515625" style="2" hidden="1" customWidth="1"/>
    <col min="99" max="99" width="4.7109375" style="2" customWidth="1"/>
    <col min="100" max="110" width="4.7109375" style="2" hidden="1" customWidth="1"/>
    <col min="111" max="116" width="4.7109375" style="2" customWidth="1"/>
    <col min="117" max="146" width="4.7109375" style="2" hidden="1" customWidth="1"/>
    <col min="147" max="147" width="5.42578125" style="2" customWidth="1"/>
    <col min="148" max="148" width="7.28515625" style="2" customWidth="1"/>
    <col min="149" max="151" width="5.42578125" style="2" customWidth="1"/>
    <col min="152" max="152" width="5.5703125" style="2" customWidth="1"/>
    <col min="153" max="153" width="5.28515625" style="2" customWidth="1"/>
    <col min="154" max="158" width="5.28515625" style="2" hidden="1" customWidth="1"/>
    <col min="159" max="159" width="5.42578125" style="2" customWidth="1"/>
    <col min="160" max="161" width="5.42578125" style="2" hidden="1" customWidth="1"/>
    <col min="162" max="162" width="7.42578125" style="2" hidden="1" customWidth="1"/>
    <col min="163" max="166" width="5.42578125" style="2" hidden="1" customWidth="1"/>
    <col min="167" max="170" width="5.28515625" style="2" hidden="1" customWidth="1"/>
    <col min="171" max="173" width="5.42578125" style="2" customWidth="1"/>
    <col min="174" max="176" width="5.28515625" style="2" customWidth="1"/>
    <col min="177" max="182" width="5.28515625" style="2" hidden="1" customWidth="1"/>
    <col min="183" max="185" width="5.42578125" style="2" hidden="1" customWidth="1"/>
    <col min="186" max="206" width="5.28515625" style="2" hidden="1" customWidth="1"/>
    <col min="207" max="208" width="5.7109375" style="2" customWidth="1"/>
    <col min="209" max="209" width="5.5703125" style="2" customWidth="1"/>
    <col min="210" max="214" width="4.7109375" style="2" hidden="1" customWidth="1"/>
    <col min="215" max="215" width="4.7109375" style="2" customWidth="1"/>
    <col min="216" max="222" width="4.7109375" style="2" hidden="1" customWidth="1"/>
    <col min="223" max="224" width="4.7109375" style="2" customWidth="1"/>
    <col min="225" max="246" width="4.7109375" style="2" hidden="1" customWidth="1"/>
    <col min="247" max="248" width="5.7109375" style="2" customWidth="1"/>
    <col min="249" max="249" width="5.28515625" style="2" customWidth="1"/>
    <col min="250" max="251" width="5.28515625" style="2" hidden="1" customWidth="1"/>
    <col min="252" max="252" width="5.85546875" style="2" customWidth="1"/>
    <col min="253" max="254" width="5.7109375" style="2" customWidth="1"/>
    <col min="255" max="256" width="6.7109375" style="2" customWidth="1"/>
    <col min="257" max="257" width="16.85546875" style="2" customWidth="1"/>
    <col min="258" max="258" width="7.7109375" style="2" customWidth="1"/>
    <col min="259" max="267" width="6.7109375" style="1" customWidth="1"/>
    <col min="268" max="273" width="6.7109375" style="1" hidden="1" customWidth="1"/>
    <col min="274" max="276" width="5.7109375" style="1" customWidth="1"/>
    <col min="277" max="278" width="5.7109375" style="1" hidden="1" customWidth="1"/>
    <col min="279" max="279" width="9.7109375" style="1" customWidth="1"/>
    <col min="280" max="281" width="3.7109375" style="1" customWidth="1"/>
    <col min="282" max="16384" width="11.5703125" style="1"/>
  </cols>
  <sheetData>
    <row r="1" spans="1:274" ht="56.25" customHeight="1"/>
    <row r="2" spans="1:274" ht="27">
      <c r="C2" s="368" t="s">
        <v>909</v>
      </c>
      <c r="D2" s="368"/>
      <c r="H2" s="368"/>
      <c r="L2" s="368"/>
      <c r="P2" s="368"/>
      <c r="T2" s="368"/>
    </row>
    <row r="3" spans="1:274" ht="21" customHeight="1">
      <c r="C3" s="367"/>
      <c r="D3" s="367"/>
      <c r="H3" s="367"/>
      <c r="L3" s="367"/>
      <c r="P3" s="367"/>
      <c r="T3" s="367"/>
    </row>
    <row r="4" spans="1:274" s="2" customFormat="1" ht="24.95" customHeight="1">
      <c r="B4" s="355"/>
      <c r="C4" s="927" t="s">
        <v>908</v>
      </c>
      <c r="D4" s="931" t="s">
        <v>181</v>
      </c>
      <c r="E4" s="932"/>
      <c r="F4" s="932"/>
      <c r="G4" s="933"/>
      <c r="H4" s="931" t="s">
        <v>274</v>
      </c>
      <c r="I4" s="932"/>
      <c r="J4" s="932"/>
      <c r="K4" s="933"/>
      <c r="L4" s="931" t="s">
        <v>275</v>
      </c>
      <c r="M4" s="932"/>
      <c r="N4" s="932"/>
      <c r="O4" s="933"/>
      <c r="P4" s="931" t="s">
        <v>276</v>
      </c>
      <c r="Q4" s="932"/>
      <c r="R4" s="932"/>
      <c r="S4" s="933"/>
      <c r="T4" s="931" t="s">
        <v>277</v>
      </c>
      <c r="U4" s="932"/>
      <c r="V4" s="932"/>
      <c r="W4" s="933"/>
      <c r="X4" s="370"/>
      <c r="Y4" s="370"/>
      <c r="Z4" s="347"/>
    </row>
    <row r="5" spans="1:274" s="2" customFormat="1" ht="24.95" customHeight="1">
      <c r="B5" s="355"/>
      <c r="C5" s="927"/>
      <c r="D5" s="934" t="s">
        <v>1009</v>
      </c>
      <c r="E5" s="935"/>
      <c r="F5" s="935"/>
      <c r="G5" s="936"/>
      <c r="H5" s="934" t="s">
        <v>1009</v>
      </c>
      <c r="I5" s="935"/>
      <c r="J5" s="935"/>
      <c r="K5" s="936"/>
      <c r="L5" s="934" t="s">
        <v>1008</v>
      </c>
      <c r="M5" s="935"/>
      <c r="N5" s="935"/>
      <c r="O5" s="936"/>
      <c r="P5" s="934"/>
      <c r="Q5" s="935"/>
      <c r="R5" s="935"/>
      <c r="S5" s="936"/>
      <c r="T5" s="934"/>
      <c r="U5" s="935"/>
      <c r="V5" s="935"/>
      <c r="W5" s="936"/>
      <c r="X5" s="370"/>
      <c r="Y5" s="370"/>
      <c r="Z5" s="347"/>
    </row>
    <row r="6" spans="1:274" ht="32.25" customHeight="1">
      <c r="B6" s="355"/>
      <c r="C6" s="927"/>
      <c r="D6" s="364" t="s">
        <v>910</v>
      </c>
      <c r="E6" s="364" t="s">
        <v>907</v>
      </c>
      <c r="F6" s="365" t="s">
        <v>905</v>
      </c>
      <c r="G6" s="366" t="s">
        <v>906</v>
      </c>
      <c r="H6" s="364" t="s">
        <v>910</v>
      </c>
      <c r="I6" s="364" t="s">
        <v>907</v>
      </c>
      <c r="J6" s="365" t="s">
        <v>905</v>
      </c>
      <c r="K6" s="366" t="s">
        <v>906</v>
      </c>
      <c r="L6" s="364" t="s">
        <v>910</v>
      </c>
      <c r="M6" s="364" t="s">
        <v>907</v>
      </c>
      <c r="N6" s="365" t="s">
        <v>905</v>
      </c>
      <c r="O6" s="366" t="s">
        <v>906</v>
      </c>
      <c r="P6" s="364" t="s">
        <v>910</v>
      </c>
      <c r="Q6" s="364" t="s">
        <v>907</v>
      </c>
      <c r="R6" s="365" t="s">
        <v>905</v>
      </c>
      <c r="S6" s="366" t="s">
        <v>906</v>
      </c>
      <c r="T6" s="364" t="s">
        <v>910</v>
      </c>
      <c r="U6" s="364" t="s">
        <v>907</v>
      </c>
      <c r="V6" s="365" t="s">
        <v>905</v>
      </c>
      <c r="W6" s="366" t="s">
        <v>906</v>
      </c>
      <c r="X6" s="370"/>
      <c r="Y6" s="370"/>
      <c r="Z6" s="347"/>
      <c r="AA6" s="347"/>
      <c r="AB6" s="347"/>
      <c r="AC6" s="348"/>
      <c r="AD6" s="348"/>
      <c r="AE6" s="348"/>
      <c r="AF6" s="348"/>
      <c r="AG6" s="349"/>
      <c r="AH6" s="349"/>
      <c r="AI6" s="349"/>
      <c r="AJ6" s="349"/>
      <c r="AK6" s="349"/>
      <c r="AL6" s="349"/>
      <c r="AM6" s="347"/>
      <c r="AN6" s="347"/>
      <c r="AO6" s="348"/>
      <c r="AP6" s="348"/>
      <c r="AQ6" s="348"/>
      <c r="AR6" s="348"/>
      <c r="AS6" s="349"/>
      <c r="AT6" s="349"/>
      <c r="AU6" s="349"/>
      <c r="AV6" s="349"/>
      <c r="AW6" s="349"/>
      <c r="AX6" s="349"/>
      <c r="AY6" s="347"/>
      <c r="AZ6" s="347"/>
      <c r="BA6" s="348"/>
      <c r="BB6" s="348"/>
      <c r="BC6" s="348"/>
      <c r="BD6" s="348"/>
      <c r="BE6" s="349"/>
      <c r="BF6" s="349"/>
      <c r="BG6" s="349"/>
      <c r="BH6" s="349"/>
      <c r="BI6" s="349"/>
      <c r="BJ6" s="349"/>
      <c r="BK6" s="347"/>
      <c r="BL6" s="347"/>
      <c r="BM6" s="348"/>
      <c r="BN6" s="348"/>
      <c r="BO6" s="348"/>
      <c r="BP6" s="348"/>
      <c r="BQ6" s="349"/>
      <c r="BR6" s="349"/>
      <c r="BS6" s="349"/>
      <c r="BT6" s="349"/>
      <c r="BU6" s="349"/>
      <c r="BV6" s="349"/>
      <c r="BW6" s="347"/>
      <c r="BX6" s="347"/>
      <c r="BY6" s="348"/>
      <c r="BZ6" s="348"/>
      <c r="CA6" s="348"/>
      <c r="CB6" s="348"/>
      <c r="CC6" s="349"/>
      <c r="CD6" s="349"/>
      <c r="CE6" s="349"/>
      <c r="CF6" s="349"/>
      <c r="CG6" s="349"/>
      <c r="CH6" s="349"/>
      <c r="CI6" s="347"/>
      <c r="CJ6" s="347"/>
      <c r="CK6" s="348"/>
      <c r="CL6" s="348"/>
      <c r="CM6" s="348"/>
      <c r="CN6" s="348"/>
      <c r="CO6" s="349"/>
      <c r="CP6" s="349"/>
      <c r="CQ6" s="349"/>
      <c r="CR6" s="349"/>
      <c r="CS6" s="349"/>
      <c r="CT6" s="349"/>
      <c r="CU6" s="347"/>
      <c r="CV6" s="347"/>
      <c r="CW6" s="348"/>
      <c r="CX6" s="349"/>
      <c r="CY6" s="349"/>
      <c r="CZ6" s="349"/>
      <c r="DA6" s="349"/>
      <c r="DB6" s="349"/>
      <c r="DC6" s="349"/>
      <c r="DD6" s="349"/>
      <c r="DE6" s="349"/>
      <c r="DF6" s="349"/>
      <c r="DG6" s="349"/>
      <c r="DH6" s="349"/>
      <c r="DI6" s="349"/>
      <c r="DJ6" s="349"/>
      <c r="DK6" s="349"/>
      <c r="DL6" s="349"/>
      <c r="DM6" s="349"/>
      <c r="DN6" s="349"/>
      <c r="DO6" s="349"/>
      <c r="DP6" s="349"/>
      <c r="DQ6" s="349"/>
      <c r="DR6" s="349"/>
      <c r="DS6" s="349"/>
      <c r="DT6" s="349"/>
      <c r="DU6" s="349"/>
      <c r="DV6" s="349"/>
      <c r="DW6" s="349"/>
      <c r="DX6" s="349"/>
      <c r="DY6" s="349"/>
      <c r="DZ6" s="349"/>
      <c r="EA6" s="349"/>
      <c r="EB6" s="349"/>
      <c r="EC6" s="349"/>
      <c r="ED6" s="349"/>
      <c r="EE6" s="349"/>
      <c r="EF6" s="349"/>
      <c r="EG6" s="349"/>
      <c r="EH6" s="349"/>
      <c r="EI6" s="349"/>
      <c r="EJ6" s="349"/>
      <c r="EK6" s="349"/>
      <c r="EL6" s="349"/>
      <c r="EM6" s="349"/>
      <c r="EN6" s="349"/>
      <c r="EO6" s="349"/>
      <c r="EP6" s="349"/>
      <c r="EQ6" s="347"/>
      <c r="ER6" s="347"/>
      <c r="ES6" s="348"/>
      <c r="ET6" s="348"/>
      <c r="EU6" s="348"/>
      <c r="EV6" s="348"/>
      <c r="EW6" s="349"/>
      <c r="EX6" s="349"/>
      <c r="EY6" s="349"/>
      <c r="EZ6" s="349"/>
      <c r="FA6" s="349"/>
      <c r="FB6" s="349"/>
      <c r="FC6" s="347"/>
      <c r="FD6" s="347"/>
      <c r="FE6" s="347"/>
      <c r="FF6" s="349"/>
      <c r="FG6" s="349"/>
      <c r="FH6" s="349"/>
      <c r="FI6" s="349"/>
      <c r="FJ6" s="349"/>
      <c r="FK6" s="349"/>
      <c r="FL6" s="349"/>
      <c r="FM6" s="349"/>
      <c r="FN6" s="349"/>
      <c r="FO6" s="349"/>
      <c r="FP6" s="349"/>
      <c r="FQ6" s="349"/>
      <c r="FR6" s="349"/>
      <c r="FS6" s="349"/>
      <c r="FT6" s="349"/>
      <c r="FU6" s="349"/>
      <c r="FV6" s="349"/>
      <c r="FW6" s="349"/>
      <c r="FX6" s="349"/>
      <c r="FY6" s="349"/>
      <c r="FZ6" s="349"/>
      <c r="GA6" s="349"/>
      <c r="GB6" s="349"/>
      <c r="GC6" s="349"/>
      <c r="GD6" s="349"/>
      <c r="GE6" s="349"/>
      <c r="GF6" s="349"/>
      <c r="GG6" s="349"/>
      <c r="GH6" s="349"/>
      <c r="GI6" s="349"/>
      <c r="GJ6" s="349"/>
      <c r="GK6" s="349"/>
      <c r="GL6" s="349"/>
      <c r="GM6" s="349"/>
      <c r="GN6" s="349"/>
      <c r="GO6" s="349"/>
      <c r="GP6" s="349"/>
      <c r="GQ6" s="349"/>
      <c r="GR6" s="349"/>
      <c r="GS6" s="349"/>
      <c r="GT6" s="349"/>
      <c r="GU6" s="349"/>
      <c r="GV6" s="349"/>
      <c r="GW6" s="349"/>
      <c r="GX6" s="349"/>
      <c r="GY6" s="347"/>
      <c r="GZ6" s="347"/>
      <c r="HA6" s="349"/>
      <c r="HB6" s="349"/>
      <c r="HC6" s="349"/>
      <c r="HD6" s="349"/>
      <c r="HE6" s="349"/>
      <c r="HF6" s="349"/>
      <c r="HG6" s="347"/>
      <c r="HH6" s="349"/>
      <c r="HI6" s="349"/>
      <c r="HJ6" s="349"/>
      <c r="HK6" s="349"/>
      <c r="HL6" s="349"/>
      <c r="HM6" s="349"/>
      <c r="HN6" s="349"/>
      <c r="HO6" s="349"/>
      <c r="HP6" s="349"/>
      <c r="HQ6" s="349"/>
      <c r="HR6" s="349"/>
      <c r="HS6" s="349"/>
      <c r="HT6" s="349"/>
      <c r="HU6" s="349"/>
      <c r="HV6" s="349"/>
      <c r="HW6" s="349"/>
      <c r="HX6" s="349"/>
      <c r="HY6" s="349"/>
      <c r="HZ6" s="349"/>
      <c r="IA6" s="349"/>
      <c r="IB6" s="349"/>
      <c r="IC6" s="349"/>
      <c r="ID6" s="349"/>
      <c r="IE6" s="349"/>
      <c r="IF6" s="349"/>
      <c r="IG6" s="349"/>
      <c r="IH6" s="349"/>
      <c r="II6" s="349"/>
      <c r="IJ6" s="349"/>
      <c r="IK6" s="349"/>
      <c r="IL6" s="349"/>
      <c r="IM6" s="347"/>
      <c r="IN6" s="347"/>
      <c r="IO6" s="349"/>
      <c r="IP6" s="349"/>
      <c r="IQ6" s="349"/>
      <c r="IR6" s="347"/>
      <c r="IS6" s="347"/>
      <c r="IT6" s="347"/>
      <c r="IU6" s="344"/>
      <c r="IW6" s="354"/>
      <c r="IX6" s="354"/>
      <c r="IY6" s="354"/>
      <c r="IZ6" s="354"/>
      <c r="JA6" s="354"/>
      <c r="JB6" s="354"/>
      <c r="JC6" s="354"/>
      <c r="JD6" s="354"/>
      <c r="JE6" s="354"/>
      <c r="JF6" s="354"/>
      <c r="JG6" s="354"/>
      <c r="JH6" s="354"/>
      <c r="JI6" s="354"/>
      <c r="JJ6" s="354"/>
      <c r="JK6" s="354"/>
      <c r="JL6" s="354"/>
      <c r="JM6" s="354"/>
      <c r="JN6" s="354"/>
    </row>
    <row r="7" spans="1:274" ht="18" customHeight="1">
      <c r="B7" s="360"/>
      <c r="C7" s="361">
        <v>1</v>
      </c>
      <c r="D7" s="458">
        <v>1</v>
      </c>
      <c r="E7" s="459">
        <v>45</v>
      </c>
      <c r="F7" s="459">
        <v>2</v>
      </c>
      <c r="G7" s="459">
        <v>1</v>
      </c>
      <c r="H7" s="458">
        <v>1</v>
      </c>
      <c r="I7" s="459">
        <v>41</v>
      </c>
      <c r="J7" s="459">
        <v>1</v>
      </c>
      <c r="K7" s="459">
        <v>1.2</v>
      </c>
      <c r="L7" s="458">
        <v>1</v>
      </c>
      <c r="M7" s="459">
        <v>12</v>
      </c>
      <c r="N7" s="459">
        <v>2</v>
      </c>
      <c r="O7" s="459">
        <v>1</v>
      </c>
      <c r="P7" s="458"/>
      <c r="Q7" s="459"/>
      <c r="R7" s="459"/>
      <c r="S7" s="459"/>
      <c r="T7" s="458"/>
      <c r="U7" s="459"/>
      <c r="V7" s="459"/>
      <c r="W7" s="459"/>
      <c r="X7" s="370"/>
      <c r="Y7" s="370"/>
      <c r="AD7" s="348"/>
      <c r="AE7" s="348"/>
      <c r="AF7" s="348"/>
      <c r="AG7" s="349"/>
      <c r="AH7" s="349"/>
      <c r="AI7" s="349"/>
      <c r="AJ7" s="349"/>
      <c r="AK7" s="349"/>
      <c r="AL7" s="349"/>
      <c r="AM7" s="347"/>
      <c r="AN7" s="347"/>
      <c r="AO7" s="348"/>
      <c r="AP7" s="348"/>
      <c r="AQ7" s="348"/>
      <c r="AR7" s="348"/>
      <c r="AS7" s="349"/>
      <c r="AT7" s="349"/>
      <c r="AU7" s="349"/>
      <c r="AV7" s="349"/>
      <c r="AW7" s="349"/>
      <c r="AX7" s="349"/>
      <c r="AY7" s="347"/>
      <c r="AZ7" s="347"/>
      <c r="BA7" s="348"/>
      <c r="BB7" s="348"/>
      <c r="BC7" s="348"/>
      <c r="BD7" s="348"/>
      <c r="BE7" s="349"/>
      <c r="BF7" s="349"/>
      <c r="BG7" s="349"/>
      <c r="BH7" s="349"/>
      <c r="BI7" s="349"/>
      <c r="BJ7" s="349"/>
      <c r="BK7" s="347"/>
      <c r="BL7" s="347"/>
      <c r="BM7" s="348"/>
      <c r="BN7" s="348"/>
      <c r="BO7" s="348"/>
      <c r="BP7" s="348"/>
      <c r="BQ7" s="349"/>
      <c r="BR7" s="349"/>
      <c r="BS7" s="349"/>
      <c r="BT7" s="349"/>
      <c r="BU7" s="349"/>
      <c r="BV7" s="349"/>
      <c r="BW7" s="347"/>
      <c r="BX7" s="347"/>
      <c r="BY7" s="348"/>
      <c r="BZ7" s="348"/>
      <c r="CA7" s="348"/>
      <c r="CB7" s="348"/>
      <c r="CC7" s="349"/>
      <c r="CD7" s="349"/>
      <c r="CE7" s="349"/>
      <c r="CF7" s="349"/>
      <c r="CG7" s="349"/>
      <c r="CH7" s="349"/>
      <c r="CI7" s="347"/>
      <c r="CJ7" s="347"/>
      <c r="CK7" s="348"/>
      <c r="CL7" s="348"/>
      <c r="CM7" s="348"/>
      <c r="CN7" s="348"/>
      <c r="CO7" s="349"/>
      <c r="CP7" s="349"/>
      <c r="CQ7" s="349"/>
      <c r="CR7" s="349"/>
      <c r="CS7" s="349"/>
      <c r="CT7" s="349"/>
      <c r="CU7" s="347"/>
      <c r="CV7" s="347"/>
      <c r="CW7" s="348"/>
      <c r="CX7" s="349"/>
      <c r="CY7" s="349"/>
      <c r="CZ7" s="349"/>
      <c r="DA7" s="349"/>
      <c r="DB7" s="349"/>
      <c r="DC7" s="349"/>
      <c r="DD7" s="349"/>
      <c r="DE7" s="349"/>
      <c r="DF7" s="349"/>
      <c r="DG7" s="349"/>
      <c r="DH7" s="349"/>
      <c r="DI7" s="349"/>
      <c r="DJ7" s="349"/>
      <c r="DK7" s="349"/>
      <c r="DL7" s="349"/>
      <c r="DM7" s="349"/>
      <c r="DN7" s="349"/>
      <c r="DO7" s="349"/>
      <c r="DP7" s="349"/>
      <c r="DQ7" s="349"/>
      <c r="DR7" s="349"/>
      <c r="DS7" s="349"/>
      <c r="DT7" s="349"/>
      <c r="DU7" s="349"/>
      <c r="DV7" s="349"/>
      <c r="DW7" s="349"/>
      <c r="DX7" s="349"/>
      <c r="DY7" s="349"/>
      <c r="DZ7" s="349"/>
      <c r="EA7" s="349"/>
      <c r="EB7" s="349"/>
      <c r="EC7" s="349"/>
      <c r="ED7" s="349"/>
      <c r="EE7" s="349"/>
      <c r="EF7" s="349"/>
      <c r="EG7" s="349"/>
      <c r="EH7" s="349"/>
      <c r="EI7" s="349"/>
      <c r="EJ7" s="349"/>
      <c r="EK7" s="349"/>
      <c r="EL7" s="349"/>
      <c r="EM7" s="349"/>
      <c r="EN7" s="349"/>
      <c r="EO7" s="349"/>
      <c r="EP7" s="349"/>
      <c r="EQ7" s="347"/>
      <c r="ER7" s="347"/>
      <c r="ES7" s="348"/>
      <c r="ET7" s="348"/>
      <c r="EU7" s="348"/>
      <c r="EV7" s="348"/>
      <c r="EW7" s="349"/>
      <c r="EX7" s="349"/>
      <c r="EY7" s="349"/>
      <c r="EZ7" s="349"/>
      <c r="FA7" s="349"/>
      <c r="FB7" s="349"/>
      <c r="FC7" s="347"/>
      <c r="FD7" s="347"/>
      <c r="FE7" s="347"/>
      <c r="FF7" s="349"/>
      <c r="FG7" s="349"/>
      <c r="FH7" s="349"/>
      <c r="FI7" s="349"/>
      <c r="FJ7" s="349"/>
      <c r="FK7" s="349"/>
      <c r="FL7" s="349"/>
      <c r="FM7" s="349"/>
      <c r="FN7" s="349"/>
      <c r="FO7" s="349"/>
      <c r="FP7" s="349"/>
      <c r="FQ7" s="349"/>
      <c r="FR7" s="349"/>
      <c r="FS7" s="349"/>
      <c r="FT7" s="349"/>
      <c r="FU7" s="349"/>
      <c r="FV7" s="349"/>
      <c r="FW7" s="349"/>
      <c r="FX7" s="349"/>
      <c r="FY7" s="349"/>
      <c r="FZ7" s="349"/>
      <c r="GA7" s="349"/>
      <c r="GB7" s="349"/>
      <c r="GC7" s="349"/>
      <c r="GD7" s="349"/>
      <c r="GE7" s="349"/>
      <c r="GF7" s="349"/>
      <c r="GG7" s="349"/>
      <c r="GH7" s="349"/>
      <c r="GI7" s="349"/>
      <c r="GJ7" s="349"/>
      <c r="GK7" s="349"/>
      <c r="GL7" s="349"/>
      <c r="GM7" s="349"/>
      <c r="GN7" s="349"/>
      <c r="GO7" s="349"/>
      <c r="GP7" s="349"/>
      <c r="GQ7" s="349"/>
      <c r="GR7" s="349"/>
      <c r="GS7" s="349"/>
      <c r="GT7" s="349"/>
      <c r="GU7" s="349"/>
      <c r="GV7" s="349"/>
      <c r="GW7" s="349"/>
      <c r="GX7" s="349"/>
      <c r="GY7" s="347"/>
      <c r="GZ7" s="347"/>
      <c r="HA7" s="349"/>
      <c r="HB7" s="349"/>
      <c r="HC7" s="349"/>
      <c r="HD7" s="349"/>
      <c r="HE7" s="349"/>
      <c r="HF7" s="349"/>
      <c r="HG7" s="347"/>
      <c r="HH7" s="349"/>
      <c r="HI7" s="349"/>
      <c r="HJ7" s="349"/>
      <c r="HK7" s="349"/>
      <c r="HL7" s="349"/>
      <c r="HM7" s="349"/>
      <c r="HN7" s="349"/>
      <c r="HO7" s="349"/>
      <c r="HP7" s="349"/>
      <c r="HQ7" s="349"/>
      <c r="HR7" s="349"/>
      <c r="HS7" s="349"/>
      <c r="HT7" s="349"/>
      <c r="HU7" s="349"/>
      <c r="HV7" s="349"/>
      <c r="HW7" s="349"/>
      <c r="HX7" s="349"/>
      <c r="HY7" s="349"/>
      <c r="HZ7" s="349"/>
      <c r="IA7" s="349"/>
      <c r="IB7" s="349"/>
      <c r="IC7" s="349"/>
      <c r="ID7" s="349"/>
      <c r="IE7" s="349"/>
      <c r="IF7" s="349"/>
      <c r="IG7" s="349"/>
      <c r="IH7" s="349"/>
      <c r="II7" s="349"/>
      <c r="IJ7" s="349"/>
      <c r="IK7" s="349"/>
      <c r="IL7" s="349"/>
      <c r="IM7" s="347"/>
      <c r="IN7" s="347"/>
      <c r="IO7" s="349"/>
      <c r="IP7" s="349"/>
      <c r="IQ7" s="349"/>
      <c r="IR7" s="347"/>
      <c r="IS7" s="347"/>
      <c r="IT7" s="347"/>
      <c r="IU7" s="344"/>
      <c r="IV7" s="354"/>
      <c r="IW7" s="354"/>
      <c r="IX7" s="354"/>
      <c r="IY7" s="354"/>
      <c r="IZ7" s="354"/>
      <c r="JA7" s="354"/>
      <c r="JB7" s="354"/>
      <c r="JC7" s="354"/>
      <c r="JD7" s="354"/>
      <c r="JE7" s="354"/>
      <c r="JF7" s="354"/>
      <c r="JG7" s="354"/>
      <c r="JH7" s="354"/>
      <c r="JI7" s="354"/>
      <c r="JJ7" s="354"/>
      <c r="JK7" s="354"/>
      <c r="JL7" s="354"/>
      <c r="JM7" s="354"/>
      <c r="JN7" s="354"/>
    </row>
    <row r="8" spans="1:274" ht="18" customHeight="1">
      <c r="B8" s="360"/>
      <c r="C8" s="362">
        <v>2</v>
      </c>
      <c r="D8" s="460">
        <v>1</v>
      </c>
      <c r="E8" s="461">
        <v>44</v>
      </c>
      <c r="F8" s="461">
        <v>1</v>
      </c>
      <c r="G8" s="461">
        <v>1.2</v>
      </c>
      <c r="H8" s="460"/>
      <c r="I8" s="461"/>
      <c r="J8" s="461"/>
      <c r="K8" s="461"/>
      <c r="L8" s="460">
        <v>1</v>
      </c>
      <c r="M8" s="461">
        <v>11</v>
      </c>
      <c r="N8" s="461">
        <v>1</v>
      </c>
      <c r="O8" s="461">
        <v>1.2</v>
      </c>
      <c r="P8" s="460"/>
      <c r="Q8" s="461"/>
      <c r="R8" s="461"/>
      <c r="S8" s="461"/>
      <c r="T8" s="460"/>
      <c r="U8" s="461"/>
      <c r="V8" s="461"/>
      <c r="W8" s="461"/>
      <c r="X8" s="370"/>
      <c r="Y8" s="370"/>
      <c r="AD8" s="348"/>
      <c r="AE8" s="348"/>
      <c r="AF8" s="348"/>
      <c r="AG8" s="349"/>
      <c r="AH8" s="349"/>
      <c r="AI8" s="349"/>
      <c r="AJ8" s="349"/>
      <c r="AK8" s="349"/>
      <c r="AL8" s="349"/>
      <c r="AM8" s="347"/>
      <c r="AN8" s="347"/>
      <c r="AO8" s="348"/>
      <c r="AP8" s="348"/>
      <c r="AQ8" s="348"/>
      <c r="AR8" s="348"/>
      <c r="AS8" s="349"/>
      <c r="AT8" s="349"/>
      <c r="AU8" s="349"/>
      <c r="AV8" s="349"/>
      <c r="AW8" s="349"/>
      <c r="AX8" s="349"/>
      <c r="AY8" s="347"/>
      <c r="AZ8" s="347"/>
      <c r="BA8" s="348"/>
      <c r="BB8" s="348"/>
      <c r="BC8" s="348"/>
      <c r="BD8" s="348"/>
      <c r="BE8" s="349"/>
      <c r="BF8" s="349"/>
      <c r="BG8" s="349"/>
      <c r="BH8" s="349"/>
      <c r="BI8" s="349"/>
      <c r="BJ8" s="349"/>
      <c r="BK8" s="347"/>
      <c r="BL8" s="347"/>
      <c r="BM8" s="348"/>
      <c r="BN8" s="348"/>
      <c r="BO8" s="348"/>
      <c r="BP8" s="348"/>
      <c r="BQ8" s="349"/>
      <c r="BR8" s="349"/>
      <c r="BS8" s="349"/>
      <c r="BT8" s="349"/>
      <c r="BU8" s="349"/>
      <c r="BV8" s="349"/>
      <c r="BW8" s="347"/>
      <c r="BX8" s="347"/>
      <c r="BY8" s="348"/>
      <c r="BZ8" s="348"/>
      <c r="CA8" s="348"/>
      <c r="CB8" s="348"/>
      <c r="CC8" s="349"/>
      <c r="CD8" s="349"/>
      <c r="CE8" s="349"/>
      <c r="CF8" s="349"/>
      <c r="CG8" s="349"/>
      <c r="CH8" s="349"/>
      <c r="CI8" s="347"/>
      <c r="CJ8" s="347"/>
      <c r="CK8" s="348"/>
      <c r="CL8" s="348"/>
      <c r="CM8" s="348"/>
      <c r="CN8" s="348"/>
      <c r="CO8" s="349"/>
      <c r="CP8" s="349"/>
      <c r="CQ8" s="349"/>
      <c r="CR8" s="349"/>
      <c r="CS8" s="349"/>
      <c r="CT8" s="349"/>
      <c r="CU8" s="347"/>
      <c r="CV8" s="347"/>
      <c r="CW8" s="348"/>
      <c r="CX8" s="349"/>
      <c r="CY8" s="349"/>
      <c r="CZ8" s="349"/>
      <c r="DA8" s="349"/>
      <c r="DB8" s="349"/>
      <c r="DC8" s="349"/>
      <c r="DD8" s="349"/>
      <c r="DE8" s="349"/>
      <c r="DF8" s="349"/>
      <c r="DG8" s="349"/>
      <c r="DH8" s="349"/>
      <c r="DI8" s="349"/>
      <c r="DJ8" s="349"/>
      <c r="DK8" s="349"/>
      <c r="DL8" s="349"/>
      <c r="DM8" s="349"/>
      <c r="DN8" s="349"/>
      <c r="DO8" s="349"/>
      <c r="DP8" s="349"/>
      <c r="DQ8" s="349"/>
      <c r="DR8" s="349"/>
      <c r="DS8" s="349"/>
      <c r="DT8" s="349"/>
      <c r="DU8" s="349"/>
      <c r="DV8" s="349"/>
      <c r="DW8" s="349"/>
      <c r="DX8" s="349"/>
      <c r="DY8" s="349"/>
      <c r="DZ8" s="349"/>
      <c r="EA8" s="349"/>
      <c r="EB8" s="349"/>
      <c r="EC8" s="349"/>
      <c r="ED8" s="349"/>
      <c r="EE8" s="349"/>
      <c r="EF8" s="349"/>
      <c r="EG8" s="349"/>
      <c r="EH8" s="349"/>
      <c r="EI8" s="349"/>
      <c r="EJ8" s="349"/>
      <c r="EK8" s="349"/>
      <c r="EL8" s="349"/>
      <c r="EM8" s="349"/>
      <c r="EN8" s="349"/>
      <c r="EO8" s="349"/>
      <c r="EP8" s="349"/>
      <c r="EQ8" s="347"/>
      <c r="ER8" s="347"/>
      <c r="ES8" s="348"/>
      <c r="ET8" s="348"/>
      <c r="EU8" s="348"/>
      <c r="EV8" s="348"/>
      <c r="EW8" s="349"/>
      <c r="EX8" s="349"/>
      <c r="EY8" s="349"/>
      <c r="EZ8" s="349"/>
      <c r="FA8" s="349"/>
      <c r="FB8" s="349"/>
      <c r="FC8" s="347"/>
      <c r="FD8" s="347"/>
      <c r="FE8" s="347"/>
      <c r="FF8" s="349"/>
      <c r="FG8" s="349"/>
      <c r="FH8" s="349"/>
      <c r="FI8" s="349"/>
      <c r="FJ8" s="349"/>
      <c r="FK8" s="349"/>
      <c r="FL8" s="349"/>
      <c r="FM8" s="349"/>
      <c r="FN8" s="349"/>
      <c r="FO8" s="349"/>
      <c r="FP8" s="349"/>
      <c r="FQ8" s="349"/>
      <c r="FR8" s="349"/>
      <c r="FS8" s="349"/>
      <c r="FT8" s="349"/>
      <c r="FU8" s="349"/>
      <c r="FV8" s="349"/>
      <c r="FW8" s="349"/>
      <c r="FX8" s="349"/>
      <c r="FY8" s="349"/>
      <c r="FZ8" s="349"/>
      <c r="GA8" s="349"/>
      <c r="GB8" s="349"/>
      <c r="GC8" s="349"/>
      <c r="GD8" s="349"/>
      <c r="GE8" s="349"/>
      <c r="GF8" s="349"/>
      <c r="GG8" s="349"/>
      <c r="GH8" s="349"/>
      <c r="GI8" s="349"/>
      <c r="GJ8" s="349"/>
      <c r="GK8" s="349"/>
      <c r="GL8" s="349"/>
      <c r="GM8" s="349"/>
      <c r="GN8" s="349"/>
      <c r="GO8" s="349"/>
      <c r="GP8" s="349"/>
      <c r="GQ8" s="349"/>
      <c r="GR8" s="349"/>
      <c r="GS8" s="349"/>
      <c r="GT8" s="349"/>
      <c r="GU8" s="349"/>
      <c r="GV8" s="349"/>
      <c r="GW8" s="349"/>
      <c r="GX8" s="349"/>
      <c r="GY8" s="347"/>
      <c r="GZ8" s="347"/>
      <c r="HA8" s="349"/>
      <c r="HB8" s="349"/>
      <c r="HC8" s="349"/>
      <c r="HD8" s="349"/>
      <c r="HE8" s="349"/>
      <c r="HF8" s="349"/>
      <c r="HG8" s="347"/>
      <c r="HH8" s="349"/>
      <c r="HI8" s="349"/>
      <c r="HJ8" s="349"/>
      <c r="HK8" s="349"/>
      <c r="HL8" s="349"/>
      <c r="HM8" s="349"/>
      <c r="HN8" s="349"/>
      <c r="HO8" s="349"/>
      <c r="HP8" s="349"/>
      <c r="HQ8" s="349"/>
      <c r="HR8" s="349"/>
      <c r="HS8" s="349"/>
      <c r="HT8" s="349"/>
      <c r="HU8" s="349"/>
      <c r="HV8" s="349"/>
      <c r="HW8" s="349"/>
      <c r="HX8" s="349"/>
      <c r="HY8" s="349"/>
      <c r="HZ8" s="349"/>
      <c r="IA8" s="349"/>
      <c r="IB8" s="349"/>
      <c r="IC8" s="349"/>
      <c r="ID8" s="349"/>
      <c r="IE8" s="349"/>
      <c r="IF8" s="349"/>
      <c r="IG8" s="349"/>
      <c r="IH8" s="349"/>
      <c r="II8" s="349"/>
      <c r="IJ8" s="349"/>
      <c r="IK8" s="349"/>
      <c r="IL8" s="349"/>
      <c r="IM8" s="347"/>
      <c r="IN8" s="347"/>
      <c r="IO8" s="349"/>
      <c r="IP8" s="349"/>
      <c r="IQ8" s="349"/>
      <c r="IR8" s="347"/>
      <c r="IS8" s="347"/>
      <c r="IT8" s="347"/>
      <c r="IU8" s="344"/>
      <c r="IV8" s="354"/>
      <c r="IW8" s="354"/>
      <c r="IX8" s="354"/>
      <c r="IY8" s="354"/>
      <c r="IZ8" s="354"/>
      <c r="JA8" s="354"/>
      <c r="JB8" s="354"/>
      <c r="JC8" s="354"/>
      <c r="JD8" s="354"/>
      <c r="JE8" s="354"/>
      <c r="JF8" s="354"/>
      <c r="JG8" s="354"/>
      <c r="JH8" s="354"/>
      <c r="JI8" s="354"/>
      <c r="JJ8" s="354"/>
      <c r="JK8" s="354"/>
      <c r="JL8" s="354"/>
      <c r="JM8" s="354"/>
      <c r="JN8" s="354"/>
    </row>
    <row r="9" spans="1:274" ht="18" customHeight="1">
      <c r="B9" s="360"/>
      <c r="C9" s="362">
        <v>3</v>
      </c>
      <c r="D9" s="460">
        <v>1</v>
      </c>
      <c r="E9" s="461">
        <v>46</v>
      </c>
      <c r="F9" s="461">
        <v>1</v>
      </c>
      <c r="G9" s="461">
        <v>1.2</v>
      </c>
      <c r="H9" s="460"/>
      <c r="I9" s="461"/>
      <c r="J9" s="461"/>
      <c r="K9" s="461"/>
      <c r="L9" s="460">
        <v>1</v>
      </c>
      <c r="M9" s="461">
        <v>13</v>
      </c>
      <c r="N9" s="461">
        <v>1</v>
      </c>
      <c r="O9" s="461">
        <v>1.2</v>
      </c>
      <c r="P9" s="460"/>
      <c r="Q9" s="461"/>
      <c r="R9" s="461"/>
      <c r="S9" s="461"/>
      <c r="T9" s="460"/>
      <c r="U9" s="461"/>
      <c r="V9" s="461"/>
      <c r="W9" s="461"/>
      <c r="X9" s="370"/>
      <c r="Y9" s="370"/>
      <c r="AD9" s="348"/>
      <c r="AE9" s="348"/>
      <c r="AF9" s="348"/>
      <c r="AG9" s="349"/>
      <c r="AH9" s="349"/>
      <c r="AI9" s="349"/>
      <c r="AJ9" s="349"/>
      <c r="AK9" s="349"/>
      <c r="AL9" s="349"/>
      <c r="AM9" s="347"/>
      <c r="AN9" s="347"/>
      <c r="AO9" s="348"/>
      <c r="AP9" s="348"/>
      <c r="AQ9" s="348"/>
      <c r="AR9" s="348"/>
      <c r="AS9" s="349"/>
      <c r="AT9" s="349"/>
      <c r="AU9" s="349"/>
      <c r="AV9" s="349"/>
      <c r="AW9" s="349"/>
      <c r="AX9" s="349"/>
      <c r="AY9" s="347"/>
      <c r="AZ9" s="347"/>
      <c r="BA9" s="348"/>
      <c r="BB9" s="348"/>
      <c r="BC9" s="348"/>
      <c r="BD9" s="348"/>
      <c r="BE9" s="349"/>
      <c r="BF9" s="349"/>
      <c r="BG9" s="349"/>
      <c r="BH9" s="349"/>
      <c r="BI9" s="349"/>
      <c r="BJ9" s="349"/>
      <c r="BK9" s="347"/>
      <c r="BL9" s="347"/>
      <c r="BM9" s="348"/>
      <c r="BN9" s="348"/>
      <c r="BO9" s="348"/>
      <c r="BP9" s="348"/>
      <c r="BQ9" s="349"/>
      <c r="BR9" s="349"/>
      <c r="BS9" s="349"/>
      <c r="BT9" s="349"/>
      <c r="BU9" s="349"/>
      <c r="BV9" s="349"/>
      <c r="BW9" s="347"/>
      <c r="BX9" s="347"/>
      <c r="BY9" s="348"/>
      <c r="BZ9" s="348"/>
      <c r="CA9" s="348"/>
      <c r="CB9" s="348"/>
      <c r="CC9" s="349"/>
      <c r="CD9" s="349"/>
      <c r="CE9" s="349"/>
      <c r="CF9" s="349"/>
      <c r="CG9" s="349"/>
      <c r="CH9" s="349"/>
      <c r="CI9" s="347"/>
      <c r="CJ9" s="347"/>
      <c r="CK9" s="348"/>
      <c r="CL9" s="348"/>
      <c r="CM9" s="348"/>
      <c r="CN9" s="348"/>
      <c r="CO9" s="349"/>
      <c r="CP9" s="349"/>
      <c r="CQ9" s="349"/>
      <c r="CR9" s="349"/>
      <c r="CS9" s="349"/>
      <c r="CT9" s="349"/>
      <c r="CU9" s="347"/>
      <c r="CV9" s="347"/>
      <c r="CW9" s="348"/>
      <c r="CX9" s="349"/>
      <c r="CY9" s="349"/>
      <c r="CZ9" s="349"/>
      <c r="DA9" s="349"/>
      <c r="DB9" s="349"/>
      <c r="DC9" s="349"/>
      <c r="DD9" s="349"/>
      <c r="DE9" s="349"/>
      <c r="DF9" s="349"/>
      <c r="DG9" s="349"/>
      <c r="DH9" s="349"/>
      <c r="DI9" s="349"/>
      <c r="DJ9" s="349"/>
      <c r="DK9" s="349"/>
      <c r="DL9" s="349"/>
      <c r="DM9" s="349"/>
      <c r="DN9" s="349"/>
      <c r="DO9" s="349"/>
      <c r="DP9" s="349"/>
      <c r="DQ9" s="349"/>
      <c r="DR9" s="349"/>
      <c r="DS9" s="349"/>
      <c r="DT9" s="349"/>
      <c r="DU9" s="349"/>
      <c r="DV9" s="349"/>
      <c r="DW9" s="349"/>
      <c r="DX9" s="349"/>
      <c r="DY9" s="349"/>
      <c r="DZ9" s="349"/>
      <c r="EA9" s="349"/>
      <c r="EB9" s="349"/>
      <c r="EC9" s="349"/>
      <c r="ED9" s="349"/>
      <c r="EE9" s="349"/>
      <c r="EF9" s="349"/>
      <c r="EG9" s="349"/>
      <c r="EH9" s="349"/>
      <c r="EI9" s="349"/>
      <c r="EJ9" s="349"/>
      <c r="EK9" s="349"/>
      <c r="EL9" s="349"/>
      <c r="EM9" s="349"/>
      <c r="EN9" s="349"/>
      <c r="EO9" s="349"/>
      <c r="EP9" s="349"/>
      <c r="EQ9" s="347"/>
      <c r="ER9" s="347"/>
      <c r="ES9" s="348"/>
      <c r="ET9" s="348"/>
      <c r="EU9" s="348"/>
      <c r="EV9" s="348"/>
      <c r="EW9" s="349"/>
      <c r="EX9" s="349"/>
      <c r="EY9" s="349"/>
      <c r="EZ9" s="349"/>
      <c r="FA9" s="349"/>
      <c r="FB9" s="349"/>
      <c r="FC9" s="347"/>
      <c r="FD9" s="347"/>
      <c r="FE9" s="347"/>
      <c r="FF9" s="349"/>
      <c r="FG9" s="349"/>
      <c r="FH9" s="349"/>
      <c r="FI9" s="349"/>
      <c r="FJ9" s="349"/>
      <c r="FK9" s="349"/>
      <c r="FL9" s="349"/>
      <c r="FM9" s="349"/>
      <c r="FN9" s="349"/>
      <c r="FO9" s="349"/>
      <c r="FP9" s="349"/>
      <c r="FQ9" s="349"/>
      <c r="FR9" s="349"/>
      <c r="FS9" s="349"/>
      <c r="FT9" s="349"/>
      <c r="FU9" s="349"/>
      <c r="FV9" s="349"/>
      <c r="FW9" s="349"/>
      <c r="FX9" s="349"/>
      <c r="FY9" s="349"/>
      <c r="FZ9" s="349"/>
      <c r="GA9" s="349"/>
      <c r="GB9" s="349"/>
      <c r="GC9" s="349"/>
      <c r="GD9" s="349"/>
      <c r="GE9" s="349"/>
      <c r="GF9" s="349"/>
      <c r="GG9" s="349"/>
      <c r="GH9" s="349"/>
      <c r="GI9" s="349"/>
      <c r="GJ9" s="349"/>
      <c r="GK9" s="349"/>
      <c r="GL9" s="349"/>
      <c r="GM9" s="349"/>
      <c r="GN9" s="349"/>
      <c r="GO9" s="349"/>
      <c r="GP9" s="349"/>
      <c r="GQ9" s="349"/>
      <c r="GR9" s="349"/>
      <c r="GS9" s="349"/>
      <c r="GT9" s="349"/>
      <c r="GU9" s="349"/>
      <c r="GV9" s="349"/>
      <c r="GW9" s="349"/>
      <c r="GX9" s="349"/>
      <c r="GY9" s="347"/>
      <c r="GZ9" s="347"/>
      <c r="HA9" s="349"/>
      <c r="HB9" s="349"/>
      <c r="HC9" s="349"/>
      <c r="HD9" s="349"/>
      <c r="HE9" s="349"/>
      <c r="HF9" s="349"/>
      <c r="HG9" s="347"/>
      <c r="HH9" s="349"/>
      <c r="HI9" s="349"/>
      <c r="HJ9" s="349"/>
      <c r="HK9" s="349"/>
      <c r="HL9" s="349"/>
      <c r="HM9" s="349"/>
      <c r="HN9" s="349"/>
      <c r="HO9" s="349"/>
      <c r="HP9" s="349"/>
      <c r="HQ9" s="349"/>
      <c r="HR9" s="349"/>
      <c r="HS9" s="349"/>
      <c r="HT9" s="349"/>
      <c r="HU9" s="349"/>
      <c r="HV9" s="349"/>
      <c r="HW9" s="349"/>
      <c r="HX9" s="349"/>
      <c r="HY9" s="349"/>
      <c r="HZ9" s="349"/>
      <c r="IA9" s="349"/>
      <c r="IB9" s="349"/>
      <c r="IC9" s="349"/>
      <c r="ID9" s="349"/>
      <c r="IE9" s="349"/>
      <c r="IF9" s="349"/>
      <c r="IG9" s="349"/>
      <c r="IH9" s="349"/>
      <c r="II9" s="349"/>
      <c r="IJ9" s="349"/>
      <c r="IK9" s="349"/>
      <c r="IL9" s="349"/>
      <c r="IM9" s="347"/>
      <c r="IN9" s="347"/>
      <c r="IO9" s="349"/>
      <c r="IP9" s="349"/>
      <c r="IQ9" s="349"/>
      <c r="IR9" s="347"/>
      <c r="IS9" s="347"/>
      <c r="IT9" s="347"/>
      <c r="IU9" s="344"/>
      <c r="IV9" s="354"/>
      <c r="IW9" s="354"/>
      <c r="IX9" s="354"/>
      <c r="IY9" s="354"/>
      <c r="IZ9" s="354"/>
      <c r="JA9" s="354"/>
      <c r="JB9" s="354"/>
      <c r="JC9" s="354"/>
      <c r="JD9" s="354"/>
      <c r="JE9" s="354"/>
      <c r="JF9" s="354"/>
      <c r="JG9" s="354"/>
      <c r="JH9" s="354"/>
      <c r="JI9" s="354"/>
      <c r="JJ9" s="354"/>
      <c r="JK9" s="354"/>
      <c r="JL9" s="354"/>
      <c r="JM9" s="354"/>
      <c r="JN9" s="354"/>
    </row>
    <row r="10" spans="1:274" ht="18" customHeight="1">
      <c r="B10" s="360"/>
      <c r="C10" s="362">
        <v>4</v>
      </c>
      <c r="D10" s="460">
        <v>2</v>
      </c>
      <c r="E10" s="461">
        <v>42</v>
      </c>
      <c r="F10" s="461">
        <v>2</v>
      </c>
      <c r="G10" s="461">
        <v>1</v>
      </c>
      <c r="H10" s="460"/>
      <c r="I10" s="461"/>
      <c r="J10" s="461"/>
      <c r="K10" s="461"/>
      <c r="L10" s="460">
        <v>2</v>
      </c>
      <c r="M10" s="461">
        <v>22</v>
      </c>
      <c r="N10" s="461">
        <v>2</v>
      </c>
      <c r="O10" s="461">
        <v>1</v>
      </c>
      <c r="P10" s="460"/>
      <c r="Q10" s="461"/>
      <c r="R10" s="461"/>
      <c r="S10" s="461"/>
      <c r="T10" s="460"/>
      <c r="U10" s="461"/>
      <c r="V10" s="461"/>
      <c r="W10" s="461"/>
      <c r="X10" s="370"/>
      <c r="Y10" s="370"/>
      <c r="AD10" s="348"/>
      <c r="AE10" s="348"/>
      <c r="AF10" s="348"/>
      <c r="AG10" s="349"/>
      <c r="AH10" s="349"/>
      <c r="AI10" s="349"/>
      <c r="AJ10" s="349"/>
      <c r="AK10" s="349"/>
      <c r="AL10" s="349"/>
      <c r="AM10" s="347"/>
      <c r="AN10" s="347"/>
      <c r="AO10" s="348"/>
      <c r="AP10" s="348"/>
      <c r="AQ10" s="348"/>
      <c r="AR10" s="348"/>
      <c r="AS10" s="349"/>
      <c r="AT10" s="349"/>
      <c r="AU10" s="349"/>
      <c r="AV10" s="349"/>
      <c r="AW10" s="349"/>
      <c r="AX10" s="349"/>
      <c r="AY10" s="347"/>
      <c r="AZ10" s="347"/>
      <c r="BA10" s="348"/>
      <c r="BB10" s="348"/>
      <c r="BC10" s="348"/>
      <c r="BD10" s="348"/>
      <c r="BE10" s="349"/>
      <c r="BF10" s="349"/>
      <c r="BG10" s="349"/>
      <c r="BH10" s="349"/>
      <c r="BI10" s="349"/>
      <c r="BJ10" s="349"/>
      <c r="BK10" s="347"/>
      <c r="BL10" s="347"/>
      <c r="BM10" s="348"/>
      <c r="BN10" s="348"/>
      <c r="BO10" s="348"/>
      <c r="BP10" s="348"/>
      <c r="BQ10" s="349"/>
      <c r="BR10" s="349"/>
      <c r="BS10" s="349"/>
      <c r="BT10" s="349"/>
      <c r="BU10" s="349"/>
      <c r="BV10" s="349"/>
      <c r="BW10" s="347"/>
      <c r="BX10" s="347"/>
      <c r="BY10" s="348"/>
      <c r="BZ10" s="348"/>
      <c r="CA10" s="348"/>
      <c r="CB10" s="348"/>
      <c r="CC10" s="349"/>
      <c r="CD10" s="349"/>
      <c r="CE10" s="349"/>
      <c r="CF10" s="349"/>
      <c r="CG10" s="349"/>
      <c r="CH10" s="349"/>
      <c r="CI10" s="347"/>
      <c r="CJ10" s="347"/>
      <c r="CK10" s="348"/>
      <c r="CL10" s="348"/>
      <c r="CM10" s="348"/>
      <c r="CN10" s="348"/>
      <c r="CO10" s="349"/>
      <c r="CP10" s="349"/>
      <c r="CQ10" s="349"/>
      <c r="CR10" s="349"/>
      <c r="CS10" s="349"/>
      <c r="CT10" s="349"/>
      <c r="CU10" s="347"/>
      <c r="CV10" s="347"/>
      <c r="CW10" s="348"/>
      <c r="CX10" s="349"/>
      <c r="CY10" s="349"/>
      <c r="CZ10" s="349"/>
      <c r="DA10" s="349"/>
      <c r="DB10" s="349"/>
      <c r="DC10" s="349"/>
      <c r="DD10" s="349"/>
      <c r="DE10" s="349"/>
      <c r="DF10" s="349"/>
      <c r="DG10" s="349"/>
      <c r="DH10" s="349"/>
      <c r="DI10" s="349"/>
      <c r="DJ10" s="349"/>
      <c r="DK10" s="349"/>
      <c r="DL10" s="349"/>
      <c r="DM10" s="349"/>
      <c r="DN10" s="349"/>
      <c r="DO10" s="349"/>
      <c r="DP10" s="349"/>
      <c r="DQ10" s="349"/>
      <c r="DR10" s="349"/>
      <c r="DS10" s="349"/>
      <c r="DT10" s="349"/>
      <c r="DU10" s="349"/>
      <c r="DV10" s="349"/>
      <c r="DW10" s="349"/>
      <c r="DX10" s="349"/>
      <c r="DY10" s="349"/>
      <c r="DZ10" s="349"/>
      <c r="EA10" s="349"/>
      <c r="EB10" s="349"/>
      <c r="EC10" s="349"/>
      <c r="ED10" s="349"/>
      <c r="EE10" s="349"/>
      <c r="EF10" s="349"/>
      <c r="EG10" s="349"/>
      <c r="EH10" s="349"/>
      <c r="EI10" s="349"/>
      <c r="EJ10" s="349"/>
      <c r="EK10" s="349"/>
      <c r="EL10" s="349"/>
      <c r="EM10" s="349"/>
      <c r="EN10" s="349"/>
      <c r="EO10" s="349"/>
      <c r="EP10" s="349"/>
      <c r="EQ10" s="347"/>
      <c r="ER10" s="347"/>
      <c r="ES10" s="348"/>
      <c r="ET10" s="348"/>
      <c r="EU10" s="348"/>
      <c r="EV10" s="348"/>
      <c r="EW10" s="349"/>
      <c r="EX10" s="349"/>
      <c r="EY10" s="349"/>
      <c r="EZ10" s="349"/>
      <c r="FA10" s="349"/>
      <c r="FB10" s="349"/>
      <c r="FC10" s="347"/>
      <c r="FD10" s="347"/>
      <c r="FE10" s="347"/>
      <c r="FF10" s="349"/>
      <c r="FG10" s="349"/>
      <c r="FH10" s="349"/>
      <c r="FI10" s="349"/>
      <c r="FJ10" s="349"/>
      <c r="FK10" s="349"/>
      <c r="FL10" s="349"/>
      <c r="FM10" s="349"/>
      <c r="FN10" s="349"/>
      <c r="FO10" s="349"/>
      <c r="FP10" s="349"/>
      <c r="FQ10" s="349"/>
      <c r="FR10" s="349"/>
      <c r="FS10" s="349"/>
      <c r="FT10" s="349"/>
      <c r="FU10" s="349"/>
      <c r="FV10" s="349"/>
      <c r="FW10" s="349"/>
      <c r="FX10" s="349"/>
      <c r="FY10" s="349"/>
      <c r="FZ10" s="349"/>
      <c r="GA10" s="349"/>
      <c r="GB10" s="349"/>
      <c r="GC10" s="349"/>
      <c r="GD10" s="349"/>
      <c r="GE10" s="349"/>
      <c r="GF10" s="349"/>
      <c r="GG10" s="349"/>
      <c r="GH10" s="349"/>
      <c r="GI10" s="349"/>
      <c r="GJ10" s="349"/>
      <c r="GK10" s="349"/>
      <c r="GL10" s="349"/>
      <c r="GM10" s="349"/>
      <c r="GN10" s="349"/>
      <c r="GO10" s="349"/>
      <c r="GP10" s="349"/>
      <c r="GQ10" s="349"/>
      <c r="GR10" s="349"/>
      <c r="GS10" s="349"/>
      <c r="GT10" s="349"/>
      <c r="GU10" s="349"/>
      <c r="GV10" s="349"/>
      <c r="GW10" s="349"/>
      <c r="GX10" s="349"/>
      <c r="GY10" s="347"/>
      <c r="GZ10" s="347"/>
      <c r="HA10" s="349"/>
      <c r="HB10" s="349"/>
      <c r="HC10" s="349"/>
      <c r="HD10" s="349"/>
      <c r="HE10" s="349"/>
      <c r="HF10" s="349"/>
      <c r="HG10" s="347"/>
      <c r="HH10" s="349"/>
      <c r="HI10" s="349"/>
      <c r="HJ10" s="349"/>
      <c r="HK10" s="349"/>
      <c r="HL10" s="349"/>
      <c r="HM10" s="349"/>
      <c r="HN10" s="349"/>
      <c r="HO10" s="349"/>
      <c r="HP10" s="349"/>
      <c r="HQ10" s="349"/>
      <c r="HR10" s="349"/>
      <c r="HS10" s="349"/>
      <c r="HT10" s="349"/>
      <c r="HU10" s="349"/>
      <c r="HV10" s="349"/>
      <c r="HW10" s="349"/>
      <c r="HX10" s="349"/>
      <c r="HY10" s="349"/>
      <c r="HZ10" s="349"/>
      <c r="IA10" s="349"/>
      <c r="IB10" s="349"/>
      <c r="IC10" s="349"/>
      <c r="ID10" s="349"/>
      <c r="IE10" s="349"/>
      <c r="IF10" s="349"/>
      <c r="IG10" s="349"/>
      <c r="IH10" s="349"/>
      <c r="II10" s="349"/>
      <c r="IJ10" s="349"/>
      <c r="IK10" s="349"/>
      <c r="IL10" s="349"/>
      <c r="IM10" s="347"/>
      <c r="IN10" s="347"/>
      <c r="IO10" s="349"/>
      <c r="IP10" s="349"/>
      <c r="IQ10" s="349"/>
      <c r="IR10" s="347"/>
      <c r="IS10" s="347"/>
      <c r="IT10" s="347"/>
      <c r="IU10" s="344"/>
      <c r="IV10" s="354"/>
      <c r="IW10" s="354"/>
      <c r="IX10" s="354"/>
      <c r="IY10" s="354"/>
      <c r="IZ10" s="354"/>
      <c r="JA10" s="354"/>
      <c r="JB10" s="354"/>
      <c r="JC10" s="354"/>
      <c r="JD10" s="354"/>
      <c r="JE10" s="354"/>
      <c r="JF10" s="354"/>
      <c r="JG10" s="354"/>
      <c r="JH10" s="354"/>
      <c r="JI10" s="354"/>
      <c r="JJ10" s="354"/>
      <c r="JK10" s="354"/>
      <c r="JL10" s="354"/>
      <c r="JM10" s="354"/>
      <c r="JN10" s="354"/>
    </row>
    <row r="11" spans="1:274" ht="18" customHeight="1">
      <c r="B11" s="360"/>
      <c r="C11" s="362">
        <v>5</v>
      </c>
      <c r="D11" s="460">
        <v>2</v>
      </c>
      <c r="E11" s="461">
        <v>43</v>
      </c>
      <c r="F11" s="461">
        <v>1</v>
      </c>
      <c r="G11" s="461">
        <v>1.2</v>
      </c>
      <c r="H11" s="460"/>
      <c r="I11" s="461"/>
      <c r="J11" s="461"/>
      <c r="K11" s="461"/>
      <c r="L11" s="460">
        <v>2</v>
      </c>
      <c r="M11" s="461">
        <v>21</v>
      </c>
      <c r="N11" s="461">
        <v>1</v>
      </c>
      <c r="O11" s="461">
        <v>1.2</v>
      </c>
      <c r="P11" s="460"/>
      <c r="Q11" s="461"/>
      <c r="R11" s="461"/>
      <c r="S11" s="461"/>
      <c r="T11" s="460"/>
      <c r="U11" s="461"/>
      <c r="V11" s="461"/>
      <c r="W11" s="461"/>
      <c r="X11" s="370"/>
      <c r="Y11" s="370"/>
      <c r="AD11" s="348"/>
      <c r="AE11" s="348"/>
      <c r="AF11" s="348"/>
      <c r="AG11" s="349"/>
      <c r="AH11" s="349"/>
      <c r="AI11" s="349"/>
      <c r="AJ11" s="349"/>
      <c r="AK11" s="349"/>
      <c r="AL11" s="349"/>
      <c r="AM11" s="347"/>
      <c r="AN11" s="347"/>
      <c r="AO11" s="348"/>
      <c r="AP11" s="348"/>
      <c r="AQ11" s="348"/>
      <c r="AR11" s="348"/>
      <c r="AS11" s="349"/>
      <c r="AT11" s="349"/>
      <c r="AU11" s="349"/>
      <c r="AV11" s="349"/>
      <c r="AW11" s="349"/>
      <c r="AX11" s="349"/>
      <c r="AY11" s="347"/>
      <c r="AZ11" s="347"/>
      <c r="BA11" s="348"/>
      <c r="BB11" s="348"/>
      <c r="BC11" s="348"/>
      <c r="BD11" s="348"/>
      <c r="BE11" s="349"/>
      <c r="BF11" s="349"/>
      <c r="BG11" s="349"/>
      <c r="BH11" s="349"/>
      <c r="BI11" s="349"/>
      <c r="BJ11" s="349"/>
      <c r="BK11" s="347"/>
      <c r="BL11" s="347"/>
      <c r="BM11" s="348"/>
      <c r="BN11" s="348"/>
      <c r="BO11" s="348"/>
      <c r="BP11" s="348"/>
      <c r="BQ11" s="349"/>
      <c r="BR11" s="349"/>
      <c r="BS11" s="349"/>
      <c r="BT11" s="349"/>
      <c r="BU11" s="349"/>
      <c r="BV11" s="349"/>
      <c r="BW11" s="347"/>
      <c r="BX11" s="347"/>
      <c r="BY11" s="348"/>
      <c r="BZ11" s="348"/>
      <c r="CA11" s="348"/>
      <c r="CB11" s="348"/>
      <c r="CC11" s="349"/>
      <c r="CD11" s="349"/>
      <c r="CE11" s="349"/>
      <c r="CF11" s="349"/>
      <c r="CG11" s="349"/>
      <c r="CH11" s="349"/>
      <c r="CI11" s="347"/>
      <c r="CJ11" s="347"/>
      <c r="CK11" s="348"/>
      <c r="CL11" s="348"/>
      <c r="CM11" s="348"/>
      <c r="CN11" s="348"/>
      <c r="CO11" s="349"/>
      <c r="CP11" s="349"/>
      <c r="CQ11" s="349"/>
      <c r="CR11" s="349"/>
      <c r="CS11" s="349"/>
      <c r="CT11" s="349"/>
      <c r="CU11" s="347"/>
      <c r="CV11" s="347"/>
      <c r="CW11" s="348"/>
      <c r="CX11" s="349"/>
      <c r="CY11" s="349"/>
      <c r="CZ11" s="349"/>
      <c r="DA11" s="349"/>
      <c r="DB11" s="349"/>
      <c r="DC11" s="349"/>
      <c r="DD11" s="349"/>
      <c r="DE11" s="349"/>
      <c r="DF11" s="349"/>
      <c r="DG11" s="349"/>
      <c r="DH11" s="349"/>
      <c r="DI11" s="349"/>
      <c r="DJ11" s="349"/>
      <c r="DK11" s="349"/>
      <c r="DL11" s="349"/>
      <c r="DM11" s="349"/>
      <c r="DN11" s="349"/>
      <c r="DO11" s="349"/>
      <c r="DP11" s="349"/>
      <c r="DQ11" s="349"/>
      <c r="DR11" s="349"/>
      <c r="DS11" s="349"/>
      <c r="DT11" s="349"/>
      <c r="DU11" s="349"/>
      <c r="DV11" s="349"/>
      <c r="DW11" s="349"/>
      <c r="DX11" s="349"/>
      <c r="DY11" s="349"/>
      <c r="DZ11" s="349"/>
      <c r="EA11" s="349"/>
      <c r="EB11" s="349"/>
      <c r="EC11" s="349"/>
      <c r="ED11" s="349"/>
      <c r="EE11" s="349"/>
      <c r="EF11" s="349"/>
      <c r="EG11" s="349"/>
      <c r="EH11" s="349"/>
      <c r="EI11" s="349"/>
      <c r="EJ11" s="349"/>
      <c r="EK11" s="349"/>
      <c r="EL11" s="349"/>
      <c r="EM11" s="349"/>
      <c r="EN11" s="349"/>
      <c r="EO11" s="349"/>
      <c r="EP11" s="349"/>
      <c r="EQ11" s="347"/>
      <c r="ER11" s="347"/>
      <c r="ES11" s="348"/>
      <c r="ET11" s="348"/>
      <c r="EU11" s="348"/>
      <c r="EV11" s="348"/>
      <c r="EW11" s="349"/>
      <c r="EX11" s="349"/>
      <c r="EY11" s="349"/>
      <c r="EZ11" s="349"/>
      <c r="FA11" s="349"/>
      <c r="FB11" s="349"/>
      <c r="FC11" s="347"/>
      <c r="FD11" s="347"/>
      <c r="FE11" s="347"/>
      <c r="FF11" s="349"/>
      <c r="FG11" s="349"/>
      <c r="FH11" s="349"/>
      <c r="FI11" s="349"/>
      <c r="FJ11" s="349"/>
      <c r="FK11" s="349"/>
      <c r="FL11" s="349"/>
      <c r="FM11" s="349"/>
      <c r="FN11" s="349"/>
      <c r="FO11" s="349"/>
      <c r="FP11" s="349"/>
      <c r="FQ11" s="349"/>
      <c r="FR11" s="349"/>
      <c r="FS11" s="349"/>
      <c r="FT11" s="349"/>
      <c r="FU11" s="349"/>
      <c r="FV11" s="349"/>
      <c r="FW11" s="349"/>
      <c r="FX11" s="349"/>
      <c r="FY11" s="349"/>
      <c r="FZ11" s="349"/>
      <c r="GA11" s="349"/>
      <c r="GB11" s="349"/>
      <c r="GC11" s="349"/>
      <c r="GD11" s="349"/>
      <c r="GE11" s="349"/>
      <c r="GF11" s="349"/>
      <c r="GG11" s="349"/>
      <c r="GH11" s="349"/>
      <c r="GI11" s="349"/>
      <c r="GJ11" s="349"/>
      <c r="GK11" s="349"/>
      <c r="GL11" s="349"/>
      <c r="GM11" s="349"/>
      <c r="GN11" s="349"/>
      <c r="GO11" s="349"/>
      <c r="GP11" s="349"/>
      <c r="GQ11" s="349"/>
      <c r="GR11" s="349"/>
      <c r="GS11" s="349"/>
      <c r="GT11" s="349"/>
      <c r="GU11" s="349"/>
      <c r="GV11" s="349"/>
      <c r="GW11" s="349"/>
      <c r="GX11" s="349"/>
      <c r="GY11" s="347"/>
      <c r="GZ11" s="347"/>
      <c r="HA11" s="349"/>
      <c r="HB11" s="349"/>
      <c r="HC11" s="349"/>
      <c r="HD11" s="349"/>
      <c r="HE11" s="349"/>
      <c r="HF11" s="349"/>
      <c r="HG11" s="347"/>
      <c r="HH11" s="349"/>
      <c r="HI11" s="349"/>
      <c r="HJ11" s="349"/>
      <c r="HK11" s="349"/>
      <c r="HL11" s="349"/>
      <c r="HM11" s="349"/>
      <c r="HN11" s="349"/>
      <c r="HO11" s="349"/>
      <c r="HP11" s="349"/>
      <c r="HQ11" s="349"/>
      <c r="HR11" s="349"/>
      <c r="HS11" s="349"/>
      <c r="HT11" s="349"/>
      <c r="HU11" s="349"/>
      <c r="HV11" s="349"/>
      <c r="HW11" s="349"/>
      <c r="HX11" s="349"/>
      <c r="HY11" s="349"/>
      <c r="HZ11" s="349"/>
      <c r="IA11" s="349"/>
      <c r="IB11" s="349"/>
      <c r="IC11" s="349"/>
      <c r="ID11" s="349"/>
      <c r="IE11" s="349"/>
      <c r="IF11" s="349"/>
      <c r="IG11" s="349"/>
      <c r="IH11" s="349"/>
      <c r="II11" s="349"/>
      <c r="IJ11" s="349"/>
      <c r="IK11" s="349"/>
      <c r="IL11" s="349"/>
      <c r="IM11" s="347"/>
      <c r="IN11" s="347"/>
      <c r="IO11" s="349"/>
      <c r="IP11" s="349"/>
      <c r="IQ11" s="349"/>
      <c r="IR11" s="347"/>
      <c r="IS11" s="347"/>
      <c r="IT11" s="347"/>
      <c r="IU11" s="344"/>
      <c r="IV11" s="354"/>
      <c r="IW11" s="354"/>
      <c r="IX11" s="354"/>
      <c r="IY11" s="354"/>
      <c r="IZ11" s="354"/>
      <c r="JA11" s="354"/>
      <c r="JB11" s="354"/>
      <c r="JC11" s="354"/>
      <c r="JD11" s="354"/>
      <c r="JE11" s="354"/>
      <c r="JF11" s="354"/>
      <c r="JG11" s="354"/>
      <c r="JH11" s="354"/>
      <c r="JI11" s="354"/>
      <c r="JJ11" s="354"/>
      <c r="JK11" s="354"/>
      <c r="JL11" s="354"/>
      <c r="JM11" s="354"/>
      <c r="JN11" s="354"/>
    </row>
    <row r="12" spans="1:274" ht="18" customHeight="1">
      <c r="B12" s="360"/>
      <c r="C12" s="362">
        <v>6</v>
      </c>
      <c r="D12" s="460">
        <v>3</v>
      </c>
      <c r="E12" s="461">
        <v>32</v>
      </c>
      <c r="F12" s="461">
        <v>2</v>
      </c>
      <c r="G12" s="461">
        <v>1</v>
      </c>
      <c r="H12" s="460"/>
      <c r="I12" s="461"/>
      <c r="J12" s="461"/>
      <c r="K12" s="461"/>
      <c r="L12" s="460">
        <v>2</v>
      </c>
      <c r="M12" s="461">
        <v>23</v>
      </c>
      <c r="N12" s="461">
        <v>1</v>
      </c>
      <c r="O12" s="461">
        <v>1.2</v>
      </c>
      <c r="P12" s="460"/>
      <c r="Q12" s="461"/>
      <c r="R12" s="461"/>
      <c r="S12" s="461"/>
      <c r="T12" s="460"/>
      <c r="U12" s="461"/>
      <c r="V12" s="461"/>
      <c r="W12" s="461"/>
      <c r="X12" s="370"/>
      <c r="Y12" s="370"/>
      <c r="AD12" s="348"/>
      <c r="AE12" s="348"/>
      <c r="AF12" s="348"/>
      <c r="AG12" s="349"/>
      <c r="AH12" s="349"/>
      <c r="AI12" s="349"/>
      <c r="AJ12" s="349"/>
      <c r="AK12" s="349"/>
      <c r="AL12" s="349"/>
      <c r="AM12" s="347"/>
      <c r="AN12" s="347"/>
      <c r="AO12" s="348"/>
      <c r="AP12" s="348"/>
      <c r="AQ12" s="348"/>
      <c r="AR12" s="348"/>
      <c r="AS12" s="349"/>
      <c r="AT12" s="349"/>
      <c r="AU12" s="349"/>
      <c r="AV12" s="349"/>
      <c r="AW12" s="349"/>
      <c r="AX12" s="349"/>
      <c r="AY12" s="347"/>
      <c r="AZ12" s="347"/>
      <c r="BA12" s="348"/>
      <c r="BB12" s="348"/>
      <c r="BC12" s="348"/>
      <c r="BD12" s="348"/>
      <c r="BE12" s="349"/>
      <c r="BF12" s="349"/>
      <c r="BG12" s="349"/>
      <c r="BH12" s="349"/>
      <c r="BI12" s="349"/>
      <c r="BJ12" s="349"/>
      <c r="BK12" s="347"/>
      <c r="BL12" s="347"/>
      <c r="BM12" s="348"/>
      <c r="BN12" s="348"/>
      <c r="BO12" s="348"/>
      <c r="BP12" s="348"/>
      <c r="BQ12" s="349"/>
      <c r="BR12" s="349"/>
      <c r="BS12" s="349"/>
      <c r="BT12" s="349"/>
      <c r="BU12" s="349"/>
      <c r="BV12" s="349"/>
      <c r="BW12" s="347"/>
      <c r="BX12" s="347"/>
      <c r="BY12" s="348"/>
      <c r="BZ12" s="348"/>
      <c r="CA12" s="348"/>
      <c r="CB12" s="348"/>
      <c r="CC12" s="349"/>
      <c r="CD12" s="349"/>
      <c r="CE12" s="349"/>
      <c r="CF12" s="349"/>
      <c r="CG12" s="349"/>
      <c r="CH12" s="349"/>
      <c r="CI12" s="347"/>
      <c r="CJ12" s="347"/>
      <c r="CK12" s="348"/>
      <c r="CL12" s="348"/>
      <c r="CM12" s="348"/>
      <c r="CN12" s="348"/>
      <c r="CO12" s="349"/>
      <c r="CP12" s="349"/>
      <c r="CQ12" s="349"/>
      <c r="CR12" s="349"/>
      <c r="CS12" s="349"/>
      <c r="CT12" s="349"/>
      <c r="CU12" s="347"/>
      <c r="CV12" s="347"/>
      <c r="CW12" s="348"/>
      <c r="CX12" s="349"/>
      <c r="CY12" s="349"/>
      <c r="CZ12" s="349"/>
      <c r="DA12" s="349"/>
      <c r="DB12" s="349"/>
      <c r="DC12" s="349"/>
      <c r="DD12" s="349"/>
      <c r="DE12" s="349"/>
      <c r="DF12" s="349"/>
      <c r="DG12" s="349"/>
      <c r="DH12" s="349"/>
      <c r="DI12" s="349"/>
      <c r="DJ12" s="349"/>
      <c r="DK12" s="349"/>
      <c r="DL12" s="349"/>
      <c r="DM12" s="349"/>
      <c r="DN12" s="349"/>
      <c r="DO12" s="349"/>
      <c r="DP12" s="349"/>
      <c r="DQ12" s="349"/>
      <c r="DR12" s="349"/>
      <c r="DS12" s="349"/>
      <c r="DT12" s="349"/>
      <c r="DU12" s="349"/>
      <c r="DV12" s="349"/>
      <c r="DW12" s="349"/>
      <c r="DX12" s="349"/>
      <c r="DY12" s="349"/>
      <c r="DZ12" s="349"/>
      <c r="EA12" s="349"/>
      <c r="EB12" s="349"/>
      <c r="EC12" s="349"/>
      <c r="ED12" s="349"/>
      <c r="EE12" s="349"/>
      <c r="EF12" s="349"/>
      <c r="EG12" s="349"/>
      <c r="EH12" s="349"/>
      <c r="EI12" s="349"/>
      <c r="EJ12" s="349"/>
      <c r="EK12" s="349"/>
      <c r="EL12" s="349"/>
      <c r="EM12" s="349"/>
      <c r="EN12" s="349"/>
      <c r="EO12" s="349"/>
      <c r="EP12" s="349"/>
      <c r="EQ12" s="347"/>
      <c r="ER12" s="347"/>
      <c r="ES12" s="348"/>
      <c r="ET12" s="348"/>
      <c r="EU12" s="348"/>
      <c r="EV12" s="348"/>
      <c r="EW12" s="349"/>
      <c r="EX12" s="349"/>
      <c r="EY12" s="349"/>
      <c r="EZ12" s="349"/>
      <c r="FA12" s="349"/>
      <c r="FB12" s="349"/>
      <c r="FC12" s="347"/>
      <c r="FD12" s="347"/>
      <c r="FE12" s="347"/>
      <c r="FF12" s="349"/>
      <c r="FG12" s="349"/>
      <c r="FH12" s="349"/>
      <c r="FI12" s="349"/>
      <c r="FJ12" s="349"/>
      <c r="FK12" s="349"/>
      <c r="FL12" s="349"/>
      <c r="FM12" s="349"/>
      <c r="FN12" s="349"/>
      <c r="FO12" s="349"/>
      <c r="FP12" s="349"/>
      <c r="FQ12" s="349"/>
      <c r="FR12" s="349"/>
      <c r="FS12" s="349"/>
      <c r="FT12" s="349"/>
      <c r="FU12" s="349"/>
      <c r="FV12" s="349"/>
      <c r="FW12" s="349"/>
      <c r="FX12" s="349"/>
      <c r="FY12" s="349"/>
      <c r="FZ12" s="349"/>
      <c r="GA12" s="349"/>
      <c r="GB12" s="349"/>
      <c r="GC12" s="349"/>
      <c r="GD12" s="349"/>
      <c r="GE12" s="349"/>
      <c r="GF12" s="349"/>
      <c r="GG12" s="349"/>
      <c r="GH12" s="349"/>
      <c r="GI12" s="349"/>
      <c r="GJ12" s="349"/>
      <c r="GK12" s="349"/>
      <c r="GL12" s="349"/>
      <c r="GM12" s="349"/>
      <c r="GN12" s="349"/>
      <c r="GO12" s="349"/>
      <c r="GP12" s="349"/>
      <c r="GQ12" s="349"/>
      <c r="GR12" s="349"/>
      <c r="GS12" s="349"/>
      <c r="GT12" s="349"/>
      <c r="GU12" s="349"/>
      <c r="GV12" s="349"/>
      <c r="GW12" s="349"/>
      <c r="GX12" s="349"/>
      <c r="GY12" s="347"/>
      <c r="GZ12" s="347"/>
      <c r="HA12" s="349"/>
      <c r="HB12" s="349"/>
      <c r="HC12" s="349"/>
      <c r="HD12" s="349"/>
      <c r="HE12" s="349"/>
      <c r="HF12" s="349"/>
      <c r="HG12" s="347"/>
      <c r="HH12" s="349"/>
      <c r="HI12" s="349"/>
      <c r="HJ12" s="349"/>
      <c r="HK12" s="349"/>
      <c r="HL12" s="349"/>
      <c r="HM12" s="349"/>
      <c r="HN12" s="349"/>
      <c r="HO12" s="349"/>
      <c r="HP12" s="349"/>
      <c r="HQ12" s="349"/>
      <c r="HR12" s="349"/>
      <c r="HS12" s="349"/>
      <c r="HT12" s="349"/>
      <c r="HU12" s="349"/>
      <c r="HV12" s="349"/>
      <c r="HW12" s="349"/>
      <c r="HX12" s="349"/>
      <c r="HY12" s="349"/>
      <c r="HZ12" s="349"/>
      <c r="IA12" s="349"/>
      <c r="IB12" s="349"/>
      <c r="IC12" s="349"/>
      <c r="ID12" s="349"/>
      <c r="IE12" s="349"/>
      <c r="IF12" s="349"/>
      <c r="IG12" s="349"/>
      <c r="IH12" s="349"/>
      <c r="II12" s="349"/>
      <c r="IJ12" s="349"/>
      <c r="IK12" s="349"/>
      <c r="IL12" s="349"/>
      <c r="IM12" s="347"/>
      <c r="IN12" s="347"/>
      <c r="IO12" s="349"/>
      <c r="IP12" s="349"/>
      <c r="IQ12" s="349"/>
      <c r="IR12" s="347"/>
      <c r="IS12" s="347"/>
      <c r="IT12" s="347"/>
      <c r="IU12" s="344"/>
      <c r="IV12" s="354"/>
      <c r="IW12" s="354"/>
      <c r="IX12" s="354"/>
      <c r="IY12" s="354"/>
      <c r="IZ12" s="354"/>
      <c r="JA12" s="354"/>
      <c r="JB12" s="354"/>
      <c r="JC12" s="354"/>
      <c r="JD12" s="354"/>
      <c r="JE12" s="354"/>
      <c r="JF12" s="354"/>
      <c r="JG12" s="354"/>
      <c r="JH12" s="354"/>
      <c r="JI12" s="354"/>
      <c r="JJ12" s="354"/>
      <c r="JK12" s="354"/>
      <c r="JL12" s="354"/>
      <c r="JM12" s="354"/>
      <c r="JN12" s="354"/>
    </row>
    <row r="13" spans="1:274" ht="18" customHeight="1">
      <c r="B13" s="360"/>
      <c r="C13" s="362">
        <v>7</v>
      </c>
      <c r="D13" s="460">
        <v>3</v>
      </c>
      <c r="E13" s="461">
        <v>33</v>
      </c>
      <c r="F13" s="461">
        <v>1</v>
      </c>
      <c r="G13" s="461">
        <v>1.2</v>
      </c>
      <c r="H13" s="460"/>
      <c r="I13" s="461"/>
      <c r="J13" s="461"/>
      <c r="K13" s="461"/>
      <c r="L13" s="460"/>
      <c r="M13" s="461"/>
      <c r="N13" s="461"/>
      <c r="O13" s="461"/>
      <c r="P13" s="460"/>
      <c r="Q13" s="461"/>
      <c r="R13" s="461"/>
      <c r="S13" s="461"/>
      <c r="T13" s="460"/>
      <c r="U13" s="461"/>
      <c r="V13" s="461"/>
      <c r="W13" s="461"/>
      <c r="X13" s="370"/>
      <c r="Y13" s="370"/>
      <c r="AD13" s="348"/>
      <c r="AE13" s="348"/>
      <c r="AF13" s="348"/>
      <c r="AG13" s="349"/>
      <c r="AH13" s="349"/>
      <c r="AI13" s="349"/>
      <c r="AJ13" s="349"/>
      <c r="AK13" s="349"/>
      <c r="AL13" s="349"/>
      <c r="AM13" s="347"/>
      <c r="AN13" s="347"/>
      <c r="AO13" s="348"/>
      <c r="AP13" s="348"/>
      <c r="AQ13" s="348"/>
      <c r="AR13" s="348"/>
      <c r="AS13" s="349"/>
      <c r="AT13" s="349"/>
      <c r="AU13" s="349"/>
      <c r="AV13" s="349"/>
      <c r="AW13" s="349"/>
      <c r="AX13" s="349"/>
      <c r="AY13" s="347"/>
      <c r="AZ13" s="347"/>
      <c r="BA13" s="348"/>
      <c r="BB13" s="348"/>
      <c r="BC13" s="348"/>
      <c r="BD13" s="348"/>
      <c r="BE13" s="349"/>
      <c r="BF13" s="349"/>
      <c r="BG13" s="349"/>
      <c r="BH13" s="349"/>
      <c r="BI13" s="349"/>
      <c r="BJ13" s="349"/>
      <c r="BK13" s="347"/>
      <c r="BL13" s="347"/>
      <c r="BM13" s="348"/>
      <c r="BN13" s="348"/>
      <c r="BO13" s="348"/>
      <c r="BP13" s="348"/>
      <c r="BQ13" s="349"/>
      <c r="BR13" s="349"/>
      <c r="BS13" s="349"/>
      <c r="BT13" s="349"/>
      <c r="BU13" s="349"/>
      <c r="BV13" s="349"/>
      <c r="BW13" s="347"/>
      <c r="BX13" s="347"/>
      <c r="BY13" s="348"/>
      <c r="BZ13" s="348"/>
      <c r="CA13" s="348"/>
      <c r="CB13" s="348"/>
      <c r="CC13" s="349"/>
      <c r="CD13" s="349"/>
      <c r="CE13" s="349"/>
      <c r="CF13" s="349"/>
      <c r="CG13" s="349"/>
      <c r="CH13" s="349"/>
      <c r="CI13" s="347"/>
      <c r="CJ13" s="347"/>
      <c r="CK13" s="348"/>
      <c r="CL13" s="348"/>
      <c r="CM13" s="348"/>
      <c r="CN13" s="348"/>
      <c r="CO13" s="349"/>
      <c r="CP13" s="349"/>
      <c r="CQ13" s="349"/>
      <c r="CR13" s="349"/>
      <c r="CS13" s="349"/>
      <c r="CT13" s="349"/>
      <c r="CU13" s="347"/>
      <c r="CV13" s="347"/>
      <c r="CW13" s="348"/>
      <c r="CX13" s="349"/>
      <c r="CY13" s="349"/>
      <c r="CZ13" s="349"/>
      <c r="DA13" s="349"/>
      <c r="DB13" s="349"/>
      <c r="DC13" s="349"/>
      <c r="DD13" s="349"/>
      <c r="DE13" s="349"/>
      <c r="DF13" s="349"/>
      <c r="DG13" s="349"/>
      <c r="DH13" s="349"/>
      <c r="DI13" s="349"/>
      <c r="DJ13" s="349"/>
      <c r="DK13" s="349"/>
      <c r="DL13" s="349"/>
      <c r="DM13" s="349"/>
      <c r="DN13" s="349"/>
      <c r="DO13" s="349"/>
      <c r="DP13" s="349"/>
      <c r="DQ13" s="349"/>
      <c r="DR13" s="349"/>
      <c r="DS13" s="349"/>
      <c r="DT13" s="349"/>
      <c r="DU13" s="349"/>
      <c r="DV13" s="349"/>
      <c r="DW13" s="349"/>
      <c r="DX13" s="349"/>
      <c r="DY13" s="349"/>
      <c r="DZ13" s="349"/>
      <c r="EA13" s="349"/>
      <c r="EB13" s="349"/>
      <c r="EC13" s="349"/>
      <c r="ED13" s="349"/>
      <c r="EE13" s="349"/>
      <c r="EF13" s="349"/>
      <c r="EG13" s="349"/>
      <c r="EH13" s="349"/>
      <c r="EI13" s="349"/>
      <c r="EJ13" s="349"/>
      <c r="EK13" s="349"/>
      <c r="EL13" s="349"/>
      <c r="EM13" s="349"/>
      <c r="EN13" s="349"/>
      <c r="EO13" s="349"/>
      <c r="EP13" s="349"/>
      <c r="EQ13" s="347"/>
      <c r="ER13" s="347"/>
      <c r="ES13" s="348"/>
      <c r="ET13" s="348"/>
      <c r="EU13" s="348"/>
      <c r="EV13" s="348"/>
      <c r="EW13" s="349"/>
      <c r="EX13" s="349"/>
      <c r="EY13" s="349"/>
      <c r="EZ13" s="349"/>
      <c r="FA13" s="349"/>
      <c r="FB13" s="349"/>
      <c r="FC13" s="347"/>
      <c r="FD13" s="347"/>
      <c r="FE13" s="347"/>
      <c r="FF13" s="349"/>
      <c r="FG13" s="349"/>
      <c r="FH13" s="349"/>
      <c r="FI13" s="349"/>
      <c r="FJ13" s="349"/>
      <c r="FK13" s="349"/>
      <c r="FL13" s="349"/>
      <c r="FM13" s="349"/>
      <c r="FN13" s="349"/>
      <c r="FO13" s="349"/>
      <c r="FP13" s="349"/>
      <c r="FQ13" s="349"/>
      <c r="FR13" s="349"/>
      <c r="FS13" s="349"/>
      <c r="FT13" s="349"/>
      <c r="FU13" s="349"/>
      <c r="FV13" s="349"/>
      <c r="FW13" s="349"/>
      <c r="FX13" s="349"/>
      <c r="FY13" s="349"/>
      <c r="FZ13" s="349"/>
      <c r="GA13" s="349"/>
      <c r="GB13" s="349"/>
      <c r="GC13" s="349"/>
      <c r="GD13" s="349"/>
      <c r="GE13" s="349"/>
      <c r="GF13" s="349"/>
      <c r="GG13" s="349"/>
      <c r="GH13" s="349"/>
      <c r="GI13" s="349"/>
      <c r="GJ13" s="349"/>
      <c r="GK13" s="349"/>
      <c r="GL13" s="349"/>
      <c r="GM13" s="349"/>
      <c r="GN13" s="349"/>
      <c r="GO13" s="349"/>
      <c r="GP13" s="349"/>
      <c r="GQ13" s="349"/>
      <c r="GR13" s="349"/>
      <c r="GS13" s="349"/>
      <c r="GT13" s="349"/>
      <c r="GU13" s="349"/>
      <c r="GV13" s="349"/>
      <c r="GW13" s="349"/>
      <c r="GX13" s="349"/>
      <c r="GY13" s="347"/>
      <c r="GZ13" s="347"/>
      <c r="HA13" s="349"/>
      <c r="HB13" s="349"/>
      <c r="HC13" s="349"/>
      <c r="HD13" s="349"/>
      <c r="HE13" s="349"/>
      <c r="HF13" s="349"/>
      <c r="HG13" s="347"/>
      <c r="HH13" s="349"/>
      <c r="HI13" s="349"/>
      <c r="HJ13" s="349"/>
      <c r="HK13" s="349"/>
      <c r="HL13" s="349"/>
      <c r="HM13" s="349"/>
      <c r="HN13" s="349"/>
      <c r="HO13" s="349"/>
      <c r="HP13" s="349"/>
      <c r="HQ13" s="349"/>
      <c r="HR13" s="349"/>
      <c r="HS13" s="349"/>
      <c r="HT13" s="349"/>
      <c r="HU13" s="349"/>
      <c r="HV13" s="349"/>
      <c r="HW13" s="349"/>
      <c r="HX13" s="349"/>
      <c r="HY13" s="349"/>
      <c r="HZ13" s="349"/>
      <c r="IA13" s="349"/>
      <c r="IB13" s="349"/>
      <c r="IC13" s="349"/>
      <c r="ID13" s="349"/>
      <c r="IE13" s="349"/>
      <c r="IF13" s="349"/>
      <c r="IG13" s="349"/>
      <c r="IH13" s="349"/>
      <c r="II13" s="349"/>
      <c r="IJ13" s="349"/>
      <c r="IK13" s="349"/>
      <c r="IL13" s="349"/>
      <c r="IM13" s="347"/>
      <c r="IN13" s="347"/>
      <c r="IO13" s="349"/>
      <c r="IP13" s="349"/>
      <c r="IQ13" s="349"/>
      <c r="IR13" s="347"/>
      <c r="IS13" s="347"/>
      <c r="IT13" s="347"/>
      <c r="IU13" s="344"/>
      <c r="IV13" s="354"/>
      <c r="IW13" s="354"/>
      <c r="IX13" s="354"/>
      <c r="IY13" s="354"/>
      <c r="IZ13" s="354"/>
      <c r="JA13" s="354"/>
      <c r="JB13" s="354"/>
      <c r="JC13" s="354"/>
      <c r="JD13" s="354"/>
      <c r="JE13" s="354"/>
      <c r="JF13" s="354"/>
      <c r="JG13" s="354"/>
      <c r="JH13" s="354"/>
      <c r="JI13" s="354"/>
      <c r="JJ13" s="354"/>
      <c r="JK13" s="354"/>
      <c r="JL13" s="354"/>
      <c r="JM13" s="354"/>
      <c r="JN13" s="354"/>
    </row>
    <row r="14" spans="1:274" ht="18" customHeight="1">
      <c r="A14" s="347"/>
      <c r="B14" s="360"/>
      <c r="C14" s="362">
        <v>8</v>
      </c>
      <c r="D14" s="460"/>
      <c r="E14" s="461"/>
      <c r="F14" s="461"/>
      <c r="G14" s="461"/>
      <c r="H14" s="460"/>
      <c r="I14" s="461"/>
      <c r="J14" s="461"/>
      <c r="K14" s="461"/>
      <c r="L14" s="460"/>
      <c r="M14" s="461"/>
      <c r="N14" s="461"/>
      <c r="O14" s="461"/>
      <c r="P14" s="460"/>
      <c r="Q14" s="461"/>
      <c r="R14" s="461"/>
      <c r="S14" s="461"/>
      <c r="T14" s="460"/>
      <c r="U14" s="461"/>
      <c r="V14" s="461"/>
      <c r="W14" s="461"/>
      <c r="X14" s="370"/>
      <c r="Y14" s="370"/>
      <c r="AD14" s="348"/>
      <c r="AE14" s="348"/>
      <c r="AF14" s="348"/>
      <c r="AG14" s="349"/>
      <c r="AH14" s="349"/>
      <c r="AI14" s="349"/>
      <c r="AJ14" s="349"/>
      <c r="AK14" s="349"/>
      <c r="AL14" s="349"/>
      <c r="AM14" s="347"/>
      <c r="AN14" s="347"/>
      <c r="AO14" s="348"/>
      <c r="AP14" s="348"/>
      <c r="AQ14" s="348"/>
      <c r="AR14" s="348"/>
      <c r="AS14" s="349"/>
      <c r="AT14" s="349"/>
      <c r="AU14" s="349"/>
      <c r="AV14" s="349"/>
      <c r="AW14" s="349"/>
      <c r="AX14" s="349"/>
      <c r="AY14" s="347"/>
      <c r="AZ14" s="347"/>
      <c r="BA14" s="348"/>
      <c r="BB14" s="348"/>
      <c r="BC14" s="348"/>
      <c r="BD14" s="348"/>
      <c r="BE14" s="349"/>
      <c r="BF14" s="349"/>
      <c r="BG14" s="349"/>
      <c r="BH14" s="349"/>
      <c r="BI14" s="349"/>
      <c r="BJ14" s="349"/>
      <c r="BK14" s="347"/>
      <c r="BL14" s="347"/>
      <c r="BM14" s="348"/>
      <c r="BN14" s="348"/>
      <c r="BO14" s="348"/>
      <c r="BP14" s="348"/>
      <c r="BQ14" s="349"/>
      <c r="BR14" s="349"/>
      <c r="BS14" s="349"/>
      <c r="BT14" s="349"/>
      <c r="BU14" s="349"/>
      <c r="BV14" s="349"/>
      <c r="BW14" s="347"/>
      <c r="BX14" s="347"/>
      <c r="BY14" s="348"/>
      <c r="BZ14" s="348"/>
      <c r="CA14" s="348"/>
      <c r="CB14" s="348"/>
      <c r="CC14" s="349"/>
      <c r="CD14" s="349"/>
      <c r="CE14" s="349"/>
      <c r="CF14" s="349"/>
      <c r="CG14" s="349"/>
      <c r="CH14" s="349"/>
      <c r="CI14" s="347"/>
      <c r="CJ14" s="347"/>
      <c r="CK14" s="348"/>
      <c r="CL14" s="348"/>
      <c r="CM14" s="348"/>
      <c r="CN14" s="348"/>
      <c r="CO14" s="349"/>
      <c r="CP14" s="349"/>
      <c r="CQ14" s="349"/>
      <c r="CR14" s="349"/>
      <c r="CS14" s="349"/>
      <c r="CT14" s="349"/>
      <c r="CU14" s="347"/>
      <c r="CV14" s="347"/>
      <c r="CW14" s="348"/>
      <c r="CX14" s="349"/>
      <c r="CY14" s="349"/>
      <c r="CZ14" s="349"/>
      <c r="DA14" s="349"/>
      <c r="DB14" s="349"/>
      <c r="DC14" s="349"/>
      <c r="DD14" s="349"/>
      <c r="DE14" s="349"/>
      <c r="DF14" s="349"/>
      <c r="DG14" s="349"/>
      <c r="DH14" s="349"/>
      <c r="DI14" s="349"/>
      <c r="DJ14" s="349"/>
      <c r="DK14" s="349"/>
      <c r="DL14" s="349"/>
      <c r="DM14" s="349"/>
      <c r="DN14" s="349"/>
      <c r="DO14" s="349"/>
      <c r="DP14" s="349"/>
      <c r="DQ14" s="349"/>
      <c r="DR14" s="349"/>
      <c r="DS14" s="349"/>
      <c r="DT14" s="349"/>
      <c r="DU14" s="349"/>
      <c r="DV14" s="349"/>
      <c r="DW14" s="349"/>
      <c r="DX14" s="349"/>
      <c r="DY14" s="349"/>
      <c r="DZ14" s="349"/>
      <c r="EA14" s="349"/>
      <c r="EB14" s="349"/>
      <c r="EC14" s="349"/>
      <c r="ED14" s="349"/>
      <c r="EE14" s="349"/>
      <c r="EF14" s="349"/>
      <c r="EG14" s="349"/>
      <c r="EH14" s="349"/>
      <c r="EI14" s="349"/>
      <c r="EJ14" s="349"/>
      <c r="EK14" s="349"/>
      <c r="EL14" s="349"/>
      <c r="EM14" s="349"/>
      <c r="EN14" s="349"/>
      <c r="EO14" s="349"/>
      <c r="EP14" s="349"/>
      <c r="EQ14" s="347"/>
      <c r="ER14" s="347"/>
      <c r="ES14" s="348"/>
      <c r="ET14" s="348"/>
      <c r="EU14" s="348"/>
      <c r="EV14" s="348"/>
      <c r="EW14" s="349"/>
      <c r="EX14" s="349"/>
      <c r="EY14" s="349"/>
      <c r="EZ14" s="349"/>
      <c r="FA14" s="349"/>
      <c r="FB14" s="349"/>
      <c r="FC14" s="347"/>
      <c r="FD14" s="347"/>
      <c r="FE14" s="347"/>
      <c r="FF14" s="349"/>
      <c r="FG14" s="349"/>
      <c r="FH14" s="349"/>
      <c r="FI14" s="349"/>
      <c r="FJ14" s="349"/>
      <c r="FK14" s="349"/>
      <c r="FL14" s="349"/>
      <c r="FM14" s="349"/>
      <c r="FN14" s="349"/>
      <c r="FO14" s="349"/>
      <c r="FP14" s="349"/>
      <c r="FQ14" s="349"/>
      <c r="FR14" s="349"/>
      <c r="FS14" s="349"/>
      <c r="FT14" s="349"/>
      <c r="FU14" s="349"/>
      <c r="FV14" s="349"/>
      <c r="FW14" s="349"/>
      <c r="FX14" s="349"/>
      <c r="FY14" s="349"/>
      <c r="FZ14" s="349"/>
      <c r="GA14" s="349"/>
      <c r="GB14" s="349"/>
      <c r="GC14" s="349"/>
      <c r="GD14" s="349"/>
      <c r="GE14" s="349"/>
      <c r="GF14" s="349"/>
      <c r="GG14" s="349"/>
      <c r="GH14" s="349"/>
      <c r="GI14" s="349"/>
      <c r="GJ14" s="349"/>
      <c r="GK14" s="349"/>
      <c r="GL14" s="349"/>
      <c r="GM14" s="349"/>
      <c r="GN14" s="349"/>
      <c r="GO14" s="349"/>
      <c r="GP14" s="349"/>
      <c r="GQ14" s="349"/>
      <c r="GR14" s="349"/>
      <c r="GS14" s="349"/>
      <c r="GT14" s="349"/>
      <c r="GU14" s="349"/>
      <c r="GV14" s="349"/>
      <c r="GW14" s="349"/>
      <c r="GX14" s="349"/>
      <c r="GY14" s="347"/>
      <c r="GZ14" s="347"/>
      <c r="HA14" s="349"/>
      <c r="HB14" s="349"/>
      <c r="HC14" s="349"/>
      <c r="HD14" s="349"/>
      <c r="HE14" s="349"/>
      <c r="HF14" s="349"/>
      <c r="HG14" s="347"/>
      <c r="HH14" s="349"/>
      <c r="HI14" s="349"/>
      <c r="HJ14" s="349"/>
      <c r="HK14" s="349"/>
      <c r="HL14" s="349"/>
      <c r="HM14" s="349"/>
      <c r="HN14" s="349"/>
      <c r="HO14" s="349"/>
      <c r="HP14" s="349"/>
      <c r="HQ14" s="349"/>
      <c r="HR14" s="349"/>
      <c r="HS14" s="349"/>
      <c r="HT14" s="349"/>
      <c r="HU14" s="349"/>
      <c r="HV14" s="349"/>
      <c r="HW14" s="349"/>
      <c r="HX14" s="349"/>
      <c r="HY14" s="349"/>
      <c r="HZ14" s="349"/>
      <c r="IA14" s="349"/>
      <c r="IB14" s="349"/>
      <c r="IC14" s="349"/>
      <c r="ID14" s="349"/>
      <c r="IE14" s="349"/>
      <c r="IF14" s="349"/>
      <c r="IG14" s="349"/>
      <c r="IH14" s="349"/>
      <c r="II14" s="349"/>
      <c r="IJ14" s="349"/>
      <c r="IK14" s="349"/>
      <c r="IL14" s="349"/>
      <c r="IM14" s="347"/>
      <c r="IN14" s="347"/>
      <c r="IO14" s="349"/>
      <c r="IP14" s="349"/>
      <c r="IQ14" s="349"/>
      <c r="IR14" s="347"/>
      <c r="IS14" s="347"/>
      <c r="IT14" s="347"/>
      <c r="IU14" s="344"/>
      <c r="IV14" s="354"/>
      <c r="IW14" s="354"/>
      <c r="IX14" s="354"/>
      <c r="IY14" s="354"/>
      <c r="IZ14" s="354"/>
      <c r="JA14" s="354"/>
      <c r="JB14" s="354"/>
      <c r="JC14" s="354"/>
      <c r="JD14" s="354"/>
      <c r="JE14" s="354"/>
      <c r="JF14" s="354"/>
      <c r="JG14" s="354"/>
      <c r="JH14" s="354"/>
      <c r="JI14" s="354"/>
      <c r="JJ14" s="354"/>
      <c r="JK14" s="354"/>
      <c r="JL14" s="354"/>
      <c r="JM14" s="354"/>
      <c r="JN14" s="354"/>
    </row>
    <row r="15" spans="1:274" ht="18" customHeight="1">
      <c r="A15" s="347"/>
      <c r="B15" s="360"/>
      <c r="C15" s="362">
        <v>9</v>
      </c>
      <c r="D15" s="460"/>
      <c r="E15" s="461"/>
      <c r="F15" s="461"/>
      <c r="G15" s="461"/>
      <c r="H15" s="460"/>
      <c r="I15" s="461"/>
      <c r="J15" s="461"/>
      <c r="K15" s="461"/>
      <c r="L15" s="460"/>
      <c r="M15" s="461"/>
      <c r="N15" s="461"/>
      <c r="O15" s="461"/>
      <c r="P15" s="460"/>
      <c r="Q15" s="461"/>
      <c r="R15" s="461"/>
      <c r="S15" s="461"/>
      <c r="T15" s="460"/>
      <c r="U15" s="461"/>
      <c r="V15" s="461"/>
      <c r="W15" s="461"/>
      <c r="X15" s="370"/>
      <c r="Y15" s="370"/>
      <c r="AD15" s="348"/>
      <c r="AE15" s="348"/>
      <c r="AF15" s="348"/>
      <c r="AG15" s="349"/>
      <c r="AH15" s="349"/>
      <c r="AI15" s="349"/>
      <c r="AJ15" s="349"/>
      <c r="AK15" s="349"/>
      <c r="AL15" s="349"/>
      <c r="AM15" s="347"/>
      <c r="AN15" s="347"/>
      <c r="AO15" s="348"/>
      <c r="AP15" s="348"/>
      <c r="AQ15" s="348"/>
      <c r="AR15" s="348"/>
      <c r="AS15" s="349"/>
      <c r="AT15" s="349"/>
      <c r="AU15" s="349"/>
      <c r="AV15" s="349"/>
      <c r="AW15" s="349"/>
      <c r="AX15" s="349"/>
      <c r="AY15" s="347"/>
      <c r="AZ15" s="347"/>
      <c r="BA15" s="348"/>
      <c r="BB15" s="348"/>
      <c r="BC15" s="348"/>
      <c r="BD15" s="348"/>
      <c r="BE15" s="349"/>
      <c r="BF15" s="349"/>
      <c r="BG15" s="349"/>
      <c r="BH15" s="349"/>
      <c r="BI15" s="349"/>
      <c r="BJ15" s="349"/>
      <c r="BK15" s="347"/>
      <c r="BL15" s="347"/>
      <c r="BM15" s="348"/>
      <c r="BN15" s="348"/>
      <c r="BO15" s="348"/>
      <c r="BP15" s="348"/>
      <c r="BQ15" s="349"/>
      <c r="BR15" s="349"/>
      <c r="BS15" s="349"/>
      <c r="BT15" s="349"/>
      <c r="BU15" s="349"/>
      <c r="BV15" s="349"/>
      <c r="BW15" s="347"/>
      <c r="BX15" s="347"/>
      <c r="BY15" s="348"/>
      <c r="BZ15" s="348"/>
      <c r="CA15" s="348"/>
      <c r="CB15" s="348"/>
      <c r="CC15" s="349"/>
      <c r="CD15" s="349"/>
      <c r="CE15" s="349"/>
      <c r="CF15" s="349"/>
      <c r="CG15" s="349"/>
      <c r="CH15" s="349"/>
      <c r="CI15" s="347"/>
      <c r="CJ15" s="347"/>
      <c r="CK15" s="348"/>
      <c r="CL15" s="348"/>
      <c r="CM15" s="348"/>
      <c r="CN15" s="348"/>
      <c r="CO15" s="349"/>
      <c r="CP15" s="349"/>
      <c r="CQ15" s="349"/>
      <c r="CR15" s="349"/>
      <c r="CS15" s="349"/>
      <c r="CT15" s="349"/>
      <c r="CU15" s="347"/>
      <c r="CV15" s="347"/>
      <c r="CW15" s="348"/>
      <c r="CX15" s="349"/>
      <c r="CY15" s="349"/>
      <c r="CZ15" s="349"/>
      <c r="DA15" s="349"/>
      <c r="DB15" s="349"/>
      <c r="DC15" s="349"/>
      <c r="DD15" s="349"/>
      <c r="DE15" s="349"/>
      <c r="DF15" s="349"/>
      <c r="DG15" s="349"/>
      <c r="DH15" s="349"/>
      <c r="DI15" s="349"/>
      <c r="DJ15" s="349"/>
      <c r="DK15" s="349"/>
      <c r="DL15" s="349"/>
      <c r="DM15" s="349"/>
      <c r="DN15" s="349"/>
      <c r="DO15" s="349"/>
      <c r="DP15" s="349"/>
      <c r="DQ15" s="349"/>
      <c r="DR15" s="349"/>
      <c r="DS15" s="349"/>
      <c r="DT15" s="349"/>
      <c r="DU15" s="349"/>
      <c r="DV15" s="349"/>
      <c r="DW15" s="349"/>
      <c r="DX15" s="349"/>
      <c r="DY15" s="349"/>
      <c r="DZ15" s="349"/>
      <c r="EA15" s="349"/>
      <c r="EB15" s="349"/>
      <c r="EC15" s="349"/>
      <c r="ED15" s="349"/>
      <c r="EE15" s="349"/>
      <c r="EF15" s="349"/>
      <c r="EG15" s="349"/>
      <c r="EH15" s="349"/>
      <c r="EI15" s="349"/>
      <c r="EJ15" s="349"/>
      <c r="EK15" s="349"/>
      <c r="EL15" s="349"/>
      <c r="EM15" s="349"/>
      <c r="EN15" s="349"/>
      <c r="EO15" s="349"/>
      <c r="EP15" s="349"/>
      <c r="EQ15" s="347"/>
      <c r="ER15" s="347"/>
      <c r="ES15" s="348"/>
      <c r="ET15" s="348"/>
      <c r="EU15" s="348"/>
      <c r="EV15" s="348"/>
      <c r="EW15" s="349"/>
      <c r="EX15" s="349"/>
      <c r="EY15" s="349"/>
      <c r="EZ15" s="349"/>
      <c r="FA15" s="349"/>
      <c r="FB15" s="349"/>
      <c r="FC15" s="347"/>
      <c r="FD15" s="347"/>
      <c r="FE15" s="347"/>
      <c r="FF15" s="349"/>
      <c r="FG15" s="349"/>
      <c r="FH15" s="349"/>
      <c r="FI15" s="349"/>
      <c r="FJ15" s="349"/>
      <c r="FK15" s="349"/>
      <c r="FL15" s="349"/>
      <c r="FM15" s="349"/>
      <c r="FN15" s="349"/>
      <c r="FO15" s="349"/>
      <c r="FP15" s="349"/>
      <c r="FQ15" s="349"/>
      <c r="FR15" s="349"/>
      <c r="FS15" s="349"/>
      <c r="FT15" s="349"/>
      <c r="FU15" s="349"/>
      <c r="FV15" s="349"/>
      <c r="FW15" s="349"/>
      <c r="FX15" s="349"/>
      <c r="FY15" s="349"/>
      <c r="FZ15" s="349"/>
      <c r="GA15" s="349"/>
      <c r="GB15" s="349"/>
      <c r="GC15" s="349"/>
      <c r="GD15" s="349"/>
      <c r="GE15" s="349"/>
      <c r="GF15" s="349"/>
      <c r="GG15" s="349"/>
      <c r="GH15" s="349"/>
      <c r="GI15" s="349"/>
      <c r="GJ15" s="349"/>
      <c r="GK15" s="349"/>
      <c r="GL15" s="349"/>
      <c r="GM15" s="349"/>
      <c r="GN15" s="349"/>
      <c r="GO15" s="349"/>
      <c r="GP15" s="349"/>
      <c r="GQ15" s="349"/>
      <c r="GR15" s="349"/>
      <c r="GS15" s="349"/>
      <c r="GT15" s="349"/>
      <c r="GU15" s="349"/>
      <c r="GV15" s="349"/>
      <c r="GW15" s="349"/>
      <c r="GX15" s="349"/>
      <c r="GY15" s="347"/>
      <c r="GZ15" s="347"/>
      <c r="HA15" s="349"/>
      <c r="HB15" s="349"/>
      <c r="HC15" s="349"/>
      <c r="HD15" s="349"/>
      <c r="HE15" s="349"/>
      <c r="HF15" s="349"/>
      <c r="HG15" s="347"/>
      <c r="HH15" s="349"/>
      <c r="HI15" s="349"/>
      <c r="HJ15" s="349"/>
      <c r="HK15" s="349"/>
      <c r="HL15" s="349"/>
      <c r="HM15" s="349"/>
      <c r="HN15" s="349"/>
      <c r="HO15" s="349"/>
      <c r="HP15" s="349"/>
      <c r="HQ15" s="349"/>
      <c r="HR15" s="349"/>
      <c r="HS15" s="349"/>
      <c r="HT15" s="349"/>
      <c r="HU15" s="349"/>
      <c r="HV15" s="349"/>
      <c r="HW15" s="349"/>
      <c r="HX15" s="349"/>
      <c r="HY15" s="349"/>
      <c r="HZ15" s="349"/>
      <c r="IA15" s="349"/>
      <c r="IB15" s="349"/>
      <c r="IC15" s="349"/>
      <c r="ID15" s="349"/>
      <c r="IE15" s="349"/>
      <c r="IF15" s="349"/>
      <c r="IG15" s="349"/>
      <c r="IH15" s="349"/>
      <c r="II15" s="349"/>
      <c r="IJ15" s="349"/>
      <c r="IK15" s="349"/>
      <c r="IL15" s="349"/>
      <c r="IM15" s="347"/>
      <c r="IN15" s="347"/>
      <c r="IO15" s="349"/>
      <c r="IP15" s="349"/>
      <c r="IQ15" s="349"/>
      <c r="IR15" s="347"/>
      <c r="IS15" s="347"/>
      <c r="IT15" s="347"/>
      <c r="IU15" s="344"/>
      <c r="IV15" s="354"/>
      <c r="IW15" s="354"/>
      <c r="IX15" s="354"/>
      <c r="IY15" s="354"/>
      <c r="IZ15" s="354"/>
      <c r="JA15" s="354"/>
      <c r="JB15" s="354"/>
      <c r="JC15" s="354"/>
      <c r="JD15" s="354"/>
      <c r="JE15" s="354"/>
      <c r="JF15" s="354"/>
      <c r="JG15" s="354"/>
      <c r="JH15" s="354"/>
      <c r="JI15" s="354"/>
      <c r="JJ15" s="354"/>
      <c r="JK15" s="354"/>
      <c r="JL15" s="354"/>
      <c r="JM15" s="354"/>
      <c r="JN15" s="354"/>
    </row>
    <row r="16" spans="1:274" ht="18" customHeight="1">
      <c r="A16" s="347"/>
      <c r="B16" s="360"/>
      <c r="C16" s="362">
        <v>10</v>
      </c>
      <c r="D16" s="460"/>
      <c r="E16" s="461"/>
      <c r="F16" s="461"/>
      <c r="G16" s="461"/>
      <c r="H16" s="460"/>
      <c r="I16" s="461"/>
      <c r="J16" s="461"/>
      <c r="K16" s="461"/>
      <c r="L16" s="460"/>
      <c r="M16" s="461"/>
      <c r="N16" s="461"/>
      <c r="O16" s="461"/>
      <c r="P16" s="460"/>
      <c r="Q16" s="461"/>
      <c r="R16" s="461"/>
      <c r="S16" s="461"/>
      <c r="T16" s="460"/>
      <c r="U16" s="461"/>
      <c r="V16" s="461"/>
      <c r="W16" s="461"/>
      <c r="X16" s="370"/>
      <c r="Y16" s="370"/>
      <c r="AD16" s="348"/>
      <c r="AE16" s="348"/>
      <c r="AF16" s="348"/>
      <c r="AG16" s="349"/>
      <c r="AH16" s="349"/>
      <c r="AI16" s="349"/>
      <c r="AJ16" s="349"/>
      <c r="AK16" s="349"/>
      <c r="AL16" s="349"/>
      <c r="AM16" s="347"/>
      <c r="AN16" s="347"/>
      <c r="AO16" s="348"/>
      <c r="AP16" s="348"/>
      <c r="AQ16" s="348"/>
      <c r="AR16" s="348"/>
      <c r="AS16" s="349"/>
      <c r="AT16" s="349"/>
      <c r="AU16" s="349"/>
      <c r="AV16" s="349"/>
      <c r="AW16" s="349"/>
      <c r="AX16" s="349"/>
      <c r="AY16" s="347"/>
      <c r="AZ16" s="347"/>
      <c r="BA16" s="348"/>
      <c r="BB16" s="348"/>
      <c r="BC16" s="348"/>
      <c r="BD16" s="348"/>
      <c r="BE16" s="349"/>
      <c r="BF16" s="349"/>
      <c r="BG16" s="349"/>
      <c r="BH16" s="349"/>
      <c r="BI16" s="349"/>
      <c r="BJ16" s="349"/>
      <c r="BK16" s="347"/>
      <c r="BL16" s="347"/>
      <c r="BM16" s="348"/>
      <c r="BN16" s="348"/>
      <c r="BO16" s="348"/>
      <c r="BP16" s="348"/>
      <c r="BQ16" s="349"/>
      <c r="BR16" s="349"/>
      <c r="BS16" s="349"/>
      <c r="BT16" s="349"/>
      <c r="BU16" s="349"/>
      <c r="BV16" s="349"/>
      <c r="BW16" s="347"/>
      <c r="BX16" s="347"/>
      <c r="BY16" s="348"/>
      <c r="BZ16" s="348"/>
      <c r="CA16" s="348"/>
      <c r="CB16" s="348"/>
      <c r="CC16" s="349"/>
      <c r="CD16" s="349"/>
      <c r="CE16" s="349"/>
      <c r="CF16" s="349"/>
      <c r="CG16" s="349"/>
      <c r="CH16" s="349"/>
      <c r="CI16" s="347"/>
      <c r="CJ16" s="347"/>
      <c r="CK16" s="348"/>
      <c r="CL16" s="348"/>
      <c r="CM16" s="348"/>
      <c r="CN16" s="348"/>
      <c r="CO16" s="349"/>
      <c r="CP16" s="349"/>
      <c r="CQ16" s="349"/>
      <c r="CR16" s="349"/>
      <c r="CS16" s="349"/>
      <c r="CT16" s="349"/>
      <c r="CU16" s="347"/>
      <c r="CV16" s="347"/>
      <c r="CW16" s="348"/>
      <c r="CX16" s="349"/>
      <c r="CY16" s="349"/>
      <c r="CZ16" s="349"/>
      <c r="DA16" s="349"/>
      <c r="DB16" s="349"/>
      <c r="DC16" s="349"/>
      <c r="DD16" s="349"/>
      <c r="DE16" s="349"/>
      <c r="DF16" s="349"/>
      <c r="DG16" s="349"/>
      <c r="DH16" s="349"/>
      <c r="DI16" s="349"/>
      <c r="DJ16" s="349"/>
      <c r="DK16" s="349"/>
      <c r="DL16" s="349"/>
      <c r="DM16" s="349"/>
      <c r="DN16" s="349"/>
      <c r="DO16" s="349"/>
      <c r="DP16" s="349"/>
      <c r="DQ16" s="349"/>
      <c r="DR16" s="349"/>
      <c r="DS16" s="349"/>
      <c r="DT16" s="349"/>
      <c r="DU16" s="349"/>
      <c r="DV16" s="349"/>
      <c r="DW16" s="349"/>
      <c r="DX16" s="349"/>
      <c r="DY16" s="349"/>
      <c r="DZ16" s="349"/>
      <c r="EA16" s="349"/>
      <c r="EB16" s="349"/>
      <c r="EC16" s="349"/>
      <c r="ED16" s="349"/>
      <c r="EE16" s="349"/>
      <c r="EF16" s="349"/>
      <c r="EG16" s="349"/>
      <c r="EH16" s="349"/>
      <c r="EI16" s="349"/>
      <c r="EJ16" s="349"/>
      <c r="EK16" s="349"/>
      <c r="EL16" s="349"/>
      <c r="EM16" s="349"/>
      <c r="EN16" s="349"/>
      <c r="EO16" s="349"/>
      <c r="EP16" s="349"/>
      <c r="EQ16" s="347"/>
      <c r="ER16" s="347"/>
      <c r="ES16" s="348"/>
      <c r="ET16" s="348"/>
      <c r="EU16" s="348"/>
      <c r="EV16" s="348"/>
      <c r="EW16" s="349"/>
      <c r="EX16" s="349"/>
      <c r="EY16" s="349"/>
      <c r="EZ16" s="349"/>
      <c r="FA16" s="349"/>
      <c r="FB16" s="349"/>
      <c r="FC16" s="347"/>
      <c r="FD16" s="347"/>
      <c r="FE16" s="347"/>
      <c r="FF16" s="349"/>
      <c r="FG16" s="349"/>
      <c r="FH16" s="349"/>
      <c r="FI16" s="349"/>
      <c r="FJ16" s="349"/>
      <c r="FK16" s="349"/>
      <c r="FL16" s="349"/>
      <c r="FM16" s="349"/>
      <c r="FN16" s="349"/>
      <c r="FO16" s="349"/>
      <c r="FP16" s="349"/>
      <c r="FQ16" s="349"/>
      <c r="FR16" s="349"/>
      <c r="FS16" s="349"/>
      <c r="FT16" s="349"/>
      <c r="FU16" s="349"/>
      <c r="FV16" s="349"/>
      <c r="FW16" s="349"/>
      <c r="FX16" s="349"/>
      <c r="FY16" s="349"/>
      <c r="FZ16" s="349"/>
      <c r="GA16" s="349"/>
      <c r="GB16" s="349"/>
      <c r="GC16" s="349"/>
      <c r="GD16" s="349"/>
      <c r="GE16" s="349"/>
      <c r="GF16" s="349"/>
      <c r="GG16" s="349"/>
      <c r="GH16" s="349"/>
      <c r="GI16" s="349"/>
      <c r="GJ16" s="349"/>
      <c r="GK16" s="349"/>
      <c r="GL16" s="349"/>
      <c r="GM16" s="349"/>
      <c r="GN16" s="349"/>
      <c r="GO16" s="349"/>
      <c r="GP16" s="349"/>
      <c r="GQ16" s="349"/>
      <c r="GR16" s="349"/>
      <c r="GS16" s="349"/>
      <c r="GT16" s="349"/>
      <c r="GU16" s="349"/>
      <c r="GV16" s="349"/>
      <c r="GW16" s="349"/>
      <c r="GX16" s="349"/>
      <c r="GY16" s="347"/>
      <c r="GZ16" s="347"/>
      <c r="HA16" s="349"/>
      <c r="HB16" s="349"/>
      <c r="HC16" s="349"/>
      <c r="HD16" s="349"/>
      <c r="HE16" s="349"/>
      <c r="HF16" s="349"/>
      <c r="HG16" s="347"/>
      <c r="HH16" s="349"/>
      <c r="HI16" s="349"/>
      <c r="HJ16" s="349"/>
      <c r="HK16" s="349"/>
      <c r="HL16" s="349"/>
      <c r="HM16" s="349"/>
      <c r="HN16" s="349"/>
      <c r="HO16" s="349"/>
      <c r="HP16" s="349"/>
      <c r="HQ16" s="349"/>
      <c r="HR16" s="349"/>
      <c r="HS16" s="349"/>
      <c r="HT16" s="349"/>
      <c r="HU16" s="349"/>
      <c r="HV16" s="349"/>
      <c r="HW16" s="349"/>
      <c r="HX16" s="349"/>
      <c r="HY16" s="349"/>
      <c r="HZ16" s="349"/>
      <c r="IA16" s="349"/>
      <c r="IB16" s="349"/>
      <c r="IC16" s="349"/>
      <c r="ID16" s="349"/>
      <c r="IE16" s="349"/>
      <c r="IF16" s="349"/>
      <c r="IG16" s="349"/>
      <c r="IH16" s="349"/>
      <c r="II16" s="349"/>
      <c r="IJ16" s="349"/>
      <c r="IK16" s="349"/>
      <c r="IL16" s="349"/>
      <c r="IM16" s="347"/>
      <c r="IN16" s="347"/>
      <c r="IO16" s="349"/>
      <c r="IP16" s="349"/>
      <c r="IQ16" s="349"/>
      <c r="IR16" s="347"/>
      <c r="IS16" s="347"/>
      <c r="IT16" s="347"/>
      <c r="IU16" s="344"/>
      <c r="IV16" s="354"/>
      <c r="IW16" s="354"/>
      <c r="IX16" s="354"/>
      <c r="IY16" s="354"/>
      <c r="IZ16" s="354"/>
      <c r="JA16" s="354"/>
      <c r="JB16" s="354"/>
      <c r="JC16" s="354"/>
      <c r="JD16" s="354"/>
      <c r="JE16" s="354"/>
      <c r="JF16" s="354"/>
      <c r="JG16" s="354"/>
      <c r="JH16" s="354"/>
      <c r="JI16" s="354"/>
      <c r="JJ16" s="354"/>
      <c r="JK16" s="354"/>
      <c r="JL16" s="354"/>
      <c r="JM16" s="354"/>
      <c r="JN16" s="354"/>
    </row>
    <row r="17" spans="1:279" ht="18" customHeight="1">
      <c r="A17" s="347"/>
      <c r="B17" s="360"/>
      <c r="C17" s="362">
        <v>11</v>
      </c>
      <c r="D17" s="460"/>
      <c r="E17" s="461"/>
      <c r="F17" s="461"/>
      <c r="G17" s="461"/>
      <c r="H17" s="460"/>
      <c r="I17" s="461"/>
      <c r="J17" s="461"/>
      <c r="K17" s="461"/>
      <c r="L17" s="460"/>
      <c r="M17" s="461"/>
      <c r="N17" s="461"/>
      <c r="O17" s="461"/>
      <c r="P17" s="460"/>
      <c r="Q17" s="461"/>
      <c r="R17" s="461"/>
      <c r="S17" s="461"/>
      <c r="T17" s="460"/>
      <c r="U17" s="461"/>
      <c r="V17" s="461"/>
      <c r="W17" s="461"/>
      <c r="X17" s="370"/>
      <c r="Y17" s="370"/>
      <c r="AD17" s="348"/>
      <c r="AE17" s="348"/>
      <c r="AF17" s="348"/>
      <c r="AG17" s="349"/>
      <c r="AH17" s="349"/>
      <c r="AI17" s="349"/>
      <c r="AJ17" s="349"/>
      <c r="AK17" s="349"/>
      <c r="AL17" s="349"/>
      <c r="AM17" s="347"/>
      <c r="AN17" s="347"/>
      <c r="AO17" s="348"/>
      <c r="AP17" s="348"/>
      <c r="AQ17" s="348"/>
      <c r="AR17" s="348"/>
      <c r="AS17" s="349"/>
      <c r="AT17" s="349"/>
      <c r="AU17" s="349"/>
      <c r="AV17" s="349"/>
      <c r="AW17" s="349"/>
      <c r="AX17" s="349"/>
      <c r="AY17" s="347"/>
      <c r="AZ17" s="347"/>
      <c r="BA17" s="348"/>
      <c r="BB17" s="348"/>
      <c r="BC17" s="348"/>
      <c r="BD17" s="348"/>
      <c r="BE17" s="349"/>
      <c r="BF17" s="349"/>
      <c r="BG17" s="349"/>
      <c r="BH17" s="349"/>
      <c r="BI17" s="349"/>
      <c r="BJ17" s="349"/>
      <c r="BK17" s="347"/>
      <c r="BL17" s="347"/>
      <c r="BM17" s="348"/>
      <c r="BN17" s="348"/>
      <c r="BO17" s="348"/>
      <c r="BP17" s="348"/>
      <c r="BQ17" s="349"/>
      <c r="BR17" s="349"/>
      <c r="BS17" s="349"/>
      <c r="BT17" s="349"/>
      <c r="BU17" s="349"/>
      <c r="BV17" s="349"/>
      <c r="BW17" s="347"/>
      <c r="BX17" s="347"/>
      <c r="BY17" s="348"/>
      <c r="BZ17" s="348"/>
      <c r="CA17" s="348"/>
      <c r="CB17" s="348"/>
      <c r="CC17" s="349"/>
      <c r="CD17" s="349"/>
      <c r="CE17" s="349"/>
      <c r="CF17" s="349"/>
      <c r="CG17" s="349"/>
      <c r="CH17" s="349"/>
      <c r="CI17" s="347"/>
      <c r="CJ17" s="347"/>
      <c r="CK17" s="348"/>
      <c r="CL17" s="348"/>
      <c r="CM17" s="348"/>
      <c r="CN17" s="348"/>
      <c r="CO17" s="349"/>
      <c r="CP17" s="349"/>
      <c r="CQ17" s="349"/>
      <c r="CR17" s="349"/>
      <c r="CS17" s="349"/>
      <c r="CT17" s="349"/>
      <c r="CU17" s="347"/>
      <c r="CV17" s="347"/>
      <c r="CW17" s="348"/>
      <c r="CX17" s="349"/>
      <c r="CY17" s="349"/>
      <c r="CZ17" s="349"/>
      <c r="DA17" s="349"/>
      <c r="DB17" s="349"/>
      <c r="DC17" s="349"/>
      <c r="DD17" s="349"/>
      <c r="DE17" s="349"/>
      <c r="DF17" s="349"/>
      <c r="DG17" s="349"/>
      <c r="DH17" s="349"/>
      <c r="DI17" s="349"/>
      <c r="DJ17" s="349"/>
      <c r="DK17" s="349"/>
      <c r="DL17" s="349"/>
      <c r="DM17" s="349"/>
      <c r="DN17" s="349"/>
      <c r="DO17" s="349"/>
      <c r="DP17" s="349"/>
      <c r="DQ17" s="349"/>
      <c r="DR17" s="349"/>
      <c r="DS17" s="349"/>
      <c r="DT17" s="349"/>
      <c r="DU17" s="349"/>
      <c r="DV17" s="349"/>
      <c r="DW17" s="349"/>
      <c r="DX17" s="349"/>
      <c r="DY17" s="349"/>
      <c r="DZ17" s="349"/>
      <c r="EA17" s="349"/>
      <c r="EB17" s="349"/>
      <c r="EC17" s="349"/>
      <c r="ED17" s="349"/>
      <c r="EE17" s="349"/>
      <c r="EF17" s="349"/>
      <c r="EG17" s="349"/>
      <c r="EH17" s="349"/>
      <c r="EI17" s="349"/>
      <c r="EJ17" s="349"/>
      <c r="EK17" s="349"/>
      <c r="EL17" s="349"/>
      <c r="EM17" s="349"/>
      <c r="EN17" s="349"/>
      <c r="EO17" s="349"/>
      <c r="EP17" s="349"/>
      <c r="EQ17" s="347"/>
      <c r="ER17" s="347"/>
      <c r="ES17" s="348"/>
      <c r="ET17" s="348"/>
      <c r="EU17" s="348"/>
      <c r="EV17" s="348"/>
      <c r="EW17" s="349"/>
      <c r="EX17" s="349"/>
      <c r="EY17" s="349"/>
      <c r="EZ17" s="349"/>
      <c r="FA17" s="349"/>
      <c r="FB17" s="349"/>
      <c r="FC17" s="347"/>
      <c r="FD17" s="347"/>
      <c r="FE17" s="347"/>
      <c r="FF17" s="349"/>
      <c r="FG17" s="349"/>
      <c r="FH17" s="349"/>
      <c r="FI17" s="349"/>
      <c r="FJ17" s="349"/>
      <c r="FK17" s="349"/>
      <c r="FL17" s="349"/>
      <c r="FM17" s="349"/>
      <c r="FN17" s="349"/>
      <c r="FO17" s="349"/>
      <c r="FP17" s="349"/>
      <c r="FQ17" s="349"/>
      <c r="FR17" s="349"/>
      <c r="FS17" s="349"/>
      <c r="FT17" s="349"/>
      <c r="FU17" s="349"/>
      <c r="FV17" s="349"/>
      <c r="FW17" s="349"/>
      <c r="FX17" s="349"/>
      <c r="FY17" s="349"/>
      <c r="FZ17" s="349"/>
      <c r="GA17" s="349"/>
      <c r="GB17" s="349"/>
      <c r="GC17" s="349"/>
      <c r="GD17" s="349"/>
      <c r="GE17" s="349"/>
      <c r="GF17" s="349"/>
      <c r="GG17" s="349"/>
      <c r="GH17" s="349"/>
      <c r="GI17" s="349"/>
      <c r="GJ17" s="349"/>
      <c r="GK17" s="349"/>
      <c r="GL17" s="349"/>
      <c r="GM17" s="349"/>
      <c r="GN17" s="349"/>
      <c r="GO17" s="349"/>
      <c r="GP17" s="349"/>
      <c r="GQ17" s="349"/>
      <c r="GR17" s="349"/>
      <c r="GS17" s="349"/>
      <c r="GT17" s="349"/>
      <c r="GU17" s="349"/>
      <c r="GV17" s="349"/>
      <c r="GW17" s="349"/>
      <c r="GX17" s="349"/>
      <c r="GY17" s="347"/>
      <c r="GZ17" s="347"/>
      <c r="HA17" s="349"/>
      <c r="HB17" s="349"/>
      <c r="HC17" s="349"/>
      <c r="HD17" s="349"/>
      <c r="HE17" s="349"/>
      <c r="HF17" s="349"/>
      <c r="HG17" s="347"/>
      <c r="HH17" s="349"/>
      <c r="HI17" s="349"/>
      <c r="HJ17" s="349"/>
      <c r="HK17" s="349"/>
      <c r="HL17" s="349"/>
      <c r="HM17" s="349"/>
      <c r="HN17" s="349"/>
      <c r="HO17" s="349"/>
      <c r="HP17" s="349"/>
      <c r="HQ17" s="349"/>
      <c r="HR17" s="349"/>
      <c r="HS17" s="349"/>
      <c r="HT17" s="349"/>
      <c r="HU17" s="349"/>
      <c r="HV17" s="349"/>
      <c r="HW17" s="349"/>
      <c r="HX17" s="349"/>
      <c r="HY17" s="349"/>
      <c r="HZ17" s="349"/>
      <c r="IA17" s="349"/>
      <c r="IB17" s="349"/>
      <c r="IC17" s="349"/>
      <c r="ID17" s="349"/>
      <c r="IE17" s="349"/>
      <c r="IF17" s="349"/>
      <c r="IG17" s="349"/>
      <c r="IH17" s="349"/>
      <c r="II17" s="349"/>
      <c r="IJ17" s="349"/>
      <c r="IK17" s="349"/>
      <c r="IL17" s="349"/>
      <c r="IM17" s="347"/>
      <c r="IN17" s="347"/>
      <c r="IO17" s="349"/>
      <c r="IP17" s="349"/>
      <c r="IQ17" s="349"/>
      <c r="IR17" s="347"/>
      <c r="IS17" s="347"/>
      <c r="IT17" s="347"/>
      <c r="IU17" s="344"/>
      <c r="IV17" s="354"/>
      <c r="IW17" s="354"/>
      <c r="IX17" s="354"/>
      <c r="IY17" s="354"/>
      <c r="IZ17" s="354"/>
      <c r="JA17" s="354"/>
      <c r="JB17" s="354"/>
      <c r="JC17" s="354"/>
      <c r="JD17" s="354"/>
      <c r="JE17" s="354"/>
      <c r="JF17" s="354"/>
      <c r="JG17" s="354"/>
      <c r="JH17" s="354"/>
      <c r="JI17" s="354"/>
      <c r="JJ17" s="354"/>
      <c r="JK17" s="354"/>
      <c r="JL17" s="354"/>
      <c r="JM17" s="354"/>
      <c r="JN17" s="354"/>
    </row>
    <row r="18" spans="1:279" ht="18" customHeight="1">
      <c r="A18" s="347"/>
      <c r="B18" s="360"/>
      <c r="C18" s="363">
        <v>12</v>
      </c>
      <c r="D18" s="462"/>
      <c r="E18" s="463"/>
      <c r="F18" s="463"/>
      <c r="G18" s="463"/>
      <c r="H18" s="462"/>
      <c r="I18" s="463"/>
      <c r="J18" s="463"/>
      <c r="K18" s="463"/>
      <c r="L18" s="462"/>
      <c r="M18" s="463"/>
      <c r="N18" s="463"/>
      <c r="O18" s="463"/>
      <c r="P18" s="462"/>
      <c r="Q18" s="463"/>
      <c r="R18" s="463"/>
      <c r="S18" s="463"/>
      <c r="T18" s="462"/>
      <c r="U18" s="463"/>
      <c r="V18" s="463"/>
      <c r="W18" s="463"/>
      <c r="X18" s="370"/>
      <c r="Y18" s="370"/>
      <c r="AD18" s="348"/>
      <c r="AE18" s="348"/>
      <c r="AF18" s="348"/>
      <c r="AG18" s="349"/>
      <c r="AH18" s="349"/>
      <c r="AI18" s="349"/>
      <c r="AJ18" s="349"/>
      <c r="AK18" s="349"/>
      <c r="AL18" s="349"/>
      <c r="AM18" s="347"/>
      <c r="AN18" s="347"/>
      <c r="AO18" s="348"/>
      <c r="AP18" s="348"/>
      <c r="AQ18" s="348"/>
      <c r="AR18" s="348"/>
      <c r="AS18" s="349"/>
      <c r="AT18" s="349"/>
      <c r="AU18" s="349"/>
      <c r="AV18" s="349"/>
      <c r="AW18" s="349"/>
      <c r="AX18" s="349"/>
      <c r="AY18" s="347"/>
      <c r="AZ18" s="347"/>
      <c r="BA18" s="348"/>
      <c r="BB18" s="348"/>
      <c r="BC18" s="348"/>
      <c r="BD18" s="348"/>
      <c r="BE18" s="349"/>
      <c r="BF18" s="349"/>
      <c r="BG18" s="349"/>
      <c r="BH18" s="349"/>
      <c r="BI18" s="349"/>
      <c r="BJ18" s="349"/>
      <c r="BK18" s="347"/>
      <c r="BL18" s="347"/>
      <c r="BM18" s="348"/>
      <c r="BN18" s="348"/>
      <c r="BO18" s="348"/>
      <c r="BP18" s="348"/>
      <c r="BQ18" s="349"/>
      <c r="BR18" s="349"/>
      <c r="BS18" s="349"/>
      <c r="BT18" s="349"/>
      <c r="BU18" s="349"/>
      <c r="BV18" s="349"/>
      <c r="BW18" s="347"/>
      <c r="BX18" s="347"/>
      <c r="BY18" s="348"/>
      <c r="BZ18" s="348"/>
      <c r="CA18" s="348"/>
      <c r="CB18" s="348"/>
      <c r="CC18" s="349"/>
      <c r="CD18" s="349"/>
      <c r="CE18" s="349"/>
      <c r="CF18" s="349"/>
      <c r="CG18" s="349"/>
      <c r="CH18" s="349"/>
      <c r="CI18" s="347"/>
      <c r="CJ18" s="347"/>
      <c r="CK18" s="348"/>
      <c r="CL18" s="348"/>
      <c r="CM18" s="348"/>
      <c r="CN18" s="348"/>
      <c r="CO18" s="349"/>
      <c r="CP18" s="349"/>
      <c r="CQ18" s="349"/>
      <c r="CR18" s="349"/>
      <c r="CS18" s="349"/>
      <c r="CT18" s="349"/>
      <c r="CU18" s="347"/>
      <c r="CV18" s="347"/>
      <c r="CW18" s="348"/>
      <c r="CX18" s="349"/>
      <c r="CY18" s="349"/>
      <c r="CZ18" s="349"/>
      <c r="DA18" s="349"/>
      <c r="DB18" s="349"/>
      <c r="DC18" s="349"/>
      <c r="DD18" s="349"/>
      <c r="DE18" s="349"/>
      <c r="DF18" s="349"/>
      <c r="DG18" s="349"/>
      <c r="DH18" s="349"/>
      <c r="DI18" s="349"/>
      <c r="DJ18" s="349"/>
      <c r="DK18" s="349"/>
      <c r="DL18" s="349"/>
      <c r="DM18" s="349"/>
      <c r="DN18" s="349"/>
      <c r="DO18" s="349"/>
      <c r="DP18" s="349"/>
      <c r="DQ18" s="349"/>
      <c r="DR18" s="349"/>
      <c r="DS18" s="349"/>
      <c r="DT18" s="349"/>
      <c r="DU18" s="349"/>
      <c r="DV18" s="349"/>
      <c r="DW18" s="349"/>
      <c r="DX18" s="349"/>
      <c r="DY18" s="349"/>
      <c r="DZ18" s="349"/>
      <c r="EA18" s="349"/>
      <c r="EB18" s="349"/>
      <c r="EC18" s="349"/>
      <c r="ED18" s="349"/>
      <c r="EE18" s="349"/>
      <c r="EF18" s="349"/>
      <c r="EG18" s="349"/>
      <c r="EH18" s="349"/>
      <c r="EI18" s="349"/>
      <c r="EJ18" s="349"/>
      <c r="EK18" s="349"/>
      <c r="EL18" s="349"/>
      <c r="EM18" s="349"/>
      <c r="EN18" s="349"/>
      <c r="EO18" s="349"/>
      <c r="EP18" s="349"/>
      <c r="EQ18" s="347"/>
      <c r="ER18" s="347"/>
      <c r="ES18" s="348"/>
      <c r="ET18" s="348"/>
      <c r="EU18" s="348"/>
      <c r="EV18" s="348"/>
      <c r="EW18" s="349"/>
      <c r="EX18" s="349"/>
      <c r="EY18" s="349"/>
      <c r="EZ18" s="349"/>
      <c r="FA18" s="349"/>
      <c r="FB18" s="349"/>
      <c r="FC18" s="347"/>
      <c r="FD18" s="347"/>
      <c r="FE18" s="347"/>
      <c r="FF18" s="349"/>
      <c r="FG18" s="349"/>
      <c r="FH18" s="349"/>
      <c r="FI18" s="349"/>
      <c r="FJ18" s="349"/>
      <c r="FK18" s="349"/>
      <c r="FL18" s="349"/>
      <c r="FM18" s="349"/>
      <c r="FN18" s="349"/>
      <c r="FO18" s="349"/>
      <c r="FP18" s="349"/>
      <c r="FQ18" s="349"/>
      <c r="FR18" s="349"/>
      <c r="FS18" s="349"/>
      <c r="FT18" s="349"/>
      <c r="FU18" s="349"/>
      <c r="FV18" s="349"/>
      <c r="FW18" s="349"/>
      <c r="FX18" s="349"/>
      <c r="FY18" s="349"/>
      <c r="FZ18" s="349"/>
      <c r="GA18" s="349"/>
      <c r="GB18" s="349"/>
      <c r="GC18" s="349"/>
      <c r="GD18" s="349"/>
      <c r="GE18" s="349"/>
      <c r="GF18" s="349"/>
      <c r="GG18" s="349"/>
      <c r="GH18" s="349"/>
      <c r="GI18" s="349"/>
      <c r="GJ18" s="349"/>
      <c r="GK18" s="349"/>
      <c r="GL18" s="349"/>
      <c r="GM18" s="349"/>
      <c r="GN18" s="349"/>
      <c r="GO18" s="349"/>
      <c r="GP18" s="349"/>
      <c r="GQ18" s="349"/>
      <c r="GR18" s="349"/>
      <c r="GS18" s="349"/>
      <c r="GT18" s="349"/>
      <c r="GU18" s="349"/>
      <c r="GV18" s="349"/>
      <c r="GW18" s="349"/>
      <c r="GX18" s="349"/>
      <c r="GY18" s="347"/>
      <c r="GZ18" s="347"/>
      <c r="HA18" s="349"/>
      <c r="HB18" s="349"/>
      <c r="HC18" s="349"/>
      <c r="HD18" s="349"/>
      <c r="HE18" s="349"/>
      <c r="HF18" s="349"/>
      <c r="HG18" s="347"/>
      <c r="HH18" s="349"/>
      <c r="HI18" s="349"/>
      <c r="HJ18" s="349"/>
      <c r="HK18" s="349"/>
      <c r="HL18" s="349"/>
      <c r="HM18" s="349"/>
      <c r="HN18" s="349"/>
      <c r="HO18" s="349"/>
      <c r="HP18" s="349"/>
      <c r="HQ18" s="349"/>
      <c r="HR18" s="349"/>
      <c r="HS18" s="349"/>
      <c r="HT18" s="349"/>
      <c r="HU18" s="349"/>
      <c r="HV18" s="349"/>
      <c r="HW18" s="349"/>
      <c r="HX18" s="349"/>
      <c r="HY18" s="349"/>
      <c r="HZ18" s="349"/>
      <c r="IA18" s="349"/>
      <c r="IB18" s="349"/>
      <c r="IC18" s="349"/>
      <c r="ID18" s="349"/>
      <c r="IE18" s="349"/>
      <c r="IF18" s="349"/>
      <c r="IG18" s="349"/>
      <c r="IH18" s="349"/>
      <c r="II18" s="349"/>
      <c r="IJ18" s="349"/>
      <c r="IK18" s="349"/>
      <c r="IL18" s="349"/>
      <c r="IM18" s="347"/>
      <c r="IN18" s="347"/>
      <c r="IO18" s="349"/>
      <c r="IP18" s="349"/>
      <c r="IQ18" s="349"/>
      <c r="IR18" s="347"/>
      <c r="IS18" s="347"/>
      <c r="IT18" s="347"/>
      <c r="IU18" s="344"/>
      <c r="IV18" s="354"/>
      <c r="IW18" s="354"/>
      <c r="IX18" s="354"/>
      <c r="IY18" s="354"/>
      <c r="IZ18" s="354"/>
      <c r="JA18" s="354"/>
      <c r="JB18" s="354"/>
      <c r="JC18" s="354"/>
      <c r="JD18" s="354"/>
      <c r="JE18" s="354"/>
      <c r="JF18" s="354"/>
      <c r="JG18" s="354"/>
      <c r="JH18" s="354"/>
      <c r="JI18" s="354"/>
      <c r="JJ18" s="354"/>
      <c r="JK18" s="354"/>
      <c r="JL18" s="354"/>
      <c r="JM18" s="354"/>
      <c r="JN18" s="354"/>
    </row>
    <row r="19" spans="1:279" ht="9.9499999999999993" customHeight="1">
      <c r="A19" s="347"/>
      <c r="B19" s="356"/>
      <c r="C19" s="347"/>
      <c r="D19" s="347"/>
      <c r="E19" s="347"/>
      <c r="F19" s="347"/>
      <c r="G19" s="347"/>
      <c r="H19" s="347"/>
      <c r="I19" s="347"/>
      <c r="J19" s="347"/>
      <c r="K19" s="347"/>
      <c r="L19" s="347"/>
      <c r="M19" s="347"/>
      <c r="N19" s="347"/>
      <c r="O19" s="347"/>
      <c r="P19" s="347"/>
      <c r="Q19" s="347"/>
      <c r="R19" s="347"/>
      <c r="S19" s="347"/>
      <c r="T19" s="347"/>
      <c r="U19" s="347"/>
      <c r="V19" s="347"/>
      <c r="W19" s="347"/>
      <c r="Z19" s="347"/>
      <c r="AA19" s="347"/>
      <c r="AB19" s="347"/>
      <c r="AC19" s="348"/>
      <c r="AD19" s="348"/>
      <c r="AE19" s="348"/>
      <c r="AF19" s="348"/>
      <c r="AG19" s="349"/>
      <c r="AH19" s="349"/>
      <c r="AI19" s="349"/>
      <c r="AJ19" s="349"/>
      <c r="AK19" s="349"/>
      <c r="AL19" s="349"/>
      <c r="AM19" s="347"/>
      <c r="AN19" s="347"/>
      <c r="AO19" s="348"/>
      <c r="AP19" s="348"/>
      <c r="AQ19" s="348"/>
      <c r="AR19" s="348"/>
      <c r="AS19" s="349"/>
      <c r="AT19" s="349"/>
      <c r="AU19" s="349"/>
      <c r="AV19" s="349"/>
      <c r="AW19" s="349"/>
      <c r="AX19" s="349"/>
      <c r="AY19" s="347"/>
      <c r="AZ19" s="347"/>
      <c r="BA19" s="348"/>
      <c r="BB19" s="348"/>
      <c r="BC19" s="348"/>
      <c r="BD19" s="348"/>
      <c r="BE19" s="349"/>
      <c r="BF19" s="349"/>
      <c r="BG19" s="349"/>
      <c r="BH19" s="349"/>
      <c r="BI19" s="349"/>
      <c r="BJ19" s="349"/>
      <c r="BK19" s="347"/>
      <c r="BL19" s="347"/>
      <c r="BM19" s="348"/>
      <c r="BN19" s="348"/>
      <c r="BO19" s="348"/>
      <c r="BP19" s="348"/>
      <c r="BQ19" s="349"/>
      <c r="BR19" s="349"/>
      <c r="BS19" s="349"/>
      <c r="BT19" s="349"/>
      <c r="BU19" s="349"/>
      <c r="BV19" s="349"/>
      <c r="BW19" s="347"/>
      <c r="BX19" s="347"/>
      <c r="BY19" s="348"/>
      <c r="BZ19" s="348"/>
      <c r="CA19" s="348"/>
      <c r="CB19" s="348"/>
      <c r="CC19" s="349"/>
      <c r="CD19" s="349"/>
      <c r="CE19" s="349"/>
      <c r="CF19" s="349"/>
      <c r="CG19" s="349"/>
      <c r="CH19" s="349"/>
      <c r="CI19" s="347"/>
      <c r="CJ19" s="347"/>
      <c r="CK19" s="348"/>
      <c r="CL19" s="348"/>
      <c r="CM19" s="348"/>
      <c r="CN19" s="348"/>
      <c r="CO19" s="349"/>
      <c r="CP19" s="349"/>
      <c r="CQ19" s="349"/>
      <c r="CR19" s="349"/>
      <c r="CS19" s="349"/>
      <c r="CT19" s="349"/>
      <c r="CU19" s="347"/>
      <c r="CV19" s="347"/>
      <c r="CW19" s="348"/>
      <c r="CX19" s="349"/>
      <c r="CY19" s="349"/>
      <c r="CZ19" s="349"/>
      <c r="DA19" s="349"/>
      <c r="DB19" s="349"/>
      <c r="DC19" s="349"/>
      <c r="DD19" s="349"/>
      <c r="DE19" s="349"/>
      <c r="DF19" s="349"/>
      <c r="DG19" s="349"/>
      <c r="DH19" s="349"/>
      <c r="DI19" s="349"/>
      <c r="DJ19" s="349"/>
      <c r="DK19" s="349"/>
      <c r="DL19" s="349"/>
      <c r="DM19" s="349"/>
      <c r="DN19" s="349"/>
      <c r="DO19" s="349"/>
      <c r="DP19" s="349"/>
      <c r="DQ19" s="349"/>
      <c r="DR19" s="349"/>
      <c r="DS19" s="349"/>
      <c r="DT19" s="349"/>
      <c r="DU19" s="349"/>
      <c r="DV19" s="349"/>
      <c r="DW19" s="349"/>
      <c r="DX19" s="349"/>
      <c r="DY19" s="349"/>
      <c r="DZ19" s="349"/>
      <c r="EA19" s="349"/>
      <c r="EB19" s="349"/>
      <c r="EC19" s="349"/>
      <c r="ED19" s="349"/>
      <c r="EE19" s="349"/>
      <c r="EF19" s="349"/>
      <c r="EG19" s="349"/>
      <c r="EH19" s="349"/>
      <c r="EI19" s="349"/>
      <c r="EJ19" s="349"/>
      <c r="EK19" s="349"/>
      <c r="EL19" s="349"/>
      <c r="EM19" s="349"/>
      <c r="EN19" s="349"/>
      <c r="EO19" s="349"/>
      <c r="EP19" s="349"/>
      <c r="EQ19" s="347"/>
      <c r="ER19" s="347"/>
      <c r="ES19" s="348"/>
      <c r="ET19" s="348"/>
      <c r="EU19" s="348"/>
      <c r="EV19" s="348"/>
      <c r="EW19" s="349"/>
      <c r="EX19" s="349"/>
      <c r="EY19" s="349"/>
      <c r="EZ19" s="349"/>
      <c r="FA19" s="349"/>
      <c r="FB19" s="349"/>
      <c r="FC19" s="347"/>
      <c r="FD19" s="347"/>
      <c r="FE19" s="347"/>
      <c r="FF19" s="349"/>
      <c r="FG19" s="349"/>
      <c r="FH19" s="349"/>
      <c r="FI19" s="349"/>
      <c r="FJ19" s="349"/>
      <c r="FK19" s="349"/>
      <c r="FL19" s="349"/>
      <c r="FM19" s="349"/>
      <c r="FN19" s="349"/>
      <c r="FO19" s="349"/>
      <c r="FP19" s="349"/>
      <c r="FQ19" s="349"/>
      <c r="FR19" s="349"/>
      <c r="FS19" s="349"/>
      <c r="FT19" s="349"/>
      <c r="FU19" s="349"/>
      <c r="FV19" s="349"/>
      <c r="FW19" s="349"/>
      <c r="FX19" s="349"/>
      <c r="FY19" s="349"/>
      <c r="FZ19" s="349"/>
      <c r="GA19" s="349"/>
      <c r="GB19" s="349"/>
      <c r="GC19" s="349"/>
      <c r="GD19" s="349"/>
      <c r="GE19" s="349"/>
      <c r="GF19" s="349"/>
      <c r="GG19" s="349"/>
      <c r="GH19" s="349"/>
      <c r="GI19" s="349"/>
      <c r="GJ19" s="349"/>
      <c r="GK19" s="349"/>
      <c r="GL19" s="349"/>
      <c r="GM19" s="349"/>
      <c r="GN19" s="349"/>
      <c r="GO19" s="349"/>
      <c r="GP19" s="349"/>
      <c r="GQ19" s="349"/>
      <c r="GR19" s="349"/>
      <c r="GS19" s="349"/>
      <c r="GT19" s="349"/>
      <c r="GU19" s="349"/>
      <c r="GV19" s="349"/>
      <c r="GW19" s="349"/>
      <c r="GX19" s="349"/>
      <c r="GY19" s="347"/>
      <c r="GZ19" s="347"/>
      <c r="HA19" s="349"/>
      <c r="HB19" s="349"/>
      <c r="HC19" s="349"/>
      <c r="HD19" s="349"/>
      <c r="HE19" s="349"/>
      <c r="HF19" s="349"/>
      <c r="HG19" s="347"/>
      <c r="HH19" s="349"/>
      <c r="HI19" s="349"/>
      <c r="HJ19" s="349"/>
      <c r="HK19" s="349"/>
      <c r="HL19" s="349"/>
      <c r="HM19" s="349"/>
      <c r="HN19" s="349"/>
      <c r="HO19" s="349"/>
      <c r="HP19" s="349"/>
      <c r="HQ19" s="349"/>
      <c r="HR19" s="349"/>
      <c r="HS19" s="349"/>
      <c r="HT19" s="349"/>
      <c r="HU19" s="349"/>
      <c r="HV19" s="349"/>
      <c r="HW19" s="349"/>
      <c r="HX19" s="349"/>
      <c r="HY19" s="349"/>
      <c r="HZ19" s="349"/>
      <c r="IA19" s="349"/>
      <c r="IB19" s="349"/>
      <c r="IC19" s="349"/>
      <c r="ID19" s="349"/>
      <c r="IE19" s="349"/>
      <c r="IF19" s="349"/>
      <c r="IG19" s="349"/>
      <c r="IH19" s="349"/>
      <c r="II19" s="349"/>
      <c r="IJ19" s="349"/>
      <c r="IK19" s="349"/>
      <c r="IL19" s="349"/>
      <c r="IM19" s="347"/>
      <c r="IN19" s="347"/>
      <c r="IO19" s="349"/>
      <c r="IP19" s="349"/>
      <c r="IQ19" s="349"/>
      <c r="IR19" s="347"/>
      <c r="IS19" s="347"/>
      <c r="IT19" s="347"/>
      <c r="IU19" s="344"/>
      <c r="IV19" s="354"/>
      <c r="IW19" s="354"/>
      <c r="IX19" s="354"/>
      <c r="IY19" s="354"/>
      <c r="IZ19" s="354"/>
      <c r="JA19" s="354"/>
      <c r="JB19" s="354"/>
      <c r="JC19" s="354"/>
      <c r="JD19" s="354"/>
      <c r="JE19" s="354"/>
      <c r="JF19" s="354"/>
      <c r="JG19" s="354"/>
      <c r="JH19" s="354"/>
      <c r="JI19" s="354"/>
      <c r="JJ19" s="354"/>
      <c r="JK19" s="354"/>
      <c r="JL19" s="354"/>
      <c r="JM19" s="354"/>
      <c r="JN19" s="354"/>
    </row>
    <row r="20" spans="1:279" ht="24.95" customHeight="1">
      <c r="A20" s="347"/>
      <c r="B20" s="356"/>
      <c r="C20" s="464" t="s">
        <v>911</v>
      </c>
      <c r="AD20" s="348"/>
      <c r="AE20" s="348"/>
      <c r="AF20" s="348"/>
      <c r="AG20" s="349"/>
      <c r="AH20" s="349"/>
      <c r="AI20" s="349"/>
      <c r="AJ20" s="349"/>
      <c r="AK20" s="349"/>
      <c r="AL20" s="349"/>
      <c r="AM20" s="347"/>
      <c r="AN20" s="347"/>
      <c r="AO20" s="348"/>
      <c r="AP20" s="348"/>
      <c r="AQ20" s="348"/>
      <c r="AR20" s="348"/>
      <c r="AS20" s="349"/>
      <c r="AT20" s="349"/>
      <c r="AU20" s="349"/>
      <c r="AV20" s="349"/>
      <c r="AW20" s="349"/>
      <c r="AX20" s="349"/>
      <c r="AY20" s="347"/>
      <c r="AZ20" s="347"/>
      <c r="BA20" s="348"/>
      <c r="BB20" s="348"/>
      <c r="BC20" s="348"/>
      <c r="BD20" s="348"/>
      <c r="BE20" s="349"/>
      <c r="BF20" s="349"/>
      <c r="BG20" s="349"/>
      <c r="BH20" s="349"/>
      <c r="BI20" s="349"/>
      <c r="BJ20" s="349"/>
      <c r="BK20" s="347"/>
      <c r="BL20" s="347"/>
      <c r="BM20" s="348"/>
      <c r="BN20" s="348"/>
      <c r="BO20" s="348"/>
      <c r="BP20" s="348"/>
      <c r="BQ20" s="349"/>
      <c r="BR20" s="349"/>
      <c r="BS20" s="349"/>
      <c r="BT20" s="349"/>
      <c r="BU20" s="349"/>
      <c r="BV20" s="349"/>
      <c r="BW20" s="347"/>
      <c r="BX20" s="347"/>
      <c r="BY20" s="348"/>
      <c r="BZ20" s="348"/>
      <c r="CA20" s="348"/>
      <c r="CB20" s="348"/>
      <c r="CC20" s="349"/>
      <c r="CD20" s="349"/>
      <c r="CE20" s="349"/>
      <c r="CF20" s="349"/>
      <c r="CG20" s="349"/>
      <c r="CH20" s="349"/>
      <c r="CI20" s="347"/>
      <c r="CJ20" s="347"/>
      <c r="CK20" s="348"/>
      <c r="CL20" s="348"/>
      <c r="CM20" s="348"/>
      <c r="CN20" s="348"/>
      <c r="CO20" s="349"/>
      <c r="CP20" s="349"/>
      <c r="CQ20" s="349"/>
      <c r="CR20" s="349"/>
      <c r="CS20" s="349"/>
      <c r="CT20" s="349"/>
      <c r="CU20" s="347"/>
      <c r="CV20" s="347"/>
      <c r="CW20" s="348"/>
      <c r="CX20" s="349"/>
      <c r="CY20" s="349"/>
      <c r="CZ20" s="349"/>
      <c r="DA20" s="349"/>
      <c r="DB20" s="349"/>
      <c r="DC20" s="349"/>
      <c r="DD20" s="349"/>
      <c r="DE20" s="349"/>
      <c r="DF20" s="349"/>
      <c r="DG20" s="349"/>
      <c r="DH20" s="349"/>
      <c r="DI20" s="349"/>
      <c r="DJ20" s="349"/>
      <c r="DK20" s="349"/>
      <c r="DL20" s="349"/>
      <c r="DM20" s="349"/>
      <c r="DN20" s="349"/>
      <c r="DO20" s="349"/>
      <c r="DP20" s="349"/>
      <c r="DQ20" s="349"/>
      <c r="DR20" s="349"/>
      <c r="DS20" s="349"/>
      <c r="DT20" s="349"/>
      <c r="DU20" s="349"/>
      <c r="DV20" s="349"/>
      <c r="DW20" s="349"/>
      <c r="DX20" s="349"/>
      <c r="DY20" s="349"/>
      <c r="DZ20" s="349"/>
      <c r="EA20" s="349"/>
      <c r="EB20" s="349"/>
      <c r="EC20" s="349"/>
      <c r="ED20" s="349"/>
      <c r="EE20" s="349"/>
      <c r="EF20" s="349"/>
      <c r="EG20" s="349"/>
      <c r="EH20" s="349"/>
      <c r="EI20" s="349"/>
      <c r="EJ20" s="349"/>
      <c r="EK20" s="349"/>
      <c r="EL20" s="349"/>
      <c r="EM20" s="349"/>
      <c r="EN20" s="349"/>
      <c r="EO20" s="349"/>
      <c r="EP20" s="349"/>
      <c r="EQ20" s="347"/>
      <c r="ER20" s="347"/>
      <c r="ES20" s="348"/>
      <c r="ET20" s="348"/>
      <c r="EU20" s="348"/>
      <c r="EV20" s="348"/>
      <c r="EW20" s="349"/>
      <c r="EX20" s="349"/>
      <c r="EY20" s="349"/>
      <c r="EZ20" s="349"/>
      <c r="FA20" s="349"/>
      <c r="FB20" s="349"/>
      <c r="FC20" s="347"/>
      <c r="FD20" s="347"/>
      <c r="FE20" s="347"/>
      <c r="FF20" s="349"/>
      <c r="FG20" s="349"/>
      <c r="FH20" s="349"/>
      <c r="FI20" s="349"/>
      <c r="FJ20" s="349"/>
      <c r="FK20" s="349"/>
      <c r="FL20" s="349"/>
      <c r="FM20" s="349"/>
      <c r="FN20" s="349"/>
      <c r="FO20" s="349"/>
      <c r="FP20" s="349"/>
      <c r="FQ20" s="349"/>
      <c r="FR20" s="349"/>
      <c r="FS20" s="349"/>
      <c r="FT20" s="349"/>
      <c r="FU20" s="349"/>
      <c r="FV20" s="349"/>
      <c r="FW20" s="349"/>
      <c r="FX20" s="349"/>
      <c r="FY20" s="349"/>
      <c r="FZ20" s="349"/>
      <c r="GA20" s="349"/>
      <c r="GB20" s="349"/>
      <c r="GC20" s="349"/>
      <c r="GD20" s="349"/>
      <c r="GE20" s="349"/>
      <c r="GF20" s="349"/>
      <c r="GG20" s="349"/>
      <c r="GH20" s="349"/>
      <c r="GI20" s="349"/>
      <c r="GJ20" s="349"/>
      <c r="GK20" s="349"/>
      <c r="GL20" s="349"/>
      <c r="GM20" s="349"/>
      <c r="GN20" s="349"/>
      <c r="GO20" s="349"/>
      <c r="GP20" s="349"/>
      <c r="GQ20" s="349"/>
      <c r="GR20" s="349"/>
      <c r="GS20" s="349"/>
      <c r="GT20" s="349"/>
      <c r="GU20" s="349"/>
      <c r="GV20" s="349"/>
      <c r="GW20" s="349"/>
      <c r="GX20" s="349"/>
      <c r="GY20" s="347"/>
      <c r="GZ20" s="347"/>
      <c r="HA20" s="349"/>
      <c r="HB20" s="349"/>
      <c r="HC20" s="349"/>
      <c r="HD20" s="349"/>
      <c r="HE20" s="349"/>
      <c r="HF20" s="349"/>
      <c r="HG20" s="347"/>
      <c r="HH20" s="349"/>
      <c r="HI20" s="349"/>
      <c r="HJ20" s="349"/>
      <c r="HK20" s="349"/>
      <c r="HL20" s="349"/>
      <c r="HM20" s="349"/>
      <c r="HN20" s="349"/>
      <c r="HO20" s="349"/>
      <c r="HP20" s="349"/>
      <c r="HQ20" s="349"/>
      <c r="HR20" s="349"/>
      <c r="HS20" s="349"/>
      <c r="HT20" s="349"/>
      <c r="HU20" s="349"/>
      <c r="HV20" s="349"/>
      <c r="HW20" s="349"/>
      <c r="HX20" s="349"/>
      <c r="HY20" s="349"/>
      <c r="HZ20" s="349"/>
      <c r="IA20" s="349"/>
      <c r="IB20" s="349"/>
      <c r="IC20" s="349"/>
      <c r="ID20" s="349"/>
      <c r="IE20" s="349"/>
      <c r="IF20" s="349"/>
      <c r="IG20" s="349"/>
      <c r="IH20" s="349"/>
      <c r="II20" s="349"/>
      <c r="IJ20" s="349"/>
      <c r="IK20" s="349"/>
      <c r="IL20" s="349"/>
      <c r="IM20" s="347"/>
      <c r="IN20" s="347"/>
      <c r="IO20" s="349"/>
      <c r="IP20" s="349"/>
      <c r="IQ20" s="349"/>
      <c r="IR20" s="347"/>
      <c r="IS20" s="347"/>
      <c r="IT20" s="347"/>
      <c r="IU20" s="344"/>
      <c r="IV20" s="354"/>
      <c r="IW20" s="354"/>
      <c r="IX20" s="354"/>
      <c r="IY20" s="354"/>
      <c r="IZ20" s="354"/>
      <c r="JA20" s="354"/>
      <c r="JB20" s="354"/>
      <c r="JC20" s="354"/>
      <c r="JD20" s="354"/>
      <c r="JE20" s="354"/>
      <c r="JF20" s="354"/>
      <c r="JG20" s="354"/>
      <c r="JH20" s="354"/>
      <c r="JI20" s="354"/>
      <c r="JJ20" s="354"/>
      <c r="JK20" s="354"/>
      <c r="JL20" s="354"/>
      <c r="JM20" s="354"/>
      <c r="JN20" s="354"/>
    </row>
    <row r="21" spans="1:279" ht="9.9499999999999993" customHeight="1">
      <c r="A21" s="347"/>
      <c r="B21" s="356"/>
      <c r="AC21" s="348"/>
      <c r="AD21" s="348"/>
      <c r="AE21" s="348"/>
      <c r="AF21" s="348"/>
      <c r="AG21" s="349"/>
      <c r="AH21" s="349"/>
      <c r="AI21" s="349"/>
      <c r="AJ21" s="349"/>
      <c r="AK21" s="349"/>
      <c r="AL21" s="349"/>
      <c r="AM21" s="347"/>
      <c r="AN21" s="347"/>
      <c r="AO21" s="348"/>
      <c r="AP21" s="348"/>
      <c r="AQ21" s="348"/>
      <c r="AR21" s="348"/>
      <c r="AS21" s="349"/>
      <c r="AT21" s="349"/>
      <c r="AU21" s="349"/>
      <c r="AV21" s="349"/>
      <c r="AW21" s="349"/>
      <c r="AX21" s="349"/>
      <c r="AY21" s="347"/>
      <c r="AZ21" s="347"/>
      <c r="BA21" s="348"/>
      <c r="BB21" s="348"/>
      <c r="BC21" s="348"/>
      <c r="BD21" s="348"/>
      <c r="BE21" s="349"/>
      <c r="BF21" s="349"/>
      <c r="BG21" s="349"/>
      <c r="BH21" s="349"/>
      <c r="BI21" s="349"/>
      <c r="BJ21" s="349"/>
      <c r="BK21" s="347"/>
      <c r="BL21" s="347"/>
      <c r="BM21" s="348"/>
      <c r="BN21" s="348"/>
      <c r="BO21" s="348"/>
      <c r="BP21" s="348"/>
      <c r="BQ21" s="349"/>
      <c r="BR21" s="349"/>
      <c r="BS21" s="349"/>
      <c r="BT21" s="349"/>
      <c r="BU21" s="349"/>
      <c r="BV21" s="349"/>
      <c r="BW21" s="347"/>
      <c r="BX21" s="347"/>
      <c r="BY21" s="348"/>
      <c r="BZ21" s="348"/>
      <c r="CA21" s="348"/>
      <c r="CB21" s="348"/>
      <c r="CC21" s="349"/>
      <c r="CD21" s="349"/>
      <c r="CE21" s="349"/>
      <c r="CF21" s="349"/>
      <c r="CG21" s="349"/>
      <c r="CH21" s="349"/>
      <c r="CI21" s="347"/>
      <c r="CJ21" s="347"/>
      <c r="CK21" s="348"/>
      <c r="CL21" s="348"/>
      <c r="CM21" s="348"/>
      <c r="CN21" s="348"/>
      <c r="CO21" s="349"/>
      <c r="CP21" s="349"/>
      <c r="CQ21" s="349"/>
      <c r="CR21" s="349"/>
      <c r="CS21" s="349"/>
      <c r="CT21" s="349"/>
      <c r="CU21" s="347"/>
      <c r="CV21" s="347"/>
      <c r="CW21" s="348"/>
      <c r="CX21" s="349"/>
      <c r="CY21" s="349"/>
      <c r="CZ21" s="349"/>
      <c r="DA21" s="349"/>
      <c r="DB21" s="349"/>
      <c r="DC21" s="349"/>
      <c r="DD21" s="349"/>
      <c r="DE21" s="349"/>
      <c r="DF21" s="349"/>
      <c r="DG21" s="349"/>
      <c r="DH21" s="349"/>
      <c r="DI21" s="349"/>
      <c r="DJ21" s="349"/>
      <c r="DK21" s="349"/>
      <c r="DL21" s="349"/>
      <c r="DM21" s="349"/>
      <c r="DN21" s="349"/>
      <c r="DO21" s="349"/>
      <c r="DP21" s="349"/>
      <c r="DQ21" s="349"/>
      <c r="DR21" s="349"/>
      <c r="DS21" s="349"/>
      <c r="DT21" s="349"/>
      <c r="DU21" s="349"/>
      <c r="DV21" s="349"/>
      <c r="DW21" s="349"/>
      <c r="DX21" s="349"/>
      <c r="DY21" s="349"/>
      <c r="DZ21" s="349"/>
      <c r="EA21" s="349"/>
      <c r="EB21" s="349"/>
      <c r="EC21" s="349"/>
      <c r="ED21" s="349"/>
      <c r="EE21" s="349"/>
      <c r="EF21" s="349"/>
      <c r="EG21" s="349"/>
      <c r="EH21" s="349"/>
      <c r="EI21" s="349"/>
      <c r="EJ21" s="349"/>
      <c r="EK21" s="349"/>
      <c r="EL21" s="349"/>
      <c r="EM21" s="349"/>
      <c r="EN21" s="349"/>
      <c r="EO21" s="349"/>
      <c r="EP21" s="349"/>
      <c r="EQ21" s="347"/>
      <c r="ER21" s="347"/>
      <c r="ES21" s="348"/>
      <c r="ET21" s="348"/>
      <c r="EU21" s="348"/>
      <c r="EV21" s="348"/>
      <c r="EW21" s="349"/>
      <c r="EX21" s="349"/>
      <c r="EY21" s="349"/>
      <c r="EZ21" s="349"/>
      <c r="FA21" s="349"/>
      <c r="FB21" s="349"/>
      <c r="FC21" s="347"/>
      <c r="FD21" s="347"/>
      <c r="FE21" s="347"/>
      <c r="FF21" s="349"/>
      <c r="FG21" s="349"/>
      <c r="FH21" s="349"/>
      <c r="FI21" s="349"/>
      <c r="FJ21" s="349"/>
      <c r="FK21" s="349"/>
      <c r="FL21" s="349"/>
      <c r="FM21" s="349"/>
      <c r="FN21" s="349"/>
      <c r="FO21" s="349"/>
      <c r="FP21" s="349"/>
      <c r="FQ21" s="349"/>
      <c r="FR21" s="349"/>
      <c r="FS21" s="349"/>
      <c r="FT21" s="349"/>
      <c r="FU21" s="349"/>
      <c r="FV21" s="349"/>
      <c r="FW21" s="349"/>
      <c r="FX21" s="349"/>
      <c r="FY21" s="349"/>
      <c r="FZ21" s="349"/>
      <c r="GA21" s="349"/>
      <c r="GB21" s="349"/>
      <c r="GC21" s="349"/>
      <c r="GD21" s="349"/>
      <c r="GE21" s="349"/>
      <c r="GF21" s="349"/>
      <c r="GG21" s="349"/>
      <c r="GH21" s="349"/>
      <c r="GI21" s="349"/>
      <c r="GJ21" s="349"/>
      <c r="GK21" s="349"/>
      <c r="GL21" s="349"/>
      <c r="GM21" s="349"/>
      <c r="GN21" s="349"/>
      <c r="GO21" s="349"/>
      <c r="GP21" s="349"/>
      <c r="GQ21" s="349"/>
      <c r="GR21" s="349"/>
      <c r="GS21" s="349"/>
      <c r="GT21" s="349"/>
      <c r="GU21" s="349"/>
      <c r="GV21" s="349"/>
      <c r="GW21" s="349"/>
      <c r="GX21" s="349"/>
      <c r="GY21" s="347"/>
      <c r="GZ21" s="347"/>
      <c r="HA21" s="349"/>
      <c r="HB21" s="349"/>
      <c r="HC21" s="349"/>
      <c r="HD21" s="349"/>
      <c r="HE21" s="349"/>
      <c r="HF21" s="349"/>
      <c r="HG21" s="347"/>
      <c r="HH21" s="349"/>
      <c r="HI21" s="349"/>
      <c r="HJ21" s="349"/>
      <c r="HK21" s="349"/>
      <c r="HL21" s="349"/>
      <c r="HM21" s="349"/>
      <c r="HN21" s="349"/>
      <c r="HO21" s="349"/>
      <c r="HP21" s="349"/>
      <c r="HQ21" s="349"/>
      <c r="HR21" s="349"/>
      <c r="HS21" s="349"/>
      <c r="HT21" s="349"/>
      <c r="HU21" s="349"/>
      <c r="HV21" s="349"/>
      <c r="HW21" s="349"/>
      <c r="HX21" s="349"/>
      <c r="HY21" s="349"/>
      <c r="HZ21" s="349"/>
      <c r="IA21" s="349"/>
      <c r="IB21" s="349"/>
      <c r="IC21" s="349"/>
      <c r="ID21" s="349"/>
      <c r="IE21" s="349"/>
      <c r="IF21" s="349"/>
      <c r="IG21" s="349"/>
      <c r="IH21" s="349"/>
      <c r="II21" s="349"/>
      <c r="IJ21" s="349"/>
      <c r="IK21" s="349"/>
      <c r="IL21" s="349"/>
      <c r="IM21" s="347"/>
      <c r="IN21" s="347"/>
      <c r="IO21" s="349"/>
      <c r="IP21" s="349"/>
      <c r="IQ21" s="349"/>
      <c r="IR21" s="347"/>
      <c r="IS21" s="347"/>
      <c r="IT21" s="347"/>
      <c r="IU21" s="344"/>
      <c r="IV21" s="354"/>
      <c r="IW21" s="354"/>
      <c r="IX21" s="354"/>
      <c r="IY21" s="354"/>
      <c r="IZ21" s="354"/>
      <c r="JA21" s="354"/>
      <c r="JB21" s="354"/>
      <c r="JC21" s="354"/>
      <c r="JD21" s="354"/>
      <c r="JE21" s="354"/>
      <c r="JF21" s="354"/>
      <c r="JG21" s="354"/>
      <c r="JH21" s="354"/>
      <c r="JI21" s="354"/>
      <c r="JJ21" s="354"/>
      <c r="JK21" s="354"/>
      <c r="JL21" s="354"/>
      <c r="JM21" s="354"/>
      <c r="JN21" s="354"/>
    </row>
    <row r="22" spans="1:279" ht="9.9499999999999993" customHeight="1">
      <c r="A22" s="347"/>
      <c r="B22" s="356"/>
      <c r="AB22" s="1"/>
      <c r="AC22" s="348"/>
      <c r="AD22" s="348"/>
      <c r="AE22" s="348"/>
      <c r="AF22" s="348"/>
      <c r="AG22" s="349"/>
      <c r="AH22" s="349"/>
      <c r="AI22" s="349"/>
      <c r="AJ22" s="349"/>
      <c r="AK22" s="349"/>
      <c r="AL22" s="349"/>
      <c r="AM22" s="347"/>
      <c r="AN22" s="347"/>
      <c r="AO22" s="348"/>
      <c r="AP22" s="348"/>
      <c r="AQ22" s="348"/>
      <c r="AR22" s="348"/>
      <c r="AS22" s="349"/>
      <c r="AT22" s="349"/>
      <c r="AU22" s="349"/>
      <c r="AV22" s="349"/>
      <c r="AW22" s="349"/>
      <c r="AX22" s="349"/>
      <c r="AY22" s="347"/>
      <c r="AZ22" s="347"/>
      <c r="BA22" s="348"/>
      <c r="BB22" s="348"/>
      <c r="BC22" s="348"/>
      <c r="BD22" s="348"/>
      <c r="BE22" s="349"/>
      <c r="BF22" s="349"/>
      <c r="BG22" s="349"/>
      <c r="BH22" s="349"/>
      <c r="BI22" s="349"/>
      <c r="BJ22" s="349"/>
      <c r="BK22" s="347"/>
      <c r="BL22" s="347"/>
      <c r="BM22" s="348"/>
      <c r="BN22" s="348"/>
      <c r="BO22" s="348"/>
      <c r="BP22" s="348"/>
      <c r="BQ22" s="349"/>
      <c r="BR22" s="349"/>
      <c r="BS22" s="349"/>
      <c r="BT22" s="349"/>
      <c r="BU22" s="349"/>
      <c r="BV22" s="349"/>
      <c r="BW22" s="347"/>
      <c r="BX22" s="347"/>
      <c r="BY22" s="348"/>
      <c r="BZ22" s="348"/>
      <c r="CA22" s="348"/>
      <c r="CB22" s="348"/>
      <c r="CC22" s="349"/>
      <c r="CD22" s="349"/>
      <c r="CE22" s="349"/>
      <c r="CF22" s="349"/>
      <c r="CG22" s="349"/>
      <c r="CH22" s="349"/>
      <c r="CI22" s="347"/>
      <c r="CJ22" s="347"/>
      <c r="CK22" s="348"/>
      <c r="CL22" s="348"/>
      <c r="CM22" s="348"/>
      <c r="CN22" s="348"/>
      <c r="CO22" s="349"/>
      <c r="CP22" s="349"/>
      <c r="CQ22" s="349"/>
      <c r="CR22" s="349"/>
      <c r="CS22" s="349"/>
      <c r="CT22" s="349"/>
      <c r="CU22" s="347"/>
      <c r="CV22" s="347"/>
      <c r="CW22" s="348"/>
      <c r="CX22" s="349"/>
      <c r="CY22" s="349"/>
      <c r="CZ22" s="349"/>
      <c r="DA22" s="349"/>
      <c r="DB22" s="349"/>
      <c r="DC22" s="349"/>
      <c r="DD22" s="349"/>
      <c r="DE22" s="349"/>
      <c r="DF22" s="349"/>
      <c r="DG22" s="349"/>
      <c r="DH22" s="349"/>
      <c r="DI22" s="349"/>
      <c r="DJ22" s="349"/>
      <c r="DK22" s="349"/>
      <c r="DL22" s="349"/>
      <c r="DM22" s="349"/>
      <c r="DN22" s="349"/>
      <c r="DO22" s="349"/>
      <c r="DP22" s="349"/>
      <c r="DQ22" s="349"/>
      <c r="DR22" s="349"/>
      <c r="DS22" s="349"/>
      <c r="DT22" s="349"/>
      <c r="DU22" s="349"/>
      <c r="DV22" s="349"/>
      <c r="DW22" s="349"/>
      <c r="DX22" s="349"/>
      <c r="DY22" s="349"/>
      <c r="DZ22" s="349"/>
      <c r="EA22" s="349"/>
      <c r="EB22" s="349"/>
      <c r="EC22" s="349"/>
      <c r="ED22" s="349"/>
      <c r="EE22" s="349"/>
      <c r="EF22" s="349"/>
      <c r="EG22" s="349"/>
      <c r="EH22" s="349"/>
      <c r="EI22" s="349"/>
      <c r="EJ22" s="349"/>
      <c r="EK22" s="349"/>
      <c r="EL22" s="349"/>
      <c r="EM22" s="349"/>
      <c r="EN22" s="349"/>
      <c r="EO22" s="349"/>
      <c r="EP22" s="349"/>
      <c r="EQ22" s="347"/>
      <c r="ER22" s="347"/>
      <c r="ES22" s="348"/>
      <c r="ET22" s="348"/>
      <c r="EU22" s="348"/>
      <c r="EV22" s="348"/>
      <c r="EW22" s="349"/>
      <c r="EX22" s="349"/>
      <c r="EY22" s="349"/>
      <c r="EZ22" s="349"/>
      <c r="FA22" s="349"/>
      <c r="FB22" s="349"/>
      <c r="FC22" s="347"/>
      <c r="FD22" s="347"/>
      <c r="FE22" s="347"/>
      <c r="FF22" s="349"/>
      <c r="FG22" s="349"/>
      <c r="FH22" s="349"/>
      <c r="FI22" s="349"/>
      <c r="FJ22" s="349"/>
      <c r="FK22" s="349"/>
      <c r="FL22" s="349"/>
      <c r="FM22" s="349"/>
      <c r="FN22" s="349"/>
      <c r="FO22" s="349"/>
      <c r="FP22" s="349"/>
      <c r="FQ22" s="349"/>
      <c r="FR22" s="349"/>
      <c r="FS22" s="349"/>
      <c r="FT22" s="349"/>
      <c r="FU22" s="349"/>
      <c r="FV22" s="349"/>
      <c r="FW22" s="349"/>
      <c r="FX22" s="349"/>
      <c r="FY22" s="349"/>
      <c r="FZ22" s="349"/>
      <c r="GA22" s="349"/>
      <c r="GB22" s="349"/>
      <c r="GC22" s="349"/>
      <c r="GD22" s="349"/>
      <c r="GE22" s="349"/>
      <c r="GF22" s="349"/>
      <c r="GG22" s="349"/>
      <c r="GH22" s="349"/>
      <c r="GI22" s="349"/>
      <c r="GJ22" s="349"/>
      <c r="GK22" s="349"/>
      <c r="GL22" s="349"/>
      <c r="GM22" s="347"/>
      <c r="GN22" s="347"/>
      <c r="GO22" s="347"/>
      <c r="GP22" s="347"/>
      <c r="GQ22" s="347"/>
      <c r="GR22" s="347"/>
      <c r="GS22" s="347"/>
      <c r="GT22" s="347"/>
      <c r="GU22" s="347"/>
      <c r="GV22" s="347"/>
      <c r="GW22" s="347"/>
      <c r="GX22" s="347"/>
      <c r="GY22" s="347"/>
      <c r="GZ22" s="347"/>
      <c r="HA22" s="349"/>
      <c r="HB22" s="349"/>
      <c r="HC22" s="349"/>
      <c r="HD22" s="349"/>
      <c r="HE22" s="349"/>
      <c r="HF22" s="349"/>
      <c r="HG22" s="347"/>
      <c r="HH22" s="349"/>
      <c r="HI22" s="349"/>
      <c r="HJ22" s="349"/>
      <c r="HK22" s="349"/>
      <c r="HL22" s="349"/>
      <c r="HM22" s="349"/>
      <c r="HN22" s="349"/>
      <c r="HO22" s="349"/>
      <c r="HP22" s="349"/>
      <c r="HQ22" s="349"/>
      <c r="HR22" s="349"/>
      <c r="HS22" s="349"/>
      <c r="HT22" s="349"/>
      <c r="HU22" s="349"/>
      <c r="HV22" s="349"/>
      <c r="HW22" s="349"/>
      <c r="HX22" s="349"/>
      <c r="HY22" s="349"/>
      <c r="HZ22" s="349"/>
      <c r="IA22" s="349"/>
      <c r="IB22" s="349"/>
      <c r="IC22" s="349"/>
      <c r="ID22" s="349"/>
      <c r="IE22" s="349"/>
      <c r="IF22" s="349"/>
      <c r="IG22" s="349"/>
      <c r="IH22" s="349"/>
      <c r="II22" s="349"/>
      <c r="IJ22" s="349"/>
      <c r="IK22" s="349"/>
      <c r="IL22" s="349"/>
      <c r="IM22" s="347"/>
      <c r="IN22" s="347"/>
      <c r="IO22" s="349"/>
      <c r="IP22" s="349"/>
      <c r="IQ22" s="349"/>
      <c r="IR22" s="347"/>
      <c r="IS22" s="347"/>
      <c r="IT22" s="347"/>
      <c r="IU22" s="344"/>
      <c r="IV22" s="354"/>
      <c r="IW22" s="354"/>
      <c r="IX22" s="354"/>
      <c r="IY22" s="354"/>
      <c r="IZ22" s="354"/>
      <c r="JA22" s="354"/>
      <c r="JB22" s="354"/>
      <c r="JC22" s="354"/>
      <c r="JD22" s="354"/>
      <c r="JE22" s="354"/>
      <c r="JF22" s="354"/>
      <c r="JG22" s="354"/>
      <c r="JH22" s="354"/>
      <c r="JI22" s="354"/>
      <c r="JJ22" s="354"/>
      <c r="JK22" s="354"/>
      <c r="JL22" s="354"/>
      <c r="JM22" s="354"/>
      <c r="JN22" s="354"/>
    </row>
    <row r="23" spans="1:279" ht="9.9499999999999993" customHeight="1">
      <c r="B23" s="1"/>
      <c r="X23" s="1"/>
      <c r="Y23" s="1"/>
      <c r="Z23" s="1"/>
      <c r="AA23" s="1"/>
      <c r="AB23" s="347"/>
      <c r="AC23" s="348"/>
      <c r="AD23" s="348"/>
      <c r="AE23" s="348"/>
      <c r="AF23" s="348"/>
      <c r="AG23" s="349"/>
      <c r="AH23" s="349"/>
      <c r="AI23" s="349"/>
      <c r="AJ23" s="349"/>
      <c r="AK23" s="349"/>
      <c r="AL23" s="349"/>
      <c r="AM23" s="347"/>
      <c r="AN23" s="347"/>
      <c r="AO23" s="348"/>
      <c r="AP23" s="348"/>
      <c r="AQ23" s="348"/>
      <c r="AR23" s="348"/>
      <c r="AS23" s="349"/>
      <c r="AT23" s="349"/>
      <c r="AU23" s="349"/>
      <c r="AV23" s="349"/>
      <c r="AW23" s="349"/>
      <c r="AX23" s="349"/>
      <c r="AY23" s="347"/>
      <c r="AZ23" s="347"/>
      <c r="BA23" s="348"/>
      <c r="BB23" s="348"/>
      <c r="BC23" s="348"/>
      <c r="BD23" s="348"/>
      <c r="BE23" s="349"/>
      <c r="BF23" s="349"/>
      <c r="BG23" s="349"/>
      <c r="BH23" s="349"/>
      <c r="BI23" s="349"/>
      <c r="BJ23" s="349"/>
      <c r="BK23" s="347"/>
      <c r="BL23" s="347"/>
      <c r="BM23" s="348"/>
      <c r="BN23" s="348"/>
      <c r="BO23" s="348"/>
      <c r="BP23" s="348"/>
      <c r="BQ23" s="349"/>
      <c r="BR23" s="349"/>
      <c r="BS23" s="349"/>
      <c r="BT23" s="349"/>
      <c r="BU23" s="349"/>
      <c r="BV23" s="349"/>
      <c r="BW23" s="347"/>
      <c r="BX23" s="347"/>
      <c r="BY23" s="348"/>
      <c r="BZ23" s="348"/>
      <c r="CA23" s="348"/>
      <c r="CB23" s="348"/>
      <c r="CC23" s="349"/>
      <c r="CD23" s="349"/>
      <c r="CE23" s="349"/>
      <c r="CF23" s="349"/>
      <c r="CG23" s="349"/>
      <c r="CH23" s="349"/>
      <c r="CI23" s="347"/>
      <c r="CJ23" s="347"/>
      <c r="CK23" s="348"/>
      <c r="CL23" s="348"/>
      <c r="CM23" s="348"/>
      <c r="CN23" s="348"/>
      <c r="CO23" s="349"/>
      <c r="CP23" s="349"/>
      <c r="CQ23" s="349"/>
      <c r="CR23" s="349"/>
      <c r="CS23" s="349"/>
      <c r="CT23" s="349"/>
      <c r="CU23" s="347"/>
      <c r="CV23" s="347"/>
      <c r="CW23" s="348"/>
      <c r="CX23" s="349"/>
      <c r="CY23" s="349"/>
      <c r="CZ23" s="349"/>
      <c r="DA23" s="349"/>
      <c r="DB23" s="349"/>
      <c r="DC23" s="349"/>
      <c r="DD23" s="349"/>
      <c r="DE23" s="349"/>
      <c r="DF23" s="349"/>
      <c r="DG23" s="349"/>
      <c r="DH23" s="349"/>
      <c r="DI23" s="349"/>
      <c r="DJ23" s="349"/>
      <c r="DK23" s="349"/>
      <c r="DL23" s="349"/>
      <c r="DM23" s="349"/>
      <c r="DN23" s="349"/>
      <c r="DO23" s="349"/>
      <c r="DP23" s="349"/>
      <c r="DQ23" s="349"/>
      <c r="DR23" s="349"/>
      <c r="DS23" s="349"/>
      <c r="DT23" s="349"/>
      <c r="DU23" s="349"/>
      <c r="DV23" s="349"/>
      <c r="DW23" s="349"/>
      <c r="DX23" s="349"/>
      <c r="DY23" s="349"/>
      <c r="DZ23" s="349"/>
      <c r="EA23" s="349"/>
      <c r="EB23" s="349"/>
      <c r="EC23" s="349"/>
      <c r="ED23" s="349"/>
      <c r="EE23" s="349"/>
      <c r="EF23" s="349"/>
      <c r="EG23" s="349"/>
      <c r="EH23" s="349"/>
      <c r="EI23" s="349"/>
      <c r="EJ23" s="349"/>
      <c r="EK23" s="349"/>
      <c r="EL23" s="349"/>
      <c r="EM23" s="349"/>
      <c r="EN23" s="349"/>
      <c r="EO23" s="349"/>
      <c r="EP23" s="349"/>
      <c r="EQ23" s="349"/>
      <c r="ER23" s="349"/>
      <c r="ES23" s="349"/>
      <c r="ET23" s="349"/>
      <c r="EU23" s="349"/>
      <c r="EV23" s="349"/>
      <c r="EW23" s="349"/>
      <c r="EX23" s="349"/>
      <c r="EY23" s="349"/>
      <c r="EZ23" s="349"/>
      <c r="FA23" s="349"/>
      <c r="FB23" s="349"/>
      <c r="FC23" s="349"/>
      <c r="FD23" s="349"/>
      <c r="FE23" s="349"/>
      <c r="FF23" s="349"/>
      <c r="FG23" s="349"/>
      <c r="FH23" s="349"/>
      <c r="FI23" s="349"/>
      <c r="FJ23" s="349"/>
      <c r="FK23" s="349"/>
      <c r="FL23" s="349"/>
      <c r="FM23" s="349"/>
      <c r="FN23" s="349"/>
      <c r="FO23" s="349"/>
      <c r="FP23" s="349"/>
      <c r="FQ23" s="349"/>
      <c r="FR23" s="349"/>
      <c r="FS23" s="349"/>
      <c r="FT23" s="349"/>
      <c r="FU23" s="349"/>
      <c r="FV23" s="349"/>
      <c r="FW23" s="349"/>
      <c r="FX23" s="349"/>
      <c r="FY23" s="349"/>
      <c r="FZ23" s="349"/>
      <c r="GA23" s="349"/>
      <c r="GB23" s="349"/>
      <c r="GC23" s="349"/>
      <c r="GD23" s="349"/>
      <c r="GE23" s="349"/>
      <c r="GF23" s="349"/>
      <c r="GG23" s="349"/>
      <c r="GH23" s="349"/>
      <c r="GI23" s="349"/>
      <c r="GJ23" s="349"/>
      <c r="GK23" s="349"/>
      <c r="GL23" s="349"/>
      <c r="GM23" s="347"/>
      <c r="GN23" s="347"/>
      <c r="GO23" s="347"/>
      <c r="GP23" s="347"/>
      <c r="GQ23" s="347"/>
      <c r="GR23" s="347"/>
      <c r="GS23" s="347"/>
      <c r="GT23" s="347"/>
      <c r="GU23" s="347"/>
      <c r="GV23" s="347"/>
      <c r="GW23" s="347"/>
      <c r="GX23" s="347"/>
      <c r="GY23" s="347"/>
      <c r="GZ23" s="347"/>
      <c r="HA23" s="349"/>
      <c r="HB23" s="349"/>
      <c r="HC23" s="349"/>
      <c r="HD23" s="349"/>
      <c r="HE23" s="349"/>
      <c r="HF23" s="349"/>
      <c r="HG23" s="347"/>
      <c r="HH23" s="349"/>
      <c r="HI23" s="349"/>
      <c r="HJ23" s="349"/>
      <c r="HK23" s="349"/>
      <c r="HL23" s="349"/>
      <c r="HM23" s="349"/>
      <c r="HN23" s="349"/>
      <c r="HO23" s="349"/>
      <c r="HP23" s="349"/>
      <c r="HQ23" s="349"/>
      <c r="HR23" s="349"/>
      <c r="HS23" s="349"/>
      <c r="HT23" s="349"/>
      <c r="HU23" s="349"/>
      <c r="HV23" s="349"/>
      <c r="HW23" s="349"/>
      <c r="HX23" s="349"/>
      <c r="HY23" s="349"/>
      <c r="HZ23" s="349"/>
      <c r="IA23" s="349"/>
      <c r="IB23" s="349"/>
      <c r="IC23" s="349"/>
      <c r="ID23" s="349"/>
      <c r="IE23" s="349"/>
      <c r="IF23" s="349"/>
      <c r="IG23" s="349"/>
      <c r="IH23" s="349"/>
      <c r="II23" s="349"/>
      <c r="IJ23" s="349"/>
      <c r="IK23" s="349"/>
      <c r="IL23" s="349"/>
      <c r="IM23" s="347"/>
      <c r="IN23" s="347"/>
      <c r="IO23" s="349"/>
      <c r="IP23" s="349"/>
      <c r="IQ23" s="349"/>
      <c r="IR23" s="347"/>
      <c r="IS23" s="347"/>
      <c r="IT23" s="347"/>
      <c r="IU23" s="344"/>
      <c r="IV23" s="354"/>
      <c r="IW23" s="354"/>
      <c r="IX23" s="354"/>
      <c r="IY23" s="354"/>
      <c r="IZ23" s="354"/>
      <c r="JA23" s="354"/>
      <c r="JB23" s="354"/>
      <c r="JC23" s="354"/>
      <c r="JD23" s="354"/>
      <c r="JE23" s="354"/>
      <c r="JF23" s="354"/>
      <c r="JG23" s="354"/>
      <c r="JH23" s="354"/>
      <c r="JI23" s="354"/>
      <c r="JJ23" s="354"/>
      <c r="JK23" s="354"/>
      <c r="JL23" s="354"/>
      <c r="JM23" s="354"/>
      <c r="JN23" s="354"/>
    </row>
    <row r="24" spans="1:279" ht="24.95" customHeight="1">
      <c r="A24" s="2"/>
      <c r="B24" s="2"/>
      <c r="P24" s="2"/>
      <c r="T24" s="2"/>
      <c r="U24" s="2"/>
      <c r="V24" s="2"/>
      <c r="W24" s="2"/>
      <c r="X24" s="2"/>
      <c r="Y24" s="2"/>
      <c r="AB24" s="347"/>
      <c r="AC24" s="348"/>
      <c r="AD24" s="348"/>
      <c r="AE24" s="348"/>
      <c r="AF24" s="348"/>
      <c r="AG24" s="349"/>
      <c r="AH24" s="349"/>
      <c r="AI24" s="349"/>
      <c r="AJ24" s="349"/>
      <c r="AK24" s="349"/>
      <c r="AL24" s="349"/>
      <c r="AM24" s="347"/>
      <c r="AN24" s="347"/>
      <c r="AO24" s="348"/>
      <c r="AP24" s="348"/>
      <c r="AQ24" s="348"/>
      <c r="AR24" s="348"/>
      <c r="AS24" s="349"/>
      <c r="AT24" s="349"/>
      <c r="AU24" s="349"/>
      <c r="AV24" s="349"/>
      <c r="AW24" s="349"/>
      <c r="AX24" s="349"/>
      <c r="AY24" s="347"/>
      <c r="AZ24" s="347"/>
      <c r="BA24" s="348"/>
      <c r="BB24" s="348"/>
      <c r="BC24" s="348"/>
      <c r="BD24" s="348"/>
      <c r="BE24" s="349"/>
      <c r="BF24" s="349"/>
      <c r="BG24" s="349"/>
      <c r="BH24" s="349"/>
      <c r="BI24" s="349"/>
      <c r="BJ24" s="349"/>
      <c r="BK24" s="347"/>
      <c r="BL24" s="347"/>
      <c r="BM24" s="348"/>
      <c r="BN24" s="348"/>
      <c r="BO24" s="348"/>
      <c r="BP24" s="348"/>
      <c r="BQ24" s="349"/>
      <c r="BR24" s="349"/>
      <c r="BS24" s="349"/>
      <c r="BT24" s="349"/>
      <c r="BU24" s="349"/>
      <c r="BV24" s="349"/>
      <c r="BW24" s="347"/>
      <c r="BX24" s="347"/>
      <c r="BY24" s="348"/>
      <c r="BZ24" s="348"/>
      <c r="CA24" s="348"/>
      <c r="CB24" s="348"/>
      <c r="CC24" s="349"/>
      <c r="CD24" s="349"/>
      <c r="CE24" s="349"/>
      <c r="CF24" s="349"/>
      <c r="CG24" s="349"/>
      <c r="CH24" s="349"/>
      <c r="CI24" s="347"/>
      <c r="CJ24" s="347"/>
      <c r="CK24" s="348"/>
      <c r="CL24" s="348"/>
      <c r="CM24" s="348"/>
      <c r="CN24" s="348"/>
      <c r="CO24" s="349"/>
      <c r="CP24" s="349"/>
      <c r="CQ24" s="349"/>
      <c r="CR24" s="349"/>
      <c r="CS24" s="349"/>
      <c r="CT24" s="349"/>
      <c r="CU24" s="347"/>
      <c r="CV24" s="347"/>
      <c r="CW24" s="348"/>
      <c r="CX24" s="349"/>
      <c r="CY24" s="349"/>
      <c r="CZ24" s="349"/>
      <c r="DA24" s="349"/>
      <c r="DB24" s="349"/>
      <c r="DC24" s="349"/>
      <c r="DD24" s="349"/>
      <c r="DE24" s="349"/>
      <c r="DF24" s="349"/>
      <c r="DG24" s="349"/>
      <c r="DH24" s="349"/>
      <c r="DI24" s="349"/>
      <c r="DJ24" s="349"/>
      <c r="DK24" s="349"/>
      <c r="DL24" s="349"/>
      <c r="DM24" s="349"/>
      <c r="DN24" s="349"/>
      <c r="DO24" s="349"/>
      <c r="DP24" s="349"/>
      <c r="DQ24" s="349"/>
      <c r="DR24" s="349"/>
      <c r="DS24" s="349"/>
      <c r="DT24" s="349"/>
      <c r="DU24" s="349"/>
      <c r="DV24" s="349"/>
      <c r="DW24" s="349"/>
      <c r="DX24" s="349"/>
      <c r="DY24" s="349"/>
      <c r="DZ24" s="349"/>
      <c r="EA24" s="349"/>
      <c r="EB24" s="349"/>
      <c r="EC24" s="349"/>
      <c r="ED24" s="349"/>
      <c r="EE24" s="349"/>
      <c r="EF24" s="349"/>
      <c r="EG24" s="349"/>
      <c r="EH24" s="349"/>
      <c r="EI24" s="349"/>
      <c r="EJ24" s="349"/>
      <c r="EK24" s="349"/>
      <c r="EL24" s="349"/>
      <c r="EM24" s="349"/>
      <c r="EN24" s="349"/>
      <c r="EO24" s="349"/>
      <c r="EP24" s="349"/>
      <c r="EQ24" s="349"/>
      <c r="ER24" s="349"/>
      <c r="ES24" s="349"/>
      <c r="ET24" s="349"/>
      <c r="EU24" s="349"/>
      <c r="EV24" s="349"/>
      <c r="EW24" s="349"/>
      <c r="EX24" s="349"/>
      <c r="EY24" s="349"/>
      <c r="EZ24" s="349"/>
      <c r="FA24" s="349"/>
      <c r="FB24" s="349"/>
      <c r="FC24" s="349"/>
      <c r="FD24" s="349"/>
      <c r="FE24" s="349"/>
      <c r="FF24" s="349"/>
      <c r="FG24" s="349"/>
      <c r="FH24" s="349"/>
      <c r="FI24" s="349"/>
      <c r="FJ24" s="349"/>
      <c r="FK24" s="349"/>
      <c r="FL24" s="349"/>
      <c r="FM24" s="349"/>
      <c r="FN24" s="349"/>
      <c r="FO24" s="349"/>
      <c r="FP24" s="349"/>
      <c r="FQ24" s="349"/>
      <c r="FR24" s="349"/>
      <c r="FS24" s="349"/>
      <c r="FT24" s="349"/>
      <c r="FU24" s="349"/>
      <c r="FV24" s="349"/>
      <c r="FW24" s="349"/>
      <c r="FX24" s="349"/>
      <c r="FY24" s="349"/>
      <c r="FZ24" s="349"/>
      <c r="GA24" s="349"/>
      <c r="GB24" s="349"/>
      <c r="GC24" s="349"/>
      <c r="GD24" s="349"/>
      <c r="GE24" s="349"/>
      <c r="GF24" s="349"/>
      <c r="GG24" s="349"/>
      <c r="GH24" s="349"/>
      <c r="GI24" s="349"/>
      <c r="GJ24" s="349"/>
      <c r="GK24" s="349"/>
      <c r="GL24" s="349"/>
      <c r="GM24" s="347"/>
      <c r="GN24" s="347"/>
      <c r="GO24" s="347"/>
      <c r="GP24" s="347"/>
      <c r="GQ24" s="347"/>
      <c r="GR24" s="347"/>
      <c r="GS24" s="347"/>
      <c r="GT24" s="347"/>
      <c r="GU24" s="347"/>
      <c r="GV24" s="347"/>
      <c r="GW24" s="347"/>
      <c r="GX24" s="347"/>
      <c r="GY24" s="347"/>
      <c r="GZ24" s="347"/>
      <c r="HA24" s="349"/>
      <c r="HB24" s="349"/>
      <c r="HC24" s="349"/>
      <c r="HD24" s="349"/>
      <c r="HE24" s="349"/>
      <c r="HF24" s="349"/>
      <c r="HG24" s="347"/>
      <c r="HH24" s="349"/>
      <c r="HI24" s="349"/>
      <c r="HJ24" s="349"/>
      <c r="HK24" s="349"/>
      <c r="HL24" s="349"/>
      <c r="HM24" s="349"/>
      <c r="HN24" s="349"/>
      <c r="HO24" s="349"/>
      <c r="HP24" s="349"/>
      <c r="HQ24" s="349"/>
      <c r="HR24" s="349"/>
      <c r="HS24" s="349"/>
      <c r="HT24" s="349"/>
      <c r="HU24" s="349"/>
      <c r="HV24" s="349"/>
      <c r="HW24" s="349"/>
      <c r="HX24" s="349"/>
      <c r="HY24" s="349"/>
      <c r="HZ24" s="369"/>
      <c r="IA24" s="349"/>
      <c r="IB24" s="349"/>
      <c r="IC24" s="349"/>
      <c r="ID24" s="349"/>
      <c r="IE24" s="349"/>
      <c r="IF24" s="349"/>
      <c r="IG24" s="349"/>
      <c r="IH24" s="349"/>
      <c r="II24" s="349"/>
      <c r="IJ24" s="349"/>
      <c r="IK24" s="349"/>
      <c r="IL24" s="349"/>
      <c r="IM24" s="347"/>
      <c r="IN24" s="347"/>
      <c r="IO24" s="349"/>
      <c r="IP24" s="349"/>
      <c r="IQ24" s="349"/>
      <c r="IR24" s="347"/>
      <c r="IS24" s="347"/>
      <c r="IT24" s="347"/>
      <c r="IU24" s="344"/>
      <c r="IV24" s="354"/>
      <c r="IW24" s="436" t="str">
        <f>+CONCATENATE("Distribución de los Planes Horarios de la Intersección: ",Inicio!G6)</f>
        <v>Distribución de los Planes Horarios de la Intersección: Av. Pachacutec - Jr. Humachuco</v>
      </c>
      <c r="IX24" s="354"/>
      <c r="IZ24" s="354"/>
      <c r="JA24" s="354"/>
      <c r="JB24" s="354"/>
      <c r="JC24" s="354"/>
      <c r="JD24" s="354"/>
      <c r="JE24" s="354"/>
      <c r="JF24" s="354"/>
      <c r="JG24" s="354"/>
      <c r="JH24" s="354"/>
      <c r="JI24" s="354"/>
      <c r="JJ24" s="354"/>
      <c r="JK24" s="354"/>
      <c r="JL24" s="354"/>
      <c r="JM24" s="354"/>
      <c r="JN24" s="354"/>
    </row>
    <row r="25" spans="1:279" ht="9.9499999999999993" customHeight="1">
      <c r="A25" s="390"/>
      <c r="B25" s="390"/>
      <c r="P25" s="390"/>
      <c r="T25" s="390"/>
      <c r="U25" s="390"/>
      <c r="V25" s="390"/>
      <c r="W25" s="390"/>
      <c r="X25" s="390"/>
      <c r="Y25" s="390"/>
      <c r="Z25" s="390"/>
      <c r="AA25" s="390"/>
      <c r="AB25" s="347"/>
      <c r="AC25" s="348"/>
      <c r="AD25" s="348"/>
      <c r="AE25" s="348"/>
      <c r="AF25" s="348"/>
      <c r="AG25" s="349"/>
      <c r="AH25" s="349"/>
      <c r="AI25" s="349"/>
      <c r="AJ25" s="349"/>
      <c r="AK25" s="349"/>
      <c r="AL25" s="349"/>
      <c r="AM25" s="347"/>
      <c r="AN25" s="347"/>
      <c r="AO25" s="348"/>
      <c r="AP25" s="348"/>
      <c r="AQ25" s="348"/>
      <c r="AR25" s="348"/>
      <c r="AS25" s="349"/>
      <c r="AT25" s="349"/>
      <c r="AU25" s="349"/>
      <c r="AV25" s="349"/>
      <c r="AW25" s="349"/>
      <c r="AX25" s="349"/>
      <c r="AY25" s="347"/>
      <c r="AZ25" s="347"/>
      <c r="BA25" s="348"/>
      <c r="BB25" s="348"/>
      <c r="BC25" s="348"/>
      <c r="BD25" s="348"/>
      <c r="BE25" s="349"/>
      <c r="BF25" s="349"/>
      <c r="BG25" s="349"/>
      <c r="BH25" s="349"/>
      <c r="BI25" s="349"/>
      <c r="BJ25" s="349"/>
      <c r="BK25" s="347"/>
      <c r="BL25" s="347"/>
      <c r="BM25" s="348"/>
      <c r="BN25" s="348"/>
      <c r="BO25" s="348"/>
      <c r="BP25" s="348"/>
      <c r="BQ25" s="349"/>
      <c r="BR25" s="349"/>
      <c r="BS25" s="349"/>
      <c r="BT25" s="349"/>
      <c r="BU25" s="349"/>
      <c r="BV25" s="349"/>
      <c r="BW25" s="347"/>
      <c r="BX25" s="347"/>
      <c r="BY25" s="348"/>
      <c r="BZ25" s="348"/>
      <c r="CA25" s="348"/>
      <c r="CB25" s="348"/>
      <c r="CC25" s="349"/>
      <c r="CD25" s="349"/>
      <c r="CE25" s="349"/>
      <c r="CF25" s="349"/>
      <c r="CG25" s="349"/>
      <c r="CH25" s="349"/>
      <c r="CI25" s="347"/>
      <c r="CJ25" s="347"/>
      <c r="CK25" s="348"/>
      <c r="CL25" s="348"/>
      <c r="CM25" s="348"/>
      <c r="CN25" s="348"/>
      <c r="CO25" s="349"/>
      <c r="CP25" s="349"/>
      <c r="CQ25" s="349"/>
      <c r="CR25" s="349"/>
      <c r="CS25" s="349"/>
      <c r="CT25" s="349"/>
      <c r="CU25" s="347"/>
      <c r="CV25" s="347"/>
      <c r="CW25" s="348"/>
      <c r="CX25" s="349"/>
      <c r="CY25" s="349"/>
      <c r="CZ25" s="349"/>
      <c r="DA25" s="349"/>
      <c r="DB25" s="349"/>
      <c r="DC25" s="349"/>
      <c r="DD25" s="349"/>
      <c r="DE25" s="349"/>
      <c r="DF25" s="349"/>
      <c r="DG25" s="349"/>
      <c r="DH25" s="349"/>
      <c r="DI25" s="349"/>
      <c r="DJ25" s="349"/>
      <c r="DK25" s="349"/>
      <c r="DL25" s="349"/>
      <c r="DM25" s="349"/>
      <c r="DN25" s="349"/>
      <c r="DO25" s="349"/>
      <c r="DP25" s="349"/>
      <c r="DQ25" s="349"/>
      <c r="DR25" s="349"/>
      <c r="DS25" s="349"/>
      <c r="DT25" s="349"/>
      <c r="DU25" s="349"/>
      <c r="DV25" s="349"/>
      <c r="DW25" s="349"/>
      <c r="DX25" s="349"/>
      <c r="DY25" s="349"/>
      <c r="DZ25" s="349"/>
      <c r="EA25" s="349"/>
      <c r="EB25" s="349"/>
      <c r="EC25" s="349"/>
      <c r="ED25" s="349"/>
      <c r="EE25" s="349"/>
      <c r="EF25" s="349"/>
      <c r="EG25" s="349"/>
      <c r="EH25" s="349"/>
      <c r="EI25" s="349"/>
      <c r="EJ25" s="349"/>
      <c r="EK25" s="349"/>
      <c r="EL25" s="349"/>
      <c r="EM25" s="349"/>
      <c r="EN25" s="349"/>
      <c r="EO25" s="349"/>
      <c r="EP25" s="349"/>
      <c r="EQ25" s="347"/>
      <c r="ER25" s="347"/>
      <c r="ES25" s="348"/>
      <c r="ET25" s="348"/>
      <c r="EU25" s="348"/>
      <c r="EV25" s="348"/>
      <c r="EW25" s="349"/>
      <c r="EX25" s="349"/>
      <c r="EY25" s="349"/>
      <c r="EZ25" s="349"/>
      <c r="FA25" s="349"/>
      <c r="FB25" s="349"/>
      <c r="FC25" s="347"/>
      <c r="FD25" s="347"/>
      <c r="FE25" s="347"/>
      <c r="FF25" s="349"/>
      <c r="FG25" s="349"/>
      <c r="FH25" s="349"/>
      <c r="FI25" s="349"/>
      <c r="FJ25" s="349"/>
      <c r="FK25" s="349"/>
      <c r="FL25" s="349"/>
      <c r="FM25" s="349"/>
      <c r="FN25" s="349"/>
      <c r="FO25" s="349"/>
      <c r="FP25" s="349"/>
      <c r="FQ25" s="349"/>
      <c r="FR25" s="349"/>
      <c r="FS25" s="349"/>
      <c r="FT25" s="349"/>
      <c r="FU25" s="349"/>
      <c r="FV25" s="349"/>
      <c r="FW25" s="349"/>
      <c r="FX25" s="349"/>
      <c r="FY25" s="349"/>
      <c r="FZ25" s="349"/>
      <c r="GA25" s="349"/>
      <c r="GB25" s="349"/>
      <c r="GC25" s="349"/>
      <c r="GD25" s="349"/>
      <c r="GE25" s="349"/>
      <c r="GF25" s="349"/>
      <c r="GG25" s="349"/>
      <c r="GH25" s="349"/>
      <c r="GI25" s="349"/>
      <c r="GJ25" s="349"/>
      <c r="GK25" s="349"/>
      <c r="GL25" s="349"/>
      <c r="GM25" s="349"/>
      <c r="GN25" s="349"/>
      <c r="GO25" s="349"/>
      <c r="GP25" s="349"/>
      <c r="GQ25" s="349"/>
      <c r="GR25" s="349"/>
      <c r="GS25" s="349"/>
      <c r="GT25" s="349"/>
      <c r="GU25" s="349"/>
      <c r="GV25" s="349"/>
      <c r="GW25" s="349"/>
      <c r="GX25" s="349"/>
      <c r="GY25" s="347"/>
      <c r="GZ25" s="347"/>
      <c r="HA25" s="349"/>
      <c r="HB25" s="349"/>
      <c r="HC25" s="349"/>
      <c r="HD25" s="349"/>
      <c r="HE25" s="349"/>
      <c r="HF25" s="349"/>
      <c r="HG25" s="347"/>
      <c r="HH25" s="349"/>
      <c r="HI25" s="349"/>
      <c r="HJ25" s="349"/>
      <c r="HK25" s="349"/>
      <c r="HL25" s="349"/>
      <c r="HM25" s="349"/>
      <c r="HN25" s="349"/>
      <c r="HO25" s="349"/>
      <c r="HP25" s="349"/>
      <c r="HQ25" s="349"/>
      <c r="HR25" s="349"/>
      <c r="HS25" s="349"/>
      <c r="HT25" s="349"/>
      <c r="HU25" s="349"/>
      <c r="HV25" s="349"/>
      <c r="HW25" s="349"/>
      <c r="HX25" s="349"/>
      <c r="HY25" s="349"/>
      <c r="HZ25" s="349"/>
      <c r="IA25" s="349"/>
      <c r="IB25" s="349"/>
      <c r="IC25" s="349"/>
      <c r="ID25" s="349"/>
      <c r="IE25" s="349"/>
      <c r="IF25" s="349"/>
      <c r="IG25" s="349"/>
      <c r="IH25" s="349"/>
      <c r="II25" s="349"/>
      <c r="IJ25" s="349"/>
      <c r="IK25" s="349"/>
      <c r="IL25" s="349"/>
      <c r="IM25" s="347"/>
      <c r="IN25" s="347"/>
      <c r="IO25" s="349"/>
      <c r="IP25" s="349"/>
      <c r="IQ25" s="349"/>
      <c r="IR25" s="347"/>
      <c r="IS25" s="347"/>
      <c r="IT25" s="347"/>
      <c r="IU25" s="344"/>
      <c r="IV25" s="354"/>
      <c r="IW25" s="354"/>
      <c r="IX25" s="354"/>
      <c r="IY25" s="354"/>
      <c r="IZ25" s="354"/>
      <c r="JA25" s="354"/>
      <c r="JB25" s="354"/>
      <c r="JC25" s="354"/>
      <c r="JD25" s="354"/>
      <c r="JE25" s="354"/>
      <c r="JF25" s="354"/>
      <c r="JG25" s="354"/>
      <c r="JH25" s="354"/>
      <c r="JI25" s="354"/>
      <c r="JJ25" s="354"/>
      <c r="JK25" s="354"/>
      <c r="JL25" s="354"/>
      <c r="JM25" s="354"/>
      <c r="JN25" s="354"/>
    </row>
    <row r="26" spans="1:279" ht="24.95" hidden="1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350">
        <f t="shared" ref="AA26:BF26" si="0">IF(AA30="",1,9)</f>
        <v>9</v>
      </c>
      <c r="AB26" s="351">
        <f t="shared" si="0"/>
        <v>9</v>
      </c>
      <c r="AC26" s="351">
        <f t="shared" si="0"/>
        <v>9</v>
      </c>
      <c r="AD26" s="351">
        <f t="shared" si="0"/>
        <v>9</v>
      </c>
      <c r="AE26" s="351">
        <f t="shared" si="0"/>
        <v>9</v>
      </c>
      <c r="AF26" s="351">
        <f t="shared" si="0"/>
        <v>9</v>
      </c>
      <c r="AG26" s="351">
        <f t="shared" si="0"/>
        <v>9</v>
      </c>
      <c r="AH26" s="351">
        <f t="shared" si="0"/>
        <v>1</v>
      </c>
      <c r="AI26" s="351">
        <f t="shared" si="0"/>
        <v>1</v>
      </c>
      <c r="AJ26" s="351">
        <f t="shared" si="0"/>
        <v>1</v>
      </c>
      <c r="AK26" s="351">
        <f t="shared" si="0"/>
        <v>1</v>
      </c>
      <c r="AL26" s="351">
        <f t="shared" si="0"/>
        <v>1</v>
      </c>
      <c r="AM26" s="350">
        <f t="shared" si="0"/>
        <v>9</v>
      </c>
      <c r="AN26" s="351">
        <f t="shared" si="0"/>
        <v>1</v>
      </c>
      <c r="AO26" s="351">
        <f t="shared" si="0"/>
        <v>1</v>
      </c>
      <c r="AP26" s="351">
        <f t="shared" si="0"/>
        <v>1</v>
      </c>
      <c r="AQ26" s="351">
        <f t="shared" si="0"/>
        <v>1</v>
      </c>
      <c r="AR26" s="351">
        <f t="shared" si="0"/>
        <v>1</v>
      </c>
      <c r="AS26" s="351">
        <f t="shared" si="0"/>
        <v>1</v>
      </c>
      <c r="AT26" s="351">
        <f t="shared" si="0"/>
        <v>1</v>
      </c>
      <c r="AU26" s="351">
        <f t="shared" si="0"/>
        <v>1</v>
      </c>
      <c r="AV26" s="351">
        <f t="shared" si="0"/>
        <v>1</v>
      </c>
      <c r="AW26" s="351">
        <f t="shared" si="0"/>
        <v>1</v>
      </c>
      <c r="AX26" s="351">
        <f t="shared" si="0"/>
        <v>1</v>
      </c>
      <c r="AY26" s="350">
        <f t="shared" si="0"/>
        <v>9</v>
      </c>
      <c r="AZ26" s="351">
        <f t="shared" si="0"/>
        <v>9</v>
      </c>
      <c r="BA26" s="351">
        <f t="shared" si="0"/>
        <v>9</v>
      </c>
      <c r="BB26" s="351">
        <f t="shared" si="0"/>
        <v>9</v>
      </c>
      <c r="BC26" s="351">
        <f t="shared" si="0"/>
        <v>9</v>
      </c>
      <c r="BD26" s="351">
        <f t="shared" si="0"/>
        <v>9</v>
      </c>
      <c r="BE26" s="351">
        <f t="shared" si="0"/>
        <v>1</v>
      </c>
      <c r="BF26" s="351">
        <f t="shared" si="0"/>
        <v>1</v>
      </c>
      <c r="BG26" s="351">
        <f t="shared" ref="BG26:CL26" si="1">IF(BG30="",1,9)</f>
        <v>1</v>
      </c>
      <c r="BH26" s="351">
        <f t="shared" si="1"/>
        <v>1</v>
      </c>
      <c r="BI26" s="351">
        <f t="shared" si="1"/>
        <v>1</v>
      </c>
      <c r="BJ26" s="351">
        <f t="shared" si="1"/>
        <v>1</v>
      </c>
      <c r="BK26" s="350">
        <f t="shared" si="1"/>
        <v>1</v>
      </c>
      <c r="BL26" s="351">
        <f t="shared" si="1"/>
        <v>1</v>
      </c>
      <c r="BM26" s="351">
        <f t="shared" si="1"/>
        <v>1</v>
      </c>
      <c r="BN26" s="351">
        <f t="shared" si="1"/>
        <v>1</v>
      </c>
      <c r="BO26" s="351">
        <f t="shared" si="1"/>
        <v>1</v>
      </c>
      <c r="BP26" s="351">
        <f t="shared" si="1"/>
        <v>1</v>
      </c>
      <c r="BQ26" s="351">
        <f t="shared" si="1"/>
        <v>1</v>
      </c>
      <c r="BR26" s="351">
        <f t="shared" si="1"/>
        <v>1</v>
      </c>
      <c r="BS26" s="351">
        <f t="shared" si="1"/>
        <v>1</v>
      </c>
      <c r="BT26" s="351">
        <f t="shared" si="1"/>
        <v>1</v>
      </c>
      <c r="BU26" s="351">
        <f t="shared" si="1"/>
        <v>1</v>
      </c>
      <c r="BV26" s="351">
        <f t="shared" si="1"/>
        <v>1</v>
      </c>
      <c r="BW26" s="350">
        <f t="shared" si="1"/>
        <v>1</v>
      </c>
      <c r="BX26" s="351">
        <f t="shared" si="1"/>
        <v>1</v>
      </c>
      <c r="BY26" s="351">
        <f t="shared" si="1"/>
        <v>1</v>
      </c>
      <c r="BZ26" s="351">
        <f t="shared" si="1"/>
        <v>1</v>
      </c>
      <c r="CA26" s="351">
        <f t="shared" si="1"/>
        <v>1</v>
      </c>
      <c r="CB26" s="351">
        <f t="shared" si="1"/>
        <v>1</v>
      </c>
      <c r="CC26" s="351">
        <f t="shared" si="1"/>
        <v>1</v>
      </c>
      <c r="CD26" s="351">
        <f t="shared" si="1"/>
        <v>1</v>
      </c>
      <c r="CE26" s="351">
        <f t="shared" si="1"/>
        <v>1</v>
      </c>
      <c r="CF26" s="351">
        <f t="shared" si="1"/>
        <v>1</v>
      </c>
      <c r="CG26" s="351">
        <f t="shared" si="1"/>
        <v>1</v>
      </c>
      <c r="CH26" s="351">
        <f t="shared" si="1"/>
        <v>1</v>
      </c>
      <c r="CI26" s="350">
        <f t="shared" si="1"/>
        <v>9</v>
      </c>
      <c r="CJ26" s="351">
        <f t="shared" si="1"/>
        <v>9</v>
      </c>
      <c r="CK26" s="351">
        <f t="shared" si="1"/>
        <v>9</v>
      </c>
      <c r="CL26" s="351">
        <f t="shared" si="1"/>
        <v>9</v>
      </c>
      <c r="CM26" s="351">
        <f t="shared" ref="CM26:DR26" si="2">IF(CM30="",1,9)</f>
        <v>9</v>
      </c>
      <c r="CN26" s="351">
        <f t="shared" si="2"/>
        <v>9</v>
      </c>
      <c r="CO26" s="351">
        <f t="shared" si="2"/>
        <v>9</v>
      </c>
      <c r="CP26" s="351">
        <f t="shared" si="2"/>
        <v>1</v>
      </c>
      <c r="CQ26" s="351">
        <f t="shared" si="2"/>
        <v>1</v>
      </c>
      <c r="CR26" s="351">
        <f t="shared" si="2"/>
        <v>1</v>
      </c>
      <c r="CS26" s="351">
        <f t="shared" si="2"/>
        <v>1</v>
      </c>
      <c r="CT26" s="351">
        <f t="shared" si="2"/>
        <v>1</v>
      </c>
      <c r="CU26" s="350">
        <f t="shared" si="2"/>
        <v>9</v>
      </c>
      <c r="CV26" s="351">
        <f t="shared" si="2"/>
        <v>1</v>
      </c>
      <c r="CW26" s="351">
        <f t="shared" si="2"/>
        <v>1</v>
      </c>
      <c r="CX26" s="351">
        <f t="shared" si="2"/>
        <v>1</v>
      </c>
      <c r="CY26" s="351">
        <f t="shared" si="2"/>
        <v>1</v>
      </c>
      <c r="CZ26" s="351">
        <f t="shared" si="2"/>
        <v>1</v>
      </c>
      <c r="DA26" s="351">
        <f t="shared" si="2"/>
        <v>1</v>
      </c>
      <c r="DB26" s="351">
        <f t="shared" si="2"/>
        <v>1</v>
      </c>
      <c r="DC26" s="351">
        <f t="shared" si="2"/>
        <v>1</v>
      </c>
      <c r="DD26" s="351">
        <f t="shared" si="2"/>
        <v>1</v>
      </c>
      <c r="DE26" s="351">
        <f t="shared" si="2"/>
        <v>1</v>
      </c>
      <c r="DF26" s="351">
        <f t="shared" si="2"/>
        <v>1</v>
      </c>
      <c r="DG26" s="350">
        <f t="shared" si="2"/>
        <v>9</v>
      </c>
      <c r="DH26" s="351">
        <f t="shared" si="2"/>
        <v>9</v>
      </c>
      <c r="DI26" s="351">
        <f t="shared" si="2"/>
        <v>9</v>
      </c>
      <c r="DJ26" s="351">
        <f t="shared" si="2"/>
        <v>9</v>
      </c>
      <c r="DK26" s="351">
        <f t="shared" si="2"/>
        <v>9</v>
      </c>
      <c r="DL26" s="351">
        <f t="shared" si="2"/>
        <v>9</v>
      </c>
      <c r="DM26" s="351">
        <f t="shared" si="2"/>
        <v>1</v>
      </c>
      <c r="DN26" s="351">
        <f t="shared" si="2"/>
        <v>1</v>
      </c>
      <c r="DO26" s="351">
        <f t="shared" si="2"/>
        <v>1</v>
      </c>
      <c r="DP26" s="351">
        <f t="shared" si="2"/>
        <v>1</v>
      </c>
      <c r="DQ26" s="351">
        <f t="shared" si="2"/>
        <v>1</v>
      </c>
      <c r="DR26" s="351">
        <f t="shared" si="2"/>
        <v>1</v>
      </c>
      <c r="DS26" s="350">
        <f t="shared" ref="DS26:EX26" si="3">IF(DS30="",1,9)</f>
        <v>1</v>
      </c>
      <c r="DT26" s="351">
        <f t="shared" si="3"/>
        <v>1</v>
      </c>
      <c r="DU26" s="351">
        <f t="shared" si="3"/>
        <v>1</v>
      </c>
      <c r="DV26" s="351">
        <f t="shared" si="3"/>
        <v>1</v>
      </c>
      <c r="DW26" s="351">
        <f t="shared" si="3"/>
        <v>1</v>
      </c>
      <c r="DX26" s="351">
        <f t="shared" si="3"/>
        <v>1</v>
      </c>
      <c r="DY26" s="351">
        <f t="shared" si="3"/>
        <v>1</v>
      </c>
      <c r="DZ26" s="351">
        <f t="shared" si="3"/>
        <v>1</v>
      </c>
      <c r="EA26" s="351">
        <f t="shared" si="3"/>
        <v>1</v>
      </c>
      <c r="EB26" s="351">
        <f t="shared" si="3"/>
        <v>1</v>
      </c>
      <c r="EC26" s="351">
        <f t="shared" si="3"/>
        <v>1</v>
      </c>
      <c r="ED26" s="351">
        <f t="shared" si="3"/>
        <v>1</v>
      </c>
      <c r="EE26" s="350">
        <f t="shared" si="3"/>
        <v>1</v>
      </c>
      <c r="EF26" s="351">
        <f t="shared" si="3"/>
        <v>1</v>
      </c>
      <c r="EG26" s="351">
        <f t="shared" si="3"/>
        <v>1</v>
      </c>
      <c r="EH26" s="351">
        <f t="shared" si="3"/>
        <v>1</v>
      </c>
      <c r="EI26" s="351">
        <f t="shared" si="3"/>
        <v>1</v>
      </c>
      <c r="EJ26" s="351">
        <f t="shared" si="3"/>
        <v>1</v>
      </c>
      <c r="EK26" s="351">
        <f t="shared" si="3"/>
        <v>1</v>
      </c>
      <c r="EL26" s="351">
        <f t="shared" si="3"/>
        <v>1</v>
      </c>
      <c r="EM26" s="351">
        <f t="shared" si="3"/>
        <v>1</v>
      </c>
      <c r="EN26" s="351">
        <f t="shared" si="3"/>
        <v>1</v>
      </c>
      <c r="EO26" s="351">
        <f t="shared" si="3"/>
        <v>1</v>
      </c>
      <c r="EP26" s="351">
        <f t="shared" si="3"/>
        <v>1</v>
      </c>
      <c r="EQ26" s="350">
        <f t="shared" si="3"/>
        <v>9</v>
      </c>
      <c r="ER26" s="351">
        <f t="shared" si="3"/>
        <v>9</v>
      </c>
      <c r="ES26" s="351">
        <f t="shared" si="3"/>
        <v>9</v>
      </c>
      <c r="ET26" s="351">
        <f t="shared" si="3"/>
        <v>9</v>
      </c>
      <c r="EU26" s="351">
        <f t="shared" si="3"/>
        <v>9</v>
      </c>
      <c r="EV26" s="351">
        <f t="shared" si="3"/>
        <v>9</v>
      </c>
      <c r="EW26" s="351">
        <f t="shared" si="3"/>
        <v>9</v>
      </c>
      <c r="EX26" s="351">
        <f t="shared" si="3"/>
        <v>1</v>
      </c>
      <c r="EY26" s="351">
        <f t="shared" ref="EY26:GD26" si="4">IF(EY30="",1,9)</f>
        <v>1</v>
      </c>
      <c r="EZ26" s="351">
        <f t="shared" si="4"/>
        <v>1</v>
      </c>
      <c r="FA26" s="351">
        <f t="shared" si="4"/>
        <v>1</v>
      </c>
      <c r="FB26" s="351">
        <f t="shared" si="4"/>
        <v>1</v>
      </c>
      <c r="FC26" s="350">
        <f t="shared" si="4"/>
        <v>9</v>
      </c>
      <c r="FD26" s="351">
        <f t="shared" si="4"/>
        <v>1</v>
      </c>
      <c r="FE26" s="351">
        <f t="shared" si="4"/>
        <v>1</v>
      </c>
      <c r="FF26" s="351">
        <f t="shared" si="4"/>
        <v>1</v>
      </c>
      <c r="FG26" s="351">
        <f t="shared" si="4"/>
        <v>1</v>
      </c>
      <c r="FH26" s="351">
        <f t="shared" si="4"/>
        <v>1</v>
      </c>
      <c r="FI26" s="351">
        <f t="shared" si="4"/>
        <v>1</v>
      </c>
      <c r="FJ26" s="351">
        <f t="shared" si="4"/>
        <v>1</v>
      </c>
      <c r="FK26" s="351">
        <f t="shared" si="4"/>
        <v>1</v>
      </c>
      <c r="FL26" s="351">
        <f t="shared" si="4"/>
        <v>1</v>
      </c>
      <c r="FM26" s="351">
        <f t="shared" si="4"/>
        <v>1</v>
      </c>
      <c r="FN26" s="351">
        <f t="shared" si="4"/>
        <v>1</v>
      </c>
      <c r="FO26" s="350">
        <f t="shared" si="4"/>
        <v>9</v>
      </c>
      <c r="FP26" s="351">
        <f t="shared" si="4"/>
        <v>9</v>
      </c>
      <c r="FQ26" s="351">
        <f t="shared" si="4"/>
        <v>9</v>
      </c>
      <c r="FR26" s="351">
        <f t="shared" si="4"/>
        <v>9</v>
      </c>
      <c r="FS26" s="351">
        <f t="shared" si="4"/>
        <v>9</v>
      </c>
      <c r="FT26" s="351">
        <f t="shared" si="4"/>
        <v>9</v>
      </c>
      <c r="FU26" s="351">
        <f t="shared" si="4"/>
        <v>1</v>
      </c>
      <c r="FV26" s="351">
        <f t="shared" si="4"/>
        <v>1</v>
      </c>
      <c r="FW26" s="351">
        <f t="shared" si="4"/>
        <v>1</v>
      </c>
      <c r="FX26" s="351">
        <f t="shared" si="4"/>
        <v>1</v>
      </c>
      <c r="FY26" s="351">
        <f t="shared" si="4"/>
        <v>1</v>
      </c>
      <c r="FZ26" s="351">
        <f t="shared" si="4"/>
        <v>1</v>
      </c>
      <c r="GA26" s="350">
        <f t="shared" si="4"/>
        <v>1</v>
      </c>
      <c r="GB26" s="351">
        <f t="shared" si="4"/>
        <v>1</v>
      </c>
      <c r="GC26" s="351">
        <f t="shared" si="4"/>
        <v>1</v>
      </c>
      <c r="GD26" s="351">
        <f t="shared" si="4"/>
        <v>1</v>
      </c>
      <c r="GE26" s="351">
        <f t="shared" ref="GE26:GX26" si="5">IF(GE30="",1,9)</f>
        <v>1</v>
      </c>
      <c r="GF26" s="351">
        <f t="shared" si="5"/>
        <v>1</v>
      </c>
      <c r="GG26" s="351">
        <f t="shared" si="5"/>
        <v>1</v>
      </c>
      <c r="GH26" s="351">
        <f t="shared" si="5"/>
        <v>1</v>
      </c>
      <c r="GI26" s="351">
        <f t="shared" si="5"/>
        <v>1</v>
      </c>
      <c r="GJ26" s="351">
        <f t="shared" si="5"/>
        <v>1</v>
      </c>
      <c r="GK26" s="351">
        <f t="shared" si="5"/>
        <v>1</v>
      </c>
      <c r="GL26" s="351">
        <f t="shared" si="5"/>
        <v>1</v>
      </c>
      <c r="GM26" s="350">
        <f t="shared" si="5"/>
        <v>1</v>
      </c>
      <c r="GN26" s="351">
        <f t="shared" si="5"/>
        <v>1</v>
      </c>
      <c r="GO26" s="351">
        <f t="shared" si="5"/>
        <v>1</v>
      </c>
      <c r="GP26" s="351">
        <f t="shared" si="5"/>
        <v>1</v>
      </c>
      <c r="GQ26" s="351">
        <f t="shared" si="5"/>
        <v>1</v>
      </c>
      <c r="GR26" s="351">
        <f t="shared" si="5"/>
        <v>1</v>
      </c>
      <c r="GS26" s="351">
        <f t="shared" si="5"/>
        <v>1</v>
      </c>
      <c r="GT26" s="351">
        <f t="shared" si="5"/>
        <v>1</v>
      </c>
      <c r="GU26" s="351">
        <f t="shared" si="5"/>
        <v>1</v>
      </c>
      <c r="GV26" s="351">
        <f t="shared" si="5"/>
        <v>1</v>
      </c>
      <c r="GW26" s="351">
        <f t="shared" si="5"/>
        <v>1</v>
      </c>
      <c r="GX26" s="351">
        <f t="shared" si="5"/>
        <v>1</v>
      </c>
      <c r="GY26" s="351">
        <f>IF(SUM(GY29:GY40)&gt;0,9,1)</f>
        <v>9</v>
      </c>
      <c r="GZ26" s="351">
        <f t="shared" ref="GZ26:IL26" si="6">IF(SUM(GZ29:GZ40)&gt;0,9,1)</f>
        <v>9</v>
      </c>
      <c r="HA26" s="351">
        <f t="shared" si="6"/>
        <v>9</v>
      </c>
      <c r="HB26" s="351">
        <f t="shared" si="6"/>
        <v>1</v>
      </c>
      <c r="HC26" s="351">
        <f t="shared" si="6"/>
        <v>1</v>
      </c>
      <c r="HD26" s="351">
        <f t="shared" si="6"/>
        <v>1</v>
      </c>
      <c r="HE26" s="351">
        <f t="shared" si="6"/>
        <v>1</v>
      </c>
      <c r="HF26" s="351">
        <f t="shared" si="6"/>
        <v>1</v>
      </c>
      <c r="HG26" s="351">
        <f t="shared" si="6"/>
        <v>9</v>
      </c>
      <c r="HH26" s="351">
        <f t="shared" si="6"/>
        <v>1</v>
      </c>
      <c r="HI26" s="351">
        <f t="shared" si="6"/>
        <v>1</v>
      </c>
      <c r="HJ26" s="351">
        <f t="shared" si="6"/>
        <v>1</v>
      </c>
      <c r="HK26" s="351">
        <f t="shared" si="6"/>
        <v>1</v>
      </c>
      <c r="HL26" s="351">
        <f t="shared" si="6"/>
        <v>1</v>
      </c>
      <c r="HM26" s="351">
        <f t="shared" si="6"/>
        <v>1</v>
      </c>
      <c r="HN26" s="351">
        <f t="shared" si="6"/>
        <v>1</v>
      </c>
      <c r="HO26" s="351">
        <f t="shared" si="6"/>
        <v>9</v>
      </c>
      <c r="HP26" s="351">
        <f t="shared" si="6"/>
        <v>9</v>
      </c>
      <c r="HQ26" s="351">
        <f t="shared" si="6"/>
        <v>1</v>
      </c>
      <c r="HR26" s="351">
        <f t="shared" si="6"/>
        <v>1</v>
      </c>
      <c r="HS26" s="351">
        <f t="shared" si="6"/>
        <v>1</v>
      </c>
      <c r="HT26" s="351">
        <f t="shared" si="6"/>
        <v>1</v>
      </c>
      <c r="HU26" s="351">
        <f t="shared" si="6"/>
        <v>1</v>
      </c>
      <c r="HV26" s="351">
        <f t="shared" si="6"/>
        <v>1</v>
      </c>
      <c r="HW26" s="351">
        <f t="shared" si="6"/>
        <v>1</v>
      </c>
      <c r="HX26" s="351">
        <f t="shared" si="6"/>
        <v>1</v>
      </c>
      <c r="HY26" s="351">
        <f t="shared" si="6"/>
        <v>1</v>
      </c>
      <c r="HZ26" s="351">
        <f t="shared" si="6"/>
        <v>1</v>
      </c>
      <c r="IA26" s="351">
        <f t="shared" si="6"/>
        <v>1</v>
      </c>
      <c r="IB26" s="351">
        <f t="shared" si="6"/>
        <v>1</v>
      </c>
      <c r="IC26" s="351">
        <f t="shared" si="6"/>
        <v>1</v>
      </c>
      <c r="ID26" s="351">
        <f t="shared" si="6"/>
        <v>1</v>
      </c>
      <c r="IE26" s="351">
        <f t="shared" si="6"/>
        <v>1</v>
      </c>
      <c r="IF26" s="351">
        <f t="shared" si="6"/>
        <v>1</v>
      </c>
      <c r="IG26" s="351">
        <f t="shared" si="6"/>
        <v>1</v>
      </c>
      <c r="IH26" s="351">
        <f t="shared" si="6"/>
        <v>1</v>
      </c>
      <c r="II26" s="351">
        <f t="shared" si="6"/>
        <v>1</v>
      </c>
      <c r="IJ26" s="351">
        <f t="shared" si="6"/>
        <v>1</v>
      </c>
      <c r="IK26" s="351">
        <f t="shared" si="6"/>
        <v>1</v>
      </c>
      <c r="IL26" s="351">
        <f t="shared" si="6"/>
        <v>1</v>
      </c>
      <c r="IM26" s="352">
        <f>IF(SUM(GY29:HC29)&gt;0,9,1)</f>
        <v>9</v>
      </c>
      <c r="IN26" s="352">
        <f>IF(SUM(HG29:HK29)&gt;0,9,1)</f>
        <v>9</v>
      </c>
      <c r="IO26" s="352">
        <f>IF(SUM(HO29:HS29)&gt;0,9,1)</f>
        <v>9</v>
      </c>
      <c r="IP26" s="352">
        <f>IF(SUM(HW29:IA29)&gt;0,9,1)</f>
        <v>1</v>
      </c>
      <c r="IQ26" s="352">
        <f>IF(SUM(IE29:II29)&gt;0,9,1)</f>
        <v>1</v>
      </c>
      <c r="IR26" s="352">
        <v>9</v>
      </c>
      <c r="IS26" s="352">
        <v>9</v>
      </c>
      <c r="IT26" s="352">
        <v>9</v>
      </c>
      <c r="IU26" s="352">
        <v>9</v>
      </c>
      <c r="IV26" s="352">
        <v>9</v>
      </c>
      <c r="IW26" s="352">
        <v>9</v>
      </c>
      <c r="IX26" s="352">
        <v>9</v>
      </c>
      <c r="IY26" s="352">
        <f>$IM$26</f>
        <v>9</v>
      </c>
      <c r="IZ26" s="352">
        <f>$IM$26</f>
        <v>9</v>
      </c>
      <c r="JA26" s="352">
        <f>$IM$26</f>
        <v>9</v>
      </c>
      <c r="JB26" s="352">
        <f>$IN$26</f>
        <v>9</v>
      </c>
      <c r="JC26" s="352">
        <f>$IN$26</f>
        <v>9</v>
      </c>
      <c r="JD26" s="352">
        <f>$IN$26</f>
        <v>9</v>
      </c>
      <c r="JE26" s="352">
        <f>$IO$26</f>
        <v>9</v>
      </c>
      <c r="JF26" s="352">
        <f>$IO$26</f>
        <v>9</v>
      </c>
      <c r="JG26" s="352">
        <f>$IO$26</f>
        <v>9</v>
      </c>
      <c r="JH26" s="352">
        <f>$IP$26</f>
        <v>1</v>
      </c>
      <c r="JI26" s="352">
        <f>$IP$26</f>
        <v>1</v>
      </c>
      <c r="JJ26" s="352">
        <f>$IP$26</f>
        <v>1</v>
      </c>
      <c r="JK26" s="352">
        <f>$IQ$26</f>
        <v>1</v>
      </c>
      <c r="JL26" s="352">
        <f t="shared" ref="JL26:JM26" si="7">$IQ$26</f>
        <v>1</v>
      </c>
      <c r="JM26" s="352">
        <f t="shared" si="7"/>
        <v>1</v>
      </c>
      <c r="JN26" s="354"/>
    </row>
    <row r="27" spans="1:279" ht="19.899999999999999" customHeight="1">
      <c r="Z27" s="937" t="s">
        <v>142</v>
      </c>
      <c r="AA27" s="372" t="s">
        <v>181</v>
      </c>
      <c r="AB27" s="373"/>
      <c r="AC27" s="373"/>
      <c r="AD27" s="373"/>
      <c r="AE27" s="373"/>
      <c r="AF27" s="373"/>
      <c r="AG27" s="373"/>
      <c r="AH27" s="373"/>
      <c r="AI27" s="373"/>
      <c r="AJ27" s="373"/>
      <c r="AK27" s="373"/>
      <c r="AL27" s="374"/>
      <c r="AM27" s="372" t="s">
        <v>274</v>
      </c>
      <c r="AN27" s="373"/>
      <c r="AO27" s="373"/>
      <c r="AP27" s="373"/>
      <c r="AQ27" s="373"/>
      <c r="AR27" s="373"/>
      <c r="AS27" s="373"/>
      <c r="AT27" s="373"/>
      <c r="AU27" s="373"/>
      <c r="AV27" s="373"/>
      <c r="AW27" s="373"/>
      <c r="AX27" s="374"/>
      <c r="AY27" s="372" t="s">
        <v>275</v>
      </c>
      <c r="AZ27" s="373"/>
      <c r="BA27" s="373"/>
      <c r="BB27" s="373"/>
      <c r="BC27" s="373"/>
      <c r="BD27" s="373"/>
      <c r="BE27" s="373"/>
      <c r="BF27" s="373"/>
      <c r="BG27" s="373"/>
      <c r="BH27" s="373"/>
      <c r="BI27" s="373"/>
      <c r="BJ27" s="374"/>
      <c r="BK27" s="372" t="s">
        <v>276</v>
      </c>
      <c r="BL27" s="373"/>
      <c r="BM27" s="373"/>
      <c r="BN27" s="373"/>
      <c r="BO27" s="373"/>
      <c r="BP27" s="373"/>
      <c r="BQ27" s="373"/>
      <c r="BR27" s="373"/>
      <c r="BS27" s="373"/>
      <c r="BT27" s="373"/>
      <c r="BU27" s="373"/>
      <c r="BV27" s="374"/>
      <c r="BW27" s="372" t="s">
        <v>277</v>
      </c>
      <c r="BX27" s="373"/>
      <c r="BY27" s="373"/>
      <c r="BZ27" s="373"/>
      <c r="CA27" s="373"/>
      <c r="CB27" s="373"/>
      <c r="CC27" s="373"/>
      <c r="CD27" s="373"/>
      <c r="CE27" s="373"/>
      <c r="CF27" s="373"/>
      <c r="CG27" s="373"/>
      <c r="CH27" s="374"/>
      <c r="CI27" s="397" t="s">
        <v>181</v>
      </c>
      <c r="CJ27" s="398"/>
      <c r="CK27" s="398"/>
      <c r="CL27" s="398"/>
      <c r="CM27" s="398"/>
      <c r="CN27" s="398"/>
      <c r="CO27" s="398"/>
      <c r="CP27" s="398"/>
      <c r="CQ27" s="398"/>
      <c r="CR27" s="398"/>
      <c r="CS27" s="398"/>
      <c r="CT27" s="399"/>
      <c r="CU27" s="397" t="s">
        <v>274</v>
      </c>
      <c r="CV27" s="398"/>
      <c r="CW27" s="398"/>
      <c r="CX27" s="398"/>
      <c r="CY27" s="398"/>
      <c r="CZ27" s="398"/>
      <c r="DA27" s="398"/>
      <c r="DB27" s="398"/>
      <c r="DC27" s="398"/>
      <c r="DD27" s="398"/>
      <c r="DE27" s="398"/>
      <c r="DF27" s="399"/>
      <c r="DG27" s="397" t="s">
        <v>275</v>
      </c>
      <c r="DH27" s="398"/>
      <c r="DI27" s="398"/>
      <c r="DJ27" s="398"/>
      <c r="DK27" s="398"/>
      <c r="DL27" s="398"/>
      <c r="DM27" s="398"/>
      <c r="DN27" s="398"/>
      <c r="DO27" s="398"/>
      <c r="DP27" s="398"/>
      <c r="DQ27" s="398"/>
      <c r="DR27" s="399"/>
      <c r="DS27" s="397" t="s">
        <v>276</v>
      </c>
      <c r="DT27" s="398"/>
      <c r="DU27" s="398"/>
      <c r="DV27" s="398"/>
      <c r="DW27" s="398"/>
      <c r="DX27" s="398"/>
      <c r="DY27" s="398"/>
      <c r="DZ27" s="398"/>
      <c r="EA27" s="398"/>
      <c r="EB27" s="398"/>
      <c r="EC27" s="398"/>
      <c r="ED27" s="399"/>
      <c r="EE27" s="397" t="s">
        <v>277</v>
      </c>
      <c r="EF27" s="398"/>
      <c r="EG27" s="398"/>
      <c r="EH27" s="398"/>
      <c r="EI27" s="398"/>
      <c r="EJ27" s="398"/>
      <c r="EK27" s="398"/>
      <c r="EL27" s="398"/>
      <c r="EM27" s="398"/>
      <c r="EN27" s="398"/>
      <c r="EO27" s="398"/>
      <c r="EP27" s="399"/>
      <c r="EQ27" s="394" t="s">
        <v>181</v>
      </c>
      <c r="ER27" s="395"/>
      <c r="ES27" s="395"/>
      <c r="ET27" s="395"/>
      <c r="EU27" s="395"/>
      <c r="EV27" s="395"/>
      <c r="EW27" s="395"/>
      <c r="EX27" s="395"/>
      <c r="EY27" s="395"/>
      <c r="EZ27" s="395"/>
      <c r="FA27" s="395"/>
      <c r="FB27" s="396"/>
      <c r="FC27" s="394" t="s">
        <v>274</v>
      </c>
      <c r="FD27" s="395"/>
      <c r="FE27" s="395"/>
      <c r="FF27" s="395"/>
      <c r="FG27" s="395"/>
      <c r="FH27" s="395"/>
      <c r="FI27" s="395"/>
      <c r="FJ27" s="395"/>
      <c r="FK27" s="395"/>
      <c r="FL27" s="395"/>
      <c r="FM27" s="395"/>
      <c r="FN27" s="396"/>
      <c r="FO27" s="394" t="s">
        <v>275</v>
      </c>
      <c r="FP27" s="395"/>
      <c r="FQ27" s="395"/>
      <c r="FR27" s="395"/>
      <c r="FS27" s="395"/>
      <c r="FT27" s="395"/>
      <c r="FU27" s="395"/>
      <c r="FV27" s="395"/>
      <c r="FW27" s="395"/>
      <c r="FX27" s="395"/>
      <c r="FY27" s="395"/>
      <c r="FZ27" s="396"/>
      <c r="GA27" s="394" t="s">
        <v>276</v>
      </c>
      <c r="GB27" s="395"/>
      <c r="GC27" s="395"/>
      <c r="GD27" s="395"/>
      <c r="GE27" s="395"/>
      <c r="GF27" s="395"/>
      <c r="GG27" s="395"/>
      <c r="GH27" s="395"/>
      <c r="GI27" s="395"/>
      <c r="GJ27" s="395"/>
      <c r="GK27" s="395"/>
      <c r="GL27" s="396"/>
      <c r="GM27" s="394" t="s">
        <v>277</v>
      </c>
      <c r="GN27" s="395"/>
      <c r="GO27" s="395"/>
      <c r="GP27" s="395"/>
      <c r="GQ27" s="395"/>
      <c r="GR27" s="395"/>
      <c r="GS27" s="395"/>
      <c r="GT27" s="395"/>
      <c r="GU27" s="395"/>
      <c r="GV27" s="395"/>
      <c r="GW27" s="395"/>
      <c r="GX27" s="396"/>
      <c r="GY27" s="400" t="s">
        <v>181</v>
      </c>
      <c r="GZ27" s="401"/>
      <c r="HA27" s="401"/>
      <c r="HB27" s="401"/>
      <c r="HC27" s="401"/>
      <c r="HD27" s="401"/>
      <c r="HE27" s="401"/>
      <c r="HF27" s="402"/>
      <c r="HG27" s="400" t="s">
        <v>274</v>
      </c>
      <c r="HH27" s="401"/>
      <c r="HI27" s="401"/>
      <c r="HJ27" s="401"/>
      <c r="HK27" s="401"/>
      <c r="HL27" s="401"/>
      <c r="HM27" s="401"/>
      <c r="HN27" s="402"/>
      <c r="HO27" s="400" t="s">
        <v>275</v>
      </c>
      <c r="HP27" s="401"/>
      <c r="HQ27" s="401"/>
      <c r="HR27" s="401"/>
      <c r="HS27" s="401"/>
      <c r="HT27" s="401"/>
      <c r="HU27" s="401"/>
      <c r="HV27" s="402"/>
      <c r="HW27" s="400" t="s">
        <v>276</v>
      </c>
      <c r="HX27" s="401"/>
      <c r="HY27" s="401"/>
      <c r="HZ27" s="401"/>
      <c r="IA27" s="401"/>
      <c r="IB27" s="401"/>
      <c r="IC27" s="401"/>
      <c r="ID27" s="402"/>
      <c r="IE27" s="400" t="s">
        <v>277</v>
      </c>
      <c r="IF27" s="401"/>
      <c r="IG27" s="401"/>
      <c r="IH27" s="401"/>
      <c r="II27" s="401"/>
      <c r="IJ27" s="401"/>
      <c r="IK27" s="401"/>
      <c r="IL27" s="402"/>
      <c r="IM27" s="950" t="s">
        <v>181</v>
      </c>
      <c r="IN27" s="950" t="s">
        <v>274</v>
      </c>
      <c r="IO27" s="950" t="s">
        <v>275</v>
      </c>
      <c r="IP27" s="950" t="s">
        <v>276</v>
      </c>
      <c r="IQ27" s="950" t="s">
        <v>277</v>
      </c>
      <c r="IR27" s="960" t="s">
        <v>294</v>
      </c>
      <c r="IS27" s="953" t="s">
        <v>284</v>
      </c>
      <c r="IT27" s="957" t="s">
        <v>285</v>
      </c>
      <c r="IU27" s="971" t="s">
        <v>291</v>
      </c>
      <c r="IV27" s="963" t="s">
        <v>313</v>
      </c>
      <c r="IW27" s="956" t="s">
        <v>314</v>
      </c>
      <c r="IX27" s="956" t="s">
        <v>283</v>
      </c>
      <c r="IY27" s="430" t="s">
        <v>181</v>
      </c>
      <c r="IZ27" s="431"/>
      <c r="JA27" s="432"/>
      <c r="JB27" s="430" t="s">
        <v>274</v>
      </c>
      <c r="JC27" s="431"/>
      <c r="JD27" s="432"/>
      <c r="JE27" s="430" t="s">
        <v>275</v>
      </c>
      <c r="JF27" s="431"/>
      <c r="JG27" s="432"/>
      <c r="JH27" s="430" t="s">
        <v>276</v>
      </c>
      <c r="JI27" s="431"/>
      <c r="JJ27" s="432"/>
      <c r="JK27" s="430" t="s">
        <v>277</v>
      </c>
      <c r="JL27" s="431"/>
      <c r="JM27" s="432"/>
    </row>
    <row r="28" spans="1:279" s="234" customFormat="1" ht="30" customHeight="1">
      <c r="B28" s="358"/>
      <c r="C28" s="1"/>
      <c r="D28" s="1"/>
      <c r="E28" s="1"/>
      <c r="F28" s="1"/>
      <c r="J28" s="1"/>
      <c r="K28" s="1"/>
      <c r="L28" s="1"/>
      <c r="M28" s="1"/>
      <c r="N28" s="1"/>
      <c r="Z28" s="938"/>
      <c r="AA28" s="376" t="s">
        <v>311</v>
      </c>
      <c r="AB28" s="375"/>
      <c r="AC28" s="375"/>
      <c r="AD28" s="375"/>
      <c r="AE28" s="375"/>
      <c r="AF28" s="375"/>
      <c r="AG28" s="375"/>
      <c r="AH28" s="375"/>
      <c r="AI28" s="375"/>
      <c r="AJ28" s="375"/>
      <c r="AK28" s="375"/>
      <c r="AL28" s="375"/>
      <c r="AM28" s="376" t="s">
        <v>311</v>
      </c>
      <c r="AN28" s="375"/>
      <c r="AO28" s="375"/>
      <c r="AP28" s="375"/>
      <c r="AQ28" s="375"/>
      <c r="AR28" s="375"/>
      <c r="AS28" s="375"/>
      <c r="AT28" s="375"/>
      <c r="AU28" s="375"/>
      <c r="AV28" s="375"/>
      <c r="AW28" s="375"/>
      <c r="AX28" s="375"/>
      <c r="AY28" s="376" t="s">
        <v>311</v>
      </c>
      <c r="AZ28" s="375"/>
      <c r="BA28" s="375"/>
      <c r="BB28" s="375"/>
      <c r="BC28" s="375"/>
      <c r="BD28" s="375"/>
      <c r="BE28" s="375"/>
      <c r="BF28" s="375"/>
      <c r="BG28" s="375"/>
      <c r="BH28" s="375"/>
      <c r="BI28" s="375"/>
      <c r="BJ28" s="375"/>
      <c r="BK28" s="376" t="s">
        <v>311</v>
      </c>
      <c r="BL28" s="375"/>
      <c r="BM28" s="375"/>
      <c r="BN28" s="375"/>
      <c r="BO28" s="375"/>
      <c r="BP28" s="375"/>
      <c r="BQ28" s="375"/>
      <c r="BR28" s="375"/>
      <c r="BS28" s="375"/>
      <c r="BT28" s="375"/>
      <c r="BU28" s="375"/>
      <c r="BV28" s="375"/>
      <c r="BW28" s="376" t="s">
        <v>311</v>
      </c>
      <c r="BX28" s="375"/>
      <c r="BY28" s="375"/>
      <c r="BZ28" s="375"/>
      <c r="CA28" s="375"/>
      <c r="CB28" s="375"/>
      <c r="CC28" s="375"/>
      <c r="CD28" s="375"/>
      <c r="CE28" s="375"/>
      <c r="CF28" s="375"/>
      <c r="CG28" s="375"/>
      <c r="CH28" s="375"/>
      <c r="CI28" s="376" t="s">
        <v>293</v>
      </c>
      <c r="CJ28" s="375"/>
      <c r="CK28" s="375"/>
      <c r="CL28" s="375"/>
      <c r="CM28" s="375"/>
      <c r="CN28" s="375"/>
      <c r="CO28" s="375"/>
      <c r="CP28" s="375"/>
      <c r="CQ28" s="375"/>
      <c r="CR28" s="375"/>
      <c r="CS28" s="375"/>
      <c r="CT28" s="375"/>
      <c r="CU28" s="376" t="s">
        <v>293</v>
      </c>
      <c r="CV28" s="375"/>
      <c r="CW28" s="375"/>
      <c r="CX28" s="375"/>
      <c r="CY28" s="375"/>
      <c r="CZ28" s="375"/>
      <c r="DA28" s="375"/>
      <c r="DB28" s="375"/>
      <c r="DC28" s="375"/>
      <c r="DD28" s="375"/>
      <c r="DE28" s="375"/>
      <c r="DF28" s="375"/>
      <c r="DG28" s="376" t="s">
        <v>293</v>
      </c>
      <c r="DH28" s="375"/>
      <c r="DI28" s="375"/>
      <c r="DJ28" s="375"/>
      <c r="DK28" s="375"/>
      <c r="DL28" s="375"/>
      <c r="DM28" s="375"/>
      <c r="DN28" s="375"/>
      <c r="DO28" s="375"/>
      <c r="DP28" s="375"/>
      <c r="DQ28" s="375"/>
      <c r="DR28" s="375"/>
      <c r="DS28" s="376" t="s">
        <v>293</v>
      </c>
      <c r="DT28" s="375"/>
      <c r="DU28" s="375"/>
      <c r="DV28" s="375"/>
      <c r="DW28" s="375"/>
      <c r="DX28" s="375"/>
      <c r="DY28" s="375"/>
      <c r="DZ28" s="375"/>
      <c r="EA28" s="375"/>
      <c r="EB28" s="375"/>
      <c r="EC28" s="375"/>
      <c r="ED28" s="375"/>
      <c r="EE28" s="376" t="s">
        <v>293</v>
      </c>
      <c r="EF28" s="375"/>
      <c r="EG28" s="375"/>
      <c r="EH28" s="375"/>
      <c r="EI28" s="375"/>
      <c r="EJ28" s="375"/>
      <c r="EK28" s="375"/>
      <c r="EL28" s="375"/>
      <c r="EM28" s="375"/>
      <c r="EN28" s="375"/>
      <c r="EO28" s="375"/>
      <c r="EP28" s="375"/>
      <c r="EQ28" s="376" t="s">
        <v>312</v>
      </c>
      <c r="ER28" s="375"/>
      <c r="ES28" s="375"/>
      <c r="ET28" s="375"/>
      <c r="EU28" s="375"/>
      <c r="EV28" s="375"/>
      <c r="EW28" s="375"/>
      <c r="EX28" s="375"/>
      <c r="EY28" s="375"/>
      <c r="EZ28" s="375"/>
      <c r="FA28" s="375"/>
      <c r="FB28" s="375"/>
      <c r="FC28" s="376" t="s">
        <v>312</v>
      </c>
      <c r="FD28" s="375"/>
      <c r="FE28" s="375"/>
      <c r="FF28" s="375"/>
      <c r="FG28" s="375"/>
      <c r="FH28" s="375"/>
      <c r="FI28" s="375"/>
      <c r="FJ28" s="375"/>
      <c r="FK28" s="375"/>
      <c r="FL28" s="375"/>
      <c r="FM28" s="375"/>
      <c r="FN28" s="375"/>
      <c r="FO28" s="376" t="s">
        <v>312</v>
      </c>
      <c r="FP28" s="375"/>
      <c r="FQ28" s="375"/>
      <c r="FR28" s="375"/>
      <c r="FS28" s="375"/>
      <c r="FT28" s="375"/>
      <c r="FU28" s="375"/>
      <c r="FV28" s="375"/>
      <c r="FW28" s="375"/>
      <c r="FX28" s="375"/>
      <c r="FY28" s="375"/>
      <c r="FZ28" s="375"/>
      <c r="GA28" s="376" t="s">
        <v>312</v>
      </c>
      <c r="GB28" s="375"/>
      <c r="GC28" s="375"/>
      <c r="GD28" s="375"/>
      <c r="GE28" s="375"/>
      <c r="GF28" s="375"/>
      <c r="GG28" s="375"/>
      <c r="GH28" s="375"/>
      <c r="GI28" s="375"/>
      <c r="GJ28" s="375"/>
      <c r="GK28" s="375"/>
      <c r="GL28" s="375"/>
      <c r="GM28" s="376" t="s">
        <v>312</v>
      </c>
      <c r="GN28" s="375"/>
      <c r="GO28" s="375"/>
      <c r="GP28" s="375"/>
      <c r="GQ28" s="375"/>
      <c r="GR28" s="375"/>
      <c r="GS28" s="375"/>
      <c r="GT28" s="375"/>
      <c r="GU28" s="375"/>
      <c r="GV28" s="375"/>
      <c r="GW28" s="375"/>
      <c r="GX28" s="375"/>
      <c r="GY28" s="403" t="s">
        <v>278</v>
      </c>
      <c r="GZ28" s="403" t="s">
        <v>279</v>
      </c>
      <c r="HA28" s="403" t="s">
        <v>280</v>
      </c>
      <c r="HB28" s="403" t="s">
        <v>281</v>
      </c>
      <c r="HC28" s="403" t="s">
        <v>282</v>
      </c>
      <c r="HD28" s="403" t="s">
        <v>961</v>
      </c>
      <c r="HE28" s="403" t="s">
        <v>962</v>
      </c>
      <c r="HF28" s="403" t="s">
        <v>963</v>
      </c>
      <c r="HG28" s="403" t="s">
        <v>278</v>
      </c>
      <c r="HH28" s="403" t="s">
        <v>279</v>
      </c>
      <c r="HI28" s="403" t="s">
        <v>280</v>
      </c>
      <c r="HJ28" s="403" t="s">
        <v>281</v>
      </c>
      <c r="HK28" s="403" t="s">
        <v>282</v>
      </c>
      <c r="HL28" s="403" t="s">
        <v>961</v>
      </c>
      <c r="HM28" s="403" t="s">
        <v>962</v>
      </c>
      <c r="HN28" s="403" t="s">
        <v>963</v>
      </c>
      <c r="HO28" s="403" t="s">
        <v>278</v>
      </c>
      <c r="HP28" s="403" t="s">
        <v>279</v>
      </c>
      <c r="HQ28" s="403" t="s">
        <v>280</v>
      </c>
      <c r="HR28" s="403" t="s">
        <v>281</v>
      </c>
      <c r="HS28" s="403" t="s">
        <v>282</v>
      </c>
      <c r="HT28" s="403" t="s">
        <v>961</v>
      </c>
      <c r="HU28" s="403" t="s">
        <v>962</v>
      </c>
      <c r="HV28" s="403" t="s">
        <v>963</v>
      </c>
      <c r="HW28" s="403" t="s">
        <v>278</v>
      </c>
      <c r="HX28" s="403" t="s">
        <v>279</v>
      </c>
      <c r="HY28" s="403" t="s">
        <v>280</v>
      </c>
      <c r="HZ28" s="403" t="s">
        <v>281</v>
      </c>
      <c r="IA28" s="403" t="s">
        <v>282</v>
      </c>
      <c r="IB28" s="403" t="s">
        <v>961</v>
      </c>
      <c r="IC28" s="403" t="s">
        <v>962</v>
      </c>
      <c r="ID28" s="403" t="s">
        <v>963</v>
      </c>
      <c r="IE28" s="403" t="s">
        <v>278</v>
      </c>
      <c r="IF28" s="403" t="s">
        <v>279</v>
      </c>
      <c r="IG28" s="403" t="s">
        <v>280</v>
      </c>
      <c r="IH28" s="403" t="s">
        <v>281</v>
      </c>
      <c r="II28" s="403" t="s">
        <v>282</v>
      </c>
      <c r="IJ28" s="403" t="s">
        <v>961</v>
      </c>
      <c r="IK28" s="403" t="s">
        <v>962</v>
      </c>
      <c r="IL28" s="403" t="s">
        <v>963</v>
      </c>
      <c r="IM28" s="951"/>
      <c r="IN28" s="951"/>
      <c r="IO28" s="951"/>
      <c r="IP28" s="951"/>
      <c r="IQ28" s="951"/>
      <c r="IR28" s="961"/>
      <c r="IS28" s="954"/>
      <c r="IT28" s="958"/>
      <c r="IU28" s="972"/>
      <c r="IV28" s="964"/>
      <c r="IW28" s="956"/>
      <c r="IX28" s="956"/>
      <c r="IY28" s="433"/>
      <c r="IZ28" s="434"/>
      <c r="JA28" s="435"/>
      <c r="JB28" s="433"/>
      <c r="JC28" s="434"/>
      <c r="JD28" s="435"/>
      <c r="JE28" s="433"/>
      <c r="JF28" s="434"/>
      <c r="JG28" s="435"/>
      <c r="JH28" s="433"/>
      <c r="JI28" s="434"/>
      <c r="JJ28" s="435"/>
      <c r="JK28" s="433"/>
      <c r="JL28" s="434"/>
      <c r="JM28" s="435"/>
    </row>
    <row r="29" spans="1:279" ht="16.149999999999999" customHeight="1">
      <c r="Z29" s="938"/>
      <c r="AA29" s="242">
        <v>1</v>
      </c>
      <c r="AB29" s="242">
        <v>2</v>
      </c>
      <c r="AC29" s="242">
        <v>3</v>
      </c>
      <c r="AD29" s="242">
        <v>4</v>
      </c>
      <c r="AE29" s="242">
        <v>5</v>
      </c>
      <c r="AF29" s="242">
        <v>6</v>
      </c>
      <c r="AG29" s="242">
        <v>7</v>
      </c>
      <c r="AH29" s="242">
        <v>8</v>
      </c>
      <c r="AI29" s="242">
        <v>9</v>
      </c>
      <c r="AJ29" s="242">
        <v>10</v>
      </c>
      <c r="AK29" s="242">
        <v>11</v>
      </c>
      <c r="AL29" s="242">
        <v>12</v>
      </c>
      <c r="AM29" s="241">
        <v>1</v>
      </c>
      <c r="AN29" s="241">
        <v>2</v>
      </c>
      <c r="AO29" s="241">
        <v>3</v>
      </c>
      <c r="AP29" s="241">
        <v>4</v>
      </c>
      <c r="AQ29" s="241">
        <v>5</v>
      </c>
      <c r="AR29" s="241">
        <v>6</v>
      </c>
      <c r="AS29" s="241">
        <v>7</v>
      </c>
      <c r="AT29" s="241">
        <v>8</v>
      </c>
      <c r="AU29" s="241">
        <v>9</v>
      </c>
      <c r="AV29" s="241">
        <v>10</v>
      </c>
      <c r="AW29" s="241">
        <v>11</v>
      </c>
      <c r="AX29" s="241">
        <v>12</v>
      </c>
      <c r="AY29" s="241">
        <v>1</v>
      </c>
      <c r="AZ29" s="241">
        <v>2</v>
      </c>
      <c r="BA29" s="241">
        <v>3</v>
      </c>
      <c r="BB29" s="241">
        <v>4</v>
      </c>
      <c r="BC29" s="241">
        <v>5</v>
      </c>
      <c r="BD29" s="241">
        <v>6</v>
      </c>
      <c r="BE29" s="241">
        <v>7</v>
      </c>
      <c r="BF29" s="241">
        <v>8</v>
      </c>
      <c r="BG29" s="241">
        <v>9</v>
      </c>
      <c r="BH29" s="241">
        <v>10</v>
      </c>
      <c r="BI29" s="241">
        <v>11</v>
      </c>
      <c r="BJ29" s="241">
        <v>12</v>
      </c>
      <c r="BK29" s="241">
        <v>1</v>
      </c>
      <c r="BL29" s="241">
        <v>2</v>
      </c>
      <c r="BM29" s="241">
        <v>3</v>
      </c>
      <c r="BN29" s="241">
        <v>4</v>
      </c>
      <c r="BO29" s="241">
        <v>5</v>
      </c>
      <c r="BP29" s="241">
        <v>6</v>
      </c>
      <c r="BQ29" s="241">
        <v>7</v>
      </c>
      <c r="BR29" s="241">
        <v>8</v>
      </c>
      <c r="BS29" s="241">
        <v>9</v>
      </c>
      <c r="BT29" s="241">
        <v>10</v>
      </c>
      <c r="BU29" s="241">
        <v>11</v>
      </c>
      <c r="BV29" s="241">
        <v>12</v>
      </c>
      <c r="BW29" s="241">
        <v>1</v>
      </c>
      <c r="BX29" s="241">
        <v>2</v>
      </c>
      <c r="BY29" s="241">
        <v>3</v>
      </c>
      <c r="BZ29" s="241">
        <v>4</v>
      </c>
      <c r="CA29" s="241">
        <v>5</v>
      </c>
      <c r="CB29" s="241">
        <v>6</v>
      </c>
      <c r="CC29" s="241">
        <v>7</v>
      </c>
      <c r="CD29" s="241">
        <v>8</v>
      </c>
      <c r="CE29" s="241">
        <v>9</v>
      </c>
      <c r="CF29" s="241">
        <v>10</v>
      </c>
      <c r="CG29" s="241">
        <v>11</v>
      </c>
      <c r="CH29" s="241">
        <v>12</v>
      </c>
      <c r="CI29" s="236">
        <v>1</v>
      </c>
      <c r="CJ29" s="236">
        <v>2</v>
      </c>
      <c r="CK29" s="236">
        <v>3</v>
      </c>
      <c r="CL29" s="236">
        <v>4</v>
      </c>
      <c r="CM29" s="236">
        <v>5</v>
      </c>
      <c r="CN29" s="236">
        <v>6</v>
      </c>
      <c r="CO29" s="236">
        <v>7</v>
      </c>
      <c r="CP29" s="236">
        <v>8</v>
      </c>
      <c r="CQ29" s="236">
        <v>9</v>
      </c>
      <c r="CR29" s="236">
        <v>10</v>
      </c>
      <c r="CS29" s="236">
        <v>11</v>
      </c>
      <c r="CT29" s="236">
        <v>12</v>
      </c>
      <c r="CU29" s="236">
        <v>1</v>
      </c>
      <c r="CV29" s="236">
        <v>2</v>
      </c>
      <c r="CW29" s="236">
        <v>3</v>
      </c>
      <c r="CX29" s="236">
        <v>4</v>
      </c>
      <c r="CY29" s="236">
        <v>5</v>
      </c>
      <c r="CZ29" s="236">
        <v>6</v>
      </c>
      <c r="DA29" s="236">
        <v>7</v>
      </c>
      <c r="DB29" s="236">
        <v>8</v>
      </c>
      <c r="DC29" s="236">
        <v>9</v>
      </c>
      <c r="DD29" s="236">
        <v>10</v>
      </c>
      <c r="DE29" s="236">
        <v>11</v>
      </c>
      <c r="DF29" s="236">
        <v>12</v>
      </c>
      <c r="DG29" s="236">
        <v>1</v>
      </c>
      <c r="DH29" s="236">
        <v>2</v>
      </c>
      <c r="DI29" s="236">
        <v>3</v>
      </c>
      <c r="DJ29" s="236">
        <v>4</v>
      </c>
      <c r="DK29" s="236">
        <v>5</v>
      </c>
      <c r="DL29" s="236">
        <v>6</v>
      </c>
      <c r="DM29" s="236">
        <v>7</v>
      </c>
      <c r="DN29" s="236">
        <v>8</v>
      </c>
      <c r="DO29" s="236">
        <v>9</v>
      </c>
      <c r="DP29" s="236">
        <v>10</v>
      </c>
      <c r="DQ29" s="236">
        <v>11</v>
      </c>
      <c r="DR29" s="236">
        <v>12</v>
      </c>
      <c r="DS29" s="236">
        <v>1</v>
      </c>
      <c r="DT29" s="236">
        <v>2</v>
      </c>
      <c r="DU29" s="236">
        <v>3</v>
      </c>
      <c r="DV29" s="236">
        <v>4</v>
      </c>
      <c r="DW29" s="236">
        <v>5</v>
      </c>
      <c r="DX29" s="236">
        <v>6</v>
      </c>
      <c r="DY29" s="236">
        <v>7</v>
      </c>
      <c r="DZ29" s="236">
        <v>8</v>
      </c>
      <c r="EA29" s="236">
        <v>9</v>
      </c>
      <c r="EB29" s="236">
        <v>10</v>
      </c>
      <c r="EC29" s="236">
        <v>11</v>
      </c>
      <c r="ED29" s="236">
        <v>12</v>
      </c>
      <c r="EE29" s="236">
        <v>1</v>
      </c>
      <c r="EF29" s="236">
        <v>2</v>
      </c>
      <c r="EG29" s="236">
        <v>3</v>
      </c>
      <c r="EH29" s="236">
        <v>4</v>
      </c>
      <c r="EI29" s="236">
        <v>5</v>
      </c>
      <c r="EJ29" s="236">
        <v>6</v>
      </c>
      <c r="EK29" s="236">
        <v>7</v>
      </c>
      <c r="EL29" s="236">
        <v>8</v>
      </c>
      <c r="EM29" s="236">
        <v>9</v>
      </c>
      <c r="EN29" s="236">
        <v>10</v>
      </c>
      <c r="EO29" s="236">
        <v>11</v>
      </c>
      <c r="EP29" s="236">
        <v>12</v>
      </c>
      <c r="EQ29" s="237">
        <v>1</v>
      </c>
      <c r="ER29" s="237">
        <v>2</v>
      </c>
      <c r="ES29" s="237">
        <v>3</v>
      </c>
      <c r="ET29" s="237">
        <v>4</v>
      </c>
      <c r="EU29" s="237">
        <v>5</v>
      </c>
      <c r="EV29" s="237">
        <v>6</v>
      </c>
      <c r="EW29" s="237">
        <v>7</v>
      </c>
      <c r="EX29" s="237">
        <v>8</v>
      </c>
      <c r="EY29" s="237">
        <v>9</v>
      </c>
      <c r="EZ29" s="237">
        <v>10</v>
      </c>
      <c r="FA29" s="237">
        <v>11</v>
      </c>
      <c r="FB29" s="237">
        <v>12</v>
      </c>
      <c r="FC29" s="237">
        <v>1</v>
      </c>
      <c r="FD29" s="237">
        <v>2</v>
      </c>
      <c r="FE29" s="237">
        <v>3</v>
      </c>
      <c r="FF29" s="237">
        <v>4</v>
      </c>
      <c r="FG29" s="237">
        <v>5</v>
      </c>
      <c r="FH29" s="237">
        <v>6</v>
      </c>
      <c r="FI29" s="237">
        <v>7</v>
      </c>
      <c r="FJ29" s="237">
        <v>8</v>
      </c>
      <c r="FK29" s="237">
        <v>9</v>
      </c>
      <c r="FL29" s="237">
        <v>10</v>
      </c>
      <c r="FM29" s="237">
        <v>11</v>
      </c>
      <c r="FN29" s="237">
        <v>12</v>
      </c>
      <c r="FO29" s="237">
        <v>1</v>
      </c>
      <c r="FP29" s="237">
        <v>2</v>
      </c>
      <c r="FQ29" s="237">
        <v>3</v>
      </c>
      <c r="FR29" s="237">
        <v>4</v>
      </c>
      <c r="FS29" s="237">
        <v>5</v>
      </c>
      <c r="FT29" s="237">
        <v>6</v>
      </c>
      <c r="FU29" s="237">
        <v>7</v>
      </c>
      <c r="FV29" s="237">
        <v>8</v>
      </c>
      <c r="FW29" s="237">
        <v>9</v>
      </c>
      <c r="FX29" s="237">
        <v>10</v>
      </c>
      <c r="FY29" s="237">
        <v>11</v>
      </c>
      <c r="FZ29" s="237">
        <v>12</v>
      </c>
      <c r="GA29" s="237">
        <v>1</v>
      </c>
      <c r="GB29" s="237">
        <v>2</v>
      </c>
      <c r="GC29" s="237">
        <v>3</v>
      </c>
      <c r="GD29" s="237">
        <v>4</v>
      </c>
      <c r="GE29" s="237">
        <v>5</v>
      </c>
      <c r="GF29" s="237">
        <v>6</v>
      </c>
      <c r="GG29" s="237">
        <v>7</v>
      </c>
      <c r="GH29" s="237">
        <v>8</v>
      </c>
      <c r="GI29" s="237">
        <v>9</v>
      </c>
      <c r="GJ29" s="237">
        <v>10</v>
      </c>
      <c r="GK29" s="237">
        <v>11</v>
      </c>
      <c r="GL29" s="237">
        <v>12</v>
      </c>
      <c r="GM29" s="237">
        <v>1</v>
      </c>
      <c r="GN29" s="237">
        <v>2</v>
      </c>
      <c r="GO29" s="237">
        <v>3</v>
      </c>
      <c r="GP29" s="237">
        <v>4</v>
      </c>
      <c r="GQ29" s="237">
        <v>5</v>
      </c>
      <c r="GR29" s="237">
        <v>6</v>
      </c>
      <c r="GS29" s="237">
        <v>7</v>
      </c>
      <c r="GT29" s="237">
        <v>8</v>
      </c>
      <c r="GU29" s="237">
        <v>9</v>
      </c>
      <c r="GV29" s="237">
        <v>10</v>
      </c>
      <c r="GW29" s="237">
        <v>11</v>
      </c>
      <c r="GX29" s="237">
        <v>12</v>
      </c>
      <c r="GY29" s="235">
        <f>IF(D7=1,E7,"")</f>
        <v>45</v>
      </c>
      <c r="GZ29" s="235" t="str">
        <f>IF(D7=2,E7,"")</f>
        <v/>
      </c>
      <c r="HA29" s="235" t="str">
        <f>IF(D7=3,E7,"")</f>
        <v/>
      </c>
      <c r="HB29" s="235" t="str">
        <f>IF(D7=4,E7,"")</f>
        <v/>
      </c>
      <c r="HC29" s="235" t="str">
        <f>IF(D7=5,E7,"")</f>
        <v/>
      </c>
      <c r="HD29" s="235" t="str">
        <f t="shared" ref="HD29:HD40" si="8">IF(D7=6,E7,"")</f>
        <v/>
      </c>
      <c r="HE29" s="235" t="str">
        <f t="shared" ref="HE29:HE40" si="9">IF(D7=7,E7,"")</f>
        <v/>
      </c>
      <c r="HF29" s="235" t="str">
        <f t="shared" ref="HF29:HF40" si="10">IF(D7=8,E7,"")</f>
        <v/>
      </c>
      <c r="HG29" s="235">
        <f>IF(H7=1,I7,"")</f>
        <v>41</v>
      </c>
      <c r="HH29" s="235" t="str">
        <f>IF(H7=2,I7,"")</f>
        <v/>
      </c>
      <c r="HI29" s="235" t="str">
        <f>IF(H7=3,I7,"")</f>
        <v/>
      </c>
      <c r="HJ29" s="235" t="str">
        <f>IF(H7=4,I7,"")</f>
        <v/>
      </c>
      <c r="HK29" s="235" t="str">
        <f>IF(H7=5,I7,"")</f>
        <v/>
      </c>
      <c r="HL29" s="235" t="str">
        <f t="shared" ref="HL29:HL40" si="11">IF(H7=6,I7,"")</f>
        <v/>
      </c>
      <c r="HM29" s="235" t="str">
        <f t="shared" ref="HM29:HM40" si="12">IF(H7=7,I7,"")</f>
        <v/>
      </c>
      <c r="HN29" s="235" t="str">
        <f t="shared" ref="HN29:HN40" si="13">IF(H7=8,I7,"")</f>
        <v/>
      </c>
      <c r="HO29" s="235">
        <f>IF(L7=1,M7,"")</f>
        <v>12</v>
      </c>
      <c r="HP29" s="235" t="str">
        <f>IF(L7=2,M7,"")</f>
        <v/>
      </c>
      <c r="HQ29" s="235" t="str">
        <f>IF(L7=3,M7,"")</f>
        <v/>
      </c>
      <c r="HR29" s="235" t="str">
        <f>IF(L7=4,M7,"")</f>
        <v/>
      </c>
      <c r="HS29" s="235" t="str">
        <f>IF(L7=5,M7,"")</f>
        <v/>
      </c>
      <c r="HT29" s="235" t="str">
        <f t="shared" ref="HT29:HT40" si="14">IF(L7=6,M7,"")</f>
        <v/>
      </c>
      <c r="HU29" s="235" t="str">
        <f t="shared" ref="HU29:HU40" si="15">IF(L7=7,M7,"")</f>
        <v/>
      </c>
      <c r="HV29" s="235" t="str">
        <f t="shared" ref="HV29:HV40" si="16">IF(L7=8,M7,"")</f>
        <v/>
      </c>
      <c r="HW29" s="235" t="str">
        <f>IF(P7=1,Q7,"")</f>
        <v/>
      </c>
      <c r="HX29" s="235" t="str">
        <f>IF(P7=2,Q7,"")</f>
        <v/>
      </c>
      <c r="HY29" s="235" t="str">
        <f>IF(P7=3,Q7,"")</f>
        <v/>
      </c>
      <c r="HZ29" s="235" t="str">
        <f>IF(P7=4,Q7,"")</f>
        <v/>
      </c>
      <c r="IA29" s="235" t="str">
        <f>IF(P7=5,Q7,"")</f>
        <v/>
      </c>
      <c r="IB29" s="235" t="str">
        <f t="shared" ref="IB29:IB40" si="17">IF(P7=6,Q7,"")</f>
        <v/>
      </c>
      <c r="IC29" s="235" t="str">
        <f t="shared" ref="IC29:IC40" si="18">IF(P7=7,Q7,"")</f>
        <v/>
      </c>
      <c r="ID29" s="235" t="str">
        <f t="shared" ref="ID29:ID40" si="19">IF(P7=8,Q7,"")</f>
        <v/>
      </c>
      <c r="IE29" s="235" t="str">
        <f>IF(T7=1,U7,"")</f>
        <v/>
      </c>
      <c r="IF29" s="235" t="str">
        <f>IF(T7=2,U7,"")</f>
        <v/>
      </c>
      <c r="IG29" s="235" t="str">
        <f>IF(T7=3,U7,"")</f>
        <v/>
      </c>
      <c r="IH29" s="235" t="str">
        <f>IF(T7=4,U7,"")</f>
        <v/>
      </c>
      <c r="II29" s="235" t="str">
        <f>IF(T7=5,U7,"")</f>
        <v/>
      </c>
      <c r="IJ29" s="235" t="str">
        <f t="shared" ref="IJ29:IJ40" si="20">IF(T7=6,U7,"")</f>
        <v/>
      </c>
      <c r="IK29" s="235" t="str">
        <f t="shared" ref="IK29:IK40" si="21">IF(T7=7,U7,"")</f>
        <v/>
      </c>
      <c r="IL29" s="235" t="str">
        <f t="shared" ref="IL29:IL40" si="22">IF(T7=8,U7,"")</f>
        <v/>
      </c>
      <c r="IM29" s="951"/>
      <c r="IN29" s="951"/>
      <c r="IO29" s="951"/>
      <c r="IP29" s="951"/>
      <c r="IQ29" s="951"/>
      <c r="IR29" s="961"/>
      <c r="IS29" s="954"/>
      <c r="IT29" s="958"/>
      <c r="IU29" s="972"/>
      <c r="IV29" s="964"/>
      <c r="IW29" s="956"/>
      <c r="IX29" s="956"/>
      <c r="IY29" s="437" t="str">
        <f>IF(D5="","",D5)</f>
        <v>Av. Los Heroes</v>
      </c>
      <c r="IZ29" s="438"/>
      <c r="JA29" s="439"/>
      <c r="JB29" s="437" t="str">
        <f>IF(H5="","",H5)</f>
        <v>Av. Los Heroes</v>
      </c>
      <c r="JC29" s="438"/>
      <c r="JD29" s="439"/>
      <c r="JE29" s="437" t="str">
        <f>IF(L5="","",L5)</f>
        <v>Av. San Juan</v>
      </c>
      <c r="JF29" s="438"/>
      <c r="JG29" s="439"/>
      <c r="JH29" s="437" t="str">
        <f>IF(P5="","",P5)</f>
        <v/>
      </c>
      <c r="JI29" s="438"/>
      <c r="JJ29" s="439"/>
      <c r="JK29" s="437" t="str">
        <f>IF(T5="","",T5)</f>
        <v/>
      </c>
      <c r="JL29" s="438"/>
      <c r="JM29" s="439"/>
    </row>
    <row r="30" spans="1:279" ht="15" customHeight="1">
      <c r="Z30" s="939"/>
      <c r="AA30" s="440">
        <f>IF(E7="","",E7)</f>
        <v>45</v>
      </c>
      <c r="AB30" s="440">
        <f>IF(E8="","",E8)</f>
        <v>44</v>
      </c>
      <c r="AC30" s="440">
        <f>IF(E9="","",E9)</f>
        <v>46</v>
      </c>
      <c r="AD30" s="440">
        <f>IF(E10="","",E10)</f>
        <v>42</v>
      </c>
      <c r="AE30" s="440">
        <f>IF(E11="","",E11)</f>
        <v>43</v>
      </c>
      <c r="AF30" s="440">
        <f>IF(E12="","",E12)</f>
        <v>32</v>
      </c>
      <c r="AG30" s="440">
        <f>IF(E13="","",E13)</f>
        <v>33</v>
      </c>
      <c r="AH30" s="440" t="str">
        <f>IF(E14="","",E14)</f>
        <v/>
      </c>
      <c r="AI30" s="440" t="str">
        <f>IF(E15="","",E15)</f>
        <v/>
      </c>
      <c r="AJ30" s="440" t="str">
        <f>IF(E16="","",E16)</f>
        <v/>
      </c>
      <c r="AK30" s="440" t="str">
        <f>IF(E17="","",E17)</f>
        <v/>
      </c>
      <c r="AL30" s="440" t="str">
        <f>IF(E18="","",E18)</f>
        <v/>
      </c>
      <c r="AM30" s="440">
        <f>IF(I7="","",I7)</f>
        <v>41</v>
      </c>
      <c r="AN30" s="440" t="str">
        <f>IF(I8="","",I8)</f>
        <v/>
      </c>
      <c r="AO30" s="440" t="str">
        <f>IF(I9="","",I9)</f>
        <v/>
      </c>
      <c r="AP30" s="440" t="str">
        <f>IF(I10="","",I10)</f>
        <v/>
      </c>
      <c r="AQ30" s="440" t="str">
        <f>IF(I11="","",I11)</f>
        <v/>
      </c>
      <c r="AR30" s="440" t="str">
        <f>IF(I12="","",I12)</f>
        <v/>
      </c>
      <c r="AS30" s="440" t="str">
        <f>IF(I13="","",I13)</f>
        <v/>
      </c>
      <c r="AT30" s="440" t="str">
        <f>IF(I14="","",I14)</f>
        <v/>
      </c>
      <c r="AU30" s="440" t="str">
        <f>IF(I15="","",I15)</f>
        <v/>
      </c>
      <c r="AV30" s="440" t="str">
        <f>IF(I16="","",I16)</f>
        <v/>
      </c>
      <c r="AW30" s="440" t="str">
        <f>IF(I17="","",I17)</f>
        <v/>
      </c>
      <c r="AX30" s="440" t="str">
        <f>IF(I18="","",I18)</f>
        <v/>
      </c>
      <c r="AY30" s="440">
        <f>IF(M7="","",M7)</f>
        <v>12</v>
      </c>
      <c r="AZ30" s="440">
        <f>IF(M8="","",M8)</f>
        <v>11</v>
      </c>
      <c r="BA30" s="440">
        <f>IF(M9="","",M9)</f>
        <v>13</v>
      </c>
      <c r="BB30" s="440">
        <f>IF(M10="","",M10)</f>
        <v>22</v>
      </c>
      <c r="BC30" s="440">
        <f>IF(M11="","",M11)</f>
        <v>21</v>
      </c>
      <c r="BD30" s="440">
        <f>IF(M12="","",M12)</f>
        <v>23</v>
      </c>
      <c r="BE30" s="440" t="str">
        <f>IF(M13="","",M13)</f>
        <v/>
      </c>
      <c r="BF30" s="440" t="str">
        <f>IF(M14="","",M14)</f>
        <v/>
      </c>
      <c r="BG30" s="440" t="str">
        <f>IF(M15="","",M15)</f>
        <v/>
      </c>
      <c r="BH30" s="440" t="str">
        <f>IF(M16="","",M16)</f>
        <v/>
      </c>
      <c r="BI30" s="440" t="str">
        <f>IF(M17="","",M17)</f>
        <v/>
      </c>
      <c r="BJ30" s="440" t="str">
        <f>IF(M18="","",M18)</f>
        <v/>
      </c>
      <c r="BK30" s="440" t="str">
        <f>IF(Q7="","",Q7)</f>
        <v/>
      </c>
      <c r="BL30" s="440" t="str">
        <f>IF(Q8="","",Q8)</f>
        <v/>
      </c>
      <c r="BM30" s="440" t="str">
        <f>IF(Q9="","",Q9)</f>
        <v/>
      </c>
      <c r="BN30" s="440" t="str">
        <f>IF(Q10="","",Q10)</f>
        <v/>
      </c>
      <c r="BO30" s="440" t="str">
        <f>IF(Q11="","",Q11)</f>
        <v/>
      </c>
      <c r="BP30" s="440" t="str">
        <f>IF(Q12="","",Q12)</f>
        <v/>
      </c>
      <c r="BQ30" s="440" t="str">
        <f>IF(Q13="","",Q13)</f>
        <v/>
      </c>
      <c r="BR30" s="440" t="str">
        <f>IF(Q14="","",Q14)</f>
        <v/>
      </c>
      <c r="BS30" s="440" t="str">
        <f>IF(Q15="","",Q15)</f>
        <v/>
      </c>
      <c r="BT30" s="440" t="str">
        <f>IF(Q16="","",Q16)</f>
        <v/>
      </c>
      <c r="BU30" s="440" t="str">
        <f>IF(Q17="","",Q17)</f>
        <v/>
      </c>
      <c r="BV30" s="440" t="str">
        <f>IF(Q18="","",Q18)</f>
        <v/>
      </c>
      <c r="BW30" s="440" t="str">
        <f>IF(U7="","",U7)</f>
        <v/>
      </c>
      <c r="BX30" s="440" t="str">
        <f>IF(U8="","",U8)</f>
        <v/>
      </c>
      <c r="BY30" s="440" t="str">
        <f>IF(U9="","",U9)</f>
        <v/>
      </c>
      <c r="BZ30" s="440" t="str">
        <f>IF(U10="","",U10)</f>
        <v/>
      </c>
      <c r="CA30" s="440" t="str">
        <f>IF(U11="","",U11)</f>
        <v/>
      </c>
      <c r="CB30" s="440" t="str">
        <f>IF(U12="","",U12)</f>
        <v/>
      </c>
      <c r="CC30" s="440" t="str">
        <f>IF(U13="","",U13)</f>
        <v/>
      </c>
      <c r="CD30" s="440" t="str">
        <f>IF(U14="","",U14)</f>
        <v/>
      </c>
      <c r="CE30" s="440" t="str">
        <f>IF(U15="","",U15)</f>
        <v/>
      </c>
      <c r="CF30" s="440" t="str">
        <f>IF(U16="","",U16)</f>
        <v/>
      </c>
      <c r="CG30" s="440" t="str">
        <f>IF(U17="","",U17)</f>
        <v/>
      </c>
      <c r="CH30" s="440" t="str">
        <f>IF(U18="","",U18)</f>
        <v/>
      </c>
      <c r="CI30" s="941">
        <f t="shared" ref="CI30:DN30" si="23">+IF(AA30="","",AA30)</f>
        <v>45</v>
      </c>
      <c r="CJ30" s="941">
        <f t="shared" si="23"/>
        <v>44</v>
      </c>
      <c r="CK30" s="941">
        <f t="shared" si="23"/>
        <v>46</v>
      </c>
      <c r="CL30" s="941">
        <f t="shared" si="23"/>
        <v>42</v>
      </c>
      <c r="CM30" s="941">
        <f t="shared" si="23"/>
        <v>43</v>
      </c>
      <c r="CN30" s="941">
        <f t="shared" si="23"/>
        <v>32</v>
      </c>
      <c r="CO30" s="928">
        <f t="shared" si="23"/>
        <v>33</v>
      </c>
      <c r="CP30" s="928" t="str">
        <f t="shared" si="23"/>
        <v/>
      </c>
      <c r="CQ30" s="928" t="str">
        <f t="shared" si="23"/>
        <v/>
      </c>
      <c r="CR30" s="928" t="str">
        <f t="shared" si="23"/>
        <v/>
      </c>
      <c r="CS30" s="928" t="str">
        <f t="shared" si="23"/>
        <v/>
      </c>
      <c r="CT30" s="928" t="str">
        <f t="shared" si="23"/>
        <v/>
      </c>
      <c r="CU30" s="941">
        <f t="shared" si="23"/>
        <v>41</v>
      </c>
      <c r="CV30" s="941" t="str">
        <f t="shared" si="23"/>
        <v/>
      </c>
      <c r="CW30" s="941" t="str">
        <f t="shared" si="23"/>
        <v/>
      </c>
      <c r="CX30" s="941" t="str">
        <f t="shared" si="23"/>
        <v/>
      </c>
      <c r="CY30" s="941" t="str">
        <f t="shared" si="23"/>
        <v/>
      </c>
      <c r="CZ30" s="941" t="str">
        <f t="shared" si="23"/>
        <v/>
      </c>
      <c r="DA30" s="928" t="str">
        <f t="shared" si="23"/>
        <v/>
      </c>
      <c r="DB30" s="928" t="str">
        <f t="shared" si="23"/>
        <v/>
      </c>
      <c r="DC30" s="928" t="str">
        <f t="shared" si="23"/>
        <v/>
      </c>
      <c r="DD30" s="928" t="str">
        <f t="shared" si="23"/>
        <v/>
      </c>
      <c r="DE30" s="928" t="str">
        <f t="shared" si="23"/>
        <v/>
      </c>
      <c r="DF30" s="928" t="str">
        <f t="shared" si="23"/>
        <v/>
      </c>
      <c r="DG30" s="941">
        <f t="shared" si="23"/>
        <v>12</v>
      </c>
      <c r="DH30" s="941">
        <f t="shared" si="23"/>
        <v>11</v>
      </c>
      <c r="DI30" s="941">
        <f t="shared" si="23"/>
        <v>13</v>
      </c>
      <c r="DJ30" s="941">
        <f t="shared" si="23"/>
        <v>22</v>
      </c>
      <c r="DK30" s="941">
        <f t="shared" si="23"/>
        <v>21</v>
      </c>
      <c r="DL30" s="941">
        <f t="shared" si="23"/>
        <v>23</v>
      </c>
      <c r="DM30" s="928" t="str">
        <f t="shared" si="23"/>
        <v/>
      </c>
      <c r="DN30" s="928" t="str">
        <f t="shared" si="23"/>
        <v/>
      </c>
      <c r="DO30" s="928" t="str">
        <f t="shared" ref="DO30:EP30" si="24">+IF(BG30="","",BG30)</f>
        <v/>
      </c>
      <c r="DP30" s="928" t="str">
        <f t="shared" si="24"/>
        <v/>
      </c>
      <c r="DQ30" s="928" t="str">
        <f t="shared" si="24"/>
        <v/>
      </c>
      <c r="DR30" s="928" t="str">
        <f t="shared" si="24"/>
        <v/>
      </c>
      <c r="DS30" s="941" t="str">
        <f t="shared" si="24"/>
        <v/>
      </c>
      <c r="DT30" s="941" t="str">
        <f t="shared" si="24"/>
        <v/>
      </c>
      <c r="DU30" s="941" t="str">
        <f t="shared" si="24"/>
        <v/>
      </c>
      <c r="DV30" s="941" t="str">
        <f t="shared" si="24"/>
        <v/>
      </c>
      <c r="DW30" s="941" t="str">
        <f t="shared" si="24"/>
        <v/>
      </c>
      <c r="DX30" s="941" t="str">
        <f t="shared" si="24"/>
        <v/>
      </c>
      <c r="DY30" s="928" t="str">
        <f t="shared" si="24"/>
        <v/>
      </c>
      <c r="DZ30" s="928" t="str">
        <f t="shared" si="24"/>
        <v/>
      </c>
      <c r="EA30" s="928" t="str">
        <f t="shared" si="24"/>
        <v/>
      </c>
      <c r="EB30" s="928" t="str">
        <f t="shared" si="24"/>
        <v/>
      </c>
      <c r="EC30" s="928" t="str">
        <f t="shared" si="24"/>
        <v/>
      </c>
      <c r="ED30" s="928" t="str">
        <f t="shared" si="24"/>
        <v/>
      </c>
      <c r="EE30" s="941" t="str">
        <f t="shared" si="24"/>
        <v/>
      </c>
      <c r="EF30" s="941" t="str">
        <f t="shared" si="24"/>
        <v/>
      </c>
      <c r="EG30" s="941" t="str">
        <f t="shared" si="24"/>
        <v/>
      </c>
      <c r="EH30" s="941" t="str">
        <f t="shared" si="24"/>
        <v/>
      </c>
      <c r="EI30" s="941" t="str">
        <f t="shared" si="24"/>
        <v/>
      </c>
      <c r="EJ30" s="941" t="str">
        <f t="shared" si="24"/>
        <v/>
      </c>
      <c r="EK30" s="928" t="str">
        <f t="shared" si="24"/>
        <v/>
      </c>
      <c r="EL30" s="928" t="str">
        <f t="shared" si="24"/>
        <v/>
      </c>
      <c r="EM30" s="928" t="str">
        <f t="shared" si="24"/>
        <v/>
      </c>
      <c r="EN30" s="928" t="str">
        <f t="shared" si="24"/>
        <v/>
      </c>
      <c r="EO30" s="928" t="str">
        <f t="shared" si="24"/>
        <v/>
      </c>
      <c r="EP30" s="928" t="str">
        <f t="shared" si="24"/>
        <v/>
      </c>
      <c r="EQ30" s="237">
        <f t="shared" ref="EQ30:FV30" si="25">+IF(CI30="","",CI30)</f>
        <v>45</v>
      </c>
      <c r="ER30" s="237">
        <f t="shared" si="25"/>
        <v>44</v>
      </c>
      <c r="ES30" s="237">
        <f t="shared" si="25"/>
        <v>46</v>
      </c>
      <c r="ET30" s="237">
        <f t="shared" si="25"/>
        <v>42</v>
      </c>
      <c r="EU30" s="237">
        <f t="shared" si="25"/>
        <v>43</v>
      </c>
      <c r="EV30" s="237">
        <f t="shared" si="25"/>
        <v>32</v>
      </c>
      <c r="EW30" s="237">
        <f t="shared" si="25"/>
        <v>33</v>
      </c>
      <c r="EX30" s="237" t="str">
        <f t="shared" si="25"/>
        <v/>
      </c>
      <c r="EY30" s="237" t="str">
        <f t="shared" si="25"/>
        <v/>
      </c>
      <c r="EZ30" s="237" t="str">
        <f t="shared" si="25"/>
        <v/>
      </c>
      <c r="FA30" s="237" t="str">
        <f t="shared" si="25"/>
        <v/>
      </c>
      <c r="FB30" s="237" t="str">
        <f t="shared" si="25"/>
        <v/>
      </c>
      <c r="FC30" s="237">
        <f t="shared" si="25"/>
        <v>41</v>
      </c>
      <c r="FD30" s="237" t="str">
        <f t="shared" si="25"/>
        <v/>
      </c>
      <c r="FE30" s="237" t="str">
        <f t="shared" si="25"/>
        <v/>
      </c>
      <c r="FF30" s="237" t="str">
        <f t="shared" si="25"/>
        <v/>
      </c>
      <c r="FG30" s="237" t="str">
        <f t="shared" si="25"/>
        <v/>
      </c>
      <c r="FH30" s="237" t="str">
        <f t="shared" si="25"/>
        <v/>
      </c>
      <c r="FI30" s="237" t="str">
        <f t="shared" si="25"/>
        <v/>
      </c>
      <c r="FJ30" s="237" t="str">
        <f t="shared" si="25"/>
        <v/>
      </c>
      <c r="FK30" s="237" t="str">
        <f t="shared" si="25"/>
        <v/>
      </c>
      <c r="FL30" s="237" t="str">
        <f t="shared" si="25"/>
        <v/>
      </c>
      <c r="FM30" s="237" t="str">
        <f t="shared" si="25"/>
        <v/>
      </c>
      <c r="FN30" s="237" t="str">
        <f t="shared" si="25"/>
        <v/>
      </c>
      <c r="FO30" s="237">
        <f t="shared" si="25"/>
        <v>12</v>
      </c>
      <c r="FP30" s="237">
        <f t="shared" si="25"/>
        <v>11</v>
      </c>
      <c r="FQ30" s="237">
        <f t="shared" si="25"/>
        <v>13</v>
      </c>
      <c r="FR30" s="237">
        <f t="shared" si="25"/>
        <v>22</v>
      </c>
      <c r="FS30" s="237">
        <f t="shared" si="25"/>
        <v>21</v>
      </c>
      <c r="FT30" s="237">
        <f t="shared" si="25"/>
        <v>23</v>
      </c>
      <c r="FU30" s="237" t="str">
        <f t="shared" si="25"/>
        <v/>
      </c>
      <c r="FV30" s="237" t="str">
        <f t="shared" si="25"/>
        <v/>
      </c>
      <c r="FW30" s="237" t="str">
        <f t="shared" ref="FW30:GX30" si="26">+IF(DO30="","",DO30)</f>
        <v/>
      </c>
      <c r="FX30" s="237" t="str">
        <f t="shared" si="26"/>
        <v/>
      </c>
      <c r="FY30" s="237" t="str">
        <f t="shared" si="26"/>
        <v/>
      </c>
      <c r="FZ30" s="237" t="str">
        <f t="shared" si="26"/>
        <v/>
      </c>
      <c r="GA30" s="237" t="str">
        <f t="shared" si="26"/>
        <v/>
      </c>
      <c r="GB30" s="237" t="str">
        <f t="shared" si="26"/>
        <v/>
      </c>
      <c r="GC30" s="237" t="str">
        <f t="shared" si="26"/>
        <v/>
      </c>
      <c r="GD30" s="237" t="str">
        <f t="shared" si="26"/>
        <v/>
      </c>
      <c r="GE30" s="237" t="str">
        <f t="shared" si="26"/>
        <v/>
      </c>
      <c r="GF30" s="237" t="str">
        <f t="shared" si="26"/>
        <v/>
      </c>
      <c r="GG30" s="237" t="str">
        <f t="shared" si="26"/>
        <v/>
      </c>
      <c r="GH30" s="237" t="str">
        <f t="shared" si="26"/>
        <v/>
      </c>
      <c r="GI30" s="237" t="str">
        <f t="shared" si="26"/>
        <v/>
      </c>
      <c r="GJ30" s="237" t="str">
        <f t="shared" si="26"/>
        <v/>
      </c>
      <c r="GK30" s="237" t="str">
        <f t="shared" si="26"/>
        <v/>
      </c>
      <c r="GL30" s="237" t="str">
        <f t="shared" si="26"/>
        <v/>
      </c>
      <c r="GM30" s="237" t="str">
        <f t="shared" si="26"/>
        <v/>
      </c>
      <c r="GN30" s="237" t="str">
        <f t="shared" si="26"/>
        <v/>
      </c>
      <c r="GO30" s="237" t="str">
        <f t="shared" si="26"/>
        <v/>
      </c>
      <c r="GP30" s="237" t="str">
        <f t="shared" si="26"/>
        <v/>
      </c>
      <c r="GQ30" s="237" t="str">
        <f t="shared" si="26"/>
        <v/>
      </c>
      <c r="GR30" s="237" t="str">
        <f t="shared" si="26"/>
        <v/>
      </c>
      <c r="GS30" s="237" t="str">
        <f t="shared" si="26"/>
        <v/>
      </c>
      <c r="GT30" s="237" t="str">
        <f t="shared" si="26"/>
        <v/>
      </c>
      <c r="GU30" s="237" t="str">
        <f t="shared" si="26"/>
        <v/>
      </c>
      <c r="GV30" s="237" t="str">
        <f t="shared" si="26"/>
        <v/>
      </c>
      <c r="GW30" s="237" t="str">
        <f t="shared" si="26"/>
        <v/>
      </c>
      <c r="GX30" s="237" t="str">
        <f t="shared" si="26"/>
        <v/>
      </c>
      <c r="GY30" s="235">
        <f t="shared" ref="GY30:GY40" si="27">IF(D8=1,E8,"")</f>
        <v>44</v>
      </c>
      <c r="GZ30" s="235" t="str">
        <f t="shared" ref="GZ30:GZ40" si="28">IF(D8=2,E8,"")</f>
        <v/>
      </c>
      <c r="HA30" s="235" t="str">
        <f t="shared" ref="HA30:HA40" si="29">IF(D8=3,E8,"")</f>
        <v/>
      </c>
      <c r="HB30" s="235" t="str">
        <f t="shared" ref="HB30:HB40" si="30">IF(D8=4,E8,"")</f>
        <v/>
      </c>
      <c r="HC30" s="235" t="str">
        <f t="shared" ref="HC30:HC40" si="31">IF(D8=5,E8,"")</f>
        <v/>
      </c>
      <c r="HD30" s="235" t="str">
        <f t="shared" si="8"/>
        <v/>
      </c>
      <c r="HE30" s="235" t="str">
        <f t="shared" si="9"/>
        <v/>
      </c>
      <c r="HF30" s="235" t="str">
        <f t="shared" si="10"/>
        <v/>
      </c>
      <c r="HG30" s="235" t="str">
        <f t="shared" ref="HG30:HG40" si="32">IF(H8=1,I8,"")</f>
        <v/>
      </c>
      <c r="HH30" s="235" t="str">
        <f t="shared" ref="HH30:HH40" si="33">IF(H8=2,I8,"")</f>
        <v/>
      </c>
      <c r="HI30" s="235" t="str">
        <f t="shared" ref="HI30:HI40" si="34">IF(H8=3,I8,"")</f>
        <v/>
      </c>
      <c r="HJ30" s="235" t="str">
        <f t="shared" ref="HJ30:HJ40" si="35">IF(H8=4,I8,"")</f>
        <v/>
      </c>
      <c r="HK30" s="235" t="str">
        <f t="shared" ref="HK30:HK40" si="36">IF(H8=5,I8,"")</f>
        <v/>
      </c>
      <c r="HL30" s="235" t="str">
        <f t="shared" si="11"/>
        <v/>
      </c>
      <c r="HM30" s="235" t="str">
        <f t="shared" si="12"/>
        <v/>
      </c>
      <c r="HN30" s="235" t="str">
        <f t="shared" si="13"/>
        <v/>
      </c>
      <c r="HO30" s="235">
        <f t="shared" ref="HO30:HO40" si="37">IF(L8=1,M8,"")</f>
        <v>11</v>
      </c>
      <c r="HP30" s="235" t="str">
        <f t="shared" ref="HP30:HP40" si="38">IF(L8=2,M8,"")</f>
        <v/>
      </c>
      <c r="HQ30" s="235" t="str">
        <f t="shared" ref="HQ30:HQ40" si="39">IF(L8=3,M8,"")</f>
        <v/>
      </c>
      <c r="HR30" s="235" t="str">
        <f t="shared" ref="HR30:HR40" si="40">IF(L8=4,M8,"")</f>
        <v/>
      </c>
      <c r="HS30" s="235" t="str">
        <f t="shared" ref="HS30:HS40" si="41">IF(L8=5,M8,"")</f>
        <v/>
      </c>
      <c r="HT30" s="235" t="str">
        <f t="shared" si="14"/>
        <v/>
      </c>
      <c r="HU30" s="235" t="str">
        <f t="shared" si="15"/>
        <v/>
      </c>
      <c r="HV30" s="235" t="str">
        <f t="shared" si="16"/>
        <v/>
      </c>
      <c r="HW30" s="235" t="str">
        <f t="shared" ref="HW30:HW40" si="42">IF(P8=1,Q8,"")</f>
        <v/>
      </c>
      <c r="HX30" s="235" t="str">
        <f t="shared" ref="HX30:HX40" si="43">IF(P8=2,Q8,"")</f>
        <v/>
      </c>
      <c r="HY30" s="235" t="str">
        <f t="shared" ref="HY30:HY40" si="44">IF(P8=3,Q8,"")</f>
        <v/>
      </c>
      <c r="HZ30" s="235" t="str">
        <f t="shared" ref="HZ30:HZ40" si="45">IF(P8=4,Q8,"")</f>
        <v/>
      </c>
      <c r="IA30" s="235" t="str">
        <f t="shared" ref="IA30:IA40" si="46">IF(P8=5,Q8,"")</f>
        <v/>
      </c>
      <c r="IB30" s="235" t="str">
        <f t="shared" si="17"/>
        <v/>
      </c>
      <c r="IC30" s="235" t="str">
        <f t="shared" si="18"/>
        <v/>
      </c>
      <c r="ID30" s="235" t="str">
        <f t="shared" si="19"/>
        <v/>
      </c>
      <c r="IE30" s="235" t="str">
        <f t="shared" ref="IE30:IE40" si="47">IF(T8=1,U8,"")</f>
        <v/>
      </c>
      <c r="IF30" s="235" t="str">
        <f t="shared" ref="IF30:IF40" si="48">IF(T8=2,U8,"")</f>
        <v/>
      </c>
      <c r="IG30" s="235" t="str">
        <f t="shared" ref="IG30:IG40" si="49">IF(T8=3,U8,"")</f>
        <v/>
      </c>
      <c r="IH30" s="235" t="str">
        <f t="shared" ref="IH30:IH40" si="50">IF(T8=4,U8,"")</f>
        <v/>
      </c>
      <c r="II30" s="235" t="str">
        <f t="shared" ref="II30:II40" si="51">IF(T8=5,U8,"")</f>
        <v/>
      </c>
      <c r="IJ30" s="235" t="str">
        <f t="shared" si="20"/>
        <v/>
      </c>
      <c r="IK30" s="235" t="str">
        <f t="shared" si="21"/>
        <v/>
      </c>
      <c r="IL30" s="235" t="str">
        <f t="shared" si="22"/>
        <v/>
      </c>
      <c r="IM30" s="951"/>
      <c r="IN30" s="951"/>
      <c r="IO30" s="951"/>
      <c r="IP30" s="951"/>
      <c r="IQ30" s="951"/>
      <c r="IR30" s="961"/>
      <c r="IS30" s="954"/>
      <c r="IT30" s="958"/>
      <c r="IU30" s="972"/>
      <c r="IV30" s="964"/>
      <c r="IW30" s="956"/>
      <c r="IX30" s="956"/>
      <c r="IY30" s="441"/>
      <c r="IZ30" s="442"/>
      <c r="JA30" s="443"/>
      <c r="JB30" s="441"/>
      <c r="JC30" s="442"/>
      <c r="JD30" s="443"/>
      <c r="JE30" s="441"/>
      <c r="JF30" s="442"/>
      <c r="JG30" s="443"/>
      <c r="JH30" s="441"/>
      <c r="JI30" s="442"/>
      <c r="JJ30" s="443"/>
      <c r="JK30" s="441"/>
      <c r="JL30" s="442"/>
      <c r="JM30" s="443"/>
    </row>
    <row r="31" spans="1:279" ht="15" customHeight="1">
      <c r="Z31" s="938"/>
      <c r="AA31" s="444"/>
      <c r="AB31" s="444"/>
      <c r="AC31" s="444"/>
      <c r="AD31" s="444"/>
      <c r="AE31" s="444"/>
      <c r="AF31" s="444"/>
      <c r="AG31" s="445"/>
      <c r="AH31" s="445"/>
      <c r="AI31" s="445"/>
      <c r="AJ31" s="445"/>
      <c r="AK31" s="445"/>
      <c r="AL31" s="445"/>
      <c r="AM31" s="446"/>
      <c r="AN31" s="446"/>
      <c r="AO31" s="446"/>
      <c r="AP31" s="446"/>
      <c r="AQ31" s="446"/>
      <c r="AR31" s="446"/>
      <c r="AS31" s="447"/>
      <c r="AT31" s="447"/>
      <c r="AU31" s="447"/>
      <c r="AV31" s="447"/>
      <c r="AW31" s="447"/>
      <c r="AX31" s="447"/>
      <c r="AY31" s="446"/>
      <c r="AZ31" s="446"/>
      <c r="BA31" s="446"/>
      <c r="BB31" s="446"/>
      <c r="BC31" s="446"/>
      <c r="BD31" s="446"/>
      <c r="BE31" s="447"/>
      <c r="BF31" s="447"/>
      <c r="BG31" s="447"/>
      <c r="BH31" s="447"/>
      <c r="BI31" s="447"/>
      <c r="BJ31" s="447"/>
      <c r="BK31" s="446"/>
      <c r="BL31" s="446"/>
      <c r="BM31" s="446"/>
      <c r="BN31" s="446"/>
      <c r="BO31" s="446"/>
      <c r="BP31" s="446"/>
      <c r="BQ31" s="447"/>
      <c r="BR31" s="447"/>
      <c r="BS31" s="447"/>
      <c r="BT31" s="447"/>
      <c r="BU31" s="447"/>
      <c r="BV31" s="447"/>
      <c r="BW31" s="446"/>
      <c r="BX31" s="446"/>
      <c r="BY31" s="446"/>
      <c r="BZ31" s="446"/>
      <c r="CA31" s="446"/>
      <c r="CB31" s="446"/>
      <c r="CC31" s="447"/>
      <c r="CD31" s="447"/>
      <c r="CE31" s="447"/>
      <c r="CF31" s="447"/>
      <c r="CG31" s="447"/>
      <c r="CH31" s="447"/>
      <c r="CI31" s="942"/>
      <c r="CJ31" s="942"/>
      <c r="CK31" s="942"/>
      <c r="CL31" s="942"/>
      <c r="CM31" s="942"/>
      <c r="CN31" s="942"/>
      <c r="CO31" s="929"/>
      <c r="CP31" s="929"/>
      <c r="CQ31" s="929"/>
      <c r="CR31" s="929"/>
      <c r="CS31" s="929"/>
      <c r="CT31" s="929"/>
      <c r="CU31" s="942"/>
      <c r="CV31" s="942"/>
      <c r="CW31" s="942"/>
      <c r="CX31" s="942"/>
      <c r="CY31" s="942"/>
      <c r="CZ31" s="942"/>
      <c r="DA31" s="929"/>
      <c r="DB31" s="929"/>
      <c r="DC31" s="929"/>
      <c r="DD31" s="929"/>
      <c r="DE31" s="929"/>
      <c r="DF31" s="929"/>
      <c r="DG31" s="942"/>
      <c r="DH31" s="942"/>
      <c r="DI31" s="942"/>
      <c r="DJ31" s="942"/>
      <c r="DK31" s="942"/>
      <c r="DL31" s="942"/>
      <c r="DM31" s="929"/>
      <c r="DN31" s="929"/>
      <c r="DO31" s="929"/>
      <c r="DP31" s="929"/>
      <c r="DQ31" s="929"/>
      <c r="DR31" s="929"/>
      <c r="DS31" s="942"/>
      <c r="DT31" s="942"/>
      <c r="DU31" s="942"/>
      <c r="DV31" s="942"/>
      <c r="DW31" s="942"/>
      <c r="DX31" s="942"/>
      <c r="DY31" s="929"/>
      <c r="DZ31" s="929"/>
      <c r="EA31" s="929"/>
      <c r="EB31" s="929"/>
      <c r="EC31" s="929"/>
      <c r="ED31" s="929"/>
      <c r="EE31" s="942"/>
      <c r="EF31" s="942"/>
      <c r="EG31" s="942"/>
      <c r="EH31" s="942"/>
      <c r="EI31" s="942"/>
      <c r="EJ31" s="942"/>
      <c r="EK31" s="929"/>
      <c r="EL31" s="929"/>
      <c r="EM31" s="929"/>
      <c r="EN31" s="929"/>
      <c r="EO31" s="929"/>
      <c r="EP31" s="929"/>
      <c r="EQ31" s="237">
        <f>F7</f>
        <v>2</v>
      </c>
      <c r="ER31" s="237">
        <f>F8</f>
        <v>1</v>
      </c>
      <c r="ES31" s="237">
        <f>F9</f>
        <v>1</v>
      </c>
      <c r="ET31" s="237">
        <f>F10</f>
        <v>2</v>
      </c>
      <c r="EU31" s="237">
        <f>F11</f>
        <v>1</v>
      </c>
      <c r="EV31" s="237">
        <f>F12</f>
        <v>2</v>
      </c>
      <c r="EW31" s="237">
        <f>F13</f>
        <v>1</v>
      </c>
      <c r="EX31" s="237">
        <f>F14</f>
        <v>0</v>
      </c>
      <c r="EY31" s="237">
        <f>F15</f>
        <v>0</v>
      </c>
      <c r="EZ31" s="237">
        <f>F16</f>
        <v>0</v>
      </c>
      <c r="FA31" s="237">
        <f>F17</f>
        <v>0</v>
      </c>
      <c r="FB31" s="237">
        <f>F18</f>
        <v>0</v>
      </c>
      <c r="FC31" s="237">
        <f>J7</f>
        <v>1</v>
      </c>
      <c r="FD31" s="237">
        <f>J8</f>
        <v>0</v>
      </c>
      <c r="FE31" s="237">
        <f>J9</f>
        <v>0</v>
      </c>
      <c r="FF31" s="237">
        <f>J10</f>
        <v>0</v>
      </c>
      <c r="FG31" s="237">
        <f>J11</f>
        <v>0</v>
      </c>
      <c r="FH31" s="237">
        <f>J12</f>
        <v>0</v>
      </c>
      <c r="FI31" s="237">
        <f>J13</f>
        <v>0</v>
      </c>
      <c r="FJ31" s="237">
        <f>J14</f>
        <v>0</v>
      </c>
      <c r="FK31" s="237">
        <f>J15</f>
        <v>0</v>
      </c>
      <c r="FL31" s="237">
        <f>J16</f>
        <v>0</v>
      </c>
      <c r="FM31" s="237">
        <f>J17</f>
        <v>0</v>
      </c>
      <c r="FN31" s="237">
        <f>J18</f>
        <v>0</v>
      </c>
      <c r="FO31" s="237">
        <f>N7</f>
        <v>2</v>
      </c>
      <c r="FP31" s="237">
        <f>N8</f>
        <v>1</v>
      </c>
      <c r="FQ31" s="237">
        <f>N9</f>
        <v>1</v>
      </c>
      <c r="FR31" s="237">
        <f>N10</f>
        <v>2</v>
      </c>
      <c r="FS31" s="237">
        <f>N11</f>
        <v>1</v>
      </c>
      <c r="FT31" s="237">
        <f>N12</f>
        <v>1</v>
      </c>
      <c r="FU31" s="237">
        <f>N13</f>
        <v>0</v>
      </c>
      <c r="FV31" s="237">
        <f>N14</f>
        <v>0</v>
      </c>
      <c r="FW31" s="237">
        <f>N15</f>
        <v>0</v>
      </c>
      <c r="FX31" s="237">
        <f>N16</f>
        <v>0</v>
      </c>
      <c r="FY31" s="237">
        <f>N17</f>
        <v>0</v>
      </c>
      <c r="FZ31" s="237">
        <f>N18</f>
        <v>0</v>
      </c>
      <c r="GA31" s="237">
        <f>R7</f>
        <v>0</v>
      </c>
      <c r="GB31" s="237">
        <f>R8</f>
        <v>0</v>
      </c>
      <c r="GC31" s="237">
        <f>R9</f>
        <v>0</v>
      </c>
      <c r="GD31" s="237">
        <f>R10</f>
        <v>0</v>
      </c>
      <c r="GE31" s="237">
        <f>R11</f>
        <v>0</v>
      </c>
      <c r="GF31" s="237">
        <f>R12</f>
        <v>0</v>
      </c>
      <c r="GG31" s="237">
        <f>R13</f>
        <v>0</v>
      </c>
      <c r="GH31" s="237">
        <f>R14</f>
        <v>0</v>
      </c>
      <c r="GI31" s="237">
        <f>R15</f>
        <v>0</v>
      </c>
      <c r="GJ31" s="237">
        <f>R16</f>
        <v>0</v>
      </c>
      <c r="GK31" s="237">
        <f>R17</f>
        <v>0</v>
      </c>
      <c r="GL31" s="237">
        <f>R18</f>
        <v>0</v>
      </c>
      <c r="GM31" s="237">
        <f>V7</f>
        <v>0</v>
      </c>
      <c r="GN31" s="237">
        <f>V8</f>
        <v>0</v>
      </c>
      <c r="GO31" s="237">
        <f>V9</f>
        <v>0</v>
      </c>
      <c r="GP31" s="237">
        <f>V10</f>
        <v>0</v>
      </c>
      <c r="GQ31" s="237">
        <f>V11</f>
        <v>0</v>
      </c>
      <c r="GR31" s="237">
        <f>V12</f>
        <v>0</v>
      </c>
      <c r="GS31" s="237">
        <f>V13</f>
        <v>0</v>
      </c>
      <c r="GT31" s="237">
        <f>V14</f>
        <v>0</v>
      </c>
      <c r="GU31" s="237">
        <f>V15</f>
        <v>0</v>
      </c>
      <c r="GV31" s="237">
        <f>V16</f>
        <v>0</v>
      </c>
      <c r="GW31" s="237">
        <f>V17</f>
        <v>0</v>
      </c>
      <c r="GX31" s="237">
        <f>V18</f>
        <v>0</v>
      </c>
      <c r="GY31" s="235">
        <f t="shared" si="27"/>
        <v>46</v>
      </c>
      <c r="GZ31" s="235" t="str">
        <f t="shared" si="28"/>
        <v/>
      </c>
      <c r="HA31" s="235" t="str">
        <f t="shared" si="29"/>
        <v/>
      </c>
      <c r="HB31" s="235" t="str">
        <f t="shared" si="30"/>
        <v/>
      </c>
      <c r="HC31" s="235" t="str">
        <f t="shared" si="31"/>
        <v/>
      </c>
      <c r="HD31" s="235" t="str">
        <f t="shared" si="8"/>
        <v/>
      </c>
      <c r="HE31" s="235" t="str">
        <f t="shared" si="9"/>
        <v/>
      </c>
      <c r="HF31" s="235" t="str">
        <f t="shared" si="10"/>
        <v/>
      </c>
      <c r="HG31" s="235" t="str">
        <f t="shared" si="32"/>
        <v/>
      </c>
      <c r="HH31" s="235" t="str">
        <f t="shared" si="33"/>
        <v/>
      </c>
      <c r="HI31" s="235" t="str">
        <f t="shared" si="34"/>
        <v/>
      </c>
      <c r="HJ31" s="235" t="str">
        <f t="shared" si="35"/>
        <v/>
      </c>
      <c r="HK31" s="235" t="str">
        <f t="shared" si="36"/>
        <v/>
      </c>
      <c r="HL31" s="235" t="str">
        <f t="shared" si="11"/>
        <v/>
      </c>
      <c r="HM31" s="235" t="str">
        <f t="shared" si="12"/>
        <v/>
      </c>
      <c r="HN31" s="235" t="str">
        <f t="shared" si="13"/>
        <v/>
      </c>
      <c r="HO31" s="235">
        <f t="shared" si="37"/>
        <v>13</v>
      </c>
      <c r="HP31" s="235" t="str">
        <f t="shared" si="38"/>
        <v/>
      </c>
      <c r="HQ31" s="235" t="str">
        <f t="shared" si="39"/>
        <v/>
      </c>
      <c r="HR31" s="235" t="str">
        <f t="shared" si="40"/>
        <v/>
      </c>
      <c r="HS31" s="235" t="str">
        <f t="shared" si="41"/>
        <v/>
      </c>
      <c r="HT31" s="235" t="str">
        <f t="shared" si="14"/>
        <v/>
      </c>
      <c r="HU31" s="235" t="str">
        <f t="shared" si="15"/>
        <v/>
      </c>
      <c r="HV31" s="235" t="str">
        <f t="shared" si="16"/>
        <v/>
      </c>
      <c r="HW31" s="235" t="str">
        <f t="shared" si="42"/>
        <v/>
      </c>
      <c r="HX31" s="235" t="str">
        <f t="shared" si="43"/>
        <v/>
      </c>
      <c r="HY31" s="235" t="str">
        <f t="shared" si="44"/>
        <v/>
      </c>
      <c r="HZ31" s="235" t="str">
        <f t="shared" si="45"/>
        <v/>
      </c>
      <c r="IA31" s="235" t="str">
        <f t="shared" si="46"/>
        <v/>
      </c>
      <c r="IB31" s="235" t="str">
        <f t="shared" si="17"/>
        <v/>
      </c>
      <c r="IC31" s="235" t="str">
        <f t="shared" si="18"/>
        <v/>
      </c>
      <c r="ID31" s="235" t="str">
        <f t="shared" si="19"/>
        <v/>
      </c>
      <c r="IE31" s="235" t="str">
        <f t="shared" si="47"/>
        <v/>
      </c>
      <c r="IF31" s="235" t="str">
        <f t="shared" si="48"/>
        <v/>
      </c>
      <c r="IG31" s="235" t="str">
        <f t="shared" si="49"/>
        <v/>
      </c>
      <c r="IH31" s="235" t="str">
        <f t="shared" si="50"/>
        <v/>
      </c>
      <c r="II31" s="235" t="str">
        <f t="shared" si="51"/>
        <v/>
      </c>
      <c r="IJ31" s="235" t="str">
        <f t="shared" si="20"/>
        <v/>
      </c>
      <c r="IK31" s="235" t="str">
        <f t="shared" si="21"/>
        <v/>
      </c>
      <c r="IL31" s="235" t="str">
        <f t="shared" si="22"/>
        <v/>
      </c>
      <c r="IM31" s="951"/>
      <c r="IN31" s="951"/>
      <c r="IO31" s="951"/>
      <c r="IP31" s="951"/>
      <c r="IQ31" s="951"/>
      <c r="IR31" s="961"/>
      <c r="IS31" s="954"/>
      <c r="IT31" s="958"/>
      <c r="IU31" s="972"/>
      <c r="IV31" s="964"/>
      <c r="IW31" s="956"/>
      <c r="IX31" s="956"/>
      <c r="IY31" s="947" t="s">
        <v>286</v>
      </c>
      <c r="IZ31" s="944" t="s">
        <v>167</v>
      </c>
      <c r="JA31" s="966" t="s">
        <v>287</v>
      </c>
      <c r="JB31" s="947" t="s">
        <v>286</v>
      </c>
      <c r="JC31" s="944" t="s">
        <v>167</v>
      </c>
      <c r="JD31" s="966" t="s">
        <v>287</v>
      </c>
      <c r="JE31" s="947" t="s">
        <v>286</v>
      </c>
      <c r="JF31" s="944" t="s">
        <v>167</v>
      </c>
      <c r="JG31" s="966" t="s">
        <v>287</v>
      </c>
      <c r="JH31" s="947" t="s">
        <v>286</v>
      </c>
      <c r="JI31" s="944" t="s">
        <v>167</v>
      </c>
      <c r="JJ31" s="966" t="s">
        <v>287</v>
      </c>
      <c r="JK31" s="947" t="s">
        <v>286</v>
      </c>
      <c r="JL31" s="944" t="s">
        <v>167</v>
      </c>
      <c r="JM31" s="966" t="s">
        <v>287</v>
      </c>
      <c r="JN31" s="970">
        <v>1</v>
      </c>
      <c r="JO31" s="970">
        <v>2</v>
      </c>
      <c r="JP31" s="970">
        <v>3</v>
      </c>
      <c r="JQ31" s="970">
        <v>4</v>
      </c>
      <c r="JR31" s="970">
        <v>5</v>
      </c>
      <c r="JS31" s="969" t="s">
        <v>964</v>
      </c>
    </row>
    <row r="32" spans="1:279" ht="15" customHeight="1">
      <c r="Z32" s="938"/>
      <c r="AA32" s="448"/>
      <c r="AB32" s="448"/>
      <c r="AC32" s="448"/>
      <c r="AD32" s="448"/>
      <c r="AE32" s="448"/>
      <c r="AF32" s="448"/>
      <c r="AG32" s="449"/>
      <c r="AH32" s="449"/>
      <c r="AI32" s="449"/>
      <c r="AJ32" s="449"/>
      <c r="AK32" s="449"/>
      <c r="AL32" s="449"/>
      <c r="AM32" s="448"/>
      <c r="AN32" s="448"/>
      <c r="AO32" s="448"/>
      <c r="AP32" s="448"/>
      <c r="AQ32" s="448"/>
      <c r="AR32" s="448"/>
      <c r="AS32" s="449"/>
      <c r="AT32" s="449"/>
      <c r="AU32" s="449"/>
      <c r="AV32" s="449"/>
      <c r="AW32" s="449"/>
      <c r="AX32" s="449"/>
      <c r="AY32" s="448"/>
      <c r="AZ32" s="448"/>
      <c r="BA32" s="448"/>
      <c r="BB32" s="448"/>
      <c r="BC32" s="448"/>
      <c r="BD32" s="448"/>
      <c r="BE32" s="449"/>
      <c r="BF32" s="449"/>
      <c r="BG32" s="449"/>
      <c r="BH32" s="449"/>
      <c r="BI32" s="449"/>
      <c r="BJ32" s="449"/>
      <c r="BK32" s="448"/>
      <c r="BL32" s="448"/>
      <c r="BM32" s="448"/>
      <c r="BN32" s="448"/>
      <c r="BO32" s="448"/>
      <c r="BP32" s="448"/>
      <c r="BQ32" s="449"/>
      <c r="BR32" s="449"/>
      <c r="BS32" s="449"/>
      <c r="BT32" s="449"/>
      <c r="BU32" s="449"/>
      <c r="BV32" s="449"/>
      <c r="BW32" s="448"/>
      <c r="BX32" s="448"/>
      <c r="BY32" s="448"/>
      <c r="BZ32" s="448"/>
      <c r="CA32" s="448"/>
      <c r="CB32" s="448"/>
      <c r="CC32" s="449"/>
      <c r="CD32" s="449"/>
      <c r="CE32" s="449"/>
      <c r="CF32" s="449"/>
      <c r="CG32" s="449"/>
      <c r="CH32" s="449"/>
      <c r="CI32" s="942"/>
      <c r="CJ32" s="942"/>
      <c r="CK32" s="942"/>
      <c r="CL32" s="942"/>
      <c r="CM32" s="942"/>
      <c r="CN32" s="942"/>
      <c r="CO32" s="929"/>
      <c r="CP32" s="929"/>
      <c r="CQ32" s="929"/>
      <c r="CR32" s="929"/>
      <c r="CS32" s="929"/>
      <c r="CT32" s="929"/>
      <c r="CU32" s="942"/>
      <c r="CV32" s="942"/>
      <c r="CW32" s="942"/>
      <c r="CX32" s="942"/>
      <c r="CY32" s="942"/>
      <c r="CZ32" s="942"/>
      <c r="DA32" s="929"/>
      <c r="DB32" s="929"/>
      <c r="DC32" s="929"/>
      <c r="DD32" s="929"/>
      <c r="DE32" s="929"/>
      <c r="DF32" s="929"/>
      <c r="DG32" s="942"/>
      <c r="DH32" s="942"/>
      <c r="DI32" s="942"/>
      <c r="DJ32" s="942"/>
      <c r="DK32" s="942"/>
      <c r="DL32" s="942"/>
      <c r="DM32" s="929"/>
      <c r="DN32" s="929"/>
      <c r="DO32" s="929"/>
      <c r="DP32" s="929"/>
      <c r="DQ32" s="929"/>
      <c r="DR32" s="929"/>
      <c r="DS32" s="942"/>
      <c r="DT32" s="942"/>
      <c r="DU32" s="942"/>
      <c r="DV32" s="942"/>
      <c r="DW32" s="942"/>
      <c r="DX32" s="942"/>
      <c r="DY32" s="929"/>
      <c r="DZ32" s="929"/>
      <c r="EA32" s="929"/>
      <c r="EB32" s="929"/>
      <c r="EC32" s="929"/>
      <c r="ED32" s="929"/>
      <c r="EE32" s="942"/>
      <c r="EF32" s="942"/>
      <c r="EG32" s="942"/>
      <c r="EH32" s="942"/>
      <c r="EI32" s="942"/>
      <c r="EJ32" s="942"/>
      <c r="EK32" s="929"/>
      <c r="EL32" s="929"/>
      <c r="EM32" s="929"/>
      <c r="EN32" s="929"/>
      <c r="EO32" s="929"/>
      <c r="EP32" s="929"/>
      <c r="EQ32" s="237">
        <f>G7</f>
        <v>1</v>
      </c>
      <c r="ER32" s="237">
        <f>G8</f>
        <v>1.2</v>
      </c>
      <c r="ES32" s="237">
        <f>G9</f>
        <v>1.2</v>
      </c>
      <c r="ET32" s="237">
        <f>G10</f>
        <v>1</v>
      </c>
      <c r="EU32" s="237">
        <f>G11</f>
        <v>1.2</v>
      </c>
      <c r="EV32" s="237">
        <f>G12</f>
        <v>1</v>
      </c>
      <c r="EW32" s="237">
        <f>G13</f>
        <v>1.2</v>
      </c>
      <c r="EX32" s="237">
        <f>G14</f>
        <v>0</v>
      </c>
      <c r="EY32" s="237">
        <f>G15</f>
        <v>0</v>
      </c>
      <c r="EZ32" s="237">
        <f>G16</f>
        <v>0</v>
      </c>
      <c r="FA32" s="237">
        <f>G17</f>
        <v>0</v>
      </c>
      <c r="FB32" s="237">
        <f>G18</f>
        <v>0</v>
      </c>
      <c r="FC32" s="237">
        <f>K7</f>
        <v>1.2</v>
      </c>
      <c r="FD32" s="237">
        <f>K8</f>
        <v>0</v>
      </c>
      <c r="FE32" s="237">
        <f>K9</f>
        <v>0</v>
      </c>
      <c r="FF32" s="237">
        <f>K10</f>
        <v>0</v>
      </c>
      <c r="FG32" s="237">
        <f>K11</f>
        <v>0</v>
      </c>
      <c r="FH32" s="237">
        <f>K12</f>
        <v>0</v>
      </c>
      <c r="FI32" s="237">
        <f>K13</f>
        <v>0</v>
      </c>
      <c r="FJ32" s="237">
        <f>K14</f>
        <v>0</v>
      </c>
      <c r="FK32" s="237">
        <f>K15</f>
        <v>0</v>
      </c>
      <c r="FL32" s="237">
        <f>K16</f>
        <v>0</v>
      </c>
      <c r="FM32" s="237">
        <f>K17</f>
        <v>0</v>
      </c>
      <c r="FN32" s="237">
        <f>K18</f>
        <v>0</v>
      </c>
      <c r="FO32" s="237">
        <f>O7</f>
        <v>1</v>
      </c>
      <c r="FP32" s="237">
        <f>O8</f>
        <v>1.2</v>
      </c>
      <c r="FQ32" s="237">
        <f>O9</f>
        <v>1.2</v>
      </c>
      <c r="FR32" s="237">
        <f>O10</f>
        <v>1</v>
      </c>
      <c r="FS32" s="237">
        <f>O11</f>
        <v>1.2</v>
      </c>
      <c r="FT32" s="237">
        <f>O12</f>
        <v>1.2</v>
      </c>
      <c r="FU32" s="237">
        <f>O13</f>
        <v>0</v>
      </c>
      <c r="FV32" s="237">
        <f>O14</f>
        <v>0</v>
      </c>
      <c r="FW32" s="237">
        <f>O15</f>
        <v>0</v>
      </c>
      <c r="FX32" s="237">
        <f>O16</f>
        <v>0</v>
      </c>
      <c r="FY32" s="237">
        <f>O17</f>
        <v>0</v>
      </c>
      <c r="FZ32" s="237">
        <f>O18</f>
        <v>0</v>
      </c>
      <c r="GA32" s="237">
        <f>S7</f>
        <v>0</v>
      </c>
      <c r="GB32" s="237">
        <f>S8</f>
        <v>0</v>
      </c>
      <c r="GC32" s="237">
        <f>S9</f>
        <v>0</v>
      </c>
      <c r="GD32" s="237">
        <f>S10</f>
        <v>0</v>
      </c>
      <c r="GE32" s="237">
        <f>S11</f>
        <v>0</v>
      </c>
      <c r="GF32" s="237">
        <f>S12</f>
        <v>0</v>
      </c>
      <c r="GG32" s="237">
        <f>S13</f>
        <v>0</v>
      </c>
      <c r="GH32" s="237">
        <f>S14</f>
        <v>0</v>
      </c>
      <c r="GI32" s="237">
        <f>S15</f>
        <v>0</v>
      </c>
      <c r="GJ32" s="237">
        <f>S16</f>
        <v>0</v>
      </c>
      <c r="GK32" s="237">
        <f>S17</f>
        <v>0</v>
      </c>
      <c r="GL32" s="237">
        <f>S18</f>
        <v>0</v>
      </c>
      <c r="GM32" s="237">
        <f>W7</f>
        <v>0</v>
      </c>
      <c r="GN32" s="237">
        <f>W8</f>
        <v>0</v>
      </c>
      <c r="GO32" s="237">
        <f>W9</f>
        <v>0</v>
      </c>
      <c r="GP32" s="237">
        <f>W10</f>
        <v>0</v>
      </c>
      <c r="GQ32" s="237">
        <f>W11</f>
        <v>0</v>
      </c>
      <c r="GR32" s="237">
        <f>W12</f>
        <v>0</v>
      </c>
      <c r="GS32" s="237">
        <f>W13</f>
        <v>0</v>
      </c>
      <c r="GT32" s="237">
        <f>W14</f>
        <v>0</v>
      </c>
      <c r="GU32" s="237">
        <f>W15</f>
        <v>0</v>
      </c>
      <c r="GV32" s="237">
        <f>W16</f>
        <v>0</v>
      </c>
      <c r="GW32" s="237">
        <f>W17</f>
        <v>0</v>
      </c>
      <c r="GX32" s="237">
        <f>W18</f>
        <v>0</v>
      </c>
      <c r="GY32" s="235" t="str">
        <f t="shared" si="27"/>
        <v/>
      </c>
      <c r="GZ32" s="235">
        <f t="shared" si="28"/>
        <v>42</v>
      </c>
      <c r="HA32" s="235" t="str">
        <f t="shared" si="29"/>
        <v/>
      </c>
      <c r="HB32" s="235" t="str">
        <f t="shared" si="30"/>
        <v/>
      </c>
      <c r="HC32" s="235" t="str">
        <f t="shared" si="31"/>
        <v/>
      </c>
      <c r="HD32" s="235" t="str">
        <f t="shared" si="8"/>
        <v/>
      </c>
      <c r="HE32" s="235" t="str">
        <f t="shared" si="9"/>
        <v/>
      </c>
      <c r="HF32" s="235" t="str">
        <f t="shared" si="10"/>
        <v/>
      </c>
      <c r="HG32" s="235" t="str">
        <f t="shared" si="32"/>
        <v/>
      </c>
      <c r="HH32" s="235" t="str">
        <f t="shared" si="33"/>
        <v/>
      </c>
      <c r="HI32" s="235" t="str">
        <f t="shared" si="34"/>
        <v/>
      </c>
      <c r="HJ32" s="235" t="str">
        <f t="shared" si="35"/>
        <v/>
      </c>
      <c r="HK32" s="235" t="str">
        <f t="shared" si="36"/>
        <v/>
      </c>
      <c r="HL32" s="235" t="str">
        <f t="shared" si="11"/>
        <v/>
      </c>
      <c r="HM32" s="235" t="str">
        <f t="shared" si="12"/>
        <v/>
      </c>
      <c r="HN32" s="235" t="str">
        <f t="shared" si="13"/>
        <v/>
      </c>
      <c r="HO32" s="235" t="str">
        <f t="shared" si="37"/>
        <v/>
      </c>
      <c r="HP32" s="235">
        <f t="shared" si="38"/>
        <v>22</v>
      </c>
      <c r="HQ32" s="235" t="str">
        <f t="shared" si="39"/>
        <v/>
      </c>
      <c r="HR32" s="235" t="str">
        <f t="shared" si="40"/>
        <v/>
      </c>
      <c r="HS32" s="235" t="str">
        <f t="shared" si="41"/>
        <v/>
      </c>
      <c r="HT32" s="235" t="str">
        <f t="shared" si="14"/>
        <v/>
      </c>
      <c r="HU32" s="235" t="str">
        <f t="shared" si="15"/>
        <v/>
      </c>
      <c r="HV32" s="235" t="str">
        <f t="shared" si="16"/>
        <v/>
      </c>
      <c r="HW32" s="235" t="str">
        <f t="shared" si="42"/>
        <v/>
      </c>
      <c r="HX32" s="235" t="str">
        <f t="shared" si="43"/>
        <v/>
      </c>
      <c r="HY32" s="235" t="str">
        <f t="shared" si="44"/>
        <v/>
      </c>
      <c r="HZ32" s="235" t="str">
        <f t="shared" si="45"/>
        <v/>
      </c>
      <c r="IA32" s="235" t="str">
        <f t="shared" si="46"/>
        <v/>
      </c>
      <c r="IB32" s="235" t="str">
        <f t="shared" si="17"/>
        <v/>
      </c>
      <c r="IC32" s="235" t="str">
        <f t="shared" si="18"/>
        <v/>
      </c>
      <c r="ID32" s="235" t="str">
        <f t="shared" si="19"/>
        <v/>
      </c>
      <c r="IE32" s="235" t="str">
        <f t="shared" si="47"/>
        <v/>
      </c>
      <c r="IF32" s="235" t="str">
        <f t="shared" si="48"/>
        <v/>
      </c>
      <c r="IG32" s="235" t="str">
        <f t="shared" si="49"/>
        <v/>
      </c>
      <c r="IH32" s="235" t="str">
        <f t="shared" si="50"/>
        <v/>
      </c>
      <c r="II32" s="235" t="str">
        <f t="shared" si="51"/>
        <v/>
      </c>
      <c r="IJ32" s="235" t="str">
        <f t="shared" si="20"/>
        <v/>
      </c>
      <c r="IK32" s="235" t="str">
        <f t="shared" si="21"/>
        <v/>
      </c>
      <c r="IL32" s="235" t="str">
        <f t="shared" si="22"/>
        <v/>
      </c>
      <c r="IM32" s="951"/>
      <c r="IN32" s="951"/>
      <c r="IO32" s="951"/>
      <c r="IP32" s="951"/>
      <c r="IQ32" s="951"/>
      <c r="IR32" s="961"/>
      <c r="IS32" s="954"/>
      <c r="IT32" s="958"/>
      <c r="IU32" s="972"/>
      <c r="IV32" s="964"/>
      <c r="IW32" s="956"/>
      <c r="IX32" s="956"/>
      <c r="IY32" s="948"/>
      <c r="IZ32" s="945"/>
      <c r="JA32" s="967"/>
      <c r="JB32" s="948"/>
      <c r="JC32" s="945"/>
      <c r="JD32" s="967"/>
      <c r="JE32" s="948"/>
      <c r="JF32" s="945"/>
      <c r="JG32" s="967"/>
      <c r="JH32" s="948"/>
      <c r="JI32" s="945"/>
      <c r="JJ32" s="967"/>
      <c r="JK32" s="948"/>
      <c r="JL32" s="945"/>
      <c r="JM32" s="967"/>
      <c r="JN32" s="970"/>
      <c r="JO32" s="970"/>
      <c r="JP32" s="970"/>
      <c r="JQ32" s="970"/>
      <c r="JR32" s="970"/>
      <c r="JS32" s="969"/>
    </row>
    <row r="33" spans="25:279" ht="15" customHeight="1">
      <c r="Z33" s="940"/>
      <c r="AA33" s="450"/>
      <c r="AB33" s="450"/>
      <c r="AC33" s="450"/>
      <c r="AD33" s="450"/>
      <c r="AE33" s="450"/>
      <c r="AF33" s="450"/>
      <c r="AG33" s="241"/>
      <c r="AH33" s="241"/>
      <c r="AI33" s="241"/>
      <c r="AJ33" s="241"/>
      <c r="AK33" s="241"/>
      <c r="AL33" s="241"/>
      <c r="AM33" s="450"/>
      <c r="AN33" s="450"/>
      <c r="AO33" s="450"/>
      <c r="AP33" s="450"/>
      <c r="AQ33" s="450"/>
      <c r="AR33" s="450"/>
      <c r="AS33" s="241"/>
      <c r="AT33" s="241"/>
      <c r="AU33" s="241"/>
      <c r="AV33" s="241"/>
      <c r="AW33" s="241"/>
      <c r="AX33" s="241"/>
      <c r="AY33" s="450"/>
      <c r="AZ33" s="450"/>
      <c r="BA33" s="450"/>
      <c r="BB33" s="450"/>
      <c r="BC33" s="450"/>
      <c r="BD33" s="450"/>
      <c r="BE33" s="241"/>
      <c r="BF33" s="241"/>
      <c r="BG33" s="241"/>
      <c r="BH33" s="241"/>
      <c r="BI33" s="241"/>
      <c r="BJ33" s="241"/>
      <c r="BK33" s="450"/>
      <c r="BL33" s="450"/>
      <c r="BM33" s="450"/>
      <c r="BN33" s="450"/>
      <c r="BO33" s="450"/>
      <c r="BP33" s="450"/>
      <c r="BQ33" s="241"/>
      <c r="BR33" s="241"/>
      <c r="BS33" s="241"/>
      <c r="BT33" s="241"/>
      <c r="BU33" s="241"/>
      <c r="BV33" s="241"/>
      <c r="BW33" s="450"/>
      <c r="BX33" s="450"/>
      <c r="BY33" s="450"/>
      <c r="BZ33" s="450"/>
      <c r="CA33" s="450"/>
      <c r="CB33" s="450"/>
      <c r="CC33" s="241"/>
      <c r="CD33" s="241"/>
      <c r="CE33" s="241"/>
      <c r="CF33" s="241"/>
      <c r="CG33" s="241"/>
      <c r="CH33" s="241"/>
      <c r="CI33" s="943"/>
      <c r="CJ33" s="943"/>
      <c r="CK33" s="943"/>
      <c r="CL33" s="943"/>
      <c r="CM33" s="943"/>
      <c r="CN33" s="943"/>
      <c r="CO33" s="930"/>
      <c r="CP33" s="930"/>
      <c r="CQ33" s="930"/>
      <c r="CR33" s="930"/>
      <c r="CS33" s="930"/>
      <c r="CT33" s="930"/>
      <c r="CU33" s="943"/>
      <c r="CV33" s="943"/>
      <c r="CW33" s="943"/>
      <c r="CX33" s="943"/>
      <c r="CY33" s="943"/>
      <c r="CZ33" s="943"/>
      <c r="DA33" s="930"/>
      <c r="DB33" s="930"/>
      <c r="DC33" s="930"/>
      <c r="DD33" s="930"/>
      <c r="DE33" s="930"/>
      <c r="DF33" s="930"/>
      <c r="DG33" s="943"/>
      <c r="DH33" s="943"/>
      <c r="DI33" s="943"/>
      <c r="DJ33" s="943"/>
      <c r="DK33" s="943"/>
      <c r="DL33" s="943"/>
      <c r="DM33" s="930"/>
      <c r="DN33" s="930"/>
      <c r="DO33" s="930"/>
      <c r="DP33" s="930"/>
      <c r="DQ33" s="930"/>
      <c r="DR33" s="930"/>
      <c r="DS33" s="943"/>
      <c r="DT33" s="943"/>
      <c r="DU33" s="943"/>
      <c r="DV33" s="943"/>
      <c r="DW33" s="943"/>
      <c r="DX33" s="943"/>
      <c r="DY33" s="930"/>
      <c r="DZ33" s="930"/>
      <c r="EA33" s="930"/>
      <c r="EB33" s="930"/>
      <c r="EC33" s="930"/>
      <c r="ED33" s="930"/>
      <c r="EE33" s="943"/>
      <c r="EF33" s="943"/>
      <c r="EG33" s="943"/>
      <c r="EH33" s="943"/>
      <c r="EI33" s="943"/>
      <c r="EJ33" s="943"/>
      <c r="EK33" s="930"/>
      <c r="EL33" s="930"/>
      <c r="EM33" s="930"/>
      <c r="EN33" s="930"/>
      <c r="EO33" s="930"/>
      <c r="EP33" s="930"/>
      <c r="EQ33" s="237"/>
      <c r="ER33" s="237"/>
      <c r="ES33" s="237"/>
      <c r="ET33" s="237"/>
      <c r="EU33" s="237"/>
      <c r="EV33" s="237"/>
      <c r="EW33" s="237"/>
      <c r="EX33" s="237"/>
      <c r="EY33" s="237"/>
      <c r="EZ33" s="237"/>
      <c r="FA33" s="237"/>
      <c r="FB33" s="237"/>
      <c r="FC33" s="237"/>
      <c r="FD33" s="237"/>
      <c r="FE33" s="237"/>
      <c r="FF33" s="237"/>
      <c r="FG33" s="237"/>
      <c r="FH33" s="237"/>
      <c r="FI33" s="237"/>
      <c r="FJ33" s="237"/>
      <c r="FK33" s="237"/>
      <c r="FL33" s="237"/>
      <c r="FM33" s="237"/>
      <c r="FN33" s="237"/>
      <c r="FO33" s="237"/>
      <c r="FP33" s="237"/>
      <c r="FQ33" s="237"/>
      <c r="FR33" s="237"/>
      <c r="FS33" s="237"/>
      <c r="FT33" s="237"/>
      <c r="FU33" s="237"/>
      <c r="FV33" s="237"/>
      <c r="FW33" s="237"/>
      <c r="FX33" s="237"/>
      <c r="FY33" s="237"/>
      <c r="FZ33" s="237"/>
      <c r="GA33" s="237"/>
      <c r="GB33" s="237"/>
      <c r="GC33" s="237"/>
      <c r="GD33" s="237"/>
      <c r="GE33" s="237"/>
      <c r="GF33" s="237"/>
      <c r="GG33" s="237"/>
      <c r="GH33" s="237"/>
      <c r="GI33" s="237"/>
      <c r="GJ33" s="237"/>
      <c r="GK33" s="237"/>
      <c r="GL33" s="237"/>
      <c r="GM33" s="237"/>
      <c r="GN33" s="237"/>
      <c r="GO33" s="237"/>
      <c r="GP33" s="237"/>
      <c r="GQ33" s="237"/>
      <c r="GR33" s="237"/>
      <c r="GS33" s="237"/>
      <c r="GT33" s="237"/>
      <c r="GU33" s="237"/>
      <c r="GV33" s="237"/>
      <c r="GW33" s="237"/>
      <c r="GX33" s="237"/>
      <c r="GY33" s="235" t="str">
        <f t="shared" si="27"/>
        <v/>
      </c>
      <c r="GZ33" s="235">
        <f t="shared" si="28"/>
        <v>43</v>
      </c>
      <c r="HA33" s="235" t="str">
        <f t="shared" si="29"/>
        <v/>
      </c>
      <c r="HB33" s="235" t="str">
        <f t="shared" si="30"/>
        <v/>
      </c>
      <c r="HC33" s="235" t="str">
        <f t="shared" si="31"/>
        <v/>
      </c>
      <c r="HD33" s="235" t="str">
        <f t="shared" si="8"/>
        <v/>
      </c>
      <c r="HE33" s="235" t="str">
        <f t="shared" si="9"/>
        <v/>
      </c>
      <c r="HF33" s="235" t="str">
        <f t="shared" si="10"/>
        <v/>
      </c>
      <c r="HG33" s="235" t="str">
        <f t="shared" si="32"/>
        <v/>
      </c>
      <c r="HH33" s="235" t="str">
        <f t="shared" si="33"/>
        <v/>
      </c>
      <c r="HI33" s="235" t="str">
        <f t="shared" si="34"/>
        <v/>
      </c>
      <c r="HJ33" s="235" t="str">
        <f t="shared" si="35"/>
        <v/>
      </c>
      <c r="HK33" s="235" t="str">
        <f t="shared" si="36"/>
        <v/>
      </c>
      <c r="HL33" s="235" t="str">
        <f t="shared" si="11"/>
        <v/>
      </c>
      <c r="HM33" s="235" t="str">
        <f t="shared" si="12"/>
        <v/>
      </c>
      <c r="HN33" s="235" t="str">
        <f t="shared" si="13"/>
        <v/>
      </c>
      <c r="HO33" s="235" t="str">
        <f t="shared" si="37"/>
        <v/>
      </c>
      <c r="HP33" s="235">
        <f t="shared" si="38"/>
        <v>21</v>
      </c>
      <c r="HQ33" s="235" t="str">
        <f t="shared" si="39"/>
        <v/>
      </c>
      <c r="HR33" s="235" t="str">
        <f t="shared" si="40"/>
        <v/>
      </c>
      <c r="HS33" s="235" t="str">
        <f t="shared" si="41"/>
        <v/>
      </c>
      <c r="HT33" s="235" t="str">
        <f t="shared" si="14"/>
        <v/>
      </c>
      <c r="HU33" s="235" t="str">
        <f t="shared" si="15"/>
        <v/>
      </c>
      <c r="HV33" s="235" t="str">
        <f t="shared" si="16"/>
        <v/>
      </c>
      <c r="HW33" s="235" t="str">
        <f t="shared" si="42"/>
        <v/>
      </c>
      <c r="HX33" s="235" t="str">
        <f t="shared" si="43"/>
        <v/>
      </c>
      <c r="HY33" s="235" t="str">
        <f t="shared" si="44"/>
        <v/>
      </c>
      <c r="HZ33" s="235" t="str">
        <f t="shared" si="45"/>
        <v/>
      </c>
      <c r="IA33" s="235" t="str">
        <f t="shared" si="46"/>
        <v/>
      </c>
      <c r="IB33" s="235" t="str">
        <f t="shared" si="17"/>
        <v/>
      </c>
      <c r="IC33" s="235" t="str">
        <f t="shared" si="18"/>
        <v/>
      </c>
      <c r="ID33" s="235" t="str">
        <f t="shared" si="19"/>
        <v/>
      </c>
      <c r="IE33" s="235" t="str">
        <f t="shared" si="47"/>
        <v/>
      </c>
      <c r="IF33" s="235" t="str">
        <f t="shared" si="48"/>
        <v/>
      </c>
      <c r="IG33" s="235" t="str">
        <f t="shared" si="49"/>
        <v/>
      </c>
      <c r="IH33" s="235" t="str">
        <f t="shared" si="50"/>
        <v/>
      </c>
      <c r="II33" s="235" t="str">
        <f t="shared" si="51"/>
        <v/>
      </c>
      <c r="IJ33" s="235" t="str">
        <f t="shared" si="20"/>
        <v/>
      </c>
      <c r="IK33" s="235" t="str">
        <f t="shared" si="21"/>
        <v/>
      </c>
      <c r="IL33" s="235" t="str">
        <f t="shared" si="22"/>
        <v/>
      </c>
      <c r="IM33" s="952"/>
      <c r="IN33" s="952"/>
      <c r="IO33" s="952"/>
      <c r="IP33" s="952"/>
      <c r="IQ33" s="952"/>
      <c r="IR33" s="962"/>
      <c r="IS33" s="955"/>
      <c r="IT33" s="959"/>
      <c r="IU33" s="973"/>
      <c r="IV33" s="965"/>
      <c r="IW33" s="956"/>
      <c r="IX33" s="956"/>
      <c r="IY33" s="949"/>
      <c r="IZ33" s="946"/>
      <c r="JA33" s="968"/>
      <c r="JB33" s="949"/>
      <c r="JC33" s="946"/>
      <c r="JD33" s="968"/>
      <c r="JE33" s="949"/>
      <c r="JF33" s="946"/>
      <c r="JG33" s="968"/>
      <c r="JH33" s="949"/>
      <c r="JI33" s="946"/>
      <c r="JJ33" s="968"/>
      <c r="JK33" s="949"/>
      <c r="JL33" s="946"/>
      <c r="JM33" s="968"/>
      <c r="JN33" s="970"/>
      <c r="JO33" s="970"/>
      <c r="JP33" s="970"/>
      <c r="JQ33" s="970"/>
      <c r="JR33" s="970"/>
      <c r="JS33" s="969"/>
    </row>
    <row r="34" spans="25:279" ht="15" hidden="1" customHeight="1">
      <c r="Z34" s="340"/>
      <c r="AA34" s="451"/>
      <c r="AB34" s="452"/>
      <c r="AC34" s="452"/>
      <c r="AD34" s="452"/>
      <c r="AE34" s="452"/>
      <c r="AF34" s="452"/>
      <c r="AG34" s="453"/>
      <c r="AH34" s="453"/>
      <c r="AI34" s="453"/>
      <c r="AJ34" s="453"/>
      <c r="AK34" s="453"/>
      <c r="AL34" s="454"/>
      <c r="AM34" s="451"/>
      <c r="AN34" s="452"/>
      <c r="AO34" s="452"/>
      <c r="AP34" s="452"/>
      <c r="AQ34" s="452"/>
      <c r="AR34" s="452"/>
      <c r="AS34" s="453"/>
      <c r="AT34" s="453"/>
      <c r="AU34" s="453"/>
      <c r="AV34" s="453"/>
      <c r="AW34" s="453"/>
      <c r="AX34" s="454"/>
      <c r="AY34" s="451"/>
      <c r="AZ34" s="452"/>
      <c r="BA34" s="452"/>
      <c r="BB34" s="452"/>
      <c r="BC34" s="452"/>
      <c r="BD34" s="452"/>
      <c r="BE34" s="453"/>
      <c r="BF34" s="453"/>
      <c r="BG34" s="453"/>
      <c r="BH34" s="453"/>
      <c r="BI34" s="453"/>
      <c r="BJ34" s="454"/>
      <c r="BK34" s="451"/>
      <c r="BL34" s="452"/>
      <c r="BM34" s="452"/>
      <c r="BN34" s="452"/>
      <c r="BO34" s="452"/>
      <c r="BP34" s="452"/>
      <c r="BQ34" s="453"/>
      <c r="BR34" s="453"/>
      <c r="BS34" s="453"/>
      <c r="BT34" s="453"/>
      <c r="BU34" s="453"/>
      <c r="BV34" s="454"/>
      <c r="BW34" s="451"/>
      <c r="BX34" s="452"/>
      <c r="BY34" s="452"/>
      <c r="BZ34" s="452"/>
      <c r="CA34" s="452"/>
      <c r="CB34" s="452"/>
      <c r="CC34" s="453"/>
      <c r="CD34" s="453"/>
      <c r="CE34" s="453"/>
      <c r="CF34" s="453"/>
      <c r="CG34" s="453"/>
      <c r="CH34" s="454"/>
      <c r="CI34" s="382"/>
      <c r="CJ34" s="383"/>
      <c r="CK34" s="383"/>
      <c r="CL34" s="383"/>
      <c r="CM34" s="383"/>
      <c r="CN34" s="383"/>
      <c r="CO34" s="384"/>
      <c r="CP34" s="384"/>
      <c r="CQ34" s="384"/>
      <c r="CR34" s="384"/>
      <c r="CS34" s="384"/>
      <c r="CT34" s="385"/>
      <c r="CU34" s="382"/>
      <c r="CV34" s="383"/>
      <c r="CW34" s="383"/>
      <c r="CX34" s="383"/>
      <c r="CY34" s="383"/>
      <c r="CZ34" s="383"/>
      <c r="DA34" s="383"/>
      <c r="DB34" s="383"/>
      <c r="DC34" s="383"/>
      <c r="DD34" s="383"/>
      <c r="DE34" s="383"/>
      <c r="DF34" s="386"/>
      <c r="DG34" s="382"/>
      <c r="DH34" s="383"/>
      <c r="DI34" s="383"/>
      <c r="DJ34" s="383"/>
      <c r="DK34" s="383"/>
      <c r="DL34" s="383"/>
      <c r="DM34" s="383"/>
      <c r="DN34" s="383"/>
      <c r="DO34" s="383"/>
      <c r="DP34" s="383"/>
      <c r="DQ34" s="383"/>
      <c r="DR34" s="386"/>
      <c r="DS34" s="382"/>
      <c r="DT34" s="383"/>
      <c r="DU34" s="383"/>
      <c r="DV34" s="383"/>
      <c r="DW34" s="383"/>
      <c r="DX34" s="383"/>
      <c r="DY34" s="384"/>
      <c r="DZ34" s="384"/>
      <c r="EA34" s="384"/>
      <c r="EB34" s="384"/>
      <c r="EC34" s="384"/>
      <c r="ED34" s="385"/>
      <c r="EE34" s="387"/>
      <c r="EF34" s="384"/>
      <c r="EG34" s="384"/>
      <c r="EH34" s="384"/>
      <c r="EI34" s="384"/>
      <c r="EJ34" s="384"/>
      <c r="EK34" s="384"/>
      <c r="EL34" s="384"/>
      <c r="EM34" s="384"/>
      <c r="EN34" s="384"/>
      <c r="EO34" s="384"/>
      <c r="EP34" s="385"/>
      <c r="EQ34" s="455"/>
      <c r="ER34" s="456"/>
      <c r="ES34" s="456"/>
      <c r="ET34" s="456"/>
      <c r="EU34" s="456"/>
      <c r="EV34" s="456"/>
      <c r="EW34" s="456"/>
      <c r="EX34" s="456"/>
      <c r="EY34" s="456"/>
      <c r="EZ34" s="456"/>
      <c r="FA34" s="456"/>
      <c r="FB34" s="456"/>
      <c r="FC34" s="456"/>
      <c r="FD34" s="456"/>
      <c r="FE34" s="456"/>
      <c r="FF34" s="456"/>
      <c r="FG34" s="456"/>
      <c r="FH34" s="456"/>
      <c r="FI34" s="456"/>
      <c r="FJ34" s="456"/>
      <c r="FK34" s="456"/>
      <c r="FL34" s="456"/>
      <c r="FM34" s="456"/>
      <c r="FN34" s="456"/>
      <c r="FO34" s="456"/>
      <c r="FP34" s="456"/>
      <c r="FQ34" s="456"/>
      <c r="FR34" s="456"/>
      <c r="FS34" s="456"/>
      <c r="FT34" s="456"/>
      <c r="FU34" s="456"/>
      <c r="FV34" s="456"/>
      <c r="FW34" s="456"/>
      <c r="FX34" s="456"/>
      <c r="FY34" s="456"/>
      <c r="FZ34" s="456"/>
      <c r="GA34" s="456"/>
      <c r="GB34" s="456"/>
      <c r="GC34" s="456"/>
      <c r="GD34" s="456"/>
      <c r="GE34" s="456"/>
      <c r="GF34" s="456"/>
      <c r="GG34" s="456"/>
      <c r="GH34" s="456"/>
      <c r="GI34" s="456"/>
      <c r="GJ34" s="456"/>
      <c r="GK34" s="456"/>
      <c r="GL34" s="457"/>
      <c r="GM34" s="455"/>
      <c r="GN34" s="456"/>
      <c r="GO34" s="456"/>
      <c r="GP34" s="456"/>
      <c r="GQ34" s="456"/>
      <c r="GR34" s="456"/>
      <c r="GS34" s="456"/>
      <c r="GT34" s="456"/>
      <c r="GU34" s="456"/>
      <c r="GV34" s="456"/>
      <c r="GW34" s="456"/>
      <c r="GX34" s="457"/>
      <c r="GY34" s="235" t="str">
        <f t="shared" si="27"/>
        <v/>
      </c>
      <c r="GZ34" s="235" t="str">
        <f t="shared" si="28"/>
        <v/>
      </c>
      <c r="HA34" s="235">
        <f t="shared" si="29"/>
        <v>32</v>
      </c>
      <c r="HB34" s="235" t="str">
        <f t="shared" si="30"/>
        <v/>
      </c>
      <c r="HC34" s="235" t="str">
        <f t="shared" si="31"/>
        <v/>
      </c>
      <c r="HD34" s="235" t="str">
        <f t="shared" si="8"/>
        <v/>
      </c>
      <c r="HE34" s="235" t="str">
        <f t="shared" si="9"/>
        <v/>
      </c>
      <c r="HF34" s="235" t="str">
        <f t="shared" si="10"/>
        <v/>
      </c>
      <c r="HG34" s="235" t="str">
        <f t="shared" si="32"/>
        <v/>
      </c>
      <c r="HH34" s="235" t="str">
        <f t="shared" si="33"/>
        <v/>
      </c>
      <c r="HI34" s="235" t="str">
        <f t="shared" si="34"/>
        <v/>
      </c>
      <c r="HJ34" s="235" t="str">
        <f t="shared" si="35"/>
        <v/>
      </c>
      <c r="HK34" s="235" t="str">
        <f t="shared" si="36"/>
        <v/>
      </c>
      <c r="HL34" s="235" t="str">
        <f t="shared" si="11"/>
        <v/>
      </c>
      <c r="HM34" s="235" t="str">
        <f t="shared" si="12"/>
        <v/>
      </c>
      <c r="HN34" s="235" t="str">
        <f t="shared" si="13"/>
        <v/>
      </c>
      <c r="HO34" s="235" t="str">
        <f t="shared" si="37"/>
        <v/>
      </c>
      <c r="HP34" s="235">
        <f t="shared" si="38"/>
        <v>23</v>
      </c>
      <c r="HQ34" s="235" t="str">
        <f t="shared" si="39"/>
        <v/>
      </c>
      <c r="HR34" s="235" t="str">
        <f t="shared" si="40"/>
        <v/>
      </c>
      <c r="HS34" s="235" t="str">
        <f t="shared" si="41"/>
        <v/>
      </c>
      <c r="HT34" s="235" t="str">
        <f t="shared" si="14"/>
        <v/>
      </c>
      <c r="HU34" s="235" t="str">
        <f t="shared" si="15"/>
        <v/>
      </c>
      <c r="HV34" s="235" t="str">
        <f t="shared" si="16"/>
        <v/>
      </c>
      <c r="HW34" s="235" t="str">
        <f t="shared" si="42"/>
        <v/>
      </c>
      <c r="HX34" s="235" t="str">
        <f t="shared" si="43"/>
        <v/>
      </c>
      <c r="HY34" s="235" t="str">
        <f t="shared" si="44"/>
        <v/>
      </c>
      <c r="HZ34" s="235" t="str">
        <f t="shared" si="45"/>
        <v/>
      </c>
      <c r="IA34" s="235" t="str">
        <f t="shared" si="46"/>
        <v/>
      </c>
      <c r="IB34" s="235" t="str">
        <f t="shared" si="17"/>
        <v/>
      </c>
      <c r="IC34" s="235" t="str">
        <f t="shared" si="18"/>
        <v/>
      </c>
      <c r="ID34" s="235" t="str">
        <f t="shared" si="19"/>
        <v/>
      </c>
      <c r="IE34" s="235" t="str">
        <f t="shared" si="47"/>
        <v/>
      </c>
      <c r="IF34" s="235" t="str">
        <f t="shared" si="48"/>
        <v/>
      </c>
      <c r="IG34" s="235" t="str">
        <f t="shared" si="49"/>
        <v/>
      </c>
      <c r="IH34" s="235" t="str">
        <f t="shared" si="50"/>
        <v/>
      </c>
      <c r="II34" s="235" t="str">
        <f t="shared" si="51"/>
        <v/>
      </c>
      <c r="IJ34" s="235" t="str">
        <f t="shared" si="20"/>
        <v/>
      </c>
      <c r="IK34" s="235" t="str">
        <f t="shared" si="21"/>
        <v/>
      </c>
      <c r="IL34" s="235" t="str">
        <f t="shared" si="22"/>
        <v/>
      </c>
      <c r="IM34" s="336"/>
      <c r="IN34" s="388"/>
      <c r="IO34" s="388"/>
      <c r="IP34" s="388"/>
      <c r="IQ34" s="388"/>
      <c r="IR34" s="345"/>
      <c r="IS34" s="341"/>
      <c r="IT34" s="342"/>
      <c r="IU34" s="346"/>
      <c r="IV34" s="343"/>
      <c r="IW34" s="389"/>
      <c r="IX34" s="389"/>
      <c r="IY34" s="337"/>
      <c r="IZ34" s="338"/>
      <c r="JA34" s="339"/>
      <c r="JB34" s="337"/>
      <c r="JC34" s="338"/>
      <c r="JD34" s="339"/>
      <c r="JE34" s="337"/>
      <c r="JF34" s="338"/>
      <c r="JG34" s="339"/>
      <c r="JH34" s="337"/>
      <c r="JI34" s="338"/>
      <c r="JJ34" s="339"/>
      <c r="JK34" s="337"/>
      <c r="JL34" s="338"/>
      <c r="JM34" s="339"/>
    </row>
    <row r="35" spans="25:279" ht="15" hidden="1" customHeight="1">
      <c r="Z35" s="340"/>
      <c r="AA35" s="451"/>
      <c r="AB35" s="452"/>
      <c r="AC35" s="452"/>
      <c r="AD35" s="452"/>
      <c r="AE35" s="452"/>
      <c r="AF35" s="452"/>
      <c r="AG35" s="453"/>
      <c r="AH35" s="453"/>
      <c r="AI35" s="453"/>
      <c r="AJ35" s="453"/>
      <c r="AK35" s="453"/>
      <c r="AL35" s="454"/>
      <c r="AM35" s="451"/>
      <c r="AN35" s="452"/>
      <c r="AO35" s="452"/>
      <c r="AP35" s="452"/>
      <c r="AQ35" s="452"/>
      <c r="AR35" s="452"/>
      <c r="AS35" s="453"/>
      <c r="AT35" s="453"/>
      <c r="AU35" s="453"/>
      <c r="AV35" s="453"/>
      <c r="AW35" s="453"/>
      <c r="AX35" s="454"/>
      <c r="AY35" s="451"/>
      <c r="AZ35" s="452"/>
      <c r="BA35" s="452"/>
      <c r="BB35" s="452"/>
      <c r="BC35" s="452"/>
      <c r="BD35" s="452"/>
      <c r="BE35" s="453"/>
      <c r="BF35" s="453"/>
      <c r="BG35" s="453"/>
      <c r="BH35" s="453"/>
      <c r="BI35" s="453"/>
      <c r="BJ35" s="454"/>
      <c r="BK35" s="451"/>
      <c r="BL35" s="452"/>
      <c r="BM35" s="452"/>
      <c r="BN35" s="452"/>
      <c r="BO35" s="452"/>
      <c r="BP35" s="452"/>
      <c r="BQ35" s="453"/>
      <c r="BR35" s="453"/>
      <c r="BS35" s="453"/>
      <c r="BT35" s="453"/>
      <c r="BU35" s="453"/>
      <c r="BV35" s="454"/>
      <c r="BW35" s="451"/>
      <c r="BX35" s="452"/>
      <c r="BY35" s="452"/>
      <c r="BZ35" s="452"/>
      <c r="CA35" s="452"/>
      <c r="CB35" s="452"/>
      <c r="CC35" s="453"/>
      <c r="CD35" s="453"/>
      <c r="CE35" s="453"/>
      <c r="CF35" s="453"/>
      <c r="CG35" s="453"/>
      <c r="CH35" s="454"/>
      <c r="CI35" s="382"/>
      <c r="CJ35" s="383"/>
      <c r="CK35" s="383"/>
      <c r="CL35" s="383"/>
      <c r="CM35" s="383"/>
      <c r="CN35" s="383"/>
      <c r="CO35" s="384"/>
      <c r="CP35" s="384"/>
      <c r="CQ35" s="384"/>
      <c r="CR35" s="384"/>
      <c r="CS35" s="384"/>
      <c r="CT35" s="385"/>
      <c r="CU35" s="382"/>
      <c r="CV35" s="383"/>
      <c r="CW35" s="383"/>
      <c r="CX35" s="383"/>
      <c r="CY35" s="383"/>
      <c r="CZ35" s="383"/>
      <c r="DA35" s="383"/>
      <c r="DB35" s="383"/>
      <c r="DC35" s="383"/>
      <c r="DD35" s="383"/>
      <c r="DE35" s="383"/>
      <c r="DF35" s="386"/>
      <c r="DG35" s="382"/>
      <c r="DH35" s="383"/>
      <c r="DI35" s="383"/>
      <c r="DJ35" s="383"/>
      <c r="DK35" s="383"/>
      <c r="DL35" s="383"/>
      <c r="DM35" s="383"/>
      <c r="DN35" s="383"/>
      <c r="DO35" s="383"/>
      <c r="DP35" s="383"/>
      <c r="DQ35" s="383"/>
      <c r="DR35" s="386"/>
      <c r="DS35" s="382"/>
      <c r="DT35" s="383"/>
      <c r="DU35" s="383"/>
      <c r="DV35" s="383"/>
      <c r="DW35" s="383"/>
      <c r="DX35" s="383"/>
      <c r="DY35" s="384"/>
      <c r="DZ35" s="384"/>
      <c r="EA35" s="384"/>
      <c r="EB35" s="384"/>
      <c r="EC35" s="384"/>
      <c r="ED35" s="385"/>
      <c r="EE35" s="387"/>
      <c r="EF35" s="384"/>
      <c r="EG35" s="384"/>
      <c r="EH35" s="384"/>
      <c r="EI35" s="384"/>
      <c r="EJ35" s="384"/>
      <c r="EK35" s="384"/>
      <c r="EL35" s="384"/>
      <c r="EM35" s="384"/>
      <c r="EN35" s="384"/>
      <c r="EO35" s="384"/>
      <c r="EP35" s="385"/>
      <c r="EQ35" s="455"/>
      <c r="ER35" s="456"/>
      <c r="ES35" s="456"/>
      <c r="ET35" s="456"/>
      <c r="EU35" s="456"/>
      <c r="EV35" s="456"/>
      <c r="EW35" s="456"/>
      <c r="EX35" s="456"/>
      <c r="EY35" s="456"/>
      <c r="EZ35" s="456"/>
      <c r="FA35" s="456"/>
      <c r="FB35" s="456"/>
      <c r="FC35" s="456"/>
      <c r="FD35" s="456"/>
      <c r="FE35" s="456"/>
      <c r="FF35" s="456"/>
      <c r="FG35" s="456"/>
      <c r="FH35" s="456"/>
      <c r="FI35" s="456"/>
      <c r="FJ35" s="456"/>
      <c r="FK35" s="456"/>
      <c r="FL35" s="456"/>
      <c r="FM35" s="456"/>
      <c r="FN35" s="456"/>
      <c r="FO35" s="456"/>
      <c r="FP35" s="456"/>
      <c r="FQ35" s="456"/>
      <c r="FR35" s="456"/>
      <c r="FS35" s="456"/>
      <c r="FT35" s="456"/>
      <c r="FU35" s="456"/>
      <c r="FV35" s="456"/>
      <c r="FW35" s="456"/>
      <c r="FX35" s="456"/>
      <c r="FY35" s="456"/>
      <c r="FZ35" s="456"/>
      <c r="GA35" s="456"/>
      <c r="GB35" s="456"/>
      <c r="GC35" s="456"/>
      <c r="GD35" s="456"/>
      <c r="GE35" s="456"/>
      <c r="GF35" s="456"/>
      <c r="GG35" s="456"/>
      <c r="GH35" s="456"/>
      <c r="GI35" s="456"/>
      <c r="GJ35" s="456"/>
      <c r="GK35" s="456"/>
      <c r="GL35" s="457"/>
      <c r="GM35" s="455"/>
      <c r="GN35" s="456"/>
      <c r="GO35" s="456"/>
      <c r="GP35" s="456"/>
      <c r="GQ35" s="456"/>
      <c r="GR35" s="456"/>
      <c r="GS35" s="456"/>
      <c r="GT35" s="456"/>
      <c r="GU35" s="456"/>
      <c r="GV35" s="456"/>
      <c r="GW35" s="456"/>
      <c r="GX35" s="457"/>
      <c r="GY35" s="235" t="str">
        <f t="shared" si="27"/>
        <v/>
      </c>
      <c r="GZ35" s="235" t="str">
        <f t="shared" si="28"/>
        <v/>
      </c>
      <c r="HA35" s="235">
        <f t="shared" si="29"/>
        <v>33</v>
      </c>
      <c r="HB35" s="235" t="str">
        <f t="shared" si="30"/>
        <v/>
      </c>
      <c r="HC35" s="235" t="str">
        <f t="shared" si="31"/>
        <v/>
      </c>
      <c r="HD35" s="235" t="str">
        <f t="shared" si="8"/>
        <v/>
      </c>
      <c r="HE35" s="235" t="str">
        <f t="shared" si="9"/>
        <v/>
      </c>
      <c r="HF35" s="235" t="str">
        <f t="shared" si="10"/>
        <v/>
      </c>
      <c r="HG35" s="235" t="str">
        <f t="shared" si="32"/>
        <v/>
      </c>
      <c r="HH35" s="235" t="str">
        <f t="shared" si="33"/>
        <v/>
      </c>
      <c r="HI35" s="235" t="str">
        <f t="shared" si="34"/>
        <v/>
      </c>
      <c r="HJ35" s="235" t="str">
        <f t="shared" si="35"/>
        <v/>
      </c>
      <c r="HK35" s="235" t="str">
        <f t="shared" si="36"/>
        <v/>
      </c>
      <c r="HL35" s="235" t="str">
        <f t="shared" si="11"/>
        <v/>
      </c>
      <c r="HM35" s="235" t="str">
        <f t="shared" si="12"/>
        <v/>
      </c>
      <c r="HN35" s="235" t="str">
        <f t="shared" si="13"/>
        <v/>
      </c>
      <c r="HO35" s="235" t="str">
        <f t="shared" si="37"/>
        <v/>
      </c>
      <c r="HP35" s="235" t="str">
        <f t="shared" si="38"/>
        <v/>
      </c>
      <c r="HQ35" s="235" t="str">
        <f t="shared" si="39"/>
        <v/>
      </c>
      <c r="HR35" s="235" t="str">
        <f t="shared" si="40"/>
        <v/>
      </c>
      <c r="HS35" s="235" t="str">
        <f t="shared" si="41"/>
        <v/>
      </c>
      <c r="HT35" s="235" t="str">
        <f t="shared" si="14"/>
        <v/>
      </c>
      <c r="HU35" s="235" t="str">
        <f t="shared" si="15"/>
        <v/>
      </c>
      <c r="HV35" s="235" t="str">
        <f t="shared" si="16"/>
        <v/>
      </c>
      <c r="HW35" s="235" t="str">
        <f t="shared" si="42"/>
        <v/>
      </c>
      <c r="HX35" s="235" t="str">
        <f t="shared" si="43"/>
        <v/>
      </c>
      <c r="HY35" s="235" t="str">
        <f t="shared" si="44"/>
        <v/>
      </c>
      <c r="HZ35" s="235" t="str">
        <f t="shared" si="45"/>
        <v/>
      </c>
      <c r="IA35" s="235" t="str">
        <f t="shared" si="46"/>
        <v/>
      </c>
      <c r="IB35" s="235" t="str">
        <f t="shared" si="17"/>
        <v/>
      </c>
      <c r="IC35" s="235" t="str">
        <f t="shared" si="18"/>
        <v/>
      </c>
      <c r="ID35" s="235" t="str">
        <f t="shared" si="19"/>
        <v/>
      </c>
      <c r="IE35" s="235" t="str">
        <f t="shared" si="47"/>
        <v/>
      </c>
      <c r="IF35" s="235" t="str">
        <f t="shared" si="48"/>
        <v/>
      </c>
      <c r="IG35" s="235" t="str">
        <f t="shared" si="49"/>
        <v/>
      </c>
      <c r="IH35" s="235" t="str">
        <f t="shared" si="50"/>
        <v/>
      </c>
      <c r="II35" s="235" t="str">
        <f t="shared" si="51"/>
        <v/>
      </c>
      <c r="IJ35" s="235" t="str">
        <f t="shared" si="20"/>
        <v/>
      </c>
      <c r="IK35" s="235" t="str">
        <f t="shared" si="21"/>
        <v/>
      </c>
      <c r="IL35" s="235" t="str">
        <f t="shared" si="22"/>
        <v/>
      </c>
      <c r="IM35" s="336"/>
      <c r="IN35" s="388"/>
      <c r="IO35" s="388"/>
      <c r="IP35" s="388"/>
      <c r="IQ35" s="388"/>
      <c r="IR35" s="345"/>
      <c r="IS35" s="341"/>
      <c r="IT35" s="342"/>
      <c r="IU35" s="346"/>
      <c r="IV35" s="343"/>
      <c r="IW35" s="389"/>
      <c r="IX35" s="389"/>
      <c r="IY35" s="337"/>
      <c r="IZ35" s="338"/>
      <c r="JA35" s="339"/>
      <c r="JB35" s="337"/>
      <c r="JC35" s="338"/>
      <c r="JD35" s="339"/>
      <c r="JE35" s="337"/>
      <c r="JF35" s="338"/>
      <c r="JG35" s="339"/>
      <c r="JH35" s="337"/>
      <c r="JI35" s="338"/>
      <c r="JJ35" s="339"/>
      <c r="JK35" s="337"/>
      <c r="JL35" s="338"/>
      <c r="JM35" s="339"/>
    </row>
    <row r="36" spans="25:279" ht="15" hidden="1" customHeight="1">
      <c r="Z36" s="340"/>
      <c r="AA36" s="451"/>
      <c r="AB36" s="452"/>
      <c r="AC36" s="452"/>
      <c r="AD36" s="452"/>
      <c r="AE36" s="452"/>
      <c r="AF36" s="452"/>
      <c r="AG36" s="453"/>
      <c r="AH36" s="453"/>
      <c r="AI36" s="453"/>
      <c r="AJ36" s="453"/>
      <c r="AK36" s="453"/>
      <c r="AL36" s="454"/>
      <c r="AM36" s="451"/>
      <c r="AN36" s="452"/>
      <c r="AO36" s="452"/>
      <c r="AP36" s="452"/>
      <c r="AQ36" s="452"/>
      <c r="AR36" s="452"/>
      <c r="AS36" s="453"/>
      <c r="AT36" s="453"/>
      <c r="AU36" s="453"/>
      <c r="AV36" s="453"/>
      <c r="AW36" s="453"/>
      <c r="AX36" s="454"/>
      <c r="AY36" s="451"/>
      <c r="AZ36" s="452"/>
      <c r="BA36" s="452"/>
      <c r="BB36" s="452"/>
      <c r="BC36" s="452"/>
      <c r="BD36" s="452"/>
      <c r="BE36" s="453"/>
      <c r="BF36" s="453"/>
      <c r="BG36" s="453"/>
      <c r="BH36" s="453"/>
      <c r="BI36" s="453"/>
      <c r="BJ36" s="454"/>
      <c r="BK36" s="451"/>
      <c r="BL36" s="452"/>
      <c r="BM36" s="452"/>
      <c r="BN36" s="452"/>
      <c r="BO36" s="452"/>
      <c r="BP36" s="452"/>
      <c r="BQ36" s="453"/>
      <c r="BR36" s="453"/>
      <c r="BS36" s="453"/>
      <c r="BT36" s="453"/>
      <c r="BU36" s="453"/>
      <c r="BV36" s="454"/>
      <c r="BW36" s="451"/>
      <c r="BX36" s="452"/>
      <c r="BY36" s="452"/>
      <c r="BZ36" s="452"/>
      <c r="CA36" s="452"/>
      <c r="CB36" s="452"/>
      <c r="CC36" s="453"/>
      <c r="CD36" s="453"/>
      <c r="CE36" s="453"/>
      <c r="CF36" s="453"/>
      <c r="CG36" s="453"/>
      <c r="CH36" s="454"/>
      <c r="CI36" s="382"/>
      <c r="CJ36" s="383"/>
      <c r="CK36" s="383"/>
      <c r="CL36" s="383"/>
      <c r="CM36" s="383"/>
      <c r="CN36" s="383"/>
      <c r="CO36" s="384"/>
      <c r="CP36" s="384"/>
      <c r="CQ36" s="384"/>
      <c r="CR36" s="384"/>
      <c r="CS36" s="384"/>
      <c r="CT36" s="385"/>
      <c r="CU36" s="382"/>
      <c r="CV36" s="383"/>
      <c r="CW36" s="383"/>
      <c r="CX36" s="383"/>
      <c r="CY36" s="383"/>
      <c r="CZ36" s="383"/>
      <c r="DA36" s="383"/>
      <c r="DB36" s="383"/>
      <c r="DC36" s="383"/>
      <c r="DD36" s="383"/>
      <c r="DE36" s="383"/>
      <c r="DF36" s="386"/>
      <c r="DG36" s="382"/>
      <c r="DH36" s="383"/>
      <c r="DI36" s="383"/>
      <c r="DJ36" s="383"/>
      <c r="DK36" s="383"/>
      <c r="DL36" s="383"/>
      <c r="DM36" s="383"/>
      <c r="DN36" s="383"/>
      <c r="DO36" s="383"/>
      <c r="DP36" s="383"/>
      <c r="DQ36" s="383"/>
      <c r="DR36" s="386"/>
      <c r="DS36" s="382"/>
      <c r="DT36" s="383"/>
      <c r="DU36" s="383"/>
      <c r="DV36" s="383"/>
      <c r="DW36" s="383"/>
      <c r="DX36" s="383"/>
      <c r="DY36" s="384"/>
      <c r="DZ36" s="384"/>
      <c r="EA36" s="384"/>
      <c r="EB36" s="384"/>
      <c r="EC36" s="384"/>
      <c r="ED36" s="385"/>
      <c r="EE36" s="387"/>
      <c r="EF36" s="384"/>
      <c r="EG36" s="384"/>
      <c r="EH36" s="384"/>
      <c r="EI36" s="384"/>
      <c r="EJ36" s="384"/>
      <c r="EK36" s="384"/>
      <c r="EL36" s="384"/>
      <c r="EM36" s="384"/>
      <c r="EN36" s="384"/>
      <c r="EO36" s="384"/>
      <c r="EP36" s="385"/>
      <c r="EQ36" s="455"/>
      <c r="ER36" s="456"/>
      <c r="ES36" s="456"/>
      <c r="ET36" s="456"/>
      <c r="EU36" s="456"/>
      <c r="EV36" s="456"/>
      <c r="EW36" s="456"/>
      <c r="EX36" s="456"/>
      <c r="EY36" s="456"/>
      <c r="EZ36" s="456"/>
      <c r="FA36" s="456"/>
      <c r="FB36" s="456"/>
      <c r="FC36" s="456"/>
      <c r="FD36" s="456"/>
      <c r="FE36" s="456"/>
      <c r="FF36" s="456"/>
      <c r="FG36" s="456"/>
      <c r="FH36" s="456"/>
      <c r="FI36" s="456"/>
      <c r="FJ36" s="456"/>
      <c r="FK36" s="456"/>
      <c r="FL36" s="456"/>
      <c r="FM36" s="456"/>
      <c r="FN36" s="456"/>
      <c r="FO36" s="456"/>
      <c r="FP36" s="456"/>
      <c r="FQ36" s="456"/>
      <c r="FR36" s="456"/>
      <c r="FS36" s="456"/>
      <c r="FT36" s="456"/>
      <c r="FU36" s="456"/>
      <c r="FV36" s="456"/>
      <c r="FW36" s="456"/>
      <c r="FX36" s="456"/>
      <c r="FY36" s="456"/>
      <c r="FZ36" s="456"/>
      <c r="GA36" s="456"/>
      <c r="GB36" s="456"/>
      <c r="GC36" s="456"/>
      <c r="GD36" s="456"/>
      <c r="GE36" s="456"/>
      <c r="GF36" s="456"/>
      <c r="GG36" s="456"/>
      <c r="GH36" s="456"/>
      <c r="GI36" s="456"/>
      <c r="GJ36" s="456"/>
      <c r="GK36" s="456"/>
      <c r="GL36" s="457"/>
      <c r="GM36" s="455"/>
      <c r="GN36" s="456"/>
      <c r="GO36" s="456"/>
      <c r="GP36" s="456"/>
      <c r="GQ36" s="456"/>
      <c r="GR36" s="456"/>
      <c r="GS36" s="456"/>
      <c r="GT36" s="456"/>
      <c r="GU36" s="456"/>
      <c r="GV36" s="456"/>
      <c r="GW36" s="456"/>
      <c r="GX36" s="457"/>
      <c r="GY36" s="235" t="str">
        <f t="shared" si="27"/>
        <v/>
      </c>
      <c r="GZ36" s="235" t="str">
        <f t="shared" si="28"/>
        <v/>
      </c>
      <c r="HA36" s="235" t="str">
        <f t="shared" si="29"/>
        <v/>
      </c>
      <c r="HB36" s="235" t="str">
        <f t="shared" si="30"/>
        <v/>
      </c>
      <c r="HC36" s="235" t="str">
        <f t="shared" si="31"/>
        <v/>
      </c>
      <c r="HD36" s="235" t="str">
        <f t="shared" si="8"/>
        <v/>
      </c>
      <c r="HE36" s="235" t="str">
        <f t="shared" si="9"/>
        <v/>
      </c>
      <c r="HF36" s="235" t="str">
        <f t="shared" si="10"/>
        <v/>
      </c>
      <c r="HG36" s="235" t="str">
        <f t="shared" si="32"/>
        <v/>
      </c>
      <c r="HH36" s="235" t="str">
        <f t="shared" si="33"/>
        <v/>
      </c>
      <c r="HI36" s="235" t="str">
        <f t="shared" si="34"/>
        <v/>
      </c>
      <c r="HJ36" s="235" t="str">
        <f t="shared" si="35"/>
        <v/>
      </c>
      <c r="HK36" s="235" t="str">
        <f t="shared" si="36"/>
        <v/>
      </c>
      <c r="HL36" s="235" t="str">
        <f t="shared" si="11"/>
        <v/>
      </c>
      <c r="HM36" s="235" t="str">
        <f t="shared" si="12"/>
        <v/>
      </c>
      <c r="HN36" s="235" t="str">
        <f t="shared" si="13"/>
        <v/>
      </c>
      <c r="HO36" s="235" t="str">
        <f t="shared" si="37"/>
        <v/>
      </c>
      <c r="HP36" s="235" t="str">
        <f t="shared" si="38"/>
        <v/>
      </c>
      <c r="HQ36" s="235" t="str">
        <f t="shared" si="39"/>
        <v/>
      </c>
      <c r="HR36" s="235" t="str">
        <f t="shared" si="40"/>
        <v/>
      </c>
      <c r="HS36" s="235" t="str">
        <f t="shared" si="41"/>
        <v/>
      </c>
      <c r="HT36" s="235" t="str">
        <f t="shared" si="14"/>
        <v/>
      </c>
      <c r="HU36" s="235" t="str">
        <f t="shared" si="15"/>
        <v/>
      </c>
      <c r="HV36" s="235" t="str">
        <f t="shared" si="16"/>
        <v/>
      </c>
      <c r="HW36" s="235" t="str">
        <f t="shared" si="42"/>
        <v/>
      </c>
      <c r="HX36" s="235" t="str">
        <f t="shared" si="43"/>
        <v/>
      </c>
      <c r="HY36" s="235" t="str">
        <f t="shared" si="44"/>
        <v/>
      </c>
      <c r="HZ36" s="235" t="str">
        <f t="shared" si="45"/>
        <v/>
      </c>
      <c r="IA36" s="235" t="str">
        <f t="shared" si="46"/>
        <v/>
      </c>
      <c r="IB36" s="235" t="str">
        <f t="shared" si="17"/>
        <v/>
      </c>
      <c r="IC36" s="235" t="str">
        <f t="shared" si="18"/>
        <v/>
      </c>
      <c r="ID36" s="235" t="str">
        <f t="shared" si="19"/>
        <v/>
      </c>
      <c r="IE36" s="235" t="str">
        <f t="shared" si="47"/>
        <v/>
      </c>
      <c r="IF36" s="235" t="str">
        <f t="shared" si="48"/>
        <v/>
      </c>
      <c r="IG36" s="235" t="str">
        <f t="shared" si="49"/>
        <v/>
      </c>
      <c r="IH36" s="235" t="str">
        <f t="shared" si="50"/>
        <v/>
      </c>
      <c r="II36" s="235" t="str">
        <f t="shared" si="51"/>
        <v/>
      </c>
      <c r="IJ36" s="235" t="str">
        <f t="shared" si="20"/>
        <v/>
      </c>
      <c r="IK36" s="235" t="str">
        <f t="shared" si="21"/>
        <v/>
      </c>
      <c r="IL36" s="235" t="str">
        <f t="shared" si="22"/>
        <v/>
      </c>
      <c r="IM36" s="336"/>
      <c r="IN36" s="388"/>
      <c r="IO36" s="388"/>
      <c r="IP36" s="388"/>
      <c r="IQ36" s="388"/>
      <c r="IR36" s="345"/>
      <c r="IS36" s="341"/>
      <c r="IT36" s="342"/>
      <c r="IU36" s="346"/>
      <c r="IV36" s="343"/>
      <c r="IW36" s="389"/>
      <c r="IX36" s="389"/>
      <c r="IY36" s="337"/>
      <c r="IZ36" s="338"/>
      <c r="JA36" s="339"/>
      <c r="JB36" s="337"/>
      <c r="JC36" s="338"/>
      <c r="JD36" s="339"/>
      <c r="JE36" s="337"/>
      <c r="JF36" s="338"/>
      <c r="JG36" s="339"/>
      <c r="JH36" s="337"/>
      <c r="JI36" s="338"/>
      <c r="JJ36" s="339"/>
      <c r="JK36" s="337"/>
      <c r="JL36" s="338"/>
      <c r="JM36" s="339"/>
    </row>
    <row r="37" spans="25:279" ht="15" hidden="1" customHeight="1">
      <c r="Z37" s="340"/>
      <c r="AA37" s="451"/>
      <c r="AB37" s="452"/>
      <c r="AC37" s="452"/>
      <c r="AD37" s="452"/>
      <c r="AE37" s="452"/>
      <c r="AF37" s="452"/>
      <c r="AG37" s="453"/>
      <c r="AH37" s="453"/>
      <c r="AI37" s="453"/>
      <c r="AJ37" s="453"/>
      <c r="AK37" s="453"/>
      <c r="AL37" s="454"/>
      <c r="AM37" s="451"/>
      <c r="AN37" s="452"/>
      <c r="AO37" s="452"/>
      <c r="AP37" s="452"/>
      <c r="AQ37" s="452"/>
      <c r="AR37" s="452"/>
      <c r="AS37" s="453"/>
      <c r="AT37" s="453"/>
      <c r="AU37" s="453"/>
      <c r="AV37" s="453"/>
      <c r="AW37" s="453"/>
      <c r="AX37" s="454"/>
      <c r="AY37" s="451"/>
      <c r="AZ37" s="452"/>
      <c r="BA37" s="452"/>
      <c r="BB37" s="452"/>
      <c r="BC37" s="452"/>
      <c r="BD37" s="452"/>
      <c r="BE37" s="453"/>
      <c r="BF37" s="453"/>
      <c r="BG37" s="453"/>
      <c r="BH37" s="453"/>
      <c r="BI37" s="453"/>
      <c r="BJ37" s="454"/>
      <c r="BK37" s="451"/>
      <c r="BL37" s="452"/>
      <c r="BM37" s="452"/>
      <c r="BN37" s="452"/>
      <c r="BO37" s="452"/>
      <c r="BP37" s="452"/>
      <c r="BQ37" s="453"/>
      <c r="BR37" s="453"/>
      <c r="BS37" s="453"/>
      <c r="BT37" s="453"/>
      <c r="BU37" s="453"/>
      <c r="BV37" s="454"/>
      <c r="BW37" s="451"/>
      <c r="BX37" s="452"/>
      <c r="BY37" s="452"/>
      <c r="BZ37" s="452"/>
      <c r="CA37" s="452"/>
      <c r="CB37" s="452"/>
      <c r="CC37" s="453"/>
      <c r="CD37" s="453"/>
      <c r="CE37" s="453"/>
      <c r="CF37" s="453"/>
      <c r="CG37" s="453"/>
      <c r="CH37" s="454"/>
      <c r="CI37" s="382"/>
      <c r="CJ37" s="383"/>
      <c r="CK37" s="383"/>
      <c r="CL37" s="383"/>
      <c r="CM37" s="383"/>
      <c r="CN37" s="383"/>
      <c r="CO37" s="384"/>
      <c r="CP37" s="384"/>
      <c r="CQ37" s="384"/>
      <c r="CR37" s="384"/>
      <c r="CS37" s="384"/>
      <c r="CT37" s="385"/>
      <c r="CU37" s="382"/>
      <c r="CV37" s="383"/>
      <c r="CW37" s="383"/>
      <c r="CX37" s="383"/>
      <c r="CY37" s="383"/>
      <c r="CZ37" s="383"/>
      <c r="DA37" s="383"/>
      <c r="DB37" s="383"/>
      <c r="DC37" s="383"/>
      <c r="DD37" s="383"/>
      <c r="DE37" s="383"/>
      <c r="DF37" s="386"/>
      <c r="DG37" s="382"/>
      <c r="DH37" s="383"/>
      <c r="DI37" s="383"/>
      <c r="DJ37" s="383"/>
      <c r="DK37" s="383"/>
      <c r="DL37" s="383"/>
      <c r="DM37" s="383"/>
      <c r="DN37" s="383"/>
      <c r="DO37" s="383"/>
      <c r="DP37" s="383"/>
      <c r="DQ37" s="383"/>
      <c r="DR37" s="386"/>
      <c r="DS37" s="382"/>
      <c r="DT37" s="383"/>
      <c r="DU37" s="383"/>
      <c r="DV37" s="383"/>
      <c r="DW37" s="383"/>
      <c r="DX37" s="383"/>
      <c r="DY37" s="384"/>
      <c r="DZ37" s="384"/>
      <c r="EA37" s="384"/>
      <c r="EB37" s="384"/>
      <c r="EC37" s="384"/>
      <c r="ED37" s="385"/>
      <c r="EE37" s="387"/>
      <c r="EF37" s="384"/>
      <c r="EG37" s="384"/>
      <c r="EH37" s="384"/>
      <c r="EI37" s="384"/>
      <c r="EJ37" s="384"/>
      <c r="EK37" s="384"/>
      <c r="EL37" s="384"/>
      <c r="EM37" s="384"/>
      <c r="EN37" s="384"/>
      <c r="EO37" s="384"/>
      <c r="EP37" s="385"/>
      <c r="EQ37" s="455"/>
      <c r="ER37" s="456"/>
      <c r="ES37" s="456"/>
      <c r="ET37" s="456"/>
      <c r="EU37" s="456"/>
      <c r="EV37" s="456"/>
      <c r="EW37" s="456"/>
      <c r="EX37" s="456"/>
      <c r="EY37" s="456"/>
      <c r="EZ37" s="456"/>
      <c r="FA37" s="456"/>
      <c r="FB37" s="456"/>
      <c r="FC37" s="456"/>
      <c r="FD37" s="456"/>
      <c r="FE37" s="456"/>
      <c r="FF37" s="456"/>
      <c r="FG37" s="456"/>
      <c r="FH37" s="456"/>
      <c r="FI37" s="456"/>
      <c r="FJ37" s="456"/>
      <c r="FK37" s="456"/>
      <c r="FL37" s="456"/>
      <c r="FM37" s="456"/>
      <c r="FN37" s="456"/>
      <c r="FO37" s="456"/>
      <c r="FP37" s="456"/>
      <c r="FQ37" s="456"/>
      <c r="FR37" s="456"/>
      <c r="FS37" s="456"/>
      <c r="FT37" s="456"/>
      <c r="FU37" s="456"/>
      <c r="FV37" s="456"/>
      <c r="FW37" s="456"/>
      <c r="FX37" s="456"/>
      <c r="FY37" s="456"/>
      <c r="FZ37" s="456"/>
      <c r="GA37" s="456"/>
      <c r="GB37" s="456"/>
      <c r="GC37" s="456"/>
      <c r="GD37" s="456"/>
      <c r="GE37" s="456"/>
      <c r="GF37" s="456"/>
      <c r="GG37" s="456"/>
      <c r="GH37" s="456"/>
      <c r="GI37" s="456"/>
      <c r="GJ37" s="456"/>
      <c r="GK37" s="456"/>
      <c r="GL37" s="457"/>
      <c r="GM37" s="455"/>
      <c r="GN37" s="456"/>
      <c r="GO37" s="456"/>
      <c r="GP37" s="456"/>
      <c r="GQ37" s="456"/>
      <c r="GR37" s="456"/>
      <c r="GS37" s="456"/>
      <c r="GT37" s="456"/>
      <c r="GU37" s="456"/>
      <c r="GV37" s="456"/>
      <c r="GW37" s="456"/>
      <c r="GX37" s="457"/>
      <c r="GY37" s="235" t="str">
        <f t="shared" si="27"/>
        <v/>
      </c>
      <c r="GZ37" s="235" t="str">
        <f t="shared" si="28"/>
        <v/>
      </c>
      <c r="HA37" s="235" t="str">
        <f t="shared" si="29"/>
        <v/>
      </c>
      <c r="HB37" s="235" t="str">
        <f t="shared" si="30"/>
        <v/>
      </c>
      <c r="HC37" s="235" t="str">
        <f t="shared" si="31"/>
        <v/>
      </c>
      <c r="HD37" s="235" t="str">
        <f t="shared" si="8"/>
        <v/>
      </c>
      <c r="HE37" s="235" t="str">
        <f t="shared" si="9"/>
        <v/>
      </c>
      <c r="HF37" s="235" t="str">
        <f t="shared" si="10"/>
        <v/>
      </c>
      <c r="HG37" s="235" t="str">
        <f t="shared" si="32"/>
        <v/>
      </c>
      <c r="HH37" s="235" t="str">
        <f t="shared" si="33"/>
        <v/>
      </c>
      <c r="HI37" s="235" t="str">
        <f t="shared" si="34"/>
        <v/>
      </c>
      <c r="HJ37" s="235" t="str">
        <f t="shared" si="35"/>
        <v/>
      </c>
      <c r="HK37" s="235" t="str">
        <f t="shared" si="36"/>
        <v/>
      </c>
      <c r="HL37" s="235" t="str">
        <f t="shared" si="11"/>
        <v/>
      </c>
      <c r="HM37" s="235" t="str">
        <f t="shared" si="12"/>
        <v/>
      </c>
      <c r="HN37" s="235" t="str">
        <f t="shared" si="13"/>
        <v/>
      </c>
      <c r="HO37" s="235" t="str">
        <f t="shared" si="37"/>
        <v/>
      </c>
      <c r="HP37" s="235" t="str">
        <f t="shared" si="38"/>
        <v/>
      </c>
      <c r="HQ37" s="235" t="str">
        <f t="shared" si="39"/>
        <v/>
      </c>
      <c r="HR37" s="235" t="str">
        <f t="shared" si="40"/>
        <v/>
      </c>
      <c r="HS37" s="235" t="str">
        <f t="shared" si="41"/>
        <v/>
      </c>
      <c r="HT37" s="235" t="str">
        <f t="shared" si="14"/>
        <v/>
      </c>
      <c r="HU37" s="235" t="str">
        <f t="shared" si="15"/>
        <v/>
      </c>
      <c r="HV37" s="235" t="str">
        <f t="shared" si="16"/>
        <v/>
      </c>
      <c r="HW37" s="235" t="str">
        <f t="shared" si="42"/>
        <v/>
      </c>
      <c r="HX37" s="235" t="str">
        <f t="shared" si="43"/>
        <v/>
      </c>
      <c r="HY37" s="235" t="str">
        <f t="shared" si="44"/>
        <v/>
      </c>
      <c r="HZ37" s="235" t="str">
        <f t="shared" si="45"/>
        <v/>
      </c>
      <c r="IA37" s="235" t="str">
        <f t="shared" si="46"/>
        <v/>
      </c>
      <c r="IB37" s="235" t="str">
        <f t="shared" si="17"/>
        <v/>
      </c>
      <c r="IC37" s="235" t="str">
        <f t="shared" si="18"/>
        <v/>
      </c>
      <c r="ID37" s="235" t="str">
        <f t="shared" si="19"/>
        <v/>
      </c>
      <c r="IE37" s="235" t="str">
        <f t="shared" si="47"/>
        <v/>
      </c>
      <c r="IF37" s="235" t="str">
        <f t="shared" si="48"/>
        <v/>
      </c>
      <c r="IG37" s="235" t="str">
        <f t="shared" si="49"/>
        <v/>
      </c>
      <c r="IH37" s="235" t="str">
        <f t="shared" si="50"/>
        <v/>
      </c>
      <c r="II37" s="235" t="str">
        <f t="shared" si="51"/>
        <v/>
      </c>
      <c r="IJ37" s="235" t="str">
        <f t="shared" si="20"/>
        <v/>
      </c>
      <c r="IK37" s="235" t="str">
        <f t="shared" si="21"/>
        <v/>
      </c>
      <c r="IL37" s="235" t="str">
        <f t="shared" si="22"/>
        <v/>
      </c>
      <c r="IM37" s="336"/>
      <c r="IN37" s="388"/>
      <c r="IO37" s="388"/>
      <c r="IP37" s="388"/>
      <c r="IQ37" s="388"/>
      <c r="IR37" s="345"/>
      <c r="IS37" s="341"/>
      <c r="IT37" s="342"/>
      <c r="IU37" s="346"/>
      <c r="IV37" s="343"/>
      <c r="IW37" s="389"/>
      <c r="IX37" s="389"/>
      <c r="IY37" s="337"/>
      <c r="IZ37" s="338"/>
      <c r="JA37" s="339"/>
      <c r="JB37" s="337"/>
      <c r="JC37" s="338"/>
      <c r="JD37" s="339"/>
      <c r="JE37" s="337"/>
      <c r="JF37" s="338"/>
      <c r="JG37" s="339"/>
      <c r="JH37" s="337"/>
      <c r="JI37" s="338"/>
      <c r="JJ37" s="339"/>
      <c r="JK37" s="337"/>
      <c r="JL37" s="338"/>
      <c r="JM37" s="339"/>
    </row>
    <row r="38" spans="25:279" ht="15" hidden="1" customHeight="1">
      <c r="Z38" s="340"/>
      <c r="AA38" s="451"/>
      <c r="AB38" s="452"/>
      <c r="AC38" s="452"/>
      <c r="AD38" s="452"/>
      <c r="AE38" s="452"/>
      <c r="AF38" s="452"/>
      <c r="AG38" s="453"/>
      <c r="AH38" s="453"/>
      <c r="AI38" s="453"/>
      <c r="AJ38" s="453"/>
      <c r="AK38" s="453"/>
      <c r="AL38" s="454"/>
      <c r="AM38" s="451"/>
      <c r="AN38" s="452"/>
      <c r="AO38" s="452"/>
      <c r="AP38" s="452"/>
      <c r="AQ38" s="452"/>
      <c r="AR38" s="452"/>
      <c r="AS38" s="453"/>
      <c r="AT38" s="453"/>
      <c r="AU38" s="453"/>
      <c r="AV38" s="453"/>
      <c r="AW38" s="453"/>
      <c r="AX38" s="454"/>
      <c r="AY38" s="451"/>
      <c r="AZ38" s="452"/>
      <c r="BA38" s="452"/>
      <c r="BB38" s="452"/>
      <c r="BC38" s="452"/>
      <c r="BD38" s="452"/>
      <c r="BE38" s="453"/>
      <c r="BF38" s="453"/>
      <c r="BG38" s="453"/>
      <c r="BH38" s="453"/>
      <c r="BI38" s="453"/>
      <c r="BJ38" s="454"/>
      <c r="BK38" s="451"/>
      <c r="BL38" s="452"/>
      <c r="BM38" s="452"/>
      <c r="BN38" s="452"/>
      <c r="BO38" s="452"/>
      <c r="BP38" s="452"/>
      <c r="BQ38" s="453"/>
      <c r="BR38" s="453"/>
      <c r="BS38" s="453"/>
      <c r="BT38" s="453"/>
      <c r="BU38" s="453"/>
      <c r="BV38" s="454"/>
      <c r="BW38" s="451"/>
      <c r="BX38" s="452"/>
      <c r="BY38" s="452"/>
      <c r="BZ38" s="452"/>
      <c r="CA38" s="452"/>
      <c r="CB38" s="452"/>
      <c r="CC38" s="453"/>
      <c r="CD38" s="453"/>
      <c r="CE38" s="453"/>
      <c r="CF38" s="453"/>
      <c r="CG38" s="453"/>
      <c r="CH38" s="454"/>
      <c r="CI38" s="382"/>
      <c r="CJ38" s="383"/>
      <c r="CK38" s="383"/>
      <c r="CL38" s="383"/>
      <c r="CM38" s="383"/>
      <c r="CN38" s="383"/>
      <c r="CO38" s="384"/>
      <c r="CP38" s="384"/>
      <c r="CQ38" s="384"/>
      <c r="CR38" s="384"/>
      <c r="CS38" s="384"/>
      <c r="CT38" s="385"/>
      <c r="CU38" s="382"/>
      <c r="CV38" s="383"/>
      <c r="CW38" s="383"/>
      <c r="CX38" s="383"/>
      <c r="CY38" s="383"/>
      <c r="CZ38" s="383"/>
      <c r="DA38" s="383"/>
      <c r="DB38" s="383"/>
      <c r="DC38" s="383"/>
      <c r="DD38" s="383"/>
      <c r="DE38" s="383"/>
      <c r="DF38" s="386"/>
      <c r="DG38" s="382"/>
      <c r="DH38" s="383"/>
      <c r="DI38" s="383"/>
      <c r="DJ38" s="383"/>
      <c r="DK38" s="383"/>
      <c r="DL38" s="383"/>
      <c r="DM38" s="383"/>
      <c r="DN38" s="383"/>
      <c r="DO38" s="383"/>
      <c r="DP38" s="383"/>
      <c r="DQ38" s="383"/>
      <c r="DR38" s="386"/>
      <c r="DS38" s="382"/>
      <c r="DT38" s="383"/>
      <c r="DU38" s="383"/>
      <c r="DV38" s="383"/>
      <c r="DW38" s="383"/>
      <c r="DX38" s="383"/>
      <c r="DY38" s="384"/>
      <c r="DZ38" s="384"/>
      <c r="EA38" s="384"/>
      <c r="EB38" s="384"/>
      <c r="EC38" s="384"/>
      <c r="ED38" s="385"/>
      <c r="EE38" s="387"/>
      <c r="EF38" s="384"/>
      <c r="EG38" s="384"/>
      <c r="EH38" s="384"/>
      <c r="EI38" s="384"/>
      <c r="EJ38" s="384"/>
      <c r="EK38" s="384"/>
      <c r="EL38" s="384"/>
      <c r="EM38" s="384"/>
      <c r="EN38" s="384"/>
      <c r="EO38" s="384"/>
      <c r="EP38" s="385"/>
      <c r="EQ38" s="455"/>
      <c r="ER38" s="456"/>
      <c r="ES38" s="456"/>
      <c r="ET38" s="456"/>
      <c r="EU38" s="456"/>
      <c r="EV38" s="456"/>
      <c r="EW38" s="456"/>
      <c r="EX38" s="456"/>
      <c r="EY38" s="456"/>
      <c r="EZ38" s="456"/>
      <c r="FA38" s="456"/>
      <c r="FB38" s="456"/>
      <c r="FC38" s="456"/>
      <c r="FD38" s="456"/>
      <c r="FE38" s="456"/>
      <c r="FF38" s="456"/>
      <c r="FG38" s="456"/>
      <c r="FH38" s="456"/>
      <c r="FI38" s="456"/>
      <c r="FJ38" s="456"/>
      <c r="FK38" s="456"/>
      <c r="FL38" s="456"/>
      <c r="FM38" s="456"/>
      <c r="FN38" s="456"/>
      <c r="FO38" s="456"/>
      <c r="FP38" s="456"/>
      <c r="FQ38" s="456"/>
      <c r="FR38" s="456"/>
      <c r="FS38" s="456"/>
      <c r="FT38" s="456"/>
      <c r="FU38" s="456"/>
      <c r="FV38" s="456"/>
      <c r="FW38" s="456"/>
      <c r="FX38" s="456"/>
      <c r="FY38" s="456"/>
      <c r="FZ38" s="456"/>
      <c r="GA38" s="456"/>
      <c r="GB38" s="456"/>
      <c r="GC38" s="456"/>
      <c r="GD38" s="456"/>
      <c r="GE38" s="456"/>
      <c r="GF38" s="456"/>
      <c r="GG38" s="456"/>
      <c r="GH38" s="456"/>
      <c r="GI38" s="456"/>
      <c r="GJ38" s="456"/>
      <c r="GK38" s="456"/>
      <c r="GL38" s="457"/>
      <c r="GM38" s="455"/>
      <c r="GN38" s="456"/>
      <c r="GO38" s="456"/>
      <c r="GP38" s="456"/>
      <c r="GQ38" s="456"/>
      <c r="GR38" s="456"/>
      <c r="GS38" s="456"/>
      <c r="GT38" s="456"/>
      <c r="GU38" s="456"/>
      <c r="GV38" s="456"/>
      <c r="GW38" s="456"/>
      <c r="GX38" s="457"/>
      <c r="GY38" s="235" t="str">
        <f t="shared" si="27"/>
        <v/>
      </c>
      <c r="GZ38" s="235" t="str">
        <f t="shared" si="28"/>
        <v/>
      </c>
      <c r="HA38" s="235" t="str">
        <f t="shared" si="29"/>
        <v/>
      </c>
      <c r="HB38" s="235" t="str">
        <f t="shared" si="30"/>
        <v/>
      </c>
      <c r="HC38" s="235" t="str">
        <f t="shared" si="31"/>
        <v/>
      </c>
      <c r="HD38" s="235" t="str">
        <f t="shared" si="8"/>
        <v/>
      </c>
      <c r="HE38" s="235" t="str">
        <f t="shared" si="9"/>
        <v/>
      </c>
      <c r="HF38" s="235" t="str">
        <f t="shared" si="10"/>
        <v/>
      </c>
      <c r="HG38" s="235" t="str">
        <f t="shared" si="32"/>
        <v/>
      </c>
      <c r="HH38" s="235" t="str">
        <f t="shared" si="33"/>
        <v/>
      </c>
      <c r="HI38" s="235" t="str">
        <f t="shared" si="34"/>
        <v/>
      </c>
      <c r="HJ38" s="235" t="str">
        <f t="shared" si="35"/>
        <v/>
      </c>
      <c r="HK38" s="235" t="str">
        <f t="shared" si="36"/>
        <v/>
      </c>
      <c r="HL38" s="235" t="str">
        <f t="shared" si="11"/>
        <v/>
      </c>
      <c r="HM38" s="235" t="str">
        <f t="shared" si="12"/>
        <v/>
      </c>
      <c r="HN38" s="235" t="str">
        <f t="shared" si="13"/>
        <v/>
      </c>
      <c r="HO38" s="235" t="str">
        <f t="shared" si="37"/>
        <v/>
      </c>
      <c r="HP38" s="235" t="str">
        <f t="shared" si="38"/>
        <v/>
      </c>
      <c r="HQ38" s="235" t="str">
        <f t="shared" si="39"/>
        <v/>
      </c>
      <c r="HR38" s="235" t="str">
        <f t="shared" si="40"/>
        <v/>
      </c>
      <c r="HS38" s="235" t="str">
        <f t="shared" si="41"/>
        <v/>
      </c>
      <c r="HT38" s="235" t="str">
        <f t="shared" si="14"/>
        <v/>
      </c>
      <c r="HU38" s="235" t="str">
        <f t="shared" si="15"/>
        <v/>
      </c>
      <c r="HV38" s="235" t="str">
        <f t="shared" si="16"/>
        <v/>
      </c>
      <c r="HW38" s="235" t="str">
        <f t="shared" si="42"/>
        <v/>
      </c>
      <c r="HX38" s="235" t="str">
        <f t="shared" si="43"/>
        <v/>
      </c>
      <c r="HY38" s="235" t="str">
        <f t="shared" si="44"/>
        <v/>
      </c>
      <c r="HZ38" s="235" t="str">
        <f t="shared" si="45"/>
        <v/>
      </c>
      <c r="IA38" s="235" t="str">
        <f t="shared" si="46"/>
        <v/>
      </c>
      <c r="IB38" s="235" t="str">
        <f t="shared" si="17"/>
        <v/>
      </c>
      <c r="IC38" s="235" t="str">
        <f t="shared" si="18"/>
        <v/>
      </c>
      <c r="ID38" s="235" t="str">
        <f t="shared" si="19"/>
        <v/>
      </c>
      <c r="IE38" s="235" t="str">
        <f t="shared" si="47"/>
        <v/>
      </c>
      <c r="IF38" s="235" t="str">
        <f t="shared" si="48"/>
        <v/>
      </c>
      <c r="IG38" s="235" t="str">
        <f t="shared" si="49"/>
        <v/>
      </c>
      <c r="IH38" s="235" t="str">
        <f t="shared" si="50"/>
        <v/>
      </c>
      <c r="II38" s="235" t="str">
        <f t="shared" si="51"/>
        <v/>
      </c>
      <c r="IJ38" s="235" t="str">
        <f t="shared" si="20"/>
        <v/>
      </c>
      <c r="IK38" s="235" t="str">
        <f t="shared" si="21"/>
        <v/>
      </c>
      <c r="IL38" s="235" t="str">
        <f t="shared" si="22"/>
        <v/>
      </c>
      <c r="IM38" s="336"/>
      <c r="IN38" s="388"/>
      <c r="IO38" s="388"/>
      <c r="IP38" s="388"/>
      <c r="IQ38" s="388"/>
      <c r="IR38" s="345"/>
      <c r="IS38" s="341"/>
      <c r="IT38" s="342"/>
      <c r="IU38" s="346"/>
      <c r="IV38" s="343"/>
      <c r="IW38" s="389"/>
      <c r="IX38" s="389"/>
      <c r="IY38" s="337"/>
      <c r="IZ38" s="338"/>
      <c r="JA38" s="339"/>
      <c r="JB38" s="337"/>
      <c r="JC38" s="338"/>
      <c r="JD38" s="339"/>
      <c r="JE38" s="337"/>
      <c r="JF38" s="338"/>
      <c r="JG38" s="339"/>
      <c r="JH38" s="337"/>
      <c r="JI38" s="338"/>
      <c r="JJ38" s="339"/>
      <c r="JK38" s="337"/>
      <c r="JL38" s="338"/>
      <c r="JM38" s="339"/>
    </row>
    <row r="39" spans="25:279" ht="15" hidden="1" customHeight="1">
      <c r="Z39" s="340"/>
      <c r="AA39" s="451"/>
      <c r="AB39" s="452"/>
      <c r="AC39" s="452"/>
      <c r="AD39" s="452"/>
      <c r="AE39" s="452"/>
      <c r="AF39" s="452"/>
      <c r="AG39" s="453"/>
      <c r="AH39" s="453"/>
      <c r="AI39" s="453"/>
      <c r="AJ39" s="453"/>
      <c r="AK39" s="453"/>
      <c r="AL39" s="454"/>
      <c r="AM39" s="451"/>
      <c r="AN39" s="452"/>
      <c r="AO39" s="452"/>
      <c r="AP39" s="452"/>
      <c r="AQ39" s="452"/>
      <c r="AR39" s="452"/>
      <c r="AS39" s="453"/>
      <c r="AT39" s="453"/>
      <c r="AU39" s="453"/>
      <c r="AV39" s="453"/>
      <c r="AW39" s="453"/>
      <c r="AX39" s="454"/>
      <c r="AY39" s="451"/>
      <c r="AZ39" s="452"/>
      <c r="BA39" s="452"/>
      <c r="BB39" s="452"/>
      <c r="BC39" s="452"/>
      <c r="BD39" s="452"/>
      <c r="BE39" s="453"/>
      <c r="BF39" s="453"/>
      <c r="BG39" s="453"/>
      <c r="BH39" s="453"/>
      <c r="BI39" s="453"/>
      <c r="BJ39" s="454"/>
      <c r="BK39" s="451"/>
      <c r="BL39" s="452"/>
      <c r="BM39" s="452"/>
      <c r="BN39" s="452"/>
      <c r="BO39" s="452"/>
      <c r="BP39" s="452"/>
      <c r="BQ39" s="453"/>
      <c r="BR39" s="453"/>
      <c r="BS39" s="453"/>
      <c r="BT39" s="453"/>
      <c r="BU39" s="453"/>
      <c r="BV39" s="454"/>
      <c r="BW39" s="451"/>
      <c r="BX39" s="452"/>
      <c r="BY39" s="452"/>
      <c r="BZ39" s="452"/>
      <c r="CA39" s="452"/>
      <c r="CB39" s="452"/>
      <c r="CC39" s="453"/>
      <c r="CD39" s="453"/>
      <c r="CE39" s="453"/>
      <c r="CF39" s="453"/>
      <c r="CG39" s="453"/>
      <c r="CH39" s="454"/>
      <c r="CI39" s="382"/>
      <c r="CJ39" s="383"/>
      <c r="CK39" s="383"/>
      <c r="CL39" s="383"/>
      <c r="CM39" s="383"/>
      <c r="CN39" s="383"/>
      <c r="CO39" s="384"/>
      <c r="CP39" s="384"/>
      <c r="CQ39" s="384"/>
      <c r="CR39" s="384"/>
      <c r="CS39" s="384"/>
      <c r="CT39" s="385"/>
      <c r="CU39" s="382"/>
      <c r="CV39" s="383"/>
      <c r="CW39" s="383"/>
      <c r="CX39" s="383"/>
      <c r="CY39" s="383"/>
      <c r="CZ39" s="383"/>
      <c r="DA39" s="383"/>
      <c r="DB39" s="383"/>
      <c r="DC39" s="383"/>
      <c r="DD39" s="383"/>
      <c r="DE39" s="383"/>
      <c r="DF39" s="386"/>
      <c r="DG39" s="382"/>
      <c r="DH39" s="383"/>
      <c r="DI39" s="383"/>
      <c r="DJ39" s="383"/>
      <c r="DK39" s="383"/>
      <c r="DL39" s="383"/>
      <c r="DM39" s="383"/>
      <c r="DN39" s="383"/>
      <c r="DO39" s="383"/>
      <c r="DP39" s="383"/>
      <c r="DQ39" s="383"/>
      <c r="DR39" s="386"/>
      <c r="DS39" s="382"/>
      <c r="DT39" s="383"/>
      <c r="DU39" s="383"/>
      <c r="DV39" s="383"/>
      <c r="DW39" s="383"/>
      <c r="DX39" s="383"/>
      <c r="DY39" s="384"/>
      <c r="DZ39" s="384"/>
      <c r="EA39" s="384"/>
      <c r="EB39" s="384"/>
      <c r="EC39" s="384"/>
      <c r="ED39" s="385"/>
      <c r="EE39" s="387"/>
      <c r="EF39" s="384"/>
      <c r="EG39" s="384"/>
      <c r="EH39" s="384"/>
      <c r="EI39" s="384"/>
      <c r="EJ39" s="384"/>
      <c r="EK39" s="384"/>
      <c r="EL39" s="384"/>
      <c r="EM39" s="384"/>
      <c r="EN39" s="384"/>
      <c r="EO39" s="384"/>
      <c r="EP39" s="385"/>
      <c r="EQ39" s="455"/>
      <c r="ER39" s="456"/>
      <c r="ES39" s="456"/>
      <c r="ET39" s="456"/>
      <c r="EU39" s="456"/>
      <c r="EV39" s="456"/>
      <c r="EW39" s="456"/>
      <c r="EX39" s="456"/>
      <c r="EY39" s="456"/>
      <c r="EZ39" s="456"/>
      <c r="FA39" s="456"/>
      <c r="FB39" s="456"/>
      <c r="FC39" s="456"/>
      <c r="FD39" s="456"/>
      <c r="FE39" s="456"/>
      <c r="FF39" s="456"/>
      <c r="FG39" s="456"/>
      <c r="FH39" s="456"/>
      <c r="FI39" s="456"/>
      <c r="FJ39" s="456"/>
      <c r="FK39" s="456"/>
      <c r="FL39" s="456"/>
      <c r="FM39" s="456"/>
      <c r="FN39" s="456"/>
      <c r="FO39" s="456"/>
      <c r="FP39" s="456"/>
      <c r="FQ39" s="456"/>
      <c r="FR39" s="456"/>
      <c r="FS39" s="456"/>
      <c r="FT39" s="456"/>
      <c r="FU39" s="456"/>
      <c r="FV39" s="456"/>
      <c r="FW39" s="456"/>
      <c r="FX39" s="456"/>
      <c r="FY39" s="456"/>
      <c r="FZ39" s="456"/>
      <c r="GA39" s="456"/>
      <c r="GB39" s="456"/>
      <c r="GC39" s="456"/>
      <c r="GD39" s="456"/>
      <c r="GE39" s="456"/>
      <c r="GF39" s="456"/>
      <c r="GG39" s="456"/>
      <c r="GH39" s="456"/>
      <c r="GI39" s="456"/>
      <c r="GJ39" s="456"/>
      <c r="GK39" s="456"/>
      <c r="GL39" s="457"/>
      <c r="GM39" s="455"/>
      <c r="GN39" s="456"/>
      <c r="GO39" s="456"/>
      <c r="GP39" s="456"/>
      <c r="GQ39" s="456"/>
      <c r="GR39" s="456"/>
      <c r="GS39" s="456"/>
      <c r="GT39" s="456"/>
      <c r="GU39" s="456"/>
      <c r="GV39" s="456"/>
      <c r="GW39" s="456"/>
      <c r="GX39" s="457"/>
      <c r="GY39" s="235" t="str">
        <f t="shared" si="27"/>
        <v/>
      </c>
      <c r="GZ39" s="235" t="str">
        <f t="shared" si="28"/>
        <v/>
      </c>
      <c r="HA39" s="235" t="str">
        <f t="shared" si="29"/>
        <v/>
      </c>
      <c r="HB39" s="235" t="str">
        <f t="shared" si="30"/>
        <v/>
      </c>
      <c r="HC39" s="235" t="str">
        <f t="shared" si="31"/>
        <v/>
      </c>
      <c r="HD39" s="235" t="str">
        <f t="shared" si="8"/>
        <v/>
      </c>
      <c r="HE39" s="235" t="str">
        <f t="shared" si="9"/>
        <v/>
      </c>
      <c r="HF39" s="235" t="str">
        <f t="shared" si="10"/>
        <v/>
      </c>
      <c r="HG39" s="235" t="str">
        <f t="shared" si="32"/>
        <v/>
      </c>
      <c r="HH39" s="235" t="str">
        <f t="shared" si="33"/>
        <v/>
      </c>
      <c r="HI39" s="235" t="str">
        <f t="shared" si="34"/>
        <v/>
      </c>
      <c r="HJ39" s="235" t="str">
        <f t="shared" si="35"/>
        <v/>
      </c>
      <c r="HK39" s="235" t="str">
        <f t="shared" si="36"/>
        <v/>
      </c>
      <c r="HL39" s="235" t="str">
        <f t="shared" si="11"/>
        <v/>
      </c>
      <c r="HM39" s="235" t="str">
        <f t="shared" si="12"/>
        <v/>
      </c>
      <c r="HN39" s="235" t="str">
        <f t="shared" si="13"/>
        <v/>
      </c>
      <c r="HO39" s="235" t="str">
        <f t="shared" si="37"/>
        <v/>
      </c>
      <c r="HP39" s="235" t="str">
        <f t="shared" si="38"/>
        <v/>
      </c>
      <c r="HQ39" s="235" t="str">
        <f t="shared" si="39"/>
        <v/>
      </c>
      <c r="HR39" s="235" t="str">
        <f t="shared" si="40"/>
        <v/>
      </c>
      <c r="HS39" s="235" t="str">
        <f t="shared" si="41"/>
        <v/>
      </c>
      <c r="HT39" s="235" t="str">
        <f t="shared" si="14"/>
        <v/>
      </c>
      <c r="HU39" s="235" t="str">
        <f t="shared" si="15"/>
        <v/>
      </c>
      <c r="HV39" s="235" t="str">
        <f t="shared" si="16"/>
        <v/>
      </c>
      <c r="HW39" s="235" t="str">
        <f t="shared" si="42"/>
        <v/>
      </c>
      <c r="HX39" s="235" t="str">
        <f t="shared" si="43"/>
        <v/>
      </c>
      <c r="HY39" s="235" t="str">
        <f t="shared" si="44"/>
        <v/>
      </c>
      <c r="HZ39" s="235" t="str">
        <f t="shared" si="45"/>
        <v/>
      </c>
      <c r="IA39" s="235" t="str">
        <f t="shared" si="46"/>
        <v/>
      </c>
      <c r="IB39" s="235" t="str">
        <f t="shared" si="17"/>
        <v/>
      </c>
      <c r="IC39" s="235" t="str">
        <f t="shared" si="18"/>
        <v/>
      </c>
      <c r="ID39" s="235" t="str">
        <f t="shared" si="19"/>
        <v/>
      </c>
      <c r="IE39" s="235" t="str">
        <f t="shared" si="47"/>
        <v/>
      </c>
      <c r="IF39" s="235" t="str">
        <f t="shared" si="48"/>
        <v/>
      </c>
      <c r="IG39" s="235" t="str">
        <f t="shared" si="49"/>
        <v/>
      </c>
      <c r="IH39" s="235" t="str">
        <f t="shared" si="50"/>
        <v/>
      </c>
      <c r="II39" s="235" t="str">
        <f t="shared" si="51"/>
        <v/>
      </c>
      <c r="IJ39" s="235" t="str">
        <f t="shared" si="20"/>
        <v/>
      </c>
      <c r="IK39" s="235" t="str">
        <f t="shared" si="21"/>
        <v/>
      </c>
      <c r="IL39" s="235" t="str">
        <f t="shared" si="22"/>
        <v/>
      </c>
      <c r="IM39" s="336"/>
      <c r="IN39" s="388"/>
      <c r="IO39" s="388"/>
      <c r="IP39" s="388"/>
      <c r="IQ39" s="388"/>
      <c r="IR39" s="345"/>
      <c r="IS39" s="341"/>
      <c r="IT39" s="342"/>
      <c r="IU39" s="346"/>
      <c r="IV39" s="343"/>
      <c r="IW39" s="389"/>
      <c r="IX39" s="389"/>
      <c r="IY39" s="337"/>
      <c r="IZ39" s="338"/>
      <c r="JA39" s="339"/>
      <c r="JB39" s="337"/>
      <c r="JC39" s="338"/>
      <c r="JD39" s="339"/>
      <c r="JE39" s="337"/>
      <c r="JF39" s="338"/>
      <c r="JG39" s="339"/>
      <c r="JH39" s="337"/>
      <c r="JI39" s="338"/>
      <c r="JJ39" s="339"/>
      <c r="JK39" s="337"/>
      <c r="JL39" s="338"/>
      <c r="JM39" s="339"/>
    </row>
    <row r="40" spans="25:279" ht="15" hidden="1" customHeight="1">
      <c r="Z40" s="340"/>
      <c r="AA40" s="451"/>
      <c r="AB40" s="452"/>
      <c r="AC40" s="452"/>
      <c r="AD40" s="452"/>
      <c r="AE40" s="452"/>
      <c r="AF40" s="452"/>
      <c r="AG40" s="453"/>
      <c r="AH40" s="453"/>
      <c r="AI40" s="453"/>
      <c r="AJ40" s="453"/>
      <c r="AK40" s="453"/>
      <c r="AL40" s="454"/>
      <c r="AM40" s="451"/>
      <c r="AN40" s="452"/>
      <c r="AO40" s="452"/>
      <c r="AP40" s="452"/>
      <c r="AQ40" s="452"/>
      <c r="AR40" s="452"/>
      <c r="AS40" s="453"/>
      <c r="AT40" s="453"/>
      <c r="AU40" s="453"/>
      <c r="AV40" s="453"/>
      <c r="AW40" s="453"/>
      <c r="AX40" s="454"/>
      <c r="AY40" s="451"/>
      <c r="AZ40" s="452"/>
      <c r="BA40" s="452"/>
      <c r="BB40" s="452"/>
      <c r="BC40" s="452"/>
      <c r="BD40" s="452"/>
      <c r="BE40" s="453"/>
      <c r="BF40" s="453"/>
      <c r="BG40" s="453"/>
      <c r="BH40" s="453"/>
      <c r="BI40" s="453"/>
      <c r="BJ40" s="454"/>
      <c r="BK40" s="451"/>
      <c r="BL40" s="452"/>
      <c r="BM40" s="452"/>
      <c r="BN40" s="452"/>
      <c r="BO40" s="452"/>
      <c r="BP40" s="452"/>
      <c r="BQ40" s="453"/>
      <c r="BR40" s="453"/>
      <c r="BS40" s="453"/>
      <c r="BT40" s="453"/>
      <c r="BU40" s="453"/>
      <c r="BV40" s="454"/>
      <c r="BW40" s="451"/>
      <c r="BX40" s="452"/>
      <c r="BY40" s="452"/>
      <c r="BZ40" s="452"/>
      <c r="CA40" s="452"/>
      <c r="CB40" s="452"/>
      <c r="CC40" s="453"/>
      <c r="CD40" s="453"/>
      <c r="CE40" s="453"/>
      <c r="CF40" s="453"/>
      <c r="CG40" s="453"/>
      <c r="CH40" s="454"/>
      <c r="CI40" s="382"/>
      <c r="CJ40" s="383"/>
      <c r="CK40" s="383"/>
      <c r="CL40" s="383"/>
      <c r="CM40" s="383"/>
      <c r="CN40" s="383"/>
      <c r="CO40" s="384"/>
      <c r="CP40" s="384"/>
      <c r="CQ40" s="384"/>
      <c r="CR40" s="384"/>
      <c r="CS40" s="384"/>
      <c r="CT40" s="385"/>
      <c r="CU40" s="382"/>
      <c r="CV40" s="383"/>
      <c r="CW40" s="383"/>
      <c r="CX40" s="383"/>
      <c r="CY40" s="383"/>
      <c r="CZ40" s="383"/>
      <c r="DA40" s="383"/>
      <c r="DB40" s="383"/>
      <c r="DC40" s="383"/>
      <c r="DD40" s="383"/>
      <c r="DE40" s="383"/>
      <c r="DF40" s="386"/>
      <c r="DG40" s="382"/>
      <c r="DH40" s="383"/>
      <c r="DI40" s="383"/>
      <c r="DJ40" s="383"/>
      <c r="DK40" s="383"/>
      <c r="DL40" s="383"/>
      <c r="DM40" s="383"/>
      <c r="DN40" s="383"/>
      <c r="DO40" s="383"/>
      <c r="DP40" s="383"/>
      <c r="DQ40" s="383"/>
      <c r="DR40" s="386"/>
      <c r="DS40" s="382"/>
      <c r="DT40" s="383"/>
      <c r="DU40" s="383"/>
      <c r="DV40" s="383"/>
      <c r="DW40" s="383"/>
      <c r="DX40" s="383"/>
      <c r="DY40" s="384"/>
      <c r="DZ40" s="384"/>
      <c r="EA40" s="384"/>
      <c r="EB40" s="384"/>
      <c r="EC40" s="384"/>
      <c r="ED40" s="385"/>
      <c r="EE40" s="387"/>
      <c r="EF40" s="384"/>
      <c r="EG40" s="384"/>
      <c r="EH40" s="384"/>
      <c r="EI40" s="384"/>
      <c r="EJ40" s="384"/>
      <c r="EK40" s="384"/>
      <c r="EL40" s="384"/>
      <c r="EM40" s="384"/>
      <c r="EN40" s="384"/>
      <c r="EO40" s="384"/>
      <c r="EP40" s="385"/>
      <c r="EQ40" s="455"/>
      <c r="ER40" s="456"/>
      <c r="ES40" s="456"/>
      <c r="ET40" s="456"/>
      <c r="EU40" s="456"/>
      <c r="EV40" s="456"/>
      <c r="EW40" s="456"/>
      <c r="EX40" s="456"/>
      <c r="EY40" s="456"/>
      <c r="EZ40" s="456"/>
      <c r="FA40" s="456"/>
      <c r="FB40" s="456"/>
      <c r="FC40" s="456"/>
      <c r="FD40" s="456"/>
      <c r="FE40" s="456"/>
      <c r="FF40" s="456"/>
      <c r="FG40" s="456"/>
      <c r="FH40" s="456"/>
      <c r="FI40" s="456"/>
      <c r="FJ40" s="456"/>
      <c r="FK40" s="456"/>
      <c r="FL40" s="456"/>
      <c r="FM40" s="456"/>
      <c r="FN40" s="456"/>
      <c r="FO40" s="456"/>
      <c r="FP40" s="456"/>
      <c r="FQ40" s="456"/>
      <c r="FR40" s="456"/>
      <c r="FS40" s="456"/>
      <c r="FT40" s="456"/>
      <c r="FU40" s="456"/>
      <c r="FV40" s="456"/>
      <c r="FW40" s="456"/>
      <c r="FX40" s="456"/>
      <c r="FY40" s="456"/>
      <c r="FZ40" s="456"/>
      <c r="GA40" s="456"/>
      <c r="GB40" s="456"/>
      <c r="GC40" s="456"/>
      <c r="GD40" s="456"/>
      <c r="GE40" s="456"/>
      <c r="GF40" s="456"/>
      <c r="GG40" s="456"/>
      <c r="GH40" s="456"/>
      <c r="GI40" s="456"/>
      <c r="GJ40" s="456"/>
      <c r="GK40" s="456"/>
      <c r="GL40" s="457"/>
      <c r="GM40" s="455"/>
      <c r="GN40" s="456"/>
      <c r="GO40" s="456"/>
      <c r="GP40" s="456"/>
      <c r="GQ40" s="456"/>
      <c r="GR40" s="456"/>
      <c r="GS40" s="456"/>
      <c r="GT40" s="456"/>
      <c r="GU40" s="456"/>
      <c r="GV40" s="456"/>
      <c r="GW40" s="456"/>
      <c r="GX40" s="457"/>
      <c r="GY40" s="235" t="str">
        <f t="shared" si="27"/>
        <v/>
      </c>
      <c r="GZ40" s="235" t="str">
        <f t="shared" si="28"/>
        <v/>
      </c>
      <c r="HA40" s="235" t="str">
        <f t="shared" si="29"/>
        <v/>
      </c>
      <c r="HB40" s="235" t="str">
        <f t="shared" si="30"/>
        <v/>
      </c>
      <c r="HC40" s="235" t="str">
        <f t="shared" si="31"/>
        <v/>
      </c>
      <c r="HD40" s="235" t="str">
        <f t="shared" si="8"/>
        <v/>
      </c>
      <c r="HE40" s="235" t="str">
        <f t="shared" si="9"/>
        <v/>
      </c>
      <c r="HF40" s="235" t="str">
        <f t="shared" si="10"/>
        <v/>
      </c>
      <c r="HG40" s="235" t="str">
        <f t="shared" si="32"/>
        <v/>
      </c>
      <c r="HH40" s="235" t="str">
        <f t="shared" si="33"/>
        <v/>
      </c>
      <c r="HI40" s="235" t="str">
        <f t="shared" si="34"/>
        <v/>
      </c>
      <c r="HJ40" s="235" t="str">
        <f t="shared" si="35"/>
        <v/>
      </c>
      <c r="HK40" s="235" t="str">
        <f t="shared" si="36"/>
        <v/>
      </c>
      <c r="HL40" s="235" t="str">
        <f t="shared" si="11"/>
        <v/>
      </c>
      <c r="HM40" s="235" t="str">
        <f t="shared" si="12"/>
        <v/>
      </c>
      <c r="HN40" s="235" t="str">
        <f t="shared" si="13"/>
        <v/>
      </c>
      <c r="HO40" s="235" t="str">
        <f t="shared" si="37"/>
        <v/>
      </c>
      <c r="HP40" s="235" t="str">
        <f t="shared" si="38"/>
        <v/>
      </c>
      <c r="HQ40" s="235" t="str">
        <f t="shared" si="39"/>
        <v/>
      </c>
      <c r="HR40" s="235" t="str">
        <f t="shared" si="40"/>
        <v/>
      </c>
      <c r="HS40" s="235" t="str">
        <f t="shared" si="41"/>
        <v/>
      </c>
      <c r="HT40" s="235" t="str">
        <f t="shared" si="14"/>
        <v/>
      </c>
      <c r="HU40" s="235" t="str">
        <f t="shared" si="15"/>
        <v/>
      </c>
      <c r="HV40" s="235" t="str">
        <f t="shared" si="16"/>
        <v/>
      </c>
      <c r="HW40" s="235" t="str">
        <f t="shared" si="42"/>
        <v/>
      </c>
      <c r="HX40" s="235" t="str">
        <f t="shared" si="43"/>
        <v/>
      </c>
      <c r="HY40" s="235" t="str">
        <f t="shared" si="44"/>
        <v/>
      </c>
      <c r="HZ40" s="235" t="str">
        <f t="shared" si="45"/>
        <v/>
      </c>
      <c r="IA40" s="235" t="str">
        <f t="shared" si="46"/>
        <v/>
      </c>
      <c r="IB40" s="235" t="str">
        <f t="shared" si="17"/>
        <v/>
      </c>
      <c r="IC40" s="235" t="str">
        <f t="shared" si="18"/>
        <v/>
      </c>
      <c r="ID40" s="235" t="str">
        <f t="shared" si="19"/>
        <v/>
      </c>
      <c r="IE40" s="235" t="str">
        <f t="shared" si="47"/>
        <v/>
      </c>
      <c r="IF40" s="235" t="str">
        <f t="shared" si="48"/>
        <v/>
      </c>
      <c r="IG40" s="235" t="str">
        <f t="shared" si="49"/>
        <v/>
      </c>
      <c r="IH40" s="235" t="str">
        <f t="shared" si="50"/>
        <v/>
      </c>
      <c r="II40" s="235" t="str">
        <f t="shared" si="51"/>
        <v/>
      </c>
      <c r="IJ40" s="235" t="str">
        <f t="shared" si="20"/>
        <v/>
      </c>
      <c r="IK40" s="235" t="str">
        <f t="shared" si="21"/>
        <v/>
      </c>
      <c r="IL40" s="235" t="str">
        <f t="shared" si="22"/>
        <v/>
      </c>
      <c r="IM40" s="336"/>
      <c r="IN40" s="388"/>
      <c r="IO40" s="388"/>
      <c r="IP40" s="388"/>
      <c r="IQ40" s="388"/>
      <c r="IR40" s="345"/>
      <c r="IS40" s="341"/>
      <c r="IT40" s="342"/>
      <c r="IU40" s="346"/>
      <c r="IV40" s="343"/>
      <c r="IW40" s="389"/>
      <c r="IX40" s="389"/>
      <c r="IY40" s="337"/>
      <c r="IZ40" s="338"/>
      <c r="JA40" s="339"/>
      <c r="JB40" s="337"/>
      <c r="JC40" s="338"/>
      <c r="JD40" s="339"/>
      <c r="JE40" s="337"/>
      <c r="JF40" s="338"/>
      <c r="JG40" s="339"/>
      <c r="JH40" s="337"/>
      <c r="JI40" s="338"/>
      <c r="JJ40" s="339"/>
      <c r="JK40" s="337"/>
      <c r="JL40" s="338"/>
      <c r="JM40" s="339"/>
    </row>
    <row r="41" spans="25:279" ht="20.100000000000001" hidden="1" customHeight="1">
      <c r="Y41" s="379" t="e">
        <f>N!IK16</f>
        <v>#REF!</v>
      </c>
      <c r="Z41" s="377" t="s">
        <v>107</v>
      </c>
      <c r="AA41" s="244">
        <f>IF(AA$32="",IF(AA$31="",(SUMIF(S!$HC$15:$HL$15,'Ciclo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Semaforico'!AA$30,O!$HC16:$HL16))*AA$31),(SUMIF(S!$HC$15:$HL$15,'Ciclo Semaforico'!AA$32,S!$HC16:$HL16)+SUMIF(N!$HC$15:$HL$15,'Ciclo Semaforico'!AA$32,N!$HC16:$HL16)+SUMIF(E!$HC$15:$HL$15,'Ciclo Semaforico'!AA$32,E!$HC16:$HL16)+SUMIF(O!$HC$15:$HL$15,'Ciclo Semaforico'!AA$32,O!$HC16:$HL16))-IF(AA$31="",(SUMIF(S!$HC$15:$HL$15,'Ciclo Semaforico'!AA$30,S!$HC16:$HL16)+SUMIF(N!$HC$15:$HL$15,'Ciclo Semaforico'!AA$30,N!$HC16:$HL16)+SUMIF(E!$HC$15:$HL$15,'Ciclo Semaforico'!AA$30,E!$HC16:$HL16)+SUMIF(O!$HC$15:$HL$15,'Ciclo Semaforico'!AA$30,O!$HC16:$HL16)),(SUMIF(S!$HC$15:$HL$15,'Ciclo Semaforico'!AA$30,S!$HC16:$HL16)+SUMIF(N!$HC$15:$HL$15,'Ciclo Semaforico'!AA$30,N!$HC16:$HL16)+SUMIF(E!$HC$15:$HL$15,'Ciclo Semaforico'!AA$30,E!$HC16:$HL16)+SUMIF(O!$HC$15:$HL$15,'Ciclo Semaforico'!AA$30,O!$HC16:$HL16))*AA$31))</f>
        <v>0</v>
      </c>
      <c r="AB41" s="245">
        <f>IF(AB$32="",IF(AB$31="",(SUMIF(S!$HC$15:$HL$15,'Ciclo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Semaforico'!AB$30,O!$HC16:$HL16))*AB$31),(SUMIF(S!$HC$15:$HL$15,'Ciclo Semaforico'!AB$32,S!$HC16:$HL16)+SUMIF(N!$HC$15:$HL$15,'Ciclo Semaforico'!AB$32,N!$HC16:$HL16)+SUMIF(E!$HC$15:$HL$15,'Ciclo Semaforico'!AB$32,E!$HC16:$HL16)+SUMIF(O!$HC$15:$HL$15,'Ciclo Semaforico'!AB$32,O!$HC16:$HL16))-IF(AB$31="",(SUMIF(S!$HC$15:$HL$15,'Ciclo Semaforico'!AB$30,S!$HC16:$HL16)+SUMIF(N!$HC$15:$HL$15,'Ciclo Semaforico'!AB$30,N!$HC16:$HL16)+SUMIF(E!$HC$15:$HL$15,'Ciclo Semaforico'!AB$30,E!$HC16:$HL16)+SUMIF(O!$HC$15:$HL$15,'Ciclo Semaforico'!AB$30,O!$HC16:$HL16)),(SUMIF(S!$HC$15:$HL$15,'Ciclo Semaforico'!AB$30,S!$HC16:$HL16)+SUMIF(N!$HC$15:$HL$15,'Ciclo Semaforico'!AB$30,N!$HC16:$HL16)+SUMIF(E!$HC$15:$HL$15,'Ciclo Semaforico'!AB$30,E!$HC16:$HL16)+SUMIF(O!$HC$15:$HL$15,'Ciclo Semaforico'!AB$30,O!$HC16:$HL16))*AB$31))</f>
        <v>0</v>
      </c>
      <c r="AC41" s="245">
        <f>IF(AC$32="",IF(AC$31="",(SUMIF(S!$HC$15:$HL$15,'Ciclo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Semaforico'!AC$30,O!$HC16:$HL16))*AC$31),(SUMIF(S!$HC$15:$HL$15,'Ciclo Semaforico'!AC$32,S!$HC16:$HL16)+SUMIF(N!$HC$15:$HL$15,'Ciclo Semaforico'!AC$32,N!$HC16:$HL16)+SUMIF(E!$HC$15:$HL$15,'Ciclo Semaforico'!AC$32,E!$HC16:$HL16)+SUMIF(O!$HC$15:$HL$15,'Ciclo Semaforico'!AC$32,O!$HC16:$HL16))-IF(AC$31="",(SUMIF(S!$HC$15:$HL$15,'Ciclo Semaforico'!AC$30,S!$HC16:$HL16)+SUMIF(N!$HC$15:$HL$15,'Ciclo Semaforico'!AC$30,N!$HC16:$HL16)+SUMIF(E!$HC$15:$HL$15,'Ciclo Semaforico'!AC$30,E!$HC16:$HL16)+SUMIF(O!$HC$15:$HL$15,'Ciclo Semaforico'!AC$30,O!$HC16:$HL16)),(SUMIF(S!$HC$15:$HL$15,'Ciclo Semaforico'!AC$30,S!$HC16:$HL16)+SUMIF(N!$HC$15:$HL$15,'Ciclo Semaforico'!AC$30,N!$HC16:$HL16)+SUMIF(E!$HC$15:$HL$15,'Ciclo Semaforico'!AC$30,E!$HC16:$HL16)+SUMIF(O!$HC$15:$HL$15,'Ciclo Semaforico'!AC$30,O!$HC16:$HL16))*AC$31))</f>
        <v>0</v>
      </c>
      <c r="AD41" s="245">
        <f>IF(AD$32="",IF(AD$31="",(SUMIF(S!$HC$15:$HL$15,'Ciclo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Semaforico'!AD$30,O!$HC16:$HL16))*AD$31),(SUMIF(S!$HC$15:$HL$15,'Ciclo Semaforico'!AD$32,S!$HC16:$HL16)+SUMIF(N!$HC$15:$HL$15,'Ciclo Semaforico'!AD$32,N!$HC16:$HL16)+SUMIF(E!$HC$15:$HL$15,'Ciclo Semaforico'!AD$32,E!$HC16:$HL16)+SUMIF(O!$HC$15:$HL$15,'Ciclo Semaforico'!AD$32,O!$HC16:$HL16))-IF(AD$31="",(SUMIF(S!$HC$15:$HL$15,'Ciclo Semaforico'!AD$30,S!$HC16:$HL16)+SUMIF(N!$HC$15:$HL$15,'Ciclo Semaforico'!AD$30,N!$HC16:$HL16)+SUMIF(E!$HC$15:$HL$15,'Ciclo Semaforico'!AD$30,E!$HC16:$HL16)+SUMIF(O!$HC$15:$HL$15,'Ciclo Semaforico'!AD$30,O!$HC16:$HL16)),(SUMIF(S!$HC$15:$HL$15,'Ciclo Semaforico'!AD$30,S!$HC16:$HL16)+SUMIF(N!$HC$15:$HL$15,'Ciclo Semaforico'!AD$30,N!$HC16:$HL16)+SUMIF(E!$HC$15:$HL$15,'Ciclo Semaforico'!AD$30,E!$HC16:$HL16)+SUMIF(O!$HC$15:$HL$15,'Ciclo Semaforico'!AD$30,O!$HC16:$HL16))*AD$31))</f>
        <v>0</v>
      </c>
      <c r="AE41" s="245" t="e">
        <f>IF(AE$32="",IF(AE$31="",(SUMIF(S!$HC$15:$HL$15,'Ciclo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Semaforico'!AE$30,O!$HC16:$HL16))*AE$31),(SUMIF(S!$HC$15:$HL$15,'Ciclo Semaforico'!AE$32,S!$HC16:$HL16)+SUMIF(N!$HC$15:$HL$15,'Ciclo Semaforico'!AE$32,N!$HC16:$HL16)+SUMIF(E!$HC$15:$HL$15,'Ciclo Semaforico'!AE$32,E!$HC16:$HL16)+SUMIF(O!$HC$15:$HL$15,'Ciclo Semaforico'!AE$32,O!$HC16:$HL16))-IF(AE$31="",(SUMIF(S!$HC$15:$HL$15,'Ciclo Semaforico'!AE$30,S!$HC16:$HL16)+SUMIF(N!$HC$15:$HL$15,'Ciclo Semaforico'!AE$30,N!$HC16:$HL16)+SUMIF(E!$HC$15:$HL$15,'Ciclo Semaforico'!AE$30,E!$HC16:$HL16)+SUMIF(O!$HC$15:$HL$15,'Ciclo Semaforico'!AE$30,O!$HC16:$HL16)),(SUMIF(S!$HC$15:$HL$15,'Ciclo Semaforico'!AE$30,S!$HC16:$HL16)+SUMIF(N!$HC$15:$HL$15,'Ciclo Semaforico'!AE$30,N!$HC16:$HL16)+SUMIF(E!$HC$15:$HL$15,'Ciclo Semaforico'!AE$30,E!$HC16:$HL16)+SUMIF(O!$HC$15:$HL$15,'Ciclo Semaforico'!AE$30,O!$HC16:$HL16))*AE$31))</f>
        <v>#REF!</v>
      </c>
      <c r="AF41" s="245">
        <f>IF(AF$32="",IF(AF$31="",(SUMIF(S!$HC$15:$HL$15,'Ciclo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Semaforico'!AF$30,O!$HC16:$HL16))*AF$31),(SUMIF(S!$HC$15:$HL$15,'Ciclo Semaforico'!AF$32,S!$HC16:$HL16)+SUMIF(N!$HC$15:$HL$15,'Ciclo Semaforico'!AF$32,N!$HC16:$HL16)+SUMIF(E!$HC$15:$HL$15,'Ciclo Semaforico'!AF$32,E!$HC16:$HL16)+SUMIF(O!$HC$15:$HL$15,'Ciclo Semaforico'!AF$32,O!$HC16:$HL16))-IF(AF$31="",(SUMIF(S!$HC$15:$HL$15,'Ciclo Semaforico'!AF$30,S!$HC16:$HL16)+SUMIF(N!$HC$15:$HL$15,'Ciclo Semaforico'!AF$30,N!$HC16:$HL16)+SUMIF(E!$HC$15:$HL$15,'Ciclo Semaforico'!AF$30,E!$HC16:$HL16)+SUMIF(O!$HC$15:$HL$15,'Ciclo Semaforico'!AF$30,O!$HC16:$HL16)),(SUMIF(S!$HC$15:$HL$15,'Ciclo Semaforico'!AF$30,S!$HC16:$HL16)+SUMIF(N!$HC$15:$HL$15,'Ciclo Semaforico'!AF$30,N!$HC16:$HL16)+SUMIF(E!$HC$15:$HL$15,'Ciclo Semaforico'!AF$30,E!$HC16:$HL16)+SUMIF(O!$HC$15:$HL$15,'Ciclo Semaforico'!AF$30,O!$HC16:$HL16))*AF$31))</f>
        <v>0</v>
      </c>
      <c r="AG41" s="245">
        <f>IF(AG$32="",IF(AG$31="",(SUMIF(S!$HC$15:$HL$15,'Ciclo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Semaforico'!AG$30,O!$HC16:$HL16))*AG$31),(SUMIF(S!$HC$15:$HL$15,'Ciclo Semaforico'!AG$32,S!$HC16:$HL16)+SUMIF(N!$HC$15:$HL$15,'Ciclo Semaforico'!AG$32,N!$HC16:$HL16)+SUMIF(E!$HC$15:$HL$15,'Ciclo Semaforico'!AG$32,E!$HC16:$HL16)+SUMIF(O!$HC$15:$HL$15,'Ciclo Semaforico'!AG$32,O!$HC16:$HL16))-IF(AG$31="",(SUMIF(S!$HC$15:$HL$15,'Ciclo Semaforico'!AG$30,S!$HC16:$HL16)+SUMIF(N!$HC$15:$HL$15,'Ciclo Semaforico'!AG$30,N!$HC16:$HL16)+SUMIF(E!$HC$15:$HL$15,'Ciclo Semaforico'!AG$30,E!$HC16:$HL16)+SUMIF(O!$HC$15:$HL$15,'Ciclo Semaforico'!AG$30,O!$HC16:$HL16)),(SUMIF(S!$HC$15:$HL$15,'Ciclo Semaforico'!AG$30,S!$HC16:$HL16)+SUMIF(N!$HC$15:$HL$15,'Ciclo Semaforico'!AG$30,N!$HC16:$HL16)+SUMIF(E!$HC$15:$HL$15,'Ciclo Semaforico'!AG$30,E!$HC16:$HL16)+SUMIF(O!$HC$15:$HL$15,'Ciclo Semaforico'!AG$30,O!$HC16:$HL16))*AG$31))</f>
        <v>0</v>
      </c>
      <c r="AH41" s="245">
        <f>IF(AH$32="",IF(AH$31="",(SUMIF(S!$HC$15:$HL$15,'Ciclo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Semaforico'!AH$30,O!$HC16:$HL16))*AH$31),(SUMIF(S!$HC$15:$HL$15,'Ciclo Semaforico'!AH$32,S!$HC16:$HL16)+SUMIF(N!$HC$15:$HL$15,'Ciclo Semaforico'!AH$32,N!$HC16:$HL16)+SUMIF(E!$HC$15:$HL$15,'Ciclo Semaforico'!AH$32,E!$HC16:$HL16)+SUMIF(O!$HC$15:$HL$15,'Ciclo Semaforico'!AH$32,O!$HC16:$HL16))-IF(AH$31="",(SUMIF(S!$HC$15:$HL$15,'Ciclo Semaforico'!AH$30,S!$HC16:$HL16)+SUMIF(N!$HC$15:$HL$15,'Ciclo Semaforico'!AH$30,N!$HC16:$HL16)+SUMIF(E!$HC$15:$HL$15,'Ciclo Semaforico'!AH$30,E!$HC16:$HL16)+SUMIF(O!$HC$15:$HL$15,'Ciclo Semaforico'!AH$30,O!$HC16:$HL16)),(SUMIF(S!$HC$15:$HL$15,'Ciclo Semaforico'!AH$30,S!$HC16:$HL16)+SUMIF(N!$HC$15:$HL$15,'Ciclo Semaforico'!AH$30,N!$HC16:$HL16)+SUMIF(E!$HC$15:$HL$15,'Ciclo Semaforico'!AH$30,E!$HC16:$HL16)+SUMIF(O!$HC$15:$HL$15,'Ciclo Semaforico'!AH$30,O!$HC16:$HL16))*AH$31))</f>
        <v>0</v>
      </c>
      <c r="AI41" s="245">
        <f>IF(AI$32="",IF(AI$31="",(SUMIF(S!$HC$15:$HL$15,'Ciclo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Semaforico'!AI$30,O!$HC16:$HL16))*AI$31),(SUMIF(S!$HC$15:$HL$15,'Ciclo Semaforico'!AI$32,S!$HC16:$HL16)+SUMIF(N!$HC$15:$HL$15,'Ciclo Semaforico'!AI$32,N!$HC16:$HL16)+SUMIF(E!$HC$15:$HL$15,'Ciclo Semaforico'!AI$32,E!$HC16:$HL16)+SUMIF(O!$HC$15:$HL$15,'Ciclo Semaforico'!AI$32,O!$HC16:$HL16))-IF(AI$31="",(SUMIF(S!$HC$15:$HL$15,'Ciclo Semaforico'!AI$30,S!$HC16:$HL16)+SUMIF(N!$HC$15:$HL$15,'Ciclo Semaforico'!AI$30,N!$HC16:$HL16)+SUMIF(E!$HC$15:$HL$15,'Ciclo Semaforico'!AI$30,E!$HC16:$HL16)+SUMIF(O!$HC$15:$HL$15,'Ciclo Semaforico'!AI$30,O!$HC16:$HL16)),(SUMIF(S!$HC$15:$HL$15,'Ciclo Semaforico'!AI$30,S!$HC16:$HL16)+SUMIF(N!$HC$15:$HL$15,'Ciclo Semaforico'!AI$30,N!$HC16:$HL16)+SUMIF(E!$HC$15:$HL$15,'Ciclo Semaforico'!AI$30,E!$HC16:$HL16)+SUMIF(O!$HC$15:$HL$15,'Ciclo Semaforico'!AI$30,O!$HC16:$HL16))*AI$31))</f>
        <v>0</v>
      </c>
      <c r="AJ41" s="245">
        <f>IF(AJ$32="",IF(AJ$31="",(SUMIF(S!$HC$15:$HL$15,'Ciclo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Semaforico'!AJ$30,O!$HC16:$HL16))*AJ$31),(SUMIF(S!$HC$15:$HL$15,'Ciclo Semaforico'!AJ$32,S!$HC16:$HL16)+SUMIF(N!$HC$15:$HL$15,'Ciclo Semaforico'!AJ$32,N!$HC16:$HL16)+SUMIF(E!$HC$15:$HL$15,'Ciclo Semaforico'!AJ$32,E!$HC16:$HL16)+SUMIF(O!$HC$15:$HL$15,'Ciclo Semaforico'!AJ$32,O!$HC16:$HL16))-IF(AJ$31="",(SUMIF(S!$HC$15:$HL$15,'Ciclo Semaforico'!AJ$30,S!$HC16:$HL16)+SUMIF(N!$HC$15:$HL$15,'Ciclo Semaforico'!AJ$30,N!$HC16:$HL16)+SUMIF(E!$HC$15:$HL$15,'Ciclo Semaforico'!AJ$30,E!$HC16:$HL16)+SUMIF(O!$HC$15:$HL$15,'Ciclo Semaforico'!AJ$30,O!$HC16:$HL16)),(SUMIF(S!$HC$15:$HL$15,'Ciclo Semaforico'!AJ$30,S!$HC16:$HL16)+SUMIF(N!$HC$15:$HL$15,'Ciclo Semaforico'!AJ$30,N!$HC16:$HL16)+SUMIF(E!$HC$15:$HL$15,'Ciclo Semaforico'!AJ$30,E!$HC16:$HL16)+SUMIF(O!$HC$15:$HL$15,'Ciclo Semaforico'!AJ$30,O!$HC16:$HL16))*AJ$31))</f>
        <v>0</v>
      </c>
      <c r="AK41" s="245">
        <f>IF(AK$32="",IF(AK$31="",(SUMIF(S!$HC$15:$HL$15,'Ciclo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Semaforico'!AK$30,O!$HC16:$HL16))*AK$31),(SUMIF(S!$HC$15:$HL$15,'Ciclo Semaforico'!AK$32,S!$HC16:$HL16)+SUMIF(N!$HC$15:$HL$15,'Ciclo Semaforico'!AK$32,N!$HC16:$HL16)+SUMIF(E!$HC$15:$HL$15,'Ciclo Semaforico'!AK$32,E!$HC16:$HL16)+SUMIF(O!$HC$15:$HL$15,'Ciclo Semaforico'!AK$32,O!$HC16:$HL16))-IF(AK$31="",(SUMIF(S!$HC$15:$HL$15,'Ciclo Semaforico'!AK$30,S!$HC16:$HL16)+SUMIF(N!$HC$15:$HL$15,'Ciclo Semaforico'!AK$30,N!$HC16:$HL16)+SUMIF(E!$HC$15:$HL$15,'Ciclo Semaforico'!AK$30,E!$HC16:$HL16)+SUMIF(O!$HC$15:$HL$15,'Ciclo Semaforico'!AK$30,O!$HC16:$HL16)),(SUMIF(S!$HC$15:$HL$15,'Ciclo Semaforico'!AK$30,S!$HC16:$HL16)+SUMIF(N!$HC$15:$HL$15,'Ciclo Semaforico'!AK$30,N!$HC16:$HL16)+SUMIF(E!$HC$15:$HL$15,'Ciclo Semaforico'!AK$30,E!$HC16:$HL16)+SUMIF(O!$HC$15:$HL$15,'Ciclo Semaforico'!AK$30,O!$HC16:$HL16))*AK$31))</f>
        <v>0</v>
      </c>
      <c r="AL41" s="246">
        <f>IF(AL$32="",IF(AL$31="",(SUMIF(S!$HC$15:$HL$15,'Ciclo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Semaforico'!AL$30,O!$HC16:$HL16))*AL$31),(SUMIF(S!$HC$15:$HL$15,'Ciclo Semaforico'!AL$32,S!$HC16:$HL16)+SUMIF(N!$HC$15:$HL$15,'Ciclo Semaforico'!AL$32,N!$HC16:$HL16)+SUMIF(E!$HC$15:$HL$15,'Ciclo Semaforico'!AL$32,E!$HC16:$HL16)+SUMIF(O!$HC$15:$HL$15,'Ciclo Semaforico'!AL$32,O!$HC16:$HL16))-IF(AL$31="",(SUMIF(S!$HC$15:$HL$15,'Ciclo Semaforico'!AL$30,S!$HC16:$HL16)+SUMIF(N!$HC$15:$HL$15,'Ciclo Semaforico'!AL$30,N!$HC16:$HL16)+SUMIF(E!$HC$15:$HL$15,'Ciclo Semaforico'!AL$30,E!$HC16:$HL16)+SUMIF(O!$HC$15:$HL$15,'Ciclo Semaforico'!AL$30,O!$HC16:$HL16)),(SUMIF(S!$HC$15:$HL$15,'Ciclo Semaforico'!AL$30,S!$HC16:$HL16)+SUMIF(N!$HC$15:$HL$15,'Ciclo Semaforico'!AL$30,N!$HC16:$HL16)+SUMIF(E!$HC$15:$HL$15,'Ciclo Semaforico'!AL$30,E!$HC16:$HL16)+SUMIF(O!$HC$15:$HL$15,'Ciclo Semaforico'!AL$30,O!$HC16:$HL16))*AL$31))</f>
        <v>0</v>
      </c>
      <c r="AM41" s="244">
        <f>IF(AM$32="",IF(AM$31="",(SUMIF(S!$HC$15:$HL$15,'Ciclo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Semaforico'!AM$30,O!$HC16:$HL16))*AM$31),(SUMIF(S!$HC$15:$HL$15,'Ciclo Semaforico'!AM$32,S!$HC16:$HL16)+SUMIF(N!$HC$15:$HL$15,'Ciclo Semaforico'!AM$32,N!$HC16:$HL16)+SUMIF(E!$HC$15:$HL$15,'Ciclo Semaforico'!AM$32,E!$HC16:$HL16)+SUMIF(O!$HC$15:$HL$15,'Ciclo Semaforico'!AM$32,O!$HC16:$HL16))-IF(AM$31="",(SUMIF(S!$HC$15:$HL$15,'Ciclo Semaforico'!AM$30,S!$HC16:$HL16)+SUMIF(N!$HC$15:$HL$15,'Ciclo Semaforico'!AM$30,N!$HC16:$HL16)+SUMIF(E!$HC$15:$HL$15,'Ciclo Semaforico'!AM$30,E!$HC16:$HL16)+SUMIF(O!$HC$15:$HL$15,'Ciclo Semaforico'!AM$30,O!$HC16:$HL16)),(SUMIF(S!$HC$15:$HL$15,'Ciclo Semaforico'!AM$30,S!$HC16:$HL16)+SUMIF(N!$HC$15:$HL$15,'Ciclo Semaforico'!AM$30,N!$HC16:$HL16)+SUMIF(E!$HC$15:$HL$15,'Ciclo Semaforico'!AM$30,E!$HC16:$HL16)+SUMIF(O!$HC$15:$HL$15,'Ciclo Semaforico'!AM$30,O!$HC16:$HL16))*AM$31))</f>
        <v>0</v>
      </c>
      <c r="AN41" s="245">
        <f>IF(AN$32="",IF(AN$31="",(SUMIF(S!$HC$15:$HL$15,'Ciclo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Semaforico'!AN$30,O!$HC16:$HL16))*AN$31),(SUMIF(S!$HC$15:$HL$15,'Ciclo Semaforico'!AN$32,S!$HC16:$HL16)+SUMIF(N!$HC$15:$HL$15,'Ciclo Semaforico'!AN$32,N!$HC16:$HL16)+SUMIF(E!$HC$15:$HL$15,'Ciclo Semaforico'!AN$32,E!$HC16:$HL16)+SUMIF(O!$HC$15:$HL$15,'Ciclo Semaforico'!AN$32,O!$HC16:$HL16))-IF(AN$31="",(SUMIF(S!$HC$15:$HL$15,'Ciclo Semaforico'!AN$30,S!$HC16:$HL16)+SUMIF(N!$HC$15:$HL$15,'Ciclo Semaforico'!AN$30,N!$HC16:$HL16)+SUMIF(E!$HC$15:$HL$15,'Ciclo Semaforico'!AN$30,E!$HC16:$HL16)+SUMIF(O!$HC$15:$HL$15,'Ciclo Semaforico'!AN$30,O!$HC16:$HL16)),(SUMIF(S!$HC$15:$HL$15,'Ciclo Semaforico'!AN$30,S!$HC16:$HL16)+SUMIF(N!$HC$15:$HL$15,'Ciclo Semaforico'!AN$30,N!$HC16:$HL16)+SUMIF(E!$HC$15:$HL$15,'Ciclo Semaforico'!AN$30,E!$HC16:$HL16)+SUMIF(O!$HC$15:$HL$15,'Ciclo Semaforico'!AN$30,O!$HC16:$HL16))*AN$31))</f>
        <v>0</v>
      </c>
      <c r="AO41" s="245">
        <f>IF(AO$32="",IF(AO$31="",(SUMIF(S!$HC$15:$HL$15,'Ciclo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Semaforico'!AO$30,O!$HC16:$HL16))*AO$31),(SUMIF(S!$HC$15:$HL$15,'Ciclo Semaforico'!AO$32,S!$HC16:$HL16)+SUMIF(N!$HC$15:$HL$15,'Ciclo Semaforico'!AO$32,N!$HC16:$HL16)+SUMIF(E!$HC$15:$HL$15,'Ciclo Semaforico'!AO$32,E!$HC16:$HL16)+SUMIF(O!$HC$15:$HL$15,'Ciclo Semaforico'!AO$32,O!$HC16:$HL16))-IF(AO$31="",(SUMIF(S!$HC$15:$HL$15,'Ciclo Semaforico'!AO$30,S!$HC16:$HL16)+SUMIF(N!$HC$15:$HL$15,'Ciclo Semaforico'!AO$30,N!$HC16:$HL16)+SUMIF(E!$HC$15:$HL$15,'Ciclo Semaforico'!AO$30,E!$HC16:$HL16)+SUMIF(O!$HC$15:$HL$15,'Ciclo Semaforico'!AO$30,O!$HC16:$HL16)),(SUMIF(S!$HC$15:$HL$15,'Ciclo Semaforico'!AO$30,S!$HC16:$HL16)+SUMIF(N!$HC$15:$HL$15,'Ciclo Semaforico'!AO$30,N!$HC16:$HL16)+SUMIF(E!$HC$15:$HL$15,'Ciclo Semaforico'!AO$30,E!$HC16:$HL16)+SUMIF(O!$HC$15:$HL$15,'Ciclo Semaforico'!AO$30,O!$HC16:$HL16))*AO$31))</f>
        <v>0</v>
      </c>
      <c r="AP41" s="245">
        <f>IF(AP$32="",IF(AP$31="",(SUMIF(S!$HC$15:$HL$15,'Ciclo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Semaforico'!AP$30,O!$HC16:$HL16))*AP$31),(SUMIF(S!$HC$15:$HL$15,'Ciclo Semaforico'!AP$32,S!$HC16:$HL16)+SUMIF(N!$HC$15:$HL$15,'Ciclo Semaforico'!AP$32,N!$HC16:$HL16)+SUMIF(E!$HC$15:$HL$15,'Ciclo Semaforico'!AP$32,E!$HC16:$HL16)+SUMIF(O!$HC$15:$HL$15,'Ciclo Semaforico'!AP$32,O!$HC16:$HL16))-IF(AP$31="",(SUMIF(S!$HC$15:$HL$15,'Ciclo Semaforico'!AP$30,S!$HC16:$HL16)+SUMIF(N!$HC$15:$HL$15,'Ciclo Semaforico'!AP$30,N!$HC16:$HL16)+SUMIF(E!$HC$15:$HL$15,'Ciclo Semaforico'!AP$30,E!$HC16:$HL16)+SUMIF(O!$HC$15:$HL$15,'Ciclo Semaforico'!AP$30,O!$HC16:$HL16)),(SUMIF(S!$HC$15:$HL$15,'Ciclo Semaforico'!AP$30,S!$HC16:$HL16)+SUMIF(N!$HC$15:$HL$15,'Ciclo Semaforico'!AP$30,N!$HC16:$HL16)+SUMIF(E!$HC$15:$HL$15,'Ciclo Semaforico'!AP$30,E!$HC16:$HL16)+SUMIF(O!$HC$15:$HL$15,'Ciclo Semaforico'!AP$30,O!$HC16:$HL16))*AP$31))</f>
        <v>0</v>
      </c>
      <c r="AQ41" s="245">
        <f>IF(AQ$32="",IF(AQ$31="",(SUMIF(S!$HC$15:$HL$15,'Ciclo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Semaforico'!AQ$30,O!$HC16:$HL16))*AQ$31),(SUMIF(S!$HC$15:$HL$15,'Ciclo Semaforico'!AQ$32,S!$HC16:$HL16)+SUMIF(N!$HC$15:$HL$15,'Ciclo Semaforico'!AQ$32,N!$HC16:$HL16)+SUMIF(E!$HC$15:$HL$15,'Ciclo Semaforico'!AQ$32,E!$HC16:$HL16)+SUMIF(O!$HC$15:$HL$15,'Ciclo Semaforico'!AQ$32,O!$HC16:$HL16))-IF(AQ$31="",(SUMIF(S!$HC$15:$HL$15,'Ciclo Semaforico'!AQ$30,S!$HC16:$HL16)+SUMIF(N!$HC$15:$HL$15,'Ciclo Semaforico'!AQ$30,N!$HC16:$HL16)+SUMIF(E!$HC$15:$HL$15,'Ciclo Semaforico'!AQ$30,E!$HC16:$HL16)+SUMIF(O!$HC$15:$HL$15,'Ciclo Semaforico'!AQ$30,O!$HC16:$HL16)),(SUMIF(S!$HC$15:$HL$15,'Ciclo Semaforico'!AQ$30,S!$HC16:$HL16)+SUMIF(N!$HC$15:$HL$15,'Ciclo Semaforico'!AQ$30,N!$HC16:$HL16)+SUMIF(E!$HC$15:$HL$15,'Ciclo Semaforico'!AQ$30,E!$HC16:$HL16)+SUMIF(O!$HC$15:$HL$15,'Ciclo Semaforico'!AQ$30,O!$HC16:$HL16))*AQ$31))</f>
        <v>0</v>
      </c>
      <c r="AR41" s="245">
        <f>IF(AR$32="",IF(AR$31="",(SUMIF(S!$HC$15:$HL$15,'Ciclo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Semaforico'!AR$30,O!$HC16:$HL16))*AR$31),(SUMIF(S!$HC$15:$HL$15,'Ciclo Semaforico'!AR$32,S!$HC16:$HL16)+SUMIF(N!$HC$15:$HL$15,'Ciclo Semaforico'!AR$32,N!$HC16:$HL16)+SUMIF(E!$HC$15:$HL$15,'Ciclo Semaforico'!AR$32,E!$HC16:$HL16)+SUMIF(O!$HC$15:$HL$15,'Ciclo Semaforico'!AR$32,O!$HC16:$HL16))-IF(AR$31="",(SUMIF(S!$HC$15:$HL$15,'Ciclo Semaforico'!AR$30,S!$HC16:$HL16)+SUMIF(N!$HC$15:$HL$15,'Ciclo Semaforico'!AR$30,N!$HC16:$HL16)+SUMIF(E!$HC$15:$HL$15,'Ciclo Semaforico'!AR$30,E!$HC16:$HL16)+SUMIF(O!$HC$15:$HL$15,'Ciclo Semaforico'!AR$30,O!$HC16:$HL16)),(SUMIF(S!$HC$15:$HL$15,'Ciclo Semaforico'!AR$30,S!$HC16:$HL16)+SUMIF(N!$HC$15:$HL$15,'Ciclo Semaforico'!AR$30,N!$HC16:$HL16)+SUMIF(E!$HC$15:$HL$15,'Ciclo Semaforico'!AR$30,E!$HC16:$HL16)+SUMIF(O!$HC$15:$HL$15,'Ciclo Semaforico'!AR$30,O!$HC16:$HL16))*AR$31))</f>
        <v>0</v>
      </c>
      <c r="AS41" s="245">
        <f>IF(AS$32="",IF(AS$31="",(SUMIF(S!$HC$15:$HL$15,'Ciclo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Semaforico'!AS$30,O!$HC16:$HL16))*AS$31),(SUMIF(S!$HC$15:$HL$15,'Ciclo Semaforico'!AS$32,S!$HC16:$HL16)+SUMIF(N!$HC$15:$HL$15,'Ciclo Semaforico'!AS$32,N!$HC16:$HL16)+SUMIF(E!$HC$15:$HL$15,'Ciclo Semaforico'!AS$32,E!$HC16:$HL16)+SUMIF(O!$HC$15:$HL$15,'Ciclo Semaforico'!AS$32,O!$HC16:$HL16))-IF(AS$31="",(SUMIF(S!$HC$15:$HL$15,'Ciclo Semaforico'!AS$30,S!$HC16:$HL16)+SUMIF(N!$HC$15:$HL$15,'Ciclo Semaforico'!AS$30,N!$HC16:$HL16)+SUMIF(E!$HC$15:$HL$15,'Ciclo Semaforico'!AS$30,E!$HC16:$HL16)+SUMIF(O!$HC$15:$HL$15,'Ciclo Semaforico'!AS$30,O!$HC16:$HL16)),(SUMIF(S!$HC$15:$HL$15,'Ciclo Semaforico'!AS$30,S!$HC16:$HL16)+SUMIF(N!$HC$15:$HL$15,'Ciclo Semaforico'!AS$30,N!$HC16:$HL16)+SUMIF(E!$HC$15:$HL$15,'Ciclo Semaforico'!AS$30,E!$HC16:$HL16)+SUMIF(O!$HC$15:$HL$15,'Ciclo Semaforico'!AS$30,O!$HC16:$HL16))*AS$31))</f>
        <v>0</v>
      </c>
      <c r="AT41" s="245">
        <f>IF(AT$32="",IF(AT$31="",(SUMIF(S!$HC$15:$HL$15,'Ciclo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Semaforico'!AT$30,O!$HC16:$HL16))*AT$31),(SUMIF(S!$HC$15:$HL$15,'Ciclo Semaforico'!AT$32,S!$HC16:$HL16)+SUMIF(N!$HC$15:$HL$15,'Ciclo Semaforico'!AT$32,N!$HC16:$HL16)+SUMIF(E!$HC$15:$HL$15,'Ciclo Semaforico'!AT$32,E!$HC16:$HL16)+SUMIF(O!$HC$15:$HL$15,'Ciclo Semaforico'!AT$32,O!$HC16:$HL16))-IF(AT$31="",(SUMIF(S!$HC$15:$HL$15,'Ciclo Semaforico'!AT$30,S!$HC16:$HL16)+SUMIF(N!$HC$15:$HL$15,'Ciclo Semaforico'!AT$30,N!$HC16:$HL16)+SUMIF(E!$HC$15:$HL$15,'Ciclo Semaforico'!AT$30,E!$HC16:$HL16)+SUMIF(O!$HC$15:$HL$15,'Ciclo Semaforico'!AT$30,O!$HC16:$HL16)),(SUMIF(S!$HC$15:$HL$15,'Ciclo Semaforico'!AT$30,S!$HC16:$HL16)+SUMIF(N!$HC$15:$HL$15,'Ciclo Semaforico'!AT$30,N!$HC16:$HL16)+SUMIF(E!$HC$15:$HL$15,'Ciclo Semaforico'!AT$30,E!$HC16:$HL16)+SUMIF(O!$HC$15:$HL$15,'Ciclo Semaforico'!AT$30,O!$HC16:$HL16))*AT$31))</f>
        <v>0</v>
      </c>
      <c r="AU41" s="245">
        <f>IF(AU$32="",IF(AU$31="",(SUMIF(S!$HC$15:$HL$15,'Ciclo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Semaforico'!AU$30,O!$HC16:$HL16))*AU$31),(SUMIF(S!$HC$15:$HL$15,'Ciclo Semaforico'!AU$32,S!$HC16:$HL16)+SUMIF(N!$HC$15:$HL$15,'Ciclo Semaforico'!AU$32,N!$HC16:$HL16)+SUMIF(E!$HC$15:$HL$15,'Ciclo Semaforico'!AU$32,E!$HC16:$HL16)+SUMIF(O!$HC$15:$HL$15,'Ciclo Semaforico'!AU$32,O!$HC16:$HL16))-IF(AU$31="",(SUMIF(S!$HC$15:$HL$15,'Ciclo Semaforico'!AU$30,S!$HC16:$HL16)+SUMIF(N!$HC$15:$HL$15,'Ciclo Semaforico'!AU$30,N!$HC16:$HL16)+SUMIF(E!$HC$15:$HL$15,'Ciclo Semaforico'!AU$30,E!$HC16:$HL16)+SUMIF(O!$HC$15:$HL$15,'Ciclo Semaforico'!AU$30,O!$HC16:$HL16)),(SUMIF(S!$HC$15:$HL$15,'Ciclo Semaforico'!AU$30,S!$HC16:$HL16)+SUMIF(N!$HC$15:$HL$15,'Ciclo Semaforico'!AU$30,N!$HC16:$HL16)+SUMIF(E!$HC$15:$HL$15,'Ciclo Semaforico'!AU$30,E!$HC16:$HL16)+SUMIF(O!$HC$15:$HL$15,'Ciclo Semaforico'!AU$30,O!$HC16:$HL16))*AU$31))</f>
        <v>0</v>
      </c>
      <c r="AV41" s="245">
        <f>IF(AV$32="",IF(AV$31="",(SUMIF(S!$HC$15:$HL$15,'Ciclo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Semaforico'!AV$30,O!$HC16:$HL16))*AV$31),(SUMIF(S!$HC$15:$HL$15,'Ciclo Semaforico'!AV$32,S!$HC16:$HL16)+SUMIF(N!$HC$15:$HL$15,'Ciclo Semaforico'!AV$32,N!$HC16:$HL16)+SUMIF(E!$HC$15:$HL$15,'Ciclo Semaforico'!AV$32,E!$HC16:$HL16)+SUMIF(O!$HC$15:$HL$15,'Ciclo Semaforico'!AV$32,O!$HC16:$HL16))-IF(AV$31="",(SUMIF(S!$HC$15:$HL$15,'Ciclo Semaforico'!AV$30,S!$HC16:$HL16)+SUMIF(N!$HC$15:$HL$15,'Ciclo Semaforico'!AV$30,N!$HC16:$HL16)+SUMIF(E!$HC$15:$HL$15,'Ciclo Semaforico'!AV$30,E!$HC16:$HL16)+SUMIF(O!$HC$15:$HL$15,'Ciclo Semaforico'!AV$30,O!$HC16:$HL16)),(SUMIF(S!$HC$15:$HL$15,'Ciclo Semaforico'!AV$30,S!$HC16:$HL16)+SUMIF(N!$HC$15:$HL$15,'Ciclo Semaforico'!AV$30,N!$HC16:$HL16)+SUMIF(E!$HC$15:$HL$15,'Ciclo Semaforico'!AV$30,E!$HC16:$HL16)+SUMIF(O!$HC$15:$HL$15,'Ciclo Semaforico'!AV$30,O!$HC16:$HL16))*AV$31))</f>
        <v>0</v>
      </c>
      <c r="AW41" s="245">
        <f>IF(AW$32="",IF(AW$31="",(SUMIF(S!$HC$15:$HL$15,'Ciclo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Semaforico'!AW$30,O!$HC16:$HL16))*AW$31),(SUMIF(S!$HC$15:$HL$15,'Ciclo Semaforico'!AW$32,S!$HC16:$HL16)+SUMIF(N!$HC$15:$HL$15,'Ciclo Semaforico'!AW$32,N!$HC16:$HL16)+SUMIF(E!$HC$15:$HL$15,'Ciclo Semaforico'!AW$32,E!$HC16:$HL16)+SUMIF(O!$HC$15:$HL$15,'Ciclo Semaforico'!AW$32,O!$HC16:$HL16))-IF(AW$31="",(SUMIF(S!$HC$15:$HL$15,'Ciclo Semaforico'!AW$30,S!$HC16:$HL16)+SUMIF(N!$HC$15:$HL$15,'Ciclo Semaforico'!AW$30,N!$HC16:$HL16)+SUMIF(E!$HC$15:$HL$15,'Ciclo Semaforico'!AW$30,E!$HC16:$HL16)+SUMIF(O!$HC$15:$HL$15,'Ciclo Semaforico'!AW$30,O!$HC16:$HL16)),(SUMIF(S!$HC$15:$HL$15,'Ciclo Semaforico'!AW$30,S!$HC16:$HL16)+SUMIF(N!$HC$15:$HL$15,'Ciclo Semaforico'!AW$30,N!$HC16:$HL16)+SUMIF(E!$HC$15:$HL$15,'Ciclo Semaforico'!AW$30,E!$HC16:$HL16)+SUMIF(O!$HC$15:$HL$15,'Ciclo Semaforico'!AW$30,O!$HC16:$HL16))*AW$31))</f>
        <v>0</v>
      </c>
      <c r="AX41" s="246">
        <f>IF(AX$32="",IF(AX$31="",(SUMIF(S!$HC$15:$HL$15,'Ciclo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Semaforico'!AX$30,O!$HC16:$HL16))*AX$31),(SUMIF(S!$HC$15:$HL$15,'Ciclo Semaforico'!AX$32,S!$HC16:$HL16)+SUMIF(N!$HC$15:$HL$15,'Ciclo Semaforico'!AX$32,N!$HC16:$HL16)+SUMIF(E!$HC$15:$HL$15,'Ciclo Semaforico'!AX$32,E!$HC16:$HL16)+SUMIF(O!$HC$15:$HL$15,'Ciclo Semaforico'!AX$32,O!$HC16:$HL16))-IF(AX$31="",(SUMIF(S!$HC$15:$HL$15,'Ciclo Semaforico'!AX$30,S!$HC16:$HL16)+SUMIF(N!$HC$15:$HL$15,'Ciclo Semaforico'!AX$30,N!$HC16:$HL16)+SUMIF(E!$HC$15:$HL$15,'Ciclo Semaforico'!AX$30,E!$HC16:$HL16)+SUMIF(O!$HC$15:$HL$15,'Ciclo Semaforico'!AX$30,O!$HC16:$HL16)),(SUMIF(S!$HC$15:$HL$15,'Ciclo Semaforico'!AX$30,S!$HC16:$HL16)+SUMIF(N!$HC$15:$HL$15,'Ciclo Semaforico'!AX$30,N!$HC16:$HL16)+SUMIF(E!$HC$15:$HL$15,'Ciclo Semaforico'!AX$30,E!$HC16:$HL16)+SUMIF(O!$HC$15:$HL$15,'Ciclo Semaforico'!AX$30,O!$HC16:$HL16))*AX$31))</f>
        <v>0</v>
      </c>
      <c r="AY41" s="244" t="e">
        <f>IF(AY$32="",IF(AY$31="",(SUMIF(S!$HC$15:$HL$15,'Ciclo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Semaforico'!AY$30,O!$HC16:$HL16))*AY$31),(SUMIF(S!$HC$15:$HL$15,'Ciclo Semaforico'!AY$32,S!$HC16:$HL16)+SUMIF(N!$HC$15:$HL$15,'Ciclo Semaforico'!AY$32,N!$HC16:$HL16)+SUMIF(E!$HC$15:$HL$15,'Ciclo Semaforico'!AY$32,E!$HC16:$HL16)+SUMIF(O!$HC$15:$HL$15,'Ciclo Semaforico'!AY$32,O!$HC16:$HL16))-IF(AY$31="",(SUMIF(S!$HC$15:$HL$15,'Ciclo Semaforico'!AY$30,S!$HC16:$HL16)+SUMIF(N!$HC$15:$HL$15,'Ciclo Semaforico'!AY$30,N!$HC16:$HL16)+SUMIF(E!$HC$15:$HL$15,'Ciclo Semaforico'!AY$30,E!$HC16:$HL16)+SUMIF(O!$HC$15:$HL$15,'Ciclo Semaforico'!AY$30,O!$HC16:$HL16)),(SUMIF(S!$HC$15:$HL$15,'Ciclo Semaforico'!AY$30,S!$HC16:$HL16)+SUMIF(N!$HC$15:$HL$15,'Ciclo Semaforico'!AY$30,N!$HC16:$HL16)+SUMIF(E!$HC$15:$HL$15,'Ciclo Semaforico'!AY$30,E!$HC16:$HL16)+SUMIF(O!$HC$15:$HL$15,'Ciclo Semaforico'!AY$30,O!$HC16:$HL16))*AY$31))</f>
        <v>#REF!</v>
      </c>
      <c r="AZ41" s="245" t="e">
        <f>IF(AZ$32="",IF(AZ$31="",(SUMIF(S!$HC$15:$HL$15,'Ciclo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Semaforico'!AZ$30,O!$HC16:$HL16))*AZ$31),(SUMIF(S!$HC$15:$HL$15,'Ciclo Semaforico'!AZ$32,S!$HC16:$HL16)+SUMIF(N!$HC$15:$HL$15,'Ciclo Semaforico'!AZ$32,N!$HC16:$HL16)+SUMIF(E!$HC$15:$HL$15,'Ciclo Semaforico'!AZ$32,E!$HC16:$HL16)+SUMIF(O!$HC$15:$HL$15,'Ciclo Semaforico'!AZ$32,O!$HC16:$HL16))-IF(AZ$31="",(SUMIF(S!$HC$15:$HL$15,'Ciclo Semaforico'!AZ$30,S!$HC16:$HL16)+SUMIF(N!$HC$15:$HL$15,'Ciclo Semaforico'!AZ$30,N!$HC16:$HL16)+SUMIF(E!$HC$15:$HL$15,'Ciclo Semaforico'!AZ$30,E!$HC16:$HL16)+SUMIF(O!$HC$15:$HL$15,'Ciclo Semaforico'!AZ$30,O!$HC16:$HL16)),(SUMIF(S!$HC$15:$HL$15,'Ciclo Semaforico'!AZ$30,S!$HC16:$HL16)+SUMIF(N!$HC$15:$HL$15,'Ciclo Semaforico'!AZ$30,N!$HC16:$HL16)+SUMIF(E!$HC$15:$HL$15,'Ciclo Semaforico'!AZ$30,E!$HC16:$HL16)+SUMIF(O!$HC$15:$HL$15,'Ciclo Semaforico'!AZ$30,O!$HC16:$HL16))*AZ$31))</f>
        <v>#REF!</v>
      </c>
      <c r="BA41" s="245" t="e">
        <f>IF(BA$32="",IF(BA$31="",(SUMIF(S!$HC$15:$HL$15,'Ciclo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Semaforico'!BA$30,O!$HC16:$HL16))*BA$31),(SUMIF(S!$HC$15:$HL$15,'Ciclo Semaforico'!BA$32,S!$HC16:$HL16)+SUMIF(N!$HC$15:$HL$15,'Ciclo Semaforico'!BA$32,N!$HC16:$HL16)+SUMIF(E!$HC$15:$HL$15,'Ciclo Semaforico'!BA$32,E!$HC16:$HL16)+SUMIF(O!$HC$15:$HL$15,'Ciclo Semaforico'!BA$32,O!$HC16:$HL16))-IF(BA$31="",(SUMIF(S!$HC$15:$HL$15,'Ciclo Semaforico'!BA$30,S!$HC16:$HL16)+SUMIF(N!$HC$15:$HL$15,'Ciclo Semaforico'!BA$30,N!$HC16:$HL16)+SUMIF(E!$HC$15:$HL$15,'Ciclo Semaforico'!BA$30,E!$HC16:$HL16)+SUMIF(O!$HC$15:$HL$15,'Ciclo Semaforico'!BA$30,O!$HC16:$HL16)),(SUMIF(S!$HC$15:$HL$15,'Ciclo Semaforico'!BA$30,S!$HC16:$HL16)+SUMIF(N!$HC$15:$HL$15,'Ciclo Semaforico'!BA$30,N!$HC16:$HL16)+SUMIF(E!$HC$15:$HL$15,'Ciclo Semaforico'!BA$30,E!$HC16:$HL16)+SUMIF(O!$HC$15:$HL$15,'Ciclo Semaforico'!BA$30,O!$HC16:$HL16))*BA$31))</f>
        <v>#REF!</v>
      </c>
      <c r="BB41" s="245" t="e">
        <f>IF(BB$32="",IF(BB$31="",(SUMIF(S!$HC$15:$HL$15,'Ciclo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Semaforico'!BB$30,O!$HC16:$HL16))*BB$31),(SUMIF(S!$HC$15:$HL$15,'Ciclo Semaforico'!BB$32,S!$HC16:$HL16)+SUMIF(N!$HC$15:$HL$15,'Ciclo Semaforico'!BB$32,N!$HC16:$HL16)+SUMIF(E!$HC$15:$HL$15,'Ciclo Semaforico'!BB$32,E!$HC16:$HL16)+SUMIF(O!$HC$15:$HL$15,'Ciclo Semaforico'!BB$32,O!$HC16:$HL16))-IF(BB$31="",(SUMIF(S!$HC$15:$HL$15,'Ciclo Semaforico'!BB$30,S!$HC16:$HL16)+SUMIF(N!$HC$15:$HL$15,'Ciclo Semaforico'!BB$30,N!$HC16:$HL16)+SUMIF(E!$HC$15:$HL$15,'Ciclo Semaforico'!BB$30,E!$HC16:$HL16)+SUMIF(O!$HC$15:$HL$15,'Ciclo Semaforico'!BB$30,O!$HC16:$HL16)),(SUMIF(S!$HC$15:$HL$15,'Ciclo Semaforico'!BB$30,S!$HC16:$HL16)+SUMIF(N!$HC$15:$HL$15,'Ciclo Semaforico'!BB$30,N!$HC16:$HL16)+SUMIF(E!$HC$15:$HL$15,'Ciclo Semaforico'!BB$30,E!$HC16:$HL16)+SUMIF(O!$HC$15:$HL$15,'Ciclo Semaforico'!BB$30,O!$HC16:$HL16))*BB$31))</f>
        <v>#REF!</v>
      </c>
      <c r="BC41" s="245" t="e">
        <f>IF(BC$32="",IF(BC$31="",(SUMIF(S!$HC$15:$HL$15,'Ciclo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Semaforico'!BC$30,O!$HC16:$HL16))*BC$31),(SUMIF(S!$HC$15:$HL$15,'Ciclo Semaforico'!BC$32,S!$HC16:$HL16)+SUMIF(N!$HC$15:$HL$15,'Ciclo Semaforico'!BC$32,N!$HC16:$HL16)+SUMIF(E!$HC$15:$HL$15,'Ciclo Semaforico'!BC$32,E!$HC16:$HL16)+SUMIF(O!$HC$15:$HL$15,'Ciclo Semaforico'!BC$32,O!$HC16:$HL16))-IF(BC$31="",(SUMIF(S!$HC$15:$HL$15,'Ciclo Semaforico'!BC$30,S!$HC16:$HL16)+SUMIF(N!$HC$15:$HL$15,'Ciclo Semaforico'!BC$30,N!$HC16:$HL16)+SUMIF(E!$HC$15:$HL$15,'Ciclo Semaforico'!BC$30,E!$HC16:$HL16)+SUMIF(O!$HC$15:$HL$15,'Ciclo Semaforico'!BC$30,O!$HC16:$HL16)),(SUMIF(S!$HC$15:$HL$15,'Ciclo Semaforico'!BC$30,S!$HC16:$HL16)+SUMIF(N!$HC$15:$HL$15,'Ciclo Semaforico'!BC$30,N!$HC16:$HL16)+SUMIF(E!$HC$15:$HL$15,'Ciclo Semaforico'!BC$30,E!$HC16:$HL16)+SUMIF(O!$HC$15:$HL$15,'Ciclo Semaforico'!BC$30,O!$HC16:$HL16))*BC$31))</f>
        <v>#REF!</v>
      </c>
      <c r="BD41" s="245" t="e">
        <f>IF(BD$32="",IF(BD$31="",(SUMIF(S!$HC$15:$HL$15,'Ciclo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Semaforico'!BD$30,O!$HC16:$HL16))*BD$31),(SUMIF(S!$HC$15:$HL$15,'Ciclo Semaforico'!BD$32,S!$HC16:$HL16)+SUMIF(N!$HC$15:$HL$15,'Ciclo Semaforico'!BD$32,N!$HC16:$HL16)+SUMIF(E!$HC$15:$HL$15,'Ciclo Semaforico'!BD$32,E!$HC16:$HL16)+SUMIF(O!$HC$15:$HL$15,'Ciclo Semaforico'!BD$32,O!$HC16:$HL16))-IF(BD$31="",(SUMIF(S!$HC$15:$HL$15,'Ciclo Semaforico'!BD$30,S!$HC16:$HL16)+SUMIF(N!$HC$15:$HL$15,'Ciclo Semaforico'!BD$30,N!$HC16:$HL16)+SUMIF(E!$HC$15:$HL$15,'Ciclo Semaforico'!BD$30,E!$HC16:$HL16)+SUMIF(O!$HC$15:$HL$15,'Ciclo Semaforico'!BD$30,O!$HC16:$HL16)),(SUMIF(S!$HC$15:$HL$15,'Ciclo Semaforico'!BD$30,S!$HC16:$HL16)+SUMIF(N!$HC$15:$HL$15,'Ciclo Semaforico'!BD$30,N!$HC16:$HL16)+SUMIF(E!$HC$15:$HL$15,'Ciclo Semaforico'!BD$30,E!$HC16:$HL16)+SUMIF(O!$HC$15:$HL$15,'Ciclo Semaforico'!BD$30,O!$HC16:$HL16))*BD$31))</f>
        <v>#REF!</v>
      </c>
      <c r="BE41" s="245">
        <f>IF(BE$32="",IF(BE$31="",(SUMIF(S!$HC$15:$HL$15,'Ciclo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Semaforico'!BE$30,O!$HC16:$HL16))*BE$31),(SUMIF(S!$HC$15:$HL$15,'Ciclo Semaforico'!BE$32,S!$HC16:$HL16)+SUMIF(N!$HC$15:$HL$15,'Ciclo Semaforico'!BE$32,N!$HC16:$HL16)+SUMIF(E!$HC$15:$HL$15,'Ciclo Semaforico'!BE$32,E!$HC16:$HL16)+SUMIF(O!$HC$15:$HL$15,'Ciclo Semaforico'!BE$32,O!$HC16:$HL16))-IF(BE$31="",(SUMIF(S!$HC$15:$HL$15,'Ciclo Semaforico'!BE$30,S!$HC16:$HL16)+SUMIF(N!$HC$15:$HL$15,'Ciclo Semaforico'!BE$30,N!$HC16:$HL16)+SUMIF(E!$HC$15:$HL$15,'Ciclo Semaforico'!BE$30,E!$HC16:$HL16)+SUMIF(O!$HC$15:$HL$15,'Ciclo Semaforico'!BE$30,O!$HC16:$HL16)),(SUMIF(S!$HC$15:$HL$15,'Ciclo Semaforico'!BE$30,S!$HC16:$HL16)+SUMIF(N!$HC$15:$HL$15,'Ciclo Semaforico'!BE$30,N!$HC16:$HL16)+SUMIF(E!$HC$15:$HL$15,'Ciclo Semaforico'!BE$30,E!$HC16:$HL16)+SUMIF(O!$HC$15:$HL$15,'Ciclo Semaforico'!BE$30,O!$HC16:$HL16))*BE$31))</f>
        <v>0</v>
      </c>
      <c r="BF41" s="245">
        <f>IF(BF$32="",IF(BF$31="",(SUMIF(S!$HC$15:$HL$15,'Ciclo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Semaforico'!BF$30,O!$HC16:$HL16))*BF$31),(SUMIF(S!$HC$15:$HL$15,'Ciclo Semaforico'!BF$32,S!$HC16:$HL16)+SUMIF(N!$HC$15:$HL$15,'Ciclo Semaforico'!BF$32,N!$HC16:$HL16)+SUMIF(E!$HC$15:$HL$15,'Ciclo Semaforico'!BF$32,E!$HC16:$HL16)+SUMIF(O!$HC$15:$HL$15,'Ciclo Semaforico'!BF$32,O!$HC16:$HL16))-IF(BF$31="",(SUMIF(S!$HC$15:$HL$15,'Ciclo Semaforico'!BF$30,S!$HC16:$HL16)+SUMIF(N!$HC$15:$HL$15,'Ciclo Semaforico'!BF$30,N!$HC16:$HL16)+SUMIF(E!$HC$15:$HL$15,'Ciclo Semaforico'!BF$30,E!$HC16:$HL16)+SUMIF(O!$HC$15:$HL$15,'Ciclo Semaforico'!BF$30,O!$HC16:$HL16)),(SUMIF(S!$HC$15:$HL$15,'Ciclo Semaforico'!BF$30,S!$HC16:$HL16)+SUMIF(N!$HC$15:$HL$15,'Ciclo Semaforico'!BF$30,N!$HC16:$HL16)+SUMIF(E!$HC$15:$HL$15,'Ciclo Semaforico'!BF$30,E!$HC16:$HL16)+SUMIF(O!$HC$15:$HL$15,'Ciclo Semaforico'!BF$30,O!$HC16:$HL16))*BF$31))</f>
        <v>0</v>
      </c>
      <c r="BG41" s="245">
        <f>IF(BG$32="",IF(BG$31="",(SUMIF(S!$HC$15:$HL$15,'Ciclo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Semaforico'!BG$30,O!$HC16:$HL16))*BG$31),(SUMIF(S!$HC$15:$HL$15,'Ciclo Semaforico'!BG$32,S!$HC16:$HL16)+SUMIF(N!$HC$15:$HL$15,'Ciclo Semaforico'!BG$32,N!$HC16:$HL16)+SUMIF(E!$HC$15:$HL$15,'Ciclo Semaforico'!BG$32,E!$HC16:$HL16)+SUMIF(O!$HC$15:$HL$15,'Ciclo Semaforico'!BG$32,O!$HC16:$HL16))-IF(BG$31="",(SUMIF(S!$HC$15:$HL$15,'Ciclo Semaforico'!BG$30,S!$HC16:$HL16)+SUMIF(N!$HC$15:$HL$15,'Ciclo Semaforico'!BG$30,N!$HC16:$HL16)+SUMIF(E!$HC$15:$HL$15,'Ciclo Semaforico'!BG$30,E!$HC16:$HL16)+SUMIF(O!$HC$15:$HL$15,'Ciclo Semaforico'!BG$30,O!$HC16:$HL16)),(SUMIF(S!$HC$15:$HL$15,'Ciclo Semaforico'!BG$30,S!$HC16:$HL16)+SUMIF(N!$HC$15:$HL$15,'Ciclo Semaforico'!BG$30,N!$HC16:$HL16)+SUMIF(E!$HC$15:$HL$15,'Ciclo Semaforico'!BG$30,E!$HC16:$HL16)+SUMIF(O!$HC$15:$HL$15,'Ciclo Semaforico'!BG$30,O!$HC16:$HL16))*BG$31))</f>
        <v>0</v>
      </c>
      <c r="BH41" s="245">
        <f>IF(BH$32="",IF(BH$31="",(SUMIF(S!$HC$15:$HL$15,'Ciclo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Semaforico'!BH$30,O!$HC16:$HL16))*BH$31),(SUMIF(S!$HC$15:$HL$15,'Ciclo Semaforico'!BH$32,S!$HC16:$HL16)+SUMIF(N!$HC$15:$HL$15,'Ciclo Semaforico'!BH$32,N!$HC16:$HL16)+SUMIF(E!$HC$15:$HL$15,'Ciclo Semaforico'!BH$32,E!$HC16:$HL16)+SUMIF(O!$HC$15:$HL$15,'Ciclo Semaforico'!BH$32,O!$HC16:$HL16))-IF(BH$31="",(SUMIF(S!$HC$15:$HL$15,'Ciclo Semaforico'!BH$30,S!$HC16:$HL16)+SUMIF(N!$HC$15:$HL$15,'Ciclo Semaforico'!BH$30,N!$HC16:$HL16)+SUMIF(E!$HC$15:$HL$15,'Ciclo Semaforico'!BH$30,E!$HC16:$HL16)+SUMIF(O!$HC$15:$HL$15,'Ciclo Semaforico'!BH$30,O!$HC16:$HL16)),(SUMIF(S!$HC$15:$HL$15,'Ciclo Semaforico'!BH$30,S!$HC16:$HL16)+SUMIF(N!$HC$15:$HL$15,'Ciclo Semaforico'!BH$30,N!$HC16:$HL16)+SUMIF(E!$HC$15:$HL$15,'Ciclo Semaforico'!BH$30,E!$HC16:$HL16)+SUMIF(O!$HC$15:$HL$15,'Ciclo Semaforico'!BH$30,O!$HC16:$HL16))*BH$31))</f>
        <v>0</v>
      </c>
      <c r="BI41" s="245">
        <f>IF(BI$32="",IF(BI$31="",(SUMIF(S!$HC$15:$HL$15,'Ciclo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Semaforico'!BI$30,O!$HC16:$HL16))*BI$31),(SUMIF(S!$HC$15:$HL$15,'Ciclo Semaforico'!BI$32,S!$HC16:$HL16)+SUMIF(N!$HC$15:$HL$15,'Ciclo Semaforico'!BI$32,N!$HC16:$HL16)+SUMIF(E!$HC$15:$HL$15,'Ciclo Semaforico'!BI$32,E!$HC16:$HL16)+SUMIF(O!$HC$15:$HL$15,'Ciclo Semaforico'!BI$32,O!$HC16:$HL16))-IF(BI$31="",(SUMIF(S!$HC$15:$HL$15,'Ciclo Semaforico'!BI$30,S!$HC16:$HL16)+SUMIF(N!$HC$15:$HL$15,'Ciclo Semaforico'!BI$30,N!$HC16:$HL16)+SUMIF(E!$HC$15:$HL$15,'Ciclo Semaforico'!BI$30,E!$HC16:$HL16)+SUMIF(O!$HC$15:$HL$15,'Ciclo Semaforico'!BI$30,O!$HC16:$HL16)),(SUMIF(S!$HC$15:$HL$15,'Ciclo Semaforico'!BI$30,S!$HC16:$HL16)+SUMIF(N!$HC$15:$HL$15,'Ciclo Semaforico'!BI$30,N!$HC16:$HL16)+SUMIF(E!$HC$15:$HL$15,'Ciclo Semaforico'!BI$30,E!$HC16:$HL16)+SUMIF(O!$HC$15:$HL$15,'Ciclo Semaforico'!BI$30,O!$HC16:$HL16))*BI$31))</f>
        <v>0</v>
      </c>
      <c r="BJ41" s="246">
        <f>IF(BJ$32="",IF(BJ$31="",(SUMIF(S!$HC$15:$HL$15,'Ciclo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Semaforico'!BJ$30,O!$HC16:$HL16))*BJ$31),(SUMIF(S!$HC$15:$HL$15,'Ciclo Semaforico'!BJ$32,S!$HC16:$HL16)+SUMIF(N!$HC$15:$HL$15,'Ciclo Semaforico'!BJ$32,N!$HC16:$HL16)+SUMIF(E!$HC$15:$HL$15,'Ciclo Semaforico'!BJ$32,E!$HC16:$HL16)+SUMIF(O!$HC$15:$HL$15,'Ciclo Semaforico'!BJ$32,O!$HC16:$HL16))-IF(BJ$31="",(SUMIF(S!$HC$15:$HL$15,'Ciclo Semaforico'!BJ$30,S!$HC16:$HL16)+SUMIF(N!$HC$15:$HL$15,'Ciclo Semaforico'!BJ$30,N!$HC16:$HL16)+SUMIF(E!$HC$15:$HL$15,'Ciclo Semaforico'!BJ$30,E!$HC16:$HL16)+SUMIF(O!$HC$15:$HL$15,'Ciclo Semaforico'!BJ$30,O!$HC16:$HL16)),(SUMIF(S!$HC$15:$HL$15,'Ciclo Semaforico'!BJ$30,S!$HC16:$HL16)+SUMIF(N!$HC$15:$HL$15,'Ciclo Semaforico'!BJ$30,N!$HC16:$HL16)+SUMIF(E!$HC$15:$HL$15,'Ciclo Semaforico'!BJ$30,E!$HC16:$HL16)+SUMIF(O!$HC$15:$HL$15,'Ciclo Semaforico'!BJ$30,O!$HC16:$HL16))*BJ$31))</f>
        <v>0</v>
      </c>
      <c r="BK41" s="244">
        <f>IF(BK$32="",IF(BK$31="",(SUMIF(S!$HC$15:$HL$15,'Ciclo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Semaforico'!BK$30,O!$HC16:$HL16))*BK$31),(SUMIF(S!$HC$15:$HL$15,'Ciclo Semaforico'!BK$32,S!$HC16:$HL16)+SUMIF(N!$HC$15:$HL$15,'Ciclo Semaforico'!BK$32,N!$HC16:$HL16)+SUMIF(E!$HC$15:$HL$15,'Ciclo Semaforico'!BK$32,E!$HC16:$HL16)+SUMIF(O!$HC$15:$HL$15,'Ciclo Semaforico'!BK$32,O!$HC16:$HL16))-IF(BK$31="",(SUMIF(S!$HC$15:$HL$15,'Ciclo Semaforico'!BK$30,S!$HC16:$HL16)+SUMIF(N!$HC$15:$HL$15,'Ciclo Semaforico'!BK$30,N!$HC16:$HL16)+SUMIF(E!$HC$15:$HL$15,'Ciclo Semaforico'!BK$30,E!$HC16:$HL16)+SUMIF(O!$HC$15:$HL$15,'Ciclo Semaforico'!BK$30,O!$HC16:$HL16)),(SUMIF(S!$HC$15:$HL$15,'Ciclo Semaforico'!BK$30,S!$HC16:$HL16)+SUMIF(N!$HC$15:$HL$15,'Ciclo Semaforico'!BK$30,N!$HC16:$HL16)+SUMIF(E!$HC$15:$HL$15,'Ciclo Semaforico'!BK$30,E!$HC16:$HL16)+SUMIF(O!$HC$15:$HL$15,'Ciclo Semaforico'!BK$30,O!$HC16:$HL16))*BK$31))</f>
        <v>0</v>
      </c>
      <c r="BL41" s="245">
        <f>IF(BL$32="",IF(BL$31="",(SUMIF(S!$HC$15:$HL$15,'Ciclo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Semaforico'!BL$30,O!$HC16:$HL16))*BL$31),(SUMIF(S!$HC$15:$HL$15,'Ciclo Semaforico'!BL$32,S!$HC16:$HL16)+SUMIF(N!$HC$15:$HL$15,'Ciclo Semaforico'!BL$32,N!$HC16:$HL16)+SUMIF(E!$HC$15:$HL$15,'Ciclo Semaforico'!BL$32,E!$HC16:$HL16)+SUMIF(O!$HC$15:$HL$15,'Ciclo Semaforico'!BL$32,O!$HC16:$HL16))-IF(BL$31="",(SUMIF(S!$HC$15:$HL$15,'Ciclo Semaforico'!BL$30,S!$HC16:$HL16)+SUMIF(N!$HC$15:$HL$15,'Ciclo Semaforico'!BL$30,N!$HC16:$HL16)+SUMIF(E!$HC$15:$HL$15,'Ciclo Semaforico'!BL$30,E!$HC16:$HL16)+SUMIF(O!$HC$15:$HL$15,'Ciclo Semaforico'!BL$30,O!$HC16:$HL16)),(SUMIF(S!$HC$15:$HL$15,'Ciclo Semaforico'!BL$30,S!$HC16:$HL16)+SUMIF(N!$HC$15:$HL$15,'Ciclo Semaforico'!BL$30,N!$HC16:$HL16)+SUMIF(E!$HC$15:$HL$15,'Ciclo Semaforico'!BL$30,E!$HC16:$HL16)+SUMIF(O!$HC$15:$HL$15,'Ciclo Semaforico'!BL$30,O!$HC16:$HL16))*BL$31))</f>
        <v>0</v>
      </c>
      <c r="BM41" s="245">
        <f>IF(BM$32="",IF(BM$31="",(SUMIF(S!$HC$15:$HL$15,'Ciclo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Semaforico'!BM$30,O!$HC16:$HL16))*BM$31),(SUMIF(S!$HC$15:$HL$15,'Ciclo Semaforico'!BM$32,S!$HC16:$HL16)+SUMIF(N!$HC$15:$HL$15,'Ciclo Semaforico'!BM$32,N!$HC16:$HL16)+SUMIF(E!$HC$15:$HL$15,'Ciclo Semaforico'!BM$32,E!$HC16:$HL16)+SUMIF(O!$HC$15:$HL$15,'Ciclo Semaforico'!BM$32,O!$HC16:$HL16))-IF(BM$31="",(SUMIF(S!$HC$15:$HL$15,'Ciclo Semaforico'!BM$30,S!$HC16:$HL16)+SUMIF(N!$HC$15:$HL$15,'Ciclo Semaforico'!BM$30,N!$HC16:$HL16)+SUMIF(E!$HC$15:$HL$15,'Ciclo Semaforico'!BM$30,E!$HC16:$HL16)+SUMIF(O!$HC$15:$HL$15,'Ciclo Semaforico'!BM$30,O!$HC16:$HL16)),(SUMIF(S!$HC$15:$HL$15,'Ciclo Semaforico'!BM$30,S!$HC16:$HL16)+SUMIF(N!$HC$15:$HL$15,'Ciclo Semaforico'!BM$30,N!$HC16:$HL16)+SUMIF(E!$HC$15:$HL$15,'Ciclo Semaforico'!BM$30,E!$HC16:$HL16)+SUMIF(O!$HC$15:$HL$15,'Ciclo Semaforico'!BM$30,O!$HC16:$HL16))*BM$31))</f>
        <v>0</v>
      </c>
      <c r="BN41" s="245">
        <f>IF(BN$32="",IF(BN$31="",(SUMIF(S!$HC$15:$HL$15,'Ciclo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Semaforico'!BN$30,O!$HC16:$HL16))*BN$31),(SUMIF(S!$HC$15:$HL$15,'Ciclo Semaforico'!BN$32,S!$HC16:$HL16)+SUMIF(N!$HC$15:$HL$15,'Ciclo Semaforico'!BN$32,N!$HC16:$HL16)+SUMIF(E!$HC$15:$HL$15,'Ciclo Semaforico'!BN$32,E!$HC16:$HL16)+SUMIF(O!$HC$15:$HL$15,'Ciclo Semaforico'!BN$32,O!$HC16:$HL16))-IF(BN$31="",(SUMIF(S!$HC$15:$HL$15,'Ciclo Semaforico'!BN$30,S!$HC16:$HL16)+SUMIF(N!$HC$15:$HL$15,'Ciclo Semaforico'!BN$30,N!$HC16:$HL16)+SUMIF(E!$HC$15:$HL$15,'Ciclo Semaforico'!BN$30,E!$HC16:$HL16)+SUMIF(O!$HC$15:$HL$15,'Ciclo Semaforico'!BN$30,O!$HC16:$HL16)),(SUMIF(S!$HC$15:$HL$15,'Ciclo Semaforico'!BN$30,S!$HC16:$HL16)+SUMIF(N!$HC$15:$HL$15,'Ciclo Semaforico'!BN$30,N!$HC16:$HL16)+SUMIF(E!$HC$15:$HL$15,'Ciclo Semaforico'!BN$30,E!$HC16:$HL16)+SUMIF(O!$HC$15:$HL$15,'Ciclo Semaforico'!BN$30,O!$HC16:$HL16))*BN$31))</f>
        <v>0</v>
      </c>
      <c r="BO41" s="245">
        <f>IF(BO$32="",IF(BO$31="",(SUMIF(S!$HC$15:$HL$15,'Ciclo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Semaforico'!BO$30,O!$HC16:$HL16))*BO$31),(SUMIF(S!$HC$15:$HL$15,'Ciclo Semaforico'!BO$32,S!$HC16:$HL16)+SUMIF(N!$HC$15:$HL$15,'Ciclo Semaforico'!BO$32,N!$HC16:$HL16)+SUMIF(E!$HC$15:$HL$15,'Ciclo Semaforico'!BO$32,E!$HC16:$HL16)+SUMIF(O!$HC$15:$HL$15,'Ciclo Semaforico'!BO$32,O!$HC16:$HL16))-IF(BO$31="",(SUMIF(S!$HC$15:$HL$15,'Ciclo Semaforico'!BO$30,S!$HC16:$HL16)+SUMIF(N!$HC$15:$HL$15,'Ciclo Semaforico'!BO$30,N!$HC16:$HL16)+SUMIF(E!$HC$15:$HL$15,'Ciclo Semaforico'!BO$30,E!$HC16:$HL16)+SUMIF(O!$HC$15:$HL$15,'Ciclo Semaforico'!BO$30,O!$HC16:$HL16)),(SUMIF(S!$HC$15:$HL$15,'Ciclo Semaforico'!BO$30,S!$HC16:$HL16)+SUMIF(N!$HC$15:$HL$15,'Ciclo Semaforico'!BO$30,N!$HC16:$HL16)+SUMIF(E!$HC$15:$HL$15,'Ciclo Semaforico'!BO$30,E!$HC16:$HL16)+SUMIF(O!$HC$15:$HL$15,'Ciclo Semaforico'!BO$30,O!$HC16:$HL16))*BO$31))</f>
        <v>0</v>
      </c>
      <c r="BP41" s="245">
        <f>IF(BP$32="",IF(BP$31="",(SUMIF(S!$HC$15:$HL$15,'Ciclo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Semaforico'!BP$30,O!$HC16:$HL16))*BP$31),(SUMIF(S!$HC$15:$HL$15,'Ciclo Semaforico'!BP$32,S!$HC16:$HL16)+SUMIF(N!$HC$15:$HL$15,'Ciclo Semaforico'!BP$32,N!$HC16:$HL16)+SUMIF(E!$HC$15:$HL$15,'Ciclo Semaforico'!BP$32,E!$HC16:$HL16)+SUMIF(O!$HC$15:$HL$15,'Ciclo Semaforico'!BP$32,O!$HC16:$HL16))-IF(BP$31="",(SUMIF(S!$HC$15:$HL$15,'Ciclo Semaforico'!BP$30,S!$HC16:$HL16)+SUMIF(N!$HC$15:$HL$15,'Ciclo Semaforico'!BP$30,N!$HC16:$HL16)+SUMIF(E!$HC$15:$HL$15,'Ciclo Semaforico'!BP$30,E!$HC16:$HL16)+SUMIF(O!$HC$15:$HL$15,'Ciclo Semaforico'!BP$30,O!$HC16:$HL16)),(SUMIF(S!$HC$15:$HL$15,'Ciclo Semaforico'!BP$30,S!$HC16:$HL16)+SUMIF(N!$HC$15:$HL$15,'Ciclo Semaforico'!BP$30,N!$HC16:$HL16)+SUMIF(E!$HC$15:$HL$15,'Ciclo Semaforico'!BP$30,E!$HC16:$HL16)+SUMIF(O!$HC$15:$HL$15,'Ciclo Semaforico'!BP$30,O!$HC16:$HL16))*BP$31))</f>
        <v>0</v>
      </c>
      <c r="BQ41" s="245">
        <f>IF(BQ$32="",IF(BQ$31="",(SUMIF(S!$HC$15:$HL$15,'Ciclo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Semaforico'!BQ$30,O!$HC16:$HL16))*BQ$31),(SUMIF(S!$HC$15:$HL$15,'Ciclo Semaforico'!BQ$32,S!$HC16:$HL16)+SUMIF(N!$HC$15:$HL$15,'Ciclo Semaforico'!BQ$32,N!$HC16:$HL16)+SUMIF(E!$HC$15:$HL$15,'Ciclo Semaforico'!BQ$32,E!$HC16:$HL16)+SUMIF(O!$HC$15:$HL$15,'Ciclo Semaforico'!BQ$32,O!$HC16:$HL16))-IF(BQ$31="",(SUMIF(S!$HC$15:$HL$15,'Ciclo Semaforico'!BQ$30,S!$HC16:$HL16)+SUMIF(N!$HC$15:$HL$15,'Ciclo Semaforico'!BQ$30,N!$HC16:$HL16)+SUMIF(E!$HC$15:$HL$15,'Ciclo Semaforico'!BQ$30,E!$HC16:$HL16)+SUMIF(O!$HC$15:$HL$15,'Ciclo Semaforico'!BQ$30,O!$HC16:$HL16)),(SUMIF(S!$HC$15:$HL$15,'Ciclo Semaforico'!BQ$30,S!$HC16:$HL16)+SUMIF(N!$HC$15:$HL$15,'Ciclo Semaforico'!BQ$30,N!$HC16:$HL16)+SUMIF(E!$HC$15:$HL$15,'Ciclo Semaforico'!BQ$30,E!$HC16:$HL16)+SUMIF(O!$HC$15:$HL$15,'Ciclo Semaforico'!BQ$30,O!$HC16:$HL16))*BQ$31))</f>
        <v>0</v>
      </c>
      <c r="BR41" s="245">
        <f>IF(BR$32="",IF(BR$31="",(SUMIF(S!$HC$15:$HL$15,'Ciclo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Semaforico'!BR$30,O!$HC16:$HL16))*BR$31),(SUMIF(S!$HC$15:$HL$15,'Ciclo Semaforico'!BR$32,S!$HC16:$HL16)+SUMIF(N!$HC$15:$HL$15,'Ciclo Semaforico'!BR$32,N!$HC16:$HL16)+SUMIF(E!$HC$15:$HL$15,'Ciclo Semaforico'!BR$32,E!$HC16:$HL16)+SUMIF(O!$HC$15:$HL$15,'Ciclo Semaforico'!BR$32,O!$HC16:$HL16))-IF(BR$31="",(SUMIF(S!$HC$15:$HL$15,'Ciclo Semaforico'!BR$30,S!$HC16:$HL16)+SUMIF(N!$HC$15:$HL$15,'Ciclo Semaforico'!BR$30,N!$HC16:$HL16)+SUMIF(E!$HC$15:$HL$15,'Ciclo Semaforico'!BR$30,E!$HC16:$HL16)+SUMIF(O!$HC$15:$HL$15,'Ciclo Semaforico'!BR$30,O!$HC16:$HL16)),(SUMIF(S!$HC$15:$HL$15,'Ciclo Semaforico'!BR$30,S!$HC16:$HL16)+SUMIF(N!$HC$15:$HL$15,'Ciclo Semaforico'!BR$30,N!$HC16:$HL16)+SUMIF(E!$HC$15:$HL$15,'Ciclo Semaforico'!BR$30,E!$HC16:$HL16)+SUMIF(O!$HC$15:$HL$15,'Ciclo Semaforico'!BR$30,O!$HC16:$HL16))*BR$31))</f>
        <v>0</v>
      </c>
      <c r="BS41" s="245">
        <f>IF(BS$32="",IF(BS$31="",(SUMIF(S!$HC$15:$HL$15,'Ciclo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Semaforico'!BS$30,O!$HC16:$HL16))*BS$31),(SUMIF(S!$HC$15:$HL$15,'Ciclo Semaforico'!BS$32,S!$HC16:$HL16)+SUMIF(N!$HC$15:$HL$15,'Ciclo Semaforico'!BS$32,N!$HC16:$HL16)+SUMIF(E!$HC$15:$HL$15,'Ciclo Semaforico'!BS$32,E!$HC16:$HL16)+SUMIF(O!$HC$15:$HL$15,'Ciclo Semaforico'!BS$32,O!$HC16:$HL16))-IF(BS$31="",(SUMIF(S!$HC$15:$HL$15,'Ciclo Semaforico'!BS$30,S!$HC16:$HL16)+SUMIF(N!$HC$15:$HL$15,'Ciclo Semaforico'!BS$30,N!$HC16:$HL16)+SUMIF(E!$HC$15:$HL$15,'Ciclo Semaforico'!BS$30,E!$HC16:$HL16)+SUMIF(O!$HC$15:$HL$15,'Ciclo Semaforico'!BS$30,O!$HC16:$HL16)),(SUMIF(S!$HC$15:$HL$15,'Ciclo Semaforico'!BS$30,S!$HC16:$HL16)+SUMIF(N!$HC$15:$HL$15,'Ciclo Semaforico'!BS$30,N!$HC16:$HL16)+SUMIF(E!$HC$15:$HL$15,'Ciclo Semaforico'!BS$30,E!$HC16:$HL16)+SUMIF(O!$HC$15:$HL$15,'Ciclo Semaforico'!BS$30,O!$HC16:$HL16))*BS$31))</f>
        <v>0</v>
      </c>
      <c r="BT41" s="245">
        <f>IF(BT$32="",IF(BT$31="",(SUMIF(S!$HC$15:$HL$15,'Ciclo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Semaforico'!BT$30,O!$HC16:$HL16))*BT$31),(SUMIF(S!$HC$15:$HL$15,'Ciclo Semaforico'!BT$32,S!$HC16:$HL16)+SUMIF(N!$HC$15:$HL$15,'Ciclo Semaforico'!BT$32,N!$HC16:$HL16)+SUMIF(E!$HC$15:$HL$15,'Ciclo Semaforico'!BT$32,E!$HC16:$HL16)+SUMIF(O!$HC$15:$HL$15,'Ciclo Semaforico'!BT$32,O!$HC16:$HL16))-IF(BT$31="",(SUMIF(S!$HC$15:$HL$15,'Ciclo Semaforico'!BT$30,S!$HC16:$HL16)+SUMIF(N!$HC$15:$HL$15,'Ciclo Semaforico'!BT$30,N!$HC16:$HL16)+SUMIF(E!$HC$15:$HL$15,'Ciclo Semaforico'!BT$30,E!$HC16:$HL16)+SUMIF(O!$HC$15:$HL$15,'Ciclo Semaforico'!BT$30,O!$HC16:$HL16)),(SUMIF(S!$HC$15:$HL$15,'Ciclo Semaforico'!BT$30,S!$HC16:$HL16)+SUMIF(N!$HC$15:$HL$15,'Ciclo Semaforico'!BT$30,N!$HC16:$HL16)+SUMIF(E!$HC$15:$HL$15,'Ciclo Semaforico'!BT$30,E!$HC16:$HL16)+SUMIF(O!$HC$15:$HL$15,'Ciclo Semaforico'!BT$30,O!$HC16:$HL16))*BT$31))</f>
        <v>0</v>
      </c>
      <c r="BU41" s="245">
        <f>IF(BU$32="",IF(BU$31="",(SUMIF(S!$HC$15:$HL$15,'Ciclo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Semaforico'!BU$30,O!$HC16:$HL16))*BU$31),(SUMIF(S!$HC$15:$HL$15,'Ciclo Semaforico'!BU$32,S!$HC16:$HL16)+SUMIF(N!$HC$15:$HL$15,'Ciclo Semaforico'!BU$32,N!$HC16:$HL16)+SUMIF(E!$HC$15:$HL$15,'Ciclo Semaforico'!BU$32,E!$HC16:$HL16)+SUMIF(O!$HC$15:$HL$15,'Ciclo Semaforico'!BU$32,O!$HC16:$HL16))-IF(BU$31="",(SUMIF(S!$HC$15:$HL$15,'Ciclo Semaforico'!BU$30,S!$HC16:$HL16)+SUMIF(N!$HC$15:$HL$15,'Ciclo Semaforico'!BU$30,N!$HC16:$HL16)+SUMIF(E!$HC$15:$HL$15,'Ciclo Semaforico'!BU$30,E!$HC16:$HL16)+SUMIF(O!$HC$15:$HL$15,'Ciclo Semaforico'!BU$30,O!$HC16:$HL16)),(SUMIF(S!$HC$15:$HL$15,'Ciclo Semaforico'!BU$30,S!$HC16:$HL16)+SUMIF(N!$HC$15:$HL$15,'Ciclo Semaforico'!BU$30,N!$HC16:$HL16)+SUMIF(E!$HC$15:$HL$15,'Ciclo Semaforico'!BU$30,E!$HC16:$HL16)+SUMIF(O!$HC$15:$HL$15,'Ciclo Semaforico'!BU$30,O!$HC16:$HL16))*BU$31))</f>
        <v>0</v>
      </c>
      <c r="BV41" s="246">
        <f>IF(BV$32="",IF(BV$31="",(SUMIF(S!$HC$15:$HL$15,'Ciclo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Semaforico'!BV$30,O!$HC16:$HL16))*BV$31),(SUMIF(S!$HC$15:$HL$15,'Ciclo Semaforico'!BV$32,S!$HC16:$HL16)+SUMIF(N!$HC$15:$HL$15,'Ciclo Semaforico'!BV$32,N!$HC16:$HL16)+SUMIF(E!$HC$15:$HL$15,'Ciclo Semaforico'!BV$32,E!$HC16:$HL16)+SUMIF(O!$HC$15:$HL$15,'Ciclo Semaforico'!BV$32,O!$HC16:$HL16))-IF(BV$31="",(SUMIF(S!$HC$15:$HL$15,'Ciclo Semaforico'!BV$30,S!$HC16:$HL16)+SUMIF(N!$HC$15:$HL$15,'Ciclo Semaforico'!BV$30,N!$HC16:$HL16)+SUMIF(E!$HC$15:$HL$15,'Ciclo Semaforico'!BV$30,E!$HC16:$HL16)+SUMIF(O!$HC$15:$HL$15,'Ciclo Semaforico'!BV$30,O!$HC16:$HL16)),(SUMIF(S!$HC$15:$HL$15,'Ciclo Semaforico'!BV$30,S!$HC16:$HL16)+SUMIF(N!$HC$15:$HL$15,'Ciclo Semaforico'!BV$30,N!$HC16:$HL16)+SUMIF(E!$HC$15:$HL$15,'Ciclo Semaforico'!BV$30,E!$HC16:$HL16)+SUMIF(O!$HC$15:$HL$15,'Ciclo Semaforico'!BV$30,O!$HC16:$HL16))*BV$31))</f>
        <v>0</v>
      </c>
      <c r="BW41" s="244">
        <f>IF(BW$32="",IF(BW$31="",(SUMIF(S!$HC$15:$HL$15,'Ciclo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Semaforico'!BW$30,O!$HC16:$HL16))*BW$31),(SUMIF(S!$HC$15:$HL$15,'Ciclo Semaforico'!BW$32,S!$HC16:$HL16)+SUMIF(N!$HC$15:$HL$15,'Ciclo Semaforico'!BW$32,N!$HC16:$HL16)+SUMIF(E!$HC$15:$HL$15,'Ciclo Semaforico'!BW$32,E!$HC16:$HL16)+SUMIF(O!$HC$15:$HL$15,'Ciclo Semaforico'!BW$32,O!$HC16:$HL16))-IF(BW$31="",(SUMIF(S!$HC$15:$HL$15,'Ciclo Semaforico'!BW$30,S!$HC16:$HL16)+SUMIF(N!$HC$15:$HL$15,'Ciclo Semaforico'!BW$30,N!$HC16:$HL16)+SUMIF(E!$HC$15:$HL$15,'Ciclo Semaforico'!BW$30,E!$HC16:$HL16)+SUMIF(O!$HC$15:$HL$15,'Ciclo Semaforico'!BW$30,O!$HC16:$HL16)),(SUMIF(S!$HC$15:$HL$15,'Ciclo Semaforico'!BW$30,S!$HC16:$HL16)+SUMIF(N!$HC$15:$HL$15,'Ciclo Semaforico'!BW$30,N!$HC16:$HL16)+SUMIF(E!$HC$15:$HL$15,'Ciclo Semaforico'!BW$30,E!$HC16:$HL16)+SUMIF(O!$HC$15:$HL$15,'Ciclo Semaforico'!BW$30,O!$HC16:$HL16))*BW$31))</f>
        <v>0</v>
      </c>
      <c r="BX41" s="245">
        <f>IF(BX$32="",IF(BX$31="",(SUMIF(S!$HC$15:$HL$15,'Ciclo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Semaforico'!BX$30,O!$HC16:$HL16))*BX$31),(SUMIF(S!$HC$15:$HL$15,'Ciclo Semaforico'!BX$32,S!$HC16:$HL16)+SUMIF(N!$HC$15:$HL$15,'Ciclo Semaforico'!BX$32,N!$HC16:$HL16)+SUMIF(E!$HC$15:$HL$15,'Ciclo Semaforico'!BX$32,E!$HC16:$HL16)+SUMIF(O!$HC$15:$HL$15,'Ciclo Semaforico'!BX$32,O!$HC16:$HL16))-IF(BX$31="",(SUMIF(S!$HC$15:$HL$15,'Ciclo Semaforico'!BX$30,S!$HC16:$HL16)+SUMIF(N!$HC$15:$HL$15,'Ciclo Semaforico'!BX$30,N!$HC16:$HL16)+SUMIF(E!$HC$15:$HL$15,'Ciclo Semaforico'!BX$30,E!$HC16:$HL16)+SUMIF(O!$HC$15:$HL$15,'Ciclo Semaforico'!BX$30,O!$HC16:$HL16)),(SUMIF(S!$HC$15:$HL$15,'Ciclo Semaforico'!BX$30,S!$HC16:$HL16)+SUMIF(N!$HC$15:$HL$15,'Ciclo Semaforico'!BX$30,N!$HC16:$HL16)+SUMIF(E!$HC$15:$HL$15,'Ciclo Semaforico'!BX$30,E!$HC16:$HL16)+SUMIF(O!$HC$15:$HL$15,'Ciclo Semaforico'!BX$30,O!$HC16:$HL16))*BX$31))</f>
        <v>0</v>
      </c>
      <c r="BY41" s="245">
        <f>IF(BY$32="",IF(BY$31="",(SUMIF(S!$HC$15:$HL$15,'Ciclo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Semaforico'!BY$30,O!$HC16:$HL16))*BY$31),(SUMIF(S!$HC$15:$HL$15,'Ciclo Semaforico'!BY$32,S!$HC16:$HL16)+SUMIF(N!$HC$15:$HL$15,'Ciclo Semaforico'!BY$32,N!$HC16:$HL16)+SUMIF(E!$HC$15:$HL$15,'Ciclo Semaforico'!BY$32,E!$HC16:$HL16)+SUMIF(O!$HC$15:$HL$15,'Ciclo Semaforico'!BY$32,O!$HC16:$HL16))-IF(BY$31="",(SUMIF(S!$HC$15:$HL$15,'Ciclo Semaforico'!BY$30,S!$HC16:$HL16)+SUMIF(N!$HC$15:$HL$15,'Ciclo Semaforico'!BY$30,N!$HC16:$HL16)+SUMIF(E!$HC$15:$HL$15,'Ciclo Semaforico'!BY$30,E!$HC16:$HL16)+SUMIF(O!$HC$15:$HL$15,'Ciclo Semaforico'!BY$30,O!$HC16:$HL16)),(SUMIF(S!$HC$15:$HL$15,'Ciclo Semaforico'!BY$30,S!$HC16:$HL16)+SUMIF(N!$HC$15:$HL$15,'Ciclo Semaforico'!BY$30,N!$HC16:$HL16)+SUMIF(E!$HC$15:$HL$15,'Ciclo Semaforico'!BY$30,E!$HC16:$HL16)+SUMIF(O!$HC$15:$HL$15,'Ciclo Semaforico'!BY$30,O!$HC16:$HL16))*BY$31))</f>
        <v>0</v>
      </c>
      <c r="BZ41" s="245">
        <f>IF(BZ$32="",IF(BZ$31="",(SUMIF(S!$HC$15:$HL$15,'Ciclo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Semaforico'!BZ$30,O!$HC16:$HL16))*BZ$31),(SUMIF(S!$HC$15:$HL$15,'Ciclo Semaforico'!BZ$32,S!$HC16:$HL16)+SUMIF(N!$HC$15:$HL$15,'Ciclo Semaforico'!BZ$32,N!$HC16:$HL16)+SUMIF(E!$HC$15:$HL$15,'Ciclo Semaforico'!BZ$32,E!$HC16:$HL16)+SUMIF(O!$HC$15:$HL$15,'Ciclo Semaforico'!BZ$32,O!$HC16:$HL16))-IF(BZ$31="",(SUMIF(S!$HC$15:$HL$15,'Ciclo Semaforico'!BZ$30,S!$HC16:$HL16)+SUMIF(N!$HC$15:$HL$15,'Ciclo Semaforico'!BZ$30,N!$HC16:$HL16)+SUMIF(E!$HC$15:$HL$15,'Ciclo Semaforico'!BZ$30,E!$HC16:$HL16)+SUMIF(O!$HC$15:$HL$15,'Ciclo Semaforico'!BZ$30,O!$HC16:$HL16)),(SUMIF(S!$HC$15:$HL$15,'Ciclo Semaforico'!BZ$30,S!$HC16:$HL16)+SUMIF(N!$HC$15:$HL$15,'Ciclo Semaforico'!BZ$30,N!$HC16:$HL16)+SUMIF(E!$HC$15:$HL$15,'Ciclo Semaforico'!BZ$30,E!$HC16:$HL16)+SUMIF(O!$HC$15:$HL$15,'Ciclo Semaforico'!BZ$30,O!$HC16:$HL16))*BZ$31))</f>
        <v>0</v>
      </c>
      <c r="CA41" s="245">
        <f>IF(CA$32="",IF(CA$31="",(SUMIF(S!$HC$15:$HL$15,'Ciclo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Semaforico'!CA$30,O!$HC16:$HL16))*CA$31),(SUMIF(S!$HC$15:$HL$15,'Ciclo Semaforico'!CA$32,S!$HC16:$HL16)+SUMIF(N!$HC$15:$HL$15,'Ciclo Semaforico'!CA$32,N!$HC16:$HL16)+SUMIF(E!$HC$15:$HL$15,'Ciclo Semaforico'!CA$32,E!$HC16:$HL16)+SUMIF(O!$HC$15:$HL$15,'Ciclo Semaforico'!CA$32,O!$HC16:$HL16))-IF(CA$31="",(SUMIF(S!$HC$15:$HL$15,'Ciclo Semaforico'!CA$30,S!$HC16:$HL16)+SUMIF(N!$HC$15:$HL$15,'Ciclo Semaforico'!CA$30,N!$HC16:$HL16)+SUMIF(E!$HC$15:$HL$15,'Ciclo Semaforico'!CA$30,E!$HC16:$HL16)+SUMIF(O!$HC$15:$HL$15,'Ciclo Semaforico'!CA$30,O!$HC16:$HL16)),(SUMIF(S!$HC$15:$HL$15,'Ciclo Semaforico'!CA$30,S!$HC16:$HL16)+SUMIF(N!$HC$15:$HL$15,'Ciclo Semaforico'!CA$30,N!$HC16:$HL16)+SUMIF(E!$HC$15:$HL$15,'Ciclo Semaforico'!CA$30,E!$HC16:$HL16)+SUMIF(O!$HC$15:$HL$15,'Ciclo Semaforico'!CA$30,O!$HC16:$HL16))*CA$31))</f>
        <v>0</v>
      </c>
      <c r="CB41" s="245">
        <f>IF(CB$32="",IF(CB$31="",(SUMIF(S!$HC$15:$HL$15,'Ciclo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Semaforico'!CB$30,O!$HC16:$HL16))*CB$31),(SUMIF(S!$HC$15:$HL$15,'Ciclo Semaforico'!CB$32,S!$HC16:$HL16)+SUMIF(N!$HC$15:$HL$15,'Ciclo Semaforico'!CB$32,N!$HC16:$HL16)+SUMIF(E!$HC$15:$HL$15,'Ciclo Semaforico'!CB$32,E!$HC16:$HL16)+SUMIF(O!$HC$15:$HL$15,'Ciclo Semaforico'!CB$32,O!$HC16:$HL16))-IF(CB$31="",(SUMIF(S!$HC$15:$HL$15,'Ciclo Semaforico'!CB$30,S!$HC16:$HL16)+SUMIF(N!$HC$15:$HL$15,'Ciclo Semaforico'!CB$30,N!$HC16:$HL16)+SUMIF(E!$HC$15:$HL$15,'Ciclo Semaforico'!CB$30,E!$HC16:$HL16)+SUMIF(O!$HC$15:$HL$15,'Ciclo Semaforico'!CB$30,O!$HC16:$HL16)),(SUMIF(S!$HC$15:$HL$15,'Ciclo Semaforico'!CB$30,S!$HC16:$HL16)+SUMIF(N!$HC$15:$HL$15,'Ciclo Semaforico'!CB$30,N!$HC16:$HL16)+SUMIF(E!$HC$15:$HL$15,'Ciclo Semaforico'!CB$30,E!$HC16:$HL16)+SUMIF(O!$HC$15:$HL$15,'Ciclo Semaforico'!CB$30,O!$HC16:$HL16))*CB$31))</f>
        <v>0</v>
      </c>
      <c r="CC41" s="245">
        <f>IF(CC$32="",IF(CC$31="",(SUMIF(S!$HC$15:$HL$15,'Ciclo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Semaforico'!CC$30,O!$HC16:$HL16))*CC$31),(SUMIF(S!$HC$15:$HL$15,'Ciclo Semaforico'!CC$32,S!$HC16:$HL16)+SUMIF(N!$HC$15:$HL$15,'Ciclo Semaforico'!CC$32,N!$HC16:$HL16)+SUMIF(E!$HC$15:$HL$15,'Ciclo Semaforico'!CC$32,E!$HC16:$HL16)+SUMIF(O!$HC$15:$HL$15,'Ciclo Semaforico'!CC$32,O!$HC16:$HL16))-IF(CC$31="",(SUMIF(S!$HC$15:$HL$15,'Ciclo Semaforico'!CC$30,S!$HC16:$HL16)+SUMIF(N!$HC$15:$HL$15,'Ciclo Semaforico'!CC$30,N!$HC16:$HL16)+SUMIF(E!$HC$15:$HL$15,'Ciclo Semaforico'!CC$30,E!$HC16:$HL16)+SUMIF(O!$HC$15:$HL$15,'Ciclo Semaforico'!CC$30,O!$HC16:$HL16)),(SUMIF(S!$HC$15:$HL$15,'Ciclo Semaforico'!CC$30,S!$HC16:$HL16)+SUMIF(N!$HC$15:$HL$15,'Ciclo Semaforico'!CC$30,N!$HC16:$HL16)+SUMIF(E!$HC$15:$HL$15,'Ciclo Semaforico'!CC$30,E!$HC16:$HL16)+SUMIF(O!$HC$15:$HL$15,'Ciclo Semaforico'!CC$30,O!$HC16:$HL16))*CC$31))</f>
        <v>0</v>
      </c>
      <c r="CD41" s="245">
        <f>IF(CD$32="",IF(CD$31="",(SUMIF(S!$HC$15:$HL$15,'Ciclo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Semaforico'!CD$30,O!$HC16:$HL16))*CD$31),(SUMIF(S!$HC$15:$HL$15,'Ciclo Semaforico'!CD$32,S!$HC16:$HL16)+SUMIF(N!$HC$15:$HL$15,'Ciclo Semaforico'!CD$32,N!$HC16:$HL16)+SUMIF(E!$HC$15:$HL$15,'Ciclo Semaforico'!CD$32,E!$HC16:$HL16)+SUMIF(O!$HC$15:$HL$15,'Ciclo Semaforico'!CD$32,O!$HC16:$HL16))-IF(CD$31="",(SUMIF(S!$HC$15:$HL$15,'Ciclo Semaforico'!CD$30,S!$HC16:$HL16)+SUMIF(N!$HC$15:$HL$15,'Ciclo Semaforico'!CD$30,N!$HC16:$HL16)+SUMIF(E!$HC$15:$HL$15,'Ciclo Semaforico'!CD$30,E!$HC16:$HL16)+SUMIF(O!$HC$15:$HL$15,'Ciclo Semaforico'!CD$30,O!$HC16:$HL16)),(SUMIF(S!$HC$15:$HL$15,'Ciclo Semaforico'!CD$30,S!$HC16:$HL16)+SUMIF(N!$HC$15:$HL$15,'Ciclo Semaforico'!CD$30,N!$HC16:$HL16)+SUMIF(E!$HC$15:$HL$15,'Ciclo Semaforico'!CD$30,E!$HC16:$HL16)+SUMIF(O!$HC$15:$HL$15,'Ciclo Semaforico'!CD$30,O!$HC16:$HL16))*CD$31))</f>
        <v>0</v>
      </c>
      <c r="CE41" s="245">
        <f>IF(CE$32="",IF(CE$31="",(SUMIF(S!$HC$15:$HL$15,'Ciclo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Semaforico'!CE$30,O!$HC16:$HL16))*CE$31),(SUMIF(S!$HC$15:$HL$15,'Ciclo Semaforico'!CE$32,S!$HC16:$HL16)+SUMIF(N!$HC$15:$HL$15,'Ciclo Semaforico'!CE$32,N!$HC16:$HL16)+SUMIF(E!$HC$15:$HL$15,'Ciclo Semaforico'!CE$32,E!$HC16:$HL16)+SUMIF(O!$HC$15:$HL$15,'Ciclo Semaforico'!CE$32,O!$HC16:$HL16))-IF(CE$31="",(SUMIF(S!$HC$15:$HL$15,'Ciclo Semaforico'!CE$30,S!$HC16:$HL16)+SUMIF(N!$HC$15:$HL$15,'Ciclo Semaforico'!CE$30,N!$HC16:$HL16)+SUMIF(E!$HC$15:$HL$15,'Ciclo Semaforico'!CE$30,E!$HC16:$HL16)+SUMIF(O!$HC$15:$HL$15,'Ciclo Semaforico'!CE$30,O!$HC16:$HL16)),(SUMIF(S!$HC$15:$HL$15,'Ciclo Semaforico'!CE$30,S!$HC16:$HL16)+SUMIF(N!$HC$15:$HL$15,'Ciclo Semaforico'!CE$30,N!$HC16:$HL16)+SUMIF(E!$HC$15:$HL$15,'Ciclo Semaforico'!CE$30,E!$HC16:$HL16)+SUMIF(O!$HC$15:$HL$15,'Ciclo Semaforico'!CE$30,O!$HC16:$HL16))*CE$31))</f>
        <v>0</v>
      </c>
      <c r="CF41" s="245">
        <f>IF(CF$32="",IF(CF$31="",(SUMIF(S!$HC$15:$HL$15,'Ciclo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Semaforico'!CF$30,O!$HC16:$HL16))*CF$31),(SUMIF(S!$HC$15:$HL$15,'Ciclo Semaforico'!CF$32,S!$HC16:$HL16)+SUMIF(N!$HC$15:$HL$15,'Ciclo Semaforico'!CF$32,N!$HC16:$HL16)+SUMIF(E!$HC$15:$HL$15,'Ciclo Semaforico'!CF$32,E!$HC16:$HL16)+SUMIF(O!$HC$15:$HL$15,'Ciclo Semaforico'!CF$32,O!$HC16:$HL16))-IF(CF$31="",(SUMIF(S!$HC$15:$HL$15,'Ciclo Semaforico'!CF$30,S!$HC16:$HL16)+SUMIF(N!$HC$15:$HL$15,'Ciclo Semaforico'!CF$30,N!$HC16:$HL16)+SUMIF(E!$HC$15:$HL$15,'Ciclo Semaforico'!CF$30,E!$HC16:$HL16)+SUMIF(O!$HC$15:$HL$15,'Ciclo Semaforico'!CF$30,O!$HC16:$HL16)),(SUMIF(S!$HC$15:$HL$15,'Ciclo Semaforico'!CF$30,S!$HC16:$HL16)+SUMIF(N!$HC$15:$HL$15,'Ciclo Semaforico'!CF$30,N!$HC16:$HL16)+SUMIF(E!$HC$15:$HL$15,'Ciclo Semaforico'!CF$30,E!$HC16:$HL16)+SUMIF(O!$HC$15:$HL$15,'Ciclo Semaforico'!CF$30,O!$HC16:$HL16))*CF$31))</f>
        <v>0</v>
      </c>
      <c r="CG41" s="245">
        <f>IF(CG$32="",IF(CG$31="",(SUMIF(S!$HC$15:$HL$15,'Ciclo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Semaforico'!CG$30,O!$HC16:$HL16))*CG$31),(SUMIF(S!$HC$15:$HL$15,'Ciclo Semaforico'!CG$32,S!$HC16:$HL16)+SUMIF(N!$HC$15:$HL$15,'Ciclo Semaforico'!CG$32,N!$HC16:$HL16)+SUMIF(E!$HC$15:$HL$15,'Ciclo Semaforico'!CG$32,E!$HC16:$HL16)+SUMIF(O!$HC$15:$HL$15,'Ciclo Semaforico'!CG$32,O!$HC16:$HL16))-IF(CG$31="",(SUMIF(S!$HC$15:$HL$15,'Ciclo Semaforico'!CG$30,S!$HC16:$HL16)+SUMIF(N!$HC$15:$HL$15,'Ciclo Semaforico'!CG$30,N!$HC16:$HL16)+SUMIF(E!$HC$15:$HL$15,'Ciclo Semaforico'!CG$30,E!$HC16:$HL16)+SUMIF(O!$HC$15:$HL$15,'Ciclo Semaforico'!CG$30,O!$HC16:$HL16)),(SUMIF(S!$HC$15:$HL$15,'Ciclo Semaforico'!CG$30,S!$HC16:$HL16)+SUMIF(N!$HC$15:$HL$15,'Ciclo Semaforico'!CG$30,N!$HC16:$HL16)+SUMIF(E!$HC$15:$HL$15,'Ciclo Semaforico'!CG$30,E!$HC16:$HL16)+SUMIF(O!$HC$15:$HL$15,'Ciclo Semaforico'!CG$30,O!$HC16:$HL16))*CG$31))</f>
        <v>0</v>
      </c>
      <c r="CH41" s="246">
        <f>IF(CH$32="",IF(CH$31="",(SUMIF(S!$HC$15:$HL$15,'Ciclo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Semaforico'!CH$30,O!$HC16:$HL16))*CH$31),(SUMIF(S!$HC$15:$HL$15,'Ciclo Semaforico'!CH$32,S!$HC16:$HL16)+SUMIF(N!$HC$15:$HL$15,'Ciclo Semaforico'!CH$32,N!$HC16:$HL16)+SUMIF(E!$HC$15:$HL$15,'Ciclo Semaforico'!CH$32,E!$HC16:$HL16)+SUMIF(O!$HC$15:$HL$15,'Ciclo Semaforico'!CH$32,O!$HC16:$HL16))-IF(CH$31="",(SUMIF(S!$HC$15:$HL$15,'Ciclo Semaforico'!CH$30,S!$HC16:$HL16)+SUMIF(N!$HC$15:$HL$15,'Ciclo Semaforico'!CH$30,N!$HC16:$HL16)+SUMIF(E!$HC$15:$HL$15,'Ciclo Semaforico'!CH$30,E!$HC16:$HL16)+SUMIF(O!$HC$15:$HL$15,'Ciclo Semaforico'!CH$30,O!$HC16:$HL16)),(SUMIF(S!$HC$15:$HL$15,'Ciclo Semaforico'!CH$30,S!$HC16:$HL16)+SUMIF(N!$HC$15:$HL$15,'Ciclo Semaforico'!CH$30,N!$HC16:$HL16)+SUMIF(E!$HC$15:$HL$15,'Ciclo Semaforico'!CH$30,E!$HC16:$HL16)+SUMIF(O!$HC$15:$HL$15,'Ciclo Semaforico'!CH$30,O!$HC16:$HL16))*CH$31))</f>
        <v>0</v>
      </c>
      <c r="CI41" s="244"/>
      <c r="CJ41" s="245"/>
      <c r="CK41" s="245"/>
      <c r="CL41" s="245"/>
      <c r="CM41" s="245"/>
      <c r="CN41" s="245"/>
      <c r="CO41" s="245"/>
      <c r="CP41" s="245"/>
      <c r="CQ41" s="245"/>
      <c r="CR41" s="245"/>
      <c r="CS41" s="245"/>
      <c r="CT41" s="246"/>
      <c r="CU41" s="244"/>
      <c r="CV41" s="245"/>
      <c r="CW41" s="245"/>
      <c r="CX41" s="245"/>
      <c r="CY41" s="245"/>
      <c r="CZ41" s="245"/>
      <c r="DA41" s="245"/>
      <c r="DB41" s="245"/>
      <c r="DC41" s="245"/>
      <c r="DD41" s="245"/>
      <c r="DE41" s="245"/>
      <c r="DF41" s="246"/>
      <c r="DG41" s="244"/>
      <c r="DH41" s="245"/>
      <c r="DI41" s="245"/>
      <c r="DJ41" s="245"/>
      <c r="DK41" s="245"/>
      <c r="DL41" s="245"/>
      <c r="DM41" s="245"/>
      <c r="DN41" s="245"/>
      <c r="DO41" s="245"/>
      <c r="DP41" s="245"/>
      <c r="DQ41" s="245"/>
      <c r="DR41" s="246"/>
      <c r="DS41" s="244"/>
      <c r="DT41" s="245"/>
      <c r="DU41" s="245"/>
      <c r="DV41" s="245"/>
      <c r="DW41" s="245"/>
      <c r="DX41" s="245"/>
      <c r="DY41" s="245"/>
      <c r="DZ41" s="245"/>
      <c r="EA41" s="245"/>
      <c r="EB41" s="245"/>
      <c r="EC41" s="245"/>
      <c r="ED41" s="246"/>
      <c r="EE41" s="244"/>
      <c r="EF41" s="245"/>
      <c r="EG41" s="245"/>
      <c r="EH41" s="245"/>
      <c r="EI41" s="245"/>
      <c r="EJ41" s="245"/>
      <c r="EK41" s="245"/>
      <c r="EL41" s="245"/>
      <c r="EM41" s="245"/>
      <c r="EN41" s="245"/>
      <c r="EO41" s="245"/>
      <c r="EP41" s="246"/>
      <c r="EQ41" s="255"/>
      <c r="ER41" s="256"/>
      <c r="ES41" s="256"/>
      <c r="ET41" s="256"/>
      <c r="EU41" s="256"/>
      <c r="EV41" s="256"/>
      <c r="EW41" s="256"/>
      <c r="EX41" s="256"/>
      <c r="EY41" s="256"/>
      <c r="EZ41" s="256"/>
      <c r="FA41" s="256"/>
      <c r="FB41" s="257"/>
      <c r="FC41" s="255"/>
      <c r="FD41" s="256"/>
      <c r="FE41" s="256"/>
      <c r="FF41" s="256"/>
      <c r="FG41" s="256"/>
      <c r="FH41" s="256"/>
      <c r="FI41" s="256"/>
      <c r="FJ41" s="256"/>
      <c r="FK41" s="256"/>
      <c r="FL41" s="256"/>
      <c r="FM41" s="256"/>
      <c r="FN41" s="257"/>
      <c r="FO41" s="255"/>
      <c r="FP41" s="256"/>
      <c r="FQ41" s="256"/>
      <c r="FR41" s="256"/>
      <c r="FS41" s="256"/>
      <c r="FT41" s="256"/>
      <c r="FU41" s="256"/>
      <c r="FV41" s="256"/>
      <c r="FW41" s="256"/>
      <c r="FX41" s="256"/>
      <c r="FY41" s="256"/>
      <c r="FZ41" s="257"/>
      <c r="GA41" s="255"/>
      <c r="GB41" s="256"/>
      <c r="GC41" s="256"/>
      <c r="GD41" s="256"/>
      <c r="GE41" s="256"/>
      <c r="GF41" s="256"/>
      <c r="GG41" s="256"/>
      <c r="GH41" s="256"/>
      <c r="GI41" s="256"/>
      <c r="GJ41" s="256"/>
      <c r="GK41" s="256"/>
      <c r="GL41" s="257"/>
      <c r="GM41" s="255"/>
      <c r="GN41" s="256"/>
      <c r="GO41" s="256"/>
      <c r="GP41" s="256"/>
      <c r="GQ41" s="256"/>
      <c r="GR41" s="256"/>
      <c r="GS41" s="256"/>
      <c r="GT41" s="256"/>
      <c r="GU41" s="256"/>
      <c r="GV41" s="256"/>
      <c r="GW41" s="256"/>
      <c r="GX41" s="257"/>
      <c r="GY41" s="632"/>
      <c r="GZ41" s="633"/>
      <c r="HA41" s="633"/>
      <c r="HB41" s="633"/>
      <c r="HC41" s="633"/>
      <c r="HD41" s="633"/>
      <c r="HE41" s="633"/>
      <c r="HF41" s="634"/>
      <c r="HG41" s="632"/>
      <c r="HH41" s="633"/>
      <c r="HI41" s="633"/>
      <c r="HJ41" s="633"/>
      <c r="HK41" s="633"/>
      <c r="HL41" s="633"/>
      <c r="HM41" s="633"/>
      <c r="HN41" s="634"/>
      <c r="HO41" s="632"/>
      <c r="HP41" s="633"/>
      <c r="HQ41" s="633"/>
      <c r="HR41" s="633"/>
      <c r="HS41" s="633"/>
      <c r="HT41" s="633"/>
      <c r="HU41" s="633"/>
      <c r="HV41" s="634"/>
      <c r="HW41" s="632"/>
      <c r="HX41" s="633"/>
      <c r="HY41" s="633"/>
      <c r="HZ41" s="633"/>
      <c r="IA41" s="633"/>
      <c r="IB41" s="633"/>
      <c r="IC41" s="633"/>
      <c r="ID41" s="634"/>
      <c r="IE41" s="632"/>
      <c r="IF41" s="633"/>
      <c r="IG41" s="633"/>
      <c r="IH41" s="633"/>
      <c r="II41" s="633"/>
      <c r="IJ41" s="633"/>
      <c r="IK41" s="633"/>
      <c r="IL41" s="634"/>
      <c r="IM41" s="255"/>
      <c r="IN41" s="256"/>
      <c r="IO41" s="256"/>
      <c r="IP41" s="256"/>
      <c r="IQ41" s="257"/>
      <c r="IR41" s="404"/>
      <c r="IS41" s="250"/>
      <c r="IT41" s="258"/>
      <c r="IU41" s="406">
        <v>1800</v>
      </c>
      <c r="IV41" s="353"/>
      <c r="IW41" s="353"/>
      <c r="IX41" s="411"/>
      <c r="IY41" s="415"/>
      <c r="IZ41" s="416"/>
      <c r="JA41" s="417"/>
      <c r="JB41" s="415"/>
      <c r="JC41" s="416"/>
      <c r="JD41" s="417"/>
      <c r="JE41" s="415"/>
      <c r="JF41" s="416"/>
      <c r="JG41" s="417"/>
      <c r="JH41" s="415"/>
      <c r="JI41" s="416"/>
      <c r="JJ41" s="417"/>
      <c r="JK41" s="415"/>
      <c r="JL41" s="416"/>
      <c r="JM41" s="417"/>
    </row>
    <row r="42" spans="25:279" ht="20.100000000000001" hidden="1" customHeight="1">
      <c r="Y42" s="380" t="e">
        <f>N!IK17</f>
        <v>#REF!</v>
      </c>
      <c r="Z42" s="377" t="s">
        <v>104</v>
      </c>
      <c r="AA42" s="244">
        <f>IF(AA$32="",IF(AA$31="",(SUMIF(S!$HC$15:$HL$15,'Ciclo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Semaforico'!AA$30,O!$HC17:$HL17))*AA$31),(SUMIF(S!$HC$15:$HL$15,'Ciclo Semaforico'!AA$32,S!$HC17:$HL17)+SUMIF(N!$HC$15:$HL$15,'Ciclo Semaforico'!AA$32,N!$HC17:$HL17)+SUMIF(E!$HC$15:$HL$15,'Ciclo Semaforico'!AA$32,E!$HC17:$HL17)+SUMIF(O!$HC$15:$HL$15,'Ciclo Semaforico'!AA$32,O!$HC17:$HL17))-IF(AA$31="",(SUMIF(S!$HC$15:$HL$15,'Ciclo Semaforico'!AA$30,S!$HC17:$HL17)+SUMIF(N!$HC$15:$HL$15,'Ciclo Semaforico'!AA$30,N!$HC17:$HL17)+SUMIF(E!$HC$15:$HL$15,'Ciclo Semaforico'!AA$30,E!$HC17:$HL17)+SUMIF(O!$HC$15:$HL$15,'Ciclo Semaforico'!AA$30,O!$HC17:$HL17)),(SUMIF(S!$HC$15:$HL$15,'Ciclo Semaforico'!AA$30,S!$HC17:$HL17)+SUMIF(N!$HC$15:$HL$15,'Ciclo Semaforico'!AA$30,N!$HC17:$HL17)+SUMIF(E!$HC$15:$HL$15,'Ciclo Semaforico'!AA$30,E!$HC17:$HL17)+SUMIF(O!$HC$15:$HL$15,'Ciclo Semaforico'!AA$30,O!$HC17:$HL17))*AA$31))</f>
        <v>0</v>
      </c>
      <c r="AB42" s="245">
        <f>IF(AB$32="",IF(AB$31="",(SUMIF(S!$HC$15:$HL$15,'Ciclo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Semaforico'!AB$30,O!$HC17:$HL17))*AB$31),(SUMIF(S!$HC$15:$HL$15,'Ciclo Semaforico'!AB$32,S!$HC17:$HL17)+SUMIF(N!$HC$15:$HL$15,'Ciclo Semaforico'!AB$32,N!$HC17:$HL17)+SUMIF(E!$HC$15:$HL$15,'Ciclo Semaforico'!AB$32,E!$HC17:$HL17)+SUMIF(O!$HC$15:$HL$15,'Ciclo Semaforico'!AB$32,O!$HC17:$HL17))-IF(AB$31="",(SUMIF(S!$HC$15:$HL$15,'Ciclo Semaforico'!AB$30,S!$HC17:$HL17)+SUMIF(N!$HC$15:$HL$15,'Ciclo Semaforico'!AB$30,N!$HC17:$HL17)+SUMIF(E!$HC$15:$HL$15,'Ciclo Semaforico'!AB$30,E!$HC17:$HL17)+SUMIF(O!$HC$15:$HL$15,'Ciclo Semaforico'!AB$30,O!$HC17:$HL17)),(SUMIF(S!$HC$15:$HL$15,'Ciclo Semaforico'!AB$30,S!$HC17:$HL17)+SUMIF(N!$HC$15:$HL$15,'Ciclo Semaforico'!AB$30,N!$HC17:$HL17)+SUMIF(E!$HC$15:$HL$15,'Ciclo Semaforico'!AB$30,E!$HC17:$HL17)+SUMIF(O!$HC$15:$HL$15,'Ciclo Semaforico'!AB$30,O!$HC17:$HL17))*AB$31))</f>
        <v>0</v>
      </c>
      <c r="AC42" s="245">
        <f>IF(AC$32="",IF(AC$31="",(SUMIF(S!$HC$15:$HL$15,'Ciclo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Semaforico'!AC$30,O!$HC17:$HL17))*AC$31),(SUMIF(S!$HC$15:$HL$15,'Ciclo Semaforico'!AC$32,S!$HC17:$HL17)+SUMIF(N!$HC$15:$HL$15,'Ciclo Semaforico'!AC$32,N!$HC17:$HL17)+SUMIF(E!$HC$15:$HL$15,'Ciclo Semaforico'!AC$32,E!$HC17:$HL17)+SUMIF(O!$HC$15:$HL$15,'Ciclo Semaforico'!AC$32,O!$HC17:$HL17))-IF(AC$31="",(SUMIF(S!$HC$15:$HL$15,'Ciclo Semaforico'!AC$30,S!$HC17:$HL17)+SUMIF(N!$HC$15:$HL$15,'Ciclo Semaforico'!AC$30,N!$HC17:$HL17)+SUMIF(E!$HC$15:$HL$15,'Ciclo Semaforico'!AC$30,E!$HC17:$HL17)+SUMIF(O!$HC$15:$HL$15,'Ciclo Semaforico'!AC$30,O!$HC17:$HL17)),(SUMIF(S!$HC$15:$HL$15,'Ciclo Semaforico'!AC$30,S!$HC17:$HL17)+SUMIF(N!$HC$15:$HL$15,'Ciclo Semaforico'!AC$30,N!$HC17:$HL17)+SUMIF(E!$HC$15:$HL$15,'Ciclo Semaforico'!AC$30,E!$HC17:$HL17)+SUMIF(O!$HC$15:$HL$15,'Ciclo Semaforico'!AC$30,O!$HC17:$HL17))*AC$31))</f>
        <v>0</v>
      </c>
      <c r="AD42" s="245">
        <f>IF(AD$32="",IF(AD$31="",(SUMIF(S!$HC$15:$HL$15,'Ciclo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Semaforico'!AD$30,O!$HC17:$HL17))*AD$31),(SUMIF(S!$HC$15:$HL$15,'Ciclo Semaforico'!AD$32,S!$HC17:$HL17)+SUMIF(N!$HC$15:$HL$15,'Ciclo Semaforico'!AD$32,N!$HC17:$HL17)+SUMIF(E!$HC$15:$HL$15,'Ciclo Semaforico'!AD$32,E!$HC17:$HL17)+SUMIF(O!$HC$15:$HL$15,'Ciclo Semaforico'!AD$32,O!$HC17:$HL17))-IF(AD$31="",(SUMIF(S!$HC$15:$HL$15,'Ciclo Semaforico'!AD$30,S!$HC17:$HL17)+SUMIF(N!$HC$15:$HL$15,'Ciclo Semaforico'!AD$30,N!$HC17:$HL17)+SUMIF(E!$HC$15:$HL$15,'Ciclo Semaforico'!AD$30,E!$HC17:$HL17)+SUMIF(O!$HC$15:$HL$15,'Ciclo Semaforico'!AD$30,O!$HC17:$HL17)),(SUMIF(S!$HC$15:$HL$15,'Ciclo Semaforico'!AD$30,S!$HC17:$HL17)+SUMIF(N!$HC$15:$HL$15,'Ciclo Semaforico'!AD$30,N!$HC17:$HL17)+SUMIF(E!$HC$15:$HL$15,'Ciclo Semaforico'!AD$30,E!$HC17:$HL17)+SUMIF(O!$HC$15:$HL$15,'Ciclo Semaforico'!AD$30,O!$HC17:$HL17))*AD$31))</f>
        <v>0</v>
      </c>
      <c r="AE42" s="245" t="e">
        <f>IF(AE$32="",IF(AE$31="",(SUMIF(S!$HC$15:$HL$15,'Ciclo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Semaforico'!AE$30,O!$HC17:$HL17))*AE$31),(SUMIF(S!$HC$15:$HL$15,'Ciclo Semaforico'!AE$32,S!$HC17:$HL17)+SUMIF(N!$HC$15:$HL$15,'Ciclo Semaforico'!AE$32,N!$HC17:$HL17)+SUMIF(E!$HC$15:$HL$15,'Ciclo Semaforico'!AE$32,E!$HC17:$HL17)+SUMIF(O!$HC$15:$HL$15,'Ciclo Semaforico'!AE$32,O!$HC17:$HL17))-IF(AE$31="",(SUMIF(S!$HC$15:$HL$15,'Ciclo Semaforico'!AE$30,S!$HC17:$HL17)+SUMIF(N!$HC$15:$HL$15,'Ciclo Semaforico'!AE$30,N!$HC17:$HL17)+SUMIF(E!$HC$15:$HL$15,'Ciclo Semaforico'!AE$30,E!$HC17:$HL17)+SUMIF(O!$HC$15:$HL$15,'Ciclo Semaforico'!AE$30,O!$HC17:$HL17)),(SUMIF(S!$HC$15:$HL$15,'Ciclo Semaforico'!AE$30,S!$HC17:$HL17)+SUMIF(N!$HC$15:$HL$15,'Ciclo Semaforico'!AE$30,N!$HC17:$HL17)+SUMIF(E!$HC$15:$HL$15,'Ciclo Semaforico'!AE$30,E!$HC17:$HL17)+SUMIF(O!$HC$15:$HL$15,'Ciclo Semaforico'!AE$30,O!$HC17:$HL17))*AE$31))</f>
        <v>#REF!</v>
      </c>
      <c r="AF42" s="245">
        <f>IF(AF$32="",IF(AF$31="",(SUMIF(S!$HC$15:$HL$15,'Ciclo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Semaforico'!AF$30,O!$HC17:$HL17))*AF$31),(SUMIF(S!$HC$15:$HL$15,'Ciclo Semaforico'!AF$32,S!$HC17:$HL17)+SUMIF(N!$HC$15:$HL$15,'Ciclo Semaforico'!AF$32,N!$HC17:$HL17)+SUMIF(E!$HC$15:$HL$15,'Ciclo Semaforico'!AF$32,E!$HC17:$HL17)+SUMIF(O!$HC$15:$HL$15,'Ciclo Semaforico'!AF$32,O!$HC17:$HL17))-IF(AF$31="",(SUMIF(S!$HC$15:$HL$15,'Ciclo Semaforico'!AF$30,S!$HC17:$HL17)+SUMIF(N!$HC$15:$HL$15,'Ciclo Semaforico'!AF$30,N!$HC17:$HL17)+SUMIF(E!$HC$15:$HL$15,'Ciclo Semaforico'!AF$30,E!$HC17:$HL17)+SUMIF(O!$HC$15:$HL$15,'Ciclo Semaforico'!AF$30,O!$HC17:$HL17)),(SUMIF(S!$HC$15:$HL$15,'Ciclo Semaforico'!AF$30,S!$HC17:$HL17)+SUMIF(N!$HC$15:$HL$15,'Ciclo Semaforico'!AF$30,N!$HC17:$HL17)+SUMIF(E!$HC$15:$HL$15,'Ciclo Semaforico'!AF$30,E!$HC17:$HL17)+SUMIF(O!$HC$15:$HL$15,'Ciclo Semaforico'!AF$30,O!$HC17:$HL17))*AF$31))</f>
        <v>0</v>
      </c>
      <c r="AG42" s="245">
        <f>IF(AG$32="",IF(AG$31="",(SUMIF(S!$HC$15:$HL$15,'Ciclo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Semaforico'!AG$30,O!$HC17:$HL17))*AG$31),(SUMIF(S!$HC$15:$HL$15,'Ciclo Semaforico'!AG$32,S!$HC17:$HL17)+SUMIF(N!$HC$15:$HL$15,'Ciclo Semaforico'!AG$32,N!$HC17:$HL17)+SUMIF(E!$HC$15:$HL$15,'Ciclo Semaforico'!AG$32,E!$HC17:$HL17)+SUMIF(O!$HC$15:$HL$15,'Ciclo Semaforico'!AG$32,O!$HC17:$HL17))-IF(AG$31="",(SUMIF(S!$HC$15:$HL$15,'Ciclo Semaforico'!AG$30,S!$HC17:$HL17)+SUMIF(N!$HC$15:$HL$15,'Ciclo Semaforico'!AG$30,N!$HC17:$HL17)+SUMIF(E!$HC$15:$HL$15,'Ciclo Semaforico'!AG$30,E!$HC17:$HL17)+SUMIF(O!$HC$15:$HL$15,'Ciclo Semaforico'!AG$30,O!$HC17:$HL17)),(SUMIF(S!$HC$15:$HL$15,'Ciclo Semaforico'!AG$30,S!$HC17:$HL17)+SUMIF(N!$HC$15:$HL$15,'Ciclo Semaforico'!AG$30,N!$HC17:$HL17)+SUMIF(E!$HC$15:$HL$15,'Ciclo Semaforico'!AG$30,E!$HC17:$HL17)+SUMIF(O!$HC$15:$HL$15,'Ciclo Semaforico'!AG$30,O!$HC17:$HL17))*AG$31))</f>
        <v>0</v>
      </c>
      <c r="AH42" s="245">
        <f>IF(AH$32="",IF(AH$31="",(SUMIF(S!$HC$15:$HL$15,'Ciclo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Semaforico'!AH$30,O!$HC17:$HL17))*AH$31),(SUMIF(S!$HC$15:$HL$15,'Ciclo Semaforico'!AH$32,S!$HC17:$HL17)+SUMIF(N!$HC$15:$HL$15,'Ciclo Semaforico'!AH$32,N!$HC17:$HL17)+SUMIF(E!$HC$15:$HL$15,'Ciclo Semaforico'!AH$32,E!$HC17:$HL17)+SUMIF(O!$HC$15:$HL$15,'Ciclo Semaforico'!AH$32,O!$HC17:$HL17))-IF(AH$31="",(SUMIF(S!$HC$15:$HL$15,'Ciclo Semaforico'!AH$30,S!$HC17:$HL17)+SUMIF(N!$HC$15:$HL$15,'Ciclo Semaforico'!AH$30,N!$HC17:$HL17)+SUMIF(E!$HC$15:$HL$15,'Ciclo Semaforico'!AH$30,E!$HC17:$HL17)+SUMIF(O!$HC$15:$HL$15,'Ciclo Semaforico'!AH$30,O!$HC17:$HL17)),(SUMIF(S!$HC$15:$HL$15,'Ciclo Semaforico'!AH$30,S!$HC17:$HL17)+SUMIF(N!$HC$15:$HL$15,'Ciclo Semaforico'!AH$30,N!$HC17:$HL17)+SUMIF(E!$HC$15:$HL$15,'Ciclo Semaforico'!AH$30,E!$HC17:$HL17)+SUMIF(O!$HC$15:$HL$15,'Ciclo Semaforico'!AH$30,O!$HC17:$HL17))*AH$31))</f>
        <v>0</v>
      </c>
      <c r="AI42" s="245">
        <f>IF(AI$32="",IF(AI$31="",(SUMIF(S!$HC$15:$HL$15,'Ciclo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Semaforico'!AI$30,O!$HC17:$HL17))*AI$31),(SUMIF(S!$HC$15:$HL$15,'Ciclo Semaforico'!AI$32,S!$HC17:$HL17)+SUMIF(N!$HC$15:$HL$15,'Ciclo Semaforico'!AI$32,N!$HC17:$HL17)+SUMIF(E!$HC$15:$HL$15,'Ciclo Semaforico'!AI$32,E!$HC17:$HL17)+SUMIF(O!$HC$15:$HL$15,'Ciclo Semaforico'!AI$32,O!$HC17:$HL17))-IF(AI$31="",(SUMIF(S!$HC$15:$HL$15,'Ciclo Semaforico'!AI$30,S!$HC17:$HL17)+SUMIF(N!$HC$15:$HL$15,'Ciclo Semaforico'!AI$30,N!$HC17:$HL17)+SUMIF(E!$HC$15:$HL$15,'Ciclo Semaforico'!AI$30,E!$HC17:$HL17)+SUMIF(O!$HC$15:$HL$15,'Ciclo Semaforico'!AI$30,O!$HC17:$HL17)),(SUMIF(S!$HC$15:$HL$15,'Ciclo Semaforico'!AI$30,S!$HC17:$HL17)+SUMIF(N!$HC$15:$HL$15,'Ciclo Semaforico'!AI$30,N!$HC17:$HL17)+SUMIF(E!$HC$15:$HL$15,'Ciclo Semaforico'!AI$30,E!$HC17:$HL17)+SUMIF(O!$HC$15:$HL$15,'Ciclo Semaforico'!AI$30,O!$HC17:$HL17))*AI$31))</f>
        <v>0</v>
      </c>
      <c r="AJ42" s="245">
        <f>IF(AJ$32="",IF(AJ$31="",(SUMIF(S!$HC$15:$HL$15,'Ciclo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Semaforico'!AJ$30,O!$HC17:$HL17))*AJ$31),(SUMIF(S!$HC$15:$HL$15,'Ciclo Semaforico'!AJ$32,S!$HC17:$HL17)+SUMIF(N!$HC$15:$HL$15,'Ciclo Semaforico'!AJ$32,N!$HC17:$HL17)+SUMIF(E!$HC$15:$HL$15,'Ciclo Semaforico'!AJ$32,E!$HC17:$HL17)+SUMIF(O!$HC$15:$HL$15,'Ciclo Semaforico'!AJ$32,O!$HC17:$HL17))-IF(AJ$31="",(SUMIF(S!$HC$15:$HL$15,'Ciclo Semaforico'!AJ$30,S!$HC17:$HL17)+SUMIF(N!$HC$15:$HL$15,'Ciclo Semaforico'!AJ$30,N!$HC17:$HL17)+SUMIF(E!$HC$15:$HL$15,'Ciclo Semaforico'!AJ$30,E!$HC17:$HL17)+SUMIF(O!$HC$15:$HL$15,'Ciclo Semaforico'!AJ$30,O!$HC17:$HL17)),(SUMIF(S!$HC$15:$HL$15,'Ciclo Semaforico'!AJ$30,S!$HC17:$HL17)+SUMIF(N!$HC$15:$HL$15,'Ciclo Semaforico'!AJ$30,N!$HC17:$HL17)+SUMIF(E!$HC$15:$HL$15,'Ciclo Semaforico'!AJ$30,E!$HC17:$HL17)+SUMIF(O!$HC$15:$HL$15,'Ciclo Semaforico'!AJ$30,O!$HC17:$HL17))*AJ$31))</f>
        <v>0</v>
      </c>
      <c r="AK42" s="245">
        <f>IF(AK$32="",IF(AK$31="",(SUMIF(S!$HC$15:$HL$15,'Ciclo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Semaforico'!AK$30,O!$HC17:$HL17))*AK$31),(SUMIF(S!$HC$15:$HL$15,'Ciclo Semaforico'!AK$32,S!$HC17:$HL17)+SUMIF(N!$HC$15:$HL$15,'Ciclo Semaforico'!AK$32,N!$HC17:$HL17)+SUMIF(E!$HC$15:$HL$15,'Ciclo Semaforico'!AK$32,E!$HC17:$HL17)+SUMIF(O!$HC$15:$HL$15,'Ciclo Semaforico'!AK$32,O!$HC17:$HL17))-IF(AK$31="",(SUMIF(S!$HC$15:$HL$15,'Ciclo Semaforico'!AK$30,S!$HC17:$HL17)+SUMIF(N!$HC$15:$HL$15,'Ciclo Semaforico'!AK$30,N!$HC17:$HL17)+SUMIF(E!$HC$15:$HL$15,'Ciclo Semaforico'!AK$30,E!$HC17:$HL17)+SUMIF(O!$HC$15:$HL$15,'Ciclo Semaforico'!AK$30,O!$HC17:$HL17)),(SUMIF(S!$HC$15:$HL$15,'Ciclo Semaforico'!AK$30,S!$HC17:$HL17)+SUMIF(N!$HC$15:$HL$15,'Ciclo Semaforico'!AK$30,N!$HC17:$HL17)+SUMIF(E!$HC$15:$HL$15,'Ciclo Semaforico'!AK$30,E!$HC17:$HL17)+SUMIF(O!$HC$15:$HL$15,'Ciclo Semaforico'!AK$30,O!$HC17:$HL17))*AK$31))</f>
        <v>0</v>
      </c>
      <c r="AL42" s="246">
        <f>IF(AL$32="",IF(AL$31="",(SUMIF(S!$HC$15:$HL$15,'Ciclo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Semaforico'!AL$30,O!$HC17:$HL17))*AL$31),(SUMIF(S!$HC$15:$HL$15,'Ciclo Semaforico'!AL$32,S!$HC17:$HL17)+SUMIF(N!$HC$15:$HL$15,'Ciclo Semaforico'!AL$32,N!$HC17:$HL17)+SUMIF(E!$HC$15:$HL$15,'Ciclo Semaforico'!AL$32,E!$HC17:$HL17)+SUMIF(O!$HC$15:$HL$15,'Ciclo Semaforico'!AL$32,O!$HC17:$HL17))-IF(AL$31="",(SUMIF(S!$HC$15:$HL$15,'Ciclo Semaforico'!AL$30,S!$HC17:$HL17)+SUMIF(N!$HC$15:$HL$15,'Ciclo Semaforico'!AL$30,N!$HC17:$HL17)+SUMIF(E!$HC$15:$HL$15,'Ciclo Semaforico'!AL$30,E!$HC17:$HL17)+SUMIF(O!$HC$15:$HL$15,'Ciclo Semaforico'!AL$30,O!$HC17:$HL17)),(SUMIF(S!$HC$15:$HL$15,'Ciclo Semaforico'!AL$30,S!$HC17:$HL17)+SUMIF(N!$HC$15:$HL$15,'Ciclo Semaforico'!AL$30,N!$HC17:$HL17)+SUMIF(E!$HC$15:$HL$15,'Ciclo Semaforico'!AL$30,E!$HC17:$HL17)+SUMIF(O!$HC$15:$HL$15,'Ciclo Semaforico'!AL$30,O!$HC17:$HL17))*AL$31))</f>
        <v>0</v>
      </c>
      <c r="AM42" s="244">
        <f>IF(AM$32="",IF(AM$31="",(SUMIF(S!$HC$15:$HL$15,'Ciclo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Semaforico'!AM$30,O!$HC17:$HL17))*AM$31),(SUMIF(S!$HC$15:$HL$15,'Ciclo Semaforico'!AM$32,S!$HC17:$HL17)+SUMIF(N!$HC$15:$HL$15,'Ciclo Semaforico'!AM$32,N!$HC17:$HL17)+SUMIF(E!$HC$15:$HL$15,'Ciclo Semaforico'!AM$32,E!$HC17:$HL17)+SUMIF(O!$HC$15:$HL$15,'Ciclo Semaforico'!AM$32,O!$HC17:$HL17))-IF(AM$31="",(SUMIF(S!$HC$15:$HL$15,'Ciclo Semaforico'!AM$30,S!$HC17:$HL17)+SUMIF(N!$HC$15:$HL$15,'Ciclo Semaforico'!AM$30,N!$HC17:$HL17)+SUMIF(E!$HC$15:$HL$15,'Ciclo Semaforico'!AM$30,E!$HC17:$HL17)+SUMIF(O!$HC$15:$HL$15,'Ciclo Semaforico'!AM$30,O!$HC17:$HL17)),(SUMIF(S!$HC$15:$HL$15,'Ciclo Semaforico'!AM$30,S!$HC17:$HL17)+SUMIF(N!$HC$15:$HL$15,'Ciclo Semaforico'!AM$30,N!$HC17:$HL17)+SUMIF(E!$HC$15:$HL$15,'Ciclo Semaforico'!AM$30,E!$HC17:$HL17)+SUMIF(O!$HC$15:$HL$15,'Ciclo Semaforico'!AM$30,O!$HC17:$HL17))*AM$31))</f>
        <v>0</v>
      </c>
      <c r="AN42" s="245">
        <f>IF(AN$32="",IF(AN$31="",(SUMIF(S!$HC$15:$HL$15,'Ciclo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Semaforico'!AN$30,O!$HC17:$HL17))*AN$31),(SUMIF(S!$HC$15:$HL$15,'Ciclo Semaforico'!AN$32,S!$HC17:$HL17)+SUMIF(N!$HC$15:$HL$15,'Ciclo Semaforico'!AN$32,N!$HC17:$HL17)+SUMIF(E!$HC$15:$HL$15,'Ciclo Semaforico'!AN$32,E!$HC17:$HL17)+SUMIF(O!$HC$15:$HL$15,'Ciclo Semaforico'!AN$32,O!$HC17:$HL17))-IF(AN$31="",(SUMIF(S!$HC$15:$HL$15,'Ciclo Semaforico'!AN$30,S!$HC17:$HL17)+SUMIF(N!$HC$15:$HL$15,'Ciclo Semaforico'!AN$30,N!$HC17:$HL17)+SUMIF(E!$HC$15:$HL$15,'Ciclo Semaforico'!AN$30,E!$HC17:$HL17)+SUMIF(O!$HC$15:$HL$15,'Ciclo Semaforico'!AN$30,O!$HC17:$HL17)),(SUMIF(S!$HC$15:$HL$15,'Ciclo Semaforico'!AN$30,S!$HC17:$HL17)+SUMIF(N!$HC$15:$HL$15,'Ciclo Semaforico'!AN$30,N!$HC17:$HL17)+SUMIF(E!$HC$15:$HL$15,'Ciclo Semaforico'!AN$30,E!$HC17:$HL17)+SUMIF(O!$HC$15:$HL$15,'Ciclo Semaforico'!AN$30,O!$HC17:$HL17))*AN$31))</f>
        <v>0</v>
      </c>
      <c r="AO42" s="245">
        <f>IF(AO$32="",IF(AO$31="",(SUMIF(S!$HC$15:$HL$15,'Ciclo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Semaforico'!AO$30,O!$HC17:$HL17))*AO$31),(SUMIF(S!$HC$15:$HL$15,'Ciclo Semaforico'!AO$32,S!$HC17:$HL17)+SUMIF(N!$HC$15:$HL$15,'Ciclo Semaforico'!AO$32,N!$HC17:$HL17)+SUMIF(E!$HC$15:$HL$15,'Ciclo Semaforico'!AO$32,E!$HC17:$HL17)+SUMIF(O!$HC$15:$HL$15,'Ciclo Semaforico'!AO$32,O!$HC17:$HL17))-IF(AO$31="",(SUMIF(S!$HC$15:$HL$15,'Ciclo Semaforico'!AO$30,S!$HC17:$HL17)+SUMIF(N!$HC$15:$HL$15,'Ciclo Semaforico'!AO$30,N!$HC17:$HL17)+SUMIF(E!$HC$15:$HL$15,'Ciclo Semaforico'!AO$30,E!$HC17:$HL17)+SUMIF(O!$HC$15:$HL$15,'Ciclo Semaforico'!AO$30,O!$HC17:$HL17)),(SUMIF(S!$HC$15:$HL$15,'Ciclo Semaforico'!AO$30,S!$HC17:$HL17)+SUMIF(N!$HC$15:$HL$15,'Ciclo Semaforico'!AO$30,N!$HC17:$HL17)+SUMIF(E!$HC$15:$HL$15,'Ciclo Semaforico'!AO$30,E!$HC17:$HL17)+SUMIF(O!$HC$15:$HL$15,'Ciclo Semaforico'!AO$30,O!$HC17:$HL17))*AO$31))</f>
        <v>0</v>
      </c>
      <c r="AP42" s="245">
        <f>IF(AP$32="",IF(AP$31="",(SUMIF(S!$HC$15:$HL$15,'Ciclo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Semaforico'!AP$30,O!$HC17:$HL17))*AP$31),(SUMIF(S!$HC$15:$HL$15,'Ciclo Semaforico'!AP$32,S!$HC17:$HL17)+SUMIF(N!$HC$15:$HL$15,'Ciclo Semaforico'!AP$32,N!$HC17:$HL17)+SUMIF(E!$HC$15:$HL$15,'Ciclo Semaforico'!AP$32,E!$HC17:$HL17)+SUMIF(O!$HC$15:$HL$15,'Ciclo Semaforico'!AP$32,O!$HC17:$HL17))-IF(AP$31="",(SUMIF(S!$HC$15:$HL$15,'Ciclo Semaforico'!AP$30,S!$HC17:$HL17)+SUMIF(N!$HC$15:$HL$15,'Ciclo Semaforico'!AP$30,N!$HC17:$HL17)+SUMIF(E!$HC$15:$HL$15,'Ciclo Semaforico'!AP$30,E!$HC17:$HL17)+SUMIF(O!$HC$15:$HL$15,'Ciclo Semaforico'!AP$30,O!$HC17:$HL17)),(SUMIF(S!$HC$15:$HL$15,'Ciclo Semaforico'!AP$30,S!$HC17:$HL17)+SUMIF(N!$HC$15:$HL$15,'Ciclo Semaforico'!AP$30,N!$HC17:$HL17)+SUMIF(E!$HC$15:$HL$15,'Ciclo Semaforico'!AP$30,E!$HC17:$HL17)+SUMIF(O!$HC$15:$HL$15,'Ciclo Semaforico'!AP$30,O!$HC17:$HL17))*AP$31))</f>
        <v>0</v>
      </c>
      <c r="AQ42" s="245">
        <f>IF(AQ$32="",IF(AQ$31="",(SUMIF(S!$HC$15:$HL$15,'Ciclo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Semaforico'!AQ$30,O!$HC17:$HL17))*AQ$31),(SUMIF(S!$HC$15:$HL$15,'Ciclo Semaforico'!AQ$32,S!$HC17:$HL17)+SUMIF(N!$HC$15:$HL$15,'Ciclo Semaforico'!AQ$32,N!$HC17:$HL17)+SUMIF(E!$HC$15:$HL$15,'Ciclo Semaforico'!AQ$32,E!$HC17:$HL17)+SUMIF(O!$HC$15:$HL$15,'Ciclo Semaforico'!AQ$32,O!$HC17:$HL17))-IF(AQ$31="",(SUMIF(S!$HC$15:$HL$15,'Ciclo Semaforico'!AQ$30,S!$HC17:$HL17)+SUMIF(N!$HC$15:$HL$15,'Ciclo Semaforico'!AQ$30,N!$HC17:$HL17)+SUMIF(E!$HC$15:$HL$15,'Ciclo Semaforico'!AQ$30,E!$HC17:$HL17)+SUMIF(O!$HC$15:$HL$15,'Ciclo Semaforico'!AQ$30,O!$HC17:$HL17)),(SUMIF(S!$HC$15:$HL$15,'Ciclo Semaforico'!AQ$30,S!$HC17:$HL17)+SUMIF(N!$HC$15:$HL$15,'Ciclo Semaforico'!AQ$30,N!$HC17:$HL17)+SUMIF(E!$HC$15:$HL$15,'Ciclo Semaforico'!AQ$30,E!$HC17:$HL17)+SUMIF(O!$HC$15:$HL$15,'Ciclo Semaforico'!AQ$30,O!$HC17:$HL17))*AQ$31))</f>
        <v>0</v>
      </c>
      <c r="AR42" s="245">
        <f>IF(AR$32="",IF(AR$31="",(SUMIF(S!$HC$15:$HL$15,'Ciclo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Semaforico'!AR$30,O!$HC17:$HL17))*AR$31),(SUMIF(S!$HC$15:$HL$15,'Ciclo Semaforico'!AR$32,S!$HC17:$HL17)+SUMIF(N!$HC$15:$HL$15,'Ciclo Semaforico'!AR$32,N!$HC17:$HL17)+SUMIF(E!$HC$15:$HL$15,'Ciclo Semaforico'!AR$32,E!$HC17:$HL17)+SUMIF(O!$HC$15:$HL$15,'Ciclo Semaforico'!AR$32,O!$HC17:$HL17))-IF(AR$31="",(SUMIF(S!$HC$15:$HL$15,'Ciclo Semaforico'!AR$30,S!$HC17:$HL17)+SUMIF(N!$HC$15:$HL$15,'Ciclo Semaforico'!AR$30,N!$HC17:$HL17)+SUMIF(E!$HC$15:$HL$15,'Ciclo Semaforico'!AR$30,E!$HC17:$HL17)+SUMIF(O!$HC$15:$HL$15,'Ciclo Semaforico'!AR$30,O!$HC17:$HL17)),(SUMIF(S!$HC$15:$HL$15,'Ciclo Semaforico'!AR$30,S!$HC17:$HL17)+SUMIF(N!$HC$15:$HL$15,'Ciclo Semaforico'!AR$30,N!$HC17:$HL17)+SUMIF(E!$HC$15:$HL$15,'Ciclo Semaforico'!AR$30,E!$HC17:$HL17)+SUMIF(O!$HC$15:$HL$15,'Ciclo Semaforico'!AR$30,O!$HC17:$HL17))*AR$31))</f>
        <v>0</v>
      </c>
      <c r="AS42" s="245">
        <f>IF(AS$32="",IF(AS$31="",(SUMIF(S!$HC$15:$HL$15,'Ciclo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Semaforico'!AS$30,O!$HC17:$HL17))*AS$31),(SUMIF(S!$HC$15:$HL$15,'Ciclo Semaforico'!AS$32,S!$HC17:$HL17)+SUMIF(N!$HC$15:$HL$15,'Ciclo Semaforico'!AS$32,N!$HC17:$HL17)+SUMIF(E!$HC$15:$HL$15,'Ciclo Semaforico'!AS$32,E!$HC17:$HL17)+SUMIF(O!$HC$15:$HL$15,'Ciclo Semaforico'!AS$32,O!$HC17:$HL17))-IF(AS$31="",(SUMIF(S!$HC$15:$HL$15,'Ciclo Semaforico'!AS$30,S!$HC17:$HL17)+SUMIF(N!$HC$15:$HL$15,'Ciclo Semaforico'!AS$30,N!$HC17:$HL17)+SUMIF(E!$HC$15:$HL$15,'Ciclo Semaforico'!AS$30,E!$HC17:$HL17)+SUMIF(O!$HC$15:$HL$15,'Ciclo Semaforico'!AS$30,O!$HC17:$HL17)),(SUMIF(S!$HC$15:$HL$15,'Ciclo Semaforico'!AS$30,S!$HC17:$HL17)+SUMIF(N!$HC$15:$HL$15,'Ciclo Semaforico'!AS$30,N!$HC17:$HL17)+SUMIF(E!$HC$15:$HL$15,'Ciclo Semaforico'!AS$30,E!$HC17:$HL17)+SUMIF(O!$HC$15:$HL$15,'Ciclo Semaforico'!AS$30,O!$HC17:$HL17))*AS$31))</f>
        <v>0</v>
      </c>
      <c r="AT42" s="245">
        <f>IF(AT$32="",IF(AT$31="",(SUMIF(S!$HC$15:$HL$15,'Ciclo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Semaforico'!AT$30,O!$HC17:$HL17))*AT$31),(SUMIF(S!$HC$15:$HL$15,'Ciclo Semaforico'!AT$32,S!$HC17:$HL17)+SUMIF(N!$HC$15:$HL$15,'Ciclo Semaforico'!AT$32,N!$HC17:$HL17)+SUMIF(E!$HC$15:$HL$15,'Ciclo Semaforico'!AT$32,E!$HC17:$HL17)+SUMIF(O!$HC$15:$HL$15,'Ciclo Semaforico'!AT$32,O!$HC17:$HL17))-IF(AT$31="",(SUMIF(S!$HC$15:$HL$15,'Ciclo Semaforico'!AT$30,S!$HC17:$HL17)+SUMIF(N!$HC$15:$HL$15,'Ciclo Semaforico'!AT$30,N!$HC17:$HL17)+SUMIF(E!$HC$15:$HL$15,'Ciclo Semaforico'!AT$30,E!$HC17:$HL17)+SUMIF(O!$HC$15:$HL$15,'Ciclo Semaforico'!AT$30,O!$HC17:$HL17)),(SUMIF(S!$HC$15:$HL$15,'Ciclo Semaforico'!AT$30,S!$HC17:$HL17)+SUMIF(N!$HC$15:$HL$15,'Ciclo Semaforico'!AT$30,N!$HC17:$HL17)+SUMIF(E!$HC$15:$HL$15,'Ciclo Semaforico'!AT$30,E!$HC17:$HL17)+SUMIF(O!$HC$15:$HL$15,'Ciclo Semaforico'!AT$30,O!$HC17:$HL17))*AT$31))</f>
        <v>0</v>
      </c>
      <c r="AU42" s="245">
        <f>IF(AU$32="",IF(AU$31="",(SUMIF(S!$HC$15:$HL$15,'Ciclo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Semaforico'!AU$30,O!$HC17:$HL17))*AU$31),(SUMIF(S!$HC$15:$HL$15,'Ciclo Semaforico'!AU$32,S!$HC17:$HL17)+SUMIF(N!$HC$15:$HL$15,'Ciclo Semaforico'!AU$32,N!$HC17:$HL17)+SUMIF(E!$HC$15:$HL$15,'Ciclo Semaforico'!AU$32,E!$HC17:$HL17)+SUMIF(O!$HC$15:$HL$15,'Ciclo Semaforico'!AU$32,O!$HC17:$HL17))-IF(AU$31="",(SUMIF(S!$HC$15:$HL$15,'Ciclo Semaforico'!AU$30,S!$HC17:$HL17)+SUMIF(N!$HC$15:$HL$15,'Ciclo Semaforico'!AU$30,N!$HC17:$HL17)+SUMIF(E!$HC$15:$HL$15,'Ciclo Semaforico'!AU$30,E!$HC17:$HL17)+SUMIF(O!$HC$15:$HL$15,'Ciclo Semaforico'!AU$30,O!$HC17:$HL17)),(SUMIF(S!$HC$15:$HL$15,'Ciclo Semaforico'!AU$30,S!$HC17:$HL17)+SUMIF(N!$HC$15:$HL$15,'Ciclo Semaforico'!AU$30,N!$HC17:$HL17)+SUMIF(E!$HC$15:$HL$15,'Ciclo Semaforico'!AU$30,E!$HC17:$HL17)+SUMIF(O!$HC$15:$HL$15,'Ciclo Semaforico'!AU$30,O!$HC17:$HL17))*AU$31))</f>
        <v>0</v>
      </c>
      <c r="AV42" s="245">
        <f>IF(AV$32="",IF(AV$31="",(SUMIF(S!$HC$15:$HL$15,'Ciclo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Semaforico'!AV$30,O!$HC17:$HL17))*AV$31),(SUMIF(S!$HC$15:$HL$15,'Ciclo Semaforico'!AV$32,S!$HC17:$HL17)+SUMIF(N!$HC$15:$HL$15,'Ciclo Semaforico'!AV$32,N!$HC17:$HL17)+SUMIF(E!$HC$15:$HL$15,'Ciclo Semaforico'!AV$32,E!$HC17:$HL17)+SUMIF(O!$HC$15:$HL$15,'Ciclo Semaforico'!AV$32,O!$HC17:$HL17))-IF(AV$31="",(SUMIF(S!$HC$15:$HL$15,'Ciclo Semaforico'!AV$30,S!$HC17:$HL17)+SUMIF(N!$HC$15:$HL$15,'Ciclo Semaforico'!AV$30,N!$HC17:$HL17)+SUMIF(E!$HC$15:$HL$15,'Ciclo Semaforico'!AV$30,E!$HC17:$HL17)+SUMIF(O!$HC$15:$HL$15,'Ciclo Semaforico'!AV$30,O!$HC17:$HL17)),(SUMIF(S!$HC$15:$HL$15,'Ciclo Semaforico'!AV$30,S!$HC17:$HL17)+SUMIF(N!$HC$15:$HL$15,'Ciclo Semaforico'!AV$30,N!$HC17:$HL17)+SUMIF(E!$HC$15:$HL$15,'Ciclo Semaforico'!AV$30,E!$HC17:$HL17)+SUMIF(O!$HC$15:$HL$15,'Ciclo Semaforico'!AV$30,O!$HC17:$HL17))*AV$31))</f>
        <v>0</v>
      </c>
      <c r="AW42" s="245">
        <f>IF(AW$32="",IF(AW$31="",(SUMIF(S!$HC$15:$HL$15,'Ciclo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Semaforico'!AW$30,O!$HC17:$HL17))*AW$31),(SUMIF(S!$HC$15:$HL$15,'Ciclo Semaforico'!AW$32,S!$HC17:$HL17)+SUMIF(N!$HC$15:$HL$15,'Ciclo Semaforico'!AW$32,N!$HC17:$HL17)+SUMIF(E!$HC$15:$HL$15,'Ciclo Semaforico'!AW$32,E!$HC17:$HL17)+SUMIF(O!$HC$15:$HL$15,'Ciclo Semaforico'!AW$32,O!$HC17:$HL17))-IF(AW$31="",(SUMIF(S!$HC$15:$HL$15,'Ciclo Semaforico'!AW$30,S!$HC17:$HL17)+SUMIF(N!$HC$15:$HL$15,'Ciclo Semaforico'!AW$30,N!$HC17:$HL17)+SUMIF(E!$HC$15:$HL$15,'Ciclo Semaforico'!AW$30,E!$HC17:$HL17)+SUMIF(O!$HC$15:$HL$15,'Ciclo Semaforico'!AW$30,O!$HC17:$HL17)),(SUMIF(S!$HC$15:$HL$15,'Ciclo Semaforico'!AW$30,S!$HC17:$HL17)+SUMIF(N!$HC$15:$HL$15,'Ciclo Semaforico'!AW$30,N!$HC17:$HL17)+SUMIF(E!$HC$15:$HL$15,'Ciclo Semaforico'!AW$30,E!$HC17:$HL17)+SUMIF(O!$HC$15:$HL$15,'Ciclo Semaforico'!AW$30,O!$HC17:$HL17))*AW$31))</f>
        <v>0</v>
      </c>
      <c r="AX42" s="246">
        <f>IF(AX$32="",IF(AX$31="",(SUMIF(S!$HC$15:$HL$15,'Ciclo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Semaforico'!AX$30,O!$HC17:$HL17))*AX$31),(SUMIF(S!$HC$15:$HL$15,'Ciclo Semaforico'!AX$32,S!$HC17:$HL17)+SUMIF(N!$HC$15:$HL$15,'Ciclo Semaforico'!AX$32,N!$HC17:$HL17)+SUMIF(E!$HC$15:$HL$15,'Ciclo Semaforico'!AX$32,E!$HC17:$HL17)+SUMIF(O!$HC$15:$HL$15,'Ciclo Semaforico'!AX$32,O!$HC17:$HL17))-IF(AX$31="",(SUMIF(S!$HC$15:$HL$15,'Ciclo Semaforico'!AX$30,S!$HC17:$HL17)+SUMIF(N!$HC$15:$HL$15,'Ciclo Semaforico'!AX$30,N!$HC17:$HL17)+SUMIF(E!$HC$15:$HL$15,'Ciclo Semaforico'!AX$30,E!$HC17:$HL17)+SUMIF(O!$HC$15:$HL$15,'Ciclo Semaforico'!AX$30,O!$HC17:$HL17)),(SUMIF(S!$HC$15:$HL$15,'Ciclo Semaforico'!AX$30,S!$HC17:$HL17)+SUMIF(N!$HC$15:$HL$15,'Ciclo Semaforico'!AX$30,N!$HC17:$HL17)+SUMIF(E!$HC$15:$HL$15,'Ciclo Semaforico'!AX$30,E!$HC17:$HL17)+SUMIF(O!$HC$15:$HL$15,'Ciclo Semaforico'!AX$30,O!$HC17:$HL17))*AX$31))</f>
        <v>0</v>
      </c>
      <c r="AY42" s="244" t="e">
        <f>IF(AY$32="",IF(AY$31="",(SUMIF(S!$HC$15:$HL$15,'Ciclo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Semaforico'!AY$30,O!$HC17:$HL17))*AY$31),(SUMIF(S!$HC$15:$HL$15,'Ciclo Semaforico'!AY$32,S!$HC17:$HL17)+SUMIF(N!$HC$15:$HL$15,'Ciclo Semaforico'!AY$32,N!$HC17:$HL17)+SUMIF(E!$HC$15:$HL$15,'Ciclo Semaforico'!AY$32,E!$HC17:$HL17)+SUMIF(O!$HC$15:$HL$15,'Ciclo Semaforico'!AY$32,O!$HC17:$HL17))-IF(AY$31="",(SUMIF(S!$HC$15:$HL$15,'Ciclo Semaforico'!AY$30,S!$HC17:$HL17)+SUMIF(N!$HC$15:$HL$15,'Ciclo Semaforico'!AY$30,N!$HC17:$HL17)+SUMIF(E!$HC$15:$HL$15,'Ciclo Semaforico'!AY$30,E!$HC17:$HL17)+SUMIF(O!$HC$15:$HL$15,'Ciclo Semaforico'!AY$30,O!$HC17:$HL17)),(SUMIF(S!$HC$15:$HL$15,'Ciclo Semaforico'!AY$30,S!$HC17:$HL17)+SUMIF(N!$HC$15:$HL$15,'Ciclo Semaforico'!AY$30,N!$HC17:$HL17)+SUMIF(E!$HC$15:$HL$15,'Ciclo Semaforico'!AY$30,E!$HC17:$HL17)+SUMIF(O!$HC$15:$HL$15,'Ciclo Semaforico'!AY$30,O!$HC17:$HL17))*AY$31))</f>
        <v>#REF!</v>
      </c>
      <c r="AZ42" s="245" t="e">
        <f>IF(AZ$32="",IF(AZ$31="",(SUMIF(S!$HC$15:$HL$15,'Ciclo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Semaforico'!AZ$30,O!$HC17:$HL17))*AZ$31),(SUMIF(S!$HC$15:$HL$15,'Ciclo Semaforico'!AZ$32,S!$HC17:$HL17)+SUMIF(N!$HC$15:$HL$15,'Ciclo Semaforico'!AZ$32,N!$HC17:$HL17)+SUMIF(E!$HC$15:$HL$15,'Ciclo Semaforico'!AZ$32,E!$HC17:$HL17)+SUMIF(O!$HC$15:$HL$15,'Ciclo Semaforico'!AZ$32,O!$HC17:$HL17))-IF(AZ$31="",(SUMIF(S!$HC$15:$HL$15,'Ciclo Semaforico'!AZ$30,S!$HC17:$HL17)+SUMIF(N!$HC$15:$HL$15,'Ciclo Semaforico'!AZ$30,N!$HC17:$HL17)+SUMIF(E!$HC$15:$HL$15,'Ciclo Semaforico'!AZ$30,E!$HC17:$HL17)+SUMIF(O!$HC$15:$HL$15,'Ciclo Semaforico'!AZ$30,O!$HC17:$HL17)),(SUMIF(S!$HC$15:$HL$15,'Ciclo Semaforico'!AZ$30,S!$HC17:$HL17)+SUMIF(N!$HC$15:$HL$15,'Ciclo Semaforico'!AZ$30,N!$HC17:$HL17)+SUMIF(E!$HC$15:$HL$15,'Ciclo Semaforico'!AZ$30,E!$HC17:$HL17)+SUMIF(O!$HC$15:$HL$15,'Ciclo Semaforico'!AZ$30,O!$HC17:$HL17))*AZ$31))</f>
        <v>#REF!</v>
      </c>
      <c r="BA42" s="245" t="e">
        <f>IF(BA$32="",IF(BA$31="",(SUMIF(S!$HC$15:$HL$15,'Ciclo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Semaforico'!BA$30,O!$HC17:$HL17))*BA$31),(SUMIF(S!$HC$15:$HL$15,'Ciclo Semaforico'!BA$32,S!$HC17:$HL17)+SUMIF(N!$HC$15:$HL$15,'Ciclo Semaforico'!BA$32,N!$HC17:$HL17)+SUMIF(E!$HC$15:$HL$15,'Ciclo Semaforico'!BA$32,E!$HC17:$HL17)+SUMIF(O!$HC$15:$HL$15,'Ciclo Semaforico'!BA$32,O!$HC17:$HL17))-IF(BA$31="",(SUMIF(S!$HC$15:$HL$15,'Ciclo Semaforico'!BA$30,S!$HC17:$HL17)+SUMIF(N!$HC$15:$HL$15,'Ciclo Semaforico'!BA$30,N!$HC17:$HL17)+SUMIF(E!$HC$15:$HL$15,'Ciclo Semaforico'!BA$30,E!$HC17:$HL17)+SUMIF(O!$HC$15:$HL$15,'Ciclo Semaforico'!BA$30,O!$HC17:$HL17)),(SUMIF(S!$HC$15:$HL$15,'Ciclo Semaforico'!BA$30,S!$HC17:$HL17)+SUMIF(N!$HC$15:$HL$15,'Ciclo Semaforico'!BA$30,N!$HC17:$HL17)+SUMIF(E!$HC$15:$HL$15,'Ciclo Semaforico'!BA$30,E!$HC17:$HL17)+SUMIF(O!$HC$15:$HL$15,'Ciclo Semaforico'!BA$30,O!$HC17:$HL17))*BA$31))</f>
        <v>#REF!</v>
      </c>
      <c r="BB42" s="245" t="e">
        <f>IF(BB$32="",IF(BB$31="",(SUMIF(S!$HC$15:$HL$15,'Ciclo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Semaforico'!BB$30,O!$HC17:$HL17))*BB$31),(SUMIF(S!$HC$15:$HL$15,'Ciclo Semaforico'!BB$32,S!$HC17:$HL17)+SUMIF(N!$HC$15:$HL$15,'Ciclo Semaforico'!BB$32,N!$HC17:$HL17)+SUMIF(E!$HC$15:$HL$15,'Ciclo Semaforico'!BB$32,E!$HC17:$HL17)+SUMIF(O!$HC$15:$HL$15,'Ciclo Semaforico'!BB$32,O!$HC17:$HL17))-IF(BB$31="",(SUMIF(S!$HC$15:$HL$15,'Ciclo Semaforico'!BB$30,S!$HC17:$HL17)+SUMIF(N!$HC$15:$HL$15,'Ciclo Semaforico'!BB$30,N!$HC17:$HL17)+SUMIF(E!$HC$15:$HL$15,'Ciclo Semaforico'!BB$30,E!$HC17:$HL17)+SUMIF(O!$HC$15:$HL$15,'Ciclo Semaforico'!BB$30,O!$HC17:$HL17)),(SUMIF(S!$HC$15:$HL$15,'Ciclo Semaforico'!BB$30,S!$HC17:$HL17)+SUMIF(N!$HC$15:$HL$15,'Ciclo Semaforico'!BB$30,N!$HC17:$HL17)+SUMIF(E!$HC$15:$HL$15,'Ciclo Semaforico'!BB$30,E!$HC17:$HL17)+SUMIF(O!$HC$15:$HL$15,'Ciclo Semaforico'!BB$30,O!$HC17:$HL17))*BB$31))</f>
        <v>#REF!</v>
      </c>
      <c r="BC42" s="245" t="e">
        <f>IF(BC$32="",IF(BC$31="",(SUMIF(S!$HC$15:$HL$15,'Ciclo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Semaforico'!BC$30,O!$HC17:$HL17))*BC$31),(SUMIF(S!$HC$15:$HL$15,'Ciclo Semaforico'!BC$32,S!$HC17:$HL17)+SUMIF(N!$HC$15:$HL$15,'Ciclo Semaforico'!BC$32,N!$HC17:$HL17)+SUMIF(E!$HC$15:$HL$15,'Ciclo Semaforico'!BC$32,E!$HC17:$HL17)+SUMIF(O!$HC$15:$HL$15,'Ciclo Semaforico'!BC$32,O!$HC17:$HL17))-IF(BC$31="",(SUMIF(S!$HC$15:$HL$15,'Ciclo Semaforico'!BC$30,S!$HC17:$HL17)+SUMIF(N!$HC$15:$HL$15,'Ciclo Semaforico'!BC$30,N!$HC17:$HL17)+SUMIF(E!$HC$15:$HL$15,'Ciclo Semaforico'!BC$30,E!$HC17:$HL17)+SUMIF(O!$HC$15:$HL$15,'Ciclo Semaforico'!BC$30,O!$HC17:$HL17)),(SUMIF(S!$HC$15:$HL$15,'Ciclo Semaforico'!BC$30,S!$HC17:$HL17)+SUMIF(N!$HC$15:$HL$15,'Ciclo Semaforico'!BC$30,N!$HC17:$HL17)+SUMIF(E!$HC$15:$HL$15,'Ciclo Semaforico'!BC$30,E!$HC17:$HL17)+SUMIF(O!$HC$15:$HL$15,'Ciclo Semaforico'!BC$30,O!$HC17:$HL17))*BC$31))</f>
        <v>#REF!</v>
      </c>
      <c r="BD42" s="245" t="e">
        <f>IF(BD$32="",IF(BD$31="",(SUMIF(S!$HC$15:$HL$15,'Ciclo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Semaforico'!BD$30,O!$HC17:$HL17))*BD$31),(SUMIF(S!$HC$15:$HL$15,'Ciclo Semaforico'!BD$32,S!$HC17:$HL17)+SUMIF(N!$HC$15:$HL$15,'Ciclo Semaforico'!BD$32,N!$HC17:$HL17)+SUMIF(E!$HC$15:$HL$15,'Ciclo Semaforico'!BD$32,E!$HC17:$HL17)+SUMIF(O!$HC$15:$HL$15,'Ciclo Semaforico'!BD$32,O!$HC17:$HL17))-IF(BD$31="",(SUMIF(S!$HC$15:$HL$15,'Ciclo Semaforico'!BD$30,S!$HC17:$HL17)+SUMIF(N!$HC$15:$HL$15,'Ciclo Semaforico'!BD$30,N!$HC17:$HL17)+SUMIF(E!$HC$15:$HL$15,'Ciclo Semaforico'!BD$30,E!$HC17:$HL17)+SUMIF(O!$HC$15:$HL$15,'Ciclo Semaforico'!BD$30,O!$HC17:$HL17)),(SUMIF(S!$HC$15:$HL$15,'Ciclo Semaforico'!BD$30,S!$HC17:$HL17)+SUMIF(N!$HC$15:$HL$15,'Ciclo Semaforico'!BD$30,N!$HC17:$HL17)+SUMIF(E!$HC$15:$HL$15,'Ciclo Semaforico'!BD$30,E!$HC17:$HL17)+SUMIF(O!$HC$15:$HL$15,'Ciclo Semaforico'!BD$30,O!$HC17:$HL17))*BD$31))</f>
        <v>#REF!</v>
      </c>
      <c r="BE42" s="245">
        <f>IF(BE$32="",IF(BE$31="",(SUMIF(S!$HC$15:$HL$15,'Ciclo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Semaforico'!BE$30,O!$HC17:$HL17))*BE$31),(SUMIF(S!$HC$15:$HL$15,'Ciclo Semaforico'!BE$32,S!$HC17:$HL17)+SUMIF(N!$HC$15:$HL$15,'Ciclo Semaforico'!BE$32,N!$HC17:$HL17)+SUMIF(E!$HC$15:$HL$15,'Ciclo Semaforico'!BE$32,E!$HC17:$HL17)+SUMIF(O!$HC$15:$HL$15,'Ciclo Semaforico'!BE$32,O!$HC17:$HL17))-IF(BE$31="",(SUMIF(S!$HC$15:$HL$15,'Ciclo Semaforico'!BE$30,S!$HC17:$HL17)+SUMIF(N!$HC$15:$HL$15,'Ciclo Semaforico'!BE$30,N!$HC17:$HL17)+SUMIF(E!$HC$15:$HL$15,'Ciclo Semaforico'!BE$30,E!$HC17:$HL17)+SUMIF(O!$HC$15:$HL$15,'Ciclo Semaforico'!BE$30,O!$HC17:$HL17)),(SUMIF(S!$HC$15:$HL$15,'Ciclo Semaforico'!BE$30,S!$HC17:$HL17)+SUMIF(N!$HC$15:$HL$15,'Ciclo Semaforico'!BE$30,N!$HC17:$HL17)+SUMIF(E!$HC$15:$HL$15,'Ciclo Semaforico'!BE$30,E!$HC17:$HL17)+SUMIF(O!$HC$15:$HL$15,'Ciclo Semaforico'!BE$30,O!$HC17:$HL17))*BE$31))</f>
        <v>0</v>
      </c>
      <c r="BF42" s="245">
        <f>IF(BF$32="",IF(BF$31="",(SUMIF(S!$HC$15:$HL$15,'Ciclo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Semaforico'!BF$30,O!$HC17:$HL17))*BF$31),(SUMIF(S!$HC$15:$HL$15,'Ciclo Semaforico'!BF$32,S!$HC17:$HL17)+SUMIF(N!$HC$15:$HL$15,'Ciclo Semaforico'!BF$32,N!$HC17:$HL17)+SUMIF(E!$HC$15:$HL$15,'Ciclo Semaforico'!BF$32,E!$HC17:$HL17)+SUMIF(O!$HC$15:$HL$15,'Ciclo Semaforico'!BF$32,O!$HC17:$HL17))-IF(BF$31="",(SUMIF(S!$HC$15:$HL$15,'Ciclo Semaforico'!BF$30,S!$HC17:$HL17)+SUMIF(N!$HC$15:$HL$15,'Ciclo Semaforico'!BF$30,N!$HC17:$HL17)+SUMIF(E!$HC$15:$HL$15,'Ciclo Semaforico'!BF$30,E!$HC17:$HL17)+SUMIF(O!$HC$15:$HL$15,'Ciclo Semaforico'!BF$30,O!$HC17:$HL17)),(SUMIF(S!$HC$15:$HL$15,'Ciclo Semaforico'!BF$30,S!$HC17:$HL17)+SUMIF(N!$HC$15:$HL$15,'Ciclo Semaforico'!BF$30,N!$HC17:$HL17)+SUMIF(E!$HC$15:$HL$15,'Ciclo Semaforico'!BF$30,E!$HC17:$HL17)+SUMIF(O!$HC$15:$HL$15,'Ciclo Semaforico'!BF$30,O!$HC17:$HL17))*BF$31))</f>
        <v>0</v>
      </c>
      <c r="BG42" s="245">
        <f>IF(BG$32="",IF(BG$31="",(SUMIF(S!$HC$15:$HL$15,'Ciclo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Semaforico'!BG$30,O!$HC17:$HL17))*BG$31),(SUMIF(S!$HC$15:$HL$15,'Ciclo Semaforico'!BG$32,S!$HC17:$HL17)+SUMIF(N!$HC$15:$HL$15,'Ciclo Semaforico'!BG$32,N!$HC17:$HL17)+SUMIF(E!$HC$15:$HL$15,'Ciclo Semaforico'!BG$32,E!$HC17:$HL17)+SUMIF(O!$HC$15:$HL$15,'Ciclo Semaforico'!BG$32,O!$HC17:$HL17))-IF(BG$31="",(SUMIF(S!$HC$15:$HL$15,'Ciclo Semaforico'!BG$30,S!$HC17:$HL17)+SUMIF(N!$HC$15:$HL$15,'Ciclo Semaforico'!BG$30,N!$HC17:$HL17)+SUMIF(E!$HC$15:$HL$15,'Ciclo Semaforico'!BG$30,E!$HC17:$HL17)+SUMIF(O!$HC$15:$HL$15,'Ciclo Semaforico'!BG$30,O!$HC17:$HL17)),(SUMIF(S!$HC$15:$HL$15,'Ciclo Semaforico'!BG$30,S!$HC17:$HL17)+SUMIF(N!$HC$15:$HL$15,'Ciclo Semaforico'!BG$30,N!$HC17:$HL17)+SUMIF(E!$HC$15:$HL$15,'Ciclo Semaforico'!BG$30,E!$HC17:$HL17)+SUMIF(O!$HC$15:$HL$15,'Ciclo Semaforico'!BG$30,O!$HC17:$HL17))*BG$31))</f>
        <v>0</v>
      </c>
      <c r="BH42" s="245">
        <f>IF(BH$32="",IF(BH$31="",(SUMIF(S!$HC$15:$HL$15,'Ciclo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Semaforico'!BH$30,O!$HC17:$HL17))*BH$31),(SUMIF(S!$HC$15:$HL$15,'Ciclo Semaforico'!BH$32,S!$HC17:$HL17)+SUMIF(N!$HC$15:$HL$15,'Ciclo Semaforico'!BH$32,N!$HC17:$HL17)+SUMIF(E!$HC$15:$HL$15,'Ciclo Semaforico'!BH$32,E!$HC17:$HL17)+SUMIF(O!$HC$15:$HL$15,'Ciclo Semaforico'!BH$32,O!$HC17:$HL17))-IF(BH$31="",(SUMIF(S!$HC$15:$HL$15,'Ciclo Semaforico'!BH$30,S!$HC17:$HL17)+SUMIF(N!$HC$15:$HL$15,'Ciclo Semaforico'!BH$30,N!$HC17:$HL17)+SUMIF(E!$HC$15:$HL$15,'Ciclo Semaforico'!BH$30,E!$HC17:$HL17)+SUMIF(O!$HC$15:$HL$15,'Ciclo Semaforico'!BH$30,O!$HC17:$HL17)),(SUMIF(S!$HC$15:$HL$15,'Ciclo Semaforico'!BH$30,S!$HC17:$HL17)+SUMIF(N!$HC$15:$HL$15,'Ciclo Semaforico'!BH$30,N!$HC17:$HL17)+SUMIF(E!$HC$15:$HL$15,'Ciclo Semaforico'!BH$30,E!$HC17:$HL17)+SUMIF(O!$HC$15:$HL$15,'Ciclo Semaforico'!BH$30,O!$HC17:$HL17))*BH$31))</f>
        <v>0</v>
      </c>
      <c r="BI42" s="245">
        <f>IF(BI$32="",IF(BI$31="",(SUMIF(S!$HC$15:$HL$15,'Ciclo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Semaforico'!BI$30,O!$HC17:$HL17))*BI$31),(SUMIF(S!$HC$15:$HL$15,'Ciclo Semaforico'!BI$32,S!$HC17:$HL17)+SUMIF(N!$HC$15:$HL$15,'Ciclo Semaforico'!BI$32,N!$HC17:$HL17)+SUMIF(E!$HC$15:$HL$15,'Ciclo Semaforico'!BI$32,E!$HC17:$HL17)+SUMIF(O!$HC$15:$HL$15,'Ciclo Semaforico'!BI$32,O!$HC17:$HL17))-IF(BI$31="",(SUMIF(S!$HC$15:$HL$15,'Ciclo Semaforico'!BI$30,S!$HC17:$HL17)+SUMIF(N!$HC$15:$HL$15,'Ciclo Semaforico'!BI$30,N!$HC17:$HL17)+SUMIF(E!$HC$15:$HL$15,'Ciclo Semaforico'!BI$30,E!$HC17:$HL17)+SUMIF(O!$HC$15:$HL$15,'Ciclo Semaforico'!BI$30,O!$HC17:$HL17)),(SUMIF(S!$HC$15:$HL$15,'Ciclo Semaforico'!BI$30,S!$HC17:$HL17)+SUMIF(N!$HC$15:$HL$15,'Ciclo Semaforico'!BI$30,N!$HC17:$HL17)+SUMIF(E!$HC$15:$HL$15,'Ciclo Semaforico'!BI$30,E!$HC17:$HL17)+SUMIF(O!$HC$15:$HL$15,'Ciclo Semaforico'!BI$30,O!$HC17:$HL17))*BI$31))</f>
        <v>0</v>
      </c>
      <c r="BJ42" s="246">
        <f>IF(BJ$32="",IF(BJ$31="",(SUMIF(S!$HC$15:$HL$15,'Ciclo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Semaforico'!BJ$30,O!$HC17:$HL17))*BJ$31),(SUMIF(S!$HC$15:$HL$15,'Ciclo Semaforico'!BJ$32,S!$HC17:$HL17)+SUMIF(N!$HC$15:$HL$15,'Ciclo Semaforico'!BJ$32,N!$HC17:$HL17)+SUMIF(E!$HC$15:$HL$15,'Ciclo Semaforico'!BJ$32,E!$HC17:$HL17)+SUMIF(O!$HC$15:$HL$15,'Ciclo Semaforico'!BJ$32,O!$HC17:$HL17))-IF(BJ$31="",(SUMIF(S!$HC$15:$HL$15,'Ciclo Semaforico'!BJ$30,S!$HC17:$HL17)+SUMIF(N!$HC$15:$HL$15,'Ciclo Semaforico'!BJ$30,N!$HC17:$HL17)+SUMIF(E!$HC$15:$HL$15,'Ciclo Semaforico'!BJ$30,E!$HC17:$HL17)+SUMIF(O!$HC$15:$HL$15,'Ciclo Semaforico'!BJ$30,O!$HC17:$HL17)),(SUMIF(S!$HC$15:$HL$15,'Ciclo Semaforico'!BJ$30,S!$HC17:$HL17)+SUMIF(N!$HC$15:$HL$15,'Ciclo Semaforico'!BJ$30,N!$HC17:$HL17)+SUMIF(E!$HC$15:$HL$15,'Ciclo Semaforico'!BJ$30,E!$HC17:$HL17)+SUMIF(O!$HC$15:$HL$15,'Ciclo Semaforico'!BJ$30,O!$HC17:$HL17))*BJ$31))</f>
        <v>0</v>
      </c>
      <c r="BK42" s="244">
        <f>IF(BK$32="",IF(BK$31="",(SUMIF(S!$HC$15:$HL$15,'Ciclo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Semaforico'!BK$30,O!$HC17:$HL17))*BK$31),(SUMIF(S!$HC$15:$HL$15,'Ciclo Semaforico'!BK$32,S!$HC17:$HL17)+SUMIF(N!$HC$15:$HL$15,'Ciclo Semaforico'!BK$32,N!$HC17:$HL17)+SUMIF(E!$HC$15:$HL$15,'Ciclo Semaforico'!BK$32,E!$HC17:$HL17)+SUMIF(O!$HC$15:$HL$15,'Ciclo Semaforico'!BK$32,O!$HC17:$HL17))-IF(BK$31="",(SUMIF(S!$HC$15:$HL$15,'Ciclo Semaforico'!BK$30,S!$HC17:$HL17)+SUMIF(N!$HC$15:$HL$15,'Ciclo Semaforico'!BK$30,N!$HC17:$HL17)+SUMIF(E!$HC$15:$HL$15,'Ciclo Semaforico'!BK$30,E!$HC17:$HL17)+SUMIF(O!$HC$15:$HL$15,'Ciclo Semaforico'!BK$30,O!$HC17:$HL17)),(SUMIF(S!$HC$15:$HL$15,'Ciclo Semaforico'!BK$30,S!$HC17:$HL17)+SUMIF(N!$HC$15:$HL$15,'Ciclo Semaforico'!BK$30,N!$HC17:$HL17)+SUMIF(E!$HC$15:$HL$15,'Ciclo Semaforico'!BK$30,E!$HC17:$HL17)+SUMIF(O!$HC$15:$HL$15,'Ciclo Semaforico'!BK$30,O!$HC17:$HL17))*BK$31))</f>
        <v>0</v>
      </c>
      <c r="BL42" s="245">
        <f>IF(BL$32="",IF(BL$31="",(SUMIF(S!$HC$15:$HL$15,'Ciclo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Semaforico'!BL$30,O!$HC17:$HL17))*BL$31),(SUMIF(S!$HC$15:$HL$15,'Ciclo Semaforico'!BL$32,S!$HC17:$HL17)+SUMIF(N!$HC$15:$HL$15,'Ciclo Semaforico'!BL$32,N!$HC17:$HL17)+SUMIF(E!$HC$15:$HL$15,'Ciclo Semaforico'!BL$32,E!$HC17:$HL17)+SUMIF(O!$HC$15:$HL$15,'Ciclo Semaforico'!BL$32,O!$HC17:$HL17))-IF(BL$31="",(SUMIF(S!$HC$15:$HL$15,'Ciclo Semaforico'!BL$30,S!$HC17:$HL17)+SUMIF(N!$HC$15:$HL$15,'Ciclo Semaforico'!BL$30,N!$HC17:$HL17)+SUMIF(E!$HC$15:$HL$15,'Ciclo Semaforico'!BL$30,E!$HC17:$HL17)+SUMIF(O!$HC$15:$HL$15,'Ciclo Semaforico'!BL$30,O!$HC17:$HL17)),(SUMIF(S!$HC$15:$HL$15,'Ciclo Semaforico'!BL$30,S!$HC17:$HL17)+SUMIF(N!$HC$15:$HL$15,'Ciclo Semaforico'!BL$30,N!$HC17:$HL17)+SUMIF(E!$HC$15:$HL$15,'Ciclo Semaforico'!BL$30,E!$HC17:$HL17)+SUMIF(O!$HC$15:$HL$15,'Ciclo Semaforico'!BL$30,O!$HC17:$HL17))*BL$31))</f>
        <v>0</v>
      </c>
      <c r="BM42" s="245">
        <f>IF(BM$32="",IF(BM$31="",(SUMIF(S!$HC$15:$HL$15,'Ciclo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Semaforico'!BM$30,O!$HC17:$HL17))*BM$31),(SUMIF(S!$HC$15:$HL$15,'Ciclo Semaforico'!BM$32,S!$HC17:$HL17)+SUMIF(N!$HC$15:$HL$15,'Ciclo Semaforico'!BM$32,N!$HC17:$HL17)+SUMIF(E!$HC$15:$HL$15,'Ciclo Semaforico'!BM$32,E!$HC17:$HL17)+SUMIF(O!$HC$15:$HL$15,'Ciclo Semaforico'!BM$32,O!$HC17:$HL17))-IF(BM$31="",(SUMIF(S!$HC$15:$HL$15,'Ciclo Semaforico'!BM$30,S!$HC17:$HL17)+SUMIF(N!$HC$15:$HL$15,'Ciclo Semaforico'!BM$30,N!$HC17:$HL17)+SUMIF(E!$HC$15:$HL$15,'Ciclo Semaforico'!BM$30,E!$HC17:$HL17)+SUMIF(O!$HC$15:$HL$15,'Ciclo Semaforico'!BM$30,O!$HC17:$HL17)),(SUMIF(S!$HC$15:$HL$15,'Ciclo Semaforico'!BM$30,S!$HC17:$HL17)+SUMIF(N!$HC$15:$HL$15,'Ciclo Semaforico'!BM$30,N!$HC17:$HL17)+SUMIF(E!$HC$15:$HL$15,'Ciclo Semaforico'!BM$30,E!$HC17:$HL17)+SUMIF(O!$HC$15:$HL$15,'Ciclo Semaforico'!BM$30,O!$HC17:$HL17))*BM$31))</f>
        <v>0</v>
      </c>
      <c r="BN42" s="245">
        <f>IF(BN$32="",IF(BN$31="",(SUMIF(S!$HC$15:$HL$15,'Ciclo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Semaforico'!BN$30,O!$HC17:$HL17))*BN$31),(SUMIF(S!$HC$15:$HL$15,'Ciclo Semaforico'!BN$32,S!$HC17:$HL17)+SUMIF(N!$HC$15:$HL$15,'Ciclo Semaforico'!BN$32,N!$HC17:$HL17)+SUMIF(E!$HC$15:$HL$15,'Ciclo Semaforico'!BN$32,E!$HC17:$HL17)+SUMIF(O!$HC$15:$HL$15,'Ciclo Semaforico'!BN$32,O!$HC17:$HL17))-IF(BN$31="",(SUMIF(S!$HC$15:$HL$15,'Ciclo Semaforico'!BN$30,S!$HC17:$HL17)+SUMIF(N!$HC$15:$HL$15,'Ciclo Semaforico'!BN$30,N!$HC17:$HL17)+SUMIF(E!$HC$15:$HL$15,'Ciclo Semaforico'!BN$30,E!$HC17:$HL17)+SUMIF(O!$HC$15:$HL$15,'Ciclo Semaforico'!BN$30,O!$HC17:$HL17)),(SUMIF(S!$HC$15:$HL$15,'Ciclo Semaforico'!BN$30,S!$HC17:$HL17)+SUMIF(N!$HC$15:$HL$15,'Ciclo Semaforico'!BN$30,N!$HC17:$HL17)+SUMIF(E!$HC$15:$HL$15,'Ciclo Semaforico'!BN$30,E!$HC17:$HL17)+SUMIF(O!$HC$15:$HL$15,'Ciclo Semaforico'!BN$30,O!$HC17:$HL17))*BN$31))</f>
        <v>0</v>
      </c>
      <c r="BO42" s="245">
        <f>IF(BO$32="",IF(BO$31="",(SUMIF(S!$HC$15:$HL$15,'Ciclo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Semaforico'!BO$30,O!$HC17:$HL17))*BO$31),(SUMIF(S!$HC$15:$HL$15,'Ciclo Semaforico'!BO$32,S!$HC17:$HL17)+SUMIF(N!$HC$15:$HL$15,'Ciclo Semaforico'!BO$32,N!$HC17:$HL17)+SUMIF(E!$HC$15:$HL$15,'Ciclo Semaforico'!BO$32,E!$HC17:$HL17)+SUMIF(O!$HC$15:$HL$15,'Ciclo Semaforico'!BO$32,O!$HC17:$HL17))-IF(BO$31="",(SUMIF(S!$HC$15:$HL$15,'Ciclo Semaforico'!BO$30,S!$HC17:$HL17)+SUMIF(N!$HC$15:$HL$15,'Ciclo Semaforico'!BO$30,N!$HC17:$HL17)+SUMIF(E!$HC$15:$HL$15,'Ciclo Semaforico'!BO$30,E!$HC17:$HL17)+SUMIF(O!$HC$15:$HL$15,'Ciclo Semaforico'!BO$30,O!$HC17:$HL17)),(SUMIF(S!$HC$15:$HL$15,'Ciclo Semaforico'!BO$30,S!$HC17:$HL17)+SUMIF(N!$HC$15:$HL$15,'Ciclo Semaforico'!BO$30,N!$HC17:$HL17)+SUMIF(E!$HC$15:$HL$15,'Ciclo Semaforico'!BO$30,E!$HC17:$HL17)+SUMIF(O!$HC$15:$HL$15,'Ciclo Semaforico'!BO$30,O!$HC17:$HL17))*BO$31))</f>
        <v>0</v>
      </c>
      <c r="BP42" s="245">
        <f>IF(BP$32="",IF(BP$31="",(SUMIF(S!$HC$15:$HL$15,'Ciclo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Semaforico'!BP$30,O!$HC17:$HL17))*BP$31),(SUMIF(S!$HC$15:$HL$15,'Ciclo Semaforico'!BP$32,S!$HC17:$HL17)+SUMIF(N!$HC$15:$HL$15,'Ciclo Semaforico'!BP$32,N!$HC17:$HL17)+SUMIF(E!$HC$15:$HL$15,'Ciclo Semaforico'!BP$32,E!$HC17:$HL17)+SUMIF(O!$HC$15:$HL$15,'Ciclo Semaforico'!BP$32,O!$HC17:$HL17))-IF(BP$31="",(SUMIF(S!$HC$15:$HL$15,'Ciclo Semaforico'!BP$30,S!$HC17:$HL17)+SUMIF(N!$HC$15:$HL$15,'Ciclo Semaforico'!BP$30,N!$HC17:$HL17)+SUMIF(E!$HC$15:$HL$15,'Ciclo Semaforico'!BP$30,E!$HC17:$HL17)+SUMIF(O!$HC$15:$HL$15,'Ciclo Semaforico'!BP$30,O!$HC17:$HL17)),(SUMIF(S!$HC$15:$HL$15,'Ciclo Semaforico'!BP$30,S!$HC17:$HL17)+SUMIF(N!$HC$15:$HL$15,'Ciclo Semaforico'!BP$30,N!$HC17:$HL17)+SUMIF(E!$HC$15:$HL$15,'Ciclo Semaforico'!BP$30,E!$HC17:$HL17)+SUMIF(O!$HC$15:$HL$15,'Ciclo Semaforico'!BP$30,O!$HC17:$HL17))*BP$31))</f>
        <v>0</v>
      </c>
      <c r="BQ42" s="245">
        <f>IF(BQ$32="",IF(BQ$31="",(SUMIF(S!$HC$15:$HL$15,'Ciclo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Semaforico'!BQ$30,O!$HC17:$HL17))*BQ$31),(SUMIF(S!$HC$15:$HL$15,'Ciclo Semaforico'!BQ$32,S!$HC17:$HL17)+SUMIF(N!$HC$15:$HL$15,'Ciclo Semaforico'!BQ$32,N!$HC17:$HL17)+SUMIF(E!$HC$15:$HL$15,'Ciclo Semaforico'!BQ$32,E!$HC17:$HL17)+SUMIF(O!$HC$15:$HL$15,'Ciclo Semaforico'!BQ$32,O!$HC17:$HL17))-IF(BQ$31="",(SUMIF(S!$HC$15:$HL$15,'Ciclo Semaforico'!BQ$30,S!$HC17:$HL17)+SUMIF(N!$HC$15:$HL$15,'Ciclo Semaforico'!BQ$30,N!$HC17:$HL17)+SUMIF(E!$HC$15:$HL$15,'Ciclo Semaforico'!BQ$30,E!$HC17:$HL17)+SUMIF(O!$HC$15:$HL$15,'Ciclo Semaforico'!BQ$30,O!$HC17:$HL17)),(SUMIF(S!$HC$15:$HL$15,'Ciclo Semaforico'!BQ$30,S!$HC17:$HL17)+SUMIF(N!$HC$15:$HL$15,'Ciclo Semaforico'!BQ$30,N!$HC17:$HL17)+SUMIF(E!$HC$15:$HL$15,'Ciclo Semaforico'!BQ$30,E!$HC17:$HL17)+SUMIF(O!$HC$15:$HL$15,'Ciclo Semaforico'!BQ$30,O!$HC17:$HL17))*BQ$31))</f>
        <v>0</v>
      </c>
      <c r="BR42" s="245">
        <f>IF(BR$32="",IF(BR$31="",(SUMIF(S!$HC$15:$HL$15,'Ciclo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Semaforico'!BR$30,O!$HC17:$HL17))*BR$31),(SUMIF(S!$HC$15:$HL$15,'Ciclo Semaforico'!BR$32,S!$HC17:$HL17)+SUMIF(N!$HC$15:$HL$15,'Ciclo Semaforico'!BR$32,N!$HC17:$HL17)+SUMIF(E!$HC$15:$HL$15,'Ciclo Semaforico'!BR$32,E!$HC17:$HL17)+SUMIF(O!$HC$15:$HL$15,'Ciclo Semaforico'!BR$32,O!$HC17:$HL17))-IF(BR$31="",(SUMIF(S!$HC$15:$HL$15,'Ciclo Semaforico'!BR$30,S!$HC17:$HL17)+SUMIF(N!$HC$15:$HL$15,'Ciclo Semaforico'!BR$30,N!$HC17:$HL17)+SUMIF(E!$HC$15:$HL$15,'Ciclo Semaforico'!BR$30,E!$HC17:$HL17)+SUMIF(O!$HC$15:$HL$15,'Ciclo Semaforico'!BR$30,O!$HC17:$HL17)),(SUMIF(S!$HC$15:$HL$15,'Ciclo Semaforico'!BR$30,S!$HC17:$HL17)+SUMIF(N!$HC$15:$HL$15,'Ciclo Semaforico'!BR$30,N!$HC17:$HL17)+SUMIF(E!$HC$15:$HL$15,'Ciclo Semaforico'!BR$30,E!$HC17:$HL17)+SUMIF(O!$HC$15:$HL$15,'Ciclo Semaforico'!BR$30,O!$HC17:$HL17))*BR$31))</f>
        <v>0</v>
      </c>
      <c r="BS42" s="245">
        <f>IF(BS$32="",IF(BS$31="",(SUMIF(S!$HC$15:$HL$15,'Ciclo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Semaforico'!BS$30,O!$HC17:$HL17))*BS$31),(SUMIF(S!$HC$15:$HL$15,'Ciclo Semaforico'!BS$32,S!$HC17:$HL17)+SUMIF(N!$HC$15:$HL$15,'Ciclo Semaforico'!BS$32,N!$HC17:$HL17)+SUMIF(E!$HC$15:$HL$15,'Ciclo Semaforico'!BS$32,E!$HC17:$HL17)+SUMIF(O!$HC$15:$HL$15,'Ciclo Semaforico'!BS$32,O!$HC17:$HL17))-IF(BS$31="",(SUMIF(S!$HC$15:$HL$15,'Ciclo Semaforico'!BS$30,S!$HC17:$HL17)+SUMIF(N!$HC$15:$HL$15,'Ciclo Semaforico'!BS$30,N!$HC17:$HL17)+SUMIF(E!$HC$15:$HL$15,'Ciclo Semaforico'!BS$30,E!$HC17:$HL17)+SUMIF(O!$HC$15:$HL$15,'Ciclo Semaforico'!BS$30,O!$HC17:$HL17)),(SUMIF(S!$HC$15:$HL$15,'Ciclo Semaforico'!BS$30,S!$HC17:$HL17)+SUMIF(N!$HC$15:$HL$15,'Ciclo Semaforico'!BS$30,N!$HC17:$HL17)+SUMIF(E!$HC$15:$HL$15,'Ciclo Semaforico'!BS$30,E!$HC17:$HL17)+SUMIF(O!$HC$15:$HL$15,'Ciclo Semaforico'!BS$30,O!$HC17:$HL17))*BS$31))</f>
        <v>0</v>
      </c>
      <c r="BT42" s="245">
        <f>IF(BT$32="",IF(BT$31="",(SUMIF(S!$HC$15:$HL$15,'Ciclo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Semaforico'!BT$30,O!$HC17:$HL17))*BT$31),(SUMIF(S!$HC$15:$HL$15,'Ciclo Semaforico'!BT$32,S!$HC17:$HL17)+SUMIF(N!$HC$15:$HL$15,'Ciclo Semaforico'!BT$32,N!$HC17:$HL17)+SUMIF(E!$HC$15:$HL$15,'Ciclo Semaforico'!BT$32,E!$HC17:$HL17)+SUMIF(O!$HC$15:$HL$15,'Ciclo Semaforico'!BT$32,O!$HC17:$HL17))-IF(BT$31="",(SUMIF(S!$HC$15:$HL$15,'Ciclo Semaforico'!BT$30,S!$HC17:$HL17)+SUMIF(N!$HC$15:$HL$15,'Ciclo Semaforico'!BT$30,N!$HC17:$HL17)+SUMIF(E!$HC$15:$HL$15,'Ciclo Semaforico'!BT$30,E!$HC17:$HL17)+SUMIF(O!$HC$15:$HL$15,'Ciclo Semaforico'!BT$30,O!$HC17:$HL17)),(SUMIF(S!$HC$15:$HL$15,'Ciclo Semaforico'!BT$30,S!$HC17:$HL17)+SUMIF(N!$HC$15:$HL$15,'Ciclo Semaforico'!BT$30,N!$HC17:$HL17)+SUMIF(E!$HC$15:$HL$15,'Ciclo Semaforico'!BT$30,E!$HC17:$HL17)+SUMIF(O!$HC$15:$HL$15,'Ciclo Semaforico'!BT$30,O!$HC17:$HL17))*BT$31))</f>
        <v>0</v>
      </c>
      <c r="BU42" s="245">
        <f>IF(BU$32="",IF(BU$31="",(SUMIF(S!$HC$15:$HL$15,'Ciclo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Semaforico'!BU$30,O!$HC17:$HL17))*BU$31),(SUMIF(S!$HC$15:$HL$15,'Ciclo Semaforico'!BU$32,S!$HC17:$HL17)+SUMIF(N!$HC$15:$HL$15,'Ciclo Semaforico'!BU$32,N!$HC17:$HL17)+SUMIF(E!$HC$15:$HL$15,'Ciclo Semaforico'!BU$32,E!$HC17:$HL17)+SUMIF(O!$HC$15:$HL$15,'Ciclo Semaforico'!BU$32,O!$HC17:$HL17))-IF(BU$31="",(SUMIF(S!$HC$15:$HL$15,'Ciclo Semaforico'!BU$30,S!$HC17:$HL17)+SUMIF(N!$HC$15:$HL$15,'Ciclo Semaforico'!BU$30,N!$HC17:$HL17)+SUMIF(E!$HC$15:$HL$15,'Ciclo Semaforico'!BU$30,E!$HC17:$HL17)+SUMIF(O!$HC$15:$HL$15,'Ciclo Semaforico'!BU$30,O!$HC17:$HL17)),(SUMIF(S!$HC$15:$HL$15,'Ciclo Semaforico'!BU$30,S!$HC17:$HL17)+SUMIF(N!$HC$15:$HL$15,'Ciclo Semaforico'!BU$30,N!$HC17:$HL17)+SUMIF(E!$HC$15:$HL$15,'Ciclo Semaforico'!BU$30,E!$HC17:$HL17)+SUMIF(O!$HC$15:$HL$15,'Ciclo Semaforico'!BU$30,O!$HC17:$HL17))*BU$31))</f>
        <v>0</v>
      </c>
      <c r="BV42" s="246">
        <f>IF(BV$32="",IF(BV$31="",(SUMIF(S!$HC$15:$HL$15,'Ciclo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Semaforico'!BV$30,O!$HC17:$HL17))*BV$31),(SUMIF(S!$HC$15:$HL$15,'Ciclo Semaforico'!BV$32,S!$HC17:$HL17)+SUMIF(N!$HC$15:$HL$15,'Ciclo Semaforico'!BV$32,N!$HC17:$HL17)+SUMIF(E!$HC$15:$HL$15,'Ciclo Semaforico'!BV$32,E!$HC17:$HL17)+SUMIF(O!$HC$15:$HL$15,'Ciclo Semaforico'!BV$32,O!$HC17:$HL17))-IF(BV$31="",(SUMIF(S!$HC$15:$HL$15,'Ciclo Semaforico'!BV$30,S!$HC17:$HL17)+SUMIF(N!$HC$15:$HL$15,'Ciclo Semaforico'!BV$30,N!$HC17:$HL17)+SUMIF(E!$HC$15:$HL$15,'Ciclo Semaforico'!BV$30,E!$HC17:$HL17)+SUMIF(O!$HC$15:$HL$15,'Ciclo Semaforico'!BV$30,O!$HC17:$HL17)),(SUMIF(S!$HC$15:$HL$15,'Ciclo Semaforico'!BV$30,S!$HC17:$HL17)+SUMIF(N!$HC$15:$HL$15,'Ciclo Semaforico'!BV$30,N!$HC17:$HL17)+SUMIF(E!$HC$15:$HL$15,'Ciclo Semaforico'!BV$30,E!$HC17:$HL17)+SUMIF(O!$HC$15:$HL$15,'Ciclo Semaforico'!BV$30,O!$HC17:$HL17))*BV$31))</f>
        <v>0</v>
      </c>
      <c r="BW42" s="244">
        <f>IF(BW$32="",IF(BW$31="",(SUMIF(S!$HC$15:$HL$15,'Ciclo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Semaforico'!BW$30,O!$HC17:$HL17))*BW$31),(SUMIF(S!$HC$15:$HL$15,'Ciclo Semaforico'!BW$32,S!$HC17:$HL17)+SUMIF(N!$HC$15:$HL$15,'Ciclo Semaforico'!BW$32,N!$HC17:$HL17)+SUMIF(E!$HC$15:$HL$15,'Ciclo Semaforico'!BW$32,E!$HC17:$HL17)+SUMIF(O!$HC$15:$HL$15,'Ciclo Semaforico'!BW$32,O!$HC17:$HL17))-IF(BW$31="",(SUMIF(S!$HC$15:$HL$15,'Ciclo Semaforico'!BW$30,S!$HC17:$HL17)+SUMIF(N!$HC$15:$HL$15,'Ciclo Semaforico'!BW$30,N!$HC17:$HL17)+SUMIF(E!$HC$15:$HL$15,'Ciclo Semaforico'!BW$30,E!$HC17:$HL17)+SUMIF(O!$HC$15:$HL$15,'Ciclo Semaforico'!BW$30,O!$HC17:$HL17)),(SUMIF(S!$HC$15:$HL$15,'Ciclo Semaforico'!BW$30,S!$HC17:$HL17)+SUMIF(N!$HC$15:$HL$15,'Ciclo Semaforico'!BW$30,N!$HC17:$HL17)+SUMIF(E!$HC$15:$HL$15,'Ciclo Semaforico'!BW$30,E!$HC17:$HL17)+SUMIF(O!$HC$15:$HL$15,'Ciclo Semaforico'!BW$30,O!$HC17:$HL17))*BW$31))</f>
        <v>0</v>
      </c>
      <c r="BX42" s="245">
        <f>IF(BX$32="",IF(BX$31="",(SUMIF(S!$HC$15:$HL$15,'Ciclo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Semaforico'!BX$30,O!$HC17:$HL17))*BX$31),(SUMIF(S!$HC$15:$HL$15,'Ciclo Semaforico'!BX$32,S!$HC17:$HL17)+SUMIF(N!$HC$15:$HL$15,'Ciclo Semaforico'!BX$32,N!$HC17:$HL17)+SUMIF(E!$HC$15:$HL$15,'Ciclo Semaforico'!BX$32,E!$HC17:$HL17)+SUMIF(O!$HC$15:$HL$15,'Ciclo Semaforico'!BX$32,O!$HC17:$HL17))-IF(BX$31="",(SUMIF(S!$HC$15:$HL$15,'Ciclo Semaforico'!BX$30,S!$HC17:$HL17)+SUMIF(N!$HC$15:$HL$15,'Ciclo Semaforico'!BX$30,N!$HC17:$HL17)+SUMIF(E!$HC$15:$HL$15,'Ciclo Semaforico'!BX$30,E!$HC17:$HL17)+SUMIF(O!$HC$15:$HL$15,'Ciclo Semaforico'!BX$30,O!$HC17:$HL17)),(SUMIF(S!$HC$15:$HL$15,'Ciclo Semaforico'!BX$30,S!$HC17:$HL17)+SUMIF(N!$HC$15:$HL$15,'Ciclo Semaforico'!BX$30,N!$HC17:$HL17)+SUMIF(E!$HC$15:$HL$15,'Ciclo Semaforico'!BX$30,E!$HC17:$HL17)+SUMIF(O!$HC$15:$HL$15,'Ciclo Semaforico'!BX$30,O!$HC17:$HL17))*BX$31))</f>
        <v>0</v>
      </c>
      <c r="BY42" s="245">
        <f>IF(BY$32="",IF(BY$31="",(SUMIF(S!$HC$15:$HL$15,'Ciclo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Semaforico'!BY$30,O!$HC17:$HL17))*BY$31),(SUMIF(S!$HC$15:$HL$15,'Ciclo Semaforico'!BY$32,S!$HC17:$HL17)+SUMIF(N!$HC$15:$HL$15,'Ciclo Semaforico'!BY$32,N!$HC17:$HL17)+SUMIF(E!$HC$15:$HL$15,'Ciclo Semaforico'!BY$32,E!$HC17:$HL17)+SUMIF(O!$HC$15:$HL$15,'Ciclo Semaforico'!BY$32,O!$HC17:$HL17))-IF(BY$31="",(SUMIF(S!$HC$15:$HL$15,'Ciclo Semaforico'!BY$30,S!$HC17:$HL17)+SUMIF(N!$HC$15:$HL$15,'Ciclo Semaforico'!BY$30,N!$HC17:$HL17)+SUMIF(E!$HC$15:$HL$15,'Ciclo Semaforico'!BY$30,E!$HC17:$HL17)+SUMIF(O!$HC$15:$HL$15,'Ciclo Semaforico'!BY$30,O!$HC17:$HL17)),(SUMIF(S!$HC$15:$HL$15,'Ciclo Semaforico'!BY$30,S!$HC17:$HL17)+SUMIF(N!$HC$15:$HL$15,'Ciclo Semaforico'!BY$30,N!$HC17:$HL17)+SUMIF(E!$HC$15:$HL$15,'Ciclo Semaforico'!BY$30,E!$HC17:$HL17)+SUMIF(O!$HC$15:$HL$15,'Ciclo Semaforico'!BY$30,O!$HC17:$HL17))*BY$31))</f>
        <v>0</v>
      </c>
      <c r="BZ42" s="245">
        <f>IF(BZ$32="",IF(BZ$31="",(SUMIF(S!$HC$15:$HL$15,'Ciclo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Semaforico'!BZ$30,O!$HC17:$HL17))*BZ$31),(SUMIF(S!$HC$15:$HL$15,'Ciclo Semaforico'!BZ$32,S!$HC17:$HL17)+SUMIF(N!$HC$15:$HL$15,'Ciclo Semaforico'!BZ$32,N!$HC17:$HL17)+SUMIF(E!$HC$15:$HL$15,'Ciclo Semaforico'!BZ$32,E!$HC17:$HL17)+SUMIF(O!$HC$15:$HL$15,'Ciclo Semaforico'!BZ$32,O!$HC17:$HL17))-IF(BZ$31="",(SUMIF(S!$HC$15:$HL$15,'Ciclo Semaforico'!BZ$30,S!$HC17:$HL17)+SUMIF(N!$HC$15:$HL$15,'Ciclo Semaforico'!BZ$30,N!$HC17:$HL17)+SUMIF(E!$HC$15:$HL$15,'Ciclo Semaforico'!BZ$30,E!$HC17:$HL17)+SUMIF(O!$HC$15:$HL$15,'Ciclo Semaforico'!BZ$30,O!$HC17:$HL17)),(SUMIF(S!$HC$15:$HL$15,'Ciclo Semaforico'!BZ$30,S!$HC17:$HL17)+SUMIF(N!$HC$15:$HL$15,'Ciclo Semaforico'!BZ$30,N!$HC17:$HL17)+SUMIF(E!$HC$15:$HL$15,'Ciclo Semaforico'!BZ$30,E!$HC17:$HL17)+SUMIF(O!$HC$15:$HL$15,'Ciclo Semaforico'!BZ$30,O!$HC17:$HL17))*BZ$31))</f>
        <v>0</v>
      </c>
      <c r="CA42" s="245">
        <f>IF(CA$32="",IF(CA$31="",(SUMIF(S!$HC$15:$HL$15,'Ciclo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Semaforico'!CA$30,O!$HC17:$HL17))*CA$31),(SUMIF(S!$HC$15:$HL$15,'Ciclo Semaforico'!CA$32,S!$HC17:$HL17)+SUMIF(N!$HC$15:$HL$15,'Ciclo Semaforico'!CA$32,N!$HC17:$HL17)+SUMIF(E!$HC$15:$HL$15,'Ciclo Semaforico'!CA$32,E!$HC17:$HL17)+SUMIF(O!$HC$15:$HL$15,'Ciclo Semaforico'!CA$32,O!$HC17:$HL17))-IF(CA$31="",(SUMIF(S!$HC$15:$HL$15,'Ciclo Semaforico'!CA$30,S!$HC17:$HL17)+SUMIF(N!$HC$15:$HL$15,'Ciclo Semaforico'!CA$30,N!$HC17:$HL17)+SUMIF(E!$HC$15:$HL$15,'Ciclo Semaforico'!CA$30,E!$HC17:$HL17)+SUMIF(O!$HC$15:$HL$15,'Ciclo Semaforico'!CA$30,O!$HC17:$HL17)),(SUMIF(S!$HC$15:$HL$15,'Ciclo Semaforico'!CA$30,S!$HC17:$HL17)+SUMIF(N!$HC$15:$HL$15,'Ciclo Semaforico'!CA$30,N!$HC17:$HL17)+SUMIF(E!$HC$15:$HL$15,'Ciclo Semaforico'!CA$30,E!$HC17:$HL17)+SUMIF(O!$HC$15:$HL$15,'Ciclo Semaforico'!CA$30,O!$HC17:$HL17))*CA$31))</f>
        <v>0</v>
      </c>
      <c r="CB42" s="245">
        <f>IF(CB$32="",IF(CB$31="",(SUMIF(S!$HC$15:$HL$15,'Ciclo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Semaforico'!CB$30,O!$HC17:$HL17))*CB$31),(SUMIF(S!$HC$15:$HL$15,'Ciclo Semaforico'!CB$32,S!$HC17:$HL17)+SUMIF(N!$HC$15:$HL$15,'Ciclo Semaforico'!CB$32,N!$HC17:$HL17)+SUMIF(E!$HC$15:$HL$15,'Ciclo Semaforico'!CB$32,E!$HC17:$HL17)+SUMIF(O!$HC$15:$HL$15,'Ciclo Semaforico'!CB$32,O!$HC17:$HL17))-IF(CB$31="",(SUMIF(S!$HC$15:$HL$15,'Ciclo Semaforico'!CB$30,S!$HC17:$HL17)+SUMIF(N!$HC$15:$HL$15,'Ciclo Semaforico'!CB$30,N!$HC17:$HL17)+SUMIF(E!$HC$15:$HL$15,'Ciclo Semaforico'!CB$30,E!$HC17:$HL17)+SUMIF(O!$HC$15:$HL$15,'Ciclo Semaforico'!CB$30,O!$HC17:$HL17)),(SUMIF(S!$HC$15:$HL$15,'Ciclo Semaforico'!CB$30,S!$HC17:$HL17)+SUMIF(N!$HC$15:$HL$15,'Ciclo Semaforico'!CB$30,N!$HC17:$HL17)+SUMIF(E!$HC$15:$HL$15,'Ciclo Semaforico'!CB$30,E!$HC17:$HL17)+SUMIF(O!$HC$15:$HL$15,'Ciclo Semaforico'!CB$30,O!$HC17:$HL17))*CB$31))</f>
        <v>0</v>
      </c>
      <c r="CC42" s="245">
        <f>IF(CC$32="",IF(CC$31="",(SUMIF(S!$HC$15:$HL$15,'Ciclo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Semaforico'!CC$30,O!$HC17:$HL17))*CC$31),(SUMIF(S!$HC$15:$HL$15,'Ciclo Semaforico'!CC$32,S!$HC17:$HL17)+SUMIF(N!$HC$15:$HL$15,'Ciclo Semaforico'!CC$32,N!$HC17:$HL17)+SUMIF(E!$HC$15:$HL$15,'Ciclo Semaforico'!CC$32,E!$HC17:$HL17)+SUMIF(O!$HC$15:$HL$15,'Ciclo Semaforico'!CC$32,O!$HC17:$HL17))-IF(CC$31="",(SUMIF(S!$HC$15:$HL$15,'Ciclo Semaforico'!CC$30,S!$HC17:$HL17)+SUMIF(N!$HC$15:$HL$15,'Ciclo Semaforico'!CC$30,N!$HC17:$HL17)+SUMIF(E!$HC$15:$HL$15,'Ciclo Semaforico'!CC$30,E!$HC17:$HL17)+SUMIF(O!$HC$15:$HL$15,'Ciclo Semaforico'!CC$30,O!$HC17:$HL17)),(SUMIF(S!$HC$15:$HL$15,'Ciclo Semaforico'!CC$30,S!$HC17:$HL17)+SUMIF(N!$HC$15:$HL$15,'Ciclo Semaforico'!CC$30,N!$HC17:$HL17)+SUMIF(E!$HC$15:$HL$15,'Ciclo Semaforico'!CC$30,E!$HC17:$HL17)+SUMIF(O!$HC$15:$HL$15,'Ciclo Semaforico'!CC$30,O!$HC17:$HL17))*CC$31))</f>
        <v>0</v>
      </c>
      <c r="CD42" s="245">
        <f>IF(CD$32="",IF(CD$31="",(SUMIF(S!$HC$15:$HL$15,'Ciclo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Semaforico'!CD$30,O!$HC17:$HL17))*CD$31),(SUMIF(S!$HC$15:$HL$15,'Ciclo Semaforico'!CD$32,S!$HC17:$HL17)+SUMIF(N!$HC$15:$HL$15,'Ciclo Semaforico'!CD$32,N!$HC17:$HL17)+SUMIF(E!$HC$15:$HL$15,'Ciclo Semaforico'!CD$32,E!$HC17:$HL17)+SUMIF(O!$HC$15:$HL$15,'Ciclo Semaforico'!CD$32,O!$HC17:$HL17))-IF(CD$31="",(SUMIF(S!$HC$15:$HL$15,'Ciclo Semaforico'!CD$30,S!$HC17:$HL17)+SUMIF(N!$HC$15:$HL$15,'Ciclo Semaforico'!CD$30,N!$HC17:$HL17)+SUMIF(E!$HC$15:$HL$15,'Ciclo Semaforico'!CD$30,E!$HC17:$HL17)+SUMIF(O!$HC$15:$HL$15,'Ciclo Semaforico'!CD$30,O!$HC17:$HL17)),(SUMIF(S!$HC$15:$HL$15,'Ciclo Semaforico'!CD$30,S!$HC17:$HL17)+SUMIF(N!$HC$15:$HL$15,'Ciclo Semaforico'!CD$30,N!$HC17:$HL17)+SUMIF(E!$HC$15:$HL$15,'Ciclo Semaforico'!CD$30,E!$HC17:$HL17)+SUMIF(O!$HC$15:$HL$15,'Ciclo Semaforico'!CD$30,O!$HC17:$HL17))*CD$31))</f>
        <v>0</v>
      </c>
      <c r="CE42" s="245">
        <f>IF(CE$32="",IF(CE$31="",(SUMIF(S!$HC$15:$HL$15,'Ciclo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Semaforico'!CE$30,O!$HC17:$HL17))*CE$31),(SUMIF(S!$HC$15:$HL$15,'Ciclo Semaforico'!CE$32,S!$HC17:$HL17)+SUMIF(N!$HC$15:$HL$15,'Ciclo Semaforico'!CE$32,N!$HC17:$HL17)+SUMIF(E!$HC$15:$HL$15,'Ciclo Semaforico'!CE$32,E!$HC17:$HL17)+SUMIF(O!$HC$15:$HL$15,'Ciclo Semaforico'!CE$32,O!$HC17:$HL17))-IF(CE$31="",(SUMIF(S!$HC$15:$HL$15,'Ciclo Semaforico'!CE$30,S!$HC17:$HL17)+SUMIF(N!$HC$15:$HL$15,'Ciclo Semaforico'!CE$30,N!$HC17:$HL17)+SUMIF(E!$HC$15:$HL$15,'Ciclo Semaforico'!CE$30,E!$HC17:$HL17)+SUMIF(O!$HC$15:$HL$15,'Ciclo Semaforico'!CE$30,O!$HC17:$HL17)),(SUMIF(S!$HC$15:$HL$15,'Ciclo Semaforico'!CE$30,S!$HC17:$HL17)+SUMIF(N!$HC$15:$HL$15,'Ciclo Semaforico'!CE$30,N!$HC17:$HL17)+SUMIF(E!$HC$15:$HL$15,'Ciclo Semaforico'!CE$30,E!$HC17:$HL17)+SUMIF(O!$HC$15:$HL$15,'Ciclo Semaforico'!CE$30,O!$HC17:$HL17))*CE$31))</f>
        <v>0</v>
      </c>
      <c r="CF42" s="245">
        <f>IF(CF$32="",IF(CF$31="",(SUMIF(S!$HC$15:$HL$15,'Ciclo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Semaforico'!CF$30,O!$HC17:$HL17))*CF$31),(SUMIF(S!$HC$15:$HL$15,'Ciclo Semaforico'!CF$32,S!$HC17:$HL17)+SUMIF(N!$HC$15:$HL$15,'Ciclo Semaforico'!CF$32,N!$HC17:$HL17)+SUMIF(E!$HC$15:$HL$15,'Ciclo Semaforico'!CF$32,E!$HC17:$HL17)+SUMIF(O!$HC$15:$HL$15,'Ciclo Semaforico'!CF$32,O!$HC17:$HL17))-IF(CF$31="",(SUMIF(S!$HC$15:$HL$15,'Ciclo Semaforico'!CF$30,S!$HC17:$HL17)+SUMIF(N!$HC$15:$HL$15,'Ciclo Semaforico'!CF$30,N!$HC17:$HL17)+SUMIF(E!$HC$15:$HL$15,'Ciclo Semaforico'!CF$30,E!$HC17:$HL17)+SUMIF(O!$HC$15:$HL$15,'Ciclo Semaforico'!CF$30,O!$HC17:$HL17)),(SUMIF(S!$HC$15:$HL$15,'Ciclo Semaforico'!CF$30,S!$HC17:$HL17)+SUMIF(N!$HC$15:$HL$15,'Ciclo Semaforico'!CF$30,N!$HC17:$HL17)+SUMIF(E!$HC$15:$HL$15,'Ciclo Semaforico'!CF$30,E!$HC17:$HL17)+SUMIF(O!$HC$15:$HL$15,'Ciclo Semaforico'!CF$30,O!$HC17:$HL17))*CF$31))</f>
        <v>0</v>
      </c>
      <c r="CG42" s="245">
        <f>IF(CG$32="",IF(CG$31="",(SUMIF(S!$HC$15:$HL$15,'Ciclo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Semaforico'!CG$30,O!$HC17:$HL17))*CG$31),(SUMIF(S!$HC$15:$HL$15,'Ciclo Semaforico'!CG$32,S!$HC17:$HL17)+SUMIF(N!$HC$15:$HL$15,'Ciclo Semaforico'!CG$32,N!$HC17:$HL17)+SUMIF(E!$HC$15:$HL$15,'Ciclo Semaforico'!CG$32,E!$HC17:$HL17)+SUMIF(O!$HC$15:$HL$15,'Ciclo Semaforico'!CG$32,O!$HC17:$HL17))-IF(CG$31="",(SUMIF(S!$HC$15:$HL$15,'Ciclo Semaforico'!CG$30,S!$HC17:$HL17)+SUMIF(N!$HC$15:$HL$15,'Ciclo Semaforico'!CG$30,N!$HC17:$HL17)+SUMIF(E!$HC$15:$HL$15,'Ciclo Semaforico'!CG$30,E!$HC17:$HL17)+SUMIF(O!$HC$15:$HL$15,'Ciclo Semaforico'!CG$30,O!$HC17:$HL17)),(SUMIF(S!$HC$15:$HL$15,'Ciclo Semaforico'!CG$30,S!$HC17:$HL17)+SUMIF(N!$HC$15:$HL$15,'Ciclo Semaforico'!CG$30,N!$HC17:$HL17)+SUMIF(E!$HC$15:$HL$15,'Ciclo Semaforico'!CG$30,E!$HC17:$HL17)+SUMIF(O!$HC$15:$HL$15,'Ciclo Semaforico'!CG$30,O!$HC17:$HL17))*CG$31))</f>
        <v>0</v>
      </c>
      <c r="CH42" s="246">
        <f>IF(CH$32="",IF(CH$31="",(SUMIF(S!$HC$15:$HL$15,'Ciclo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Semaforico'!CH$30,O!$HC17:$HL17))*CH$31),(SUMIF(S!$HC$15:$HL$15,'Ciclo Semaforico'!CH$32,S!$HC17:$HL17)+SUMIF(N!$HC$15:$HL$15,'Ciclo Semaforico'!CH$32,N!$HC17:$HL17)+SUMIF(E!$HC$15:$HL$15,'Ciclo Semaforico'!CH$32,E!$HC17:$HL17)+SUMIF(O!$HC$15:$HL$15,'Ciclo Semaforico'!CH$32,O!$HC17:$HL17))-IF(CH$31="",(SUMIF(S!$HC$15:$HL$15,'Ciclo Semaforico'!CH$30,S!$HC17:$HL17)+SUMIF(N!$HC$15:$HL$15,'Ciclo Semaforico'!CH$30,N!$HC17:$HL17)+SUMIF(E!$HC$15:$HL$15,'Ciclo Semaforico'!CH$30,E!$HC17:$HL17)+SUMIF(O!$HC$15:$HL$15,'Ciclo Semaforico'!CH$30,O!$HC17:$HL17)),(SUMIF(S!$HC$15:$HL$15,'Ciclo Semaforico'!CH$30,S!$HC17:$HL17)+SUMIF(N!$HC$15:$HL$15,'Ciclo Semaforico'!CH$30,N!$HC17:$HL17)+SUMIF(E!$HC$15:$HL$15,'Ciclo Semaforico'!CH$30,E!$HC17:$HL17)+SUMIF(O!$HC$15:$HL$15,'Ciclo Semaforico'!CH$30,O!$HC17:$HL17))*CH$31))</f>
        <v>0</v>
      </c>
      <c r="CI42" s="244"/>
      <c r="CJ42" s="245"/>
      <c r="CK42" s="245"/>
      <c r="CL42" s="245"/>
      <c r="CM42" s="245"/>
      <c r="CN42" s="245"/>
      <c r="CO42" s="245"/>
      <c r="CP42" s="245"/>
      <c r="CQ42" s="245"/>
      <c r="CR42" s="245"/>
      <c r="CS42" s="245"/>
      <c r="CT42" s="246"/>
      <c r="CU42" s="244"/>
      <c r="CV42" s="245"/>
      <c r="CW42" s="245"/>
      <c r="CX42" s="245"/>
      <c r="CY42" s="245"/>
      <c r="CZ42" s="245"/>
      <c r="DA42" s="245"/>
      <c r="DB42" s="245"/>
      <c r="DC42" s="245"/>
      <c r="DD42" s="245"/>
      <c r="DE42" s="245"/>
      <c r="DF42" s="246"/>
      <c r="DG42" s="244"/>
      <c r="DH42" s="245"/>
      <c r="DI42" s="245"/>
      <c r="DJ42" s="245"/>
      <c r="DK42" s="245"/>
      <c r="DL42" s="245"/>
      <c r="DM42" s="245"/>
      <c r="DN42" s="245"/>
      <c r="DO42" s="245"/>
      <c r="DP42" s="245"/>
      <c r="DQ42" s="245"/>
      <c r="DR42" s="246"/>
      <c r="DS42" s="244"/>
      <c r="DT42" s="245"/>
      <c r="DU42" s="245"/>
      <c r="DV42" s="245"/>
      <c r="DW42" s="245"/>
      <c r="DX42" s="245"/>
      <c r="DY42" s="245"/>
      <c r="DZ42" s="245"/>
      <c r="EA42" s="245"/>
      <c r="EB42" s="245"/>
      <c r="EC42" s="245"/>
      <c r="ED42" s="246"/>
      <c r="EE42" s="244"/>
      <c r="EF42" s="245"/>
      <c r="EG42" s="245"/>
      <c r="EH42" s="245"/>
      <c r="EI42" s="245"/>
      <c r="EJ42" s="245"/>
      <c r="EK42" s="245"/>
      <c r="EL42" s="245"/>
      <c r="EM42" s="245"/>
      <c r="EN42" s="245"/>
      <c r="EO42" s="245"/>
      <c r="EP42" s="246"/>
      <c r="EQ42" s="255"/>
      <c r="ER42" s="256"/>
      <c r="ES42" s="256"/>
      <c r="ET42" s="256"/>
      <c r="EU42" s="256"/>
      <c r="EV42" s="256"/>
      <c r="EW42" s="256"/>
      <c r="EX42" s="256"/>
      <c r="EY42" s="256"/>
      <c r="EZ42" s="256"/>
      <c r="FA42" s="256"/>
      <c r="FB42" s="257"/>
      <c r="FC42" s="255"/>
      <c r="FD42" s="256"/>
      <c r="FE42" s="256"/>
      <c r="FF42" s="256"/>
      <c r="FG42" s="256"/>
      <c r="FH42" s="256"/>
      <c r="FI42" s="256"/>
      <c r="FJ42" s="256"/>
      <c r="FK42" s="256"/>
      <c r="FL42" s="256"/>
      <c r="FM42" s="256"/>
      <c r="FN42" s="257"/>
      <c r="FO42" s="255"/>
      <c r="FP42" s="256"/>
      <c r="FQ42" s="256"/>
      <c r="FR42" s="256"/>
      <c r="FS42" s="256"/>
      <c r="FT42" s="256"/>
      <c r="FU42" s="256"/>
      <c r="FV42" s="256"/>
      <c r="FW42" s="256"/>
      <c r="FX42" s="256"/>
      <c r="FY42" s="256"/>
      <c r="FZ42" s="257"/>
      <c r="GA42" s="255"/>
      <c r="GB42" s="256"/>
      <c r="GC42" s="256"/>
      <c r="GD42" s="256"/>
      <c r="GE42" s="256"/>
      <c r="GF42" s="256"/>
      <c r="GG42" s="256"/>
      <c r="GH42" s="256"/>
      <c r="GI42" s="256"/>
      <c r="GJ42" s="256"/>
      <c r="GK42" s="256"/>
      <c r="GL42" s="257"/>
      <c r="GM42" s="255"/>
      <c r="GN42" s="256"/>
      <c r="GO42" s="256"/>
      <c r="GP42" s="256"/>
      <c r="GQ42" s="256"/>
      <c r="GR42" s="256"/>
      <c r="GS42" s="256"/>
      <c r="GT42" s="256"/>
      <c r="GU42" s="256"/>
      <c r="GV42" s="256"/>
      <c r="GW42" s="256"/>
      <c r="GX42" s="257"/>
      <c r="GY42" s="238"/>
      <c r="GZ42" s="239"/>
      <c r="HA42" s="239"/>
      <c r="HB42" s="239"/>
      <c r="HC42" s="239"/>
      <c r="HD42" s="239"/>
      <c r="HE42" s="239"/>
      <c r="HF42" s="240"/>
      <c r="HG42" s="238"/>
      <c r="HH42" s="239"/>
      <c r="HI42" s="239"/>
      <c r="HJ42" s="239"/>
      <c r="HK42" s="239"/>
      <c r="HL42" s="239"/>
      <c r="HM42" s="239"/>
      <c r="HN42" s="240"/>
      <c r="HO42" s="238"/>
      <c r="HP42" s="239"/>
      <c r="HQ42" s="239"/>
      <c r="HR42" s="239"/>
      <c r="HS42" s="239"/>
      <c r="HT42" s="239"/>
      <c r="HU42" s="239"/>
      <c r="HV42" s="240"/>
      <c r="HW42" s="238"/>
      <c r="HX42" s="239"/>
      <c r="HY42" s="239"/>
      <c r="HZ42" s="239"/>
      <c r="IA42" s="239"/>
      <c r="IB42" s="239"/>
      <c r="IC42" s="239"/>
      <c r="ID42" s="240"/>
      <c r="IE42" s="238"/>
      <c r="IF42" s="239"/>
      <c r="IG42" s="239"/>
      <c r="IH42" s="239"/>
      <c r="II42" s="239"/>
      <c r="IJ42" s="239"/>
      <c r="IK42" s="239"/>
      <c r="IL42" s="240"/>
      <c r="IM42" s="255"/>
      <c r="IN42" s="256"/>
      <c r="IO42" s="256"/>
      <c r="IP42" s="256"/>
      <c r="IQ42" s="257"/>
      <c r="IR42" s="404"/>
      <c r="IS42" s="250"/>
      <c r="IT42" s="258"/>
      <c r="IU42" s="407">
        <v>1800</v>
      </c>
      <c r="IV42" s="408"/>
      <c r="IW42" s="408"/>
      <c r="IX42" s="412"/>
      <c r="IY42" s="418"/>
      <c r="IZ42" s="419"/>
      <c r="JA42" s="420"/>
      <c r="JB42" s="418"/>
      <c r="JC42" s="419"/>
      <c r="JD42" s="420"/>
      <c r="JE42" s="418"/>
      <c r="JF42" s="419"/>
      <c r="JG42" s="420"/>
      <c r="JH42" s="418"/>
      <c r="JI42" s="419"/>
      <c r="JJ42" s="420"/>
      <c r="JK42" s="418"/>
      <c r="JL42" s="419"/>
      <c r="JM42" s="420"/>
    </row>
    <row r="43" spans="25:279" ht="20.100000000000001" hidden="1" customHeight="1">
      <c r="Y43" s="380" t="e">
        <f>N!IK18</f>
        <v>#REF!</v>
      </c>
      <c r="Z43" s="377" t="s">
        <v>105</v>
      </c>
      <c r="AA43" s="244">
        <f>IF(AA$32="",IF(AA$31="",(SUMIF(S!$HC$15:$HL$15,'Ciclo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Semaforico'!AA$30,O!$HC18:$HL18))*AA$31),(SUMIF(S!$HC$15:$HL$15,'Ciclo Semaforico'!AA$32,S!$HC18:$HL18)+SUMIF(N!$HC$15:$HL$15,'Ciclo Semaforico'!AA$32,N!$HC18:$HL18)+SUMIF(E!$HC$15:$HL$15,'Ciclo Semaforico'!AA$32,E!$HC18:$HL18)+SUMIF(O!$HC$15:$HL$15,'Ciclo Semaforico'!AA$32,O!$HC18:$HL18))-IF(AA$31="",(SUMIF(S!$HC$15:$HL$15,'Ciclo Semaforico'!AA$30,S!$HC18:$HL18)+SUMIF(N!$HC$15:$HL$15,'Ciclo Semaforico'!AA$30,N!$HC18:$HL18)+SUMIF(E!$HC$15:$HL$15,'Ciclo Semaforico'!AA$30,E!$HC18:$HL18)+SUMIF(O!$HC$15:$HL$15,'Ciclo Semaforico'!AA$30,O!$HC18:$HL18)),(SUMIF(S!$HC$15:$HL$15,'Ciclo Semaforico'!AA$30,S!$HC18:$HL18)+SUMIF(N!$HC$15:$HL$15,'Ciclo Semaforico'!AA$30,N!$HC18:$HL18)+SUMIF(E!$HC$15:$HL$15,'Ciclo Semaforico'!AA$30,E!$HC18:$HL18)+SUMIF(O!$HC$15:$HL$15,'Ciclo Semaforico'!AA$30,O!$HC18:$HL18))*AA$31))</f>
        <v>0</v>
      </c>
      <c r="AB43" s="245">
        <f>IF(AB$32="",IF(AB$31="",(SUMIF(S!$HC$15:$HL$15,'Ciclo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Semaforico'!AB$30,O!$HC18:$HL18))*AB$31),(SUMIF(S!$HC$15:$HL$15,'Ciclo Semaforico'!AB$32,S!$HC18:$HL18)+SUMIF(N!$HC$15:$HL$15,'Ciclo Semaforico'!AB$32,N!$HC18:$HL18)+SUMIF(E!$HC$15:$HL$15,'Ciclo Semaforico'!AB$32,E!$HC18:$HL18)+SUMIF(O!$HC$15:$HL$15,'Ciclo Semaforico'!AB$32,O!$HC18:$HL18))-IF(AB$31="",(SUMIF(S!$HC$15:$HL$15,'Ciclo Semaforico'!AB$30,S!$HC18:$HL18)+SUMIF(N!$HC$15:$HL$15,'Ciclo Semaforico'!AB$30,N!$HC18:$HL18)+SUMIF(E!$HC$15:$HL$15,'Ciclo Semaforico'!AB$30,E!$HC18:$HL18)+SUMIF(O!$HC$15:$HL$15,'Ciclo Semaforico'!AB$30,O!$HC18:$HL18)),(SUMIF(S!$HC$15:$HL$15,'Ciclo Semaforico'!AB$30,S!$HC18:$HL18)+SUMIF(N!$HC$15:$HL$15,'Ciclo Semaforico'!AB$30,N!$HC18:$HL18)+SUMIF(E!$HC$15:$HL$15,'Ciclo Semaforico'!AB$30,E!$HC18:$HL18)+SUMIF(O!$HC$15:$HL$15,'Ciclo Semaforico'!AB$30,O!$HC18:$HL18))*AB$31))</f>
        <v>0</v>
      </c>
      <c r="AC43" s="245">
        <f>IF(AC$32="",IF(AC$31="",(SUMIF(S!$HC$15:$HL$15,'Ciclo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Semaforico'!AC$30,O!$HC18:$HL18))*AC$31),(SUMIF(S!$HC$15:$HL$15,'Ciclo Semaforico'!AC$32,S!$HC18:$HL18)+SUMIF(N!$HC$15:$HL$15,'Ciclo Semaforico'!AC$32,N!$HC18:$HL18)+SUMIF(E!$HC$15:$HL$15,'Ciclo Semaforico'!AC$32,E!$HC18:$HL18)+SUMIF(O!$HC$15:$HL$15,'Ciclo Semaforico'!AC$32,O!$HC18:$HL18))-IF(AC$31="",(SUMIF(S!$HC$15:$HL$15,'Ciclo Semaforico'!AC$30,S!$HC18:$HL18)+SUMIF(N!$HC$15:$HL$15,'Ciclo Semaforico'!AC$30,N!$HC18:$HL18)+SUMIF(E!$HC$15:$HL$15,'Ciclo Semaforico'!AC$30,E!$HC18:$HL18)+SUMIF(O!$HC$15:$HL$15,'Ciclo Semaforico'!AC$30,O!$HC18:$HL18)),(SUMIF(S!$HC$15:$HL$15,'Ciclo Semaforico'!AC$30,S!$HC18:$HL18)+SUMIF(N!$HC$15:$HL$15,'Ciclo Semaforico'!AC$30,N!$HC18:$HL18)+SUMIF(E!$HC$15:$HL$15,'Ciclo Semaforico'!AC$30,E!$HC18:$HL18)+SUMIF(O!$HC$15:$HL$15,'Ciclo Semaforico'!AC$30,O!$HC18:$HL18))*AC$31))</f>
        <v>0</v>
      </c>
      <c r="AD43" s="245">
        <f>IF(AD$32="",IF(AD$31="",(SUMIF(S!$HC$15:$HL$15,'Ciclo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Semaforico'!AD$30,O!$HC18:$HL18))*AD$31),(SUMIF(S!$HC$15:$HL$15,'Ciclo Semaforico'!AD$32,S!$HC18:$HL18)+SUMIF(N!$HC$15:$HL$15,'Ciclo Semaforico'!AD$32,N!$HC18:$HL18)+SUMIF(E!$HC$15:$HL$15,'Ciclo Semaforico'!AD$32,E!$HC18:$HL18)+SUMIF(O!$HC$15:$HL$15,'Ciclo Semaforico'!AD$32,O!$HC18:$HL18))-IF(AD$31="",(SUMIF(S!$HC$15:$HL$15,'Ciclo Semaforico'!AD$30,S!$HC18:$HL18)+SUMIF(N!$HC$15:$HL$15,'Ciclo Semaforico'!AD$30,N!$HC18:$HL18)+SUMIF(E!$HC$15:$HL$15,'Ciclo Semaforico'!AD$30,E!$HC18:$HL18)+SUMIF(O!$HC$15:$HL$15,'Ciclo Semaforico'!AD$30,O!$HC18:$HL18)),(SUMIF(S!$HC$15:$HL$15,'Ciclo Semaforico'!AD$30,S!$HC18:$HL18)+SUMIF(N!$HC$15:$HL$15,'Ciclo Semaforico'!AD$30,N!$HC18:$HL18)+SUMIF(E!$HC$15:$HL$15,'Ciclo Semaforico'!AD$30,E!$HC18:$HL18)+SUMIF(O!$HC$15:$HL$15,'Ciclo Semaforico'!AD$30,O!$HC18:$HL18))*AD$31))</f>
        <v>0</v>
      </c>
      <c r="AE43" s="245" t="e">
        <f>IF(AE$32="",IF(AE$31="",(SUMIF(S!$HC$15:$HL$15,'Ciclo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Semaforico'!AE$30,O!$HC18:$HL18))*AE$31),(SUMIF(S!$HC$15:$HL$15,'Ciclo Semaforico'!AE$32,S!$HC18:$HL18)+SUMIF(N!$HC$15:$HL$15,'Ciclo Semaforico'!AE$32,N!$HC18:$HL18)+SUMIF(E!$HC$15:$HL$15,'Ciclo Semaforico'!AE$32,E!$HC18:$HL18)+SUMIF(O!$HC$15:$HL$15,'Ciclo Semaforico'!AE$32,O!$HC18:$HL18))-IF(AE$31="",(SUMIF(S!$HC$15:$HL$15,'Ciclo Semaforico'!AE$30,S!$HC18:$HL18)+SUMIF(N!$HC$15:$HL$15,'Ciclo Semaforico'!AE$30,N!$HC18:$HL18)+SUMIF(E!$HC$15:$HL$15,'Ciclo Semaforico'!AE$30,E!$HC18:$HL18)+SUMIF(O!$HC$15:$HL$15,'Ciclo Semaforico'!AE$30,O!$HC18:$HL18)),(SUMIF(S!$HC$15:$HL$15,'Ciclo Semaforico'!AE$30,S!$HC18:$HL18)+SUMIF(N!$HC$15:$HL$15,'Ciclo Semaforico'!AE$30,N!$HC18:$HL18)+SUMIF(E!$HC$15:$HL$15,'Ciclo Semaforico'!AE$30,E!$HC18:$HL18)+SUMIF(O!$HC$15:$HL$15,'Ciclo Semaforico'!AE$30,O!$HC18:$HL18))*AE$31))</f>
        <v>#REF!</v>
      </c>
      <c r="AF43" s="245">
        <f>IF(AF$32="",IF(AF$31="",(SUMIF(S!$HC$15:$HL$15,'Ciclo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Semaforico'!AF$30,O!$HC18:$HL18))*AF$31),(SUMIF(S!$HC$15:$HL$15,'Ciclo Semaforico'!AF$32,S!$HC18:$HL18)+SUMIF(N!$HC$15:$HL$15,'Ciclo Semaforico'!AF$32,N!$HC18:$HL18)+SUMIF(E!$HC$15:$HL$15,'Ciclo Semaforico'!AF$32,E!$HC18:$HL18)+SUMIF(O!$HC$15:$HL$15,'Ciclo Semaforico'!AF$32,O!$HC18:$HL18))-IF(AF$31="",(SUMIF(S!$HC$15:$HL$15,'Ciclo Semaforico'!AF$30,S!$HC18:$HL18)+SUMIF(N!$HC$15:$HL$15,'Ciclo Semaforico'!AF$30,N!$HC18:$HL18)+SUMIF(E!$HC$15:$HL$15,'Ciclo Semaforico'!AF$30,E!$HC18:$HL18)+SUMIF(O!$HC$15:$HL$15,'Ciclo Semaforico'!AF$30,O!$HC18:$HL18)),(SUMIF(S!$HC$15:$HL$15,'Ciclo Semaforico'!AF$30,S!$HC18:$HL18)+SUMIF(N!$HC$15:$HL$15,'Ciclo Semaforico'!AF$30,N!$HC18:$HL18)+SUMIF(E!$HC$15:$HL$15,'Ciclo Semaforico'!AF$30,E!$HC18:$HL18)+SUMIF(O!$HC$15:$HL$15,'Ciclo Semaforico'!AF$30,O!$HC18:$HL18))*AF$31))</f>
        <v>0</v>
      </c>
      <c r="AG43" s="245">
        <f>IF(AG$32="",IF(AG$31="",(SUMIF(S!$HC$15:$HL$15,'Ciclo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Semaforico'!AG$30,O!$HC18:$HL18))*AG$31),(SUMIF(S!$HC$15:$HL$15,'Ciclo Semaforico'!AG$32,S!$HC18:$HL18)+SUMIF(N!$HC$15:$HL$15,'Ciclo Semaforico'!AG$32,N!$HC18:$HL18)+SUMIF(E!$HC$15:$HL$15,'Ciclo Semaforico'!AG$32,E!$HC18:$HL18)+SUMIF(O!$HC$15:$HL$15,'Ciclo Semaforico'!AG$32,O!$HC18:$HL18))-IF(AG$31="",(SUMIF(S!$HC$15:$HL$15,'Ciclo Semaforico'!AG$30,S!$HC18:$HL18)+SUMIF(N!$HC$15:$HL$15,'Ciclo Semaforico'!AG$30,N!$HC18:$HL18)+SUMIF(E!$HC$15:$HL$15,'Ciclo Semaforico'!AG$30,E!$HC18:$HL18)+SUMIF(O!$HC$15:$HL$15,'Ciclo Semaforico'!AG$30,O!$HC18:$HL18)),(SUMIF(S!$HC$15:$HL$15,'Ciclo Semaforico'!AG$30,S!$HC18:$HL18)+SUMIF(N!$HC$15:$HL$15,'Ciclo Semaforico'!AG$30,N!$HC18:$HL18)+SUMIF(E!$HC$15:$HL$15,'Ciclo Semaforico'!AG$30,E!$HC18:$HL18)+SUMIF(O!$HC$15:$HL$15,'Ciclo Semaforico'!AG$30,O!$HC18:$HL18))*AG$31))</f>
        <v>0</v>
      </c>
      <c r="AH43" s="245">
        <f>IF(AH$32="",IF(AH$31="",(SUMIF(S!$HC$15:$HL$15,'Ciclo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Semaforico'!AH$30,O!$HC18:$HL18))*AH$31),(SUMIF(S!$HC$15:$HL$15,'Ciclo Semaforico'!AH$32,S!$HC18:$HL18)+SUMIF(N!$HC$15:$HL$15,'Ciclo Semaforico'!AH$32,N!$HC18:$HL18)+SUMIF(E!$HC$15:$HL$15,'Ciclo Semaforico'!AH$32,E!$HC18:$HL18)+SUMIF(O!$HC$15:$HL$15,'Ciclo Semaforico'!AH$32,O!$HC18:$HL18))-IF(AH$31="",(SUMIF(S!$HC$15:$HL$15,'Ciclo Semaforico'!AH$30,S!$HC18:$HL18)+SUMIF(N!$HC$15:$HL$15,'Ciclo Semaforico'!AH$30,N!$HC18:$HL18)+SUMIF(E!$HC$15:$HL$15,'Ciclo Semaforico'!AH$30,E!$HC18:$HL18)+SUMIF(O!$HC$15:$HL$15,'Ciclo Semaforico'!AH$30,O!$HC18:$HL18)),(SUMIF(S!$HC$15:$HL$15,'Ciclo Semaforico'!AH$30,S!$HC18:$HL18)+SUMIF(N!$HC$15:$HL$15,'Ciclo Semaforico'!AH$30,N!$HC18:$HL18)+SUMIF(E!$HC$15:$HL$15,'Ciclo Semaforico'!AH$30,E!$HC18:$HL18)+SUMIF(O!$HC$15:$HL$15,'Ciclo Semaforico'!AH$30,O!$HC18:$HL18))*AH$31))</f>
        <v>0</v>
      </c>
      <c r="AI43" s="245">
        <f>IF(AI$32="",IF(AI$31="",(SUMIF(S!$HC$15:$HL$15,'Ciclo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Semaforico'!AI$30,O!$HC18:$HL18))*AI$31),(SUMIF(S!$HC$15:$HL$15,'Ciclo Semaforico'!AI$32,S!$HC18:$HL18)+SUMIF(N!$HC$15:$HL$15,'Ciclo Semaforico'!AI$32,N!$HC18:$HL18)+SUMIF(E!$HC$15:$HL$15,'Ciclo Semaforico'!AI$32,E!$HC18:$HL18)+SUMIF(O!$HC$15:$HL$15,'Ciclo Semaforico'!AI$32,O!$HC18:$HL18))-IF(AI$31="",(SUMIF(S!$HC$15:$HL$15,'Ciclo Semaforico'!AI$30,S!$HC18:$HL18)+SUMIF(N!$HC$15:$HL$15,'Ciclo Semaforico'!AI$30,N!$HC18:$HL18)+SUMIF(E!$HC$15:$HL$15,'Ciclo Semaforico'!AI$30,E!$HC18:$HL18)+SUMIF(O!$HC$15:$HL$15,'Ciclo Semaforico'!AI$30,O!$HC18:$HL18)),(SUMIF(S!$HC$15:$HL$15,'Ciclo Semaforico'!AI$30,S!$HC18:$HL18)+SUMIF(N!$HC$15:$HL$15,'Ciclo Semaforico'!AI$30,N!$HC18:$HL18)+SUMIF(E!$HC$15:$HL$15,'Ciclo Semaforico'!AI$30,E!$HC18:$HL18)+SUMIF(O!$HC$15:$HL$15,'Ciclo Semaforico'!AI$30,O!$HC18:$HL18))*AI$31))</f>
        <v>0</v>
      </c>
      <c r="AJ43" s="245">
        <f>IF(AJ$32="",IF(AJ$31="",(SUMIF(S!$HC$15:$HL$15,'Ciclo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Semaforico'!AJ$30,O!$HC18:$HL18))*AJ$31),(SUMIF(S!$HC$15:$HL$15,'Ciclo Semaforico'!AJ$32,S!$HC18:$HL18)+SUMIF(N!$HC$15:$HL$15,'Ciclo Semaforico'!AJ$32,N!$HC18:$HL18)+SUMIF(E!$HC$15:$HL$15,'Ciclo Semaforico'!AJ$32,E!$HC18:$HL18)+SUMIF(O!$HC$15:$HL$15,'Ciclo Semaforico'!AJ$32,O!$HC18:$HL18))-IF(AJ$31="",(SUMIF(S!$HC$15:$HL$15,'Ciclo Semaforico'!AJ$30,S!$HC18:$HL18)+SUMIF(N!$HC$15:$HL$15,'Ciclo Semaforico'!AJ$30,N!$HC18:$HL18)+SUMIF(E!$HC$15:$HL$15,'Ciclo Semaforico'!AJ$30,E!$HC18:$HL18)+SUMIF(O!$HC$15:$HL$15,'Ciclo Semaforico'!AJ$30,O!$HC18:$HL18)),(SUMIF(S!$HC$15:$HL$15,'Ciclo Semaforico'!AJ$30,S!$HC18:$HL18)+SUMIF(N!$HC$15:$HL$15,'Ciclo Semaforico'!AJ$30,N!$HC18:$HL18)+SUMIF(E!$HC$15:$HL$15,'Ciclo Semaforico'!AJ$30,E!$HC18:$HL18)+SUMIF(O!$HC$15:$HL$15,'Ciclo Semaforico'!AJ$30,O!$HC18:$HL18))*AJ$31))</f>
        <v>0</v>
      </c>
      <c r="AK43" s="245">
        <f>IF(AK$32="",IF(AK$31="",(SUMIF(S!$HC$15:$HL$15,'Ciclo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Semaforico'!AK$30,O!$HC18:$HL18))*AK$31),(SUMIF(S!$HC$15:$HL$15,'Ciclo Semaforico'!AK$32,S!$HC18:$HL18)+SUMIF(N!$HC$15:$HL$15,'Ciclo Semaforico'!AK$32,N!$HC18:$HL18)+SUMIF(E!$HC$15:$HL$15,'Ciclo Semaforico'!AK$32,E!$HC18:$HL18)+SUMIF(O!$HC$15:$HL$15,'Ciclo Semaforico'!AK$32,O!$HC18:$HL18))-IF(AK$31="",(SUMIF(S!$HC$15:$HL$15,'Ciclo Semaforico'!AK$30,S!$HC18:$HL18)+SUMIF(N!$HC$15:$HL$15,'Ciclo Semaforico'!AK$30,N!$HC18:$HL18)+SUMIF(E!$HC$15:$HL$15,'Ciclo Semaforico'!AK$30,E!$HC18:$HL18)+SUMIF(O!$HC$15:$HL$15,'Ciclo Semaforico'!AK$30,O!$HC18:$HL18)),(SUMIF(S!$HC$15:$HL$15,'Ciclo Semaforico'!AK$30,S!$HC18:$HL18)+SUMIF(N!$HC$15:$HL$15,'Ciclo Semaforico'!AK$30,N!$HC18:$HL18)+SUMIF(E!$HC$15:$HL$15,'Ciclo Semaforico'!AK$30,E!$HC18:$HL18)+SUMIF(O!$HC$15:$HL$15,'Ciclo Semaforico'!AK$30,O!$HC18:$HL18))*AK$31))</f>
        <v>0</v>
      </c>
      <c r="AL43" s="246">
        <f>IF(AL$32="",IF(AL$31="",(SUMIF(S!$HC$15:$HL$15,'Ciclo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Semaforico'!AL$30,O!$HC18:$HL18))*AL$31),(SUMIF(S!$HC$15:$HL$15,'Ciclo Semaforico'!AL$32,S!$HC18:$HL18)+SUMIF(N!$HC$15:$HL$15,'Ciclo Semaforico'!AL$32,N!$HC18:$HL18)+SUMIF(E!$HC$15:$HL$15,'Ciclo Semaforico'!AL$32,E!$HC18:$HL18)+SUMIF(O!$HC$15:$HL$15,'Ciclo Semaforico'!AL$32,O!$HC18:$HL18))-IF(AL$31="",(SUMIF(S!$HC$15:$HL$15,'Ciclo Semaforico'!AL$30,S!$HC18:$HL18)+SUMIF(N!$HC$15:$HL$15,'Ciclo Semaforico'!AL$30,N!$HC18:$HL18)+SUMIF(E!$HC$15:$HL$15,'Ciclo Semaforico'!AL$30,E!$HC18:$HL18)+SUMIF(O!$HC$15:$HL$15,'Ciclo Semaforico'!AL$30,O!$HC18:$HL18)),(SUMIF(S!$HC$15:$HL$15,'Ciclo Semaforico'!AL$30,S!$HC18:$HL18)+SUMIF(N!$HC$15:$HL$15,'Ciclo Semaforico'!AL$30,N!$HC18:$HL18)+SUMIF(E!$HC$15:$HL$15,'Ciclo Semaforico'!AL$30,E!$HC18:$HL18)+SUMIF(O!$HC$15:$HL$15,'Ciclo Semaforico'!AL$30,O!$HC18:$HL18))*AL$31))</f>
        <v>0</v>
      </c>
      <c r="AM43" s="244">
        <f>IF(AM$32="",IF(AM$31="",(SUMIF(S!$HC$15:$HL$15,'Ciclo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Semaforico'!AM$30,O!$HC18:$HL18))*AM$31),(SUMIF(S!$HC$15:$HL$15,'Ciclo Semaforico'!AM$32,S!$HC18:$HL18)+SUMIF(N!$HC$15:$HL$15,'Ciclo Semaforico'!AM$32,N!$HC18:$HL18)+SUMIF(E!$HC$15:$HL$15,'Ciclo Semaforico'!AM$32,E!$HC18:$HL18)+SUMIF(O!$HC$15:$HL$15,'Ciclo Semaforico'!AM$32,O!$HC18:$HL18))-IF(AM$31="",(SUMIF(S!$HC$15:$HL$15,'Ciclo Semaforico'!AM$30,S!$HC18:$HL18)+SUMIF(N!$HC$15:$HL$15,'Ciclo Semaforico'!AM$30,N!$HC18:$HL18)+SUMIF(E!$HC$15:$HL$15,'Ciclo Semaforico'!AM$30,E!$HC18:$HL18)+SUMIF(O!$HC$15:$HL$15,'Ciclo Semaforico'!AM$30,O!$HC18:$HL18)),(SUMIF(S!$HC$15:$HL$15,'Ciclo Semaforico'!AM$30,S!$HC18:$HL18)+SUMIF(N!$HC$15:$HL$15,'Ciclo Semaforico'!AM$30,N!$HC18:$HL18)+SUMIF(E!$HC$15:$HL$15,'Ciclo Semaforico'!AM$30,E!$HC18:$HL18)+SUMIF(O!$HC$15:$HL$15,'Ciclo Semaforico'!AM$30,O!$HC18:$HL18))*AM$31))</f>
        <v>0</v>
      </c>
      <c r="AN43" s="245">
        <f>IF(AN$32="",IF(AN$31="",(SUMIF(S!$HC$15:$HL$15,'Ciclo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Semaforico'!AN$30,O!$HC18:$HL18))*AN$31),(SUMIF(S!$HC$15:$HL$15,'Ciclo Semaforico'!AN$32,S!$HC18:$HL18)+SUMIF(N!$HC$15:$HL$15,'Ciclo Semaforico'!AN$32,N!$HC18:$HL18)+SUMIF(E!$HC$15:$HL$15,'Ciclo Semaforico'!AN$32,E!$HC18:$HL18)+SUMIF(O!$HC$15:$HL$15,'Ciclo Semaforico'!AN$32,O!$HC18:$HL18))-IF(AN$31="",(SUMIF(S!$HC$15:$HL$15,'Ciclo Semaforico'!AN$30,S!$HC18:$HL18)+SUMIF(N!$HC$15:$HL$15,'Ciclo Semaforico'!AN$30,N!$HC18:$HL18)+SUMIF(E!$HC$15:$HL$15,'Ciclo Semaforico'!AN$30,E!$HC18:$HL18)+SUMIF(O!$HC$15:$HL$15,'Ciclo Semaforico'!AN$30,O!$HC18:$HL18)),(SUMIF(S!$HC$15:$HL$15,'Ciclo Semaforico'!AN$30,S!$HC18:$HL18)+SUMIF(N!$HC$15:$HL$15,'Ciclo Semaforico'!AN$30,N!$HC18:$HL18)+SUMIF(E!$HC$15:$HL$15,'Ciclo Semaforico'!AN$30,E!$HC18:$HL18)+SUMIF(O!$HC$15:$HL$15,'Ciclo Semaforico'!AN$30,O!$HC18:$HL18))*AN$31))</f>
        <v>0</v>
      </c>
      <c r="AO43" s="245">
        <f>IF(AO$32="",IF(AO$31="",(SUMIF(S!$HC$15:$HL$15,'Ciclo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Semaforico'!AO$30,O!$HC18:$HL18))*AO$31),(SUMIF(S!$HC$15:$HL$15,'Ciclo Semaforico'!AO$32,S!$HC18:$HL18)+SUMIF(N!$HC$15:$HL$15,'Ciclo Semaforico'!AO$32,N!$HC18:$HL18)+SUMIF(E!$HC$15:$HL$15,'Ciclo Semaforico'!AO$32,E!$HC18:$HL18)+SUMIF(O!$HC$15:$HL$15,'Ciclo Semaforico'!AO$32,O!$HC18:$HL18))-IF(AO$31="",(SUMIF(S!$HC$15:$HL$15,'Ciclo Semaforico'!AO$30,S!$HC18:$HL18)+SUMIF(N!$HC$15:$HL$15,'Ciclo Semaforico'!AO$30,N!$HC18:$HL18)+SUMIF(E!$HC$15:$HL$15,'Ciclo Semaforico'!AO$30,E!$HC18:$HL18)+SUMIF(O!$HC$15:$HL$15,'Ciclo Semaforico'!AO$30,O!$HC18:$HL18)),(SUMIF(S!$HC$15:$HL$15,'Ciclo Semaforico'!AO$30,S!$HC18:$HL18)+SUMIF(N!$HC$15:$HL$15,'Ciclo Semaforico'!AO$30,N!$HC18:$HL18)+SUMIF(E!$HC$15:$HL$15,'Ciclo Semaforico'!AO$30,E!$HC18:$HL18)+SUMIF(O!$HC$15:$HL$15,'Ciclo Semaforico'!AO$30,O!$HC18:$HL18))*AO$31))</f>
        <v>0</v>
      </c>
      <c r="AP43" s="245">
        <f>IF(AP$32="",IF(AP$31="",(SUMIF(S!$HC$15:$HL$15,'Ciclo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Semaforico'!AP$30,O!$HC18:$HL18))*AP$31),(SUMIF(S!$HC$15:$HL$15,'Ciclo Semaforico'!AP$32,S!$HC18:$HL18)+SUMIF(N!$HC$15:$HL$15,'Ciclo Semaforico'!AP$32,N!$HC18:$HL18)+SUMIF(E!$HC$15:$HL$15,'Ciclo Semaforico'!AP$32,E!$HC18:$HL18)+SUMIF(O!$HC$15:$HL$15,'Ciclo Semaforico'!AP$32,O!$HC18:$HL18))-IF(AP$31="",(SUMIF(S!$HC$15:$HL$15,'Ciclo Semaforico'!AP$30,S!$HC18:$HL18)+SUMIF(N!$HC$15:$HL$15,'Ciclo Semaforico'!AP$30,N!$HC18:$HL18)+SUMIF(E!$HC$15:$HL$15,'Ciclo Semaforico'!AP$30,E!$HC18:$HL18)+SUMIF(O!$HC$15:$HL$15,'Ciclo Semaforico'!AP$30,O!$HC18:$HL18)),(SUMIF(S!$HC$15:$HL$15,'Ciclo Semaforico'!AP$30,S!$HC18:$HL18)+SUMIF(N!$HC$15:$HL$15,'Ciclo Semaforico'!AP$30,N!$HC18:$HL18)+SUMIF(E!$HC$15:$HL$15,'Ciclo Semaforico'!AP$30,E!$HC18:$HL18)+SUMIF(O!$HC$15:$HL$15,'Ciclo Semaforico'!AP$30,O!$HC18:$HL18))*AP$31))</f>
        <v>0</v>
      </c>
      <c r="AQ43" s="245">
        <f>IF(AQ$32="",IF(AQ$31="",(SUMIF(S!$HC$15:$HL$15,'Ciclo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Semaforico'!AQ$30,O!$HC18:$HL18))*AQ$31),(SUMIF(S!$HC$15:$HL$15,'Ciclo Semaforico'!AQ$32,S!$HC18:$HL18)+SUMIF(N!$HC$15:$HL$15,'Ciclo Semaforico'!AQ$32,N!$HC18:$HL18)+SUMIF(E!$HC$15:$HL$15,'Ciclo Semaforico'!AQ$32,E!$HC18:$HL18)+SUMIF(O!$HC$15:$HL$15,'Ciclo Semaforico'!AQ$32,O!$HC18:$HL18))-IF(AQ$31="",(SUMIF(S!$HC$15:$HL$15,'Ciclo Semaforico'!AQ$30,S!$HC18:$HL18)+SUMIF(N!$HC$15:$HL$15,'Ciclo Semaforico'!AQ$30,N!$HC18:$HL18)+SUMIF(E!$HC$15:$HL$15,'Ciclo Semaforico'!AQ$30,E!$HC18:$HL18)+SUMIF(O!$HC$15:$HL$15,'Ciclo Semaforico'!AQ$30,O!$HC18:$HL18)),(SUMIF(S!$HC$15:$HL$15,'Ciclo Semaforico'!AQ$30,S!$HC18:$HL18)+SUMIF(N!$HC$15:$HL$15,'Ciclo Semaforico'!AQ$30,N!$HC18:$HL18)+SUMIF(E!$HC$15:$HL$15,'Ciclo Semaforico'!AQ$30,E!$HC18:$HL18)+SUMIF(O!$HC$15:$HL$15,'Ciclo Semaforico'!AQ$30,O!$HC18:$HL18))*AQ$31))</f>
        <v>0</v>
      </c>
      <c r="AR43" s="245">
        <f>IF(AR$32="",IF(AR$31="",(SUMIF(S!$HC$15:$HL$15,'Ciclo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Semaforico'!AR$30,O!$HC18:$HL18))*AR$31),(SUMIF(S!$HC$15:$HL$15,'Ciclo Semaforico'!AR$32,S!$HC18:$HL18)+SUMIF(N!$HC$15:$HL$15,'Ciclo Semaforico'!AR$32,N!$HC18:$HL18)+SUMIF(E!$HC$15:$HL$15,'Ciclo Semaforico'!AR$32,E!$HC18:$HL18)+SUMIF(O!$HC$15:$HL$15,'Ciclo Semaforico'!AR$32,O!$HC18:$HL18))-IF(AR$31="",(SUMIF(S!$HC$15:$HL$15,'Ciclo Semaforico'!AR$30,S!$HC18:$HL18)+SUMIF(N!$HC$15:$HL$15,'Ciclo Semaforico'!AR$30,N!$HC18:$HL18)+SUMIF(E!$HC$15:$HL$15,'Ciclo Semaforico'!AR$30,E!$HC18:$HL18)+SUMIF(O!$HC$15:$HL$15,'Ciclo Semaforico'!AR$30,O!$HC18:$HL18)),(SUMIF(S!$HC$15:$HL$15,'Ciclo Semaforico'!AR$30,S!$HC18:$HL18)+SUMIF(N!$HC$15:$HL$15,'Ciclo Semaforico'!AR$30,N!$HC18:$HL18)+SUMIF(E!$HC$15:$HL$15,'Ciclo Semaforico'!AR$30,E!$HC18:$HL18)+SUMIF(O!$HC$15:$HL$15,'Ciclo Semaforico'!AR$30,O!$HC18:$HL18))*AR$31))</f>
        <v>0</v>
      </c>
      <c r="AS43" s="245">
        <f>IF(AS$32="",IF(AS$31="",(SUMIF(S!$HC$15:$HL$15,'Ciclo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Semaforico'!AS$30,O!$HC18:$HL18))*AS$31),(SUMIF(S!$HC$15:$HL$15,'Ciclo Semaforico'!AS$32,S!$HC18:$HL18)+SUMIF(N!$HC$15:$HL$15,'Ciclo Semaforico'!AS$32,N!$HC18:$HL18)+SUMIF(E!$HC$15:$HL$15,'Ciclo Semaforico'!AS$32,E!$HC18:$HL18)+SUMIF(O!$HC$15:$HL$15,'Ciclo Semaforico'!AS$32,O!$HC18:$HL18))-IF(AS$31="",(SUMIF(S!$HC$15:$HL$15,'Ciclo Semaforico'!AS$30,S!$HC18:$HL18)+SUMIF(N!$HC$15:$HL$15,'Ciclo Semaforico'!AS$30,N!$HC18:$HL18)+SUMIF(E!$HC$15:$HL$15,'Ciclo Semaforico'!AS$30,E!$HC18:$HL18)+SUMIF(O!$HC$15:$HL$15,'Ciclo Semaforico'!AS$30,O!$HC18:$HL18)),(SUMIF(S!$HC$15:$HL$15,'Ciclo Semaforico'!AS$30,S!$HC18:$HL18)+SUMIF(N!$HC$15:$HL$15,'Ciclo Semaforico'!AS$30,N!$HC18:$HL18)+SUMIF(E!$HC$15:$HL$15,'Ciclo Semaforico'!AS$30,E!$HC18:$HL18)+SUMIF(O!$HC$15:$HL$15,'Ciclo Semaforico'!AS$30,O!$HC18:$HL18))*AS$31))</f>
        <v>0</v>
      </c>
      <c r="AT43" s="245">
        <f>IF(AT$32="",IF(AT$31="",(SUMIF(S!$HC$15:$HL$15,'Ciclo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Semaforico'!AT$30,O!$HC18:$HL18))*AT$31),(SUMIF(S!$HC$15:$HL$15,'Ciclo Semaforico'!AT$32,S!$HC18:$HL18)+SUMIF(N!$HC$15:$HL$15,'Ciclo Semaforico'!AT$32,N!$HC18:$HL18)+SUMIF(E!$HC$15:$HL$15,'Ciclo Semaforico'!AT$32,E!$HC18:$HL18)+SUMIF(O!$HC$15:$HL$15,'Ciclo Semaforico'!AT$32,O!$HC18:$HL18))-IF(AT$31="",(SUMIF(S!$HC$15:$HL$15,'Ciclo Semaforico'!AT$30,S!$HC18:$HL18)+SUMIF(N!$HC$15:$HL$15,'Ciclo Semaforico'!AT$30,N!$HC18:$HL18)+SUMIF(E!$HC$15:$HL$15,'Ciclo Semaforico'!AT$30,E!$HC18:$HL18)+SUMIF(O!$HC$15:$HL$15,'Ciclo Semaforico'!AT$30,O!$HC18:$HL18)),(SUMIF(S!$HC$15:$HL$15,'Ciclo Semaforico'!AT$30,S!$HC18:$HL18)+SUMIF(N!$HC$15:$HL$15,'Ciclo Semaforico'!AT$30,N!$HC18:$HL18)+SUMIF(E!$HC$15:$HL$15,'Ciclo Semaforico'!AT$30,E!$HC18:$HL18)+SUMIF(O!$HC$15:$HL$15,'Ciclo Semaforico'!AT$30,O!$HC18:$HL18))*AT$31))</f>
        <v>0</v>
      </c>
      <c r="AU43" s="245">
        <f>IF(AU$32="",IF(AU$31="",(SUMIF(S!$HC$15:$HL$15,'Ciclo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Semaforico'!AU$30,O!$HC18:$HL18))*AU$31),(SUMIF(S!$HC$15:$HL$15,'Ciclo Semaforico'!AU$32,S!$HC18:$HL18)+SUMIF(N!$HC$15:$HL$15,'Ciclo Semaforico'!AU$32,N!$HC18:$HL18)+SUMIF(E!$HC$15:$HL$15,'Ciclo Semaforico'!AU$32,E!$HC18:$HL18)+SUMIF(O!$HC$15:$HL$15,'Ciclo Semaforico'!AU$32,O!$HC18:$HL18))-IF(AU$31="",(SUMIF(S!$HC$15:$HL$15,'Ciclo Semaforico'!AU$30,S!$HC18:$HL18)+SUMIF(N!$HC$15:$HL$15,'Ciclo Semaforico'!AU$30,N!$HC18:$HL18)+SUMIF(E!$HC$15:$HL$15,'Ciclo Semaforico'!AU$30,E!$HC18:$HL18)+SUMIF(O!$HC$15:$HL$15,'Ciclo Semaforico'!AU$30,O!$HC18:$HL18)),(SUMIF(S!$HC$15:$HL$15,'Ciclo Semaforico'!AU$30,S!$HC18:$HL18)+SUMIF(N!$HC$15:$HL$15,'Ciclo Semaforico'!AU$30,N!$HC18:$HL18)+SUMIF(E!$HC$15:$HL$15,'Ciclo Semaforico'!AU$30,E!$HC18:$HL18)+SUMIF(O!$HC$15:$HL$15,'Ciclo Semaforico'!AU$30,O!$HC18:$HL18))*AU$31))</f>
        <v>0</v>
      </c>
      <c r="AV43" s="245">
        <f>IF(AV$32="",IF(AV$31="",(SUMIF(S!$HC$15:$HL$15,'Ciclo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Semaforico'!AV$30,O!$HC18:$HL18))*AV$31),(SUMIF(S!$HC$15:$HL$15,'Ciclo Semaforico'!AV$32,S!$HC18:$HL18)+SUMIF(N!$HC$15:$HL$15,'Ciclo Semaforico'!AV$32,N!$HC18:$HL18)+SUMIF(E!$HC$15:$HL$15,'Ciclo Semaforico'!AV$32,E!$HC18:$HL18)+SUMIF(O!$HC$15:$HL$15,'Ciclo Semaforico'!AV$32,O!$HC18:$HL18))-IF(AV$31="",(SUMIF(S!$HC$15:$HL$15,'Ciclo Semaforico'!AV$30,S!$HC18:$HL18)+SUMIF(N!$HC$15:$HL$15,'Ciclo Semaforico'!AV$30,N!$HC18:$HL18)+SUMIF(E!$HC$15:$HL$15,'Ciclo Semaforico'!AV$30,E!$HC18:$HL18)+SUMIF(O!$HC$15:$HL$15,'Ciclo Semaforico'!AV$30,O!$HC18:$HL18)),(SUMIF(S!$HC$15:$HL$15,'Ciclo Semaforico'!AV$30,S!$HC18:$HL18)+SUMIF(N!$HC$15:$HL$15,'Ciclo Semaforico'!AV$30,N!$HC18:$HL18)+SUMIF(E!$HC$15:$HL$15,'Ciclo Semaforico'!AV$30,E!$HC18:$HL18)+SUMIF(O!$HC$15:$HL$15,'Ciclo Semaforico'!AV$30,O!$HC18:$HL18))*AV$31))</f>
        <v>0</v>
      </c>
      <c r="AW43" s="245">
        <f>IF(AW$32="",IF(AW$31="",(SUMIF(S!$HC$15:$HL$15,'Ciclo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Semaforico'!AW$30,O!$HC18:$HL18))*AW$31),(SUMIF(S!$HC$15:$HL$15,'Ciclo Semaforico'!AW$32,S!$HC18:$HL18)+SUMIF(N!$HC$15:$HL$15,'Ciclo Semaforico'!AW$32,N!$HC18:$HL18)+SUMIF(E!$HC$15:$HL$15,'Ciclo Semaforico'!AW$32,E!$HC18:$HL18)+SUMIF(O!$HC$15:$HL$15,'Ciclo Semaforico'!AW$32,O!$HC18:$HL18))-IF(AW$31="",(SUMIF(S!$HC$15:$HL$15,'Ciclo Semaforico'!AW$30,S!$HC18:$HL18)+SUMIF(N!$HC$15:$HL$15,'Ciclo Semaforico'!AW$30,N!$HC18:$HL18)+SUMIF(E!$HC$15:$HL$15,'Ciclo Semaforico'!AW$30,E!$HC18:$HL18)+SUMIF(O!$HC$15:$HL$15,'Ciclo Semaforico'!AW$30,O!$HC18:$HL18)),(SUMIF(S!$HC$15:$HL$15,'Ciclo Semaforico'!AW$30,S!$HC18:$HL18)+SUMIF(N!$HC$15:$HL$15,'Ciclo Semaforico'!AW$30,N!$HC18:$HL18)+SUMIF(E!$HC$15:$HL$15,'Ciclo Semaforico'!AW$30,E!$HC18:$HL18)+SUMIF(O!$HC$15:$HL$15,'Ciclo Semaforico'!AW$30,O!$HC18:$HL18))*AW$31))</f>
        <v>0</v>
      </c>
      <c r="AX43" s="246">
        <f>IF(AX$32="",IF(AX$31="",(SUMIF(S!$HC$15:$HL$15,'Ciclo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Semaforico'!AX$30,O!$HC18:$HL18))*AX$31),(SUMIF(S!$HC$15:$HL$15,'Ciclo Semaforico'!AX$32,S!$HC18:$HL18)+SUMIF(N!$HC$15:$HL$15,'Ciclo Semaforico'!AX$32,N!$HC18:$HL18)+SUMIF(E!$HC$15:$HL$15,'Ciclo Semaforico'!AX$32,E!$HC18:$HL18)+SUMIF(O!$HC$15:$HL$15,'Ciclo Semaforico'!AX$32,O!$HC18:$HL18))-IF(AX$31="",(SUMIF(S!$HC$15:$HL$15,'Ciclo Semaforico'!AX$30,S!$HC18:$HL18)+SUMIF(N!$HC$15:$HL$15,'Ciclo Semaforico'!AX$30,N!$HC18:$HL18)+SUMIF(E!$HC$15:$HL$15,'Ciclo Semaforico'!AX$30,E!$HC18:$HL18)+SUMIF(O!$HC$15:$HL$15,'Ciclo Semaforico'!AX$30,O!$HC18:$HL18)),(SUMIF(S!$HC$15:$HL$15,'Ciclo Semaforico'!AX$30,S!$HC18:$HL18)+SUMIF(N!$HC$15:$HL$15,'Ciclo Semaforico'!AX$30,N!$HC18:$HL18)+SUMIF(E!$HC$15:$HL$15,'Ciclo Semaforico'!AX$30,E!$HC18:$HL18)+SUMIF(O!$HC$15:$HL$15,'Ciclo Semaforico'!AX$30,O!$HC18:$HL18))*AX$31))</f>
        <v>0</v>
      </c>
      <c r="AY43" s="244" t="e">
        <f>IF(AY$32="",IF(AY$31="",(SUMIF(S!$HC$15:$HL$15,'Ciclo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Semaforico'!AY$30,O!$HC18:$HL18))*AY$31),(SUMIF(S!$HC$15:$HL$15,'Ciclo Semaforico'!AY$32,S!$HC18:$HL18)+SUMIF(N!$HC$15:$HL$15,'Ciclo Semaforico'!AY$32,N!$HC18:$HL18)+SUMIF(E!$HC$15:$HL$15,'Ciclo Semaforico'!AY$32,E!$HC18:$HL18)+SUMIF(O!$HC$15:$HL$15,'Ciclo Semaforico'!AY$32,O!$HC18:$HL18))-IF(AY$31="",(SUMIF(S!$HC$15:$HL$15,'Ciclo Semaforico'!AY$30,S!$HC18:$HL18)+SUMIF(N!$HC$15:$HL$15,'Ciclo Semaforico'!AY$30,N!$HC18:$HL18)+SUMIF(E!$HC$15:$HL$15,'Ciclo Semaforico'!AY$30,E!$HC18:$HL18)+SUMIF(O!$HC$15:$HL$15,'Ciclo Semaforico'!AY$30,O!$HC18:$HL18)),(SUMIF(S!$HC$15:$HL$15,'Ciclo Semaforico'!AY$30,S!$HC18:$HL18)+SUMIF(N!$HC$15:$HL$15,'Ciclo Semaforico'!AY$30,N!$HC18:$HL18)+SUMIF(E!$HC$15:$HL$15,'Ciclo Semaforico'!AY$30,E!$HC18:$HL18)+SUMIF(O!$HC$15:$HL$15,'Ciclo Semaforico'!AY$30,O!$HC18:$HL18))*AY$31))</f>
        <v>#REF!</v>
      </c>
      <c r="AZ43" s="245" t="e">
        <f>IF(AZ$32="",IF(AZ$31="",(SUMIF(S!$HC$15:$HL$15,'Ciclo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Semaforico'!AZ$30,O!$HC18:$HL18))*AZ$31),(SUMIF(S!$HC$15:$HL$15,'Ciclo Semaforico'!AZ$32,S!$HC18:$HL18)+SUMIF(N!$HC$15:$HL$15,'Ciclo Semaforico'!AZ$32,N!$HC18:$HL18)+SUMIF(E!$HC$15:$HL$15,'Ciclo Semaforico'!AZ$32,E!$HC18:$HL18)+SUMIF(O!$HC$15:$HL$15,'Ciclo Semaforico'!AZ$32,O!$HC18:$HL18))-IF(AZ$31="",(SUMIF(S!$HC$15:$HL$15,'Ciclo Semaforico'!AZ$30,S!$HC18:$HL18)+SUMIF(N!$HC$15:$HL$15,'Ciclo Semaforico'!AZ$30,N!$HC18:$HL18)+SUMIF(E!$HC$15:$HL$15,'Ciclo Semaforico'!AZ$30,E!$HC18:$HL18)+SUMIF(O!$HC$15:$HL$15,'Ciclo Semaforico'!AZ$30,O!$HC18:$HL18)),(SUMIF(S!$HC$15:$HL$15,'Ciclo Semaforico'!AZ$30,S!$HC18:$HL18)+SUMIF(N!$HC$15:$HL$15,'Ciclo Semaforico'!AZ$30,N!$HC18:$HL18)+SUMIF(E!$HC$15:$HL$15,'Ciclo Semaforico'!AZ$30,E!$HC18:$HL18)+SUMIF(O!$HC$15:$HL$15,'Ciclo Semaforico'!AZ$30,O!$HC18:$HL18))*AZ$31))</f>
        <v>#REF!</v>
      </c>
      <c r="BA43" s="245" t="e">
        <f>IF(BA$32="",IF(BA$31="",(SUMIF(S!$HC$15:$HL$15,'Ciclo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Semaforico'!BA$30,O!$HC18:$HL18))*BA$31),(SUMIF(S!$HC$15:$HL$15,'Ciclo Semaforico'!BA$32,S!$HC18:$HL18)+SUMIF(N!$HC$15:$HL$15,'Ciclo Semaforico'!BA$32,N!$HC18:$HL18)+SUMIF(E!$HC$15:$HL$15,'Ciclo Semaforico'!BA$32,E!$HC18:$HL18)+SUMIF(O!$HC$15:$HL$15,'Ciclo Semaforico'!BA$32,O!$HC18:$HL18))-IF(BA$31="",(SUMIF(S!$HC$15:$HL$15,'Ciclo Semaforico'!BA$30,S!$HC18:$HL18)+SUMIF(N!$HC$15:$HL$15,'Ciclo Semaforico'!BA$30,N!$HC18:$HL18)+SUMIF(E!$HC$15:$HL$15,'Ciclo Semaforico'!BA$30,E!$HC18:$HL18)+SUMIF(O!$HC$15:$HL$15,'Ciclo Semaforico'!BA$30,O!$HC18:$HL18)),(SUMIF(S!$HC$15:$HL$15,'Ciclo Semaforico'!BA$30,S!$HC18:$HL18)+SUMIF(N!$HC$15:$HL$15,'Ciclo Semaforico'!BA$30,N!$HC18:$HL18)+SUMIF(E!$HC$15:$HL$15,'Ciclo Semaforico'!BA$30,E!$HC18:$HL18)+SUMIF(O!$HC$15:$HL$15,'Ciclo Semaforico'!BA$30,O!$HC18:$HL18))*BA$31))</f>
        <v>#REF!</v>
      </c>
      <c r="BB43" s="245" t="e">
        <f>IF(BB$32="",IF(BB$31="",(SUMIF(S!$HC$15:$HL$15,'Ciclo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Semaforico'!BB$30,O!$HC18:$HL18))*BB$31),(SUMIF(S!$HC$15:$HL$15,'Ciclo Semaforico'!BB$32,S!$HC18:$HL18)+SUMIF(N!$HC$15:$HL$15,'Ciclo Semaforico'!BB$32,N!$HC18:$HL18)+SUMIF(E!$HC$15:$HL$15,'Ciclo Semaforico'!BB$32,E!$HC18:$HL18)+SUMIF(O!$HC$15:$HL$15,'Ciclo Semaforico'!BB$32,O!$HC18:$HL18))-IF(BB$31="",(SUMIF(S!$HC$15:$HL$15,'Ciclo Semaforico'!BB$30,S!$HC18:$HL18)+SUMIF(N!$HC$15:$HL$15,'Ciclo Semaforico'!BB$30,N!$HC18:$HL18)+SUMIF(E!$HC$15:$HL$15,'Ciclo Semaforico'!BB$30,E!$HC18:$HL18)+SUMIF(O!$HC$15:$HL$15,'Ciclo Semaforico'!BB$30,O!$HC18:$HL18)),(SUMIF(S!$HC$15:$HL$15,'Ciclo Semaforico'!BB$30,S!$HC18:$HL18)+SUMIF(N!$HC$15:$HL$15,'Ciclo Semaforico'!BB$30,N!$HC18:$HL18)+SUMIF(E!$HC$15:$HL$15,'Ciclo Semaforico'!BB$30,E!$HC18:$HL18)+SUMIF(O!$HC$15:$HL$15,'Ciclo Semaforico'!BB$30,O!$HC18:$HL18))*BB$31))</f>
        <v>#REF!</v>
      </c>
      <c r="BC43" s="245" t="e">
        <f>IF(BC$32="",IF(BC$31="",(SUMIF(S!$HC$15:$HL$15,'Ciclo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Semaforico'!BC$30,O!$HC18:$HL18))*BC$31),(SUMIF(S!$HC$15:$HL$15,'Ciclo Semaforico'!BC$32,S!$HC18:$HL18)+SUMIF(N!$HC$15:$HL$15,'Ciclo Semaforico'!BC$32,N!$HC18:$HL18)+SUMIF(E!$HC$15:$HL$15,'Ciclo Semaforico'!BC$32,E!$HC18:$HL18)+SUMIF(O!$HC$15:$HL$15,'Ciclo Semaforico'!BC$32,O!$HC18:$HL18))-IF(BC$31="",(SUMIF(S!$HC$15:$HL$15,'Ciclo Semaforico'!BC$30,S!$HC18:$HL18)+SUMIF(N!$HC$15:$HL$15,'Ciclo Semaforico'!BC$30,N!$HC18:$HL18)+SUMIF(E!$HC$15:$HL$15,'Ciclo Semaforico'!BC$30,E!$HC18:$HL18)+SUMIF(O!$HC$15:$HL$15,'Ciclo Semaforico'!BC$30,O!$HC18:$HL18)),(SUMIF(S!$HC$15:$HL$15,'Ciclo Semaforico'!BC$30,S!$HC18:$HL18)+SUMIF(N!$HC$15:$HL$15,'Ciclo Semaforico'!BC$30,N!$HC18:$HL18)+SUMIF(E!$HC$15:$HL$15,'Ciclo Semaforico'!BC$30,E!$HC18:$HL18)+SUMIF(O!$HC$15:$HL$15,'Ciclo Semaforico'!BC$30,O!$HC18:$HL18))*BC$31))</f>
        <v>#REF!</v>
      </c>
      <c r="BD43" s="245" t="e">
        <f>IF(BD$32="",IF(BD$31="",(SUMIF(S!$HC$15:$HL$15,'Ciclo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Semaforico'!BD$30,O!$HC18:$HL18))*BD$31),(SUMIF(S!$HC$15:$HL$15,'Ciclo Semaforico'!BD$32,S!$HC18:$HL18)+SUMIF(N!$HC$15:$HL$15,'Ciclo Semaforico'!BD$32,N!$HC18:$HL18)+SUMIF(E!$HC$15:$HL$15,'Ciclo Semaforico'!BD$32,E!$HC18:$HL18)+SUMIF(O!$HC$15:$HL$15,'Ciclo Semaforico'!BD$32,O!$HC18:$HL18))-IF(BD$31="",(SUMIF(S!$HC$15:$HL$15,'Ciclo Semaforico'!BD$30,S!$HC18:$HL18)+SUMIF(N!$HC$15:$HL$15,'Ciclo Semaforico'!BD$30,N!$HC18:$HL18)+SUMIF(E!$HC$15:$HL$15,'Ciclo Semaforico'!BD$30,E!$HC18:$HL18)+SUMIF(O!$HC$15:$HL$15,'Ciclo Semaforico'!BD$30,O!$HC18:$HL18)),(SUMIF(S!$HC$15:$HL$15,'Ciclo Semaforico'!BD$30,S!$HC18:$HL18)+SUMIF(N!$HC$15:$HL$15,'Ciclo Semaforico'!BD$30,N!$HC18:$HL18)+SUMIF(E!$HC$15:$HL$15,'Ciclo Semaforico'!BD$30,E!$HC18:$HL18)+SUMIF(O!$HC$15:$HL$15,'Ciclo Semaforico'!BD$30,O!$HC18:$HL18))*BD$31))</f>
        <v>#REF!</v>
      </c>
      <c r="BE43" s="245">
        <f>IF(BE$32="",IF(BE$31="",(SUMIF(S!$HC$15:$HL$15,'Ciclo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Semaforico'!BE$30,O!$HC18:$HL18))*BE$31),(SUMIF(S!$HC$15:$HL$15,'Ciclo Semaforico'!BE$32,S!$HC18:$HL18)+SUMIF(N!$HC$15:$HL$15,'Ciclo Semaforico'!BE$32,N!$HC18:$HL18)+SUMIF(E!$HC$15:$HL$15,'Ciclo Semaforico'!BE$32,E!$HC18:$HL18)+SUMIF(O!$HC$15:$HL$15,'Ciclo Semaforico'!BE$32,O!$HC18:$HL18))-IF(BE$31="",(SUMIF(S!$HC$15:$HL$15,'Ciclo Semaforico'!BE$30,S!$HC18:$HL18)+SUMIF(N!$HC$15:$HL$15,'Ciclo Semaforico'!BE$30,N!$HC18:$HL18)+SUMIF(E!$HC$15:$HL$15,'Ciclo Semaforico'!BE$30,E!$HC18:$HL18)+SUMIF(O!$HC$15:$HL$15,'Ciclo Semaforico'!BE$30,O!$HC18:$HL18)),(SUMIF(S!$HC$15:$HL$15,'Ciclo Semaforico'!BE$30,S!$HC18:$HL18)+SUMIF(N!$HC$15:$HL$15,'Ciclo Semaforico'!BE$30,N!$HC18:$HL18)+SUMIF(E!$HC$15:$HL$15,'Ciclo Semaforico'!BE$30,E!$HC18:$HL18)+SUMIF(O!$HC$15:$HL$15,'Ciclo Semaforico'!BE$30,O!$HC18:$HL18))*BE$31))</f>
        <v>0</v>
      </c>
      <c r="BF43" s="245">
        <f>IF(BF$32="",IF(BF$31="",(SUMIF(S!$HC$15:$HL$15,'Ciclo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Semaforico'!BF$30,O!$HC18:$HL18))*BF$31),(SUMIF(S!$HC$15:$HL$15,'Ciclo Semaforico'!BF$32,S!$HC18:$HL18)+SUMIF(N!$HC$15:$HL$15,'Ciclo Semaforico'!BF$32,N!$HC18:$HL18)+SUMIF(E!$HC$15:$HL$15,'Ciclo Semaforico'!BF$32,E!$HC18:$HL18)+SUMIF(O!$HC$15:$HL$15,'Ciclo Semaforico'!BF$32,O!$HC18:$HL18))-IF(BF$31="",(SUMIF(S!$HC$15:$HL$15,'Ciclo Semaforico'!BF$30,S!$HC18:$HL18)+SUMIF(N!$HC$15:$HL$15,'Ciclo Semaforico'!BF$30,N!$HC18:$HL18)+SUMIF(E!$HC$15:$HL$15,'Ciclo Semaforico'!BF$30,E!$HC18:$HL18)+SUMIF(O!$HC$15:$HL$15,'Ciclo Semaforico'!BF$30,O!$HC18:$HL18)),(SUMIF(S!$HC$15:$HL$15,'Ciclo Semaforico'!BF$30,S!$HC18:$HL18)+SUMIF(N!$HC$15:$HL$15,'Ciclo Semaforico'!BF$30,N!$HC18:$HL18)+SUMIF(E!$HC$15:$HL$15,'Ciclo Semaforico'!BF$30,E!$HC18:$HL18)+SUMIF(O!$HC$15:$HL$15,'Ciclo Semaforico'!BF$30,O!$HC18:$HL18))*BF$31))</f>
        <v>0</v>
      </c>
      <c r="BG43" s="245">
        <f>IF(BG$32="",IF(BG$31="",(SUMIF(S!$HC$15:$HL$15,'Ciclo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Semaforico'!BG$30,O!$HC18:$HL18))*BG$31),(SUMIF(S!$HC$15:$HL$15,'Ciclo Semaforico'!BG$32,S!$HC18:$HL18)+SUMIF(N!$HC$15:$HL$15,'Ciclo Semaforico'!BG$32,N!$HC18:$HL18)+SUMIF(E!$HC$15:$HL$15,'Ciclo Semaforico'!BG$32,E!$HC18:$HL18)+SUMIF(O!$HC$15:$HL$15,'Ciclo Semaforico'!BG$32,O!$HC18:$HL18))-IF(BG$31="",(SUMIF(S!$HC$15:$HL$15,'Ciclo Semaforico'!BG$30,S!$HC18:$HL18)+SUMIF(N!$HC$15:$HL$15,'Ciclo Semaforico'!BG$30,N!$HC18:$HL18)+SUMIF(E!$HC$15:$HL$15,'Ciclo Semaforico'!BG$30,E!$HC18:$HL18)+SUMIF(O!$HC$15:$HL$15,'Ciclo Semaforico'!BG$30,O!$HC18:$HL18)),(SUMIF(S!$HC$15:$HL$15,'Ciclo Semaforico'!BG$30,S!$HC18:$HL18)+SUMIF(N!$HC$15:$HL$15,'Ciclo Semaforico'!BG$30,N!$HC18:$HL18)+SUMIF(E!$HC$15:$HL$15,'Ciclo Semaforico'!BG$30,E!$HC18:$HL18)+SUMIF(O!$HC$15:$HL$15,'Ciclo Semaforico'!BG$30,O!$HC18:$HL18))*BG$31))</f>
        <v>0</v>
      </c>
      <c r="BH43" s="245">
        <f>IF(BH$32="",IF(BH$31="",(SUMIF(S!$HC$15:$HL$15,'Ciclo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Semaforico'!BH$30,O!$HC18:$HL18))*BH$31),(SUMIF(S!$HC$15:$HL$15,'Ciclo Semaforico'!BH$32,S!$HC18:$HL18)+SUMIF(N!$HC$15:$HL$15,'Ciclo Semaforico'!BH$32,N!$HC18:$HL18)+SUMIF(E!$HC$15:$HL$15,'Ciclo Semaforico'!BH$32,E!$HC18:$HL18)+SUMIF(O!$HC$15:$HL$15,'Ciclo Semaforico'!BH$32,O!$HC18:$HL18))-IF(BH$31="",(SUMIF(S!$HC$15:$HL$15,'Ciclo Semaforico'!BH$30,S!$HC18:$HL18)+SUMIF(N!$HC$15:$HL$15,'Ciclo Semaforico'!BH$30,N!$HC18:$HL18)+SUMIF(E!$HC$15:$HL$15,'Ciclo Semaforico'!BH$30,E!$HC18:$HL18)+SUMIF(O!$HC$15:$HL$15,'Ciclo Semaforico'!BH$30,O!$HC18:$HL18)),(SUMIF(S!$HC$15:$HL$15,'Ciclo Semaforico'!BH$30,S!$HC18:$HL18)+SUMIF(N!$HC$15:$HL$15,'Ciclo Semaforico'!BH$30,N!$HC18:$HL18)+SUMIF(E!$HC$15:$HL$15,'Ciclo Semaforico'!BH$30,E!$HC18:$HL18)+SUMIF(O!$HC$15:$HL$15,'Ciclo Semaforico'!BH$30,O!$HC18:$HL18))*BH$31))</f>
        <v>0</v>
      </c>
      <c r="BI43" s="245">
        <f>IF(BI$32="",IF(BI$31="",(SUMIF(S!$HC$15:$HL$15,'Ciclo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Semaforico'!BI$30,O!$HC18:$HL18))*BI$31),(SUMIF(S!$HC$15:$HL$15,'Ciclo Semaforico'!BI$32,S!$HC18:$HL18)+SUMIF(N!$HC$15:$HL$15,'Ciclo Semaforico'!BI$32,N!$HC18:$HL18)+SUMIF(E!$HC$15:$HL$15,'Ciclo Semaforico'!BI$32,E!$HC18:$HL18)+SUMIF(O!$HC$15:$HL$15,'Ciclo Semaforico'!BI$32,O!$HC18:$HL18))-IF(BI$31="",(SUMIF(S!$HC$15:$HL$15,'Ciclo Semaforico'!BI$30,S!$HC18:$HL18)+SUMIF(N!$HC$15:$HL$15,'Ciclo Semaforico'!BI$30,N!$HC18:$HL18)+SUMIF(E!$HC$15:$HL$15,'Ciclo Semaforico'!BI$30,E!$HC18:$HL18)+SUMIF(O!$HC$15:$HL$15,'Ciclo Semaforico'!BI$30,O!$HC18:$HL18)),(SUMIF(S!$HC$15:$HL$15,'Ciclo Semaforico'!BI$30,S!$HC18:$HL18)+SUMIF(N!$HC$15:$HL$15,'Ciclo Semaforico'!BI$30,N!$HC18:$HL18)+SUMIF(E!$HC$15:$HL$15,'Ciclo Semaforico'!BI$30,E!$HC18:$HL18)+SUMIF(O!$HC$15:$HL$15,'Ciclo Semaforico'!BI$30,O!$HC18:$HL18))*BI$31))</f>
        <v>0</v>
      </c>
      <c r="BJ43" s="246">
        <f>IF(BJ$32="",IF(BJ$31="",(SUMIF(S!$HC$15:$HL$15,'Ciclo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Semaforico'!BJ$30,O!$HC18:$HL18))*BJ$31),(SUMIF(S!$HC$15:$HL$15,'Ciclo Semaforico'!BJ$32,S!$HC18:$HL18)+SUMIF(N!$HC$15:$HL$15,'Ciclo Semaforico'!BJ$32,N!$HC18:$HL18)+SUMIF(E!$HC$15:$HL$15,'Ciclo Semaforico'!BJ$32,E!$HC18:$HL18)+SUMIF(O!$HC$15:$HL$15,'Ciclo Semaforico'!BJ$32,O!$HC18:$HL18))-IF(BJ$31="",(SUMIF(S!$HC$15:$HL$15,'Ciclo Semaforico'!BJ$30,S!$HC18:$HL18)+SUMIF(N!$HC$15:$HL$15,'Ciclo Semaforico'!BJ$30,N!$HC18:$HL18)+SUMIF(E!$HC$15:$HL$15,'Ciclo Semaforico'!BJ$30,E!$HC18:$HL18)+SUMIF(O!$HC$15:$HL$15,'Ciclo Semaforico'!BJ$30,O!$HC18:$HL18)),(SUMIF(S!$HC$15:$HL$15,'Ciclo Semaforico'!BJ$30,S!$HC18:$HL18)+SUMIF(N!$HC$15:$HL$15,'Ciclo Semaforico'!BJ$30,N!$HC18:$HL18)+SUMIF(E!$HC$15:$HL$15,'Ciclo Semaforico'!BJ$30,E!$HC18:$HL18)+SUMIF(O!$HC$15:$HL$15,'Ciclo Semaforico'!BJ$30,O!$HC18:$HL18))*BJ$31))</f>
        <v>0</v>
      </c>
      <c r="BK43" s="244">
        <f>IF(BK$32="",IF(BK$31="",(SUMIF(S!$HC$15:$HL$15,'Ciclo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Semaforico'!BK$30,O!$HC18:$HL18))*BK$31),(SUMIF(S!$HC$15:$HL$15,'Ciclo Semaforico'!BK$32,S!$HC18:$HL18)+SUMIF(N!$HC$15:$HL$15,'Ciclo Semaforico'!BK$32,N!$HC18:$HL18)+SUMIF(E!$HC$15:$HL$15,'Ciclo Semaforico'!BK$32,E!$HC18:$HL18)+SUMIF(O!$HC$15:$HL$15,'Ciclo Semaforico'!BK$32,O!$HC18:$HL18))-IF(BK$31="",(SUMIF(S!$HC$15:$HL$15,'Ciclo Semaforico'!BK$30,S!$HC18:$HL18)+SUMIF(N!$HC$15:$HL$15,'Ciclo Semaforico'!BK$30,N!$HC18:$HL18)+SUMIF(E!$HC$15:$HL$15,'Ciclo Semaforico'!BK$30,E!$HC18:$HL18)+SUMIF(O!$HC$15:$HL$15,'Ciclo Semaforico'!BK$30,O!$HC18:$HL18)),(SUMIF(S!$HC$15:$HL$15,'Ciclo Semaforico'!BK$30,S!$HC18:$HL18)+SUMIF(N!$HC$15:$HL$15,'Ciclo Semaforico'!BK$30,N!$HC18:$HL18)+SUMIF(E!$HC$15:$HL$15,'Ciclo Semaforico'!BK$30,E!$HC18:$HL18)+SUMIF(O!$HC$15:$HL$15,'Ciclo Semaforico'!BK$30,O!$HC18:$HL18))*BK$31))</f>
        <v>0</v>
      </c>
      <c r="BL43" s="245">
        <f>IF(BL$32="",IF(BL$31="",(SUMIF(S!$HC$15:$HL$15,'Ciclo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Semaforico'!BL$30,O!$HC18:$HL18))*BL$31),(SUMIF(S!$HC$15:$HL$15,'Ciclo Semaforico'!BL$32,S!$HC18:$HL18)+SUMIF(N!$HC$15:$HL$15,'Ciclo Semaforico'!BL$32,N!$HC18:$HL18)+SUMIF(E!$HC$15:$HL$15,'Ciclo Semaforico'!BL$32,E!$HC18:$HL18)+SUMIF(O!$HC$15:$HL$15,'Ciclo Semaforico'!BL$32,O!$HC18:$HL18))-IF(BL$31="",(SUMIF(S!$HC$15:$HL$15,'Ciclo Semaforico'!BL$30,S!$HC18:$HL18)+SUMIF(N!$HC$15:$HL$15,'Ciclo Semaforico'!BL$30,N!$HC18:$HL18)+SUMIF(E!$HC$15:$HL$15,'Ciclo Semaforico'!BL$30,E!$HC18:$HL18)+SUMIF(O!$HC$15:$HL$15,'Ciclo Semaforico'!BL$30,O!$HC18:$HL18)),(SUMIF(S!$HC$15:$HL$15,'Ciclo Semaforico'!BL$30,S!$HC18:$HL18)+SUMIF(N!$HC$15:$HL$15,'Ciclo Semaforico'!BL$30,N!$HC18:$HL18)+SUMIF(E!$HC$15:$HL$15,'Ciclo Semaforico'!BL$30,E!$HC18:$HL18)+SUMIF(O!$HC$15:$HL$15,'Ciclo Semaforico'!BL$30,O!$HC18:$HL18))*BL$31))</f>
        <v>0</v>
      </c>
      <c r="BM43" s="245">
        <f>IF(BM$32="",IF(BM$31="",(SUMIF(S!$HC$15:$HL$15,'Ciclo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Semaforico'!BM$30,O!$HC18:$HL18))*BM$31),(SUMIF(S!$HC$15:$HL$15,'Ciclo Semaforico'!BM$32,S!$HC18:$HL18)+SUMIF(N!$HC$15:$HL$15,'Ciclo Semaforico'!BM$32,N!$HC18:$HL18)+SUMIF(E!$HC$15:$HL$15,'Ciclo Semaforico'!BM$32,E!$HC18:$HL18)+SUMIF(O!$HC$15:$HL$15,'Ciclo Semaforico'!BM$32,O!$HC18:$HL18))-IF(BM$31="",(SUMIF(S!$HC$15:$HL$15,'Ciclo Semaforico'!BM$30,S!$HC18:$HL18)+SUMIF(N!$HC$15:$HL$15,'Ciclo Semaforico'!BM$30,N!$HC18:$HL18)+SUMIF(E!$HC$15:$HL$15,'Ciclo Semaforico'!BM$30,E!$HC18:$HL18)+SUMIF(O!$HC$15:$HL$15,'Ciclo Semaforico'!BM$30,O!$HC18:$HL18)),(SUMIF(S!$HC$15:$HL$15,'Ciclo Semaforico'!BM$30,S!$HC18:$HL18)+SUMIF(N!$HC$15:$HL$15,'Ciclo Semaforico'!BM$30,N!$HC18:$HL18)+SUMIF(E!$HC$15:$HL$15,'Ciclo Semaforico'!BM$30,E!$HC18:$HL18)+SUMIF(O!$HC$15:$HL$15,'Ciclo Semaforico'!BM$30,O!$HC18:$HL18))*BM$31))</f>
        <v>0</v>
      </c>
      <c r="BN43" s="245">
        <f>IF(BN$32="",IF(BN$31="",(SUMIF(S!$HC$15:$HL$15,'Ciclo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Semaforico'!BN$30,O!$HC18:$HL18))*BN$31),(SUMIF(S!$HC$15:$HL$15,'Ciclo Semaforico'!BN$32,S!$HC18:$HL18)+SUMIF(N!$HC$15:$HL$15,'Ciclo Semaforico'!BN$32,N!$HC18:$HL18)+SUMIF(E!$HC$15:$HL$15,'Ciclo Semaforico'!BN$32,E!$HC18:$HL18)+SUMIF(O!$HC$15:$HL$15,'Ciclo Semaforico'!BN$32,O!$HC18:$HL18))-IF(BN$31="",(SUMIF(S!$HC$15:$HL$15,'Ciclo Semaforico'!BN$30,S!$HC18:$HL18)+SUMIF(N!$HC$15:$HL$15,'Ciclo Semaforico'!BN$30,N!$HC18:$HL18)+SUMIF(E!$HC$15:$HL$15,'Ciclo Semaforico'!BN$30,E!$HC18:$HL18)+SUMIF(O!$HC$15:$HL$15,'Ciclo Semaforico'!BN$30,O!$HC18:$HL18)),(SUMIF(S!$HC$15:$HL$15,'Ciclo Semaforico'!BN$30,S!$HC18:$HL18)+SUMIF(N!$HC$15:$HL$15,'Ciclo Semaforico'!BN$30,N!$HC18:$HL18)+SUMIF(E!$HC$15:$HL$15,'Ciclo Semaforico'!BN$30,E!$HC18:$HL18)+SUMIF(O!$HC$15:$HL$15,'Ciclo Semaforico'!BN$30,O!$HC18:$HL18))*BN$31))</f>
        <v>0</v>
      </c>
      <c r="BO43" s="245">
        <f>IF(BO$32="",IF(BO$31="",(SUMIF(S!$HC$15:$HL$15,'Ciclo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Semaforico'!BO$30,O!$HC18:$HL18))*BO$31),(SUMIF(S!$HC$15:$HL$15,'Ciclo Semaforico'!BO$32,S!$HC18:$HL18)+SUMIF(N!$HC$15:$HL$15,'Ciclo Semaforico'!BO$32,N!$HC18:$HL18)+SUMIF(E!$HC$15:$HL$15,'Ciclo Semaforico'!BO$32,E!$HC18:$HL18)+SUMIF(O!$HC$15:$HL$15,'Ciclo Semaforico'!BO$32,O!$HC18:$HL18))-IF(BO$31="",(SUMIF(S!$HC$15:$HL$15,'Ciclo Semaforico'!BO$30,S!$HC18:$HL18)+SUMIF(N!$HC$15:$HL$15,'Ciclo Semaforico'!BO$30,N!$HC18:$HL18)+SUMIF(E!$HC$15:$HL$15,'Ciclo Semaforico'!BO$30,E!$HC18:$HL18)+SUMIF(O!$HC$15:$HL$15,'Ciclo Semaforico'!BO$30,O!$HC18:$HL18)),(SUMIF(S!$HC$15:$HL$15,'Ciclo Semaforico'!BO$30,S!$HC18:$HL18)+SUMIF(N!$HC$15:$HL$15,'Ciclo Semaforico'!BO$30,N!$HC18:$HL18)+SUMIF(E!$HC$15:$HL$15,'Ciclo Semaforico'!BO$30,E!$HC18:$HL18)+SUMIF(O!$HC$15:$HL$15,'Ciclo Semaforico'!BO$30,O!$HC18:$HL18))*BO$31))</f>
        <v>0</v>
      </c>
      <c r="BP43" s="245">
        <f>IF(BP$32="",IF(BP$31="",(SUMIF(S!$HC$15:$HL$15,'Ciclo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Semaforico'!BP$30,O!$HC18:$HL18))*BP$31),(SUMIF(S!$HC$15:$HL$15,'Ciclo Semaforico'!BP$32,S!$HC18:$HL18)+SUMIF(N!$HC$15:$HL$15,'Ciclo Semaforico'!BP$32,N!$HC18:$HL18)+SUMIF(E!$HC$15:$HL$15,'Ciclo Semaforico'!BP$32,E!$HC18:$HL18)+SUMIF(O!$HC$15:$HL$15,'Ciclo Semaforico'!BP$32,O!$HC18:$HL18))-IF(BP$31="",(SUMIF(S!$HC$15:$HL$15,'Ciclo Semaforico'!BP$30,S!$HC18:$HL18)+SUMIF(N!$HC$15:$HL$15,'Ciclo Semaforico'!BP$30,N!$HC18:$HL18)+SUMIF(E!$HC$15:$HL$15,'Ciclo Semaforico'!BP$30,E!$HC18:$HL18)+SUMIF(O!$HC$15:$HL$15,'Ciclo Semaforico'!BP$30,O!$HC18:$HL18)),(SUMIF(S!$HC$15:$HL$15,'Ciclo Semaforico'!BP$30,S!$HC18:$HL18)+SUMIF(N!$HC$15:$HL$15,'Ciclo Semaforico'!BP$30,N!$HC18:$HL18)+SUMIF(E!$HC$15:$HL$15,'Ciclo Semaforico'!BP$30,E!$HC18:$HL18)+SUMIF(O!$HC$15:$HL$15,'Ciclo Semaforico'!BP$30,O!$HC18:$HL18))*BP$31))</f>
        <v>0</v>
      </c>
      <c r="BQ43" s="245">
        <f>IF(BQ$32="",IF(BQ$31="",(SUMIF(S!$HC$15:$HL$15,'Ciclo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Semaforico'!BQ$30,O!$HC18:$HL18))*BQ$31),(SUMIF(S!$HC$15:$HL$15,'Ciclo Semaforico'!BQ$32,S!$HC18:$HL18)+SUMIF(N!$HC$15:$HL$15,'Ciclo Semaforico'!BQ$32,N!$HC18:$HL18)+SUMIF(E!$HC$15:$HL$15,'Ciclo Semaforico'!BQ$32,E!$HC18:$HL18)+SUMIF(O!$HC$15:$HL$15,'Ciclo Semaforico'!BQ$32,O!$HC18:$HL18))-IF(BQ$31="",(SUMIF(S!$HC$15:$HL$15,'Ciclo Semaforico'!BQ$30,S!$HC18:$HL18)+SUMIF(N!$HC$15:$HL$15,'Ciclo Semaforico'!BQ$30,N!$HC18:$HL18)+SUMIF(E!$HC$15:$HL$15,'Ciclo Semaforico'!BQ$30,E!$HC18:$HL18)+SUMIF(O!$HC$15:$HL$15,'Ciclo Semaforico'!BQ$30,O!$HC18:$HL18)),(SUMIF(S!$HC$15:$HL$15,'Ciclo Semaforico'!BQ$30,S!$HC18:$HL18)+SUMIF(N!$HC$15:$HL$15,'Ciclo Semaforico'!BQ$30,N!$HC18:$HL18)+SUMIF(E!$HC$15:$HL$15,'Ciclo Semaforico'!BQ$30,E!$HC18:$HL18)+SUMIF(O!$HC$15:$HL$15,'Ciclo Semaforico'!BQ$30,O!$HC18:$HL18))*BQ$31))</f>
        <v>0</v>
      </c>
      <c r="BR43" s="245">
        <f>IF(BR$32="",IF(BR$31="",(SUMIF(S!$HC$15:$HL$15,'Ciclo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Semaforico'!BR$30,O!$HC18:$HL18))*BR$31),(SUMIF(S!$HC$15:$HL$15,'Ciclo Semaforico'!BR$32,S!$HC18:$HL18)+SUMIF(N!$HC$15:$HL$15,'Ciclo Semaforico'!BR$32,N!$HC18:$HL18)+SUMIF(E!$HC$15:$HL$15,'Ciclo Semaforico'!BR$32,E!$HC18:$HL18)+SUMIF(O!$HC$15:$HL$15,'Ciclo Semaforico'!BR$32,O!$HC18:$HL18))-IF(BR$31="",(SUMIF(S!$HC$15:$HL$15,'Ciclo Semaforico'!BR$30,S!$HC18:$HL18)+SUMIF(N!$HC$15:$HL$15,'Ciclo Semaforico'!BR$30,N!$HC18:$HL18)+SUMIF(E!$HC$15:$HL$15,'Ciclo Semaforico'!BR$30,E!$HC18:$HL18)+SUMIF(O!$HC$15:$HL$15,'Ciclo Semaforico'!BR$30,O!$HC18:$HL18)),(SUMIF(S!$HC$15:$HL$15,'Ciclo Semaforico'!BR$30,S!$HC18:$HL18)+SUMIF(N!$HC$15:$HL$15,'Ciclo Semaforico'!BR$30,N!$HC18:$HL18)+SUMIF(E!$HC$15:$HL$15,'Ciclo Semaforico'!BR$30,E!$HC18:$HL18)+SUMIF(O!$HC$15:$HL$15,'Ciclo Semaforico'!BR$30,O!$HC18:$HL18))*BR$31))</f>
        <v>0</v>
      </c>
      <c r="BS43" s="245">
        <f>IF(BS$32="",IF(BS$31="",(SUMIF(S!$HC$15:$HL$15,'Ciclo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Semaforico'!BS$30,O!$HC18:$HL18))*BS$31),(SUMIF(S!$HC$15:$HL$15,'Ciclo Semaforico'!BS$32,S!$HC18:$HL18)+SUMIF(N!$HC$15:$HL$15,'Ciclo Semaforico'!BS$32,N!$HC18:$HL18)+SUMIF(E!$HC$15:$HL$15,'Ciclo Semaforico'!BS$32,E!$HC18:$HL18)+SUMIF(O!$HC$15:$HL$15,'Ciclo Semaforico'!BS$32,O!$HC18:$HL18))-IF(BS$31="",(SUMIF(S!$HC$15:$HL$15,'Ciclo Semaforico'!BS$30,S!$HC18:$HL18)+SUMIF(N!$HC$15:$HL$15,'Ciclo Semaforico'!BS$30,N!$HC18:$HL18)+SUMIF(E!$HC$15:$HL$15,'Ciclo Semaforico'!BS$30,E!$HC18:$HL18)+SUMIF(O!$HC$15:$HL$15,'Ciclo Semaforico'!BS$30,O!$HC18:$HL18)),(SUMIF(S!$HC$15:$HL$15,'Ciclo Semaforico'!BS$30,S!$HC18:$HL18)+SUMIF(N!$HC$15:$HL$15,'Ciclo Semaforico'!BS$30,N!$HC18:$HL18)+SUMIF(E!$HC$15:$HL$15,'Ciclo Semaforico'!BS$30,E!$HC18:$HL18)+SUMIF(O!$HC$15:$HL$15,'Ciclo Semaforico'!BS$30,O!$HC18:$HL18))*BS$31))</f>
        <v>0</v>
      </c>
      <c r="BT43" s="245">
        <f>IF(BT$32="",IF(BT$31="",(SUMIF(S!$HC$15:$HL$15,'Ciclo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Semaforico'!BT$30,O!$HC18:$HL18))*BT$31),(SUMIF(S!$HC$15:$HL$15,'Ciclo Semaforico'!BT$32,S!$HC18:$HL18)+SUMIF(N!$HC$15:$HL$15,'Ciclo Semaforico'!BT$32,N!$HC18:$HL18)+SUMIF(E!$HC$15:$HL$15,'Ciclo Semaforico'!BT$32,E!$HC18:$HL18)+SUMIF(O!$HC$15:$HL$15,'Ciclo Semaforico'!BT$32,O!$HC18:$HL18))-IF(BT$31="",(SUMIF(S!$HC$15:$HL$15,'Ciclo Semaforico'!BT$30,S!$HC18:$HL18)+SUMIF(N!$HC$15:$HL$15,'Ciclo Semaforico'!BT$30,N!$HC18:$HL18)+SUMIF(E!$HC$15:$HL$15,'Ciclo Semaforico'!BT$30,E!$HC18:$HL18)+SUMIF(O!$HC$15:$HL$15,'Ciclo Semaforico'!BT$30,O!$HC18:$HL18)),(SUMIF(S!$HC$15:$HL$15,'Ciclo Semaforico'!BT$30,S!$HC18:$HL18)+SUMIF(N!$HC$15:$HL$15,'Ciclo Semaforico'!BT$30,N!$HC18:$HL18)+SUMIF(E!$HC$15:$HL$15,'Ciclo Semaforico'!BT$30,E!$HC18:$HL18)+SUMIF(O!$HC$15:$HL$15,'Ciclo Semaforico'!BT$30,O!$HC18:$HL18))*BT$31))</f>
        <v>0</v>
      </c>
      <c r="BU43" s="245">
        <f>IF(BU$32="",IF(BU$31="",(SUMIF(S!$HC$15:$HL$15,'Ciclo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Semaforico'!BU$30,O!$HC18:$HL18))*BU$31),(SUMIF(S!$HC$15:$HL$15,'Ciclo Semaforico'!BU$32,S!$HC18:$HL18)+SUMIF(N!$HC$15:$HL$15,'Ciclo Semaforico'!BU$32,N!$HC18:$HL18)+SUMIF(E!$HC$15:$HL$15,'Ciclo Semaforico'!BU$32,E!$HC18:$HL18)+SUMIF(O!$HC$15:$HL$15,'Ciclo Semaforico'!BU$32,O!$HC18:$HL18))-IF(BU$31="",(SUMIF(S!$HC$15:$HL$15,'Ciclo Semaforico'!BU$30,S!$HC18:$HL18)+SUMIF(N!$HC$15:$HL$15,'Ciclo Semaforico'!BU$30,N!$HC18:$HL18)+SUMIF(E!$HC$15:$HL$15,'Ciclo Semaforico'!BU$30,E!$HC18:$HL18)+SUMIF(O!$HC$15:$HL$15,'Ciclo Semaforico'!BU$30,O!$HC18:$HL18)),(SUMIF(S!$HC$15:$HL$15,'Ciclo Semaforico'!BU$30,S!$HC18:$HL18)+SUMIF(N!$HC$15:$HL$15,'Ciclo Semaforico'!BU$30,N!$HC18:$HL18)+SUMIF(E!$HC$15:$HL$15,'Ciclo Semaforico'!BU$30,E!$HC18:$HL18)+SUMIF(O!$HC$15:$HL$15,'Ciclo Semaforico'!BU$30,O!$HC18:$HL18))*BU$31))</f>
        <v>0</v>
      </c>
      <c r="BV43" s="246">
        <f>IF(BV$32="",IF(BV$31="",(SUMIF(S!$HC$15:$HL$15,'Ciclo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Semaforico'!BV$30,O!$HC18:$HL18))*BV$31),(SUMIF(S!$HC$15:$HL$15,'Ciclo Semaforico'!BV$32,S!$HC18:$HL18)+SUMIF(N!$HC$15:$HL$15,'Ciclo Semaforico'!BV$32,N!$HC18:$HL18)+SUMIF(E!$HC$15:$HL$15,'Ciclo Semaforico'!BV$32,E!$HC18:$HL18)+SUMIF(O!$HC$15:$HL$15,'Ciclo Semaforico'!BV$32,O!$HC18:$HL18))-IF(BV$31="",(SUMIF(S!$HC$15:$HL$15,'Ciclo Semaforico'!BV$30,S!$HC18:$HL18)+SUMIF(N!$HC$15:$HL$15,'Ciclo Semaforico'!BV$30,N!$HC18:$HL18)+SUMIF(E!$HC$15:$HL$15,'Ciclo Semaforico'!BV$30,E!$HC18:$HL18)+SUMIF(O!$HC$15:$HL$15,'Ciclo Semaforico'!BV$30,O!$HC18:$HL18)),(SUMIF(S!$HC$15:$HL$15,'Ciclo Semaforico'!BV$30,S!$HC18:$HL18)+SUMIF(N!$HC$15:$HL$15,'Ciclo Semaforico'!BV$30,N!$HC18:$HL18)+SUMIF(E!$HC$15:$HL$15,'Ciclo Semaforico'!BV$30,E!$HC18:$HL18)+SUMIF(O!$HC$15:$HL$15,'Ciclo Semaforico'!BV$30,O!$HC18:$HL18))*BV$31))</f>
        <v>0</v>
      </c>
      <c r="BW43" s="244">
        <f>IF(BW$32="",IF(BW$31="",(SUMIF(S!$HC$15:$HL$15,'Ciclo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Semaforico'!BW$30,O!$HC18:$HL18))*BW$31),(SUMIF(S!$HC$15:$HL$15,'Ciclo Semaforico'!BW$32,S!$HC18:$HL18)+SUMIF(N!$HC$15:$HL$15,'Ciclo Semaforico'!BW$32,N!$HC18:$HL18)+SUMIF(E!$HC$15:$HL$15,'Ciclo Semaforico'!BW$32,E!$HC18:$HL18)+SUMIF(O!$HC$15:$HL$15,'Ciclo Semaforico'!BW$32,O!$HC18:$HL18))-IF(BW$31="",(SUMIF(S!$HC$15:$HL$15,'Ciclo Semaforico'!BW$30,S!$HC18:$HL18)+SUMIF(N!$HC$15:$HL$15,'Ciclo Semaforico'!BW$30,N!$HC18:$HL18)+SUMIF(E!$HC$15:$HL$15,'Ciclo Semaforico'!BW$30,E!$HC18:$HL18)+SUMIF(O!$HC$15:$HL$15,'Ciclo Semaforico'!BW$30,O!$HC18:$HL18)),(SUMIF(S!$HC$15:$HL$15,'Ciclo Semaforico'!BW$30,S!$HC18:$HL18)+SUMIF(N!$HC$15:$HL$15,'Ciclo Semaforico'!BW$30,N!$HC18:$HL18)+SUMIF(E!$HC$15:$HL$15,'Ciclo Semaforico'!BW$30,E!$HC18:$HL18)+SUMIF(O!$HC$15:$HL$15,'Ciclo Semaforico'!BW$30,O!$HC18:$HL18))*BW$31))</f>
        <v>0</v>
      </c>
      <c r="BX43" s="245">
        <f>IF(BX$32="",IF(BX$31="",(SUMIF(S!$HC$15:$HL$15,'Ciclo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Semaforico'!BX$30,O!$HC18:$HL18))*BX$31),(SUMIF(S!$HC$15:$HL$15,'Ciclo Semaforico'!BX$32,S!$HC18:$HL18)+SUMIF(N!$HC$15:$HL$15,'Ciclo Semaforico'!BX$32,N!$HC18:$HL18)+SUMIF(E!$HC$15:$HL$15,'Ciclo Semaforico'!BX$32,E!$HC18:$HL18)+SUMIF(O!$HC$15:$HL$15,'Ciclo Semaforico'!BX$32,O!$HC18:$HL18))-IF(BX$31="",(SUMIF(S!$HC$15:$HL$15,'Ciclo Semaforico'!BX$30,S!$HC18:$HL18)+SUMIF(N!$HC$15:$HL$15,'Ciclo Semaforico'!BX$30,N!$HC18:$HL18)+SUMIF(E!$HC$15:$HL$15,'Ciclo Semaforico'!BX$30,E!$HC18:$HL18)+SUMIF(O!$HC$15:$HL$15,'Ciclo Semaforico'!BX$30,O!$HC18:$HL18)),(SUMIF(S!$HC$15:$HL$15,'Ciclo Semaforico'!BX$30,S!$HC18:$HL18)+SUMIF(N!$HC$15:$HL$15,'Ciclo Semaforico'!BX$30,N!$HC18:$HL18)+SUMIF(E!$HC$15:$HL$15,'Ciclo Semaforico'!BX$30,E!$HC18:$HL18)+SUMIF(O!$HC$15:$HL$15,'Ciclo Semaforico'!BX$30,O!$HC18:$HL18))*BX$31))</f>
        <v>0</v>
      </c>
      <c r="BY43" s="245">
        <f>IF(BY$32="",IF(BY$31="",(SUMIF(S!$HC$15:$HL$15,'Ciclo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Semaforico'!BY$30,O!$HC18:$HL18))*BY$31),(SUMIF(S!$HC$15:$HL$15,'Ciclo Semaforico'!BY$32,S!$HC18:$HL18)+SUMIF(N!$HC$15:$HL$15,'Ciclo Semaforico'!BY$32,N!$HC18:$HL18)+SUMIF(E!$HC$15:$HL$15,'Ciclo Semaforico'!BY$32,E!$HC18:$HL18)+SUMIF(O!$HC$15:$HL$15,'Ciclo Semaforico'!BY$32,O!$HC18:$HL18))-IF(BY$31="",(SUMIF(S!$HC$15:$HL$15,'Ciclo Semaforico'!BY$30,S!$HC18:$HL18)+SUMIF(N!$HC$15:$HL$15,'Ciclo Semaforico'!BY$30,N!$HC18:$HL18)+SUMIF(E!$HC$15:$HL$15,'Ciclo Semaforico'!BY$30,E!$HC18:$HL18)+SUMIF(O!$HC$15:$HL$15,'Ciclo Semaforico'!BY$30,O!$HC18:$HL18)),(SUMIF(S!$HC$15:$HL$15,'Ciclo Semaforico'!BY$30,S!$HC18:$HL18)+SUMIF(N!$HC$15:$HL$15,'Ciclo Semaforico'!BY$30,N!$HC18:$HL18)+SUMIF(E!$HC$15:$HL$15,'Ciclo Semaforico'!BY$30,E!$HC18:$HL18)+SUMIF(O!$HC$15:$HL$15,'Ciclo Semaforico'!BY$30,O!$HC18:$HL18))*BY$31))</f>
        <v>0</v>
      </c>
      <c r="BZ43" s="245">
        <f>IF(BZ$32="",IF(BZ$31="",(SUMIF(S!$HC$15:$HL$15,'Ciclo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Semaforico'!BZ$30,O!$HC18:$HL18))*BZ$31),(SUMIF(S!$HC$15:$HL$15,'Ciclo Semaforico'!BZ$32,S!$HC18:$HL18)+SUMIF(N!$HC$15:$HL$15,'Ciclo Semaforico'!BZ$32,N!$HC18:$HL18)+SUMIF(E!$HC$15:$HL$15,'Ciclo Semaforico'!BZ$32,E!$HC18:$HL18)+SUMIF(O!$HC$15:$HL$15,'Ciclo Semaforico'!BZ$32,O!$HC18:$HL18))-IF(BZ$31="",(SUMIF(S!$HC$15:$HL$15,'Ciclo Semaforico'!BZ$30,S!$HC18:$HL18)+SUMIF(N!$HC$15:$HL$15,'Ciclo Semaforico'!BZ$30,N!$HC18:$HL18)+SUMIF(E!$HC$15:$HL$15,'Ciclo Semaforico'!BZ$30,E!$HC18:$HL18)+SUMIF(O!$HC$15:$HL$15,'Ciclo Semaforico'!BZ$30,O!$HC18:$HL18)),(SUMIF(S!$HC$15:$HL$15,'Ciclo Semaforico'!BZ$30,S!$HC18:$HL18)+SUMIF(N!$HC$15:$HL$15,'Ciclo Semaforico'!BZ$30,N!$HC18:$HL18)+SUMIF(E!$HC$15:$HL$15,'Ciclo Semaforico'!BZ$30,E!$HC18:$HL18)+SUMIF(O!$HC$15:$HL$15,'Ciclo Semaforico'!BZ$30,O!$HC18:$HL18))*BZ$31))</f>
        <v>0</v>
      </c>
      <c r="CA43" s="245">
        <f>IF(CA$32="",IF(CA$31="",(SUMIF(S!$HC$15:$HL$15,'Ciclo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Semaforico'!CA$30,O!$HC18:$HL18))*CA$31),(SUMIF(S!$HC$15:$HL$15,'Ciclo Semaforico'!CA$32,S!$HC18:$HL18)+SUMIF(N!$HC$15:$HL$15,'Ciclo Semaforico'!CA$32,N!$HC18:$HL18)+SUMIF(E!$HC$15:$HL$15,'Ciclo Semaforico'!CA$32,E!$HC18:$HL18)+SUMIF(O!$HC$15:$HL$15,'Ciclo Semaforico'!CA$32,O!$HC18:$HL18))-IF(CA$31="",(SUMIF(S!$HC$15:$HL$15,'Ciclo Semaforico'!CA$30,S!$HC18:$HL18)+SUMIF(N!$HC$15:$HL$15,'Ciclo Semaforico'!CA$30,N!$HC18:$HL18)+SUMIF(E!$HC$15:$HL$15,'Ciclo Semaforico'!CA$30,E!$HC18:$HL18)+SUMIF(O!$HC$15:$HL$15,'Ciclo Semaforico'!CA$30,O!$HC18:$HL18)),(SUMIF(S!$HC$15:$HL$15,'Ciclo Semaforico'!CA$30,S!$HC18:$HL18)+SUMIF(N!$HC$15:$HL$15,'Ciclo Semaforico'!CA$30,N!$HC18:$HL18)+SUMIF(E!$HC$15:$HL$15,'Ciclo Semaforico'!CA$30,E!$HC18:$HL18)+SUMIF(O!$HC$15:$HL$15,'Ciclo Semaforico'!CA$30,O!$HC18:$HL18))*CA$31))</f>
        <v>0</v>
      </c>
      <c r="CB43" s="245">
        <f>IF(CB$32="",IF(CB$31="",(SUMIF(S!$HC$15:$HL$15,'Ciclo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Semaforico'!CB$30,O!$HC18:$HL18))*CB$31),(SUMIF(S!$HC$15:$HL$15,'Ciclo Semaforico'!CB$32,S!$HC18:$HL18)+SUMIF(N!$HC$15:$HL$15,'Ciclo Semaforico'!CB$32,N!$HC18:$HL18)+SUMIF(E!$HC$15:$HL$15,'Ciclo Semaforico'!CB$32,E!$HC18:$HL18)+SUMIF(O!$HC$15:$HL$15,'Ciclo Semaforico'!CB$32,O!$HC18:$HL18))-IF(CB$31="",(SUMIF(S!$HC$15:$HL$15,'Ciclo Semaforico'!CB$30,S!$HC18:$HL18)+SUMIF(N!$HC$15:$HL$15,'Ciclo Semaforico'!CB$30,N!$HC18:$HL18)+SUMIF(E!$HC$15:$HL$15,'Ciclo Semaforico'!CB$30,E!$HC18:$HL18)+SUMIF(O!$HC$15:$HL$15,'Ciclo Semaforico'!CB$30,O!$HC18:$HL18)),(SUMIF(S!$HC$15:$HL$15,'Ciclo Semaforico'!CB$30,S!$HC18:$HL18)+SUMIF(N!$HC$15:$HL$15,'Ciclo Semaforico'!CB$30,N!$HC18:$HL18)+SUMIF(E!$HC$15:$HL$15,'Ciclo Semaforico'!CB$30,E!$HC18:$HL18)+SUMIF(O!$HC$15:$HL$15,'Ciclo Semaforico'!CB$30,O!$HC18:$HL18))*CB$31))</f>
        <v>0</v>
      </c>
      <c r="CC43" s="245">
        <f>IF(CC$32="",IF(CC$31="",(SUMIF(S!$HC$15:$HL$15,'Ciclo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Semaforico'!CC$30,O!$HC18:$HL18))*CC$31),(SUMIF(S!$HC$15:$HL$15,'Ciclo Semaforico'!CC$32,S!$HC18:$HL18)+SUMIF(N!$HC$15:$HL$15,'Ciclo Semaforico'!CC$32,N!$HC18:$HL18)+SUMIF(E!$HC$15:$HL$15,'Ciclo Semaforico'!CC$32,E!$HC18:$HL18)+SUMIF(O!$HC$15:$HL$15,'Ciclo Semaforico'!CC$32,O!$HC18:$HL18))-IF(CC$31="",(SUMIF(S!$HC$15:$HL$15,'Ciclo Semaforico'!CC$30,S!$HC18:$HL18)+SUMIF(N!$HC$15:$HL$15,'Ciclo Semaforico'!CC$30,N!$HC18:$HL18)+SUMIF(E!$HC$15:$HL$15,'Ciclo Semaforico'!CC$30,E!$HC18:$HL18)+SUMIF(O!$HC$15:$HL$15,'Ciclo Semaforico'!CC$30,O!$HC18:$HL18)),(SUMIF(S!$HC$15:$HL$15,'Ciclo Semaforico'!CC$30,S!$HC18:$HL18)+SUMIF(N!$HC$15:$HL$15,'Ciclo Semaforico'!CC$30,N!$HC18:$HL18)+SUMIF(E!$HC$15:$HL$15,'Ciclo Semaforico'!CC$30,E!$HC18:$HL18)+SUMIF(O!$HC$15:$HL$15,'Ciclo Semaforico'!CC$30,O!$HC18:$HL18))*CC$31))</f>
        <v>0</v>
      </c>
      <c r="CD43" s="245">
        <f>IF(CD$32="",IF(CD$31="",(SUMIF(S!$HC$15:$HL$15,'Ciclo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Semaforico'!CD$30,O!$HC18:$HL18))*CD$31),(SUMIF(S!$HC$15:$HL$15,'Ciclo Semaforico'!CD$32,S!$HC18:$HL18)+SUMIF(N!$HC$15:$HL$15,'Ciclo Semaforico'!CD$32,N!$HC18:$HL18)+SUMIF(E!$HC$15:$HL$15,'Ciclo Semaforico'!CD$32,E!$HC18:$HL18)+SUMIF(O!$HC$15:$HL$15,'Ciclo Semaforico'!CD$32,O!$HC18:$HL18))-IF(CD$31="",(SUMIF(S!$HC$15:$HL$15,'Ciclo Semaforico'!CD$30,S!$HC18:$HL18)+SUMIF(N!$HC$15:$HL$15,'Ciclo Semaforico'!CD$30,N!$HC18:$HL18)+SUMIF(E!$HC$15:$HL$15,'Ciclo Semaforico'!CD$30,E!$HC18:$HL18)+SUMIF(O!$HC$15:$HL$15,'Ciclo Semaforico'!CD$30,O!$HC18:$HL18)),(SUMIF(S!$HC$15:$HL$15,'Ciclo Semaforico'!CD$30,S!$HC18:$HL18)+SUMIF(N!$HC$15:$HL$15,'Ciclo Semaforico'!CD$30,N!$HC18:$HL18)+SUMIF(E!$HC$15:$HL$15,'Ciclo Semaforico'!CD$30,E!$HC18:$HL18)+SUMIF(O!$HC$15:$HL$15,'Ciclo Semaforico'!CD$30,O!$HC18:$HL18))*CD$31))</f>
        <v>0</v>
      </c>
      <c r="CE43" s="245">
        <f>IF(CE$32="",IF(CE$31="",(SUMIF(S!$HC$15:$HL$15,'Ciclo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Semaforico'!CE$30,O!$HC18:$HL18))*CE$31),(SUMIF(S!$HC$15:$HL$15,'Ciclo Semaforico'!CE$32,S!$HC18:$HL18)+SUMIF(N!$HC$15:$HL$15,'Ciclo Semaforico'!CE$32,N!$HC18:$HL18)+SUMIF(E!$HC$15:$HL$15,'Ciclo Semaforico'!CE$32,E!$HC18:$HL18)+SUMIF(O!$HC$15:$HL$15,'Ciclo Semaforico'!CE$32,O!$HC18:$HL18))-IF(CE$31="",(SUMIF(S!$HC$15:$HL$15,'Ciclo Semaforico'!CE$30,S!$HC18:$HL18)+SUMIF(N!$HC$15:$HL$15,'Ciclo Semaforico'!CE$30,N!$HC18:$HL18)+SUMIF(E!$HC$15:$HL$15,'Ciclo Semaforico'!CE$30,E!$HC18:$HL18)+SUMIF(O!$HC$15:$HL$15,'Ciclo Semaforico'!CE$30,O!$HC18:$HL18)),(SUMIF(S!$HC$15:$HL$15,'Ciclo Semaforico'!CE$30,S!$HC18:$HL18)+SUMIF(N!$HC$15:$HL$15,'Ciclo Semaforico'!CE$30,N!$HC18:$HL18)+SUMIF(E!$HC$15:$HL$15,'Ciclo Semaforico'!CE$30,E!$HC18:$HL18)+SUMIF(O!$HC$15:$HL$15,'Ciclo Semaforico'!CE$30,O!$HC18:$HL18))*CE$31))</f>
        <v>0</v>
      </c>
      <c r="CF43" s="245">
        <f>IF(CF$32="",IF(CF$31="",(SUMIF(S!$HC$15:$HL$15,'Ciclo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Semaforico'!CF$30,O!$HC18:$HL18))*CF$31),(SUMIF(S!$HC$15:$HL$15,'Ciclo Semaforico'!CF$32,S!$HC18:$HL18)+SUMIF(N!$HC$15:$HL$15,'Ciclo Semaforico'!CF$32,N!$HC18:$HL18)+SUMIF(E!$HC$15:$HL$15,'Ciclo Semaforico'!CF$32,E!$HC18:$HL18)+SUMIF(O!$HC$15:$HL$15,'Ciclo Semaforico'!CF$32,O!$HC18:$HL18))-IF(CF$31="",(SUMIF(S!$HC$15:$HL$15,'Ciclo Semaforico'!CF$30,S!$HC18:$HL18)+SUMIF(N!$HC$15:$HL$15,'Ciclo Semaforico'!CF$30,N!$HC18:$HL18)+SUMIF(E!$HC$15:$HL$15,'Ciclo Semaforico'!CF$30,E!$HC18:$HL18)+SUMIF(O!$HC$15:$HL$15,'Ciclo Semaforico'!CF$30,O!$HC18:$HL18)),(SUMIF(S!$HC$15:$HL$15,'Ciclo Semaforico'!CF$30,S!$HC18:$HL18)+SUMIF(N!$HC$15:$HL$15,'Ciclo Semaforico'!CF$30,N!$HC18:$HL18)+SUMIF(E!$HC$15:$HL$15,'Ciclo Semaforico'!CF$30,E!$HC18:$HL18)+SUMIF(O!$HC$15:$HL$15,'Ciclo Semaforico'!CF$30,O!$HC18:$HL18))*CF$31))</f>
        <v>0</v>
      </c>
      <c r="CG43" s="245">
        <f>IF(CG$32="",IF(CG$31="",(SUMIF(S!$HC$15:$HL$15,'Ciclo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Semaforico'!CG$30,O!$HC18:$HL18))*CG$31),(SUMIF(S!$HC$15:$HL$15,'Ciclo Semaforico'!CG$32,S!$HC18:$HL18)+SUMIF(N!$HC$15:$HL$15,'Ciclo Semaforico'!CG$32,N!$HC18:$HL18)+SUMIF(E!$HC$15:$HL$15,'Ciclo Semaforico'!CG$32,E!$HC18:$HL18)+SUMIF(O!$HC$15:$HL$15,'Ciclo Semaforico'!CG$32,O!$HC18:$HL18))-IF(CG$31="",(SUMIF(S!$HC$15:$HL$15,'Ciclo Semaforico'!CG$30,S!$HC18:$HL18)+SUMIF(N!$HC$15:$HL$15,'Ciclo Semaforico'!CG$30,N!$HC18:$HL18)+SUMIF(E!$HC$15:$HL$15,'Ciclo Semaforico'!CG$30,E!$HC18:$HL18)+SUMIF(O!$HC$15:$HL$15,'Ciclo Semaforico'!CG$30,O!$HC18:$HL18)),(SUMIF(S!$HC$15:$HL$15,'Ciclo Semaforico'!CG$30,S!$HC18:$HL18)+SUMIF(N!$HC$15:$HL$15,'Ciclo Semaforico'!CG$30,N!$HC18:$HL18)+SUMIF(E!$HC$15:$HL$15,'Ciclo Semaforico'!CG$30,E!$HC18:$HL18)+SUMIF(O!$HC$15:$HL$15,'Ciclo Semaforico'!CG$30,O!$HC18:$HL18))*CG$31))</f>
        <v>0</v>
      </c>
      <c r="CH43" s="246">
        <f>IF(CH$32="",IF(CH$31="",(SUMIF(S!$HC$15:$HL$15,'Ciclo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Semaforico'!CH$30,O!$HC18:$HL18))*CH$31),(SUMIF(S!$HC$15:$HL$15,'Ciclo Semaforico'!CH$32,S!$HC18:$HL18)+SUMIF(N!$HC$15:$HL$15,'Ciclo Semaforico'!CH$32,N!$HC18:$HL18)+SUMIF(E!$HC$15:$HL$15,'Ciclo Semaforico'!CH$32,E!$HC18:$HL18)+SUMIF(O!$HC$15:$HL$15,'Ciclo Semaforico'!CH$32,O!$HC18:$HL18))-IF(CH$31="",(SUMIF(S!$HC$15:$HL$15,'Ciclo Semaforico'!CH$30,S!$HC18:$HL18)+SUMIF(N!$HC$15:$HL$15,'Ciclo Semaforico'!CH$30,N!$HC18:$HL18)+SUMIF(E!$HC$15:$HL$15,'Ciclo Semaforico'!CH$30,E!$HC18:$HL18)+SUMIF(O!$HC$15:$HL$15,'Ciclo Semaforico'!CH$30,O!$HC18:$HL18)),(SUMIF(S!$HC$15:$HL$15,'Ciclo Semaforico'!CH$30,S!$HC18:$HL18)+SUMIF(N!$HC$15:$HL$15,'Ciclo Semaforico'!CH$30,N!$HC18:$HL18)+SUMIF(E!$HC$15:$HL$15,'Ciclo Semaforico'!CH$30,E!$HC18:$HL18)+SUMIF(O!$HC$15:$HL$15,'Ciclo Semaforico'!CH$30,O!$HC18:$HL18))*CH$31))</f>
        <v>0</v>
      </c>
      <c r="CI43" s="244"/>
      <c r="CJ43" s="245"/>
      <c r="CK43" s="245"/>
      <c r="CL43" s="245"/>
      <c r="CM43" s="245"/>
      <c r="CN43" s="245"/>
      <c r="CO43" s="245"/>
      <c r="CP43" s="245"/>
      <c r="CQ43" s="245"/>
      <c r="CR43" s="245"/>
      <c r="CS43" s="245"/>
      <c r="CT43" s="246"/>
      <c r="CU43" s="244"/>
      <c r="CV43" s="245"/>
      <c r="CW43" s="245"/>
      <c r="CX43" s="245"/>
      <c r="CY43" s="245"/>
      <c r="CZ43" s="245"/>
      <c r="DA43" s="245"/>
      <c r="DB43" s="245"/>
      <c r="DC43" s="245"/>
      <c r="DD43" s="245"/>
      <c r="DE43" s="245"/>
      <c r="DF43" s="246"/>
      <c r="DG43" s="244"/>
      <c r="DH43" s="245"/>
      <c r="DI43" s="245"/>
      <c r="DJ43" s="245"/>
      <c r="DK43" s="245"/>
      <c r="DL43" s="245"/>
      <c r="DM43" s="245"/>
      <c r="DN43" s="245"/>
      <c r="DO43" s="245"/>
      <c r="DP43" s="245"/>
      <c r="DQ43" s="245"/>
      <c r="DR43" s="246"/>
      <c r="DS43" s="244"/>
      <c r="DT43" s="245"/>
      <c r="DU43" s="245"/>
      <c r="DV43" s="245"/>
      <c r="DW43" s="245"/>
      <c r="DX43" s="245"/>
      <c r="DY43" s="245"/>
      <c r="DZ43" s="245"/>
      <c r="EA43" s="245"/>
      <c r="EB43" s="245"/>
      <c r="EC43" s="245"/>
      <c r="ED43" s="246"/>
      <c r="EE43" s="244"/>
      <c r="EF43" s="245"/>
      <c r="EG43" s="245"/>
      <c r="EH43" s="245"/>
      <c r="EI43" s="245"/>
      <c r="EJ43" s="245"/>
      <c r="EK43" s="245"/>
      <c r="EL43" s="245"/>
      <c r="EM43" s="245"/>
      <c r="EN43" s="245"/>
      <c r="EO43" s="245"/>
      <c r="EP43" s="246"/>
      <c r="EQ43" s="255"/>
      <c r="ER43" s="256"/>
      <c r="ES43" s="256"/>
      <c r="ET43" s="256"/>
      <c r="EU43" s="256"/>
      <c r="EV43" s="256"/>
      <c r="EW43" s="256"/>
      <c r="EX43" s="256"/>
      <c r="EY43" s="256"/>
      <c r="EZ43" s="256"/>
      <c r="FA43" s="256"/>
      <c r="FB43" s="257"/>
      <c r="FC43" s="255"/>
      <c r="FD43" s="256"/>
      <c r="FE43" s="256"/>
      <c r="FF43" s="256"/>
      <c r="FG43" s="256"/>
      <c r="FH43" s="256"/>
      <c r="FI43" s="256"/>
      <c r="FJ43" s="256"/>
      <c r="FK43" s="256"/>
      <c r="FL43" s="256"/>
      <c r="FM43" s="256"/>
      <c r="FN43" s="257"/>
      <c r="FO43" s="255"/>
      <c r="FP43" s="256"/>
      <c r="FQ43" s="256"/>
      <c r="FR43" s="256"/>
      <c r="FS43" s="256"/>
      <c r="FT43" s="256"/>
      <c r="FU43" s="256"/>
      <c r="FV43" s="256"/>
      <c r="FW43" s="256"/>
      <c r="FX43" s="256"/>
      <c r="FY43" s="256"/>
      <c r="FZ43" s="257"/>
      <c r="GA43" s="255"/>
      <c r="GB43" s="256"/>
      <c r="GC43" s="256"/>
      <c r="GD43" s="256"/>
      <c r="GE43" s="256"/>
      <c r="GF43" s="256"/>
      <c r="GG43" s="256"/>
      <c r="GH43" s="256"/>
      <c r="GI43" s="256"/>
      <c r="GJ43" s="256"/>
      <c r="GK43" s="256"/>
      <c r="GL43" s="257"/>
      <c r="GM43" s="255"/>
      <c r="GN43" s="256"/>
      <c r="GO43" s="256"/>
      <c r="GP43" s="256"/>
      <c r="GQ43" s="256"/>
      <c r="GR43" s="256"/>
      <c r="GS43" s="256"/>
      <c r="GT43" s="256"/>
      <c r="GU43" s="256"/>
      <c r="GV43" s="256"/>
      <c r="GW43" s="256"/>
      <c r="GX43" s="257"/>
      <c r="GY43" s="238"/>
      <c r="GZ43" s="239"/>
      <c r="HA43" s="239"/>
      <c r="HB43" s="239"/>
      <c r="HC43" s="239"/>
      <c r="HD43" s="239"/>
      <c r="HE43" s="239"/>
      <c r="HF43" s="240"/>
      <c r="HG43" s="238"/>
      <c r="HH43" s="239"/>
      <c r="HI43" s="239"/>
      <c r="HJ43" s="239"/>
      <c r="HK43" s="239"/>
      <c r="HL43" s="239"/>
      <c r="HM43" s="239"/>
      <c r="HN43" s="240"/>
      <c r="HO43" s="238"/>
      <c r="HP43" s="239"/>
      <c r="HQ43" s="239"/>
      <c r="HR43" s="239"/>
      <c r="HS43" s="239"/>
      <c r="HT43" s="239"/>
      <c r="HU43" s="239"/>
      <c r="HV43" s="240"/>
      <c r="HW43" s="238"/>
      <c r="HX43" s="239"/>
      <c r="HY43" s="239"/>
      <c r="HZ43" s="239"/>
      <c r="IA43" s="239"/>
      <c r="IB43" s="239"/>
      <c r="IC43" s="239"/>
      <c r="ID43" s="240"/>
      <c r="IE43" s="238"/>
      <c r="IF43" s="239"/>
      <c r="IG43" s="239"/>
      <c r="IH43" s="239"/>
      <c r="II43" s="239"/>
      <c r="IJ43" s="239"/>
      <c r="IK43" s="239"/>
      <c r="IL43" s="240"/>
      <c r="IM43" s="255"/>
      <c r="IN43" s="256"/>
      <c r="IO43" s="256"/>
      <c r="IP43" s="256"/>
      <c r="IQ43" s="257"/>
      <c r="IR43" s="404"/>
      <c r="IS43" s="250"/>
      <c r="IT43" s="258"/>
      <c r="IU43" s="407">
        <v>1800</v>
      </c>
      <c r="IV43" s="408"/>
      <c r="IW43" s="408"/>
      <c r="IX43" s="412"/>
      <c r="IY43" s="418"/>
      <c r="IZ43" s="419"/>
      <c r="JA43" s="420"/>
      <c r="JB43" s="418"/>
      <c r="JC43" s="419"/>
      <c r="JD43" s="420"/>
      <c r="JE43" s="418"/>
      <c r="JF43" s="419"/>
      <c r="JG43" s="420"/>
      <c r="JH43" s="418"/>
      <c r="JI43" s="419"/>
      <c r="JJ43" s="420"/>
      <c r="JK43" s="418"/>
      <c r="JL43" s="419"/>
      <c r="JM43" s="420"/>
    </row>
    <row r="44" spans="25:279" ht="20.100000000000001" hidden="1" customHeight="1">
      <c r="Y44" s="380" t="e">
        <f>N!IK19</f>
        <v>#REF!</v>
      </c>
      <c r="Z44" s="377" t="s">
        <v>106</v>
      </c>
      <c r="AA44" s="244">
        <f>IF(AA$32="",IF(AA$31="",(SUMIF(S!$HC$15:$HL$15,'Ciclo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Semaforico'!AA$30,O!$HC19:$HL19))*AA$31),(SUMIF(S!$HC$15:$HL$15,'Ciclo Semaforico'!AA$32,S!$HC19:$HL19)+SUMIF(N!$HC$15:$HL$15,'Ciclo Semaforico'!AA$32,N!$HC19:$HL19)+SUMIF(E!$HC$15:$HL$15,'Ciclo Semaforico'!AA$32,E!$HC19:$HL19)+SUMIF(O!$HC$15:$HL$15,'Ciclo Semaforico'!AA$32,O!$HC19:$HL19))-IF(AA$31="",(SUMIF(S!$HC$15:$HL$15,'Ciclo Semaforico'!AA$30,S!$HC19:$HL19)+SUMIF(N!$HC$15:$HL$15,'Ciclo Semaforico'!AA$30,N!$HC19:$HL19)+SUMIF(E!$HC$15:$HL$15,'Ciclo Semaforico'!AA$30,E!$HC19:$HL19)+SUMIF(O!$HC$15:$HL$15,'Ciclo Semaforico'!AA$30,O!$HC19:$HL19)),(SUMIF(S!$HC$15:$HL$15,'Ciclo Semaforico'!AA$30,S!$HC19:$HL19)+SUMIF(N!$HC$15:$HL$15,'Ciclo Semaforico'!AA$30,N!$HC19:$HL19)+SUMIF(E!$HC$15:$HL$15,'Ciclo Semaforico'!AA$30,E!$HC19:$HL19)+SUMIF(O!$HC$15:$HL$15,'Ciclo Semaforico'!AA$30,O!$HC19:$HL19))*AA$31))</f>
        <v>0</v>
      </c>
      <c r="AB44" s="245">
        <f>IF(AB$32="",IF(AB$31="",(SUMIF(S!$HC$15:$HL$15,'Ciclo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Semaforico'!AB$30,O!$HC19:$HL19))*AB$31),(SUMIF(S!$HC$15:$HL$15,'Ciclo Semaforico'!AB$32,S!$HC19:$HL19)+SUMIF(N!$HC$15:$HL$15,'Ciclo Semaforico'!AB$32,N!$HC19:$HL19)+SUMIF(E!$HC$15:$HL$15,'Ciclo Semaforico'!AB$32,E!$HC19:$HL19)+SUMIF(O!$HC$15:$HL$15,'Ciclo Semaforico'!AB$32,O!$HC19:$HL19))-IF(AB$31="",(SUMIF(S!$HC$15:$HL$15,'Ciclo Semaforico'!AB$30,S!$HC19:$HL19)+SUMIF(N!$HC$15:$HL$15,'Ciclo Semaforico'!AB$30,N!$HC19:$HL19)+SUMIF(E!$HC$15:$HL$15,'Ciclo Semaforico'!AB$30,E!$HC19:$HL19)+SUMIF(O!$HC$15:$HL$15,'Ciclo Semaforico'!AB$30,O!$HC19:$HL19)),(SUMIF(S!$HC$15:$HL$15,'Ciclo Semaforico'!AB$30,S!$HC19:$HL19)+SUMIF(N!$HC$15:$HL$15,'Ciclo Semaforico'!AB$30,N!$HC19:$HL19)+SUMIF(E!$HC$15:$HL$15,'Ciclo Semaforico'!AB$30,E!$HC19:$HL19)+SUMIF(O!$HC$15:$HL$15,'Ciclo Semaforico'!AB$30,O!$HC19:$HL19))*AB$31))</f>
        <v>0</v>
      </c>
      <c r="AC44" s="245">
        <f>IF(AC$32="",IF(AC$31="",(SUMIF(S!$HC$15:$HL$15,'Ciclo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Semaforico'!AC$30,O!$HC19:$HL19))*AC$31),(SUMIF(S!$HC$15:$HL$15,'Ciclo Semaforico'!AC$32,S!$HC19:$HL19)+SUMIF(N!$HC$15:$HL$15,'Ciclo Semaforico'!AC$32,N!$HC19:$HL19)+SUMIF(E!$HC$15:$HL$15,'Ciclo Semaforico'!AC$32,E!$HC19:$HL19)+SUMIF(O!$HC$15:$HL$15,'Ciclo Semaforico'!AC$32,O!$HC19:$HL19))-IF(AC$31="",(SUMIF(S!$HC$15:$HL$15,'Ciclo Semaforico'!AC$30,S!$HC19:$HL19)+SUMIF(N!$HC$15:$HL$15,'Ciclo Semaforico'!AC$30,N!$HC19:$HL19)+SUMIF(E!$HC$15:$HL$15,'Ciclo Semaforico'!AC$30,E!$HC19:$HL19)+SUMIF(O!$HC$15:$HL$15,'Ciclo Semaforico'!AC$30,O!$HC19:$HL19)),(SUMIF(S!$HC$15:$HL$15,'Ciclo Semaforico'!AC$30,S!$HC19:$HL19)+SUMIF(N!$HC$15:$HL$15,'Ciclo Semaforico'!AC$30,N!$HC19:$HL19)+SUMIF(E!$HC$15:$HL$15,'Ciclo Semaforico'!AC$30,E!$HC19:$HL19)+SUMIF(O!$HC$15:$HL$15,'Ciclo Semaforico'!AC$30,O!$HC19:$HL19))*AC$31))</f>
        <v>0</v>
      </c>
      <c r="AD44" s="245">
        <f>IF(AD$32="",IF(AD$31="",(SUMIF(S!$HC$15:$HL$15,'Ciclo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Semaforico'!AD$30,O!$HC19:$HL19))*AD$31),(SUMIF(S!$HC$15:$HL$15,'Ciclo Semaforico'!AD$32,S!$HC19:$HL19)+SUMIF(N!$HC$15:$HL$15,'Ciclo Semaforico'!AD$32,N!$HC19:$HL19)+SUMIF(E!$HC$15:$HL$15,'Ciclo Semaforico'!AD$32,E!$HC19:$HL19)+SUMIF(O!$HC$15:$HL$15,'Ciclo Semaforico'!AD$32,O!$HC19:$HL19))-IF(AD$31="",(SUMIF(S!$HC$15:$HL$15,'Ciclo Semaforico'!AD$30,S!$HC19:$HL19)+SUMIF(N!$HC$15:$HL$15,'Ciclo Semaforico'!AD$30,N!$HC19:$HL19)+SUMIF(E!$HC$15:$HL$15,'Ciclo Semaforico'!AD$30,E!$HC19:$HL19)+SUMIF(O!$HC$15:$HL$15,'Ciclo Semaforico'!AD$30,O!$HC19:$HL19)),(SUMIF(S!$HC$15:$HL$15,'Ciclo Semaforico'!AD$30,S!$HC19:$HL19)+SUMIF(N!$HC$15:$HL$15,'Ciclo Semaforico'!AD$30,N!$HC19:$HL19)+SUMIF(E!$HC$15:$HL$15,'Ciclo Semaforico'!AD$30,E!$HC19:$HL19)+SUMIF(O!$HC$15:$HL$15,'Ciclo Semaforico'!AD$30,O!$HC19:$HL19))*AD$31))</f>
        <v>0</v>
      </c>
      <c r="AE44" s="245" t="e">
        <f>IF(AE$32="",IF(AE$31="",(SUMIF(S!$HC$15:$HL$15,'Ciclo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Semaforico'!AE$30,O!$HC19:$HL19))*AE$31),(SUMIF(S!$HC$15:$HL$15,'Ciclo Semaforico'!AE$32,S!$HC19:$HL19)+SUMIF(N!$HC$15:$HL$15,'Ciclo Semaforico'!AE$32,N!$HC19:$HL19)+SUMIF(E!$HC$15:$HL$15,'Ciclo Semaforico'!AE$32,E!$HC19:$HL19)+SUMIF(O!$HC$15:$HL$15,'Ciclo Semaforico'!AE$32,O!$HC19:$HL19))-IF(AE$31="",(SUMIF(S!$HC$15:$HL$15,'Ciclo Semaforico'!AE$30,S!$HC19:$HL19)+SUMIF(N!$HC$15:$HL$15,'Ciclo Semaforico'!AE$30,N!$HC19:$HL19)+SUMIF(E!$HC$15:$HL$15,'Ciclo Semaforico'!AE$30,E!$HC19:$HL19)+SUMIF(O!$HC$15:$HL$15,'Ciclo Semaforico'!AE$30,O!$HC19:$HL19)),(SUMIF(S!$HC$15:$HL$15,'Ciclo Semaforico'!AE$30,S!$HC19:$HL19)+SUMIF(N!$HC$15:$HL$15,'Ciclo Semaforico'!AE$30,N!$HC19:$HL19)+SUMIF(E!$HC$15:$HL$15,'Ciclo Semaforico'!AE$30,E!$HC19:$HL19)+SUMIF(O!$HC$15:$HL$15,'Ciclo Semaforico'!AE$30,O!$HC19:$HL19))*AE$31))</f>
        <v>#REF!</v>
      </c>
      <c r="AF44" s="245">
        <f>IF(AF$32="",IF(AF$31="",(SUMIF(S!$HC$15:$HL$15,'Ciclo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Semaforico'!AF$30,O!$HC19:$HL19))*AF$31),(SUMIF(S!$HC$15:$HL$15,'Ciclo Semaforico'!AF$32,S!$HC19:$HL19)+SUMIF(N!$HC$15:$HL$15,'Ciclo Semaforico'!AF$32,N!$HC19:$HL19)+SUMIF(E!$HC$15:$HL$15,'Ciclo Semaforico'!AF$32,E!$HC19:$HL19)+SUMIF(O!$HC$15:$HL$15,'Ciclo Semaforico'!AF$32,O!$HC19:$HL19))-IF(AF$31="",(SUMIF(S!$HC$15:$HL$15,'Ciclo Semaforico'!AF$30,S!$HC19:$HL19)+SUMIF(N!$HC$15:$HL$15,'Ciclo Semaforico'!AF$30,N!$HC19:$HL19)+SUMIF(E!$HC$15:$HL$15,'Ciclo Semaforico'!AF$30,E!$HC19:$HL19)+SUMIF(O!$HC$15:$HL$15,'Ciclo Semaforico'!AF$30,O!$HC19:$HL19)),(SUMIF(S!$HC$15:$HL$15,'Ciclo Semaforico'!AF$30,S!$HC19:$HL19)+SUMIF(N!$HC$15:$HL$15,'Ciclo Semaforico'!AF$30,N!$HC19:$HL19)+SUMIF(E!$HC$15:$HL$15,'Ciclo Semaforico'!AF$30,E!$HC19:$HL19)+SUMIF(O!$HC$15:$HL$15,'Ciclo Semaforico'!AF$30,O!$HC19:$HL19))*AF$31))</f>
        <v>0</v>
      </c>
      <c r="AG44" s="245">
        <f>IF(AG$32="",IF(AG$31="",(SUMIF(S!$HC$15:$HL$15,'Ciclo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Semaforico'!AG$30,O!$HC19:$HL19))*AG$31),(SUMIF(S!$HC$15:$HL$15,'Ciclo Semaforico'!AG$32,S!$HC19:$HL19)+SUMIF(N!$HC$15:$HL$15,'Ciclo Semaforico'!AG$32,N!$HC19:$HL19)+SUMIF(E!$HC$15:$HL$15,'Ciclo Semaforico'!AG$32,E!$HC19:$HL19)+SUMIF(O!$HC$15:$HL$15,'Ciclo Semaforico'!AG$32,O!$HC19:$HL19))-IF(AG$31="",(SUMIF(S!$HC$15:$HL$15,'Ciclo Semaforico'!AG$30,S!$HC19:$HL19)+SUMIF(N!$HC$15:$HL$15,'Ciclo Semaforico'!AG$30,N!$HC19:$HL19)+SUMIF(E!$HC$15:$HL$15,'Ciclo Semaforico'!AG$30,E!$HC19:$HL19)+SUMIF(O!$HC$15:$HL$15,'Ciclo Semaforico'!AG$30,O!$HC19:$HL19)),(SUMIF(S!$HC$15:$HL$15,'Ciclo Semaforico'!AG$30,S!$HC19:$HL19)+SUMIF(N!$HC$15:$HL$15,'Ciclo Semaforico'!AG$30,N!$HC19:$HL19)+SUMIF(E!$HC$15:$HL$15,'Ciclo Semaforico'!AG$30,E!$HC19:$HL19)+SUMIF(O!$HC$15:$HL$15,'Ciclo Semaforico'!AG$30,O!$HC19:$HL19))*AG$31))</f>
        <v>0</v>
      </c>
      <c r="AH44" s="245">
        <f>IF(AH$32="",IF(AH$31="",(SUMIF(S!$HC$15:$HL$15,'Ciclo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Semaforico'!AH$30,O!$HC19:$HL19))*AH$31),(SUMIF(S!$HC$15:$HL$15,'Ciclo Semaforico'!AH$32,S!$HC19:$HL19)+SUMIF(N!$HC$15:$HL$15,'Ciclo Semaforico'!AH$32,N!$HC19:$HL19)+SUMIF(E!$HC$15:$HL$15,'Ciclo Semaforico'!AH$32,E!$HC19:$HL19)+SUMIF(O!$HC$15:$HL$15,'Ciclo Semaforico'!AH$32,O!$HC19:$HL19))-IF(AH$31="",(SUMIF(S!$HC$15:$HL$15,'Ciclo Semaforico'!AH$30,S!$HC19:$HL19)+SUMIF(N!$HC$15:$HL$15,'Ciclo Semaforico'!AH$30,N!$HC19:$HL19)+SUMIF(E!$HC$15:$HL$15,'Ciclo Semaforico'!AH$30,E!$HC19:$HL19)+SUMIF(O!$HC$15:$HL$15,'Ciclo Semaforico'!AH$30,O!$HC19:$HL19)),(SUMIF(S!$HC$15:$HL$15,'Ciclo Semaforico'!AH$30,S!$HC19:$HL19)+SUMIF(N!$HC$15:$HL$15,'Ciclo Semaforico'!AH$30,N!$HC19:$HL19)+SUMIF(E!$HC$15:$HL$15,'Ciclo Semaforico'!AH$30,E!$HC19:$HL19)+SUMIF(O!$HC$15:$HL$15,'Ciclo Semaforico'!AH$30,O!$HC19:$HL19))*AH$31))</f>
        <v>0</v>
      </c>
      <c r="AI44" s="245">
        <f>IF(AI$32="",IF(AI$31="",(SUMIF(S!$HC$15:$HL$15,'Ciclo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Semaforico'!AI$30,O!$HC19:$HL19))*AI$31),(SUMIF(S!$HC$15:$HL$15,'Ciclo Semaforico'!AI$32,S!$HC19:$HL19)+SUMIF(N!$HC$15:$HL$15,'Ciclo Semaforico'!AI$32,N!$HC19:$HL19)+SUMIF(E!$HC$15:$HL$15,'Ciclo Semaforico'!AI$32,E!$HC19:$HL19)+SUMIF(O!$HC$15:$HL$15,'Ciclo Semaforico'!AI$32,O!$HC19:$HL19))-IF(AI$31="",(SUMIF(S!$HC$15:$HL$15,'Ciclo Semaforico'!AI$30,S!$HC19:$HL19)+SUMIF(N!$HC$15:$HL$15,'Ciclo Semaforico'!AI$30,N!$HC19:$HL19)+SUMIF(E!$HC$15:$HL$15,'Ciclo Semaforico'!AI$30,E!$HC19:$HL19)+SUMIF(O!$HC$15:$HL$15,'Ciclo Semaforico'!AI$30,O!$HC19:$HL19)),(SUMIF(S!$HC$15:$HL$15,'Ciclo Semaforico'!AI$30,S!$HC19:$HL19)+SUMIF(N!$HC$15:$HL$15,'Ciclo Semaforico'!AI$30,N!$HC19:$HL19)+SUMIF(E!$HC$15:$HL$15,'Ciclo Semaforico'!AI$30,E!$HC19:$HL19)+SUMIF(O!$HC$15:$HL$15,'Ciclo Semaforico'!AI$30,O!$HC19:$HL19))*AI$31))</f>
        <v>0</v>
      </c>
      <c r="AJ44" s="245">
        <f>IF(AJ$32="",IF(AJ$31="",(SUMIF(S!$HC$15:$HL$15,'Ciclo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Semaforico'!AJ$30,O!$HC19:$HL19))*AJ$31),(SUMIF(S!$HC$15:$HL$15,'Ciclo Semaforico'!AJ$32,S!$HC19:$HL19)+SUMIF(N!$HC$15:$HL$15,'Ciclo Semaforico'!AJ$32,N!$HC19:$HL19)+SUMIF(E!$HC$15:$HL$15,'Ciclo Semaforico'!AJ$32,E!$HC19:$HL19)+SUMIF(O!$HC$15:$HL$15,'Ciclo Semaforico'!AJ$32,O!$HC19:$HL19))-IF(AJ$31="",(SUMIF(S!$HC$15:$HL$15,'Ciclo Semaforico'!AJ$30,S!$HC19:$HL19)+SUMIF(N!$HC$15:$HL$15,'Ciclo Semaforico'!AJ$30,N!$HC19:$HL19)+SUMIF(E!$HC$15:$HL$15,'Ciclo Semaforico'!AJ$30,E!$HC19:$HL19)+SUMIF(O!$HC$15:$HL$15,'Ciclo Semaforico'!AJ$30,O!$HC19:$HL19)),(SUMIF(S!$HC$15:$HL$15,'Ciclo Semaforico'!AJ$30,S!$HC19:$HL19)+SUMIF(N!$HC$15:$HL$15,'Ciclo Semaforico'!AJ$30,N!$HC19:$HL19)+SUMIF(E!$HC$15:$HL$15,'Ciclo Semaforico'!AJ$30,E!$HC19:$HL19)+SUMIF(O!$HC$15:$HL$15,'Ciclo Semaforico'!AJ$30,O!$HC19:$HL19))*AJ$31))</f>
        <v>0</v>
      </c>
      <c r="AK44" s="245">
        <f>IF(AK$32="",IF(AK$31="",(SUMIF(S!$HC$15:$HL$15,'Ciclo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Semaforico'!AK$30,O!$HC19:$HL19))*AK$31),(SUMIF(S!$HC$15:$HL$15,'Ciclo Semaforico'!AK$32,S!$HC19:$HL19)+SUMIF(N!$HC$15:$HL$15,'Ciclo Semaforico'!AK$32,N!$HC19:$HL19)+SUMIF(E!$HC$15:$HL$15,'Ciclo Semaforico'!AK$32,E!$HC19:$HL19)+SUMIF(O!$HC$15:$HL$15,'Ciclo Semaforico'!AK$32,O!$HC19:$HL19))-IF(AK$31="",(SUMIF(S!$HC$15:$HL$15,'Ciclo Semaforico'!AK$30,S!$HC19:$HL19)+SUMIF(N!$HC$15:$HL$15,'Ciclo Semaforico'!AK$30,N!$HC19:$HL19)+SUMIF(E!$HC$15:$HL$15,'Ciclo Semaforico'!AK$30,E!$HC19:$HL19)+SUMIF(O!$HC$15:$HL$15,'Ciclo Semaforico'!AK$30,O!$HC19:$HL19)),(SUMIF(S!$HC$15:$HL$15,'Ciclo Semaforico'!AK$30,S!$HC19:$HL19)+SUMIF(N!$HC$15:$HL$15,'Ciclo Semaforico'!AK$30,N!$HC19:$HL19)+SUMIF(E!$HC$15:$HL$15,'Ciclo Semaforico'!AK$30,E!$HC19:$HL19)+SUMIF(O!$HC$15:$HL$15,'Ciclo Semaforico'!AK$30,O!$HC19:$HL19))*AK$31))</f>
        <v>0</v>
      </c>
      <c r="AL44" s="246">
        <f>IF(AL$32="",IF(AL$31="",(SUMIF(S!$HC$15:$HL$15,'Ciclo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Semaforico'!AL$30,O!$HC19:$HL19))*AL$31),(SUMIF(S!$HC$15:$HL$15,'Ciclo Semaforico'!AL$32,S!$HC19:$HL19)+SUMIF(N!$HC$15:$HL$15,'Ciclo Semaforico'!AL$32,N!$HC19:$HL19)+SUMIF(E!$HC$15:$HL$15,'Ciclo Semaforico'!AL$32,E!$HC19:$HL19)+SUMIF(O!$HC$15:$HL$15,'Ciclo Semaforico'!AL$32,O!$HC19:$HL19))-IF(AL$31="",(SUMIF(S!$HC$15:$HL$15,'Ciclo Semaforico'!AL$30,S!$HC19:$HL19)+SUMIF(N!$HC$15:$HL$15,'Ciclo Semaforico'!AL$30,N!$HC19:$HL19)+SUMIF(E!$HC$15:$HL$15,'Ciclo Semaforico'!AL$30,E!$HC19:$HL19)+SUMIF(O!$HC$15:$HL$15,'Ciclo Semaforico'!AL$30,O!$HC19:$HL19)),(SUMIF(S!$HC$15:$HL$15,'Ciclo Semaforico'!AL$30,S!$HC19:$HL19)+SUMIF(N!$HC$15:$HL$15,'Ciclo Semaforico'!AL$30,N!$HC19:$HL19)+SUMIF(E!$HC$15:$HL$15,'Ciclo Semaforico'!AL$30,E!$HC19:$HL19)+SUMIF(O!$HC$15:$HL$15,'Ciclo Semaforico'!AL$30,O!$HC19:$HL19))*AL$31))</f>
        <v>0</v>
      </c>
      <c r="AM44" s="244">
        <f>IF(AM$32="",IF(AM$31="",(SUMIF(S!$HC$15:$HL$15,'Ciclo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Semaforico'!AM$30,O!$HC19:$HL19))*AM$31),(SUMIF(S!$HC$15:$HL$15,'Ciclo Semaforico'!AM$32,S!$HC19:$HL19)+SUMIF(N!$HC$15:$HL$15,'Ciclo Semaforico'!AM$32,N!$HC19:$HL19)+SUMIF(E!$HC$15:$HL$15,'Ciclo Semaforico'!AM$32,E!$HC19:$HL19)+SUMIF(O!$HC$15:$HL$15,'Ciclo Semaforico'!AM$32,O!$HC19:$HL19))-IF(AM$31="",(SUMIF(S!$HC$15:$HL$15,'Ciclo Semaforico'!AM$30,S!$HC19:$HL19)+SUMIF(N!$HC$15:$HL$15,'Ciclo Semaforico'!AM$30,N!$HC19:$HL19)+SUMIF(E!$HC$15:$HL$15,'Ciclo Semaforico'!AM$30,E!$HC19:$HL19)+SUMIF(O!$HC$15:$HL$15,'Ciclo Semaforico'!AM$30,O!$HC19:$HL19)),(SUMIF(S!$HC$15:$HL$15,'Ciclo Semaforico'!AM$30,S!$HC19:$HL19)+SUMIF(N!$HC$15:$HL$15,'Ciclo Semaforico'!AM$30,N!$HC19:$HL19)+SUMIF(E!$HC$15:$HL$15,'Ciclo Semaforico'!AM$30,E!$HC19:$HL19)+SUMIF(O!$HC$15:$HL$15,'Ciclo Semaforico'!AM$30,O!$HC19:$HL19))*AM$31))</f>
        <v>0</v>
      </c>
      <c r="AN44" s="245">
        <f>IF(AN$32="",IF(AN$31="",(SUMIF(S!$HC$15:$HL$15,'Ciclo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Semaforico'!AN$30,O!$HC19:$HL19))*AN$31),(SUMIF(S!$HC$15:$HL$15,'Ciclo Semaforico'!AN$32,S!$HC19:$HL19)+SUMIF(N!$HC$15:$HL$15,'Ciclo Semaforico'!AN$32,N!$HC19:$HL19)+SUMIF(E!$HC$15:$HL$15,'Ciclo Semaforico'!AN$32,E!$HC19:$HL19)+SUMIF(O!$HC$15:$HL$15,'Ciclo Semaforico'!AN$32,O!$HC19:$HL19))-IF(AN$31="",(SUMIF(S!$HC$15:$HL$15,'Ciclo Semaforico'!AN$30,S!$HC19:$HL19)+SUMIF(N!$HC$15:$HL$15,'Ciclo Semaforico'!AN$30,N!$HC19:$HL19)+SUMIF(E!$HC$15:$HL$15,'Ciclo Semaforico'!AN$30,E!$HC19:$HL19)+SUMIF(O!$HC$15:$HL$15,'Ciclo Semaforico'!AN$30,O!$HC19:$HL19)),(SUMIF(S!$HC$15:$HL$15,'Ciclo Semaforico'!AN$30,S!$HC19:$HL19)+SUMIF(N!$HC$15:$HL$15,'Ciclo Semaforico'!AN$30,N!$HC19:$HL19)+SUMIF(E!$HC$15:$HL$15,'Ciclo Semaforico'!AN$30,E!$HC19:$HL19)+SUMIF(O!$HC$15:$HL$15,'Ciclo Semaforico'!AN$30,O!$HC19:$HL19))*AN$31))</f>
        <v>0</v>
      </c>
      <c r="AO44" s="245">
        <f>IF(AO$32="",IF(AO$31="",(SUMIF(S!$HC$15:$HL$15,'Ciclo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Semaforico'!AO$30,O!$HC19:$HL19))*AO$31),(SUMIF(S!$HC$15:$HL$15,'Ciclo Semaforico'!AO$32,S!$HC19:$HL19)+SUMIF(N!$HC$15:$HL$15,'Ciclo Semaforico'!AO$32,N!$HC19:$HL19)+SUMIF(E!$HC$15:$HL$15,'Ciclo Semaforico'!AO$32,E!$HC19:$HL19)+SUMIF(O!$HC$15:$HL$15,'Ciclo Semaforico'!AO$32,O!$HC19:$HL19))-IF(AO$31="",(SUMIF(S!$HC$15:$HL$15,'Ciclo Semaforico'!AO$30,S!$HC19:$HL19)+SUMIF(N!$HC$15:$HL$15,'Ciclo Semaforico'!AO$30,N!$HC19:$HL19)+SUMIF(E!$HC$15:$HL$15,'Ciclo Semaforico'!AO$30,E!$HC19:$HL19)+SUMIF(O!$HC$15:$HL$15,'Ciclo Semaforico'!AO$30,O!$HC19:$HL19)),(SUMIF(S!$HC$15:$HL$15,'Ciclo Semaforico'!AO$30,S!$HC19:$HL19)+SUMIF(N!$HC$15:$HL$15,'Ciclo Semaforico'!AO$30,N!$HC19:$HL19)+SUMIF(E!$HC$15:$HL$15,'Ciclo Semaforico'!AO$30,E!$HC19:$HL19)+SUMIF(O!$HC$15:$HL$15,'Ciclo Semaforico'!AO$30,O!$HC19:$HL19))*AO$31))</f>
        <v>0</v>
      </c>
      <c r="AP44" s="245">
        <f>IF(AP$32="",IF(AP$31="",(SUMIF(S!$HC$15:$HL$15,'Ciclo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Semaforico'!AP$30,O!$HC19:$HL19))*AP$31),(SUMIF(S!$HC$15:$HL$15,'Ciclo Semaforico'!AP$32,S!$HC19:$HL19)+SUMIF(N!$HC$15:$HL$15,'Ciclo Semaforico'!AP$32,N!$HC19:$HL19)+SUMIF(E!$HC$15:$HL$15,'Ciclo Semaforico'!AP$32,E!$HC19:$HL19)+SUMIF(O!$HC$15:$HL$15,'Ciclo Semaforico'!AP$32,O!$HC19:$HL19))-IF(AP$31="",(SUMIF(S!$HC$15:$HL$15,'Ciclo Semaforico'!AP$30,S!$HC19:$HL19)+SUMIF(N!$HC$15:$HL$15,'Ciclo Semaforico'!AP$30,N!$HC19:$HL19)+SUMIF(E!$HC$15:$HL$15,'Ciclo Semaforico'!AP$30,E!$HC19:$HL19)+SUMIF(O!$HC$15:$HL$15,'Ciclo Semaforico'!AP$30,O!$HC19:$HL19)),(SUMIF(S!$HC$15:$HL$15,'Ciclo Semaforico'!AP$30,S!$HC19:$HL19)+SUMIF(N!$HC$15:$HL$15,'Ciclo Semaforico'!AP$30,N!$HC19:$HL19)+SUMIF(E!$HC$15:$HL$15,'Ciclo Semaforico'!AP$30,E!$HC19:$HL19)+SUMIF(O!$HC$15:$HL$15,'Ciclo Semaforico'!AP$30,O!$HC19:$HL19))*AP$31))</f>
        <v>0</v>
      </c>
      <c r="AQ44" s="245">
        <f>IF(AQ$32="",IF(AQ$31="",(SUMIF(S!$HC$15:$HL$15,'Ciclo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Semaforico'!AQ$30,O!$HC19:$HL19))*AQ$31),(SUMIF(S!$HC$15:$HL$15,'Ciclo Semaforico'!AQ$32,S!$HC19:$HL19)+SUMIF(N!$HC$15:$HL$15,'Ciclo Semaforico'!AQ$32,N!$HC19:$HL19)+SUMIF(E!$HC$15:$HL$15,'Ciclo Semaforico'!AQ$32,E!$HC19:$HL19)+SUMIF(O!$HC$15:$HL$15,'Ciclo Semaforico'!AQ$32,O!$HC19:$HL19))-IF(AQ$31="",(SUMIF(S!$HC$15:$HL$15,'Ciclo Semaforico'!AQ$30,S!$HC19:$HL19)+SUMIF(N!$HC$15:$HL$15,'Ciclo Semaforico'!AQ$30,N!$HC19:$HL19)+SUMIF(E!$HC$15:$HL$15,'Ciclo Semaforico'!AQ$30,E!$HC19:$HL19)+SUMIF(O!$HC$15:$HL$15,'Ciclo Semaforico'!AQ$30,O!$HC19:$HL19)),(SUMIF(S!$HC$15:$HL$15,'Ciclo Semaforico'!AQ$30,S!$HC19:$HL19)+SUMIF(N!$HC$15:$HL$15,'Ciclo Semaforico'!AQ$30,N!$HC19:$HL19)+SUMIF(E!$HC$15:$HL$15,'Ciclo Semaforico'!AQ$30,E!$HC19:$HL19)+SUMIF(O!$HC$15:$HL$15,'Ciclo Semaforico'!AQ$30,O!$HC19:$HL19))*AQ$31))</f>
        <v>0</v>
      </c>
      <c r="AR44" s="245">
        <f>IF(AR$32="",IF(AR$31="",(SUMIF(S!$HC$15:$HL$15,'Ciclo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Semaforico'!AR$30,O!$HC19:$HL19))*AR$31),(SUMIF(S!$HC$15:$HL$15,'Ciclo Semaforico'!AR$32,S!$HC19:$HL19)+SUMIF(N!$HC$15:$HL$15,'Ciclo Semaforico'!AR$32,N!$HC19:$HL19)+SUMIF(E!$HC$15:$HL$15,'Ciclo Semaforico'!AR$32,E!$HC19:$HL19)+SUMIF(O!$HC$15:$HL$15,'Ciclo Semaforico'!AR$32,O!$HC19:$HL19))-IF(AR$31="",(SUMIF(S!$HC$15:$HL$15,'Ciclo Semaforico'!AR$30,S!$HC19:$HL19)+SUMIF(N!$HC$15:$HL$15,'Ciclo Semaforico'!AR$30,N!$HC19:$HL19)+SUMIF(E!$HC$15:$HL$15,'Ciclo Semaforico'!AR$30,E!$HC19:$HL19)+SUMIF(O!$HC$15:$HL$15,'Ciclo Semaforico'!AR$30,O!$HC19:$HL19)),(SUMIF(S!$HC$15:$HL$15,'Ciclo Semaforico'!AR$30,S!$HC19:$HL19)+SUMIF(N!$HC$15:$HL$15,'Ciclo Semaforico'!AR$30,N!$HC19:$HL19)+SUMIF(E!$HC$15:$HL$15,'Ciclo Semaforico'!AR$30,E!$HC19:$HL19)+SUMIF(O!$HC$15:$HL$15,'Ciclo Semaforico'!AR$30,O!$HC19:$HL19))*AR$31))</f>
        <v>0</v>
      </c>
      <c r="AS44" s="245">
        <f>IF(AS$32="",IF(AS$31="",(SUMIF(S!$HC$15:$HL$15,'Ciclo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Semaforico'!AS$30,O!$HC19:$HL19))*AS$31),(SUMIF(S!$HC$15:$HL$15,'Ciclo Semaforico'!AS$32,S!$HC19:$HL19)+SUMIF(N!$HC$15:$HL$15,'Ciclo Semaforico'!AS$32,N!$HC19:$HL19)+SUMIF(E!$HC$15:$HL$15,'Ciclo Semaforico'!AS$32,E!$HC19:$HL19)+SUMIF(O!$HC$15:$HL$15,'Ciclo Semaforico'!AS$32,O!$HC19:$HL19))-IF(AS$31="",(SUMIF(S!$HC$15:$HL$15,'Ciclo Semaforico'!AS$30,S!$HC19:$HL19)+SUMIF(N!$HC$15:$HL$15,'Ciclo Semaforico'!AS$30,N!$HC19:$HL19)+SUMIF(E!$HC$15:$HL$15,'Ciclo Semaforico'!AS$30,E!$HC19:$HL19)+SUMIF(O!$HC$15:$HL$15,'Ciclo Semaforico'!AS$30,O!$HC19:$HL19)),(SUMIF(S!$HC$15:$HL$15,'Ciclo Semaforico'!AS$30,S!$HC19:$HL19)+SUMIF(N!$HC$15:$HL$15,'Ciclo Semaforico'!AS$30,N!$HC19:$HL19)+SUMIF(E!$HC$15:$HL$15,'Ciclo Semaforico'!AS$30,E!$HC19:$HL19)+SUMIF(O!$HC$15:$HL$15,'Ciclo Semaforico'!AS$30,O!$HC19:$HL19))*AS$31))</f>
        <v>0</v>
      </c>
      <c r="AT44" s="245">
        <f>IF(AT$32="",IF(AT$31="",(SUMIF(S!$HC$15:$HL$15,'Ciclo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Semaforico'!AT$30,O!$HC19:$HL19))*AT$31),(SUMIF(S!$HC$15:$HL$15,'Ciclo Semaforico'!AT$32,S!$HC19:$HL19)+SUMIF(N!$HC$15:$HL$15,'Ciclo Semaforico'!AT$32,N!$HC19:$HL19)+SUMIF(E!$HC$15:$HL$15,'Ciclo Semaforico'!AT$32,E!$HC19:$HL19)+SUMIF(O!$HC$15:$HL$15,'Ciclo Semaforico'!AT$32,O!$HC19:$HL19))-IF(AT$31="",(SUMIF(S!$HC$15:$HL$15,'Ciclo Semaforico'!AT$30,S!$HC19:$HL19)+SUMIF(N!$HC$15:$HL$15,'Ciclo Semaforico'!AT$30,N!$HC19:$HL19)+SUMIF(E!$HC$15:$HL$15,'Ciclo Semaforico'!AT$30,E!$HC19:$HL19)+SUMIF(O!$HC$15:$HL$15,'Ciclo Semaforico'!AT$30,O!$HC19:$HL19)),(SUMIF(S!$HC$15:$HL$15,'Ciclo Semaforico'!AT$30,S!$HC19:$HL19)+SUMIF(N!$HC$15:$HL$15,'Ciclo Semaforico'!AT$30,N!$HC19:$HL19)+SUMIF(E!$HC$15:$HL$15,'Ciclo Semaforico'!AT$30,E!$HC19:$HL19)+SUMIF(O!$HC$15:$HL$15,'Ciclo Semaforico'!AT$30,O!$HC19:$HL19))*AT$31))</f>
        <v>0</v>
      </c>
      <c r="AU44" s="245">
        <f>IF(AU$32="",IF(AU$31="",(SUMIF(S!$HC$15:$HL$15,'Ciclo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Semaforico'!AU$30,O!$HC19:$HL19))*AU$31),(SUMIF(S!$HC$15:$HL$15,'Ciclo Semaforico'!AU$32,S!$HC19:$HL19)+SUMIF(N!$HC$15:$HL$15,'Ciclo Semaforico'!AU$32,N!$HC19:$HL19)+SUMIF(E!$HC$15:$HL$15,'Ciclo Semaforico'!AU$32,E!$HC19:$HL19)+SUMIF(O!$HC$15:$HL$15,'Ciclo Semaforico'!AU$32,O!$HC19:$HL19))-IF(AU$31="",(SUMIF(S!$HC$15:$HL$15,'Ciclo Semaforico'!AU$30,S!$HC19:$HL19)+SUMIF(N!$HC$15:$HL$15,'Ciclo Semaforico'!AU$30,N!$HC19:$HL19)+SUMIF(E!$HC$15:$HL$15,'Ciclo Semaforico'!AU$30,E!$HC19:$HL19)+SUMIF(O!$HC$15:$HL$15,'Ciclo Semaforico'!AU$30,O!$HC19:$HL19)),(SUMIF(S!$HC$15:$HL$15,'Ciclo Semaforico'!AU$30,S!$HC19:$HL19)+SUMIF(N!$HC$15:$HL$15,'Ciclo Semaforico'!AU$30,N!$HC19:$HL19)+SUMIF(E!$HC$15:$HL$15,'Ciclo Semaforico'!AU$30,E!$HC19:$HL19)+SUMIF(O!$HC$15:$HL$15,'Ciclo Semaforico'!AU$30,O!$HC19:$HL19))*AU$31))</f>
        <v>0</v>
      </c>
      <c r="AV44" s="245">
        <f>IF(AV$32="",IF(AV$31="",(SUMIF(S!$HC$15:$HL$15,'Ciclo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Semaforico'!AV$30,O!$HC19:$HL19))*AV$31),(SUMIF(S!$HC$15:$HL$15,'Ciclo Semaforico'!AV$32,S!$HC19:$HL19)+SUMIF(N!$HC$15:$HL$15,'Ciclo Semaforico'!AV$32,N!$HC19:$HL19)+SUMIF(E!$HC$15:$HL$15,'Ciclo Semaforico'!AV$32,E!$HC19:$HL19)+SUMIF(O!$HC$15:$HL$15,'Ciclo Semaforico'!AV$32,O!$HC19:$HL19))-IF(AV$31="",(SUMIF(S!$HC$15:$HL$15,'Ciclo Semaforico'!AV$30,S!$HC19:$HL19)+SUMIF(N!$HC$15:$HL$15,'Ciclo Semaforico'!AV$30,N!$HC19:$HL19)+SUMIF(E!$HC$15:$HL$15,'Ciclo Semaforico'!AV$30,E!$HC19:$HL19)+SUMIF(O!$HC$15:$HL$15,'Ciclo Semaforico'!AV$30,O!$HC19:$HL19)),(SUMIF(S!$HC$15:$HL$15,'Ciclo Semaforico'!AV$30,S!$HC19:$HL19)+SUMIF(N!$HC$15:$HL$15,'Ciclo Semaforico'!AV$30,N!$HC19:$HL19)+SUMIF(E!$HC$15:$HL$15,'Ciclo Semaforico'!AV$30,E!$HC19:$HL19)+SUMIF(O!$HC$15:$HL$15,'Ciclo Semaforico'!AV$30,O!$HC19:$HL19))*AV$31))</f>
        <v>0</v>
      </c>
      <c r="AW44" s="245">
        <f>IF(AW$32="",IF(AW$31="",(SUMIF(S!$HC$15:$HL$15,'Ciclo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Semaforico'!AW$30,O!$HC19:$HL19))*AW$31),(SUMIF(S!$HC$15:$HL$15,'Ciclo Semaforico'!AW$32,S!$HC19:$HL19)+SUMIF(N!$HC$15:$HL$15,'Ciclo Semaforico'!AW$32,N!$HC19:$HL19)+SUMIF(E!$HC$15:$HL$15,'Ciclo Semaforico'!AW$32,E!$HC19:$HL19)+SUMIF(O!$HC$15:$HL$15,'Ciclo Semaforico'!AW$32,O!$HC19:$HL19))-IF(AW$31="",(SUMIF(S!$HC$15:$HL$15,'Ciclo Semaforico'!AW$30,S!$HC19:$HL19)+SUMIF(N!$HC$15:$HL$15,'Ciclo Semaforico'!AW$30,N!$HC19:$HL19)+SUMIF(E!$HC$15:$HL$15,'Ciclo Semaforico'!AW$30,E!$HC19:$HL19)+SUMIF(O!$HC$15:$HL$15,'Ciclo Semaforico'!AW$30,O!$HC19:$HL19)),(SUMIF(S!$HC$15:$HL$15,'Ciclo Semaforico'!AW$30,S!$HC19:$HL19)+SUMIF(N!$HC$15:$HL$15,'Ciclo Semaforico'!AW$30,N!$HC19:$HL19)+SUMIF(E!$HC$15:$HL$15,'Ciclo Semaforico'!AW$30,E!$HC19:$HL19)+SUMIF(O!$HC$15:$HL$15,'Ciclo Semaforico'!AW$30,O!$HC19:$HL19))*AW$31))</f>
        <v>0</v>
      </c>
      <c r="AX44" s="246">
        <f>IF(AX$32="",IF(AX$31="",(SUMIF(S!$HC$15:$HL$15,'Ciclo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Semaforico'!AX$30,O!$HC19:$HL19))*AX$31),(SUMIF(S!$HC$15:$HL$15,'Ciclo Semaforico'!AX$32,S!$HC19:$HL19)+SUMIF(N!$HC$15:$HL$15,'Ciclo Semaforico'!AX$32,N!$HC19:$HL19)+SUMIF(E!$HC$15:$HL$15,'Ciclo Semaforico'!AX$32,E!$HC19:$HL19)+SUMIF(O!$HC$15:$HL$15,'Ciclo Semaforico'!AX$32,O!$HC19:$HL19))-IF(AX$31="",(SUMIF(S!$HC$15:$HL$15,'Ciclo Semaforico'!AX$30,S!$HC19:$HL19)+SUMIF(N!$HC$15:$HL$15,'Ciclo Semaforico'!AX$30,N!$HC19:$HL19)+SUMIF(E!$HC$15:$HL$15,'Ciclo Semaforico'!AX$30,E!$HC19:$HL19)+SUMIF(O!$HC$15:$HL$15,'Ciclo Semaforico'!AX$30,O!$HC19:$HL19)),(SUMIF(S!$HC$15:$HL$15,'Ciclo Semaforico'!AX$30,S!$HC19:$HL19)+SUMIF(N!$HC$15:$HL$15,'Ciclo Semaforico'!AX$30,N!$HC19:$HL19)+SUMIF(E!$HC$15:$HL$15,'Ciclo Semaforico'!AX$30,E!$HC19:$HL19)+SUMIF(O!$HC$15:$HL$15,'Ciclo Semaforico'!AX$30,O!$HC19:$HL19))*AX$31))</f>
        <v>0</v>
      </c>
      <c r="AY44" s="244" t="e">
        <f>IF(AY$32="",IF(AY$31="",(SUMIF(S!$HC$15:$HL$15,'Ciclo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Semaforico'!AY$30,O!$HC19:$HL19))*AY$31),(SUMIF(S!$HC$15:$HL$15,'Ciclo Semaforico'!AY$32,S!$HC19:$HL19)+SUMIF(N!$HC$15:$HL$15,'Ciclo Semaforico'!AY$32,N!$HC19:$HL19)+SUMIF(E!$HC$15:$HL$15,'Ciclo Semaforico'!AY$32,E!$HC19:$HL19)+SUMIF(O!$HC$15:$HL$15,'Ciclo Semaforico'!AY$32,O!$HC19:$HL19))-IF(AY$31="",(SUMIF(S!$HC$15:$HL$15,'Ciclo Semaforico'!AY$30,S!$HC19:$HL19)+SUMIF(N!$HC$15:$HL$15,'Ciclo Semaforico'!AY$30,N!$HC19:$HL19)+SUMIF(E!$HC$15:$HL$15,'Ciclo Semaforico'!AY$30,E!$HC19:$HL19)+SUMIF(O!$HC$15:$HL$15,'Ciclo Semaforico'!AY$30,O!$HC19:$HL19)),(SUMIF(S!$HC$15:$HL$15,'Ciclo Semaforico'!AY$30,S!$HC19:$HL19)+SUMIF(N!$HC$15:$HL$15,'Ciclo Semaforico'!AY$30,N!$HC19:$HL19)+SUMIF(E!$HC$15:$HL$15,'Ciclo Semaforico'!AY$30,E!$HC19:$HL19)+SUMIF(O!$HC$15:$HL$15,'Ciclo Semaforico'!AY$30,O!$HC19:$HL19))*AY$31))</f>
        <v>#REF!</v>
      </c>
      <c r="AZ44" s="245" t="e">
        <f>IF(AZ$32="",IF(AZ$31="",(SUMIF(S!$HC$15:$HL$15,'Ciclo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Semaforico'!AZ$30,O!$HC19:$HL19))*AZ$31),(SUMIF(S!$HC$15:$HL$15,'Ciclo Semaforico'!AZ$32,S!$HC19:$HL19)+SUMIF(N!$HC$15:$HL$15,'Ciclo Semaforico'!AZ$32,N!$HC19:$HL19)+SUMIF(E!$HC$15:$HL$15,'Ciclo Semaforico'!AZ$32,E!$HC19:$HL19)+SUMIF(O!$HC$15:$HL$15,'Ciclo Semaforico'!AZ$32,O!$HC19:$HL19))-IF(AZ$31="",(SUMIF(S!$HC$15:$HL$15,'Ciclo Semaforico'!AZ$30,S!$HC19:$HL19)+SUMIF(N!$HC$15:$HL$15,'Ciclo Semaforico'!AZ$30,N!$HC19:$HL19)+SUMIF(E!$HC$15:$HL$15,'Ciclo Semaforico'!AZ$30,E!$HC19:$HL19)+SUMIF(O!$HC$15:$HL$15,'Ciclo Semaforico'!AZ$30,O!$HC19:$HL19)),(SUMIF(S!$HC$15:$HL$15,'Ciclo Semaforico'!AZ$30,S!$HC19:$HL19)+SUMIF(N!$HC$15:$HL$15,'Ciclo Semaforico'!AZ$30,N!$HC19:$HL19)+SUMIF(E!$HC$15:$HL$15,'Ciclo Semaforico'!AZ$30,E!$HC19:$HL19)+SUMIF(O!$HC$15:$HL$15,'Ciclo Semaforico'!AZ$30,O!$HC19:$HL19))*AZ$31))</f>
        <v>#REF!</v>
      </c>
      <c r="BA44" s="245" t="e">
        <f>IF(BA$32="",IF(BA$31="",(SUMIF(S!$HC$15:$HL$15,'Ciclo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Semaforico'!BA$30,O!$HC19:$HL19))*BA$31),(SUMIF(S!$HC$15:$HL$15,'Ciclo Semaforico'!BA$32,S!$HC19:$HL19)+SUMIF(N!$HC$15:$HL$15,'Ciclo Semaforico'!BA$32,N!$HC19:$HL19)+SUMIF(E!$HC$15:$HL$15,'Ciclo Semaforico'!BA$32,E!$HC19:$HL19)+SUMIF(O!$HC$15:$HL$15,'Ciclo Semaforico'!BA$32,O!$HC19:$HL19))-IF(BA$31="",(SUMIF(S!$HC$15:$HL$15,'Ciclo Semaforico'!BA$30,S!$HC19:$HL19)+SUMIF(N!$HC$15:$HL$15,'Ciclo Semaforico'!BA$30,N!$HC19:$HL19)+SUMIF(E!$HC$15:$HL$15,'Ciclo Semaforico'!BA$30,E!$HC19:$HL19)+SUMIF(O!$HC$15:$HL$15,'Ciclo Semaforico'!BA$30,O!$HC19:$HL19)),(SUMIF(S!$HC$15:$HL$15,'Ciclo Semaforico'!BA$30,S!$HC19:$HL19)+SUMIF(N!$HC$15:$HL$15,'Ciclo Semaforico'!BA$30,N!$HC19:$HL19)+SUMIF(E!$HC$15:$HL$15,'Ciclo Semaforico'!BA$30,E!$HC19:$HL19)+SUMIF(O!$HC$15:$HL$15,'Ciclo Semaforico'!BA$30,O!$HC19:$HL19))*BA$31))</f>
        <v>#REF!</v>
      </c>
      <c r="BB44" s="245" t="e">
        <f>IF(BB$32="",IF(BB$31="",(SUMIF(S!$HC$15:$HL$15,'Ciclo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Semaforico'!BB$30,O!$HC19:$HL19))*BB$31),(SUMIF(S!$HC$15:$HL$15,'Ciclo Semaforico'!BB$32,S!$HC19:$HL19)+SUMIF(N!$HC$15:$HL$15,'Ciclo Semaforico'!BB$32,N!$HC19:$HL19)+SUMIF(E!$HC$15:$HL$15,'Ciclo Semaforico'!BB$32,E!$HC19:$HL19)+SUMIF(O!$HC$15:$HL$15,'Ciclo Semaforico'!BB$32,O!$HC19:$HL19))-IF(BB$31="",(SUMIF(S!$HC$15:$HL$15,'Ciclo Semaforico'!BB$30,S!$HC19:$HL19)+SUMIF(N!$HC$15:$HL$15,'Ciclo Semaforico'!BB$30,N!$HC19:$HL19)+SUMIF(E!$HC$15:$HL$15,'Ciclo Semaforico'!BB$30,E!$HC19:$HL19)+SUMIF(O!$HC$15:$HL$15,'Ciclo Semaforico'!BB$30,O!$HC19:$HL19)),(SUMIF(S!$HC$15:$HL$15,'Ciclo Semaforico'!BB$30,S!$HC19:$HL19)+SUMIF(N!$HC$15:$HL$15,'Ciclo Semaforico'!BB$30,N!$HC19:$HL19)+SUMIF(E!$HC$15:$HL$15,'Ciclo Semaforico'!BB$30,E!$HC19:$HL19)+SUMIF(O!$HC$15:$HL$15,'Ciclo Semaforico'!BB$30,O!$HC19:$HL19))*BB$31))</f>
        <v>#REF!</v>
      </c>
      <c r="BC44" s="245" t="e">
        <f>IF(BC$32="",IF(BC$31="",(SUMIF(S!$HC$15:$HL$15,'Ciclo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Semaforico'!BC$30,O!$HC19:$HL19))*BC$31),(SUMIF(S!$HC$15:$HL$15,'Ciclo Semaforico'!BC$32,S!$HC19:$HL19)+SUMIF(N!$HC$15:$HL$15,'Ciclo Semaforico'!BC$32,N!$HC19:$HL19)+SUMIF(E!$HC$15:$HL$15,'Ciclo Semaforico'!BC$32,E!$HC19:$HL19)+SUMIF(O!$HC$15:$HL$15,'Ciclo Semaforico'!BC$32,O!$HC19:$HL19))-IF(BC$31="",(SUMIF(S!$HC$15:$HL$15,'Ciclo Semaforico'!BC$30,S!$HC19:$HL19)+SUMIF(N!$HC$15:$HL$15,'Ciclo Semaforico'!BC$30,N!$HC19:$HL19)+SUMIF(E!$HC$15:$HL$15,'Ciclo Semaforico'!BC$30,E!$HC19:$HL19)+SUMIF(O!$HC$15:$HL$15,'Ciclo Semaforico'!BC$30,O!$HC19:$HL19)),(SUMIF(S!$HC$15:$HL$15,'Ciclo Semaforico'!BC$30,S!$HC19:$HL19)+SUMIF(N!$HC$15:$HL$15,'Ciclo Semaforico'!BC$30,N!$HC19:$HL19)+SUMIF(E!$HC$15:$HL$15,'Ciclo Semaforico'!BC$30,E!$HC19:$HL19)+SUMIF(O!$HC$15:$HL$15,'Ciclo Semaforico'!BC$30,O!$HC19:$HL19))*BC$31))</f>
        <v>#REF!</v>
      </c>
      <c r="BD44" s="245" t="e">
        <f>IF(BD$32="",IF(BD$31="",(SUMIF(S!$HC$15:$HL$15,'Ciclo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Semaforico'!BD$30,O!$HC19:$HL19))*BD$31),(SUMIF(S!$HC$15:$HL$15,'Ciclo Semaforico'!BD$32,S!$HC19:$HL19)+SUMIF(N!$HC$15:$HL$15,'Ciclo Semaforico'!BD$32,N!$HC19:$HL19)+SUMIF(E!$HC$15:$HL$15,'Ciclo Semaforico'!BD$32,E!$HC19:$HL19)+SUMIF(O!$HC$15:$HL$15,'Ciclo Semaforico'!BD$32,O!$HC19:$HL19))-IF(BD$31="",(SUMIF(S!$HC$15:$HL$15,'Ciclo Semaforico'!BD$30,S!$HC19:$HL19)+SUMIF(N!$HC$15:$HL$15,'Ciclo Semaforico'!BD$30,N!$HC19:$HL19)+SUMIF(E!$HC$15:$HL$15,'Ciclo Semaforico'!BD$30,E!$HC19:$HL19)+SUMIF(O!$HC$15:$HL$15,'Ciclo Semaforico'!BD$30,O!$HC19:$HL19)),(SUMIF(S!$HC$15:$HL$15,'Ciclo Semaforico'!BD$30,S!$HC19:$HL19)+SUMIF(N!$HC$15:$HL$15,'Ciclo Semaforico'!BD$30,N!$HC19:$HL19)+SUMIF(E!$HC$15:$HL$15,'Ciclo Semaforico'!BD$30,E!$HC19:$HL19)+SUMIF(O!$HC$15:$HL$15,'Ciclo Semaforico'!BD$30,O!$HC19:$HL19))*BD$31))</f>
        <v>#REF!</v>
      </c>
      <c r="BE44" s="245">
        <f>IF(BE$32="",IF(BE$31="",(SUMIF(S!$HC$15:$HL$15,'Ciclo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Semaforico'!BE$30,O!$HC19:$HL19))*BE$31),(SUMIF(S!$HC$15:$HL$15,'Ciclo Semaforico'!BE$32,S!$HC19:$HL19)+SUMIF(N!$HC$15:$HL$15,'Ciclo Semaforico'!BE$32,N!$HC19:$HL19)+SUMIF(E!$HC$15:$HL$15,'Ciclo Semaforico'!BE$32,E!$HC19:$HL19)+SUMIF(O!$HC$15:$HL$15,'Ciclo Semaforico'!BE$32,O!$HC19:$HL19))-IF(BE$31="",(SUMIF(S!$HC$15:$HL$15,'Ciclo Semaforico'!BE$30,S!$HC19:$HL19)+SUMIF(N!$HC$15:$HL$15,'Ciclo Semaforico'!BE$30,N!$HC19:$HL19)+SUMIF(E!$HC$15:$HL$15,'Ciclo Semaforico'!BE$30,E!$HC19:$HL19)+SUMIF(O!$HC$15:$HL$15,'Ciclo Semaforico'!BE$30,O!$HC19:$HL19)),(SUMIF(S!$HC$15:$HL$15,'Ciclo Semaforico'!BE$30,S!$HC19:$HL19)+SUMIF(N!$HC$15:$HL$15,'Ciclo Semaforico'!BE$30,N!$HC19:$HL19)+SUMIF(E!$HC$15:$HL$15,'Ciclo Semaforico'!BE$30,E!$HC19:$HL19)+SUMIF(O!$HC$15:$HL$15,'Ciclo Semaforico'!BE$30,O!$HC19:$HL19))*BE$31))</f>
        <v>0</v>
      </c>
      <c r="BF44" s="245">
        <f>IF(BF$32="",IF(BF$31="",(SUMIF(S!$HC$15:$HL$15,'Ciclo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Semaforico'!BF$30,O!$HC19:$HL19))*BF$31),(SUMIF(S!$HC$15:$HL$15,'Ciclo Semaforico'!BF$32,S!$HC19:$HL19)+SUMIF(N!$HC$15:$HL$15,'Ciclo Semaforico'!BF$32,N!$HC19:$HL19)+SUMIF(E!$HC$15:$HL$15,'Ciclo Semaforico'!BF$32,E!$HC19:$HL19)+SUMIF(O!$HC$15:$HL$15,'Ciclo Semaforico'!BF$32,O!$HC19:$HL19))-IF(BF$31="",(SUMIF(S!$HC$15:$HL$15,'Ciclo Semaforico'!BF$30,S!$HC19:$HL19)+SUMIF(N!$HC$15:$HL$15,'Ciclo Semaforico'!BF$30,N!$HC19:$HL19)+SUMIF(E!$HC$15:$HL$15,'Ciclo Semaforico'!BF$30,E!$HC19:$HL19)+SUMIF(O!$HC$15:$HL$15,'Ciclo Semaforico'!BF$30,O!$HC19:$HL19)),(SUMIF(S!$HC$15:$HL$15,'Ciclo Semaforico'!BF$30,S!$HC19:$HL19)+SUMIF(N!$HC$15:$HL$15,'Ciclo Semaforico'!BF$30,N!$HC19:$HL19)+SUMIF(E!$HC$15:$HL$15,'Ciclo Semaforico'!BF$30,E!$HC19:$HL19)+SUMIF(O!$HC$15:$HL$15,'Ciclo Semaforico'!BF$30,O!$HC19:$HL19))*BF$31))</f>
        <v>0</v>
      </c>
      <c r="BG44" s="245">
        <f>IF(BG$32="",IF(BG$31="",(SUMIF(S!$HC$15:$HL$15,'Ciclo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Semaforico'!BG$30,O!$HC19:$HL19))*BG$31),(SUMIF(S!$HC$15:$HL$15,'Ciclo Semaforico'!BG$32,S!$HC19:$HL19)+SUMIF(N!$HC$15:$HL$15,'Ciclo Semaforico'!BG$32,N!$HC19:$HL19)+SUMIF(E!$HC$15:$HL$15,'Ciclo Semaforico'!BG$32,E!$HC19:$HL19)+SUMIF(O!$HC$15:$HL$15,'Ciclo Semaforico'!BG$32,O!$HC19:$HL19))-IF(BG$31="",(SUMIF(S!$HC$15:$HL$15,'Ciclo Semaforico'!BG$30,S!$HC19:$HL19)+SUMIF(N!$HC$15:$HL$15,'Ciclo Semaforico'!BG$30,N!$HC19:$HL19)+SUMIF(E!$HC$15:$HL$15,'Ciclo Semaforico'!BG$30,E!$HC19:$HL19)+SUMIF(O!$HC$15:$HL$15,'Ciclo Semaforico'!BG$30,O!$HC19:$HL19)),(SUMIF(S!$HC$15:$HL$15,'Ciclo Semaforico'!BG$30,S!$HC19:$HL19)+SUMIF(N!$HC$15:$HL$15,'Ciclo Semaforico'!BG$30,N!$HC19:$HL19)+SUMIF(E!$HC$15:$HL$15,'Ciclo Semaforico'!BG$30,E!$HC19:$HL19)+SUMIF(O!$HC$15:$HL$15,'Ciclo Semaforico'!BG$30,O!$HC19:$HL19))*BG$31))</f>
        <v>0</v>
      </c>
      <c r="BH44" s="245">
        <f>IF(BH$32="",IF(BH$31="",(SUMIF(S!$HC$15:$HL$15,'Ciclo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Semaforico'!BH$30,O!$HC19:$HL19))*BH$31),(SUMIF(S!$HC$15:$HL$15,'Ciclo Semaforico'!BH$32,S!$HC19:$HL19)+SUMIF(N!$HC$15:$HL$15,'Ciclo Semaforico'!BH$32,N!$HC19:$HL19)+SUMIF(E!$HC$15:$HL$15,'Ciclo Semaforico'!BH$32,E!$HC19:$HL19)+SUMIF(O!$HC$15:$HL$15,'Ciclo Semaforico'!BH$32,O!$HC19:$HL19))-IF(BH$31="",(SUMIF(S!$HC$15:$HL$15,'Ciclo Semaforico'!BH$30,S!$HC19:$HL19)+SUMIF(N!$HC$15:$HL$15,'Ciclo Semaforico'!BH$30,N!$HC19:$HL19)+SUMIF(E!$HC$15:$HL$15,'Ciclo Semaforico'!BH$30,E!$HC19:$HL19)+SUMIF(O!$HC$15:$HL$15,'Ciclo Semaforico'!BH$30,O!$HC19:$HL19)),(SUMIF(S!$HC$15:$HL$15,'Ciclo Semaforico'!BH$30,S!$HC19:$HL19)+SUMIF(N!$HC$15:$HL$15,'Ciclo Semaforico'!BH$30,N!$HC19:$HL19)+SUMIF(E!$HC$15:$HL$15,'Ciclo Semaforico'!BH$30,E!$HC19:$HL19)+SUMIF(O!$HC$15:$HL$15,'Ciclo Semaforico'!BH$30,O!$HC19:$HL19))*BH$31))</f>
        <v>0</v>
      </c>
      <c r="BI44" s="245">
        <f>IF(BI$32="",IF(BI$31="",(SUMIF(S!$HC$15:$HL$15,'Ciclo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Semaforico'!BI$30,O!$HC19:$HL19))*BI$31),(SUMIF(S!$HC$15:$HL$15,'Ciclo Semaforico'!BI$32,S!$HC19:$HL19)+SUMIF(N!$HC$15:$HL$15,'Ciclo Semaforico'!BI$32,N!$HC19:$HL19)+SUMIF(E!$HC$15:$HL$15,'Ciclo Semaforico'!BI$32,E!$HC19:$HL19)+SUMIF(O!$HC$15:$HL$15,'Ciclo Semaforico'!BI$32,O!$HC19:$HL19))-IF(BI$31="",(SUMIF(S!$HC$15:$HL$15,'Ciclo Semaforico'!BI$30,S!$HC19:$HL19)+SUMIF(N!$HC$15:$HL$15,'Ciclo Semaforico'!BI$30,N!$HC19:$HL19)+SUMIF(E!$HC$15:$HL$15,'Ciclo Semaforico'!BI$30,E!$HC19:$HL19)+SUMIF(O!$HC$15:$HL$15,'Ciclo Semaforico'!BI$30,O!$HC19:$HL19)),(SUMIF(S!$HC$15:$HL$15,'Ciclo Semaforico'!BI$30,S!$HC19:$HL19)+SUMIF(N!$HC$15:$HL$15,'Ciclo Semaforico'!BI$30,N!$HC19:$HL19)+SUMIF(E!$HC$15:$HL$15,'Ciclo Semaforico'!BI$30,E!$HC19:$HL19)+SUMIF(O!$HC$15:$HL$15,'Ciclo Semaforico'!BI$30,O!$HC19:$HL19))*BI$31))</f>
        <v>0</v>
      </c>
      <c r="BJ44" s="246">
        <f>IF(BJ$32="",IF(BJ$31="",(SUMIF(S!$HC$15:$HL$15,'Ciclo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Semaforico'!BJ$30,O!$HC19:$HL19))*BJ$31),(SUMIF(S!$HC$15:$HL$15,'Ciclo Semaforico'!BJ$32,S!$HC19:$HL19)+SUMIF(N!$HC$15:$HL$15,'Ciclo Semaforico'!BJ$32,N!$HC19:$HL19)+SUMIF(E!$HC$15:$HL$15,'Ciclo Semaforico'!BJ$32,E!$HC19:$HL19)+SUMIF(O!$HC$15:$HL$15,'Ciclo Semaforico'!BJ$32,O!$HC19:$HL19))-IF(BJ$31="",(SUMIF(S!$HC$15:$HL$15,'Ciclo Semaforico'!BJ$30,S!$HC19:$HL19)+SUMIF(N!$HC$15:$HL$15,'Ciclo Semaforico'!BJ$30,N!$HC19:$HL19)+SUMIF(E!$HC$15:$HL$15,'Ciclo Semaforico'!BJ$30,E!$HC19:$HL19)+SUMIF(O!$HC$15:$HL$15,'Ciclo Semaforico'!BJ$30,O!$HC19:$HL19)),(SUMIF(S!$HC$15:$HL$15,'Ciclo Semaforico'!BJ$30,S!$HC19:$HL19)+SUMIF(N!$HC$15:$HL$15,'Ciclo Semaforico'!BJ$30,N!$HC19:$HL19)+SUMIF(E!$HC$15:$HL$15,'Ciclo Semaforico'!BJ$30,E!$HC19:$HL19)+SUMIF(O!$HC$15:$HL$15,'Ciclo Semaforico'!BJ$30,O!$HC19:$HL19))*BJ$31))</f>
        <v>0</v>
      </c>
      <c r="BK44" s="244">
        <f>IF(BK$32="",IF(BK$31="",(SUMIF(S!$HC$15:$HL$15,'Ciclo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Semaforico'!BK$30,O!$HC19:$HL19))*BK$31),(SUMIF(S!$HC$15:$HL$15,'Ciclo Semaforico'!BK$32,S!$HC19:$HL19)+SUMIF(N!$HC$15:$HL$15,'Ciclo Semaforico'!BK$32,N!$HC19:$HL19)+SUMIF(E!$HC$15:$HL$15,'Ciclo Semaforico'!BK$32,E!$HC19:$HL19)+SUMIF(O!$HC$15:$HL$15,'Ciclo Semaforico'!BK$32,O!$HC19:$HL19))-IF(BK$31="",(SUMIF(S!$HC$15:$HL$15,'Ciclo Semaforico'!BK$30,S!$HC19:$HL19)+SUMIF(N!$HC$15:$HL$15,'Ciclo Semaforico'!BK$30,N!$HC19:$HL19)+SUMIF(E!$HC$15:$HL$15,'Ciclo Semaforico'!BK$30,E!$HC19:$HL19)+SUMIF(O!$HC$15:$HL$15,'Ciclo Semaforico'!BK$30,O!$HC19:$HL19)),(SUMIF(S!$HC$15:$HL$15,'Ciclo Semaforico'!BK$30,S!$HC19:$HL19)+SUMIF(N!$HC$15:$HL$15,'Ciclo Semaforico'!BK$30,N!$HC19:$HL19)+SUMIF(E!$HC$15:$HL$15,'Ciclo Semaforico'!BK$30,E!$HC19:$HL19)+SUMIF(O!$HC$15:$HL$15,'Ciclo Semaforico'!BK$30,O!$HC19:$HL19))*BK$31))</f>
        <v>0</v>
      </c>
      <c r="BL44" s="245">
        <f>IF(BL$32="",IF(BL$31="",(SUMIF(S!$HC$15:$HL$15,'Ciclo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Semaforico'!BL$30,O!$HC19:$HL19))*BL$31),(SUMIF(S!$HC$15:$HL$15,'Ciclo Semaforico'!BL$32,S!$HC19:$HL19)+SUMIF(N!$HC$15:$HL$15,'Ciclo Semaforico'!BL$32,N!$HC19:$HL19)+SUMIF(E!$HC$15:$HL$15,'Ciclo Semaforico'!BL$32,E!$HC19:$HL19)+SUMIF(O!$HC$15:$HL$15,'Ciclo Semaforico'!BL$32,O!$HC19:$HL19))-IF(BL$31="",(SUMIF(S!$HC$15:$HL$15,'Ciclo Semaforico'!BL$30,S!$HC19:$HL19)+SUMIF(N!$HC$15:$HL$15,'Ciclo Semaforico'!BL$30,N!$HC19:$HL19)+SUMIF(E!$HC$15:$HL$15,'Ciclo Semaforico'!BL$30,E!$HC19:$HL19)+SUMIF(O!$HC$15:$HL$15,'Ciclo Semaforico'!BL$30,O!$HC19:$HL19)),(SUMIF(S!$HC$15:$HL$15,'Ciclo Semaforico'!BL$30,S!$HC19:$HL19)+SUMIF(N!$HC$15:$HL$15,'Ciclo Semaforico'!BL$30,N!$HC19:$HL19)+SUMIF(E!$HC$15:$HL$15,'Ciclo Semaforico'!BL$30,E!$HC19:$HL19)+SUMIF(O!$HC$15:$HL$15,'Ciclo Semaforico'!BL$30,O!$HC19:$HL19))*BL$31))</f>
        <v>0</v>
      </c>
      <c r="BM44" s="245">
        <f>IF(BM$32="",IF(BM$31="",(SUMIF(S!$HC$15:$HL$15,'Ciclo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Semaforico'!BM$30,O!$HC19:$HL19))*BM$31),(SUMIF(S!$HC$15:$HL$15,'Ciclo Semaforico'!BM$32,S!$HC19:$HL19)+SUMIF(N!$HC$15:$HL$15,'Ciclo Semaforico'!BM$32,N!$HC19:$HL19)+SUMIF(E!$HC$15:$HL$15,'Ciclo Semaforico'!BM$32,E!$HC19:$HL19)+SUMIF(O!$HC$15:$HL$15,'Ciclo Semaforico'!BM$32,O!$HC19:$HL19))-IF(BM$31="",(SUMIF(S!$HC$15:$HL$15,'Ciclo Semaforico'!BM$30,S!$HC19:$HL19)+SUMIF(N!$HC$15:$HL$15,'Ciclo Semaforico'!BM$30,N!$HC19:$HL19)+SUMIF(E!$HC$15:$HL$15,'Ciclo Semaforico'!BM$30,E!$HC19:$HL19)+SUMIF(O!$HC$15:$HL$15,'Ciclo Semaforico'!BM$30,O!$HC19:$HL19)),(SUMIF(S!$HC$15:$HL$15,'Ciclo Semaforico'!BM$30,S!$HC19:$HL19)+SUMIF(N!$HC$15:$HL$15,'Ciclo Semaforico'!BM$30,N!$HC19:$HL19)+SUMIF(E!$HC$15:$HL$15,'Ciclo Semaforico'!BM$30,E!$HC19:$HL19)+SUMIF(O!$HC$15:$HL$15,'Ciclo Semaforico'!BM$30,O!$HC19:$HL19))*BM$31))</f>
        <v>0</v>
      </c>
      <c r="BN44" s="245">
        <f>IF(BN$32="",IF(BN$31="",(SUMIF(S!$HC$15:$HL$15,'Ciclo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Semaforico'!BN$30,O!$HC19:$HL19))*BN$31),(SUMIF(S!$HC$15:$HL$15,'Ciclo Semaforico'!BN$32,S!$HC19:$HL19)+SUMIF(N!$HC$15:$HL$15,'Ciclo Semaforico'!BN$32,N!$HC19:$HL19)+SUMIF(E!$HC$15:$HL$15,'Ciclo Semaforico'!BN$32,E!$HC19:$HL19)+SUMIF(O!$HC$15:$HL$15,'Ciclo Semaforico'!BN$32,O!$HC19:$HL19))-IF(BN$31="",(SUMIF(S!$HC$15:$HL$15,'Ciclo Semaforico'!BN$30,S!$HC19:$HL19)+SUMIF(N!$HC$15:$HL$15,'Ciclo Semaforico'!BN$30,N!$HC19:$HL19)+SUMIF(E!$HC$15:$HL$15,'Ciclo Semaforico'!BN$30,E!$HC19:$HL19)+SUMIF(O!$HC$15:$HL$15,'Ciclo Semaforico'!BN$30,O!$HC19:$HL19)),(SUMIF(S!$HC$15:$HL$15,'Ciclo Semaforico'!BN$30,S!$HC19:$HL19)+SUMIF(N!$HC$15:$HL$15,'Ciclo Semaforico'!BN$30,N!$HC19:$HL19)+SUMIF(E!$HC$15:$HL$15,'Ciclo Semaforico'!BN$30,E!$HC19:$HL19)+SUMIF(O!$HC$15:$HL$15,'Ciclo Semaforico'!BN$30,O!$HC19:$HL19))*BN$31))</f>
        <v>0</v>
      </c>
      <c r="BO44" s="245">
        <f>IF(BO$32="",IF(BO$31="",(SUMIF(S!$HC$15:$HL$15,'Ciclo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Semaforico'!BO$30,O!$HC19:$HL19))*BO$31),(SUMIF(S!$HC$15:$HL$15,'Ciclo Semaforico'!BO$32,S!$HC19:$HL19)+SUMIF(N!$HC$15:$HL$15,'Ciclo Semaforico'!BO$32,N!$HC19:$HL19)+SUMIF(E!$HC$15:$HL$15,'Ciclo Semaforico'!BO$32,E!$HC19:$HL19)+SUMIF(O!$HC$15:$HL$15,'Ciclo Semaforico'!BO$32,O!$HC19:$HL19))-IF(BO$31="",(SUMIF(S!$HC$15:$HL$15,'Ciclo Semaforico'!BO$30,S!$HC19:$HL19)+SUMIF(N!$HC$15:$HL$15,'Ciclo Semaforico'!BO$30,N!$HC19:$HL19)+SUMIF(E!$HC$15:$HL$15,'Ciclo Semaforico'!BO$30,E!$HC19:$HL19)+SUMIF(O!$HC$15:$HL$15,'Ciclo Semaforico'!BO$30,O!$HC19:$HL19)),(SUMIF(S!$HC$15:$HL$15,'Ciclo Semaforico'!BO$30,S!$HC19:$HL19)+SUMIF(N!$HC$15:$HL$15,'Ciclo Semaforico'!BO$30,N!$HC19:$HL19)+SUMIF(E!$HC$15:$HL$15,'Ciclo Semaforico'!BO$30,E!$HC19:$HL19)+SUMIF(O!$HC$15:$HL$15,'Ciclo Semaforico'!BO$30,O!$HC19:$HL19))*BO$31))</f>
        <v>0</v>
      </c>
      <c r="BP44" s="245">
        <f>IF(BP$32="",IF(BP$31="",(SUMIF(S!$HC$15:$HL$15,'Ciclo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Semaforico'!BP$30,O!$HC19:$HL19))*BP$31),(SUMIF(S!$HC$15:$HL$15,'Ciclo Semaforico'!BP$32,S!$HC19:$HL19)+SUMIF(N!$HC$15:$HL$15,'Ciclo Semaforico'!BP$32,N!$HC19:$HL19)+SUMIF(E!$HC$15:$HL$15,'Ciclo Semaforico'!BP$32,E!$HC19:$HL19)+SUMIF(O!$HC$15:$HL$15,'Ciclo Semaforico'!BP$32,O!$HC19:$HL19))-IF(BP$31="",(SUMIF(S!$HC$15:$HL$15,'Ciclo Semaforico'!BP$30,S!$HC19:$HL19)+SUMIF(N!$HC$15:$HL$15,'Ciclo Semaforico'!BP$30,N!$HC19:$HL19)+SUMIF(E!$HC$15:$HL$15,'Ciclo Semaforico'!BP$30,E!$HC19:$HL19)+SUMIF(O!$HC$15:$HL$15,'Ciclo Semaforico'!BP$30,O!$HC19:$HL19)),(SUMIF(S!$HC$15:$HL$15,'Ciclo Semaforico'!BP$30,S!$HC19:$HL19)+SUMIF(N!$HC$15:$HL$15,'Ciclo Semaforico'!BP$30,N!$HC19:$HL19)+SUMIF(E!$HC$15:$HL$15,'Ciclo Semaforico'!BP$30,E!$HC19:$HL19)+SUMIF(O!$HC$15:$HL$15,'Ciclo Semaforico'!BP$30,O!$HC19:$HL19))*BP$31))</f>
        <v>0</v>
      </c>
      <c r="BQ44" s="245">
        <f>IF(BQ$32="",IF(BQ$31="",(SUMIF(S!$HC$15:$HL$15,'Ciclo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Semaforico'!BQ$30,O!$HC19:$HL19))*BQ$31),(SUMIF(S!$HC$15:$HL$15,'Ciclo Semaforico'!BQ$32,S!$HC19:$HL19)+SUMIF(N!$HC$15:$HL$15,'Ciclo Semaforico'!BQ$32,N!$HC19:$HL19)+SUMIF(E!$HC$15:$HL$15,'Ciclo Semaforico'!BQ$32,E!$HC19:$HL19)+SUMIF(O!$HC$15:$HL$15,'Ciclo Semaforico'!BQ$32,O!$HC19:$HL19))-IF(BQ$31="",(SUMIF(S!$HC$15:$HL$15,'Ciclo Semaforico'!BQ$30,S!$HC19:$HL19)+SUMIF(N!$HC$15:$HL$15,'Ciclo Semaforico'!BQ$30,N!$HC19:$HL19)+SUMIF(E!$HC$15:$HL$15,'Ciclo Semaforico'!BQ$30,E!$HC19:$HL19)+SUMIF(O!$HC$15:$HL$15,'Ciclo Semaforico'!BQ$30,O!$HC19:$HL19)),(SUMIF(S!$HC$15:$HL$15,'Ciclo Semaforico'!BQ$30,S!$HC19:$HL19)+SUMIF(N!$HC$15:$HL$15,'Ciclo Semaforico'!BQ$30,N!$HC19:$HL19)+SUMIF(E!$HC$15:$HL$15,'Ciclo Semaforico'!BQ$30,E!$HC19:$HL19)+SUMIF(O!$HC$15:$HL$15,'Ciclo Semaforico'!BQ$30,O!$HC19:$HL19))*BQ$31))</f>
        <v>0</v>
      </c>
      <c r="BR44" s="245">
        <f>IF(BR$32="",IF(BR$31="",(SUMIF(S!$HC$15:$HL$15,'Ciclo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Semaforico'!BR$30,O!$HC19:$HL19))*BR$31),(SUMIF(S!$HC$15:$HL$15,'Ciclo Semaforico'!BR$32,S!$HC19:$HL19)+SUMIF(N!$HC$15:$HL$15,'Ciclo Semaforico'!BR$32,N!$HC19:$HL19)+SUMIF(E!$HC$15:$HL$15,'Ciclo Semaforico'!BR$32,E!$HC19:$HL19)+SUMIF(O!$HC$15:$HL$15,'Ciclo Semaforico'!BR$32,O!$HC19:$HL19))-IF(BR$31="",(SUMIF(S!$HC$15:$HL$15,'Ciclo Semaforico'!BR$30,S!$HC19:$HL19)+SUMIF(N!$HC$15:$HL$15,'Ciclo Semaforico'!BR$30,N!$HC19:$HL19)+SUMIF(E!$HC$15:$HL$15,'Ciclo Semaforico'!BR$30,E!$HC19:$HL19)+SUMIF(O!$HC$15:$HL$15,'Ciclo Semaforico'!BR$30,O!$HC19:$HL19)),(SUMIF(S!$HC$15:$HL$15,'Ciclo Semaforico'!BR$30,S!$HC19:$HL19)+SUMIF(N!$HC$15:$HL$15,'Ciclo Semaforico'!BR$30,N!$HC19:$HL19)+SUMIF(E!$HC$15:$HL$15,'Ciclo Semaforico'!BR$30,E!$HC19:$HL19)+SUMIF(O!$HC$15:$HL$15,'Ciclo Semaforico'!BR$30,O!$HC19:$HL19))*BR$31))</f>
        <v>0</v>
      </c>
      <c r="BS44" s="245">
        <f>IF(BS$32="",IF(BS$31="",(SUMIF(S!$HC$15:$HL$15,'Ciclo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Semaforico'!BS$30,O!$HC19:$HL19))*BS$31),(SUMIF(S!$HC$15:$HL$15,'Ciclo Semaforico'!BS$32,S!$HC19:$HL19)+SUMIF(N!$HC$15:$HL$15,'Ciclo Semaforico'!BS$32,N!$HC19:$HL19)+SUMIF(E!$HC$15:$HL$15,'Ciclo Semaforico'!BS$32,E!$HC19:$HL19)+SUMIF(O!$HC$15:$HL$15,'Ciclo Semaforico'!BS$32,O!$HC19:$HL19))-IF(BS$31="",(SUMIF(S!$HC$15:$HL$15,'Ciclo Semaforico'!BS$30,S!$HC19:$HL19)+SUMIF(N!$HC$15:$HL$15,'Ciclo Semaforico'!BS$30,N!$HC19:$HL19)+SUMIF(E!$HC$15:$HL$15,'Ciclo Semaforico'!BS$30,E!$HC19:$HL19)+SUMIF(O!$HC$15:$HL$15,'Ciclo Semaforico'!BS$30,O!$HC19:$HL19)),(SUMIF(S!$HC$15:$HL$15,'Ciclo Semaforico'!BS$30,S!$HC19:$HL19)+SUMIF(N!$HC$15:$HL$15,'Ciclo Semaforico'!BS$30,N!$HC19:$HL19)+SUMIF(E!$HC$15:$HL$15,'Ciclo Semaforico'!BS$30,E!$HC19:$HL19)+SUMIF(O!$HC$15:$HL$15,'Ciclo Semaforico'!BS$30,O!$HC19:$HL19))*BS$31))</f>
        <v>0</v>
      </c>
      <c r="BT44" s="245">
        <f>IF(BT$32="",IF(BT$31="",(SUMIF(S!$HC$15:$HL$15,'Ciclo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Semaforico'!BT$30,O!$HC19:$HL19))*BT$31),(SUMIF(S!$HC$15:$HL$15,'Ciclo Semaforico'!BT$32,S!$HC19:$HL19)+SUMIF(N!$HC$15:$HL$15,'Ciclo Semaforico'!BT$32,N!$HC19:$HL19)+SUMIF(E!$HC$15:$HL$15,'Ciclo Semaforico'!BT$32,E!$HC19:$HL19)+SUMIF(O!$HC$15:$HL$15,'Ciclo Semaforico'!BT$32,O!$HC19:$HL19))-IF(BT$31="",(SUMIF(S!$HC$15:$HL$15,'Ciclo Semaforico'!BT$30,S!$HC19:$HL19)+SUMIF(N!$HC$15:$HL$15,'Ciclo Semaforico'!BT$30,N!$HC19:$HL19)+SUMIF(E!$HC$15:$HL$15,'Ciclo Semaforico'!BT$30,E!$HC19:$HL19)+SUMIF(O!$HC$15:$HL$15,'Ciclo Semaforico'!BT$30,O!$HC19:$HL19)),(SUMIF(S!$HC$15:$HL$15,'Ciclo Semaforico'!BT$30,S!$HC19:$HL19)+SUMIF(N!$HC$15:$HL$15,'Ciclo Semaforico'!BT$30,N!$HC19:$HL19)+SUMIF(E!$HC$15:$HL$15,'Ciclo Semaforico'!BT$30,E!$HC19:$HL19)+SUMIF(O!$HC$15:$HL$15,'Ciclo Semaforico'!BT$30,O!$HC19:$HL19))*BT$31))</f>
        <v>0</v>
      </c>
      <c r="BU44" s="245">
        <f>IF(BU$32="",IF(BU$31="",(SUMIF(S!$HC$15:$HL$15,'Ciclo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Semaforico'!BU$30,O!$HC19:$HL19))*BU$31),(SUMIF(S!$HC$15:$HL$15,'Ciclo Semaforico'!BU$32,S!$HC19:$HL19)+SUMIF(N!$HC$15:$HL$15,'Ciclo Semaforico'!BU$32,N!$HC19:$HL19)+SUMIF(E!$HC$15:$HL$15,'Ciclo Semaforico'!BU$32,E!$HC19:$HL19)+SUMIF(O!$HC$15:$HL$15,'Ciclo Semaforico'!BU$32,O!$HC19:$HL19))-IF(BU$31="",(SUMIF(S!$HC$15:$HL$15,'Ciclo Semaforico'!BU$30,S!$HC19:$HL19)+SUMIF(N!$HC$15:$HL$15,'Ciclo Semaforico'!BU$30,N!$HC19:$HL19)+SUMIF(E!$HC$15:$HL$15,'Ciclo Semaforico'!BU$30,E!$HC19:$HL19)+SUMIF(O!$HC$15:$HL$15,'Ciclo Semaforico'!BU$30,O!$HC19:$HL19)),(SUMIF(S!$HC$15:$HL$15,'Ciclo Semaforico'!BU$30,S!$HC19:$HL19)+SUMIF(N!$HC$15:$HL$15,'Ciclo Semaforico'!BU$30,N!$HC19:$HL19)+SUMIF(E!$HC$15:$HL$15,'Ciclo Semaforico'!BU$30,E!$HC19:$HL19)+SUMIF(O!$HC$15:$HL$15,'Ciclo Semaforico'!BU$30,O!$HC19:$HL19))*BU$31))</f>
        <v>0</v>
      </c>
      <c r="BV44" s="246">
        <f>IF(BV$32="",IF(BV$31="",(SUMIF(S!$HC$15:$HL$15,'Ciclo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Semaforico'!BV$30,O!$HC19:$HL19))*BV$31),(SUMIF(S!$HC$15:$HL$15,'Ciclo Semaforico'!BV$32,S!$HC19:$HL19)+SUMIF(N!$HC$15:$HL$15,'Ciclo Semaforico'!BV$32,N!$HC19:$HL19)+SUMIF(E!$HC$15:$HL$15,'Ciclo Semaforico'!BV$32,E!$HC19:$HL19)+SUMIF(O!$HC$15:$HL$15,'Ciclo Semaforico'!BV$32,O!$HC19:$HL19))-IF(BV$31="",(SUMIF(S!$HC$15:$HL$15,'Ciclo Semaforico'!BV$30,S!$HC19:$HL19)+SUMIF(N!$HC$15:$HL$15,'Ciclo Semaforico'!BV$30,N!$HC19:$HL19)+SUMIF(E!$HC$15:$HL$15,'Ciclo Semaforico'!BV$30,E!$HC19:$HL19)+SUMIF(O!$HC$15:$HL$15,'Ciclo Semaforico'!BV$30,O!$HC19:$HL19)),(SUMIF(S!$HC$15:$HL$15,'Ciclo Semaforico'!BV$30,S!$HC19:$HL19)+SUMIF(N!$HC$15:$HL$15,'Ciclo Semaforico'!BV$30,N!$HC19:$HL19)+SUMIF(E!$HC$15:$HL$15,'Ciclo Semaforico'!BV$30,E!$HC19:$HL19)+SUMIF(O!$HC$15:$HL$15,'Ciclo Semaforico'!BV$30,O!$HC19:$HL19))*BV$31))</f>
        <v>0</v>
      </c>
      <c r="BW44" s="244">
        <f>IF(BW$32="",IF(BW$31="",(SUMIF(S!$HC$15:$HL$15,'Ciclo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Semaforico'!BW$30,O!$HC19:$HL19))*BW$31),(SUMIF(S!$HC$15:$HL$15,'Ciclo Semaforico'!BW$32,S!$HC19:$HL19)+SUMIF(N!$HC$15:$HL$15,'Ciclo Semaforico'!BW$32,N!$HC19:$HL19)+SUMIF(E!$HC$15:$HL$15,'Ciclo Semaforico'!BW$32,E!$HC19:$HL19)+SUMIF(O!$HC$15:$HL$15,'Ciclo Semaforico'!BW$32,O!$HC19:$HL19))-IF(BW$31="",(SUMIF(S!$HC$15:$HL$15,'Ciclo Semaforico'!BW$30,S!$HC19:$HL19)+SUMIF(N!$HC$15:$HL$15,'Ciclo Semaforico'!BW$30,N!$HC19:$HL19)+SUMIF(E!$HC$15:$HL$15,'Ciclo Semaforico'!BW$30,E!$HC19:$HL19)+SUMIF(O!$HC$15:$HL$15,'Ciclo Semaforico'!BW$30,O!$HC19:$HL19)),(SUMIF(S!$HC$15:$HL$15,'Ciclo Semaforico'!BW$30,S!$HC19:$HL19)+SUMIF(N!$HC$15:$HL$15,'Ciclo Semaforico'!BW$30,N!$HC19:$HL19)+SUMIF(E!$HC$15:$HL$15,'Ciclo Semaforico'!BW$30,E!$HC19:$HL19)+SUMIF(O!$HC$15:$HL$15,'Ciclo Semaforico'!BW$30,O!$HC19:$HL19))*BW$31))</f>
        <v>0</v>
      </c>
      <c r="BX44" s="245">
        <f>IF(BX$32="",IF(BX$31="",(SUMIF(S!$HC$15:$HL$15,'Ciclo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Semaforico'!BX$30,O!$HC19:$HL19))*BX$31),(SUMIF(S!$HC$15:$HL$15,'Ciclo Semaforico'!BX$32,S!$HC19:$HL19)+SUMIF(N!$HC$15:$HL$15,'Ciclo Semaforico'!BX$32,N!$HC19:$HL19)+SUMIF(E!$HC$15:$HL$15,'Ciclo Semaforico'!BX$32,E!$HC19:$HL19)+SUMIF(O!$HC$15:$HL$15,'Ciclo Semaforico'!BX$32,O!$HC19:$HL19))-IF(BX$31="",(SUMIF(S!$HC$15:$HL$15,'Ciclo Semaforico'!BX$30,S!$HC19:$HL19)+SUMIF(N!$HC$15:$HL$15,'Ciclo Semaforico'!BX$30,N!$HC19:$HL19)+SUMIF(E!$HC$15:$HL$15,'Ciclo Semaforico'!BX$30,E!$HC19:$HL19)+SUMIF(O!$HC$15:$HL$15,'Ciclo Semaforico'!BX$30,O!$HC19:$HL19)),(SUMIF(S!$HC$15:$HL$15,'Ciclo Semaforico'!BX$30,S!$HC19:$HL19)+SUMIF(N!$HC$15:$HL$15,'Ciclo Semaforico'!BX$30,N!$HC19:$HL19)+SUMIF(E!$HC$15:$HL$15,'Ciclo Semaforico'!BX$30,E!$HC19:$HL19)+SUMIF(O!$HC$15:$HL$15,'Ciclo Semaforico'!BX$30,O!$HC19:$HL19))*BX$31))</f>
        <v>0</v>
      </c>
      <c r="BY44" s="245">
        <f>IF(BY$32="",IF(BY$31="",(SUMIF(S!$HC$15:$HL$15,'Ciclo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Semaforico'!BY$30,O!$HC19:$HL19))*BY$31),(SUMIF(S!$HC$15:$HL$15,'Ciclo Semaforico'!BY$32,S!$HC19:$HL19)+SUMIF(N!$HC$15:$HL$15,'Ciclo Semaforico'!BY$32,N!$HC19:$HL19)+SUMIF(E!$HC$15:$HL$15,'Ciclo Semaforico'!BY$32,E!$HC19:$HL19)+SUMIF(O!$HC$15:$HL$15,'Ciclo Semaforico'!BY$32,O!$HC19:$HL19))-IF(BY$31="",(SUMIF(S!$HC$15:$HL$15,'Ciclo Semaforico'!BY$30,S!$HC19:$HL19)+SUMIF(N!$HC$15:$HL$15,'Ciclo Semaforico'!BY$30,N!$HC19:$HL19)+SUMIF(E!$HC$15:$HL$15,'Ciclo Semaforico'!BY$30,E!$HC19:$HL19)+SUMIF(O!$HC$15:$HL$15,'Ciclo Semaforico'!BY$30,O!$HC19:$HL19)),(SUMIF(S!$HC$15:$HL$15,'Ciclo Semaforico'!BY$30,S!$HC19:$HL19)+SUMIF(N!$HC$15:$HL$15,'Ciclo Semaforico'!BY$30,N!$HC19:$HL19)+SUMIF(E!$HC$15:$HL$15,'Ciclo Semaforico'!BY$30,E!$HC19:$HL19)+SUMIF(O!$HC$15:$HL$15,'Ciclo Semaforico'!BY$30,O!$HC19:$HL19))*BY$31))</f>
        <v>0</v>
      </c>
      <c r="BZ44" s="245">
        <f>IF(BZ$32="",IF(BZ$31="",(SUMIF(S!$HC$15:$HL$15,'Ciclo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Semaforico'!BZ$30,O!$HC19:$HL19))*BZ$31),(SUMIF(S!$HC$15:$HL$15,'Ciclo Semaforico'!BZ$32,S!$HC19:$HL19)+SUMIF(N!$HC$15:$HL$15,'Ciclo Semaforico'!BZ$32,N!$HC19:$HL19)+SUMIF(E!$HC$15:$HL$15,'Ciclo Semaforico'!BZ$32,E!$HC19:$HL19)+SUMIF(O!$HC$15:$HL$15,'Ciclo Semaforico'!BZ$32,O!$HC19:$HL19))-IF(BZ$31="",(SUMIF(S!$HC$15:$HL$15,'Ciclo Semaforico'!BZ$30,S!$HC19:$HL19)+SUMIF(N!$HC$15:$HL$15,'Ciclo Semaforico'!BZ$30,N!$HC19:$HL19)+SUMIF(E!$HC$15:$HL$15,'Ciclo Semaforico'!BZ$30,E!$HC19:$HL19)+SUMIF(O!$HC$15:$HL$15,'Ciclo Semaforico'!BZ$30,O!$HC19:$HL19)),(SUMIF(S!$HC$15:$HL$15,'Ciclo Semaforico'!BZ$30,S!$HC19:$HL19)+SUMIF(N!$HC$15:$HL$15,'Ciclo Semaforico'!BZ$30,N!$HC19:$HL19)+SUMIF(E!$HC$15:$HL$15,'Ciclo Semaforico'!BZ$30,E!$HC19:$HL19)+SUMIF(O!$HC$15:$HL$15,'Ciclo Semaforico'!BZ$30,O!$HC19:$HL19))*BZ$31))</f>
        <v>0</v>
      </c>
      <c r="CA44" s="245">
        <f>IF(CA$32="",IF(CA$31="",(SUMIF(S!$HC$15:$HL$15,'Ciclo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Semaforico'!CA$30,O!$HC19:$HL19))*CA$31),(SUMIF(S!$HC$15:$HL$15,'Ciclo Semaforico'!CA$32,S!$HC19:$HL19)+SUMIF(N!$HC$15:$HL$15,'Ciclo Semaforico'!CA$32,N!$HC19:$HL19)+SUMIF(E!$HC$15:$HL$15,'Ciclo Semaforico'!CA$32,E!$HC19:$HL19)+SUMIF(O!$HC$15:$HL$15,'Ciclo Semaforico'!CA$32,O!$HC19:$HL19))-IF(CA$31="",(SUMIF(S!$HC$15:$HL$15,'Ciclo Semaforico'!CA$30,S!$HC19:$HL19)+SUMIF(N!$HC$15:$HL$15,'Ciclo Semaforico'!CA$30,N!$HC19:$HL19)+SUMIF(E!$HC$15:$HL$15,'Ciclo Semaforico'!CA$30,E!$HC19:$HL19)+SUMIF(O!$HC$15:$HL$15,'Ciclo Semaforico'!CA$30,O!$HC19:$HL19)),(SUMIF(S!$HC$15:$HL$15,'Ciclo Semaforico'!CA$30,S!$HC19:$HL19)+SUMIF(N!$HC$15:$HL$15,'Ciclo Semaforico'!CA$30,N!$HC19:$HL19)+SUMIF(E!$HC$15:$HL$15,'Ciclo Semaforico'!CA$30,E!$HC19:$HL19)+SUMIF(O!$HC$15:$HL$15,'Ciclo Semaforico'!CA$30,O!$HC19:$HL19))*CA$31))</f>
        <v>0</v>
      </c>
      <c r="CB44" s="245">
        <f>IF(CB$32="",IF(CB$31="",(SUMIF(S!$HC$15:$HL$15,'Ciclo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Semaforico'!CB$30,O!$HC19:$HL19))*CB$31),(SUMIF(S!$HC$15:$HL$15,'Ciclo Semaforico'!CB$32,S!$HC19:$HL19)+SUMIF(N!$HC$15:$HL$15,'Ciclo Semaforico'!CB$32,N!$HC19:$HL19)+SUMIF(E!$HC$15:$HL$15,'Ciclo Semaforico'!CB$32,E!$HC19:$HL19)+SUMIF(O!$HC$15:$HL$15,'Ciclo Semaforico'!CB$32,O!$HC19:$HL19))-IF(CB$31="",(SUMIF(S!$HC$15:$HL$15,'Ciclo Semaforico'!CB$30,S!$HC19:$HL19)+SUMIF(N!$HC$15:$HL$15,'Ciclo Semaforico'!CB$30,N!$HC19:$HL19)+SUMIF(E!$HC$15:$HL$15,'Ciclo Semaforico'!CB$30,E!$HC19:$HL19)+SUMIF(O!$HC$15:$HL$15,'Ciclo Semaforico'!CB$30,O!$HC19:$HL19)),(SUMIF(S!$HC$15:$HL$15,'Ciclo Semaforico'!CB$30,S!$HC19:$HL19)+SUMIF(N!$HC$15:$HL$15,'Ciclo Semaforico'!CB$30,N!$HC19:$HL19)+SUMIF(E!$HC$15:$HL$15,'Ciclo Semaforico'!CB$30,E!$HC19:$HL19)+SUMIF(O!$HC$15:$HL$15,'Ciclo Semaforico'!CB$30,O!$HC19:$HL19))*CB$31))</f>
        <v>0</v>
      </c>
      <c r="CC44" s="245">
        <f>IF(CC$32="",IF(CC$31="",(SUMIF(S!$HC$15:$HL$15,'Ciclo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Semaforico'!CC$30,O!$HC19:$HL19))*CC$31),(SUMIF(S!$HC$15:$HL$15,'Ciclo Semaforico'!CC$32,S!$HC19:$HL19)+SUMIF(N!$HC$15:$HL$15,'Ciclo Semaforico'!CC$32,N!$HC19:$HL19)+SUMIF(E!$HC$15:$HL$15,'Ciclo Semaforico'!CC$32,E!$HC19:$HL19)+SUMIF(O!$HC$15:$HL$15,'Ciclo Semaforico'!CC$32,O!$HC19:$HL19))-IF(CC$31="",(SUMIF(S!$HC$15:$HL$15,'Ciclo Semaforico'!CC$30,S!$HC19:$HL19)+SUMIF(N!$HC$15:$HL$15,'Ciclo Semaforico'!CC$30,N!$HC19:$HL19)+SUMIF(E!$HC$15:$HL$15,'Ciclo Semaforico'!CC$30,E!$HC19:$HL19)+SUMIF(O!$HC$15:$HL$15,'Ciclo Semaforico'!CC$30,O!$HC19:$HL19)),(SUMIF(S!$HC$15:$HL$15,'Ciclo Semaforico'!CC$30,S!$HC19:$HL19)+SUMIF(N!$HC$15:$HL$15,'Ciclo Semaforico'!CC$30,N!$HC19:$HL19)+SUMIF(E!$HC$15:$HL$15,'Ciclo Semaforico'!CC$30,E!$HC19:$HL19)+SUMIF(O!$HC$15:$HL$15,'Ciclo Semaforico'!CC$30,O!$HC19:$HL19))*CC$31))</f>
        <v>0</v>
      </c>
      <c r="CD44" s="245">
        <f>IF(CD$32="",IF(CD$31="",(SUMIF(S!$HC$15:$HL$15,'Ciclo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Semaforico'!CD$30,O!$HC19:$HL19))*CD$31),(SUMIF(S!$HC$15:$HL$15,'Ciclo Semaforico'!CD$32,S!$HC19:$HL19)+SUMIF(N!$HC$15:$HL$15,'Ciclo Semaforico'!CD$32,N!$HC19:$HL19)+SUMIF(E!$HC$15:$HL$15,'Ciclo Semaforico'!CD$32,E!$HC19:$HL19)+SUMIF(O!$HC$15:$HL$15,'Ciclo Semaforico'!CD$32,O!$HC19:$HL19))-IF(CD$31="",(SUMIF(S!$HC$15:$HL$15,'Ciclo Semaforico'!CD$30,S!$HC19:$HL19)+SUMIF(N!$HC$15:$HL$15,'Ciclo Semaforico'!CD$30,N!$HC19:$HL19)+SUMIF(E!$HC$15:$HL$15,'Ciclo Semaforico'!CD$30,E!$HC19:$HL19)+SUMIF(O!$HC$15:$HL$15,'Ciclo Semaforico'!CD$30,O!$HC19:$HL19)),(SUMIF(S!$HC$15:$HL$15,'Ciclo Semaforico'!CD$30,S!$HC19:$HL19)+SUMIF(N!$HC$15:$HL$15,'Ciclo Semaforico'!CD$30,N!$HC19:$HL19)+SUMIF(E!$HC$15:$HL$15,'Ciclo Semaforico'!CD$30,E!$HC19:$HL19)+SUMIF(O!$HC$15:$HL$15,'Ciclo Semaforico'!CD$30,O!$HC19:$HL19))*CD$31))</f>
        <v>0</v>
      </c>
      <c r="CE44" s="245">
        <f>IF(CE$32="",IF(CE$31="",(SUMIF(S!$HC$15:$HL$15,'Ciclo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Semaforico'!CE$30,O!$HC19:$HL19))*CE$31),(SUMIF(S!$HC$15:$HL$15,'Ciclo Semaforico'!CE$32,S!$HC19:$HL19)+SUMIF(N!$HC$15:$HL$15,'Ciclo Semaforico'!CE$32,N!$HC19:$HL19)+SUMIF(E!$HC$15:$HL$15,'Ciclo Semaforico'!CE$32,E!$HC19:$HL19)+SUMIF(O!$HC$15:$HL$15,'Ciclo Semaforico'!CE$32,O!$HC19:$HL19))-IF(CE$31="",(SUMIF(S!$HC$15:$HL$15,'Ciclo Semaforico'!CE$30,S!$HC19:$HL19)+SUMIF(N!$HC$15:$HL$15,'Ciclo Semaforico'!CE$30,N!$HC19:$HL19)+SUMIF(E!$HC$15:$HL$15,'Ciclo Semaforico'!CE$30,E!$HC19:$HL19)+SUMIF(O!$HC$15:$HL$15,'Ciclo Semaforico'!CE$30,O!$HC19:$HL19)),(SUMIF(S!$HC$15:$HL$15,'Ciclo Semaforico'!CE$30,S!$HC19:$HL19)+SUMIF(N!$HC$15:$HL$15,'Ciclo Semaforico'!CE$30,N!$HC19:$HL19)+SUMIF(E!$HC$15:$HL$15,'Ciclo Semaforico'!CE$30,E!$HC19:$HL19)+SUMIF(O!$HC$15:$HL$15,'Ciclo Semaforico'!CE$30,O!$HC19:$HL19))*CE$31))</f>
        <v>0</v>
      </c>
      <c r="CF44" s="245">
        <f>IF(CF$32="",IF(CF$31="",(SUMIF(S!$HC$15:$HL$15,'Ciclo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Semaforico'!CF$30,O!$HC19:$HL19))*CF$31),(SUMIF(S!$HC$15:$HL$15,'Ciclo Semaforico'!CF$32,S!$HC19:$HL19)+SUMIF(N!$HC$15:$HL$15,'Ciclo Semaforico'!CF$32,N!$HC19:$HL19)+SUMIF(E!$HC$15:$HL$15,'Ciclo Semaforico'!CF$32,E!$HC19:$HL19)+SUMIF(O!$HC$15:$HL$15,'Ciclo Semaforico'!CF$32,O!$HC19:$HL19))-IF(CF$31="",(SUMIF(S!$HC$15:$HL$15,'Ciclo Semaforico'!CF$30,S!$HC19:$HL19)+SUMIF(N!$HC$15:$HL$15,'Ciclo Semaforico'!CF$30,N!$HC19:$HL19)+SUMIF(E!$HC$15:$HL$15,'Ciclo Semaforico'!CF$30,E!$HC19:$HL19)+SUMIF(O!$HC$15:$HL$15,'Ciclo Semaforico'!CF$30,O!$HC19:$HL19)),(SUMIF(S!$HC$15:$HL$15,'Ciclo Semaforico'!CF$30,S!$HC19:$HL19)+SUMIF(N!$HC$15:$HL$15,'Ciclo Semaforico'!CF$30,N!$HC19:$HL19)+SUMIF(E!$HC$15:$HL$15,'Ciclo Semaforico'!CF$30,E!$HC19:$HL19)+SUMIF(O!$HC$15:$HL$15,'Ciclo Semaforico'!CF$30,O!$HC19:$HL19))*CF$31))</f>
        <v>0</v>
      </c>
      <c r="CG44" s="245">
        <f>IF(CG$32="",IF(CG$31="",(SUMIF(S!$HC$15:$HL$15,'Ciclo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Semaforico'!CG$30,O!$HC19:$HL19))*CG$31),(SUMIF(S!$HC$15:$HL$15,'Ciclo Semaforico'!CG$32,S!$HC19:$HL19)+SUMIF(N!$HC$15:$HL$15,'Ciclo Semaforico'!CG$32,N!$HC19:$HL19)+SUMIF(E!$HC$15:$HL$15,'Ciclo Semaforico'!CG$32,E!$HC19:$HL19)+SUMIF(O!$HC$15:$HL$15,'Ciclo Semaforico'!CG$32,O!$HC19:$HL19))-IF(CG$31="",(SUMIF(S!$HC$15:$HL$15,'Ciclo Semaforico'!CG$30,S!$HC19:$HL19)+SUMIF(N!$HC$15:$HL$15,'Ciclo Semaforico'!CG$30,N!$HC19:$HL19)+SUMIF(E!$HC$15:$HL$15,'Ciclo Semaforico'!CG$30,E!$HC19:$HL19)+SUMIF(O!$HC$15:$HL$15,'Ciclo Semaforico'!CG$30,O!$HC19:$HL19)),(SUMIF(S!$HC$15:$HL$15,'Ciclo Semaforico'!CG$30,S!$HC19:$HL19)+SUMIF(N!$HC$15:$HL$15,'Ciclo Semaforico'!CG$30,N!$HC19:$HL19)+SUMIF(E!$HC$15:$HL$15,'Ciclo Semaforico'!CG$30,E!$HC19:$HL19)+SUMIF(O!$HC$15:$HL$15,'Ciclo Semaforico'!CG$30,O!$HC19:$HL19))*CG$31))</f>
        <v>0</v>
      </c>
      <c r="CH44" s="246">
        <f>IF(CH$32="",IF(CH$31="",(SUMIF(S!$HC$15:$HL$15,'Ciclo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Semaforico'!CH$30,O!$HC19:$HL19))*CH$31),(SUMIF(S!$HC$15:$HL$15,'Ciclo Semaforico'!CH$32,S!$HC19:$HL19)+SUMIF(N!$HC$15:$HL$15,'Ciclo Semaforico'!CH$32,N!$HC19:$HL19)+SUMIF(E!$HC$15:$HL$15,'Ciclo Semaforico'!CH$32,E!$HC19:$HL19)+SUMIF(O!$HC$15:$HL$15,'Ciclo Semaforico'!CH$32,O!$HC19:$HL19))-IF(CH$31="",(SUMIF(S!$HC$15:$HL$15,'Ciclo Semaforico'!CH$30,S!$HC19:$HL19)+SUMIF(N!$HC$15:$HL$15,'Ciclo Semaforico'!CH$30,N!$HC19:$HL19)+SUMIF(E!$HC$15:$HL$15,'Ciclo Semaforico'!CH$30,E!$HC19:$HL19)+SUMIF(O!$HC$15:$HL$15,'Ciclo Semaforico'!CH$30,O!$HC19:$HL19)),(SUMIF(S!$HC$15:$HL$15,'Ciclo Semaforico'!CH$30,S!$HC19:$HL19)+SUMIF(N!$HC$15:$HL$15,'Ciclo Semaforico'!CH$30,N!$HC19:$HL19)+SUMIF(E!$HC$15:$HL$15,'Ciclo Semaforico'!CH$30,E!$HC19:$HL19)+SUMIF(O!$HC$15:$HL$15,'Ciclo Semaforico'!CH$30,O!$HC19:$HL19))*CH$31))</f>
        <v>0</v>
      </c>
      <c r="CI44" s="244">
        <f t="shared" ref="CI44:CI75" si="52">+SUM(AA41:AA44)</f>
        <v>0</v>
      </c>
      <c r="CJ44" s="245">
        <f t="shared" ref="CJ44:CJ75" si="53">+SUM(AB41:AB44)</f>
        <v>0</v>
      </c>
      <c r="CK44" s="245">
        <f t="shared" ref="CK44:CK75" si="54">+SUM(AC41:AC44)</f>
        <v>0</v>
      </c>
      <c r="CL44" s="245">
        <f t="shared" ref="CL44:CL75" si="55">+SUM(AD41:AD44)</f>
        <v>0</v>
      </c>
      <c r="CM44" s="245" t="e">
        <f t="shared" ref="CM44:CM75" si="56">+SUM(AE41:AE44)</f>
        <v>#REF!</v>
      </c>
      <c r="CN44" s="245">
        <f t="shared" ref="CN44:CN75" si="57">+SUM(AF41:AF44)</f>
        <v>0</v>
      </c>
      <c r="CO44" s="245">
        <f t="shared" ref="CO44:CO75" si="58">+SUM(AG41:AG44)</f>
        <v>0</v>
      </c>
      <c r="CP44" s="245">
        <f t="shared" ref="CP44:CP75" si="59">+SUM(AH41:AH44)</f>
        <v>0</v>
      </c>
      <c r="CQ44" s="245">
        <f t="shared" ref="CQ44:CQ75" si="60">+SUM(AI41:AI44)</f>
        <v>0</v>
      </c>
      <c r="CR44" s="245">
        <f t="shared" ref="CR44:CR75" si="61">+SUM(AJ41:AJ44)</f>
        <v>0</v>
      </c>
      <c r="CS44" s="245">
        <f t="shared" ref="CS44:CS75" si="62">+SUM(AK41:AK44)</f>
        <v>0</v>
      </c>
      <c r="CT44" s="246">
        <f t="shared" ref="CT44:CT75" si="63">+SUM(AL41:AL44)</f>
        <v>0</v>
      </c>
      <c r="CU44" s="244">
        <f t="shared" ref="CU44:CU75" si="64">+SUM(AM41:AM44)</f>
        <v>0</v>
      </c>
      <c r="CV44" s="245">
        <f t="shared" ref="CV44:CV75" si="65">+SUM(AN41:AN44)</f>
        <v>0</v>
      </c>
      <c r="CW44" s="245">
        <f t="shared" ref="CW44:CW75" si="66">+SUM(AO41:AO44)</f>
        <v>0</v>
      </c>
      <c r="CX44" s="245">
        <f t="shared" ref="CX44:CX75" si="67">+SUM(AP41:AP44)</f>
        <v>0</v>
      </c>
      <c r="CY44" s="245">
        <f t="shared" ref="CY44:CY75" si="68">+SUM(AQ41:AQ44)</f>
        <v>0</v>
      </c>
      <c r="CZ44" s="245">
        <f t="shared" ref="CZ44:CZ75" si="69">+SUM(AR41:AR44)</f>
        <v>0</v>
      </c>
      <c r="DA44" s="245">
        <f t="shared" ref="DA44:DA75" si="70">+SUM(AS41:AS44)</f>
        <v>0</v>
      </c>
      <c r="DB44" s="245">
        <f t="shared" ref="DB44:DB75" si="71">+SUM(AT41:AT44)</f>
        <v>0</v>
      </c>
      <c r="DC44" s="245">
        <f t="shared" ref="DC44:DC75" si="72">+SUM(AU41:AU44)</f>
        <v>0</v>
      </c>
      <c r="DD44" s="245">
        <f t="shared" ref="DD44:DD75" si="73">+SUM(AV41:AV44)</f>
        <v>0</v>
      </c>
      <c r="DE44" s="245">
        <f t="shared" ref="DE44:DE75" si="74">+SUM(AW41:AW44)</f>
        <v>0</v>
      </c>
      <c r="DF44" s="246">
        <f t="shared" ref="DF44:DF75" si="75">+SUM(AX41:AX44)</f>
        <v>0</v>
      </c>
      <c r="DG44" s="244" t="e">
        <f t="shared" ref="DG44:DG75" si="76">+SUM(AY41:AY44)</f>
        <v>#REF!</v>
      </c>
      <c r="DH44" s="245" t="e">
        <f t="shared" ref="DH44:DH75" si="77">+SUM(AZ41:AZ44)</f>
        <v>#REF!</v>
      </c>
      <c r="DI44" s="245" t="e">
        <f t="shared" ref="DI44:DI75" si="78">+SUM(BA41:BA44)</f>
        <v>#REF!</v>
      </c>
      <c r="DJ44" s="245" t="e">
        <f t="shared" ref="DJ44:DJ75" si="79">+SUM(BB41:BB44)</f>
        <v>#REF!</v>
      </c>
      <c r="DK44" s="245" t="e">
        <f t="shared" ref="DK44:DK75" si="80">+SUM(BC41:BC44)</f>
        <v>#REF!</v>
      </c>
      <c r="DL44" s="245" t="e">
        <f t="shared" ref="DL44:DL75" si="81">+SUM(BD41:BD44)</f>
        <v>#REF!</v>
      </c>
      <c r="DM44" s="245">
        <f t="shared" ref="DM44:DM75" si="82">+SUM(BE41:BE44)</f>
        <v>0</v>
      </c>
      <c r="DN44" s="245">
        <f t="shared" ref="DN44:DN75" si="83">+SUM(BF41:BF44)</f>
        <v>0</v>
      </c>
      <c r="DO44" s="245">
        <f t="shared" ref="DO44:DO75" si="84">+SUM(BG41:BG44)</f>
        <v>0</v>
      </c>
      <c r="DP44" s="245">
        <f t="shared" ref="DP44:DP75" si="85">+SUM(BH41:BH44)</f>
        <v>0</v>
      </c>
      <c r="DQ44" s="245">
        <f t="shared" ref="DQ44:DQ75" si="86">+SUM(BI41:BI44)</f>
        <v>0</v>
      </c>
      <c r="DR44" s="246">
        <f t="shared" ref="DR44:DR75" si="87">+SUM(BJ41:BJ44)</f>
        <v>0</v>
      </c>
      <c r="DS44" s="244">
        <f t="shared" ref="DS44:DS75" si="88">+SUM(BK41:BK44)</f>
        <v>0</v>
      </c>
      <c r="DT44" s="245">
        <f t="shared" ref="DT44:DT75" si="89">+SUM(BL41:BL44)</f>
        <v>0</v>
      </c>
      <c r="DU44" s="245">
        <f t="shared" ref="DU44:DU75" si="90">+SUM(BM41:BM44)</f>
        <v>0</v>
      </c>
      <c r="DV44" s="245">
        <f t="shared" ref="DV44:DV75" si="91">+SUM(BN41:BN44)</f>
        <v>0</v>
      </c>
      <c r="DW44" s="245">
        <f t="shared" ref="DW44:DW75" si="92">+SUM(BO41:BO44)</f>
        <v>0</v>
      </c>
      <c r="DX44" s="245">
        <f t="shared" ref="DX44:DX75" si="93">+SUM(BP41:BP44)</f>
        <v>0</v>
      </c>
      <c r="DY44" s="245">
        <f t="shared" ref="DY44:DY75" si="94">+SUM(BQ41:BQ44)</f>
        <v>0</v>
      </c>
      <c r="DZ44" s="245">
        <f t="shared" ref="DZ44:DZ75" si="95">+SUM(BR41:BR44)</f>
        <v>0</v>
      </c>
      <c r="EA44" s="245">
        <f t="shared" ref="EA44:EA75" si="96">+SUM(BS41:BS44)</f>
        <v>0</v>
      </c>
      <c r="EB44" s="245">
        <f t="shared" ref="EB44:EB75" si="97">+SUM(BT41:BT44)</f>
        <v>0</v>
      </c>
      <c r="EC44" s="245">
        <f t="shared" ref="EC44:EC75" si="98">+SUM(BU41:BU44)</f>
        <v>0</v>
      </c>
      <c r="ED44" s="246">
        <f t="shared" ref="ED44:ED75" si="99">+SUM(BV41:BV44)</f>
        <v>0</v>
      </c>
      <c r="EE44" s="244">
        <f t="shared" ref="EE44:EE75" si="100">+SUM(BW41:BW44)</f>
        <v>0</v>
      </c>
      <c r="EF44" s="245">
        <f t="shared" ref="EF44:EF75" si="101">+SUM(BX41:BX44)</f>
        <v>0</v>
      </c>
      <c r="EG44" s="245">
        <f t="shared" ref="EG44:EG75" si="102">+SUM(BY41:BY44)</f>
        <v>0</v>
      </c>
      <c r="EH44" s="245">
        <f t="shared" ref="EH44:EH75" si="103">+SUM(BZ41:BZ44)</f>
        <v>0</v>
      </c>
      <c r="EI44" s="245">
        <f t="shared" ref="EI44:EI75" si="104">+SUM(CA41:CA44)</f>
        <v>0</v>
      </c>
      <c r="EJ44" s="245">
        <f t="shared" ref="EJ44:EJ75" si="105">+SUM(CB41:CB44)</f>
        <v>0</v>
      </c>
      <c r="EK44" s="245">
        <f t="shared" ref="EK44:EK75" si="106">+SUM(CC41:CC44)</f>
        <v>0</v>
      </c>
      <c r="EL44" s="245">
        <f t="shared" ref="EL44:EL75" si="107">+SUM(CD41:CD44)</f>
        <v>0</v>
      </c>
      <c r="EM44" s="245">
        <f t="shared" ref="EM44:EM75" si="108">+SUM(CE41:CE44)</f>
        <v>0</v>
      </c>
      <c r="EN44" s="245">
        <f t="shared" ref="EN44:EN75" si="109">+SUM(CF41:CF44)</f>
        <v>0</v>
      </c>
      <c r="EO44" s="245">
        <f t="shared" ref="EO44:EO75" si="110">+SUM(CG41:CG44)</f>
        <v>0</v>
      </c>
      <c r="EP44" s="246">
        <f t="shared" ref="EP44:EP75" si="111">+SUM(CH41:CH44)</f>
        <v>0</v>
      </c>
      <c r="EQ44" s="255">
        <f t="shared" ref="EQ44:EQ75" si="112">+IF(EQ$30="","",ROUND(((CI44*EQ$32)/EQ$31)/$IU44,2))</f>
        <v>0</v>
      </c>
      <c r="ER44" s="256">
        <f t="shared" ref="ER44:ER75" si="113">+IF(ER$30="","",ROUND(((CJ44*ER$32)/ER$31)/$IU44,2))</f>
        <v>0</v>
      </c>
      <c r="ES44" s="256">
        <f t="shared" ref="ES44:ES75" si="114">+IF(ES$30="","",ROUND(((CK44*ES$32)/ES$31)/$IU44,2))</f>
        <v>0</v>
      </c>
      <c r="ET44" s="256">
        <f t="shared" ref="ET44:ET75" si="115">+IF(ET$30="","",ROUND(((CL44*ET$32)/ET$31)/$IU44,2))</f>
        <v>0</v>
      </c>
      <c r="EU44" s="256" t="e">
        <f t="shared" ref="EU44:EU75" si="116">+IF(EU$30="","",ROUND(((CM44*EU$32)/EU$31)/$IU44,2))</f>
        <v>#REF!</v>
      </c>
      <c r="EV44" s="256">
        <f t="shared" ref="EV44:EV75" si="117">+IF(EV$30="","",ROUND(((CN44*EV$32)/EV$31)/$IU44,2))</f>
        <v>0</v>
      </c>
      <c r="EW44" s="256">
        <f t="shared" ref="EW44:EW75" si="118">+IF(EW$30="","",ROUND(((CO44*EW$32)/EW$31)/$IU44,2))</f>
        <v>0</v>
      </c>
      <c r="EX44" s="256" t="str">
        <f t="shared" ref="EX44:EX75" si="119">+IF(EX$30="","",ROUND(((CP44*EX$32)/EX$31)/$IU44,2))</f>
        <v/>
      </c>
      <c r="EY44" s="256" t="str">
        <f t="shared" ref="EY44:EY75" si="120">+IF(EY$30="","",ROUND(((CQ44*EY$32)/EY$31)/$IU44,2))</f>
        <v/>
      </c>
      <c r="EZ44" s="256" t="str">
        <f t="shared" ref="EZ44:EZ75" si="121">+IF(EZ$30="","",ROUND(((CR44*EZ$32)/EZ$31)/$IU44,2))</f>
        <v/>
      </c>
      <c r="FA44" s="256" t="str">
        <f t="shared" ref="FA44:FA75" si="122">+IF(FA$30="","",ROUND(((CS44*FA$32)/FA$31)/$IU44,2))</f>
        <v/>
      </c>
      <c r="FB44" s="257" t="str">
        <f t="shared" ref="FB44:FB75" si="123">+IF(FB$30="","",ROUND(((CT44*FB$32)/FB$31)/$IU44,2))</f>
        <v/>
      </c>
      <c r="FC44" s="255">
        <f t="shared" ref="FC44:FC75" si="124">+IF(FC$30="","",ROUND(((CU44*FC$32)/FC$31)/$IU44,2))</f>
        <v>0</v>
      </c>
      <c r="FD44" s="256" t="str">
        <f t="shared" ref="FD44:FD75" si="125">+IF(FD$30="","",ROUND(((CV44*FD$32)/FD$31)/$IU44,2))</f>
        <v/>
      </c>
      <c r="FE44" s="256" t="str">
        <f t="shared" ref="FE44:FE75" si="126">+IF(FE$30="","",ROUND(((CW44*FE$32)/FE$31)/$IU44,2))</f>
        <v/>
      </c>
      <c r="FF44" s="256" t="str">
        <f t="shared" ref="FF44:FF75" si="127">+IF(FF$30="","",ROUND(((CX44*FF$32)/FF$31)/$IU44,2))</f>
        <v/>
      </c>
      <c r="FG44" s="256" t="str">
        <f t="shared" ref="FG44:FG75" si="128">+IF(FG$30="","",ROUND(((CY44*FG$32)/FG$31)/$IU44,2))</f>
        <v/>
      </c>
      <c r="FH44" s="256" t="str">
        <f t="shared" ref="FH44:FH75" si="129">+IF(FH$30="","",ROUND(((CZ44*FH$32)/FH$31)/$IU44,2))</f>
        <v/>
      </c>
      <c r="FI44" s="256" t="str">
        <f t="shared" ref="FI44:FI75" si="130">+IF(FI$30="","",ROUND(((DA44*FI$32)/FI$31)/$IU44,2))</f>
        <v/>
      </c>
      <c r="FJ44" s="256" t="str">
        <f t="shared" ref="FJ44:FJ75" si="131">+IF(FJ$30="","",ROUND(((DB44*FJ$32)/FJ$31)/$IU44,2))</f>
        <v/>
      </c>
      <c r="FK44" s="256" t="str">
        <f t="shared" ref="FK44:FK75" si="132">+IF(FK$30="","",ROUND(((DC44*FK$32)/FK$31)/$IU44,2))</f>
        <v/>
      </c>
      <c r="FL44" s="256" t="str">
        <f t="shared" ref="FL44:FL75" si="133">+IF(FL$30="","",ROUND(((DD44*FL$32)/FL$31)/$IU44,2))</f>
        <v/>
      </c>
      <c r="FM44" s="256" t="str">
        <f t="shared" ref="FM44:FM75" si="134">+IF(FM$30="","",ROUND(((DE44*FM$32)/FM$31)/$IU44,2))</f>
        <v/>
      </c>
      <c r="FN44" s="257" t="str">
        <f t="shared" ref="FN44:FN75" si="135">+IF(FN$30="","",ROUND(((DF44*FN$32)/FN$31)/$IU44,2))</f>
        <v/>
      </c>
      <c r="FO44" s="255" t="e">
        <f t="shared" ref="FO44:FO75" si="136">+IF(FO$30="","",ROUND(((DG44*FO$32)/FO$31)/$IU44,2))</f>
        <v>#REF!</v>
      </c>
      <c r="FP44" s="256" t="e">
        <f t="shared" ref="FP44:FP75" si="137">+IF(FP$30="","",ROUND(((DH44*FP$32)/FP$31)/$IU44,2))</f>
        <v>#REF!</v>
      </c>
      <c r="FQ44" s="256" t="e">
        <f t="shared" ref="FQ44:FQ75" si="138">+IF(FQ$30="","",ROUND(((DI44*FQ$32)/FQ$31)/$IU44,2))</f>
        <v>#REF!</v>
      </c>
      <c r="FR44" s="256" t="e">
        <f t="shared" ref="FR44:FR75" si="139">+IF(FR$30="","",ROUND(((DJ44*FR$32)/FR$31)/$IU44,2))</f>
        <v>#REF!</v>
      </c>
      <c r="FS44" s="256" t="e">
        <f t="shared" ref="FS44:FS75" si="140">+IF(FS$30="","",ROUND(((DK44*FS$32)/FS$31)/$IU44,2))</f>
        <v>#REF!</v>
      </c>
      <c r="FT44" s="256" t="e">
        <f t="shared" ref="FT44:FT75" si="141">+IF(FT$30="","",ROUND(((DL44*FT$32)/FT$31)/$IU44,2))</f>
        <v>#REF!</v>
      </c>
      <c r="FU44" s="256" t="str">
        <f t="shared" ref="FU44:FU75" si="142">+IF(FU$30="","",ROUND(((DM44*FU$32)/FU$31)/$IU44,2))</f>
        <v/>
      </c>
      <c r="FV44" s="256" t="str">
        <f t="shared" ref="FV44:FV75" si="143">+IF(FV$30="","",ROUND(((DN44*FV$32)/FV$31)/$IU44,2))</f>
        <v/>
      </c>
      <c r="FW44" s="256" t="str">
        <f t="shared" ref="FW44:FW75" si="144">+IF(FW$30="","",ROUND(((DO44*FW$32)/FW$31)/$IU44,2))</f>
        <v/>
      </c>
      <c r="FX44" s="256" t="str">
        <f t="shared" ref="FX44:FX75" si="145">+IF(FX$30="","",ROUND(((DP44*FX$32)/FX$31)/$IU44,2))</f>
        <v/>
      </c>
      <c r="FY44" s="256" t="str">
        <f t="shared" ref="FY44:FY75" si="146">+IF(FY$30="","",ROUND(((DQ44*FY$32)/FY$31)/$IU44,2))</f>
        <v/>
      </c>
      <c r="FZ44" s="257" t="str">
        <f t="shared" ref="FZ44:FZ75" si="147">+IF(FZ$30="","",ROUND(((DR44*FZ$32)/FZ$31)/$IU44,2))</f>
        <v/>
      </c>
      <c r="GA44" s="255" t="str">
        <f t="shared" ref="GA44:GA75" si="148">+IF(GA$30="","",ROUND(((DS44*GA$32)/GA$31)/$IU44,2))</f>
        <v/>
      </c>
      <c r="GB44" s="256" t="str">
        <f t="shared" ref="GB44:GB75" si="149">+IF(GB$30="","",ROUND(((DT44*GB$32)/GB$31)/$IU44,2))</f>
        <v/>
      </c>
      <c r="GC44" s="256" t="str">
        <f t="shared" ref="GC44:GC75" si="150">+IF(GC$30="","",ROUND(((DU44*GC$32)/GC$31)/$IU44,2))</f>
        <v/>
      </c>
      <c r="GD44" s="256" t="str">
        <f t="shared" ref="GD44:GD75" si="151">+IF(GD$30="","",ROUND(((DV44*GD$32)/GD$31)/$IU44,2))</f>
        <v/>
      </c>
      <c r="GE44" s="256" t="str">
        <f t="shared" ref="GE44:GE75" si="152">+IF(GE$30="","",ROUND(((DW44*GE$32)/GE$31)/$IU44,2))</f>
        <v/>
      </c>
      <c r="GF44" s="256" t="str">
        <f t="shared" ref="GF44:GF75" si="153">+IF(GF$30="","",ROUND(((DX44*GF$32)/GF$31)/$IU44,2))</f>
        <v/>
      </c>
      <c r="GG44" s="256" t="str">
        <f t="shared" ref="GG44:GG75" si="154">+IF(GG$30="","",ROUND(((DY44*GG$32)/GG$31)/$IU44,2))</f>
        <v/>
      </c>
      <c r="GH44" s="256" t="str">
        <f t="shared" ref="GH44:GH75" si="155">+IF(GH$30="","",ROUND(((DZ44*GH$32)/GH$31)/$IU44,2))</f>
        <v/>
      </c>
      <c r="GI44" s="256" t="str">
        <f t="shared" ref="GI44:GI75" si="156">+IF(GI$30="","",ROUND(((EA44*GI$32)/GI$31)/$IU44,2))</f>
        <v/>
      </c>
      <c r="GJ44" s="256" t="str">
        <f t="shared" ref="GJ44:GJ75" si="157">+IF(GJ$30="","",ROUND(((EB44*GJ$32)/GJ$31)/$IU44,2))</f>
        <v/>
      </c>
      <c r="GK44" s="256" t="str">
        <f t="shared" ref="GK44:GK75" si="158">+IF(GK$30="","",ROUND(((EC44*GK$32)/GK$31)/$IU44,2))</f>
        <v/>
      </c>
      <c r="GL44" s="257" t="str">
        <f t="shared" ref="GL44:GL75" si="159">+IF(GL$30="","",ROUND(((ED44*GL$32)/GL$31)/$IU44,2))</f>
        <v/>
      </c>
      <c r="GM44" s="255" t="str">
        <f t="shared" ref="GM44:GM75" si="160">+IF(GM$30="","",ROUND(((EE44*GM$32)/GM$31)/$IU44,2))</f>
        <v/>
      </c>
      <c r="GN44" s="256" t="str">
        <f t="shared" ref="GN44:GN75" si="161">+IF(GN$30="","",ROUND(((EF44*GN$32)/GN$31)/$IU44,2))</f>
        <v/>
      </c>
      <c r="GO44" s="256" t="str">
        <f t="shared" ref="GO44:GO75" si="162">+IF(GO$30="","",ROUND(((EG44*GO$32)/GO$31)/$IU44,2))</f>
        <v/>
      </c>
      <c r="GP44" s="256" t="str">
        <f t="shared" ref="GP44:GP75" si="163">+IF(GP$30="","",ROUND(((EH44*GP$32)/GP$31)/$IU44,2))</f>
        <v/>
      </c>
      <c r="GQ44" s="256" t="str">
        <f t="shared" ref="GQ44:GQ75" si="164">+IF(GQ$30="","",ROUND(((EI44*GQ$32)/GQ$31)/$IU44,2))</f>
        <v/>
      </c>
      <c r="GR44" s="256" t="str">
        <f t="shared" ref="GR44:GR75" si="165">+IF(GR$30="","",ROUND(((EJ44*GR$32)/GR$31)/$IU44,2))</f>
        <v/>
      </c>
      <c r="GS44" s="256" t="str">
        <f t="shared" ref="GS44:GS75" si="166">+IF(GS$30="","",ROUND(((EK44*GS$32)/GS$31)/$IU44,2))</f>
        <v/>
      </c>
      <c r="GT44" s="256" t="str">
        <f t="shared" ref="GT44:GT75" si="167">+IF(GT$30="","",ROUND(((EL44*GT$32)/GT$31)/$IU44,2))</f>
        <v/>
      </c>
      <c r="GU44" s="256" t="str">
        <f t="shared" ref="GU44:GU75" si="168">+IF(GU$30="","",ROUND(((EM44*GU$32)/GU$31)/$IU44,2))</f>
        <v/>
      </c>
      <c r="GV44" s="256" t="str">
        <f t="shared" ref="GV44:GV75" si="169">+IF(GV$30="","",ROUND(((EN44*GV$32)/GV$31)/$IU44,2))</f>
        <v/>
      </c>
      <c r="GW44" s="256" t="str">
        <f t="shared" ref="GW44:GW75" si="170">+IF(GW$30="","",ROUND(((EO44*GW$32)/GW$31)/$IU44,2))</f>
        <v/>
      </c>
      <c r="GX44" s="257" t="str">
        <f t="shared" ref="GX44:GX75" si="171">+IF(GX$30="","",ROUND(((EP44*GX$32)/GX$31)/$IU44,2))</f>
        <v/>
      </c>
      <c r="GY44" s="252">
        <f t="shared" ref="GY44:HD44" si="172">+SUMIF($EQ$30:$FB$30,GY$29,$EQ44:$FB44)+SUMIF($EQ$30:$FB$30,GY$30,$EQ44:$FB44)+SUMIF($EQ$30:$FB$30,GY$31,$EQ44:$FB44)+SUMIF($EQ$30:$FB$30,GY$32,$EQ44:$FB44)+SUMIF($EQ$30:$FB$30,GY$33,$EQ44:$FB44)+SUMIF($EQ$30:$FB$30,GY$34,$EQ44:$FB44)+SUMIF($EQ$30:$FB$30,GY$35,$EQ44:$FB44)+SUMIF($EQ$30:$FB$30,GY$36,$EQ44:$FB44)+SUMIF($EQ$30:$FB$30,GY$37,$EQ44:$FB44)+SUMIF($EQ$30:$FB$30,GY$38,$EQ44:$FB44)+SUMIF($EQ$30:$FB$30,GY$39,$EQ44:$FB44)+SUMIF($EQ$30:$FB$30,GY$40,$EQ44:$FB44)</f>
        <v>0</v>
      </c>
      <c r="GZ44" s="253" t="e">
        <f t="shared" si="172"/>
        <v>#REF!</v>
      </c>
      <c r="HA44" s="253">
        <f t="shared" si="172"/>
        <v>0</v>
      </c>
      <c r="HB44" s="253">
        <f t="shared" si="172"/>
        <v>0</v>
      </c>
      <c r="HC44" s="253">
        <f t="shared" si="172"/>
        <v>0</v>
      </c>
      <c r="HD44" s="253">
        <f t="shared" si="172"/>
        <v>0</v>
      </c>
      <c r="HE44" s="253">
        <f t="shared" ref="HE44:HF63" si="173">+SUMIF($EQ$30:$FB$30,HE$29,$EQ44:$FB44)+SUMIF($EQ$30:$FB$30,HE$30,$EQ44:$FB44)+SUMIF($EQ$30:$FB$30,HE$31,$EQ44:$FB44)+SUMIF($EQ$30:$FB$30,HE$32,$EQ44:$FB44)+SUMIF($EQ$30:$FB$30,HE$33,$EQ44:$FB44)+SUMIF($EQ$30:$FB$30,HE$34,$EQ44:$FB44)+SUMIF($EQ$30:$FB$30,HE$35,$EQ44:$FB44)+SUMIF($EQ$30:$FB$30,HE$36,$EQ44:$FB44)+SUMIF($EQ$30:$FB$30,HE$37,$EQ44:$FB44)+SUMIF($EQ$30:$FB$30,HE$38,$EQ44:$FB44)+SUMIF($EQ$30:$FB$30,HE$39,$EQ44:$FB44)+SUMIF($EQ$30:$FB$30,HE$40,$EQ44:$FB44)</f>
        <v>0</v>
      </c>
      <c r="HF44" s="254">
        <f t="shared" si="173"/>
        <v>0</v>
      </c>
      <c r="HG44" s="252">
        <f>+SUMIF($FC$30:$FN$30,HG$29,$FC44:$FN44)+SUMIF($FC$30:$FN$30,HG$30,$FC44:$FN44)+SUMIF($FC$30:$FN$30,HG$31,$FC44:$FN44)+SUMIF($FC$30:$FN$30,HG$32,$FC44:$FN44)+SUMIF($FC$30:$FN$30,HG$33,$FC44:$FN44)+SUMIF($FC$30:$FN$30,HG$34,$FC44:$FN44)+SUMIF($FC$30:$FN$30,HG$35,$FC44:$FN44)+SUMIF($FC$30:$FN$30,HG$36,$FC44:$FN44)+SUMIF($FC$30:$FN$30,HG$37,$FC44:$FN44)+SUMIF($FC$30:$FN$30,HG$38,$FC44:$FN44)+SUMIF($FC$30:$FN$30,HG$39,$FC44:$FN44)+SUMIF($FC$30:$FN$30,HG$40,$FC44:$FN44)</f>
        <v>0</v>
      </c>
      <c r="HH44" s="253">
        <f>+SUMIF($FC$30:$FN$30,HH$29,$FC44:$FN44)+SUMIF($FC$30:$FN$30,HH$30,$FC44:$FN44)+SUMIF($FC$30:$FN$30,HH$31,$FC44:$FN44)+SUMIF($FC$30:$FN$30,HH$32,$FC44:$FN44)+SUMIF($FC$30:$FN$30,HH$33,$FC44:$FN44)+SUMIF($FC$30:$FN$30,HH$34,$FC44:$FN44)+SUMIF($FC$30:$FN$30,HH$35,$FC44:$FN44)+SUMIF($FC$30:$FN$30,HH$36,$FC44:$FN44)+SUMIF($FC$30:$FN$30,HH$37,$FC44:$FN44)+SUMIF($FC$30:$FN$30,HH$38,$FC44:$FN44)+SUMIF($FC$30:$FN$30,HH$39,$FC44:$FN44)+SUMIF($FC$30:$FN$30,HH$40,$FC44:$FN44)</f>
        <v>0</v>
      </c>
      <c r="HI44" s="253">
        <f>+SUMIF($FC$30:$FN$30,HI$29,$FC44:$FN44)+SUMIF($FC$30:$FN$30,HI$30,$FC44:$FN44)+SUMIF($FC$30:$FN$30,HI$31,$FC44:$FN44)+SUMIF($FC$30:$FN$30,HI$32,$FC44:$FN44)+SUMIF($FC$30:$FN$30,HI$33,$FC44:$FN44)+SUMIF($FC$30:$FN$30,HI$34,$FC44:$FN44)+SUMIF($FC$30:$FN$30,HI$35,$FC44:$FN44)+SUMIF($FC$30:$FN$30,HI$36,$FC44:$FN44)+SUMIF($FC$30:$FN$30,HI$37,$FC44:$FN44)+SUMIF($FC$30:$FN$30,HI$38,$FC44:$FN44)+SUMIF($FC$30:$FN$30,HI$39,$FC44:$FN44)+SUMIF($FC$30:$FN$30,HI$40,$FC44:$FN44)</f>
        <v>0</v>
      </c>
      <c r="HJ44" s="253">
        <f>+SUMIF($FC$30:$FN$30,HJ$29,$FC44:$FN44)+SUMIF($FC$30:$FN$30,HJ$30,$FC44:$FN44)+SUMIF($FC$30:$FN$30,HJ$31,$FC44:$FN44)+SUMIF($FC$30:$FN$30,HJ$32,$FC44:$FN44)+SUMIF($FC$30:$FN$30,HJ$33,$FC44:$FN44)+SUMIF($FC$30:$FN$30,HJ$34,$FC44:$FN44)+SUMIF($FC$30:$FN$30,HJ$35,$FC44:$FN44)+SUMIF($FC$30:$FN$30,HJ$36,$FC44:$FN44)+SUMIF($FC$30:$FN$30,HJ$37,$FC44:$FN44)+SUMIF($FC$30:$FN$30,HJ$38,$FC44:$FN44)+SUMIF($FC$30:$FN$30,HJ$39,$FC44:$FN44)+SUMIF($FC$30:$FN$30,HJ$40,$FC44:$FN44)</f>
        <v>0</v>
      </c>
      <c r="HK44" s="253">
        <f>+SUMIF($FC$30:$FN$30,HK$29,$FC44:$FN44)+SUMIF($FC$30:$FN$30,HK$30,$FC44:$FN44)+SUMIF($FC$30:$FN$30,HK$31,$FC44:$FN44)+SUMIF($FC$30:$FN$30,HK$32,$FC44:$FN44)+SUMIF($FC$30:$FN$30,HK$33,$FC44:$FN44)+SUMIF($FC$30:$FN$30,HK$34,$FC44:$FN44)+SUMIF($FC$30:$FN$30,HK$35,$FC44:$FN44)+SUMIF($FC$30:$FN$30,HK$36,$FC44:$FN44)+SUMIF($FC$30:$FN$30,HK$37,$FC44:$FN44)+SUMIF($FC$30:$FN$30,HK$38,$FC44:$FN44)+SUMIF($FC$30:$FN$30,HK$39,$FC44:$FN44)+SUMIF($FC$30:$FN$30,HK$40,$FC44:$FN44)</f>
        <v>0</v>
      </c>
      <c r="HL44" s="253">
        <f t="shared" ref="HL44:HN44" si="174">+SUMIF($FC$30:$FN$30,HL$29,$FC44:$FN44)+SUMIF($FC$30:$FN$30,HL$30,$FC44:$FN44)+SUMIF($FC$30:$FN$30,HL$31,$FC44:$FN44)+SUMIF($FC$30:$FN$30,HL$32,$FC44:$FN44)+SUMIF($FC$30:$FN$30,HL$33,$FC44:$FN44)+SUMIF($FC$30:$FN$30,HL$34,$FC44:$FN44)+SUMIF($FC$30:$FN$30,HL$35,$FC44:$FN44)+SUMIF($FC$30:$FN$30,HL$36,$FC44:$FN44)+SUMIF($FC$30:$FN$30,HL$37,$FC44:$FN44)+SUMIF($FC$30:$FN$30,HL$38,$FC44:$FN44)+SUMIF($FC$30:$FN$30,HL$39,$FC44:$FN44)+SUMIF($FC$30:$FN$30,HL$40,$FC44:$FN44)</f>
        <v>0</v>
      </c>
      <c r="HM44" s="253">
        <f t="shared" si="174"/>
        <v>0</v>
      </c>
      <c r="HN44" s="254">
        <f t="shared" si="174"/>
        <v>0</v>
      </c>
      <c r="HO44" s="252" t="e">
        <f>+SUMIF($FO$30:$FZ$30,HO$29,$FO44:$FZ44)+SUMIF($FO$30:$FZ$30,HO$30,$FO44:$FZ44)+SUMIF($FO$30:$FZ$30,HO$31,$FO44:$FZ44)+SUMIF($FO$30:$FZ$30,HO$32,$FO44:$FZ44)+SUMIF($FO$30:$FZ$30,HO$33,$FO44:$FZ44)+SUMIF($FO$30:$FZ$30,HO$34,$FO44:$FZ44)+SUMIF($FO$30:$FZ$30,HO$35,$FO44:$FZ44)+SUMIF($FO$30:$FZ$30,HO$36,$FO44:$FZ44)+SUMIF($FO$30:$FZ$30,HO$37,$FO44:$FZ44)+SUMIF($FO$30:$FZ$30,HO$38,$FO44:$FZ44)+SUMIF($FO$30:$FZ$30,HO$39,$FO44:$FZ44)+SUMIF($FO$30:$FZ$30,HO$40,$FO44:$FZ44)</f>
        <v>#REF!</v>
      </c>
      <c r="HP44" s="253" t="e">
        <f>+SUMIF($FO$30:$FZ$30,HP$29,$FO44:$FZ44)+SUMIF($FO$30:$FZ$30,HP$30,$FO44:$FZ44)+SUMIF($FO$30:$FZ$30,HP$31,$FO44:$FZ44)+SUMIF($FO$30:$FZ$30,HP$32,$FO44:$FZ44)+SUMIF($FO$30:$FZ$30,HP$33,$FO44:$FZ44)+SUMIF($FO$30:$FZ$30,HP$34,$FO44:$FZ44)+SUMIF($FO$30:$FZ$30,HP$35,$FO44:$FZ44)+SUMIF($FO$30:$FZ$30,HP$36,$FO44:$FZ44)+SUMIF($FO$30:$FZ$30,HP$37,$FO44:$FZ44)+SUMIF($FO$30:$FZ$30,HP$38,$FO44:$FZ44)+SUMIF($FO$30:$FZ$30,HP$39,$FO44:$FZ44)+SUMIF($FO$30:$FZ$30,HP$40,$FO44:$FZ44)</f>
        <v>#REF!</v>
      </c>
      <c r="HQ44" s="253">
        <f>+SUMIF($FO$30:$FZ$30,HQ$29,$FO44:$FZ44)+SUMIF($FO$30:$FZ$30,HQ$30,$FO44:$FZ44)+SUMIF($FO$30:$FZ$30,HQ$31,$FO44:$FZ44)+SUMIF($FO$30:$FZ$30,HQ$32,$FO44:$FZ44)+SUMIF($FO$30:$FZ$30,HQ$33,$FO44:$FZ44)+SUMIF($FO$30:$FZ$30,HQ$34,$FO44:$FZ44)+SUMIF($FO$30:$FZ$30,HQ$35,$FO44:$FZ44)+SUMIF($FO$30:$FZ$30,HQ$36,$FO44:$FZ44)+SUMIF($FO$30:$FZ$30,HQ$37,$FO44:$FZ44)+SUMIF($FO$30:$FZ$30,HQ$38,$FO44:$FZ44)+SUMIF($FO$30:$FZ$30,HQ$39,$FO44:$FZ44)+SUMIF($FO$30:$FZ$30,HQ$40,$FO44:$FZ44)</f>
        <v>0</v>
      </c>
      <c r="HR44" s="253">
        <f>+SUMIF($FO$30:$FZ$30,HR$29,$FO44:$FZ44)+SUMIF($FO$30:$FZ$30,HR$30,$FO44:$FZ44)+SUMIF($FO$30:$FZ$30,HR$31,$FO44:$FZ44)+SUMIF($FO$30:$FZ$30,HR$32,$FO44:$FZ44)+SUMIF($FO$30:$FZ$30,HR$33,$FO44:$FZ44)+SUMIF($FO$30:$FZ$30,HR$34,$FO44:$FZ44)+SUMIF($FO$30:$FZ$30,HR$35,$FO44:$FZ44)+SUMIF($FO$30:$FZ$30,HR$36,$FO44:$FZ44)+SUMIF($FO$30:$FZ$30,HR$37,$FO44:$FZ44)+SUMIF($FO$30:$FZ$30,HR$38,$FO44:$FZ44)+SUMIF($FO$30:$FZ$30,HR$39,$FO44:$FZ44)+SUMIF($FO$30:$FZ$30,HR$40,$FO44:$FZ44)</f>
        <v>0</v>
      </c>
      <c r="HS44" s="253">
        <f>+SUMIF($FO$30:$FZ$30,HS$29,$FO44:$FZ44)+SUMIF($FO$30:$FZ$30,HS$30,$FO44:$FZ44)+SUMIF($FO$30:$FZ$30,HS$31,$FO44:$FZ44)+SUMIF($FO$30:$FZ$30,HS$32,$FO44:$FZ44)+SUMIF($FO$30:$FZ$30,HS$33,$FO44:$FZ44)+SUMIF($FO$30:$FZ$30,HS$34,$FO44:$FZ44)+SUMIF($FO$30:$FZ$30,HS$35,$FO44:$FZ44)+SUMIF($FO$30:$FZ$30,HS$36,$FO44:$FZ44)+SUMIF($FO$30:$FZ$30,HS$37,$FO44:$FZ44)+SUMIF($FO$30:$FZ$30,HS$38,$FO44:$FZ44)+SUMIF($FO$30:$FZ$30,HS$39,$FO44:$FZ44)+SUMIF($FO$30:$FZ$30,HS$40,$FO44:$FZ44)</f>
        <v>0</v>
      </c>
      <c r="HT44" s="253">
        <f t="shared" ref="HT44:HV44" si="175">+SUMIF($FO$30:$FZ$30,HT$29,$FO44:$FZ44)+SUMIF($FO$30:$FZ$30,HT$30,$FO44:$FZ44)+SUMIF($FO$30:$FZ$30,HT$31,$FO44:$FZ44)+SUMIF($FO$30:$FZ$30,HT$32,$FO44:$FZ44)+SUMIF($FO$30:$FZ$30,HT$33,$FO44:$FZ44)+SUMIF($FO$30:$FZ$30,HT$34,$FO44:$FZ44)+SUMIF($FO$30:$FZ$30,HT$35,$FO44:$FZ44)+SUMIF($FO$30:$FZ$30,HT$36,$FO44:$FZ44)+SUMIF($FO$30:$FZ$30,HT$37,$FO44:$FZ44)+SUMIF($FO$30:$FZ$30,HT$38,$FO44:$FZ44)+SUMIF($FO$30:$FZ$30,HT$39,$FO44:$FZ44)+SUMIF($FO$30:$FZ$30,HT$40,$FO44:$FZ44)</f>
        <v>0</v>
      </c>
      <c r="HU44" s="253">
        <f t="shared" si="175"/>
        <v>0</v>
      </c>
      <c r="HV44" s="254">
        <f t="shared" si="175"/>
        <v>0</v>
      </c>
      <c r="HW44" s="252">
        <f>+SUMIF($GA$30:$GL$30,HW$29,$GA44:$GL44)+SUMIF($GA$30:$GL$30,HW$30,$GA44:$GL44)+SUMIF($GA$30:$GL$30,HW$31,$GA44:$GL44)+SUMIF($GA$30:$GL$30,HW$32,$GA44:$GL44)+SUMIF($GA$30:$GL$30,HW$33,$GA44:$GL44)+SUMIF($GA$30:$GL$30,HW$34,$GA44:$GL44)+SUMIF($GA$30:$GL$30,HW$35,$GA44:$GL44)+SUMIF($GA$30:$GL$30,HW$36,$GA44:$GL44)+SUMIF($GA$30:$GL$30,HW$37,$GA44:$GL44)+SUMIF($GA$30:$GL$30,HW$38,$GA44:$GL44)+SUMIF($GA$30:$GL$30,HW$39,$GA44:$GL44)+SUMIF($GA$30:$GL$30,HW$40,$GA44:$GL44)</f>
        <v>0</v>
      </c>
      <c r="HX44" s="253">
        <f>+SUMIF($GA$30:$GL$30,HX$29,$GA44:$GL44)+SUMIF($GA$30:$GL$30,HX$30,$GA44:$GL44)+SUMIF($GA$30:$GL$30,HX$31,$GA44:$GL44)+SUMIF($GA$30:$GL$30,HX$32,$GA44:$GL44)+SUMIF($GA$30:$GL$30,HX$33,$GA44:$GL44)+SUMIF($GA$30:$GL$30,HX$34,$GA44:$GL44)+SUMIF($GA$30:$GL$30,HX$35,$GA44:$GL44)+SUMIF($GA$30:$GL$30,HX$36,$GA44:$GL44)+SUMIF($GA$30:$GL$30,HX$37,$GA44:$GL44)+SUMIF($GA$30:$GL$30,HX$38,$GA44:$GL44)+SUMIF($GA$30:$GL$30,HX$39,$GA44:$GL44)+SUMIF($GA$30:$GL$30,HX$40,$GA44:$GL44)</f>
        <v>0</v>
      </c>
      <c r="HY44" s="253">
        <f>+SUMIF($GA$30:$GL$30,HY$29,$GA44:$GL44)+SUMIF($GA$30:$GL$30,HY$30,$GA44:$GL44)+SUMIF($GA$30:$GL$30,HY$31,$GA44:$GL44)+SUMIF($GA$30:$GL$30,HY$32,$GA44:$GL44)+SUMIF($GA$30:$GL$30,HY$33,$GA44:$GL44)+SUMIF($GA$30:$GL$30,HY$34,$GA44:$GL44)+SUMIF($GA$30:$GL$30,HY$35,$GA44:$GL44)+SUMIF($GA$30:$GL$30,HY$36,$GA44:$GL44)+SUMIF($GA$30:$GL$30,HY$37,$GA44:$GL44)+SUMIF($GA$30:$GL$30,HY$38,$GA44:$GL44)+SUMIF($GA$30:$GL$30,HY$39,$GA44:$GL44)+SUMIF($GA$30:$GL$30,HY$40,$GA44:$GL44)</f>
        <v>0</v>
      </c>
      <c r="HZ44" s="253">
        <f>+SUMIF($GA$30:$GL$30,HZ$29,$GA44:$GL44)+SUMIF($GA$30:$GL$30,HZ$30,$GA44:$GL44)+SUMIF($GA$30:$GL$30,HZ$31,$GA44:$GL44)+SUMIF($GA$30:$GL$30,HZ$32,$GA44:$GL44)+SUMIF($GA$30:$GL$30,HZ$33,$GA44:$GL44)+SUMIF($GA$30:$GL$30,HZ$34,$GA44:$GL44)+SUMIF($GA$30:$GL$30,HZ$35,$GA44:$GL44)+SUMIF($GA$30:$GL$30,HZ$36,$GA44:$GL44)+SUMIF($GA$30:$GL$30,HZ$37,$GA44:$GL44)+SUMIF($GA$30:$GL$30,HZ$38,$GA44:$GL44)+SUMIF($GA$30:$GL$30,HZ$39,$GA44:$GL44)+SUMIF($GA$30:$GL$30,HZ$40,$GA44:$GL44)</f>
        <v>0</v>
      </c>
      <c r="IA44" s="253">
        <f>+SUMIF($GA$30:$GL$30,IA$29,$GA44:$GL44)+SUMIF($GA$30:$GL$30,IA$30,$GA44:$GL44)+SUMIF($GA$30:$GL$30,IA$31,$GA44:$GL44)+SUMIF($GA$30:$GL$30,IA$32,$GA44:$GL44)+SUMIF($GA$30:$GL$30,IA$33,$GA44:$GL44)+SUMIF($GA$30:$GL$30,IA$34,$GA44:$GL44)+SUMIF($GA$30:$GL$30,IA$35,$GA44:$GL44)+SUMIF($GA$30:$GL$30,IA$36,$GA44:$GL44)+SUMIF($GA$30:$GL$30,IA$37,$GA44:$GL44)+SUMIF($GA$30:$GL$30,IA$38,$GA44:$GL44)+SUMIF($GA$30:$GL$30,IA$39,$GA44:$GL44)+SUMIF($GA$30:$GL$30,IA$40,$GA44:$GL44)</f>
        <v>0</v>
      </c>
      <c r="IB44" s="253">
        <f t="shared" ref="IB44:ID44" si="176">+SUMIF($GA$30:$GL$30,IB$29,$GA44:$GL44)+SUMIF($GA$30:$GL$30,IB$30,$GA44:$GL44)+SUMIF($GA$30:$GL$30,IB$31,$GA44:$GL44)+SUMIF($GA$30:$GL$30,IB$32,$GA44:$GL44)+SUMIF($GA$30:$GL$30,IB$33,$GA44:$GL44)+SUMIF($GA$30:$GL$30,IB$34,$GA44:$GL44)+SUMIF($GA$30:$GL$30,IB$35,$GA44:$GL44)+SUMIF($GA$30:$GL$30,IB$36,$GA44:$GL44)+SUMIF($GA$30:$GL$30,IB$37,$GA44:$GL44)+SUMIF($GA$30:$GL$30,IB$38,$GA44:$GL44)+SUMIF($GA$30:$GL$30,IB$39,$GA44:$GL44)+SUMIF($GA$30:$GL$30,IB$40,$GA44:$GL44)</f>
        <v>0</v>
      </c>
      <c r="IC44" s="253">
        <f t="shared" si="176"/>
        <v>0</v>
      </c>
      <c r="ID44" s="254">
        <f t="shared" si="176"/>
        <v>0</v>
      </c>
      <c r="IE44" s="252">
        <f>+SUMIF($GM$30:$GX$30,IE$29,$GM44:$GX44)+SUMIF($GM$30:$GX$30,IE$30,$GM44:$GX44)+SUMIF($GM$30:$GX$30,IE$31,$GM44:$GX44)+SUMIF($GM$30:$GX$30,IE$32,$GM44:$GX44)+SUMIF($GM$30:$GX$30,IE$33,$GM44:$GX44)+SUMIF($GM$30:$GX$30,IE$34,$GM44:$GX44)+SUMIF($GM$30:$GX$30,IE$35,$GM44:$GX44)+SUMIF($GM$30:$GX$30,IE$36,$GM44:$GX44)+SUMIF($GM$30:$GX$30,IE$37,$GM44:$GX44)+SUMIF($GM$30:$GX$30,IE$38,$GM44:$GX44)+SUMIF($GM$30:$GX$30,IE$39,$GM44:$GX44)+SUMIF($GM$30:$GX$30,IE$40,$GM44:$GX44)</f>
        <v>0</v>
      </c>
      <c r="IF44" s="253">
        <f>+SUMIF($GM$30:$GX$30,IF$29,$GM44:$GX44)+SUMIF($GM$30:$GX$30,IF$30,$GM44:$GX44)+SUMIF($GM$30:$GX$30,IF$31,$GM44:$GX44)+SUMIF($GM$30:$GX$30,IF$32,$GM44:$GX44)+SUMIF($GM$30:$GX$30,IF$33,$GM44:$GX44)+SUMIF($GM$30:$GX$30,IF$34,$GM44:$GX44)+SUMIF($GM$30:$GX$30,IF$35,$GM44:$GX44)+SUMIF($GM$30:$GX$30,IF$36,$GM44:$GX44)+SUMIF($GM$30:$GX$30,IF$37,$GM44:$GX44)+SUMIF($GM$30:$GX$30,IF$38,$GM44:$GX44)+SUMIF($GM$30:$GX$30,IF$39,$GM44:$GX44)+SUMIF($GM$30:$GX$30,IF$40,$GM44:$GX44)</f>
        <v>0</v>
      </c>
      <c r="IG44" s="253">
        <f>+SUMIF($GM$30:$GX$30,IG$29,$GM44:$GX44)+SUMIF($GM$30:$GX$30,IG$30,$GM44:$GX44)+SUMIF($GM$30:$GX$30,IG$31,$GM44:$GX44)+SUMIF($GM$30:$GX$30,IG$32,$GM44:$GX44)+SUMIF($GM$30:$GX$30,IG$33,$GM44:$GX44)+SUMIF($GM$30:$GX$30,IG$34,$GM44:$GX44)+SUMIF($GM$30:$GX$30,IG$35,$GM44:$GX44)+SUMIF($GM$30:$GX$30,IG$36,$GM44:$GX44)+SUMIF($GM$30:$GX$30,IG$37,$GM44:$GX44)+SUMIF($GM$30:$GX$30,IG$38,$GM44:$GX44)+SUMIF($GM$30:$GX$30,IG$39,$GM44:$GX44)+SUMIF($GM$30:$GX$30,IG$40,$GM44:$GX44)</f>
        <v>0</v>
      </c>
      <c r="IH44" s="253">
        <f>+SUMIF($GM$30:$GX$30,IH$29,$GM44:$GX44)+SUMIF($GM$30:$GX$30,IH$30,$GM44:$GX44)+SUMIF($GM$30:$GX$30,IH$31,$GM44:$GX44)+SUMIF($GM$30:$GX$30,IH$32,$GM44:$GX44)+SUMIF($GM$30:$GX$30,IH$33,$GM44:$GX44)+SUMIF($GM$30:$GX$30,IH$34,$GM44:$GX44)+SUMIF($GM$30:$GX$30,IH$35,$GM44:$GX44)+SUMIF($GM$30:$GX$30,IH$36,$GM44:$GX44)+SUMIF($GM$30:$GX$30,IH$37,$GM44:$GX44)+SUMIF($GM$30:$GX$30,IH$38,$GM44:$GX44)+SUMIF($GM$30:$GX$30,IH$39,$GM44:$GX44)+SUMIF($GM$30:$GX$30,IH$40,$GM44:$GX44)</f>
        <v>0</v>
      </c>
      <c r="II44" s="253">
        <f>+SUMIF($GM$30:$GX$30,II$29,$GM44:$GX44)+SUMIF($GM$30:$GX$30,II$30,$GM44:$GX44)+SUMIF($GM$30:$GX$30,II$31,$GM44:$GX44)+SUMIF($GM$30:$GX$30,II$32,$GM44:$GX44)+SUMIF($GM$30:$GX$30,II$33,$GM44:$GX44)+SUMIF($GM$30:$GX$30,II$34,$GM44:$GX44)+SUMIF($GM$30:$GX$30,II$35,$GM44:$GX44)+SUMIF($GM$30:$GX$30,II$36,$GM44:$GX44)+SUMIF($GM$30:$GX$30,II$37,$GM44:$GX44)+SUMIF($GM$30:$GX$30,II$38,$GM44:$GX44)+SUMIF($GM$30:$GX$30,II$39,$GM44:$GX44)+SUMIF($GM$30:$GX$30,II$40,$GM44:$GX44)</f>
        <v>0</v>
      </c>
      <c r="IJ44" s="253">
        <f t="shared" ref="IJ44:IL44" si="177">+SUMIF($GM$30:$GX$30,IJ$29,$GM44:$GX44)+SUMIF($GM$30:$GX$30,IJ$30,$GM44:$GX44)+SUMIF($GM$30:$GX$30,IJ$31,$GM44:$GX44)+SUMIF($GM$30:$GX$30,IJ$32,$GM44:$GX44)+SUMIF($GM$30:$GX$30,IJ$33,$GM44:$GX44)+SUMIF($GM$30:$GX$30,IJ$34,$GM44:$GX44)+SUMIF($GM$30:$GX$30,IJ$35,$GM44:$GX44)+SUMIF($GM$30:$GX$30,IJ$36,$GM44:$GX44)+SUMIF($GM$30:$GX$30,IJ$37,$GM44:$GX44)+SUMIF($GM$30:$GX$30,IJ$38,$GM44:$GX44)+SUMIF($GM$30:$GX$30,IJ$39,$GM44:$GX44)+SUMIF($GM$30:$GX$30,IJ$40,$GM44:$GX44)</f>
        <v>0</v>
      </c>
      <c r="IK44" s="253">
        <f t="shared" si="177"/>
        <v>0</v>
      </c>
      <c r="IL44" s="254">
        <f t="shared" si="177"/>
        <v>0</v>
      </c>
      <c r="IM44" s="255" t="e">
        <f t="shared" ref="IM44:IM72" si="178">+MAX(GY44:HF44)*JN44</f>
        <v>#REF!</v>
      </c>
      <c r="IN44" s="256">
        <f t="shared" ref="IN44:IN72" si="179">+MAX(HG44:HN44)*JO44</f>
        <v>0</v>
      </c>
      <c r="IO44" s="256" t="e">
        <f t="shared" ref="IO44:IO72" si="180">+MAX(HO44:HV44)*JP44</f>
        <v>#REF!</v>
      </c>
      <c r="IP44" s="256">
        <f t="shared" ref="IP44:IP72" si="181">+MAX(HW44:ID44)*JQ44</f>
        <v>0</v>
      </c>
      <c r="IQ44" s="257">
        <f t="shared" ref="IQ44:IQ72" si="182">+MAX(IE44:IL44)*JR44</f>
        <v>0</v>
      </c>
      <c r="IR44" s="404" t="e">
        <f>+SUM(IM44:IQ44)</f>
        <v>#REF!</v>
      </c>
      <c r="IS44" s="250">
        <f>+IZ44+JA44+JC44+JD44+JF44+JG44+JI44+JJ44+JL44+JM44</f>
        <v>0</v>
      </c>
      <c r="IT44" s="258" t="e">
        <f t="shared" ref="IT44:IT75" si="183">+IX44-IS44</f>
        <v>#REF!</v>
      </c>
      <c r="IU44" s="407">
        <v>1800</v>
      </c>
      <c r="IV44" s="409"/>
      <c r="IW44" s="409" t="s">
        <v>182</v>
      </c>
      <c r="IX44" s="413" t="e">
        <f>ROUND((1.5*IS44+5)/(1-IR44),0)</f>
        <v>#REF!</v>
      </c>
      <c r="IY44" s="421"/>
      <c r="IZ44" s="422"/>
      <c r="JA44" s="423"/>
      <c r="JB44" s="421"/>
      <c r="JC44" s="422"/>
      <c r="JD44" s="423"/>
      <c r="JE44" s="418"/>
      <c r="JF44" s="419"/>
      <c r="JG44" s="420"/>
      <c r="JH44" s="418"/>
      <c r="JI44" s="419"/>
      <c r="JJ44" s="420"/>
      <c r="JK44" s="418"/>
      <c r="JL44" s="419"/>
      <c r="JM44" s="420"/>
      <c r="JN44" s="641">
        <v>1</v>
      </c>
      <c r="JO44" s="641">
        <v>1</v>
      </c>
      <c r="JP44" s="641">
        <v>1</v>
      </c>
      <c r="JQ44" s="641">
        <v>1</v>
      </c>
      <c r="JR44" s="641">
        <v>1</v>
      </c>
      <c r="JS44" s="656" t="e">
        <f t="shared" ref="JS44:JS64" si="184">+SUM(CI44:EP44)</f>
        <v>#REF!</v>
      </c>
    </row>
    <row r="45" spans="25:279" ht="20.100000000000001" hidden="1" customHeight="1">
      <c r="Y45" s="380" t="e">
        <f>N!IK20</f>
        <v>#REF!</v>
      </c>
      <c r="Z45" s="377" t="s">
        <v>112</v>
      </c>
      <c r="AA45" s="244">
        <f>IF(AA$32="",IF(AA$31="",(SUMIF(S!$HC$15:$HL$15,'Ciclo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Semaforico'!AA$30,O!$HC20:$HL20))*AA$31),(SUMIF(S!$HC$15:$HL$15,'Ciclo Semaforico'!AA$32,S!$HC20:$HL20)+SUMIF(N!$HC$15:$HL$15,'Ciclo Semaforico'!AA$32,N!$HC20:$HL20)+SUMIF(E!$HC$15:$HL$15,'Ciclo Semaforico'!AA$32,E!$HC20:$HL20)+SUMIF(O!$HC$15:$HL$15,'Ciclo Semaforico'!AA$32,O!$HC20:$HL20))-IF(AA$31="",(SUMIF(S!$HC$15:$HL$15,'Ciclo Semaforico'!AA$30,S!$HC20:$HL20)+SUMIF(N!$HC$15:$HL$15,'Ciclo Semaforico'!AA$30,N!$HC20:$HL20)+SUMIF(E!$HC$15:$HL$15,'Ciclo Semaforico'!AA$30,E!$HC20:$HL20)+SUMIF(O!$HC$15:$HL$15,'Ciclo Semaforico'!AA$30,O!$HC20:$HL20)),(SUMIF(S!$HC$15:$HL$15,'Ciclo Semaforico'!AA$30,S!$HC20:$HL20)+SUMIF(N!$HC$15:$HL$15,'Ciclo Semaforico'!AA$30,N!$HC20:$HL20)+SUMIF(E!$HC$15:$HL$15,'Ciclo Semaforico'!AA$30,E!$HC20:$HL20)+SUMIF(O!$HC$15:$HL$15,'Ciclo Semaforico'!AA$30,O!$HC20:$HL20))*AA$31))</f>
        <v>0</v>
      </c>
      <c r="AB45" s="245">
        <f>IF(AB$32="",IF(AB$31="",(SUMIF(S!$HC$15:$HL$15,'Ciclo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Semaforico'!AB$30,O!$HC20:$HL20))*AB$31),(SUMIF(S!$HC$15:$HL$15,'Ciclo Semaforico'!AB$32,S!$HC20:$HL20)+SUMIF(N!$HC$15:$HL$15,'Ciclo Semaforico'!AB$32,N!$HC20:$HL20)+SUMIF(E!$HC$15:$HL$15,'Ciclo Semaforico'!AB$32,E!$HC20:$HL20)+SUMIF(O!$HC$15:$HL$15,'Ciclo Semaforico'!AB$32,O!$HC20:$HL20))-IF(AB$31="",(SUMIF(S!$HC$15:$HL$15,'Ciclo Semaforico'!AB$30,S!$HC20:$HL20)+SUMIF(N!$HC$15:$HL$15,'Ciclo Semaforico'!AB$30,N!$HC20:$HL20)+SUMIF(E!$HC$15:$HL$15,'Ciclo Semaforico'!AB$30,E!$HC20:$HL20)+SUMIF(O!$HC$15:$HL$15,'Ciclo Semaforico'!AB$30,O!$HC20:$HL20)),(SUMIF(S!$HC$15:$HL$15,'Ciclo Semaforico'!AB$30,S!$HC20:$HL20)+SUMIF(N!$HC$15:$HL$15,'Ciclo Semaforico'!AB$30,N!$HC20:$HL20)+SUMIF(E!$HC$15:$HL$15,'Ciclo Semaforico'!AB$30,E!$HC20:$HL20)+SUMIF(O!$HC$15:$HL$15,'Ciclo Semaforico'!AB$30,O!$HC20:$HL20))*AB$31))</f>
        <v>0</v>
      </c>
      <c r="AC45" s="245">
        <f>IF(AC$32="",IF(AC$31="",(SUMIF(S!$HC$15:$HL$15,'Ciclo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Semaforico'!AC$30,O!$HC20:$HL20))*AC$31),(SUMIF(S!$HC$15:$HL$15,'Ciclo Semaforico'!AC$32,S!$HC20:$HL20)+SUMIF(N!$HC$15:$HL$15,'Ciclo Semaforico'!AC$32,N!$HC20:$HL20)+SUMIF(E!$HC$15:$HL$15,'Ciclo Semaforico'!AC$32,E!$HC20:$HL20)+SUMIF(O!$HC$15:$HL$15,'Ciclo Semaforico'!AC$32,O!$HC20:$HL20))-IF(AC$31="",(SUMIF(S!$HC$15:$HL$15,'Ciclo Semaforico'!AC$30,S!$HC20:$HL20)+SUMIF(N!$HC$15:$HL$15,'Ciclo Semaforico'!AC$30,N!$HC20:$HL20)+SUMIF(E!$HC$15:$HL$15,'Ciclo Semaforico'!AC$30,E!$HC20:$HL20)+SUMIF(O!$HC$15:$HL$15,'Ciclo Semaforico'!AC$30,O!$HC20:$HL20)),(SUMIF(S!$HC$15:$HL$15,'Ciclo Semaforico'!AC$30,S!$HC20:$HL20)+SUMIF(N!$HC$15:$HL$15,'Ciclo Semaforico'!AC$30,N!$HC20:$HL20)+SUMIF(E!$HC$15:$HL$15,'Ciclo Semaforico'!AC$30,E!$HC20:$HL20)+SUMIF(O!$HC$15:$HL$15,'Ciclo Semaforico'!AC$30,O!$HC20:$HL20))*AC$31))</f>
        <v>0</v>
      </c>
      <c r="AD45" s="245">
        <f>IF(AD$32="",IF(AD$31="",(SUMIF(S!$HC$15:$HL$15,'Ciclo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Semaforico'!AD$30,O!$HC20:$HL20))*AD$31),(SUMIF(S!$HC$15:$HL$15,'Ciclo Semaforico'!AD$32,S!$HC20:$HL20)+SUMIF(N!$HC$15:$HL$15,'Ciclo Semaforico'!AD$32,N!$HC20:$HL20)+SUMIF(E!$HC$15:$HL$15,'Ciclo Semaforico'!AD$32,E!$HC20:$HL20)+SUMIF(O!$HC$15:$HL$15,'Ciclo Semaforico'!AD$32,O!$HC20:$HL20))-IF(AD$31="",(SUMIF(S!$HC$15:$HL$15,'Ciclo Semaforico'!AD$30,S!$HC20:$HL20)+SUMIF(N!$HC$15:$HL$15,'Ciclo Semaforico'!AD$30,N!$HC20:$HL20)+SUMIF(E!$HC$15:$HL$15,'Ciclo Semaforico'!AD$30,E!$HC20:$HL20)+SUMIF(O!$HC$15:$HL$15,'Ciclo Semaforico'!AD$30,O!$HC20:$HL20)),(SUMIF(S!$HC$15:$HL$15,'Ciclo Semaforico'!AD$30,S!$HC20:$HL20)+SUMIF(N!$HC$15:$HL$15,'Ciclo Semaforico'!AD$30,N!$HC20:$HL20)+SUMIF(E!$HC$15:$HL$15,'Ciclo Semaforico'!AD$30,E!$HC20:$HL20)+SUMIF(O!$HC$15:$HL$15,'Ciclo Semaforico'!AD$30,O!$HC20:$HL20))*AD$31))</f>
        <v>0</v>
      </c>
      <c r="AE45" s="245" t="e">
        <f>IF(AE$32="",IF(AE$31="",(SUMIF(S!$HC$15:$HL$15,'Ciclo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Semaforico'!AE$30,O!$HC20:$HL20))*AE$31),(SUMIF(S!$HC$15:$HL$15,'Ciclo Semaforico'!AE$32,S!$HC20:$HL20)+SUMIF(N!$HC$15:$HL$15,'Ciclo Semaforico'!AE$32,N!$HC20:$HL20)+SUMIF(E!$HC$15:$HL$15,'Ciclo Semaforico'!AE$32,E!$HC20:$HL20)+SUMIF(O!$HC$15:$HL$15,'Ciclo Semaforico'!AE$32,O!$HC20:$HL20))-IF(AE$31="",(SUMIF(S!$HC$15:$HL$15,'Ciclo Semaforico'!AE$30,S!$HC20:$HL20)+SUMIF(N!$HC$15:$HL$15,'Ciclo Semaforico'!AE$30,N!$HC20:$HL20)+SUMIF(E!$HC$15:$HL$15,'Ciclo Semaforico'!AE$30,E!$HC20:$HL20)+SUMIF(O!$HC$15:$HL$15,'Ciclo Semaforico'!AE$30,O!$HC20:$HL20)),(SUMIF(S!$HC$15:$HL$15,'Ciclo Semaforico'!AE$30,S!$HC20:$HL20)+SUMIF(N!$HC$15:$HL$15,'Ciclo Semaforico'!AE$30,N!$HC20:$HL20)+SUMIF(E!$HC$15:$HL$15,'Ciclo Semaforico'!AE$30,E!$HC20:$HL20)+SUMIF(O!$HC$15:$HL$15,'Ciclo Semaforico'!AE$30,O!$HC20:$HL20))*AE$31))</f>
        <v>#REF!</v>
      </c>
      <c r="AF45" s="245">
        <f>IF(AF$32="",IF(AF$31="",(SUMIF(S!$HC$15:$HL$15,'Ciclo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Semaforico'!AF$30,O!$HC20:$HL20))*AF$31),(SUMIF(S!$HC$15:$HL$15,'Ciclo Semaforico'!AF$32,S!$HC20:$HL20)+SUMIF(N!$HC$15:$HL$15,'Ciclo Semaforico'!AF$32,N!$HC20:$HL20)+SUMIF(E!$HC$15:$HL$15,'Ciclo Semaforico'!AF$32,E!$HC20:$HL20)+SUMIF(O!$HC$15:$HL$15,'Ciclo Semaforico'!AF$32,O!$HC20:$HL20))-IF(AF$31="",(SUMIF(S!$HC$15:$HL$15,'Ciclo Semaforico'!AF$30,S!$HC20:$HL20)+SUMIF(N!$HC$15:$HL$15,'Ciclo Semaforico'!AF$30,N!$HC20:$HL20)+SUMIF(E!$HC$15:$HL$15,'Ciclo Semaforico'!AF$30,E!$HC20:$HL20)+SUMIF(O!$HC$15:$HL$15,'Ciclo Semaforico'!AF$30,O!$HC20:$HL20)),(SUMIF(S!$HC$15:$HL$15,'Ciclo Semaforico'!AF$30,S!$HC20:$HL20)+SUMIF(N!$HC$15:$HL$15,'Ciclo Semaforico'!AF$30,N!$HC20:$HL20)+SUMIF(E!$HC$15:$HL$15,'Ciclo Semaforico'!AF$30,E!$HC20:$HL20)+SUMIF(O!$HC$15:$HL$15,'Ciclo Semaforico'!AF$30,O!$HC20:$HL20))*AF$31))</f>
        <v>0</v>
      </c>
      <c r="AG45" s="245">
        <f>IF(AG$32="",IF(AG$31="",(SUMIF(S!$HC$15:$HL$15,'Ciclo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Semaforico'!AG$30,O!$HC20:$HL20))*AG$31),(SUMIF(S!$HC$15:$HL$15,'Ciclo Semaforico'!AG$32,S!$HC20:$HL20)+SUMIF(N!$HC$15:$HL$15,'Ciclo Semaforico'!AG$32,N!$HC20:$HL20)+SUMIF(E!$HC$15:$HL$15,'Ciclo Semaforico'!AG$32,E!$HC20:$HL20)+SUMIF(O!$HC$15:$HL$15,'Ciclo Semaforico'!AG$32,O!$HC20:$HL20))-IF(AG$31="",(SUMIF(S!$HC$15:$HL$15,'Ciclo Semaforico'!AG$30,S!$HC20:$HL20)+SUMIF(N!$HC$15:$HL$15,'Ciclo Semaforico'!AG$30,N!$HC20:$HL20)+SUMIF(E!$HC$15:$HL$15,'Ciclo Semaforico'!AG$30,E!$HC20:$HL20)+SUMIF(O!$HC$15:$HL$15,'Ciclo Semaforico'!AG$30,O!$HC20:$HL20)),(SUMIF(S!$HC$15:$HL$15,'Ciclo Semaforico'!AG$30,S!$HC20:$HL20)+SUMIF(N!$HC$15:$HL$15,'Ciclo Semaforico'!AG$30,N!$HC20:$HL20)+SUMIF(E!$HC$15:$HL$15,'Ciclo Semaforico'!AG$30,E!$HC20:$HL20)+SUMIF(O!$HC$15:$HL$15,'Ciclo Semaforico'!AG$30,O!$HC20:$HL20))*AG$31))</f>
        <v>0</v>
      </c>
      <c r="AH45" s="245">
        <f>IF(AH$32="",IF(AH$31="",(SUMIF(S!$HC$15:$HL$15,'Ciclo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Semaforico'!AH$30,O!$HC20:$HL20))*AH$31),(SUMIF(S!$HC$15:$HL$15,'Ciclo Semaforico'!AH$32,S!$HC20:$HL20)+SUMIF(N!$HC$15:$HL$15,'Ciclo Semaforico'!AH$32,N!$HC20:$HL20)+SUMIF(E!$HC$15:$HL$15,'Ciclo Semaforico'!AH$32,E!$HC20:$HL20)+SUMIF(O!$HC$15:$HL$15,'Ciclo Semaforico'!AH$32,O!$HC20:$HL20))-IF(AH$31="",(SUMIF(S!$HC$15:$HL$15,'Ciclo Semaforico'!AH$30,S!$HC20:$HL20)+SUMIF(N!$HC$15:$HL$15,'Ciclo Semaforico'!AH$30,N!$HC20:$HL20)+SUMIF(E!$HC$15:$HL$15,'Ciclo Semaforico'!AH$30,E!$HC20:$HL20)+SUMIF(O!$HC$15:$HL$15,'Ciclo Semaforico'!AH$30,O!$HC20:$HL20)),(SUMIF(S!$HC$15:$HL$15,'Ciclo Semaforico'!AH$30,S!$HC20:$HL20)+SUMIF(N!$HC$15:$HL$15,'Ciclo Semaforico'!AH$30,N!$HC20:$HL20)+SUMIF(E!$HC$15:$HL$15,'Ciclo Semaforico'!AH$30,E!$HC20:$HL20)+SUMIF(O!$HC$15:$HL$15,'Ciclo Semaforico'!AH$30,O!$HC20:$HL20))*AH$31))</f>
        <v>0</v>
      </c>
      <c r="AI45" s="245">
        <f>IF(AI$32="",IF(AI$31="",(SUMIF(S!$HC$15:$HL$15,'Ciclo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Semaforico'!AI$30,O!$HC20:$HL20))*AI$31),(SUMIF(S!$HC$15:$HL$15,'Ciclo Semaforico'!AI$32,S!$HC20:$HL20)+SUMIF(N!$HC$15:$HL$15,'Ciclo Semaforico'!AI$32,N!$HC20:$HL20)+SUMIF(E!$HC$15:$HL$15,'Ciclo Semaforico'!AI$32,E!$HC20:$HL20)+SUMIF(O!$HC$15:$HL$15,'Ciclo Semaforico'!AI$32,O!$HC20:$HL20))-IF(AI$31="",(SUMIF(S!$HC$15:$HL$15,'Ciclo Semaforico'!AI$30,S!$HC20:$HL20)+SUMIF(N!$HC$15:$HL$15,'Ciclo Semaforico'!AI$30,N!$HC20:$HL20)+SUMIF(E!$HC$15:$HL$15,'Ciclo Semaforico'!AI$30,E!$HC20:$HL20)+SUMIF(O!$HC$15:$HL$15,'Ciclo Semaforico'!AI$30,O!$HC20:$HL20)),(SUMIF(S!$HC$15:$HL$15,'Ciclo Semaforico'!AI$30,S!$HC20:$HL20)+SUMIF(N!$HC$15:$HL$15,'Ciclo Semaforico'!AI$30,N!$HC20:$HL20)+SUMIF(E!$HC$15:$HL$15,'Ciclo Semaforico'!AI$30,E!$HC20:$HL20)+SUMIF(O!$HC$15:$HL$15,'Ciclo Semaforico'!AI$30,O!$HC20:$HL20))*AI$31))</f>
        <v>0</v>
      </c>
      <c r="AJ45" s="245">
        <f>IF(AJ$32="",IF(AJ$31="",(SUMIF(S!$HC$15:$HL$15,'Ciclo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Semaforico'!AJ$30,O!$HC20:$HL20))*AJ$31),(SUMIF(S!$HC$15:$HL$15,'Ciclo Semaforico'!AJ$32,S!$HC20:$HL20)+SUMIF(N!$HC$15:$HL$15,'Ciclo Semaforico'!AJ$32,N!$HC20:$HL20)+SUMIF(E!$HC$15:$HL$15,'Ciclo Semaforico'!AJ$32,E!$HC20:$HL20)+SUMIF(O!$HC$15:$HL$15,'Ciclo Semaforico'!AJ$32,O!$HC20:$HL20))-IF(AJ$31="",(SUMIF(S!$HC$15:$HL$15,'Ciclo Semaforico'!AJ$30,S!$HC20:$HL20)+SUMIF(N!$HC$15:$HL$15,'Ciclo Semaforico'!AJ$30,N!$HC20:$HL20)+SUMIF(E!$HC$15:$HL$15,'Ciclo Semaforico'!AJ$30,E!$HC20:$HL20)+SUMIF(O!$HC$15:$HL$15,'Ciclo Semaforico'!AJ$30,O!$HC20:$HL20)),(SUMIF(S!$HC$15:$HL$15,'Ciclo Semaforico'!AJ$30,S!$HC20:$HL20)+SUMIF(N!$HC$15:$HL$15,'Ciclo Semaforico'!AJ$30,N!$HC20:$HL20)+SUMIF(E!$HC$15:$HL$15,'Ciclo Semaforico'!AJ$30,E!$HC20:$HL20)+SUMIF(O!$HC$15:$HL$15,'Ciclo Semaforico'!AJ$30,O!$HC20:$HL20))*AJ$31))</f>
        <v>0</v>
      </c>
      <c r="AK45" s="245">
        <f>IF(AK$32="",IF(AK$31="",(SUMIF(S!$HC$15:$HL$15,'Ciclo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Semaforico'!AK$30,O!$HC20:$HL20))*AK$31),(SUMIF(S!$HC$15:$HL$15,'Ciclo Semaforico'!AK$32,S!$HC20:$HL20)+SUMIF(N!$HC$15:$HL$15,'Ciclo Semaforico'!AK$32,N!$HC20:$HL20)+SUMIF(E!$HC$15:$HL$15,'Ciclo Semaforico'!AK$32,E!$HC20:$HL20)+SUMIF(O!$HC$15:$HL$15,'Ciclo Semaforico'!AK$32,O!$HC20:$HL20))-IF(AK$31="",(SUMIF(S!$HC$15:$HL$15,'Ciclo Semaforico'!AK$30,S!$HC20:$HL20)+SUMIF(N!$HC$15:$HL$15,'Ciclo Semaforico'!AK$30,N!$HC20:$HL20)+SUMIF(E!$HC$15:$HL$15,'Ciclo Semaforico'!AK$30,E!$HC20:$HL20)+SUMIF(O!$HC$15:$HL$15,'Ciclo Semaforico'!AK$30,O!$HC20:$HL20)),(SUMIF(S!$HC$15:$HL$15,'Ciclo Semaforico'!AK$30,S!$HC20:$HL20)+SUMIF(N!$HC$15:$HL$15,'Ciclo Semaforico'!AK$30,N!$HC20:$HL20)+SUMIF(E!$HC$15:$HL$15,'Ciclo Semaforico'!AK$30,E!$HC20:$HL20)+SUMIF(O!$HC$15:$HL$15,'Ciclo Semaforico'!AK$30,O!$HC20:$HL20))*AK$31))</f>
        <v>0</v>
      </c>
      <c r="AL45" s="246">
        <f>IF(AL$32="",IF(AL$31="",(SUMIF(S!$HC$15:$HL$15,'Ciclo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Semaforico'!AL$30,O!$HC20:$HL20))*AL$31),(SUMIF(S!$HC$15:$HL$15,'Ciclo Semaforico'!AL$32,S!$HC20:$HL20)+SUMIF(N!$HC$15:$HL$15,'Ciclo Semaforico'!AL$32,N!$HC20:$HL20)+SUMIF(E!$HC$15:$HL$15,'Ciclo Semaforico'!AL$32,E!$HC20:$HL20)+SUMIF(O!$HC$15:$HL$15,'Ciclo Semaforico'!AL$32,O!$HC20:$HL20))-IF(AL$31="",(SUMIF(S!$HC$15:$HL$15,'Ciclo Semaforico'!AL$30,S!$HC20:$HL20)+SUMIF(N!$HC$15:$HL$15,'Ciclo Semaforico'!AL$30,N!$HC20:$HL20)+SUMIF(E!$HC$15:$HL$15,'Ciclo Semaforico'!AL$30,E!$HC20:$HL20)+SUMIF(O!$HC$15:$HL$15,'Ciclo Semaforico'!AL$30,O!$HC20:$HL20)),(SUMIF(S!$HC$15:$HL$15,'Ciclo Semaforico'!AL$30,S!$HC20:$HL20)+SUMIF(N!$HC$15:$HL$15,'Ciclo Semaforico'!AL$30,N!$HC20:$HL20)+SUMIF(E!$HC$15:$HL$15,'Ciclo Semaforico'!AL$30,E!$HC20:$HL20)+SUMIF(O!$HC$15:$HL$15,'Ciclo Semaforico'!AL$30,O!$HC20:$HL20))*AL$31))</f>
        <v>0</v>
      </c>
      <c r="AM45" s="244">
        <f>IF(AM$32="",IF(AM$31="",(SUMIF(S!$HC$15:$HL$15,'Ciclo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Semaforico'!AM$30,O!$HC20:$HL20))*AM$31),(SUMIF(S!$HC$15:$HL$15,'Ciclo Semaforico'!AM$32,S!$HC20:$HL20)+SUMIF(N!$HC$15:$HL$15,'Ciclo Semaforico'!AM$32,N!$HC20:$HL20)+SUMIF(E!$HC$15:$HL$15,'Ciclo Semaforico'!AM$32,E!$HC20:$HL20)+SUMIF(O!$HC$15:$HL$15,'Ciclo Semaforico'!AM$32,O!$HC20:$HL20))-IF(AM$31="",(SUMIF(S!$HC$15:$HL$15,'Ciclo Semaforico'!AM$30,S!$HC20:$HL20)+SUMIF(N!$HC$15:$HL$15,'Ciclo Semaforico'!AM$30,N!$HC20:$HL20)+SUMIF(E!$HC$15:$HL$15,'Ciclo Semaforico'!AM$30,E!$HC20:$HL20)+SUMIF(O!$HC$15:$HL$15,'Ciclo Semaforico'!AM$30,O!$HC20:$HL20)),(SUMIF(S!$HC$15:$HL$15,'Ciclo Semaforico'!AM$30,S!$HC20:$HL20)+SUMIF(N!$HC$15:$HL$15,'Ciclo Semaforico'!AM$30,N!$HC20:$HL20)+SUMIF(E!$HC$15:$HL$15,'Ciclo Semaforico'!AM$30,E!$HC20:$HL20)+SUMIF(O!$HC$15:$HL$15,'Ciclo Semaforico'!AM$30,O!$HC20:$HL20))*AM$31))</f>
        <v>0</v>
      </c>
      <c r="AN45" s="245">
        <f>IF(AN$32="",IF(AN$31="",(SUMIF(S!$HC$15:$HL$15,'Ciclo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Semaforico'!AN$30,O!$HC20:$HL20))*AN$31),(SUMIF(S!$HC$15:$HL$15,'Ciclo Semaforico'!AN$32,S!$HC20:$HL20)+SUMIF(N!$HC$15:$HL$15,'Ciclo Semaforico'!AN$32,N!$HC20:$HL20)+SUMIF(E!$HC$15:$HL$15,'Ciclo Semaforico'!AN$32,E!$HC20:$HL20)+SUMIF(O!$HC$15:$HL$15,'Ciclo Semaforico'!AN$32,O!$HC20:$HL20))-IF(AN$31="",(SUMIF(S!$HC$15:$HL$15,'Ciclo Semaforico'!AN$30,S!$HC20:$HL20)+SUMIF(N!$HC$15:$HL$15,'Ciclo Semaforico'!AN$30,N!$HC20:$HL20)+SUMIF(E!$HC$15:$HL$15,'Ciclo Semaforico'!AN$30,E!$HC20:$HL20)+SUMIF(O!$HC$15:$HL$15,'Ciclo Semaforico'!AN$30,O!$HC20:$HL20)),(SUMIF(S!$HC$15:$HL$15,'Ciclo Semaforico'!AN$30,S!$HC20:$HL20)+SUMIF(N!$HC$15:$HL$15,'Ciclo Semaforico'!AN$30,N!$HC20:$HL20)+SUMIF(E!$HC$15:$HL$15,'Ciclo Semaforico'!AN$30,E!$HC20:$HL20)+SUMIF(O!$HC$15:$HL$15,'Ciclo Semaforico'!AN$30,O!$HC20:$HL20))*AN$31))</f>
        <v>0</v>
      </c>
      <c r="AO45" s="245">
        <f>IF(AO$32="",IF(AO$31="",(SUMIF(S!$HC$15:$HL$15,'Ciclo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Semaforico'!AO$30,O!$HC20:$HL20))*AO$31),(SUMIF(S!$HC$15:$HL$15,'Ciclo Semaforico'!AO$32,S!$HC20:$HL20)+SUMIF(N!$HC$15:$HL$15,'Ciclo Semaforico'!AO$32,N!$HC20:$HL20)+SUMIF(E!$HC$15:$HL$15,'Ciclo Semaforico'!AO$32,E!$HC20:$HL20)+SUMIF(O!$HC$15:$HL$15,'Ciclo Semaforico'!AO$32,O!$HC20:$HL20))-IF(AO$31="",(SUMIF(S!$HC$15:$HL$15,'Ciclo Semaforico'!AO$30,S!$HC20:$HL20)+SUMIF(N!$HC$15:$HL$15,'Ciclo Semaforico'!AO$30,N!$HC20:$HL20)+SUMIF(E!$HC$15:$HL$15,'Ciclo Semaforico'!AO$30,E!$HC20:$HL20)+SUMIF(O!$HC$15:$HL$15,'Ciclo Semaforico'!AO$30,O!$HC20:$HL20)),(SUMIF(S!$HC$15:$HL$15,'Ciclo Semaforico'!AO$30,S!$HC20:$HL20)+SUMIF(N!$HC$15:$HL$15,'Ciclo Semaforico'!AO$30,N!$HC20:$HL20)+SUMIF(E!$HC$15:$HL$15,'Ciclo Semaforico'!AO$30,E!$HC20:$HL20)+SUMIF(O!$HC$15:$HL$15,'Ciclo Semaforico'!AO$30,O!$HC20:$HL20))*AO$31))</f>
        <v>0</v>
      </c>
      <c r="AP45" s="245">
        <f>IF(AP$32="",IF(AP$31="",(SUMIF(S!$HC$15:$HL$15,'Ciclo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Semaforico'!AP$30,O!$HC20:$HL20))*AP$31),(SUMIF(S!$HC$15:$HL$15,'Ciclo Semaforico'!AP$32,S!$HC20:$HL20)+SUMIF(N!$HC$15:$HL$15,'Ciclo Semaforico'!AP$32,N!$HC20:$HL20)+SUMIF(E!$HC$15:$HL$15,'Ciclo Semaforico'!AP$32,E!$HC20:$HL20)+SUMIF(O!$HC$15:$HL$15,'Ciclo Semaforico'!AP$32,O!$HC20:$HL20))-IF(AP$31="",(SUMIF(S!$HC$15:$HL$15,'Ciclo Semaforico'!AP$30,S!$HC20:$HL20)+SUMIF(N!$HC$15:$HL$15,'Ciclo Semaforico'!AP$30,N!$HC20:$HL20)+SUMIF(E!$HC$15:$HL$15,'Ciclo Semaforico'!AP$30,E!$HC20:$HL20)+SUMIF(O!$HC$15:$HL$15,'Ciclo Semaforico'!AP$30,O!$HC20:$HL20)),(SUMIF(S!$HC$15:$HL$15,'Ciclo Semaforico'!AP$30,S!$HC20:$HL20)+SUMIF(N!$HC$15:$HL$15,'Ciclo Semaforico'!AP$30,N!$HC20:$HL20)+SUMIF(E!$HC$15:$HL$15,'Ciclo Semaforico'!AP$30,E!$HC20:$HL20)+SUMIF(O!$HC$15:$HL$15,'Ciclo Semaforico'!AP$30,O!$HC20:$HL20))*AP$31))</f>
        <v>0</v>
      </c>
      <c r="AQ45" s="245">
        <f>IF(AQ$32="",IF(AQ$31="",(SUMIF(S!$HC$15:$HL$15,'Ciclo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Semaforico'!AQ$30,O!$HC20:$HL20))*AQ$31),(SUMIF(S!$HC$15:$HL$15,'Ciclo Semaforico'!AQ$32,S!$HC20:$HL20)+SUMIF(N!$HC$15:$HL$15,'Ciclo Semaforico'!AQ$32,N!$HC20:$HL20)+SUMIF(E!$HC$15:$HL$15,'Ciclo Semaforico'!AQ$32,E!$HC20:$HL20)+SUMIF(O!$HC$15:$HL$15,'Ciclo Semaforico'!AQ$32,O!$HC20:$HL20))-IF(AQ$31="",(SUMIF(S!$HC$15:$HL$15,'Ciclo Semaforico'!AQ$30,S!$HC20:$HL20)+SUMIF(N!$HC$15:$HL$15,'Ciclo Semaforico'!AQ$30,N!$HC20:$HL20)+SUMIF(E!$HC$15:$HL$15,'Ciclo Semaforico'!AQ$30,E!$HC20:$HL20)+SUMIF(O!$HC$15:$HL$15,'Ciclo Semaforico'!AQ$30,O!$HC20:$HL20)),(SUMIF(S!$HC$15:$HL$15,'Ciclo Semaforico'!AQ$30,S!$HC20:$HL20)+SUMIF(N!$HC$15:$HL$15,'Ciclo Semaforico'!AQ$30,N!$HC20:$HL20)+SUMIF(E!$HC$15:$HL$15,'Ciclo Semaforico'!AQ$30,E!$HC20:$HL20)+SUMIF(O!$HC$15:$HL$15,'Ciclo Semaforico'!AQ$30,O!$HC20:$HL20))*AQ$31))</f>
        <v>0</v>
      </c>
      <c r="AR45" s="245">
        <f>IF(AR$32="",IF(AR$31="",(SUMIF(S!$HC$15:$HL$15,'Ciclo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Semaforico'!AR$30,O!$HC20:$HL20))*AR$31),(SUMIF(S!$HC$15:$HL$15,'Ciclo Semaforico'!AR$32,S!$HC20:$HL20)+SUMIF(N!$HC$15:$HL$15,'Ciclo Semaforico'!AR$32,N!$HC20:$HL20)+SUMIF(E!$HC$15:$HL$15,'Ciclo Semaforico'!AR$32,E!$HC20:$HL20)+SUMIF(O!$HC$15:$HL$15,'Ciclo Semaforico'!AR$32,O!$HC20:$HL20))-IF(AR$31="",(SUMIF(S!$HC$15:$HL$15,'Ciclo Semaforico'!AR$30,S!$HC20:$HL20)+SUMIF(N!$HC$15:$HL$15,'Ciclo Semaforico'!AR$30,N!$HC20:$HL20)+SUMIF(E!$HC$15:$HL$15,'Ciclo Semaforico'!AR$30,E!$HC20:$HL20)+SUMIF(O!$HC$15:$HL$15,'Ciclo Semaforico'!AR$30,O!$HC20:$HL20)),(SUMIF(S!$HC$15:$HL$15,'Ciclo Semaforico'!AR$30,S!$HC20:$HL20)+SUMIF(N!$HC$15:$HL$15,'Ciclo Semaforico'!AR$30,N!$HC20:$HL20)+SUMIF(E!$HC$15:$HL$15,'Ciclo Semaforico'!AR$30,E!$HC20:$HL20)+SUMIF(O!$HC$15:$HL$15,'Ciclo Semaforico'!AR$30,O!$HC20:$HL20))*AR$31))</f>
        <v>0</v>
      </c>
      <c r="AS45" s="245">
        <f>IF(AS$32="",IF(AS$31="",(SUMIF(S!$HC$15:$HL$15,'Ciclo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Semaforico'!AS$30,O!$HC20:$HL20))*AS$31),(SUMIF(S!$HC$15:$HL$15,'Ciclo Semaforico'!AS$32,S!$HC20:$HL20)+SUMIF(N!$HC$15:$HL$15,'Ciclo Semaforico'!AS$32,N!$HC20:$HL20)+SUMIF(E!$HC$15:$HL$15,'Ciclo Semaforico'!AS$32,E!$HC20:$HL20)+SUMIF(O!$HC$15:$HL$15,'Ciclo Semaforico'!AS$32,O!$HC20:$HL20))-IF(AS$31="",(SUMIF(S!$HC$15:$HL$15,'Ciclo Semaforico'!AS$30,S!$HC20:$HL20)+SUMIF(N!$HC$15:$HL$15,'Ciclo Semaforico'!AS$30,N!$HC20:$HL20)+SUMIF(E!$HC$15:$HL$15,'Ciclo Semaforico'!AS$30,E!$HC20:$HL20)+SUMIF(O!$HC$15:$HL$15,'Ciclo Semaforico'!AS$30,O!$HC20:$HL20)),(SUMIF(S!$HC$15:$HL$15,'Ciclo Semaforico'!AS$30,S!$HC20:$HL20)+SUMIF(N!$HC$15:$HL$15,'Ciclo Semaforico'!AS$30,N!$HC20:$HL20)+SUMIF(E!$HC$15:$HL$15,'Ciclo Semaforico'!AS$30,E!$HC20:$HL20)+SUMIF(O!$HC$15:$HL$15,'Ciclo Semaforico'!AS$30,O!$HC20:$HL20))*AS$31))</f>
        <v>0</v>
      </c>
      <c r="AT45" s="245">
        <f>IF(AT$32="",IF(AT$31="",(SUMIF(S!$HC$15:$HL$15,'Ciclo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Semaforico'!AT$30,O!$HC20:$HL20))*AT$31),(SUMIF(S!$HC$15:$HL$15,'Ciclo Semaforico'!AT$32,S!$HC20:$HL20)+SUMIF(N!$HC$15:$HL$15,'Ciclo Semaforico'!AT$32,N!$HC20:$HL20)+SUMIF(E!$HC$15:$HL$15,'Ciclo Semaforico'!AT$32,E!$HC20:$HL20)+SUMIF(O!$HC$15:$HL$15,'Ciclo Semaforico'!AT$32,O!$HC20:$HL20))-IF(AT$31="",(SUMIF(S!$HC$15:$HL$15,'Ciclo Semaforico'!AT$30,S!$HC20:$HL20)+SUMIF(N!$HC$15:$HL$15,'Ciclo Semaforico'!AT$30,N!$HC20:$HL20)+SUMIF(E!$HC$15:$HL$15,'Ciclo Semaforico'!AT$30,E!$HC20:$HL20)+SUMIF(O!$HC$15:$HL$15,'Ciclo Semaforico'!AT$30,O!$HC20:$HL20)),(SUMIF(S!$HC$15:$HL$15,'Ciclo Semaforico'!AT$30,S!$HC20:$HL20)+SUMIF(N!$HC$15:$HL$15,'Ciclo Semaforico'!AT$30,N!$HC20:$HL20)+SUMIF(E!$HC$15:$HL$15,'Ciclo Semaforico'!AT$30,E!$HC20:$HL20)+SUMIF(O!$HC$15:$HL$15,'Ciclo Semaforico'!AT$30,O!$HC20:$HL20))*AT$31))</f>
        <v>0</v>
      </c>
      <c r="AU45" s="245">
        <f>IF(AU$32="",IF(AU$31="",(SUMIF(S!$HC$15:$HL$15,'Ciclo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Semaforico'!AU$30,O!$HC20:$HL20))*AU$31),(SUMIF(S!$HC$15:$HL$15,'Ciclo Semaforico'!AU$32,S!$HC20:$HL20)+SUMIF(N!$HC$15:$HL$15,'Ciclo Semaforico'!AU$32,N!$HC20:$HL20)+SUMIF(E!$HC$15:$HL$15,'Ciclo Semaforico'!AU$32,E!$HC20:$HL20)+SUMIF(O!$HC$15:$HL$15,'Ciclo Semaforico'!AU$32,O!$HC20:$HL20))-IF(AU$31="",(SUMIF(S!$HC$15:$HL$15,'Ciclo Semaforico'!AU$30,S!$HC20:$HL20)+SUMIF(N!$HC$15:$HL$15,'Ciclo Semaforico'!AU$30,N!$HC20:$HL20)+SUMIF(E!$HC$15:$HL$15,'Ciclo Semaforico'!AU$30,E!$HC20:$HL20)+SUMIF(O!$HC$15:$HL$15,'Ciclo Semaforico'!AU$30,O!$HC20:$HL20)),(SUMIF(S!$HC$15:$HL$15,'Ciclo Semaforico'!AU$30,S!$HC20:$HL20)+SUMIF(N!$HC$15:$HL$15,'Ciclo Semaforico'!AU$30,N!$HC20:$HL20)+SUMIF(E!$HC$15:$HL$15,'Ciclo Semaforico'!AU$30,E!$HC20:$HL20)+SUMIF(O!$HC$15:$HL$15,'Ciclo Semaforico'!AU$30,O!$HC20:$HL20))*AU$31))</f>
        <v>0</v>
      </c>
      <c r="AV45" s="245">
        <f>IF(AV$32="",IF(AV$31="",(SUMIF(S!$HC$15:$HL$15,'Ciclo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Semaforico'!AV$30,O!$HC20:$HL20))*AV$31),(SUMIF(S!$HC$15:$HL$15,'Ciclo Semaforico'!AV$32,S!$HC20:$HL20)+SUMIF(N!$HC$15:$HL$15,'Ciclo Semaforico'!AV$32,N!$HC20:$HL20)+SUMIF(E!$HC$15:$HL$15,'Ciclo Semaforico'!AV$32,E!$HC20:$HL20)+SUMIF(O!$HC$15:$HL$15,'Ciclo Semaforico'!AV$32,O!$HC20:$HL20))-IF(AV$31="",(SUMIF(S!$HC$15:$HL$15,'Ciclo Semaforico'!AV$30,S!$HC20:$HL20)+SUMIF(N!$HC$15:$HL$15,'Ciclo Semaforico'!AV$30,N!$HC20:$HL20)+SUMIF(E!$HC$15:$HL$15,'Ciclo Semaforico'!AV$30,E!$HC20:$HL20)+SUMIF(O!$HC$15:$HL$15,'Ciclo Semaforico'!AV$30,O!$HC20:$HL20)),(SUMIF(S!$HC$15:$HL$15,'Ciclo Semaforico'!AV$30,S!$HC20:$HL20)+SUMIF(N!$HC$15:$HL$15,'Ciclo Semaforico'!AV$30,N!$HC20:$HL20)+SUMIF(E!$HC$15:$HL$15,'Ciclo Semaforico'!AV$30,E!$HC20:$HL20)+SUMIF(O!$HC$15:$HL$15,'Ciclo Semaforico'!AV$30,O!$HC20:$HL20))*AV$31))</f>
        <v>0</v>
      </c>
      <c r="AW45" s="245">
        <f>IF(AW$32="",IF(AW$31="",(SUMIF(S!$HC$15:$HL$15,'Ciclo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Semaforico'!AW$30,O!$HC20:$HL20))*AW$31),(SUMIF(S!$HC$15:$HL$15,'Ciclo Semaforico'!AW$32,S!$HC20:$HL20)+SUMIF(N!$HC$15:$HL$15,'Ciclo Semaforico'!AW$32,N!$HC20:$HL20)+SUMIF(E!$HC$15:$HL$15,'Ciclo Semaforico'!AW$32,E!$HC20:$HL20)+SUMIF(O!$HC$15:$HL$15,'Ciclo Semaforico'!AW$32,O!$HC20:$HL20))-IF(AW$31="",(SUMIF(S!$HC$15:$HL$15,'Ciclo Semaforico'!AW$30,S!$HC20:$HL20)+SUMIF(N!$HC$15:$HL$15,'Ciclo Semaforico'!AW$30,N!$HC20:$HL20)+SUMIF(E!$HC$15:$HL$15,'Ciclo Semaforico'!AW$30,E!$HC20:$HL20)+SUMIF(O!$HC$15:$HL$15,'Ciclo Semaforico'!AW$30,O!$HC20:$HL20)),(SUMIF(S!$HC$15:$HL$15,'Ciclo Semaforico'!AW$30,S!$HC20:$HL20)+SUMIF(N!$HC$15:$HL$15,'Ciclo Semaforico'!AW$30,N!$HC20:$HL20)+SUMIF(E!$HC$15:$HL$15,'Ciclo Semaforico'!AW$30,E!$HC20:$HL20)+SUMIF(O!$HC$15:$HL$15,'Ciclo Semaforico'!AW$30,O!$HC20:$HL20))*AW$31))</f>
        <v>0</v>
      </c>
      <c r="AX45" s="246">
        <f>IF(AX$32="",IF(AX$31="",(SUMIF(S!$HC$15:$HL$15,'Ciclo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Semaforico'!AX$30,O!$HC20:$HL20))*AX$31),(SUMIF(S!$HC$15:$HL$15,'Ciclo Semaforico'!AX$32,S!$HC20:$HL20)+SUMIF(N!$HC$15:$HL$15,'Ciclo Semaforico'!AX$32,N!$HC20:$HL20)+SUMIF(E!$HC$15:$HL$15,'Ciclo Semaforico'!AX$32,E!$HC20:$HL20)+SUMIF(O!$HC$15:$HL$15,'Ciclo Semaforico'!AX$32,O!$HC20:$HL20))-IF(AX$31="",(SUMIF(S!$HC$15:$HL$15,'Ciclo Semaforico'!AX$30,S!$HC20:$HL20)+SUMIF(N!$HC$15:$HL$15,'Ciclo Semaforico'!AX$30,N!$HC20:$HL20)+SUMIF(E!$HC$15:$HL$15,'Ciclo Semaforico'!AX$30,E!$HC20:$HL20)+SUMIF(O!$HC$15:$HL$15,'Ciclo Semaforico'!AX$30,O!$HC20:$HL20)),(SUMIF(S!$HC$15:$HL$15,'Ciclo Semaforico'!AX$30,S!$HC20:$HL20)+SUMIF(N!$HC$15:$HL$15,'Ciclo Semaforico'!AX$30,N!$HC20:$HL20)+SUMIF(E!$HC$15:$HL$15,'Ciclo Semaforico'!AX$30,E!$HC20:$HL20)+SUMIF(O!$HC$15:$HL$15,'Ciclo Semaforico'!AX$30,O!$HC20:$HL20))*AX$31))</f>
        <v>0</v>
      </c>
      <c r="AY45" s="244" t="e">
        <f>IF(AY$32="",IF(AY$31="",(SUMIF(S!$HC$15:$HL$15,'Ciclo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Semaforico'!AY$30,O!$HC20:$HL20))*AY$31),(SUMIF(S!$HC$15:$HL$15,'Ciclo Semaforico'!AY$32,S!$HC20:$HL20)+SUMIF(N!$HC$15:$HL$15,'Ciclo Semaforico'!AY$32,N!$HC20:$HL20)+SUMIF(E!$HC$15:$HL$15,'Ciclo Semaforico'!AY$32,E!$HC20:$HL20)+SUMIF(O!$HC$15:$HL$15,'Ciclo Semaforico'!AY$32,O!$HC20:$HL20))-IF(AY$31="",(SUMIF(S!$HC$15:$HL$15,'Ciclo Semaforico'!AY$30,S!$HC20:$HL20)+SUMIF(N!$HC$15:$HL$15,'Ciclo Semaforico'!AY$30,N!$HC20:$HL20)+SUMIF(E!$HC$15:$HL$15,'Ciclo Semaforico'!AY$30,E!$HC20:$HL20)+SUMIF(O!$HC$15:$HL$15,'Ciclo Semaforico'!AY$30,O!$HC20:$HL20)),(SUMIF(S!$HC$15:$HL$15,'Ciclo Semaforico'!AY$30,S!$HC20:$HL20)+SUMIF(N!$HC$15:$HL$15,'Ciclo Semaforico'!AY$30,N!$HC20:$HL20)+SUMIF(E!$HC$15:$HL$15,'Ciclo Semaforico'!AY$30,E!$HC20:$HL20)+SUMIF(O!$HC$15:$HL$15,'Ciclo Semaforico'!AY$30,O!$HC20:$HL20))*AY$31))</f>
        <v>#REF!</v>
      </c>
      <c r="AZ45" s="245" t="e">
        <f>IF(AZ$32="",IF(AZ$31="",(SUMIF(S!$HC$15:$HL$15,'Ciclo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Semaforico'!AZ$30,O!$HC20:$HL20))*AZ$31),(SUMIF(S!$HC$15:$HL$15,'Ciclo Semaforico'!AZ$32,S!$HC20:$HL20)+SUMIF(N!$HC$15:$HL$15,'Ciclo Semaforico'!AZ$32,N!$HC20:$HL20)+SUMIF(E!$HC$15:$HL$15,'Ciclo Semaforico'!AZ$32,E!$HC20:$HL20)+SUMIF(O!$HC$15:$HL$15,'Ciclo Semaforico'!AZ$32,O!$HC20:$HL20))-IF(AZ$31="",(SUMIF(S!$HC$15:$HL$15,'Ciclo Semaforico'!AZ$30,S!$HC20:$HL20)+SUMIF(N!$HC$15:$HL$15,'Ciclo Semaforico'!AZ$30,N!$HC20:$HL20)+SUMIF(E!$HC$15:$HL$15,'Ciclo Semaforico'!AZ$30,E!$HC20:$HL20)+SUMIF(O!$HC$15:$HL$15,'Ciclo Semaforico'!AZ$30,O!$HC20:$HL20)),(SUMIF(S!$HC$15:$HL$15,'Ciclo Semaforico'!AZ$30,S!$HC20:$HL20)+SUMIF(N!$HC$15:$HL$15,'Ciclo Semaforico'!AZ$30,N!$HC20:$HL20)+SUMIF(E!$HC$15:$HL$15,'Ciclo Semaforico'!AZ$30,E!$HC20:$HL20)+SUMIF(O!$HC$15:$HL$15,'Ciclo Semaforico'!AZ$30,O!$HC20:$HL20))*AZ$31))</f>
        <v>#REF!</v>
      </c>
      <c r="BA45" s="245" t="e">
        <f>IF(BA$32="",IF(BA$31="",(SUMIF(S!$HC$15:$HL$15,'Ciclo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Semaforico'!BA$30,O!$HC20:$HL20))*BA$31),(SUMIF(S!$HC$15:$HL$15,'Ciclo Semaforico'!BA$32,S!$HC20:$HL20)+SUMIF(N!$HC$15:$HL$15,'Ciclo Semaforico'!BA$32,N!$HC20:$HL20)+SUMIF(E!$HC$15:$HL$15,'Ciclo Semaforico'!BA$32,E!$HC20:$HL20)+SUMIF(O!$HC$15:$HL$15,'Ciclo Semaforico'!BA$32,O!$HC20:$HL20))-IF(BA$31="",(SUMIF(S!$HC$15:$HL$15,'Ciclo Semaforico'!BA$30,S!$HC20:$HL20)+SUMIF(N!$HC$15:$HL$15,'Ciclo Semaforico'!BA$30,N!$HC20:$HL20)+SUMIF(E!$HC$15:$HL$15,'Ciclo Semaforico'!BA$30,E!$HC20:$HL20)+SUMIF(O!$HC$15:$HL$15,'Ciclo Semaforico'!BA$30,O!$HC20:$HL20)),(SUMIF(S!$HC$15:$HL$15,'Ciclo Semaforico'!BA$30,S!$HC20:$HL20)+SUMIF(N!$HC$15:$HL$15,'Ciclo Semaforico'!BA$30,N!$HC20:$HL20)+SUMIF(E!$HC$15:$HL$15,'Ciclo Semaforico'!BA$30,E!$HC20:$HL20)+SUMIF(O!$HC$15:$HL$15,'Ciclo Semaforico'!BA$30,O!$HC20:$HL20))*BA$31))</f>
        <v>#REF!</v>
      </c>
      <c r="BB45" s="245" t="e">
        <f>IF(BB$32="",IF(BB$31="",(SUMIF(S!$HC$15:$HL$15,'Ciclo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Semaforico'!BB$30,O!$HC20:$HL20))*BB$31),(SUMIF(S!$HC$15:$HL$15,'Ciclo Semaforico'!BB$32,S!$HC20:$HL20)+SUMIF(N!$HC$15:$HL$15,'Ciclo Semaforico'!BB$32,N!$HC20:$HL20)+SUMIF(E!$HC$15:$HL$15,'Ciclo Semaforico'!BB$32,E!$HC20:$HL20)+SUMIF(O!$HC$15:$HL$15,'Ciclo Semaforico'!BB$32,O!$HC20:$HL20))-IF(BB$31="",(SUMIF(S!$HC$15:$HL$15,'Ciclo Semaforico'!BB$30,S!$HC20:$HL20)+SUMIF(N!$HC$15:$HL$15,'Ciclo Semaforico'!BB$30,N!$HC20:$HL20)+SUMIF(E!$HC$15:$HL$15,'Ciclo Semaforico'!BB$30,E!$HC20:$HL20)+SUMIF(O!$HC$15:$HL$15,'Ciclo Semaforico'!BB$30,O!$HC20:$HL20)),(SUMIF(S!$HC$15:$HL$15,'Ciclo Semaforico'!BB$30,S!$HC20:$HL20)+SUMIF(N!$HC$15:$HL$15,'Ciclo Semaforico'!BB$30,N!$HC20:$HL20)+SUMIF(E!$HC$15:$HL$15,'Ciclo Semaforico'!BB$30,E!$HC20:$HL20)+SUMIF(O!$HC$15:$HL$15,'Ciclo Semaforico'!BB$30,O!$HC20:$HL20))*BB$31))</f>
        <v>#REF!</v>
      </c>
      <c r="BC45" s="245" t="e">
        <f>IF(BC$32="",IF(BC$31="",(SUMIF(S!$HC$15:$HL$15,'Ciclo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Semaforico'!BC$30,O!$HC20:$HL20))*BC$31),(SUMIF(S!$HC$15:$HL$15,'Ciclo Semaforico'!BC$32,S!$HC20:$HL20)+SUMIF(N!$HC$15:$HL$15,'Ciclo Semaforico'!BC$32,N!$HC20:$HL20)+SUMIF(E!$HC$15:$HL$15,'Ciclo Semaforico'!BC$32,E!$HC20:$HL20)+SUMIF(O!$HC$15:$HL$15,'Ciclo Semaforico'!BC$32,O!$HC20:$HL20))-IF(BC$31="",(SUMIF(S!$HC$15:$HL$15,'Ciclo Semaforico'!BC$30,S!$HC20:$HL20)+SUMIF(N!$HC$15:$HL$15,'Ciclo Semaforico'!BC$30,N!$HC20:$HL20)+SUMIF(E!$HC$15:$HL$15,'Ciclo Semaforico'!BC$30,E!$HC20:$HL20)+SUMIF(O!$HC$15:$HL$15,'Ciclo Semaforico'!BC$30,O!$HC20:$HL20)),(SUMIF(S!$HC$15:$HL$15,'Ciclo Semaforico'!BC$30,S!$HC20:$HL20)+SUMIF(N!$HC$15:$HL$15,'Ciclo Semaforico'!BC$30,N!$HC20:$HL20)+SUMIF(E!$HC$15:$HL$15,'Ciclo Semaforico'!BC$30,E!$HC20:$HL20)+SUMIF(O!$HC$15:$HL$15,'Ciclo Semaforico'!BC$30,O!$HC20:$HL20))*BC$31))</f>
        <v>#REF!</v>
      </c>
      <c r="BD45" s="245" t="e">
        <f>IF(BD$32="",IF(BD$31="",(SUMIF(S!$HC$15:$HL$15,'Ciclo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Semaforico'!BD$30,O!$HC20:$HL20))*BD$31),(SUMIF(S!$HC$15:$HL$15,'Ciclo Semaforico'!BD$32,S!$HC20:$HL20)+SUMIF(N!$HC$15:$HL$15,'Ciclo Semaforico'!BD$32,N!$HC20:$HL20)+SUMIF(E!$HC$15:$HL$15,'Ciclo Semaforico'!BD$32,E!$HC20:$HL20)+SUMIF(O!$HC$15:$HL$15,'Ciclo Semaforico'!BD$32,O!$HC20:$HL20))-IF(BD$31="",(SUMIF(S!$HC$15:$HL$15,'Ciclo Semaforico'!BD$30,S!$HC20:$HL20)+SUMIF(N!$HC$15:$HL$15,'Ciclo Semaforico'!BD$30,N!$HC20:$HL20)+SUMIF(E!$HC$15:$HL$15,'Ciclo Semaforico'!BD$30,E!$HC20:$HL20)+SUMIF(O!$HC$15:$HL$15,'Ciclo Semaforico'!BD$30,O!$HC20:$HL20)),(SUMIF(S!$HC$15:$HL$15,'Ciclo Semaforico'!BD$30,S!$HC20:$HL20)+SUMIF(N!$HC$15:$HL$15,'Ciclo Semaforico'!BD$30,N!$HC20:$HL20)+SUMIF(E!$HC$15:$HL$15,'Ciclo Semaforico'!BD$30,E!$HC20:$HL20)+SUMIF(O!$HC$15:$HL$15,'Ciclo Semaforico'!BD$30,O!$HC20:$HL20))*BD$31))</f>
        <v>#REF!</v>
      </c>
      <c r="BE45" s="245">
        <f>IF(BE$32="",IF(BE$31="",(SUMIF(S!$HC$15:$HL$15,'Ciclo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Semaforico'!BE$30,O!$HC20:$HL20))*BE$31),(SUMIF(S!$HC$15:$HL$15,'Ciclo Semaforico'!BE$32,S!$HC20:$HL20)+SUMIF(N!$HC$15:$HL$15,'Ciclo Semaforico'!BE$32,N!$HC20:$HL20)+SUMIF(E!$HC$15:$HL$15,'Ciclo Semaforico'!BE$32,E!$HC20:$HL20)+SUMIF(O!$HC$15:$HL$15,'Ciclo Semaforico'!BE$32,O!$HC20:$HL20))-IF(BE$31="",(SUMIF(S!$HC$15:$HL$15,'Ciclo Semaforico'!BE$30,S!$HC20:$HL20)+SUMIF(N!$HC$15:$HL$15,'Ciclo Semaforico'!BE$30,N!$HC20:$HL20)+SUMIF(E!$HC$15:$HL$15,'Ciclo Semaforico'!BE$30,E!$HC20:$HL20)+SUMIF(O!$HC$15:$HL$15,'Ciclo Semaforico'!BE$30,O!$HC20:$HL20)),(SUMIF(S!$HC$15:$HL$15,'Ciclo Semaforico'!BE$30,S!$HC20:$HL20)+SUMIF(N!$HC$15:$HL$15,'Ciclo Semaforico'!BE$30,N!$HC20:$HL20)+SUMIF(E!$HC$15:$HL$15,'Ciclo Semaforico'!BE$30,E!$HC20:$HL20)+SUMIF(O!$HC$15:$HL$15,'Ciclo Semaforico'!BE$30,O!$HC20:$HL20))*BE$31))</f>
        <v>0</v>
      </c>
      <c r="BF45" s="245">
        <f>IF(BF$32="",IF(BF$31="",(SUMIF(S!$HC$15:$HL$15,'Ciclo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Semaforico'!BF$30,O!$HC20:$HL20))*BF$31),(SUMIF(S!$HC$15:$HL$15,'Ciclo Semaforico'!BF$32,S!$HC20:$HL20)+SUMIF(N!$HC$15:$HL$15,'Ciclo Semaforico'!BF$32,N!$HC20:$HL20)+SUMIF(E!$HC$15:$HL$15,'Ciclo Semaforico'!BF$32,E!$HC20:$HL20)+SUMIF(O!$HC$15:$HL$15,'Ciclo Semaforico'!BF$32,O!$HC20:$HL20))-IF(BF$31="",(SUMIF(S!$HC$15:$HL$15,'Ciclo Semaforico'!BF$30,S!$HC20:$HL20)+SUMIF(N!$HC$15:$HL$15,'Ciclo Semaforico'!BF$30,N!$HC20:$HL20)+SUMIF(E!$HC$15:$HL$15,'Ciclo Semaforico'!BF$30,E!$HC20:$HL20)+SUMIF(O!$HC$15:$HL$15,'Ciclo Semaforico'!BF$30,O!$HC20:$HL20)),(SUMIF(S!$HC$15:$HL$15,'Ciclo Semaforico'!BF$30,S!$HC20:$HL20)+SUMIF(N!$HC$15:$HL$15,'Ciclo Semaforico'!BF$30,N!$HC20:$HL20)+SUMIF(E!$HC$15:$HL$15,'Ciclo Semaforico'!BF$30,E!$HC20:$HL20)+SUMIF(O!$HC$15:$HL$15,'Ciclo Semaforico'!BF$30,O!$HC20:$HL20))*BF$31))</f>
        <v>0</v>
      </c>
      <c r="BG45" s="245">
        <f>IF(BG$32="",IF(BG$31="",(SUMIF(S!$HC$15:$HL$15,'Ciclo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Semaforico'!BG$30,O!$HC20:$HL20))*BG$31),(SUMIF(S!$HC$15:$HL$15,'Ciclo Semaforico'!BG$32,S!$HC20:$HL20)+SUMIF(N!$HC$15:$HL$15,'Ciclo Semaforico'!BG$32,N!$HC20:$HL20)+SUMIF(E!$HC$15:$HL$15,'Ciclo Semaforico'!BG$32,E!$HC20:$HL20)+SUMIF(O!$HC$15:$HL$15,'Ciclo Semaforico'!BG$32,O!$HC20:$HL20))-IF(BG$31="",(SUMIF(S!$HC$15:$HL$15,'Ciclo Semaforico'!BG$30,S!$HC20:$HL20)+SUMIF(N!$HC$15:$HL$15,'Ciclo Semaforico'!BG$30,N!$HC20:$HL20)+SUMIF(E!$HC$15:$HL$15,'Ciclo Semaforico'!BG$30,E!$HC20:$HL20)+SUMIF(O!$HC$15:$HL$15,'Ciclo Semaforico'!BG$30,O!$HC20:$HL20)),(SUMIF(S!$HC$15:$HL$15,'Ciclo Semaforico'!BG$30,S!$HC20:$HL20)+SUMIF(N!$HC$15:$HL$15,'Ciclo Semaforico'!BG$30,N!$HC20:$HL20)+SUMIF(E!$HC$15:$HL$15,'Ciclo Semaforico'!BG$30,E!$HC20:$HL20)+SUMIF(O!$HC$15:$HL$15,'Ciclo Semaforico'!BG$30,O!$HC20:$HL20))*BG$31))</f>
        <v>0</v>
      </c>
      <c r="BH45" s="245">
        <f>IF(BH$32="",IF(BH$31="",(SUMIF(S!$HC$15:$HL$15,'Ciclo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Semaforico'!BH$30,O!$HC20:$HL20))*BH$31),(SUMIF(S!$HC$15:$HL$15,'Ciclo Semaforico'!BH$32,S!$HC20:$HL20)+SUMIF(N!$HC$15:$HL$15,'Ciclo Semaforico'!BH$32,N!$HC20:$HL20)+SUMIF(E!$HC$15:$HL$15,'Ciclo Semaforico'!BH$32,E!$HC20:$HL20)+SUMIF(O!$HC$15:$HL$15,'Ciclo Semaforico'!BH$32,O!$HC20:$HL20))-IF(BH$31="",(SUMIF(S!$HC$15:$HL$15,'Ciclo Semaforico'!BH$30,S!$HC20:$HL20)+SUMIF(N!$HC$15:$HL$15,'Ciclo Semaforico'!BH$30,N!$HC20:$HL20)+SUMIF(E!$HC$15:$HL$15,'Ciclo Semaforico'!BH$30,E!$HC20:$HL20)+SUMIF(O!$HC$15:$HL$15,'Ciclo Semaforico'!BH$30,O!$HC20:$HL20)),(SUMIF(S!$HC$15:$HL$15,'Ciclo Semaforico'!BH$30,S!$HC20:$HL20)+SUMIF(N!$HC$15:$HL$15,'Ciclo Semaforico'!BH$30,N!$HC20:$HL20)+SUMIF(E!$HC$15:$HL$15,'Ciclo Semaforico'!BH$30,E!$HC20:$HL20)+SUMIF(O!$HC$15:$HL$15,'Ciclo Semaforico'!BH$30,O!$HC20:$HL20))*BH$31))</f>
        <v>0</v>
      </c>
      <c r="BI45" s="245">
        <f>IF(BI$32="",IF(BI$31="",(SUMIF(S!$HC$15:$HL$15,'Ciclo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Semaforico'!BI$30,O!$HC20:$HL20))*BI$31),(SUMIF(S!$HC$15:$HL$15,'Ciclo Semaforico'!BI$32,S!$HC20:$HL20)+SUMIF(N!$HC$15:$HL$15,'Ciclo Semaforico'!BI$32,N!$HC20:$HL20)+SUMIF(E!$HC$15:$HL$15,'Ciclo Semaforico'!BI$32,E!$HC20:$HL20)+SUMIF(O!$HC$15:$HL$15,'Ciclo Semaforico'!BI$32,O!$HC20:$HL20))-IF(BI$31="",(SUMIF(S!$HC$15:$HL$15,'Ciclo Semaforico'!BI$30,S!$HC20:$HL20)+SUMIF(N!$HC$15:$HL$15,'Ciclo Semaforico'!BI$30,N!$HC20:$HL20)+SUMIF(E!$HC$15:$HL$15,'Ciclo Semaforico'!BI$30,E!$HC20:$HL20)+SUMIF(O!$HC$15:$HL$15,'Ciclo Semaforico'!BI$30,O!$HC20:$HL20)),(SUMIF(S!$HC$15:$HL$15,'Ciclo Semaforico'!BI$30,S!$HC20:$HL20)+SUMIF(N!$HC$15:$HL$15,'Ciclo Semaforico'!BI$30,N!$HC20:$HL20)+SUMIF(E!$HC$15:$HL$15,'Ciclo Semaforico'!BI$30,E!$HC20:$HL20)+SUMIF(O!$HC$15:$HL$15,'Ciclo Semaforico'!BI$30,O!$HC20:$HL20))*BI$31))</f>
        <v>0</v>
      </c>
      <c r="BJ45" s="246">
        <f>IF(BJ$32="",IF(BJ$31="",(SUMIF(S!$HC$15:$HL$15,'Ciclo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Semaforico'!BJ$30,O!$HC20:$HL20))*BJ$31),(SUMIF(S!$HC$15:$HL$15,'Ciclo Semaforico'!BJ$32,S!$HC20:$HL20)+SUMIF(N!$HC$15:$HL$15,'Ciclo Semaforico'!BJ$32,N!$HC20:$HL20)+SUMIF(E!$HC$15:$HL$15,'Ciclo Semaforico'!BJ$32,E!$HC20:$HL20)+SUMIF(O!$HC$15:$HL$15,'Ciclo Semaforico'!BJ$32,O!$HC20:$HL20))-IF(BJ$31="",(SUMIF(S!$HC$15:$HL$15,'Ciclo Semaforico'!BJ$30,S!$HC20:$HL20)+SUMIF(N!$HC$15:$HL$15,'Ciclo Semaforico'!BJ$30,N!$HC20:$HL20)+SUMIF(E!$HC$15:$HL$15,'Ciclo Semaforico'!BJ$30,E!$HC20:$HL20)+SUMIF(O!$HC$15:$HL$15,'Ciclo Semaforico'!BJ$30,O!$HC20:$HL20)),(SUMIF(S!$HC$15:$HL$15,'Ciclo Semaforico'!BJ$30,S!$HC20:$HL20)+SUMIF(N!$HC$15:$HL$15,'Ciclo Semaforico'!BJ$30,N!$HC20:$HL20)+SUMIF(E!$HC$15:$HL$15,'Ciclo Semaforico'!BJ$30,E!$HC20:$HL20)+SUMIF(O!$HC$15:$HL$15,'Ciclo Semaforico'!BJ$30,O!$HC20:$HL20))*BJ$31))</f>
        <v>0</v>
      </c>
      <c r="BK45" s="244">
        <f>IF(BK$32="",IF(BK$31="",(SUMIF(S!$HC$15:$HL$15,'Ciclo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Semaforico'!BK$30,O!$HC20:$HL20))*BK$31),(SUMIF(S!$HC$15:$HL$15,'Ciclo Semaforico'!BK$32,S!$HC20:$HL20)+SUMIF(N!$HC$15:$HL$15,'Ciclo Semaforico'!BK$32,N!$HC20:$HL20)+SUMIF(E!$HC$15:$HL$15,'Ciclo Semaforico'!BK$32,E!$HC20:$HL20)+SUMIF(O!$HC$15:$HL$15,'Ciclo Semaforico'!BK$32,O!$HC20:$HL20))-IF(BK$31="",(SUMIF(S!$HC$15:$HL$15,'Ciclo Semaforico'!BK$30,S!$HC20:$HL20)+SUMIF(N!$HC$15:$HL$15,'Ciclo Semaforico'!BK$30,N!$HC20:$HL20)+SUMIF(E!$HC$15:$HL$15,'Ciclo Semaforico'!BK$30,E!$HC20:$HL20)+SUMIF(O!$HC$15:$HL$15,'Ciclo Semaforico'!BK$30,O!$HC20:$HL20)),(SUMIF(S!$HC$15:$HL$15,'Ciclo Semaforico'!BK$30,S!$HC20:$HL20)+SUMIF(N!$HC$15:$HL$15,'Ciclo Semaforico'!BK$30,N!$HC20:$HL20)+SUMIF(E!$HC$15:$HL$15,'Ciclo Semaforico'!BK$30,E!$HC20:$HL20)+SUMIF(O!$HC$15:$HL$15,'Ciclo Semaforico'!BK$30,O!$HC20:$HL20))*BK$31))</f>
        <v>0</v>
      </c>
      <c r="BL45" s="245">
        <f>IF(BL$32="",IF(BL$31="",(SUMIF(S!$HC$15:$HL$15,'Ciclo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Semaforico'!BL$30,O!$HC20:$HL20))*BL$31),(SUMIF(S!$HC$15:$HL$15,'Ciclo Semaforico'!BL$32,S!$HC20:$HL20)+SUMIF(N!$HC$15:$HL$15,'Ciclo Semaforico'!BL$32,N!$HC20:$HL20)+SUMIF(E!$HC$15:$HL$15,'Ciclo Semaforico'!BL$32,E!$HC20:$HL20)+SUMIF(O!$HC$15:$HL$15,'Ciclo Semaforico'!BL$32,O!$HC20:$HL20))-IF(BL$31="",(SUMIF(S!$HC$15:$HL$15,'Ciclo Semaforico'!BL$30,S!$HC20:$HL20)+SUMIF(N!$HC$15:$HL$15,'Ciclo Semaforico'!BL$30,N!$HC20:$HL20)+SUMIF(E!$HC$15:$HL$15,'Ciclo Semaforico'!BL$30,E!$HC20:$HL20)+SUMIF(O!$HC$15:$HL$15,'Ciclo Semaforico'!BL$30,O!$HC20:$HL20)),(SUMIF(S!$HC$15:$HL$15,'Ciclo Semaforico'!BL$30,S!$HC20:$HL20)+SUMIF(N!$HC$15:$HL$15,'Ciclo Semaforico'!BL$30,N!$HC20:$HL20)+SUMIF(E!$HC$15:$HL$15,'Ciclo Semaforico'!BL$30,E!$HC20:$HL20)+SUMIF(O!$HC$15:$HL$15,'Ciclo Semaforico'!BL$30,O!$HC20:$HL20))*BL$31))</f>
        <v>0</v>
      </c>
      <c r="BM45" s="245">
        <f>IF(BM$32="",IF(BM$31="",(SUMIF(S!$HC$15:$HL$15,'Ciclo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Semaforico'!BM$30,O!$HC20:$HL20))*BM$31),(SUMIF(S!$HC$15:$HL$15,'Ciclo Semaforico'!BM$32,S!$HC20:$HL20)+SUMIF(N!$HC$15:$HL$15,'Ciclo Semaforico'!BM$32,N!$HC20:$HL20)+SUMIF(E!$HC$15:$HL$15,'Ciclo Semaforico'!BM$32,E!$HC20:$HL20)+SUMIF(O!$HC$15:$HL$15,'Ciclo Semaforico'!BM$32,O!$HC20:$HL20))-IF(BM$31="",(SUMIF(S!$HC$15:$HL$15,'Ciclo Semaforico'!BM$30,S!$HC20:$HL20)+SUMIF(N!$HC$15:$HL$15,'Ciclo Semaforico'!BM$30,N!$HC20:$HL20)+SUMIF(E!$HC$15:$HL$15,'Ciclo Semaforico'!BM$30,E!$HC20:$HL20)+SUMIF(O!$HC$15:$HL$15,'Ciclo Semaforico'!BM$30,O!$HC20:$HL20)),(SUMIF(S!$HC$15:$HL$15,'Ciclo Semaforico'!BM$30,S!$HC20:$HL20)+SUMIF(N!$HC$15:$HL$15,'Ciclo Semaforico'!BM$30,N!$HC20:$HL20)+SUMIF(E!$HC$15:$HL$15,'Ciclo Semaforico'!BM$30,E!$HC20:$HL20)+SUMIF(O!$HC$15:$HL$15,'Ciclo Semaforico'!BM$30,O!$HC20:$HL20))*BM$31))</f>
        <v>0</v>
      </c>
      <c r="BN45" s="245">
        <f>IF(BN$32="",IF(BN$31="",(SUMIF(S!$HC$15:$HL$15,'Ciclo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Semaforico'!BN$30,O!$HC20:$HL20))*BN$31),(SUMIF(S!$HC$15:$HL$15,'Ciclo Semaforico'!BN$32,S!$HC20:$HL20)+SUMIF(N!$HC$15:$HL$15,'Ciclo Semaforico'!BN$32,N!$HC20:$HL20)+SUMIF(E!$HC$15:$HL$15,'Ciclo Semaforico'!BN$32,E!$HC20:$HL20)+SUMIF(O!$HC$15:$HL$15,'Ciclo Semaforico'!BN$32,O!$HC20:$HL20))-IF(BN$31="",(SUMIF(S!$HC$15:$HL$15,'Ciclo Semaforico'!BN$30,S!$HC20:$HL20)+SUMIF(N!$HC$15:$HL$15,'Ciclo Semaforico'!BN$30,N!$HC20:$HL20)+SUMIF(E!$HC$15:$HL$15,'Ciclo Semaforico'!BN$30,E!$HC20:$HL20)+SUMIF(O!$HC$15:$HL$15,'Ciclo Semaforico'!BN$30,O!$HC20:$HL20)),(SUMIF(S!$HC$15:$HL$15,'Ciclo Semaforico'!BN$30,S!$HC20:$HL20)+SUMIF(N!$HC$15:$HL$15,'Ciclo Semaforico'!BN$30,N!$HC20:$HL20)+SUMIF(E!$HC$15:$HL$15,'Ciclo Semaforico'!BN$30,E!$HC20:$HL20)+SUMIF(O!$HC$15:$HL$15,'Ciclo Semaforico'!BN$30,O!$HC20:$HL20))*BN$31))</f>
        <v>0</v>
      </c>
      <c r="BO45" s="245">
        <f>IF(BO$32="",IF(BO$31="",(SUMIF(S!$HC$15:$HL$15,'Ciclo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Semaforico'!BO$30,O!$HC20:$HL20))*BO$31),(SUMIF(S!$HC$15:$HL$15,'Ciclo Semaforico'!BO$32,S!$HC20:$HL20)+SUMIF(N!$HC$15:$HL$15,'Ciclo Semaforico'!BO$32,N!$HC20:$HL20)+SUMIF(E!$HC$15:$HL$15,'Ciclo Semaforico'!BO$32,E!$HC20:$HL20)+SUMIF(O!$HC$15:$HL$15,'Ciclo Semaforico'!BO$32,O!$HC20:$HL20))-IF(BO$31="",(SUMIF(S!$HC$15:$HL$15,'Ciclo Semaforico'!BO$30,S!$HC20:$HL20)+SUMIF(N!$HC$15:$HL$15,'Ciclo Semaforico'!BO$30,N!$HC20:$HL20)+SUMIF(E!$HC$15:$HL$15,'Ciclo Semaforico'!BO$30,E!$HC20:$HL20)+SUMIF(O!$HC$15:$HL$15,'Ciclo Semaforico'!BO$30,O!$HC20:$HL20)),(SUMIF(S!$HC$15:$HL$15,'Ciclo Semaforico'!BO$30,S!$HC20:$HL20)+SUMIF(N!$HC$15:$HL$15,'Ciclo Semaforico'!BO$30,N!$HC20:$HL20)+SUMIF(E!$HC$15:$HL$15,'Ciclo Semaforico'!BO$30,E!$HC20:$HL20)+SUMIF(O!$HC$15:$HL$15,'Ciclo Semaforico'!BO$30,O!$HC20:$HL20))*BO$31))</f>
        <v>0</v>
      </c>
      <c r="BP45" s="245">
        <f>IF(BP$32="",IF(BP$31="",(SUMIF(S!$HC$15:$HL$15,'Ciclo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Semaforico'!BP$30,O!$HC20:$HL20))*BP$31),(SUMIF(S!$HC$15:$HL$15,'Ciclo Semaforico'!BP$32,S!$HC20:$HL20)+SUMIF(N!$HC$15:$HL$15,'Ciclo Semaforico'!BP$32,N!$HC20:$HL20)+SUMIF(E!$HC$15:$HL$15,'Ciclo Semaforico'!BP$32,E!$HC20:$HL20)+SUMIF(O!$HC$15:$HL$15,'Ciclo Semaforico'!BP$32,O!$HC20:$HL20))-IF(BP$31="",(SUMIF(S!$HC$15:$HL$15,'Ciclo Semaforico'!BP$30,S!$HC20:$HL20)+SUMIF(N!$HC$15:$HL$15,'Ciclo Semaforico'!BP$30,N!$HC20:$HL20)+SUMIF(E!$HC$15:$HL$15,'Ciclo Semaforico'!BP$30,E!$HC20:$HL20)+SUMIF(O!$HC$15:$HL$15,'Ciclo Semaforico'!BP$30,O!$HC20:$HL20)),(SUMIF(S!$HC$15:$HL$15,'Ciclo Semaforico'!BP$30,S!$HC20:$HL20)+SUMIF(N!$HC$15:$HL$15,'Ciclo Semaforico'!BP$30,N!$HC20:$HL20)+SUMIF(E!$HC$15:$HL$15,'Ciclo Semaforico'!BP$30,E!$HC20:$HL20)+SUMIF(O!$HC$15:$HL$15,'Ciclo Semaforico'!BP$30,O!$HC20:$HL20))*BP$31))</f>
        <v>0</v>
      </c>
      <c r="BQ45" s="245">
        <f>IF(BQ$32="",IF(BQ$31="",(SUMIF(S!$HC$15:$HL$15,'Ciclo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Semaforico'!BQ$30,O!$HC20:$HL20))*BQ$31),(SUMIF(S!$HC$15:$HL$15,'Ciclo Semaforico'!BQ$32,S!$HC20:$HL20)+SUMIF(N!$HC$15:$HL$15,'Ciclo Semaforico'!BQ$32,N!$HC20:$HL20)+SUMIF(E!$HC$15:$HL$15,'Ciclo Semaforico'!BQ$32,E!$HC20:$HL20)+SUMIF(O!$HC$15:$HL$15,'Ciclo Semaforico'!BQ$32,O!$HC20:$HL20))-IF(BQ$31="",(SUMIF(S!$HC$15:$HL$15,'Ciclo Semaforico'!BQ$30,S!$HC20:$HL20)+SUMIF(N!$HC$15:$HL$15,'Ciclo Semaforico'!BQ$30,N!$HC20:$HL20)+SUMIF(E!$HC$15:$HL$15,'Ciclo Semaforico'!BQ$30,E!$HC20:$HL20)+SUMIF(O!$HC$15:$HL$15,'Ciclo Semaforico'!BQ$30,O!$HC20:$HL20)),(SUMIF(S!$HC$15:$HL$15,'Ciclo Semaforico'!BQ$30,S!$HC20:$HL20)+SUMIF(N!$HC$15:$HL$15,'Ciclo Semaforico'!BQ$30,N!$HC20:$HL20)+SUMIF(E!$HC$15:$HL$15,'Ciclo Semaforico'!BQ$30,E!$HC20:$HL20)+SUMIF(O!$HC$15:$HL$15,'Ciclo Semaforico'!BQ$30,O!$HC20:$HL20))*BQ$31))</f>
        <v>0</v>
      </c>
      <c r="BR45" s="245">
        <f>IF(BR$32="",IF(BR$31="",(SUMIF(S!$HC$15:$HL$15,'Ciclo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Semaforico'!BR$30,O!$HC20:$HL20))*BR$31),(SUMIF(S!$HC$15:$HL$15,'Ciclo Semaforico'!BR$32,S!$HC20:$HL20)+SUMIF(N!$HC$15:$HL$15,'Ciclo Semaforico'!BR$32,N!$HC20:$HL20)+SUMIF(E!$HC$15:$HL$15,'Ciclo Semaforico'!BR$32,E!$HC20:$HL20)+SUMIF(O!$HC$15:$HL$15,'Ciclo Semaforico'!BR$32,O!$HC20:$HL20))-IF(BR$31="",(SUMIF(S!$HC$15:$HL$15,'Ciclo Semaforico'!BR$30,S!$HC20:$HL20)+SUMIF(N!$HC$15:$HL$15,'Ciclo Semaforico'!BR$30,N!$HC20:$HL20)+SUMIF(E!$HC$15:$HL$15,'Ciclo Semaforico'!BR$30,E!$HC20:$HL20)+SUMIF(O!$HC$15:$HL$15,'Ciclo Semaforico'!BR$30,O!$HC20:$HL20)),(SUMIF(S!$HC$15:$HL$15,'Ciclo Semaforico'!BR$30,S!$HC20:$HL20)+SUMIF(N!$HC$15:$HL$15,'Ciclo Semaforico'!BR$30,N!$HC20:$HL20)+SUMIF(E!$HC$15:$HL$15,'Ciclo Semaforico'!BR$30,E!$HC20:$HL20)+SUMIF(O!$HC$15:$HL$15,'Ciclo Semaforico'!BR$30,O!$HC20:$HL20))*BR$31))</f>
        <v>0</v>
      </c>
      <c r="BS45" s="245">
        <f>IF(BS$32="",IF(BS$31="",(SUMIF(S!$HC$15:$HL$15,'Ciclo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Semaforico'!BS$30,O!$HC20:$HL20))*BS$31),(SUMIF(S!$HC$15:$HL$15,'Ciclo Semaforico'!BS$32,S!$HC20:$HL20)+SUMIF(N!$HC$15:$HL$15,'Ciclo Semaforico'!BS$32,N!$HC20:$HL20)+SUMIF(E!$HC$15:$HL$15,'Ciclo Semaforico'!BS$32,E!$HC20:$HL20)+SUMIF(O!$HC$15:$HL$15,'Ciclo Semaforico'!BS$32,O!$HC20:$HL20))-IF(BS$31="",(SUMIF(S!$HC$15:$HL$15,'Ciclo Semaforico'!BS$30,S!$HC20:$HL20)+SUMIF(N!$HC$15:$HL$15,'Ciclo Semaforico'!BS$30,N!$HC20:$HL20)+SUMIF(E!$HC$15:$HL$15,'Ciclo Semaforico'!BS$30,E!$HC20:$HL20)+SUMIF(O!$HC$15:$HL$15,'Ciclo Semaforico'!BS$30,O!$HC20:$HL20)),(SUMIF(S!$HC$15:$HL$15,'Ciclo Semaforico'!BS$30,S!$HC20:$HL20)+SUMIF(N!$HC$15:$HL$15,'Ciclo Semaforico'!BS$30,N!$HC20:$HL20)+SUMIF(E!$HC$15:$HL$15,'Ciclo Semaforico'!BS$30,E!$HC20:$HL20)+SUMIF(O!$HC$15:$HL$15,'Ciclo Semaforico'!BS$30,O!$HC20:$HL20))*BS$31))</f>
        <v>0</v>
      </c>
      <c r="BT45" s="245">
        <f>IF(BT$32="",IF(BT$31="",(SUMIF(S!$HC$15:$HL$15,'Ciclo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Semaforico'!BT$30,O!$HC20:$HL20))*BT$31),(SUMIF(S!$HC$15:$HL$15,'Ciclo Semaforico'!BT$32,S!$HC20:$HL20)+SUMIF(N!$HC$15:$HL$15,'Ciclo Semaforico'!BT$32,N!$HC20:$HL20)+SUMIF(E!$HC$15:$HL$15,'Ciclo Semaforico'!BT$32,E!$HC20:$HL20)+SUMIF(O!$HC$15:$HL$15,'Ciclo Semaforico'!BT$32,O!$HC20:$HL20))-IF(BT$31="",(SUMIF(S!$HC$15:$HL$15,'Ciclo Semaforico'!BT$30,S!$HC20:$HL20)+SUMIF(N!$HC$15:$HL$15,'Ciclo Semaforico'!BT$30,N!$HC20:$HL20)+SUMIF(E!$HC$15:$HL$15,'Ciclo Semaforico'!BT$30,E!$HC20:$HL20)+SUMIF(O!$HC$15:$HL$15,'Ciclo Semaforico'!BT$30,O!$HC20:$HL20)),(SUMIF(S!$HC$15:$HL$15,'Ciclo Semaforico'!BT$30,S!$HC20:$HL20)+SUMIF(N!$HC$15:$HL$15,'Ciclo Semaforico'!BT$30,N!$HC20:$HL20)+SUMIF(E!$HC$15:$HL$15,'Ciclo Semaforico'!BT$30,E!$HC20:$HL20)+SUMIF(O!$HC$15:$HL$15,'Ciclo Semaforico'!BT$30,O!$HC20:$HL20))*BT$31))</f>
        <v>0</v>
      </c>
      <c r="BU45" s="245">
        <f>IF(BU$32="",IF(BU$31="",(SUMIF(S!$HC$15:$HL$15,'Ciclo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Semaforico'!BU$30,O!$HC20:$HL20))*BU$31),(SUMIF(S!$HC$15:$HL$15,'Ciclo Semaforico'!BU$32,S!$HC20:$HL20)+SUMIF(N!$HC$15:$HL$15,'Ciclo Semaforico'!BU$32,N!$HC20:$HL20)+SUMIF(E!$HC$15:$HL$15,'Ciclo Semaforico'!BU$32,E!$HC20:$HL20)+SUMIF(O!$HC$15:$HL$15,'Ciclo Semaforico'!BU$32,O!$HC20:$HL20))-IF(BU$31="",(SUMIF(S!$HC$15:$HL$15,'Ciclo Semaforico'!BU$30,S!$HC20:$HL20)+SUMIF(N!$HC$15:$HL$15,'Ciclo Semaforico'!BU$30,N!$HC20:$HL20)+SUMIF(E!$HC$15:$HL$15,'Ciclo Semaforico'!BU$30,E!$HC20:$HL20)+SUMIF(O!$HC$15:$HL$15,'Ciclo Semaforico'!BU$30,O!$HC20:$HL20)),(SUMIF(S!$HC$15:$HL$15,'Ciclo Semaforico'!BU$30,S!$HC20:$HL20)+SUMIF(N!$HC$15:$HL$15,'Ciclo Semaforico'!BU$30,N!$HC20:$HL20)+SUMIF(E!$HC$15:$HL$15,'Ciclo Semaforico'!BU$30,E!$HC20:$HL20)+SUMIF(O!$HC$15:$HL$15,'Ciclo Semaforico'!BU$30,O!$HC20:$HL20))*BU$31))</f>
        <v>0</v>
      </c>
      <c r="BV45" s="246">
        <f>IF(BV$32="",IF(BV$31="",(SUMIF(S!$HC$15:$HL$15,'Ciclo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Semaforico'!BV$30,O!$HC20:$HL20))*BV$31),(SUMIF(S!$HC$15:$HL$15,'Ciclo Semaforico'!BV$32,S!$HC20:$HL20)+SUMIF(N!$HC$15:$HL$15,'Ciclo Semaforico'!BV$32,N!$HC20:$HL20)+SUMIF(E!$HC$15:$HL$15,'Ciclo Semaforico'!BV$32,E!$HC20:$HL20)+SUMIF(O!$HC$15:$HL$15,'Ciclo Semaforico'!BV$32,O!$HC20:$HL20))-IF(BV$31="",(SUMIF(S!$HC$15:$HL$15,'Ciclo Semaforico'!BV$30,S!$HC20:$HL20)+SUMIF(N!$HC$15:$HL$15,'Ciclo Semaforico'!BV$30,N!$HC20:$HL20)+SUMIF(E!$HC$15:$HL$15,'Ciclo Semaforico'!BV$30,E!$HC20:$HL20)+SUMIF(O!$HC$15:$HL$15,'Ciclo Semaforico'!BV$30,O!$HC20:$HL20)),(SUMIF(S!$HC$15:$HL$15,'Ciclo Semaforico'!BV$30,S!$HC20:$HL20)+SUMIF(N!$HC$15:$HL$15,'Ciclo Semaforico'!BV$30,N!$HC20:$HL20)+SUMIF(E!$HC$15:$HL$15,'Ciclo Semaforico'!BV$30,E!$HC20:$HL20)+SUMIF(O!$HC$15:$HL$15,'Ciclo Semaforico'!BV$30,O!$HC20:$HL20))*BV$31))</f>
        <v>0</v>
      </c>
      <c r="BW45" s="244">
        <f>IF(BW$32="",IF(BW$31="",(SUMIF(S!$HC$15:$HL$15,'Ciclo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Semaforico'!BW$30,O!$HC20:$HL20))*BW$31),(SUMIF(S!$HC$15:$HL$15,'Ciclo Semaforico'!BW$32,S!$HC20:$HL20)+SUMIF(N!$HC$15:$HL$15,'Ciclo Semaforico'!BW$32,N!$HC20:$HL20)+SUMIF(E!$HC$15:$HL$15,'Ciclo Semaforico'!BW$32,E!$HC20:$HL20)+SUMIF(O!$HC$15:$HL$15,'Ciclo Semaforico'!BW$32,O!$HC20:$HL20))-IF(BW$31="",(SUMIF(S!$HC$15:$HL$15,'Ciclo Semaforico'!BW$30,S!$HC20:$HL20)+SUMIF(N!$HC$15:$HL$15,'Ciclo Semaforico'!BW$30,N!$HC20:$HL20)+SUMIF(E!$HC$15:$HL$15,'Ciclo Semaforico'!BW$30,E!$HC20:$HL20)+SUMIF(O!$HC$15:$HL$15,'Ciclo Semaforico'!BW$30,O!$HC20:$HL20)),(SUMIF(S!$HC$15:$HL$15,'Ciclo Semaforico'!BW$30,S!$HC20:$HL20)+SUMIF(N!$HC$15:$HL$15,'Ciclo Semaforico'!BW$30,N!$HC20:$HL20)+SUMIF(E!$HC$15:$HL$15,'Ciclo Semaforico'!BW$30,E!$HC20:$HL20)+SUMIF(O!$HC$15:$HL$15,'Ciclo Semaforico'!BW$30,O!$HC20:$HL20))*BW$31))</f>
        <v>0</v>
      </c>
      <c r="BX45" s="245">
        <f>IF(BX$32="",IF(BX$31="",(SUMIF(S!$HC$15:$HL$15,'Ciclo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Semaforico'!BX$30,O!$HC20:$HL20))*BX$31),(SUMIF(S!$HC$15:$HL$15,'Ciclo Semaforico'!BX$32,S!$HC20:$HL20)+SUMIF(N!$HC$15:$HL$15,'Ciclo Semaforico'!BX$32,N!$HC20:$HL20)+SUMIF(E!$HC$15:$HL$15,'Ciclo Semaforico'!BX$32,E!$HC20:$HL20)+SUMIF(O!$HC$15:$HL$15,'Ciclo Semaforico'!BX$32,O!$HC20:$HL20))-IF(BX$31="",(SUMIF(S!$HC$15:$HL$15,'Ciclo Semaforico'!BX$30,S!$HC20:$HL20)+SUMIF(N!$HC$15:$HL$15,'Ciclo Semaforico'!BX$30,N!$HC20:$HL20)+SUMIF(E!$HC$15:$HL$15,'Ciclo Semaforico'!BX$30,E!$HC20:$HL20)+SUMIF(O!$HC$15:$HL$15,'Ciclo Semaforico'!BX$30,O!$HC20:$HL20)),(SUMIF(S!$HC$15:$HL$15,'Ciclo Semaforico'!BX$30,S!$HC20:$HL20)+SUMIF(N!$HC$15:$HL$15,'Ciclo Semaforico'!BX$30,N!$HC20:$HL20)+SUMIF(E!$HC$15:$HL$15,'Ciclo Semaforico'!BX$30,E!$HC20:$HL20)+SUMIF(O!$HC$15:$HL$15,'Ciclo Semaforico'!BX$30,O!$HC20:$HL20))*BX$31))</f>
        <v>0</v>
      </c>
      <c r="BY45" s="245">
        <f>IF(BY$32="",IF(BY$31="",(SUMIF(S!$HC$15:$HL$15,'Ciclo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Semaforico'!BY$30,O!$HC20:$HL20))*BY$31),(SUMIF(S!$HC$15:$HL$15,'Ciclo Semaforico'!BY$32,S!$HC20:$HL20)+SUMIF(N!$HC$15:$HL$15,'Ciclo Semaforico'!BY$32,N!$HC20:$HL20)+SUMIF(E!$HC$15:$HL$15,'Ciclo Semaforico'!BY$32,E!$HC20:$HL20)+SUMIF(O!$HC$15:$HL$15,'Ciclo Semaforico'!BY$32,O!$HC20:$HL20))-IF(BY$31="",(SUMIF(S!$HC$15:$HL$15,'Ciclo Semaforico'!BY$30,S!$HC20:$HL20)+SUMIF(N!$HC$15:$HL$15,'Ciclo Semaforico'!BY$30,N!$HC20:$HL20)+SUMIF(E!$HC$15:$HL$15,'Ciclo Semaforico'!BY$30,E!$HC20:$HL20)+SUMIF(O!$HC$15:$HL$15,'Ciclo Semaforico'!BY$30,O!$HC20:$HL20)),(SUMIF(S!$HC$15:$HL$15,'Ciclo Semaforico'!BY$30,S!$HC20:$HL20)+SUMIF(N!$HC$15:$HL$15,'Ciclo Semaforico'!BY$30,N!$HC20:$HL20)+SUMIF(E!$HC$15:$HL$15,'Ciclo Semaforico'!BY$30,E!$HC20:$HL20)+SUMIF(O!$HC$15:$HL$15,'Ciclo Semaforico'!BY$30,O!$HC20:$HL20))*BY$31))</f>
        <v>0</v>
      </c>
      <c r="BZ45" s="245">
        <f>IF(BZ$32="",IF(BZ$31="",(SUMIF(S!$HC$15:$HL$15,'Ciclo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Semaforico'!BZ$30,O!$HC20:$HL20))*BZ$31),(SUMIF(S!$HC$15:$HL$15,'Ciclo Semaforico'!BZ$32,S!$HC20:$HL20)+SUMIF(N!$HC$15:$HL$15,'Ciclo Semaforico'!BZ$32,N!$HC20:$HL20)+SUMIF(E!$HC$15:$HL$15,'Ciclo Semaforico'!BZ$32,E!$HC20:$HL20)+SUMIF(O!$HC$15:$HL$15,'Ciclo Semaforico'!BZ$32,O!$HC20:$HL20))-IF(BZ$31="",(SUMIF(S!$HC$15:$HL$15,'Ciclo Semaforico'!BZ$30,S!$HC20:$HL20)+SUMIF(N!$HC$15:$HL$15,'Ciclo Semaforico'!BZ$30,N!$HC20:$HL20)+SUMIF(E!$HC$15:$HL$15,'Ciclo Semaforico'!BZ$30,E!$HC20:$HL20)+SUMIF(O!$HC$15:$HL$15,'Ciclo Semaforico'!BZ$30,O!$HC20:$HL20)),(SUMIF(S!$HC$15:$HL$15,'Ciclo Semaforico'!BZ$30,S!$HC20:$HL20)+SUMIF(N!$HC$15:$HL$15,'Ciclo Semaforico'!BZ$30,N!$HC20:$HL20)+SUMIF(E!$HC$15:$HL$15,'Ciclo Semaforico'!BZ$30,E!$HC20:$HL20)+SUMIF(O!$HC$15:$HL$15,'Ciclo Semaforico'!BZ$30,O!$HC20:$HL20))*BZ$31))</f>
        <v>0</v>
      </c>
      <c r="CA45" s="245">
        <f>IF(CA$32="",IF(CA$31="",(SUMIF(S!$HC$15:$HL$15,'Ciclo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Semaforico'!CA$30,O!$HC20:$HL20))*CA$31),(SUMIF(S!$HC$15:$HL$15,'Ciclo Semaforico'!CA$32,S!$HC20:$HL20)+SUMIF(N!$HC$15:$HL$15,'Ciclo Semaforico'!CA$32,N!$HC20:$HL20)+SUMIF(E!$HC$15:$HL$15,'Ciclo Semaforico'!CA$32,E!$HC20:$HL20)+SUMIF(O!$HC$15:$HL$15,'Ciclo Semaforico'!CA$32,O!$HC20:$HL20))-IF(CA$31="",(SUMIF(S!$HC$15:$HL$15,'Ciclo Semaforico'!CA$30,S!$HC20:$HL20)+SUMIF(N!$HC$15:$HL$15,'Ciclo Semaforico'!CA$30,N!$HC20:$HL20)+SUMIF(E!$HC$15:$HL$15,'Ciclo Semaforico'!CA$30,E!$HC20:$HL20)+SUMIF(O!$HC$15:$HL$15,'Ciclo Semaforico'!CA$30,O!$HC20:$HL20)),(SUMIF(S!$HC$15:$HL$15,'Ciclo Semaforico'!CA$30,S!$HC20:$HL20)+SUMIF(N!$HC$15:$HL$15,'Ciclo Semaforico'!CA$30,N!$HC20:$HL20)+SUMIF(E!$HC$15:$HL$15,'Ciclo Semaforico'!CA$30,E!$HC20:$HL20)+SUMIF(O!$HC$15:$HL$15,'Ciclo Semaforico'!CA$30,O!$HC20:$HL20))*CA$31))</f>
        <v>0</v>
      </c>
      <c r="CB45" s="245">
        <f>IF(CB$32="",IF(CB$31="",(SUMIF(S!$HC$15:$HL$15,'Ciclo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Semaforico'!CB$30,O!$HC20:$HL20))*CB$31),(SUMIF(S!$HC$15:$HL$15,'Ciclo Semaforico'!CB$32,S!$HC20:$HL20)+SUMIF(N!$HC$15:$HL$15,'Ciclo Semaforico'!CB$32,N!$HC20:$HL20)+SUMIF(E!$HC$15:$HL$15,'Ciclo Semaforico'!CB$32,E!$HC20:$HL20)+SUMIF(O!$HC$15:$HL$15,'Ciclo Semaforico'!CB$32,O!$HC20:$HL20))-IF(CB$31="",(SUMIF(S!$HC$15:$HL$15,'Ciclo Semaforico'!CB$30,S!$HC20:$HL20)+SUMIF(N!$HC$15:$HL$15,'Ciclo Semaforico'!CB$30,N!$HC20:$HL20)+SUMIF(E!$HC$15:$HL$15,'Ciclo Semaforico'!CB$30,E!$HC20:$HL20)+SUMIF(O!$HC$15:$HL$15,'Ciclo Semaforico'!CB$30,O!$HC20:$HL20)),(SUMIF(S!$HC$15:$HL$15,'Ciclo Semaforico'!CB$30,S!$HC20:$HL20)+SUMIF(N!$HC$15:$HL$15,'Ciclo Semaforico'!CB$30,N!$HC20:$HL20)+SUMIF(E!$HC$15:$HL$15,'Ciclo Semaforico'!CB$30,E!$HC20:$HL20)+SUMIF(O!$HC$15:$HL$15,'Ciclo Semaforico'!CB$30,O!$HC20:$HL20))*CB$31))</f>
        <v>0</v>
      </c>
      <c r="CC45" s="245">
        <f>IF(CC$32="",IF(CC$31="",(SUMIF(S!$HC$15:$HL$15,'Ciclo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Semaforico'!CC$30,O!$HC20:$HL20))*CC$31),(SUMIF(S!$HC$15:$HL$15,'Ciclo Semaforico'!CC$32,S!$HC20:$HL20)+SUMIF(N!$HC$15:$HL$15,'Ciclo Semaforico'!CC$32,N!$HC20:$HL20)+SUMIF(E!$HC$15:$HL$15,'Ciclo Semaforico'!CC$32,E!$HC20:$HL20)+SUMIF(O!$HC$15:$HL$15,'Ciclo Semaforico'!CC$32,O!$HC20:$HL20))-IF(CC$31="",(SUMIF(S!$HC$15:$HL$15,'Ciclo Semaforico'!CC$30,S!$HC20:$HL20)+SUMIF(N!$HC$15:$HL$15,'Ciclo Semaforico'!CC$30,N!$HC20:$HL20)+SUMIF(E!$HC$15:$HL$15,'Ciclo Semaforico'!CC$30,E!$HC20:$HL20)+SUMIF(O!$HC$15:$HL$15,'Ciclo Semaforico'!CC$30,O!$HC20:$HL20)),(SUMIF(S!$HC$15:$HL$15,'Ciclo Semaforico'!CC$30,S!$HC20:$HL20)+SUMIF(N!$HC$15:$HL$15,'Ciclo Semaforico'!CC$30,N!$HC20:$HL20)+SUMIF(E!$HC$15:$HL$15,'Ciclo Semaforico'!CC$30,E!$HC20:$HL20)+SUMIF(O!$HC$15:$HL$15,'Ciclo Semaforico'!CC$30,O!$HC20:$HL20))*CC$31))</f>
        <v>0</v>
      </c>
      <c r="CD45" s="245">
        <f>IF(CD$32="",IF(CD$31="",(SUMIF(S!$HC$15:$HL$15,'Ciclo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Semaforico'!CD$30,O!$HC20:$HL20))*CD$31),(SUMIF(S!$HC$15:$HL$15,'Ciclo Semaforico'!CD$32,S!$HC20:$HL20)+SUMIF(N!$HC$15:$HL$15,'Ciclo Semaforico'!CD$32,N!$HC20:$HL20)+SUMIF(E!$HC$15:$HL$15,'Ciclo Semaforico'!CD$32,E!$HC20:$HL20)+SUMIF(O!$HC$15:$HL$15,'Ciclo Semaforico'!CD$32,O!$HC20:$HL20))-IF(CD$31="",(SUMIF(S!$HC$15:$HL$15,'Ciclo Semaforico'!CD$30,S!$HC20:$HL20)+SUMIF(N!$HC$15:$HL$15,'Ciclo Semaforico'!CD$30,N!$HC20:$HL20)+SUMIF(E!$HC$15:$HL$15,'Ciclo Semaforico'!CD$30,E!$HC20:$HL20)+SUMIF(O!$HC$15:$HL$15,'Ciclo Semaforico'!CD$30,O!$HC20:$HL20)),(SUMIF(S!$HC$15:$HL$15,'Ciclo Semaforico'!CD$30,S!$HC20:$HL20)+SUMIF(N!$HC$15:$HL$15,'Ciclo Semaforico'!CD$30,N!$HC20:$HL20)+SUMIF(E!$HC$15:$HL$15,'Ciclo Semaforico'!CD$30,E!$HC20:$HL20)+SUMIF(O!$HC$15:$HL$15,'Ciclo Semaforico'!CD$30,O!$HC20:$HL20))*CD$31))</f>
        <v>0</v>
      </c>
      <c r="CE45" s="245">
        <f>IF(CE$32="",IF(CE$31="",(SUMIF(S!$HC$15:$HL$15,'Ciclo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Semaforico'!CE$30,O!$HC20:$HL20))*CE$31),(SUMIF(S!$HC$15:$HL$15,'Ciclo Semaforico'!CE$32,S!$HC20:$HL20)+SUMIF(N!$HC$15:$HL$15,'Ciclo Semaforico'!CE$32,N!$HC20:$HL20)+SUMIF(E!$HC$15:$HL$15,'Ciclo Semaforico'!CE$32,E!$HC20:$HL20)+SUMIF(O!$HC$15:$HL$15,'Ciclo Semaforico'!CE$32,O!$HC20:$HL20))-IF(CE$31="",(SUMIF(S!$HC$15:$HL$15,'Ciclo Semaforico'!CE$30,S!$HC20:$HL20)+SUMIF(N!$HC$15:$HL$15,'Ciclo Semaforico'!CE$30,N!$HC20:$HL20)+SUMIF(E!$HC$15:$HL$15,'Ciclo Semaforico'!CE$30,E!$HC20:$HL20)+SUMIF(O!$HC$15:$HL$15,'Ciclo Semaforico'!CE$30,O!$HC20:$HL20)),(SUMIF(S!$HC$15:$HL$15,'Ciclo Semaforico'!CE$30,S!$HC20:$HL20)+SUMIF(N!$HC$15:$HL$15,'Ciclo Semaforico'!CE$30,N!$HC20:$HL20)+SUMIF(E!$HC$15:$HL$15,'Ciclo Semaforico'!CE$30,E!$HC20:$HL20)+SUMIF(O!$HC$15:$HL$15,'Ciclo Semaforico'!CE$30,O!$HC20:$HL20))*CE$31))</f>
        <v>0</v>
      </c>
      <c r="CF45" s="245">
        <f>IF(CF$32="",IF(CF$31="",(SUMIF(S!$HC$15:$HL$15,'Ciclo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Semaforico'!CF$30,O!$HC20:$HL20))*CF$31),(SUMIF(S!$HC$15:$HL$15,'Ciclo Semaforico'!CF$32,S!$HC20:$HL20)+SUMIF(N!$HC$15:$HL$15,'Ciclo Semaforico'!CF$32,N!$HC20:$HL20)+SUMIF(E!$HC$15:$HL$15,'Ciclo Semaforico'!CF$32,E!$HC20:$HL20)+SUMIF(O!$HC$15:$HL$15,'Ciclo Semaforico'!CF$32,O!$HC20:$HL20))-IF(CF$31="",(SUMIF(S!$HC$15:$HL$15,'Ciclo Semaforico'!CF$30,S!$HC20:$HL20)+SUMIF(N!$HC$15:$HL$15,'Ciclo Semaforico'!CF$30,N!$HC20:$HL20)+SUMIF(E!$HC$15:$HL$15,'Ciclo Semaforico'!CF$30,E!$HC20:$HL20)+SUMIF(O!$HC$15:$HL$15,'Ciclo Semaforico'!CF$30,O!$HC20:$HL20)),(SUMIF(S!$HC$15:$HL$15,'Ciclo Semaforico'!CF$30,S!$HC20:$HL20)+SUMIF(N!$HC$15:$HL$15,'Ciclo Semaforico'!CF$30,N!$HC20:$HL20)+SUMIF(E!$HC$15:$HL$15,'Ciclo Semaforico'!CF$30,E!$HC20:$HL20)+SUMIF(O!$HC$15:$HL$15,'Ciclo Semaforico'!CF$30,O!$HC20:$HL20))*CF$31))</f>
        <v>0</v>
      </c>
      <c r="CG45" s="245">
        <f>IF(CG$32="",IF(CG$31="",(SUMIF(S!$HC$15:$HL$15,'Ciclo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Semaforico'!CG$30,O!$HC20:$HL20))*CG$31),(SUMIF(S!$HC$15:$HL$15,'Ciclo Semaforico'!CG$32,S!$HC20:$HL20)+SUMIF(N!$HC$15:$HL$15,'Ciclo Semaforico'!CG$32,N!$HC20:$HL20)+SUMIF(E!$HC$15:$HL$15,'Ciclo Semaforico'!CG$32,E!$HC20:$HL20)+SUMIF(O!$HC$15:$HL$15,'Ciclo Semaforico'!CG$32,O!$HC20:$HL20))-IF(CG$31="",(SUMIF(S!$HC$15:$HL$15,'Ciclo Semaforico'!CG$30,S!$HC20:$HL20)+SUMIF(N!$HC$15:$HL$15,'Ciclo Semaforico'!CG$30,N!$HC20:$HL20)+SUMIF(E!$HC$15:$HL$15,'Ciclo Semaforico'!CG$30,E!$HC20:$HL20)+SUMIF(O!$HC$15:$HL$15,'Ciclo Semaforico'!CG$30,O!$HC20:$HL20)),(SUMIF(S!$HC$15:$HL$15,'Ciclo Semaforico'!CG$30,S!$HC20:$HL20)+SUMIF(N!$HC$15:$HL$15,'Ciclo Semaforico'!CG$30,N!$HC20:$HL20)+SUMIF(E!$HC$15:$HL$15,'Ciclo Semaforico'!CG$30,E!$HC20:$HL20)+SUMIF(O!$HC$15:$HL$15,'Ciclo Semaforico'!CG$30,O!$HC20:$HL20))*CG$31))</f>
        <v>0</v>
      </c>
      <c r="CH45" s="246">
        <f>IF(CH$32="",IF(CH$31="",(SUMIF(S!$HC$15:$HL$15,'Ciclo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Semaforico'!CH$30,O!$HC20:$HL20))*CH$31),(SUMIF(S!$HC$15:$HL$15,'Ciclo Semaforico'!CH$32,S!$HC20:$HL20)+SUMIF(N!$HC$15:$HL$15,'Ciclo Semaforico'!CH$32,N!$HC20:$HL20)+SUMIF(E!$HC$15:$HL$15,'Ciclo Semaforico'!CH$32,E!$HC20:$HL20)+SUMIF(O!$HC$15:$HL$15,'Ciclo Semaforico'!CH$32,O!$HC20:$HL20))-IF(CH$31="",(SUMIF(S!$HC$15:$HL$15,'Ciclo Semaforico'!CH$30,S!$HC20:$HL20)+SUMIF(N!$HC$15:$HL$15,'Ciclo Semaforico'!CH$30,N!$HC20:$HL20)+SUMIF(E!$HC$15:$HL$15,'Ciclo Semaforico'!CH$30,E!$HC20:$HL20)+SUMIF(O!$HC$15:$HL$15,'Ciclo Semaforico'!CH$30,O!$HC20:$HL20)),(SUMIF(S!$HC$15:$HL$15,'Ciclo Semaforico'!CH$30,S!$HC20:$HL20)+SUMIF(N!$HC$15:$HL$15,'Ciclo Semaforico'!CH$30,N!$HC20:$HL20)+SUMIF(E!$HC$15:$HL$15,'Ciclo Semaforico'!CH$30,E!$HC20:$HL20)+SUMIF(O!$HC$15:$HL$15,'Ciclo Semaforico'!CH$30,O!$HC20:$HL20))*CH$31))</f>
        <v>0</v>
      </c>
      <c r="CI45" s="244">
        <f t="shared" si="52"/>
        <v>0</v>
      </c>
      <c r="CJ45" s="245">
        <f t="shared" si="53"/>
        <v>0</v>
      </c>
      <c r="CK45" s="245">
        <f t="shared" si="54"/>
        <v>0</v>
      </c>
      <c r="CL45" s="245">
        <f t="shared" si="55"/>
        <v>0</v>
      </c>
      <c r="CM45" s="245" t="e">
        <f t="shared" si="56"/>
        <v>#REF!</v>
      </c>
      <c r="CN45" s="245">
        <f t="shared" si="57"/>
        <v>0</v>
      </c>
      <c r="CO45" s="245">
        <f t="shared" si="58"/>
        <v>0</v>
      </c>
      <c r="CP45" s="245">
        <f t="shared" si="59"/>
        <v>0</v>
      </c>
      <c r="CQ45" s="245">
        <f t="shared" si="60"/>
        <v>0</v>
      </c>
      <c r="CR45" s="245">
        <f t="shared" si="61"/>
        <v>0</v>
      </c>
      <c r="CS45" s="245">
        <f t="shared" si="62"/>
        <v>0</v>
      </c>
      <c r="CT45" s="246">
        <f t="shared" si="63"/>
        <v>0</v>
      </c>
      <c r="CU45" s="244">
        <f t="shared" si="64"/>
        <v>0</v>
      </c>
      <c r="CV45" s="245">
        <f t="shared" si="65"/>
        <v>0</v>
      </c>
      <c r="CW45" s="245">
        <f t="shared" si="66"/>
        <v>0</v>
      </c>
      <c r="CX45" s="245">
        <f t="shared" si="67"/>
        <v>0</v>
      </c>
      <c r="CY45" s="245">
        <f t="shared" si="68"/>
        <v>0</v>
      </c>
      <c r="CZ45" s="245">
        <f t="shared" si="69"/>
        <v>0</v>
      </c>
      <c r="DA45" s="245">
        <f t="shared" si="70"/>
        <v>0</v>
      </c>
      <c r="DB45" s="245">
        <f t="shared" si="71"/>
        <v>0</v>
      </c>
      <c r="DC45" s="245">
        <f t="shared" si="72"/>
        <v>0</v>
      </c>
      <c r="DD45" s="245">
        <f t="shared" si="73"/>
        <v>0</v>
      </c>
      <c r="DE45" s="245">
        <f t="shared" si="74"/>
        <v>0</v>
      </c>
      <c r="DF45" s="246">
        <f t="shared" si="75"/>
        <v>0</v>
      </c>
      <c r="DG45" s="244" t="e">
        <f t="shared" si="76"/>
        <v>#REF!</v>
      </c>
      <c r="DH45" s="245" t="e">
        <f t="shared" si="77"/>
        <v>#REF!</v>
      </c>
      <c r="DI45" s="245" t="e">
        <f t="shared" si="78"/>
        <v>#REF!</v>
      </c>
      <c r="DJ45" s="245" t="e">
        <f t="shared" si="79"/>
        <v>#REF!</v>
      </c>
      <c r="DK45" s="245" t="e">
        <f t="shared" si="80"/>
        <v>#REF!</v>
      </c>
      <c r="DL45" s="245" t="e">
        <f t="shared" si="81"/>
        <v>#REF!</v>
      </c>
      <c r="DM45" s="245">
        <f t="shared" si="82"/>
        <v>0</v>
      </c>
      <c r="DN45" s="245">
        <f t="shared" si="83"/>
        <v>0</v>
      </c>
      <c r="DO45" s="245">
        <f t="shared" si="84"/>
        <v>0</v>
      </c>
      <c r="DP45" s="245">
        <f t="shared" si="85"/>
        <v>0</v>
      </c>
      <c r="DQ45" s="245">
        <f t="shared" si="86"/>
        <v>0</v>
      </c>
      <c r="DR45" s="246">
        <f t="shared" si="87"/>
        <v>0</v>
      </c>
      <c r="DS45" s="244">
        <f t="shared" si="88"/>
        <v>0</v>
      </c>
      <c r="DT45" s="245">
        <f t="shared" si="89"/>
        <v>0</v>
      </c>
      <c r="DU45" s="245">
        <f t="shared" si="90"/>
        <v>0</v>
      </c>
      <c r="DV45" s="245">
        <f t="shared" si="91"/>
        <v>0</v>
      </c>
      <c r="DW45" s="245">
        <f t="shared" si="92"/>
        <v>0</v>
      </c>
      <c r="DX45" s="245">
        <f t="shared" si="93"/>
        <v>0</v>
      </c>
      <c r="DY45" s="245">
        <f t="shared" si="94"/>
        <v>0</v>
      </c>
      <c r="DZ45" s="245">
        <f t="shared" si="95"/>
        <v>0</v>
      </c>
      <c r="EA45" s="245">
        <f t="shared" si="96"/>
        <v>0</v>
      </c>
      <c r="EB45" s="245">
        <f t="shared" si="97"/>
        <v>0</v>
      </c>
      <c r="EC45" s="245">
        <f t="shared" si="98"/>
        <v>0</v>
      </c>
      <c r="ED45" s="246">
        <f t="shared" si="99"/>
        <v>0</v>
      </c>
      <c r="EE45" s="244">
        <f t="shared" si="100"/>
        <v>0</v>
      </c>
      <c r="EF45" s="245">
        <f t="shared" si="101"/>
        <v>0</v>
      </c>
      <c r="EG45" s="245">
        <f t="shared" si="102"/>
        <v>0</v>
      </c>
      <c r="EH45" s="245">
        <f t="shared" si="103"/>
        <v>0</v>
      </c>
      <c r="EI45" s="245">
        <f t="shared" si="104"/>
        <v>0</v>
      </c>
      <c r="EJ45" s="245">
        <f t="shared" si="105"/>
        <v>0</v>
      </c>
      <c r="EK45" s="245">
        <f t="shared" si="106"/>
        <v>0</v>
      </c>
      <c r="EL45" s="245">
        <f t="shared" si="107"/>
        <v>0</v>
      </c>
      <c r="EM45" s="245">
        <f t="shared" si="108"/>
        <v>0</v>
      </c>
      <c r="EN45" s="245">
        <f t="shared" si="109"/>
        <v>0</v>
      </c>
      <c r="EO45" s="245">
        <f t="shared" si="110"/>
        <v>0</v>
      </c>
      <c r="EP45" s="246">
        <f t="shared" si="111"/>
        <v>0</v>
      </c>
      <c r="EQ45" s="255">
        <f t="shared" si="112"/>
        <v>0</v>
      </c>
      <c r="ER45" s="256">
        <f t="shared" si="113"/>
        <v>0</v>
      </c>
      <c r="ES45" s="256">
        <f t="shared" si="114"/>
        <v>0</v>
      </c>
      <c r="ET45" s="256">
        <f t="shared" si="115"/>
        <v>0</v>
      </c>
      <c r="EU45" s="256" t="e">
        <f t="shared" si="116"/>
        <v>#REF!</v>
      </c>
      <c r="EV45" s="256">
        <f t="shared" si="117"/>
        <v>0</v>
      </c>
      <c r="EW45" s="256">
        <f t="shared" si="118"/>
        <v>0</v>
      </c>
      <c r="EX45" s="256" t="str">
        <f t="shared" si="119"/>
        <v/>
      </c>
      <c r="EY45" s="256" t="str">
        <f t="shared" si="120"/>
        <v/>
      </c>
      <c r="EZ45" s="256" t="str">
        <f t="shared" si="121"/>
        <v/>
      </c>
      <c r="FA45" s="256" t="str">
        <f t="shared" si="122"/>
        <v/>
      </c>
      <c r="FB45" s="257" t="str">
        <f t="shared" si="123"/>
        <v/>
      </c>
      <c r="FC45" s="255">
        <f t="shared" si="124"/>
        <v>0</v>
      </c>
      <c r="FD45" s="256" t="str">
        <f t="shared" si="125"/>
        <v/>
      </c>
      <c r="FE45" s="256" t="str">
        <f t="shared" si="126"/>
        <v/>
      </c>
      <c r="FF45" s="256" t="str">
        <f t="shared" si="127"/>
        <v/>
      </c>
      <c r="FG45" s="256" t="str">
        <f t="shared" si="128"/>
        <v/>
      </c>
      <c r="FH45" s="256" t="str">
        <f t="shared" si="129"/>
        <v/>
      </c>
      <c r="FI45" s="256" t="str">
        <f t="shared" si="130"/>
        <v/>
      </c>
      <c r="FJ45" s="256" t="str">
        <f t="shared" si="131"/>
        <v/>
      </c>
      <c r="FK45" s="256" t="str">
        <f t="shared" si="132"/>
        <v/>
      </c>
      <c r="FL45" s="256" t="str">
        <f t="shared" si="133"/>
        <v/>
      </c>
      <c r="FM45" s="256" t="str">
        <f t="shared" si="134"/>
        <v/>
      </c>
      <c r="FN45" s="257" t="str">
        <f t="shared" si="135"/>
        <v/>
      </c>
      <c r="FO45" s="255" t="e">
        <f t="shared" si="136"/>
        <v>#REF!</v>
      </c>
      <c r="FP45" s="256" t="e">
        <f t="shared" si="137"/>
        <v>#REF!</v>
      </c>
      <c r="FQ45" s="256" t="e">
        <f t="shared" si="138"/>
        <v>#REF!</v>
      </c>
      <c r="FR45" s="256" t="e">
        <f t="shared" si="139"/>
        <v>#REF!</v>
      </c>
      <c r="FS45" s="256" t="e">
        <f t="shared" si="140"/>
        <v>#REF!</v>
      </c>
      <c r="FT45" s="256" t="e">
        <f t="shared" si="141"/>
        <v>#REF!</v>
      </c>
      <c r="FU45" s="256" t="str">
        <f t="shared" si="142"/>
        <v/>
      </c>
      <c r="FV45" s="256" t="str">
        <f t="shared" si="143"/>
        <v/>
      </c>
      <c r="FW45" s="256" t="str">
        <f t="shared" si="144"/>
        <v/>
      </c>
      <c r="FX45" s="256" t="str">
        <f t="shared" si="145"/>
        <v/>
      </c>
      <c r="FY45" s="256" t="str">
        <f t="shared" si="146"/>
        <v/>
      </c>
      <c r="FZ45" s="257" t="str">
        <f t="shared" si="147"/>
        <v/>
      </c>
      <c r="GA45" s="255" t="str">
        <f t="shared" si="148"/>
        <v/>
      </c>
      <c r="GB45" s="256" t="str">
        <f t="shared" si="149"/>
        <v/>
      </c>
      <c r="GC45" s="256" t="str">
        <f t="shared" si="150"/>
        <v/>
      </c>
      <c r="GD45" s="256" t="str">
        <f t="shared" si="151"/>
        <v/>
      </c>
      <c r="GE45" s="256" t="str">
        <f t="shared" si="152"/>
        <v/>
      </c>
      <c r="GF45" s="256" t="str">
        <f t="shared" si="153"/>
        <v/>
      </c>
      <c r="GG45" s="256" t="str">
        <f t="shared" si="154"/>
        <v/>
      </c>
      <c r="GH45" s="256" t="str">
        <f t="shared" si="155"/>
        <v/>
      </c>
      <c r="GI45" s="256" t="str">
        <f t="shared" si="156"/>
        <v/>
      </c>
      <c r="GJ45" s="256" t="str">
        <f t="shared" si="157"/>
        <v/>
      </c>
      <c r="GK45" s="256" t="str">
        <f t="shared" si="158"/>
        <v/>
      </c>
      <c r="GL45" s="257" t="str">
        <f t="shared" si="159"/>
        <v/>
      </c>
      <c r="GM45" s="255" t="str">
        <f t="shared" si="160"/>
        <v/>
      </c>
      <c r="GN45" s="256" t="str">
        <f t="shared" si="161"/>
        <v/>
      </c>
      <c r="GO45" s="256" t="str">
        <f t="shared" si="162"/>
        <v/>
      </c>
      <c r="GP45" s="256" t="str">
        <f t="shared" si="163"/>
        <v/>
      </c>
      <c r="GQ45" s="256" t="str">
        <f t="shared" si="164"/>
        <v/>
      </c>
      <c r="GR45" s="256" t="str">
        <f t="shared" si="165"/>
        <v/>
      </c>
      <c r="GS45" s="256" t="str">
        <f t="shared" si="166"/>
        <v/>
      </c>
      <c r="GT45" s="256" t="str">
        <f t="shared" si="167"/>
        <v/>
      </c>
      <c r="GU45" s="256" t="str">
        <f t="shared" si="168"/>
        <v/>
      </c>
      <c r="GV45" s="256" t="str">
        <f t="shared" si="169"/>
        <v/>
      </c>
      <c r="GW45" s="256" t="str">
        <f t="shared" si="170"/>
        <v/>
      </c>
      <c r="GX45" s="257" t="str">
        <f t="shared" si="171"/>
        <v/>
      </c>
      <c r="GY45" s="252">
        <f t="shared" ref="GY45:HF76" si="185">+SUMIF($EQ$30:$FB$30,GY$29,$EQ45:$FB45)+SUMIF($EQ$30:$FB$30,GY$30,$EQ45:$FB45)+SUMIF($EQ$30:$FB$30,GY$31,$EQ45:$FB45)+SUMIF($EQ$30:$FB$30,GY$32,$EQ45:$FB45)+SUMIF($EQ$30:$FB$30,GY$33,$EQ45:$FB45)+SUMIF($EQ$30:$FB$30,GY$34,$EQ45:$FB45)+SUMIF($EQ$30:$FB$30,GY$35,$EQ45:$FB45)+SUMIF($EQ$30:$FB$30,GY$36,$EQ45:$FB45)+SUMIF($EQ$30:$FB$30,GY$37,$EQ45:$FB45)+SUMIF($EQ$30:$FB$30,GY$38,$EQ45:$FB45)+SUMIF($EQ$30:$FB$30,GY$39,$EQ45:$FB45)+SUMIF($EQ$30:$FB$30,GY$40,$EQ45:$FB45)</f>
        <v>0</v>
      </c>
      <c r="GZ45" s="253" t="e">
        <f t="shared" ref="GZ45:HD63" si="186">+SUMIF($EQ$30:$FB$30,GZ$29,$EQ45:$FB45)+SUMIF($EQ$30:$FB$30,GZ$30,$EQ45:$FB45)+SUMIF($EQ$30:$FB$30,GZ$31,$EQ45:$FB45)+SUMIF($EQ$30:$FB$30,GZ$32,$EQ45:$FB45)+SUMIF($EQ$30:$FB$30,GZ$33,$EQ45:$FB45)+SUMIF($EQ$30:$FB$30,GZ$34,$EQ45:$FB45)+SUMIF($EQ$30:$FB$30,GZ$35,$EQ45:$FB45)+SUMIF($EQ$30:$FB$30,GZ$36,$EQ45:$FB45)+SUMIF($EQ$30:$FB$30,GZ$37,$EQ45:$FB45)+SUMIF($EQ$30:$FB$30,GZ$38,$EQ45:$FB45)+SUMIF($EQ$30:$FB$30,GZ$39,$EQ45:$FB45)+SUMIF($EQ$30:$FB$30,GZ$40,$EQ45:$FB45)</f>
        <v>#REF!</v>
      </c>
      <c r="HA45" s="253">
        <f t="shared" si="186"/>
        <v>0</v>
      </c>
      <c r="HB45" s="253">
        <f t="shared" si="186"/>
        <v>0</v>
      </c>
      <c r="HC45" s="253">
        <f t="shared" si="186"/>
        <v>0</v>
      </c>
      <c r="HD45" s="253">
        <f t="shared" si="186"/>
        <v>0</v>
      </c>
      <c r="HE45" s="253">
        <f t="shared" si="173"/>
        <v>0</v>
      </c>
      <c r="HF45" s="254">
        <f t="shared" si="173"/>
        <v>0</v>
      </c>
      <c r="HG45" s="252">
        <f t="shared" ref="HG45:HN76" si="187">+SUMIF($FC$30:$FN$30,HG$29,$FC45:$FN45)+SUMIF($FC$30:$FN$30,HG$30,$FC45:$FN45)+SUMIF($FC$30:$FN$30,HG$31,$FC45:$FN45)+SUMIF($FC$30:$FN$30,HG$32,$FC45:$FN45)+SUMIF($FC$30:$FN$30,HG$33,$FC45:$FN45)+SUMIF($FC$30:$FN$30,HG$34,$FC45:$FN45)+SUMIF($FC$30:$FN$30,HG$35,$FC45:$FN45)+SUMIF($FC$30:$FN$30,HG$36,$FC45:$FN45)+SUMIF($FC$30:$FN$30,HG$37,$FC45:$FN45)+SUMIF($FC$30:$FN$30,HG$38,$FC45:$FN45)+SUMIF($FC$30:$FN$30,HG$39,$FC45:$FN45)+SUMIF($FC$30:$FN$30,HG$40,$FC45:$FN45)</f>
        <v>0</v>
      </c>
      <c r="HH45" s="253">
        <f t="shared" ref="HH45:HN63" si="188">+SUMIF($FC$30:$FN$30,HH$29,$FC45:$FN45)+SUMIF($FC$30:$FN$30,HH$30,$FC45:$FN45)+SUMIF($FC$30:$FN$30,HH$31,$FC45:$FN45)+SUMIF($FC$30:$FN$30,HH$32,$FC45:$FN45)+SUMIF($FC$30:$FN$30,HH$33,$FC45:$FN45)+SUMIF($FC$30:$FN$30,HH$34,$FC45:$FN45)+SUMIF($FC$30:$FN$30,HH$35,$FC45:$FN45)+SUMIF($FC$30:$FN$30,HH$36,$FC45:$FN45)+SUMIF($FC$30:$FN$30,HH$37,$FC45:$FN45)+SUMIF($FC$30:$FN$30,HH$38,$FC45:$FN45)+SUMIF($FC$30:$FN$30,HH$39,$FC45:$FN45)+SUMIF($FC$30:$FN$30,HH$40,$FC45:$FN45)</f>
        <v>0</v>
      </c>
      <c r="HI45" s="253">
        <f t="shared" si="188"/>
        <v>0</v>
      </c>
      <c r="HJ45" s="253">
        <f t="shared" si="188"/>
        <v>0</v>
      </c>
      <c r="HK45" s="253">
        <f t="shared" si="188"/>
        <v>0</v>
      </c>
      <c r="HL45" s="253">
        <f t="shared" si="188"/>
        <v>0</v>
      </c>
      <c r="HM45" s="253">
        <f t="shared" si="188"/>
        <v>0</v>
      </c>
      <c r="HN45" s="254">
        <f t="shared" si="188"/>
        <v>0</v>
      </c>
      <c r="HO45" s="252" t="e">
        <f t="shared" ref="HO45:HV76" si="189">+SUMIF($FO$30:$FZ$30,HO$29,$FO45:$FZ45)+SUMIF($FO$30:$FZ$30,HO$30,$FO45:$FZ45)+SUMIF($FO$30:$FZ$30,HO$31,$FO45:$FZ45)+SUMIF($FO$30:$FZ$30,HO$32,$FO45:$FZ45)+SUMIF($FO$30:$FZ$30,HO$33,$FO45:$FZ45)+SUMIF($FO$30:$FZ$30,HO$34,$FO45:$FZ45)+SUMIF($FO$30:$FZ$30,HO$35,$FO45:$FZ45)+SUMIF($FO$30:$FZ$30,HO$36,$FO45:$FZ45)+SUMIF($FO$30:$FZ$30,HO$37,$FO45:$FZ45)+SUMIF($FO$30:$FZ$30,HO$38,$FO45:$FZ45)+SUMIF($FO$30:$FZ$30,HO$39,$FO45:$FZ45)+SUMIF($FO$30:$FZ$30,HO$40,$FO45:$FZ45)</f>
        <v>#REF!</v>
      </c>
      <c r="HP45" s="253" t="e">
        <f t="shared" ref="HP45:HV63" si="190">+SUMIF($FO$30:$FZ$30,HP$29,$FO45:$FZ45)+SUMIF($FO$30:$FZ$30,HP$30,$FO45:$FZ45)+SUMIF($FO$30:$FZ$30,HP$31,$FO45:$FZ45)+SUMIF($FO$30:$FZ$30,HP$32,$FO45:$FZ45)+SUMIF($FO$30:$FZ$30,HP$33,$FO45:$FZ45)+SUMIF($FO$30:$FZ$30,HP$34,$FO45:$FZ45)+SUMIF($FO$30:$FZ$30,HP$35,$FO45:$FZ45)+SUMIF($FO$30:$FZ$30,HP$36,$FO45:$FZ45)+SUMIF($FO$30:$FZ$30,HP$37,$FO45:$FZ45)+SUMIF($FO$30:$FZ$30,HP$38,$FO45:$FZ45)+SUMIF($FO$30:$FZ$30,HP$39,$FO45:$FZ45)+SUMIF($FO$30:$FZ$30,HP$40,$FO45:$FZ45)</f>
        <v>#REF!</v>
      </c>
      <c r="HQ45" s="253">
        <f t="shared" si="190"/>
        <v>0</v>
      </c>
      <c r="HR45" s="253">
        <f t="shared" si="190"/>
        <v>0</v>
      </c>
      <c r="HS45" s="253">
        <f t="shared" si="190"/>
        <v>0</v>
      </c>
      <c r="HT45" s="253">
        <f t="shared" si="190"/>
        <v>0</v>
      </c>
      <c r="HU45" s="253">
        <f t="shared" si="190"/>
        <v>0</v>
      </c>
      <c r="HV45" s="254">
        <f t="shared" si="190"/>
        <v>0</v>
      </c>
      <c r="HW45" s="252">
        <f t="shared" ref="HW45:ID76" si="191">+SUMIF($GA$30:$GL$30,HW$29,$GA45:$GL45)+SUMIF($GA$30:$GL$30,HW$30,$GA45:$GL45)+SUMIF($GA$30:$GL$30,HW$31,$GA45:$GL45)+SUMIF($GA$30:$GL$30,HW$32,$GA45:$GL45)+SUMIF($GA$30:$GL$30,HW$33,$GA45:$GL45)+SUMIF($GA$30:$GL$30,HW$34,$GA45:$GL45)+SUMIF($GA$30:$GL$30,HW$35,$GA45:$GL45)+SUMIF($GA$30:$GL$30,HW$36,$GA45:$GL45)+SUMIF($GA$30:$GL$30,HW$37,$GA45:$GL45)+SUMIF($GA$30:$GL$30,HW$38,$GA45:$GL45)+SUMIF($GA$30:$GL$30,HW$39,$GA45:$GL45)+SUMIF($GA$30:$GL$30,HW$40,$GA45:$GL45)</f>
        <v>0</v>
      </c>
      <c r="HX45" s="253">
        <f t="shared" ref="HX45:ID63" si="192">+SUMIF($GA$30:$GL$30,HX$29,$GA45:$GL45)+SUMIF($GA$30:$GL$30,HX$30,$GA45:$GL45)+SUMIF($GA$30:$GL$30,HX$31,$GA45:$GL45)+SUMIF($GA$30:$GL$30,HX$32,$GA45:$GL45)+SUMIF($GA$30:$GL$30,HX$33,$GA45:$GL45)+SUMIF($GA$30:$GL$30,HX$34,$GA45:$GL45)+SUMIF($GA$30:$GL$30,HX$35,$GA45:$GL45)+SUMIF($GA$30:$GL$30,HX$36,$GA45:$GL45)+SUMIF($GA$30:$GL$30,HX$37,$GA45:$GL45)+SUMIF($GA$30:$GL$30,HX$38,$GA45:$GL45)+SUMIF($GA$30:$GL$30,HX$39,$GA45:$GL45)+SUMIF($GA$30:$GL$30,HX$40,$GA45:$GL45)</f>
        <v>0</v>
      </c>
      <c r="HY45" s="253">
        <f t="shared" si="192"/>
        <v>0</v>
      </c>
      <c r="HZ45" s="253">
        <f t="shared" si="192"/>
        <v>0</v>
      </c>
      <c r="IA45" s="253">
        <f t="shared" si="192"/>
        <v>0</v>
      </c>
      <c r="IB45" s="253">
        <f t="shared" si="192"/>
        <v>0</v>
      </c>
      <c r="IC45" s="253">
        <f t="shared" si="192"/>
        <v>0</v>
      </c>
      <c r="ID45" s="254">
        <f t="shared" si="192"/>
        <v>0</v>
      </c>
      <c r="IE45" s="252">
        <f t="shared" ref="IE45:IL76" si="193">+SUMIF($GM$30:$GX$30,IE$29,$GM45:$GX45)+SUMIF($GM$30:$GX$30,IE$30,$GM45:$GX45)+SUMIF($GM$30:$GX$30,IE$31,$GM45:$GX45)+SUMIF($GM$30:$GX$30,IE$32,$GM45:$GX45)+SUMIF($GM$30:$GX$30,IE$33,$GM45:$GX45)+SUMIF($GM$30:$GX$30,IE$34,$GM45:$GX45)+SUMIF($GM$30:$GX$30,IE$35,$GM45:$GX45)+SUMIF($GM$30:$GX$30,IE$36,$GM45:$GX45)+SUMIF($GM$30:$GX$30,IE$37,$GM45:$GX45)+SUMIF($GM$30:$GX$30,IE$38,$GM45:$GX45)+SUMIF($GM$30:$GX$30,IE$39,$GM45:$GX45)+SUMIF($GM$30:$GX$30,IE$40,$GM45:$GX45)</f>
        <v>0</v>
      </c>
      <c r="IF45" s="253">
        <f t="shared" ref="IF45:IL63" si="194">+SUMIF($GM$30:$GX$30,IF$29,$GM45:$GX45)+SUMIF($GM$30:$GX$30,IF$30,$GM45:$GX45)+SUMIF($GM$30:$GX$30,IF$31,$GM45:$GX45)+SUMIF($GM$30:$GX$30,IF$32,$GM45:$GX45)+SUMIF($GM$30:$GX$30,IF$33,$GM45:$GX45)+SUMIF($GM$30:$GX$30,IF$34,$GM45:$GX45)+SUMIF($GM$30:$GX$30,IF$35,$GM45:$GX45)+SUMIF($GM$30:$GX$30,IF$36,$GM45:$GX45)+SUMIF($GM$30:$GX$30,IF$37,$GM45:$GX45)+SUMIF($GM$30:$GX$30,IF$38,$GM45:$GX45)+SUMIF($GM$30:$GX$30,IF$39,$GM45:$GX45)+SUMIF($GM$30:$GX$30,IF$40,$GM45:$GX45)</f>
        <v>0</v>
      </c>
      <c r="IG45" s="253">
        <f t="shared" si="194"/>
        <v>0</v>
      </c>
      <c r="IH45" s="253">
        <f t="shared" si="194"/>
        <v>0</v>
      </c>
      <c r="II45" s="253">
        <f t="shared" si="194"/>
        <v>0</v>
      </c>
      <c r="IJ45" s="253">
        <f t="shared" si="194"/>
        <v>0</v>
      </c>
      <c r="IK45" s="253">
        <f t="shared" si="194"/>
        <v>0</v>
      </c>
      <c r="IL45" s="254">
        <f t="shared" si="194"/>
        <v>0</v>
      </c>
      <c r="IM45" s="255" t="e">
        <f t="shared" si="178"/>
        <v>#REF!</v>
      </c>
      <c r="IN45" s="256">
        <f t="shared" si="179"/>
        <v>0</v>
      </c>
      <c r="IO45" s="256" t="e">
        <f t="shared" si="180"/>
        <v>#REF!</v>
      </c>
      <c r="IP45" s="256">
        <f t="shared" si="181"/>
        <v>0</v>
      </c>
      <c r="IQ45" s="257">
        <f t="shared" si="182"/>
        <v>0</v>
      </c>
      <c r="IR45" s="404" t="e">
        <f t="shared" ref="IR45:IR108" si="195">+SUM(IM45:IQ45)</f>
        <v>#REF!</v>
      </c>
      <c r="IS45" s="250">
        <f>+IS44</f>
        <v>0</v>
      </c>
      <c r="IT45" s="258" t="e">
        <f t="shared" si="183"/>
        <v>#REF!</v>
      </c>
      <c r="IU45" s="407">
        <v>1800</v>
      </c>
      <c r="IV45" s="409"/>
      <c r="IW45" s="409" t="s">
        <v>183</v>
      </c>
      <c r="IX45" s="413" t="e">
        <f t="shared" ref="IX45:IX108" si="196">ROUND((1.5*IS45+5)/(1-IR45),0)</f>
        <v>#REF!</v>
      </c>
      <c r="IY45" s="421"/>
      <c r="IZ45" s="422"/>
      <c r="JA45" s="423"/>
      <c r="JB45" s="421"/>
      <c r="JC45" s="422"/>
      <c r="JD45" s="423"/>
      <c r="JE45" s="418"/>
      <c r="JF45" s="419"/>
      <c r="JG45" s="420"/>
      <c r="JH45" s="418"/>
      <c r="JI45" s="419"/>
      <c r="JJ45" s="420"/>
      <c r="JK45" s="418"/>
      <c r="JL45" s="419"/>
      <c r="JM45" s="420"/>
      <c r="JN45" s="641">
        <v>1</v>
      </c>
      <c r="JO45" s="641">
        <v>1</v>
      </c>
      <c r="JP45" s="641">
        <v>1</v>
      </c>
      <c r="JQ45" s="641">
        <v>1</v>
      </c>
      <c r="JR45" s="641">
        <v>1</v>
      </c>
      <c r="JS45" s="656" t="e">
        <f t="shared" si="184"/>
        <v>#REF!</v>
      </c>
    </row>
    <row r="46" spans="25:279" ht="20.100000000000001" hidden="1" customHeight="1">
      <c r="Y46" s="380" t="e">
        <f>N!IK21</f>
        <v>#REF!</v>
      </c>
      <c r="Z46" s="377" t="s">
        <v>113</v>
      </c>
      <c r="AA46" s="244">
        <f>IF(AA$32="",IF(AA$31="",(SUMIF(S!$HC$15:$HL$15,'Ciclo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Semaforico'!AA$30,O!$HC21:$HL21))*AA$31),(SUMIF(S!$HC$15:$HL$15,'Ciclo Semaforico'!AA$32,S!$HC21:$HL21)+SUMIF(N!$HC$15:$HL$15,'Ciclo Semaforico'!AA$32,N!$HC21:$HL21)+SUMIF(E!$HC$15:$HL$15,'Ciclo Semaforico'!AA$32,E!$HC21:$HL21)+SUMIF(O!$HC$15:$HL$15,'Ciclo Semaforico'!AA$32,O!$HC21:$HL21))-IF(AA$31="",(SUMIF(S!$HC$15:$HL$15,'Ciclo Semaforico'!AA$30,S!$HC21:$HL21)+SUMIF(N!$HC$15:$HL$15,'Ciclo Semaforico'!AA$30,N!$HC21:$HL21)+SUMIF(E!$HC$15:$HL$15,'Ciclo Semaforico'!AA$30,E!$HC21:$HL21)+SUMIF(O!$HC$15:$HL$15,'Ciclo Semaforico'!AA$30,O!$HC21:$HL21)),(SUMIF(S!$HC$15:$HL$15,'Ciclo Semaforico'!AA$30,S!$HC21:$HL21)+SUMIF(N!$HC$15:$HL$15,'Ciclo Semaforico'!AA$30,N!$HC21:$HL21)+SUMIF(E!$HC$15:$HL$15,'Ciclo Semaforico'!AA$30,E!$HC21:$HL21)+SUMIF(O!$HC$15:$HL$15,'Ciclo Semaforico'!AA$30,O!$HC21:$HL21))*AA$31))</f>
        <v>0</v>
      </c>
      <c r="AB46" s="245">
        <f>IF(AB$32="",IF(AB$31="",(SUMIF(S!$HC$15:$HL$15,'Ciclo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Semaforico'!AB$30,O!$HC21:$HL21))*AB$31),(SUMIF(S!$HC$15:$HL$15,'Ciclo Semaforico'!AB$32,S!$HC21:$HL21)+SUMIF(N!$HC$15:$HL$15,'Ciclo Semaforico'!AB$32,N!$HC21:$HL21)+SUMIF(E!$HC$15:$HL$15,'Ciclo Semaforico'!AB$32,E!$HC21:$HL21)+SUMIF(O!$HC$15:$HL$15,'Ciclo Semaforico'!AB$32,O!$HC21:$HL21))-IF(AB$31="",(SUMIF(S!$HC$15:$HL$15,'Ciclo Semaforico'!AB$30,S!$HC21:$HL21)+SUMIF(N!$HC$15:$HL$15,'Ciclo Semaforico'!AB$30,N!$HC21:$HL21)+SUMIF(E!$HC$15:$HL$15,'Ciclo Semaforico'!AB$30,E!$HC21:$HL21)+SUMIF(O!$HC$15:$HL$15,'Ciclo Semaforico'!AB$30,O!$HC21:$HL21)),(SUMIF(S!$HC$15:$HL$15,'Ciclo Semaforico'!AB$30,S!$HC21:$HL21)+SUMIF(N!$HC$15:$HL$15,'Ciclo Semaforico'!AB$30,N!$HC21:$HL21)+SUMIF(E!$HC$15:$HL$15,'Ciclo Semaforico'!AB$30,E!$HC21:$HL21)+SUMIF(O!$HC$15:$HL$15,'Ciclo Semaforico'!AB$30,O!$HC21:$HL21))*AB$31))</f>
        <v>0</v>
      </c>
      <c r="AC46" s="245">
        <f>IF(AC$32="",IF(AC$31="",(SUMIF(S!$HC$15:$HL$15,'Ciclo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Semaforico'!AC$30,O!$HC21:$HL21))*AC$31),(SUMIF(S!$HC$15:$HL$15,'Ciclo Semaforico'!AC$32,S!$HC21:$HL21)+SUMIF(N!$HC$15:$HL$15,'Ciclo Semaforico'!AC$32,N!$HC21:$HL21)+SUMIF(E!$HC$15:$HL$15,'Ciclo Semaforico'!AC$32,E!$HC21:$HL21)+SUMIF(O!$HC$15:$HL$15,'Ciclo Semaforico'!AC$32,O!$HC21:$HL21))-IF(AC$31="",(SUMIF(S!$HC$15:$HL$15,'Ciclo Semaforico'!AC$30,S!$HC21:$HL21)+SUMIF(N!$HC$15:$HL$15,'Ciclo Semaforico'!AC$30,N!$HC21:$HL21)+SUMIF(E!$HC$15:$HL$15,'Ciclo Semaforico'!AC$30,E!$HC21:$HL21)+SUMIF(O!$HC$15:$HL$15,'Ciclo Semaforico'!AC$30,O!$HC21:$HL21)),(SUMIF(S!$HC$15:$HL$15,'Ciclo Semaforico'!AC$30,S!$HC21:$HL21)+SUMIF(N!$HC$15:$HL$15,'Ciclo Semaforico'!AC$30,N!$HC21:$HL21)+SUMIF(E!$HC$15:$HL$15,'Ciclo Semaforico'!AC$30,E!$HC21:$HL21)+SUMIF(O!$HC$15:$HL$15,'Ciclo Semaforico'!AC$30,O!$HC21:$HL21))*AC$31))</f>
        <v>0</v>
      </c>
      <c r="AD46" s="245">
        <f>IF(AD$32="",IF(AD$31="",(SUMIF(S!$HC$15:$HL$15,'Ciclo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Semaforico'!AD$30,O!$HC21:$HL21))*AD$31),(SUMIF(S!$HC$15:$HL$15,'Ciclo Semaforico'!AD$32,S!$HC21:$HL21)+SUMIF(N!$HC$15:$HL$15,'Ciclo Semaforico'!AD$32,N!$HC21:$HL21)+SUMIF(E!$HC$15:$HL$15,'Ciclo Semaforico'!AD$32,E!$HC21:$HL21)+SUMIF(O!$HC$15:$HL$15,'Ciclo Semaforico'!AD$32,O!$HC21:$HL21))-IF(AD$31="",(SUMIF(S!$HC$15:$HL$15,'Ciclo Semaforico'!AD$30,S!$HC21:$HL21)+SUMIF(N!$HC$15:$HL$15,'Ciclo Semaforico'!AD$30,N!$HC21:$HL21)+SUMIF(E!$HC$15:$HL$15,'Ciclo Semaforico'!AD$30,E!$HC21:$HL21)+SUMIF(O!$HC$15:$HL$15,'Ciclo Semaforico'!AD$30,O!$HC21:$HL21)),(SUMIF(S!$HC$15:$HL$15,'Ciclo Semaforico'!AD$30,S!$HC21:$HL21)+SUMIF(N!$HC$15:$HL$15,'Ciclo Semaforico'!AD$30,N!$HC21:$HL21)+SUMIF(E!$HC$15:$HL$15,'Ciclo Semaforico'!AD$30,E!$HC21:$HL21)+SUMIF(O!$HC$15:$HL$15,'Ciclo Semaforico'!AD$30,O!$HC21:$HL21))*AD$31))</f>
        <v>0</v>
      </c>
      <c r="AE46" s="245" t="e">
        <f>IF(AE$32="",IF(AE$31="",(SUMIF(S!$HC$15:$HL$15,'Ciclo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Semaforico'!AE$30,O!$HC21:$HL21))*AE$31),(SUMIF(S!$HC$15:$HL$15,'Ciclo Semaforico'!AE$32,S!$HC21:$HL21)+SUMIF(N!$HC$15:$HL$15,'Ciclo Semaforico'!AE$32,N!$HC21:$HL21)+SUMIF(E!$HC$15:$HL$15,'Ciclo Semaforico'!AE$32,E!$HC21:$HL21)+SUMIF(O!$HC$15:$HL$15,'Ciclo Semaforico'!AE$32,O!$HC21:$HL21))-IF(AE$31="",(SUMIF(S!$HC$15:$HL$15,'Ciclo Semaforico'!AE$30,S!$HC21:$HL21)+SUMIF(N!$HC$15:$HL$15,'Ciclo Semaforico'!AE$30,N!$HC21:$HL21)+SUMIF(E!$HC$15:$HL$15,'Ciclo Semaforico'!AE$30,E!$HC21:$HL21)+SUMIF(O!$HC$15:$HL$15,'Ciclo Semaforico'!AE$30,O!$HC21:$HL21)),(SUMIF(S!$HC$15:$HL$15,'Ciclo Semaforico'!AE$30,S!$HC21:$HL21)+SUMIF(N!$HC$15:$HL$15,'Ciclo Semaforico'!AE$30,N!$HC21:$HL21)+SUMIF(E!$HC$15:$HL$15,'Ciclo Semaforico'!AE$30,E!$HC21:$HL21)+SUMIF(O!$HC$15:$HL$15,'Ciclo Semaforico'!AE$30,O!$HC21:$HL21))*AE$31))</f>
        <v>#REF!</v>
      </c>
      <c r="AF46" s="245">
        <f>IF(AF$32="",IF(AF$31="",(SUMIF(S!$HC$15:$HL$15,'Ciclo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Semaforico'!AF$30,O!$HC21:$HL21))*AF$31),(SUMIF(S!$HC$15:$HL$15,'Ciclo Semaforico'!AF$32,S!$HC21:$HL21)+SUMIF(N!$HC$15:$HL$15,'Ciclo Semaforico'!AF$32,N!$HC21:$HL21)+SUMIF(E!$HC$15:$HL$15,'Ciclo Semaforico'!AF$32,E!$HC21:$HL21)+SUMIF(O!$HC$15:$HL$15,'Ciclo Semaforico'!AF$32,O!$HC21:$HL21))-IF(AF$31="",(SUMIF(S!$HC$15:$HL$15,'Ciclo Semaforico'!AF$30,S!$HC21:$HL21)+SUMIF(N!$HC$15:$HL$15,'Ciclo Semaforico'!AF$30,N!$HC21:$HL21)+SUMIF(E!$HC$15:$HL$15,'Ciclo Semaforico'!AF$30,E!$HC21:$HL21)+SUMIF(O!$HC$15:$HL$15,'Ciclo Semaforico'!AF$30,O!$HC21:$HL21)),(SUMIF(S!$HC$15:$HL$15,'Ciclo Semaforico'!AF$30,S!$HC21:$HL21)+SUMIF(N!$HC$15:$HL$15,'Ciclo Semaforico'!AF$30,N!$HC21:$HL21)+SUMIF(E!$HC$15:$HL$15,'Ciclo Semaforico'!AF$30,E!$HC21:$HL21)+SUMIF(O!$HC$15:$HL$15,'Ciclo Semaforico'!AF$30,O!$HC21:$HL21))*AF$31))</f>
        <v>0</v>
      </c>
      <c r="AG46" s="245">
        <f>IF(AG$32="",IF(AG$31="",(SUMIF(S!$HC$15:$HL$15,'Ciclo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Semaforico'!AG$30,O!$HC21:$HL21))*AG$31),(SUMIF(S!$HC$15:$HL$15,'Ciclo Semaforico'!AG$32,S!$HC21:$HL21)+SUMIF(N!$HC$15:$HL$15,'Ciclo Semaforico'!AG$32,N!$HC21:$HL21)+SUMIF(E!$HC$15:$HL$15,'Ciclo Semaforico'!AG$32,E!$HC21:$HL21)+SUMIF(O!$HC$15:$HL$15,'Ciclo Semaforico'!AG$32,O!$HC21:$HL21))-IF(AG$31="",(SUMIF(S!$HC$15:$HL$15,'Ciclo Semaforico'!AG$30,S!$HC21:$HL21)+SUMIF(N!$HC$15:$HL$15,'Ciclo Semaforico'!AG$30,N!$HC21:$HL21)+SUMIF(E!$HC$15:$HL$15,'Ciclo Semaforico'!AG$30,E!$HC21:$HL21)+SUMIF(O!$HC$15:$HL$15,'Ciclo Semaforico'!AG$30,O!$HC21:$HL21)),(SUMIF(S!$HC$15:$HL$15,'Ciclo Semaforico'!AG$30,S!$HC21:$HL21)+SUMIF(N!$HC$15:$HL$15,'Ciclo Semaforico'!AG$30,N!$HC21:$HL21)+SUMIF(E!$HC$15:$HL$15,'Ciclo Semaforico'!AG$30,E!$HC21:$HL21)+SUMIF(O!$HC$15:$HL$15,'Ciclo Semaforico'!AG$30,O!$HC21:$HL21))*AG$31))</f>
        <v>0</v>
      </c>
      <c r="AH46" s="245">
        <f>IF(AH$32="",IF(AH$31="",(SUMIF(S!$HC$15:$HL$15,'Ciclo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Semaforico'!AH$30,O!$HC21:$HL21))*AH$31),(SUMIF(S!$HC$15:$HL$15,'Ciclo Semaforico'!AH$32,S!$HC21:$HL21)+SUMIF(N!$HC$15:$HL$15,'Ciclo Semaforico'!AH$32,N!$HC21:$HL21)+SUMIF(E!$HC$15:$HL$15,'Ciclo Semaforico'!AH$32,E!$HC21:$HL21)+SUMIF(O!$HC$15:$HL$15,'Ciclo Semaforico'!AH$32,O!$HC21:$HL21))-IF(AH$31="",(SUMIF(S!$HC$15:$HL$15,'Ciclo Semaforico'!AH$30,S!$HC21:$HL21)+SUMIF(N!$HC$15:$HL$15,'Ciclo Semaforico'!AH$30,N!$HC21:$HL21)+SUMIF(E!$HC$15:$HL$15,'Ciclo Semaforico'!AH$30,E!$HC21:$HL21)+SUMIF(O!$HC$15:$HL$15,'Ciclo Semaforico'!AH$30,O!$HC21:$HL21)),(SUMIF(S!$HC$15:$HL$15,'Ciclo Semaforico'!AH$30,S!$HC21:$HL21)+SUMIF(N!$HC$15:$HL$15,'Ciclo Semaforico'!AH$30,N!$HC21:$HL21)+SUMIF(E!$HC$15:$HL$15,'Ciclo Semaforico'!AH$30,E!$HC21:$HL21)+SUMIF(O!$HC$15:$HL$15,'Ciclo Semaforico'!AH$30,O!$HC21:$HL21))*AH$31))</f>
        <v>0</v>
      </c>
      <c r="AI46" s="245">
        <f>IF(AI$32="",IF(AI$31="",(SUMIF(S!$HC$15:$HL$15,'Ciclo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Semaforico'!AI$30,O!$HC21:$HL21))*AI$31),(SUMIF(S!$HC$15:$HL$15,'Ciclo Semaforico'!AI$32,S!$HC21:$HL21)+SUMIF(N!$HC$15:$HL$15,'Ciclo Semaforico'!AI$32,N!$HC21:$HL21)+SUMIF(E!$HC$15:$HL$15,'Ciclo Semaforico'!AI$32,E!$HC21:$HL21)+SUMIF(O!$HC$15:$HL$15,'Ciclo Semaforico'!AI$32,O!$HC21:$HL21))-IF(AI$31="",(SUMIF(S!$HC$15:$HL$15,'Ciclo Semaforico'!AI$30,S!$HC21:$HL21)+SUMIF(N!$HC$15:$HL$15,'Ciclo Semaforico'!AI$30,N!$HC21:$HL21)+SUMIF(E!$HC$15:$HL$15,'Ciclo Semaforico'!AI$30,E!$HC21:$HL21)+SUMIF(O!$HC$15:$HL$15,'Ciclo Semaforico'!AI$30,O!$HC21:$HL21)),(SUMIF(S!$HC$15:$HL$15,'Ciclo Semaforico'!AI$30,S!$HC21:$HL21)+SUMIF(N!$HC$15:$HL$15,'Ciclo Semaforico'!AI$30,N!$HC21:$HL21)+SUMIF(E!$HC$15:$HL$15,'Ciclo Semaforico'!AI$30,E!$HC21:$HL21)+SUMIF(O!$HC$15:$HL$15,'Ciclo Semaforico'!AI$30,O!$HC21:$HL21))*AI$31))</f>
        <v>0</v>
      </c>
      <c r="AJ46" s="245">
        <f>IF(AJ$32="",IF(AJ$31="",(SUMIF(S!$HC$15:$HL$15,'Ciclo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Semaforico'!AJ$30,O!$HC21:$HL21))*AJ$31),(SUMIF(S!$HC$15:$HL$15,'Ciclo Semaforico'!AJ$32,S!$HC21:$HL21)+SUMIF(N!$HC$15:$HL$15,'Ciclo Semaforico'!AJ$32,N!$HC21:$HL21)+SUMIF(E!$HC$15:$HL$15,'Ciclo Semaforico'!AJ$32,E!$HC21:$HL21)+SUMIF(O!$HC$15:$HL$15,'Ciclo Semaforico'!AJ$32,O!$HC21:$HL21))-IF(AJ$31="",(SUMIF(S!$HC$15:$HL$15,'Ciclo Semaforico'!AJ$30,S!$HC21:$HL21)+SUMIF(N!$HC$15:$HL$15,'Ciclo Semaforico'!AJ$30,N!$HC21:$HL21)+SUMIF(E!$HC$15:$HL$15,'Ciclo Semaforico'!AJ$30,E!$HC21:$HL21)+SUMIF(O!$HC$15:$HL$15,'Ciclo Semaforico'!AJ$30,O!$HC21:$HL21)),(SUMIF(S!$HC$15:$HL$15,'Ciclo Semaforico'!AJ$30,S!$HC21:$HL21)+SUMIF(N!$HC$15:$HL$15,'Ciclo Semaforico'!AJ$30,N!$HC21:$HL21)+SUMIF(E!$HC$15:$HL$15,'Ciclo Semaforico'!AJ$30,E!$HC21:$HL21)+SUMIF(O!$HC$15:$HL$15,'Ciclo Semaforico'!AJ$30,O!$HC21:$HL21))*AJ$31))</f>
        <v>0</v>
      </c>
      <c r="AK46" s="245">
        <f>IF(AK$32="",IF(AK$31="",(SUMIF(S!$HC$15:$HL$15,'Ciclo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Semaforico'!AK$30,O!$HC21:$HL21))*AK$31),(SUMIF(S!$HC$15:$HL$15,'Ciclo Semaforico'!AK$32,S!$HC21:$HL21)+SUMIF(N!$HC$15:$HL$15,'Ciclo Semaforico'!AK$32,N!$HC21:$HL21)+SUMIF(E!$HC$15:$HL$15,'Ciclo Semaforico'!AK$32,E!$HC21:$HL21)+SUMIF(O!$HC$15:$HL$15,'Ciclo Semaforico'!AK$32,O!$HC21:$HL21))-IF(AK$31="",(SUMIF(S!$HC$15:$HL$15,'Ciclo Semaforico'!AK$30,S!$HC21:$HL21)+SUMIF(N!$HC$15:$HL$15,'Ciclo Semaforico'!AK$30,N!$HC21:$HL21)+SUMIF(E!$HC$15:$HL$15,'Ciclo Semaforico'!AK$30,E!$HC21:$HL21)+SUMIF(O!$HC$15:$HL$15,'Ciclo Semaforico'!AK$30,O!$HC21:$HL21)),(SUMIF(S!$HC$15:$HL$15,'Ciclo Semaforico'!AK$30,S!$HC21:$HL21)+SUMIF(N!$HC$15:$HL$15,'Ciclo Semaforico'!AK$30,N!$HC21:$HL21)+SUMIF(E!$HC$15:$HL$15,'Ciclo Semaforico'!AK$30,E!$HC21:$HL21)+SUMIF(O!$HC$15:$HL$15,'Ciclo Semaforico'!AK$30,O!$HC21:$HL21))*AK$31))</f>
        <v>0</v>
      </c>
      <c r="AL46" s="246">
        <f>IF(AL$32="",IF(AL$31="",(SUMIF(S!$HC$15:$HL$15,'Ciclo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Semaforico'!AL$30,O!$HC21:$HL21))*AL$31),(SUMIF(S!$HC$15:$HL$15,'Ciclo Semaforico'!AL$32,S!$HC21:$HL21)+SUMIF(N!$HC$15:$HL$15,'Ciclo Semaforico'!AL$32,N!$HC21:$HL21)+SUMIF(E!$HC$15:$HL$15,'Ciclo Semaforico'!AL$32,E!$HC21:$HL21)+SUMIF(O!$HC$15:$HL$15,'Ciclo Semaforico'!AL$32,O!$HC21:$HL21))-IF(AL$31="",(SUMIF(S!$HC$15:$HL$15,'Ciclo Semaforico'!AL$30,S!$HC21:$HL21)+SUMIF(N!$HC$15:$HL$15,'Ciclo Semaforico'!AL$30,N!$HC21:$HL21)+SUMIF(E!$HC$15:$HL$15,'Ciclo Semaforico'!AL$30,E!$HC21:$HL21)+SUMIF(O!$HC$15:$HL$15,'Ciclo Semaforico'!AL$30,O!$HC21:$HL21)),(SUMIF(S!$HC$15:$HL$15,'Ciclo Semaforico'!AL$30,S!$HC21:$HL21)+SUMIF(N!$HC$15:$HL$15,'Ciclo Semaforico'!AL$30,N!$HC21:$HL21)+SUMIF(E!$HC$15:$HL$15,'Ciclo Semaforico'!AL$30,E!$HC21:$HL21)+SUMIF(O!$HC$15:$HL$15,'Ciclo Semaforico'!AL$30,O!$HC21:$HL21))*AL$31))</f>
        <v>0</v>
      </c>
      <c r="AM46" s="244">
        <f>IF(AM$32="",IF(AM$31="",(SUMIF(S!$HC$15:$HL$15,'Ciclo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Semaforico'!AM$30,O!$HC21:$HL21))*AM$31),(SUMIF(S!$HC$15:$HL$15,'Ciclo Semaforico'!AM$32,S!$HC21:$HL21)+SUMIF(N!$HC$15:$HL$15,'Ciclo Semaforico'!AM$32,N!$HC21:$HL21)+SUMIF(E!$HC$15:$HL$15,'Ciclo Semaforico'!AM$32,E!$HC21:$HL21)+SUMIF(O!$HC$15:$HL$15,'Ciclo Semaforico'!AM$32,O!$HC21:$HL21))-IF(AM$31="",(SUMIF(S!$HC$15:$HL$15,'Ciclo Semaforico'!AM$30,S!$HC21:$HL21)+SUMIF(N!$HC$15:$HL$15,'Ciclo Semaforico'!AM$30,N!$HC21:$HL21)+SUMIF(E!$HC$15:$HL$15,'Ciclo Semaforico'!AM$30,E!$HC21:$HL21)+SUMIF(O!$HC$15:$HL$15,'Ciclo Semaforico'!AM$30,O!$HC21:$HL21)),(SUMIF(S!$HC$15:$HL$15,'Ciclo Semaforico'!AM$30,S!$HC21:$HL21)+SUMIF(N!$HC$15:$HL$15,'Ciclo Semaforico'!AM$30,N!$HC21:$HL21)+SUMIF(E!$HC$15:$HL$15,'Ciclo Semaforico'!AM$30,E!$HC21:$HL21)+SUMIF(O!$HC$15:$HL$15,'Ciclo Semaforico'!AM$30,O!$HC21:$HL21))*AM$31))</f>
        <v>0</v>
      </c>
      <c r="AN46" s="245">
        <f>IF(AN$32="",IF(AN$31="",(SUMIF(S!$HC$15:$HL$15,'Ciclo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Semaforico'!AN$30,O!$HC21:$HL21))*AN$31),(SUMIF(S!$HC$15:$HL$15,'Ciclo Semaforico'!AN$32,S!$HC21:$HL21)+SUMIF(N!$HC$15:$HL$15,'Ciclo Semaforico'!AN$32,N!$HC21:$HL21)+SUMIF(E!$HC$15:$HL$15,'Ciclo Semaforico'!AN$32,E!$HC21:$HL21)+SUMIF(O!$HC$15:$HL$15,'Ciclo Semaforico'!AN$32,O!$HC21:$HL21))-IF(AN$31="",(SUMIF(S!$HC$15:$HL$15,'Ciclo Semaforico'!AN$30,S!$HC21:$HL21)+SUMIF(N!$HC$15:$HL$15,'Ciclo Semaforico'!AN$30,N!$HC21:$HL21)+SUMIF(E!$HC$15:$HL$15,'Ciclo Semaforico'!AN$30,E!$HC21:$HL21)+SUMIF(O!$HC$15:$HL$15,'Ciclo Semaforico'!AN$30,O!$HC21:$HL21)),(SUMIF(S!$HC$15:$HL$15,'Ciclo Semaforico'!AN$30,S!$HC21:$HL21)+SUMIF(N!$HC$15:$HL$15,'Ciclo Semaforico'!AN$30,N!$HC21:$HL21)+SUMIF(E!$HC$15:$HL$15,'Ciclo Semaforico'!AN$30,E!$HC21:$HL21)+SUMIF(O!$HC$15:$HL$15,'Ciclo Semaforico'!AN$30,O!$HC21:$HL21))*AN$31))</f>
        <v>0</v>
      </c>
      <c r="AO46" s="245">
        <f>IF(AO$32="",IF(AO$31="",(SUMIF(S!$HC$15:$HL$15,'Ciclo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Semaforico'!AO$30,O!$HC21:$HL21))*AO$31),(SUMIF(S!$HC$15:$HL$15,'Ciclo Semaforico'!AO$32,S!$HC21:$HL21)+SUMIF(N!$HC$15:$HL$15,'Ciclo Semaforico'!AO$32,N!$HC21:$HL21)+SUMIF(E!$HC$15:$HL$15,'Ciclo Semaforico'!AO$32,E!$HC21:$HL21)+SUMIF(O!$HC$15:$HL$15,'Ciclo Semaforico'!AO$32,O!$HC21:$HL21))-IF(AO$31="",(SUMIF(S!$HC$15:$HL$15,'Ciclo Semaforico'!AO$30,S!$HC21:$HL21)+SUMIF(N!$HC$15:$HL$15,'Ciclo Semaforico'!AO$30,N!$HC21:$HL21)+SUMIF(E!$HC$15:$HL$15,'Ciclo Semaforico'!AO$30,E!$HC21:$HL21)+SUMIF(O!$HC$15:$HL$15,'Ciclo Semaforico'!AO$30,O!$HC21:$HL21)),(SUMIF(S!$HC$15:$HL$15,'Ciclo Semaforico'!AO$30,S!$HC21:$HL21)+SUMIF(N!$HC$15:$HL$15,'Ciclo Semaforico'!AO$30,N!$HC21:$HL21)+SUMIF(E!$HC$15:$HL$15,'Ciclo Semaforico'!AO$30,E!$HC21:$HL21)+SUMIF(O!$HC$15:$HL$15,'Ciclo Semaforico'!AO$30,O!$HC21:$HL21))*AO$31))</f>
        <v>0</v>
      </c>
      <c r="AP46" s="245">
        <f>IF(AP$32="",IF(AP$31="",(SUMIF(S!$HC$15:$HL$15,'Ciclo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Semaforico'!AP$30,O!$HC21:$HL21))*AP$31),(SUMIF(S!$HC$15:$HL$15,'Ciclo Semaforico'!AP$32,S!$HC21:$HL21)+SUMIF(N!$HC$15:$HL$15,'Ciclo Semaforico'!AP$32,N!$HC21:$HL21)+SUMIF(E!$HC$15:$HL$15,'Ciclo Semaforico'!AP$32,E!$HC21:$HL21)+SUMIF(O!$HC$15:$HL$15,'Ciclo Semaforico'!AP$32,O!$HC21:$HL21))-IF(AP$31="",(SUMIF(S!$HC$15:$HL$15,'Ciclo Semaforico'!AP$30,S!$HC21:$HL21)+SUMIF(N!$HC$15:$HL$15,'Ciclo Semaforico'!AP$30,N!$HC21:$HL21)+SUMIF(E!$HC$15:$HL$15,'Ciclo Semaforico'!AP$30,E!$HC21:$HL21)+SUMIF(O!$HC$15:$HL$15,'Ciclo Semaforico'!AP$30,O!$HC21:$HL21)),(SUMIF(S!$HC$15:$HL$15,'Ciclo Semaforico'!AP$30,S!$HC21:$HL21)+SUMIF(N!$HC$15:$HL$15,'Ciclo Semaforico'!AP$30,N!$HC21:$HL21)+SUMIF(E!$HC$15:$HL$15,'Ciclo Semaforico'!AP$30,E!$HC21:$HL21)+SUMIF(O!$HC$15:$HL$15,'Ciclo Semaforico'!AP$30,O!$HC21:$HL21))*AP$31))</f>
        <v>0</v>
      </c>
      <c r="AQ46" s="245">
        <f>IF(AQ$32="",IF(AQ$31="",(SUMIF(S!$HC$15:$HL$15,'Ciclo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Semaforico'!AQ$30,O!$HC21:$HL21))*AQ$31),(SUMIF(S!$HC$15:$HL$15,'Ciclo Semaforico'!AQ$32,S!$HC21:$HL21)+SUMIF(N!$HC$15:$HL$15,'Ciclo Semaforico'!AQ$32,N!$HC21:$HL21)+SUMIF(E!$HC$15:$HL$15,'Ciclo Semaforico'!AQ$32,E!$HC21:$HL21)+SUMIF(O!$HC$15:$HL$15,'Ciclo Semaforico'!AQ$32,O!$HC21:$HL21))-IF(AQ$31="",(SUMIF(S!$HC$15:$HL$15,'Ciclo Semaforico'!AQ$30,S!$HC21:$HL21)+SUMIF(N!$HC$15:$HL$15,'Ciclo Semaforico'!AQ$30,N!$HC21:$HL21)+SUMIF(E!$HC$15:$HL$15,'Ciclo Semaforico'!AQ$30,E!$HC21:$HL21)+SUMIF(O!$HC$15:$HL$15,'Ciclo Semaforico'!AQ$30,O!$HC21:$HL21)),(SUMIF(S!$HC$15:$HL$15,'Ciclo Semaforico'!AQ$30,S!$HC21:$HL21)+SUMIF(N!$HC$15:$HL$15,'Ciclo Semaforico'!AQ$30,N!$HC21:$HL21)+SUMIF(E!$HC$15:$HL$15,'Ciclo Semaforico'!AQ$30,E!$HC21:$HL21)+SUMIF(O!$HC$15:$HL$15,'Ciclo Semaforico'!AQ$30,O!$HC21:$HL21))*AQ$31))</f>
        <v>0</v>
      </c>
      <c r="AR46" s="245">
        <f>IF(AR$32="",IF(AR$31="",(SUMIF(S!$HC$15:$HL$15,'Ciclo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Semaforico'!AR$30,O!$HC21:$HL21))*AR$31),(SUMIF(S!$HC$15:$HL$15,'Ciclo Semaforico'!AR$32,S!$HC21:$HL21)+SUMIF(N!$HC$15:$HL$15,'Ciclo Semaforico'!AR$32,N!$HC21:$HL21)+SUMIF(E!$HC$15:$HL$15,'Ciclo Semaforico'!AR$32,E!$HC21:$HL21)+SUMIF(O!$HC$15:$HL$15,'Ciclo Semaforico'!AR$32,O!$HC21:$HL21))-IF(AR$31="",(SUMIF(S!$HC$15:$HL$15,'Ciclo Semaforico'!AR$30,S!$HC21:$HL21)+SUMIF(N!$HC$15:$HL$15,'Ciclo Semaforico'!AR$30,N!$HC21:$HL21)+SUMIF(E!$HC$15:$HL$15,'Ciclo Semaforico'!AR$30,E!$HC21:$HL21)+SUMIF(O!$HC$15:$HL$15,'Ciclo Semaforico'!AR$30,O!$HC21:$HL21)),(SUMIF(S!$HC$15:$HL$15,'Ciclo Semaforico'!AR$30,S!$HC21:$HL21)+SUMIF(N!$HC$15:$HL$15,'Ciclo Semaforico'!AR$30,N!$HC21:$HL21)+SUMIF(E!$HC$15:$HL$15,'Ciclo Semaforico'!AR$30,E!$HC21:$HL21)+SUMIF(O!$HC$15:$HL$15,'Ciclo Semaforico'!AR$30,O!$HC21:$HL21))*AR$31))</f>
        <v>0</v>
      </c>
      <c r="AS46" s="245">
        <f>IF(AS$32="",IF(AS$31="",(SUMIF(S!$HC$15:$HL$15,'Ciclo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Semaforico'!AS$30,O!$HC21:$HL21))*AS$31),(SUMIF(S!$HC$15:$HL$15,'Ciclo Semaforico'!AS$32,S!$HC21:$HL21)+SUMIF(N!$HC$15:$HL$15,'Ciclo Semaforico'!AS$32,N!$HC21:$HL21)+SUMIF(E!$HC$15:$HL$15,'Ciclo Semaforico'!AS$32,E!$HC21:$HL21)+SUMIF(O!$HC$15:$HL$15,'Ciclo Semaforico'!AS$32,O!$HC21:$HL21))-IF(AS$31="",(SUMIF(S!$HC$15:$HL$15,'Ciclo Semaforico'!AS$30,S!$HC21:$HL21)+SUMIF(N!$HC$15:$HL$15,'Ciclo Semaforico'!AS$30,N!$HC21:$HL21)+SUMIF(E!$HC$15:$HL$15,'Ciclo Semaforico'!AS$30,E!$HC21:$HL21)+SUMIF(O!$HC$15:$HL$15,'Ciclo Semaforico'!AS$30,O!$HC21:$HL21)),(SUMIF(S!$HC$15:$HL$15,'Ciclo Semaforico'!AS$30,S!$HC21:$HL21)+SUMIF(N!$HC$15:$HL$15,'Ciclo Semaforico'!AS$30,N!$HC21:$HL21)+SUMIF(E!$HC$15:$HL$15,'Ciclo Semaforico'!AS$30,E!$HC21:$HL21)+SUMIF(O!$HC$15:$HL$15,'Ciclo Semaforico'!AS$30,O!$HC21:$HL21))*AS$31))</f>
        <v>0</v>
      </c>
      <c r="AT46" s="245">
        <f>IF(AT$32="",IF(AT$31="",(SUMIF(S!$HC$15:$HL$15,'Ciclo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Semaforico'!AT$30,O!$HC21:$HL21))*AT$31),(SUMIF(S!$HC$15:$HL$15,'Ciclo Semaforico'!AT$32,S!$HC21:$HL21)+SUMIF(N!$HC$15:$HL$15,'Ciclo Semaforico'!AT$32,N!$HC21:$HL21)+SUMIF(E!$HC$15:$HL$15,'Ciclo Semaforico'!AT$32,E!$HC21:$HL21)+SUMIF(O!$HC$15:$HL$15,'Ciclo Semaforico'!AT$32,O!$HC21:$HL21))-IF(AT$31="",(SUMIF(S!$HC$15:$HL$15,'Ciclo Semaforico'!AT$30,S!$HC21:$HL21)+SUMIF(N!$HC$15:$HL$15,'Ciclo Semaforico'!AT$30,N!$HC21:$HL21)+SUMIF(E!$HC$15:$HL$15,'Ciclo Semaforico'!AT$30,E!$HC21:$HL21)+SUMIF(O!$HC$15:$HL$15,'Ciclo Semaforico'!AT$30,O!$HC21:$HL21)),(SUMIF(S!$HC$15:$HL$15,'Ciclo Semaforico'!AT$30,S!$HC21:$HL21)+SUMIF(N!$HC$15:$HL$15,'Ciclo Semaforico'!AT$30,N!$HC21:$HL21)+SUMIF(E!$HC$15:$HL$15,'Ciclo Semaforico'!AT$30,E!$HC21:$HL21)+SUMIF(O!$HC$15:$HL$15,'Ciclo Semaforico'!AT$30,O!$HC21:$HL21))*AT$31))</f>
        <v>0</v>
      </c>
      <c r="AU46" s="245">
        <f>IF(AU$32="",IF(AU$31="",(SUMIF(S!$HC$15:$HL$15,'Ciclo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Semaforico'!AU$30,O!$HC21:$HL21))*AU$31),(SUMIF(S!$HC$15:$HL$15,'Ciclo Semaforico'!AU$32,S!$HC21:$HL21)+SUMIF(N!$HC$15:$HL$15,'Ciclo Semaforico'!AU$32,N!$HC21:$HL21)+SUMIF(E!$HC$15:$HL$15,'Ciclo Semaforico'!AU$32,E!$HC21:$HL21)+SUMIF(O!$HC$15:$HL$15,'Ciclo Semaforico'!AU$32,O!$HC21:$HL21))-IF(AU$31="",(SUMIF(S!$HC$15:$HL$15,'Ciclo Semaforico'!AU$30,S!$HC21:$HL21)+SUMIF(N!$HC$15:$HL$15,'Ciclo Semaforico'!AU$30,N!$HC21:$HL21)+SUMIF(E!$HC$15:$HL$15,'Ciclo Semaforico'!AU$30,E!$HC21:$HL21)+SUMIF(O!$HC$15:$HL$15,'Ciclo Semaforico'!AU$30,O!$HC21:$HL21)),(SUMIF(S!$HC$15:$HL$15,'Ciclo Semaforico'!AU$30,S!$HC21:$HL21)+SUMIF(N!$HC$15:$HL$15,'Ciclo Semaforico'!AU$30,N!$HC21:$HL21)+SUMIF(E!$HC$15:$HL$15,'Ciclo Semaforico'!AU$30,E!$HC21:$HL21)+SUMIF(O!$HC$15:$HL$15,'Ciclo Semaforico'!AU$30,O!$HC21:$HL21))*AU$31))</f>
        <v>0</v>
      </c>
      <c r="AV46" s="245">
        <f>IF(AV$32="",IF(AV$31="",(SUMIF(S!$HC$15:$HL$15,'Ciclo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Semaforico'!AV$30,O!$HC21:$HL21))*AV$31),(SUMIF(S!$HC$15:$HL$15,'Ciclo Semaforico'!AV$32,S!$HC21:$HL21)+SUMIF(N!$HC$15:$HL$15,'Ciclo Semaforico'!AV$32,N!$HC21:$HL21)+SUMIF(E!$HC$15:$HL$15,'Ciclo Semaforico'!AV$32,E!$HC21:$HL21)+SUMIF(O!$HC$15:$HL$15,'Ciclo Semaforico'!AV$32,O!$HC21:$HL21))-IF(AV$31="",(SUMIF(S!$HC$15:$HL$15,'Ciclo Semaforico'!AV$30,S!$HC21:$HL21)+SUMIF(N!$HC$15:$HL$15,'Ciclo Semaforico'!AV$30,N!$HC21:$HL21)+SUMIF(E!$HC$15:$HL$15,'Ciclo Semaforico'!AV$30,E!$HC21:$HL21)+SUMIF(O!$HC$15:$HL$15,'Ciclo Semaforico'!AV$30,O!$HC21:$HL21)),(SUMIF(S!$HC$15:$HL$15,'Ciclo Semaforico'!AV$30,S!$HC21:$HL21)+SUMIF(N!$HC$15:$HL$15,'Ciclo Semaforico'!AV$30,N!$HC21:$HL21)+SUMIF(E!$HC$15:$HL$15,'Ciclo Semaforico'!AV$30,E!$HC21:$HL21)+SUMIF(O!$HC$15:$HL$15,'Ciclo Semaforico'!AV$30,O!$HC21:$HL21))*AV$31))</f>
        <v>0</v>
      </c>
      <c r="AW46" s="245">
        <f>IF(AW$32="",IF(AW$31="",(SUMIF(S!$HC$15:$HL$15,'Ciclo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Semaforico'!AW$30,O!$HC21:$HL21))*AW$31),(SUMIF(S!$HC$15:$HL$15,'Ciclo Semaforico'!AW$32,S!$HC21:$HL21)+SUMIF(N!$HC$15:$HL$15,'Ciclo Semaforico'!AW$32,N!$HC21:$HL21)+SUMIF(E!$HC$15:$HL$15,'Ciclo Semaforico'!AW$32,E!$HC21:$HL21)+SUMIF(O!$HC$15:$HL$15,'Ciclo Semaforico'!AW$32,O!$HC21:$HL21))-IF(AW$31="",(SUMIF(S!$HC$15:$HL$15,'Ciclo Semaforico'!AW$30,S!$HC21:$HL21)+SUMIF(N!$HC$15:$HL$15,'Ciclo Semaforico'!AW$30,N!$HC21:$HL21)+SUMIF(E!$HC$15:$HL$15,'Ciclo Semaforico'!AW$30,E!$HC21:$HL21)+SUMIF(O!$HC$15:$HL$15,'Ciclo Semaforico'!AW$30,O!$HC21:$HL21)),(SUMIF(S!$HC$15:$HL$15,'Ciclo Semaforico'!AW$30,S!$HC21:$HL21)+SUMIF(N!$HC$15:$HL$15,'Ciclo Semaforico'!AW$30,N!$HC21:$HL21)+SUMIF(E!$HC$15:$HL$15,'Ciclo Semaforico'!AW$30,E!$HC21:$HL21)+SUMIF(O!$HC$15:$HL$15,'Ciclo Semaforico'!AW$30,O!$HC21:$HL21))*AW$31))</f>
        <v>0</v>
      </c>
      <c r="AX46" s="246">
        <f>IF(AX$32="",IF(AX$31="",(SUMIF(S!$HC$15:$HL$15,'Ciclo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Semaforico'!AX$30,O!$HC21:$HL21))*AX$31),(SUMIF(S!$HC$15:$HL$15,'Ciclo Semaforico'!AX$32,S!$HC21:$HL21)+SUMIF(N!$HC$15:$HL$15,'Ciclo Semaforico'!AX$32,N!$HC21:$HL21)+SUMIF(E!$HC$15:$HL$15,'Ciclo Semaforico'!AX$32,E!$HC21:$HL21)+SUMIF(O!$HC$15:$HL$15,'Ciclo Semaforico'!AX$32,O!$HC21:$HL21))-IF(AX$31="",(SUMIF(S!$HC$15:$HL$15,'Ciclo Semaforico'!AX$30,S!$HC21:$HL21)+SUMIF(N!$HC$15:$HL$15,'Ciclo Semaforico'!AX$30,N!$HC21:$HL21)+SUMIF(E!$HC$15:$HL$15,'Ciclo Semaforico'!AX$30,E!$HC21:$HL21)+SUMIF(O!$HC$15:$HL$15,'Ciclo Semaforico'!AX$30,O!$HC21:$HL21)),(SUMIF(S!$HC$15:$HL$15,'Ciclo Semaforico'!AX$30,S!$HC21:$HL21)+SUMIF(N!$HC$15:$HL$15,'Ciclo Semaforico'!AX$30,N!$HC21:$HL21)+SUMIF(E!$HC$15:$HL$15,'Ciclo Semaforico'!AX$30,E!$HC21:$HL21)+SUMIF(O!$HC$15:$HL$15,'Ciclo Semaforico'!AX$30,O!$HC21:$HL21))*AX$31))</f>
        <v>0</v>
      </c>
      <c r="AY46" s="244" t="e">
        <f>IF(AY$32="",IF(AY$31="",(SUMIF(S!$HC$15:$HL$15,'Ciclo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Semaforico'!AY$30,O!$HC21:$HL21))*AY$31),(SUMIF(S!$HC$15:$HL$15,'Ciclo Semaforico'!AY$32,S!$HC21:$HL21)+SUMIF(N!$HC$15:$HL$15,'Ciclo Semaforico'!AY$32,N!$HC21:$HL21)+SUMIF(E!$HC$15:$HL$15,'Ciclo Semaforico'!AY$32,E!$HC21:$HL21)+SUMIF(O!$HC$15:$HL$15,'Ciclo Semaforico'!AY$32,O!$HC21:$HL21))-IF(AY$31="",(SUMIF(S!$HC$15:$HL$15,'Ciclo Semaforico'!AY$30,S!$HC21:$HL21)+SUMIF(N!$HC$15:$HL$15,'Ciclo Semaforico'!AY$30,N!$HC21:$HL21)+SUMIF(E!$HC$15:$HL$15,'Ciclo Semaforico'!AY$30,E!$HC21:$HL21)+SUMIF(O!$HC$15:$HL$15,'Ciclo Semaforico'!AY$30,O!$HC21:$HL21)),(SUMIF(S!$HC$15:$HL$15,'Ciclo Semaforico'!AY$30,S!$HC21:$HL21)+SUMIF(N!$HC$15:$HL$15,'Ciclo Semaforico'!AY$30,N!$HC21:$HL21)+SUMIF(E!$HC$15:$HL$15,'Ciclo Semaforico'!AY$30,E!$HC21:$HL21)+SUMIF(O!$HC$15:$HL$15,'Ciclo Semaforico'!AY$30,O!$HC21:$HL21))*AY$31))</f>
        <v>#REF!</v>
      </c>
      <c r="AZ46" s="245" t="e">
        <f>IF(AZ$32="",IF(AZ$31="",(SUMIF(S!$HC$15:$HL$15,'Ciclo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Semaforico'!AZ$30,O!$HC21:$HL21))*AZ$31),(SUMIF(S!$HC$15:$HL$15,'Ciclo Semaforico'!AZ$32,S!$HC21:$HL21)+SUMIF(N!$HC$15:$HL$15,'Ciclo Semaforico'!AZ$32,N!$HC21:$HL21)+SUMIF(E!$HC$15:$HL$15,'Ciclo Semaforico'!AZ$32,E!$HC21:$HL21)+SUMIF(O!$HC$15:$HL$15,'Ciclo Semaforico'!AZ$32,O!$HC21:$HL21))-IF(AZ$31="",(SUMIF(S!$HC$15:$HL$15,'Ciclo Semaforico'!AZ$30,S!$HC21:$HL21)+SUMIF(N!$HC$15:$HL$15,'Ciclo Semaforico'!AZ$30,N!$HC21:$HL21)+SUMIF(E!$HC$15:$HL$15,'Ciclo Semaforico'!AZ$30,E!$HC21:$HL21)+SUMIF(O!$HC$15:$HL$15,'Ciclo Semaforico'!AZ$30,O!$HC21:$HL21)),(SUMIF(S!$HC$15:$HL$15,'Ciclo Semaforico'!AZ$30,S!$HC21:$HL21)+SUMIF(N!$HC$15:$HL$15,'Ciclo Semaforico'!AZ$30,N!$HC21:$HL21)+SUMIF(E!$HC$15:$HL$15,'Ciclo Semaforico'!AZ$30,E!$HC21:$HL21)+SUMIF(O!$HC$15:$HL$15,'Ciclo Semaforico'!AZ$30,O!$HC21:$HL21))*AZ$31))</f>
        <v>#REF!</v>
      </c>
      <c r="BA46" s="245" t="e">
        <f>IF(BA$32="",IF(BA$31="",(SUMIF(S!$HC$15:$HL$15,'Ciclo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Semaforico'!BA$30,O!$HC21:$HL21))*BA$31),(SUMIF(S!$HC$15:$HL$15,'Ciclo Semaforico'!BA$32,S!$HC21:$HL21)+SUMIF(N!$HC$15:$HL$15,'Ciclo Semaforico'!BA$32,N!$HC21:$HL21)+SUMIF(E!$HC$15:$HL$15,'Ciclo Semaforico'!BA$32,E!$HC21:$HL21)+SUMIF(O!$HC$15:$HL$15,'Ciclo Semaforico'!BA$32,O!$HC21:$HL21))-IF(BA$31="",(SUMIF(S!$HC$15:$HL$15,'Ciclo Semaforico'!BA$30,S!$HC21:$HL21)+SUMIF(N!$HC$15:$HL$15,'Ciclo Semaforico'!BA$30,N!$HC21:$HL21)+SUMIF(E!$HC$15:$HL$15,'Ciclo Semaforico'!BA$30,E!$HC21:$HL21)+SUMIF(O!$HC$15:$HL$15,'Ciclo Semaforico'!BA$30,O!$HC21:$HL21)),(SUMIF(S!$HC$15:$HL$15,'Ciclo Semaforico'!BA$30,S!$HC21:$HL21)+SUMIF(N!$HC$15:$HL$15,'Ciclo Semaforico'!BA$30,N!$HC21:$HL21)+SUMIF(E!$HC$15:$HL$15,'Ciclo Semaforico'!BA$30,E!$HC21:$HL21)+SUMIF(O!$HC$15:$HL$15,'Ciclo Semaforico'!BA$30,O!$HC21:$HL21))*BA$31))</f>
        <v>#REF!</v>
      </c>
      <c r="BB46" s="245" t="e">
        <f>IF(BB$32="",IF(BB$31="",(SUMIF(S!$HC$15:$HL$15,'Ciclo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Semaforico'!BB$30,O!$HC21:$HL21))*BB$31),(SUMIF(S!$HC$15:$HL$15,'Ciclo Semaforico'!BB$32,S!$HC21:$HL21)+SUMIF(N!$HC$15:$HL$15,'Ciclo Semaforico'!BB$32,N!$HC21:$HL21)+SUMIF(E!$HC$15:$HL$15,'Ciclo Semaforico'!BB$32,E!$HC21:$HL21)+SUMIF(O!$HC$15:$HL$15,'Ciclo Semaforico'!BB$32,O!$HC21:$HL21))-IF(BB$31="",(SUMIF(S!$HC$15:$HL$15,'Ciclo Semaforico'!BB$30,S!$HC21:$HL21)+SUMIF(N!$HC$15:$HL$15,'Ciclo Semaforico'!BB$30,N!$HC21:$HL21)+SUMIF(E!$HC$15:$HL$15,'Ciclo Semaforico'!BB$30,E!$HC21:$HL21)+SUMIF(O!$HC$15:$HL$15,'Ciclo Semaforico'!BB$30,O!$HC21:$HL21)),(SUMIF(S!$HC$15:$HL$15,'Ciclo Semaforico'!BB$30,S!$HC21:$HL21)+SUMIF(N!$HC$15:$HL$15,'Ciclo Semaforico'!BB$30,N!$HC21:$HL21)+SUMIF(E!$HC$15:$HL$15,'Ciclo Semaforico'!BB$30,E!$HC21:$HL21)+SUMIF(O!$HC$15:$HL$15,'Ciclo Semaforico'!BB$30,O!$HC21:$HL21))*BB$31))</f>
        <v>#REF!</v>
      </c>
      <c r="BC46" s="245" t="e">
        <f>IF(BC$32="",IF(BC$31="",(SUMIF(S!$HC$15:$HL$15,'Ciclo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Semaforico'!BC$30,O!$HC21:$HL21))*BC$31),(SUMIF(S!$HC$15:$HL$15,'Ciclo Semaforico'!BC$32,S!$HC21:$HL21)+SUMIF(N!$HC$15:$HL$15,'Ciclo Semaforico'!BC$32,N!$HC21:$HL21)+SUMIF(E!$HC$15:$HL$15,'Ciclo Semaforico'!BC$32,E!$HC21:$HL21)+SUMIF(O!$HC$15:$HL$15,'Ciclo Semaforico'!BC$32,O!$HC21:$HL21))-IF(BC$31="",(SUMIF(S!$HC$15:$HL$15,'Ciclo Semaforico'!BC$30,S!$HC21:$HL21)+SUMIF(N!$HC$15:$HL$15,'Ciclo Semaforico'!BC$30,N!$HC21:$HL21)+SUMIF(E!$HC$15:$HL$15,'Ciclo Semaforico'!BC$30,E!$HC21:$HL21)+SUMIF(O!$HC$15:$HL$15,'Ciclo Semaforico'!BC$30,O!$HC21:$HL21)),(SUMIF(S!$HC$15:$HL$15,'Ciclo Semaforico'!BC$30,S!$HC21:$HL21)+SUMIF(N!$HC$15:$HL$15,'Ciclo Semaforico'!BC$30,N!$HC21:$HL21)+SUMIF(E!$HC$15:$HL$15,'Ciclo Semaforico'!BC$30,E!$HC21:$HL21)+SUMIF(O!$HC$15:$HL$15,'Ciclo Semaforico'!BC$30,O!$HC21:$HL21))*BC$31))</f>
        <v>#REF!</v>
      </c>
      <c r="BD46" s="245" t="e">
        <f>IF(BD$32="",IF(BD$31="",(SUMIF(S!$HC$15:$HL$15,'Ciclo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Semaforico'!BD$30,O!$HC21:$HL21))*BD$31),(SUMIF(S!$HC$15:$HL$15,'Ciclo Semaforico'!BD$32,S!$HC21:$HL21)+SUMIF(N!$HC$15:$HL$15,'Ciclo Semaforico'!BD$32,N!$HC21:$HL21)+SUMIF(E!$HC$15:$HL$15,'Ciclo Semaforico'!BD$32,E!$HC21:$HL21)+SUMIF(O!$HC$15:$HL$15,'Ciclo Semaforico'!BD$32,O!$HC21:$HL21))-IF(BD$31="",(SUMIF(S!$HC$15:$HL$15,'Ciclo Semaforico'!BD$30,S!$HC21:$HL21)+SUMIF(N!$HC$15:$HL$15,'Ciclo Semaforico'!BD$30,N!$HC21:$HL21)+SUMIF(E!$HC$15:$HL$15,'Ciclo Semaforico'!BD$30,E!$HC21:$HL21)+SUMIF(O!$HC$15:$HL$15,'Ciclo Semaforico'!BD$30,O!$HC21:$HL21)),(SUMIF(S!$HC$15:$HL$15,'Ciclo Semaforico'!BD$30,S!$HC21:$HL21)+SUMIF(N!$HC$15:$HL$15,'Ciclo Semaforico'!BD$30,N!$HC21:$HL21)+SUMIF(E!$HC$15:$HL$15,'Ciclo Semaforico'!BD$30,E!$HC21:$HL21)+SUMIF(O!$HC$15:$HL$15,'Ciclo Semaforico'!BD$30,O!$HC21:$HL21))*BD$31))</f>
        <v>#REF!</v>
      </c>
      <c r="BE46" s="245">
        <f>IF(BE$32="",IF(BE$31="",(SUMIF(S!$HC$15:$HL$15,'Ciclo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Semaforico'!BE$30,O!$HC21:$HL21))*BE$31),(SUMIF(S!$HC$15:$HL$15,'Ciclo Semaforico'!BE$32,S!$HC21:$HL21)+SUMIF(N!$HC$15:$HL$15,'Ciclo Semaforico'!BE$32,N!$HC21:$HL21)+SUMIF(E!$HC$15:$HL$15,'Ciclo Semaforico'!BE$32,E!$HC21:$HL21)+SUMIF(O!$HC$15:$HL$15,'Ciclo Semaforico'!BE$32,O!$HC21:$HL21))-IF(BE$31="",(SUMIF(S!$HC$15:$HL$15,'Ciclo Semaforico'!BE$30,S!$HC21:$HL21)+SUMIF(N!$HC$15:$HL$15,'Ciclo Semaforico'!BE$30,N!$HC21:$HL21)+SUMIF(E!$HC$15:$HL$15,'Ciclo Semaforico'!BE$30,E!$HC21:$HL21)+SUMIF(O!$HC$15:$HL$15,'Ciclo Semaforico'!BE$30,O!$HC21:$HL21)),(SUMIF(S!$HC$15:$HL$15,'Ciclo Semaforico'!BE$30,S!$HC21:$HL21)+SUMIF(N!$HC$15:$HL$15,'Ciclo Semaforico'!BE$30,N!$HC21:$HL21)+SUMIF(E!$HC$15:$HL$15,'Ciclo Semaforico'!BE$30,E!$HC21:$HL21)+SUMIF(O!$HC$15:$HL$15,'Ciclo Semaforico'!BE$30,O!$HC21:$HL21))*BE$31))</f>
        <v>0</v>
      </c>
      <c r="BF46" s="245">
        <f>IF(BF$32="",IF(BF$31="",(SUMIF(S!$HC$15:$HL$15,'Ciclo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Semaforico'!BF$30,O!$HC21:$HL21))*BF$31),(SUMIF(S!$HC$15:$HL$15,'Ciclo Semaforico'!BF$32,S!$HC21:$HL21)+SUMIF(N!$HC$15:$HL$15,'Ciclo Semaforico'!BF$32,N!$HC21:$HL21)+SUMIF(E!$HC$15:$HL$15,'Ciclo Semaforico'!BF$32,E!$HC21:$HL21)+SUMIF(O!$HC$15:$HL$15,'Ciclo Semaforico'!BF$32,O!$HC21:$HL21))-IF(BF$31="",(SUMIF(S!$HC$15:$HL$15,'Ciclo Semaforico'!BF$30,S!$HC21:$HL21)+SUMIF(N!$HC$15:$HL$15,'Ciclo Semaforico'!BF$30,N!$HC21:$HL21)+SUMIF(E!$HC$15:$HL$15,'Ciclo Semaforico'!BF$30,E!$HC21:$HL21)+SUMIF(O!$HC$15:$HL$15,'Ciclo Semaforico'!BF$30,O!$HC21:$HL21)),(SUMIF(S!$HC$15:$HL$15,'Ciclo Semaforico'!BF$30,S!$HC21:$HL21)+SUMIF(N!$HC$15:$HL$15,'Ciclo Semaforico'!BF$30,N!$HC21:$HL21)+SUMIF(E!$HC$15:$HL$15,'Ciclo Semaforico'!BF$30,E!$HC21:$HL21)+SUMIF(O!$HC$15:$HL$15,'Ciclo Semaforico'!BF$30,O!$HC21:$HL21))*BF$31))</f>
        <v>0</v>
      </c>
      <c r="BG46" s="245">
        <f>IF(BG$32="",IF(BG$31="",(SUMIF(S!$HC$15:$HL$15,'Ciclo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Semaforico'!BG$30,O!$HC21:$HL21))*BG$31),(SUMIF(S!$HC$15:$HL$15,'Ciclo Semaforico'!BG$32,S!$HC21:$HL21)+SUMIF(N!$HC$15:$HL$15,'Ciclo Semaforico'!BG$32,N!$HC21:$HL21)+SUMIF(E!$HC$15:$HL$15,'Ciclo Semaforico'!BG$32,E!$HC21:$HL21)+SUMIF(O!$HC$15:$HL$15,'Ciclo Semaforico'!BG$32,O!$HC21:$HL21))-IF(BG$31="",(SUMIF(S!$HC$15:$HL$15,'Ciclo Semaforico'!BG$30,S!$HC21:$HL21)+SUMIF(N!$HC$15:$HL$15,'Ciclo Semaforico'!BG$30,N!$HC21:$HL21)+SUMIF(E!$HC$15:$HL$15,'Ciclo Semaforico'!BG$30,E!$HC21:$HL21)+SUMIF(O!$HC$15:$HL$15,'Ciclo Semaforico'!BG$30,O!$HC21:$HL21)),(SUMIF(S!$HC$15:$HL$15,'Ciclo Semaforico'!BG$30,S!$HC21:$HL21)+SUMIF(N!$HC$15:$HL$15,'Ciclo Semaforico'!BG$30,N!$HC21:$HL21)+SUMIF(E!$HC$15:$HL$15,'Ciclo Semaforico'!BG$30,E!$HC21:$HL21)+SUMIF(O!$HC$15:$HL$15,'Ciclo Semaforico'!BG$30,O!$HC21:$HL21))*BG$31))</f>
        <v>0</v>
      </c>
      <c r="BH46" s="245">
        <f>IF(BH$32="",IF(BH$31="",(SUMIF(S!$HC$15:$HL$15,'Ciclo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Semaforico'!BH$30,O!$HC21:$HL21))*BH$31),(SUMIF(S!$HC$15:$HL$15,'Ciclo Semaforico'!BH$32,S!$HC21:$HL21)+SUMIF(N!$HC$15:$HL$15,'Ciclo Semaforico'!BH$32,N!$HC21:$HL21)+SUMIF(E!$HC$15:$HL$15,'Ciclo Semaforico'!BH$32,E!$HC21:$HL21)+SUMIF(O!$HC$15:$HL$15,'Ciclo Semaforico'!BH$32,O!$HC21:$HL21))-IF(BH$31="",(SUMIF(S!$HC$15:$HL$15,'Ciclo Semaforico'!BH$30,S!$HC21:$HL21)+SUMIF(N!$HC$15:$HL$15,'Ciclo Semaforico'!BH$30,N!$HC21:$HL21)+SUMIF(E!$HC$15:$HL$15,'Ciclo Semaforico'!BH$30,E!$HC21:$HL21)+SUMIF(O!$HC$15:$HL$15,'Ciclo Semaforico'!BH$30,O!$HC21:$HL21)),(SUMIF(S!$HC$15:$HL$15,'Ciclo Semaforico'!BH$30,S!$HC21:$HL21)+SUMIF(N!$HC$15:$HL$15,'Ciclo Semaforico'!BH$30,N!$HC21:$HL21)+SUMIF(E!$HC$15:$HL$15,'Ciclo Semaforico'!BH$30,E!$HC21:$HL21)+SUMIF(O!$HC$15:$HL$15,'Ciclo Semaforico'!BH$30,O!$HC21:$HL21))*BH$31))</f>
        <v>0</v>
      </c>
      <c r="BI46" s="245">
        <f>IF(BI$32="",IF(BI$31="",(SUMIF(S!$HC$15:$HL$15,'Ciclo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Semaforico'!BI$30,O!$HC21:$HL21))*BI$31),(SUMIF(S!$HC$15:$HL$15,'Ciclo Semaforico'!BI$32,S!$HC21:$HL21)+SUMIF(N!$HC$15:$HL$15,'Ciclo Semaforico'!BI$32,N!$HC21:$HL21)+SUMIF(E!$HC$15:$HL$15,'Ciclo Semaforico'!BI$32,E!$HC21:$HL21)+SUMIF(O!$HC$15:$HL$15,'Ciclo Semaforico'!BI$32,O!$HC21:$HL21))-IF(BI$31="",(SUMIF(S!$HC$15:$HL$15,'Ciclo Semaforico'!BI$30,S!$HC21:$HL21)+SUMIF(N!$HC$15:$HL$15,'Ciclo Semaforico'!BI$30,N!$HC21:$HL21)+SUMIF(E!$HC$15:$HL$15,'Ciclo Semaforico'!BI$30,E!$HC21:$HL21)+SUMIF(O!$HC$15:$HL$15,'Ciclo Semaforico'!BI$30,O!$HC21:$HL21)),(SUMIF(S!$HC$15:$HL$15,'Ciclo Semaforico'!BI$30,S!$HC21:$HL21)+SUMIF(N!$HC$15:$HL$15,'Ciclo Semaforico'!BI$30,N!$HC21:$HL21)+SUMIF(E!$HC$15:$HL$15,'Ciclo Semaforico'!BI$30,E!$HC21:$HL21)+SUMIF(O!$HC$15:$HL$15,'Ciclo Semaforico'!BI$30,O!$HC21:$HL21))*BI$31))</f>
        <v>0</v>
      </c>
      <c r="BJ46" s="246">
        <f>IF(BJ$32="",IF(BJ$31="",(SUMIF(S!$HC$15:$HL$15,'Ciclo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Semaforico'!BJ$30,O!$HC21:$HL21))*BJ$31),(SUMIF(S!$HC$15:$HL$15,'Ciclo Semaforico'!BJ$32,S!$HC21:$HL21)+SUMIF(N!$HC$15:$HL$15,'Ciclo Semaforico'!BJ$32,N!$HC21:$HL21)+SUMIF(E!$HC$15:$HL$15,'Ciclo Semaforico'!BJ$32,E!$HC21:$HL21)+SUMIF(O!$HC$15:$HL$15,'Ciclo Semaforico'!BJ$32,O!$HC21:$HL21))-IF(BJ$31="",(SUMIF(S!$HC$15:$HL$15,'Ciclo Semaforico'!BJ$30,S!$HC21:$HL21)+SUMIF(N!$HC$15:$HL$15,'Ciclo Semaforico'!BJ$30,N!$HC21:$HL21)+SUMIF(E!$HC$15:$HL$15,'Ciclo Semaforico'!BJ$30,E!$HC21:$HL21)+SUMIF(O!$HC$15:$HL$15,'Ciclo Semaforico'!BJ$30,O!$HC21:$HL21)),(SUMIF(S!$HC$15:$HL$15,'Ciclo Semaforico'!BJ$30,S!$HC21:$HL21)+SUMIF(N!$HC$15:$HL$15,'Ciclo Semaforico'!BJ$30,N!$HC21:$HL21)+SUMIF(E!$HC$15:$HL$15,'Ciclo Semaforico'!BJ$30,E!$HC21:$HL21)+SUMIF(O!$HC$15:$HL$15,'Ciclo Semaforico'!BJ$30,O!$HC21:$HL21))*BJ$31))</f>
        <v>0</v>
      </c>
      <c r="BK46" s="244">
        <f>IF(BK$32="",IF(BK$31="",(SUMIF(S!$HC$15:$HL$15,'Ciclo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Semaforico'!BK$30,O!$HC21:$HL21))*BK$31),(SUMIF(S!$HC$15:$HL$15,'Ciclo Semaforico'!BK$32,S!$HC21:$HL21)+SUMIF(N!$HC$15:$HL$15,'Ciclo Semaforico'!BK$32,N!$HC21:$HL21)+SUMIF(E!$HC$15:$HL$15,'Ciclo Semaforico'!BK$32,E!$HC21:$HL21)+SUMIF(O!$HC$15:$HL$15,'Ciclo Semaforico'!BK$32,O!$HC21:$HL21))-IF(BK$31="",(SUMIF(S!$HC$15:$HL$15,'Ciclo Semaforico'!BK$30,S!$HC21:$HL21)+SUMIF(N!$HC$15:$HL$15,'Ciclo Semaforico'!BK$30,N!$HC21:$HL21)+SUMIF(E!$HC$15:$HL$15,'Ciclo Semaforico'!BK$30,E!$HC21:$HL21)+SUMIF(O!$HC$15:$HL$15,'Ciclo Semaforico'!BK$30,O!$HC21:$HL21)),(SUMIF(S!$HC$15:$HL$15,'Ciclo Semaforico'!BK$30,S!$HC21:$HL21)+SUMIF(N!$HC$15:$HL$15,'Ciclo Semaforico'!BK$30,N!$HC21:$HL21)+SUMIF(E!$HC$15:$HL$15,'Ciclo Semaforico'!BK$30,E!$HC21:$HL21)+SUMIF(O!$HC$15:$HL$15,'Ciclo Semaforico'!BK$30,O!$HC21:$HL21))*BK$31))</f>
        <v>0</v>
      </c>
      <c r="BL46" s="245">
        <f>IF(BL$32="",IF(BL$31="",(SUMIF(S!$HC$15:$HL$15,'Ciclo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Semaforico'!BL$30,O!$HC21:$HL21))*BL$31),(SUMIF(S!$HC$15:$HL$15,'Ciclo Semaforico'!BL$32,S!$HC21:$HL21)+SUMIF(N!$HC$15:$HL$15,'Ciclo Semaforico'!BL$32,N!$HC21:$HL21)+SUMIF(E!$HC$15:$HL$15,'Ciclo Semaforico'!BL$32,E!$HC21:$HL21)+SUMIF(O!$HC$15:$HL$15,'Ciclo Semaforico'!BL$32,O!$HC21:$HL21))-IF(BL$31="",(SUMIF(S!$HC$15:$HL$15,'Ciclo Semaforico'!BL$30,S!$HC21:$HL21)+SUMIF(N!$HC$15:$HL$15,'Ciclo Semaforico'!BL$30,N!$HC21:$HL21)+SUMIF(E!$HC$15:$HL$15,'Ciclo Semaforico'!BL$30,E!$HC21:$HL21)+SUMIF(O!$HC$15:$HL$15,'Ciclo Semaforico'!BL$30,O!$HC21:$HL21)),(SUMIF(S!$HC$15:$HL$15,'Ciclo Semaforico'!BL$30,S!$HC21:$HL21)+SUMIF(N!$HC$15:$HL$15,'Ciclo Semaforico'!BL$30,N!$HC21:$HL21)+SUMIF(E!$HC$15:$HL$15,'Ciclo Semaforico'!BL$30,E!$HC21:$HL21)+SUMIF(O!$HC$15:$HL$15,'Ciclo Semaforico'!BL$30,O!$HC21:$HL21))*BL$31))</f>
        <v>0</v>
      </c>
      <c r="BM46" s="245">
        <f>IF(BM$32="",IF(BM$31="",(SUMIF(S!$HC$15:$HL$15,'Ciclo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Semaforico'!BM$30,O!$HC21:$HL21))*BM$31),(SUMIF(S!$HC$15:$HL$15,'Ciclo Semaforico'!BM$32,S!$HC21:$HL21)+SUMIF(N!$HC$15:$HL$15,'Ciclo Semaforico'!BM$32,N!$HC21:$HL21)+SUMIF(E!$HC$15:$HL$15,'Ciclo Semaforico'!BM$32,E!$HC21:$HL21)+SUMIF(O!$HC$15:$HL$15,'Ciclo Semaforico'!BM$32,O!$HC21:$HL21))-IF(BM$31="",(SUMIF(S!$HC$15:$HL$15,'Ciclo Semaforico'!BM$30,S!$HC21:$HL21)+SUMIF(N!$HC$15:$HL$15,'Ciclo Semaforico'!BM$30,N!$HC21:$HL21)+SUMIF(E!$HC$15:$HL$15,'Ciclo Semaforico'!BM$30,E!$HC21:$HL21)+SUMIF(O!$HC$15:$HL$15,'Ciclo Semaforico'!BM$30,O!$HC21:$HL21)),(SUMIF(S!$HC$15:$HL$15,'Ciclo Semaforico'!BM$30,S!$HC21:$HL21)+SUMIF(N!$HC$15:$HL$15,'Ciclo Semaforico'!BM$30,N!$HC21:$HL21)+SUMIF(E!$HC$15:$HL$15,'Ciclo Semaforico'!BM$30,E!$HC21:$HL21)+SUMIF(O!$HC$15:$HL$15,'Ciclo Semaforico'!BM$30,O!$HC21:$HL21))*BM$31))</f>
        <v>0</v>
      </c>
      <c r="BN46" s="245">
        <f>IF(BN$32="",IF(BN$31="",(SUMIF(S!$HC$15:$HL$15,'Ciclo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Semaforico'!BN$30,O!$HC21:$HL21))*BN$31),(SUMIF(S!$HC$15:$HL$15,'Ciclo Semaforico'!BN$32,S!$HC21:$HL21)+SUMIF(N!$HC$15:$HL$15,'Ciclo Semaforico'!BN$32,N!$HC21:$HL21)+SUMIF(E!$HC$15:$HL$15,'Ciclo Semaforico'!BN$32,E!$HC21:$HL21)+SUMIF(O!$HC$15:$HL$15,'Ciclo Semaforico'!BN$32,O!$HC21:$HL21))-IF(BN$31="",(SUMIF(S!$HC$15:$HL$15,'Ciclo Semaforico'!BN$30,S!$HC21:$HL21)+SUMIF(N!$HC$15:$HL$15,'Ciclo Semaforico'!BN$30,N!$HC21:$HL21)+SUMIF(E!$HC$15:$HL$15,'Ciclo Semaforico'!BN$30,E!$HC21:$HL21)+SUMIF(O!$HC$15:$HL$15,'Ciclo Semaforico'!BN$30,O!$HC21:$HL21)),(SUMIF(S!$HC$15:$HL$15,'Ciclo Semaforico'!BN$30,S!$HC21:$HL21)+SUMIF(N!$HC$15:$HL$15,'Ciclo Semaforico'!BN$30,N!$HC21:$HL21)+SUMIF(E!$HC$15:$HL$15,'Ciclo Semaforico'!BN$30,E!$HC21:$HL21)+SUMIF(O!$HC$15:$HL$15,'Ciclo Semaforico'!BN$30,O!$HC21:$HL21))*BN$31))</f>
        <v>0</v>
      </c>
      <c r="BO46" s="245">
        <f>IF(BO$32="",IF(BO$31="",(SUMIF(S!$HC$15:$HL$15,'Ciclo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Semaforico'!BO$30,O!$HC21:$HL21))*BO$31),(SUMIF(S!$HC$15:$HL$15,'Ciclo Semaforico'!BO$32,S!$HC21:$HL21)+SUMIF(N!$HC$15:$HL$15,'Ciclo Semaforico'!BO$32,N!$HC21:$HL21)+SUMIF(E!$HC$15:$HL$15,'Ciclo Semaforico'!BO$32,E!$HC21:$HL21)+SUMIF(O!$HC$15:$HL$15,'Ciclo Semaforico'!BO$32,O!$HC21:$HL21))-IF(BO$31="",(SUMIF(S!$HC$15:$HL$15,'Ciclo Semaforico'!BO$30,S!$HC21:$HL21)+SUMIF(N!$HC$15:$HL$15,'Ciclo Semaforico'!BO$30,N!$HC21:$HL21)+SUMIF(E!$HC$15:$HL$15,'Ciclo Semaforico'!BO$30,E!$HC21:$HL21)+SUMIF(O!$HC$15:$HL$15,'Ciclo Semaforico'!BO$30,O!$HC21:$HL21)),(SUMIF(S!$HC$15:$HL$15,'Ciclo Semaforico'!BO$30,S!$HC21:$HL21)+SUMIF(N!$HC$15:$HL$15,'Ciclo Semaforico'!BO$30,N!$HC21:$HL21)+SUMIF(E!$HC$15:$HL$15,'Ciclo Semaforico'!BO$30,E!$HC21:$HL21)+SUMIF(O!$HC$15:$HL$15,'Ciclo Semaforico'!BO$30,O!$HC21:$HL21))*BO$31))</f>
        <v>0</v>
      </c>
      <c r="BP46" s="245">
        <f>IF(BP$32="",IF(BP$31="",(SUMIF(S!$HC$15:$HL$15,'Ciclo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Semaforico'!BP$30,O!$HC21:$HL21))*BP$31),(SUMIF(S!$HC$15:$HL$15,'Ciclo Semaforico'!BP$32,S!$HC21:$HL21)+SUMIF(N!$HC$15:$HL$15,'Ciclo Semaforico'!BP$32,N!$HC21:$HL21)+SUMIF(E!$HC$15:$HL$15,'Ciclo Semaforico'!BP$32,E!$HC21:$HL21)+SUMIF(O!$HC$15:$HL$15,'Ciclo Semaforico'!BP$32,O!$HC21:$HL21))-IF(BP$31="",(SUMIF(S!$HC$15:$HL$15,'Ciclo Semaforico'!BP$30,S!$HC21:$HL21)+SUMIF(N!$HC$15:$HL$15,'Ciclo Semaforico'!BP$30,N!$HC21:$HL21)+SUMIF(E!$HC$15:$HL$15,'Ciclo Semaforico'!BP$30,E!$HC21:$HL21)+SUMIF(O!$HC$15:$HL$15,'Ciclo Semaforico'!BP$30,O!$HC21:$HL21)),(SUMIF(S!$HC$15:$HL$15,'Ciclo Semaforico'!BP$30,S!$HC21:$HL21)+SUMIF(N!$HC$15:$HL$15,'Ciclo Semaforico'!BP$30,N!$HC21:$HL21)+SUMIF(E!$HC$15:$HL$15,'Ciclo Semaforico'!BP$30,E!$HC21:$HL21)+SUMIF(O!$HC$15:$HL$15,'Ciclo Semaforico'!BP$30,O!$HC21:$HL21))*BP$31))</f>
        <v>0</v>
      </c>
      <c r="BQ46" s="245">
        <f>IF(BQ$32="",IF(BQ$31="",(SUMIF(S!$HC$15:$HL$15,'Ciclo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Semaforico'!BQ$30,O!$HC21:$HL21))*BQ$31),(SUMIF(S!$HC$15:$HL$15,'Ciclo Semaforico'!BQ$32,S!$HC21:$HL21)+SUMIF(N!$HC$15:$HL$15,'Ciclo Semaforico'!BQ$32,N!$HC21:$HL21)+SUMIF(E!$HC$15:$HL$15,'Ciclo Semaforico'!BQ$32,E!$HC21:$HL21)+SUMIF(O!$HC$15:$HL$15,'Ciclo Semaforico'!BQ$32,O!$HC21:$HL21))-IF(BQ$31="",(SUMIF(S!$HC$15:$HL$15,'Ciclo Semaforico'!BQ$30,S!$HC21:$HL21)+SUMIF(N!$HC$15:$HL$15,'Ciclo Semaforico'!BQ$30,N!$HC21:$HL21)+SUMIF(E!$HC$15:$HL$15,'Ciclo Semaforico'!BQ$30,E!$HC21:$HL21)+SUMIF(O!$HC$15:$HL$15,'Ciclo Semaforico'!BQ$30,O!$HC21:$HL21)),(SUMIF(S!$HC$15:$HL$15,'Ciclo Semaforico'!BQ$30,S!$HC21:$HL21)+SUMIF(N!$HC$15:$HL$15,'Ciclo Semaforico'!BQ$30,N!$HC21:$HL21)+SUMIF(E!$HC$15:$HL$15,'Ciclo Semaforico'!BQ$30,E!$HC21:$HL21)+SUMIF(O!$HC$15:$HL$15,'Ciclo Semaforico'!BQ$30,O!$HC21:$HL21))*BQ$31))</f>
        <v>0</v>
      </c>
      <c r="BR46" s="245">
        <f>IF(BR$32="",IF(BR$31="",(SUMIF(S!$HC$15:$HL$15,'Ciclo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Semaforico'!BR$30,O!$HC21:$HL21))*BR$31),(SUMIF(S!$HC$15:$HL$15,'Ciclo Semaforico'!BR$32,S!$HC21:$HL21)+SUMIF(N!$HC$15:$HL$15,'Ciclo Semaforico'!BR$32,N!$HC21:$HL21)+SUMIF(E!$HC$15:$HL$15,'Ciclo Semaforico'!BR$32,E!$HC21:$HL21)+SUMIF(O!$HC$15:$HL$15,'Ciclo Semaforico'!BR$32,O!$HC21:$HL21))-IF(BR$31="",(SUMIF(S!$HC$15:$HL$15,'Ciclo Semaforico'!BR$30,S!$HC21:$HL21)+SUMIF(N!$HC$15:$HL$15,'Ciclo Semaforico'!BR$30,N!$HC21:$HL21)+SUMIF(E!$HC$15:$HL$15,'Ciclo Semaforico'!BR$30,E!$HC21:$HL21)+SUMIF(O!$HC$15:$HL$15,'Ciclo Semaforico'!BR$30,O!$HC21:$HL21)),(SUMIF(S!$HC$15:$HL$15,'Ciclo Semaforico'!BR$30,S!$HC21:$HL21)+SUMIF(N!$HC$15:$HL$15,'Ciclo Semaforico'!BR$30,N!$HC21:$HL21)+SUMIF(E!$HC$15:$HL$15,'Ciclo Semaforico'!BR$30,E!$HC21:$HL21)+SUMIF(O!$HC$15:$HL$15,'Ciclo Semaforico'!BR$30,O!$HC21:$HL21))*BR$31))</f>
        <v>0</v>
      </c>
      <c r="BS46" s="245">
        <f>IF(BS$32="",IF(BS$31="",(SUMIF(S!$HC$15:$HL$15,'Ciclo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Semaforico'!BS$30,O!$HC21:$HL21))*BS$31),(SUMIF(S!$HC$15:$HL$15,'Ciclo Semaforico'!BS$32,S!$HC21:$HL21)+SUMIF(N!$HC$15:$HL$15,'Ciclo Semaforico'!BS$32,N!$HC21:$HL21)+SUMIF(E!$HC$15:$HL$15,'Ciclo Semaforico'!BS$32,E!$HC21:$HL21)+SUMIF(O!$HC$15:$HL$15,'Ciclo Semaforico'!BS$32,O!$HC21:$HL21))-IF(BS$31="",(SUMIF(S!$HC$15:$HL$15,'Ciclo Semaforico'!BS$30,S!$HC21:$HL21)+SUMIF(N!$HC$15:$HL$15,'Ciclo Semaforico'!BS$30,N!$HC21:$HL21)+SUMIF(E!$HC$15:$HL$15,'Ciclo Semaforico'!BS$30,E!$HC21:$HL21)+SUMIF(O!$HC$15:$HL$15,'Ciclo Semaforico'!BS$30,O!$HC21:$HL21)),(SUMIF(S!$HC$15:$HL$15,'Ciclo Semaforico'!BS$30,S!$HC21:$HL21)+SUMIF(N!$HC$15:$HL$15,'Ciclo Semaforico'!BS$30,N!$HC21:$HL21)+SUMIF(E!$HC$15:$HL$15,'Ciclo Semaforico'!BS$30,E!$HC21:$HL21)+SUMIF(O!$HC$15:$HL$15,'Ciclo Semaforico'!BS$30,O!$HC21:$HL21))*BS$31))</f>
        <v>0</v>
      </c>
      <c r="BT46" s="245">
        <f>IF(BT$32="",IF(BT$31="",(SUMIF(S!$HC$15:$HL$15,'Ciclo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Semaforico'!BT$30,O!$HC21:$HL21))*BT$31),(SUMIF(S!$HC$15:$HL$15,'Ciclo Semaforico'!BT$32,S!$HC21:$HL21)+SUMIF(N!$HC$15:$HL$15,'Ciclo Semaforico'!BT$32,N!$HC21:$HL21)+SUMIF(E!$HC$15:$HL$15,'Ciclo Semaforico'!BT$32,E!$HC21:$HL21)+SUMIF(O!$HC$15:$HL$15,'Ciclo Semaforico'!BT$32,O!$HC21:$HL21))-IF(BT$31="",(SUMIF(S!$HC$15:$HL$15,'Ciclo Semaforico'!BT$30,S!$HC21:$HL21)+SUMIF(N!$HC$15:$HL$15,'Ciclo Semaforico'!BT$30,N!$HC21:$HL21)+SUMIF(E!$HC$15:$HL$15,'Ciclo Semaforico'!BT$30,E!$HC21:$HL21)+SUMIF(O!$HC$15:$HL$15,'Ciclo Semaforico'!BT$30,O!$HC21:$HL21)),(SUMIF(S!$HC$15:$HL$15,'Ciclo Semaforico'!BT$30,S!$HC21:$HL21)+SUMIF(N!$HC$15:$HL$15,'Ciclo Semaforico'!BT$30,N!$HC21:$HL21)+SUMIF(E!$HC$15:$HL$15,'Ciclo Semaforico'!BT$30,E!$HC21:$HL21)+SUMIF(O!$HC$15:$HL$15,'Ciclo Semaforico'!BT$30,O!$HC21:$HL21))*BT$31))</f>
        <v>0</v>
      </c>
      <c r="BU46" s="245">
        <f>IF(BU$32="",IF(BU$31="",(SUMIF(S!$HC$15:$HL$15,'Ciclo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Semaforico'!BU$30,O!$HC21:$HL21))*BU$31),(SUMIF(S!$HC$15:$HL$15,'Ciclo Semaforico'!BU$32,S!$HC21:$HL21)+SUMIF(N!$HC$15:$HL$15,'Ciclo Semaforico'!BU$32,N!$HC21:$HL21)+SUMIF(E!$HC$15:$HL$15,'Ciclo Semaforico'!BU$32,E!$HC21:$HL21)+SUMIF(O!$HC$15:$HL$15,'Ciclo Semaforico'!BU$32,O!$HC21:$HL21))-IF(BU$31="",(SUMIF(S!$HC$15:$HL$15,'Ciclo Semaforico'!BU$30,S!$HC21:$HL21)+SUMIF(N!$HC$15:$HL$15,'Ciclo Semaforico'!BU$30,N!$HC21:$HL21)+SUMIF(E!$HC$15:$HL$15,'Ciclo Semaforico'!BU$30,E!$HC21:$HL21)+SUMIF(O!$HC$15:$HL$15,'Ciclo Semaforico'!BU$30,O!$HC21:$HL21)),(SUMIF(S!$HC$15:$HL$15,'Ciclo Semaforico'!BU$30,S!$HC21:$HL21)+SUMIF(N!$HC$15:$HL$15,'Ciclo Semaforico'!BU$30,N!$HC21:$HL21)+SUMIF(E!$HC$15:$HL$15,'Ciclo Semaforico'!BU$30,E!$HC21:$HL21)+SUMIF(O!$HC$15:$HL$15,'Ciclo Semaforico'!BU$30,O!$HC21:$HL21))*BU$31))</f>
        <v>0</v>
      </c>
      <c r="BV46" s="246">
        <f>IF(BV$32="",IF(BV$31="",(SUMIF(S!$HC$15:$HL$15,'Ciclo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Semaforico'!BV$30,O!$HC21:$HL21))*BV$31),(SUMIF(S!$HC$15:$HL$15,'Ciclo Semaforico'!BV$32,S!$HC21:$HL21)+SUMIF(N!$HC$15:$HL$15,'Ciclo Semaforico'!BV$32,N!$HC21:$HL21)+SUMIF(E!$HC$15:$HL$15,'Ciclo Semaforico'!BV$32,E!$HC21:$HL21)+SUMIF(O!$HC$15:$HL$15,'Ciclo Semaforico'!BV$32,O!$HC21:$HL21))-IF(BV$31="",(SUMIF(S!$HC$15:$HL$15,'Ciclo Semaforico'!BV$30,S!$HC21:$HL21)+SUMIF(N!$HC$15:$HL$15,'Ciclo Semaforico'!BV$30,N!$HC21:$HL21)+SUMIF(E!$HC$15:$HL$15,'Ciclo Semaforico'!BV$30,E!$HC21:$HL21)+SUMIF(O!$HC$15:$HL$15,'Ciclo Semaforico'!BV$30,O!$HC21:$HL21)),(SUMIF(S!$HC$15:$HL$15,'Ciclo Semaforico'!BV$30,S!$HC21:$HL21)+SUMIF(N!$HC$15:$HL$15,'Ciclo Semaforico'!BV$30,N!$HC21:$HL21)+SUMIF(E!$HC$15:$HL$15,'Ciclo Semaforico'!BV$30,E!$HC21:$HL21)+SUMIF(O!$HC$15:$HL$15,'Ciclo Semaforico'!BV$30,O!$HC21:$HL21))*BV$31))</f>
        <v>0</v>
      </c>
      <c r="BW46" s="244">
        <f>IF(BW$32="",IF(BW$31="",(SUMIF(S!$HC$15:$HL$15,'Ciclo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Semaforico'!BW$30,O!$HC21:$HL21))*BW$31),(SUMIF(S!$HC$15:$HL$15,'Ciclo Semaforico'!BW$32,S!$HC21:$HL21)+SUMIF(N!$HC$15:$HL$15,'Ciclo Semaforico'!BW$32,N!$HC21:$HL21)+SUMIF(E!$HC$15:$HL$15,'Ciclo Semaforico'!BW$32,E!$HC21:$HL21)+SUMIF(O!$HC$15:$HL$15,'Ciclo Semaforico'!BW$32,O!$HC21:$HL21))-IF(BW$31="",(SUMIF(S!$HC$15:$HL$15,'Ciclo Semaforico'!BW$30,S!$HC21:$HL21)+SUMIF(N!$HC$15:$HL$15,'Ciclo Semaforico'!BW$30,N!$HC21:$HL21)+SUMIF(E!$HC$15:$HL$15,'Ciclo Semaforico'!BW$30,E!$HC21:$HL21)+SUMIF(O!$HC$15:$HL$15,'Ciclo Semaforico'!BW$30,O!$HC21:$HL21)),(SUMIF(S!$HC$15:$HL$15,'Ciclo Semaforico'!BW$30,S!$HC21:$HL21)+SUMIF(N!$HC$15:$HL$15,'Ciclo Semaforico'!BW$30,N!$HC21:$HL21)+SUMIF(E!$HC$15:$HL$15,'Ciclo Semaforico'!BW$30,E!$HC21:$HL21)+SUMIF(O!$HC$15:$HL$15,'Ciclo Semaforico'!BW$30,O!$HC21:$HL21))*BW$31))</f>
        <v>0</v>
      </c>
      <c r="BX46" s="245">
        <f>IF(BX$32="",IF(BX$31="",(SUMIF(S!$HC$15:$HL$15,'Ciclo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Semaforico'!BX$30,O!$HC21:$HL21))*BX$31),(SUMIF(S!$HC$15:$HL$15,'Ciclo Semaforico'!BX$32,S!$HC21:$HL21)+SUMIF(N!$HC$15:$HL$15,'Ciclo Semaforico'!BX$32,N!$HC21:$HL21)+SUMIF(E!$HC$15:$HL$15,'Ciclo Semaforico'!BX$32,E!$HC21:$HL21)+SUMIF(O!$HC$15:$HL$15,'Ciclo Semaforico'!BX$32,O!$HC21:$HL21))-IF(BX$31="",(SUMIF(S!$HC$15:$HL$15,'Ciclo Semaforico'!BX$30,S!$HC21:$HL21)+SUMIF(N!$HC$15:$HL$15,'Ciclo Semaforico'!BX$30,N!$HC21:$HL21)+SUMIF(E!$HC$15:$HL$15,'Ciclo Semaforico'!BX$30,E!$HC21:$HL21)+SUMIF(O!$HC$15:$HL$15,'Ciclo Semaforico'!BX$30,O!$HC21:$HL21)),(SUMIF(S!$HC$15:$HL$15,'Ciclo Semaforico'!BX$30,S!$HC21:$HL21)+SUMIF(N!$HC$15:$HL$15,'Ciclo Semaforico'!BX$30,N!$HC21:$HL21)+SUMIF(E!$HC$15:$HL$15,'Ciclo Semaforico'!BX$30,E!$HC21:$HL21)+SUMIF(O!$HC$15:$HL$15,'Ciclo Semaforico'!BX$30,O!$HC21:$HL21))*BX$31))</f>
        <v>0</v>
      </c>
      <c r="BY46" s="245">
        <f>IF(BY$32="",IF(BY$31="",(SUMIF(S!$HC$15:$HL$15,'Ciclo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Semaforico'!BY$30,O!$HC21:$HL21))*BY$31),(SUMIF(S!$HC$15:$HL$15,'Ciclo Semaforico'!BY$32,S!$HC21:$HL21)+SUMIF(N!$HC$15:$HL$15,'Ciclo Semaforico'!BY$32,N!$HC21:$HL21)+SUMIF(E!$HC$15:$HL$15,'Ciclo Semaforico'!BY$32,E!$HC21:$HL21)+SUMIF(O!$HC$15:$HL$15,'Ciclo Semaforico'!BY$32,O!$HC21:$HL21))-IF(BY$31="",(SUMIF(S!$HC$15:$HL$15,'Ciclo Semaforico'!BY$30,S!$HC21:$HL21)+SUMIF(N!$HC$15:$HL$15,'Ciclo Semaforico'!BY$30,N!$HC21:$HL21)+SUMIF(E!$HC$15:$HL$15,'Ciclo Semaforico'!BY$30,E!$HC21:$HL21)+SUMIF(O!$HC$15:$HL$15,'Ciclo Semaforico'!BY$30,O!$HC21:$HL21)),(SUMIF(S!$HC$15:$HL$15,'Ciclo Semaforico'!BY$30,S!$HC21:$HL21)+SUMIF(N!$HC$15:$HL$15,'Ciclo Semaforico'!BY$30,N!$HC21:$HL21)+SUMIF(E!$HC$15:$HL$15,'Ciclo Semaforico'!BY$30,E!$HC21:$HL21)+SUMIF(O!$HC$15:$HL$15,'Ciclo Semaforico'!BY$30,O!$HC21:$HL21))*BY$31))</f>
        <v>0</v>
      </c>
      <c r="BZ46" s="245">
        <f>IF(BZ$32="",IF(BZ$31="",(SUMIF(S!$HC$15:$HL$15,'Ciclo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Semaforico'!BZ$30,O!$HC21:$HL21))*BZ$31),(SUMIF(S!$HC$15:$HL$15,'Ciclo Semaforico'!BZ$32,S!$HC21:$HL21)+SUMIF(N!$HC$15:$HL$15,'Ciclo Semaforico'!BZ$32,N!$HC21:$HL21)+SUMIF(E!$HC$15:$HL$15,'Ciclo Semaforico'!BZ$32,E!$HC21:$HL21)+SUMIF(O!$HC$15:$HL$15,'Ciclo Semaforico'!BZ$32,O!$HC21:$HL21))-IF(BZ$31="",(SUMIF(S!$HC$15:$HL$15,'Ciclo Semaforico'!BZ$30,S!$HC21:$HL21)+SUMIF(N!$HC$15:$HL$15,'Ciclo Semaforico'!BZ$30,N!$HC21:$HL21)+SUMIF(E!$HC$15:$HL$15,'Ciclo Semaforico'!BZ$30,E!$HC21:$HL21)+SUMIF(O!$HC$15:$HL$15,'Ciclo Semaforico'!BZ$30,O!$HC21:$HL21)),(SUMIF(S!$HC$15:$HL$15,'Ciclo Semaforico'!BZ$30,S!$HC21:$HL21)+SUMIF(N!$HC$15:$HL$15,'Ciclo Semaforico'!BZ$30,N!$HC21:$HL21)+SUMIF(E!$HC$15:$HL$15,'Ciclo Semaforico'!BZ$30,E!$HC21:$HL21)+SUMIF(O!$HC$15:$HL$15,'Ciclo Semaforico'!BZ$30,O!$HC21:$HL21))*BZ$31))</f>
        <v>0</v>
      </c>
      <c r="CA46" s="245">
        <f>IF(CA$32="",IF(CA$31="",(SUMIF(S!$HC$15:$HL$15,'Ciclo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Semaforico'!CA$30,O!$HC21:$HL21))*CA$31),(SUMIF(S!$HC$15:$HL$15,'Ciclo Semaforico'!CA$32,S!$HC21:$HL21)+SUMIF(N!$HC$15:$HL$15,'Ciclo Semaforico'!CA$32,N!$HC21:$HL21)+SUMIF(E!$HC$15:$HL$15,'Ciclo Semaforico'!CA$32,E!$HC21:$HL21)+SUMIF(O!$HC$15:$HL$15,'Ciclo Semaforico'!CA$32,O!$HC21:$HL21))-IF(CA$31="",(SUMIF(S!$HC$15:$HL$15,'Ciclo Semaforico'!CA$30,S!$HC21:$HL21)+SUMIF(N!$HC$15:$HL$15,'Ciclo Semaforico'!CA$30,N!$HC21:$HL21)+SUMIF(E!$HC$15:$HL$15,'Ciclo Semaforico'!CA$30,E!$HC21:$HL21)+SUMIF(O!$HC$15:$HL$15,'Ciclo Semaforico'!CA$30,O!$HC21:$HL21)),(SUMIF(S!$HC$15:$HL$15,'Ciclo Semaforico'!CA$30,S!$HC21:$HL21)+SUMIF(N!$HC$15:$HL$15,'Ciclo Semaforico'!CA$30,N!$HC21:$HL21)+SUMIF(E!$HC$15:$HL$15,'Ciclo Semaforico'!CA$30,E!$HC21:$HL21)+SUMIF(O!$HC$15:$HL$15,'Ciclo Semaforico'!CA$30,O!$HC21:$HL21))*CA$31))</f>
        <v>0</v>
      </c>
      <c r="CB46" s="245">
        <f>IF(CB$32="",IF(CB$31="",(SUMIF(S!$HC$15:$HL$15,'Ciclo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Semaforico'!CB$30,O!$HC21:$HL21))*CB$31),(SUMIF(S!$HC$15:$HL$15,'Ciclo Semaforico'!CB$32,S!$HC21:$HL21)+SUMIF(N!$HC$15:$HL$15,'Ciclo Semaforico'!CB$32,N!$HC21:$HL21)+SUMIF(E!$HC$15:$HL$15,'Ciclo Semaforico'!CB$32,E!$HC21:$HL21)+SUMIF(O!$HC$15:$HL$15,'Ciclo Semaforico'!CB$32,O!$HC21:$HL21))-IF(CB$31="",(SUMIF(S!$HC$15:$HL$15,'Ciclo Semaforico'!CB$30,S!$HC21:$HL21)+SUMIF(N!$HC$15:$HL$15,'Ciclo Semaforico'!CB$30,N!$HC21:$HL21)+SUMIF(E!$HC$15:$HL$15,'Ciclo Semaforico'!CB$30,E!$HC21:$HL21)+SUMIF(O!$HC$15:$HL$15,'Ciclo Semaforico'!CB$30,O!$HC21:$HL21)),(SUMIF(S!$HC$15:$HL$15,'Ciclo Semaforico'!CB$30,S!$HC21:$HL21)+SUMIF(N!$HC$15:$HL$15,'Ciclo Semaforico'!CB$30,N!$HC21:$HL21)+SUMIF(E!$HC$15:$HL$15,'Ciclo Semaforico'!CB$30,E!$HC21:$HL21)+SUMIF(O!$HC$15:$HL$15,'Ciclo Semaforico'!CB$30,O!$HC21:$HL21))*CB$31))</f>
        <v>0</v>
      </c>
      <c r="CC46" s="245">
        <f>IF(CC$32="",IF(CC$31="",(SUMIF(S!$HC$15:$HL$15,'Ciclo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Semaforico'!CC$30,O!$HC21:$HL21))*CC$31),(SUMIF(S!$HC$15:$HL$15,'Ciclo Semaforico'!CC$32,S!$HC21:$HL21)+SUMIF(N!$HC$15:$HL$15,'Ciclo Semaforico'!CC$32,N!$HC21:$HL21)+SUMIF(E!$HC$15:$HL$15,'Ciclo Semaforico'!CC$32,E!$HC21:$HL21)+SUMIF(O!$HC$15:$HL$15,'Ciclo Semaforico'!CC$32,O!$HC21:$HL21))-IF(CC$31="",(SUMIF(S!$HC$15:$HL$15,'Ciclo Semaforico'!CC$30,S!$HC21:$HL21)+SUMIF(N!$HC$15:$HL$15,'Ciclo Semaforico'!CC$30,N!$HC21:$HL21)+SUMIF(E!$HC$15:$HL$15,'Ciclo Semaforico'!CC$30,E!$HC21:$HL21)+SUMIF(O!$HC$15:$HL$15,'Ciclo Semaforico'!CC$30,O!$HC21:$HL21)),(SUMIF(S!$HC$15:$HL$15,'Ciclo Semaforico'!CC$30,S!$HC21:$HL21)+SUMIF(N!$HC$15:$HL$15,'Ciclo Semaforico'!CC$30,N!$HC21:$HL21)+SUMIF(E!$HC$15:$HL$15,'Ciclo Semaforico'!CC$30,E!$HC21:$HL21)+SUMIF(O!$HC$15:$HL$15,'Ciclo Semaforico'!CC$30,O!$HC21:$HL21))*CC$31))</f>
        <v>0</v>
      </c>
      <c r="CD46" s="245">
        <f>IF(CD$32="",IF(CD$31="",(SUMIF(S!$HC$15:$HL$15,'Ciclo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Semaforico'!CD$30,O!$HC21:$HL21))*CD$31),(SUMIF(S!$HC$15:$HL$15,'Ciclo Semaforico'!CD$32,S!$HC21:$HL21)+SUMIF(N!$HC$15:$HL$15,'Ciclo Semaforico'!CD$32,N!$HC21:$HL21)+SUMIF(E!$HC$15:$HL$15,'Ciclo Semaforico'!CD$32,E!$HC21:$HL21)+SUMIF(O!$HC$15:$HL$15,'Ciclo Semaforico'!CD$32,O!$HC21:$HL21))-IF(CD$31="",(SUMIF(S!$HC$15:$HL$15,'Ciclo Semaforico'!CD$30,S!$HC21:$HL21)+SUMIF(N!$HC$15:$HL$15,'Ciclo Semaforico'!CD$30,N!$HC21:$HL21)+SUMIF(E!$HC$15:$HL$15,'Ciclo Semaforico'!CD$30,E!$HC21:$HL21)+SUMIF(O!$HC$15:$HL$15,'Ciclo Semaforico'!CD$30,O!$HC21:$HL21)),(SUMIF(S!$HC$15:$HL$15,'Ciclo Semaforico'!CD$30,S!$HC21:$HL21)+SUMIF(N!$HC$15:$HL$15,'Ciclo Semaforico'!CD$30,N!$HC21:$HL21)+SUMIF(E!$HC$15:$HL$15,'Ciclo Semaforico'!CD$30,E!$HC21:$HL21)+SUMIF(O!$HC$15:$HL$15,'Ciclo Semaforico'!CD$30,O!$HC21:$HL21))*CD$31))</f>
        <v>0</v>
      </c>
      <c r="CE46" s="245">
        <f>IF(CE$32="",IF(CE$31="",(SUMIF(S!$HC$15:$HL$15,'Ciclo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Semaforico'!CE$30,O!$HC21:$HL21))*CE$31),(SUMIF(S!$HC$15:$HL$15,'Ciclo Semaforico'!CE$32,S!$HC21:$HL21)+SUMIF(N!$HC$15:$HL$15,'Ciclo Semaforico'!CE$32,N!$HC21:$HL21)+SUMIF(E!$HC$15:$HL$15,'Ciclo Semaforico'!CE$32,E!$HC21:$HL21)+SUMIF(O!$HC$15:$HL$15,'Ciclo Semaforico'!CE$32,O!$HC21:$HL21))-IF(CE$31="",(SUMIF(S!$HC$15:$HL$15,'Ciclo Semaforico'!CE$30,S!$HC21:$HL21)+SUMIF(N!$HC$15:$HL$15,'Ciclo Semaforico'!CE$30,N!$HC21:$HL21)+SUMIF(E!$HC$15:$HL$15,'Ciclo Semaforico'!CE$30,E!$HC21:$HL21)+SUMIF(O!$HC$15:$HL$15,'Ciclo Semaforico'!CE$30,O!$HC21:$HL21)),(SUMIF(S!$HC$15:$HL$15,'Ciclo Semaforico'!CE$30,S!$HC21:$HL21)+SUMIF(N!$HC$15:$HL$15,'Ciclo Semaforico'!CE$30,N!$HC21:$HL21)+SUMIF(E!$HC$15:$HL$15,'Ciclo Semaforico'!CE$30,E!$HC21:$HL21)+SUMIF(O!$HC$15:$HL$15,'Ciclo Semaforico'!CE$30,O!$HC21:$HL21))*CE$31))</f>
        <v>0</v>
      </c>
      <c r="CF46" s="245">
        <f>IF(CF$32="",IF(CF$31="",(SUMIF(S!$HC$15:$HL$15,'Ciclo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Semaforico'!CF$30,O!$HC21:$HL21))*CF$31),(SUMIF(S!$HC$15:$HL$15,'Ciclo Semaforico'!CF$32,S!$HC21:$HL21)+SUMIF(N!$HC$15:$HL$15,'Ciclo Semaforico'!CF$32,N!$HC21:$HL21)+SUMIF(E!$HC$15:$HL$15,'Ciclo Semaforico'!CF$32,E!$HC21:$HL21)+SUMIF(O!$HC$15:$HL$15,'Ciclo Semaforico'!CF$32,O!$HC21:$HL21))-IF(CF$31="",(SUMIF(S!$HC$15:$HL$15,'Ciclo Semaforico'!CF$30,S!$HC21:$HL21)+SUMIF(N!$HC$15:$HL$15,'Ciclo Semaforico'!CF$30,N!$HC21:$HL21)+SUMIF(E!$HC$15:$HL$15,'Ciclo Semaforico'!CF$30,E!$HC21:$HL21)+SUMIF(O!$HC$15:$HL$15,'Ciclo Semaforico'!CF$30,O!$HC21:$HL21)),(SUMIF(S!$HC$15:$HL$15,'Ciclo Semaforico'!CF$30,S!$HC21:$HL21)+SUMIF(N!$HC$15:$HL$15,'Ciclo Semaforico'!CF$30,N!$HC21:$HL21)+SUMIF(E!$HC$15:$HL$15,'Ciclo Semaforico'!CF$30,E!$HC21:$HL21)+SUMIF(O!$HC$15:$HL$15,'Ciclo Semaforico'!CF$30,O!$HC21:$HL21))*CF$31))</f>
        <v>0</v>
      </c>
      <c r="CG46" s="245">
        <f>IF(CG$32="",IF(CG$31="",(SUMIF(S!$HC$15:$HL$15,'Ciclo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Semaforico'!CG$30,O!$HC21:$HL21))*CG$31),(SUMIF(S!$HC$15:$HL$15,'Ciclo Semaforico'!CG$32,S!$HC21:$HL21)+SUMIF(N!$HC$15:$HL$15,'Ciclo Semaforico'!CG$32,N!$HC21:$HL21)+SUMIF(E!$HC$15:$HL$15,'Ciclo Semaforico'!CG$32,E!$HC21:$HL21)+SUMIF(O!$HC$15:$HL$15,'Ciclo Semaforico'!CG$32,O!$HC21:$HL21))-IF(CG$31="",(SUMIF(S!$HC$15:$HL$15,'Ciclo Semaforico'!CG$30,S!$HC21:$HL21)+SUMIF(N!$HC$15:$HL$15,'Ciclo Semaforico'!CG$30,N!$HC21:$HL21)+SUMIF(E!$HC$15:$HL$15,'Ciclo Semaforico'!CG$30,E!$HC21:$HL21)+SUMIF(O!$HC$15:$HL$15,'Ciclo Semaforico'!CG$30,O!$HC21:$HL21)),(SUMIF(S!$HC$15:$HL$15,'Ciclo Semaforico'!CG$30,S!$HC21:$HL21)+SUMIF(N!$HC$15:$HL$15,'Ciclo Semaforico'!CG$30,N!$HC21:$HL21)+SUMIF(E!$HC$15:$HL$15,'Ciclo Semaforico'!CG$30,E!$HC21:$HL21)+SUMIF(O!$HC$15:$HL$15,'Ciclo Semaforico'!CG$30,O!$HC21:$HL21))*CG$31))</f>
        <v>0</v>
      </c>
      <c r="CH46" s="246">
        <f>IF(CH$32="",IF(CH$31="",(SUMIF(S!$HC$15:$HL$15,'Ciclo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Semaforico'!CH$30,O!$HC21:$HL21))*CH$31),(SUMIF(S!$HC$15:$HL$15,'Ciclo Semaforico'!CH$32,S!$HC21:$HL21)+SUMIF(N!$HC$15:$HL$15,'Ciclo Semaforico'!CH$32,N!$HC21:$HL21)+SUMIF(E!$HC$15:$HL$15,'Ciclo Semaforico'!CH$32,E!$HC21:$HL21)+SUMIF(O!$HC$15:$HL$15,'Ciclo Semaforico'!CH$32,O!$HC21:$HL21))-IF(CH$31="",(SUMIF(S!$HC$15:$HL$15,'Ciclo Semaforico'!CH$30,S!$HC21:$HL21)+SUMIF(N!$HC$15:$HL$15,'Ciclo Semaforico'!CH$30,N!$HC21:$HL21)+SUMIF(E!$HC$15:$HL$15,'Ciclo Semaforico'!CH$30,E!$HC21:$HL21)+SUMIF(O!$HC$15:$HL$15,'Ciclo Semaforico'!CH$30,O!$HC21:$HL21)),(SUMIF(S!$HC$15:$HL$15,'Ciclo Semaforico'!CH$30,S!$HC21:$HL21)+SUMIF(N!$HC$15:$HL$15,'Ciclo Semaforico'!CH$30,N!$HC21:$HL21)+SUMIF(E!$HC$15:$HL$15,'Ciclo Semaforico'!CH$30,E!$HC21:$HL21)+SUMIF(O!$HC$15:$HL$15,'Ciclo Semaforico'!CH$30,O!$HC21:$HL21))*CH$31))</f>
        <v>0</v>
      </c>
      <c r="CI46" s="244">
        <f t="shared" si="52"/>
        <v>0</v>
      </c>
      <c r="CJ46" s="245">
        <f t="shared" si="53"/>
        <v>0</v>
      </c>
      <c r="CK46" s="245">
        <f t="shared" si="54"/>
        <v>0</v>
      </c>
      <c r="CL46" s="245">
        <f t="shared" si="55"/>
        <v>0</v>
      </c>
      <c r="CM46" s="245" t="e">
        <f t="shared" si="56"/>
        <v>#REF!</v>
      </c>
      <c r="CN46" s="245">
        <f t="shared" si="57"/>
        <v>0</v>
      </c>
      <c r="CO46" s="245">
        <f t="shared" si="58"/>
        <v>0</v>
      </c>
      <c r="CP46" s="245">
        <f t="shared" si="59"/>
        <v>0</v>
      </c>
      <c r="CQ46" s="245">
        <f t="shared" si="60"/>
        <v>0</v>
      </c>
      <c r="CR46" s="245">
        <f t="shared" si="61"/>
        <v>0</v>
      </c>
      <c r="CS46" s="245">
        <f t="shared" si="62"/>
        <v>0</v>
      </c>
      <c r="CT46" s="246">
        <f t="shared" si="63"/>
        <v>0</v>
      </c>
      <c r="CU46" s="244">
        <f t="shared" si="64"/>
        <v>0</v>
      </c>
      <c r="CV46" s="245">
        <f t="shared" si="65"/>
        <v>0</v>
      </c>
      <c r="CW46" s="245">
        <f t="shared" si="66"/>
        <v>0</v>
      </c>
      <c r="CX46" s="245">
        <f t="shared" si="67"/>
        <v>0</v>
      </c>
      <c r="CY46" s="245">
        <f t="shared" si="68"/>
        <v>0</v>
      </c>
      <c r="CZ46" s="245">
        <f t="shared" si="69"/>
        <v>0</v>
      </c>
      <c r="DA46" s="245">
        <f t="shared" si="70"/>
        <v>0</v>
      </c>
      <c r="DB46" s="245">
        <f t="shared" si="71"/>
        <v>0</v>
      </c>
      <c r="DC46" s="245">
        <f t="shared" si="72"/>
        <v>0</v>
      </c>
      <c r="DD46" s="245">
        <f t="shared" si="73"/>
        <v>0</v>
      </c>
      <c r="DE46" s="245">
        <f t="shared" si="74"/>
        <v>0</v>
      </c>
      <c r="DF46" s="246">
        <f t="shared" si="75"/>
        <v>0</v>
      </c>
      <c r="DG46" s="244" t="e">
        <f t="shared" si="76"/>
        <v>#REF!</v>
      </c>
      <c r="DH46" s="245" t="e">
        <f t="shared" si="77"/>
        <v>#REF!</v>
      </c>
      <c r="DI46" s="245" t="e">
        <f t="shared" si="78"/>
        <v>#REF!</v>
      </c>
      <c r="DJ46" s="245" t="e">
        <f t="shared" si="79"/>
        <v>#REF!</v>
      </c>
      <c r="DK46" s="245" t="e">
        <f t="shared" si="80"/>
        <v>#REF!</v>
      </c>
      <c r="DL46" s="245" t="e">
        <f t="shared" si="81"/>
        <v>#REF!</v>
      </c>
      <c r="DM46" s="245">
        <f t="shared" si="82"/>
        <v>0</v>
      </c>
      <c r="DN46" s="245">
        <f t="shared" si="83"/>
        <v>0</v>
      </c>
      <c r="DO46" s="245">
        <f t="shared" si="84"/>
        <v>0</v>
      </c>
      <c r="DP46" s="245">
        <f t="shared" si="85"/>
        <v>0</v>
      </c>
      <c r="DQ46" s="245">
        <f t="shared" si="86"/>
        <v>0</v>
      </c>
      <c r="DR46" s="246">
        <f t="shared" si="87"/>
        <v>0</v>
      </c>
      <c r="DS46" s="244">
        <f t="shared" si="88"/>
        <v>0</v>
      </c>
      <c r="DT46" s="245">
        <f t="shared" si="89"/>
        <v>0</v>
      </c>
      <c r="DU46" s="245">
        <f t="shared" si="90"/>
        <v>0</v>
      </c>
      <c r="DV46" s="245">
        <f t="shared" si="91"/>
        <v>0</v>
      </c>
      <c r="DW46" s="245">
        <f t="shared" si="92"/>
        <v>0</v>
      </c>
      <c r="DX46" s="245">
        <f t="shared" si="93"/>
        <v>0</v>
      </c>
      <c r="DY46" s="245">
        <f t="shared" si="94"/>
        <v>0</v>
      </c>
      <c r="DZ46" s="245">
        <f t="shared" si="95"/>
        <v>0</v>
      </c>
      <c r="EA46" s="245">
        <f t="shared" si="96"/>
        <v>0</v>
      </c>
      <c r="EB46" s="245">
        <f t="shared" si="97"/>
        <v>0</v>
      </c>
      <c r="EC46" s="245">
        <f t="shared" si="98"/>
        <v>0</v>
      </c>
      <c r="ED46" s="246">
        <f t="shared" si="99"/>
        <v>0</v>
      </c>
      <c r="EE46" s="244">
        <f t="shared" si="100"/>
        <v>0</v>
      </c>
      <c r="EF46" s="245">
        <f t="shared" si="101"/>
        <v>0</v>
      </c>
      <c r="EG46" s="245">
        <f t="shared" si="102"/>
        <v>0</v>
      </c>
      <c r="EH46" s="245">
        <f t="shared" si="103"/>
        <v>0</v>
      </c>
      <c r="EI46" s="245">
        <f t="shared" si="104"/>
        <v>0</v>
      </c>
      <c r="EJ46" s="245">
        <f t="shared" si="105"/>
        <v>0</v>
      </c>
      <c r="EK46" s="245">
        <f t="shared" si="106"/>
        <v>0</v>
      </c>
      <c r="EL46" s="245">
        <f t="shared" si="107"/>
        <v>0</v>
      </c>
      <c r="EM46" s="245">
        <f t="shared" si="108"/>
        <v>0</v>
      </c>
      <c r="EN46" s="245">
        <f t="shared" si="109"/>
        <v>0</v>
      </c>
      <c r="EO46" s="245">
        <f t="shared" si="110"/>
        <v>0</v>
      </c>
      <c r="EP46" s="246">
        <f t="shared" si="111"/>
        <v>0</v>
      </c>
      <c r="EQ46" s="255">
        <f t="shared" si="112"/>
        <v>0</v>
      </c>
      <c r="ER46" s="256">
        <f t="shared" si="113"/>
        <v>0</v>
      </c>
      <c r="ES46" s="256">
        <f t="shared" si="114"/>
        <v>0</v>
      </c>
      <c r="ET46" s="256">
        <f t="shared" si="115"/>
        <v>0</v>
      </c>
      <c r="EU46" s="256" t="e">
        <f t="shared" si="116"/>
        <v>#REF!</v>
      </c>
      <c r="EV46" s="256">
        <f t="shared" si="117"/>
        <v>0</v>
      </c>
      <c r="EW46" s="256">
        <f t="shared" si="118"/>
        <v>0</v>
      </c>
      <c r="EX46" s="256" t="str">
        <f t="shared" si="119"/>
        <v/>
      </c>
      <c r="EY46" s="256" t="str">
        <f t="shared" si="120"/>
        <v/>
      </c>
      <c r="EZ46" s="256" t="str">
        <f t="shared" si="121"/>
        <v/>
      </c>
      <c r="FA46" s="256" t="str">
        <f t="shared" si="122"/>
        <v/>
      </c>
      <c r="FB46" s="257" t="str">
        <f t="shared" si="123"/>
        <v/>
      </c>
      <c r="FC46" s="255">
        <f t="shared" si="124"/>
        <v>0</v>
      </c>
      <c r="FD46" s="256" t="str">
        <f t="shared" si="125"/>
        <v/>
      </c>
      <c r="FE46" s="256" t="str">
        <f t="shared" si="126"/>
        <v/>
      </c>
      <c r="FF46" s="256" t="str">
        <f t="shared" si="127"/>
        <v/>
      </c>
      <c r="FG46" s="256" t="str">
        <f t="shared" si="128"/>
        <v/>
      </c>
      <c r="FH46" s="256" t="str">
        <f t="shared" si="129"/>
        <v/>
      </c>
      <c r="FI46" s="256" t="str">
        <f t="shared" si="130"/>
        <v/>
      </c>
      <c r="FJ46" s="256" t="str">
        <f t="shared" si="131"/>
        <v/>
      </c>
      <c r="FK46" s="256" t="str">
        <f t="shared" si="132"/>
        <v/>
      </c>
      <c r="FL46" s="256" t="str">
        <f t="shared" si="133"/>
        <v/>
      </c>
      <c r="FM46" s="256" t="str">
        <f t="shared" si="134"/>
        <v/>
      </c>
      <c r="FN46" s="257" t="str">
        <f t="shared" si="135"/>
        <v/>
      </c>
      <c r="FO46" s="255" t="e">
        <f t="shared" si="136"/>
        <v>#REF!</v>
      </c>
      <c r="FP46" s="256" t="e">
        <f t="shared" si="137"/>
        <v>#REF!</v>
      </c>
      <c r="FQ46" s="256" t="e">
        <f t="shared" si="138"/>
        <v>#REF!</v>
      </c>
      <c r="FR46" s="256" t="e">
        <f t="shared" si="139"/>
        <v>#REF!</v>
      </c>
      <c r="FS46" s="256" t="e">
        <f t="shared" si="140"/>
        <v>#REF!</v>
      </c>
      <c r="FT46" s="256" t="e">
        <f t="shared" si="141"/>
        <v>#REF!</v>
      </c>
      <c r="FU46" s="256" t="str">
        <f t="shared" si="142"/>
        <v/>
      </c>
      <c r="FV46" s="256" t="str">
        <f t="shared" si="143"/>
        <v/>
      </c>
      <c r="FW46" s="256" t="str">
        <f t="shared" si="144"/>
        <v/>
      </c>
      <c r="FX46" s="256" t="str">
        <f t="shared" si="145"/>
        <v/>
      </c>
      <c r="FY46" s="256" t="str">
        <f t="shared" si="146"/>
        <v/>
      </c>
      <c r="FZ46" s="257" t="str">
        <f t="shared" si="147"/>
        <v/>
      </c>
      <c r="GA46" s="255" t="str">
        <f t="shared" si="148"/>
        <v/>
      </c>
      <c r="GB46" s="256" t="str">
        <f t="shared" si="149"/>
        <v/>
      </c>
      <c r="GC46" s="256" t="str">
        <f t="shared" si="150"/>
        <v/>
      </c>
      <c r="GD46" s="256" t="str">
        <f t="shared" si="151"/>
        <v/>
      </c>
      <c r="GE46" s="256" t="str">
        <f t="shared" si="152"/>
        <v/>
      </c>
      <c r="GF46" s="256" t="str">
        <f t="shared" si="153"/>
        <v/>
      </c>
      <c r="GG46" s="256" t="str">
        <f t="shared" si="154"/>
        <v/>
      </c>
      <c r="GH46" s="256" t="str">
        <f t="shared" si="155"/>
        <v/>
      </c>
      <c r="GI46" s="256" t="str">
        <f t="shared" si="156"/>
        <v/>
      </c>
      <c r="GJ46" s="256" t="str">
        <f t="shared" si="157"/>
        <v/>
      </c>
      <c r="GK46" s="256" t="str">
        <f t="shared" si="158"/>
        <v/>
      </c>
      <c r="GL46" s="257" t="str">
        <f t="shared" si="159"/>
        <v/>
      </c>
      <c r="GM46" s="255" t="str">
        <f t="shared" si="160"/>
        <v/>
      </c>
      <c r="GN46" s="256" t="str">
        <f t="shared" si="161"/>
        <v/>
      </c>
      <c r="GO46" s="256" t="str">
        <f t="shared" si="162"/>
        <v/>
      </c>
      <c r="GP46" s="256" t="str">
        <f t="shared" si="163"/>
        <v/>
      </c>
      <c r="GQ46" s="256" t="str">
        <f t="shared" si="164"/>
        <v/>
      </c>
      <c r="GR46" s="256" t="str">
        <f t="shared" si="165"/>
        <v/>
      </c>
      <c r="GS46" s="256" t="str">
        <f t="shared" si="166"/>
        <v/>
      </c>
      <c r="GT46" s="256" t="str">
        <f t="shared" si="167"/>
        <v/>
      </c>
      <c r="GU46" s="256" t="str">
        <f t="shared" si="168"/>
        <v/>
      </c>
      <c r="GV46" s="256" t="str">
        <f t="shared" si="169"/>
        <v/>
      </c>
      <c r="GW46" s="256" t="str">
        <f t="shared" si="170"/>
        <v/>
      </c>
      <c r="GX46" s="257" t="str">
        <f t="shared" si="171"/>
        <v/>
      </c>
      <c r="GY46" s="252">
        <f t="shared" si="185"/>
        <v>0</v>
      </c>
      <c r="GZ46" s="253" t="e">
        <f t="shared" si="186"/>
        <v>#REF!</v>
      </c>
      <c r="HA46" s="253">
        <f t="shared" si="186"/>
        <v>0</v>
      </c>
      <c r="HB46" s="253">
        <f t="shared" si="186"/>
        <v>0</v>
      </c>
      <c r="HC46" s="253">
        <f t="shared" si="186"/>
        <v>0</v>
      </c>
      <c r="HD46" s="253">
        <f t="shared" si="186"/>
        <v>0</v>
      </c>
      <c r="HE46" s="253">
        <f t="shared" si="173"/>
        <v>0</v>
      </c>
      <c r="HF46" s="254">
        <f t="shared" si="173"/>
        <v>0</v>
      </c>
      <c r="HG46" s="252">
        <f t="shared" si="187"/>
        <v>0</v>
      </c>
      <c r="HH46" s="253">
        <f t="shared" si="188"/>
        <v>0</v>
      </c>
      <c r="HI46" s="253">
        <f t="shared" si="188"/>
        <v>0</v>
      </c>
      <c r="HJ46" s="253">
        <f t="shared" si="188"/>
        <v>0</v>
      </c>
      <c r="HK46" s="253">
        <f t="shared" si="188"/>
        <v>0</v>
      </c>
      <c r="HL46" s="253">
        <f t="shared" si="188"/>
        <v>0</v>
      </c>
      <c r="HM46" s="253">
        <f t="shared" si="188"/>
        <v>0</v>
      </c>
      <c r="HN46" s="254">
        <f t="shared" si="188"/>
        <v>0</v>
      </c>
      <c r="HO46" s="252" t="e">
        <f t="shared" si="189"/>
        <v>#REF!</v>
      </c>
      <c r="HP46" s="253" t="e">
        <f t="shared" si="190"/>
        <v>#REF!</v>
      </c>
      <c r="HQ46" s="253">
        <f t="shared" si="190"/>
        <v>0</v>
      </c>
      <c r="HR46" s="253">
        <f t="shared" si="190"/>
        <v>0</v>
      </c>
      <c r="HS46" s="253">
        <f t="shared" si="190"/>
        <v>0</v>
      </c>
      <c r="HT46" s="253">
        <f t="shared" si="190"/>
        <v>0</v>
      </c>
      <c r="HU46" s="253">
        <f t="shared" si="190"/>
        <v>0</v>
      </c>
      <c r="HV46" s="254">
        <f t="shared" si="190"/>
        <v>0</v>
      </c>
      <c r="HW46" s="252">
        <f t="shared" si="191"/>
        <v>0</v>
      </c>
      <c r="HX46" s="253">
        <f t="shared" si="192"/>
        <v>0</v>
      </c>
      <c r="HY46" s="253">
        <f t="shared" si="192"/>
        <v>0</v>
      </c>
      <c r="HZ46" s="253">
        <f t="shared" si="192"/>
        <v>0</v>
      </c>
      <c r="IA46" s="253">
        <f t="shared" si="192"/>
        <v>0</v>
      </c>
      <c r="IB46" s="253">
        <f t="shared" si="192"/>
        <v>0</v>
      </c>
      <c r="IC46" s="253">
        <f t="shared" si="192"/>
        <v>0</v>
      </c>
      <c r="ID46" s="254">
        <f t="shared" si="192"/>
        <v>0</v>
      </c>
      <c r="IE46" s="252">
        <f t="shared" si="193"/>
        <v>0</v>
      </c>
      <c r="IF46" s="253">
        <f t="shared" si="194"/>
        <v>0</v>
      </c>
      <c r="IG46" s="253">
        <f t="shared" si="194"/>
        <v>0</v>
      </c>
      <c r="IH46" s="253">
        <f t="shared" si="194"/>
        <v>0</v>
      </c>
      <c r="II46" s="253">
        <f t="shared" si="194"/>
        <v>0</v>
      </c>
      <c r="IJ46" s="253">
        <f t="shared" si="194"/>
        <v>0</v>
      </c>
      <c r="IK46" s="253">
        <f t="shared" si="194"/>
        <v>0</v>
      </c>
      <c r="IL46" s="254">
        <f t="shared" si="194"/>
        <v>0</v>
      </c>
      <c r="IM46" s="255" t="e">
        <f t="shared" si="178"/>
        <v>#REF!</v>
      </c>
      <c r="IN46" s="256">
        <f t="shared" si="179"/>
        <v>0</v>
      </c>
      <c r="IO46" s="256" t="e">
        <f t="shared" si="180"/>
        <v>#REF!</v>
      </c>
      <c r="IP46" s="256">
        <f t="shared" si="181"/>
        <v>0</v>
      </c>
      <c r="IQ46" s="257">
        <f t="shared" si="182"/>
        <v>0</v>
      </c>
      <c r="IR46" s="404" t="e">
        <f t="shared" si="195"/>
        <v>#REF!</v>
      </c>
      <c r="IS46" s="250">
        <f t="shared" ref="IS46:IS67" si="197">+IS45</f>
        <v>0</v>
      </c>
      <c r="IT46" s="258" t="e">
        <f t="shared" si="183"/>
        <v>#REF!</v>
      </c>
      <c r="IU46" s="407">
        <v>1800</v>
      </c>
      <c r="IV46" s="409"/>
      <c r="IW46" s="409" t="s">
        <v>184</v>
      </c>
      <c r="IX46" s="413" t="e">
        <f t="shared" si="196"/>
        <v>#REF!</v>
      </c>
      <c r="IY46" s="421"/>
      <c r="IZ46" s="422"/>
      <c r="JA46" s="423"/>
      <c r="JB46" s="421"/>
      <c r="JC46" s="422"/>
      <c r="JD46" s="423"/>
      <c r="JE46" s="418"/>
      <c r="JF46" s="419"/>
      <c r="JG46" s="420"/>
      <c r="JH46" s="418"/>
      <c r="JI46" s="419"/>
      <c r="JJ46" s="420"/>
      <c r="JK46" s="418"/>
      <c r="JL46" s="419"/>
      <c r="JM46" s="420"/>
      <c r="JN46" s="641">
        <v>1</v>
      </c>
      <c r="JO46" s="641">
        <v>1</v>
      </c>
      <c r="JP46" s="641">
        <v>1</v>
      </c>
      <c r="JQ46" s="641">
        <v>1</v>
      </c>
      <c r="JR46" s="641">
        <v>1</v>
      </c>
      <c r="JS46" s="656" t="e">
        <f t="shared" si="184"/>
        <v>#REF!</v>
      </c>
    </row>
    <row r="47" spans="25:279" ht="20.100000000000001" hidden="1" customHeight="1">
      <c r="Y47" s="380" t="e">
        <f>N!IK22</f>
        <v>#REF!</v>
      </c>
      <c r="Z47" s="377" t="s">
        <v>114</v>
      </c>
      <c r="AA47" s="244">
        <f>IF(AA$32="",IF(AA$31="",(SUMIF(S!$HC$15:$HL$15,'Ciclo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Semaforico'!AA$30,O!$HC22:$HL22))*AA$31),(SUMIF(S!$HC$15:$HL$15,'Ciclo Semaforico'!AA$32,S!$HC22:$HL22)+SUMIF(N!$HC$15:$HL$15,'Ciclo Semaforico'!AA$32,N!$HC22:$HL22)+SUMIF(E!$HC$15:$HL$15,'Ciclo Semaforico'!AA$32,E!$HC22:$HL22)+SUMIF(O!$HC$15:$HL$15,'Ciclo Semaforico'!AA$32,O!$HC22:$HL22))-IF(AA$31="",(SUMIF(S!$HC$15:$HL$15,'Ciclo Semaforico'!AA$30,S!$HC22:$HL22)+SUMIF(N!$HC$15:$HL$15,'Ciclo Semaforico'!AA$30,N!$HC22:$HL22)+SUMIF(E!$HC$15:$HL$15,'Ciclo Semaforico'!AA$30,E!$HC22:$HL22)+SUMIF(O!$HC$15:$HL$15,'Ciclo Semaforico'!AA$30,O!$HC22:$HL22)),(SUMIF(S!$HC$15:$HL$15,'Ciclo Semaforico'!AA$30,S!$HC22:$HL22)+SUMIF(N!$HC$15:$HL$15,'Ciclo Semaforico'!AA$30,N!$HC22:$HL22)+SUMIF(E!$HC$15:$HL$15,'Ciclo Semaforico'!AA$30,E!$HC22:$HL22)+SUMIF(O!$HC$15:$HL$15,'Ciclo Semaforico'!AA$30,O!$HC22:$HL22))*AA$31))</f>
        <v>0</v>
      </c>
      <c r="AB47" s="245">
        <f>IF(AB$32="",IF(AB$31="",(SUMIF(S!$HC$15:$HL$15,'Ciclo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Semaforico'!AB$30,O!$HC22:$HL22))*AB$31),(SUMIF(S!$HC$15:$HL$15,'Ciclo Semaforico'!AB$32,S!$HC22:$HL22)+SUMIF(N!$HC$15:$HL$15,'Ciclo Semaforico'!AB$32,N!$HC22:$HL22)+SUMIF(E!$HC$15:$HL$15,'Ciclo Semaforico'!AB$32,E!$HC22:$HL22)+SUMIF(O!$HC$15:$HL$15,'Ciclo Semaforico'!AB$32,O!$HC22:$HL22))-IF(AB$31="",(SUMIF(S!$HC$15:$HL$15,'Ciclo Semaforico'!AB$30,S!$HC22:$HL22)+SUMIF(N!$HC$15:$HL$15,'Ciclo Semaforico'!AB$30,N!$HC22:$HL22)+SUMIF(E!$HC$15:$HL$15,'Ciclo Semaforico'!AB$30,E!$HC22:$HL22)+SUMIF(O!$HC$15:$HL$15,'Ciclo Semaforico'!AB$30,O!$HC22:$HL22)),(SUMIF(S!$HC$15:$HL$15,'Ciclo Semaforico'!AB$30,S!$HC22:$HL22)+SUMIF(N!$HC$15:$HL$15,'Ciclo Semaforico'!AB$30,N!$HC22:$HL22)+SUMIF(E!$HC$15:$HL$15,'Ciclo Semaforico'!AB$30,E!$HC22:$HL22)+SUMIF(O!$HC$15:$HL$15,'Ciclo Semaforico'!AB$30,O!$HC22:$HL22))*AB$31))</f>
        <v>0</v>
      </c>
      <c r="AC47" s="245">
        <f>IF(AC$32="",IF(AC$31="",(SUMIF(S!$HC$15:$HL$15,'Ciclo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Semaforico'!AC$30,O!$HC22:$HL22))*AC$31),(SUMIF(S!$HC$15:$HL$15,'Ciclo Semaforico'!AC$32,S!$HC22:$HL22)+SUMIF(N!$HC$15:$HL$15,'Ciclo Semaforico'!AC$32,N!$HC22:$HL22)+SUMIF(E!$HC$15:$HL$15,'Ciclo Semaforico'!AC$32,E!$HC22:$HL22)+SUMIF(O!$HC$15:$HL$15,'Ciclo Semaforico'!AC$32,O!$HC22:$HL22))-IF(AC$31="",(SUMIF(S!$HC$15:$HL$15,'Ciclo Semaforico'!AC$30,S!$HC22:$HL22)+SUMIF(N!$HC$15:$HL$15,'Ciclo Semaforico'!AC$30,N!$HC22:$HL22)+SUMIF(E!$HC$15:$HL$15,'Ciclo Semaforico'!AC$30,E!$HC22:$HL22)+SUMIF(O!$HC$15:$HL$15,'Ciclo Semaforico'!AC$30,O!$HC22:$HL22)),(SUMIF(S!$HC$15:$HL$15,'Ciclo Semaforico'!AC$30,S!$HC22:$HL22)+SUMIF(N!$HC$15:$HL$15,'Ciclo Semaforico'!AC$30,N!$HC22:$HL22)+SUMIF(E!$HC$15:$HL$15,'Ciclo Semaforico'!AC$30,E!$HC22:$HL22)+SUMIF(O!$HC$15:$HL$15,'Ciclo Semaforico'!AC$30,O!$HC22:$HL22))*AC$31))</f>
        <v>0</v>
      </c>
      <c r="AD47" s="245">
        <f>IF(AD$32="",IF(AD$31="",(SUMIF(S!$HC$15:$HL$15,'Ciclo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Semaforico'!AD$30,O!$HC22:$HL22))*AD$31),(SUMIF(S!$HC$15:$HL$15,'Ciclo Semaforico'!AD$32,S!$HC22:$HL22)+SUMIF(N!$HC$15:$HL$15,'Ciclo Semaforico'!AD$32,N!$HC22:$HL22)+SUMIF(E!$HC$15:$HL$15,'Ciclo Semaforico'!AD$32,E!$HC22:$HL22)+SUMIF(O!$HC$15:$HL$15,'Ciclo Semaforico'!AD$32,O!$HC22:$HL22))-IF(AD$31="",(SUMIF(S!$HC$15:$HL$15,'Ciclo Semaforico'!AD$30,S!$HC22:$HL22)+SUMIF(N!$HC$15:$HL$15,'Ciclo Semaforico'!AD$30,N!$HC22:$HL22)+SUMIF(E!$HC$15:$HL$15,'Ciclo Semaforico'!AD$30,E!$HC22:$HL22)+SUMIF(O!$HC$15:$HL$15,'Ciclo Semaforico'!AD$30,O!$HC22:$HL22)),(SUMIF(S!$HC$15:$HL$15,'Ciclo Semaforico'!AD$30,S!$HC22:$HL22)+SUMIF(N!$HC$15:$HL$15,'Ciclo Semaforico'!AD$30,N!$HC22:$HL22)+SUMIF(E!$HC$15:$HL$15,'Ciclo Semaforico'!AD$30,E!$HC22:$HL22)+SUMIF(O!$HC$15:$HL$15,'Ciclo Semaforico'!AD$30,O!$HC22:$HL22))*AD$31))</f>
        <v>0</v>
      </c>
      <c r="AE47" s="245" t="e">
        <f>IF(AE$32="",IF(AE$31="",(SUMIF(S!$HC$15:$HL$15,'Ciclo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Semaforico'!AE$30,O!$HC22:$HL22))*AE$31),(SUMIF(S!$HC$15:$HL$15,'Ciclo Semaforico'!AE$32,S!$HC22:$HL22)+SUMIF(N!$HC$15:$HL$15,'Ciclo Semaforico'!AE$32,N!$HC22:$HL22)+SUMIF(E!$HC$15:$HL$15,'Ciclo Semaforico'!AE$32,E!$HC22:$HL22)+SUMIF(O!$HC$15:$HL$15,'Ciclo Semaforico'!AE$32,O!$HC22:$HL22))-IF(AE$31="",(SUMIF(S!$HC$15:$HL$15,'Ciclo Semaforico'!AE$30,S!$HC22:$HL22)+SUMIF(N!$HC$15:$HL$15,'Ciclo Semaforico'!AE$30,N!$HC22:$HL22)+SUMIF(E!$HC$15:$HL$15,'Ciclo Semaforico'!AE$30,E!$HC22:$HL22)+SUMIF(O!$HC$15:$HL$15,'Ciclo Semaforico'!AE$30,O!$HC22:$HL22)),(SUMIF(S!$HC$15:$HL$15,'Ciclo Semaforico'!AE$30,S!$HC22:$HL22)+SUMIF(N!$HC$15:$HL$15,'Ciclo Semaforico'!AE$30,N!$HC22:$HL22)+SUMIF(E!$HC$15:$HL$15,'Ciclo Semaforico'!AE$30,E!$HC22:$HL22)+SUMIF(O!$HC$15:$HL$15,'Ciclo Semaforico'!AE$30,O!$HC22:$HL22))*AE$31))</f>
        <v>#REF!</v>
      </c>
      <c r="AF47" s="245">
        <f>IF(AF$32="",IF(AF$31="",(SUMIF(S!$HC$15:$HL$15,'Ciclo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Semaforico'!AF$30,O!$HC22:$HL22))*AF$31),(SUMIF(S!$HC$15:$HL$15,'Ciclo Semaforico'!AF$32,S!$HC22:$HL22)+SUMIF(N!$HC$15:$HL$15,'Ciclo Semaforico'!AF$32,N!$HC22:$HL22)+SUMIF(E!$HC$15:$HL$15,'Ciclo Semaforico'!AF$32,E!$HC22:$HL22)+SUMIF(O!$HC$15:$HL$15,'Ciclo Semaforico'!AF$32,O!$HC22:$HL22))-IF(AF$31="",(SUMIF(S!$HC$15:$HL$15,'Ciclo Semaforico'!AF$30,S!$HC22:$HL22)+SUMIF(N!$HC$15:$HL$15,'Ciclo Semaforico'!AF$30,N!$HC22:$HL22)+SUMIF(E!$HC$15:$HL$15,'Ciclo Semaforico'!AF$30,E!$HC22:$HL22)+SUMIF(O!$HC$15:$HL$15,'Ciclo Semaforico'!AF$30,O!$HC22:$HL22)),(SUMIF(S!$HC$15:$HL$15,'Ciclo Semaforico'!AF$30,S!$HC22:$HL22)+SUMIF(N!$HC$15:$HL$15,'Ciclo Semaforico'!AF$30,N!$HC22:$HL22)+SUMIF(E!$HC$15:$HL$15,'Ciclo Semaforico'!AF$30,E!$HC22:$HL22)+SUMIF(O!$HC$15:$HL$15,'Ciclo Semaforico'!AF$30,O!$HC22:$HL22))*AF$31))</f>
        <v>0</v>
      </c>
      <c r="AG47" s="245">
        <f>IF(AG$32="",IF(AG$31="",(SUMIF(S!$HC$15:$HL$15,'Ciclo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Semaforico'!AG$30,O!$HC22:$HL22))*AG$31),(SUMIF(S!$HC$15:$HL$15,'Ciclo Semaforico'!AG$32,S!$HC22:$HL22)+SUMIF(N!$HC$15:$HL$15,'Ciclo Semaforico'!AG$32,N!$HC22:$HL22)+SUMIF(E!$HC$15:$HL$15,'Ciclo Semaforico'!AG$32,E!$HC22:$HL22)+SUMIF(O!$HC$15:$HL$15,'Ciclo Semaforico'!AG$32,O!$HC22:$HL22))-IF(AG$31="",(SUMIF(S!$HC$15:$HL$15,'Ciclo Semaforico'!AG$30,S!$HC22:$HL22)+SUMIF(N!$HC$15:$HL$15,'Ciclo Semaforico'!AG$30,N!$HC22:$HL22)+SUMIF(E!$HC$15:$HL$15,'Ciclo Semaforico'!AG$30,E!$HC22:$HL22)+SUMIF(O!$HC$15:$HL$15,'Ciclo Semaforico'!AG$30,O!$HC22:$HL22)),(SUMIF(S!$HC$15:$HL$15,'Ciclo Semaforico'!AG$30,S!$HC22:$HL22)+SUMIF(N!$HC$15:$HL$15,'Ciclo Semaforico'!AG$30,N!$HC22:$HL22)+SUMIF(E!$HC$15:$HL$15,'Ciclo Semaforico'!AG$30,E!$HC22:$HL22)+SUMIF(O!$HC$15:$HL$15,'Ciclo Semaforico'!AG$30,O!$HC22:$HL22))*AG$31))</f>
        <v>0</v>
      </c>
      <c r="AH47" s="245">
        <f>IF(AH$32="",IF(AH$31="",(SUMIF(S!$HC$15:$HL$15,'Ciclo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Semaforico'!AH$30,O!$HC22:$HL22))*AH$31),(SUMIF(S!$HC$15:$HL$15,'Ciclo Semaforico'!AH$32,S!$HC22:$HL22)+SUMIF(N!$HC$15:$HL$15,'Ciclo Semaforico'!AH$32,N!$HC22:$HL22)+SUMIF(E!$HC$15:$HL$15,'Ciclo Semaforico'!AH$32,E!$HC22:$HL22)+SUMIF(O!$HC$15:$HL$15,'Ciclo Semaforico'!AH$32,O!$HC22:$HL22))-IF(AH$31="",(SUMIF(S!$HC$15:$HL$15,'Ciclo Semaforico'!AH$30,S!$HC22:$HL22)+SUMIF(N!$HC$15:$HL$15,'Ciclo Semaforico'!AH$30,N!$HC22:$HL22)+SUMIF(E!$HC$15:$HL$15,'Ciclo Semaforico'!AH$30,E!$HC22:$HL22)+SUMIF(O!$HC$15:$HL$15,'Ciclo Semaforico'!AH$30,O!$HC22:$HL22)),(SUMIF(S!$HC$15:$HL$15,'Ciclo Semaforico'!AH$30,S!$HC22:$HL22)+SUMIF(N!$HC$15:$HL$15,'Ciclo Semaforico'!AH$30,N!$HC22:$HL22)+SUMIF(E!$HC$15:$HL$15,'Ciclo Semaforico'!AH$30,E!$HC22:$HL22)+SUMIF(O!$HC$15:$HL$15,'Ciclo Semaforico'!AH$30,O!$HC22:$HL22))*AH$31))</f>
        <v>0</v>
      </c>
      <c r="AI47" s="245">
        <f>IF(AI$32="",IF(AI$31="",(SUMIF(S!$HC$15:$HL$15,'Ciclo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Semaforico'!AI$30,O!$HC22:$HL22))*AI$31),(SUMIF(S!$HC$15:$HL$15,'Ciclo Semaforico'!AI$32,S!$HC22:$HL22)+SUMIF(N!$HC$15:$HL$15,'Ciclo Semaforico'!AI$32,N!$HC22:$HL22)+SUMIF(E!$HC$15:$HL$15,'Ciclo Semaforico'!AI$32,E!$HC22:$HL22)+SUMIF(O!$HC$15:$HL$15,'Ciclo Semaforico'!AI$32,O!$HC22:$HL22))-IF(AI$31="",(SUMIF(S!$HC$15:$HL$15,'Ciclo Semaforico'!AI$30,S!$HC22:$HL22)+SUMIF(N!$HC$15:$HL$15,'Ciclo Semaforico'!AI$30,N!$HC22:$HL22)+SUMIF(E!$HC$15:$HL$15,'Ciclo Semaforico'!AI$30,E!$HC22:$HL22)+SUMIF(O!$HC$15:$HL$15,'Ciclo Semaforico'!AI$30,O!$HC22:$HL22)),(SUMIF(S!$HC$15:$HL$15,'Ciclo Semaforico'!AI$30,S!$HC22:$HL22)+SUMIF(N!$HC$15:$HL$15,'Ciclo Semaforico'!AI$30,N!$HC22:$HL22)+SUMIF(E!$HC$15:$HL$15,'Ciclo Semaforico'!AI$30,E!$HC22:$HL22)+SUMIF(O!$HC$15:$HL$15,'Ciclo Semaforico'!AI$30,O!$HC22:$HL22))*AI$31))</f>
        <v>0</v>
      </c>
      <c r="AJ47" s="245">
        <f>IF(AJ$32="",IF(AJ$31="",(SUMIF(S!$HC$15:$HL$15,'Ciclo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Semaforico'!AJ$30,O!$HC22:$HL22))*AJ$31),(SUMIF(S!$HC$15:$HL$15,'Ciclo Semaforico'!AJ$32,S!$HC22:$HL22)+SUMIF(N!$HC$15:$HL$15,'Ciclo Semaforico'!AJ$32,N!$HC22:$HL22)+SUMIF(E!$HC$15:$HL$15,'Ciclo Semaforico'!AJ$32,E!$HC22:$HL22)+SUMIF(O!$HC$15:$HL$15,'Ciclo Semaforico'!AJ$32,O!$HC22:$HL22))-IF(AJ$31="",(SUMIF(S!$HC$15:$HL$15,'Ciclo Semaforico'!AJ$30,S!$HC22:$HL22)+SUMIF(N!$HC$15:$HL$15,'Ciclo Semaforico'!AJ$30,N!$HC22:$HL22)+SUMIF(E!$HC$15:$HL$15,'Ciclo Semaforico'!AJ$30,E!$HC22:$HL22)+SUMIF(O!$HC$15:$HL$15,'Ciclo Semaforico'!AJ$30,O!$HC22:$HL22)),(SUMIF(S!$HC$15:$HL$15,'Ciclo Semaforico'!AJ$30,S!$HC22:$HL22)+SUMIF(N!$HC$15:$HL$15,'Ciclo Semaforico'!AJ$30,N!$HC22:$HL22)+SUMIF(E!$HC$15:$HL$15,'Ciclo Semaforico'!AJ$30,E!$HC22:$HL22)+SUMIF(O!$HC$15:$HL$15,'Ciclo Semaforico'!AJ$30,O!$HC22:$HL22))*AJ$31))</f>
        <v>0</v>
      </c>
      <c r="AK47" s="245">
        <f>IF(AK$32="",IF(AK$31="",(SUMIF(S!$HC$15:$HL$15,'Ciclo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Semaforico'!AK$30,O!$HC22:$HL22))*AK$31),(SUMIF(S!$HC$15:$HL$15,'Ciclo Semaforico'!AK$32,S!$HC22:$HL22)+SUMIF(N!$HC$15:$HL$15,'Ciclo Semaforico'!AK$32,N!$HC22:$HL22)+SUMIF(E!$HC$15:$HL$15,'Ciclo Semaforico'!AK$32,E!$HC22:$HL22)+SUMIF(O!$HC$15:$HL$15,'Ciclo Semaforico'!AK$32,O!$HC22:$HL22))-IF(AK$31="",(SUMIF(S!$HC$15:$HL$15,'Ciclo Semaforico'!AK$30,S!$HC22:$HL22)+SUMIF(N!$HC$15:$HL$15,'Ciclo Semaforico'!AK$30,N!$HC22:$HL22)+SUMIF(E!$HC$15:$HL$15,'Ciclo Semaforico'!AK$30,E!$HC22:$HL22)+SUMIF(O!$HC$15:$HL$15,'Ciclo Semaforico'!AK$30,O!$HC22:$HL22)),(SUMIF(S!$HC$15:$HL$15,'Ciclo Semaforico'!AK$30,S!$HC22:$HL22)+SUMIF(N!$HC$15:$HL$15,'Ciclo Semaforico'!AK$30,N!$HC22:$HL22)+SUMIF(E!$HC$15:$HL$15,'Ciclo Semaforico'!AK$30,E!$HC22:$HL22)+SUMIF(O!$HC$15:$HL$15,'Ciclo Semaforico'!AK$30,O!$HC22:$HL22))*AK$31))</f>
        <v>0</v>
      </c>
      <c r="AL47" s="246">
        <f>IF(AL$32="",IF(AL$31="",(SUMIF(S!$HC$15:$HL$15,'Ciclo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Semaforico'!AL$30,O!$HC22:$HL22))*AL$31),(SUMIF(S!$HC$15:$HL$15,'Ciclo Semaforico'!AL$32,S!$HC22:$HL22)+SUMIF(N!$HC$15:$HL$15,'Ciclo Semaforico'!AL$32,N!$HC22:$HL22)+SUMIF(E!$HC$15:$HL$15,'Ciclo Semaforico'!AL$32,E!$HC22:$HL22)+SUMIF(O!$HC$15:$HL$15,'Ciclo Semaforico'!AL$32,O!$HC22:$HL22))-IF(AL$31="",(SUMIF(S!$HC$15:$HL$15,'Ciclo Semaforico'!AL$30,S!$HC22:$HL22)+SUMIF(N!$HC$15:$HL$15,'Ciclo Semaforico'!AL$30,N!$HC22:$HL22)+SUMIF(E!$HC$15:$HL$15,'Ciclo Semaforico'!AL$30,E!$HC22:$HL22)+SUMIF(O!$HC$15:$HL$15,'Ciclo Semaforico'!AL$30,O!$HC22:$HL22)),(SUMIF(S!$HC$15:$HL$15,'Ciclo Semaforico'!AL$30,S!$HC22:$HL22)+SUMIF(N!$HC$15:$HL$15,'Ciclo Semaforico'!AL$30,N!$HC22:$HL22)+SUMIF(E!$HC$15:$HL$15,'Ciclo Semaforico'!AL$30,E!$HC22:$HL22)+SUMIF(O!$HC$15:$HL$15,'Ciclo Semaforico'!AL$30,O!$HC22:$HL22))*AL$31))</f>
        <v>0</v>
      </c>
      <c r="AM47" s="244">
        <f>IF(AM$32="",IF(AM$31="",(SUMIF(S!$HC$15:$HL$15,'Ciclo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Semaforico'!AM$30,O!$HC22:$HL22))*AM$31),(SUMIF(S!$HC$15:$HL$15,'Ciclo Semaforico'!AM$32,S!$HC22:$HL22)+SUMIF(N!$HC$15:$HL$15,'Ciclo Semaforico'!AM$32,N!$HC22:$HL22)+SUMIF(E!$HC$15:$HL$15,'Ciclo Semaforico'!AM$32,E!$HC22:$HL22)+SUMIF(O!$HC$15:$HL$15,'Ciclo Semaforico'!AM$32,O!$HC22:$HL22))-IF(AM$31="",(SUMIF(S!$HC$15:$HL$15,'Ciclo Semaforico'!AM$30,S!$HC22:$HL22)+SUMIF(N!$HC$15:$HL$15,'Ciclo Semaforico'!AM$30,N!$HC22:$HL22)+SUMIF(E!$HC$15:$HL$15,'Ciclo Semaforico'!AM$30,E!$HC22:$HL22)+SUMIF(O!$HC$15:$HL$15,'Ciclo Semaforico'!AM$30,O!$HC22:$HL22)),(SUMIF(S!$HC$15:$HL$15,'Ciclo Semaforico'!AM$30,S!$HC22:$HL22)+SUMIF(N!$HC$15:$HL$15,'Ciclo Semaforico'!AM$30,N!$HC22:$HL22)+SUMIF(E!$HC$15:$HL$15,'Ciclo Semaforico'!AM$30,E!$HC22:$HL22)+SUMIF(O!$HC$15:$HL$15,'Ciclo Semaforico'!AM$30,O!$HC22:$HL22))*AM$31))</f>
        <v>0</v>
      </c>
      <c r="AN47" s="245">
        <f>IF(AN$32="",IF(AN$31="",(SUMIF(S!$HC$15:$HL$15,'Ciclo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Semaforico'!AN$30,O!$HC22:$HL22))*AN$31),(SUMIF(S!$HC$15:$HL$15,'Ciclo Semaforico'!AN$32,S!$HC22:$HL22)+SUMIF(N!$HC$15:$HL$15,'Ciclo Semaforico'!AN$32,N!$HC22:$HL22)+SUMIF(E!$HC$15:$HL$15,'Ciclo Semaforico'!AN$32,E!$HC22:$HL22)+SUMIF(O!$HC$15:$HL$15,'Ciclo Semaforico'!AN$32,O!$HC22:$HL22))-IF(AN$31="",(SUMIF(S!$HC$15:$HL$15,'Ciclo Semaforico'!AN$30,S!$HC22:$HL22)+SUMIF(N!$HC$15:$HL$15,'Ciclo Semaforico'!AN$30,N!$HC22:$HL22)+SUMIF(E!$HC$15:$HL$15,'Ciclo Semaforico'!AN$30,E!$HC22:$HL22)+SUMIF(O!$HC$15:$HL$15,'Ciclo Semaforico'!AN$30,O!$HC22:$HL22)),(SUMIF(S!$HC$15:$HL$15,'Ciclo Semaforico'!AN$30,S!$HC22:$HL22)+SUMIF(N!$HC$15:$HL$15,'Ciclo Semaforico'!AN$30,N!$HC22:$HL22)+SUMIF(E!$HC$15:$HL$15,'Ciclo Semaforico'!AN$30,E!$HC22:$HL22)+SUMIF(O!$HC$15:$HL$15,'Ciclo Semaforico'!AN$30,O!$HC22:$HL22))*AN$31))</f>
        <v>0</v>
      </c>
      <c r="AO47" s="245">
        <f>IF(AO$32="",IF(AO$31="",(SUMIF(S!$HC$15:$HL$15,'Ciclo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Semaforico'!AO$30,O!$HC22:$HL22))*AO$31),(SUMIF(S!$HC$15:$HL$15,'Ciclo Semaforico'!AO$32,S!$HC22:$HL22)+SUMIF(N!$HC$15:$HL$15,'Ciclo Semaforico'!AO$32,N!$HC22:$HL22)+SUMIF(E!$HC$15:$HL$15,'Ciclo Semaforico'!AO$32,E!$HC22:$HL22)+SUMIF(O!$HC$15:$HL$15,'Ciclo Semaforico'!AO$32,O!$HC22:$HL22))-IF(AO$31="",(SUMIF(S!$HC$15:$HL$15,'Ciclo Semaforico'!AO$30,S!$HC22:$HL22)+SUMIF(N!$HC$15:$HL$15,'Ciclo Semaforico'!AO$30,N!$HC22:$HL22)+SUMIF(E!$HC$15:$HL$15,'Ciclo Semaforico'!AO$30,E!$HC22:$HL22)+SUMIF(O!$HC$15:$HL$15,'Ciclo Semaforico'!AO$30,O!$HC22:$HL22)),(SUMIF(S!$HC$15:$HL$15,'Ciclo Semaforico'!AO$30,S!$HC22:$HL22)+SUMIF(N!$HC$15:$HL$15,'Ciclo Semaforico'!AO$30,N!$HC22:$HL22)+SUMIF(E!$HC$15:$HL$15,'Ciclo Semaforico'!AO$30,E!$HC22:$HL22)+SUMIF(O!$HC$15:$HL$15,'Ciclo Semaforico'!AO$30,O!$HC22:$HL22))*AO$31))</f>
        <v>0</v>
      </c>
      <c r="AP47" s="245">
        <f>IF(AP$32="",IF(AP$31="",(SUMIF(S!$HC$15:$HL$15,'Ciclo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Semaforico'!AP$30,O!$HC22:$HL22))*AP$31),(SUMIF(S!$HC$15:$HL$15,'Ciclo Semaforico'!AP$32,S!$HC22:$HL22)+SUMIF(N!$HC$15:$HL$15,'Ciclo Semaforico'!AP$32,N!$HC22:$HL22)+SUMIF(E!$HC$15:$HL$15,'Ciclo Semaforico'!AP$32,E!$HC22:$HL22)+SUMIF(O!$HC$15:$HL$15,'Ciclo Semaforico'!AP$32,O!$HC22:$HL22))-IF(AP$31="",(SUMIF(S!$HC$15:$HL$15,'Ciclo Semaforico'!AP$30,S!$HC22:$HL22)+SUMIF(N!$HC$15:$HL$15,'Ciclo Semaforico'!AP$30,N!$HC22:$HL22)+SUMIF(E!$HC$15:$HL$15,'Ciclo Semaforico'!AP$30,E!$HC22:$HL22)+SUMIF(O!$HC$15:$HL$15,'Ciclo Semaforico'!AP$30,O!$HC22:$HL22)),(SUMIF(S!$HC$15:$HL$15,'Ciclo Semaforico'!AP$30,S!$HC22:$HL22)+SUMIF(N!$HC$15:$HL$15,'Ciclo Semaforico'!AP$30,N!$HC22:$HL22)+SUMIF(E!$HC$15:$HL$15,'Ciclo Semaforico'!AP$30,E!$HC22:$HL22)+SUMIF(O!$HC$15:$HL$15,'Ciclo Semaforico'!AP$30,O!$HC22:$HL22))*AP$31))</f>
        <v>0</v>
      </c>
      <c r="AQ47" s="245">
        <f>IF(AQ$32="",IF(AQ$31="",(SUMIF(S!$HC$15:$HL$15,'Ciclo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Semaforico'!AQ$30,O!$HC22:$HL22))*AQ$31),(SUMIF(S!$HC$15:$HL$15,'Ciclo Semaforico'!AQ$32,S!$HC22:$HL22)+SUMIF(N!$HC$15:$HL$15,'Ciclo Semaforico'!AQ$32,N!$HC22:$HL22)+SUMIF(E!$HC$15:$HL$15,'Ciclo Semaforico'!AQ$32,E!$HC22:$HL22)+SUMIF(O!$HC$15:$HL$15,'Ciclo Semaforico'!AQ$32,O!$HC22:$HL22))-IF(AQ$31="",(SUMIF(S!$HC$15:$HL$15,'Ciclo Semaforico'!AQ$30,S!$HC22:$HL22)+SUMIF(N!$HC$15:$HL$15,'Ciclo Semaforico'!AQ$30,N!$HC22:$HL22)+SUMIF(E!$HC$15:$HL$15,'Ciclo Semaforico'!AQ$30,E!$HC22:$HL22)+SUMIF(O!$HC$15:$HL$15,'Ciclo Semaforico'!AQ$30,O!$HC22:$HL22)),(SUMIF(S!$HC$15:$HL$15,'Ciclo Semaforico'!AQ$30,S!$HC22:$HL22)+SUMIF(N!$HC$15:$HL$15,'Ciclo Semaforico'!AQ$30,N!$HC22:$HL22)+SUMIF(E!$HC$15:$HL$15,'Ciclo Semaforico'!AQ$30,E!$HC22:$HL22)+SUMIF(O!$HC$15:$HL$15,'Ciclo Semaforico'!AQ$30,O!$HC22:$HL22))*AQ$31))</f>
        <v>0</v>
      </c>
      <c r="AR47" s="245">
        <f>IF(AR$32="",IF(AR$31="",(SUMIF(S!$HC$15:$HL$15,'Ciclo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Semaforico'!AR$30,O!$HC22:$HL22))*AR$31),(SUMIF(S!$HC$15:$HL$15,'Ciclo Semaforico'!AR$32,S!$HC22:$HL22)+SUMIF(N!$HC$15:$HL$15,'Ciclo Semaforico'!AR$32,N!$HC22:$HL22)+SUMIF(E!$HC$15:$HL$15,'Ciclo Semaforico'!AR$32,E!$HC22:$HL22)+SUMIF(O!$HC$15:$HL$15,'Ciclo Semaforico'!AR$32,O!$HC22:$HL22))-IF(AR$31="",(SUMIF(S!$HC$15:$HL$15,'Ciclo Semaforico'!AR$30,S!$HC22:$HL22)+SUMIF(N!$HC$15:$HL$15,'Ciclo Semaforico'!AR$30,N!$HC22:$HL22)+SUMIF(E!$HC$15:$HL$15,'Ciclo Semaforico'!AR$30,E!$HC22:$HL22)+SUMIF(O!$HC$15:$HL$15,'Ciclo Semaforico'!AR$30,O!$HC22:$HL22)),(SUMIF(S!$HC$15:$HL$15,'Ciclo Semaforico'!AR$30,S!$HC22:$HL22)+SUMIF(N!$HC$15:$HL$15,'Ciclo Semaforico'!AR$30,N!$HC22:$HL22)+SUMIF(E!$HC$15:$HL$15,'Ciclo Semaforico'!AR$30,E!$HC22:$HL22)+SUMIF(O!$HC$15:$HL$15,'Ciclo Semaforico'!AR$30,O!$HC22:$HL22))*AR$31))</f>
        <v>0</v>
      </c>
      <c r="AS47" s="245">
        <f>IF(AS$32="",IF(AS$31="",(SUMIF(S!$HC$15:$HL$15,'Ciclo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Semaforico'!AS$30,O!$HC22:$HL22))*AS$31),(SUMIF(S!$HC$15:$HL$15,'Ciclo Semaforico'!AS$32,S!$HC22:$HL22)+SUMIF(N!$HC$15:$HL$15,'Ciclo Semaforico'!AS$32,N!$HC22:$HL22)+SUMIF(E!$HC$15:$HL$15,'Ciclo Semaforico'!AS$32,E!$HC22:$HL22)+SUMIF(O!$HC$15:$HL$15,'Ciclo Semaforico'!AS$32,O!$HC22:$HL22))-IF(AS$31="",(SUMIF(S!$HC$15:$HL$15,'Ciclo Semaforico'!AS$30,S!$HC22:$HL22)+SUMIF(N!$HC$15:$HL$15,'Ciclo Semaforico'!AS$30,N!$HC22:$HL22)+SUMIF(E!$HC$15:$HL$15,'Ciclo Semaforico'!AS$30,E!$HC22:$HL22)+SUMIF(O!$HC$15:$HL$15,'Ciclo Semaforico'!AS$30,O!$HC22:$HL22)),(SUMIF(S!$HC$15:$HL$15,'Ciclo Semaforico'!AS$30,S!$HC22:$HL22)+SUMIF(N!$HC$15:$HL$15,'Ciclo Semaforico'!AS$30,N!$HC22:$HL22)+SUMIF(E!$HC$15:$HL$15,'Ciclo Semaforico'!AS$30,E!$HC22:$HL22)+SUMIF(O!$HC$15:$HL$15,'Ciclo Semaforico'!AS$30,O!$HC22:$HL22))*AS$31))</f>
        <v>0</v>
      </c>
      <c r="AT47" s="245">
        <f>IF(AT$32="",IF(AT$31="",(SUMIF(S!$HC$15:$HL$15,'Ciclo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Semaforico'!AT$30,O!$HC22:$HL22))*AT$31),(SUMIF(S!$HC$15:$HL$15,'Ciclo Semaforico'!AT$32,S!$HC22:$HL22)+SUMIF(N!$HC$15:$HL$15,'Ciclo Semaforico'!AT$32,N!$HC22:$HL22)+SUMIF(E!$HC$15:$HL$15,'Ciclo Semaforico'!AT$32,E!$HC22:$HL22)+SUMIF(O!$HC$15:$HL$15,'Ciclo Semaforico'!AT$32,O!$HC22:$HL22))-IF(AT$31="",(SUMIF(S!$HC$15:$HL$15,'Ciclo Semaforico'!AT$30,S!$HC22:$HL22)+SUMIF(N!$HC$15:$HL$15,'Ciclo Semaforico'!AT$30,N!$HC22:$HL22)+SUMIF(E!$HC$15:$HL$15,'Ciclo Semaforico'!AT$30,E!$HC22:$HL22)+SUMIF(O!$HC$15:$HL$15,'Ciclo Semaforico'!AT$30,O!$HC22:$HL22)),(SUMIF(S!$HC$15:$HL$15,'Ciclo Semaforico'!AT$30,S!$HC22:$HL22)+SUMIF(N!$HC$15:$HL$15,'Ciclo Semaforico'!AT$30,N!$HC22:$HL22)+SUMIF(E!$HC$15:$HL$15,'Ciclo Semaforico'!AT$30,E!$HC22:$HL22)+SUMIF(O!$HC$15:$HL$15,'Ciclo Semaforico'!AT$30,O!$HC22:$HL22))*AT$31))</f>
        <v>0</v>
      </c>
      <c r="AU47" s="245">
        <f>IF(AU$32="",IF(AU$31="",(SUMIF(S!$HC$15:$HL$15,'Ciclo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Semaforico'!AU$30,O!$HC22:$HL22))*AU$31),(SUMIF(S!$HC$15:$HL$15,'Ciclo Semaforico'!AU$32,S!$HC22:$HL22)+SUMIF(N!$HC$15:$HL$15,'Ciclo Semaforico'!AU$32,N!$HC22:$HL22)+SUMIF(E!$HC$15:$HL$15,'Ciclo Semaforico'!AU$32,E!$HC22:$HL22)+SUMIF(O!$HC$15:$HL$15,'Ciclo Semaforico'!AU$32,O!$HC22:$HL22))-IF(AU$31="",(SUMIF(S!$HC$15:$HL$15,'Ciclo Semaforico'!AU$30,S!$HC22:$HL22)+SUMIF(N!$HC$15:$HL$15,'Ciclo Semaforico'!AU$30,N!$HC22:$HL22)+SUMIF(E!$HC$15:$HL$15,'Ciclo Semaforico'!AU$30,E!$HC22:$HL22)+SUMIF(O!$HC$15:$HL$15,'Ciclo Semaforico'!AU$30,O!$HC22:$HL22)),(SUMIF(S!$HC$15:$HL$15,'Ciclo Semaforico'!AU$30,S!$HC22:$HL22)+SUMIF(N!$HC$15:$HL$15,'Ciclo Semaforico'!AU$30,N!$HC22:$HL22)+SUMIF(E!$HC$15:$HL$15,'Ciclo Semaforico'!AU$30,E!$HC22:$HL22)+SUMIF(O!$HC$15:$HL$15,'Ciclo Semaforico'!AU$30,O!$HC22:$HL22))*AU$31))</f>
        <v>0</v>
      </c>
      <c r="AV47" s="245">
        <f>IF(AV$32="",IF(AV$31="",(SUMIF(S!$HC$15:$HL$15,'Ciclo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Semaforico'!AV$30,O!$HC22:$HL22))*AV$31),(SUMIF(S!$HC$15:$HL$15,'Ciclo Semaforico'!AV$32,S!$HC22:$HL22)+SUMIF(N!$HC$15:$HL$15,'Ciclo Semaforico'!AV$32,N!$HC22:$HL22)+SUMIF(E!$HC$15:$HL$15,'Ciclo Semaforico'!AV$32,E!$HC22:$HL22)+SUMIF(O!$HC$15:$HL$15,'Ciclo Semaforico'!AV$32,O!$HC22:$HL22))-IF(AV$31="",(SUMIF(S!$HC$15:$HL$15,'Ciclo Semaforico'!AV$30,S!$HC22:$HL22)+SUMIF(N!$HC$15:$HL$15,'Ciclo Semaforico'!AV$30,N!$HC22:$HL22)+SUMIF(E!$HC$15:$HL$15,'Ciclo Semaforico'!AV$30,E!$HC22:$HL22)+SUMIF(O!$HC$15:$HL$15,'Ciclo Semaforico'!AV$30,O!$HC22:$HL22)),(SUMIF(S!$HC$15:$HL$15,'Ciclo Semaforico'!AV$30,S!$HC22:$HL22)+SUMIF(N!$HC$15:$HL$15,'Ciclo Semaforico'!AV$30,N!$HC22:$HL22)+SUMIF(E!$HC$15:$HL$15,'Ciclo Semaforico'!AV$30,E!$HC22:$HL22)+SUMIF(O!$HC$15:$HL$15,'Ciclo Semaforico'!AV$30,O!$HC22:$HL22))*AV$31))</f>
        <v>0</v>
      </c>
      <c r="AW47" s="245">
        <f>IF(AW$32="",IF(AW$31="",(SUMIF(S!$HC$15:$HL$15,'Ciclo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Semaforico'!AW$30,O!$HC22:$HL22))*AW$31),(SUMIF(S!$HC$15:$HL$15,'Ciclo Semaforico'!AW$32,S!$HC22:$HL22)+SUMIF(N!$HC$15:$HL$15,'Ciclo Semaforico'!AW$32,N!$HC22:$HL22)+SUMIF(E!$HC$15:$HL$15,'Ciclo Semaforico'!AW$32,E!$HC22:$HL22)+SUMIF(O!$HC$15:$HL$15,'Ciclo Semaforico'!AW$32,O!$HC22:$HL22))-IF(AW$31="",(SUMIF(S!$HC$15:$HL$15,'Ciclo Semaforico'!AW$30,S!$HC22:$HL22)+SUMIF(N!$HC$15:$HL$15,'Ciclo Semaforico'!AW$30,N!$HC22:$HL22)+SUMIF(E!$HC$15:$HL$15,'Ciclo Semaforico'!AW$30,E!$HC22:$HL22)+SUMIF(O!$HC$15:$HL$15,'Ciclo Semaforico'!AW$30,O!$HC22:$HL22)),(SUMIF(S!$HC$15:$HL$15,'Ciclo Semaforico'!AW$30,S!$HC22:$HL22)+SUMIF(N!$HC$15:$HL$15,'Ciclo Semaforico'!AW$30,N!$HC22:$HL22)+SUMIF(E!$HC$15:$HL$15,'Ciclo Semaforico'!AW$30,E!$HC22:$HL22)+SUMIF(O!$HC$15:$HL$15,'Ciclo Semaforico'!AW$30,O!$HC22:$HL22))*AW$31))</f>
        <v>0</v>
      </c>
      <c r="AX47" s="246">
        <f>IF(AX$32="",IF(AX$31="",(SUMIF(S!$HC$15:$HL$15,'Ciclo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Semaforico'!AX$30,O!$HC22:$HL22))*AX$31),(SUMIF(S!$HC$15:$HL$15,'Ciclo Semaforico'!AX$32,S!$HC22:$HL22)+SUMIF(N!$HC$15:$HL$15,'Ciclo Semaforico'!AX$32,N!$HC22:$HL22)+SUMIF(E!$HC$15:$HL$15,'Ciclo Semaforico'!AX$32,E!$HC22:$HL22)+SUMIF(O!$HC$15:$HL$15,'Ciclo Semaforico'!AX$32,O!$HC22:$HL22))-IF(AX$31="",(SUMIF(S!$HC$15:$HL$15,'Ciclo Semaforico'!AX$30,S!$HC22:$HL22)+SUMIF(N!$HC$15:$HL$15,'Ciclo Semaforico'!AX$30,N!$HC22:$HL22)+SUMIF(E!$HC$15:$HL$15,'Ciclo Semaforico'!AX$30,E!$HC22:$HL22)+SUMIF(O!$HC$15:$HL$15,'Ciclo Semaforico'!AX$30,O!$HC22:$HL22)),(SUMIF(S!$HC$15:$HL$15,'Ciclo Semaforico'!AX$30,S!$HC22:$HL22)+SUMIF(N!$HC$15:$HL$15,'Ciclo Semaforico'!AX$30,N!$HC22:$HL22)+SUMIF(E!$HC$15:$HL$15,'Ciclo Semaforico'!AX$30,E!$HC22:$HL22)+SUMIF(O!$HC$15:$HL$15,'Ciclo Semaforico'!AX$30,O!$HC22:$HL22))*AX$31))</f>
        <v>0</v>
      </c>
      <c r="AY47" s="244" t="e">
        <f>IF(AY$32="",IF(AY$31="",(SUMIF(S!$HC$15:$HL$15,'Ciclo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Semaforico'!AY$30,O!$HC22:$HL22))*AY$31),(SUMIF(S!$HC$15:$HL$15,'Ciclo Semaforico'!AY$32,S!$HC22:$HL22)+SUMIF(N!$HC$15:$HL$15,'Ciclo Semaforico'!AY$32,N!$HC22:$HL22)+SUMIF(E!$HC$15:$HL$15,'Ciclo Semaforico'!AY$32,E!$HC22:$HL22)+SUMIF(O!$HC$15:$HL$15,'Ciclo Semaforico'!AY$32,O!$HC22:$HL22))-IF(AY$31="",(SUMIF(S!$HC$15:$HL$15,'Ciclo Semaforico'!AY$30,S!$HC22:$HL22)+SUMIF(N!$HC$15:$HL$15,'Ciclo Semaforico'!AY$30,N!$HC22:$HL22)+SUMIF(E!$HC$15:$HL$15,'Ciclo Semaforico'!AY$30,E!$HC22:$HL22)+SUMIF(O!$HC$15:$HL$15,'Ciclo Semaforico'!AY$30,O!$HC22:$HL22)),(SUMIF(S!$HC$15:$HL$15,'Ciclo Semaforico'!AY$30,S!$HC22:$HL22)+SUMIF(N!$HC$15:$HL$15,'Ciclo Semaforico'!AY$30,N!$HC22:$HL22)+SUMIF(E!$HC$15:$HL$15,'Ciclo Semaforico'!AY$30,E!$HC22:$HL22)+SUMIF(O!$HC$15:$HL$15,'Ciclo Semaforico'!AY$30,O!$HC22:$HL22))*AY$31))</f>
        <v>#REF!</v>
      </c>
      <c r="AZ47" s="245" t="e">
        <f>IF(AZ$32="",IF(AZ$31="",(SUMIF(S!$HC$15:$HL$15,'Ciclo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Semaforico'!AZ$30,O!$HC22:$HL22))*AZ$31),(SUMIF(S!$HC$15:$HL$15,'Ciclo Semaforico'!AZ$32,S!$HC22:$HL22)+SUMIF(N!$HC$15:$HL$15,'Ciclo Semaforico'!AZ$32,N!$HC22:$HL22)+SUMIF(E!$HC$15:$HL$15,'Ciclo Semaforico'!AZ$32,E!$HC22:$HL22)+SUMIF(O!$HC$15:$HL$15,'Ciclo Semaforico'!AZ$32,O!$HC22:$HL22))-IF(AZ$31="",(SUMIF(S!$HC$15:$HL$15,'Ciclo Semaforico'!AZ$30,S!$HC22:$HL22)+SUMIF(N!$HC$15:$HL$15,'Ciclo Semaforico'!AZ$30,N!$HC22:$HL22)+SUMIF(E!$HC$15:$HL$15,'Ciclo Semaforico'!AZ$30,E!$HC22:$HL22)+SUMIF(O!$HC$15:$HL$15,'Ciclo Semaforico'!AZ$30,O!$HC22:$HL22)),(SUMIF(S!$HC$15:$HL$15,'Ciclo Semaforico'!AZ$30,S!$HC22:$HL22)+SUMIF(N!$HC$15:$HL$15,'Ciclo Semaforico'!AZ$30,N!$HC22:$HL22)+SUMIF(E!$HC$15:$HL$15,'Ciclo Semaforico'!AZ$30,E!$HC22:$HL22)+SUMIF(O!$HC$15:$HL$15,'Ciclo Semaforico'!AZ$30,O!$HC22:$HL22))*AZ$31))</f>
        <v>#REF!</v>
      </c>
      <c r="BA47" s="245" t="e">
        <f>IF(BA$32="",IF(BA$31="",(SUMIF(S!$HC$15:$HL$15,'Ciclo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Semaforico'!BA$30,O!$HC22:$HL22))*BA$31),(SUMIF(S!$HC$15:$HL$15,'Ciclo Semaforico'!BA$32,S!$HC22:$HL22)+SUMIF(N!$HC$15:$HL$15,'Ciclo Semaforico'!BA$32,N!$HC22:$HL22)+SUMIF(E!$HC$15:$HL$15,'Ciclo Semaforico'!BA$32,E!$HC22:$HL22)+SUMIF(O!$HC$15:$HL$15,'Ciclo Semaforico'!BA$32,O!$HC22:$HL22))-IF(BA$31="",(SUMIF(S!$HC$15:$HL$15,'Ciclo Semaforico'!BA$30,S!$HC22:$HL22)+SUMIF(N!$HC$15:$HL$15,'Ciclo Semaforico'!BA$30,N!$HC22:$HL22)+SUMIF(E!$HC$15:$HL$15,'Ciclo Semaforico'!BA$30,E!$HC22:$HL22)+SUMIF(O!$HC$15:$HL$15,'Ciclo Semaforico'!BA$30,O!$HC22:$HL22)),(SUMIF(S!$HC$15:$HL$15,'Ciclo Semaforico'!BA$30,S!$HC22:$HL22)+SUMIF(N!$HC$15:$HL$15,'Ciclo Semaforico'!BA$30,N!$HC22:$HL22)+SUMIF(E!$HC$15:$HL$15,'Ciclo Semaforico'!BA$30,E!$HC22:$HL22)+SUMIF(O!$HC$15:$HL$15,'Ciclo Semaforico'!BA$30,O!$HC22:$HL22))*BA$31))</f>
        <v>#REF!</v>
      </c>
      <c r="BB47" s="245" t="e">
        <f>IF(BB$32="",IF(BB$31="",(SUMIF(S!$HC$15:$HL$15,'Ciclo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Semaforico'!BB$30,O!$HC22:$HL22))*BB$31),(SUMIF(S!$HC$15:$HL$15,'Ciclo Semaforico'!BB$32,S!$HC22:$HL22)+SUMIF(N!$HC$15:$HL$15,'Ciclo Semaforico'!BB$32,N!$HC22:$HL22)+SUMIF(E!$HC$15:$HL$15,'Ciclo Semaforico'!BB$32,E!$HC22:$HL22)+SUMIF(O!$HC$15:$HL$15,'Ciclo Semaforico'!BB$32,O!$HC22:$HL22))-IF(BB$31="",(SUMIF(S!$HC$15:$HL$15,'Ciclo Semaforico'!BB$30,S!$HC22:$HL22)+SUMIF(N!$HC$15:$HL$15,'Ciclo Semaforico'!BB$30,N!$HC22:$HL22)+SUMIF(E!$HC$15:$HL$15,'Ciclo Semaforico'!BB$30,E!$HC22:$HL22)+SUMIF(O!$HC$15:$HL$15,'Ciclo Semaforico'!BB$30,O!$HC22:$HL22)),(SUMIF(S!$HC$15:$HL$15,'Ciclo Semaforico'!BB$30,S!$HC22:$HL22)+SUMIF(N!$HC$15:$HL$15,'Ciclo Semaforico'!BB$30,N!$HC22:$HL22)+SUMIF(E!$HC$15:$HL$15,'Ciclo Semaforico'!BB$30,E!$HC22:$HL22)+SUMIF(O!$HC$15:$HL$15,'Ciclo Semaforico'!BB$30,O!$HC22:$HL22))*BB$31))</f>
        <v>#REF!</v>
      </c>
      <c r="BC47" s="245" t="e">
        <f>IF(BC$32="",IF(BC$31="",(SUMIF(S!$HC$15:$HL$15,'Ciclo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Semaforico'!BC$30,O!$HC22:$HL22))*BC$31),(SUMIF(S!$HC$15:$HL$15,'Ciclo Semaforico'!BC$32,S!$HC22:$HL22)+SUMIF(N!$HC$15:$HL$15,'Ciclo Semaforico'!BC$32,N!$HC22:$HL22)+SUMIF(E!$HC$15:$HL$15,'Ciclo Semaforico'!BC$32,E!$HC22:$HL22)+SUMIF(O!$HC$15:$HL$15,'Ciclo Semaforico'!BC$32,O!$HC22:$HL22))-IF(BC$31="",(SUMIF(S!$HC$15:$HL$15,'Ciclo Semaforico'!BC$30,S!$HC22:$HL22)+SUMIF(N!$HC$15:$HL$15,'Ciclo Semaforico'!BC$30,N!$HC22:$HL22)+SUMIF(E!$HC$15:$HL$15,'Ciclo Semaforico'!BC$30,E!$HC22:$HL22)+SUMIF(O!$HC$15:$HL$15,'Ciclo Semaforico'!BC$30,O!$HC22:$HL22)),(SUMIF(S!$HC$15:$HL$15,'Ciclo Semaforico'!BC$30,S!$HC22:$HL22)+SUMIF(N!$HC$15:$HL$15,'Ciclo Semaforico'!BC$30,N!$HC22:$HL22)+SUMIF(E!$HC$15:$HL$15,'Ciclo Semaforico'!BC$30,E!$HC22:$HL22)+SUMIF(O!$HC$15:$HL$15,'Ciclo Semaforico'!BC$30,O!$HC22:$HL22))*BC$31))</f>
        <v>#REF!</v>
      </c>
      <c r="BD47" s="245" t="e">
        <f>IF(BD$32="",IF(BD$31="",(SUMIF(S!$HC$15:$HL$15,'Ciclo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Semaforico'!BD$30,O!$HC22:$HL22))*BD$31),(SUMIF(S!$HC$15:$HL$15,'Ciclo Semaforico'!BD$32,S!$HC22:$HL22)+SUMIF(N!$HC$15:$HL$15,'Ciclo Semaforico'!BD$32,N!$HC22:$HL22)+SUMIF(E!$HC$15:$HL$15,'Ciclo Semaforico'!BD$32,E!$HC22:$HL22)+SUMIF(O!$HC$15:$HL$15,'Ciclo Semaforico'!BD$32,O!$HC22:$HL22))-IF(BD$31="",(SUMIF(S!$HC$15:$HL$15,'Ciclo Semaforico'!BD$30,S!$HC22:$HL22)+SUMIF(N!$HC$15:$HL$15,'Ciclo Semaforico'!BD$30,N!$HC22:$HL22)+SUMIF(E!$HC$15:$HL$15,'Ciclo Semaforico'!BD$30,E!$HC22:$HL22)+SUMIF(O!$HC$15:$HL$15,'Ciclo Semaforico'!BD$30,O!$HC22:$HL22)),(SUMIF(S!$HC$15:$HL$15,'Ciclo Semaforico'!BD$30,S!$HC22:$HL22)+SUMIF(N!$HC$15:$HL$15,'Ciclo Semaforico'!BD$30,N!$HC22:$HL22)+SUMIF(E!$HC$15:$HL$15,'Ciclo Semaforico'!BD$30,E!$HC22:$HL22)+SUMIF(O!$HC$15:$HL$15,'Ciclo Semaforico'!BD$30,O!$HC22:$HL22))*BD$31))</f>
        <v>#REF!</v>
      </c>
      <c r="BE47" s="245">
        <f>IF(BE$32="",IF(BE$31="",(SUMIF(S!$HC$15:$HL$15,'Ciclo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Semaforico'!BE$30,O!$HC22:$HL22))*BE$31),(SUMIF(S!$HC$15:$HL$15,'Ciclo Semaforico'!BE$32,S!$HC22:$HL22)+SUMIF(N!$HC$15:$HL$15,'Ciclo Semaforico'!BE$32,N!$HC22:$HL22)+SUMIF(E!$HC$15:$HL$15,'Ciclo Semaforico'!BE$32,E!$HC22:$HL22)+SUMIF(O!$HC$15:$HL$15,'Ciclo Semaforico'!BE$32,O!$HC22:$HL22))-IF(BE$31="",(SUMIF(S!$HC$15:$HL$15,'Ciclo Semaforico'!BE$30,S!$HC22:$HL22)+SUMIF(N!$HC$15:$HL$15,'Ciclo Semaforico'!BE$30,N!$HC22:$HL22)+SUMIF(E!$HC$15:$HL$15,'Ciclo Semaforico'!BE$30,E!$HC22:$HL22)+SUMIF(O!$HC$15:$HL$15,'Ciclo Semaforico'!BE$30,O!$HC22:$HL22)),(SUMIF(S!$HC$15:$HL$15,'Ciclo Semaforico'!BE$30,S!$HC22:$HL22)+SUMIF(N!$HC$15:$HL$15,'Ciclo Semaforico'!BE$30,N!$HC22:$HL22)+SUMIF(E!$HC$15:$HL$15,'Ciclo Semaforico'!BE$30,E!$HC22:$HL22)+SUMIF(O!$HC$15:$HL$15,'Ciclo Semaforico'!BE$30,O!$HC22:$HL22))*BE$31))</f>
        <v>0</v>
      </c>
      <c r="BF47" s="245">
        <f>IF(BF$32="",IF(BF$31="",(SUMIF(S!$HC$15:$HL$15,'Ciclo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Semaforico'!BF$30,O!$HC22:$HL22))*BF$31),(SUMIF(S!$HC$15:$HL$15,'Ciclo Semaforico'!BF$32,S!$HC22:$HL22)+SUMIF(N!$HC$15:$HL$15,'Ciclo Semaforico'!BF$32,N!$HC22:$HL22)+SUMIF(E!$HC$15:$HL$15,'Ciclo Semaforico'!BF$32,E!$HC22:$HL22)+SUMIF(O!$HC$15:$HL$15,'Ciclo Semaforico'!BF$32,O!$HC22:$HL22))-IF(BF$31="",(SUMIF(S!$HC$15:$HL$15,'Ciclo Semaforico'!BF$30,S!$HC22:$HL22)+SUMIF(N!$HC$15:$HL$15,'Ciclo Semaforico'!BF$30,N!$HC22:$HL22)+SUMIF(E!$HC$15:$HL$15,'Ciclo Semaforico'!BF$30,E!$HC22:$HL22)+SUMIF(O!$HC$15:$HL$15,'Ciclo Semaforico'!BF$30,O!$HC22:$HL22)),(SUMIF(S!$HC$15:$HL$15,'Ciclo Semaforico'!BF$30,S!$HC22:$HL22)+SUMIF(N!$HC$15:$HL$15,'Ciclo Semaforico'!BF$30,N!$HC22:$HL22)+SUMIF(E!$HC$15:$HL$15,'Ciclo Semaforico'!BF$30,E!$HC22:$HL22)+SUMIF(O!$HC$15:$HL$15,'Ciclo Semaforico'!BF$30,O!$HC22:$HL22))*BF$31))</f>
        <v>0</v>
      </c>
      <c r="BG47" s="245">
        <f>IF(BG$32="",IF(BG$31="",(SUMIF(S!$HC$15:$HL$15,'Ciclo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Semaforico'!BG$30,O!$HC22:$HL22))*BG$31),(SUMIF(S!$HC$15:$HL$15,'Ciclo Semaforico'!BG$32,S!$HC22:$HL22)+SUMIF(N!$HC$15:$HL$15,'Ciclo Semaforico'!BG$32,N!$HC22:$HL22)+SUMIF(E!$HC$15:$HL$15,'Ciclo Semaforico'!BG$32,E!$HC22:$HL22)+SUMIF(O!$HC$15:$HL$15,'Ciclo Semaforico'!BG$32,O!$HC22:$HL22))-IF(BG$31="",(SUMIF(S!$HC$15:$HL$15,'Ciclo Semaforico'!BG$30,S!$HC22:$HL22)+SUMIF(N!$HC$15:$HL$15,'Ciclo Semaforico'!BG$30,N!$HC22:$HL22)+SUMIF(E!$HC$15:$HL$15,'Ciclo Semaforico'!BG$30,E!$HC22:$HL22)+SUMIF(O!$HC$15:$HL$15,'Ciclo Semaforico'!BG$30,O!$HC22:$HL22)),(SUMIF(S!$HC$15:$HL$15,'Ciclo Semaforico'!BG$30,S!$HC22:$HL22)+SUMIF(N!$HC$15:$HL$15,'Ciclo Semaforico'!BG$30,N!$HC22:$HL22)+SUMIF(E!$HC$15:$HL$15,'Ciclo Semaforico'!BG$30,E!$HC22:$HL22)+SUMIF(O!$HC$15:$HL$15,'Ciclo Semaforico'!BG$30,O!$HC22:$HL22))*BG$31))</f>
        <v>0</v>
      </c>
      <c r="BH47" s="245">
        <f>IF(BH$32="",IF(BH$31="",(SUMIF(S!$HC$15:$HL$15,'Ciclo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Semaforico'!BH$30,O!$HC22:$HL22))*BH$31),(SUMIF(S!$HC$15:$HL$15,'Ciclo Semaforico'!BH$32,S!$HC22:$HL22)+SUMIF(N!$HC$15:$HL$15,'Ciclo Semaforico'!BH$32,N!$HC22:$HL22)+SUMIF(E!$HC$15:$HL$15,'Ciclo Semaforico'!BH$32,E!$HC22:$HL22)+SUMIF(O!$HC$15:$HL$15,'Ciclo Semaforico'!BH$32,O!$HC22:$HL22))-IF(BH$31="",(SUMIF(S!$HC$15:$HL$15,'Ciclo Semaforico'!BH$30,S!$HC22:$HL22)+SUMIF(N!$HC$15:$HL$15,'Ciclo Semaforico'!BH$30,N!$HC22:$HL22)+SUMIF(E!$HC$15:$HL$15,'Ciclo Semaforico'!BH$30,E!$HC22:$HL22)+SUMIF(O!$HC$15:$HL$15,'Ciclo Semaforico'!BH$30,O!$HC22:$HL22)),(SUMIF(S!$HC$15:$HL$15,'Ciclo Semaforico'!BH$30,S!$HC22:$HL22)+SUMIF(N!$HC$15:$HL$15,'Ciclo Semaforico'!BH$30,N!$HC22:$HL22)+SUMIF(E!$HC$15:$HL$15,'Ciclo Semaforico'!BH$30,E!$HC22:$HL22)+SUMIF(O!$HC$15:$HL$15,'Ciclo Semaforico'!BH$30,O!$HC22:$HL22))*BH$31))</f>
        <v>0</v>
      </c>
      <c r="BI47" s="245">
        <f>IF(BI$32="",IF(BI$31="",(SUMIF(S!$HC$15:$HL$15,'Ciclo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Semaforico'!BI$30,O!$HC22:$HL22))*BI$31),(SUMIF(S!$HC$15:$HL$15,'Ciclo Semaforico'!BI$32,S!$HC22:$HL22)+SUMIF(N!$HC$15:$HL$15,'Ciclo Semaforico'!BI$32,N!$HC22:$HL22)+SUMIF(E!$HC$15:$HL$15,'Ciclo Semaforico'!BI$32,E!$HC22:$HL22)+SUMIF(O!$HC$15:$HL$15,'Ciclo Semaforico'!BI$32,O!$HC22:$HL22))-IF(BI$31="",(SUMIF(S!$HC$15:$HL$15,'Ciclo Semaforico'!BI$30,S!$HC22:$HL22)+SUMIF(N!$HC$15:$HL$15,'Ciclo Semaforico'!BI$30,N!$HC22:$HL22)+SUMIF(E!$HC$15:$HL$15,'Ciclo Semaforico'!BI$30,E!$HC22:$HL22)+SUMIF(O!$HC$15:$HL$15,'Ciclo Semaforico'!BI$30,O!$HC22:$HL22)),(SUMIF(S!$HC$15:$HL$15,'Ciclo Semaforico'!BI$30,S!$HC22:$HL22)+SUMIF(N!$HC$15:$HL$15,'Ciclo Semaforico'!BI$30,N!$HC22:$HL22)+SUMIF(E!$HC$15:$HL$15,'Ciclo Semaforico'!BI$30,E!$HC22:$HL22)+SUMIF(O!$HC$15:$HL$15,'Ciclo Semaforico'!BI$30,O!$HC22:$HL22))*BI$31))</f>
        <v>0</v>
      </c>
      <c r="BJ47" s="246">
        <f>IF(BJ$32="",IF(BJ$31="",(SUMIF(S!$HC$15:$HL$15,'Ciclo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Semaforico'!BJ$30,O!$HC22:$HL22))*BJ$31),(SUMIF(S!$HC$15:$HL$15,'Ciclo Semaforico'!BJ$32,S!$HC22:$HL22)+SUMIF(N!$HC$15:$HL$15,'Ciclo Semaforico'!BJ$32,N!$HC22:$HL22)+SUMIF(E!$HC$15:$HL$15,'Ciclo Semaforico'!BJ$32,E!$HC22:$HL22)+SUMIF(O!$HC$15:$HL$15,'Ciclo Semaforico'!BJ$32,O!$HC22:$HL22))-IF(BJ$31="",(SUMIF(S!$HC$15:$HL$15,'Ciclo Semaforico'!BJ$30,S!$HC22:$HL22)+SUMIF(N!$HC$15:$HL$15,'Ciclo Semaforico'!BJ$30,N!$HC22:$HL22)+SUMIF(E!$HC$15:$HL$15,'Ciclo Semaforico'!BJ$30,E!$HC22:$HL22)+SUMIF(O!$HC$15:$HL$15,'Ciclo Semaforico'!BJ$30,O!$HC22:$HL22)),(SUMIF(S!$HC$15:$HL$15,'Ciclo Semaforico'!BJ$30,S!$HC22:$HL22)+SUMIF(N!$HC$15:$HL$15,'Ciclo Semaforico'!BJ$30,N!$HC22:$HL22)+SUMIF(E!$HC$15:$HL$15,'Ciclo Semaforico'!BJ$30,E!$HC22:$HL22)+SUMIF(O!$HC$15:$HL$15,'Ciclo Semaforico'!BJ$30,O!$HC22:$HL22))*BJ$31))</f>
        <v>0</v>
      </c>
      <c r="BK47" s="244">
        <f>IF(BK$32="",IF(BK$31="",(SUMIF(S!$HC$15:$HL$15,'Ciclo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Semaforico'!BK$30,O!$HC22:$HL22))*BK$31),(SUMIF(S!$HC$15:$HL$15,'Ciclo Semaforico'!BK$32,S!$HC22:$HL22)+SUMIF(N!$HC$15:$HL$15,'Ciclo Semaforico'!BK$32,N!$HC22:$HL22)+SUMIF(E!$HC$15:$HL$15,'Ciclo Semaforico'!BK$32,E!$HC22:$HL22)+SUMIF(O!$HC$15:$HL$15,'Ciclo Semaforico'!BK$32,O!$HC22:$HL22))-IF(BK$31="",(SUMIF(S!$HC$15:$HL$15,'Ciclo Semaforico'!BK$30,S!$HC22:$HL22)+SUMIF(N!$HC$15:$HL$15,'Ciclo Semaforico'!BK$30,N!$HC22:$HL22)+SUMIF(E!$HC$15:$HL$15,'Ciclo Semaforico'!BK$30,E!$HC22:$HL22)+SUMIF(O!$HC$15:$HL$15,'Ciclo Semaforico'!BK$30,O!$HC22:$HL22)),(SUMIF(S!$HC$15:$HL$15,'Ciclo Semaforico'!BK$30,S!$HC22:$HL22)+SUMIF(N!$HC$15:$HL$15,'Ciclo Semaforico'!BK$30,N!$HC22:$HL22)+SUMIF(E!$HC$15:$HL$15,'Ciclo Semaforico'!BK$30,E!$HC22:$HL22)+SUMIF(O!$HC$15:$HL$15,'Ciclo Semaforico'!BK$30,O!$HC22:$HL22))*BK$31))</f>
        <v>0</v>
      </c>
      <c r="BL47" s="245">
        <f>IF(BL$32="",IF(BL$31="",(SUMIF(S!$HC$15:$HL$15,'Ciclo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Semaforico'!BL$30,O!$HC22:$HL22))*BL$31),(SUMIF(S!$HC$15:$HL$15,'Ciclo Semaforico'!BL$32,S!$HC22:$HL22)+SUMIF(N!$HC$15:$HL$15,'Ciclo Semaforico'!BL$32,N!$HC22:$HL22)+SUMIF(E!$HC$15:$HL$15,'Ciclo Semaforico'!BL$32,E!$HC22:$HL22)+SUMIF(O!$HC$15:$HL$15,'Ciclo Semaforico'!BL$32,O!$HC22:$HL22))-IF(BL$31="",(SUMIF(S!$HC$15:$HL$15,'Ciclo Semaforico'!BL$30,S!$HC22:$HL22)+SUMIF(N!$HC$15:$HL$15,'Ciclo Semaforico'!BL$30,N!$HC22:$HL22)+SUMIF(E!$HC$15:$HL$15,'Ciclo Semaforico'!BL$30,E!$HC22:$HL22)+SUMIF(O!$HC$15:$HL$15,'Ciclo Semaforico'!BL$30,O!$HC22:$HL22)),(SUMIF(S!$HC$15:$HL$15,'Ciclo Semaforico'!BL$30,S!$HC22:$HL22)+SUMIF(N!$HC$15:$HL$15,'Ciclo Semaforico'!BL$30,N!$HC22:$HL22)+SUMIF(E!$HC$15:$HL$15,'Ciclo Semaforico'!BL$30,E!$HC22:$HL22)+SUMIF(O!$HC$15:$HL$15,'Ciclo Semaforico'!BL$30,O!$HC22:$HL22))*BL$31))</f>
        <v>0</v>
      </c>
      <c r="BM47" s="245">
        <f>IF(BM$32="",IF(BM$31="",(SUMIF(S!$HC$15:$HL$15,'Ciclo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Semaforico'!BM$30,O!$HC22:$HL22))*BM$31),(SUMIF(S!$HC$15:$HL$15,'Ciclo Semaforico'!BM$32,S!$HC22:$HL22)+SUMIF(N!$HC$15:$HL$15,'Ciclo Semaforico'!BM$32,N!$HC22:$HL22)+SUMIF(E!$HC$15:$HL$15,'Ciclo Semaforico'!BM$32,E!$HC22:$HL22)+SUMIF(O!$HC$15:$HL$15,'Ciclo Semaforico'!BM$32,O!$HC22:$HL22))-IF(BM$31="",(SUMIF(S!$HC$15:$HL$15,'Ciclo Semaforico'!BM$30,S!$HC22:$HL22)+SUMIF(N!$HC$15:$HL$15,'Ciclo Semaforico'!BM$30,N!$HC22:$HL22)+SUMIF(E!$HC$15:$HL$15,'Ciclo Semaforico'!BM$30,E!$HC22:$HL22)+SUMIF(O!$HC$15:$HL$15,'Ciclo Semaforico'!BM$30,O!$HC22:$HL22)),(SUMIF(S!$HC$15:$HL$15,'Ciclo Semaforico'!BM$30,S!$HC22:$HL22)+SUMIF(N!$HC$15:$HL$15,'Ciclo Semaforico'!BM$30,N!$HC22:$HL22)+SUMIF(E!$HC$15:$HL$15,'Ciclo Semaforico'!BM$30,E!$HC22:$HL22)+SUMIF(O!$HC$15:$HL$15,'Ciclo Semaforico'!BM$30,O!$HC22:$HL22))*BM$31))</f>
        <v>0</v>
      </c>
      <c r="BN47" s="245">
        <f>IF(BN$32="",IF(BN$31="",(SUMIF(S!$HC$15:$HL$15,'Ciclo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Semaforico'!BN$30,O!$HC22:$HL22))*BN$31),(SUMIF(S!$HC$15:$HL$15,'Ciclo Semaforico'!BN$32,S!$HC22:$HL22)+SUMIF(N!$HC$15:$HL$15,'Ciclo Semaforico'!BN$32,N!$HC22:$HL22)+SUMIF(E!$HC$15:$HL$15,'Ciclo Semaforico'!BN$32,E!$HC22:$HL22)+SUMIF(O!$HC$15:$HL$15,'Ciclo Semaforico'!BN$32,O!$HC22:$HL22))-IF(BN$31="",(SUMIF(S!$HC$15:$HL$15,'Ciclo Semaforico'!BN$30,S!$HC22:$HL22)+SUMIF(N!$HC$15:$HL$15,'Ciclo Semaforico'!BN$30,N!$HC22:$HL22)+SUMIF(E!$HC$15:$HL$15,'Ciclo Semaforico'!BN$30,E!$HC22:$HL22)+SUMIF(O!$HC$15:$HL$15,'Ciclo Semaforico'!BN$30,O!$HC22:$HL22)),(SUMIF(S!$HC$15:$HL$15,'Ciclo Semaforico'!BN$30,S!$HC22:$HL22)+SUMIF(N!$HC$15:$HL$15,'Ciclo Semaforico'!BN$30,N!$HC22:$HL22)+SUMIF(E!$HC$15:$HL$15,'Ciclo Semaforico'!BN$30,E!$HC22:$HL22)+SUMIF(O!$HC$15:$HL$15,'Ciclo Semaforico'!BN$30,O!$HC22:$HL22))*BN$31))</f>
        <v>0</v>
      </c>
      <c r="BO47" s="245">
        <f>IF(BO$32="",IF(BO$31="",(SUMIF(S!$HC$15:$HL$15,'Ciclo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Semaforico'!BO$30,O!$HC22:$HL22))*BO$31),(SUMIF(S!$HC$15:$HL$15,'Ciclo Semaforico'!BO$32,S!$HC22:$HL22)+SUMIF(N!$HC$15:$HL$15,'Ciclo Semaforico'!BO$32,N!$HC22:$HL22)+SUMIF(E!$HC$15:$HL$15,'Ciclo Semaforico'!BO$32,E!$HC22:$HL22)+SUMIF(O!$HC$15:$HL$15,'Ciclo Semaforico'!BO$32,O!$HC22:$HL22))-IF(BO$31="",(SUMIF(S!$HC$15:$HL$15,'Ciclo Semaforico'!BO$30,S!$HC22:$HL22)+SUMIF(N!$HC$15:$HL$15,'Ciclo Semaforico'!BO$30,N!$HC22:$HL22)+SUMIF(E!$HC$15:$HL$15,'Ciclo Semaforico'!BO$30,E!$HC22:$HL22)+SUMIF(O!$HC$15:$HL$15,'Ciclo Semaforico'!BO$30,O!$HC22:$HL22)),(SUMIF(S!$HC$15:$HL$15,'Ciclo Semaforico'!BO$30,S!$HC22:$HL22)+SUMIF(N!$HC$15:$HL$15,'Ciclo Semaforico'!BO$30,N!$HC22:$HL22)+SUMIF(E!$HC$15:$HL$15,'Ciclo Semaforico'!BO$30,E!$HC22:$HL22)+SUMIF(O!$HC$15:$HL$15,'Ciclo Semaforico'!BO$30,O!$HC22:$HL22))*BO$31))</f>
        <v>0</v>
      </c>
      <c r="BP47" s="245">
        <f>IF(BP$32="",IF(BP$31="",(SUMIF(S!$HC$15:$HL$15,'Ciclo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Semaforico'!BP$30,O!$HC22:$HL22))*BP$31),(SUMIF(S!$HC$15:$HL$15,'Ciclo Semaforico'!BP$32,S!$HC22:$HL22)+SUMIF(N!$HC$15:$HL$15,'Ciclo Semaforico'!BP$32,N!$HC22:$HL22)+SUMIF(E!$HC$15:$HL$15,'Ciclo Semaforico'!BP$32,E!$HC22:$HL22)+SUMIF(O!$HC$15:$HL$15,'Ciclo Semaforico'!BP$32,O!$HC22:$HL22))-IF(BP$31="",(SUMIF(S!$HC$15:$HL$15,'Ciclo Semaforico'!BP$30,S!$HC22:$HL22)+SUMIF(N!$HC$15:$HL$15,'Ciclo Semaforico'!BP$30,N!$HC22:$HL22)+SUMIF(E!$HC$15:$HL$15,'Ciclo Semaforico'!BP$30,E!$HC22:$HL22)+SUMIF(O!$HC$15:$HL$15,'Ciclo Semaforico'!BP$30,O!$HC22:$HL22)),(SUMIF(S!$HC$15:$HL$15,'Ciclo Semaforico'!BP$30,S!$HC22:$HL22)+SUMIF(N!$HC$15:$HL$15,'Ciclo Semaforico'!BP$30,N!$HC22:$HL22)+SUMIF(E!$HC$15:$HL$15,'Ciclo Semaforico'!BP$30,E!$HC22:$HL22)+SUMIF(O!$HC$15:$HL$15,'Ciclo Semaforico'!BP$30,O!$HC22:$HL22))*BP$31))</f>
        <v>0</v>
      </c>
      <c r="BQ47" s="245">
        <f>IF(BQ$32="",IF(BQ$31="",(SUMIF(S!$HC$15:$HL$15,'Ciclo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Semaforico'!BQ$30,O!$HC22:$HL22))*BQ$31),(SUMIF(S!$HC$15:$HL$15,'Ciclo Semaforico'!BQ$32,S!$HC22:$HL22)+SUMIF(N!$HC$15:$HL$15,'Ciclo Semaforico'!BQ$32,N!$HC22:$HL22)+SUMIF(E!$HC$15:$HL$15,'Ciclo Semaforico'!BQ$32,E!$HC22:$HL22)+SUMIF(O!$HC$15:$HL$15,'Ciclo Semaforico'!BQ$32,O!$HC22:$HL22))-IF(BQ$31="",(SUMIF(S!$HC$15:$HL$15,'Ciclo Semaforico'!BQ$30,S!$HC22:$HL22)+SUMIF(N!$HC$15:$HL$15,'Ciclo Semaforico'!BQ$30,N!$HC22:$HL22)+SUMIF(E!$HC$15:$HL$15,'Ciclo Semaforico'!BQ$30,E!$HC22:$HL22)+SUMIF(O!$HC$15:$HL$15,'Ciclo Semaforico'!BQ$30,O!$HC22:$HL22)),(SUMIF(S!$HC$15:$HL$15,'Ciclo Semaforico'!BQ$30,S!$HC22:$HL22)+SUMIF(N!$HC$15:$HL$15,'Ciclo Semaforico'!BQ$30,N!$HC22:$HL22)+SUMIF(E!$HC$15:$HL$15,'Ciclo Semaforico'!BQ$30,E!$HC22:$HL22)+SUMIF(O!$HC$15:$HL$15,'Ciclo Semaforico'!BQ$30,O!$HC22:$HL22))*BQ$31))</f>
        <v>0</v>
      </c>
      <c r="BR47" s="245">
        <f>IF(BR$32="",IF(BR$31="",(SUMIF(S!$HC$15:$HL$15,'Ciclo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Semaforico'!BR$30,O!$HC22:$HL22))*BR$31),(SUMIF(S!$HC$15:$HL$15,'Ciclo Semaforico'!BR$32,S!$HC22:$HL22)+SUMIF(N!$HC$15:$HL$15,'Ciclo Semaforico'!BR$32,N!$HC22:$HL22)+SUMIF(E!$HC$15:$HL$15,'Ciclo Semaforico'!BR$32,E!$HC22:$HL22)+SUMIF(O!$HC$15:$HL$15,'Ciclo Semaforico'!BR$32,O!$HC22:$HL22))-IF(BR$31="",(SUMIF(S!$HC$15:$HL$15,'Ciclo Semaforico'!BR$30,S!$HC22:$HL22)+SUMIF(N!$HC$15:$HL$15,'Ciclo Semaforico'!BR$30,N!$HC22:$HL22)+SUMIF(E!$HC$15:$HL$15,'Ciclo Semaforico'!BR$30,E!$HC22:$HL22)+SUMIF(O!$HC$15:$HL$15,'Ciclo Semaforico'!BR$30,O!$HC22:$HL22)),(SUMIF(S!$HC$15:$HL$15,'Ciclo Semaforico'!BR$30,S!$HC22:$HL22)+SUMIF(N!$HC$15:$HL$15,'Ciclo Semaforico'!BR$30,N!$HC22:$HL22)+SUMIF(E!$HC$15:$HL$15,'Ciclo Semaforico'!BR$30,E!$HC22:$HL22)+SUMIF(O!$HC$15:$HL$15,'Ciclo Semaforico'!BR$30,O!$HC22:$HL22))*BR$31))</f>
        <v>0</v>
      </c>
      <c r="BS47" s="245">
        <f>IF(BS$32="",IF(BS$31="",(SUMIF(S!$HC$15:$HL$15,'Ciclo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Semaforico'!BS$30,O!$HC22:$HL22))*BS$31),(SUMIF(S!$HC$15:$HL$15,'Ciclo Semaforico'!BS$32,S!$HC22:$HL22)+SUMIF(N!$HC$15:$HL$15,'Ciclo Semaforico'!BS$32,N!$HC22:$HL22)+SUMIF(E!$HC$15:$HL$15,'Ciclo Semaforico'!BS$32,E!$HC22:$HL22)+SUMIF(O!$HC$15:$HL$15,'Ciclo Semaforico'!BS$32,O!$HC22:$HL22))-IF(BS$31="",(SUMIF(S!$HC$15:$HL$15,'Ciclo Semaforico'!BS$30,S!$HC22:$HL22)+SUMIF(N!$HC$15:$HL$15,'Ciclo Semaforico'!BS$30,N!$HC22:$HL22)+SUMIF(E!$HC$15:$HL$15,'Ciclo Semaforico'!BS$30,E!$HC22:$HL22)+SUMIF(O!$HC$15:$HL$15,'Ciclo Semaforico'!BS$30,O!$HC22:$HL22)),(SUMIF(S!$HC$15:$HL$15,'Ciclo Semaforico'!BS$30,S!$HC22:$HL22)+SUMIF(N!$HC$15:$HL$15,'Ciclo Semaforico'!BS$30,N!$HC22:$HL22)+SUMIF(E!$HC$15:$HL$15,'Ciclo Semaforico'!BS$30,E!$HC22:$HL22)+SUMIF(O!$HC$15:$HL$15,'Ciclo Semaforico'!BS$30,O!$HC22:$HL22))*BS$31))</f>
        <v>0</v>
      </c>
      <c r="BT47" s="245">
        <f>IF(BT$32="",IF(BT$31="",(SUMIF(S!$HC$15:$HL$15,'Ciclo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Semaforico'!BT$30,O!$HC22:$HL22))*BT$31),(SUMIF(S!$HC$15:$HL$15,'Ciclo Semaforico'!BT$32,S!$HC22:$HL22)+SUMIF(N!$HC$15:$HL$15,'Ciclo Semaforico'!BT$32,N!$HC22:$HL22)+SUMIF(E!$HC$15:$HL$15,'Ciclo Semaforico'!BT$32,E!$HC22:$HL22)+SUMIF(O!$HC$15:$HL$15,'Ciclo Semaforico'!BT$32,O!$HC22:$HL22))-IF(BT$31="",(SUMIF(S!$HC$15:$HL$15,'Ciclo Semaforico'!BT$30,S!$HC22:$HL22)+SUMIF(N!$HC$15:$HL$15,'Ciclo Semaforico'!BT$30,N!$HC22:$HL22)+SUMIF(E!$HC$15:$HL$15,'Ciclo Semaforico'!BT$30,E!$HC22:$HL22)+SUMIF(O!$HC$15:$HL$15,'Ciclo Semaforico'!BT$30,O!$HC22:$HL22)),(SUMIF(S!$HC$15:$HL$15,'Ciclo Semaforico'!BT$30,S!$HC22:$HL22)+SUMIF(N!$HC$15:$HL$15,'Ciclo Semaforico'!BT$30,N!$HC22:$HL22)+SUMIF(E!$HC$15:$HL$15,'Ciclo Semaforico'!BT$30,E!$HC22:$HL22)+SUMIF(O!$HC$15:$HL$15,'Ciclo Semaforico'!BT$30,O!$HC22:$HL22))*BT$31))</f>
        <v>0</v>
      </c>
      <c r="BU47" s="245">
        <f>IF(BU$32="",IF(BU$31="",(SUMIF(S!$HC$15:$HL$15,'Ciclo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Semaforico'!BU$30,O!$HC22:$HL22))*BU$31),(SUMIF(S!$HC$15:$HL$15,'Ciclo Semaforico'!BU$32,S!$HC22:$HL22)+SUMIF(N!$HC$15:$HL$15,'Ciclo Semaforico'!BU$32,N!$HC22:$HL22)+SUMIF(E!$HC$15:$HL$15,'Ciclo Semaforico'!BU$32,E!$HC22:$HL22)+SUMIF(O!$HC$15:$HL$15,'Ciclo Semaforico'!BU$32,O!$HC22:$HL22))-IF(BU$31="",(SUMIF(S!$HC$15:$HL$15,'Ciclo Semaforico'!BU$30,S!$HC22:$HL22)+SUMIF(N!$HC$15:$HL$15,'Ciclo Semaforico'!BU$30,N!$HC22:$HL22)+SUMIF(E!$HC$15:$HL$15,'Ciclo Semaforico'!BU$30,E!$HC22:$HL22)+SUMIF(O!$HC$15:$HL$15,'Ciclo Semaforico'!BU$30,O!$HC22:$HL22)),(SUMIF(S!$HC$15:$HL$15,'Ciclo Semaforico'!BU$30,S!$HC22:$HL22)+SUMIF(N!$HC$15:$HL$15,'Ciclo Semaforico'!BU$30,N!$HC22:$HL22)+SUMIF(E!$HC$15:$HL$15,'Ciclo Semaforico'!BU$30,E!$HC22:$HL22)+SUMIF(O!$HC$15:$HL$15,'Ciclo Semaforico'!BU$30,O!$HC22:$HL22))*BU$31))</f>
        <v>0</v>
      </c>
      <c r="BV47" s="246">
        <f>IF(BV$32="",IF(BV$31="",(SUMIF(S!$HC$15:$HL$15,'Ciclo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Semaforico'!BV$30,O!$HC22:$HL22))*BV$31),(SUMIF(S!$HC$15:$HL$15,'Ciclo Semaforico'!BV$32,S!$HC22:$HL22)+SUMIF(N!$HC$15:$HL$15,'Ciclo Semaforico'!BV$32,N!$HC22:$HL22)+SUMIF(E!$HC$15:$HL$15,'Ciclo Semaforico'!BV$32,E!$HC22:$HL22)+SUMIF(O!$HC$15:$HL$15,'Ciclo Semaforico'!BV$32,O!$HC22:$HL22))-IF(BV$31="",(SUMIF(S!$HC$15:$HL$15,'Ciclo Semaforico'!BV$30,S!$HC22:$HL22)+SUMIF(N!$HC$15:$HL$15,'Ciclo Semaforico'!BV$30,N!$HC22:$HL22)+SUMIF(E!$HC$15:$HL$15,'Ciclo Semaforico'!BV$30,E!$HC22:$HL22)+SUMIF(O!$HC$15:$HL$15,'Ciclo Semaforico'!BV$30,O!$HC22:$HL22)),(SUMIF(S!$HC$15:$HL$15,'Ciclo Semaforico'!BV$30,S!$HC22:$HL22)+SUMIF(N!$HC$15:$HL$15,'Ciclo Semaforico'!BV$30,N!$HC22:$HL22)+SUMIF(E!$HC$15:$HL$15,'Ciclo Semaforico'!BV$30,E!$HC22:$HL22)+SUMIF(O!$HC$15:$HL$15,'Ciclo Semaforico'!BV$30,O!$HC22:$HL22))*BV$31))</f>
        <v>0</v>
      </c>
      <c r="BW47" s="244">
        <f>IF(BW$32="",IF(BW$31="",(SUMIF(S!$HC$15:$HL$15,'Ciclo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Semaforico'!BW$30,O!$HC22:$HL22))*BW$31),(SUMIF(S!$HC$15:$HL$15,'Ciclo Semaforico'!BW$32,S!$HC22:$HL22)+SUMIF(N!$HC$15:$HL$15,'Ciclo Semaforico'!BW$32,N!$HC22:$HL22)+SUMIF(E!$HC$15:$HL$15,'Ciclo Semaforico'!BW$32,E!$HC22:$HL22)+SUMIF(O!$HC$15:$HL$15,'Ciclo Semaforico'!BW$32,O!$HC22:$HL22))-IF(BW$31="",(SUMIF(S!$HC$15:$HL$15,'Ciclo Semaforico'!BW$30,S!$HC22:$HL22)+SUMIF(N!$HC$15:$HL$15,'Ciclo Semaforico'!BW$30,N!$HC22:$HL22)+SUMIF(E!$HC$15:$HL$15,'Ciclo Semaforico'!BW$30,E!$HC22:$HL22)+SUMIF(O!$HC$15:$HL$15,'Ciclo Semaforico'!BW$30,O!$HC22:$HL22)),(SUMIF(S!$HC$15:$HL$15,'Ciclo Semaforico'!BW$30,S!$HC22:$HL22)+SUMIF(N!$HC$15:$HL$15,'Ciclo Semaforico'!BW$30,N!$HC22:$HL22)+SUMIF(E!$HC$15:$HL$15,'Ciclo Semaforico'!BW$30,E!$HC22:$HL22)+SUMIF(O!$HC$15:$HL$15,'Ciclo Semaforico'!BW$30,O!$HC22:$HL22))*BW$31))</f>
        <v>0</v>
      </c>
      <c r="BX47" s="245">
        <f>IF(BX$32="",IF(BX$31="",(SUMIF(S!$HC$15:$HL$15,'Ciclo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Semaforico'!BX$30,O!$HC22:$HL22))*BX$31),(SUMIF(S!$HC$15:$HL$15,'Ciclo Semaforico'!BX$32,S!$HC22:$HL22)+SUMIF(N!$HC$15:$HL$15,'Ciclo Semaforico'!BX$32,N!$HC22:$HL22)+SUMIF(E!$HC$15:$HL$15,'Ciclo Semaforico'!BX$32,E!$HC22:$HL22)+SUMIF(O!$HC$15:$HL$15,'Ciclo Semaforico'!BX$32,O!$HC22:$HL22))-IF(BX$31="",(SUMIF(S!$HC$15:$HL$15,'Ciclo Semaforico'!BX$30,S!$HC22:$HL22)+SUMIF(N!$HC$15:$HL$15,'Ciclo Semaforico'!BX$30,N!$HC22:$HL22)+SUMIF(E!$HC$15:$HL$15,'Ciclo Semaforico'!BX$30,E!$HC22:$HL22)+SUMIF(O!$HC$15:$HL$15,'Ciclo Semaforico'!BX$30,O!$HC22:$HL22)),(SUMIF(S!$HC$15:$HL$15,'Ciclo Semaforico'!BX$30,S!$HC22:$HL22)+SUMIF(N!$HC$15:$HL$15,'Ciclo Semaforico'!BX$30,N!$HC22:$HL22)+SUMIF(E!$HC$15:$HL$15,'Ciclo Semaforico'!BX$30,E!$HC22:$HL22)+SUMIF(O!$HC$15:$HL$15,'Ciclo Semaforico'!BX$30,O!$HC22:$HL22))*BX$31))</f>
        <v>0</v>
      </c>
      <c r="BY47" s="245">
        <f>IF(BY$32="",IF(BY$31="",(SUMIF(S!$HC$15:$HL$15,'Ciclo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Semaforico'!BY$30,O!$HC22:$HL22))*BY$31),(SUMIF(S!$HC$15:$HL$15,'Ciclo Semaforico'!BY$32,S!$HC22:$HL22)+SUMIF(N!$HC$15:$HL$15,'Ciclo Semaforico'!BY$32,N!$HC22:$HL22)+SUMIF(E!$HC$15:$HL$15,'Ciclo Semaforico'!BY$32,E!$HC22:$HL22)+SUMIF(O!$HC$15:$HL$15,'Ciclo Semaforico'!BY$32,O!$HC22:$HL22))-IF(BY$31="",(SUMIF(S!$HC$15:$HL$15,'Ciclo Semaforico'!BY$30,S!$HC22:$HL22)+SUMIF(N!$HC$15:$HL$15,'Ciclo Semaforico'!BY$30,N!$HC22:$HL22)+SUMIF(E!$HC$15:$HL$15,'Ciclo Semaforico'!BY$30,E!$HC22:$HL22)+SUMIF(O!$HC$15:$HL$15,'Ciclo Semaforico'!BY$30,O!$HC22:$HL22)),(SUMIF(S!$HC$15:$HL$15,'Ciclo Semaforico'!BY$30,S!$HC22:$HL22)+SUMIF(N!$HC$15:$HL$15,'Ciclo Semaforico'!BY$30,N!$HC22:$HL22)+SUMIF(E!$HC$15:$HL$15,'Ciclo Semaforico'!BY$30,E!$HC22:$HL22)+SUMIF(O!$HC$15:$HL$15,'Ciclo Semaforico'!BY$30,O!$HC22:$HL22))*BY$31))</f>
        <v>0</v>
      </c>
      <c r="BZ47" s="245">
        <f>IF(BZ$32="",IF(BZ$31="",(SUMIF(S!$HC$15:$HL$15,'Ciclo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Semaforico'!BZ$30,O!$HC22:$HL22))*BZ$31),(SUMIF(S!$HC$15:$HL$15,'Ciclo Semaforico'!BZ$32,S!$HC22:$HL22)+SUMIF(N!$HC$15:$HL$15,'Ciclo Semaforico'!BZ$32,N!$HC22:$HL22)+SUMIF(E!$HC$15:$HL$15,'Ciclo Semaforico'!BZ$32,E!$HC22:$HL22)+SUMIF(O!$HC$15:$HL$15,'Ciclo Semaforico'!BZ$32,O!$HC22:$HL22))-IF(BZ$31="",(SUMIF(S!$HC$15:$HL$15,'Ciclo Semaforico'!BZ$30,S!$HC22:$HL22)+SUMIF(N!$HC$15:$HL$15,'Ciclo Semaforico'!BZ$30,N!$HC22:$HL22)+SUMIF(E!$HC$15:$HL$15,'Ciclo Semaforico'!BZ$30,E!$HC22:$HL22)+SUMIF(O!$HC$15:$HL$15,'Ciclo Semaforico'!BZ$30,O!$HC22:$HL22)),(SUMIF(S!$HC$15:$HL$15,'Ciclo Semaforico'!BZ$30,S!$HC22:$HL22)+SUMIF(N!$HC$15:$HL$15,'Ciclo Semaforico'!BZ$30,N!$HC22:$HL22)+SUMIF(E!$HC$15:$HL$15,'Ciclo Semaforico'!BZ$30,E!$HC22:$HL22)+SUMIF(O!$HC$15:$HL$15,'Ciclo Semaforico'!BZ$30,O!$HC22:$HL22))*BZ$31))</f>
        <v>0</v>
      </c>
      <c r="CA47" s="245">
        <f>IF(CA$32="",IF(CA$31="",(SUMIF(S!$HC$15:$HL$15,'Ciclo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Semaforico'!CA$30,O!$HC22:$HL22))*CA$31),(SUMIF(S!$HC$15:$HL$15,'Ciclo Semaforico'!CA$32,S!$HC22:$HL22)+SUMIF(N!$HC$15:$HL$15,'Ciclo Semaforico'!CA$32,N!$HC22:$HL22)+SUMIF(E!$HC$15:$HL$15,'Ciclo Semaforico'!CA$32,E!$HC22:$HL22)+SUMIF(O!$HC$15:$HL$15,'Ciclo Semaforico'!CA$32,O!$HC22:$HL22))-IF(CA$31="",(SUMIF(S!$HC$15:$HL$15,'Ciclo Semaforico'!CA$30,S!$HC22:$HL22)+SUMIF(N!$HC$15:$HL$15,'Ciclo Semaforico'!CA$30,N!$HC22:$HL22)+SUMIF(E!$HC$15:$HL$15,'Ciclo Semaforico'!CA$30,E!$HC22:$HL22)+SUMIF(O!$HC$15:$HL$15,'Ciclo Semaforico'!CA$30,O!$HC22:$HL22)),(SUMIF(S!$HC$15:$HL$15,'Ciclo Semaforico'!CA$30,S!$HC22:$HL22)+SUMIF(N!$HC$15:$HL$15,'Ciclo Semaforico'!CA$30,N!$HC22:$HL22)+SUMIF(E!$HC$15:$HL$15,'Ciclo Semaforico'!CA$30,E!$HC22:$HL22)+SUMIF(O!$HC$15:$HL$15,'Ciclo Semaforico'!CA$30,O!$HC22:$HL22))*CA$31))</f>
        <v>0</v>
      </c>
      <c r="CB47" s="245">
        <f>IF(CB$32="",IF(CB$31="",(SUMIF(S!$HC$15:$HL$15,'Ciclo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Semaforico'!CB$30,O!$HC22:$HL22))*CB$31),(SUMIF(S!$HC$15:$HL$15,'Ciclo Semaforico'!CB$32,S!$HC22:$HL22)+SUMIF(N!$HC$15:$HL$15,'Ciclo Semaforico'!CB$32,N!$HC22:$HL22)+SUMIF(E!$HC$15:$HL$15,'Ciclo Semaforico'!CB$32,E!$HC22:$HL22)+SUMIF(O!$HC$15:$HL$15,'Ciclo Semaforico'!CB$32,O!$HC22:$HL22))-IF(CB$31="",(SUMIF(S!$HC$15:$HL$15,'Ciclo Semaforico'!CB$30,S!$HC22:$HL22)+SUMIF(N!$HC$15:$HL$15,'Ciclo Semaforico'!CB$30,N!$HC22:$HL22)+SUMIF(E!$HC$15:$HL$15,'Ciclo Semaforico'!CB$30,E!$HC22:$HL22)+SUMIF(O!$HC$15:$HL$15,'Ciclo Semaforico'!CB$30,O!$HC22:$HL22)),(SUMIF(S!$HC$15:$HL$15,'Ciclo Semaforico'!CB$30,S!$HC22:$HL22)+SUMIF(N!$HC$15:$HL$15,'Ciclo Semaforico'!CB$30,N!$HC22:$HL22)+SUMIF(E!$HC$15:$HL$15,'Ciclo Semaforico'!CB$30,E!$HC22:$HL22)+SUMIF(O!$HC$15:$HL$15,'Ciclo Semaforico'!CB$30,O!$HC22:$HL22))*CB$31))</f>
        <v>0</v>
      </c>
      <c r="CC47" s="245">
        <f>IF(CC$32="",IF(CC$31="",(SUMIF(S!$HC$15:$HL$15,'Ciclo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Semaforico'!CC$30,O!$HC22:$HL22))*CC$31),(SUMIF(S!$HC$15:$HL$15,'Ciclo Semaforico'!CC$32,S!$HC22:$HL22)+SUMIF(N!$HC$15:$HL$15,'Ciclo Semaforico'!CC$32,N!$HC22:$HL22)+SUMIF(E!$HC$15:$HL$15,'Ciclo Semaforico'!CC$32,E!$HC22:$HL22)+SUMIF(O!$HC$15:$HL$15,'Ciclo Semaforico'!CC$32,O!$HC22:$HL22))-IF(CC$31="",(SUMIF(S!$HC$15:$HL$15,'Ciclo Semaforico'!CC$30,S!$HC22:$HL22)+SUMIF(N!$HC$15:$HL$15,'Ciclo Semaforico'!CC$30,N!$HC22:$HL22)+SUMIF(E!$HC$15:$HL$15,'Ciclo Semaforico'!CC$30,E!$HC22:$HL22)+SUMIF(O!$HC$15:$HL$15,'Ciclo Semaforico'!CC$30,O!$HC22:$HL22)),(SUMIF(S!$HC$15:$HL$15,'Ciclo Semaforico'!CC$30,S!$HC22:$HL22)+SUMIF(N!$HC$15:$HL$15,'Ciclo Semaforico'!CC$30,N!$HC22:$HL22)+SUMIF(E!$HC$15:$HL$15,'Ciclo Semaforico'!CC$30,E!$HC22:$HL22)+SUMIF(O!$HC$15:$HL$15,'Ciclo Semaforico'!CC$30,O!$HC22:$HL22))*CC$31))</f>
        <v>0</v>
      </c>
      <c r="CD47" s="245">
        <f>IF(CD$32="",IF(CD$31="",(SUMIF(S!$HC$15:$HL$15,'Ciclo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Semaforico'!CD$30,O!$HC22:$HL22))*CD$31),(SUMIF(S!$HC$15:$HL$15,'Ciclo Semaforico'!CD$32,S!$HC22:$HL22)+SUMIF(N!$HC$15:$HL$15,'Ciclo Semaforico'!CD$32,N!$HC22:$HL22)+SUMIF(E!$HC$15:$HL$15,'Ciclo Semaforico'!CD$32,E!$HC22:$HL22)+SUMIF(O!$HC$15:$HL$15,'Ciclo Semaforico'!CD$32,O!$HC22:$HL22))-IF(CD$31="",(SUMIF(S!$HC$15:$HL$15,'Ciclo Semaforico'!CD$30,S!$HC22:$HL22)+SUMIF(N!$HC$15:$HL$15,'Ciclo Semaforico'!CD$30,N!$HC22:$HL22)+SUMIF(E!$HC$15:$HL$15,'Ciclo Semaforico'!CD$30,E!$HC22:$HL22)+SUMIF(O!$HC$15:$HL$15,'Ciclo Semaforico'!CD$30,O!$HC22:$HL22)),(SUMIF(S!$HC$15:$HL$15,'Ciclo Semaforico'!CD$30,S!$HC22:$HL22)+SUMIF(N!$HC$15:$HL$15,'Ciclo Semaforico'!CD$30,N!$HC22:$HL22)+SUMIF(E!$HC$15:$HL$15,'Ciclo Semaforico'!CD$30,E!$HC22:$HL22)+SUMIF(O!$HC$15:$HL$15,'Ciclo Semaforico'!CD$30,O!$HC22:$HL22))*CD$31))</f>
        <v>0</v>
      </c>
      <c r="CE47" s="245">
        <f>IF(CE$32="",IF(CE$31="",(SUMIF(S!$HC$15:$HL$15,'Ciclo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Semaforico'!CE$30,O!$HC22:$HL22))*CE$31),(SUMIF(S!$HC$15:$HL$15,'Ciclo Semaforico'!CE$32,S!$HC22:$HL22)+SUMIF(N!$HC$15:$HL$15,'Ciclo Semaforico'!CE$32,N!$HC22:$HL22)+SUMIF(E!$HC$15:$HL$15,'Ciclo Semaforico'!CE$32,E!$HC22:$HL22)+SUMIF(O!$HC$15:$HL$15,'Ciclo Semaforico'!CE$32,O!$HC22:$HL22))-IF(CE$31="",(SUMIF(S!$HC$15:$HL$15,'Ciclo Semaforico'!CE$30,S!$HC22:$HL22)+SUMIF(N!$HC$15:$HL$15,'Ciclo Semaforico'!CE$30,N!$HC22:$HL22)+SUMIF(E!$HC$15:$HL$15,'Ciclo Semaforico'!CE$30,E!$HC22:$HL22)+SUMIF(O!$HC$15:$HL$15,'Ciclo Semaforico'!CE$30,O!$HC22:$HL22)),(SUMIF(S!$HC$15:$HL$15,'Ciclo Semaforico'!CE$30,S!$HC22:$HL22)+SUMIF(N!$HC$15:$HL$15,'Ciclo Semaforico'!CE$30,N!$HC22:$HL22)+SUMIF(E!$HC$15:$HL$15,'Ciclo Semaforico'!CE$30,E!$HC22:$HL22)+SUMIF(O!$HC$15:$HL$15,'Ciclo Semaforico'!CE$30,O!$HC22:$HL22))*CE$31))</f>
        <v>0</v>
      </c>
      <c r="CF47" s="245">
        <f>IF(CF$32="",IF(CF$31="",(SUMIF(S!$HC$15:$HL$15,'Ciclo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Semaforico'!CF$30,O!$HC22:$HL22))*CF$31),(SUMIF(S!$HC$15:$HL$15,'Ciclo Semaforico'!CF$32,S!$HC22:$HL22)+SUMIF(N!$HC$15:$HL$15,'Ciclo Semaforico'!CF$32,N!$HC22:$HL22)+SUMIF(E!$HC$15:$HL$15,'Ciclo Semaforico'!CF$32,E!$HC22:$HL22)+SUMIF(O!$HC$15:$HL$15,'Ciclo Semaforico'!CF$32,O!$HC22:$HL22))-IF(CF$31="",(SUMIF(S!$HC$15:$HL$15,'Ciclo Semaforico'!CF$30,S!$HC22:$HL22)+SUMIF(N!$HC$15:$HL$15,'Ciclo Semaforico'!CF$30,N!$HC22:$HL22)+SUMIF(E!$HC$15:$HL$15,'Ciclo Semaforico'!CF$30,E!$HC22:$HL22)+SUMIF(O!$HC$15:$HL$15,'Ciclo Semaforico'!CF$30,O!$HC22:$HL22)),(SUMIF(S!$HC$15:$HL$15,'Ciclo Semaforico'!CF$30,S!$HC22:$HL22)+SUMIF(N!$HC$15:$HL$15,'Ciclo Semaforico'!CF$30,N!$HC22:$HL22)+SUMIF(E!$HC$15:$HL$15,'Ciclo Semaforico'!CF$30,E!$HC22:$HL22)+SUMIF(O!$HC$15:$HL$15,'Ciclo Semaforico'!CF$30,O!$HC22:$HL22))*CF$31))</f>
        <v>0</v>
      </c>
      <c r="CG47" s="245">
        <f>IF(CG$32="",IF(CG$31="",(SUMIF(S!$HC$15:$HL$15,'Ciclo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Semaforico'!CG$30,O!$HC22:$HL22))*CG$31),(SUMIF(S!$HC$15:$HL$15,'Ciclo Semaforico'!CG$32,S!$HC22:$HL22)+SUMIF(N!$HC$15:$HL$15,'Ciclo Semaforico'!CG$32,N!$HC22:$HL22)+SUMIF(E!$HC$15:$HL$15,'Ciclo Semaforico'!CG$32,E!$HC22:$HL22)+SUMIF(O!$HC$15:$HL$15,'Ciclo Semaforico'!CG$32,O!$HC22:$HL22))-IF(CG$31="",(SUMIF(S!$HC$15:$HL$15,'Ciclo Semaforico'!CG$30,S!$HC22:$HL22)+SUMIF(N!$HC$15:$HL$15,'Ciclo Semaforico'!CG$30,N!$HC22:$HL22)+SUMIF(E!$HC$15:$HL$15,'Ciclo Semaforico'!CG$30,E!$HC22:$HL22)+SUMIF(O!$HC$15:$HL$15,'Ciclo Semaforico'!CG$30,O!$HC22:$HL22)),(SUMIF(S!$HC$15:$HL$15,'Ciclo Semaforico'!CG$30,S!$HC22:$HL22)+SUMIF(N!$HC$15:$HL$15,'Ciclo Semaforico'!CG$30,N!$HC22:$HL22)+SUMIF(E!$HC$15:$HL$15,'Ciclo Semaforico'!CG$30,E!$HC22:$HL22)+SUMIF(O!$HC$15:$HL$15,'Ciclo Semaforico'!CG$30,O!$HC22:$HL22))*CG$31))</f>
        <v>0</v>
      </c>
      <c r="CH47" s="246">
        <f>IF(CH$32="",IF(CH$31="",(SUMIF(S!$HC$15:$HL$15,'Ciclo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Semaforico'!CH$30,O!$HC22:$HL22))*CH$31),(SUMIF(S!$HC$15:$HL$15,'Ciclo Semaforico'!CH$32,S!$HC22:$HL22)+SUMIF(N!$HC$15:$HL$15,'Ciclo Semaforico'!CH$32,N!$HC22:$HL22)+SUMIF(E!$HC$15:$HL$15,'Ciclo Semaforico'!CH$32,E!$HC22:$HL22)+SUMIF(O!$HC$15:$HL$15,'Ciclo Semaforico'!CH$32,O!$HC22:$HL22))-IF(CH$31="",(SUMIF(S!$HC$15:$HL$15,'Ciclo Semaforico'!CH$30,S!$HC22:$HL22)+SUMIF(N!$HC$15:$HL$15,'Ciclo Semaforico'!CH$30,N!$HC22:$HL22)+SUMIF(E!$HC$15:$HL$15,'Ciclo Semaforico'!CH$30,E!$HC22:$HL22)+SUMIF(O!$HC$15:$HL$15,'Ciclo Semaforico'!CH$30,O!$HC22:$HL22)),(SUMIF(S!$HC$15:$HL$15,'Ciclo Semaforico'!CH$30,S!$HC22:$HL22)+SUMIF(N!$HC$15:$HL$15,'Ciclo Semaforico'!CH$30,N!$HC22:$HL22)+SUMIF(E!$HC$15:$HL$15,'Ciclo Semaforico'!CH$30,E!$HC22:$HL22)+SUMIF(O!$HC$15:$HL$15,'Ciclo Semaforico'!CH$30,O!$HC22:$HL22))*CH$31))</f>
        <v>0</v>
      </c>
      <c r="CI47" s="244">
        <f t="shared" si="52"/>
        <v>0</v>
      </c>
      <c r="CJ47" s="245">
        <f t="shared" si="53"/>
        <v>0</v>
      </c>
      <c r="CK47" s="245">
        <f t="shared" si="54"/>
        <v>0</v>
      </c>
      <c r="CL47" s="245">
        <f t="shared" si="55"/>
        <v>0</v>
      </c>
      <c r="CM47" s="245" t="e">
        <f t="shared" si="56"/>
        <v>#REF!</v>
      </c>
      <c r="CN47" s="245">
        <f t="shared" si="57"/>
        <v>0</v>
      </c>
      <c r="CO47" s="245">
        <f t="shared" si="58"/>
        <v>0</v>
      </c>
      <c r="CP47" s="245">
        <f t="shared" si="59"/>
        <v>0</v>
      </c>
      <c r="CQ47" s="245">
        <f t="shared" si="60"/>
        <v>0</v>
      </c>
      <c r="CR47" s="245">
        <f t="shared" si="61"/>
        <v>0</v>
      </c>
      <c r="CS47" s="245">
        <f t="shared" si="62"/>
        <v>0</v>
      </c>
      <c r="CT47" s="246">
        <f t="shared" si="63"/>
        <v>0</v>
      </c>
      <c r="CU47" s="244">
        <f t="shared" si="64"/>
        <v>0</v>
      </c>
      <c r="CV47" s="245">
        <f t="shared" si="65"/>
        <v>0</v>
      </c>
      <c r="CW47" s="245">
        <f t="shared" si="66"/>
        <v>0</v>
      </c>
      <c r="CX47" s="245">
        <f t="shared" si="67"/>
        <v>0</v>
      </c>
      <c r="CY47" s="245">
        <f t="shared" si="68"/>
        <v>0</v>
      </c>
      <c r="CZ47" s="245">
        <f t="shared" si="69"/>
        <v>0</v>
      </c>
      <c r="DA47" s="245">
        <f t="shared" si="70"/>
        <v>0</v>
      </c>
      <c r="DB47" s="245">
        <f t="shared" si="71"/>
        <v>0</v>
      </c>
      <c r="DC47" s="245">
        <f t="shared" si="72"/>
        <v>0</v>
      </c>
      <c r="DD47" s="245">
        <f t="shared" si="73"/>
        <v>0</v>
      </c>
      <c r="DE47" s="245">
        <f t="shared" si="74"/>
        <v>0</v>
      </c>
      <c r="DF47" s="246">
        <f t="shared" si="75"/>
        <v>0</v>
      </c>
      <c r="DG47" s="244" t="e">
        <f t="shared" si="76"/>
        <v>#REF!</v>
      </c>
      <c r="DH47" s="245" t="e">
        <f t="shared" si="77"/>
        <v>#REF!</v>
      </c>
      <c r="DI47" s="245" t="e">
        <f t="shared" si="78"/>
        <v>#REF!</v>
      </c>
      <c r="DJ47" s="245" t="e">
        <f t="shared" si="79"/>
        <v>#REF!</v>
      </c>
      <c r="DK47" s="245" t="e">
        <f t="shared" si="80"/>
        <v>#REF!</v>
      </c>
      <c r="DL47" s="245" t="e">
        <f t="shared" si="81"/>
        <v>#REF!</v>
      </c>
      <c r="DM47" s="245">
        <f t="shared" si="82"/>
        <v>0</v>
      </c>
      <c r="DN47" s="245">
        <f t="shared" si="83"/>
        <v>0</v>
      </c>
      <c r="DO47" s="245">
        <f t="shared" si="84"/>
        <v>0</v>
      </c>
      <c r="DP47" s="245">
        <f t="shared" si="85"/>
        <v>0</v>
      </c>
      <c r="DQ47" s="245">
        <f t="shared" si="86"/>
        <v>0</v>
      </c>
      <c r="DR47" s="246">
        <f t="shared" si="87"/>
        <v>0</v>
      </c>
      <c r="DS47" s="244">
        <f t="shared" si="88"/>
        <v>0</v>
      </c>
      <c r="DT47" s="245">
        <f t="shared" si="89"/>
        <v>0</v>
      </c>
      <c r="DU47" s="245">
        <f t="shared" si="90"/>
        <v>0</v>
      </c>
      <c r="DV47" s="245">
        <f t="shared" si="91"/>
        <v>0</v>
      </c>
      <c r="DW47" s="245">
        <f t="shared" si="92"/>
        <v>0</v>
      </c>
      <c r="DX47" s="245">
        <f t="shared" si="93"/>
        <v>0</v>
      </c>
      <c r="DY47" s="245">
        <f t="shared" si="94"/>
        <v>0</v>
      </c>
      <c r="DZ47" s="245">
        <f t="shared" si="95"/>
        <v>0</v>
      </c>
      <c r="EA47" s="245">
        <f t="shared" si="96"/>
        <v>0</v>
      </c>
      <c r="EB47" s="245">
        <f t="shared" si="97"/>
        <v>0</v>
      </c>
      <c r="EC47" s="245">
        <f t="shared" si="98"/>
        <v>0</v>
      </c>
      <c r="ED47" s="246">
        <f t="shared" si="99"/>
        <v>0</v>
      </c>
      <c r="EE47" s="244">
        <f t="shared" si="100"/>
        <v>0</v>
      </c>
      <c r="EF47" s="245">
        <f t="shared" si="101"/>
        <v>0</v>
      </c>
      <c r="EG47" s="245">
        <f t="shared" si="102"/>
        <v>0</v>
      </c>
      <c r="EH47" s="245">
        <f t="shared" si="103"/>
        <v>0</v>
      </c>
      <c r="EI47" s="245">
        <f t="shared" si="104"/>
        <v>0</v>
      </c>
      <c r="EJ47" s="245">
        <f t="shared" si="105"/>
        <v>0</v>
      </c>
      <c r="EK47" s="245">
        <f t="shared" si="106"/>
        <v>0</v>
      </c>
      <c r="EL47" s="245">
        <f t="shared" si="107"/>
        <v>0</v>
      </c>
      <c r="EM47" s="245">
        <f t="shared" si="108"/>
        <v>0</v>
      </c>
      <c r="EN47" s="245">
        <f t="shared" si="109"/>
        <v>0</v>
      </c>
      <c r="EO47" s="245">
        <f t="shared" si="110"/>
        <v>0</v>
      </c>
      <c r="EP47" s="246">
        <f t="shared" si="111"/>
        <v>0</v>
      </c>
      <c r="EQ47" s="255">
        <f t="shared" si="112"/>
        <v>0</v>
      </c>
      <c r="ER47" s="256">
        <f t="shared" si="113"/>
        <v>0</v>
      </c>
      <c r="ES47" s="256">
        <f t="shared" si="114"/>
        <v>0</v>
      </c>
      <c r="ET47" s="256">
        <f t="shared" si="115"/>
        <v>0</v>
      </c>
      <c r="EU47" s="256" t="e">
        <f t="shared" si="116"/>
        <v>#REF!</v>
      </c>
      <c r="EV47" s="256">
        <f t="shared" si="117"/>
        <v>0</v>
      </c>
      <c r="EW47" s="256">
        <f t="shared" si="118"/>
        <v>0</v>
      </c>
      <c r="EX47" s="256" t="str">
        <f t="shared" si="119"/>
        <v/>
      </c>
      <c r="EY47" s="256" t="str">
        <f t="shared" si="120"/>
        <v/>
      </c>
      <c r="EZ47" s="256" t="str">
        <f t="shared" si="121"/>
        <v/>
      </c>
      <c r="FA47" s="256" t="str">
        <f t="shared" si="122"/>
        <v/>
      </c>
      <c r="FB47" s="257" t="str">
        <f t="shared" si="123"/>
        <v/>
      </c>
      <c r="FC47" s="255">
        <f t="shared" si="124"/>
        <v>0</v>
      </c>
      <c r="FD47" s="256" t="str">
        <f t="shared" si="125"/>
        <v/>
      </c>
      <c r="FE47" s="256" t="str">
        <f t="shared" si="126"/>
        <v/>
      </c>
      <c r="FF47" s="256" t="str">
        <f t="shared" si="127"/>
        <v/>
      </c>
      <c r="FG47" s="256" t="str">
        <f t="shared" si="128"/>
        <v/>
      </c>
      <c r="FH47" s="256" t="str">
        <f t="shared" si="129"/>
        <v/>
      </c>
      <c r="FI47" s="256" t="str">
        <f t="shared" si="130"/>
        <v/>
      </c>
      <c r="FJ47" s="256" t="str">
        <f t="shared" si="131"/>
        <v/>
      </c>
      <c r="FK47" s="256" t="str">
        <f t="shared" si="132"/>
        <v/>
      </c>
      <c r="FL47" s="256" t="str">
        <f t="shared" si="133"/>
        <v/>
      </c>
      <c r="FM47" s="256" t="str">
        <f t="shared" si="134"/>
        <v/>
      </c>
      <c r="FN47" s="257" t="str">
        <f t="shared" si="135"/>
        <v/>
      </c>
      <c r="FO47" s="255" t="e">
        <f t="shared" si="136"/>
        <v>#REF!</v>
      </c>
      <c r="FP47" s="256" t="e">
        <f t="shared" si="137"/>
        <v>#REF!</v>
      </c>
      <c r="FQ47" s="256" t="e">
        <f t="shared" si="138"/>
        <v>#REF!</v>
      </c>
      <c r="FR47" s="256" t="e">
        <f t="shared" si="139"/>
        <v>#REF!</v>
      </c>
      <c r="FS47" s="256" t="e">
        <f t="shared" si="140"/>
        <v>#REF!</v>
      </c>
      <c r="FT47" s="256" t="e">
        <f t="shared" si="141"/>
        <v>#REF!</v>
      </c>
      <c r="FU47" s="256" t="str">
        <f t="shared" si="142"/>
        <v/>
      </c>
      <c r="FV47" s="256" t="str">
        <f t="shared" si="143"/>
        <v/>
      </c>
      <c r="FW47" s="256" t="str">
        <f t="shared" si="144"/>
        <v/>
      </c>
      <c r="FX47" s="256" t="str">
        <f t="shared" si="145"/>
        <v/>
      </c>
      <c r="FY47" s="256" t="str">
        <f t="shared" si="146"/>
        <v/>
      </c>
      <c r="FZ47" s="257" t="str">
        <f t="shared" si="147"/>
        <v/>
      </c>
      <c r="GA47" s="255" t="str">
        <f t="shared" si="148"/>
        <v/>
      </c>
      <c r="GB47" s="256" t="str">
        <f t="shared" si="149"/>
        <v/>
      </c>
      <c r="GC47" s="256" t="str">
        <f t="shared" si="150"/>
        <v/>
      </c>
      <c r="GD47" s="256" t="str">
        <f t="shared" si="151"/>
        <v/>
      </c>
      <c r="GE47" s="256" t="str">
        <f t="shared" si="152"/>
        <v/>
      </c>
      <c r="GF47" s="256" t="str">
        <f t="shared" si="153"/>
        <v/>
      </c>
      <c r="GG47" s="256" t="str">
        <f t="shared" si="154"/>
        <v/>
      </c>
      <c r="GH47" s="256" t="str">
        <f t="shared" si="155"/>
        <v/>
      </c>
      <c r="GI47" s="256" t="str">
        <f t="shared" si="156"/>
        <v/>
      </c>
      <c r="GJ47" s="256" t="str">
        <f t="shared" si="157"/>
        <v/>
      </c>
      <c r="GK47" s="256" t="str">
        <f t="shared" si="158"/>
        <v/>
      </c>
      <c r="GL47" s="257" t="str">
        <f t="shared" si="159"/>
        <v/>
      </c>
      <c r="GM47" s="255" t="str">
        <f t="shared" si="160"/>
        <v/>
      </c>
      <c r="GN47" s="256" t="str">
        <f t="shared" si="161"/>
        <v/>
      </c>
      <c r="GO47" s="256" t="str">
        <f t="shared" si="162"/>
        <v/>
      </c>
      <c r="GP47" s="256" t="str">
        <f t="shared" si="163"/>
        <v/>
      </c>
      <c r="GQ47" s="256" t="str">
        <f t="shared" si="164"/>
        <v/>
      </c>
      <c r="GR47" s="256" t="str">
        <f t="shared" si="165"/>
        <v/>
      </c>
      <c r="GS47" s="256" t="str">
        <f t="shared" si="166"/>
        <v/>
      </c>
      <c r="GT47" s="256" t="str">
        <f t="shared" si="167"/>
        <v/>
      </c>
      <c r="GU47" s="256" t="str">
        <f t="shared" si="168"/>
        <v/>
      </c>
      <c r="GV47" s="256" t="str">
        <f t="shared" si="169"/>
        <v/>
      </c>
      <c r="GW47" s="256" t="str">
        <f t="shared" si="170"/>
        <v/>
      </c>
      <c r="GX47" s="257" t="str">
        <f t="shared" si="171"/>
        <v/>
      </c>
      <c r="GY47" s="252">
        <f t="shared" si="185"/>
        <v>0</v>
      </c>
      <c r="GZ47" s="253" t="e">
        <f t="shared" si="186"/>
        <v>#REF!</v>
      </c>
      <c r="HA47" s="253">
        <f t="shared" si="186"/>
        <v>0</v>
      </c>
      <c r="HB47" s="253">
        <f t="shared" si="186"/>
        <v>0</v>
      </c>
      <c r="HC47" s="253">
        <f t="shared" si="186"/>
        <v>0</v>
      </c>
      <c r="HD47" s="253">
        <f t="shared" si="186"/>
        <v>0</v>
      </c>
      <c r="HE47" s="253">
        <f t="shared" si="173"/>
        <v>0</v>
      </c>
      <c r="HF47" s="254">
        <f t="shared" si="173"/>
        <v>0</v>
      </c>
      <c r="HG47" s="252">
        <f t="shared" si="187"/>
        <v>0</v>
      </c>
      <c r="HH47" s="253">
        <f t="shared" si="188"/>
        <v>0</v>
      </c>
      <c r="HI47" s="253">
        <f t="shared" si="188"/>
        <v>0</v>
      </c>
      <c r="HJ47" s="253">
        <f t="shared" si="188"/>
        <v>0</v>
      </c>
      <c r="HK47" s="253">
        <f t="shared" si="188"/>
        <v>0</v>
      </c>
      <c r="HL47" s="253">
        <f t="shared" si="188"/>
        <v>0</v>
      </c>
      <c r="HM47" s="253">
        <f t="shared" si="188"/>
        <v>0</v>
      </c>
      <c r="HN47" s="254">
        <f t="shared" si="188"/>
        <v>0</v>
      </c>
      <c r="HO47" s="252" t="e">
        <f t="shared" si="189"/>
        <v>#REF!</v>
      </c>
      <c r="HP47" s="253" t="e">
        <f t="shared" si="190"/>
        <v>#REF!</v>
      </c>
      <c r="HQ47" s="253">
        <f t="shared" si="190"/>
        <v>0</v>
      </c>
      <c r="HR47" s="253">
        <f t="shared" si="190"/>
        <v>0</v>
      </c>
      <c r="HS47" s="253">
        <f t="shared" si="190"/>
        <v>0</v>
      </c>
      <c r="HT47" s="253">
        <f t="shared" si="190"/>
        <v>0</v>
      </c>
      <c r="HU47" s="253">
        <f t="shared" si="190"/>
        <v>0</v>
      </c>
      <c r="HV47" s="254">
        <f t="shared" si="190"/>
        <v>0</v>
      </c>
      <c r="HW47" s="252">
        <f t="shared" si="191"/>
        <v>0</v>
      </c>
      <c r="HX47" s="253">
        <f t="shared" si="192"/>
        <v>0</v>
      </c>
      <c r="HY47" s="253">
        <f t="shared" si="192"/>
        <v>0</v>
      </c>
      <c r="HZ47" s="253">
        <f t="shared" si="192"/>
        <v>0</v>
      </c>
      <c r="IA47" s="253">
        <f t="shared" si="192"/>
        <v>0</v>
      </c>
      <c r="IB47" s="253">
        <f t="shared" si="192"/>
        <v>0</v>
      </c>
      <c r="IC47" s="253">
        <f t="shared" si="192"/>
        <v>0</v>
      </c>
      <c r="ID47" s="254">
        <f t="shared" si="192"/>
        <v>0</v>
      </c>
      <c r="IE47" s="252">
        <f t="shared" si="193"/>
        <v>0</v>
      </c>
      <c r="IF47" s="253">
        <f t="shared" si="194"/>
        <v>0</v>
      </c>
      <c r="IG47" s="253">
        <f t="shared" si="194"/>
        <v>0</v>
      </c>
      <c r="IH47" s="253">
        <f t="shared" si="194"/>
        <v>0</v>
      </c>
      <c r="II47" s="253">
        <f t="shared" si="194"/>
        <v>0</v>
      </c>
      <c r="IJ47" s="253">
        <f t="shared" si="194"/>
        <v>0</v>
      </c>
      <c r="IK47" s="253">
        <f t="shared" si="194"/>
        <v>0</v>
      </c>
      <c r="IL47" s="254">
        <f t="shared" si="194"/>
        <v>0</v>
      </c>
      <c r="IM47" s="255" t="e">
        <f t="shared" si="178"/>
        <v>#REF!</v>
      </c>
      <c r="IN47" s="256">
        <f t="shared" si="179"/>
        <v>0</v>
      </c>
      <c r="IO47" s="256" t="e">
        <f t="shared" si="180"/>
        <v>#REF!</v>
      </c>
      <c r="IP47" s="256">
        <f t="shared" si="181"/>
        <v>0</v>
      </c>
      <c r="IQ47" s="257">
        <f t="shared" si="182"/>
        <v>0</v>
      </c>
      <c r="IR47" s="404" t="e">
        <f t="shared" si="195"/>
        <v>#REF!</v>
      </c>
      <c r="IS47" s="250">
        <f t="shared" si="197"/>
        <v>0</v>
      </c>
      <c r="IT47" s="258" t="e">
        <f t="shared" si="183"/>
        <v>#REF!</v>
      </c>
      <c r="IU47" s="407">
        <v>1800</v>
      </c>
      <c r="IV47" s="409"/>
      <c r="IW47" s="409" t="s">
        <v>185</v>
      </c>
      <c r="IX47" s="413" t="e">
        <f t="shared" si="196"/>
        <v>#REF!</v>
      </c>
      <c r="IY47" s="421"/>
      <c r="IZ47" s="422"/>
      <c r="JA47" s="423"/>
      <c r="JB47" s="421"/>
      <c r="JC47" s="422"/>
      <c r="JD47" s="423"/>
      <c r="JE47" s="418"/>
      <c r="JF47" s="419"/>
      <c r="JG47" s="420"/>
      <c r="JH47" s="418"/>
      <c r="JI47" s="419"/>
      <c r="JJ47" s="420"/>
      <c r="JK47" s="418"/>
      <c r="JL47" s="419"/>
      <c r="JM47" s="420"/>
      <c r="JN47" s="641">
        <v>1</v>
      </c>
      <c r="JO47" s="641">
        <v>1</v>
      </c>
      <c r="JP47" s="641">
        <v>1</v>
      </c>
      <c r="JQ47" s="641">
        <v>1</v>
      </c>
      <c r="JR47" s="641">
        <v>1</v>
      </c>
      <c r="JS47" s="656" t="e">
        <f t="shared" si="184"/>
        <v>#REF!</v>
      </c>
    </row>
    <row r="48" spans="25:279" ht="20.100000000000001" hidden="1" customHeight="1">
      <c r="Y48" s="380" t="e">
        <f>N!IK23</f>
        <v>#REF!</v>
      </c>
      <c r="Z48" s="377" t="s">
        <v>115</v>
      </c>
      <c r="AA48" s="244">
        <f>IF(AA$32="",IF(AA$31="",(SUMIF(S!$HC$15:$HL$15,'Ciclo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Semaforico'!AA$30,O!$HC23:$HL23))*AA$31),(SUMIF(S!$HC$15:$HL$15,'Ciclo Semaforico'!AA$32,S!$HC23:$HL23)+SUMIF(N!$HC$15:$HL$15,'Ciclo Semaforico'!AA$32,N!$HC23:$HL23)+SUMIF(E!$HC$15:$HL$15,'Ciclo Semaforico'!AA$32,E!$HC23:$HL23)+SUMIF(O!$HC$15:$HL$15,'Ciclo Semaforico'!AA$32,O!$HC23:$HL23))-IF(AA$31="",(SUMIF(S!$HC$15:$HL$15,'Ciclo Semaforico'!AA$30,S!$HC23:$HL23)+SUMIF(N!$HC$15:$HL$15,'Ciclo Semaforico'!AA$30,N!$HC23:$HL23)+SUMIF(E!$HC$15:$HL$15,'Ciclo Semaforico'!AA$30,E!$HC23:$HL23)+SUMIF(O!$HC$15:$HL$15,'Ciclo Semaforico'!AA$30,O!$HC23:$HL23)),(SUMIF(S!$HC$15:$HL$15,'Ciclo Semaforico'!AA$30,S!$HC23:$HL23)+SUMIF(N!$HC$15:$HL$15,'Ciclo Semaforico'!AA$30,N!$HC23:$HL23)+SUMIF(E!$HC$15:$HL$15,'Ciclo Semaforico'!AA$30,E!$HC23:$HL23)+SUMIF(O!$HC$15:$HL$15,'Ciclo Semaforico'!AA$30,O!$HC23:$HL23))*AA$31))</f>
        <v>0</v>
      </c>
      <c r="AB48" s="245">
        <f>IF(AB$32="",IF(AB$31="",(SUMIF(S!$HC$15:$HL$15,'Ciclo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Semaforico'!AB$30,O!$HC23:$HL23))*AB$31),(SUMIF(S!$HC$15:$HL$15,'Ciclo Semaforico'!AB$32,S!$HC23:$HL23)+SUMIF(N!$HC$15:$HL$15,'Ciclo Semaforico'!AB$32,N!$HC23:$HL23)+SUMIF(E!$HC$15:$HL$15,'Ciclo Semaforico'!AB$32,E!$HC23:$HL23)+SUMIF(O!$HC$15:$HL$15,'Ciclo Semaforico'!AB$32,O!$HC23:$HL23))-IF(AB$31="",(SUMIF(S!$HC$15:$HL$15,'Ciclo Semaforico'!AB$30,S!$HC23:$HL23)+SUMIF(N!$HC$15:$HL$15,'Ciclo Semaforico'!AB$30,N!$HC23:$HL23)+SUMIF(E!$HC$15:$HL$15,'Ciclo Semaforico'!AB$30,E!$HC23:$HL23)+SUMIF(O!$HC$15:$HL$15,'Ciclo Semaforico'!AB$30,O!$HC23:$HL23)),(SUMIF(S!$HC$15:$HL$15,'Ciclo Semaforico'!AB$30,S!$HC23:$HL23)+SUMIF(N!$HC$15:$HL$15,'Ciclo Semaforico'!AB$30,N!$HC23:$HL23)+SUMIF(E!$HC$15:$HL$15,'Ciclo Semaforico'!AB$30,E!$HC23:$HL23)+SUMIF(O!$HC$15:$HL$15,'Ciclo Semaforico'!AB$30,O!$HC23:$HL23))*AB$31))</f>
        <v>0</v>
      </c>
      <c r="AC48" s="245">
        <f>IF(AC$32="",IF(AC$31="",(SUMIF(S!$HC$15:$HL$15,'Ciclo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Semaforico'!AC$30,O!$HC23:$HL23))*AC$31),(SUMIF(S!$HC$15:$HL$15,'Ciclo Semaforico'!AC$32,S!$HC23:$HL23)+SUMIF(N!$HC$15:$HL$15,'Ciclo Semaforico'!AC$32,N!$HC23:$HL23)+SUMIF(E!$HC$15:$HL$15,'Ciclo Semaforico'!AC$32,E!$HC23:$HL23)+SUMIF(O!$HC$15:$HL$15,'Ciclo Semaforico'!AC$32,O!$HC23:$HL23))-IF(AC$31="",(SUMIF(S!$HC$15:$HL$15,'Ciclo Semaforico'!AC$30,S!$HC23:$HL23)+SUMIF(N!$HC$15:$HL$15,'Ciclo Semaforico'!AC$30,N!$HC23:$HL23)+SUMIF(E!$HC$15:$HL$15,'Ciclo Semaforico'!AC$30,E!$HC23:$HL23)+SUMIF(O!$HC$15:$HL$15,'Ciclo Semaforico'!AC$30,O!$HC23:$HL23)),(SUMIF(S!$HC$15:$HL$15,'Ciclo Semaforico'!AC$30,S!$HC23:$HL23)+SUMIF(N!$HC$15:$HL$15,'Ciclo Semaforico'!AC$30,N!$HC23:$HL23)+SUMIF(E!$HC$15:$HL$15,'Ciclo Semaforico'!AC$30,E!$HC23:$HL23)+SUMIF(O!$HC$15:$HL$15,'Ciclo Semaforico'!AC$30,O!$HC23:$HL23))*AC$31))</f>
        <v>0</v>
      </c>
      <c r="AD48" s="245">
        <f>IF(AD$32="",IF(AD$31="",(SUMIF(S!$HC$15:$HL$15,'Ciclo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Semaforico'!AD$30,O!$HC23:$HL23))*AD$31),(SUMIF(S!$HC$15:$HL$15,'Ciclo Semaforico'!AD$32,S!$HC23:$HL23)+SUMIF(N!$HC$15:$HL$15,'Ciclo Semaforico'!AD$32,N!$HC23:$HL23)+SUMIF(E!$HC$15:$HL$15,'Ciclo Semaforico'!AD$32,E!$HC23:$HL23)+SUMIF(O!$HC$15:$HL$15,'Ciclo Semaforico'!AD$32,O!$HC23:$HL23))-IF(AD$31="",(SUMIF(S!$HC$15:$HL$15,'Ciclo Semaforico'!AD$30,S!$HC23:$HL23)+SUMIF(N!$HC$15:$HL$15,'Ciclo Semaforico'!AD$30,N!$HC23:$HL23)+SUMIF(E!$HC$15:$HL$15,'Ciclo Semaforico'!AD$30,E!$HC23:$HL23)+SUMIF(O!$HC$15:$HL$15,'Ciclo Semaforico'!AD$30,O!$HC23:$HL23)),(SUMIF(S!$HC$15:$HL$15,'Ciclo Semaforico'!AD$30,S!$HC23:$HL23)+SUMIF(N!$HC$15:$HL$15,'Ciclo Semaforico'!AD$30,N!$HC23:$HL23)+SUMIF(E!$HC$15:$HL$15,'Ciclo Semaforico'!AD$30,E!$HC23:$HL23)+SUMIF(O!$HC$15:$HL$15,'Ciclo Semaforico'!AD$30,O!$HC23:$HL23))*AD$31))</f>
        <v>0</v>
      </c>
      <c r="AE48" s="245" t="e">
        <f>IF(AE$32="",IF(AE$31="",(SUMIF(S!$HC$15:$HL$15,'Ciclo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Semaforico'!AE$30,O!$HC23:$HL23))*AE$31),(SUMIF(S!$HC$15:$HL$15,'Ciclo Semaforico'!AE$32,S!$HC23:$HL23)+SUMIF(N!$HC$15:$HL$15,'Ciclo Semaforico'!AE$32,N!$HC23:$HL23)+SUMIF(E!$HC$15:$HL$15,'Ciclo Semaforico'!AE$32,E!$HC23:$HL23)+SUMIF(O!$HC$15:$HL$15,'Ciclo Semaforico'!AE$32,O!$HC23:$HL23))-IF(AE$31="",(SUMIF(S!$HC$15:$HL$15,'Ciclo Semaforico'!AE$30,S!$HC23:$HL23)+SUMIF(N!$HC$15:$HL$15,'Ciclo Semaforico'!AE$30,N!$HC23:$HL23)+SUMIF(E!$HC$15:$HL$15,'Ciclo Semaforico'!AE$30,E!$HC23:$HL23)+SUMIF(O!$HC$15:$HL$15,'Ciclo Semaforico'!AE$30,O!$HC23:$HL23)),(SUMIF(S!$HC$15:$HL$15,'Ciclo Semaforico'!AE$30,S!$HC23:$HL23)+SUMIF(N!$HC$15:$HL$15,'Ciclo Semaforico'!AE$30,N!$HC23:$HL23)+SUMIF(E!$HC$15:$HL$15,'Ciclo Semaforico'!AE$30,E!$HC23:$HL23)+SUMIF(O!$HC$15:$HL$15,'Ciclo Semaforico'!AE$30,O!$HC23:$HL23))*AE$31))</f>
        <v>#REF!</v>
      </c>
      <c r="AF48" s="245">
        <f>IF(AF$32="",IF(AF$31="",(SUMIF(S!$HC$15:$HL$15,'Ciclo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Semaforico'!AF$30,O!$HC23:$HL23))*AF$31),(SUMIF(S!$HC$15:$HL$15,'Ciclo Semaforico'!AF$32,S!$HC23:$HL23)+SUMIF(N!$HC$15:$HL$15,'Ciclo Semaforico'!AF$32,N!$HC23:$HL23)+SUMIF(E!$HC$15:$HL$15,'Ciclo Semaforico'!AF$32,E!$HC23:$HL23)+SUMIF(O!$HC$15:$HL$15,'Ciclo Semaforico'!AF$32,O!$HC23:$HL23))-IF(AF$31="",(SUMIF(S!$HC$15:$HL$15,'Ciclo Semaforico'!AF$30,S!$HC23:$HL23)+SUMIF(N!$HC$15:$HL$15,'Ciclo Semaforico'!AF$30,N!$HC23:$HL23)+SUMIF(E!$HC$15:$HL$15,'Ciclo Semaforico'!AF$30,E!$HC23:$HL23)+SUMIF(O!$HC$15:$HL$15,'Ciclo Semaforico'!AF$30,O!$HC23:$HL23)),(SUMIF(S!$HC$15:$HL$15,'Ciclo Semaforico'!AF$30,S!$HC23:$HL23)+SUMIF(N!$HC$15:$HL$15,'Ciclo Semaforico'!AF$30,N!$HC23:$HL23)+SUMIF(E!$HC$15:$HL$15,'Ciclo Semaforico'!AF$30,E!$HC23:$HL23)+SUMIF(O!$HC$15:$HL$15,'Ciclo Semaforico'!AF$30,O!$HC23:$HL23))*AF$31))</f>
        <v>0</v>
      </c>
      <c r="AG48" s="245">
        <f>IF(AG$32="",IF(AG$31="",(SUMIF(S!$HC$15:$HL$15,'Ciclo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Semaforico'!AG$30,O!$HC23:$HL23))*AG$31),(SUMIF(S!$HC$15:$HL$15,'Ciclo Semaforico'!AG$32,S!$HC23:$HL23)+SUMIF(N!$HC$15:$HL$15,'Ciclo Semaforico'!AG$32,N!$HC23:$HL23)+SUMIF(E!$HC$15:$HL$15,'Ciclo Semaforico'!AG$32,E!$HC23:$HL23)+SUMIF(O!$HC$15:$HL$15,'Ciclo Semaforico'!AG$32,O!$HC23:$HL23))-IF(AG$31="",(SUMIF(S!$HC$15:$HL$15,'Ciclo Semaforico'!AG$30,S!$HC23:$HL23)+SUMIF(N!$HC$15:$HL$15,'Ciclo Semaforico'!AG$30,N!$HC23:$HL23)+SUMIF(E!$HC$15:$HL$15,'Ciclo Semaforico'!AG$30,E!$HC23:$HL23)+SUMIF(O!$HC$15:$HL$15,'Ciclo Semaforico'!AG$30,O!$HC23:$HL23)),(SUMIF(S!$HC$15:$HL$15,'Ciclo Semaforico'!AG$30,S!$HC23:$HL23)+SUMIF(N!$HC$15:$HL$15,'Ciclo Semaforico'!AG$30,N!$HC23:$HL23)+SUMIF(E!$HC$15:$HL$15,'Ciclo Semaforico'!AG$30,E!$HC23:$HL23)+SUMIF(O!$HC$15:$HL$15,'Ciclo Semaforico'!AG$30,O!$HC23:$HL23))*AG$31))</f>
        <v>0</v>
      </c>
      <c r="AH48" s="245">
        <f>IF(AH$32="",IF(AH$31="",(SUMIF(S!$HC$15:$HL$15,'Ciclo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Semaforico'!AH$30,O!$HC23:$HL23))*AH$31),(SUMIF(S!$HC$15:$HL$15,'Ciclo Semaforico'!AH$32,S!$HC23:$HL23)+SUMIF(N!$HC$15:$HL$15,'Ciclo Semaforico'!AH$32,N!$HC23:$HL23)+SUMIF(E!$HC$15:$HL$15,'Ciclo Semaforico'!AH$32,E!$HC23:$HL23)+SUMIF(O!$HC$15:$HL$15,'Ciclo Semaforico'!AH$32,O!$HC23:$HL23))-IF(AH$31="",(SUMIF(S!$HC$15:$HL$15,'Ciclo Semaforico'!AH$30,S!$HC23:$HL23)+SUMIF(N!$HC$15:$HL$15,'Ciclo Semaforico'!AH$30,N!$HC23:$HL23)+SUMIF(E!$HC$15:$HL$15,'Ciclo Semaforico'!AH$30,E!$HC23:$HL23)+SUMIF(O!$HC$15:$HL$15,'Ciclo Semaforico'!AH$30,O!$HC23:$HL23)),(SUMIF(S!$HC$15:$HL$15,'Ciclo Semaforico'!AH$30,S!$HC23:$HL23)+SUMIF(N!$HC$15:$HL$15,'Ciclo Semaforico'!AH$30,N!$HC23:$HL23)+SUMIF(E!$HC$15:$HL$15,'Ciclo Semaforico'!AH$30,E!$HC23:$HL23)+SUMIF(O!$HC$15:$HL$15,'Ciclo Semaforico'!AH$30,O!$HC23:$HL23))*AH$31))</f>
        <v>0</v>
      </c>
      <c r="AI48" s="245">
        <f>IF(AI$32="",IF(AI$31="",(SUMIF(S!$HC$15:$HL$15,'Ciclo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Semaforico'!AI$30,O!$HC23:$HL23))*AI$31),(SUMIF(S!$HC$15:$HL$15,'Ciclo Semaforico'!AI$32,S!$HC23:$HL23)+SUMIF(N!$HC$15:$HL$15,'Ciclo Semaforico'!AI$32,N!$HC23:$HL23)+SUMIF(E!$HC$15:$HL$15,'Ciclo Semaforico'!AI$32,E!$HC23:$HL23)+SUMIF(O!$HC$15:$HL$15,'Ciclo Semaforico'!AI$32,O!$HC23:$HL23))-IF(AI$31="",(SUMIF(S!$HC$15:$HL$15,'Ciclo Semaforico'!AI$30,S!$HC23:$HL23)+SUMIF(N!$HC$15:$HL$15,'Ciclo Semaforico'!AI$30,N!$HC23:$HL23)+SUMIF(E!$HC$15:$HL$15,'Ciclo Semaforico'!AI$30,E!$HC23:$HL23)+SUMIF(O!$HC$15:$HL$15,'Ciclo Semaforico'!AI$30,O!$HC23:$HL23)),(SUMIF(S!$HC$15:$HL$15,'Ciclo Semaforico'!AI$30,S!$HC23:$HL23)+SUMIF(N!$HC$15:$HL$15,'Ciclo Semaforico'!AI$30,N!$HC23:$HL23)+SUMIF(E!$HC$15:$HL$15,'Ciclo Semaforico'!AI$30,E!$HC23:$HL23)+SUMIF(O!$HC$15:$HL$15,'Ciclo Semaforico'!AI$30,O!$HC23:$HL23))*AI$31))</f>
        <v>0</v>
      </c>
      <c r="AJ48" s="245">
        <f>IF(AJ$32="",IF(AJ$31="",(SUMIF(S!$HC$15:$HL$15,'Ciclo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Semaforico'!AJ$30,O!$HC23:$HL23))*AJ$31),(SUMIF(S!$HC$15:$HL$15,'Ciclo Semaforico'!AJ$32,S!$HC23:$HL23)+SUMIF(N!$HC$15:$HL$15,'Ciclo Semaforico'!AJ$32,N!$HC23:$HL23)+SUMIF(E!$HC$15:$HL$15,'Ciclo Semaforico'!AJ$32,E!$HC23:$HL23)+SUMIF(O!$HC$15:$HL$15,'Ciclo Semaforico'!AJ$32,O!$HC23:$HL23))-IF(AJ$31="",(SUMIF(S!$HC$15:$HL$15,'Ciclo Semaforico'!AJ$30,S!$HC23:$HL23)+SUMIF(N!$HC$15:$HL$15,'Ciclo Semaforico'!AJ$30,N!$HC23:$HL23)+SUMIF(E!$HC$15:$HL$15,'Ciclo Semaforico'!AJ$30,E!$HC23:$HL23)+SUMIF(O!$HC$15:$HL$15,'Ciclo Semaforico'!AJ$30,O!$HC23:$HL23)),(SUMIF(S!$HC$15:$HL$15,'Ciclo Semaforico'!AJ$30,S!$HC23:$HL23)+SUMIF(N!$HC$15:$HL$15,'Ciclo Semaforico'!AJ$30,N!$HC23:$HL23)+SUMIF(E!$HC$15:$HL$15,'Ciclo Semaforico'!AJ$30,E!$HC23:$HL23)+SUMIF(O!$HC$15:$HL$15,'Ciclo Semaforico'!AJ$30,O!$HC23:$HL23))*AJ$31))</f>
        <v>0</v>
      </c>
      <c r="AK48" s="245">
        <f>IF(AK$32="",IF(AK$31="",(SUMIF(S!$HC$15:$HL$15,'Ciclo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Semaforico'!AK$30,O!$HC23:$HL23))*AK$31),(SUMIF(S!$HC$15:$HL$15,'Ciclo Semaforico'!AK$32,S!$HC23:$HL23)+SUMIF(N!$HC$15:$HL$15,'Ciclo Semaforico'!AK$32,N!$HC23:$HL23)+SUMIF(E!$HC$15:$HL$15,'Ciclo Semaforico'!AK$32,E!$HC23:$HL23)+SUMIF(O!$HC$15:$HL$15,'Ciclo Semaforico'!AK$32,O!$HC23:$HL23))-IF(AK$31="",(SUMIF(S!$HC$15:$HL$15,'Ciclo Semaforico'!AK$30,S!$HC23:$HL23)+SUMIF(N!$HC$15:$HL$15,'Ciclo Semaforico'!AK$30,N!$HC23:$HL23)+SUMIF(E!$HC$15:$HL$15,'Ciclo Semaforico'!AK$30,E!$HC23:$HL23)+SUMIF(O!$HC$15:$HL$15,'Ciclo Semaforico'!AK$30,O!$HC23:$HL23)),(SUMIF(S!$HC$15:$HL$15,'Ciclo Semaforico'!AK$30,S!$HC23:$HL23)+SUMIF(N!$HC$15:$HL$15,'Ciclo Semaforico'!AK$30,N!$HC23:$HL23)+SUMIF(E!$HC$15:$HL$15,'Ciclo Semaforico'!AK$30,E!$HC23:$HL23)+SUMIF(O!$HC$15:$HL$15,'Ciclo Semaforico'!AK$30,O!$HC23:$HL23))*AK$31))</f>
        <v>0</v>
      </c>
      <c r="AL48" s="246">
        <f>IF(AL$32="",IF(AL$31="",(SUMIF(S!$HC$15:$HL$15,'Ciclo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Semaforico'!AL$30,O!$HC23:$HL23))*AL$31),(SUMIF(S!$HC$15:$HL$15,'Ciclo Semaforico'!AL$32,S!$HC23:$HL23)+SUMIF(N!$HC$15:$HL$15,'Ciclo Semaforico'!AL$32,N!$HC23:$HL23)+SUMIF(E!$HC$15:$HL$15,'Ciclo Semaforico'!AL$32,E!$HC23:$HL23)+SUMIF(O!$HC$15:$HL$15,'Ciclo Semaforico'!AL$32,O!$HC23:$HL23))-IF(AL$31="",(SUMIF(S!$HC$15:$HL$15,'Ciclo Semaforico'!AL$30,S!$HC23:$HL23)+SUMIF(N!$HC$15:$HL$15,'Ciclo Semaforico'!AL$30,N!$HC23:$HL23)+SUMIF(E!$HC$15:$HL$15,'Ciclo Semaforico'!AL$30,E!$HC23:$HL23)+SUMIF(O!$HC$15:$HL$15,'Ciclo Semaforico'!AL$30,O!$HC23:$HL23)),(SUMIF(S!$HC$15:$HL$15,'Ciclo Semaforico'!AL$30,S!$HC23:$HL23)+SUMIF(N!$HC$15:$HL$15,'Ciclo Semaforico'!AL$30,N!$HC23:$HL23)+SUMIF(E!$HC$15:$HL$15,'Ciclo Semaforico'!AL$30,E!$HC23:$HL23)+SUMIF(O!$HC$15:$HL$15,'Ciclo Semaforico'!AL$30,O!$HC23:$HL23))*AL$31))</f>
        <v>0</v>
      </c>
      <c r="AM48" s="244">
        <f>IF(AM$32="",IF(AM$31="",(SUMIF(S!$HC$15:$HL$15,'Ciclo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Semaforico'!AM$30,O!$HC23:$HL23))*AM$31),(SUMIF(S!$HC$15:$HL$15,'Ciclo Semaforico'!AM$32,S!$HC23:$HL23)+SUMIF(N!$HC$15:$HL$15,'Ciclo Semaforico'!AM$32,N!$HC23:$HL23)+SUMIF(E!$HC$15:$HL$15,'Ciclo Semaforico'!AM$32,E!$HC23:$HL23)+SUMIF(O!$HC$15:$HL$15,'Ciclo Semaforico'!AM$32,O!$HC23:$HL23))-IF(AM$31="",(SUMIF(S!$HC$15:$HL$15,'Ciclo Semaforico'!AM$30,S!$HC23:$HL23)+SUMIF(N!$HC$15:$HL$15,'Ciclo Semaforico'!AM$30,N!$HC23:$HL23)+SUMIF(E!$HC$15:$HL$15,'Ciclo Semaforico'!AM$30,E!$HC23:$HL23)+SUMIF(O!$HC$15:$HL$15,'Ciclo Semaforico'!AM$30,O!$HC23:$HL23)),(SUMIF(S!$HC$15:$HL$15,'Ciclo Semaforico'!AM$30,S!$HC23:$HL23)+SUMIF(N!$HC$15:$HL$15,'Ciclo Semaforico'!AM$30,N!$HC23:$HL23)+SUMIF(E!$HC$15:$HL$15,'Ciclo Semaforico'!AM$30,E!$HC23:$HL23)+SUMIF(O!$HC$15:$HL$15,'Ciclo Semaforico'!AM$30,O!$HC23:$HL23))*AM$31))</f>
        <v>0</v>
      </c>
      <c r="AN48" s="245">
        <f>IF(AN$32="",IF(AN$31="",(SUMIF(S!$HC$15:$HL$15,'Ciclo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Semaforico'!AN$30,O!$HC23:$HL23))*AN$31),(SUMIF(S!$HC$15:$HL$15,'Ciclo Semaforico'!AN$32,S!$HC23:$HL23)+SUMIF(N!$HC$15:$HL$15,'Ciclo Semaforico'!AN$32,N!$HC23:$HL23)+SUMIF(E!$HC$15:$HL$15,'Ciclo Semaforico'!AN$32,E!$HC23:$HL23)+SUMIF(O!$HC$15:$HL$15,'Ciclo Semaforico'!AN$32,O!$HC23:$HL23))-IF(AN$31="",(SUMIF(S!$HC$15:$HL$15,'Ciclo Semaforico'!AN$30,S!$HC23:$HL23)+SUMIF(N!$HC$15:$HL$15,'Ciclo Semaforico'!AN$30,N!$HC23:$HL23)+SUMIF(E!$HC$15:$HL$15,'Ciclo Semaforico'!AN$30,E!$HC23:$HL23)+SUMIF(O!$HC$15:$HL$15,'Ciclo Semaforico'!AN$30,O!$HC23:$HL23)),(SUMIF(S!$HC$15:$HL$15,'Ciclo Semaforico'!AN$30,S!$HC23:$HL23)+SUMIF(N!$HC$15:$HL$15,'Ciclo Semaforico'!AN$30,N!$HC23:$HL23)+SUMIF(E!$HC$15:$HL$15,'Ciclo Semaforico'!AN$30,E!$HC23:$HL23)+SUMIF(O!$HC$15:$HL$15,'Ciclo Semaforico'!AN$30,O!$HC23:$HL23))*AN$31))</f>
        <v>0</v>
      </c>
      <c r="AO48" s="245">
        <f>IF(AO$32="",IF(AO$31="",(SUMIF(S!$HC$15:$HL$15,'Ciclo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Semaforico'!AO$30,O!$HC23:$HL23))*AO$31),(SUMIF(S!$HC$15:$HL$15,'Ciclo Semaforico'!AO$32,S!$HC23:$HL23)+SUMIF(N!$HC$15:$HL$15,'Ciclo Semaforico'!AO$32,N!$HC23:$HL23)+SUMIF(E!$HC$15:$HL$15,'Ciclo Semaforico'!AO$32,E!$HC23:$HL23)+SUMIF(O!$HC$15:$HL$15,'Ciclo Semaforico'!AO$32,O!$HC23:$HL23))-IF(AO$31="",(SUMIF(S!$HC$15:$HL$15,'Ciclo Semaforico'!AO$30,S!$HC23:$HL23)+SUMIF(N!$HC$15:$HL$15,'Ciclo Semaforico'!AO$30,N!$HC23:$HL23)+SUMIF(E!$HC$15:$HL$15,'Ciclo Semaforico'!AO$30,E!$HC23:$HL23)+SUMIF(O!$HC$15:$HL$15,'Ciclo Semaforico'!AO$30,O!$HC23:$HL23)),(SUMIF(S!$HC$15:$HL$15,'Ciclo Semaforico'!AO$30,S!$HC23:$HL23)+SUMIF(N!$HC$15:$HL$15,'Ciclo Semaforico'!AO$30,N!$HC23:$HL23)+SUMIF(E!$HC$15:$HL$15,'Ciclo Semaforico'!AO$30,E!$HC23:$HL23)+SUMIF(O!$HC$15:$HL$15,'Ciclo Semaforico'!AO$30,O!$HC23:$HL23))*AO$31))</f>
        <v>0</v>
      </c>
      <c r="AP48" s="245">
        <f>IF(AP$32="",IF(AP$31="",(SUMIF(S!$HC$15:$HL$15,'Ciclo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Semaforico'!AP$30,O!$HC23:$HL23))*AP$31),(SUMIF(S!$HC$15:$HL$15,'Ciclo Semaforico'!AP$32,S!$HC23:$HL23)+SUMIF(N!$HC$15:$HL$15,'Ciclo Semaforico'!AP$32,N!$HC23:$HL23)+SUMIF(E!$HC$15:$HL$15,'Ciclo Semaforico'!AP$32,E!$HC23:$HL23)+SUMIF(O!$HC$15:$HL$15,'Ciclo Semaforico'!AP$32,O!$HC23:$HL23))-IF(AP$31="",(SUMIF(S!$HC$15:$HL$15,'Ciclo Semaforico'!AP$30,S!$HC23:$HL23)+SUMIF(N!$HC$15:$HL$15,'Ciclo Semaforico'!AP$30,N!$HC23:$HL23)+SUMIF(E!$HC$15:$HL$15,'Ciclo Semaforico'!AP$30,E!$HC23:$HL23)+SUMIF(O!$HC$15:$HL$15,'Ciclo Semaforico'!AP$30,O!$HC23:$HL23)),(SUMIF(S!$HC$15:$HL$15,'Ciclo Semaforico'!AP$30,S!$HC23:$HL23)+SUMIF(N!$HC$15:$HL$15,'Ciclo Semaforico'!AP$30,N!$HC23:$HL23)+SUMIF(E!$HC$15:$HL$15,'Ciclo Semaforico'!AP$30,E!$HC23:$HL23)+SUMIF(O!$HC$15:$HL$15,'Ciclo Semaforico'!AP$30,O!$HC23:$HL23))*AP$31))</f>
        <v>0</v>
      </c>
      <c r="AQ48" s="245">
        <f>IF(AQ$32="",IF(AQ$31="",(SUMIF(S!$HC$15:$HL$15,'Ciclo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Semaforico'!AQ$30,O!$HC23:$HL23))*AQ$31),(SUMIF(S!$HC$15:$HL$15,'Ciclo Semaforico'!AQ$32,S!$HC23:$HL23)+SUMIF(N!$HC$15:$HL$15,'Ciclo Semaforico'!AQ$32,N!$HC23:$HL23)+SUMIF(E!$HC$15:$HL$15,'Ciclo Semaforico'!AQ$32,E!$HC23:$HL23)+SUMIF(O!$HC$15:$HL$15,'Ciclo Semaforico'!AQ$32,O!$HC23:$HL23))-IF(AQ$31="",(SUMIF(S!$HC$15:$HL$15,'Ciclo Semaforico'!AQ$30,S!$HC23:$HL23)+SUMIF(N!$HC$15:$HL$15,'Ciclo Semaforico'!AQ$30,N!$HC23:$HL23)+SUMIF(E!$HC$15:$HL$15,'Ciclo Semaforico'!AQ$30,E!$HC23:$HL23)+SUMIF(O!$HC$15:$HL$15,'Ciclo Semaforico'!AQ$30,O!$HC23:$HL23)),(SUMIF(S!$HC$15:$HL$15,'Ciclo Semaforico'!AQ$30,S!$HC23:$HL23)+SUMIF(N!$HC$15:$HL$15,'Ciclo Semaforico'!AQ$30,N!$HC23:$HL23)+SUMIF(E!$HC$15:$HL$15,'Ciclo Semaforico'!AQ$30,E!$HC23:$HL23)+SUMIF(O!$HC$15:$HL$15,'Ciclo Semaforico'!AQ$30,O!$HC23:$HL23))*AQ$31))</f>
        <v>0</v>
      </c>
      <c r="AR48" s="245">
        <f>IF(AR$32="",IF(AR$31="",(SUMIF(S!$HC$15:$HL$15,'Ciclo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Semaforico'!AR$30,O!$HC23:$HL23))*AR$31),(SUMIF(S!$HC$15:$HL$15,'Ciclo Semaforico'!AR$32,S!$HC23:$HL23)+SUMIF(N!$HC$15:$HL$15,'Ciclo Semaforico'!AR$32,N!$HC23:$HL23)+SUMIF(E!$HC$15:$HL$15,'Ciclo Semaforico'!AR$32,E!$HC23:$HL23)+SUMIF(O!$HC$15:$HL$15,'Ciclo Semaforico'!AR$32,O!$HC23:$HL23))-IF(AR$31="",(SUMIF(S!$HC$15:$HL$15,'Ciclo Semaforico'!AR$30,S!$HC23:$HL23)+SUMIF(N!$HC$15:$HL$15,'Ciclo Semaforico'!AR$30,N!$HC23:$HL23)+SUMIF(E!$HC$15:$HL$15,'Ciclo Semaforico'!AR$30,E!$HC23:$HL23)+SUMIF(O!$HC$15:$HL$15,'Ciclo Semaforico'!AR$30,O!$HC23:$HL23)),(SUMIF(S!$HC$15:$HL$15,'Ciclo Semaforico'!AR$30,S!$HC23:$HL23)+SUMIF(N!$HC$15:$HL$15,'Ciclo Semaforico'!AR$30,N!$HC23:$HL23)+SUMIF(E!$HC$15:$HL$15,'Ciclo Semaforico'!AR$30,E!$HC23:$HL23)+SUMIF(O!$HC$15:$HL$15,'Ciclo Semaforico'!AR$30,O!$HC23:$HL23))*AR$31))</f>
        <v>0</v>
      </c>
      <c r="AS48" s="245">
        <f>IF(AS$32="",IF(AS$31="",(SUMIF(S!$HC$15:$HL$15,'Ciclo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Semaforico'!AS$30,O!$HC23:$HL23))*AS$31),(SUMIF(S!$HC$15:$HL$15,'Ciclo Semaforico'!AS$32,S!$HC23:$HL23)+SUMIF(N!$HC$15:$HL$15,'Ciclo Semaforico'!AS$32,N!$HC23:$HL23)+SUMIF(E!$HC$15:$HL$15,'Ciclo Semaforico'!AS$32,E!$HC23:$HL23)+SUMIF(O!$HC$15:$HL$15,'Ciclo Semaforico'!AS$32,O!$HC23:$HL23))-IF(AS$31="",(SUMIF(S!$HC$15:$HL$15,'Ciclo Semaforico'!AS$30,S!$HC23:$HL23)+SUMIF(N!$HC$15:$HL$15,'Ciclo Semaforico'!AS$30,N!$HC23:$HL23)+SUMIF(E!$HC$15:$HL$15,'Ciclo Semaforico'!AS$30,E!$HC23:$HL23)+SUMIF(O!$HC$15:$HL$15,'Ciclo Semaforico'!AS$30,O!$HC23:$HL23)),(SUMIF(S!$HC$15:$HL$15,'Ciclo Semaforico'!AS$30,S!$HC23:$HL23)+SUMIF(N!$HC$15:$HL$15,'Ciclo Semaforico'!AS$30,N!$HC23:$HL23)+SUMIF(E!$HC$15:$HL$15,'Ciclo Semaforico'!AS$30,E!$HC23:$HL23)+SUMIF(O!$HC$15:$HL$15,'Ciclo Semaforico'!AS$30,O!$HC23:$HL23))*AS$31))</f>
        <v>0</v>
      </c>
      <c r="AT48" s="245">
        <f>IF(AT$32="",IF(AT$31="",(SUMIF(S!$HC$15:$HL$15,'Ciclo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Semaforico'!AT$30,O!$HC23:$HL23))*AT$31),(SUMIF(S!$HC$15:$HL$15,'Ciclo Semaforico'!AT$32,S!$HC23:$HL23)+SUMIF(N!$HC$15:$HL$15,'Ciclo Semaforico'!AT$32,N!$HC23:$HL23)+SUMIF(E!$HC$15:$HL$15,'Ciclo Semaforico'!AT$32,E!$HC23:$HL23)+SUMIF(O!$HC$15:$HL$15,'Ciclo Semaforico'!AT$32,O!$HC23:$HL23))-IF(AT$31="",(SUMIF(S!$HC$15:$HL$15,'Ciclo Semaforico'!AT$30,S!$HC23:$HL23)+SUMIF(N!$HC$15:$HL$15,'Ciclo Semaforico'!AT$30,N!$HC23:$HL23)+SUMIF(E!$HC$15:$HL$15,'Ciclo Semaforico'!AT$30,E!$HC23:$HL23)+SUMIF(O!$HC$15:$HL$15,'Ciclo Semaforico'!AT$30,O!$HC23:$HL23)),(SUMIF(S!$HC$15:$HL$15,'Ciclo Semaforico'!AT$30,S!$HC23:$HL23)+SUMIF(N!$HC$15:$HL$15,'Ciclo Semaforico'!AT$30,N!$HC23:$HL23)+SUMIF(E!$HC$15:$HL$15,'Ciclo Semaforico'!AT$30,E!$HC23:$HL23)+SUMIF(O!$HC$15:$HL$15,'Ciclo Semaforico'!AT$30,O!$HC23:$HL23))*AT$31))</f>
        <v>0</v>
      </c>
      <c r="AU48" s="245">
        <f>IF(AU$32="",IF(AU$31="",(SUMIF(S!$HC$15:$HL$15,'Ciclo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Semaforico'!AU$30,O!$HC23:$HL23))*AU$31),(SUMIF(S!$HC$15:$HL$15,'Ciclo Semaforico'!AU$32,S!$HC23:$HL23)+SUMIF(N!$HC$15:$HL$15,'Ciclo Semaforico'!AU$32,N!$HC23:$HL23)+SUMIF(E!$HC$15:$HL$15,'Ciclo Semaforico'!AU$32,E!$HC23:$HL23)+SUMIF(O!$HC$15:$HL$15,'Ciclo Semaforico'!AU$32,O!$HC23:$HL23))-IF(AU$31="",(SUMIF(S!$HC$15:$HL$15,'Ciclo Semaforico'!AU$30,S!$HC23:$HL23)+SUMIF(N!$HC$15:$HL$15,'Ciclo Semaforico'!AU$30,N!$HC23:$HL23)+SUMIF(E!$HC$15:$HL$15,'Ciclo Semaforico'!AU$30,E!$HC23:$HL23)+SUMIF(O!$HC$15:$HL$15,'Ciclo Semaforico'!AU$30,O!$HC23:$HL23)),(SUMIF(S!$HC$15:$HL$15,'Ciclo Semaforico'!AU$30,S!$HC23:$HL23)+SUMIF(N!$HC$15:$HL$15,'Ciclo Semaforico'!AU$30,N!$HC23:$HL23)+SUMIF(E!$HC$15:$HL$15,'Ciclo Semaforico'!AU$30,E!$HC23:$HL23)+SUMIF(O!$HC$15:$HL$15,'Ciclo Semaforico'!AU$30,O!$HC23:$HL23))*AU$31))</f>
        <v>0</v>
      </c>
      <c r="AV48" s="245">
        <f>IF(AV$32="",IF(AV$31="",(SUMIF(S!$HC$15:$HL$15,'Ciclo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Semaforico'!AV$30,O!$HC23:$HL23))*AV$31),(SUMIF(S!$HC$15:$HL$15,'Ciclo Semaforico'!AV$32,S!$HC23:$HL23)+SUMIF(N!$HC$15:$HL$15,'Ciclo Semaforico'!AV$32,N!$HC23:$HL23)+SUMIF(E!$HC$15:$HL$15,'Ciclo Semaforico'!AV$32,E!$HC23:$HL23)+SUMIF(O!$HC$15:$HL$15,'Ciclo Semaforico'!AV$32,O!$HC23:$HL23))-IF(AV$31="",(SUMIF(S!$HC$15:$HL$15,'Ciclo Semaforico'!AV$30,S!$HC23:$HL23)+SUMIF(N!$HC$15:$HL$15,'Ciclo Semaforico'!AV$30,N!$HC23:$HL23)+SUMIF(E!$HC$15:$HL$15,'Ciclo Semaforico'!AV$30,E!$HC23:$HL23)+SUMIF(O!$HC$15:$HL$15,'Ciclo Semaforico'!AV$30,O!$HC23:$HL23)),(SUMIF(S!$HC$15:$HL$15,'Ciclo Semaforico'!AV$30,S!$HC23:$HL23)+SUMIF(N!$HC$15:$HL$15,'Ciclo Semaforico'!AV$30,N!$HC23:$HL23)+SUMIF(E!$HC$15:$HL$15,'Ciclo Semaforico'!AV$30,E!$HC23:$HL23)+SUMIF(O!$HC$15:$HL$15,'Ciclo Semaforico'!AV$30,O!$HC23:$HL23))*AV$31))</f>
        <v>0</v>
      </c>
      <c r="AW48" s="245">
        <f>IF(AW$32="",IF(AW$31="",(SUMIF(S!$HC$15:$HL$15,'Ciclo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Semaforico'!AW$30,O!$HC23:$HL23))*AW$31),(SUMIF(S!$HC$15:$HL$15,'Ciclo Semaforico'!AW$32,S!$HC23:$HL23)+SUMIF(N!$HC$15:$HL$15,'Ciclo Semaforico'!AW$32,N!$HC23:$HL23)+SUMIF(E!$HC$15:$HL$15,'Ciclo Semaforico'!AW$32,E!$HC23:$HL23)+SUMIF(O!$HC$15:$HL$15,'Ciclo Semaforico'!AW$32,O!$HC23:$HL23))-IF(AW$31="",(SUMIF(S!$HC$15:$HL$15,'Ciclo Semaforico'!AW$30,S!$HC23:$HL23)+SUMIF(N!$HC$15:$HL$15,'Ciclo Semaforico'!AW$30,N!$HC23:$HL23)+SUMIF(E!$HC$15:$HL$15,'Ciclo Semaforico'!AW$30,E!$HC23:$HL23)+SUMIF(O!$HC$15:$HL$15,'Ciclo Semaforico'!AW$30,O!$HC23:$HL23)),(SUMIF(S!$HC$15:$HL$15,'Ciclo Semaforico'!AW$30,S!$HC23:$HL23)+SUMIF(N!$HC$15:$HL$15,'Ciclo Semaforico'!AW$30,N!$HC23:$HL23)+SUMIF(E!$HC$15:$HL$15,'Ciclo Semaforico'!AW$30,E!$HC23:$HL23)+SUMIF(O!$HC$15:$HL$15,'Ciclo Semaforico'!AW$30,O!$HC23:$HL23))*AW$31))</f>
        <v>0</v>
      </c>
      <c r="AX48" s="246">
        <f>IF(AX$32="",IF(AX$31="",(SUMIF(S!$HC$15:$HL$15,'Ciclo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Semaforico'!AX$30,O!$HC23:$HL23))*AX$31),(SUMIF(S!$HC$15:$HL$15,'Ciclo Semaforico'!AX$32,S!$HC23:$HL23)+SUMIF(N!$HC$15:$HL$15,'Ciclo Semaforico'!AX$32,N!$HC23:$HL23)+SUMIF(E!$HC$15:$HL$15,'Ciclo Semaforico'!AX$32,E!$HC23:$HL23)+SUMIF(O!$HC$15:$HL$15,'Ciclo Semaforico'!AX$32,O!$HC23:$HL23))-IF(AX$31="",(SUMIF(S!$HC$15:$HL$15,'Ciclo Semaforico'!AX$30,S!$HC23:$HL23)+SUMIF(N!$HC$15:$HL$15,'Ciclo Semaforico'!AX$30,N!$HC23:$HL23)+SUMIF(E!$HC$15:$HL$15,'Ciclo Semaforico'!AX$30,E!$HC23:$HL23)+SUMIF(O!$HC$15:$HL$15,'Ciclo Semaforico'!AX$30,O!$HC23:$HL23)),(SUMIF(S!$HC$15:$HL$15,'Ciclo Semaforico'!AX$30,S!$HC23:$HL23)+SUMIF(N!$HC$15:$HL$15,'Ciclo Semaforico'!AX$30,N!$HC23:$HL23)+SUMIF(E!$HC$15:$HL$15,'Ciclo Semaforico'!AX$30,E!$HC23:$HL23)+SUMIF(O!$HC$15:$HL$15,'Ciclo Semaforico'!AX$30,O!$HC23:$HL23))*AX$31))</f>
        <v>0</v>
      </c>
      <c r="AY48" s="244" t="e">
        <f>IF(AY$32="",IF(AY$31="",(SUMIF(S!$HC$15:$HL$15,'Ciclo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Semaforico'!AY$30,O!$HC23:$HL23))*AY$31),(SUMIF(S!$HC$15:$HL$15,'Ciclo Semaforico'!AY$32,S!$HC23:$HL23)+SUMIF(N!$HC$15:$HL$15,'Ciclo Semaforico'!AY$32,N!$HC23:$HL23)+SUMIF(E!$HC$15:$HL$15,'Ciclo Semaforico'!AY$32,E!$HC23:$HL23)+SUMIF(O!$HC$15:$HL$15,'Ciclo Semaforico'!AY$32,O!$HC23:$HL23))-IF(AY$31="",(SUMIF(S!$HC$15:$HL$15,'Ciclo Semaforico'!AY$30,S!$HC23:$HL23)+SUMIF(N!$HC$15:$HL$15,'Ciclo Semaforico'!AY$30,N!$HC23:$HL23)+SUMIF(E!$HC$15:$HL$15,'Ciclo Semaforico'!AY$30,E!$HC23:$HL23)+SUMIF(O!$HC$15:$HL$15,'Ciclo Semaforico'!AY$30,O!$HC23:$HL23)),(SUMIF(S!$HC$15:$HL$15,'Ciclo Semaforico'!AY$30,S!$HC23:$HL23)+SUMIF(N!$HC$15:$HL$15,'Ciclo Semaforico'!AY$30,N!$HC23:$HL23)+SUMIF(E!$HC$15:$HL$15,'Ciclo Semaforico'!AY$30,E!$HC23:$HL23)+SUMIF(O!$HC$15:$HL$15,'Ciclo Semaforico'!AY$30,O!$HC23:$HL23))*AY$31))</f>
        <v>#REF!</v>
      </c>
      <c r="AZ48" s="245" t="e">
        <f>IF(AZ$32="",IF(AZ$31="",(SUMIF(S!$HC$15:$HL$15,'Ciclo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Semaforico'!AZ$30,O!$HC23:$HL23))*AZ$31),(SUMIF(S!$HC$15:$HL$15,'Ciclo Semaforico'!AZ$32,S!$HC23:$HL23)+SUMIF(N!$HC$15:$HL$15,'Ciclo Semaforico'!AZ$32,N!$HC23:$HL23)+SUMIF(E!$HC$15:$HL$15,'Ciclo Semaforico'!AZ$32,E!$HC23:$HL23)+SUMIF(O!$HC$15:$HL$15,'Ciclo Semaforico'!AZ$32,O!$HC23:$HL23))-IF(AZ$31="",(SUMIF(S!$HC$15:$HL$15,'Ciclo Semaforico'!AZ$30,S!$HC23:$HL23)+SUMIF(N!$HC$15:$HL$15,'Ciclo Semaforico'!AZ$30,N!$HC23:$HL23)+SUMIF(E!$HC$15:$HL$15,'Ciclo Semaforico'!AZ$30,E!$HC23:$HL23)+SUMIF(O!$HC$15:$HL$15,'Ciclo Semaforico'!AZ$30,O!$HC23:$HL23)),(SUMIF(S!$HC$15:$HL$15,'Ciclo Semaforico'!AZ$30,S!$HC23:$HL23)+SUMIF(N!$HC$15:$HL$15,'Ciclo Semaforico'!AZ$30,N!$HC23:$HL23)+SUMIF(E!$HC$15:$HL$15,'Ciclo Semaforico'!AZ$30,E!$HC23:$HL23)+SUMIF(O!$HC$15:$HL$15,'Ciclo Semaforico'!AZ$30,O!$HC23:$HL23))*AZ$31))</f>
        <v>#REF!</v>
      </c>
      <c r="BA48" s="245" t="e">
        <f>IF(BA$32="",IF(BA$31="",(SUMIF(S!$HC$15:$HL$15,'Ciclo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Semaforico'!BA$30,O!$HC23:$HL23))*BA$31),(SUMIF(S!$HC$15:$HL$15,'Ciclo Semaforico'!BA$32,S!$HC23:$HL23)+SUMIF(N!$HC$15:$HL$15,'Ciclo Semaforico'!BA$32,N!$HC23:$HL23)+SUMIF(E!$HC$15:$HL$15,'Ciclo Semaforico'!BA$32,E!$HC23:$HL23)+SUMIF(O!$HC$15:$HL$15,'Ciclo Semaforico'!BA$32,O!$HC23:$HL23))-IF(BA$31="",(SUMIF(S!$HC$15:$HL$15,'Ciclo Semaforico'!BA$30,S!$HC23:$HL23)+SUMIF(N!$HC$15:$HL$15,'Ciclo Semaforico'!BA$30,N!$HC23:$HL23)+SUMIF(E!$HC$15:$HL$15,'Ciclo Semaforico'!BA$30,E!$HC23:$HL23)+SUMIF(O!$HC$15:$HL$15,'Ciclo Semaforico'!BA$30,O!$HC23:$HL23)),(SUMIF(S!$HC$15:$HL$15,'Ciclo Semaforico'!BA$30,S!$HC23:$HL23)+SUMIF(N!$HC$15:$HL$15,'Ciclo Semaforico'!BA$30,N!$HC23:$HL23)+SUMIF(E!$HC$15:$HL$15,'Ciclo Semaforico'!BA$30,E!$HC23:$HL23)+SUMIF(O!$HC$15:$HL$15,'Ciclo Semaforico'!BA$30,O!$HC23:$HL23))*BA$31))</f>
        <v>#REF!</v>
      </c>
      <c r="BB48" s="245" t="e">
        <f>IF(BB$32="",IF(BB$31="",(SUMIF(S!$HC$15:$HL$15,'Ciclo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Semaforico'!BB$30,O!$HC23:$HL23))*BB$31),(SUMIF(S!$HC$15:$HL$15,'Ciclo Semaforico'!BB$32,S!$HC23:$HL23)+SUMIF(N!$HC$15:$HL$15,'Ciclo Semaforico'!BB$32,N!$HC23:$HL23)+SUMIF(E!$HC$15:$HL$15,'Ciclo Semaforico'!BB$32,E!$HC23:$HL23)+SUMIF(O!$HC$15:$HL$15,'Ciclo Semaforico'!BB$32,O!$HC23:$HL23))-IF(BB$31="",(SUMIF(S!$HC$15:$HL$15,'Ciclo Semaforico'!BB$30,S!$HC23:$HL23)+SUMIF(N!$HC$15:$HL$15,'Ciclo Semaforico'!BB$30,N!$HC23:$HL23)+SUMIF(E!$HC$15:$HL$15,'Ciclo Semaforico'!BB$30,E!$HC23:$HL23)+SUMIF(O!$HC$15:$HL$15,'Ciclo Semaforico'!BB$30,O!$HC23:$HL23)),(SUMIF(S!$HC$15:$HL$15,'Ciclo Semaforico'!BB$30,S!$HC23:$HL23)+SUMIF(N!$HC$15:$HL$15,'Ciclo Semaforico'!BB$30,N!$HC23:$HL23)+SUMIF(E!$HC$15:$HL$15,'Ciclo Semaforico'!BB$30,E!$HC23:$HL23)+SUMIF(O!$HC$15:$HL$15,'Ciclo Semaforico'!BB$30,O!$HC23:$HL23))*BB$31))</f>
        <v>#REF!</v>
      </c>
      <c r="BC48" s="245" t="e">
        <f>IF(BC$32="",IF(BC$31="",(SUMIF(S!$HC$15:$HL$15,'Ciclo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Semaforico'!BC$30,O!$HC23:$HL23))*BC$31),(SUMIF(S!$HC$15:$HL$15,'Ciclo Semaforico'!BC$32,S!$HC23:$HL23)+SUMIF(N!$HC$15:$HL$15,'Ciclo Semaforico'!BC$32,N!$HC23:$HL23)+SUMIF(E!$HC$15:$HL$15,'Ciclo Semaforico'!BC$32,E!$HC23:$HL23)+SUMIF(O!$HC$15:$HL$15,'Ciclo Semaforico'!BC$32,O!$HC23:$HL23))-IF(BC$31="",(SUMIF(S!$HC$15:$HL$15,'Ciclo Semaforico'!BC$30,S!$HC23:$HL23)+SUMIF(N!$HC$15:$HL$15,'Ciclo Semaforico'!BC$30,N!$HC23:$HL23)+SUMIF(E!$HC$15:$HL$15,'Ciclo Semaforico'!BC$30,E!$HC23:$HL23)+SUMIF(O!$HC$15:$HL$15,'Ciclo Semaforico'!BC$30,O!$HC23:$HL23)),(SUMIF(S!$HC$15:$HL$15,'Ciclo Semaforico'!BC$30,S!$HC23:$HL23)+SUMIF(N!$HC$15:$HL$15,'Ciclo Semaforico'!BC$30,N!$HC23:$HL23)+SUMIF(E!$HC$15:$HL$15,'Ciclo Semaforico'!BC$30,E!$HC23:$HL23)+SUMIF(O!$HC$15:$HL$15,'Ciclo Semaforico'!BC$30,O!$HC23:$HL23))*BC$31))</f>
        <v>#REF!</v>
      </c>
      <c r="BD48" s="245" t="e">
        <f>IF(BD$32="",IF(BD$31="",(SUMIF(S!$HC$15:$HL$15,'Ciclo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Semaforico'!BD$30,O!$HC23:$HL23))*BD$31),(SUMIF(S!$HC$15:$HL$15,'Ciclo Semaforico'!BD$32,S!$HC23:$HL23)+SUMIF(N!$HC$15:$HL$15,'Ciclo Semaforico'!BD$32,N!$HC23:$HL23)+SUMIF(E!$HC$15:$HL$15,'Ciclo Semaforico'!BD$32,E!$HC23:$HL23)+SUMIF(O!$HC$15:$HL$15,'Ciclo Semaforico'!BD$32,O!$HC23:$HL23))-IF(BD$31="",(SUMIF(S!$HC$15:$HL$15,'Ciclo Semaforico'!BD$30,S!$HC23:$HL23)+SUMIF(N!$HC$15:$HL$15,'Ciclo Semaforico'!BD$30,N!$HC23:$HL23)+SUMIF(E!$HC$15:$HL$15,'Ciclo Semaforico'!BD$30,E!$HC23:$HL23)+SUMIF(O!$HC$15:$HL$15,'Ciclo Semaforico'!BD$30,O!$HC23:$HL23)),(SUMIF(S!$HC$15:$HL$15,'Ciclo Semaforico'!BD$30,S!$HC23:$HL23)+SUMIF(N!$HC$15:$HL$15,'Ciclo Semaforico'!BD$30,N!$HC23:$HL23)+SUMIF(E!$HC$15:$HL$15,'Ciclo Semaforico'!BD$30,E!$HC23:$HL23)+SUMIF(O!$HC$15:$HL$15,'Ciclo Semaforico'!BD$30,O!$HC23:$HL23))*BD$31))</f>
        <v>#REF!</v>
      </c>
      <c r="BE48" s="245">
        <f>IF(BE$32="",IF(BE$31="",(SUMIF(S!$HC$15:$HL$15,'Ciclo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Semaforico'!BE$30,O!$HC23:$HL23))*BE$31),(SUMIF(S!$HC$15:$HL$15,'Ciclo Semaforico'!BE$32,S!$HC23:$HL23)+SUMIF(N!$HC$15:$HL$15,'Ciclo Semaforico'!BE$32,N!$HC23:$HL23)+SUMIF(E!$HC$15:$HL$15,'Ciclo Semaforico'!BE$32,E!$HC23:$HL23)+SUMIF(O!$HC$15:$HL$15,'Ciclo Semaforico'!BE$32,O!$HC23:$HL23))-IF(BE$31="",(SUMIF(S!$HC$15:$HL$15,'Ciclo Semaforico'!BE$30,S!$HC23:$HL23)+SUMIF(N!$HC$15:$HL$15,'Ciclo Semaforico'!BE$30,N!$HC23:$HL23)+SUMIF(E!$HC$15:$HL$15,'Ciclo Semaforico'!BE$30,E!$HC23:$HL23)+SUMIF(O!$HC$15:$HL$15,'Ciclo Semaforico'!BE$30,O!$HC23:$HL23)),(SUMIF(S!$HC$15:$HL$15,'Ciclo Semaforico'!BE$30,S!$HC23:$HL23)+SUMIF(N!$HC$15:$HL$15,'Ciclo Semaforico'!BE$30,N!$HC23:$HL23)+SUMIF(E!$HC$15:$HL$15,'Ciclo Semaforico'!BE$30,E!$HC23:$HL23)+SUMIF(O!$HC$15:$HL$15,'Ciclo Semaforico'!BE$30,O!$HC23:$HL23))*BE$31))</f>
        <v>0</v>
      </c>
      <c r="BF48" s="245">
        <f>IF(BF$32="",IF(BF$31="",(SUMIF(S!$HC$15:$HL$15,'Ciclo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Semaforico'!BF$30,O!$HC23:$HL23))*BF$31),(SUMIF(S!$HC$15:$HL$15,'Ciclo Semaforico'!BF$32,S!$HC23:$HL23)+SUMIF(N!$HC$15:$HL$15,'Ciclo Semaforico'!BF$32,N!$HC23:$HL23)+SUMIF(E!$HC$15:$HL$15,'Ciclo Semaforico'!BF$32,E!$HC23:$HL23)+SUMIF(O!$HC$15:$HL$15,'Ciclo Semaforico'!BF$32,O!$HC23:$HL23))-IF(BF$31="",(SUMIF(S!$HC$15:$HL$15,'Ciclo Semaforico'!BF$30,S!$HC23:$HL23)+SUMIF(N!$HC$15:$HL$15,'Ciclo Semaforico'!BF$30,N!$HC23:$HL23)+SUMIF(E!$HC$15:$HL$15,'Ciclo Semaforico'!BF$30,E!$HC23:$HL23)+SUMIF(O!$HC$15:$HL$15,'Ciclo Semaforico'!BF$30,O!$HC23:$HL23)),(SUMIF(S!$HC$15:$HL$15,'Ciclo Semaforico'!BF$30,S!$HC23:$HL23)+SUMIF(N!$HC$15:$HL$15,'Ciclo Semaforico'!BF$30,N!$HC23:$HL23)+SUMIF(E!$HC$15:$HL$15,'Ciclo Semaforico'!BF$30,E!$HC23:$HL23)+SUMIF(O!$HC$15:$HL$15,'Ciclo Semaforico'!BF$30,O!$HC23:$HL23))*BF$31))</f>
        <v>0</v>
      </c>
      <c r="BG48" s="245">
        <f>IF(BG$32="",IF(BG$31="",(SUMIF(S!$HC$15:$HL$15,'Ciclo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Semaforico'!BG$30,O!$HC23:$HL23))*BG$31),(SUMIF(S!$HC$15:$HL$15,'Ciclo Semaforico'!BG$32,S!$HC23:$HL23)+SUMIF(N!$HC$15:$HL$15,'Ciclo Semaforico'!BG$32,N!$HC23:$HL23)+SUMIF(E!$HC$15:$HL$15,'Ciclo Semaforico'!BG$32,E!$HC23:$HL23)+SUMIF(O!$HC$15:$HL$15,'Ciclo Semaforico'!BG$32,O!$HC23:$HL23))-IF(BG$31="",(SUMIF(S!$HC$15:$HL$15,'Ciclo Semaforico'!BG$30,S!$HC23:$HL23)+SUMIF(N!$HC$15:$HL$15,'Ciclo Semaforico'!BG$30,N!$HC23:$HL23)+SUMIF(E!$HC$15:$HL$15,'Ciclo Semaforico'!BG$30,E!$HC23:$HL23)+SUMIF(O!$HC$15:$HL$15,'Ciclo Semaforico'!BG$30,O!$HC23:$HL23)),(SUMIF(S!$HC$15:$HL$15,'Ciclo Semaforico'!BG$30,S!$HC23:$HL23)+SUMIF(N!$HC$15:$HL$15,'Ciclo Semaforico'!BG$30,N!$HC23:$HL23)+SUMIF(E!$HC$15:$HL$15,'Ciclo Semaforico'!BG$30,E!$HC23:$HL23)+SUMIF(O!$HC$15:$HL$15,'Ciclo Semaforico'!BG$30,O!$HC23:$HL23))*BG$31))</f>
        <v>0</v>
      </c>
      <c r="BH48" s="245">
        <f>IF(BH$32="",IF(BH$31="",(SUMIF(S!$HC$15:$HL$15,'Ciclo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Semaforico'!BH$30,O!$HC23:$HL23))*BH$31),(SUMIF(S!$HC$15:$HL$15,'Ciclo Semaforico'!BH$32,S!$HC23:$HL23)+SUMIF(N!$HC$15:$HL$15,'Ciclo Semaforico'!BH$32,N!$HC23:$HL23)+SUMIF(E!$HC$15:$HL$15,'Ciclo Semaforico'!BH$32,E!$HC23:$HL23)+SUMIF(O!$HC$15:$HL$15,'Ciclo Semaforico'!BH$32,O!$HC23:$HL23))-IF(BH$31="",(SUMIF(S!$HC$15:$HL$15,'Ciclo Semaforico'!BH$30,S!$HC23:$HL23)+SUMIF(N!$HC$15:$HL$15,'Ciclo Semaforico'!BH$30,N!$HC23:$HL23)+SUMIF(E!$HC$15:$HL$15,'Ciclo Semaforico'!BH$30,E!$HC23:$HL23)+SUMIF(O!$HC$15:$HL$15,'Ciclo Semaforico'!BH$30,O!$HC23:$HL23)),(SUMIF(S!$HC$15:$HL$15,'Ciclo Semaforico'!BH$30,S!$HC23:$HL23)+SUMIF(N!$HC$15:$HL$15,'Ciclo Semaforico'!BH$30,N!$HC23:$HL23)+SUMIF(E!$HC$15:$HL$15,'Ciclo Semaforico'!BH$30,E!$HC23:$HL23)+SUMIF(O!$HC$15:$HL$15,'Ciclo Semaforico'!BH$30,O!$HC23:$HL23))*BH$31))</f>
        <v>0</v>
      </c>
      <c r="BI48" s="245">
        <f>IF(BI$32="",IF(BI$31="",(SUMIF(S!$HC$15:$HL$15,'Ciclo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Semaforico'!BI$30,O!$HC23:$HL23))*BI$31),(SUMIF(S!$HC$15:$HL$15,'Ciclo Semaforico'!BI$32,S!$HC23:$HL23)+SUMIF(N!$HC$15:$HL$15,'Ciclo Semaforico'!BI$32,N!$HC23:$HL23)+SUMIF(E!$HC$15:$HL$15,'Ciclo Semaforico'!BI$32,E!$HC23:$HL23)+SUMIF(O!$HC$15:$HL$15,'Ciclo Semaforico'!BI$32,O!$HC23:$HL23))-IF(BI$31="",(SUMIF(S!$HC$15:$HL$15,'Ciclo Semaforico'!BI$30,S!$HC23:$HL23)+SUMIF(N!$HC$15:$HL$15,'Ciclo Semaforico'!BI$30,N!$HC23:$HL23)+SUMIF(E!$HC$15:$HL$15,'Ciclo Semaforico'!BI$30,E!$HC23:$HL23)+SUMIF(O!$HC$15:$HL$15,'Ciclo Semaforico'!BI$30,O!$HC23:$HL23)),(SUMIF(S!$HC$15:$HL$15,'Ciclo Semaforico'!BI$30,S!$HC23:$HL23)+SUMIF(N!$HC$15:$HL$15,'Ciclo Semaforico'!BI$30,N!$HC23:$HL23)+SUMIF(E!$HC$15:$HL$15,'Ciclo Semaforico'!BI$30,E!$HC23:$HL23)+SUMIF(O!$HC$15:$HL$15,'Ciclo Semaforico'!BI$30,O!$HC23:$HL23))*BI$31))</f>
        <v>0</v>
      </c>
      <c r="BJ48" s="246">
        <f>IF(BJ$32="",IF(BJ$31="",(SUMIF(S!$HC$15:$HL$15,'Ciclo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Semaforico'!BJ$30,O!$HC23:$HL23))*BJ$31),(SUMIF(S!$HC$15:$HL$15,'Ciclo Semaforico'!BJ$32,S!$HC23:$HL23)+SUMIF(N!$HC$15:$HL$15,'Ciclo Semaforico'!BJ$32,N!$HC23:$HL23)+SUMIF(E!$HC$15:$HL$15,'Ciclo Semaforico'!BJ$32,E!$HC23:$HL23)+SUMIF(O!$HC$15:$HL$15,'Ciclo Semaforico'!BJ$32,O!$HC23:$HL23))-IF(BJ$31="",(SUMIF(S!$HC$15:$HL$15,'Ciclo Semaforico'!BJ$30,S!$HC23:$HL23)+SUMIF(N!$HC$15:$HL$15,'Ciclo Semaforico'!BJ$30,N!$HC23:$HL23)+SUMIF(E!$HC$15:$HL$15,'Ciclo Semaforico'!BJ$30,E!$HC23:$HL23)+SUMIF(O!$HC$15:$HL$15,'Ciclo Semaforico'!BJ$30,O!$HC23:$HL23)),(SUMIF(S!$HC$15:$HL$15,'Ciclo Semaforico'!BJ$30,S!$HC23:$HL23)+SUMIF(N!$HC$15:$HL$15,'Ciclo Semaforico'!BJ$30,N!$HC23:$HL23)+SUMIF(E!$HC$15:$HL$15,'Ciclo Semaforico'!BJ$30,E!$HC23:$HL23)+SUMIF(O!$HC$15:$HL$15,'Ciclo Semaforico'!BJ$30,O!$HC23:$HL23))*BJ$31))</f>
        <v>0</v>
      </c>
      <c r="BK48" s="244">
        <f>IF(BK$32="",IF(BK$31="",(SUMIF(S!$HC$15:$HL$15,'Ciclo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Semaforico'!BK$30,O!$HC23:$HL23))*BK$31),(SUMIF(S!$HC$15:$HL$15,'Ciclo Semaforico'!BK$32,S!$HC23:$HL23)+SUMIF(N!$HC$15:$HL$15,'Ciclo Semaforico'!BK$32,N!$HC23:$HL23)+SUMIF(E!$HC$15:$HL$15,'Ciclo Semaforico'!BK$32,E!$HC23:$HL23)+SUMIF(O!$HC$15:$HL$15,'Ciclo Semaforico'!BK$32,O!$HC23:$HL23))-IF(BK$31="",(SUMIF(S!$HC$15:$HL$15,'Ciclo Semaforico'!BK$30,S!$HC23:$HL23)+SUMIF(N!$HC$15:$HL$15,'Ciclo Semaforico'!BK$30,N!$HC23:$HL23)+SUMIF(E!$HC$15:$HL$15,'Ciclo Semaforico'!BK$30,E!$HC23:$HL23)+SUMIF(O!$HC$15:$HL$15,'Ciclo Semaforico'!BK$30,O!$HC23:$HL23)),(SUMIF(S!$HC$15:$HL$15,'Ciclo Semaforico'!BK$30,S!$HC23:$HL23)+SUMIF(N!$HC$15:$HL$15,'Ciclo Semaforico'!BK$30,N!$HC23:$HL23)+SUMIF(E!$HC$15:$HL$15,'Ciclo Semaforico'!BK$30,E!$HC23:$HL23)+SUMIF(O!$HC$15:$HL$15,'Ciclo Semaforico'!BK$30,O!$HC23:$HL23))*BK$31))</f>
        <v>0</v>
      </c>
      <c r="BL48" s="245">
        <f>IF(BL$32="",IF(BL$31="",(SUMIF(S!$HC$15:$HL$15,'Ciclo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Semaforico'!BL$30,O!$HC23:$HL23))*BL$31),(SUMIF(S!$HC$15:$HL$15,'Ciclo Semaforico'!BL$32,S!$HC23:$HL23)+SUMIF(N!$HC$15:$HL$15,'Ciclo Semaforico'!BL$32,N!$HC23:$HL23)+SUMIF(E!$HC$15:$HL$15,'Ciclo Semaforico'!BL$32,E!$HC23:$HL23)+SUMIF(O!$HC$15:$HL$15,'Ciclo Semaforico'!BL$32,O!$HC23:$HL23))-IF(BL$31="",(SUMIF(S!$HC$15:$HL$15,'Ciclo Semaforico'!BL$30,S!$HC23:$HL23)+SUMIF(N!$HC$15:$HL$15,'Ciclo Semaforico'!BL$30,N!$HC23:$HL23)+SUMIF(E!$HC$15:$HL$15,'Ciclo Semaforico'!BL$30,E!$HC23:$HL23)+SUMIF(O!$HC$15:$HL$15,'Ciclo Semaforico'!BL$30,O!$HC23:$HL23)),(SUMIF(S!$HC$15:$HL$15,'Ciclo Semaforico'!BL$30,S!$HC23:$HL23)+SUMIF(N!$HC$15:$HL$15,'Ciclo Semaforico'!BL$30,N!$HC23:$HL23)+SUMIF(E!$HC$15:$HL$15,'Ciclo Semaforico'!BL$30,E!$HC23:$HL23)+SUMIF(O!$HC$15:$HL$15,'Ciclo Semaforico'!BL$30,O!$HC23:$HL23))*BL$31))</f>
        <v>0</v>
      </c>
      <c r="BM48" s="245">
        <f>IF(BM$32="",IF(BM$31="",(SUMIF(S!$HC$15:$HL$15,'Ciclo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Semaforico'!BM$30,O!$HC23:$HL23))*BM$31),(SUMIF(S!$HC$15:$HL$15,'Ciclo Semaforico'!BM$32,S!$HC23:$HL23)+SUMIF(N!$HC$15:$HL$15,'Ciclo Semaforico'!BM$32,N!$HC23:$HL23)+SUMIF(E!$HC$15:$HL$15,'Ciclo Semaforico'!BM$32,E!$HC23:$HL23)+SUMIF(O!$HC$15:$HL$15,'Ciclo Semaforico'!BM$32,O!$HC23:$HL23))-IF(BM$31="",(SUMIF(S!$HC$15:$HL$15,'Ciclo Semaforico'!BM$30,S!$HC23:$HL23)+SUMIF(N!$HC$15:$HL$15,'Ciclo Semaforico'!BM$30,N!$HC23:$HL23)+SUMIF(E!$HC$15:$HL$15,'Ciclo Semaforico'!BM$30,E!$HC23:$HL23)+SUMIF(O!$HC$15:$HL$15,'Ciclo Semaforico'!BM$30,O!$HC23:$HL23)),(SUMIF(S!$HC$15:$HL$15,'Ciclo Semaforico'!BM$30,S!$HC23:$HL23)+SUMIF(N!$HC$15:$HL$15,'Ciclo Semaforico'!BM$30,N!$HC23:$HL23)+SUMIF(E!$HC$15:$HL$15,'Ciclo Semaforico'!BM$30,E!$HC23:$HL23)+SUMIF(O!$HC$15:$HL$15,'Ciclo Semaforico'!BM$30,O!$HC23:$HL23))*BM$31))</f>
        <v>0</v>
      </c>
      <c r="BN48" s="245">
        <f>IF(BN$32="",IF(BN$31="",(SUMIF(S!$HC$15:$HL$15,'Ciclo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Semaforico'!BN$30,O!$HC23:$HL23))*BN$31),(SUMIF(S!$HC$15:$HL$15,'Ciclo Semaforico'!BN$32,S!$HC23:$HL23)+SUMIF(N!$HC$15:$HL$15,'Ciclo Semaforico'!BN$32,N!$HC23:$HL23)+SUMIF(E!$HC$15:$HL$15,'Ciclo Semaforico'!BN$32,E!$HC23:$HL23)+SUMIF(O!$HC$15:$HL$15,'Ciclo Semaforico'!BN$32,O!$HC23:$HL23))-IF(BN$31="",(SUMIF(S!$HC$15:$HL$15,'Ciclo Semaforico'!BN$30,S!$HC23:$HL23)+SUMIF(N!$HC$15:$HL$15,'Ciclo Semaforico'!BN$30,N!$HC23:$HL23)+SUMIF(E!$HC$15:$HL$15,'Ciclo Semaforico'!BN$30,E!$HC23:$HL23)+SUMIF(O!$HC$15:$HL$15,'Ciclo Semaforico'!BN$30,O!$HC23:$HL23)),(SUMIF(S!$HC$15:$HL$15,'Ciclo Semaforico'!BN$30,S!$HC23:$HL23)+SUMIF(N!$HC$15:$HL$15,'Ciclo Semaforico'!BN$30,N!$HC23:$HL23)+SUMIF(E!$HC$15:$HL$15,'Ciclo Semaforico'!BN$30,E!$HC23:$HL23)+SUMIF(O!$HC$15:$HL$15,'Ciclo Semaforico'!BN$30,O!$HC23:$HL23))*BN$31))</f>
        <v>0</v>
      </c>
      <c r="BO48" s="245">
        <f>IF(BO$32="",IF(BO$31="",(SUMIF(S!$HC$15:$HL$15,'Ciclo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Semaforico'!BO$30,O!$HC23:$HL23))*BO$31),(SUMIF(S!$HC$15:$HL$15,'Ciclo Semaforico'!BO$32,S!$HC23:$HL23)+SUMIF(N!$HC$15:$HL$15,'Ciclo Semaforico'!BO$32,N!$HC23:$HL23)+SUMIF(E!$HC$15:$HL$15,'Ciclo Semaforico'!BO$32,E!$HC23:$HL23)+SUMIF(O!$HC$15:$HL$15,'Ciclo Semaforico'!BO$32,O!$HC23:$HL23))-IF(BO$31="",(SUMIF(S!$HC$15:$HL$15,'Ciclo Semaforico'!BO$30,S!$HC23:$HL23)+SUMIF(N!$HC$15:$HL$15,'Ciclo Semaforico'!BO$30,N!$HC23:$HL23)+SUMIF(E!$HC$15:$HL$15,'Ciclo Semaforico'!BO$30,E!$HC23:$HL23)+SUMIF(O!$HC$15:$HL$15,'Ciclo Semaforico'!BO$30,O!$HC23:$HL23)),(SUMIF(S!$HC$15:$HL$15,'Ciclo Semaforico'!BO$30,S!$HC23:$HL23)+SUMIF(N!$HC$15:$HL$15,'Ciclo Semaforico'!BO$30,N!$HC23:$HL23)+SUMIF(E!$HC$15:$HL$15,'Ciclo Semaforico'!BO$30,E!$HC23:$HL23)+SUMIF(O!$HC$15:$HL$15,'Ciclo Semaforico'!BO$30,O!$HC23:$HL23))*BO$31))</f>
        <v>0</v>
      </c>
      <c r="BP48" s="245">
        <f>IF(BP$32="",IF(BP$31="",(SUMIF(S!$HC$15:$HL$15,'Ciclo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Semaforico'!BP$30,O!$HC23:$HL23))*BP$31),(SUMIF(S!$HC$15:$HL$15,'Ciclo Semaforico'!BP$32,S!$HC23:$HL23)+SUMIF(N!$HC$15:$HL$15,'Ciclo Semaforico'!BP$32,N!$HC23:$HL23)+SUMIF(E!$HC$15:$HL$15,'Ciclo Semaforico'!BP$32,E!$HC23:$HL23)+SUMIF(O!$HC$15:$HL$15,'Ciclo Semaforico'!BP$32,O!$HC23:$HL23))-IF(BP$31="",(SUMIF(S!$HC$15:$HL$15,'Ciclo Semaforico'!BP$30,S!$HC23:$HL23)+SUMIF(N!$HC$15:$HL$15,'Ciclo Semaforico'!BP$30,N!$HC23:$HL23)+SUMIF(E!$HC$15:$HL$15,'Ciclo Semaforico'!BP$30,E!$HC23:$HL23)+SUMIF(O!$HC$15:$HL$15,'Ciclo Semaforico'!BP$30,O!$HC23:$HL23)),(SUMIF(S!$HC$15:$HL$15,'Ciclo Semaforico'!BP$30,S!$HC23:$HL23)+SUMIF(N!$HC$15:$HL$15,'Ciclo Semaforico'!BP$30,N!$HC23:$HL23)+SUMIF(E!$HC$15:$HL$15,'Ciclo Semaforico'!BP$30,E!$HC23:$HL23)+SUMIF(O!$HC$15:$HL$15,'Ciclo Semaforico'!BP$30,O!$HC23:$HL23))*BP$31))</f>
        <v>0</v>
      </c>
      <c r="BQ48" s="245">
        <f>IF(BQ$32="",IF(BQ$31="",(SUMIF(S!$HC$15:$HL$15,'Ciclo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Semaforico'!BQ$30,O!$HC23:$HL23))*BQ$31),(SUMIF(S!$HC$15:$HL$15,'Ciclo Semaforico'!BQ$32,S!$HC23:$HL23)+SUMIF(N!$HC$15:$HL$15,'Ciclo Semaforico'!BQ$32,N!$HC23:$HL23)+SUMIF(E!$HC$15:$HL$15,'Ciclo Semaforico'!BQ$32,E!$HC23:$HL23)+SUMIF(O!$HC$15:$HL$15,'Ciclo Semaforico'!BQ$32,O!$HC23:$HL23))-IF(BQ$31="",(SUMIF(S!$HC$15:$HL$15,'Ciclo Semaforico'!BQ$30,S!$HC23:$HL23)+SUMIF(N!$HC$15:$HL$15,'Ciclo Semaforico'!BQ$30,N!$HC23:$HL23)+SUMIF(E!$HC$15:$HL$15,'Ciclo Semaforico'!BQ$30,E!$HC23:$HL23)+SUMIF(O!$HC$15:$HL$15,'Ciclo Semaforico'!BQ$30,O!$HC23:$HL23)),(SUMIF(S!$HC$15:$HL$15,'Ciclo Semaforico'!BQ$30,S!$HC23:$HL23)+SUMIF(N!$HC$15:$HL$15,'Ciclo Semaforico'!BQ$30,N!$HC23:$HL23)+SUMIF(E!$HC$15:$HL$15,'Ciclo Semaforico'!BQ$30,E!$HC23:$HL23)+SUMIF(O!$HC$15:$HL$15,'Ciclo Semaforico'!BQ$30,O!$HC23:$HL23))*BQ$31))</f>
        <v>0</v>
      </c>
      <c r="BR48" s="245">
        <f>IF(BR$32="",IF(BR$31="",(SUMIF(S!$HC$15:$HL$15,'Ciclo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Semaforico'!BR$30,O!$HC23:$HL23))*BR$31),(SUMIF(S!$HC$15:$HL$15,'Ciclo Semaforico'!BR$32,S!$HC23:$HL23)+SUMIF(N!$HC$15:$HL$15,'Ciclo Semaforico'!BR$32,N!$HC23:$HL23)+SUMIF(E!$HC$15:$HL$15,'Ciclo Semaforico'!BR$32,E!$HC23:$HL23)+SUMIF(O!$HC$15:$HL$15,'Ciclo Semaforico'!BR$32,O!$HC23:$HL23))-IF(BR$31="",(SUMIF(S!$HC$15:$HL$15,'Ciclo Semaforico'!BR$30,S!$HC23:$HL23)+SUMIF(N!$HC$15:$HL$15,'Ciclo Semaforico'!BR$30,N!$HC23:$HL23)+SUMIF(E!$HC$15:$HL$15,'Ciclo Semaforico'!BR$30,E!$HC23:$HL23)+SUMIF(O!$HC$15:$HL$15,'Ciclo Semaforico'!BR$30,O!$HC23:$HL23)),(SUMIF(S!$HC$15:$HL$15,'Ciclo Semaforico'!BR$30,S!$HC23:$HL23)+SUMIF(N!$HC$15:$HL$15,'Ciclo Semaforico'!BR$30,N!$HC23:$HL23)+SUMIF(E!$HC$15:$HL$15,'Ciclo Semaforico'!BR$30,E!$HC23:$HL23)+SUMIF(O!$HC$15:$HL$15,'Ciclo Semaforico'!BR$30,O!$HC23:$HL23))*BR$31))</f>
        <v>0</v>
      </c>
      <c r="BS48" s="245">
        <f>IF(BS$32="",IF(BS$31="",(SUMIF(S!$HC$15:$HL$15,'Ciclo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Semaforico'!BS$30,O!$HC23:$HL23))*BS$31),(SUMIF(S!$HC$15:$HL$15,'Ciclo Semaforico'!BS$32,S!$HC23:$HL23)+SUMIF(N!$HC$15:$HL$15,'Ciclo Semaforico'!BS$32,N!$HC23:$HL23)+SUMIF(E!$HC$15:$HL$15,'Ciclo Semaforico'!BS$32,E!$HC23:$HL23)+SUMIF(O!$HC$15:$HL$15,'Ciclo Semaforico'!BS$32,O!$HC23:$HL23))-IF(BS$31="",(SUMIF(S!$HC$15:$HL$15,'Ciclo Semaforico'!BS$30,S!$HC23:$HL23)+SUMIF(N!$HC$15:$HL$15,'Ciclo Semaforico'!BS$30,N!$HC23:$HL23)+SUMIF(E!$HC$15:$HL$15,'Ciclo Semaforico'!BS$30,E!$HC23:$HL23)+SUMIF(O!$HC$15:$HL$15,'Ciclo Semaforico'!BS$30,O!$HC23:$HL23)),(SUMIF(S!$HC$15:$HL$15,'Ciclo Semaforico'!BS$30,S!$HC23:$HL23)+SUMIF(N!$HC$15:$HL$15,'Ciclo Semaforico'!BS$30,N!$HC23:$HL23)+SUMIF(E!$HC$15:$HL$15,'Ciclo Semaforico'!BS$30,E!$HC23:$HL23)+SUMIF(O!$HC$15:$HL$15,'Ciclo Semaforico'!BS$30,O!$HC23:$HL23))*BS$31))</f>
        <v>0</v>
      </c>
      <c r="BT48" s="245">
        <f>IF(BT$32="",IF(BT$31="",(SUMIF(S!$HC$15:$HL$15,'Ciclo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Semaforico'!BT$30,O!$HC23:$HL23))*BT$31),(SUMIF(S!$HC$15:$HL$15,'Ciclo Semaforico'!BT$32,S!$HC23:$HL23)+SUMIF(N!$HC$15:$HL$15,'Ciclo Semaforico'!BT$32,N!$HC23:$HL23)+SUMIF(E!$HC$15:$HL$15,'Ciclo Semaforico'!BT$32,E!$HC23:$HL23)+SUMIF(O!$HC$15:$HL$15,'Ciclo Semaforico'!BT$32,O!$HC23:$HL23))-IF(BT$31="",(SUMIF(S!$HC$15:$HL$15,'Ciclo Semaforico'!BT$30,S!$HC23:$HL23)+SUMIF(N!$HC$15:$HL$15,'Ciclo Semaforico'!BT$30,N!$HC23:$HL23)+SUMIF(E!$HC$15:$HL$15,'Ciclo Semaforico'!BT$30,E!$HC23:$HL23)+SUMIF(O!$HC$15:$HL$15,'Ciclo Semaforico'!BT$30,O!$HC23:$HL23)),(SUMIF(S!$HC$15:$HL$15,'Ciclo Semaforico'!BT$30,S!$HC23:$HL23)+SUMIF(N!$HC$15:$HL$15,'Ciclo Semaforico'!BT$30,N!$HC23:$HL23)+SUMIF(E!$HC$15:$HL$15,'Ciclo Semaforico'!BT$30,E!$HC23:$HL23)+SUMIF(O!$HC$15:$HL$15,'Ciclo Semaforico'!BT$30,O!$HC23:$HL23))*BT$31))</f>
        <v>0</v>
      </c>
      <c r="BU48" s="245">
        <f>IF(BU$32="",IF(BU$31="",(SUMIF(S!$HC$15:$HL$15,'Ciclo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Semaforico'!BU$30,O!$HC23:$HL23))*BU$31),(SUMIF(S!$HC$15:$HL$15,'Ciclo Semaforico'!BU$32,S!$HC23:$HL23)+SUMIF(N!$HC$15:$HL$15,'Ciclo Semaforico'!BU$32,N!$HC23:$HL23)+SUMIF(E!$HC$15:$HL$15,'Ciclo Semaforico'!BU$32,E!$HC23:$HL23)+SUMIF(O!$HC$15:$HL$15,'Ciclo Semaforico'!BU$32,O!$HC23:$HL23))-IF(BU$31="",(SUMIF(S!$HC$15:$HL$15,'Ciclo Semaforico'!BU$30,S!$HC23:$HL23)+SUMIF(N!$HC$15:$HL$15,'Ciclo Semaforico'!BU$30,N!$HC23:$HL23)+SUMIF(E!$HC$15:$HL$15,'Ciclo Semaforico'!BU$30,E!$HC23:$HL23)+SUMIF(O!$HC$15:$HL$15,'Ciclo Semaforico'!BU$30,O!$HC23:$HL23)),(SUMIF(S!$HC$15:$HL$15,'Ciclo Semaforico'!BU$30,S!$HC23:$HL23)+SUMIF(N!$HC$15:$HL$15,'Ciclo Semaforico'!BU$30,N!$HC23:$HL23)+SUMIF(E!$HC$15:$HL$15,'Ciclo Semaforico'!BU$30,E!$HC23:$HL23)+SUMIF(O!$HC$15:$HL$15,'Ciclo Semaforico'!BU$30,O!$HC23:$HL23))*BU$31))</f>
        <v>0</v>
      </c>
      <c r="BV48" s="246">
        <f>IF(BV$32="",IF(BV$31="",(SUMIF(S!$HC$15:$HL$15,'Ciclo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Semaforico'!BV$30,O!$HC23:$HL23))*BV$31),(SUMIF(S!$HC$15:$HL$15,'Ciclo Semaforico'!BV$32,S!$HC23:$HL23)+SUMIF(N!$HC$15:$HL$15,'Ciclo Semaforico'!BV$32,N!$HC23:$HL23)+SUMIF(E!$HC$15:$HL$15,'Ciclo Semaforico'!BV$32,E!$HC23:$HL23)+SUMIF(O!$HC$15:$HL$15,'Ciclo Semaforico'!BV$32,O!$HC23:$HL23))-IF(BV$31="",(SUMIF(S!$HC$15:$HL$15,'Ciclo Semaforico'!BV$30,S!$HC23:$HL23)+SUMIF(N!$HC$15:$HL$15,'Ciclo Semaforico'!BV$30,N!$HC23:$HL23)+SUMIF(E!$HC$15:$HL$15,'Ciclo Semaforico'!BV$30,E!$HC23:$HL23)+SUMIF(O!$HC$15:$HL$15,'Ciclo Semaforico'!BV$30,O!$HC23:$HL23)),(SUMIF(S!$HC$15:$HL$15,'Ciclo Semaforico'!BV$30,S!$HC23:$HL23)+SUMIF(N!$HC$15:$HL$15,'Ciclo Semaforico'!BV$30,N!$HC23:$HL23)+SUMIF(E!$HC$15:$HL$15,'Ciclo Semaforico'!BV$30,E!$HC23:$HL23)+SUMIF(O!$HC$15:$HL$15,'Ciclo Semaforico'!BV$30,O!$HC23:$HL23))*BV$31))</f>
        <v>0</v>
      </c>
      <c r="BW48" s="244">
        <f>IF(BW$32="",IF(BW$31="",(SUMIF(S!$HC$15:$HL$15,'Ciclo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Semaforico'!BW$30,O!$HC23:$HL23))*BW$31),(SUMIF(S!$HC$15:$HL$15,'Ciclo Semaforico'!BW$32,S!$HC23:$HL23)+SUMIF(N!$HC$15:$HL$15,'Ciclo Semaforico'!BW$32,N!$HC23:$HL23)+SUMIF(E!$HC$15:$HL$15,'Ciclo Semaforico'!BW$32,E!$HC23:$HL23)+SUMIF(O!$HC$15:$HL$15,'Ciclo Semaforico'!BW$32,O!$HC23:$HL23))-IF(BW$31="",(SUMIF(S!$HC$15:$HL$15,'Ciclo Semaforico'!BW$30,S!$HC23:$HL23)+SUMIF(N!$HC$15:$HL$15,'Ciclo Semaforico'!BW$30,N!$HC23:$HL23)+SUMIF(E!$HC$15:$HL$15,'Ciclo Semaforico'!BW$30,E!$HC23:$HL23)+SUMIF(O!$HC$15:$HL$15,'Ciclo Semaforico'!BW$30,O!$HC23:$HL23)),(SUMIF(S!$HC$15:$HL$15,'Ciclo Semaforico'!BW$30,S!$HC23:$HL23)+SUMIF(N!$HC$15:$HL$15,'Ciclo Semaforico'!BW$30,N!$HC23:$HL23)+SUMIF(E!$HC$15:$HL$15,'Ciclo Semaforico'!BW$30,E!$HC23:$HL23)+SUMIF(O!$HC$15:$HL$15,'Ciclo Semaforico'!BW$30,O!$HC23:$HL23))*BW$31))</f>
        <v>0</v>
      </c>
      <c r="BX48" s="245">
        <f>IF(BX$32="",IF(BX$31="",(SUMIF(S!$HC$15:$HL$15,'Ciclo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Semaforico'!BX$30,O!$HC23:$HL23))*BX$31),(SUMIF(S!$HC$15:$HL$15,'Ciclo Semaforico'!BX$32,S!$HC23:$HL23)+SUMIF(N!$HC$15:$HL$15,'Ciclo Semaforico'!BX$32,N!$HC23:$HL23)+SUMIF(E!$HC$15:$HL$15,'Ciclo Semaforico'!BX$32,E!$HC23:$HL23)+SUMIF(O!$HC$15:$HL$15,'Ciclo Semaforico'!BX$32,O!$HC23:$HL23))-IF(BX$31="",(SUMIF(S!$HC$15:$HL$15,'Ciclo Semaforico'!BX$30,S!$HC23:$HL23)+SUMIF(N!$HC$15:$HL$15,'Ciclo Semaforico'!BX$30,N!$HC23:$HL23)+SUMIF(E!$HC$15:$HL$15,'Ciclo Semaforico'!BX$30,E!$HC23:$HL23)+SUMIF(O!$HC$15:$HL$15,'Ciclo Semaforico'!BX$30,O!$HC23:$HL23)),(SUMIF(S!$HC$15:$HL$15,'Ciclo Semaforico'!BX$30,S!$HC23:$HL23)+SUMIF(N!$HC$15:$HL$15,'Ciclo Semaforico'!BX$30,N!$HC23:$HL23)+SUMIF(E!$HC$15:$HL$15,'Ciclo Semaforico'!BX$30,E!$HC23:$HL23)+SUMIF(O!$HC$15:$HL$15,'Ciclo Semaforico'!BX$30,O!$HC23:$HL23))*BX$31))</f>
        <v>0</v>
      </c>
      <c r="BY48" s="245">
        <f>IF(BY$32="",IF(BY$31="",(SUMIF(S!$HC$15:$HL$15,'Ciclo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Semaforico'!BY$30,O!$HC23:$HL23))*BY$31),(SUMIF(S!$HC$15:$HL$15,'Ciclo Semaforico'!BY$32,S!$HC23:$HL23)+SUMIF(N!$HC$15:$HL$15,'Ciclo Semaforico'!BY$32,N!$HC23:$HL23)+SUMIF(E!$HC$15:$HL$15,'Ciclo Semaforico'!BY$32,E!$HC23:$HL23)+SUMIF(O!$HC$15:$HL$15,'Ciclo Semaforico'!BY$32,O!$HC23:$HL23))-IF(BY$31="",(SUMIF(S!$HC$15:$HL$15,'Ciclo Semaforico'!BY$30,S!$HC23:$HL23)+SUMIF(N!$HC$15:$HL$15,'Ciclo Semaforico'!BY$30,N!$HC23:$HL23)+SUMIF(E!$HC$15:$HL$15,'Ciclo Semaforico'!BY$30,E!$HC23:$HL23)+SUMIF(O!$HC$15:$HL$15,'Ciclo Semaforico'!BY$30,O!$HC23:$HL23)),(SUMIF(S!$HC$15:$HL$15,'Ciclo Semaforico'!BY$30,S!$HC23:$HL23)+SUMIF(N!$HC$15:$HL$15,'Ciclo Semaforico'!BY$30,N!$HC23:$HL23)+SUMIF(E!$HC$15:$HL$15,'Ciclo Semaforico'!BY$30,E!$HC23:$HL23)+SUMIF(O!$HC$15:$HL$15,'Ciclo Semaforico'!BY$30,O!$HC23:$HL23))*BY$31))</f>
        <v>0</v>
      </c>
      <c r="BZ48" s="245">
        <f>IF(BZ$32="",IF(BZ$31="",(SUMIF(S!$HC$15:$HL$15,'Ciclo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Semaforico'!BZ$30,O!$HC23:$HL23))*BZ$31),(SUMIF(S!$HC$15:$HL$15,'Ciclo Semaforico'!BZ$32,S!$HC23:$HL23)+SUMIF(N!$HC$15:$HL$15,'Ciclo Semaforico'!BZ$32,N!$HC23:$HL23)+SUMIF(E!$HC$15:$HL$15,'Ciclo Semaforico'!BZ$32,E!$HC23:$HL23)+SUMIF(O!$HC$15:$HL$15,'Ciclo Semaforico'!BZ$32,O!$HC23:$HL23))-IF(BZ$31="",(SUMIF(S!$HC$15:$HL$15,'Ciclo Semaforico'!BZ$30,S!$HC23:$HL23)+SUMIF(N!$HC$15:$HL$15,'Ciclo Semaforico'!BZ$30,N!$HC23:$HL23)+SUMIF(E!$HC$15:$HL$15,'Ciclo Semaforico'!BZ$30,E!$HC23:$HL23)+SUMIF(O!$HC$15:$HL$15,'Ciclo Semaforico'!BZ$30,O!$HC23:$HL23)),(SUMIF(S!$HC$15:$HL$15,'Ciclo Semaforico'!BZ$30,S!$HC23:$HL23)+SUMIF(N!$HC$15:$HL$15,'Ciclo Semaforico'!BZ$30,N!$HC23:$HL23)+SUMIF(E!$HC$15:$HL$15,'Ciclo Semaforico'!BZ$30,E!$HC23:$HL23)+SUMIF(O!$HC$15:$HL$15,'Ciclo Semaforico'!BZ$30,O!$HC23:$HL23))*BZ$31))</f>
        <v>0</v>
      </c>
      <c r="CA48" s="245">
        <f>IF(CA$32="",IF(CA$31="",(SUMIF(S!$HC$15:$HL$15,'Ciclo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Semaforico'!CA$30,O!$HC23:$HL23))*CA$31),(SUMIF(S!$HC$15:$HL$15,'Ciclo Semaforico'!CA$32,S!$HC23:$HL23)+SUMIF(N!$HC$15:$HL$15,'Ciclo Semaforico'!CA$32,N!$HC23:$HL23)+SUMIF(E!$HC$15:$HL$15,'Ciclo Semaforico'!CA$32,E!$HC23:$HL23)+SUMIF(O!$HC$15:$HL$15,'Ciclo Semaforico'!CA$32,O!$HC23:$HL23))-IF(CA$31="",(SUMIF(S!$HC$15:$HL$15,'Ciclo Semaforico'!CA$30,S!$HC23:$HL23)+SUMIF(N!$HC$15:$HL$15,'Ciclo Semaforico'!CA$30,N!$HC23:$HL23)+SUMIF(E!$HC$15:$HL$15,'Ciclo Semaforico'!CA$30,E!$HC23:$HL23)+SUMIF(O!$HC$15:$HL$15,'Ciclo Semaforico'!CA$30,O!$HC23:$HL23)),(SUMIF(S!$HC$15:$HL$15,'Ciclo Semaforico'!CA$30,S!$HC23:$HL23)+SUMIF(N!$HC$15:$HL$15,'Ciclo Semaforico'!CA$30,N!$HC23:$HL23)+SUMIF(E!$HC$15:$HL$15,'Ciclo Semaforico'!CA$30,E!$HC23:$HL23)+SUMIF(O!$HC$15:$HL$15,'Ciclo Semaforico'!CA$30,O!$HC23:$HL23))*CA$31))</f>
        <v>0</v>
      </c>
      <c r="CB48" s="245">
        <f>IF(CB$32="",IF(CB$31="",(SUMIF(S!$HC$15:$HL$15,'Ciclo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Semaforico'!CB$30,O!$HC23:$HL23))*CB$31),(SUMIF(S!$HC$15:$HL$15,'Ciclo Semaforico'!CB$32,S!$HC23:$HL23)+SUMIF(N!$HC$15:$HL$15,'Ciclo Semaforico'!CB$32,N!$HC23:$HL23)+SUMIF(E!$HC$15:$HL$15,'Ciclo Semaforico'!CB$32,E!$HC23:$HL23)+SUMIF(O!$HC$15:$HL$15,'Ciclo Semaforico'!CB$32,O!$HC23:$HL23))-IF(CB$31="",(SUMIF(S!$HC$15:$HL$15,'Ciclo Semaforico'!CB$30,S!$HC23:$HL23)+SUMIF(N!$HC$15:$HL$15,'Ciclo Semaforico'!CB$30,N!$HC23:$HL23)+SUMIF(E!$HC$15:$HL$15,'Ciclo Semaforico'!CB$30,E!$HC23:$HL23)+SUMIF(O!$HC$15:$HL$15,'Ciclo Semaforico'!CB$30,O!$HC23:$HL23)),(SUMIF(S!$HC$15:$HL$15,'Ciclo Semaforico'!CB$30,S!$HC23:$HL23)+SUMIF(N!$HC$15:$HL$15,'Ciclo Semaforico'!CB$30,N!$HC23:$HL23)+SUMIF(E!$HC$15:$HL$15,'Ciclo Semaforico'!CB$30,E!$HC23:$HL23)+SUMIF(O!$HC$15:$HL$15,'Ciclo Semaforico'!CB$30,O!$HC23:$HL23))*CB$31))</f>
        <v>0</v>
      </c>
      <c r="CC48" s="245">
        <f>IF(CC$32="",IF(CC$31="",(SUMIF(S!$HC$15:$HL$15,'Ciclo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Semaforico'!CC$30,O!$HC23:$HL23))*CC$31),(SUMIF(S!$HC$15:$HL$15,'Ciclo Semaforico'!CC$32,S!$HC23:$HL23)+SUMIF(N!$HC$15:$HL$15,'Ciclo Semaforico'!CC$32,N!$HC23:$HL23)+SUMIF(E!$HC$15:$HL$15,'Ciclo Semaforico'!CC$32,E!$HC23:$HL23)+SUMIF(O!$HC$15:$HL$15,'Ciclo Semaforico'!CC$32,O!$HC23:$HL23))-IF(CC$31="",(SUMIF(S!$HC$15:$HL$15,'Ciclo Semaforico'!CC$30,S!$HC23:$HL23)+SUMIF(N!$HC$15:$HL$15,'Ciclo Semaforico'!CC$30,N!$HC23:$HL23)+SUMIF(E!$HC$15:$HL$15,'Ciclo Semaforico'!CC$30,E!$HC23:$HL23)+SUMIF(O!$HC$15:$HL$15,'Ciclo Semaforico'!CC$30,O!$HC23:$HL23)),(SUMIF(S!$HC$15:$HL$15,'Ciclo Semaforico'!CC$30,S!$HC23:$HL23)+SUMIF(N!$HC$15:$HL$15,'Ciclo Semaforico'!CC$30,N!$HC23:$HL23)+SUMIF(E!$HC$15:$HL$15,'Ciclo Semaforico'!CC$30,E!$HC23:$HL23)+SUMIF(O!$HC$15:$HL$15,'Ciclo Semaforico'!CC$30,O!$HC23:$HL23))*CC$31))</f>
        <v>0</v>
      </c>
      <c r="CD48" s="245">
        <f>IF(CD$32="",IF(CD$31="",(SUMIF(S!$HC$15:$HL$15,'Ciclo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Semaforico'!CD$30,O!$HC23:$HL23))*CD$31),(SUMIF(S!$HC$15:$HL$15,'Ciclo Semaforico'!CD$32,S!$HC23:$HL23)+SUMIF(N!$HC$15:$HL$15,'Ciclo Semaforico'!CD$32,N!$HC23:$HL23)+SUMIF(E!$HC$15:$HL$15,'Ciclo Semaforico'!CD$32,E!$HC23:$HL23)+SUMIF(O!$HC$15:$HL$15,'Ciclo Semaforico'!CD$32,O!$HC23:$HL23))-IF(CD$31="",(SUMIF(S!$HC$15:$HL$15,'Ciclo Semaforico'!CD$30,S!$HC23:$HL23)+SUMIF(N!$HC$15:$HL$15,'Ciclo Semaforico'!CD$30,N!$HC23:$HL23)+SUMIF(E!$HC$15:$HL$15,'Ciclo Semaforico'!CD$30,E!$HC23:$HL23)+SUMIF(O!$HC$15:$HL$15,'Ciclo Semaforico'!CD$30,O!$HC23:$HL23)),(SUMIF(S!$HC$15:$HL$15,'Ciclo Semaforico'!CD$30,S!$HC23:$HL23)+SUMIF(N!$HC$15:$HL$15,'Ciclo Semaforico'!CD$30,N!$HC23:$HL23)+SUMIF(E!$HC$15:$HL$15,'Ciclo Semaforico'!CD$30,E!$HC23:$HL23)+SUMIF(O!$HC$15:$HL$15,'Ciclo Semaforico'!CD$30,O!$HC23:$HL23))*CD$31))</f>
        <v>0</v>
      </c>
      <c r="CE48" s="245">
        <f>IF(CE$32="",IF(CE$31="",(SUMIF(S!$HC$15:$HL$15,'Ciclo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Semaforico'!CE$30,O!$HC23:$HL23))*CE$31),(SUMIF(S!$HC$15:$HL$15,'Ciclo Semaforico'!CE$32,S!$HC23:$HL23)+SUMIF(N!$HC$15:$HL$15,'Ciclo Semaforico'!CE$32,N!$HC23:$HL23)+SUMIF(E!$HC$15:$HL$15,'Ciclo Semaforico'!CE$32,E!$HC23:$HL23)+SUMIF(O!$HC$15:$HL$15,'Ciclo Semaforico'!CE$32,O!$HC23:$HL23))-IF(CE$31="",(SUMIF(S!$HC$15:$HL$15,'Ciclo Semaforico'!CE$30,S!$HC23:$HL23)+SUMIF(N!$HC$15:$HL$15,'Ciclo Semaforico'!CE$30,N!$HC23:$HL23)+SUMIF(E!$HC$15:$HL$15,'Ciclo Semaforico'!CE$30,E!$HC23:$HL23)+SUMIF(O!$HC$15:$HL$15,'Ciclo Semaforico'!CE$30,O!$HC23:$HL23)),(SUMIF(S!$HC$15:$HL$15,'Ciclo Semaforico'!CE$30,S!$HC23:$HL23)+SUMIF(N!$HC$15:$HL$15,'Ciclo Semaforico'!CE$30,N!$HC23:$HL23)+SUMIF(E!$HC$15:$HL$15,'Ciclo Semaforico'!CE$30,E!$HC23:$HL23)+SUMIF(O!$HC$15:$HL$15,'Ciclo Semaforico'!CE$30,O!$HC23:$HL23))*CE$31))</f>
        <v>0</v>
      </c>
      <c r="CF48" s="245">
        <f>IF(CF$32="",IF(CF$31="",(SUMIF(S!$HC$15:$HL$15,'Ciclo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Semaforico'!CF$30,O!$HC23:$HL23))*CF$31),(SUMIF(S!$HC$15:$HL$15,'Ciclo Semaforico'!CF$32,S!$HC23:$HL23)+SUMIF(N!$HC$15:$HL$15,'Ciclo Semaforico'!CF$32,N!$HC23:$HL23)+SUMIF(E!$HC$15:$HL$15,'Ciclo Semaforico'!CF$32,E!$HC23:$HL23)+SUMIF(O!$HC$15:$HL$15,'Ciclo Semaforico'!CF$32,O!$HC23:$HL23))-IF(CF$31="",(SUMIF(S!$HC$15:$HL$15,'Ciclo Semaforico'!CF$30,S!$HC23:$HL23)+SUMIF(N!$HC$15:$HL$15,'Ciclo Semaforico'!CF$30,N!$HC23:$HL23)+SUMIF(E!$HC$15:$HL$15,'Ciclo Semaforico'!CF$30,E!$HC23:$HL23)+SUMIF(O!$HC$15:$HL$15,'Ciclo Semaforico'!CF$30,O!$HC23:$HL23)),(SUMIF(S!$HC$15:$HL$15,'Ciclo Semaforico'!CF$30,S!$HC23:$HL23)+SUMIF(N!$HC$15:$HL$15,'Ciclo Semaforico'!CF$30,N!$HC23:$HL23)+SUMIF(E!$HC$15:$HL$15,'Ciclo Semaforico'!CF$30,E!$HC23:$HL23)+SUMIF(O!$HC$15:$HL$15,'Ciclo Semaforico'!CF$30,O!$HC23:$HL23))*CF$31))</f>
        <v>0</v>
      </c>
      <c r="CG48" s="245">
        <f>IF(CG$32="",IF(CG$31="",(SUMIF(S!$HC$15:$HL$15,'Ciclo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Semaforico'!CG$30,O!$HC23:$HL23))*CG$31),(SUMIF(S!$HC$15:$HL$15,'Ciclo Semaforico'!CG$32,S!$HC23:$HL23)+SUMIF(N!$HC$15:$HL$15,'Ciclo Semaforico'!CG$32,N!$HC23:$HL23)+SUMIF(E!$HC$15:$HL$15,'Ciclo Semaforico'!CG$32,E!$HC23:$HL23)+SUMIF(O!$HC$15:$HL$15,'Ciclo Semaforico'!CG$32,O!$HC23:$HL23))-IF(CG$31="",(SUMIF(S!$HC$15:$HL$15,'Ciclo Semaforico'!CG$30,S!$HC23:$HL23)+SUMIF(N!$HC$15:$HL$15,'Ciclo Semaforico'!CG$30,N!$HC23:$HL23)+SUMIF(E!$HC$15:$HL$15,'Ciclo Semaforico'!CG$30,E!$HC23:$HL23)+SUMIF(O!$HC$15:$HL$15,'Ciclo Semaforico'!CG$30,O!$HC23:$HL23)),(SUMIF(S!$HC$15:$HL$15,'Ciclo Semaforico'!CG$30,S!$HC23:$HL23)+SUMIF(N!$HC$15:$HL$15,'Ciclo Semaforico'!CG$30,N!$HC23:$HL23)+SUMIF(E!$HC$15:$HL$15,'Ciclo Semaforico'!CG$30,E!$HC23:$HL23)+SUMIF(O!$HC$15:$HL$15,'Ciclo Semaforico'!CG$30,O!$HC23:$HL23))*CG$31))</f>
        <v>0</v>
      </c>
      <c r="CH48" s="246">
        <f>IF(CH$32="",IF(CH$31="",(SUMIF(S!$HC$15:$HL$15,'Ciclo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Semaforico'!CH$30,O!$HC23:$HL23))*CH$31),(SUMIF(S!$HC$15:$HL$15,'Ciclo Semaforico'!CH$32,S!$HC23:$HL23)+SUMIF(N!$HC$15:$HL$15,'Ciclo Semaforico'!CH$32,N!$HC23:$HL23)+SUMIF(E!$HC$15:$HL$15,'Ciclo Semaforico'!CH$32,E!$HC23:$HL23)+SUMIF(O!$HC$15:$HL$15,'Ciclo Semaforico'!CH$32,O!$HC23:$HL23))-IF(CH$31="",(SUMIF(S!$HC$15:$HL$15,'Ciclo Semaforico'!CH$30,S!$HC23:$HL23)+SUMIF(N!$HC$15:$HL$15,'Ciclo Semaforico'!CH$30,N!$HC23:$HL23)+SUMIF(E!$HC$15:$HL$15,'Ciclo Semaforico'!CH$30,E!$HC23:$HL23)+SUMIF(O!$HC$15:$HL$15,'Ciclo Semaforico'!CH$30,O!$HC23:$HL23)),(SUMIF(S!$HC$15:$HL$15,'Ciclo Semaforico'!CH$30,S!$HC23:$HL23)+SUMIF(N!$HC$15:$HL$15,'Ciclo Semaforico'!CH$30,N!$HC23:$HL23)+SUMIF(E!$HC$15:$HL$15,'Ciclo Semaforico'!CH$30,E!$HC23:$HL23)+SUMIF(O!$HC$15:$HL$15,'Ciclo Semaforico'!CH$30,O!$HC23:$HL23))*CH$31))</f>
        <v>0</v>
      </c>
      <c r="CI48" s="244">
        <f t="shared" si="52"/>
        <v>0</v>
      </c>
      <c r="CJ48" s="245">
        <f t="shared" si="53"/>
        <v>0</v>
      </c>
      <c r="CK48" s="245">
        <f t="shared" si="54"/>
        <v>0</v>
      </c>
      <c r="CL48" s="245">
        <f t="shared" si="55"/>
        <v>0</v>
      </c>
      <c r="CM48" s="245" t="e">
        <f t="shared" si="56"/>
        <v>#REF!</v>
      </c>
      <c r="CN48" s="245">
        <f t="shared" si="57"/>
        <v>0</v>
      </c>
      <c r="CO48" s="245">
        <f t="shared" si="58"/>
        <v>0</v>
      </c>
      <c r="CP48" s="245">
        <f t="shared" si="59"/>
        <v>0</v>
      </c>
      <c r="CQ48" s="245">
        <f t="shared" si="60"/>
        <v>0</v>
      </c>
      <c r="CR48" s="245">
        <f t="shared" si="61"/>
        <v>0</v>
      </c>
      <c r="CS48" s="245">
        <f t="shared" si="62"/>
        <v>0</v>
      </c>
      <c r="CT48" s="246">
        <f t="shared" si="63"/>
        <v>0</v>
      </c>
      <c r="CU48" s="244">
        <f t="shared" si="64"/>
        <v>0</v>
      </c>
      <c r="CV48" s="245">
        <f t="shared" si="65"/>
        <v>0</v>
      </c>
      <c r="CW48" s="245">
        <f t="shared" si="66"/>
        <v>0</v>
      </c>
      <c r="CX48" s="245">
        <f t="shared" si="67"/>
        <v>0</v>
      </c>
      <c r="CY48" s="245">
        <f t="shared" si="68"/>
        <v>0</v>
      </c>
      <c r="CZ48" s="245">
        <f t="shared" si="69"/>
        <v>0</v>
      </c>
      <c r="DA48" s="245">
        <f t="shared" si="70"/>
        <v>0</v>
      </c>
      <c r="DB48" s="245">
        <f t="shared" si="71"/>
        <v>0</v>
      </c>
      <c r="DC48" s="245">
        <f t="shared" si="72"/>
        <v>0</v>
      </c>
      <c r="DD48" s="245">
        <f t="shared" si="73"/>
        <v>0</v>
      </c>
      <c r="DE48" s="245">
        <f t="shared" si="74"/>
        <v>0</v>
      </c>
      <c r="DF48" s="246">
        <f t="shared" si="75"/>
        <v>0</v>
      </c>
      <c r="DG48" s="244" t="e">
        <f t="shared" si="76"/>
        <v>#REF!</v>
      </c>
      <c r="DH48" s="245" t="e">
        <f t="shared" si="77"/>
        <v>#REF!</v>
      </c>
      <c r="DI48" s="245" t="e">
        <f t="shared" si="78"/>
        <v>#REF!</v>
      </c>
      <c r="DJ48" s="245" t="e">
        <f t="shared" si="79"/>
        <v>#REF!</v>
      </c>
      <c r="DK48" s="245" t="e">
        <f t="shared" si="80"/>
        <v>#REF!</v>
      </c>
      <c r="DL48" s="245" t="e">
        <f t="shared" si="81"/>
        <v>#REF!</v>
      </c>
      <c r="DM48" s="245">
        <f t="shared" si="82"/>
        <v>0</v>
      </c>
      <c r="DN48" s="245">
        <f t="shared" si="83"/>
        <v>0</v>
      </c>
      <c r="DO48" s="245">
        <f t="shared" si="84"/>
        <v>0</v>
      </c>
      <c r="DP48" s="245">
        <f t="shared" si="85"/>
        <v>0</v>
      </c>
      <c r="DQ48" s="245">
        <f t="shared" si="86"/>
        <v>0</v>
      </c>
      <c r="DR48" s="246">
        <f t="shared" si="87"/>
        <v>0</v>
      </c>
      <c r="DS48" s="244">
        <f t="shared" si="88"/>
        <v>0</v>
      </c>
      <c r="DT48" s="245">
        <f t="shared" si="89"/>
        <v>0</v>
      </c>
      <c r="DU48" s="245">
        <f t="shared" si="90"/>
        <v>0</v>
      </c>
      <c r="DV48" s="245">
        <f t="shared" si="91"/>
        <v>0</v>
      </c>
      <c r="DW48" s="245">
        <f t="shared" si="92"/>
        <v>0</v>
      </c>
      <c r="DX48" s="245">
        <f t="shared" si="93"/>
        <v>0</v>
      </c>
      <c r="DY48" s="245">
        <f t="shared" si="94"/>
        <v>0</v>
      </c>
      <c r="DZ48" s="245">
        <f t="shared" si="95"/>
        <v>0</v>
      </c>
      <c r="EA48" s="245">
        <f t="shared" si="96"/>
        <v>0</v>
      </c>
      <c r="EB48" s="245">
        <f t="shared" si="97"/>
        <v>0</v>
      </c>
      <c r="EC48" s="245">
        <f t="shared" si="98"/>
        <v>0</v>
      </c>
      <c r="ED48" s="246">
        <f t="shared" si="99"/>
        <v>0</v>
      </c>
      <c r="EE48" s="244">
        <f t="shared" si="100"/>
        <v>0</v>
      </c>
      <c r="EF48" s="245">
        <f t="shared" si="101"/>
        <v>0</v>
      </c>
      <c r="EG48" s="245">
        <f t="shared" si="102"/>
        <v>0</v>
      </c>
      <c r="EH48" s="245">
        <f t="shared" si="103"/>
        <v>0</v>
      </c>
      <c r="EI48" s="245">
        <f t="shared" si="104"/>
        <v>0</v>
      </c>
      <c r="EJ48" s="245">
        <f t="shared" si="105"/>
        <v>0</v>
      </c>
      <c r="EK48" s="245">
        <f t="shared" si="106"/>
        <v>0</v>
      </c>
      <c r="EL48" s="245">
        <f t="shared" si="107"/>
        <v>0</v>
      </c>
      <c r="EM48" s="245">
        <f t="shared" si="108"/>
        <v>0</v>
      </c>
      <c r="EN48" s="245">
        <f t="shared" si="109"/>
        <v>0</v>
      </c>
      <c r="EO48" s="245">
        <f t="shared" si="110"/>
        <v>0</v>
      </c>
      <c r="EP48" s="246">
        <f t="shared" si="111"/>
        <v>0</v>
      </c>
      <c r="EQ48" s="255">
        <f t="shared" si="112"/>
        <v>0</v>
      </c>
      <c r="ER48" s="256">
        <f t="shared" si="113"/>
        <v>0</v>
      </c>
      <c r="ES48" s="256">
        <f t="shared" si="114"/>
        <v>0</v>
      </c>
      <c r="ET48" s="256">
        <f t="shared" si="115"/>
        <v>0</v>
      </c>
      <c r="EU48" s="256" t="e">
        <f t="shared" si="116"/>
        <v>#REF!</v>
      </c>
      <c r="EV48" s="256">
        <f t="shared" si="117"/>
        <v>0</v>
      </c>
      <c r="EW48" s="256">
        <f t="shared" si="118"/>
        <v>0</v>
      </c>
      <c r="EX48" s="256" t="str">
        <f t="shared" si="119"/>
        <v/>
      </c>
      <c r="EY48" s="256" t="str">
        <f t="shared" si="120"/>
        <v/>
      </c>
      <c r="EZ48" s="256" t="str">
        <f t="shared" si="121"/>
        <v/>
      </c>
      <c r="FA48" s="256" t="str">
        <f t="shared" si="122"/>
        <v/>
      </c>
      <c r="FB48" s="257" t="str">
        <f t="shared" si="123"/>
        <v/>
      </c>
      <c r="FC48" s="255">
        <f t="shared" si="124"/>
        <v>0</v>
      </c>
      <c r="FD48" s="256" t="str">
        <f t="shared" si="125"/>
        <v/>
      </c>
      <c r="FE48" s="256" t="str">
        <f t="shared" si="126"/>
        <v/>
      </c>
      <c r="FF48" s="256" t="str">
        <f t="shared" si="127"/>
        <v/>
      </c>
      <c r="FG48" s="256" t="str">
        <f t="shared" si="128"/>
        <v/>
      </c>
      <c r="FH48" s="256" t="str">
        <f t="shared" si="129"/>
        <v/>
      </c>
      <c r="FI48" s="256" t="str">
        <f t="shared" si="130"/>
        <v/>
      </c>
      <c r="FJ48" s="256" t="str">
        <f t="shared" si="131"/>
        <v/>
      </c>
      <c r="FK48" s="256" t="str">
        <f t="shared" si="132"/>
        <v/>
      </c>
      <c r="FL48" s="256" t="str">
        <f t="shared" si="133"/>
        <v/>
      </c>
      <c r="FM48" s="256" t="str">
        <f t="shared" si="134"/>
        <v/>
      </c>
      <c r="FN48" s="257" t="str">
        <f t="shared" si="135"/>
        <v/>
      </c>
      <c r="FO48" s="255" t="e">
        <f t="shared" si="136"/>
        <v>#REF!</v>
      </c>
      <c r="FP48" s="256" t="e">
        <f t="shared" si="137"/>
        <v>#REF!</v>
      </c>
      <c r="FQ48" s="256" t="e">
        <f t="shared" si="138"/>
        <v>#REF!</v>
      </c>
      <c r="FR48" s="256" t="e">
        <f t="shared" si="139"/>
        <v>#REF!</v>
      </c>
      <c r="FS48" s="256" t="e">
        <f t="shared" si="140"/>
        <v>#REF!</v>
      </c>
      <c r="FT48" s="256" t="e">
        <f t="shared" si="141"/>
        <v>#REF!</v>
      </c>
      <c r="FU48" s="256" t="str">
        <f t="shared" si="142"/>
        <v/>
      </c>
      <c r="FV48" s="256" t="str">
        <f t="shared" si="143"/>
        <v/>
      </c>
      <c r="FW48" s="256" t="str">
        <f t="shared" si="144"/>
        <v/>
      </c>
      <c r="FX48" s="256" t="str">
        <f t="shared" si="145"/>
        <v/>
      </c>
      <c r="FY48" s="256" t="str">
        <f t="shared" si="146"/>
        <v/>
      </c>
      <c r="FZ48" s="257" t="str">
        <f t="shared" si="147"/>
        <v/>
      </c>
      <c r="GA48" s="255" t="str">
        <f t="shared" si="148"/>
        <v/>
      </c>
      <c r="GB48" s="256" t="str">
        <f t="shared" si="149"/>
        <v/>
      </c>
      <c r="GC48" s="256" t="str">
        <f t="shared" si="150"/>
        <v/>
      </c>
      <c r="GD48" s="256" t="str">
        <f t="shared" si="151"/>
        <v/>
      </c>
      <c r="GE48" s="256" t="str">
        <f t="shared" si="152"/>
        <v/>
      </c>
      <c r="GF48" s="256" t="str">
        <f t="shared" si="153"/>
        <v/>
      </c>
      <c r="GG48" s="256" t="str">
        <f t="shared" si="154"/>
        <v/>
      </c>
      <c r="GH48" s="256" t="str">
        <f t="shared" si="155"/>
        <v/>
      </c>
      <c r="GI48" s="256" t="str">
        <f t="shared" si="156"/>
        <v/>
      </c>
      <c r="GJ48" s="256" t="str">
        <f t="shared" si="157"/>
        <v/>
      </c>
      <c r="GK48" s="256" t="str">
        <f t="shared" si="158"/>
        <v/>
      </c>
      <c r="GL48" s="257" t="str">
        <f t="shared" si="159"/>
        <v/>
      </c>
      <c r="GM48" s="255" t="str">
        <f t="shared" si="160"/>
        <v/>
      </c>
      <c r="GN48" s="256" t="str">
        <f t="shared" si="161"/>
        <v/>
      </c>
      <c r="GO48" s="256" t="str">
        <f t="shared" si="162"/>
        <v/>
      </c>
      <c r="GP48" s="256" t="str">
        <f t="shared" si="163"/>
        <v/>
      </c>
      <c r="GQ48" s="256" t="str">
        <f t="shared" si="164"/>
        <v/>
      </c>
      <c r="GR48" s="256" t="str">
        <f t="shared" si="165"/>
        <v/>
      </c>
      <c r="GS48" s="256" t="str">
        <f t="shared" si="166"/>
        <v/>
      </c>
      <c r="GT48" s="256" t="str">
        <f t="shared" si="167"/>
        <v/>
      </c>
      <c r="GU48" s="256" t="str">
        <f t="shared" si="168"/>
        <v/>
      </c>
      <c r="GV48" s="256" t="str">
        <f t="shared" si="169"/>
        <v/>
      </c>
      <c r="GW48" s="256" t="str">
        <f t="shared" si="170"/>
        <v/>
      </c>
      <c r="GX48" s="257" t="str">
        <f t="shared" si="171"/>
        <v/>
      </c>
      <c r="GY48" s="252">
        <f t="shared" si="185"/>
        <v>0</v>
      </c>
      <c r="GZ48" s="253" t="e">
        <f t="shared" si="186"/>
        <v>#REF!</v>
      </c>
      <c r="HA48" s="253">
        <f t="shared" si="186"/>
        <v>0</v>
      </c>
      <c r="HB48" s="253">
        <f t="shared" si="186"/>
        <v>0</v>
      </c>
      <c r="HC48" s="253">
        <f t="shared" si="186"/>
        <v>0</v>
      </c>
      <c r="HD48" s="253">
        <f t="shared" si="186"/>
        <v>0</v>
      </c>
      <c r="HE48" s="253">
        <f t="shared" si="173"/>
        <v>0</v>
      </c>
      <c r="HF48" s="254">
        <f t="shared" si="173"/>
        <v>0</v>
      </c>
      <c r="HG48" s="252">
        <f t="shared" si="187"/>
        <v>0</v>
      </c>
      <c r="HH48" s="253">
        <f t="shared" si="188"/>
        <v>0</v>
      </c>
      <c r="HI48" s="253">
        <f t="shared" si="188"/>
        <v>0</v>
      </c>
      <c r="HJ48" s="253">
        <f t="shared" si="188"/>
        <v>0</v>
      </c>
      <c r="HK48" s="253">
        <f t="shared" si="188"/>
        <v>0</v>
      </c>
      <c r="HL48" s="253">
        <f t="shared" si="188"/>
        <v>0</v>
      </c>
      <c r="HM48" s="253">
        <f t="shared" si="188"/>
        <v>0</v>
      </c>
      <c r="HN48" s="254">
        <f t="shared" si="188"/>
        <v>0</v>
      </c>
      <c r="HO48" s="252" t="e">
        <f t="shared" si="189"/>
        <v>#REF!</v>
      </c>
      <c r="HP48" s="253" t="e">
        <f t="shared" si="190"/>
        <v>#REF!</v>
      </c>
      <c r="HQ48" s="253">
        <f t="shared" si="190"/>
        <v>0</v>
      </c>
      <c r="HR48" s="253">
        <f t="shared" si="190"/>
        <v>0</v>
      </c>
      <c r="HS48" s="253">
        <f t="shared" si="190"/>
        <v>0</v>
      </c>
      <c r="HT48" s="253">
        <f t="shared" si="190"/>
        <v>0</v>
      </c>
      <c r="HU48" s="253">
        <f t="shared" si="190"/>
        <v>0</v>
      </c>
      <c r="HV48" s="254">
        <f t="shared" si="190"/>
        <v>0</v>
      </c>
      <c r="HW48" s="252">
        <f t="shared" si="191"/>
        <v>0</v>
      </c>
      <c r="HX48" s="253">
        <f t="shared" si="192"/>
        <v>0</v>
      </c>
      <c r="HY48" s="253">
        <f t="shared" si="192"/>
        <v>0</v>
      </c>
      <c r="HZ48" s="253">
        <f t="shared" si="192"/>
        <v>0</v>
      </c>
      <c r="IA48" s="253">
        <f t="shared" si="192"/>
        <v>0</v>
      </c>
      <c r="IB48" s="253">
        <f t="shared" si="192"/>
        <v>0</v>
      </c>
      <c r="IC48" s="253">
        <f t="shared" si="192"/>
        <v>0</v>
      </c>
      <c r="ID48" s="254">
        <f t="shared" si="192"/>
        <v>0</v>
      </c>
      <c r="IE48" s="252">
        <f t="shared" si="193"/>
        <v>0</v>
      </c>
      <c r="IF48" s="253">
        <f t="shared" si="194"/>
        <v>0</v>
      </c>
      <c r="IG48" s="253">
        <f t="shared" si="194"/>
        <v>0</v>
      </c>
      <c r="IH48" s="253">
        <f t="shared" si="194"/>
        <v>0</v>
      </c>
      <c r="II48" s="253">
        <f t="shared" si="194"/>
        <v>0</v>
      </c>
      <c r="IJ48" s="253">
        <f t="shared" si="194"/>
        <v>0</v>
      </c>
      <c r="IK48" s="253">
        <f t="shared" si="194"/>
        <v>0</v>
      </c>
      <c r="IL48" s="254">
        <f t="shared" si="194"/>
        <v>0</v>
      </c>
      <c r="IM48" s="255" t="e">
        <f t="shared" si="178"/>
        <v>#REF!</v>
      </c>
      <c r="IN48" s="256">
        <f t="shared" si="179"/>
        <v>0</v>
      </c>
      <c r="IO48" s="256" t="e">
        <f t="shared" si="180"/>
        <v>#REF!</v>
      </c>
      <c r="IP48" s="256">
        <f t="shared" si="181"/>
        <v>0</v>
      </c>
      <c r="IQ48" s="257">
        <f t="shared" si="182"/>
        <v>0</v>
      </c>
      <c r="IR48" s="404" t="e">
        <f t="shared" si="195"/>
        <v>#REF!</v>
      </c>
      <c r="IS48" s="250">
        <f t="shared" si="197"/>
        <v>0</v>
      </c>
      <c r="IT48" s="258" t="e">
        <f t="shared" si="183"/>
        <v>#REF!</v>
      </c>
      <c r="IU48" s="407">
        <v>1800</v>
      </c>
      <c r="IV48" s="409">
        <v>1</v>
      </c>
      <c r="IW48" s="409" t="s">
        <v>186</v>
      </c>
      <c r="IX48" s="413" t="e">
        <f t="shared" si="196"/>
        <v>#REF!</v>
      </c>
      <c r="IY48" s="421"/>
      <c r="IZ48" s="422"/>
      <c r="JA48" s="423"/>
      <c r="JB48" s="421"/>
      <c r="JC48" s="422"/>
      <c r="JD48" s="423"/>
      <c r="JE48" s="418"/>
      <c r="JF48" s="419"/>
      <c r="JG48" s="420"/>
      <c r="JH48" s="418"/>
      <c r="JI48" s="419"/>
      <c r="JJ48" s="420"/>
      <c r="JK48" s="418"/>
      <c r="JL48" s="419"/>
      <c r="JM48" s="420"/>
      <c r="JN48" s="641">
        <v>1</v>
      </c>
      <c r="JO48" s="641">
        <v>1</v>
      </c>
      <c r="JP48" s="641">
        <v>1</v>
      </c>
      <c r="JQ48" s="641">
        <v>1</v>
      </c>
      <c r="JR48" s="641">
        <v>1</v>
      </c>
      <c r="JS48" s="656" t="e">
        <f t="shared" si="184"/>
        <v>#REF!</v>
      </c>
    </row>
    <row r="49" spans="25:279" ht="20.100000000000001" hidden="1" customHeight="1">
      <c r="Y49" s="380" t="e">
        <f>N!IK24</f>
        <v>#REF!</v>
      </c>
      <c r="Z49" s="377" t="s">
        <v>116</v>
      </c>
      <c r="AA49" s="244">
        <f>IF(AA$32="",IF(AA$31="",(SUMIF(S!$HC$15:$HL$15,'Ciclo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Semaforico'!AA$30,O!$HC24:$HL24))*AA$31),(SUMIF(S!$HC$15:$HL$15,'Ciclo Semaforico'!AA$32,S!$HC24:$HL24)+SUMIF(N!$HC$15:$HL$15,'Ciclo Semaforico'!AA$32,N!$HC24:$HL24)+SUMIF(E!$HC$15:$HL$15,'Ciclo Semaforico'!AA$32,E!$HC24:$HL24)+SUMIF(O!$HC$15:$HL$15,'Ciclo Semaforico'!AA$32,O!$HC24:$HL24))-IF(AA$31="",(SUMIF(S!$HC$15:$HL$15,'Ciclo Semaforico'!AA$30,S!$HC24:$HL24)+SUMIF(N!$HC$15:$HL$15,'Ciclo Semaforico'!AA$30,N!$HC24:$HL24)+SUMIF(E!$HC$15:$HL$15,'Ciclo Semaforico'!AA$30,E!$HC24:$HL24)+SUMIF(O!$HC$15:$HL$15,'Ciclo Semaforico'!AA$30,O!$HC24:$HL24)),(SUMIF(S!$HC$15:$HL$15,'Ciclo Semaforico'!AA$30,S!$HC24:$HL24)+SUMIF(N!$HC$15:$HL$15,'Ciclo Semaforico'!AA$30,N!$HC24:$HL24)+SUMIF(E!$HC$15:$HL$15,'Ciclo Semaforico'!AA$30,E!$HC24:$HL24)+SUMIF(O!$HC$15:$HL$15,'Ciclo Semaforico'!AA$30,O!$HC24:$HL24))*AA$31))</f>
        <v>0</v>
      </c>
      <c r="AB49" s="245">
        <f>IF(AB$32="",IF(AB$31="",(SUMIF(S!$HC$15:$HL$15,'Ciclo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Semaforico'!AB$30,O!$HC24:$HL24))*AB$31),(SUMIF(S!$HC$15:$HL$15,'Ciclo Semaforico'!AB$32,S!$HC24:$HL24)+SUMIF(N!$HC$15:$HL$15,'Ciclo Semaforico'!AB$32,N!$HC24:$HL24)+SUMIF(E!$HC$15:$HL$15,'Ciclo Semaforico'!AB$32,E!$HC24:$HL24)+SUMIF(O!$HC$15:$HL$15,'Ciclo Semaforico'!AB$32,O!$HC24:$HL24))-IF(AB$31="",(SUMIF(S!$HC$15:$HL$15,'Ciclo Semaforico'!AB$30,S!$HC24:$HL24)+SUMIF(N!$HC$15:$HL$15,'Ciclo Semaforico'!AB$30,N!$HC24:$HL24)+SUMIF(E!$HC$15:$HL$15,'Ciclo Semaforico'!AB$30,E!$HC24:$HL24)+SUMIF(O!$HC$15:$HL$15,'Ciclo Semaforico'!AB$30,O!$HC24:$HL24)),(SUMIF(S!$HC$15:$HL$15,'Ciclo Semaforico'!AB$30,S!$HC24:$HL24)+SUMIF(N!$HC$15:$HL$15,'Ciclo Semaforico'!AB$30,N!$HC24:$HL24)+SUMIF(E!$HC$15:$HL$15,'Ciclo Semaforico'!AB$30,E!$HC24:$HL24)+SUMIF(O!$HC$15:$HL$15,'Ciclo Semaforico'!AB$30,O!$HC24:$HL24))*AB$31))</f>
        <v>0</v>
      </c>
      <c r="AC49" s="245">
        <f>IF(AC$32="",IF(AC$31="",(SUMIF(S!$HC$15:$HL$15,'Ciclo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Semaforico'!AC$30,O!$HC24:$HL24))*AC$31),(SUMIF(S!$HC$15:$HL$15,'Ciclo Semaforico'!AC$32,S!$HC24:$HL24)+SUMIF(N!$HC$15:$HL$15,'Ciclo Semaforico'!AC$32,N!$HC24:$HL24)+SUMIF(E!$HC$15:$HL$15,'Ciclo Semaforico'!AC$32,E!$HC24:$HL24)+SUMIF(O!$HC$15:$HL$15,'Ciclo Semaforico'!AC$32,O!$HC24:$HL24))-IF(AC$31="",(SUMIF(S!$HC$15:$HL$15,'Ciclo Semaforico'!AC$30,S!$HC24:$HL24)+SUMIF(N!$HC$15:$HL$15,'Ciclo Semaforico'!AC$30,N!$HC24:$HL24)+SUMIF(E!$HC$15:$HL$15,'Ciclo Semaforico'!AC$30,E!$HC24:$HL24)+SUMIF(O!$HC$15:$HL$15,'Ciclo Semaforico'!AC$30,O!$HC24:$HL24)),(SUMIF(S!$HC$15:$HL$15,'Ciclo Semaforico'!AC$30,S!$HC24:$HL24)+SUMIF(N!$HC$15:$HL$15,'Ciclo Semaforico'!AC$30,N!$HC24:$HL24)+SUMIF(E!$HC$15:$HL$15,'Ciclo Semaforico'!AC$30,E!$HC24:$HL24)+SUMIF(O!$HC$15:$HL$15,'Ciclo Semaforico'!AC$30,O!$HC24:$HL24))*AC$31))</f>
        <v>0</v>
      </c>
      <c r="AD49" s="245">
        <f>IF(AD$32="",IF(AD$31="",(SUMIF(S!$HC$15:$HL$15,'Ciclo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Semaforico'!AD$30,O!$HC24:$HL24))*AD$31),(SUMIF(S!$HC$15:$HL$15,'Ciclo Semaforico'!AD$32,S!$HC24:$HL24)+SUMIF(N!$HC$15:$HL$15,'Ciclo Semaforico'!AD$32,N!$HC24:$HL24)+SUMIF(E!$HC$15:$HL$15,'Ciclo Semaforico'!AD$32,E!$HC24:$HL24)+SUMIF(O!$HC$15:$HL$15,'Ciclo Semaforico'!AD$32,O!$HC24:$HL24))-IF(AD$31="",(SUMIF(S!$HC$15:$HL$15,'Ciclo Semaforico'!AD$30,S!$HC24:$HL24)+SUMIF(N!$HC$15:$HL$15,'Ciclo Semaforico'!AD$30,N!$HC24:$HL24)+SUMIF(E!$HC$15:$HL$15,'Ciclo Semaforico'!AD$30,E!$HC24:$HL24)+SUMIF(O!$HC$15:$HL$15,'Ciclo Semaforico'!AD$30,O!$HC24:$HL24)),(SUMIF(S!$HC$15:$HL$15,'Ciclo Semaforico'!AD$30,S!$HC24:$HL24)+SUMIF(N!$HC$15:$HL$15,'Ciclo Semaforico'!AD$30,N!$HC24:$HL24)+SUMIF(E!$HC$15:$HL$15,'Ciclo Semaforico'!AD$30,E!$HC24:$HL24)+SUMIF(O!$HC$15:$HL$15,'Ciclo Semaforico'!AD$30,O!$HC24:$HL24))*AD$31))</f>
        <v>0</v>
      </c>
      <c r="AE49" s="245" t="e">
        <f>IF(AE$32="",IF(AE$31="",(SUMIF(S!$HC$15:$HL$15,'Ciclo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Semaforico'!AE$30,O!$HC24:$HL24))*AE$31),(SUMIF(S!$HC$15:$HL$15,'Ciclo Semaforico'!AE$32,S!$HC24:$HL24)+SUMIF(N!$HC$15:$HL$15,'Ciclo Semaforico'!AE$32,N!$HC24:$HL24)+SUMIF(E!$HC$15:$HL$15,'Ciclo Semaforico'!AE$32,E!$HC24:$HL24)+SUMIF(O!$HC$15:$HL$15,'Ciclo Semaforico'!AE$32,O!$HC24:$HL24))-IF(AE$31="",(SUMIF(S!$HC$15:$HL$15,'Ciclo Semaforico'!AE$30,S!$HC24:$HL24)+SUMIF(N!$HC$15:$HL$15,'Ciclo Semaforico'!AE$30,N!$HC24:$HL24)+SUMIF(E!$HC$15:$HL$15,'Ciclo Semaforico'!AE$30,E!$HC24:$HL24)+SUMIF(O!$HC$15:$HL$15,'Ciclo Semaforico'!AE$30,O!$HC24:$HL24)),(SUMIF(S!$HC$15:$HL$15,'Ciclo Semaforico'!AE$30,S!$HC24:$HL24)+SUMIF(N!$HC$15:$HL$15,'Ciclo Semaforico'!AE$30,N!$HC24:$HL24)+SUMIF(E!$HC$15:$HL$15,'Ciclo Semaforico'!AE$30,E!$HC24:$HL24)+SUMIF(O!$HC$15:$HL$15,'Ciclo Semaforico'!AE$30,O!$HC24:$HL24))*AE$31))</f>
        <v>#REF!</v>
      </c>
      <c r="AF49" s="245">
        <f>IF(AF$32="",IF(AF$31="",(SUMIF(S!$HC$15:$HL$15,'Ciclo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Semaforico'!AF$30,O!$HC24:$HL24))*AF$31),(SUMIF(S!$HC$15:$HL$15,'Ciclo Semaforico'!AF$32,S!$HC24:$HL24)+SUMIF(N!$HC$15:$HL$15,'Ciclo Semaforico'!AF$32,N!$HC24:$HL24)+SUMIF(E!$HC$15:$HL$15,'Ciclo Semaforico'!AF$32,E!$HC24:$HL24)+SUMIF(O!$HC$15:$HL$15,'Ciclo Semaforico'!AF$32,O!$HC24:$HL24))-IF(AF$31="",(SUMIF(S!$HC$15:$HL$15,'Ciclo Semaforico'!AF$30,S!$HC24:$HL24)+SUMIF(N!$HC$15:$HL$15,'Ciclo Semaforico'!AF$30,N!$HC24:$HL24)+SUMIF(E!$HC$15:$HL$15,'Ciclo Semaforico'!AF$30,E!$HC24:$HL24)+SUMIF(O!$HC$15:$HL$15,'Ciclo Semaforico'!AF$30,O!$HC24:$HL24)),(SUMIF(S!$HC$15:$HL$15,'Ciclo Semaforico'!AF$30,S!$HC24:$HL24)+SUMIF(N!$HC$15:$HL$15,'Ciclo Semaforico'!AF$30,N!$HC24:$HL24)+SUMIF(E!$HC$15:$HL$15,'Ciclo Semaforico'!AF$30,E!$HC24:$HL24)+SUMIF(O!$HC$15:$HL$15,'Ciclo Semaforico'!AF$30,O!$HC24:$HL24))*AF$31))</f>
        <v>0</v>
      </c>
      <c r="AG49" s="245">
        <f>IF(AG$32="",IF(AG$31="",(SUMIF(S!$HC$15:$HL$15,'Ciclo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Semaforico'!AG$30,O!$HC24:$HL24))*AG$31),(SUMIF(S!$HC$15:$HL$15,'Ciclo Semaforico'!AG$32,S!$HC24:$HL24)+SUMIF(N!$HC$15:$HL$15,'Ciclo Semaforico'!AG$32,N!$HC24:$HL24)+SUMIF(E!$HC$15:$HL$15,'Ciclo Semaforico'!AG$32,E!$HC24:$HL24)+SUMIF(O!$HC$15:$HL$15,'Ciclo Semaforico'!AG$32,O!$HC24:$HL24))-IF(AG$31="",(SUMIF(S!$HC$15:$HL$15,'Ciclo Semaforico'!AG$30,S!$HC24:$HL24)+SUMIF(N!$HC$15:$HL$15,'Ciclo Semaforico'!AG$30,N!$HC24:$HL24)+SUMIF(E!$HC$15:$HL$15,'Ciclo Semaforico'!AG$30,E!$HC24:$HL24)+SUMIF(O!$HC$15:$HL$15,'Ciclo Semaforico'!AG$30,O!$HC24:$HL24)),(SUMIF(S!$HC$15:$HL$15,'Ciclo Semaforico'!AG$30,S!$HC24:$HL24)+SUMIF(N!$HC$15:$HL$15,'Ciclo Semaforico'!AG$30,N!$HC24:$HL24)+SUMIF(E!$HC$15:$HL$15,'Ciclo Semaforico'!AG$30,E!$HC24:$HL24)+SUMIF(O!$HC$15:$HL$15,'Ciclo Semaforico'!AG$30,O!$HC24:$HL24))*AG$31))</f>
        <v>0</v>
      </c>
      <c r="AH49" s="245">
        <f>IF(AH$32="",IF(AH$31="",(SUMIF(S!$HC$15:$HL$15,'Ciclo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Semaforico'!AH$30,O!$HC24:$HL24))*AH$31),(SUMIF(S!$HC$15:$HL$15,'Ciclo Semaforico'!AH$32,S!$HC24:$HL24)+SUMIF(N!$HC$15:$HL$15,'Ciclo Semaforico'!AH$32,N!$HC24:$HL24)+SUMIF(E!$HC$15:$HL$15,'Ciclo Semaforico'!AH$32,E!$HC24:$HL24)+SUMIF(O!$HC$15:$HL$15,'Ciclo Semaforico'!AH$32,O!$HC24:$HL24))-IF(AH$31="",(SUMIF(S!$HC$15:$HL$15,'Ciclo Semaforico'!AH$30,S!$HC24:$HL24)+SUMIF(N!$HC$15:$HL$15,'Ciclo Semaforico'!AH$30,N!$HC24:$HL24)+SUMIF(E!$HC$15:$HL$15,'Ciclo Semaforico'!AH$30,E!$HC24:$HL24)+SUMIF(O!$HC$15:$HL$15,'Ciclo Semaforico'!AH$30,O!$HC24:$HL24)),(SUMIF(S!$HC$15:$HL$15,'Ciclo Semaforico'!AH$30,S!$HC24:$HL24)+SUMIF(N!$HC$15:$HL$15,'Ciclo Semaforico'!AH$30,N!$HC24:$HL24)+SUMIF(E!$HC$15:$HL$15,'Ciclo Semaforico'!AH$30,E!$HC24:$HL24)+SUMIF(O!$HC$15:$HL$15,'Ciclo Semaforico'!AH$30,O!$HC24:$HL24))*AH$31))</f>
        <v>0</v>
      </c>
      <c r="AI49" s="245">
        <f>IF(AI$32="",IF(AI$31="",(SUMIF(S!$HC$15:$HL$15,'Ciclo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Semaforico'!AI$30,O!$HC24:$HL24))*AI$31),(SUMIF(S!$HC$15:$HL$15,'Ciclo Semaforico'!AI$32,S!$HC24:$HL24)+SUMIF(N!$HC$15:$HL$15,'Ciclo Semaforico'!AI$32,N!$HC24:$HL24)+SUMIF(E!$HC$15:$HL$15,'Ciclo Semaforico'!AI$32,E!$HC24:$HL24)+SUMIF(O!$HC$15:$HL$15,'Ciclo Semaforico'!AI$32,O!$HC24:$HL24))-IF(AI$31="",(SUMIF(S!$HC$15:$HL$15,'Ciclo Semaforico'!AI$30,S!$HC24:$HL24)+SUMIF(N!$HC$15:$HL$15,'Ciclo Semaforico'!AI$30,N!$HC24:$HL24)+SUMIF(E!$HC$15:$HL$15,'Ciclo Semaforico'!AI$30,E!$HC24:$HL24)+SUMIF(O!$HC$15:$HL$15,'Ciclo Semaforico'!AI$30,O!$HC24:$HL24)),(SUMIF(S!$HC$15:$HL$15,'Ciclo Semaforico'!AI$30,S!$HC24:$HL24)+SUMIF(N!$HC$15:$HL$15,'Ciclo Semaforico'!AI$30,N!$HC24:$HL24)+SUMIF(E!$HC$15:$HL$15,'Ciclo Semaforico'!AI$30,E!$HC24:$HL24)+SUMIF(O!$HC$15:$HL$15,'Ciclo Semaforico'!AI$30,O!$HC24:$HL24))*AI$31))</f>
        <v>0</v>
      </c>
      <c r="AJ49" s="245">
        <f>IF(AJ$32="",IF(AJ$31="",(SUMIF(S!$HC$15:$HL$15,'Ciclo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Semaforico'!AJ$30,O!$HC24:$HL24))*AJ$31),(SUMIF(S!$HC$15:$HL$15,'Ciclo Semaforico'!AJ$32,S!$HC24:$HL24)+SUMIF(N!$HC$15:$HL$15,'Ciclo Semaforico'!AJ$32,N!$HC24:$HL24)+SUMIF(E!$HC$15:$HL$15,'Ciclo Semaforico'!AJ$32,E!$HC24:$HL24)+SUMIF(O!$HC$15:$HL$15,'Ciclo Semaforico'!AJ$32,O!$HC24:$HL24))-IF(AJ$31="",(SUMIF(S!$HC$15:$HL$15,'Ciclo Semaforico'!AJ$30,S!$HC24:$HL24)+SUMIF(N!$HC$15:$HL$15,'Ciclo Semaforico'!AJ$30,N!$HC24:$HL24)+SUMIF(E!$HC$15:$HL$15,'Ciclo Semaforico'!AJ$30,E!$HC24:$HL24)+SUMIF(O!$HC$15:$HL$15,'Ciclo Semaforico'!AJ$30,O!$HC24:$HL24)),(SUMIF(S!$HC$15:$HL$15,'Ciclo Semaforico'!AJ$30,S!$HC24:$HL24)+SUMIF(N!$HC$15:$HL$15,'Ciclo Semaforico'!AJ$30,N!$HC24:$HL24)+SUMIF(E!$HC$15:$HL$15,'Ciclo Semaforico'!AJ$30,E!$HC24:$HL24)+SUMIF(O!$HC$15:$HL$15,'Ciclo Semaforico'!AJ$30,O!$HC24:$HL24))*AJ$31))</f>
        <v>0</v>
      </c>
      <c r="AK49" s="245">
        <f>IF(AK$32="",IF(AK$31="",(SUMIF(S!$HC$15:$HL$15,'Ciclo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Semaforico'!AK$30,O!$HC24:$HL24))*AK$31),(SUMIF(S!$HC$15:$HL$15,'Ciclo Semaforico'!AK$32,S!$HC24:$HL24)+SUMIF(N!$HC$15:$HL$15,'Ciclo Semaforico'!AK$32,N!$HC24:$HL24)+SUMIF(E!$HC$15:$HL$15,'Ciclo Semaforico'!AK$32,E!$HC24:$HL24)+SUMIF(O!$HC$15:$HL$15,'Ciclo Semaforico'!AK$32,O!$HC24:$HL24))-IF(AK$31="",(SUMIF(S!$HC$15:$HL$15,'Ciclo Semaforico'!AK$30,S!$HC24:$HL24)+SUMIF(N!$HC$15:$HL$15,'Ciclo Semaforico'!AK$30,N!$HC24:$HL24)+SUMIF(E!$HC$15:$HL$15,'Ciclo Semaforico'!AK$30,E!$HC24:$HL24)+SUMIF(O!$HC$15:$HL$15,'Ciclo Semaforico'!AK$30,O!$HC24:$HL24)),(SUMIF(S!$HC$15:$HL$15,'Ciclo Semaforico'!AK$30,S!$HC24:$HL24)+SUMIF(N!$HC$15:$HL$15,'Ciclo Semaforico'!AK$30,N!$HC24:$HL24)+SUMIF(E!$HC$15:$HL$15,'Ciclo Semaforico'!AK$30,E!$HC24:$HL24)+SUMIF(O!$HC$15:$HL$15,'Ciclo Semaforico'!AK$30,O!$HC24:$HL24))*AK$31))</f>
        <v>0</v>
      </c>
      <c r="AL49" s="246">
        <f>IF(AL$32="",IF(AL$31="",(SUMIF(S!$HC$15:$HL$15,'Ciclo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Semaforico'!AL$30,O!$HC24:$HL24))*AL$31),(SUMIF(S!$HC$15:$HL$15,'Ciclo Semaforico'!AL$32,S!$HC24:$HL24)+SUMIF(N!$HC$15:$HL$15,'Ciclo Semaforico'!AL$32,N!$HC24:$HL24)+SUMIF(E!$HC$15:$HL$15,'Ciclo Semaforico'!AL$32,E!$HC24:$HL24)+SUMIF(O!$HC$15:$HL$15,'Ciclo Semaforico'!AL$32,O!$HC24:$HL24))-IF(AL$31="",(SUMIF(S!$HC$15:$HL$15,'Ciclo Semaforico'!AL$30,S!$HC24:$HL24)+SUMIF(N!$HC$15:$HL$15,'Ciclo Semaforico'!AL$30,N!$HC24:$HL24)+SUMIF(E!$HC$15:$HL$15,'Ciclo Semaforico'!AL$30,E!$HC24:$HL24)+SUMIF(O!$HC$15:$HL$15,'Ciclo Semaforico'!AL$30,O!$HC24:$HL24)),(SUMIF(S!$HC$15:$HL$15,'Ciclo Semaforico'!AL$30,S!$HC24:$HL24)+SUMIF(N!$HC$15:$HL$15,'Ciclo Semaforico'!AL$30,N!$HC24:$HL24)+SUMIF(E!$HC$15:$HL$15,'Ciclo Semaforico'!AL$30,E!$HC24:$HL24)+SUMIF(O!$HC$15:$HL$15,'Ciclo Semaforico'!AL$30,O!$HC24:$HL24))*AL$31))</f>
        <v>0</v>
      </c>
      <c r="AM49" s="244">
        <f>IF(AM$32="",IF(AM$31="",(SUMIF(S!$HC$15:$HL$15,'Ciclo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Semaforico'!AM$30,O!$HC24:$HL24))*AM$31),(SUMIF(S!$HC$15:$HL$15,'Ciclo Semaforico'!AM$32,S!$HC24:$HL24)+SUMIF(N!$HC$15:$HL$15,'Ciclo Semaforico'!AM$32,N!$HC24:$HL24)+SUMIF(E!$HC$15:$HL$15,'Ciclo Semaforico'!AM$32,E!$HC24:$HL24)+SUMIF(O!$HC$15:$HL$15,'Ciclo Semaforico'!AM$32,O!$HC24:$HL24))-IF(AM$31="",(SUMIF(S!$HC$15:$HL$15,'Ciclo Semaforico'!AM$30,S!$HC24:$HL24)+SUMIF(N!$HC$15:$HL$15,'Ciclo Semaforico'!AM$30,N!$HC24:$HL24)+SUMIF(E!$HC$15:$HL$15,'Ciclo Semaforico'!AM$30,E!$HC24:$HL24)+SUMIF(O!$HC$15:$HL$15,'Ciclo Semaforico'!AM$30,O!$HC24:$HL24)),(SUMIF(S!$HC$15:$HL$15,'Ciclo Semaforico'!AM$30,S!$HC24:$HL24)+SUMIF(N!$HC$15:$HL$15,'Ciclo Semaforico'!AM$30,N!$HC24:$HL24)+SUMIF(E!$HC$15:$HL$15,'Ciclo Semaforico'!AM$30,E!$HC24:$HL24)+SUMIF(O!$HC$15:$HL$15,'Ciclo Semaforico'!AM$30,O!$HC24:$HL24))*AM$31))</f>
        <v>0</v>
      </c>
      <c r="AN49" s="245">
        <f>IF(AN$32="",IF(AN$31="",(SUMIF(S!$HC$15:$HL$15,'Ciclo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Semaforico'!AN$30,O!$HC24:$HL24))*AN$31),(SUMIF(S!$HC$15:$HL$15,'Ciclo Semaforico'!AN$32,S!$HC24:$HL24)+SUMIF(N!$HC$15:$HL$15,'Ciclo Semaforico'!AN$32,N!$HC24:$HL24)+SUMIF(E!$HC$15:$HL$15,'Ciclo Semaforico'!AN$32,E!$HC24:$HL24)+SUMIF(O!$HC$15:$HL$15,'Ciclo Semaforico'!AN$32,O!$HC24:$HL24))-IF(AN$31="",(SUMIF(S!$HC$15:$HL$15,'Ciclo Semaforico'!AN$30,S!$HC24:$HL24)+SUMIF(N!$HC$15:$HL$15,'Ciclo Semaforico'!AN$30,N!$HC24:$HL24)+SUMIF(E!$HC$15:$HL$15,'Ciclo Semaforico'!AN$30,E!$HC24:$HL24)+SUMIF(O!$HC$15:$HL$15,'Ciclo Semaforico'!AN$30,O!$HC24:$HL24)),(SUMIF(S!$HC$15:$HL$15,'Ciclo Semaforico'!AN$30,S!$HC24:$HL24)+SUMIF(N!$HC$15:$HL$15,'Ciclo Semaforico'!AN$30,N!$HC24:$HL24)+SUMIF(E!$HC$15:$HL$15,'Ciclo Semaforico'!AN$30,E!$HC24:$HL24)+SUMIF(O!$HC$15:$HL$15,'Ciclo Semaforico'!AN$30,O!$HC24:$HL24))*AN$31))</f>
        <v>0</v>
      </c>
      <c r="AO49" s="245">
        <f>IF(AO$32="",IF(AO$31="",(SUMIF(S!$HC$15:$HL$15,'Ciclo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Semaforico'!AO$30,O!$HC24:$HL24))*AO$31),(SUMIF(S!$HC$15:$HL$15,'Ciclo Semaforico'!AO$32,S!$HC24:$HL24)+SUMIF(N!$HC$15:$HL$15,'Ciclo Semaforico'!AO$32,N!$HC24:$HL24)+SUMIF(E!$HC$15:$HL$15,'Ciclo Semaforico'!AO$32,E!$HC24:$HL24)+SUMIF(O!$HC$15:$HL$15,'Ciclo Semaforico'!AO$32,O!$HC24:$HL24))-IF(AO$31="",(SUMIF(S!$HC$15:$HL$15,'Ciclo Semaforico'!AO$30,S!$HC24:$HL24)+SUMIF(N!$HC$15:$HL$15,'Ciclo Semaforico'!AO$30,N!$HC24:$HL24)+SUMIF(E!$HC$15:$HL$15,'Ciclo Semaforico'!AO$30,E!$HC24:$HL24)+SUMIF(O!$HC$15:$HL$15,'Ciclo Semaforico'!AO$30,O!$HC24:$HL24)),(SUMIF(S!$HC$15:$HL$15,'Ciclo Semaforico'!AO$30,S!$HC24:$HL24)+SUMIF(N!$HC$15:$HL$15,'Ciclo Semaforico'!AO$30,N!$HC24:$HL24)+SUMIF(E!$HC$15:$HL$15,'Ciclo Semaforico'!AO$30,E!$HC24:$HL24)+SUMIF(O!$HC$15:$HL$15,'Ciclo Semaforico'!AO$30,O!$HC24:$HL24))*AO$31))</f>
        <v>0</v>
      </c>
      <c r="AP49" s="245">
        <f>IF(AP$32="",IF(AP$31="",(SUMIF(S!$HC$15:$HL$15,'Ciclo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Semaforico'!AP$30,O!$HC24:$HL24))*AP$31),(SUMIF(S!$HC$15:$HL$15,'Ciclo Semaforico'!AP$32,S!$HC24:$HL24)+SUMIF(N!$HC$15:$HL$15,'Ciclo Semaforico'!AP$32,N!$HC24:$HL24)+SUMIF(E!$HC$15:$HL$15,'Ciclo Semaforico'!AP$32,E!$HC24:$HL24)+SUMIF(O!$HC$15:$HL$15,'Ciclo Semaforico'!AP$32,O!$HC24:$HL24))-IF(AP$31="",(SUMIF(S!$HC$15:$HL$15,'Ciclo Semaforico'!AP$30,S!$HC24:$HL24)+SUMIF(N!$HC$15:$HL$15,'Ciclo Semaforico'!AP$30,N!$HC24:$HL24)+SUMIF(E!$HC$15:$HL$15,'Ciclo Semaforico'!AP$30,E!$HC24:$HL24)+SUMIF(O!$HC$15:$HL$15,'Ciclo Semaforico'!AP$30,O!$HC24:$HL24)),(SUMIF(S!$HC$15:$HL$15,'Ciclo Semaforico'!AP$30,S!$HC24:$HL24)+SUMIF(N!$HC$15:$HL$15,'Ciclo Semaforico'!AP$30,N!$HC24:$HL24)+SUMIF(E!$HC$15:$HL$15,'Ciclo Semaforico'!AP$30,E!$HC24:$HL24)+SUMIF(O!$HC$15:$HL$15,'Ciclo Semaforico'!AP$30,O!$HC24:$HL24))*AP$31))</f>
        <v>0</v>
      </c>
      <c r="AQ49" s="245">
        <f>IF(AQ$32="",IF(AQ$31="",(SUMIF(S!$HC$15:$HL$15,'Ciclo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Semaforico'!AQ$30,O!$HC24:$HL24))*AQ$31),(SUMIF(S!$HC$15:$HL$15,'Ciclo Semaforico'!AQ$32,S!$HC24:$HL24)+SUMIF(N!$HC$15:$HL$15,'Ciclo Semaforico'!AQ$32,N!$HC24:$HL24)+SUMIF(E!$HC$15:$HL$15,'Ciclo Semaforico'!AQ$32,E!$HC24:$HL24)+SUMIF(O!$HC$15:$HL$15,'Ciclo Semaforico'!AQ$32,O!$HC24:$HL24))-IF(AQ$31="",(SUMIF(S!$HC$15:$HL$15,'Ciclo Semaforico'!AQ$30,S!$HC24:$HL24)+SUMIF(N!$HC$15:$HL$15,'Ciclo Semaforico'!AQ$30,N!$HC24:$HL24)+SUMIF(E!$HC$15:$HL$15,'Ciclo Semaforico'!AQ$30,E!$HC24:$HL24)+SUMIF(O!$HC$15:$HL$15,'Ciclo Semaforico'!AQ$30,O!$HC24:$HL24)),(SUMIF(S!$HC$15:$HL$15,'Ciclo Semaforico'!AQ$30,S!$HC24:$HL24)+SUMIF(N!$HC$15:$HL$15,'Ciclo Semaforico'!AQ$30,N!$HC24:$HL24)+SUMIF(E!$HC$15:$HL$15,'Ciclo Semaforico'!AQ$30,E!$HC24:$HL24)+SUMIF(O!$HC$15:$HL$15,'Ciclo Semaforico'!AQ$30,O!$HC24:$HL24))*AQ$31))</f>
        <v>0</v>
      </c>
      <c r="AR49" s="245">
        <f>IF(AR$32="",IF(AR$31="",(SUMIF(S!$HC$15:$HL$15,'Ciclo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Semaforico'!AR$30,O!$HC24:$HL24))*AR$31),(SUMIF(S!$HC$15:$HL$15,'Ciclo Semaforico'!AR$32,S!$HC24:$HL24)+SUMIF(N!$HC$15:$HL$15,'Ciclo Semaforico'!AR$32,N!$HC24:$HL24)+SUMIF(E!$HC$15:$HL$15,'Ciclo Semaforico'!AR$32,E!$HC24:$HL24)+SUMIF(O!$HC$15:$HL$15,'Ciclo Semaforico'!AR$32,O!$HC24:$HL24))-IF(AR$31="",(SUMIF(S!$HC$15:$HL$15,'Ciclo Semaforico'!AR$30,S!$HC24:$HL24)+SUMIF(N!$HC$15:$HL$15,'Ciclo Semaforico'!AR$30,N!$HC24:$HL24)+SUMIF(E!$HC$15:$HL$15,'Ciclo Semaforico'!AR$30,E!$HC24:$HL24)+SUMIF(O!$HC$15:$HL$15,'Ciclo Semaforico'!AR$30,O!$HC24:$HL24)),(SUMIF(S!$HC$15:$HL$15,'Ciclo Semaforico'!AR$30,S!$HC24:$HL24)+SUMIF(N!$HC$15:$HL$15,'Ciclo Semaforico'!AR$30,N!$HC24:$HL24)+SUMIF(E!$HC$15:$HL$15,'Ciclo Semaforico'!AR$30,E!$HC24:$HL24)+SUMIF(O!$HC$15:$HL$15,'Ciclo Semaforico'!AR$30,O!$HC24:$HL24))*AR$31))</f>
        <v>0</v>
      </c>
      <c r="AS49" s="245">
        <f>IF(AS$32="",IF(AS$31="",(SUMIF(S!$HC$15:$HL$15,'Ciclo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Semaforico'!AS$30,O!$HC24:$HL24))*AS$31),(SUMIF(S!$HC$15:$HL$15,'Ciclo Semaforico'!AS$32,S!$HC24:$HL24)+SUMIF(N!$HC$15:$HL$15,'Ciclo Semaforico'!AS$32,N!$HC24:$HL24)+SUMIF(E!$HC$15:$HL$15,'Ciclo Semaforico'!AS$32,E!$HC24:$HL24)+SUMIF(O!$HC$15:$HL$15,'Ciclo Semaforico'!AS$32,O!$HC24:$HL24))-IF(AS$31="",(SUMIF(S!$HC$15:$HL$15,'Ciclo Semaforico'!AS$30,S!$HC24:$HL24)+SUMIF(N!$HC$15:$HL$15,'Ciclo Semaforico'!AS$30,N!$HC24:$HL24)+SUMIF(E!$HC$15:$HL$15,'Ciclo Semaforico'!AS$30,E!$HC24:$HL24)+SUMIF(O!$HC$15:$HL$15,'Ciclo Semaforico'!AS$30,O!$HC24:$HL24)),(SUMIF(S!$HC$15:$HL$15,'Ciclo Semaforico'!AS$30,S!$HC24:$HL24)+SUMIF(N!$HC$15:$HL$15,'Ciclo Semaforico'!AS$30,N!$HC24:$HL24)+SUMIF(E!$HC$15:$HL$15,'Ciclo Semaforico'!AS$30,E!$HC24:$HL24)+SUMIF(O!$HC$15:$HL$15,'Ciclo Semaforico'!AS$30,O!$HC24:$HL24))*AS$31))</f>
        <v>0</v>
      </c>
      <c r="AT49" s="245">
        <f>IF(AT$32="",IF(AT$31="",(SUMIF(S!$HC$15:$HL$15,'Ciclo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Semaforico'!AT$30,O!$HC24:$HL24))*AT$31),(SUMIF(S!$HC$15:$HL$15,'Ciclo Semaforico'!AT$32,S!$HC24:$HL24)+SUMIF(N!$HC$15:$HL$15,'Ciclo Semaforico'!AT$32,N!$HC24:$HL24)+SUMIF(E!$HC$15:$HL$15,'Ciclo Semaforico'!AT$32,E!$HC24:$HL24)+SUMIF(O!$HC$15:$HL$15,'Ciclo Semaforico'!AT$32,O!$HC24:$HL24))-IF(AT$31="",(SUMIF(S!$HC$15:$HL$15,'Ciclo Semaforico'!AT$30,S!$HC24:$HL24)+SUMIF(N!$HC$15:$HL$15,'Ciclo Semaforico'!AT$30,N!$HC24:$HL24)+SUMIF(E!$HC$15:$HL$15,'Ciclo Semaforico'!AT$30,E!$HC24:$HL24)+SUMIF(O!$HC$15:$HL$15,'Ciclo Semaforico'!AT$30,O!$HC24:$HL24)),(SUMIF(S!$HC$15:$HL$15,'Ciclo Semaforico'!AT$30,S!$HC24:$HL24)+SUMIF(N!$HC$15:$HL$15,'Ciclo Semaforico'!AT$30,N!$HC24:$HL24)+SUMIF(E!$HC$15:$HL$15,'Ciclo Semaforico'!AT$30,E!$HC24:$HL24)+SUMIF(O!$HC$15:$HL$15,'Ciclo Semaforico'!AT$30,O!$HC24:$HL24))*AT$31))</f>
        <v>0</v>
      </c>
      <c r="AU49" s="245">
        <f>IF(AU$32="",IF(AU$31="",(SUMIF(S!$HC$15:$HL$15,'Ciclo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Semaforico'!AU$30,O!$HC24:$HL24))*AU$31),(SUMIF(S!$HC$15:$HL$15,'Ciclo Semaforico'!AU$32,S!$HC24:$HL24)+SUMIF(N!$HC$15:$HL$15,'Ciclo Semaforico'!AU$32,N!$HC24:$HL24)+SUMIF(E!$HC$15:$HL$15,'Ciclo Semaforico'!AU$32,E!$HC24:$HL24)+SUMIF(O!$HC$15:$HL$15,'Ciclo Semaforico'!AU$32,O!$HC24:$HL24))-IF(AU$31="",(SUMIF(S!$HC$15:$HL$15,'Ciclo Semaforico'!AU$30,S!$HC24:$HL24)+SUMIF(N!$HC$15:$HL$15,'Ciclo Semaforico'!AU$30,N!$HC24:$HL24)+SUMIF(E!$HC$15:$HL$15,'Ciclo Semaforico'!AU$30,E!$HC24:$HL24)+SUMIF(O!$HC$15:$HL$15,'Ciclo Semaforico'!AU$30,O!$HC24:$HL24)),(SUMIF(S!$HC$15:$HL$15,'Ciclo Semaforico'!AU$30,S!$HC24:$HL24)+SUMIF(N!$HC$15:$HL$15,'Ciclo Semaforico'!AU$30,N!$HC24:$HL24)+SUMIF(E!$HC$15:$HL$15,'Ciclo Semaforico'!AU$30,E!$HC24:$HL24)+SUMIF(O!$HC$15:$HL$15,'Ciclo Semaforico'!AU$30,O!$HC24:$HL24))*AU$31))</f>
        <v>0</v>
      </c>
      <c r="AV49" s="245">
        <f>IF(AV$32="",IF(AV$31="",(SUMIF(S!$HC$15:$HL$15,'Ciclo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Semaforico'!AV$30,O!$HC24:$HL24))*AV$31),(SUMIF(S!$HC$15:$HL$15,'Ciclo Semaforico'!AV$32,S!$HC24:$HL24)+SUMIF(N!$HC$15:$HL$15,'Ciclo Semaforico'!AV$32,N!$HC24:$HL24)+SUMIF(E!$HC$15:$HL$15,'Ciclo Semaforico'!AV$32,E!$HC24:$HL24)+SUMIF(O!$HC$15:$HL$15,'Ciclo Semaforico'!AV$32,O!$HC24:$HL24))-IF(AV$31="",(SUMIF(S!$HC$15:$HL$15,'Ciclo Semaforico'!AV$30,S!$HC24:$HL24)+SUMIF(N!$HC$15:$HL$15,'Ciclo Semaforico'!AV$30,N!$HC24:$HL24)+SUMIF(E!$HC$15:$HL$15,'Ciclo Semaforico'!AV$30,E!$HC24:$HL24)+SUMIF(O!$HC$15:$HL$15,'Ciclo Semaforico'!AV$30,O!$HC24:$HL24)),(SUMIF(S!$HC$15:$HL$15,'Ciclo Semaforico'!AV$30,S!$HC24:$HL24)+SUMIF(N!$HC$15:$HL$15,'Ciclo Semaforico'!AV$30,N!$HC24:$HL24)+SUMIF(E!$HC$15:$HL$15,'Ciclo Semaforico'!AV$30,E!$HC24:$HL24)+SUMIF(O!$HC$15:$HL$15,'Ciclo Semaforico'!AV$30,O!$HC24:$HL24))*AV$31))</f>
        <v>0</v>
      </c>
      <c r="AW49" s="245">
        <f>IF(AW$32="",IF(AW$31="",(SUMIF(S!$HC$15:$HL$15,'Ciclo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Semaforico'!AW$30,O!$HC24:$HL24))*AW$31),(SUMIF(S!$HC$15:$HL$15,'Ciclo Semaforico'!AW$32,S!$HC24:$HL24)+SUMIF(N!$HC$15:$HL$15,'Ciclo Semaforico'!AW$32,N!$HC24:$HL24)+SUMIF(E!$HC$15:$HL$15,'Ciclo Semaforico'!AW$32,E!$HC24:$HL24)+SUMIF(O!$HC$15:$HL$15,'Ciclo Semaforico'!AW$32,O!$HC24:$HL24))-IF(AW$31="",(SUMIF(S!$HC$15:$HL$15,'Ciclo Semaforico'!AW$30,S!$HC24:$HL24)+SUMIF(N!$HC$15:$HL$15,'Ciclo Semaforico'!AW$30,N!$HC24:$HL24)+SUMIF(E!$HC$15:$HL$15,'Ciclo Semaforico'!AW$30,E!$HC24:$HL24)+SUMIF(O!$HC$15:$HL$15,'Ciclo Semaforico'!AW$30,O!$HC24:$HL24)),(SUMIF(S!$HC$15:$HL$15,'Ciclo Semaforico'!AW$30,S!$HC24:$HL24)+SUMIF(N!$HC$15:$HL$15,'Ciclo Semaforico'!AW$30,N!$HC24:$HL24)+SUMIF(E!$HC$15:$HL$15,'Ciclo Semaforico'!AW$30,E!$HC24:$HL24)+SUMIF(O!$HC$15:$HL$15,'Ciclo Semaforico'!AW$30,O!$HC24:$HL24))*AW$31))</f>
        <v>0</v>
      </c>
      <c r="AX49" s="246">
        <f>IF(AX$32="",IF(AX$31="",(SUMIF(S!$HC$15:$HL$15,'Ciclo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Semaforico'!AX$30,O!$HC24:$HL24))*AX$31),(SUMIF(S!$HC$15:$HL$15,'Ciclo Semaforico'!AX$32,S!$HC24:$HL24)+SUMIF(N!$HC$15:$HL$15,'Ciclo Semaforico'!AX$32,N!$HC24:$HL24)+SUMIF(E!$HC$15:$HL$15,'Ciclo Semaforico'!AX$32,E!$HC24:$HL24)+SUMIF(O!$HC$15:$HL$15,'Ciclo Semaforico'!AX$32,O!$HC24:$HL24))-IF(AX$31="",(SUMIF(S!$HC$15:$HL$15,'Ciclo Semaforico'!AX$30,S!$HC24:$HL24)+SUMIF(N!$HC$15:$HL$15,'Ciclo Semaforico'!AX$30,N!$HC24:$HL24)+SUMIF(E!$HC$15:$HL$15,'Ciclo Semaforico'!AX$30,E!$HC24:$HL24)+SUMIF(O!$HC$15:$HL$15,'Ciclo Semaforico'!AX$30,O!$HC24:$HL24)),(SUMIF(S!$HC$15:$HL$15,'Ciclo Semaforico'!AX$30,S!$HC24:$HL24)+SUMIF(N!$HC$15:$HL$15,'Ciclo Semaforico'!AX$30,N!$HC24:$HL24)+SUMIF(E!$HC$15:$HL$15,'Ciclo Semaforico'!AX$30,E!$HC24:$HL24)+SUMIF(O!$HC$15:$HL$15,'Ciclo Semaforico'!AX$30,O!$HC24:$HL24))*AX$31))</f>
        <v>0</v>
      </c>
      <c r="AY49" s="244" t="e">
        <f>IF(AY$32="",IF(AY$31="",(SUMIF(S!$HC$15:$HL$15,'Ciclo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Semaforico'!AY$30,O!$HC24:$HL24))*AY$31),(SUMIF(S!$HC$15:$HL$15,'Ciclo Semaforico'!AY$32,S!$HC24:$HL24)+SUMIF(N!$HC$15:$HL$15,'Ciclo Semaforico'!AY$32,N!$HC24:$HL24)+SUMIF(E!$HC$15:$HL$15,'Ciclo Semaforico'!AY$32,E!$HC24:$HL24)+SUMIF(O!$HC$15:$HL$15,'Ciclo Semaforico'!AY$32,O!$HC24:$HL24))-IF(AY$31="",(SUMIF(S!$HC$15:$HL$15,'Ciclo Semaforico'!AY$30,S!$HC24:$HL24)+SUMIF(N!$HC$15:$HL$15,'Ciclo Semaforico'!AY$30,N!$HC24:$HL24)+SUMIF(E!$HC$15:$HL$15,'Ciclo Semaforico'!AY$30,E!$HC24:$HL24)+SUMIF(O!$HC$15:$HL$15,'Ciclo Semaforico'!AY$30,O!$HC24:$HL24)),(SUMIF(S!$HC$15:$HL$15,'Ciclo Semaforico'!AY$30,S!$HC24:$HL24)+SUMIF(N!$HC$15:$HL$15,'Ciclo Semaforico'!AY$30,N!$HC24:$HL24)+SUMIF(E!$HC$15:$HL$15,'Ciclo Semaforico'!AY$30,E!$HC24:$HL24)+SUMIF(O!$HC$15:$HL$15,'Ciclo Semaforico'!AY$30,O!$HC24:$HL24))*AY$31))</f>
        <v>#REF!</v>
      </c>
      <c r="AZ49" s="245" t="e">
        <f>IF(AZ$32="",IF(AZ$31="",(SUMIF(S!$HC$15:$HL$15,'Ciclo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Semaforico'!AZ$30,O!$HC24:$HL24))*AZ$31),(SUMIF(S!$HC$15:$HL$15,'Ciclo Semaforico'!AZ$32,S!$HC24:$HL24)+SUMIF(N!$HC$15:$HL$15,'Ciclo Semaforico'!AZ$32,N!$HC24:$HL24)+SUMIF(E!$HC$15:$HL$15,'Ciclo Semaforico'!AZ$32,E!$HC24:$HL24)+SUMIF(O!$HC$15:$HL$15,'Ciclo Semaforico'!AZ$32,O!$HC24:$HL24))-IF(AZ$31="",(SUMIF(S!$HC$15:$HL$15,'Ciclo Semaforico'!AZ$30,S!$HC24:$HL24)+SUMIF(N!$HC$15:$HL$15,'Ciclo Semaforico'!AZ$30,N!$HC24:$HL24)+SUMIF(E!$HC$15:$HL$15,'Ciclo Semaforico'!AZ$30,E!$HC24:$HL24)+SUMIF(O!$HC$15:$HL$15,'Ciclo Semaforico'!AZ$30,O!$HC24:$HL24)),(SUMIF(S!$HC$15:$HL$15,'Ciclo Semaforico'!AZ$30,S!$HC24:$HL24)+SUMIF(N!$HC$15:$HL$15,'Ciclo Semaforico'!AZ$30,N!$HC24:$HL24)+SUMIF(E!$HC$15:$HL$15,'Ciclo Semaforico'!AZ$30,E!$HC24:$HL24)+SUMIF(O!$HC$15:$HL$15,'Ciclo Semaforico'!AZ$30,O!$HC24:$HL24))*AZ$31))</f>
        <v>#REF!</v>
      </c>
      <c r="BA49" s="245" t="e">
        <f>IF(BA$32="",IF(BA$31="",(SUMIF(S!$HC$15:$HL$15,'Ciclo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Semaforico'!BA$30,O!$HC24:$HL24))*BA$31),(SUMIF(S!$HC$15:$HL$15,'Ciclo Semaforico'!BA$32,S!$HC24:$HL24)+SUMIF(N!$HC$15:$HL$15,'Ciclo Semaforico'!BA$32,N!$HC24:$HL24)+SUMIF(E!$HC$15:$HL$15,'Ciclo Semaforico'!BA$32,E!$HC24:$HL24)+SUMIF(O!$HC$15:$HL$15,'Ciclo Semaforico'!BA$32,O!$HC24:$HL24))-IF(BA$31="",(SUMIF(S!$HC$15:$HL$15,'Ciclo Semaforico'!BA$30,S!$HC24:$HL24)+SUMIF(N!$HC$15:$HL$15,'Ciclo Semaforico'!BA$30,N!$HC24:$HL24)+SUMIF(E!$HC$15:$HL$15,'Ciclo Semaforico'!BA$30,E!$HC24:$HL24)+SUMIF(O!$HC$15:$HL$15,'Ciclo Semaforico'!BA$30,O!$HC24:$HL24)),(SUMIF(S!$HC$15:$HL$15,'Ciclo Semaforico'!BA$30,S!$HC24:$HL24)+SUMIF(N!$HC$15:$HL$15,'Ciclo Semaforico'!BA$30,N!$HC24:$HL24)+SUMIF(E!$HC$15:$HL$15,'Ciclo Semaforico'!BA$30,E!$HC24:$HL24)+SUMIF(O!$HC$15:$HL$15,'Ciclo Semaforico'!BA$30,O!$HC24:$HL24))*BA$31))</f>
        <v>#REF!</v>
      </c>
      <c r="BB49" s="245" t="e">
        <f>IF(BB$32="",IF(BB$31="",(SUMIF(S!$HC$15:$HL$15,'Ciclo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Semaforico'!BB$30,O!$HC24:$HL24))*BB$31),(SUMIF(S!$HC$15:$HL$15,'Ciclo Semaforico'!BB$32,S!$HC24:$HL24)+SUMIF(N!$HC$15:$HL$15,'Ciclo Semaforico'!BB$32,N!$HC24:$HL24)+SUMIF(E!$HC$15:$HL$15,'Ciclo Semaforico'!BB$32,E!$HC24:$HL24)+SUMIF(O!$HC$15:$HL$15,'Ciclo Semaforico'!BB$32,O!$HC24:$HL24))-IF(BB$31="",(SUMIF(S!$HC$15:$HL$15,'Ciclo Semaforico'!BB$30,S!$HC24:$HL24)+SUMIF(N!$HC$15:$HL$15,'Ciclo Semaforico'!BB$30,N!$HC24:$HL24)+SUMIF(E!$HC$15:$HL$15,'Ciclo Semaforico'!BB$30,E!$HC24:$HL24)+SUMIF(O!$HC$15:$HL$15,'Ciclo Semaforico'!BB$30,O!$HC24:$HL24)),(SUMIF(S!$HC$15:$HL$15,'Ciclo Semaforico'!BB$30,S!$HC24:$HL24)+SUMIF(N!$HC$15:$HL$15,'Ciclo Semaforico'!BB$30,N!$HC24:$HL24)+SUMIF(E!$HC$15:$HL$15,'Ciclo Semaforico'!BB$30,E!$HC24:$HL24)+SUMIF(O!$HC$15:$HL$15,'Ciclo Semaforico'!BB$30,O!$HC24:$HL24))*BB$31))</f>
        <v>#REF!</v>
      </c>
      <c r="BC49" s="245" t="e">
        <f>IF(BC$32="",IF(BC$31="",(SUMIF(S!$HC$15:$HL$15,'Ciclo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Semaforico'!BC$30,O!$HC24:$HL24))*BC$31),(SUMIF(S!$HC$15:$HL$15,'Ciclo Semaforico'!BC$32,S!$HC24:$HL24)+SUMIF(N!$HC$15:$HL$15,'Ciclo Semaforico'!BC$32,N!$HC24:$HL24)+SUMIF(E!$HC$15:$HL$15,'Ciclo Semaforico'!BC$32,E!$HC24:$HL24)+SUMIF(O!$HC$15:$HL$15,'Ciclo Semaforico'!BC$32,O!$HC24:$HL24))-IF(BC$31="",(SUMIF(S!$HC$15:$HL$15,'Ciclo Semaforico'!BC$30,S!$HC24:$HL24)+SUMIF(N!$HC$15:$HL$15,'Ciclo Semaforico'!BC$30,N!$HC24:$HL24)+SUMIF(E!$HC$15:$HL$15,'Ciclo Semaforico'!BC$30,E!$HC24:$HL24)+SUMIF(O!$HC$15:$HL$15,'Ciclo Semaforico'!BC$30,O!$HC24:$HL24)),(SUMIF(S!$HC$15:$HL$15,'Ciclo Semaforico'!BC$30,S!$HC24:$HL24)+SUMIF(N!$HC$15:$HL$15,'Ciclo Semaforico'!BC$30,N!$HC24:$HL24)+SUMIF(E!$HC$15:$HL$15,'Ciclo Semaforico'!BC$30,E!$HC24:$HL24)+SUMIF(O!$HC$15:$HL$15,'Ciclo Semaforico'!BC$30,O!$HC24:$HL24))*BC$31))</f>
        <v>#REF!</v>
      </c>
      <c r="BD49" s="245" t="e">
        <f>IF(BD$32="",IF(BD$31="",(SUMIF(S!$HC$15:$HL$15,'Ciclo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Semaforico'!BD$30,O!$HC24:$HL24))*BD$31),(SUMIF(S!$HC$15:$HL$15,'Ciclo Semaforico'!BD$32,S!$HC24:$HL24)+SUMIF(N!$HC$15:$HL$15,'Ciclo Semaforico'!BD$32,N!$HC24:$HL24)+SUMIF(E!$HC$15:$HL$15,'Ciclo Semaforico'!BD$32,E!$HC24:$HL24)+SUMIF(O!$HC$15:$HL$15,'Ciclo Semaforico'!BD$32,O!$HC24:$HL24))-IF(BD$31="",(SUMIF(S!$HC$15:$HL$15,'Ciclo Semaforico'!BD$30,S!$HC24:$HL24)+SUMIF(N!$HC$15:$HL$15,'Ciclo Semaforico'!BD$30,N!$HC24:$HL24)+SUMIF(E!$HC$15:$HL$15,'Ciclo Semaforico'!BD$30,E!$HC24:$HL24)+SUMIF(O!$HC$15:$HL$15,'Ciclo Semaforico'!BD$30,O!$HC24:$HL24)),(SUMIF(S!$HC$15:$HL$15,'Ciclo Semaforico'!BD$30,S!$HC24:$HL24)+SUMIF(N!$HC$15:$HL$15,'Ciclo Semaforico'!BD$30,N!$HC24:$HL24)+SUMIF(E!$HC$15:$HL$15,'Ciclo Semaforico'!BD$30,E!$HC24:$HL24)+SUMIF(O!$HC$15:$HL$15,'Ciclo Semaforico'!BD$30,O!$HC24:$HL24))*BD$31))</f>
        <v>#REF!</v>
      </c>
      <c r="BE49" s="245">
        <f>IF(BE$32="",IF(BE$31="",(SUMIF(S!$HC$15:$HL$15,'Ciclo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Semaforico'!BE$30,O!$HC24:$HL24))*BE$31),(SUMIF(S!$HC$15:$HL$15,'Ciclo Semaforico'!BE$32,S!$HC24:$HL24)+SUMIF(N!$HC$15:$HL$15,'Ciclo Semaforico'!BE$32,N!$HC24:$HL24)+SUMIF(E!$HC$15:$HL$15,'Ciclo Semaforico'!BE$32,E!$HC24:$HL24)+SUMIF(O!$HC$15:$HL$15,'Ciclo Semaforico'!BE$32,O!$HC24:$HL24))-IF(BE$31="",(SUMIF(S!$HC$15:$HL$15,'Ciclo Semaforico'!BE$30,S!$HC24:$HL24)+SUMIF(N!$HC$15:$HL$15,'Ciclo Semaforico'!BE$30,N!$HC24:$HL24)+SUMIF(E!$HC$15:$HL$15,'Ciclo Semaforico'!BE$30,E!$HC24:$HL24)+SUMIF(O!$HC$15:$HL$15,'Ciclo Semaforico'!BE$30,O!$HC24:$HL24)),(SUMIF(S!$HC$15:$HL$15,'Ciclo Semaforico'!BE$30,S!$HC24:$HL24)+SUMIF(N!$HC$15:$HL$15,'Ciclo Semaforico'!BE$30,N!$HC24:$HL24)+SUMIF(E!$HC$15:$HL$15,'Ciclo Semaforico'!BE$30,E!$HC24:$HL24)+SUMIF(O!$HC$15:$HL$15,'Ciclo Semaforico'!BE$30,O!$HC24:$HL24))*BE$31))</f>
        <v>0</v>
      </c>
      <c r="BF49" s="245">
        <f>IF(BF$32="",IF(BF$31="",(SUMIF(S!$HC$15:$HL$15,'Ciclo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Semaforico'!BF$30,O!$HC24:$HL24))*BF$31),(SUMIF(S!$HC$15:$HL$15,'Ciclo Semaforico'!BF$32,S!$HC24:$HL24)+SUMIF(N!$HC$15:$HL$15,'Ciclo Semaforico'!BF$32,N!$HC24:$HL24)+SUMIF(E!$HC$15:$HL$15,'Ciclo Semaforico'!BF$32,E!$HC24:$HL24)+SUMIF(O!$HC$15:$HL$15,'Ciclo Semaforico'!BF$32,O!$HC24:$HL24))-IF(BF$31="",(SUMIF(S!$HC$15:$HL$15,'Ciclo Semaforico'!BF$30,S!$HC24:$HL24)+SUMIF(N!$HC$15:$HL$15,'Ciclo Semaforico'!BF$30,N!$HC24:$HL24)+SUMIF(E!$HC$15:$HL$15,'Ciclo Semaforico'!BF$30,E!$HC24:$HL24)+SUMIF(O!$HC$15:$HL$15,'Ciclo Semaforico'!BF$30,O!$HC24:$HL24)),(SUMIF(S!$HC$15:$HL$15,'Ciclo Semaforico'!BF$30,S!$HC24:$HL24)+SUMIF(N!$HC$15:$HL$15,'Ciclo Semaforico'!BF$30,N!$HC24:$HL24)+SUMIF(E!$HC$15:$HL$15,'Ciclo Semaforico'!BF$30,E!$HC24:$HL24)+SUMIF(O!$HC$15:$HL$15,'Ciclo Semaforico'!BF$30,O!$HC24:$HL24))*BF$31))</f>
        <v>0</v>
      </c>
      <c r="BG49" s="245">
        <f>IF(BG$32="",IF(BG$31="",(SUMIF(S!$HC$15:$HL$15,'Ciclo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Semaforico'!BG$30,O!$HC24:$HL24))*BG$31),(SUMIF(S!$HC$15:$HL$15,'Ciclo Semaforico'!BG$32,S!$HC24:$HL24)+SUMIF(N!$HC$15:$HL$15,'Ciclo Semaforico'!BG$32,N!$HC24:$HL24)+SUMIF(E!$HC$15:$HL$15,'Ciclo Semaforico'!BG$32,E!$HC24:$HL24)+SUMIF(O!$HC$15:$HL$15,'Ciclo Semaforico'!BG$32,O!$HC24:$HL24))-IF(BG$31="",(SUMIF(S!$HC$15:$HL$15,'Ciclo Semaforico'!BG$30,S!$HC24:$HL24)+SUMIF(N!$HC$15:$HL$15,'Ciclo Semaforico'!BG$30,N!$HC24:$HL24)+SUMIF(E!$HC$15:$HL$15,'Ciclo Semaforico'!BG$30,E!$HC24:$HL24)+SUMIF(O!$HC$15:$HL$15,'Ciclo Semaforico'!BG$30,O!$HC24:$HL24)),(SUMIF(S!$HC$15:$HL$15,'Ciclo Semaforico'!BG$30,S!$HC24:$HL24)+SUMIF(N!$HC$15:$HL$15,'Ciclo Semaforico'!BG$30,N!$HC24:$HL24)+SUMIF(E!$HC$15:$HL$15,'Ciclo Semaforico'!BG$30,E!$HC24:$HL24)+SUMIF(O!$HC$15:$HL$15,'Ciclo Semaforico'!BG$30,O!$HC24:$HL24))*BG$31))</f>
        <v>0</v>
      </c>
      <c r="BH49" s="245">
        <f>IF(BH$32="",IF(BH$31="",(SUMIF(S!$HC$15:$HL$15,'Ciclo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Semaforico'!BH$30,O!$HC24:$HL24))*BH$31),(SUMIF(S!$HC$15:$HL$15,'Ciclo Semaforico'!BH$32,S!$HC24:$HL24)+SUMIF(N!$HC$15:$HL$15,'Ciclo Semaforico'!BH$32,N!$HC24:$HL24)+SUMIF(E!$HC$15:$HL$15,'Ciclo Semaforico'!BH$32,E!$HC24:$HL24)+SUMIF(O!$HC$15:$HL$15,'Ciclo Semaforico'!BH$32,O!$HC24:$HL24))-IF(BH$31="",(SUMIF(S!$HC$15:$HL$15,'Ciclo Semaforico'!BH$30,S!$HC24:$HL24)+SUMIF(N!$HC$15:$HL$15,'Ciclo Semaforico'!BH$30,N!$HC24:$HL24)+SUMIF(E!$HC$15:$HL$15,'Ciclo Semaforico'!BH$30,E!$HC24:$HL24)+SUMIF(O!$HC$15:$HL$15,'Ciclo Semaforico'!BH$30,O!$HC24:$HL24)),(SUMIF(S!$HC$15:$HL$15,'Ciclo Semaforico'!BH$30,S!$HC24:$HL24)+SUMIF(N!$HC$15:$HL$15,'Ciclo Semaforico'!BH$30,N!$HC24:$HL24)+SUMIF(E!$HC$15:$HL$15,'Ciclo Semaforico'!BH$30,E!$HC24:$HL24)+SUMIF(O!$HC$15:$HL$15,'Ciclo Semaforico'!BH$30,O!$HC24:$HL24))*BH$31))</f>
        <v>0</v>
      </c>
      <c r="BI49" s="245">
        <f>IF(BI$32="",IF(BI$31="",(SUMIF(S!$HC$15:$HL$15,'Ciclo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Semaforico'!BI$30,O!$HC24:$HL24))*BI$31),(SUMIF(S!$HC$15:$HL$15,'Ciclo Semaforico'!BI$32,S!$HC24:$HL24)+SUMIF(N!$HC$15:$HL$15,'Ciclo Semaforico'!BI$32,N!$HC24:$HL24)+SUMIF(E!$HC$15:$HL$15,'Ciclo Semaforico'!BI$32,E!$HC24:$HL24)+SUMIF(O!$HC$15:$HL$15,'Ciclo Semaforico'!BI$32,O!$HC24:$HL24))-IF(BI$31="",(SUMIF(S!$HC$15:$HL$15,'Ciclo Semaforico'!BI$30,S!$HC24:$HL24)+SUMIF(N!$HC$15:$HL$15,'Ciclo Semaforico'!BI$30,N!$HC24:$HL24)+SUMIF(E!$HC$15:$HL$15,'Ciclo Semaforico'!BI$30,E!$HC24:$HL24)+SUMIF(O!$HC$15:$HL$15,'Ciclo Semaforico'!BI$30,O!$HC24:$HL24)),(SUMIF(S!$HC$15:$HL$15,'Ciclo Semaforico'!BI$30,S!$HC24:$HL24)+SUMIF(N!$HC$15:$HL$15,'Ciclo Semaforico'!BI$30,N!$HC24:$HL24)+SUMIF(E!$HC$15:$HL$15,'Ciclo Semaforico'!BI$30,E!$HC24:$HL24)+SUMIF(O!$HC$15:$HL$15,'Ciclo Semaforico'!BI$30,O!$HC24:$HL24))*BI$31))</f>
        <v>0</v>
      </c>
      <c r="BJ49" s="246">
        <f>IF(BJ$32="",IF(BJ$31="",(SUMIF(S!$HC$15:$HL$15,'Ciclo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Semaforico'!BJ$30,O!$HC24:$HL24))*BJ$31),(SUMIF(S!$HC$15:$HL$15,'Ciclo Semaforico'!BJ$32,S!$HC24:$HL24)+SUMIF(N!$HC$15:$HL$15,'Ciclo Semaforico'!BJ$32,N!$HC24:$HL24)+SUMIF(E!$HC$15:$HL$15,'Ciclo Semaforico'!BJ$32,E!$HC24:$HL24)+SUMIF(O!$HC$15:$HL$15,'Ciclo Semaforico'!BJ$32,O!$HC24:$HL24))-IF(BJ$31="",(SUMIF(S!$HC$15:$HL$15,'Ciclo Semaforico'!BJ$30,S!$HC24:$HL24)+SUMIF(N!$HC$15:$HL$15,'Ciclo Semaforico'!BJ$30,N!$HC24:$HL24)+SUMIF(E!$HC$15:$HL$15,'Ciclo Semaforico'!BJ$30,E!$HC24:$HL24)+SUMIF(O!$HC$15:$HL$15,'Ciclo Semaforico'!BJ$30,O!$HC24:$HL24)),(SUMIF(S!$HC$15:$HL$15,'Ciclo Semaforico'!BJ$30,S!$HC24:$HL24)+SUMIF(N!$HC$15:$HL$15,'Ciclo Semaforico'!BJ$30,N!$HC24:$HL24)+SUMIF(E!$HC$15:$HL$15,'Ciclo Semaforico'!BJ$30,E!$HC24:$HL24)+SUMIF(O!$HC$15:$HL$15,'Ciclo Semaforico'!BJ$30,O!$HC24:$HL24))*BJ$31))</f>
        <v>0</v>
      </c>
      <c r="BK49" s="244">
        <f>IF(BK$32="",IF(BK$31="",(SUMIF(S!$HC$15:$HL$15,'Ciclo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Semaforico'!BK$30,O!$HC24:$HL24))*BK$31),(SUMIF(S!$HC$15:$HL$15,'Ciclo Semaforico'!BK$32,S!$HC24:$HL24)+SUMIF(N!$HC$15:$HL$15,'Ciclo Semaforico'!BK$32,N!$HC24:$HL24)+SUMIF(E!$HC$15:$HL$15,'Ciclo Semaforico'!BK$32,E!$HC24:$HL24)+SUMIF(O!$HC$15:$HL$15,'Ciclo Semaforico'!BK$32,O!$HC24:$HL24))-IF(BK$31="",(SUMIF(S!$HC$15:$HL$15,'Ciclo Semaforico'!BK$30,S!$HC24:$HL24)+SUMIF(N!$HC$15:$HL$15,'Ciclo Semaforico'!BK$30,N!$HC24:$HL24)+SUMIF(E!$HC$15:$HL$15,'Ciclo Semaforico'!BK$30,E!$HC24:$HL24)+SUMIF(O!$HC$15:$HL$15,'Ciclo Semaforico'!BK$30,O!$HC24:$HL24)),(SUMIF(S!$HC$15:$HL$15,'Ciclo Semaforico'!BK$30,S!$HC24:$HL24)+SUMIF(N!$HC$15:$HL$15,'Ciclo Semaforico'!BK$30,N!$HC24:$HL24)+SUMIF(E!$HC$15:$HL$15,'Ciclo Semaforico'!BK$30,E!$HC24:$HL24)+SUMIF(O!$HC$15:$HL$15,'Ciclo Semaforico'!BK$30,O!$HC24:$HL24))*BK$31))</f>
        <v>0</v>
      </c>
      <c r="BL49" s="245">
        <f>IF(BL$32="",IF(BL$31="",(SUMIF(S!$HC$15:$HL$15,'Ciclo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Semaforico'!BL$30,O!$HC24:$HL24))*BL$31),(SUMIF(S!$HC$15:$HL$15,'Ciclo Semaforico'!BL$32,S!$HC24:$HL24)+SUMIF(N!$HC$15:$HL$15,'Ciclo Semaforico'!BL$32,N!$HC24:$HL24)+SUMIF(E!$HC$15:$HL$15,'Ciclo Semaforico'!BL$32,E!$HC24:$HL24)+SUMIF(O!$HC$15:$HL$15,'Ciclo Semaforico'!BL$32,O!$HC24:$HL24))-IF(BL$31="",(SUMIF(S!$HC$15:$HL$15,'Ciclo Semaforico'!BL$30,S!$HC24:$HL24)+SUMIF(N!$HC$15:$HL$15,'Ciclo Semaforico'!BL$30,N!$HC24:$HL24)+SUMIF(E!$HC$15:$HL$15,'Ciclo Semaforico'!BL$30,E!$HC24:$HL24)+SUMIF(O!$HC$15:$HL$15,'Ciclo Semaforico'!BL$30,O!$HC24:$HL24)),(SUMIF(S!$HC$15:$HL$15,'Ciclo Semaforico'!BL$30,S!$HC24:$HL24)+SUMIF(N!$HC$15:$HL$15,'Ciclo Semaforico'!BL$30,N!$HC24:$HL24)+SUMIF(E!$HC$15:$HL$15,'Ciclo Semaforico'!BL$30,E!$HC24:$HL24)+SUMIF(O!$HC$15:$HL$15,'Ciclo Semaforico'!BL$30,O!$HC24:$HL24))*BL$31))</f>
        <v>0</v>
      </c>
      <c r="BM49" s="245">
        <f>IF(BM$32="",IF(BM$31="",(SUMIF(S!$HC$15:$HL$15,'Ciclo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Semaforico'!BM$30,O!$HC24:$HL24))*BM$31),(SUMIF(S!$HC$15:$HL$15,'Ciclo Semaforico'!BM$32,S!$HC24:$HL24)+SUMIF(N!$HC$15:$HL$15,'Ciclo Semaforico'!BM$32,N!$HC24:$HL24)+SUMIF(E!$HC$15:$HL$15,'Ciclo Semaforico'!BM$32,E!$HC24:$HL24)+SUMIF(O!$HC$15:$HL$15,'Ciclo Semaforico'!BM$32,O!$HC24:$HL24))-IF(BM$31="",(SUMIF(S!$HC$15:$HL$15,'Ciclo Semaforico'!BM$30,S!$HC24:$HL24)+SUMIF(N!$HC$15:$HL$15,'Ciclo Semaforico'!BM$30,N!$HC24:$HL24)+SUMIF(E!$HC$15:$HL$15,'Ciclo Semaforico'!BM$30,E!$HC24:$HL24)+SUMIF(O!$HC$15:$HL$15,'Ciclo Semaforico'!BM$30,O!$HC24:$HL24)),(SUMIF(S!$HC$15:$HL$15,'Ciclo Semaforico'!BM$30,S!$HC24:$HL24)+SUMIF(N!$HC$15:$HL$15,'Ciclo Semaforico'!BM$30,N!$HC24:$HL24)+SUMIF(E!$HC$15:$HL$15,'Ciclo Semaforico'!BM$30,E!$HC24:$HL24)+SUMIF(O!$HC$15:$HL$15,'Ciclo Semaforico'!BM$30,O!$HC24:$HL24))*BM$31))</f>
        <v>0</v>
      </c>
      <c r="BN49" s="245">
        <f>IF(BN$32="",IF(BN$31="",(SUMIF(S!$HC$15:$HL$15,'Ciclo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Semaforico'!BN$30,O!$HC24:$HL24))*BN$31),(SUMIF(S!$HC$15:$HL$15,'Ciclo Semaforico'!BN$32,S!$HC24:$HL24)+SUMIF(N!$HC$15:$HL$15,'Ciclo Semaforico'!BN$32,N!$HC24:$HL24)+SUMIF(E!$HC$15:$HL$15,'Ciclo Semaforico'!BN$32,E!$HC24:$HL24)+SUMIF(O!$HC$15:$HL$15,'Ciclo Semaforico'!BN$32,O!$HC24:$HL24))-IF(BN$31="",(SUMIF(S!$HC$15:$HL$15,'Ciclo Semaforico'!BN$30,S!$HC24:$HL24)+SUMIF(N!$HC$15:$HL$15,'Ciclo Semaforico'!BN$30,N!$HC24:$HL24)+SUMIF(E!$HC$15:$HL$15,'Ciclo Semaforico'!BN$30,E!$HC24:$HL24)+SUMIF(O!$HC$15:$HL$15,'Ciclo Semaforico'!BN$30,O!$HC24:$HL24)),(SUMIF(S!$HC$15:$HL$15,'Ciclo Semaforico'!BN$30,S!$HC24:$HL24)+SUMIF(N!$HC$15:$HL$15,'Ciclo Semaforico'!BN$30,N!$HC24:$HL24)+SUMIF(E!$HC$15:$HL$15,'Ciclo Semaforico'!BN$30,E!$HC24:$HL24)+SUMIF(O!$HC$15:$HL$15,'Ciclo Semaforico'!BN$30,O!$HC24:$HL24))*BN$31))</f>
        <v>0</v>
      </c>
      <c r="BO49" s="245">
        <f>IF(BO$32="",IF(BO$31="",(SUMIF(S!$HC$15:$HL$15,'Ciclo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Semaforico'!BO$30,O!$HC24:$HL24))*BO$31),(SUMIF(S!$HC$15:$HL$15,'Ciclo Semaforico'!BO$32,S!$HC24:$HL24)+SUMIF(N!$HC$15:$HL$15,'Ciclo Semaforico'!BO$32,N!$HC24:$HL24)+SUMIF(E!$HC$15:$HL$15,'Ciclo Semaforico'!BO$32,E!$HC24:$HL24)+SUMIF(O!$HC$15:$HL$15,'Ciclo Semaforico'!BO$32,O!$HC24:$HL24))-IF(BO$31="",(SUMIF(S!$HC$15:$HL$15,'Ciclo Semaforico'!BO$30,S!$HC24:$HL24)+SUMIF(N!$HC$15:$HL$15,'Ciclo Semaforico'!BO$30,N!$HC24:$HL24)+SUMIF(E!$HC$15:$HL$15,'Ciclo Semaforico'!BO$30,E!$HC24:$HL24)+SUMIF(O!$HC$15:$HL$15,'Ciclo Semaforico'!BO$30,O!$HC24:$HL24)),(SUMIF(S!$HC$15:$HL$15,'Ciclo Semaforico'!BO$30,S!$HC24:$HL24)+SUMIF(N!$HC$15:$HL$15,'Ciclo Semaforico'!BO$30,N!$HC24:$HL24)+SUMIF(E!$HC$15:$HL$15,'Ciclo Semaforico'!BO$30,E!$HC24:$HL24)+SUMIF(O!$HC$15:$HL$15,'Ciclo Semaforico'!BO$30,O!$HC24:$HL24))*BO$31))</f>
        <v>0</v>
      </c>
      <c r="BP49" s="245">
        <f>IF(BP$32="",IF(BP$31="",(SUMIF(S!$HC$15:$HL$15,'Ciclo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Semaforico'!BP$30,O!$HC24:$HL24))*BP$31),(SUMIF(S!$HC$15:$HL$15,'Ciclo Semaforico'!BP$32,S!$HC24:$HL24)+SUMIF(N!$HC$15:$HL$15,'Ciclo Semaforico'!BP$32,N!$HC24:$HL24)+SUMIF(E!$HC$15:$HL$15,'Ciclo Semaforico'!BP$32,E!$HC24:$HL24)+SUMIF(O!$HC$15:$HL$15,'Ciclo Semaforico'!BP$32,O!$HC24:$HL24))-IF(BP$31="",(SUMIF(S!$HC$15:$HL$15,'Ciclo Semaforico'!BP$30,S!$HC24:$HL24)+SUMIF(N!$HC$15:$HL$15,'Ciclo Semaforico'!BP$30,N!$HC24:$HL24)+SUMIF(E!$HC$15:$HL$15,'Ciclo Semaforico'!BP$30,E!$HC24:$HL24)+SUMIF(O!$HC$15:$HL$15,'Ciclo Semaforico'!BP$30,O!$HC24:$HL24)),(SUMIF(S!$HC$15:$HL$15,'Ciclo Semaforico'!BP$30,S!$HC24:$HL24)+SUMIF(N!$HC$15:$HL$15,'Ciclo Semaforico'!BP$30,N!$HC24:$HL24)+SUMIF(E!$HC$15:$HL$15,'Ciclo Semaforico'!BP$30,E!$HC24:$HL24)+SUMIF(O!$HC$15:$HL$15,'Ciclo Semaforico'!BP$30,O!$HC24:$HL24))*BP$31))</f>
        <v>0</v>
      </c>
      <c r="BQ49" s="245">
        <f>IF(BQ$32="",IF(BQ$31="",(SUMIF(S!$HC$15:$HL$15,'Ciclo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Semaforico'!BQ$30,O!$HC24:$HL24))*BQ$31),(SUMIF(S!$HC$15:$HL$15,'Ciclo Semaforico'!BQ$32,S!$HC24:$HL24)+SUMIF(N!$HC$15:$HL$15,'Ciclo Semaforico'!BQ$32,N!$HC24:$HL24)+SUMIF(E!$HC$15:$HL$15,'Ciclo Semaforico'!BQ$32,E!$HC24:$HL24)+SUMIF(O!$HC$15:$HL$15,'Ciclo Semaforico'!BQ$32,O!$HC24:$HL24))-IF(BQ$31="",(SUMIF(S!$HC$15:$HL$15,'Ciclo Semaforico'!BQ$30,S!$HC24:$HL24)+SUMIF(N!$HC$15:$HL$15,'Ciclo Semaforico'!BQ$30,N!$HC24:$HL24)+SUMIF(E!$HC$15:$HL$15,'Ciclo Semaforico'!BQ$30,E!$HC24:$HL24)+SUMIF(O!$HC$15:$HL$15,'Ciclo Semaforico'!BQ$30,O!$HC24:$HL24)),(SUMIF(S!$HC$15:$HL$15,'Ciclo Semaforico'!BQ$30,S!$HC24:$HL24)+SUMIF(N!$HC$15:$HL$15,'Ciclo Semaforico'!BQ$30,N!$HC24:$HL24)+SUMIF(E!$HC$15:$HL$15,'Ciclo Semaforico'!BQ$30,E!$HC24:$HL24)+SUMIF(O!$HC$15:$HL$15,'Ciclo Semaforico'!BQ$30,O!$HC24:$HL24))*BQ$31))</f>
        <v>0</v>
      </c>
      <c r="BR49" s="245">
        <f>IF(BR$32="",IF(BR$31="",(SUMIF(S!$HC$15:$HL$15,'Ciclo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Semaforico'!BR$30,O!$HC24:$HL24))*BR$31),(SUMIF(S!$HC$15:$HL$15,'Ciclo Semaforico'!BR$32,S!$HC24:$HL24)+SUMIF(N!$HC$15:$HL$15,'Ciclo Semaforico'!BR$32,N!$HC24:$HL24)+SUMIF(E!$HC$15:$HL$15,'Ciclo Semaforico'!BR$32,E!$HC24:$HL24)+SUMIF(O!$HC$15:$HL$15,'Ciclo Semaforico'!BR$32,O!$HC24:$HL24))-IF(BR$31="",(SUMIF(S!$HC$15:$HL$15,'Ciclo Semaforico'!BR$30,S!$HC24:$HL24)+SUMIF(N!$HC$15:$HL$15,'Ciclo Semaforico'!BR$30,N!$HC24:$HL24)+SUMIF(E!$HC$15:$HL$15,'Ciclo Semaforico'!BR$30,E!$HC24:$HL24)+SUMIF(O!$HC$15:$HL$15,'Ciclo Semaforico'!BR$30,O!$HC24:$HL24)),(SUMIF(S!$HC$15:$HL$15,'Ciclo Semaforico'!BR$30,S!$HC24:$HL24)+SUMIF(N!$HC$15:$HL$15,'Ciclo Semaforico'!BR$30,N!$HC24:$HL24)+SUMIF(E!$HC$15:$HL$15,'Ciclo Semaforico'!BR$30,E!$HC24:$HL24)+SUMIF(O!$HC$15:$HL$15,'Ciclo Semaforico'!BR$30,O!$HC24:$HL24))*BR$31))</f>
        <v>0</v>
      </c>
      <c r="BS49" s="245">
        <f>IF(BS$32="",IF(BS$31="",(SUMIF(S!$HC$15:$HL$15,'Ciclo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Semaforico'!BS$30,O!$HC24:$HL24))*BS$31),(SUMIF(S!$HC$15:$HL$15,'Ciclo Semaforico'!BS$32,S!$HC24:$HL24)+SUMIF(N!$HC$15:$HL$15,'Ciclo Semaforico'!BS$32,N!$HC24:$HL24)+SUMIF(E!$HC$15:$HL$15,'Ciclo Semaforico'!BS$32,E!$HC24:$HL24)+SUMIF(O!$HC$15:$HL$15,'Ciclo Semaforico'!BS$32,O!$HC24:$HL24))-IF(BS$31="",(SUMIF(S!$HC$15:$HL$15,'Ciclo Semaforico'!BS$30,S!$HC24:$HL24)+SUMIF(N!$HC$15:$HL$15,'Ciclo Semaforico'!BS$30,N!$HC24:$HL24)+SUMIF(E!$HC$15:$HL$15,'Ciclo Semaforico'!BS$30,E!$HC24:$HL24)+SUMIF(O!$HC$15:$HL$15,'Ciclo Semaforico'!BS$30,O!$HC24:$HL24)),(SUMIF(S!$HC$15:$HL$15,'Ciclo Semaforico'!BS$30,S!$HC24:$HL24)+SUMIF(N!$HC$15:$HL$15,'Ciclo Semaforico'!BS$30,N!$HC24:$HL24)+SUMIF(E!$HC$15:$HL$15,'Ciclo Semaforico'!BS$30,E!$HC24:$HL24)+SUMIF(O!$HC$15:$HL$15,'Ciclo Semaforico'!BS$30,O!$HC24:$HL24))*BS$31))</f>
        <v>0</v>
      </c>
      <c r="BT49" s="245">
        <f>IF(BT$32="",IF(BT$31="",(SUMIF(S!$HC$15:$HL$15,'Ciclo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Semaforico'!BT$30,O!$HC24:$HL24))*BT$31),(SUMIF(S!$HC$15:$HL$15,'Ciclo Semaforico'!BT$32,S!$HC24:$HL24)+SUMIF(N!$HC$15:$HL$15,'Ciclo Semaforico'!BT$32,N!$HC24:$HL24)+SUMIF(E!$HC$15:$HL$15,'Ciclo Semaforico'!BT$32,E!$HC24:$HL24)+SUMIF(O!$HC$15:$HL$15,'Ciclo Semaforico'!BT$32,O!$HC24:$HL24))-IF(BT$31="",(SUMIF(S!$HC$15:$HL$15,'Ciclo Semaforico'!BT$30,S!$HC24:$HL24)+SUMIF(N!$HC$15:$HL$15,'Ciclo Semaforico'!BT$30,N!$HC24:$HL24)+SUMIF(E!$HC$15:$HL$15,'Ciclo Semaforico'!BT$30,E!$HC24:$HL24)+SUMIF(O!$HC$15:$HL$15,'Ciclo Semaforico'!BT$30,O!$HC24:$HL24)),(SUMIF(S!$HC$15:$HL$15,'Ciclo Semaforico'!BT$30,S!$HC24:$HL24)+SUMIF(N!$HC$15:$HL$15,'Ciclo Semaforico'!BT$30,N!$HC24:$HL24)+SUMIF(E!$HC$15:$HL$15,'Ciclo Semaforico'!BT$30,E!$HC24:$HL24)+SUMIF(O!$HC$15:$HL$15,'Ciclo Semaforico'!BT$30,O!$HC24:$HL24))*BT$31))</f>
        <v>0</v>
      </c>
      <c r="BU49" s="245">
        <f>IF(BU$32="",IF(BU$31="",(SUMIF(S!$HC$15:$HL$15,'Ciclo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Semaforico'!BU$30,O!$HC24:$HL24))*BU$31),(SUMIF(S!$HC$15:$HL$15,'Ciclo Semaforico'!BU$32,S!$HC24:$HL24)+SUMIF(N!$HC$15:$HL$15,'Ciclo Semaforico'!BU$32,N!$HC24:$HL24)+SUMIF(E!$HC$15:$HL$15,'Ciclo Semaforico'!BU$32,E!$HC24:$HL24)+SUMIF(O!$HC$15:$HL$15,'Ciclo Semaforico'!BU$32,O!$HC24:$HL24))-IF(BU$31="",(SUMIF(S!$HC$15:$HL$15,'Ciclo Semaforico'!BU$30,S!$HC24:$HL24)+SUMIF(N!$HC$15:$HL$15,'Ciclo Semaforico'!BU$30,N!$HC24:$HL24)+SUMIF(E!$HC$15:$HL$15,'Ciclo Semaforico'!BU$30,E!$HC24:$HL24)+SUMIF(O!$HC$15:$HL$15,'Ciclo Semaforico'!BU$30,O!$HC24:$HL24)),(SUMIF(S!$HC$15:$HL$15,'Ciclo Semaforico'!BU$30,S!$HC24:$HL24)+SUMIF(N!$HC$15:$HL$15,'Ciclo Semaforico'!BU$30,N!$HC24:$HL24)+SUMIF(E!$HC$15:$HL$15,'Ciclo Semaforico'!BU$30,E!$HC24:$HL24)+SUMIF(O!$HC$15:$HL$15,'Ciclo Semaforico'!BU$30,O!$HC24:$HL24))*BU$31))</f>
        <v>0</v>
      </c>
      <c r="BV49" s="246">
        <f>IF(BV$32="",IF(BV$31="",(SUMIF(S!$HC$15:$HL$15,'Ciclo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Semaforico'!BV$30,O!$HC24:$HL24))*BV$31),(SUMIF(S!$HC$15:$HL$15,'Ciclo Semaforico'!BV$32,S!$HC24:$HL24)+SUMIF(N!$HC$15:$HL$15,'Ciclo Semaforico'!BV$32,N!$HC24:$HL24)+SUMIF(E!$HC$15:$HL$15,'Ciclo Semaforico'!BV$32,E!$HC24:$HL24)+SUMIF(O!$HC$15:$HL$15,'Ciclo Semaforico'!BV$32,O!$HC24:$HL24))-IF(BV$31="",(SUMIF(S!$HC$15:$HL$15,'Ciclo Semaforico'!BV$30,S!$HC24:$HL24)+SUMIF(N!$HC$15:$HL$15,'Ciclo Semaforico'!BV$30,N!$HC24:$HL24)+SUMIF(E!$HC$15:$HL$15,'Ciclo Semaforico'!BV$30,E!$HC24:$HL24)+SUMIF(O!$HC$15:$HL$15,'Ciclo Semaforico'!BV$30,O!$HC24:$HL24)),(SUMIF(S!$HC$15:$HL$15,'Ciclo Semaforico'!BV$30,S!$HC24:$HL24)+SUMIF(N!$HC$15:$HL$15,'Ciclo Semaforico'!BV$30,N!$HC24:$HL24)+SUMIF(E!$HC$15:$HL$15,'Ciclo Semaforico'!BV$30,E!$HC24:$HL24)+SUMIF(O!$HC$15:$HL$15,'Ciclo Semaforico'!BV$30,O!$HC24:$HL24))*BV$31))</f>
        <v>0</v>
      </c>
      <c r="BW49" s="244">
        <f>IF(BW$32="",IF(BW$31="",(SUMIF(S!$HC$15:$HL$15,'Ciclo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Semaforico'!BW$30,O!$HC24:$HL24))*BW$31),(SUMIF(S!$HC$15:$HL$15,'Ciclo Semaforico'!BW$32,S!$HC24:$HL24)+SUMIF(N!$HC$15:$HL$15,'Ciclo Semaforico'!BW$32,N!$HC24:$HL24)+SUMIF(E!$HC$15:$HL$15,'Ciclo Semaforico'!BW$32,E!$HC24:$HL24)+SUMIF(O!$HC$15:$HL$15,'Ciclo Semaforico'!BW$32,O!$HC24:$HL24))-IF(BW$31="",(SUMIF(S!$HC$15:$HL$15,'Ciclo Semaforico'!BW$30,S!$HC24:$HL24)+SUMIF(N!$HC$15:$HL$15,'Ciclo Semaforico'!BW$30,N!$HC24:$HL24)+SUMIF(E!$HC$15:$HL$15,'Ciclo Semaforico'!BW$30,E!$HC24:$HL24)+SUMIF(O!$HC$15:$HL$15,'Ciclo Semaforico'!BW$30,O!$HC24:$HL24)),(SUMIF(S!$HC$15:$HL$15,'Ciclo Semaforico'!BW$30,S!$HC24:$HL24)+SUMIF(N!$HC$15:$HL$15,'Ciclo Semaforico'!BW$30,N!$HC24:$HL24)+SUMIF(E!$HC$15:$HL$15,'Ciclo Semaforico'!BW$30,E!$HC24:$HL24)+SUMIF(O!$HC$15:$HL$15,'Ciclo Semaforico'!BW$30,O!$HC24:$HL24))*BW$31))</f>
        <v>0</v>
      </c>
      <c r="BX49" s="245">
        <f>IF(BX$32="",IF(BX$31="",(SUMIF(S!$HC$15:$HL$15,'Ciclo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Semaforico'!BX$30,O!$HC24:$HL24))*BX$31),(SUMIF(S!$HC$15:$HL$15,'Ciclo Semaforico'!BX$32,S!$HC24:$HL24)+SUMIF(N!$HC$15:$HL$15,'Ciclo Semaforico'!BX$32,N!$HC24:$HL24)+SUMIF(E!$HC$15:$HL$15,'Ciclo Semaforico'!BX$32,E!$HC24:$HL24)+SUMIF(O!$HC$15:$HL$15,'Ciclo Semaforico'!BX$32,O!$HC24:$HL24))-IF(BX$31="",(SUMIF(S!$HC$15:$HL$15,'Ciclo Semaforico'!BX$30,S!$HC24:$HL24)+SUMIF(N!$HC$15:$HL$15,'Ciclo Semaforico'!BX$30,N!$HC24:$HL24)+SUMIF(E!$HC$15:$HL$15,'Ciclo Semaforico'!BX$30,E!$HC24:$HL24)+SUMIF(O!$HC$15:$HL$15,'Ciclo Semaforico'!BX$30,O!$HC24:$HL24)),(SUMIF(S!$HC$15:$HL$15,'Ciclo Semaforico'!BX$30,S!$HC24:$HL24)+SUMIF(N!$HC$15:$HL$15,'Ciclo Semaforico'!BX$30,N!$HC24:$HL24)+SUMIF(E!$HC$15:$HL$15,'Ciclo Semaforico'!BX$30,E!$HC24:$HL24)+SUMIF(O!$HC$15:$HL$15,'Ciclo Semaforico'!BX$30,O!$HC24:$HL24))*BX$31))</f>
        <v>0</v>
      </c>
      <c r="BY49" s="245">
        <f>IF(BY$32="",IF(BY$31="",(SUMIF(S!$HC$15:$HL$15,'Ciclo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Semaforico'!BY$30,O!$HC24:$HL24))*BY$31),(SUMIF(S!$HC$15:$HL$15,'Ciclo Semaforico'!BY$32,S!$HC24:$HL24)+SUMIF(N!$HC$15:$HL$15,'Ciclo Semaforico'!BY$32,N!$HC24:$HL24)+SUMIF(E!$HC$15:$HL$15,'Ciclo Semaforico'!BY$32,E!$HC24:$HL24)+SUMIF(O!$HC$15:$HL$15,'Ciclo Semaforico'!BY$32,O!$HC24:$HL24))-IF(BY$31="",(SUMIF(S!$HC$15:$HL$15,'Ciclo Semaforico'!BY$30,S!$HC24:$HL24)+SUMIF(N!$HC$15:$HL$15,'Ciclo Semaforico'!BY$30,N!$HC24:$HL24)+SUMIF(E!$HC$15:$HL$15,'Ciclo Semaforico'!BY$30,E!$HC24:$HL24)+SUMIF(O!$HC$15:$HL$15,'Ciclo Semaforico'!BY$30,O!$HC24:$HL24)),(SUMIF(S!$HC$15:$HL$15,'Ciclo Semaforico'!BY$30,S!$HC24:$HL24)+SUMIF(N!$HC$15:$HL$15,'Ciclo Semaforico'!BY$30,N!$HC24:$HL24)+SUMIF(E!$HC$15:$HL$15,'Ciclo Semaforico'!BY$30,E!$HC24:$HL24)+SUMIF(O!$HC$15:$HL$15,'Ciclo Semaforico'!BY$30,O!$HC24:$HL24))*BY$31))</f>
        <v>0</v>
      </c>
      <c r="BZ49" s="245">
        <f>IF(BZ$32="",IF(BZ$31="",(SUMIF(S!$HC$15:$HL$15,'Ciclo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Semaforico'!BZ$30,O!$HC24:$HL24))*BZ$31),(SUMIF(S!$HC$15:$HL$15,'Ciclo Semaforico'!BZ$32,S!$HC24:$HL24)+SUMIF(N!$HC$15:$HL$15,'Ciclo Semaforico'!BZ$32,N!$HC24:$HL24)+SUMIF(E!$HC$15:$HL$15,'Ciclo Semaforico'!BZ$32,E!$HC24:$HL24)+SUMIF(O!$HC$15:$HL$15,'Ciclo Semaforico'!BZ$32,O!$HC24:$HL24))-IF(BZ$31="",(SUMIF(S!$HC$15:$HL$15,'Ciclo Semaforico'!BZ$30,S!$HC24:$HL24)+SUMIF(N!$HC$15:$HL$15,'Ciclo Semaforico'!BZ$30,N!$HC24:$HL24)+SUMIF(E!$HC$15:$HL$15,'Ciclo Semaforico'!BZ$30,E!$HC24:$HL24)+SUMIF(O!$HC$15:$HL$15,'Ciclo Semaforico'!BZ$30,O!$HC24:$HL24)),(SUMIF(S!$HC$15:$HL$15,'Ciclo Semaforico'!BZ$30,S!$HC24:$HL24)+SUMIF(N!$HC$15:$HL$15,'Ciclo Semaforico'!BZ$30,N!$HC24:$HL24)+SUMIF(E!$HC$15:$HL$15,'Ciclo Semaforico'!BZ$30,E!$HC24:$HL24)+SUMIF(O!$HC$15:$HL$15,'Ciclo Semaforico'!BZ$30,O!$HC24:$HL24))*BZ$31))</f>
        <v>0</v>
      </c>
      <c r="CA49" s="245">
        <f>IF(CA$32="",IF(CA$31="",(SUMIF(S!$HC$15:$HL$15,'Ciclo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Semaforico'!CA$30,O!$HC24:$HL24))*CA$31),(SUMIF(S!$HC$15:$HL$15,'Ciclo Semaforico'!CA$32,S!$HC24:$HL24)+SUMIF(N!$HC$15:$HL$15,'Ciclo Semaforico'!CA$32,N!$HC24:$HL24)+SUMIF(E!$HC$15:$HL$15,'Ciclo Semaforico'!CA$32,E!$HC24:$HL24)+SUMIF(O!$HC$15:$HL$15,'Ciclo Semaforico'!CA$32,O!$HC24:$HL24))-IF(CA$31="",(SUMIF(S!$HC$15:$HL$15,'Ciclo Semaforico'!CA$30,S!$HC24:$HL24)+SUMIF(N!$HC$15:$HL$15,'Ciclo Semaforico'!CA$30,N!$HC24:$HL24)+SUMIF(E!$HC$15:$HL$15,'Ciclo Semaforico'!CA$30,E!$HC24:$HL24)+SUMIF(O!$HC$15:$HL$15,'Ciclo Semaforico'!CA$30,O!$HC24:$HL24)),(SUMIF(S!$HC$15:$HL$15,'Ciclo Semaforico'!CA$30,S!$HC24:$HL24)+SUMIF(N!$HC$15:$HL$15,'Ciclo Semaforico'!CA$30,N!$HC24:$HL24)+SUMIF(E!$HC$15:$HL$15,'Ciclo Semaforico'!CA$30,E!$HC24:$HL24)+SUMIF(O!$HC$15:$HL$15,'Ciclo Semaforico'!CA$30,O!$HC24:$HL24))*CA$31))</f>
        <v>0</v>
      </c>
      <c r="CB49" s="245">
        <f>IF(CB$32="",IF(CB$31="",(SUMIF(S!$HC$15:$HL$15,'Ciclo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Semaforico'!CB$30,O!$HC24:$HL24))*CB$31),(SUMIF(S!$HC$15:$HL$15,'Ciclo Semaforico'!CB$32,S!$HC24:$HL24)+SUMIF(N!$HC$15:$HL$15,'Ciclo Semaforico'!CB$32,N!$HC24:$HL24)+SUMIF(E!$HC$15:$HL$15,'Ciclo Semaforico'!CB$32,E!$HC24:$HL24)+SUMIF(O!$HC$15:$HL$15,'Ciclo Semaforico'!CB$32,O!$HC24:$HL24))-IF(CB$31="",(SUMIF(S!$HC$15:$HL$15,'Ciclo Semaforico'!CB$30,S!$HC24:$HL24)+SUMIF(N!$HC$15:$HL$15,'Ciclo Semaforico'!CB$30,N!$HC24:$HL24)+SUMIF(E!$HC$15:$HL$15,'Ciclo Semaforico'!CB$30,E!$HC24:$HL24)+SUMIF(O!$HC$15:$HL$15,'Ciclo Semaforico'!CB$30,O!$HC24:$HL24)),(SUMIF(S!$HC$15:$HL$15,'Ciclo Semaforico'!CB$30,S!$HC24:$HL24)+SUMIF(N!$HC$15:$HL$15,'Ciclo Semaforico'!CB$30,N!$HC24:$HL24)+SUMIF(E!$HC$15:$HL$15,'Ciclo Semaforico'!CB$30,E!$HC24:$HL24)+SUMIF(O!$HC$15:$HL$15,'Ciclo Semaforico'!CB$30,O!$HC24:$HL24))*CB$31))</f>
        <v>0</v>
      </c>
      <c r="CC49" s="245">
        <f>IF(CC$32="",IF(CC$31="",(SUMIF(S!$HC$15:$HL$15,'Ciclo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Semaforico'!CC$30,O!$HC24:$HL24))*CC$31),(SUMIF(S!$HC$15:$HL$15,'Ciclo Semaforico'!CC$32,S!$HC24:$HL24)+SUMIF(N!$HC$15:$HL$15,'Ciclo Semaforico'!CC$32,N!$HC24:$HL24)+SUMIF(E!$HC$15:$HL$15,'Ciclo Semaforico'!CC$32,E!$HC24:$HL24)+SUMIF(O!$HC$15:$HL$15,'Ciclo Semaforico'!CC$32,O!$HC24:$HL24))-IF(CC$31="",(SUMIF(S!$HC$15:$HL$15,'Ciclo Semaforico'!CC$30,S!$HC24:$HL24)+SUMIF(N!$HC$15:$HL$15,'Ciclo Semaforico'!CC$30,N!$HC24:$HL24)+SUMIF(E!$HC$15:$HL$15,'Ciclo Semaforico'!CC$30,E!$HC24:$HL24)+SUMIF(O!$HC$15:$HL$15,'Ciclo Semaforico'!CC$30,O!$HC24:$HL24)),(SUMIF(S!$HC$15:$HL$15,'Ciclo Semaforico'!CC$30,S!$HC24:$HL24)+SUMIF(N!$HC$15:$HL$15,'Ciclo Semaforico'!CC$30,N!$HC24:$HL24)+SUMIF(E!$HC$15:$HL$15,'Ciclo Semaforico'!CC$30,E!$HC24:$HL24)+SUMIF(O!$HC$15:$HL$15,'Ciclo Semaforico'!CC$30,O!$HC24:$HL24))*CC$31))</f>
        <v>0</v>
      </c>
      <c r="CD49" s="245">
        <f>IF(CD$32="",IF(CD$31="",(SUMIF(S!$HC$15:$HL$15,'Ciclo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Semaforico'!CD$30,O!$HC24:$HL24))*CD$31),(SUMIF(S!$HC$15:$HL$15,'Ciclo Semaforico'!CD$32,S!$HC24:$HL24)+SUMIF(N!$HC$15:$HL$15,'Ciclo Semaforico'!CD$32,N!$HC24:$HL24)+SUMIF(E!$HC$15:$HL$15,'Ciclo Semaforico'!CD$32,E!$HC24:$HL24)+SUMIF(O!$HC$15:$HL$15,'Ciclo Semaforico'!CD$32,O!$HC24:$HL24))-IF(CD$31="",(SUMIF(S!$HC$15:$HL$15,'Ciclo Semaforico'!CD$30,S!$HC24:$HL24)+SUMIF(N!$HC$15:$HL$15,'Ciclo Semaforico'!CD$30,N!$HC24:$HL24)+SUMIF(E!$HC$15:$HL$15,'Ciclo Semaforico'!CD$30,E!$HC24:$HL24)+SUMIF(O!$HC$15:$HL$15,'Ciclo Semaforico'!CD$30,O!$HC24:$HL24)),(SUMIF(S!$HC$15:$HL$15,'Ciclo Semaforico'!CD$30,S!$HC24:$HL24)+SUMIF(N!$HC$15:$HL$15,'Ciclo Semaforico'!CD$30,N!$HC24:$HL24)+SUMIF(E!$HC$15:$HL$15,'Ciclo Semaforico'!CD$30,E!$HC24:$HL24)+SUMIF(O!$HC$15:$HL$15,'Ciclo Semaforico'!CD$30,O!$HC24:$HL24))*CD$31))</f>
        <v>0</v>
      </c>
      <c r="CE49" s="245">
        <f>IF(CE$32="",IF(CE$31="",(SUMIF(S!$HC$15:$HL$15,'Ciclo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Semaforico'!CE$30,O!$HC24:$HL24))*CE$31),(SUMIF(S!$HC$15:$HL$15,'Ciclo Semaforico'!CE$32,S!$HC24:$HL24)+SUMIF(N!$HC$15:$HL$15,'Ciclo Semaforico'!CE$32,N!$HC24:$HL24)+SUMIF(E!$HC$15:$HL$15,'Ciclo Semaforico'!CE$32,E!$HC24:$HL24)+SUMIF(O!$HC$15:$HL$15,'Ciclo Semaforico'!CE$32,O!$HC24:$HL24))-IF(CE$31="",(SUMIF(S!$HC$15:$HL$15,'Ciclo Semaforico'!CE$30,S!$HC24:$HL24)+SUMIF(N!$HC$15:$HL$15,'Ciclo Semaforico'!CE$30,N!$HC24:$HL24)+SUMIF(E!$HC$15:$HL$15,'Ciclo Semaforico'!CE$30,E!$HC24:$HL24)+SUMIF(O!$HC$15:$HL$15,'Ciclo Semaforico'!CE$30,O!$HC24:$HL24)),(SUMIF(S!$HC$15:$HL$15,'Ciclo Semaforico'!CE$30,S!$HC24:$HL24)+SUMIF(N!$HC$15:$HL$15,'Ciclo Semaforico'!CE$30,N!$HC24:$HL24)+SUMIF(E!$HC$15:$HL$15,'Ciclo Semaforico'!CE$30,E!$HC24:$HL24)+SUMIF(O!$HC$15:$HL$15,'Ciclo Semaforico'!CE$30,O!$HC24:$HL24))*CE$31))</f>
        <v>0</v>
      </c>
      <c r="CF49" s="245">
        <f>IF(CF$32="",IF(CF$31="",(SUMIF(S!$HC$15:$HL$15,'Ciclo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Semaforico'!CF$30,O!$HC24:$HL24))*CF$31),(SUMIF(S!$HC$15:$HL$15,'Ciclo Semaforico'!CF$32,S!$HC24:$HL24)+SUMIF(N!$HC$15:$HL$15,'Ciclo Semaforico'!CF$32,N!$HC24:$HL24)+SUMIF(E!$HC$15:$HL$15,'Ciclo Semaforico'!CF$32,E!$HC24:$HL24)+SUMIF(O!$HC$15:$HL$15,'Ciclo Semaforico'!CF$32,O!$HC24:$HL24))-IF(CF$31="",(SUMIF(S!$HC$15:$HL$15,'Ciclo Semaforico'!CF$30,S!$HC24:$HL24)+SUMIF(N!$HC$15:$HL$15,'Ciclo Semaforico'!CF$30,N!$HC24:$HL24)+SUMIF(E!$HC$15:$HL$15,'Ciclo Semaforico'!CF$30,E!$HC24:$HL24)+SUMIF(O!$HC$15:$HL$15,'Ciclo Semaforico'!CF$30,O!$HC24:$HL24)),(SUMIF(S!$HC$15:$HL$15,'Ciclo Semaforico'!CF$30,S!$HC24:$HL24)+SUMIF(N!$HC$15:$HL$15,'Ciclo Semaforico'!CF$30,N!$HC24:$HL24)+SUMIF(E!$HC$15:$HL$15,'Ciclo Semaforico'!CF$30,E!$HC24:$HL24)+SUMIF(O!$HC$15:$HL$15,'Ciclo Semaforico'!CF$30,O!$HC24:$HL24))*CF$31))</f>
        <v>0</v>
      </c>
      <c r="CG49" s="245">
        <f>IF(CG$32="",IF(CG$31="",(SUMIF(S!$HC$15:$HL$15,'Ciclo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Semaforico'!CG$30,O!$HC24:$HL24))*CG$31),(SUMIF(S!$HC$15:$HL$15,'Ciclo Semaforico'!CG$32,S!$HC24:$HL24)+SUMIF(N!$HC$15:$HL$15,'Ciclo Semaforico'!CG$32,N!$HC24:$HL24)+SUMIF(E!$HC$15:$HL$15,'Ciclo Semaforico'!CG$32,E!$HC24:$HL24)+SUMIF(O!$HC$15:$HL$15,'Ciclo Semaforico'!CG$32,O!$HC24:$HL24))-IF(CG$31="",(SUMIF(S!$HC$15:$HL$15,'Ciclo Semaforico'!CG$30,S!$HC24:$HL24)+SUMIF(N!$HC$15:$HL$15,'Ciclo Semaforico'!CG$30,N!$HC24:$HL24)+SUMIF(E!$HC$15:$HL$15,'Ciclo Semaforico'!CG$30,E!$HC24:$HL24)+SUMIF(O!$HC$15:$HL$15,'Ciclo Semaforico'!CG$30,O!$HC24:$HL24)),(SUMIF(S!$HC$15:$HL$15,'Ciclo Semaforico'!CG$30,S!$HC24:$HL24)+SUMIF(N!$HC$15:$HL$15,'Ciclo Semaforico'!CG$30,N!$HC24:$HL24)+SUMIF(E!$HC$15:$HL$15,'Ciclo Semaforico'!CG$30,E!$HC24:$HL24)+SUMIF(O!$HC$15:$HL$15,'Ciclo Semaforico'!CG$30,O!$HC24:$HL24))*CG$31))</f>
        <v>0</v>
      </c>
      <c r="CH49" s="246">
        <f>IF(CH$32="",IF(CH$31="",(SUMIF(S!$HC$15:$HL$15,'Ciclo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Semaforico'!CH$30,O!$HC24:$HL24))*CH$31),(SUMIF(S!$HC$15:$HL$15,'Ciclo Semaforico'!CH$32,S!$HC24:$HL24)+SUMIF(N!$HC$15:$HL$15,'Ciclo Semaforico'!CH$32,N!$HC24:$HL24)+SUMIF(E!$HC$15:$HL$15,'Ciclo Semaforico'!CH$32,E!$HC24:$HL24)+SUMIF(O!$HC$15:$HL$15,'Ciclo Semaforico'!CH$32,O!$HC24:$HL24))-IF(CH$31="",(SUMIF(S!$HC$15:$HL$15,'Ciclo Semaforico'!CH$30,S!$HC24:$HL24)+SUMIF(N!$HC$15:$HL$15,'Ciclo Semaforico'!CH$30,N!$HC24:$HL24)+SUMIF(E!$HC$15:$HL$15,'Ciclo Semaforico'!CH$30,E!$HC24:$HL24)+SUMIF(O!$HC$15:$HL$15,'Ciclo Semaforico'!CH$30,O!$HC24:$HL24)),(SUMIF(S!$HC$15:$HL$15,'Ciclo Semaforico'!CH$30,S!$HC24:$HL24)+SUMIF(N!$HC$15:$HL$15,'Ciclo Semaforico'!CH$30,N!$HC24:$HL24)+SUMIF(E!$HC$15:$HL$15,'Ciclo Semaforico'!CH$30,E!$HC24:$HL24)+SUMIF(O!$HC$15:$HL$15,'Ciclo Semaforico'!CH$30,O!$HC24:$HL24))*CH$31))</f>
        <v>0</v>
      </c>
      <c r="CI49" s="244">
        <f t="shared" si="52"/>
        <v>0</v>
      </c>
      <c r="CJ49" s="245">
        <f t="shared" si="53"/>
        <v>0</v>
      </c>
      <c r="CK49" s="245">
        <f t="shared" si="54"/>
        <v>0</v>
      </c>
      <c r="CL49" s="245">
        <f t="shared" si="55"/>
        <v>0</v>
      </c>
      <c r="CM49" s="245" t="e">
        <f t="shared" si="56"/>
        <v>#REF!</v>
      </c>
      <c r="CN49" s="245">
        <f t="shared" si="57"/>
        <v>0</v>
      </c>
      <c r="CO49" s="245">
        <f t="shared" si="58"/>
        <v>0</v>
      </c>
      <c r="CP49" s="245">
        <f t="shared" si="59"/>
        <v>0</v>
      </c>
      <c r="CQ49" s="245">
        <f t="shared" si="60"/>
        <v>0</v>
      </c>
      <c r="CR49" s="245">
        <f t="shared" si="61"/>
        <v>0</v>
      </c>
      <c r="CS49" s="245">
        <f t="shared" si="62"/>
        <v>0</v>
      </c>
      <c r="CT49" s="246">
        <f t="shared" si="63"/>
        <v>0</v>
      </c>
      <c r="CU49" s="244">
        <f t="shared" si="64"/>
        <v>0</v>
      </c>
      <c r="CV49" s="245">
        <f t="shared" si="65"/>
        <v>0</v>
      </c>
      <c r="CW49" s="245">
        <f t="shared" si="66"/>
        <v>0</v>
      </c>
      <c r="CX49" s="245">
        <f t="shared" si="67"/>
        <v>0</v>
      </c>
      <c r="CY49" s="245">
        <f t="shared" si="68"/>
        <v>0</v>
      </c>
      <c r="CZ49" s="245">
        <f t="shared" si="69"/>
        <v>0</v>
      </c>
      <c r="DA49" s="245">
        <f t="shared" si="70"/>
        <v>0</v>
      </c>
      <c r="DB49" s="245">
        <f t="shared" si="71"/>
        <v>0</v>
      </c>
      <c r="DC49" s="245">
        <f t="shared" si="72"/>
        <v>0</v>
      </c>
      <c r="DD49" s="245">
        <f t="shared" si="73"/>
        <v>0</v>
      </c>
      <c r="DE49" s="245">
        <f t="shared" si="74"/>
        <v>0</v>
      </c>
      <c r="DF49" s="246">
        <f t="shared" si="75"/>
        <v>0</v>
      </c>
      <c r="DG49" s="244" t="e">
        <f t="shared" si="76"/>
        <v>#REF!</v>
      </c>
      <c r="DH49" s="245" t="e">
        <f t="shared" si="77"/>
        <v>#REF!</v>
      </c>
      <c r="DI49" s="245" t="e">
        <f t="shared" si="78"/>
        <v>#REF!</v>
      </c>
      <c r="DJ49" s="245" t="e">
        <f t="shared" si="79"/>
        <v>#REF!</v>
      </c>
      <c r="DK49" s="245" t="e">
        <f t="shared" si="80"/>
        <v>#REF!</v>
      </c>
      <c r="DL49" s="245" t="e">
        <f t="shared" si="81"/>
        <v>#REF!</v>
      </c>
      <c r="DM49" s="245">
        <f t="shared" si="82"/>
        <v>0</v>
      </c>
      <c r="DN49" s="245">
        <f t="shared" si="83"/>
        <v>0</v>
      </c>
      <c r="DO49" s="245">
        <f t="shared" si="84"/>
        <v>0</v>
      </c>
      <c r="DP49" s="245">
        <f t="shared" si="85"/>
        <v>0</v>
      </c>
      <c r="DQ49" s="245">
        <f t="shared" si="86"/>
        <v>0</v>
      </c>
      <c r="DR49" s="246">
        <f t="shared" si="87"/>
        <v>0</v>
      </c>
      <c r="DS49" s="244">
        <f t="shared" si="88"/>
        <v>0</v>
      </c>
      <c r="DT49" s="245">
        <f t="shared" si="89"/>
        <v>0</v>
      </c>
      <c r="DU49" s="245">
        <f t="shared" si="90"/>
        <v>0</v>
      </c>
      <c r="DV49" s="245">
        <f t="shared" si="91"/>
        <v>0</v>
      </c>
      <c r="DW49" s="245">
        <f t="shared" si="92"/>
        <v>0</v>
      </c>
      <c r="DX49" s="245">
        <f t="shared" si="93"/>
        <v>0</v>
      </c>
      <c r="DY49" s="245">
        <f t="shared" si="94"/>
        <v>0</v>
      </c>
      <c r="DZ49" s="245">
        <f t="shared" si="95"/>
        <v>0</v>
      </c>
      <c r="EA49" s="245">
        <f t="shared" si="96"/>
        <v>0</v>
      </c>
      <c r="EB49" s="245">
        <f t="shared" si="97"/>
        <v>0</v>
      </c>
      <c r="EC49" s="245">
        <f t="shared" si="98"/>
        <v>0</v>
      </c>
      <c r="ED49" s="246">
        <f t="shared" si="99"/>
        <v>0</v>
      </c>
      <c r="EE49" s="244">
        <f t="shared" si="100"/>
        <v>0</v>
      </c>
      <c r="EF49" s="245">
        <f t="shared" si="101"/>
        <v>0</v>
      </c>
      <c r="EG49" s="245">
        <f t="shared" si="102"/>
        <v>0</v>
      </c>
      <c r="EH49" s="245">
        <f t="shared" si="103"/>
        <v>0</v>
      </c>
      <c r="EI49" s="245">
        <f t="shared" si="104"/>
        <v>0</v>
      </c>
      <c r="EJ49" s="245">
        <f t="shared" si="105"/>
        <v>0</v>
      </c>
      <c r="EK49" s="245">
        <f t="shared" si="106"/>
        <v>0</v>
      </c>
      <c r="EL49" s="245">
        <f t="shared" si="107"/>
        <v>0</v>
      </c>
      <c r="EM49" s="245">
        <f t="shared" si="108"/>
        <v>0</v>
      </c>
      <c r="EN49" s="245">
        <f t="shared" si="109"/>
        <v>0</v>
      </c>
      <c r="EO49" s="245">
        <f t="shared" si="110"/>
        <v>0</v>
      </c>
      <c r="EP49" s="246">
        <f t="shared" si="111"/>
        <v>0</v>
      </c>
      <c r="EQ49" s="255">
        <f t="shared" si="112"/>
        <v>0</v>
      </c>
      <c r="ER49" s="256">
        <f t="shared" si="113"/>
        <v>0</v>
      </c>
      <c r="ES49" s="256">
        <f t="shared" si="114"/>
        <v>0</v>
      </c>
      <c r="ET49" s="256">
        <f t="shared" si="115"/>
        <v>0</v>
      </c>
      <c r="EU49" s="256" t="e">
        <f t="shared" si="116"/>
        <v>#REF!</v>
      </c>
      <c r="EV49" s="256">
        <f t="shared" si="117"/>
        <v>0</v>
      </c>
      <c r="EW49" s="256">
        <f t="shared" si="118"/>
        <v>0</v>
      </c>
      <c r="EX49" s="256" t="str">
        <f t="shared" si="119"/>
        <v/>
      </c>
      <c r="EY49" s="256" t="str">
        <f t="shared" si="120"/>
        <v/>
      </c>
      <c r="EZ49" s="256" t="str">
        <f t="shared" si="121"/>
        <v/>
      </c>
      <c r="FA49" s="256" t="str">
        <f t="shared" si="122"/>
        <v/>
      </c>
      <c r="FB49" s="257" t="str">
        <f t="shared" si="123"/>
        <v/>
      </c>
      <c r="FC49" s="255">
        <f t="shared" si="124"/>
        <v>0</v>
      </c>
      <c r="FD49" s="256" t="str">
        <f t="shared" si="125"/>
        <v/>
      </c>
      <c r="FE49" s="256" t="str">
        <f t="shared" si="126"/>
        <v/>
      </c>
      <c r="FF49" s="256" t="str">
        <f t="shared" si="127"/>
        <v/>
      </c>
      <c r="FG49" s="256" t="str">
        <f t="shared" si="128"/>
        <v/>
      </c>
      <c r="FH49" s="256" t="str">
        <f t="shared" si="129"/>
        <v/>
      </c>
      <c r="FI49" s="256" t="str">
        <f t="shared" si="130"/>
        <v/>
      </c>
      <c r="FJ49" s="256" t="str">
        <f t="shared" si="131"/>
        <v/>
      </c>
      <c r="FK49" s="256" t="str">
        <f t="shared" si="132"/>
        <v/>
      </c>
      <c r="FL49" s="256" t="str">
        <f t="shared" si="133"/>
        <v/>
      </c>
      <c r="FM49" s="256" t="str">
        <f t="shared" si="134"/>
        <v/>
      </c>
      <c r="FN49" s="257" t="str">
        <f t="shared" si="135"/>
        <v/>
      </c>
      <c r="FO49" s="255" t="e">
        <f t="shared" si="136"/>
        <v>#REF!</v>
      </c>
      <c r="FP49" s="256" t="e">
        <f t="shared" si="137"/>
        <v>#REF!</v>
      </c>
      <c r="FQ49" s="256" t="e">
        <f t="shared" si="138"/>
        <v>#REF!</v>
      </c>
      <c r="FR49" s="256" t="e">
        <f t="shared" si="139"/>
        <v>#REF!</v>
      </c>
      <c r="FS49" s="256" t="e">
        <f t="shared" si="140"/>
        <v>#REF!</v>
      </c>
      <c r="FT49" s="256" t="e">
        <f t="shared" si="141"/>
        <v>#REF!</v>
      </c>
      <c r="FU49" s="256" t="str">
        <f t="shared" si="142"/>
        <v/>
      </c>
      <c r="FV49" s="256" t="str">
        <f t="shared" si="143"/>
        <v/>
      </c>
      <c r="FW49" s="256" t="str">
        <f t="shared" si="144"/>
        <v/>
      </c>
      <c r="FX49" s="256" t="str">
        <f t="shared" si="145"/>
        <v/>
      </c>
      <c r="FY49" s="256" t="str">
        <f t="shared" si="146"/>
        <v/>
      </c>
      <c r="FZ49" s="257" t="str">
        <f t="shared" si="147"/>
        <v/>
      </c>
      <c r="GA49" s="255" t="str">
        <f t="shared" si="148"/>
        <v/>
      </c>
      <c r="GB49" s="256" t="str">
        <f t="shared" si="149"/>
        <v/>
      </c>
      <c r="GC49" s="256" t="str">
        <f t="shared" si="150"/>
        <v/>
      </c>
      <c r="GD49" s="256" t="str">
        <f t="shared" si="151"/>
        <v/>
      </c>
      <c r="GE49" s="256" t="str">
        <f t="shared" si="152"/>
        <v/>
      </c>
      <c r="GF49" s="256" t="str">
        <f t="shared" si="153"/>
        <v/>
      </c>
      <c r="GG49" s="256" t="str">
        <f t="shared" si="154"/>
        <v/>
      </c>
      <c r="GH49" s="256" t="str">
        <f t="shared" si="155"/>
        <v/>
      </c>
      <c r="GI49" s="256" t="str">
        <f t="shared" si="156"/>
        <v/>
      </c>
      <c r="GJ49" s="256" t="str">
        <f t="shared" si="157"/>
        <v/>
      </c>
      <c r="GK49" s="256" t="str">
        <f t="shared" si="158"/>
        <v/>
      </c>
      <c r="GL49" s="257" t="str">
        <f t="shared" si="159"/>
        <v/>
      </c>
      <c r="GM49" s="255" t="str">
        <f t="shared" si="160"/>
        <v/>
      </c>
      <c r="GN49" s="256" t="str">
        <f t="shared" si="161"/>
        <v/>
      </c>
      <c r="GO49" s="256" t="str">
        <f t="shared" si="162"/>
        <v/>
      </c>
      <c r="GP49" s="256" t="str">
        <f t="shared" si="163"/>
        <v/>
      </c>
      <c r="GQ49" s="256" t="str">
        <f t="shared" si="164"/>
        <v/>
      </c>
      <c r="GR49" s="256" t="str">
        <f t="shared" si="165"/>
        <v/>
      </c>
      <c r="GS49" s="256" t="str">
        <f t="shared" si="166"/>
        <v/>
      </c>
      <c r="GT49" s="256" t="str">
        <f t="shared" si="167"/>
        <v/>
      </c>
      <c r="GU49" s="256" t="str">
        <f t="shared" si="168"/>
        <v/>
      </c>
      <c r="GV49" s="256" t="str">
        <f t="shared" si="169"/>
        <v/>
      </c>
      <c r="GW49" s="256" t="str">
        <f t="shared" si="170"/>
        <v/>
      </c>
      <c r="GX49" s="257" t="str">
        <f t="shared" si="171"/>
        <v/>
      </c>
      <c r="GY49" s="252">
        <f t="shared" si="185"/>
        <v>0</v>
      </c>
      <c r="GZ49" s="253" t="e">
        <f t="shared" si="186"/>
        <v>#REF!</v>
      </c>
      <c r="HA49" s="253">
        <f t="shared" si="186"/>
        <v>0</v>
      </c>
      <c r="HB49" s="253">
        <f t="shared" si="186"/>
        <v>0</v>
      </c>
      <c r="HC49" s="253">
        <f t="shared" si="186"/>
        <v>0</v>
      </c>
      <c r="HD49" s="253">
        <f t="shared" si="186"/>
        <v>0</v>
      </c>
      <c r="HE49" s="253">
        <f t="shared" si="173"/>
        <v>0</v>
      </c>
      <c r="HF49" s="254">
        <f t="shared" si="173"/>
        <v>0</v>
      </c>
      <c r="HG49" s="252">
        <f t="shared" si="187"/>
        <v>0</v>
      </c>
      <c r="HH49" s="253">
        <f t="shared" si="188"/>
        <v>0</v>
      </c>
      <c r="HI49" s="253">
        <f t="shared" si="188"/>
        <v>0</v>
      </c>
      <c r="HJ49" s="253">
        <f t="shared" si="188"/>
        <v>0</v>
      </c>
      <c r="HK49" s="253">
        <f t="shared" si="188"/>
        <v>0</v>
      </c>
      <c r="HL49" s="253">
        <f t="shared" si="188"/>
        <v>0</v>
      </c>
      <c r="HM49" s="253">
        <f t="shared" si="188"/>
        <v>0</v>
      </c>
      <c r="HN49" s="254">
        <f t="shared" si="188"/>
        <v>0</v>
      </c>
      <c r="HO49" s="252" t="e">
        <f t="shared" si="189"/>
        <v>#REF!</v>
      </c>
      <c r="HP49" s="253" t="e">
        <f t="shared" si="190"/>
        <v>#REF!</v>
      </c>
      <c r="HQ49" s="253">
        <f t="shared" si="190"/>
        <v>0</v>
      </c>
      <c r="HR49" s="253">
        <f t="shared" si="190"/>
        <v>0</v>
      </c>
      <c r="HS49" s="253">
        <f t="shared" si="190"/>
        <v>0</v>
      </c>
      <c r="HT49" s="253">
        <f t="shared" si="190"/>
        <v>0</v>
      </c>
      <c r="HU49" s="253">
        <f t="shared" si="190"/>
        <v>0</v>
      </c>
      <c r="HV49" s="254">
        <f t="shared" si="190"/>
        <v>0</v>
      </c>
      <c r="HW49" s="252">
        <f t="shared" si="191"/>
        <v>0</v>
      </c>
      <c r="HX49" s="253">
        <f t="shared" si="192"/>
        <v>0</v>
      </c>
      <c r="HY49" s="253">
        <f t="shared" si="192"/>
        <v>0</v>
      </c>
      <c r="HZ49" s="253">
        <f t="shared" si="192"/>
        <v>0</v>
      </c>
      <c r="IA49" s="253">
        <f t="shared" si="192"/>
        <v>0</v>
      </c>
      <c r="IB49" s="253">
        <f t="shared" si="192"/>
        <v>0</v>
      </c>
      <c r="IC49" s="253">
        <f t="shared" si="192"/>
        <v>0</v>
      </c>
      <c r="ID49" s="254">
        <f t="shared" si="192"/>
        <v>0</v>
      </c>
      <c r="IE49" s="252">
        <f t="shared" si="193"/>
        <v>0</v>
      </c>
      <c r="IF49" s="253">
        <f t="shared" si="194"/>
        <v>0</v>
      </c>
      <c r="IG49" s="253">
        <f t="shared" si="194"/>
        <v>0</v>
      </c>
      <c r="IH49" s="253">
        <f t="shared" si="194"/>
        <v>0</v>
      </c>
      <c r="II49" s="253">
        <f t="shared" si="194"/>
        <v>0</v>
      </c>
      <c r="IJ49" s="253">
        <f t="shared" si="194"/>
        <v>0</v>
      </c>
      <c r="IK49" s="253">
        <f t="shared" si="194"/>
        <v>0</v>
      </c>
      <c r="IL49" s="254">
        <f t="shared" si="194"/>
        <v>0</v>
      </c>
      <c r="IM49" s="255" t="e">
        <f t="shared" si="178"/>
        <v>#REF!</v>
      </c>
      <c r="IN49" s="256">
        <f t="shared" si="179"/>
        <v>0</v>
      </c>
      <c r="IO49" s="256" t="e">
        <f t="shared" si="180"/>
        <v>#REF!</v>
      </c>
      <c r="IP49" s="256">
        <f t="shared" si="181"/>
        <v>0</v>
      </c>
      <c r="IQ49" s="257">
        <f t="shared" si="182"/>
        <v>0</v>
      </c>
      <c r="IR49" s="404" t="e">
        <f t="shared" si="195"/>
        <v>#REF!</v>
      </c>
      <c r="IS49" s="250">
        <f t="shared" si="197"/>
        <v>0</v>
      </c>
      <c r="IT49" s="258" t="e">
        <f t="shared" si="183"/>
        <v>#REF!</v>
      </c>
      <c r="IU49" s="407">
        <v>1800</v>
      </c>
      <c r="IV49" s="409">
        <v>1</v>
      </c>
      <c r="IW49" s="409" t="s">
        <v>187</v>
      </c>
      <c r="IX49" s="413" t="e">
        <f t="shared" si="196"/>
        <v>#REF!</v>
      </c>
      <c r="IY49" s="421"/>
      <c r="IZ49" s="422"/>
      <c r="JA49" s="423"/>
      <c r="JB49" s="421"/>
      <c r="JC49" s="422"/>
      <c r="JD49" s="423"/>
      <c r="JE49" s="418"/>
      <c r="JF49" s="419"/>
      <c r="JG49" s="420"/>
      <c r="JH49" s="418"/>
      <c r="JI49" s="419"/>
      <c r="JJ49" s="420"/>
      <c r="JK49" s="418"/>
      <c r="JL49" s="419"/>
      <c r="JM49" s="420"/>
      <c r="JN49" s="641">
        <v>1</v>
      </c>
      <c r="JO49" s="641">
        <v>1</v>
      </c>
      <c r="JP49" s="641">
        <v>1</v>
      </c>
      <c r="JQ49" s="641">
        <v>1</v>
      </c>
      <c r="JR49" s="641">
        <v>1</v>
      </c>
      <c r="JS49" s="656" t="e">
        <f t="shared" si="184"/>
        <v>#REF!</v>
      </c>
    </row>
    <row r="50" spans="25:279" ht="20.100000000000001" hidden="1" customHeight="1">
      <c r="Y50" s="380" t="e">
        <f>N!IK25</f>
        <v>#REF!</v>
      </c>
      <c r="Z50" s="377" t="s">
        <v>117</v>
      </c>
      <c r="AA50" s="244">
        <f>IF(AA$32="",IF(AA$31="",(SUMIF(S!$HC$15:$HL$15,'Ciclo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Semaforico'!AA$30,O!$HC25:$HL25))*AA$31),(SUMIF(S!$HC$15:$HL$15,'Ciclo Semaforico'!AA$32,S!$HC25:$HL25)+SUMIF(N!$HC$15:$HL$15,'Ciclo Semaforico'!AA$32,N!$HC25:$HL25)+SUMIF(E!$HC$15:$HL$15,'Ciclo Semaforico'!AA$32,E!$HC25:$HL25)+SUMIF(O!$HC$15:$HL$15,'Ciclo Semaforico'!AA$32,O!$HC25:$HL25))-IF(AA$31="",(SUMIF(S!$HC$15:$HL$15,'Ciclo Semaforico'!AA$30,S!$HC25:$HL25)+SUMIF(N!$HC$15:$HL$15,'Ciclo Semaforico'!AA$30,N!$HC25:$HL25)+SUMIF(E!$HC$15:$HL$15,'Ciclo Semaforico'!AA$30,E!$HC25:$HL25)+SUMIF(O!$HC$15:$HL$15,'Ciclo Semaforico'!AA$30,O!$HC25:$HL25)),(SUMIF(S!$HC$15:$HL$15,'Ciclo Semaforico'!AA$30,S!$HC25:$HL25)+SUMIF(N!$HC$15:$HL$15,'Ciclo Semaforico'!AA$30,N!$HC25:$HL25)+SUMIF(E!$HC$15:$HL$15,'Ciclo Semaforico'!AA$30,E!$HC25:$HL25)+SUMIF(O!$HC$15:$HL$15,'Ciclo Semaforico'!AA$30,O!$HC25:$HL25))*AA$31))</f>
        <v>0</v>
      </c>
      <c r="AB50" s="245">
        <f>IF(AB$32="",IF(AB$31="",(SUMIF(S!$HC$15:$HL$15,'Ciclo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Semaforico'!AB$30,O!$HC25:$HL25))*AB$31),(SUMIF(S!$HC$15:$HL$15,'Ciclo Semaforico'!AB$32,S!$HC25:$HL25)+SUMIF(N!$HC$15:$HL$15,'Ciclo Semaforico'!AB$32,N!$HC25:$HL25)+SUMIF(E!$HC$15:$HL$15,'Ciclo Semaforico'!AB$32,E!$HC25:$HL25)+SUMIF(O!$HC$15:$HL$15,'Ciclo Semaforico'!AB$32,O!$HC25:$HL25))-IF(AB$31="",(SUMIF(S!$HC$15:$HL$15,'Ciclo Semaforico'!AB$30,S!$HC25:$HL25)+SUMIF(N!$HC$15:$HL$15,'Ciclo Semaforico'!AB$30,N!$HC25:$HL25)+SUMIF(E!$HC$15:$HL$15,'Ciclo Semaforico'!AB$30,E!$HC25:$HL25)+SUMIF(O!$HC$15:$HL$15,'Ciclo Semaforico'!AB$30,O!$HC25:$HL25)),(SUMIF(S!$HC$15:$HL$15,'Ciclo Semaforico'!AB$30,S!$HC25:$HL25)+SUMIF(N!$HC$15:$HL$15,'Ciclo Semaforico'!AB$30,N!$HC25:$HL25)+SUMIF(E!$HC$15:$HL$15,'Ciclo Semaforico'!AB$30,E!$HC25:$HL25)+SUMIF(O!$HC$15:$HL$15,'Ciclo Semaforico'!AB$30,O!$HC25:$HL25))*AB$31))</f>
        <v>0</v>
      </c>
      <c r="AC50" s="245">
        <f>IF(AC$32="",IF(AC$31="",(SUMIF(S!$HC$15:$HL$15,'Ciclo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Semaforico'!AC$30,O!$HC25:$HL25))*AC$31),(SUMIF(S!$HC$15:$HL$15,'Ciclo Semaforico'!AC$32,S!$HC25:$HL25)+SUMIF(N!$HC$15:$HL$15,'Ciclo Semaforico'!AC$32,N!$HC25:$HL25)+SUMIF(E!$HC$15:$HL$15,'Ciclo Semaforico'!AC$32,E!$HC25:$HL25)+SUMIF(O!$HC$15:$HL$15,'Ciclo Semaforico'!AC$32,O!$HC25:$HL25))-IF(AC$31="",(SUMIF(S!$HC$15:$HL$15,'Ciclo Semaforico'!AC$30,S!$HC25:$HL25)+SUMIF(N!$HC$15:$HL$15,'Ciclo Semaforico'!AC$30,N!$HC25:$HL25)+SUMIF(E!$HC$15:$HL$15,'Ciclo Semaforico'!AC$30,E!$HC25:$HL25)+SUMIF(O!$HC$15:$HL$15,'Ciclo Semaforico'!AC$30,O!$HC25:$HL25)),(SUMIF(S!$HC$15:$HL$15,'Ciclo Semaforico'!AC$30,S!$HC25:$HL25)+SUMIF(N!$HC$15:$HL$15,'Ciclo Semaforico'!AC$30,N!$HC25:$HL25)+SUMIF(E!$HC$15:$HL$15,'Ciclo Semaforico'!AC$30,E!$HC25:$HL25)+SUMIF(O!$HC$15:$HL$15,'Ciclo Semaforico'!AC$30,O!$HC25:$HL25))*AC$31))</f>
        <v>0</v>
      </c>
      <c r="AD50" s="245">
        <f>IF(AD$32="",IF(AD$31="",(SUMIF(S!$HC$15:$HL$15,'Ciclo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Semaforico'!AD$30,O!$HC25:$HL25))*AD$31),(SUMIF(S!$HC$15:$HL$15,'Ciclo Semaforico'!AD$32,S!$HC25:$HL25)+SUMIF(N!$HC$15:$HL$15,'Ciclo Semaforico'!AD$32,N!$HC25:$HL25)+SUMIF(E!$HC$15:$HL$15,'Ciclo Semaforico'!AD$32,E!$HC25:$HL25)+SUMIF(O!$HC$15:$HL$15,'Ciclo Semaforico'!AD$32,O!$HC25:$HL25))-IF(AD$31="",(SUMIF(S!$HC$15:$HL$15,'Ciclo Semaforico'!AD$30,S!$HC25:$HL25)+SUMIF(N!$HC$15:$HL$15,'Ciclo Semaforico'!AD$30,N!$HC25:$HL25)+SUMIF(E!$HC$15:$HL$15,'Ciclo Semaforico'!AD$30,E!$HC25:$HL25)+SUMIF(O!$HC$15:$HL$15,'Ciclo Semaforico'!AD$30,O!$HC25:$HL25)),(SUMIF(S!$HC$15:$HL$15,'Ciclo Semaforico'!AD$30,S!$HC25:$HL25)+SUMIF(N!$HC$15:$HL$15,'Ciclo Semaforico'!AD$30,N!$HC25:$HL25)+SUMIF(E!$HC$15:$HL$15,'Ciclo Semaforico'!AD$30,E!$HC25:$HL25)+SUMIF(O!$HC$15:$HL$15,'Ciclo Semaforico'!AD$30,O!$HC25:$HL25))*AD$31))</f>
        <v>0</v>
      </c>
      <c r="AE50" s="245" t="e">
        <f>IF(AE$32="",IF(AE$31="",(SUMIF(S!$HC$15:$HL$15,'Ciclo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Semaforico'!AE$30,O!$HC25:$HL25))*AE$31),(SUMIF(S!$HC$15:$HL$15,'Ciclo Semaforico'!AE$32,S!$HC25:$HL25)+SUMIF(N!$HC$15:$HL$15,'Ciclo Semaforico'!AE$32,N!$HC25:$HL25)+SUMIF(E!$HC$15:$HL$15,'Ciclo Semaforico'!AE$32,E!$HC25:$HL25)+SUMIF(O!$HC$15:$HL$15,'Ciclo Semaforico'!AE$32,O!$HC25:$HL25))-IF(AE$31="",(SUMIF(S!$HC$15:$HL$15,'Ciclo Semaforico'!AE$30,S!$HC25:$HL25)+SUMIF(N!$HC$15:$HL$15,'Ciclo Semaforico'!AE$30,N!$HC25:$HL25)+SUMIF(E!$HC$15:$HL$15,'Ciclo Semaforico'!AE$30,E!$HC25:$HL25)+SUMIF(O!$HC$15:$HL$15,'Ciclo Semaforico'!AE$30,O!$HC25:$HL25)),(SUMIF(S!$HC$15:$HL$15,'Ciclo Semaforico'!AE$30,S!$HC25:$HL25)+SUMIF(N!$HC$15:$HL$15,'Ciclo Semaforico'!AE$30,N!$HC25:$HL25)+SUMIF(E!$HC$15:$HL$15,'Ciclo Semaforico'!AE$30,E!$HC25:$HL25)+SUMIF(O!$HC$15:$HL$15,'Ciclo Semaforico'!AE$30,O!$HC25:$HL25))*AE$31))</f>
        <v>#REF!</v>
      </c>
      <c r="AF50" s="245">
        <f>IF(AF$32="",IF(AF$31="",(SUMIF(S!$HC$15:$HL$15,'Ciclo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Semaforico'!AF$30,O!$HC25:$HL25))*AF$31),(SUMIF(S!$HC$15:$HL$15,'Ciclo Semaforico'!AF$32,S!$HC25:$HL25)+SUMIF(N!$HC$15:$HL$15,'Ciclo Semaforico'!AF$32,N!$HC25:$HL25)+SUMIF(E!$HC$15:$HL$15,'Ciclo Semaforico'!AF$32,E!$HC25:$HL25)+SUMIF(O!$HC$15:$HL$15,'Ciclo Semaforico'!AF$32,O!$HC25:$HL25))-IF(AF$31="",(SUMIF(S!$HC$15:$HL$15,'Ciclo Semaforico'!AF$30,S!$HC25:$HL25)+SUMIF(N!$HC$15:$HL$15,'Ciclo Semaforico'!AF$30,N!$HC25:$HL25)+SUMIF(E!$HC$15:$HL$15,'Ciclo Semaforico'!AF$30,E!$HC25:$HL25)+SUMIF(O!$HC$15:$HL$15,'Ciclo Semaforico'!AF$30,O!$HC25:$HL25)),(SUMIF(S!$HC$15:$HL$15,'Ciclo Semaforico'!AF$30,S!$HC25:$HL25)+SUMIF(N!$HC$15:$HL$15,'Ciclo Semaforico'!AF$30,N!$HC25:$HL25)+SUMIF(E!$HC$15:$HL$15,'Ciclo Semaforico'!AF$30,E!$HC25:$HL25)+SUMIF(O!$HC$15:$HL$15,'Ciclo Semaforico'!AF$30,O!$HC25:$HL25))*AF$31))</f>
        <v>0</v>
      </c>
      <c r="AG50" s="245">
        <f>IF(AG$32="",IF(AG$31="",(SUMIF(S!$HC$15:$HL$15,'Ciclo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Semaforico'!AG$30,O!$HC25:$HL25))*AG$31),(SUMIF(S!$HC$15:$HL$15,'Ciclo Semaforico'!AG$32,S!$HC25:$HL25)+SUMIF(N!$HC$15:$HL$15,'Ciclo Semaforico'!AG$32,N!$HC25:$HL25)+SUMIF(E!$HC$15:$HL$15,'Ciclo Semaforico'!AG$32,E!$HC25:$HL25)+SUMIF(O!$HC$15:$HL$15,'Ciclo Semaforico'!AG$32,O!$HC25:$HL25))-IF(AG$31="",(SUMIF(S!$HC$15:$HL$15,'Ciclo Semaforico'!AG$30,S!$HC25:$HL25)+SUMIF(N!$HC$15:$HL$15,'Ciclo Semaforico'!AG$30,N!$HC25:$HL25)+SUMIF(E!$HC$15:$HL$15,'Ciclo Semaforico'!AG$30,E!$HC25:$HL25)+SUMIF(O!$HC$15:$HL$15,'Ciclo Semaforico'!AG$30,O!$HC25:$HL25)),(SUMIF(S!$HC$15:$HL$15,'Ciclo Semaforico'!AG$30,S!$HC25:$HL25)+SUMIF(N!$HC$15:$HL$15,'Ciclo Semaforico'!AG$30,N!$HC25:$HL25)+SUMIF(E!$HC$15:$HL$15,'Ciclo Semaforico'!AG$30,E!$HC25:$HL25)+SUMIF(O!$HC$15:$HL$15,'Ciclo Semaforico'!AG$30,O!$HC25:$HL25))*AG$31))</f>
        <v>0</v>
      </c>
      <c r="AH50" s="245">
        <f>IF(AH$32="",IF(AH$31="",(SUMIF(S!$HC$15:$HL$15,'Ciclo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Semaforico'!AH$30,O!$HC25:$HL25))*AH$31),(SUMIF(S!$HC$15:$HL$15,'Ciclo Semaforico'!AH$32,S!$HC25:$HL25)+SUMIF(N!$HC$15:$HL$15,'Ciclo Semaforico'!AH$32,N!$HC25:$HL25)+SUMIF(E!$HC$15:$HL$15,'Ciclo Semaforico'!AH$32,E!$HC25:$HL25)+SUMIF(O!$HC$15:$HL$15,'Ciclo Semaforico'!AH$32,O!$HC25:$HL25))-IF(AH$31="",(SUMIF(S!$HC$15:$HL$15,'Ciclo Semaforico'!AH$30,S!$HC25:$HL25)+SUMIF(N!$HC$15:$HL$15,'Ciclo Semaforico'!AH$30,N!$HC25:$HL25)+SUMIF(E!$HC$15:$HL$15,'Ciclo Semaforico'!AH$30,E!$HC25:$HL25)+SUMIF(O!$HC$15:$HL$15,'Ciclo Semaforico'!AH$30,O!$HC25:$HL25)),(SUMIF(S!$HC$15:$HL$15,'Ciclo Semaforico'!AH$30,S!$HC25:$HL25)+SUMIF(N!$HC$15:$HL$15,'Ciclo Semaforico'!AH$30,N!$HC25:$HL25)+SUMIF(E!$HC$15:$HL$15,'Ciclo Semaforico'!AH$30,E!$HC25:$HL25)+SUMIF(O!$HC$15:$HL$15,'Ciclo Semaforico'!AH$30,O!$HC25:$HL25))*AH$31))</f>
        <v>0</v>
      </c>
      <c r="AI50" s="245">
        <f>IF(AI$32="",IF(AI$31="",(SUMIF(S!$HC$15:$HL$15,'Ciclo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Semaforico'!AI$30,O!$HC25:$HL25))*AI$31),(SUMIF(S!$HC$15:$HL$15,'Ciclo Semaforico'!AI$32,S!$HC25:$HL25)+SUMIF(N!$HC$15:$HL$15,'Ciclo Semaforico'!AI$32,N!$HC25:$HL25)+SUMIF(E!$HC$15:$HL$15,'Ciclo Semaforico'!AI$32,E!$HC25:$HL25)+SUMIF(O!$HC$15:$HL$15,'Ciclo Semaforico'!AI$32,O!$HC25:$HL25))-IF(AI$31="",(SUMIF(S!$HC$15:$HL$15,'Ciclo Semaforico'!AI$30,S!$HC25:$HL25)+SUMIF(N!$HC$15:$HL$15,'Ciclo Semaforico'!AI$30,N!$HC25:$HL25)+SUMIF(E!$HC$15:$HL$15,'Ciclo Semaforico'!AI$30,E!$HC25:$HL25)+SUMIF(O!$HC$15:$HL$15,'Ciclo Semaforico'!AI$30,O!$HC25:$HL25)),(SUMIF(S!$HC$15:$HL$15,'Ciclo Semaforico'!AI$30,S!$HC25:$HL25)+SUMIF(N!$HC$15:$HL$15,'Ciclo Semaforico'!AI$30,N!$HC25:$HL25)+SUMIF(E!$HC$15:$HL$15,'Ciclo Semaforico'!AI$30,E!$HC25:$HL25)+SUMIF(O!$HC$15:$HL$15,'Ciclo Semaforico'!AI$30,O!$HC25:$HL25))*AI$31))</f>
        <v>0</v>
      </c>
      <c r="AJ50" s="245">
        <f>IF(AJ$32="",IF(AJ$31="",(SUMIF(S!$HC$15:$HL$15,'Ciclo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Semaforico'!AJ$30,O!$HC25:$HL25))*AJ$31),(SUMIF(S!$HC$15:$HL$15,'Ciclo Semaforico'!AJ$32,S!$HC25:$HL25)+SUMIF(N!$HC$15:$HL$15,'Ciclo Semaforico'!AJ$32,N!$HC25:$HL25)+SUMIF(E!$HC$15:$HL$15,'Ciclo Semaforico'!AJ$32,E!$HC25:$HL25)+SUMIF(O!$HC$15:$HL$15,'Ciclo Semaforico'!AJ$32,O!$HC25:$HL25))-IF(AJ$31="",(SUMIF(S!$HC$15:$HL$15,'Ciclo Semaforico'!AJ$30,S!$HC25:$HL25)+SUMIF(N!$HC$15:$HL$15,'Ciclo Semaforico'!AJ$30,N!$HC25:$HL25)+SUMIF(E!$HC$15:$HL$15,'Ciclo Semaforico'!AJ$30,E!$HC25:$HL25)+SUMIF(O!$HC$15:$HL$15,'Ciclo Semaforico'!AJ$30,O!$HC25:$HL25)),(SUMIF(S!$HC$15:$HL$15,'Ciclo Semaforico'!AJ$30,S!$HC25:$HL25)+SUMIF(N!$HC$15:$HL$15,'Ciclo Semaforico'!AJ$30,N!$HC25:$HL25)+SUMIF(E!$HC$15:$HL$15,'Ciclo Semaforico'!AJ$30,E!$HC25:$HL25)+SUMIF(O!$HC$15:$HL$15,'Ciclo Semaforico'!AJ$30,O!$HC25:$HL25))*AJ$31))</f>
        <v>0</v>
      </c>
      <c r="AK50" s="245">
        <f>IF(AK$32="",IF(AK$31="",(SUMIF(S!$HC$15:$HL$15,'Ciclo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Semaforico'!AK$30,O!$HC25:$HL25))*AK$31),(SUMIF(S!$HC$15:$HL$15,'Ciclo Semaforico'!AK$32,S!$HC25:$HL25)+SUMIF(N!$HC$15:$HL$15,'Ciclo Semaforico'!AK$32,N!$HC25:$HL25)+SUMIF(E!$HC$15:$HL$15,'Ciclo Semaforico'!AK$32,E!$HC25:$HL25)+SUMIF(O!$HC$15:$HL$15,'Ciclo Semaforico'!AK$32,O!$HC25:$HL25))-IF(AK$31="",(SUMIF(S!$HC$15:$HL$15,'Ciclo Semaforico'!AK$30,S!$HC25:$HL25)+SUMIF(N!$HC$15:$HL$15,'Ciclo Semaforico'!AK$30,N!$HC25:$HL25)+SUMIF(E!$HC$15:$HL$15,'Ciclo Semaforico'!AK$30,E!$HC25:$HL25)+SUMIF(O!$HC$15:$HL$15,'Ciclo Semaforico'!AK$30,O!$HC25:$HL25)),(SUMIF(S!$HC$15:$HL$15,'Ciclo Semaforico'!AK$30,S!$HC25:$HL25)+SUMIF(N!$HC$15:$HL$15,'Ciclo Semaforico'!AK$30,N!$HC25:$HL25)+SUMIF(E!$HC$15:$HL$15,'Ciclo Semaforico'!AK$30,E!$HC25:$HL25)+SUMIF(O!$HC$15:$HL$15,'Ciclo Semaforico'!AK$30,O!$HC25:$HL25))*AK$31))</f>
        <v>0</v>
      </c>
      <c r="AL50" s="246">
        <f>IF(AL$32="",IF(AL$31="",(SUMIF(S!$HC$15:$HL$15,'Ciclo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Semaforico'!AL$30,O!$HC25:$HL25))*AL$31),(SUMIF(S!$HC$15:$HL$15,'Ciclo Semaforico'!AL$32,S!$HC25:$HL25)+SUMIF(N!$HC$15:$HL$15,'Ciclo Semaforico'!AL$32,N!$HC25:$HL25)+SUMIF(E!$HC$15:$HL$15,'Ciclo Semaforico'!AL$32,E!$HC25:$HL25)+SUMIF(O!$HC$15:$HL$15,'Ciclo Semaforico'!AL$32,O!$HC25:$HL25))-IF(AL$31="",(SUMIF(S!$HC$15:$HL$15,'Ciclo Semaforico'!AL$30,S!$HC25:$HL25)+SUMIF(N!$HC$15:$HL$15,'Ciclo Semaforico'!AL$30,N!$HC25:$HL25)+SUMIF(E!$HC$15:$HL$15,'Ciclo Semaforico'!AL$30,E!$HC25:$HL25)+SUMIF(O!$HC$15:$HL$15,'Ciclo Semaforico'!AL$30,O!$HC25:$HL25)),(SUMIF(S!$HC$15:$HL$15,'Ciclo Semaforico'!AL$30,S!$HC25:$HL25)+SUMIF(N!$HC$15:$HL$15,'Ciclo Semaforico'!AL$30,N!$HC25:$HL25)+SUMIF(E!$HC$15:$HL$15,'Ciclo Semaforico'!AL$30,E!$HC25:$HL25)+SUMIF(O!$HC$15:$HL$15,'Ciclo Semaforico'!AL$30,O!$HC25:$HL25))*AL$31))</f>
        <v>0</v>
      </c>
      <c r="AM50" s="244">
        <f>IF(AM$32="",IF(AM$31="",(SUMIF(S!$HC$15:$HL$15,'Ciclo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Semaforico'!AM$30,O!$HC25:$HL25))*AM$31),(SUMIF(S!$HC$15:$HL$15,'Ciclo Semaforico'!AM$32,S!$HC25:$HL25)+SUMIF(N!$HC$15:$HL$15,'Ciclo Semaforico'!AM$32,N!$HC25:$HL25)+SUMIF(E!$HC$15:$HL$15,'Ciclo Semaforico'!AM$32,E!$HC25:$HL25)+SUMIF(O!$HC$15:$HL$15,'Ciclo Semaforico'!AM$32,O!$HC25:$HL25))-IF(AM$31="",(SUMIF(S!$HC$15:$HL$15,'Ciclo Semaforico'!AM$30,S!$HC25:$HL25)+SUMIF(N!$HC$15:$HL$15,'Ciclo Semaforico'!AM$30,N!$HC25:$HL25)+SUMIF(E!$HC$15:$HL$15,'Ciclo Semaforico'!AM$30,E!$HC25:$HL25)+SUMIF(O!$HC$15:$HL$15,'Ciclo Semaforico'!AM$30,O!$HC25:$HL25)),(SUMIF(S!$HC$15:$HL$15,'Ciclo Semaforico'!AM$30,S!$HC25:$HL25)+SUMIF(N!$HC$15:$HL$15,'Ciclo Semaforico'!AM$30,N!$HC25:$HL25)+SUMIF(E!$HC$15:$HL$15,'Ciclo Semaforico'!AM$30,E!$HC25:$HL25)+SUMIF(O!$HC$15:$HL$15,'Ciclo Semaforico'!AM$30,O!$HC25:$HL25))*AM$31))</f>
        <v>0</v>
      </c>
      <c r="AN50" s="245">
        <f>IF(AN$32="",IF(AN$31="",(SUMIF(S!$HC$15:$HL$15,'Ciclo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Semaforico'!AN$30,O!$HC25:$HL25))*AN$31),(SUMIF(S!$HC$15:$HL$15,'Ciclo Semaforico'!AN$32,S!$HC25:$HL25)+SUMIF(N!$HC$15:$HL$15,'Ciclo Semaforico'!AN$32,N!$HC25:$HL25)+SUMIF(E!$HC$15:$HL$15,'Ciclo Semaforico'!AN$32,E!$HC25:$HL25)+SUMIF(O!$HC$15:$HL$15,'Ciclo Semaforico'!AN$32,O!$HC25:$HL25))-IF(AN$31="",(SUMIF(S!$HC$15:$HL$15,'Ciclo Semaforico'!AN$30,S!$HC25:$HL25)+SUMIF(N!$HC$15:$HL$15,'Ciclo Semaforico'!AN$30,N!$HC25:$HL25)+SUMIF(E!$HC$15:$HL$15,'Ciclo Semaforico'!AN$30,E!$HC25:$HL25)+SUMIF(O!$HC$15:$HL$15,'Ciclo Semaforico'!AN$30,O!$HC25:$HL25)),(SUMIF(S!$HC$15:$HL$15,'Ciclo Semaforico'!AN$30,S!$HC25:$HL25)+SUMIF(N!$HC$15:$HL$15,'Ciclo Semaforico'!AN$30,N!$HC25:$HL25)+SUMIF(E!$HC$15:$HL$15,'Ciclo Semaforico'!AN$30,E!$HC25:$HL25)+SUMIF(O!$HC$15:$HL$15,'Ciclo Semaforico'!AN$30,O!$HC25:$HL25))*AN$31))</f>
        <v>0</v>
      </c>
      <c r="AO50" s="245">
        <f>IF(AO$32="",IF(AO$31="",(SUMIF(S!$HC$15:$HL$15,'Ciclo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Semaforico'!AO$30,O!$HC25:$HL25))*AO$31),(SUMIF(S!$HC$15:$HL$15,'Ciclo Semaforico'!AO$32,S!$HC25:$HL25)+SUMIF(N!$HC$15:$HL$15,'Ciclo Semaforico'!AO$32,N!$HC25:$HL25)+SUMIF(E!$HC$15:$HL$15,'Ciclo Semaforico'!AO$32,E!$HC25:$HL25)+SUMIF(O!$HC$15:$HL$15,'Ciclo Semaforico'!AO$32,O!$HC25:$HL25))-IF(AO$31="",(SUMIF(S!$HC$15:$HL$15,'Ciclo Semaforico'!AO$30,S!$HC25:$HL25)+SUMIF(N!$HC$15:$HL$15,'Ciclo Semaforico'!AO$30,N!$HC25:$HL25)+SUMIF(E!$HC$15:$HL$15,'Ciclo Semaforico'!AO$30,E!$HC25:$HL25)+SUMIF(O!$HC$15:$HL$15,'Ciclo Semaforico'!AO$30,O!$HC25:$HL25)),(SUMIF(S!$HC$15:$HL$15,'Ciclo Semaforico'!AO$30,S!$HC25:$HL25)+SUMIF(N!$HC$15:$HL$15,'Ciclo Semaforico'!AO$30,N!$HC25:$HL25)+SUMIF(E!$HC$15:$HL$15,'Ciclo Semaforico'!AO$30,E!$HC25:$HL25)+SUMIF(O!$HC$15:$HL$15,'Ciclo Semaforico'!AO$30,O!$HC25:$HL25))*AO$31))</f>
        <v>0</v>
      </c>
      <c r="AP50" s="245">
        <f>IF(AP$32="",IF(AP$31="",(SUMIF(S!$HC$15:$HL$15,'Ciclo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Semaforico'!AP$30,O!$HC25:$HL25))*AP$31),(SUMIF(S!$HC$15:$HL$15,'Ciclo Semaforico'!AP$32,S!$HC25:$HL25)+SUMIF(N!$HC$15:$HL$15,'Ciclo Semaforico'!AP$32,N!$HC25:$HL25)+SUMIF(E!$HC$15:$HL$15,'Ciclo Semaforico'!AP$32,E!$HC25:$HL25)+SUMIF(O!$HC$15:$HL$15,'Ciclo Semaforico'!AP$32,O!$HC25:$HL25))-IF(AP$31="",(SUMIF(S!$HC$15:$HL$15,'Ciclo Semaforico'!AP$30,S!$HC25:$HL25)+SUMIF(N!$HC$15:$HL$15,'Ciclo Semaforico'!AP$30,N!$HC25:$HL25)+SUMIF(E!$HC$15:$HL$15,'Ciclo Semaforico'!AP$30,E!$HC25:$HL25)+SUMIF(O!$HC$15:$HL$15,'Ciclo Semaforico'!AP$30,O!$HC25:$HL25)),(SUMIF(S!$HC$15:$HL$15,'Ciclo Semaforico'!AP$30,S!$HC25:$HL25)+SUMIF(N!$HC$15:$HL$15,'Ciclo Semaforico'!AP$30,N!$HC25:$HL25)+SUMIF(E!$HC$15:$HL$15,'Ciclo Semaforico'!AP$30,E!$HC25:$HL25)+SUMIF(O!$HC$15:$HL$15,'Ciclo Semaforico'!AP$30,O!$HC25:$HL25))*AP$31))</f>
        <v>0</v>
      </c>
      <c r="AQ50" s="245">
        <f>IF(AQ$32="",IF(AQ$31="",(SUMIF(S!$HC$15:$HL$15,'Ciclo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Semaforico'!AQ$30,O!$HC25:$HL25))*AQ$31),(SUMIF(S!$HC$15:$HL$15,'Ciclo Semaforico'!AQ$32,S!$HC25:$HL25)+SUMIF(N!$HC$15:$HL$15,'Ciclo Semaforico'!AQ$32,N!$HC25:$HL25)+SUMIF(E!$HC$15:$HL$15,'Ciclo Semaforico'!AQ$32,E!$HC25:$HL25)+SUMIF(O!$HC$15:$HL$15,'Ciclo Semaforico'!AQ$32,O!$HC25:$HL25))-IF(AQ$31="",(SUMIF(S!$HC$15:$HL$15,'Ciclo Semaforico'!AQ$30,S!$HC25:$HL25)+SUMIF(N!$HC$15:$HL$15,'Ciclo Semaforico'!AQ$30,N!$HC25:$HL25)+SUMIF(E!$HC$15:$HL$15,'Ciclo Semaforico'!AQ$30,E!$HC25:$HL25)+SUMIF(O!$HC$15:$HL$15,'Ciclo Semaforico'!AQ$30,O!$HC25:$HL25)),(SUMIF(S!$HC$15:$HL$15,'Ciclo Semaforico'!AQ$30,S!$HC25:$HL25)+SUMIF(N!$HC$15:$HL$15,'Ciclo Semaforico'!AQ$30,N!$HC25:$HL25)+SUMIF(E!$HC$15:$HL$15,'Ciclo Semaforico'!AQ$30,E!$HC25:$HL25)+SUMIF(O!$HC$15:$HL$15,'Ciclo Semaforico'!AQ$30,O!$HC25:$HL25))*AQ$31))</f>
        <v>0</v>
      </c>
      <c r="AR50" s="245">
        <f>IF(AR$32="",IF(AR$31="",(SUMIF(S!$HC$15:$HL$15,'Ciclo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Semaforico'!AR$30,O!$HC25:$HL25))*AR$31),(SUMIF(S!$HC$15:$HL$15,'Ciclo Semaforico'!AR$32,S!$HC25:$HL25)+SUMIF(N!$HC$15:$HL$15,'Ciclo Semaforico'!AR$32,N!$HC25:$HL25)+SUMIF(E!$HC$15:$HL$15,'Ciclo Semaforico'!AR$32,E!$HC25:$HL25)+SUMIF(O!$HC$15:$HL$15,'Ciclo Semaforico'!AR$32,O!$HC25:$HL25))-IF(AR$31="",(SUMIF(S!$HC$15:$HL$15,'Ciclo Semaforico'!AR$30,S!$HC25:$HL25)+SUMIF(N!$HC$15:$HL$15,'Ciclo Semaforico'!AR$30,N!$HC25:$HL25)+SUMIF(E!$HC$15:$HL$15,'Ciclo Semaforico'!AR$30,E!$HC25:$HL25)+SUMIF(O!$HC$15:$HL$15,'Ciclo Semaforico'!AR$30,O!$HC25:$HL25)),(SUMIF(S!$HC$15:$HL$15,'Ciclo Semaforico'!AR$30,S!$HC25:$HL25)+SUMIF(N!$HC$15:$HL$15,'Ciclo Semaforico'!AR$30,N!$HC25:$HL25)+SUMIF(E!$HC$15:$HL$15,'Ciclo Semaforico'!AR$30,E!$HC25:$HL25)+SUMIF(O!$HC$15:$HL$15,'Ciclo Semaforico'!AR$30,O!$HC25:$HL25))*AR$31))</f>
        <v>0</v>
      </c>
      <c r="AS50" s="245">
        <f>IF(AS$32="",IF(AS$31="",(SUMIF(S!$HC$15:$HL$15,'Ciclo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Semaforico'!AS$30,O!$HC25:$HL25))*AS$31),(SUMIF(S!$HC$15:$HL$15,'Ciclo Semaforico'!AS$32,S!$HC25:$HL25)+SUMIF(N!$HC$15:$HL$15,'Ciclo Semaforico'!AS$32,N!$HC25:$HL25)+SUMIF(E!$HC$15:$HL$15,'Ciclo Semaforico'!AS$32,E!$HC25:$HL25)+SUMIF(O!$HC$15:$HL$15,'Ciclo Semaforico'!AS$32,O!$HC25:$HL25))-IF(AS$31="",(SUMIF(S!$HC$15:$HL$15,'Ciclo Semaforico'!AS$30,S!$HC25:$HL25)+SUMIF(N!$HC$15:$HL$15,'Ciclo Semaforico'!AS$30,N!$HC25:$HL25)+SUMIF(E!$HC$15:$HL$15,'Ciclo Semaforico'!AS$30,E!$HC25:$HL25)+SUMIF(O!$HC$15:$HL$15,'Ciclo Semaforico'!AS$30,O!$HC25:$HL25)),(SUMIF(S!$HC$15:$HL$15,'Ciclo Semaforico'!AS$30,S!$HC25:$HL25)+SUMIF(N!$HC$15:$HL$15,'Ciclo Semaforico'!AS$30,N!$HC25:$HL25)+SUMIF(E!$HC$15:$HL$15,'Ciclo Semaforico'!AS$30,E!$HC25:$HL25)+SUMIF(O!$HC$15:$HL$15,'Ciclo Semaforico'!AS$30,O!$HC25:$HL25))*AS$31))</f>
        <v>0</v>
      </c>
      <c r="AT50" s="245">
        <f>IF(AT$32="",IF(AT$31="",(SUMIF(S!$HC$15:$HL$15,'Ciclo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Semaforico'!AT$30,O!$HC25:$HL25))*AT$31),(SUMIF(S!$HC$15:$HL$15,'Ciclo Semaforico'!AT$32,S!$HC25:$HL25)+SUMIF(N!$HC$15:$HL$15,'Ciclo Semaforico'!AT$32,N!$HC25:$HL25)+SUMIF(E!$HC$15:$HL$15,'Ciclo Semaforico'!AT$32,E!$HC25:$HL25)+SUMIF(O!$HC$15:$HL$15,'Ciclo Semaforico'!AT$32,O!$HC25:$HL25))-IF(AT$31="",(SUMIF(S!$HC$15:$HL$15,'Ciclo Semaforico'!AT$30,S!$HC25:$HL25)+SUMIF(N!$HC$15:$HL$15,'Ciclo Semaforico'!AT$30,N!$HC25:$HL25)+SUMIF(E!$HC$15:$HL$15,'Ciclo Semaforico'!AT$30,E!$HC25:$HL25)+SUMIF(O!$HC$15:$HL$15,'Ciclo Semaforico'!AT$30,O!$HC25:$HL25)),(SUMIF(S!$HC$15:$HL$15,'Ciclo Semaforico'!AT$30,S!$HC25:$HL25)+SUMIF(N!$HC$15:$HL$15,'Ciclo Semaforico'!AT$30,N!$HC25:$HL25)+SUMIF(E!$HC$15:$HL$15,'Ciclo Semaforico'!AT$30,E!$HC25:$HL25)+SUMIF(O!$HC$15:$HL$15,'Ciclo Semaforico'!AT$30,O!$HC25:$HL25))*AT$31))</f>
        <v>0</v>
      </c>
      <c r="AU50" s="245">
        <f>IF(AU$32="",IF(AU$31="",(SUMIF(S!$HC$15:$HL$15,'Ciclo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Semaforico'!AU$30,O!$HC25:$HL25))*AU$31),(SUMIF(S!$HC$15:$HL$15,'Ciclo Semaforico'!AU$32,S!$HC25:$HL25)+SUMIF(N!$HC$15:$HL$15,'Ciclo Semaforico'!AU$32,N!$HC25:$HL25)+SUMIF(E!$HC$15:$HL$15,'Ciclo Semaforico'!AU$32,E!$HC25:$HL25)+SUMIF(O!$HC$15:$HL$15,'Ciclo Semaforico'!AU$32,O!$HC25:$HL25))-IF(AU$31="",(SUMIF(S!$HC$15:$HL$15,'Ciclo Semaforico'!AU$30,S!$HC25:$HL25)+SUMIF(N!$HC$15:$HL$15,'Ciclo Semaforico'!AU$30,N!$HC25:$HL25)+SUMIF(E!$HC$15:$HL$15,'Ciclo Semaforico'!AU$30,E!$HC25:$HL25)+SUMIF(O!$HC$15:$HL$15,'Ciclo Semaforico'!AU$30,O!$HC25:$HL25)),(SUMIF(S!$HC$15:$HL$15,'Ciclo Semaforico'!AU$30,S!$HC25:$HL25)+SUMIF(N!$HC$15:$HL$15,'Ciclo Semaforico'!AU$30,N!$HC25:$HL25)+SUMIF(E!$HC$15:$HL$15,'Ciclo Semaforico'!AU$30,E!$HC25:$HL25)+SUMIF(O!$HC$15:$HL$15,'Ciclo Semaforico'!AU$30,O!$HC25:$HL25))*AU$31))</f>
        <v>0</v>
      </c>
      <c r="AV50" s="245">
        <f>IF(AV$32="",IF(AV$31="",(SUMIF(S!$HC$15:$HL$15,'Ciclo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Semaforico'!AV$30,O!$HC25:$HL25))*AV$31),(SUMIF(S!$HC$15:$HL$15,'Ciclo Semaforico'!AV$32,S!$HC25:$HL25)+SUMIF(N!$HC$15:$HL$15,'Ciclo Semaforico'!AV$32,N!$HC25:$HL25)+SUMIF(E!$HC$15:$HL$15,'Ciclo Semaforico'!AV$32,E!$HC25:$HL25)+SUMIF(O!$HC$15:$HL$15,'Ciclo Semaforico'!AV$32,O!$HC25:$HL25))-IF(AV$31="",(SUMIF(S!$HC$15:$HL$15,'Ciclo Semaforico'!AV$30,S!$HC25:$HL25)+SUMIF(N!$HC$15:$HL$15,'Ciclo Semaforico'!AV$30,N!$HC25:$HL25)+SUMIF(E!$HC$15:$HL$15,'Ciclo Semaforico'!AV$30,E!$HC25:$HL25)+SUMIF(O!$HC$15:$HL$15,'Ciclo Semaforico'!AV$30,O!$HC25:$HL25)),(SUMIF(S!$HC$15:$HL$15,'Ciclo Semaforico'!AV$30,S!$HC25:$HL25)+SUMIF(N!$HC$15:$HL$15,'Ciclo Semaforico'!AV$30,N!$HC25:$HL25)+SUMIF(E!$HC$15:$HL$15,'Ciclo Semaforico'!AV$30,E!$HC25:$HL25)+SUMIF(O!$HC$15:$HL$15,'Ciclo Semaforico'!AV$30,O!$HC25:$HL25))*AV$31))</f>
        <v>0</v>
      </c>
      <c r="AW50" s="245">
        <f>IF(AW$32="",IF(AW$31="",(SUMIF(S!$HC$15:$HL$15,'Ciclo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Semaforico'!AW$30,O!$HC25:$HL25))*AW$31),(SUMIF(S!$HC$15:$HL$15,'Ciclo Semaforico'!AW$32,S!$HC25:$HL25)+SUMIF(N!$HC$15:$HL$15,'Ciclo Semaforico'!AW$32,N!$HC25:$HL25)+SUMIF(E!$HC$15:$HL$15,'Ciclo Semaforico'!AW$32,E!$HC25:$HL25)+SUMIF(O!$HC$15:$HL$15,'Ciclo Semaforico'!AW$32,O!$HC25:$HL25))-IF(AW$31="",(SUMIF(S!$HC$15:$HL$15,'Ciclo Semaforico'!AW$30,S!$HC25:$HL25)+SUMIF(N!$HC$15:$HL$15,'Ciclo Semaforico'!AW$30,N!$HC25:$HL25)+SUMIF(E!$HC$15:$HL$15,'Ciclo Semaforico'!AW$30,E!$HC25:$HL25)+SUMIF(O!$HC$15:$HL$15,'Ciclo Semaforico'!AW$30,O!$HC25:$HL25)),(SUMIF(S!$HC$15:$HL$15,'Ciclo Semaforico'!AW$30,S!$HC25:$HL25)+SUMIF(N!$HC$15:$HL$15,'Ciclo Semaforico'!AW$30,N!$HC25:$HL25)+SUMIF(E!$HC$15:$HL$15,'Ciclo Semaforico'!AW$30,E!$HC25:$HL25)+SUMIF(O!$HC$15:$HL$15,'Ciclo Semaforico'!AW$30,O!$HC25:$HL25))*AW$31))</f>
        <v>0</v>
      </c>
      <c r="AX50" s="246">
        <f>IF(AX$32="",IF(AX$31="",(SUMIF(S!$HC$15:$HL$15,'Ciclo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Semaforico'!AX$30,O!$HC25:$HL25))*AX$31),(SUMIF(S!$HC$15:$HL$15,'Ciclo Semaforico'!AX$32,S!$HC25:$HL25)+SUMIF(N!$HC$15:$HL$15,'Ciclo Semaforico'!AX$32,N!$HC25:$HL25)+SUMIF(E!$HC$15:$HL$15,'Ciclo Semaforico'!AX$32,E!$HC25:$HL25)+SUMIF(O!$HC$15:$HL$15,'Ciclo Semaforico'!AX$32,O!$HC25:$HL25))-IF(AX$31="",(SUMIF(S!$HC$15:$HL$15,'Ciclo Semaforico'!AX$30,S!$HC25:$HL25)+SUMIF(N!$HC$15:$HL$15,'Ciclo Semaforico'!AX$30,N!$HC25:$HL25)+SUMIF(E!$HC$15:$HL$15,'Ciclo Semaforico'!AX$30,E!$HC25:$HL25)+SUMIF(O!$HC$15:$HL$15,'Ciclo Semaforico'!AX$30,O!$HC25:$HL25)),(SUMIF(S!$HC$15:$HL$15,'Ciclo Semaforico'!AX$30,S!$HC25:$HL25)+SUMIF(N!$HC$15:$HL$15,'Ciclo Semaforico'!AX$30,N!$HC25:$HL25)+SUMIF(E!$HC$15:$HL$15,'Ciclo Semaforico'!AX$30,E!$HC25:$HL25)+SUMIF(O!$HC$15:$HL$15,'Ciclo Semaforico'!AX$30,O!$HC25:$HL25))*AX$31))</f>
        <v>0</v>
      </c>
      <c r="AY50" s="244" t="e">
        <f>IF(AY$32="",IF(AY$31="",(SUMIF(S!$HC$15:$HL$15,'Ciclo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Semaforico'!AY$30,O!$HC25:$HL25))*AY$31),(SUMIF(S!$HC$15:$HL$15,'Ciclo Semaforico'!AY$32,S!$HC25:$HL25)+SUMIF(N!$HC$15:$HL$15,'Ciclo Semaforico'!AY$32,N!$HC25:$HL25)+SUMIF(E!$HC$15:$HL$15,'Ciclo Semaforico'!AY$32,E!$HC25:$HL25)+SUMIF(O!$HC$15:$HL$15,'Ciclo Semaforico'!AY$32,O!$HC25:$HL25))-IF(AY$31="",(SUMIF(S!$HC$15:$HL$15,'Ciclo Semaforico'!AY$30,S!$HC25:$HL25)+SUMIF(N!$HC$15:$HL$15,'Ciclo Semaforico'!AY$30,N!$HC25:$HL25)+SUMIF(E!$HC$15:$HL$15,'Ciclo Semaforico'!AY$30,E!$HC25:$HL25)+SUMIF(O!$HC$15:$HL$15,'Ciclo Semaforico'!AY$30,O!$HC25:$HL25)),(SUMIF(S!$HC$15:$HL$15,'Ciclo Semaforico'!AY$30,S!$HC25:$HL25)+SUMIF(N!$HC$15:$HL$15,'Ciclo Semaforico'!AY$30,N!$HC25:$HL25)+SUMIF(E!$HC$15:$HL$15,'Ciclo Semaforico'!AY$30,E!$HC25:$HL25)+SUMIF(O!$HC$15:$HL$15,'Ciclo Semaforico'!AY$30,O!$HC25:$HL25))*AY$31))</f>
        <v>#REF!</v>
      </c>
      <c r="AZ50" s="245" t="e">
        <f>IF(AZ$32="",IF(AZ$31="",(SUMIF(S!$HC$15:$HL$15,'Ciclo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Semaforico'!AZ$30,O!$HC25:$HL25))*AZ$31),(SUMIF(S!$HC$15:$HL$15,'Ciclo Semaforico'!AZ$32,S!$HC25:$HL25)+SUMIF(N!$HC$15:$HL$15,'Ciclo Semaforico'!AZ$32,N!$HC25:$HL25)+SUMIF(E!$HC$15:$HL$15,'Ciclo Semaforico'!AZ$32,E!$HC25:$HL25)+SUMIF(O!$HC$15:$HL$15,'Ciclo Semaforico'!AZ$32,O!$HC25:$HL25))-IF(AZ$31="",(SUMIF(S!$HC$15:$HL$15,'Ciclo Semaforico'!AZ$30,S!$HC25:$HL25)+SUMIF(N!$HC$15:$HL$15,'Ciclo Semaforico'!AZ$30,N!$HC25:$HL25)+SUMIF(E!$HC$15:$HL$15,'Ciclo Semaforico'!AZ$30,E!$HC25:$HL25)+SUMIF(O!$HC$15:$HL$15,'Ciclo Semaforico'!AZ$30,O!$HC25:$HL25)),(SUMIF(S!$HC$15:$HL$15,'Ciclo Semaforico'!AZ$30,S!$HC25:$HL25)+SUMIF(N!$HC$15:$HL$15,'Ciclo Semaforico'!AZ$30,N!$HC25:$HL25)+SUMIF(E!$HC$15:$HL$15,'Ciclo Semaforico'!AZ$30,E!$HC25:$HL25)+SUMIF(O!$HC$15:$HL$15,'Ciclo Semaforico'!AZ$30,O!$HC25:$HL25))*AZ$31))</f>
        <v>#REF!</v>
      </c>
      <c r="BA50" s="245" t="e">
        <f>IF(BA$32="",IF(BA$31="",(SUMIF(S!$HC$15:$HL$15,'Ciclo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Semaforico'!BA$30,O!$HC25:$HL25))*BA$31),(SUMIF(S!$HC$15:$HL$15,'Ciclo Semaforico'!BA$32,S!$HC25:$HL25)+SUMIF(N!$HC$15:$HL$15,'Ciclo Semaforico'!BA$32,N!$HC25:$HL25)+SUMIF(E!$HC$15:$HL$15,'Ciclo Semaforico'!BA$32,E!$HC25:$HL25)+SUMIF(O!$HC$15:$HL$15,'Ciclo Semaforico'!BA$32,O!$HC25:$HL25))-IF(BA$31="",(SUMIF(S!$HC$15:$HL$15,'Ciclo Semaforico'!BA$30,S!$HC25:$HL25)+SUMIF(N!$HC$15:$HL$15,'Ciclo Semaforico'!BA$30,N!$HC25:$HL25)+SUMIF(E!$HC$15:$HL$15,'Ciclo Semaforico'!BA$30,E!$HC25:$HL25)+SUMIF(O!$HC$15:$HL$15,'Ciclo Semaforico'!BA$30,O!$HC25:$HL25)),(SUMIF(S!$HC$15:$HL$15,'Ciclo Semaforico'!BA$30,S!$HC25:$HL25)+SUMIF(N!$HC$15:$HL$15,'Ciclo Semaforico'!BA$30,N!$HC25:$HL25)+SUMIF(E!$HC$15:$HL$15,'Ciclo Semaforico'!BA$30,E!$HC25:$HL25)+SUMIF(O!$HC$15:$HL$15,'Ciclo Semaforico'!BA$30,O!$HC25:$HL25))*BA$31))</f>
        <v>#REF!</v>
      </c>
      <c r="BB50" s="245" t="e">
        <f>IF(BB$32="",IF(BB$31="",(SUMIF(S!$HC$15:$HL$15,'Ciclo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Semaforico'!BB$30,O!$HC25:$HL25))*BB$31),(SUMIF(S!$HC$15:$HL$15,'Ciclo Semaforico'!BB$32,S!$HC25:$HL25)+SUMIF(N!$HC$15:$HL$15,'Ciclo Semaforico'!BB$32,N!$HC25:$HL25)+SUMIF(E!$HC$15:$HL$15,'Ciclo Semaforico'!BB$32,E!$HC25:$HL25)+SUMIF(O!$HC$15:$HL$15,'Ciclo Semaforico'!BB$32,O!$HC25:$HL25))-IF(BB$31="",(SUMIF(S!$HC$15:$HL$15,'Ciclo Semaforico'!BB$30,S!$HC25:$HL25)+SUMIF(N!$HC$15:$HL$15,'Ciclo Semaforico'!BB$30,N!$HC25:$HL25)+SUMIF(E!$HC$15:$HL$15,'Ciclo Semaforico'!BB$30,E!$HC25:$HL25)+SUMIF(O!$HC$15:$HL$15,'Ciclo Semaforico'!BB$30,O!$HC25:$HL25)),(SUMIF(S!$HC$15:$HL$15,'Ciclo Semaforico'!BB$30,S!$HC25:$HL25)+SUMIF(N!$HC$15:$HL$15,'Ciclo Semaforico'!BB$30,N!$HC25:$HL25)+SUMIF(E!$HC$15:$HL$15,'Ciclo Semaforico'!BB$30,E!$HC25:$HL25)+SUMIF(O!$HC$15:$HL$15,'Ciclo Semaforico'!BB$30,O!$HC25:$HL25))*BB$31))</f>
        <v>#REF!</v>
      </c>
      <c r="BC50" s="245" t="e">
        <f>IF(BC$32="",IF(BC$31="",(SUMIF(S!$HC$15:$HL$15,'Ciclo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Semaforico'!BC$30,O!$HC25:$HL25))*BC$31),(SUMIF(S!$HC$15:$HL$15,'Ciclo Semaforico'!BC$32,S!$HC25:$HL25)+SUMIF(N!$HC$15:$HL$15,'Ciclo Semaforico'!BC$32,N!$HC25:$HL25)+SUMIF(E!$HC$15:$HL$15,'Ciclo Semaforico'!BC$32,E!$HC25:$HL25)+SUMIF(O!$HC$15:$HL$15,'Ciclo Semaforico'!BC$32,O!$HC25:$HL25))-IF(BC$31="",(SUMIF(S!$HC$15:$HL$15,'Ciclo Semaforico'!BC$30,S!$HC25:$HL25)+SUMIF(N!$HC$15:$HL$15,'Ciclo Semaforico'!BC$30,N!$HC25:$HL25)+SUMIF(E!$HC$15:$HL$15,'Ciclo Semaforico'!BC$30,E!$HC25:$HL25)+SUMIF(O!$HC$15:$HL$15,'Ciclo Semaforico'!BC$30,O!$HC25:$HL25)),(SUMIF(S!$HC$15:$HL$15,'Ciclo Semaforico'!BC$30,S!$HC25:$HL25)+SUMIF(N!$HC$15:$HL$15,'Ciclo Semaforico'!BC$30,N!$HC25:$HL25)+SUMIF(E!$HC$15:$HL$15,'Ciclo Semaforico'!BC$30,E!$HC25:$HL25)+SUMIF(O!$HC$15:$HL$15,'Ciclo Semaforico'!BC$30,O!$HC25:$HL25))*BC$31))</f>
        <v>#REF!</v>
      </c>
      <c r="BD50" s="245" t="e">
        <f>IF(BD$32="",IF(BD$31="",(SUMIF(S!$HC$15:$HL$15,'Ciclo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Semaforico'!BD$30,O!$HC25:$HL25))*BD$31),(SUMIF(S!$HC$15:$HL$15,'Ciclo Semaforico'!BD$32,S!$HC25:$HL25)+SUMIF(N!$HC$15:$HL$15,'Ciclo Semaforico'!BD$32,N!$HC25:$HL25)+SUMIF(E!$HC$15:$HL$15,'Ciclo Semaforico'!BD$32,E!$HC25:$HL25)+SUMIF(O!$HC$15:$HL$15,'Ciclo Semaforico'!BD$32,O!$HC25:$HL25))-IF(BD$31="",(SUMIF(S!$HC$15:$HL$15,'Ciclo Semaforico'!BD$30,S!$HC25:$HL25)+SUMIF(N!$HC$15:$HL$15,'Ciclo Semaforico'!BD$30,N!$HC25:$HL25)+SUMIF(E!$HC$15:$HL$15,'Ciclo Semaforico'!BD$30,E!$HC25:$HL25)+SUMIF(O!$HC$15:$HL$15,'Ciclo Semaforico'!BD$30,O!$HC25:$HL25)),(SUMIF(S!$HC$15:$HL$15,'Ciclo Semaforico'!BD$30,S!$HC25:$HL25)+SUMIF(N!$HC$15:$HL$15,'Ciclo Semaforico'!BD$30,N!$HC25:$HL25)+SUMIF(E!$HC$15:$HL$15,'Ciclo Semaforico'!BD$30,E!$HC25:$HL25)+SUMIF(O!$HC$15:$HL$15,'Ciclo Semaforico'!BD$30,O!$HC25:$HL25))*BD$31))</f>
        <v>#REF!</v>
      </c>
      <c r="BE50" s="245">
        <f>IF(BE$32="",IF(BE$31="",(SUMIF(S!$HC$15:$HL$15,'Ciclo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Semaforico'!BE$30,O!$HC25:$HL25))*BE$31),(SUMIF(S!$HC$15:$HL$15,'Ciclo Semaforico'!BE$32,S!$HC25:$HL25)+SUMIF(N!$HC$15:$HL$15,'Ciclo Semaforico'!BE$32,N!$HC25:$HL25)+SUMIF(E!$HC$15:$HL$15,'Ciclo Semaforico'!BE$32,E!$HC25:$HL25)+SUMIF(O!$HC$15:$HL$15,'Ciclo Semaforico'!BE$32,O!$HC25:$HL25))-IF(BE$31="",(SUMIF(S!$HC$15:$HL$15,'Ciclo Semaforico'!BE$30,S!$HC25:$HL25)+SUMIF(N!$HC$15:$HL$15,'Ciclo Semaforico'!BE$30,N!$HC25:$HL25)+SUMIF(E!$HC$15:$HL$15,'Ciclo Semaforico'!BE$30,E!$HC25:$HL25)+SUMIF(O!$HC$15:$HL$15,'Ciclo Semaforico'!BE$30,O!$HC25:$HL25)),(SUMIF(S!$HC$15:$HL$15,'Ciclo Semaforico'!BE$30,S!$HC25:$HL25)+SUMIF(N!$HC$15:$HL$15,'Ciclo Semaforico'!BE$30,N!$HC25:$HL25)+SUMIF(E!$HC$15:$HL$15,'Ciclo Semaforico'!BE$30,E!$HC25:$HL25)+SUMIF(O!$HC$15:$HL$15,'Ciclo Semaforico'!BE$30,O!$HC25:$HL25))*BE$31))</f>
        <v>0</v>
      </c>
      <c r="BF50" s="245">
        <f>IF(BF$32="",IF(BF$31="",(SUMIF(S!$HC$15:$HL$15,'Ciclo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Semaforico'!BF$30,O!$HC25:$HL25))*BF$31),(SUMIF(S!$HC$15:$HL$15,'Ciclo Semaforico'!BF$32,S!$HC25:$HL25)+SUMIF(N!$HC$15:$HL$15,'Ciclo Semaforico'!BF$32,N!$HC25:$HL25)+SUMIF(E!$HC$15:$HL$15,'Ciclo Semaforico'!BF$32,E!$HC25:$HL25)+SUMIF(O!$HC$15:$HL$15,'Ciclo Semaforico'!BF$32,O!$HC25:$HL25))-IF(BF$31="",(SUMIF(S!$HC$15:$HL$15,'Ciclo Semaforico'!BF$30,S!$HC25:$HL25)+SUMIF(N!$HC$15:$HL$15,'Ciclo Semaforico'!BF$30,N!$HC25:$HL25)+SUMIF(E!$HC$15:$HL$15,'Ciclo Semaforico'!BF$30,E!$HC25:$HL25)+SUMIF(O!$HC$15:$HL$15,'Ciclo Semaforico'!BF$30,O!$HC25:$HL25)),(SUMIF(S!$HC$15:$HL$15,'Ciclo Semaforico'!BF$30,S!$HC25:$HL25)+SUMIF(N!$HC$15:$HL$15,'Ciclo Semaforico'!BF$30,N!$HC25:$HL25)+SUMIF(E!$HC$15:$HL$15,'Ciclo Semaforico'!BF$30,E!$HC25:$HL25)+SUMIF(O!$HC$15:$HL$15,'Ciclo Semaforico'!BF$30,O!$HC25:$HL25))*BF$31))</f>
        <v>0</v>
      </c>
      <c r="BG50" s="245">
        <f>IF(BG$32="",IF(BG$31="",(SUMIF(S!$HC$15:$HL$15,'Ciclo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Semaforico'!BG$30,O!$HC25:$HL25))*BG$31),(SUMIF(S!$HC$15:$HL$15,'Ciclo Semaforico'!BG$32,S!$HC25:$HL25)+SUMIF(N!$HC$15:$HL$15,'Ciclo Semaforico'!BG$32,N!$HC25:$HL25)+SUMIF(E!$HC$15:$HL$15,'Ciclo Semaforico'!BG$32,E!$HC25:$HL25)+SUMIF(O!$HC$15:$HL$15,'Ciclo Semaforico'!BG$32,O!$HC25:$HL25))-IF(BG$31="",(SUMIF(S!$HC$15:$HL$15,'Ciclo Semaforico'!BG$30,S!$HC25:$HL25)+SUMIF(N!$HC$15:$HL$15,'Ciclo Semaforico'!BG$30,N!$HC25:$HL25)+SUMIF(E!$HC$15:$HL$15,'Ciclo Semaforico'!BG$30,E!$HC25:$HL25)+SUMIF(O!$HC$15:$HL$15,'Ciclo Semaforico'!BG$30,O!$HC25:$HL25)),(SUMIF(S!$HC$15:$HL$15,'Ciclo Semaforico'!BG$30,S!$HC25:$HL25)+SUMIF(N!$HC$15:$HL$15,'Ciclo Semaforico'!BG$30,N!$HC25:$HL25)+SUMIF(E!$HC$15:$HL$15,'Ciclo Semaforico'!BG$30,E!$HC25:$HL25)+SUMIF(O!$HC$15:$HL$15,'Ciclo Semaforico'!BG$30,O!$HC25:$HL25))*BG$31))</f>
        <v>0</v>
      </c>
      <c r="BH50" s="245">
        <f>IF(BH$32="",IF(BH$31="",(SUMIF(S!$HC$15:$HL$15,'Ciclo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Semaforico'!BH$30,O!$HC25:$HL25))*BH$31),(SUMIF(S!$HC$15:$HL$15,'Ciclo Semaforico'!BH$32,S!$HC25:$HL25)+SUMIF(N!$HC$15:$HL$15,'Ciclo Semaforico'!BH$32,N!$HC25:$HL25)+SUMIF(E!$HC$15:$HL$15,'Ciclo Semaforico'!BH$32,E!$HC25:$HL25)+SUMIF(O!$HC$15:$HL$15,'Ciclo Semaforico'!BH$32,O!$HC25:$HL25))-IF(BH$31="",(SUMIF(S!$HC$15:$HL$15,'Ciclo Semaforico'!BH$30,S!$HC25:$HL25)+SUMIF(N!$HC$15:$HL$15,'Ciclo Semaforico'!BH$30,N!$HC25:$HL25)+SUMIF(E!$HC$15:$HL$15,'Ciclo Semaforico'!BH$30,E!$HC25:$HL25)+SUMIF(O!$HC$15:$HL$15,'Ciclo Semaforico'!BH$30,O!$HC25:$HL25)),(SUMIF(S!$HC$15:$HL$15,'Ciclo Semaforico'!BH$30,S!$HC25:$HL25)+SUMIF(N!$HC$15:$HL$15,'Ciclo Semaforico'!BH$30,N!$HC25:$HL25)+SUMIF(E!$HC$15:$HL$15,'Ciclo Semaforico'!BH$30,E!$HC25:$HL25)+SUMIF(O!$HC$15:$HL$15,'Ciclo Semaforico'!BH$30,O!$HC25:$HL25))*BH$31))</f>
        <v>0</v>
      </c>
      <c r="BI50" s="245">
        <f>IF(BI$32="",IF(BI$31="",(SUMIF(S!$HC$15:$HL$15,'Ciclo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Semaforico'!BI$30,O!$HC25:$HL25))*BI$31),(SUMIF(S!$HC$15:$HL$15,'Ciclo Semaforico'!BI$32,S!$HC25:$HL25)+SUMIF(N!$HC$15:$HL$15,'Ciclo Semaforico'!BI$32,N!$HC25:$HL25)+SUMIF(E!$HC$15:$HL$15,'Ciclo Semaforico'!BI$32,E!$HC25:$HL25)+SUMIF(O!$HC$15:$HL$15,'Ciclo Semaforico'!BI$32,O!$HC25:$HL25))-IF(BI$31="",(SUMIF(S!$HC$15:$HL$15,'Ciclo Semaforico'!BI$30,S!$HC25:$HL25)+SUMIF(N!$HC$15:$HL$15,'Ciclo Semaforico'!BI$30,N!$HC25:$HL25)+SUMIF(E!$HC$15:$HL$15,'Ciclo Semaforico'!BI$30,E!$HC25:$HL25)+SUMIF(O!$HC$15:$HL$15,'Ciclo Semaforico'!BI$30,O!$HC25:$HL25)),(SUMIF(S!$HC$15:$HL$15,'Ciclo Semaforico'!BI$30,S!$HC25:$HL25)+SUMIF(N!$HC$15:$HL$15,'Ciclo Semaforico'!BI$30,N!$HC25:$HL25)+SUMIF(E!$HC$15:$HL$15,'Ciclo Semaforico'!BI$30,E!$HC25:$HL25)+SUMIF(O!$HC$15:$HL$15,'Ciclo Semaforico'!BI$30,O!$HC25:$HL25))*BI$31))</f>
        <v>0</v>
      </c>
      <c r="BJ50" s="246">
        <f>IF(BJ$32="",IF(BJ$31="",(SUMIF(S!$HC$15:$HL$15,'Ciclo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Semaforico'!BJ$30,O!$HC25:$HL25))*BJ$31),(SUMIF(S!$HC$15:$HL$15,'Ciclo Semaforico'!BJ$32,S!$HC25:$HL25)+SUMIF(N!$HC$15:$HL$15,'Ciclo Semaforico'!BJ$32,N!$HC25:$HL25)+SUMIF(E!$HC$15:$HL$15,'Ciclo Semaforico'!BJ$32,E!$HC25:$HL25)+SUMIF(O!$HC$15:$HL$15,'Ciclo Semaforico'!BJ$32,O!$HC25:$HL25))-IF(BJ$31="",(SUMIF(S!$HC$15:$HL$15,'Ciclo Semaforico'!BJ$30,S!$HC25:$HL25)+SUMIF(N!$HC$15:$HL$15,'Ciclo Semaforico'!BJ$30,N!$HC25:$HL25)+SUMIF(E!$HC$15:$HL$15,'Ciclo Semaforico'!BJ$30,E!$HC25:$HL25)+SUMIF(O!$HC$15:$HL$15,'Ciclo Semaforico'!BJ$30,O!$HC25:$HL25)),(SUMIF(S!$HC$15:$HL$15,'Ciclo Semaforico'!BJ$30,S!$HC25:$HL25)+SUMIF(N!$HC$15:$HL$15,'Ciclo Semaforico'!BJ$30,N!$HC25:$HL25)+SUMIF(E!$HC$15:$HL$15,'Ciclo Semaforico'!BJ$30,E!$HC25:$HL25)+SUMIF(O!$HC$15:$HL$15,'Ciclo Semaforico'!BJ$30,O!$HC25:$HL25))*BJ$31))</f>
        <v>0</v>
      </c>
      <c r="BK50" s="244">
        <f>IF(BK$32="",IF(BK$31="",(SUMIF(S!$HC$15:$HL$15,'Ciclo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Semaforico'!BK$30,O!$HC25:$HL25))*BK$31),(SUMIF(S!$HC$15:$HL$15,'Ciclo Semaforico'!BK$32,S!$HC25:$HL25)+SUMIF(N!$HC$15:$HL$15,'Ciclo Semaforico'!BK$32,N!$HC25:$HL25)+SUMIF(E!$HC$15:$HL$15,'Ciclo Semaforico'!BK$32,E!$HC25:$HL25)+SUMIF(O!$HC$15:$HL$15,'Ciclo Semaforico'!BK$32,O!$HC25:$HL25))-IF(BK$31="",(SUMIF(S!$HC$15:$HL$15,'Ciclo Semaforico'!BK$30,S!$HC25:$HL25)+SUMIF(N!$HC$15:$HL$15,'Ciclo Semaforico'!BK$30,N!$HC25:$HL25)+SUMIF(E!$HC$15:$HL$15,'Ciclo Semaforico'!BK$30,E!$HC25:$HL25)+SUMIF(O!$HC$15:$HL$15,'Ciclo Semaforico'!BK$30,O!$HC25:$HL25)),(SUMIF(S!$HC$15:$HL$15,'Ciclo Semaforico'!BK$30,S!$HC25:$HL25)+SUMIF(N!$HC$15:$HL$15,'Ciclo Semaforico'!BK$30,N!$HC25:$HL25)+SUMIF(E!$HC$15:$HL$15,'Ciclo Semaforico'!BK$30,E!$HC25:$HL25)+SUMIF(O!$HC$15:$HL$15,'Ciclo Semaforico'!BK$30,O!$HC25:$HL25))*BK$31))</f>
        <v>0</v>
      </c>
      <c r="BL50" s="245">
        <f>IF(BL$32="",IF(BL$31="",(SUMIF(S!$HC$15:$HL$15,'Ciclo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Semaforico'!BL$30,O!$HC25:$HL25))*BL$31),(SUMIF(S!$HC$15:$HL$15,'Ciclo Semaforico'!BL$32,S!$HC25:$HL25)+SUMIF(N!$HC$15:$HL$15,'Ciclo Semaforico'!BL$32,N!$HC25:$HL25)+SUMIF(E!$HC$15:$HL$15,'Ciclo Semaforico'!BL$32,E!$HC25:$HL25)+SUMIF(O!$HC$15:$HL$15,'Ciclo Semaforico'!BL$32,O!$HC25:$HL25))-IF(BL$31="",(SUMIF(S!$HC$15:$HL$15,'Ciclo Semaforico'!BL$30,S!$HC25:$HL25)+SUMIF(N!$HC$15:$HL$15,'Ciclo Semaforico'!BL$30,N!$HC25:$HL25)+SUMIF(E!$HC$15:$HL$15,'Ciclo Semaforico'!BL$30,E!$HC25:$HL25)+SUMIF(O!$HC$15:$HL$15,'Ciclo Semaforico'!BL$30,O!$HC25:$HL25)),(SUMIF(S!$HC$15:$HL$15,'Ciclo Semaforico'!BL$30,S!$HC25:$HL25)+SUMIF(N!$HC$15:$HL$15,'Ciclo Semaforico'!BL$30,N!$HC25:$HL25)+SUMIF(E!$HC$15:$HL$15,'Ciclo Semaforico'!BL$30,E!$HC25:$HL25)+SUMIF(O!$HC$15:$HL$15,'Ciclo Semaforico'!BL$30,O!$HC25:$HL25))*BL$31))</f>
        <v>0</v>
      </c>
      <c r="BM50" s="245">
        <f>IF(BM$32="",IF(BM$31="",(SUMIF(S!$HC$15:$HL$15,'Ciclo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Semaforico'!BM$30,O!$HC25:$HL25))*BM$31),(SUMIF(S!$HC$15:$HL$15,'Ciclo Semaforico'!BM$32,S!$HC25:$HL25)+SUMIF(N!$HC$15:$HL$15,'Ciclo Semaforico'!BM$32,N!$HC25:$HL25)+SUMIF(E!$HC$15:$HL$15,'Ciclo Semaforico'!BM$32,E!$HC25:$HL25)+SUMIF(O!$HC$15:$HL$15,'Ciclo Semaforico'!BM$32,O!$HC25:$HL25))-IF(BM$31="",(SUMIF(S!$HC$15:$HL$15,'Ciclo Semaforico'!BM$30,S!$HC25:$HL25)+SUMIF(N!$HC$15:$HL$15,'Ciclo Semaforico'!BM$30,N!$HC25:$HL25)+SUMIF(E!$HC$15:$HL$15,'Ciclo Semaforico'!BM$30,E!$HC25:$HL25)+SUMIF(O!$HC$15:$HL$15,'Ciclo Semaforico'!BM$30,O!$HC25:$HL25)),(SUMIF(S!$HC$15:$HL$15,'Ciclo Semaforico'!BM$30,S!$HC25:$HL25)+SUMIF(N!$HC$15:$HL$15,'Ciclo Semaforico'!BM$30,N!$HC25:$HL25)+SUMIF(E!$HC$15:$HL$15,'Ciclo Semaforico'!BM$30,E!$HC25:$HL25)+SUMIF(O!$HC$15:$HL$15,'Ciclo Semaforico'!BM$30,O!$HC25:$HL25))*BM$31))</f>
        <v>0</v>
      </c>
      <c r="BN50" s="245">
        <f>IF(BN$32="",IF(BN$31="",(SUMIF(S!$HC$15:$HL$15,'Ciclo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Semaforico'!BN$30,O!$HC25:$HL25))*BN$31),(SUMIF(S!$HC$15:$HL$15,'Ciclo Semaforico'!BN$32,S!$HC25:$HL25)+SUMIF(N!$HC$15:$HL$15,'Ciclo Semaforico'!BN$32,N!$HC25:$HL25)+SUMIF(E!$HC$15:$HL$15,'Ciclo Semaforico'!BN$32,E!$HC25:$HL25)+SUMIF(O!$HC$15:$HL$15,'Ciclo Semaforico'!BN$32,O!$HC25:$HL25))-IF(BN$31="",(SUMIF(S!$HC$15:$HL$15,'Ciclo Semaforico'!BN$30,S!$HC25:$HL25)+SUMIF(N!$HC$15:$HL$15,'Ciclo Semaforico'!BN$30,N!$HC25:$HL25)+SUMIF(E!$HC$15:$HL$15,'Ciclo Semaforico'!BN$30,E!$HC25:$HL25)+SUMIF(O!$HC$15:$HL$15,'Ciclo Semaforico'!BN$30,O!$HC25:$HL25)),(SUMIF(S!$HC$15:$HL$15,'Ciclo Semaforico'!BN$30,S!$HC25:$HL25)+SUMIF(N!$HC$15:$HL$15,'Ciclo Semaforico'!BN$30,N!$HC25:$HL25)+SUMIF(E!$HC$15:$HL$15,'Ciclo Semaforico'!BN$30,E!$HC25:$HL25)+SUMIF(O!$HC$15:$HL$15,'Ciclo Semaforico'!BN$30,O!$HC25:$HL25))*BN$31))</f>
        <v>0</v>
      </c>
      <c r="BO50" s="245">
        <f>IF(BO$32="",IF(BO$31="",(SUMIF(S!$HC$15:$HL$15,'Ciclo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Semaforico'!BO$30,O!$HC25:$HL25))*BO$31),(SUMIF(S!$HC$15:$HL$15,'Ciclo Semaforico'!BO$32,S!$HC25:$HL25)+SUMIF(N!$HC$15:$HL$15,'Ciclo Semaforico'!BO$32,N!$HC25:$HL25)+SUMIF(E!$HC$15:$HL$15,'Ciclo Semaforico'!BO$32,E!$HC25:$HL25)+SUMIF(O!$HC$15:$HL$15,'Ciclo Semaforico'!BO$32,O!$HC25:$HL25))-IF(BO$31="",(SUMIF(S!$HC$15:$HL$15,'Ciclo Semaforico'!BO$30,S!$HC25:$HL25)+SUMIF(N!$HC$15:$HL$15,'Ciclo Semaforico'!BO$30,N!$HC25:$HL25)+SUMIF(E!$HC$15:$HL$15,'Ciclo Semaforico'!BO$30,E!$HC25:$HL25)+SUMIF(O!$HC$15:$HL$15,'Ciclo Semaforico'!BO$30,O!$HC25:$HL25)),(SUMIF(S!$HC$15:$HL$15,'Ciclo Semaforico'!BO$30,S!$HC25:$HL25)+SUMIF(N!$HC$15:$HL$15,'Ciclo Semaforico'!BO$30,N!$HC25:$HL25)+SUMIF(E!$HC$15:$HL$15,'Ciclo Semaforico'!BO$30,E!$HC25:$HL25)+SUMIF(O!$HC$15:$HL$15,'Ciclo Semaforico'!BO$30,O!$HC25:$HL25))*BO$31))</f>
        <v>0</v>
      </c>
      <c r="BP50" s="245">
        <f>IF(BP$32="",IF(BP$31="",(SUMIF(S!$HC$15:$HL$15,'Ciclo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Semaforico'!BP$30,O!$HC25:$HL25))*BP$31),(SUMIF(S!$HC$15:$HL$15,'Ciclo Semaforico'!BP$32,S!$HC25:$HL25)+SUMIF(N!$HC$15:$HL$15,'Ciclo Semaforico'!BP$32,N!$HC25:$HL25)+SUMIF(E!$HC$15:$HL$15,'Ciclo Semaforico'!BP$32,E!$HC25:$HL25)+SUMIF(O!$HC$15:$HL$15,'Ciclo Semaforico'!BP$32,O!$HC25:$HL25))-IF(BP$31="",(SUMIF(S!$HC$15:$HL$15,'Ciclo Semaforico'!BP$30,S!$HC25:$HL25)+SUMIF(N!$HC$15:$HL$15,'Ciclo Semaforico'!BP$30,N!$HC25:$HL25)+SUMIF(E!$HC$15:$HL$15,'Ciclo Semaforico'!BP$30,E!$HC25:$HL25)+SUMIF(O!$HC$15:$HL$15,'Ciclo Semaforico'!BP$30,O!$HC25:$HL25)),(SUMIF(S!$HC$15:$HL$15,'Ciclo Semaforico'!BP$30,S!$HC25:$HL25)+SUMIF(N!$HC$15:$HL$15,'Ciclo Semaforico'!BP$30,N!$HC25:$HL25)+SUMIF(E!$HC$15:$HL$15,'Ciclo Semaforico'!BP$30,E!$HC25:$HL25)+SUMIF(O!$HC$15:$HL$15,'Ciclo Semaforico'!BP$30,O!$HC25:$HL25))*BP$31))</f>
        <v>0</v>
      </c>
      <c r="BQ50" s="245">
        <f>IF(BQ$32="",IF(BQ$31="",(SUMIF(S!$HC$15:$HL$15,'Ciclo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Semaforico'!BQ$30,O!$HC25:$HL25))*BQ$31),(SUMIF(S!$HC$15:$HL$15,'Ciclo Semaforico'!BQ$32,S!$HC25:$HL25)+SUMIF(N!$HC$15:$HL$15,'Ciclo Semaforico'!BQ$32,N!$HC25:$HL25)+SUMIF(E!$HC$15:$HL$15,'Ciclo Semaforico'!BQ$32,E!$HC25:$HL25)+SUMIF(O!$HC$15:$HL$15,'Ciclo Semaforico'!BQ$32,O!$HC25:$HL25))-IF(BQ$31="",(SUMIF(S!$HC$15:$HL$15,'Ciclo Semaforico'!BQ$30,S!$HC25:$HL25)+SUMIF(N!$HC$15:$HL$15,'Ciclo Semaforico'!BQ$30,N!$HC25:$HL25)+SUMIF(E!$HC$15:$HL$15,'Ciclo Semaforico'!BQ$30,E!$HC25:$HL25)+SUMIF(O!$HC$15:$HL$15,'Ciclo Semaforico'!BQ$30,O!$HC25:$HL25)),(SUMIF(S!$HC$15:$HL$15,'Ciclo Semaforico'!BQ$30,S!$HC25:$HL25)+SUMIF(N!$HC$15:$HL$15,'Ciclo Semaforico'!BQ$30,N!$HC25:$HL25)+SUMIF(E!$HC$15:$HL$15,'Ciclo Semaforico'!BQ$30,E!$HC25:$HL25)+SUMIF(O!$HC$15:$HL$15,'Ciclo Semaforico'!BQ$30,O!$HC25:$HL25))*BQ$31))</f>
        <v>0</v>
      </c>
      <c r="BR50" s="245">
        <f>IF(BR$32="",IF(BR$31="",(SUMIF(S!$HC$15:$HL$15,'Ciclo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Semaforico'!BR$30,O!$HC25:$HL25))*BR$31),(SUMIF(S!$HC$15:$HL$15,'Ciclo Semaforico'!BR$32,S!$HC25:$HL25)+SUMIF(N!$HC$15:$HL$15,'Ciclo Semaforico'!BR$32,N!$HC25:$HL25)+SUMIF(E!$HC$15:$HL$15,'Ciclo Semaforico'!BR$32,E!$HC25:$HL25)+SUMIF(O!$HC$15:$HL$15,'Ciclo Semaforico'!BR$32,O!$HC25:$HL25))-IF(BR$31="",(SUMIF(S!$HC$15:$HL$15,'Ciclo Semaforico'!BR$30,S!$HC25:$HL25)+SUMIF(N!$HC$15:$HL$15,'Ciclo Semaforico'!BR$30,N!$HC25:$HL25)+SUMIF(E!$HC$15:$HL$15,'Ciclo Semaforico'!BR$30,E!$HC25:$HL25)+SUMIF(O!$HC$15:$HL$15,'Ciclo Semaforico'!BR$30,O!$HC25:$HL25)),(SUMIF(S!$HC$15:$HL$15,'Ciclo Semaforico'!BR$30,S!$HC25:$HL25)+SUMIF(N!$HC$15:$HL$15,'Ciclo Semaforico'!BR$30,N!$HC25:$HL25)+SUMIF(E!$HC$15:$HL$15,'Ciclo Semaforico'!BR$30,E!$HC25:$HL25)+SUMIF(O!$HC$15:$HL$15,'Ciclo Semaforico'!BR$30,O!$HC25:$HL25))*BR$31))</f>
        <v>0</v>
      </c>
      <c r="BS50" s="245">
        <f>IF(BS$32="",IF(BS$31="",(SUMIF(S!$HC$15:$HL$15,'Ciclo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Semaforico'!BS$30,O!$HC25:$HL25))*BS$31),(SUMIF(S!$HC$15:$HL$15,'Ciclo Semaforico'!BS$32,S!$HC25:$HL25)+SUMIF(N!$HC$15:$HL$15,'Ciclo Semaforico'!BS$32,N!$HC25:$HL25)+SUMIF(E!$HC$15:$HL$15,'Ciclo Semaforico'!BS$32,E!$HC25:$HL25)+SUMIF(O!$HC$15:$HL$15,'Ciclo Semaforico'!BS$32,O!$HC25:$HL25))-IF(BS$31="",(SUMIF(S!$HC$15:$HL$15,'Ciclo Semaforico'!BS$30,S!$HC25:$HL25)+SUMIF(N!$HC$15:$HL$15,'Ciclo Semaforico'!BS$30,N!$HC25:$HL25)+SUMIF(E!$HC$15:$HL$15,'Ciclo Semaforico'!BS$30,E!$HC25:$HL25)+SUMIF(O!$HC$15:$HL$15,'Ciclo Semaforico'!BS$30,O!$HC25:$HL25)),(SUMIF(S!$HC$15:$HL$15,'Ciclo Semaforico'!BS$30,S!$HC25:$HL25)+SUMIF(N!$HC$15:$HL$15,'Ciclo Semaforico'!BS$30,N!$HC25:$HL25)+SUMIF(E!$HC$15:$HL$15,'Ciclo Semaforico'!BS$30,E!$HC25:$HL25)+SUMIF(O!$HC$15:$HL$15,'Ciclo Semaforico'!BS$30,O!$HC25:$HL25))*BS$31))</f>
        <v>0</v>
      </c>
      <c r="BT50" s="245">
        <f>IF(BT$32="",IF(BT$31="",(SUMIF(S!$HC$15:$HL$15,'Ciclo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Semaforico'!BT$30,O!$HC25:$HL25))*BT$31),(SUMIF(S!$HC$15:$HL$15,'Ciclo Semaforico'!BT$32,S!$HC25:$HL25)+SUMIF(N!$HC$15:$HL$15,'Ciclo Semaforico'!BT$32,N!$HC25:$HL25)+SUMIF(E!$HC$15:$HL$15,'Ciclo Semaforico'!BT$32,E!$HC25:$HL25)+SUMIF(O!$HC$15:$HL$15,'Ciclo Semaforico'!BT$32,O!$HC25:$HL25))-IF(BT$31="",(SUMIF(S!$HC$15:$HL$15,'Ciclo Semaforico'!BT$30,S!$HC25:$HL25)+SUMIF(N!$HC$15:$HL$15,'Ciclo Semaforico'!BT$30,N!$HC25:$HL25)+SUMIF(E!$HC$15:$HL$15,'Ciclo Semaforico'!BT$30,E!$HC25:$HL25)+SUMIF(O!$HC$15:$HL$15,'Ciclo Semaforico'!BT$30,O!$HC25:$HL25)),(SUMIF(S!$HC$15:$HL$15,'Ciclo Semaforico'!BT$30,S!$HC25:$HL25)+SUMIF(N!$HC$15:$HL$15,'Ciclo Semaforico'!BT$30,N!$HC25:$HL25)+SUMIF(E!$HC$15:$HL$15,'Ciclo Semaforico'!BT$30,E!$HC25:$HL25)+SUMIF(O!$HC$15:$HL$15,'Ciclo Semaforico'!BT$30,O!$HC25:$HL25))*BT$31))</f>
        <v>0</v>
      </c>
      <c r="BU50" s="245">
        <f>IF(BU$32="",IF(BU$31="",(SUMIF(S!$HC$15:$HL$15,'Ciclo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Semaforico'!BU$30,O!$HC25:$HL25))*BU$31),(SUMIF(S!$HC$15:$HL$15,'Ciclo Semaforico'!BU$32,S!$HC25:$HL25)+SUMIF(N!$HC$15:$HL$15,'Ciclo Semaforico'!BU$32,N!$HC25:$HL25)+SUMIF(E!$HC$15:$HL$15,'Ciclo Semaforico'!BU$32,E!$HC25:$HL25)+SUMIF(O!$HC$15:$HL$15,'Ciclo Semaforico'!BU$32,O!$HC25:$HL25))-IF(BU$31="",(SUMIF(S!$HC$15:$HL$15,'Ciclo Semaforico'!BU$30,S!$HC25:$HL25)+SUMIF(N!$HC$15:$HL$15,'Ciclo Semaforico'!BU$30,N!$HC25:$HL25)+SUMIF(E!$HC$15:$HL$15,'Ciclo Semaforico'!BU$30,E!$HC25:$HL25)+SUMIF(O!$HC$15:$HL$15,'Ciclo Semaforico'!BU$30,O!$HC25:$HL25)),(SUMIF(S!$HC$15:$HL$15,'Ciclo Semaforico'!BU$30,S!$HC25:$HL25)+SUMIF(N!$HC$15:$HL$15,'Ciclo Semaforico'!BU$30,N!$HC25:$HL25)+SUMIF(E!$HC$15:$HL$15,'Ciclo Semaforico'!BU$30,E!$HC25:$HL25)+SUMIF(O!$HC$15:$HL$15,'Ciclo Semaforico'!BU$30,O!$HC25:$HL25))*BU$31))</f>
        <v>0</v>
      </c>
      <c r="BV50" s="246">
        <f>IF(BV$32="",IF(BV$31="",(SUMIF(S!$HC$15:$HL$15,'Ciclo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Semaforico'!BV$30,O!$HC25:$HL25))*BV$31),(SUMIF(S!$HC$15:$HL$15,'Ciclo Semaforico'!BV$32,S!$HC25:$HL25)+SUMIF(N!$HC$15:$HL$15,'Ciclo Semaforico'!BV$32,N!$HC25:$HL25)+SUMIF(E!$HC$15:$HL$15,'Ciclo Semaforico'!BV$32,E!$HC25:$HL25)+SUMIF(O!$HC$15:$HL$15,'Ciclo Semaforico'!BV$32,O!$HC25:$HL25))-IF(BV$31="",(SUMIF(S!$HC$15:$HL$15,'Ciclo Semaforico'!BV$30,S!$HC25:$HL25)+SUMIF(N!$HC$15:$HL$15,'Ciclo Semaforico'!BV$30,N!$HC25:$HL25)+SUMIF(E!$HC$15:$HL$15,'Ciclo Semaforico'!BV$30,E!$HC25:$HL25)+SUMIF(O!$HC$15:$HL$15,'Ciclo Semaforico'!BV$30,O!$HC25:$HL25)),(SUMIF(S!$HC$15:$HL$15,'Ciclo Semaforico'!BV$30,S!$HC25:$HL25)+SUMIF(N!$HC$15:$HL$15,'Ciclo Semaforico'!BV$30,N!$HC25:$HL25)+SUMIF(E!$HC$15:$HL$15,'Ciclo Semaforico'!BV$30,E!$HC25:$HL25)+SUMIF(O!$HC$15:$HL$15,'Ciclo Semaforico'!BV$30,O!$HC25:$HL25))*BV$31))</f>
        <v>0</v>
      </c>
      <c r="BW50" s="244">
        <f>IF(BW$32="",IF(BW$31="",(SUMIF(S!$HC$15:$HL$15,'Ciclo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Semaforico'!BW$30,O!$HC25:$HL25))*BW$31),(SUMIF(S!$HC$15:$HL$15,'Ciclo Semaforico'!BW$32,S!$HC25:$HL25)+SUMIF(N!$HC$15:$HL$15,'Ciclo Semaforico'!BW$32,N!$HC25:$HL25)+SUMIF(E!$HC$15:$HL$15,'Ciclo Semaforico'!BW$32,E!$HC25:$HL25)+SUMIF(O!$HC$15:$HL$15,'Ciclo Semaforico'!BW$32,O!$HC25:$HL25))-IF(BW$31="",(SUMIF(S!$HC$15:$HL$15,'Ciclo Semaforico'!BW$30,S!$HC25:$HL25)+SUMIF(N!$HC$15:$HL$15,'Ciclo Semaforico'!BW$30,N!$HC25:$HL25)+SUMIF(E!$HC$15:$HL$15,'Ciclo Semaforico'!BW$30,E!$HC25:$HL25)+SUMIF(O!$HC$15:$HL$15,'Ciclo Semaforico'!BW$30,O!$HC25:$HL25)),(SUMIF(S!$HC$15:$HL$15,'Ciclo Semaforico'!BW$30,S!$HC25:$HL25)+SUMIF(N!$HC$15:$HL$15,'Ciclo Semaforico'!BW$30,N!$HC25:$HL25)+SUMIF(E!$HC$15:$HL$15,'Ciclo Semaforico'!BW$30,E!$HC25:$HL25)+SUMIF(O!$HC$15:$HL$15,'Ciclo Semaforico'!BW$30,O!$HC25:$HL25))*BW$31))</f>
        <v>0</v>
      </c>
      <c r="BX50" s="245">
        <f>IF(BX$32="",IF(BX$31="",(SUMIF(S!$HC$15:$HL$15,'Ciclo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Semaforico'!BX$30,O!$HC25:$HL25))*BX$31),(SUMIF(S!$HC$15:$HL$15,'Ciclo Semaforico'!BX$32,S!$HC25:$HL25)+SUMIF(N!$HC$15:$HL$15,'Ciclo Semaforico'!BX$32,N!$HC25:$HL25)+SUMIF(E!$HC$15:$HL$15,'Ciclo Semaforico'!BX$32,E!$HC25:$HL25)+SUMIF(O!$HC$15:$HL$15,'Ciclo Semaforico'!BX$32,O!$HC25:$HL25))-IF(BX$31="",(SUMIF(S!$HC$15:$HL$15,'Ciclo Semaforico'!BX$30,S!$HC25:$HL25)+SUMIF(N!$HC$15:$HL$15,'Ciclo Semaforico'!BX$30,N!$HC25:$HL25)+SUMIF(E!$HC$15:$HL$15,'Ciclo Semaforico'!BX$30,E!$HC25:$HL25)+SUMIF(O!$HC$15:$HL$15,'Ciclo Semaforico'!BX$30,O!$HC25:$HL25)),(SUMIF(S!$HC$15:$HL$15,'Ciclo Semaforico'!BX$30,S!$HC25:$HL25)+SUMIF(N!$HC$15:$HL$15,'Ciclo Semaforico'!BX$30,N!$HC25:$HL25)+SUMIF(E!$HC$15:$HL$15,'Ciclo Semaforico'!BX$30,E!$HC25:$HL25)+SUMIF(O!$HC$15:$HL$15,'Ciclo Semaforico'!BX$30,O!$HC25:$HL25))*BX$31))</f>
        <v>0</v>
      </c>
      <c r="BY50" s="245">
        <f>IF(BY$32="",IF(BY$31="",(SUMIF(S!$HC$15:$HL$15,'Ciclo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Semaforico'!BY$30,O!$HC25:$HL25))*BY$31),(SUMIF(S!$HC$15:$HL$15,'Ciclo Semaforico'!BY$32,S!$HC25:$HL25)+SUMIF(N!$HC$15:$HL$15,'Ciclo Semaforico'!BY$32,N!$HC25:$HL25)+SUMIF(E!$HC$15:$HL$15,'Ciclo Semaforico'!BY$32,E!$HC25:$HL25)+SUMIF(O!$HC$15:$HL$15,'Ciclo Semaforico'!BY$32,O!$HC25:$HL25))-IF(BY$31="",(SUMIF(S!$HC$15:$HL$15,'Ciclo Semaforico'!BY$30,S!$HC25:$HL25)+SUMIF(N!$HC$15:$HL$15,'Ciclo Semaforico'!BY$30,N!$HC25:$HL25)+SUMIF(E!$HC$15:$HL$15,'Ciclo Semaforico'!BY$30,E!$HC25:$HL25)+SUMIF(O!$HC$15:$HL$15,'Ciclo Semaforico'!BY$30,O!$HC25:$HL25)),(SUMIF(S!$HC$15:$HL$15,'Ciclo Semaforico'!BY$30,S!$HC25:$HL25)+SUMIF(N!$HC$15:$HL$15,'Ciclo Semaforico'!BY$30,N!$HC25:$HL25)+SUMIF(E!$HC$15:$HL$15,'Ciclo Semaforico'!BY$30,E!$HC25:$HL25)+SUMIF(O!$HC$15:$HL$15,'Ciclo Semaforico'!BY$30,O!$HC25:$HL25))*BY$31))</f>
        <v>0</v>
      </c>
      <c r="BZ50" s="245">
        <f>IF(BZ$32="",IF(BZ$31="",(SUMIF(S!$HC$15:$HL$15,'Ciclo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Semaforico'!BZ$30,O!$HC25:$HL25))*BZ$31),(SUMIF(S!$HC$15:$HL$15,'Ciclo Semaforico'!BZ$32,S!$HC25:$HL25)+SUMIF(N!$HC$15:$HL$15,'Ciclo Semaforico'!BZ$32,N!$HC25:$HL25)+SUMIF(E!$HC$15:$HL$15,'Ciclo Semaforico'!BZ$32,E!$HC25:$HL25)+SUMIF(O!$HC$15:$HL$15,'Ciclo Semaforico'!BZ$32,O!$HC25:$HL25))-IF(BZ$31="",(SUMIF(S!$HC$15:$HL$15,'Ciclo Semaforico'!BZ$30,S!$HC25:$HL25)+SUMIF(N!$HC$15:$HL$15,'Ciclo Semaforico'!BZ$30,N!$HC25:$HL25)+SUMIF(E!$HC$15:$HL$15,'Ciclo Semaforico'!BZ$30,E!$HC25:$HL25)+SUMIF(O!$HC$15:$HL$15,'Ciclo Semaforico'!BZ$30,O!$HC25:$HL25)),(SUMIF(S!$HC$15:$HL$15,'Ciclo Semaforico'!BZ$30,S!$HC25:$HL25)+SUMIF(N!$HC$15:$HL$15,'Ciclo Semaforico'!BZ$30,N!$HC25:$HL25)+SUMIF(E!$HC$15:$HL$15,'Ciclo Semaforico'!BZ$30,E!$HC25:$HL25)+SUMIF(O!$HC$15:$HL$15,'Ciclo Semaforico'!BZ$30,O!$HC25:$HL25))*BZ$31))</f>
        <v>0</v>
      </c>
      <c r="CA50" s="245">
        <f>IF(CA$32="",IF(CA$31="",(SUMIF(S!$HC$15:$HL$15,'Ciclo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Semaforico'!CA$30,O!$HC25:$HL25))*CA$31),(SUMIF(S!$HC$15:$HL$15,'Ciclo Semaforico'!CA$32,S!$HC25:$HL25)+SUMIF(N!$HC$15:$HL$15,'Ciclo Semaforico'!CA$32,N!$HC25:$HL25)+SUMIF(E!$HC$15:$HL$15,'Ciclo Semaforico'!CA$32,E!$HC25:$HL25)+SUMIF(O!$HC$15:$HL$15,'Ciclo Semaforico'!CA$32,O!$HC25:$HL25))-IF(CA$31="",(SUMIF(S!$HC$15:$HL$15,'Ciclo Semaforico'!CA$30,S!$HC25:$HL25)+SUMIF(N!$HC$15:$HL$15,'Ciclo Semaforico'!CA$30,N!$HC25:$HL25)+SUMIF(E!$HC$15:$HL$15,'Ciclo Semaforico'!CA$30,E!$HC25:$HL25)+SUMIF(O!$HC$15:$HL$15,'Ciclo Semaforico'!CA$30,O!$HC25:$HL25)),(SUMIF(S!$HC$15:$HL$15,'Ciclo Semaforico'!CA$30,S!$HC25:$HL25)+SUMIF(N!$HC$15:$HL$15,'Ciclo Semaforico'!CA$30,N!$HC25:$HL25)+SUMIF(E!$HC$15:$HL$15,'Ciclo Semaforico'!CA$30,E!$HC25:$HL25)+SUMIF(O!$HC$15:$HL$15,'Ciclo Semaforico'!CA$30,O!$HC25:$HL25))*CA$31))</f>
        <v>0</v>
      </c>
      <c r="CB50" s="245">
        <f>IF(CB$32="",IF(CB$31="",(SUMIF(S!$HC$15:$HL$15,'Ciclo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Semaforico'!CB$30,O!$HC25:$HL25))*CB$31),(SUMIF(S!$HC$15:$HL$15,'Ciclo Semaforico'!CB$32,S!$HC25:$HL25)+SUMIF(N!$HC$15:$HL$15,'Ciclo Semaforico'!CB$32,N!$HC25:$HL25)+SUMIF(E!$HC$15:$HL$15,'Ciclo Semaforico'!CB$32,E!$HC25:$HL25)+SUMIF(O!$HC$15:$HL$15,'Ciclo Semaforico'!CB$32,O!$HC25:$HL25))-IF(CB$31="",(SUMIF(S!$HC$15:$HL$15,'Ciclo Semaforico'!CB$30,S!$HC25:$HL25)+SUMIF(N!$HC$15:$HL$15,'Ciclo Semaforico'!CB$30,N!$HC25:$HL25)+SUMIF(E!$HC$15:$HL$15,'Ciclo Semaforico'!CB$30,E!$HC25:$HL25)+SUMIF(O!$HC$15:$HL$15,'Ciclo Semaforico'!CB$30,O!$HC25:$HL25)),(SUMIF(S!$HC$15:$HL$15,'Ciclo Semaforico'!CB$30,S!$HC25:$HL25)+SUMIF(N!$HC$15:$HL$15,'Ciclo Semaforico'!CB$30,N!$HC25:$HL25)+SUMIF(E!$HC$15:$HL$15,'Ciclo Semaforico'!CB$30,E!$HC25:$HL25)+SUMIF(O!$HC$15:$HL$15,'Ciclo Semaforico'!CB$30,O!$HC25:$HL25))*CB$31))</f>
        <v>0</v>
      </c>
      <c r="CC50" s="245">
        <f>IF(CC$32="",IF(CC$31="",(SUMIF(S!$HC$15:$HL$15,'Ciclo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Semaforico'!CC$30,O!$HC25:$HL25))*CC$31),(SUMIF(S!$HC$15:$HL$15,'Ciclo Semaforico'!CC$32,S!$HC25:$HL25)+SUMIF(N!$HC$15:$HL$15,'Ciclo Semaforico'!CC$32,N!$HC25:$HL25)+SUMIF(E!$HC$15:$HL$15,'Ciclo Semaforico'!CC$32,E!$HC25:$HL25)+SUMIF(O!$HC$15:$HL$15,'Ciclo Semaforico'!CC$32,O!$HC25:$HL25))-IF(CC$31="",(SUMIF(S!$HC$15:$HL$15,'Ciclo Semaforico'!CC$30,S!$HC25:$HL25)+SUMIF(N!$HC$15:$HL$15,'Ciclo Semaforico'!CC$30,N!$HC25:$HL25)+SUMIF(E!$HC$15:$HL$15,'Ciclo Semaforico'!CC$30,E!$HC25:$HL25)+SUMIF(O!$HC$15:$HL$15,'Ciclo Semaforico'!CC$30,O!$HC25:$HL25)),(SUMIF(S!$HC$15:$HL$15,'Ciclo Semaforico'!CC$30,S!$HC25:$HL25)+SUMIF(N!$HC$15:$HL$15,'Ciclo Semaforico'!CC$30,N!$HC25:$HL25)+SUMIF(E!$HC$15:$HL$15,'Ciclo Semaforico'!CC$30,E!$HC25:$HL25)+SUMIF(O!$HC$15:$HL$15,'Ciclo Semaforico'!CC$30,O!$HC25:$HL25))*CC$31))</f>
        <v>0</v>
      </c>
      <c r="CD50" s="245">
        <f>IF(CD$32="",IF(CD$31="",(SUMIF(S!$HC$15:$HL$15,'Ciclo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Semaforico'!CD$30,O!$HC25:$HL25))*CD$31),(SUMIF(S!$HC$15:$HL$15,'Ciclo Semaforico'!CD$32,S!$HC25:$HL25)+SUMIF(N!$HC$15:$HL$15,'Ciclo Semaforico'!CD$32,N!$HC25:$HL25)+SUMIF(E!$HC$15:$HL$15,'Ciclo Semaforico'!CD$32,E!$HC25:$HL25)+SUMIF(O!$HC$15:$HL$15,'Ciclo Semaforico'!CD$32,O!$HC25:$HL25))-IF(CD$31="",(SUMIF(S!$HC$15:$HL$15,'Ciclo Semaforico'!CD$30,S!$HC25:$HL25)+SUMIF(N!$HC$15:$HL$15,'Ciclo Semaforico'!CD$30,N!$HC25:$HL25)+SUMIF(E!$HC$15:$HL$15,'Ciclo Semaforico'!CD$30,E!$HC25:$HL25)+SUMIF(O!$HC$15:$HL$15,'Ciclo Semaforico'!CD$30,O!$HC25:$HL25)),(SUMIF(S!$HC$15:$HL$15,'Ciclo Semaforico'!CD$30,S!$HC25:$HL25)+SUMIF(N!$HC$15:$HL$15,'Ciclo Semaforico'!CD$30,N!$HC25:$HL25)+SUMIF(E!$HC$15:$HL$15,'Ciclo Semaforico'!CD$30,E!$HC25:$HL25)+SUMIF(O!$HC$15:$HL$15,'Ciclo Semaforico'!CD$30,O!$HC25:$HL25))*CD$31))</f>
        <v>0</v>
      </c>
      <c r="CE50" s="245">
        <f>IF(CE$32="",IF(CE$31="",(SUMIF(S!$HC$15:$HL$15,'Ciclo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Semaforico'!CE$30,O!$HC25:$HL25))*CE$31),(SUMIF(S!$HC$15:$HL$15,'Ciclo Semaforico'!CE$32,S!$HC25:$HL25)+SUMIF(N!$HC$15:$HL$15,'Ciclo Semaforico'!CE$32,N!$HC25:$HL25)+SUMIF(E!$HC$15:$HL$15,'Ciclo Semaforico'!CE$32,E!$HC25:$HL25)+SUMIF(O!$HC$15:$HL$15,'Ciclo Semaforico'!CE$32,O!$HC25:$HL25))-IF(CE$31="",(SUMIF(S!$HC$15:$HL$15,'Ciclo Semaforico'!CE$30,S!$HC25:$HL25)+SUMIF(N!$HC$15:$HL$15,'Ciclo Semaforico'!CE$30,N!$HC25:$HL25)+SUMIF(E!$HC$15:$HL$15,'Ciclo Semaforico'!CE$30,E!$HC25:$HL25)+SUMIF(O!$HC$15:$HL$15,'Ciclo Semaforico'!CE$30,O!$HC25:$HL25)),(SUMIF(S!$HC$15:$HL$15,'Ciclo Semaforico'!CE$30,S!$HC25:$HL25)+SUMIF(N!$HC$15:$HL$15,'Ciclo Semaforico'!CE$30,N!$HC25:$HL25)+SUMIF(E!$HC$15:$HL$15,'Ciclo Semaforico'!CE$30,E!$HC25:$HL25)+SUMIF(O!$HC$15:$HL$15,'Ciclo Semaforico'!CE$30,O!$HC25:$HL25))*CE$31))</f>
        <v>0</v>
      </c>
      <c r="CF50" s="245">
        <f>IF(CF$32="",IF(CF$31="",(SUMIF(S!$HC$15:$HL$15,'Ciclo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Semaforico'!CF$30,O!$HC25:$HL25))*CF$31),(SUMIF(S!$HC$15:$HL$15,'Ciclo Semaforico'!CF$32,S!$HC25:$HL25)+SUMIF(N!$HC$15:$HL$15,'Ciclo Semaforico'!CF$32,N!$HC25:$HL25)+SUMIF(E!$HC$15:$HL$15,'Ciclo Semaforico'!CF$32,E!$HC25:$HL25)+SUMIF(O!$HC$15:$HL$15,'Ciclo Semaforico'!CF$32,O!$HC25:$HL25))-IF(CF$31="",(SUMIF(S!$HC$15:$HL$15,'Ciclo Semaforico'!CF$30,S!$HC25:$HL25)+SUMIF(N!$HC$15:$HL$15,'Ciclo Semaforico'!CF$30,N!$HC25:$HL25)+SUMIF(E!$HC$15:$HL$15,'Ciclo Semaforico'!CF$30,E!$HC25:$HL25)+SUMIF(O!$HC$15:$HL$15,'Ciclo Semaforico'!CF$30,O!$HC25:$HL25)),(SUMIF(S!$HC$15:$HL$15,'Ciclo Semaforico'!CF$30,S!$HC25:$HL25)+SUMIF(N!$HC$15:$HL$15,'Ciclo Semaforico'!CF$30,N!$HC25:$HL25)+SUMIF(E!$HC$15:$HL$15,'Ciclo Semaforico'!CF$30,E!$HC25:$HL25)+SUMIF(O!$HC$15:$HL$15,'Ciclo Semaforico'!CF$30,O!$HC25:$HL25))*CF$31))</f>
        <v>0</v>
      </c>
      <c r="CG50" s="245">
        <f>IF(CG$32="",IF(CG$31="",(SUMIF(S!$HC$15:$HL$15,'Ciclo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Semaforico'!CG$30,O!$HC25:$HL25))*CG$31),(SUMIF(S!$HC$15:$HL$15,'Ciclo Semaforico'!CG$32,S!$HC25:$HL25)+SUMIF(N!$HC$15:$HL$15,'Ciclo Semaforico'!CG$32,N!$HC25:$HL25)+SUMIF(E!$HC$15:$HL$15,'Ciclo Semaforico'!CG$32,E!$HC25:$HL25)+SUMIF(O!$HC$15:$HL$15,'Ciclo Semaforico'!CG$32,O!$HC25:$HL25))-IF(CG$31="",(SUMIF(S!$HC$15:$HL$15,'Ciclo Semaforico'!CG$30,S!$HC25:$HL25)+SUMIF(N!$HC$15:$HL$15,'Ciclo Semaforico'!CG$30,N!$HC25:$HL25)+SUMIF(E!$HC$15:$HL$15,'Ciclo Semaforico'!CG$30,E!$HC25:$HL25)+SUMIF(O!$HC$15:$HL$15,'Ciclo Semaforico'!CG$30,O!$HC25:$HL25)),(SUMIF(S!$HC$15:$HL$15,'Ciclo Semaforico'!CG$30,S!$HC25:$HL25)+SUMIF(N!$HC$15:$HL$15,'Ciclo Semaforico'!CG$30,N!$HC25:$HL25)+SUMIF(E!$HC$15:$HL$15,'Ciclo Semaforico'!CG$30,E!$HC25:$HL25)+SUMIF(O!$HC$15:$HL$15,'Ciclo Semaforico'!CG$30,O!$HC25:$HL25))*CG$31))</f>
        <v>0</v>
      </c>
      <c r="CH50" s="246">
        <f>IF(CH$32="",IF(CH$31="",(SUMIF(S!$HC$15:$HL$15,'Ciclo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Semaforico'!CH$30,O!$HC25:$HL25))*CH$31),(SUMIF(S!$HC$15:$HL$15,'Ciclo Semaforico'!CH$32,S!$HC25:$HL25)+SUMIF(N!$HC$15:$HL$15,'Ciclo Semaforico'!CH$32,N!$HC25:$HL25)+SUMIF(E!$HC$15:$HL$15,'Ciclo Semaforico'!CH$32,E!$HC25:$HL25)+SUMIF(O!$HC$15:$HL$15,'Ciclo Semaforico'!CH$32,O!$HC25:$HL25))-IF(CH$31="",(SUMIF(S!$HC$15:$HL$15,'Ciclo Semaforico'!CH$30,S!$HC25:$HL25)+SUMIF(N!$HC$15:$HL$15,'Ciclo Semaforico'!CH$30,N!$HC25:$HL25)+SUMIF(E!$HC$15:$HL$15,'Ciclo Semaforico'!CH$30,E!$HC25:$HL25)+SUMIF(O!$HC$15:$HL$15,'Ciclo Semaforico'!CH$30,O!$HC25:$HL25)),(SUMIF(S!$HC$15:$HL$15,'Ciclo Semaforico'!CH$30,S!$HC25:$HL25)+SUMIF(N!$HC$15:$HL$15,'Ciclo Semaforico'!CH$30,N!$HC25:$HL25)+SUMIF(E!$HC$15:$HL$15,'Ciclo Semaforico'!CH$30,E!$HC25:$HL25)+SUMIF(O!$HC$15:$HL$15,'Ciclo Semaforico'!CH$30,O!$HC25:$HL25))*CH$31))</f>
        <v>0</v>
      </c>
      <c r="CI50" s="244">
        <f t="shared" si="52"/>
        <v>0</v>
      </c>
      <c r="CJ50" s="245">
        <f t="shared" si="53"/>
        <v>0</v>
      </c>
      <c r="CK50" s="245">
        <f t="shared" si="54"/>
        <v>0</v>
      </c>
      <c r="CL50" s="245">
        <f t="shared" si="55"/>
        <v>0</v>
      </c>
      <c r="CM50" s="245" t="e">
        <f t="shared" si="56"/>
        <v>#REF!</v>
      </c>
      <c r="CN50" s="245">
        <f t="shared" si="57"/>
        <v>0</v>
      </c>
      <c r="CO50" s="245">
        <f t="shared" si="58"/>
        <v>0</v>
      </c>
      <c r="CP50" s="245">
        <f t="shared" si="59"/>
        <v>0</v>
      </c>
      <c r="CQ50" s="245">
        <f t="shared" si="60"/>
        <v>0</v>
      </c>
      <c r="CR50" s="245">
        <f t="shared" si="61"/>
        <v>0</v>
      </c>
      <c r="CS50" s="245">
        <f t="shared" si="62"/>
        <v>0</v>
      </c>
      <c r="CT50" s="246">
        <f t="shared" si="63"/>
        <v>0</v>
      </c>
      <c r="CU50" s="244">
        <f t="shared" si="64"/>
        <v>0</v>
      </c>
      <c r="CV50" s="245">
        <f t="shared" si="65"/>
        <v>0</v>
      </c>
      <c r="CW50" s="245">
        <f t="shared" si="66"/>
        <v>0</v>
      </c>
      <c r="CX50" s="245">
        <f t="shared" si="67"/>
        <v>0</v>
      </c>
      <c r="CY50" s="245">
        <f t="shared" si="68"/>
        <v>0</v>
      </c>
      <c r="CZ50" s="245">
        <f t="shared" si="69"/>
        <v>0</v>
      </c>
      <c r="DA50" s="245">
        <f t="shared" si="70"/>
        <v>0</v>
      </c>
      <c r="DB50" s="245">
        <f t="shared" si="71"/>
        <v>0</v>
      </c>
      <c r="DC50" s="245">
        <f t="shared" si="72"/>
        <v>0</v>
      </c>
      <c r="DD50" s="245">
        <f t="shared" si="73"/>
        <v>0</v>
      </c>
      <c r="DE50" s="245">
        <f t="shared" si="74"/>
        <v>0</v>
      </c>
      <c r="DF50" s="246">
        <f t="shared" si="75"/>
        <v>0</v>
      </c>
      <c r="DG50" s="244" t="e">
        <f t="shared" si="76"/>
        <v>#REF!</v>
      </c>
      <c r="DH50" s="245" t="e">
        <f t="shared" si="77"/>
        <v>#REF!</v>
      </c>
      <c r="DI50" s="245" t="e">
        <f t="shared" si="78"/>
        <v>#REF!</v>
      </c>
      <c r="DJ50" s="245" t="e">
        <f t="shared" si="79"/>
        <v>#REF!</v>
      </c>
      <c r="DK50" s="245" t="e">
        <f t="shared" si="80"/>
        <v>#REF!</v>
      </c>
      <c r="DL50" s="245" t="e">
        <f t="shared" si="81"/>
        <v>#REF!</v>
      </c>
      <c r="DM50" s="245">
        <f t="shared" si="82"/>
        <v>0</v>
      </c>
      <c r="DN50" s="245">
        <f t="shared" si="83"/>
        <v>0</v>
      </c>
      <c r="DO50" s="245">
        <f t="shared" si="84"/>
        <v>0</v>
      </c>
      <c r="DP50" s="245">
        <f t="shared" si="85"/>
        <v>0</v>
      </c>
      <c r="DQ50" s="245">
        <f t="shared" si="86"/>
        <v>0</v>
      </c>
      <c r="DR50" s="246">
        <f t="shared" si="87"/>
        <v>0</v>
      </c>
      <c r="DS50" s="244">
        <f t="shared" si="88"/>
        <v>0</v>
      </c>
      <c r="DT50" s="245">
        <f t="shared" si="89"/>
        <v>0</v>
      </c>
      <c r="DU50" s="245">
        <f t="shared" si="90"/>
        <v>0</v>
      </c>
      <c r="DV50" s="245">
        <f t="shared" si="91"/>
        <v>0</v>
      </c>
      <c r="DW50" s="245">
        <f t="shared" si="92"/>
        <v>0</v>
      </c>
      <c r="DX50" s="245">
        <f t="shared" si="93"/>
        <v>0</v>
      </c>
      <c r="DY50" s="245">
        <f t="shared" si="94"/>
        <v>0</v>
      </c>
      <c r="DZ50" s="245">
        <f t="shared" si="95"/>
        <v>0</v>
      </c>
      <c r="EA50" s="245">
        <f t="shared" si="96"/>
        <v>0</v>
      </c>
      <c r="EB50" s="245">
        <f t="shared" si="97"/>
        <v>0</v>
      </c>
      <c r="EC50" s="245">
        <f t="shared" si="98"/>
        <v>0</v>
      </c>
      <c r="ED50" s="246">
        <f t="shared" si="99"/>
        <v>0</v>
      </c>
      <c r="EE50" s="244">
        <f t="shared" si="100"/>
        <v>0</v>
      </c>
      <c r="EF50" s="245">
        <f t="shared" si="101"/>
        <v>0</v>
      </c>
      <c r="EG50" s="245">
        <f t="shared" si="102"/>
        <v>0</v>
      </c>
      <c r="EH50" s="245">
        <f t="shared" si="103"/>
        <v>0</v>
      </c>
      <c r="EI50" s="245">
        <f t="shared" si="104"/>
        <v>0</v>
      </c>
      <c r="EJ50" s="245">
        <f t="shared" si="105"/>
        <v>0</v>
      </c>
      <c r="EK50" s="245">
        <f t="shared" si="106"/>
        <v>0</v>
      </c>
      <c r="EL50" s="245">
        <f t="shared" si="107"/>
        <v>0</v>
      </c>
      <c r="EM50" s="245">
        <f t="shared" si="108"/>
        <v>0</v>
      </c>
      <c r="EN50" s="245">
        <f t="shared" si="109"/>
        <v>0</v>
      </c>
      <c r="EO50" s="245">
        <f t="shared" si="110"/>
        <v>0</v>
      </c>
      <c r="EP50" s="246">
        <f t="shared" si="111"/>
        <v>0</v>
      </c>
      <c r="EQ50" s="255">
        <f t="shared" si="112"/>
        <v>0</v>
      </c>
      <c r="ER50" s="256">
        <f t="shared" si="113"/>
        <v>0</v>
      </c>
      <c r="ES50" s="256">
        <f t="shared" si="114"/>
        <v>0</v>
      </c>
      <c r="ET50" s="256">
        <f t="shared" si="115"/>
        <v>0</v>
      </c>
      <c r="EU50" s="256" t="e">
        <f t="shared" si="116"/>
        <v>#REF!</v>
      </c>
      <c r="EV50" s="256">
        <f t="shared" si="117"/>
        <v>0</v>
      </c>
      <c r="EW50" s="256">
        <f t="shared" si="118"/>
        <v>0</v>
      </c>
      <c r="EX50" s="256" t="str">
        <f t="shared" si="119"/>
        <v/>
      </c>
      <c r="EY50" s="256" t="str">
        <f t="shared" si="120"/>
        <v/>
      </c>
      <c r="EZ50" s="256" t="str">
        <f t="shared" si="121"/>
        <v/>
      </c>
      <c r="FA50" s="256" t="str">
        <f t="shared" si="122"/>
        <v/>
      </c>
      <c r="FB50" s="257" t="str">
        <f t="shared" si="123"/>
        <v/>
      </c>
      <c r="FC50" s="255">
        <f t="shared" si="124"/>
        <v>0</v>
      </c>
      <c r="FD50" s="256" t="str">
        <f t="shared" si="125"/>
        <v/>
      </c>
      <c r="FE50" s="256" t="str">
        <f t="shared" si="126"/>
        <v/>
      </c>
      <c r="FF50" s="256" t="str">
        <f t="shared" si="127"/>
        <v/>
      </c>
      <c r="FG50" s="256" t="str">
        <f t="shared" si="128"/>
        <v/>
      </c>
      <c r="FH50" s="256" t="str">
        <f t="shared" si="129"/>
        <v/>
      </c>
      <c r="FI50" s="256" t="str">
        <f t="shared" si="130"/>
        <v/>
      </c>
      <c r="FJ50" s="256" t="str">
        <f t="shared" si="131"/>
        <v/>
      </c>
      <c r="FK50" s="256" t="str">
        <f t="shared" si="132"/>
        <v/>
      </c>
      <c r="FL50" s="256" t="str">
        <f t="shared" si="133"/>
        <v/>
      </c>
      <c r="FM50" s="256" t="str">
        <f t="shared" si="134"/>
        <v/>
      </c>
      <c r="FN50" s="257" t="str">
        <f t="shared" si="135"/>
        <v/>
      </c>
      <c r="FO50" s="255" t="e">
        <f t="shared" si="136"/>
        <v>#REF!</v>
      </c>
      <c r="FP50" s="256" t="e">
        <f t="shared" si="137"/>
        <v>#REF!</v>
      </c>
      <c r="FQ50" s="256" t="e">
        <f t="shared" si="138"/>
        <v>#REF!</v>
      </c>
      <c r="FR50" s="256" t="e">
        <f t="shared" si="139"/>
        <v>#REF!</v>
      </c>
      <c r="FS50" s="256" t="e">
        <f t="shared" si="140"/>
        <v>#REF!</v>
      </c>
      <c r="FT50" s="256" t="e">
        <f t="shared" si="141"/>
        <v>#REF!</v>
      </c>
      <c r="FU50" s="256" t="str">
        <f t="shared" si="142"/>
        <v/>
      </c>
      <c r="FV50" s="256" t="str">
        <f t="shared" si="143"/>
        <v/>
      </c>
      <c r="FW50" s="256" t="str">
        <f t="shared" si="144"/>
        <v/>
      </c>
      <c r="FX50" s="256" t="str">
        <f t="shared" si="145"/>
        <v/>
      </c>
      <c r="FY50" s="256" t="str">
        <f t="shared" si="146"/>
        <v/>
      </c>
      <c r="FZ50" s="257" t="str">
        <f t="shared" si="147"/>
        <v/>
      </c>
      <c r="GA50" s="255" t="str">
        <f t="shared" si="148"/>
        <v/>
      </c>
      <c r="GB50" s="256" t="str">
        <f t="shared" si="149"/>
        <v/>
      </c>
      <c r="GC50" s="256" t="str">
        <f t="shared" si="150"/>
        <v/>
      </c>
      <c r="GD50" s="256" t="str">
        <f t="shared" si="151"/>
        <v/>
      </c>
      <c r="GE50" s="256" t="str">
        <f t="shared" si="152"/>
        <v/>
      </c>
      <c r="GF50" s="256" t="str">
        <f t="shared" si="153"/>
        <v/>
      </c>
      <c r="GG50" s="256" t="str">
        <f t="shared" si="154"/>
        <v/>
      </c>
      <c r="GH50" s="256" t="str">
        <f t="shared" si="155"/>
        <v/>
      </c>
      <c r="GI50" s="256" t="str">
        <f t="shared" si="156"/>
        <v/>
      </c>
      <c r="GJ50" s="256" t="str">
        <f t="shared" si="157"/>
        <v/>
      </c>
      <c r="GK50" s="256" t="str">
        <f t="shared" si="158"/>
        <v/>
      </c>
      <c r="GL50" s="257" t="str">
        <f t="shared" si="159"/>
        <v/>
      </c>
      <c r="GM50" s="255" t="str">
        <f t="shared" si="160"/>
        <v/>
      </c>
      <c r="GN50" s="256" t="str">
        <f t="shared" si="161"/>
        <v/>
      </c>
      <c r="GO50" s="256" t="str">
        <f t="shared" si="162"/>
        <v/>
      </c>
      <c r="GP50" s="256" t="str">
        <f t="shared" si="163"/>
        <v/>
      </c>
      <c r="GQ50" s="256" t="str">
        <f t="shared" si="164"/>
        <v/>
      </c>
      <c r="GR50" s="256" t="str">
        <f t="shared" si="165"/>
        <v/>
      </c>
      <c r="GS50" s="256" t="str">
        <f t="shared" si="166"/>
        <v/>
      </c>
      <c r="GT50" s="256" t="str">
        <f t="shared" si="167"/>
        <v/>
      </c>
      <c r="GU50" s="256" t="str">
        <f t="shared" si="168"/>
        <v/>
      </c>
      <c r="GV50" s="256" t="str">
        <f t="shared" si="169"/>
        <v/>
      </c>
      <c r="GW50" s="256" t="str">
        <f t="shared" si="170"/>
        <v/>
      </c>
      <c r="GX50" s="257" t="str">
        <f t="shared" si="171"/>
        <v/>
      </c>
      <c r="GY50" s="252">
        <f t="shared" si="185"/>
        <v>0</v>
      </c>
      <c r="GZ50" s="253" t="e">
        <f t="shared" si="186"/>
        <v>#REF!</v>
      </c>
      <c r="HA50" s="253">
        <f t="shared" si="186"/>
        <v>0</v>
      </c>
      <c r="HB50" s="253">
        <f t="shared" si="186"/>
        <v>0</v>
      </c>
      <c r="HC50" s="253">
        <f t="shared" si="186"/>
        <v>0</v>
      </c>
      <c r="HD50" s="253">
        <f t="shared" si="186"/>
        <v>0</v>
      </c>
      <c r="HE50" s="253">
        <f t="shared" si="173"/>
        <v>0</v>
      </c>
      <c r="HF50" s="254">
        <f t="shared" si="173"/>
        <v>0</v>
      </c>
      <c r="HG50" s="252">
        <f t="shared" si="187"/>
        <v>0</v>
      </c>
      <c r="HH50" s="253">
        <f t="shared" si="188"/>
        <v>0</v>
      </c>
      <c r="HI50" s="253">
        <f t="shared" si="188"/>
        <v>0</v>
      </c>
      <c r="HJ50" s="253">
        <f t="shared" si="188"/>
        <v>0</v>
      </c>
      <c r="HK50" s="253">
        <f t="shared" si="188"/>
        <v>0</v>
      </c>
      <c r="HL50" s="253">
        <f t="shared" si="188"/>
        <v>0</v>
      </c>
      <c r="HM50" s="253">
        <f t="shared" si="188"/>
        <v>0</v>
      </c>
      <c r="HN50" s="254">
        <f t="shared" si="188"/>
        <v>0</v>
      </c>
      <c r="HO50" s="252" t="e">
        <f t="shared" si="189"/>
        <v>#REF!</v>
      </c>
      <c r="HP50" s="253" t="e">
        <f t="shared" si="190"/>
        <v>#REF!</v>
      </c>
      <c r="HQ50" s="253">
        <f t="shared" si="190"/>
        <v>0</v>
      </c>
      <c r="HR50" s="253">
        <f t="shared" si="190"/>
        <v>0</v>
      </c>
      <c r="HS50" s="253">
        <f t="shared" si="190"/>
        <v>0</v>
      </c>
      <c r="HT50" s="253">
        <f t="shared" si="190"/>
        <v>0</v>
      </c>
      <c r="HU50" s="253">
        <f t="shared" si="190"/>
        <v>0</v>
      </c>
      <c r="HV50" s="254">
        <f t="shared" si="190"/>
        <v>0</v>
      </c>
      <c r="HW50" s="252">
        <f t="shared" si="191"/>
        <v>0</v>
      </c>
      <c r="HX50" s="253">
        <f t="shared" si="192"/>
        <v>0</v>
      </c>
      <c r="HY50" s="253">
        <f t="shared" si="192"/>
        <v>0</v>
      </c>
      <c r="HZ50" s="253">
        <f t="shared" si="192"/>
        <v>0</v>
      </c>
      <c r="IA50" s="253">
        <f t="shared" si="192"/>
        <v>0</v>
      </c>
      <c r="IB50" s="253">
        <f t="shared" si="192"/>
        <v>0</v>
      </c>
      <c r="IC50" s="253">
        <f t="shared" si="192"/>
        <v>0</v>
      </c>
      <c r="ID50" s="254">
        <f t="shared" si="192"/>
        <v>0</v>
      </c>
      <c r="IE50" s="252">
        <f t="shared" si="193"/>
        <v>0</v>
      </c>
      <c r="IF50" s="253">
        <f t="shared" si="194"/>
        <v>0</v>
      </c>
      <c r="IG50" s="253">
        <f t="shared" si="194"/>
        <v>0</v>
      </c>
      <c r="IH50" s="253">
        <f t="shared" si="194"/>
        <v>0</v>
      </c>
      <c r="II50" s="253">
        <f t="shared" si="194"/>
        <v>0</v>
      </c>
      <c r="IJ50" s="253">
        <f t="shared" si="194"/>
        <v>0</v>
      </c>
      <c r="IK50" s="253">
        <f t="shared" si="194"/>
        <v>0</v>
      </c>
      <c r="IL50" s="254">
        <f t="shared" si="194"/>
        <v>0</v>
      </c>
      <c r="IM50" s="255" t="e">
        <f t="shared" si="178"/>
        <v>#REF!</v>
      </c>
      <c r="IN50" s="256">
        <f t="shared" si="179"/>
        <v>0</v>
      </c>
      <c r="IO50" s="256" t="e">
        <f t="shared" si="180"/>
        <v>#REF!</v>
      </c>
      <c r="IP50" s="256">
        <f t="shared" si="181"/>
        <v>0</v>
      </c>
      <c r="IQ50" s="257">
        <f t="shared" si="182"/>
        <v>0</v>
      </c>
      <c r="IR50" s="404" t="e">
        <f t="shared" si="195"/>
        <v>#REF!</v>
      </c>
      <c r="IS50" s="250">
        <f t="shared" si="197"/>
        <v>0</v>
      </c>
      <c r="IT50" s="258" t="e">
        <f t="shared" si="183"/>
        <v>#REF!</v>
      </c>
      <c r="IU50" s="407">
        <v>1800</v>
      </c>
      <c r="IV50" s="409">
        <v>1</v>
      </c>
      <c r="IW50" s="409" t="s">
        <v>188</v>
      </c>
      <c r="IX50" s="413" t="e">
        <f t="shared" si="196"/>
        <v>#REF!</v>
      </c>
      <c r="IY50" s="421"/>
      <c r="IZ50" s="422"/>
      <c r="JA50" s="423"/>
      <c r="JB50" s="421"/>
      <c r="JC50" s="422"/>
      <c r="JD50" s="423"/>
      <c r="JE50" s="418"/>
      <c r="JF50" s="419"/>
      <c r="JG50" s="420"/>
      <c r="JH50" s="418"/>
      <c r="JI50" s="419"/>
      <c r="JJ50" s="420"/>
      <c r="JK50" s="418"/>
      <c r="JL50" s="419"/>
      <c r="JM50" s="420"/>
      <c r="JN50" s="641">
        <v>1</v>
      </c>
      <c r="JO50" s="641">
        <v>1</v>
      </c>
      <c r="JP50" s="641">
        <v>1</v>
      </c>
      <c r="JQ50" s="641">
        <v>1</v>
      </c>
      <c r="JR50" s="641">
        <v>1</v>
      </c>
      <c r="JS50" s="656" t="e">
        <f t="shared" si="184"/>
        <v>#REF!</v>
      </c>
    </row>
    <row r="51" spans="25:279" ht="20.100000000000001" hidden="1" customHeight="1">
      <c r="Y51" s="380" t="e">
        <f>N!IK26</f>
        <v>#REF!</v>
      </c>
      <c r="Z51" s="377" t="s">
        <v>118</v>
      </c>
      <c r="AA51" s="244">
        <f>IF(AA$32="",IF(AA$31="",(SUMIF(S!$HC$15:$HL$15,'Ciclo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Semaforico'!AA$30,O!$HC26:$HL26))*AA$31),(SUMIF(S!$HC$15:$HL$15,'Ciclo Semaforico'!AA$32,S!$HC26:$HL26)+SUMIF(N!$HC$15:$HL$15,'Ciclo Semaforico'!AA$32,N!$HC26:$HL26)+SUMIF(E!$HC$15:$HL$15,'Ciclo Semaforico'!AA$32,E!$HC26:$HL26)+SUMIF(O!$HC$15:$HL$15,'Ciclo Semaforico'!AA$32,O!$HC26:$HL26))-IF(AA$31="",(SUMIF(S!$HC$15:$HL$15,'Ciclo Semaforico'!AA$30,S!$HC26:$HL26)+SUMIF(N!$HC$15:$HL$15,'Ciclo Semaforico'!AA$30,N!$HC26:$HL26)+SUMIF(E!$HC$15:$HL$15,'Ciclo Semaforico'!AA$30,E!$HC26:$HL26)+SUMIF(O!$HC$15:$HL$15,'Ciclo Semaforico'!AA$30,O!$HC26:$HL26)),(SUMIF(S!$HC$15:$HL$15,'Ciclo Semaforico'!AA$30,S!$HC26:$HL26)+SUMIF(N!$HC$15:$HL$15,'Ciclo Semaforico'!AA$30,N!$HC26:$HL26)+SUMIF(E!$HC$15:$HL$15,'Ciclo Semaforico'!AA$30,E!$HC26:$HL26)+SUMIF(O!$HC$15:$HL$15,'Ciclo Semaforico'!AA$30,O!$HC26:$HL26))*AA$31))</f>
        <v>0</v>
      </c>
      <c r="AB51" s="245">
        <f>IF(AB$32="",IF(AB$31="",(SUMIF(S!$HC$15:$HL$15,'Ciclo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Semaforico'!AB$30,O!$HC26:$HL26))*AB$31),(SUMIF(S!$HC$15:$HL$15,'Ciclo Semaforico'!AB$32,S!$HC26:$HL26)+SUMIF(N!$HC$15:$HL$15,'Ciclo Semaforico'!AB$32,N!$HC26:$HL26)+SUMIF(E!$HC$15:$HL$15,'Ciclo Semaforico'!AB$32,E!$HC26:$HL26)+SUMIF(O!$HC$15:$HL$15,'Ciclo Semaforico'!AB$32,O!$HC26:$HL26))-IF(AB$31="",(SUMIF(S!$HC$15:$HL$15,'Ciclo Semaforico'!AB$30,S!$HC26:$HL26)+SUMIF(N!$HC$15:$HL$15,'Ciclo Semaforico'!AB$30,N!$HC26:$HL26)+SUMIF(E!$HC$15:$HL$15,'Ciclo Semaforico'!AB$30,E!$HC26:$HL26)+SUMIF(O!$HC$15:$HL$15,'Ciclo Semaforico'!AB$30,O!$HC26:$HL26)),(SUMIF(S!$HC$15:$HL$15,'Ciclo Semaforico'!AB$30,S!$HC26:$HL26)+SUMIF(N!$HC$15:$HL$15,'Ciclo Semaforico'!AB$30,N!$HC26:$HL26)+SUMIF(E!$HC$15:$HL$15,'Ciclo Semaforico'!AB$30,E!$HC26:$HL26)+SUMIF(O!$HC$15:$HL$15,'Ciclo Semaforico'!AB$30,O!$HC26:$HL26))*AB$31))</f>
        <v>0</v>
      </c>
      <c r="AC51" s="245">
        <f>IF(AC$32="",IF(AC$31="",(SUMIF(S!$HC$15:$HL$15,'Ciclo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Semaforico'!AC$30,O!$HC26:$HL26))*AC$31),(SUMIF(S!$HC$15:$HL$15,'Ciclo Semaforico'!AC$32,S!$HC26:$HL26)+SUMIF(N!$HC$15:$HL$15,'Ciclo Semaforico'!AC$32,N!$HC26:$HL26)+SUMIF(E!$HC$15:$HL$15,'Ciclo Semaforico'!AC$32,E!$HC26:$HL26)+SUMIF(O!$HC$15:$HL$15,'Ciclo Semaforico'!AC$32,O!$HC26:$HL26))-IF(AC$31="",(SUMIF(S!$HC$15:$HL$15,'Ciclo Semaforico'!AC$30,S!$HC26:$HL26)+SUMIF(N!$HC$15:$HL$15,'Ciclo Semaforico'!AC$30,N!$HC26:$HL26)+SUMIF(E!$HC$15:$HL$15,'Ciclo Semaforico'!AC$30,E!$HC26:$HL26)+SUMIF(O!$HC$15:$HL$15,'Ciclo Semaforico'!AC$30,O!$HC26:$HL26)),(SUMIF(S!$HC$15:$HL$15,'Ciclo Semaforico'!AC$30,S!$HC26:$HL26)+SUMIF(N!$HC$15:$HL$15,'Ciclo Semaforico'!AC$30,N!$HC26:$HL26)+SUMIF(E!$HC$15:$HL$15,'Ciclo Semaforico'!AC$30,E!$HC26:$HL26)+SUMIF(O!$HC$15:$HL$15,'Ciclo Semaforico'!AC$30,O!$HC26:$HL26))*AC$31))</f>
        <v>0</v>
      </c>
      <c r="AD51" s="245">
        <f>IF(AD$32="",IF(AD$31="",(SUMIF(S!$HC$15:$HL$15,'Ciclo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Semaforico'!AD$30,O!$HC26:$HL26))*AD$31),(SUMIF(S!$HC$15:$HL$15,'Ciclo Semaforico'!AD$32,S!$HC26:$HL26)+SUMIF(N!$HC$15:$HL$15,'Ciclo Semaforico'!AD$32,N!$HC26:$HL26)+SUMIF(E!$HC$15:$HL$15,'Ciclo Semaforico'!AD$32,E!$HC26:$HL26)+SUMIF(O!$HC$15:$HL$15,'Ciclo Semaforico'!AD$32,O!$HC26:$HL26))-IF(AD$31="",(SUMIF(S!$HC$15:$HL$15,'Ciclo Semaforico'!AD$30,S!$HC26:$HL26)+SUMIF(N!$HC$15:$HL$15,'Ciclo Semaforico'!AD$30,N!$HC26:$HL26)+SUMIF(E!$HC$15:$HL$15,'Ciclo Semaforico'!AD$30,E!$HC26:$HL26)+SUMIF(O!$HC$15:$HL$15,'Ciclo Semaforico'!AD$30,O!$HC26:$HL26)),(SUMIF(S!$HC$15:$HL$15,'Ciclo Semaforico'!AD$30,S!$HC26:$HL26)+SUMIF(N!$HC$15:$HL$15,'Ciclo Semaforico'!AD$30,N!$HC26:$HL26)+SUMIF(E!$HC$15:$HL$15,'Ciclo Semaforico'!AD$30,E!$HC26:$HL26)+SUMIF(O!$HC$15:$HL$15,'Ciclo Semaforico'!AD$30,O!$HC26:$HL26))*AD$31))</f>
        <v>0</v>
      </c>
      <c r="AE51" s="245" t="e">
        <f>IF(AE$32="",IF(AE$31="",(SUMIF(S!$HC$15:$HL$15,'Ciclo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Semaforico'!AE$30,O!$HC26:$HL26))*AE$31),(SUMIF(S!$HC$15:$HL$15,'Ciclo Semaforico'!AE$32,S!$HC26:$HL26)+SUMIF(N!$HC$15:$HL$15,'Ciclo Semaforico'!AE$32,N!$HC26:$HL26)+SUMIF(E!$HC$15:$HL$15,'Ciclo Semaforico'!AE$32,E!$HC26:$HL26)+SUMIF(O!$HC$15:$HL$15,'Ciclo Semaforico'!AE$32,O!$HC26:$HL26))-IF(AE$31="",(SUMIF(S!$HC$15:$HL$15,'Ciclo Semaforico'!AE$30,S!$HC26:$HL26)+SUMIF(N!$HC$15:$HL$15,'Ciclo Semaforico'!AE$30,N!$HC26:$HL26)+SUMIF(E!$HC$15:$HL$15,'Ciclo Semaforico'!AE$30,E!$HC26:$HL26)+SUMIF(O!$HC$15:$HL$15,'Ciclo Semaforico'!AE$30,O!$HC26:$HL26)),(SUMIF(S!$HC$15:$HL$15,'Ciclo Semaforico'!AE$30,S!$HC26:$HL26)+SUMIF(N!$HC$15:$HL$15,'Ciclo Semaforico'!AE$30,N!$HC26:$HL26)+SUMIF(E!$HC$15:$HL$15,'Ciclo Semaforico'!AE$30,E!$HC26:$HL26)+SUMIF(O!$HC$15:$HL$15,'Ciclo Semaforico'!AE$30,O!$HC26:$HL26))*AE$31))</f>
        <v>#REF!</v>
      </c>
      <c r="AF51" s="245">
        <f>IF(AF$32="",IF(AF$31="",(SUMIF(S!$HC$15:$HL$15,'Ciclo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Semaforico'!AF$30,O!$HC26:$HL26))*AF$31),(SUMIF(S!$HC$15:$HL$15,'Ciclo Semaforico'!AF$32,S!$HC26:$HL26)+SUMIF(N!$HC$15:$HL$15,'Ciclo Semaforico'!AF$32,N!$HC26:$HL26)+SUMIF(E!$HC$15:$HL$15,'Ciclo Semaforico'!AF$32,E!$HC26:$HL26)+SUMIF(O!$HC$15:$HL$15,'Ciclo Semaforico'!AF$32,O!$HC26:$HL26))-IF(AF$31="",(SUMIF(S!$HC$15:$HL$15,'Ciclo Semaforico'!AF$30,S!$HC26:$HL26)+SUMIF(N!$HC$15:$HL$15,'Ciclo Semaforico'!AF$30,N!$HC26:$HL26)+SUMIF(E!$HC$15:$HL$15,'Ciclo Semaforico'!AF$30,E!$HC26:$HL26)+SUMIF(O!$HC$15:$HL$15,'Ciclo Semaforico'!AF$30,O!$HC26:$HL26)),(SUMIF(S!$HC$15:$HL$15,'Ciclo Semaforico'!AF$30,S!$HC26:$HL26)+SUMIF(N!$HC$15:$HL$15,'Ciclo Semaforico'!AF$30,N!$HC26:$HL26)+SUMIF(E!$HC$15:$HL$15,'Ciclo Semaforico'!AF$30,E!$HC26:$HL26)+SUMIF(O!$HC$15:$HL$15,'Ciclo Semaforico'!AF$30,O!$HC26:$HL26))*AF$31))</f>
        <v>0</v>
      </c>
      <c r="AG51" s="245">
        <f>IF(AG$32="",IF(AG$31="",(SUMIF(S!$HC$15:$HL$15,'Ciclo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Semaforico'!AG$30,O!$HC26:$HL26))*AG$31),(SUMIF(S!$HC$15:$HL$15,'Ciclo Semaforico'!AG$32,S!$HC26:$HL26)+SUMIF(N!$HC$15:$HL$15,'Ciclo Semaforico'!AG$32,N!$HC26:$HL26)+SUMIF(E!$HC$15:$HL$15,'Ciclo Semaforico'!AG$32,E!$HC26:$HL26)+SUMIF(O!$HC$15:$HL$15,'Ciclo Semaforico'!AG$32,O!$HC26:$HL26))-IF(AG$31="",(SUMIF(S!$HC$15:$HL$15,'Ciclo Semaforico'!AG$30,S!$HC26:$HL26)+SUMIF(N!$HC$15:$HL$15,'Ciclo Semaforico'!AG$30,N!$HC26:$HL26)+SUMIF(E!$HC$15:$HL$15,'Ciclo Semaforico'!AG$30,E!$HC26:$HL26)+SUMIF(O!$HC$15:$HL$15,'Ciclo Semaforico'!AG$30,O!$HC26:$HL26)),(SUMIF(S!$HC$15:$HL$15,'Ciclo Semaforico'!AG$30,S!$HC26:$HL26)+SUMIF(N!$HC$15:$HL$15,'Ciclo Semaforico'!AG$30,N!$HC26:$HL26)+SUMIF(E!$HC$15:$HL$15,'Ciclo Semaforico'!AG$30,E!$HC26:$HL26)+SUMIF(O!$HC$15:$HL$15,'Ciclo Semaforico'!AG$30,O!$HC26:$HL26))*AG$31))</f>
        <v>0</v>
      </c>
      <c r="AH51" s="245">
        <f>IF(AH$32="",IF(AH$31="",(SUMIF(S!$HC$15:$HL$15,'Ciclo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Semaforico'!AH$30,O!$HC26:$HL26))*AH$31),(SUMIF(S!$HC$15:$HL$15,'Ciclo Semaforico'!AH$32,S!$HC26:$HL26)+SUMIF(N!$HC$15:$HL$15,'Ciclo Semaforico'!AH$32,N!$HC26:$HL26)+SUMIF(E!$HC$15:$HL$15,'Ciclo Semaforico'!AH$32,E!$HC26:$HL26)+SUMIF(O!$HC$15:$HL$15,'Ciclo Semaforico'!AH$32,O!$HC26:$HL26))-IF(AH$31="",(SUMIF(S!$HC$15:$HL$15,'Ciclo Semaforico'!AH$30,S!$HC26:$HL26)+SUMIF(N!$HC$15:$HL$15,'Ciclo Semaforico'!AH$30,N!$HC26:$HL26)+SUMIF(E!$HC$15:$HL$15,'Ciclo Semaforico'!AH$30,E!$HC26:$HL26)+SUMIF(O!$HC$15:$HL$15,'Ciclo Semaforico'!AH$30,O!$HC26:$HL26)),(SUMIF(S!$HC$15:$HL$15,'Ciclo Semaforico'!AH$30,S!$HC26:$HL26)+SUMIF(N!$HC$15:$HL$15,'Ciclo Semaforico'!AH$30,N!$HC26:$HL26)+SUMIF(E!$HC$15:$HL$15,'Ciclo Semaforico'!AH$30,E!$HC26:$HL26)+SUMIF(O!$HC$15:$HL$15,'Ciclo Semaforico'!AH$30,O!$HC26:$HL26))*AH$31))</f>
        <v>0</v>
      </c>
      <c r="AI51" s="245">
        <f>IF(AI$32="",IF(AI$31="",(SUMIF(S!$HC$15:$HL$15,'Ciclo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Semaforico'!AI$30,O!$HC26:$HL26))*AI$31),(SUMIF(S!$HC$15:$HL$15,'Ciclo Semaforico'!AI$32,S!$HC26:$HL26)+SUMIF(N!$HC$15:$HL$15,'Ciclo Semaforico'!AI$32,N!$HC26:$HL26)+SUMIF(E!$HC$15:$HL$15,'Ciclo Semaforico'!AI$32,E!$HC26:$HL26)+SUMIF(O!$HC$15:$HL$15,'Ciclo Semaforico'!AI$32,O!$HC26:$HL26))-IF(AI$31="",(SUMIF(S!$HC$15:$HL$15,'Ciclo Semaforico'!AI$30,S!$HC26:$HL26)+SUMIF(N!$HC$15:$HL$15,'Ciclo Semaforico'!AI$30,N!$HC26:$HL26)+SUMIF(E!$HC$15:$HL$15,'Ciclo Semaforico'!AI$30,E!$HC26:$HL26)+SUMIF(O!$HC$15:$HL$15,'Ciclo Semaforico'!AI$30,O!$HC26:$HL26)),(SUMIF(S!$HC$15:$HL$15,'Ciclo Semaforico'!AI$30,S!$HC26:$HL26)+SUMIF(N!$HC$15:$HL$15,'Ciclo Semaforico'!AI$30,N!$HC26:$HL26)+SUMIF(E!$HC$15:$HL$15,'Ciclo Semaforico'!AI$30,E!$HC26:$HL26)+SUMIF(O!$HC$15:$HL$15,'Ciclo Semaforico'!AI$30,O!$HC26:$HL26))*AI$31))</f>
        <v>0</v>
      </c>
      <c r="AJ51" s="245">
        <f>IF(AJ$32="",IF(AJ$31="",(SUMIF(S!$HC$15:$HL$15,'Ciclo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Semaforico'!AJ$30,O!$HC26:$HL26))*AJ$31),(SUMIF(S!$HC$15:$HL$15,'Ciclo Semaforico'!AJ$32,S!$HC26:$HL26)+SUMIF(N!$HC$15:$HL$15,'Ciclo Semaforico'!AJ$32,N!$HC26:$HL26)+SUMIF(E!$HC$15:$HL$15,'Ciclo Semaforico'!AJ$32,E!$HC26:$HL26)+SUMIF(O!$HC$15:$HL$15,'Ciclo Semaforico'!AJ$32,O!$HC26:$HL26))-IF(AJ$31="",(SUMIF(S!$HC$15:$HL$15,'Ciclo Semaforico'!AJ$30,S!$HC26:$HL26)+SUMIF(N!$HC$15:$HL$15,'Ciclo Semaforico'!AJ$30,N!$HC26:$HL26)+SUMIF(E!$HC$15:$HL$15,'Ciclo Semaforico'!AJ$30,E!$HC26:$HL26)+SUMIF(O!$HC$15:$HL$15,'Ciclo Semaforico'!AJ$30,O!$HC26:$HL26)),(SUMIF(S!$HC$15:$HL$15,'Ciclo Semaforico'!AJ$30,S!$HC26:$HL26)+SUMIF(N!$HC$15:$HL$15,'Ciclo Semaforico'!AJ$30,N!$HC26:$HL26)+SUMIF(E!$HC$15:$HL$15,'Ciclo Semaforico'!AJ$30,E!$HC26:$HL26)+SUMIF(O!$HC$15:$HL$15,'Ciclo Semaforico'!AJ$30,O!$HC26:$HL26))*AJ$31))</f>
        <v>0</v>
      </c>
      <c r="AK51" s="245">
        <f>IF(AK$32="",IF(AK$31="",(SUMIF(S!$HC$15:$HL$15,'Ciclo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Semaforico'!AK$30,O!$HC26:$HL26))*AK$31),(SUMIF(S!$HC$15:$HL$15,'Ciclo Semaforico'!AK$32,S!$HC26:$HL26)+SUMIF(N!$HC$15:$HL$15,'Ciclo Semaforico'!AK$32,N!$HC26:$HL26)+SUMIF(E!$HC$15:$HL$15,'Ciclo Semaforico'!AK$32,E!$HC26:$HL26)+SUMIF(O!$HC$15:$HL$15,'Ciclo Semaforico'!AK$32,O!$HC26:$HL26))-IF(AK$31="",(SUMIF(S!$HC$15:$HL$15,'Ciclo Semaforico'!AK$30,S!$HC26:$HL26)+SUMIF(N!$HC$15:$HL$15,'Ciclo Semaforico'!AK$30,N!$HC26:$HL26)+SUMIF(E!$HC$15:$HL$15,'Ciclo Semaforico'!AK$30,E!$HC26:$HL26)+SUMIF(O!$HC$15:$HL$15,'Ciclo Semaforico'!AK$30,O!$HC26:$HL26)),(SUMIF(S!$HC$15:$HL$15,'Ciclo Semaforico'!AK$30,S!$HC26:$HL26)+SUMIF(N!$HC$15:$HL$15,'Ciclo Semaforico'!AK$30,N!$HC26:$HL26)+SUMIF(E!$HC$15:$HL$15,'Ciclo Semaforico'!AK$30,E!$HC26:$HL26)+SUMIF(O!$HC$15:$HL$15,'Ciclo Semaforico'!AK$30,O!$HC26:$HL26))*AK$31))</f>
        <v>0</v>
      </c>
      <c r="AL51" s="246">
        <f>IF(AL$32="",IF(AL$31="",(SUMIF(S!$HC$15:$HL$15,'Ciclo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Semaforico'!AL$30,O!$HC26:$HL26))*AL$31),(SUMIF(S!$HC$15:$HL$15,'Ciclo Semaforico'!AL$32,S!$HC26:$HL26)+SUMIF(N!$HC$15:$HL$15,'Ciclo Semaforico'!AL$32,N!$HC26:$HL26)+SUMIF(E!$HC$15:$HL$15,'Ciclo Semaforico'!AL$32,E!$HC26:$HL26)+SUMIF(O!$HC$15:$HL$15,'Ciclo Semaforico'!AL$32,O!$HC26:$HL26))-IF(AL$31="",(SUMIF(S!$HC$15:$HL$15,'Ciclo Semaforico'!AL$30,S!$HC26:$HL26)+SUMIF(N!$HC$15:$HL$15,'Ciclo Semaforico'!AL$30,N!$HC26:$HL26)+SUMIF(E!$HC$15:$HL$15,'Ciclo Semaforico'!AL$30,E!$HC26:$HL26)+SUMIF(O!$HC$15:$HL$15,'Ciclo Semaforico'!AL$30,O!$HC26:$HL26)),(SUMIF(S!$HC$15:$HL$15,'Ciclo Semaforico'!AL$30,S!$HC26:$HL26)+SUMIF(N!$HC$15:$HL$15,'Ciclo Semaforico'!AL$30,N!$HC26:$HL26)+SUMIF(E!$HC$15:$HL$15,'Ciclo Semaforico'!AL$30,E!$HC26:$HL26)+SUMIF(O!$HC$15:$HL$15,'Ciclo Semaforico'!AL$30,O!$HC26:$HL26))*AL$31))</f>
        <v>0</v>
      </c>
      <c r="AM51" s="244">
        <f>IF(AM$32="",IF(AM$31="",(SUMIF(S!$HC$15:$HL$15,'Ciclo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Semaforico'!AM$30,O!$HC26:$HL26))*AM$31),(SUMIF(S!$HC$15:$HL$15,'Ciclo Semaforico'!AM$32,S!$HC26:$HL26)+SUMIF(N!$HC$15:$HL$15,'Ciclo Semaforico'!AM$32,N!$HC26:$HL26)+SUMIF(E!$HC$15:$HL$15,'Ciclo Semaforico'!AM$32,E!$HC26:$HL26)+SUMIF(O!$HC$15:$HL$15,'Ciclo Semaforico'!AM$32,O!$HC26:$HL26))-IF(AM$31="",(SUMIF(S!$HC$15:$HL$15,'Ciclo Semaforico'!AM$30,S!$HC26:$HL26)+SUMIF(N!$HC$15:$HL$15,'Ciclo Semaforico'!AM$30,N!$HC26:$HL26)+SUMIF(E!$HC$15:$HL$15,'Ciclo Semaforico'!AM$30,E!$HC26:$HL26)+SUMIF(O!$HC$15:$HL$15,'Ciclo Semaforico'!AM$30,O!$HC26:$HL26)),(SUMIF(S!$HC$15:$HL$15,'Ciclo Semaforico'!AM$30,S!$HC26:$HL26)+SUMIF(N!$HC$15:$HL$15,'Ciclo Semaforico'!AM$30,N!$HC26:$HL26)+SUMIF(E!$HC$15:$HL$15,'Ciclo Semaforico'!AM$30,E!$HC26:$HL26)+SUMIF(O!$HC$15:$HL$15,'Ciclo Semaforico'!AM$30,O!$HC26:$HL26))*AM$31))</f>
        <v>0</v>
      </c>
      <c r="AN51" s="245">
        <f>IF(AN$32="",IF(AN$31="",(SUMIF(S!$HC$15:$HL$15,'Ciclo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Semaforico'!AN$30,O!$HC26:$HL26))*AN$31),(SUMIF(S!$HC$15:$HL$15,'Ciclo Semaforico'!AN$32,S!$HC26:$HL26)+SUMIF(N!$HC$15:$HL$15,'Ciclo Semaforico'!AN$32,N!$HC26:$HL26)+SUMIF(E!$HC$15:$HL$15,'Ciclo Semaforico'!AN$32,E!$HC26:$HL26)+SUMIF(O!$HC$15:$HL$15,'Ciclo Semaforico'!AN$32,O!$HC26:$HL26))-IF(AN$31="",(SUMIF(S!$HC$15:$HL$15,'Ciclo Semaforico'!AN$30,S!$HC26:$HL26)+SUMIF(N!$HC$15:$HL$15,'Ciclo Semaforico'!AN$30,N!$HC26:$HL26)+SUMIF(E!$HC$15:$HL$15,'Ciclo Semaforico'!AN$30,E!$HC26:$HL26)+SUMIF(O!$HC$15:$HL$15,'Ciclo Semaforico'!AN$30,O!$HC26:$HL26)),(SUMIF(S!$HC$15:$HL$15,'Ciclo Semaforico'!AN$30,S!$HC26:$HL26)+SUMIF(N!$HC$15:$HL$15,'Ciclo Semaforico'!AN$30,N!$HC26:$HL26)+SUMIF(E!$HC$15:$HL$15,'Ciclo Semaforico'!AN$30,E!$HC26:$HL26)+SUMIF(O!$HC$15:$HL$15,'Ciclo Semaforico'!AN$30,O!$HC26:$HL26))*AN$31))</f>
        <v>0</v>
      </c>
      <c r="AO51" s="245">
        <f>IF(AO$32="",IF(AO$31="",(SUMIF(S!$HC$15:$HL$15,'Ciclo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Semaforico'!AO$30,O!$HC26:$HL26))*AO$31),(SUMIF(S!$HC$15:$HL$15,'Ciclo Semaforico'!AO$32,S!$HC26:$HL26)+SUMIF(N!$HC$15:$HL$15,'Ciclo Semaforico'!AO$32,N!$HC26:$HL26)+SUMIF(E!$HC$15:$HL$15,'Ciclo Semaforico'!AO$32,E!$HC26:$HL26)+SUMIF(O!$HC$15:$HL$15,'Ciclo Semaforico'!AO$32,O!$HC26:$HL26))-IF(AO$31="",(SUMIF(S!$HC$15:$HL$15,'Ciclo Semaforico'!AO$30,S!$HC26:$HL26)+SUMIF(N!$HC$15:$HL$15,'Ciclo Semaforico'!AO$30,N!$HC26:$HL26)+SUMIF(E!$HC$15:$HL$15,'Ciclo Semaforico'!AO$30,E!$HC26:$HL26)+SUMIF(O!$HC$15:$HL$15,'Ciclo Semaforico'!AO$30,O!$HC26:$HL26)),(SUMIF(S!$HC$15:$HL$15,'Ciclo Semaforico'!AO$30,S!$HC26:$HL26)+SUMIF(N!$HC$15:$HL$15,'Ciclo Semaforico'!AO$30,N!$HC26:$HL26)+SUMIF(E!$HC$15:$HL$15,'Ciclo Semaforico'!AO$30,E!$HC26:$HL26)+SUMIF(O!$HC$15:$HL$15,'Ciclo Semaforico'!AO$30,O!$HC26:$HL26))*AO$31))</f>
        <v>0</v>
      </c>
      <c r="AP51" s="245">
        <f>IF(AP$32="",IF(AP$31="",(SUMIF(S!$HC$15:$HL$15,'Ciclo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Semaforico'!AP$30,O!$HC26:$HL26))*AP$31),(SUMIF(S!$HC$15:$HL$15,'Ciclo Semaforico'!AP$32,S!$HC26:$HL26)+SUMIF(N!$HC$15:$HL$15,'Ciclo Semaforico'!AP$32,N!$HC26:$HL26)+SUMIF(E!$HC$15:$HL$15,'Ciclo Semaforico'!AP$32,E!$HC26:$HL26)+SUMIF(O!$HC$15:$HL$15,'Ciclo Semaforico'!AP$32,O!$HC26:$HL26))-IF(AP$31="",(SUMIF(S!$HC$15:$HL$15,'Ciclo Semaforico'!AP$30,S!$HC26:$HL26)+SUMIF(N!$HC$15:$HL$15,'Ciclo Semaforico'!AP$30,N!$HC26:$HL26)+SUMIF(E!$HC$15:$HL$15,'Ciclo Semaforico'!AP$30,E!$HC26:$HL26)+SUMIF(O!$HC$15:$HL$15,'Ciclo Semaforico'!AP$30,O!$HC26:$HL26)),(SUMIF(S!$HC$15:$HL$15,'Ciclo Semaforico'!AP$30,S!$HC26:$HL26)+SUMIF(N!$HC$15:$HL$15,'Ciclo Semaforico'!AP$30,N!$HC26:$HL26)+SUMIF(E!$HC$15:$HL$15,'Ciclo Semaforico'!AP$30,E!$HC26:$HL26)+SUMIF(O!$HC$15:$HL$15,'Ciclo Semaforico'!AP$30,O!$HC26:$HL26))*AP$31))</f>
        <v>0</v>
      </c>
      <c r="AQ51" s="245">
        <f>IF(AQ$32="",IF(AQ$31="",(SUMIF(S!$HC$15:$HL$15,'Ciclo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Semaforico'!AQ$30,O!$HC26:$HL26))*AQ$31),(SUMIF(S!$HC$15:$HL$15,'Ciclo Semaforico'!AQ$32,S!$HC26:$HL26)+SUMIF(N!$HC$15:$HL$15,'Ciclo Semaforico'!AQ$32,N!$HC26:$HL26)+SUMIF(E!$HC$15:$HL$15,'Ciclo Semaforico'!AQ$32,E!$HC26:$HL26)+SUMIF(O!$HC$15:$HL$15,'Ciclo Semaforico'!AQ$32,O!$HC26:$HL26))-IF(AQ$31="",(SUMIF(S!$HC$15:$HL$15,'Ciclo Semaforico'!AQ$30,S!$HC26:$HL26)+SUMIF(N!$HC$15:$HL$15,'Ciclo Semaforico'!AQ$30,N!$HC26:$HL26)+SUMIF(E!$HC$15:$HL$15,'Ciclo Semaforico'!AQ$30,E!$HC26:$HL26)+SUMIF(O!$HC$15:$HL$15,'Ciclo Semaforico'!AQ$30,O!$HC26:$HL26)),(SUMIF(S!$HC$15:$HL$15,'Ciclo Semaforico'!AQ$30,S!$HC26:$HL26)+SUMIF(N!$HC$15:$HL$15,'Ciclo Semaforico'!AQ$30,N!$HC26:$HL26)+SUMIF(E!$HC$15:$HL$15,'Ciclo Semaforico'!AQ$30,E!$HC26:$HL26)+SUMIF(O!$HC$15:$HL$15,'Ciclo Semaforico'!AQ$30,O!$HC26:$HL26))*AQ$31))</f>
        <v>0</v>
      </c>
      <c r="AR51" s="245">
        <f>IF(AR$32="",IF(AR$31="",(SUMIF(S!$HC$15:$HL$15,'Ciclo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Semaforico'!AR$30,O!$HC26:$HL26))*AR$31),(SUMIF(S!$HC$15:$HL$15,'Ciclo Semaforico'!AR$32,S!$HC26:$HL26)+SUMIF(N!$HC$15:$HL$15,'Ciclo Semaforico'!AR$32,N!$HC26:$HL26)+SUMIF(E!$HC$15:$HL$15,'Ciclo Semaforico'!AR$32,E!$HC26:$HL26)+SUMIF(O!$HC$15:$HL$15,'Ciclo Semaforico'!AR$32,O!$HC26:$HL26))-IF(AR$31="",(SUMIF(S!$HC$15:$HL$15,'Ciclo Semaforico'!AR$30,S!$HC26:$HL26)+SUMIF(N!$HC$15:$HL$15,'Ciclo Semaforico'!AR$30,N!$HC26:$HL26)+SUMIF(E!$HC$15:$HL$15,'Ciclo Semaforico'!AR$30,E!$HC26:$HL26)+SUMIF(O!$HC$15:$HL$15,'Ciclo Semaforico'!AR$30,O!$HC26:$HL26)),(SUMIF(S!$HC$15:$HL$15,'Ciclo Semaforico'!AR$30,S!$HC26:$HL26)+SUMIF(N!$HC$15:$HL$15,'Ciclo Semaforico'!AR$30,N!$HC26:$HL26)+SUMIF(E!$HC$15:$HL$15,'Ciclo Semaforico'!AR$30,E!$HC26:$HL26)+SUMIF(O!$HC$15:$HL$15,'Ciclo Semaforico'!AR$30,O!$HC26:$HL26))*AR$31))</f>
        <v>0</v>
      </c>
      <c r="AS51" s="245">
        <f>IF(AS$32="",IF(AS$31="",(SUMIF(S!$HC$15:$HL$15,'Ciclo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Semaforico'!AS$30,O!$HC26:$HL26))*AS$31),(SUMIF(S!$HC$15:$HL$15,'Ciclo Semaforico'!AS$32,S!$HC26:$HL26)+SUMIF(N!$HC$15:$HL$15,'Ciclo Semaforico'!AS$32,N!$HC26:$HL26)+SUMIF(E!$HC$15:$HL$15,'Ciclo Semaforico'!AS$32,E!$HC26:$HL26)+SUMIF(O!$HC$15:$HL$15,'Ciclo Semaforico'!AS$32,O!$HC26:$HL26))-IF(AS$31="",(SUMIF(S!$HC$15:$HL$15,'Ciclo Semaforico'!AS$30,S!$HC26:$HL26)+SUMIF(N!$HC$15:$HL$15,'Ciclo Semaforico'!AS$30,N!$HC26:$HL26)+SUMIF(E!$HC$15:$HL$15,'Ciclo Semaforico'!AS$30,E!$HC26:$HL26)+SUMIF(O!$HC$15:$HL$15,'Ciclo Semaforico'!AS$30,O!$HC26:$HL26)),(SUMIF(S!$HC$15:$HL$15,'Ciclo Semaforico'!AS$30,S!$HC26:$HL26)+SUMIF(N!$HC$15:$HL$15,'Ciclo Semaforico'!AS$30,N!$HC26:$HL26)+SUMIF(E!$HC$15:$HL$15,'Ciclo Semaforico'!AS$30,E!$HC26:$HL26)+SUMIF(O!$HC$15:$HL$15,'Ciclo Semaforico'!AS$30,O!$HC26:$HL26))*AS$31))</f>
        <v>0</v>
      </c>
      <c r="AT51" s="245">
        <f>IF(AT$32="",IF(AT$31="",(SUMIF(S!$HC$15:$HL$15,'Ciclo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Semaforico'!AT$30,O!$HC26:$HL26))*AT$31),(SUMIF(S!$HC$15:$HL$15,'Ciclo Semaforico'!AT$32,S!$HC26:$HL26)+SUMIF(N!$HC$15:$HL$15,'Ciclo Semaforico'!AT$32,N!$HC26:$HL26)+SUMIF(E!$HC$15:$HL$15,'Ciclo Semaforico'!AT$32,E!$HC26:$HL26)+SUMIF(O!$HC$15:$HL$15,'Ciclo Semaforico'!AT$32,O!$HC26:$HL26))-IF(AT$31="",(SUMIF(S!$HC$15:$HL$15,'Ciclo Semaforico'!AT$30,S!$HC26:$HL26)+SUMIF(N!$HC$15:$HL$15,'Ciclo Semaforico'!AT$30,N!$HC26:$HL26)+SUMIF(E!$HC$15:$HL$15,'Ciclo Semaforico'!AT$30,E!$HC26:$HL26)+SUMIF(O!$HC$15:$HL$15,'Ciclo Semaforico'!AT$30,O!$HC26:$HL26)),(SUMIF(S!$HC$15:$HL$15,'Ciclo Semaforico'!AT$30,S!$HC26:$HL26)+SUMIF(N!$HC$15:$HL$15,'Ciclo Semaforico'!AT$30,N!$HC26:$HL26)+SUMIF(E!$HC$15:$HL$15,'Ciclo Semaforico'!AT$30,E!$HC26:$HL26)+SUMIF(O!$HC$15:$HL$15,'Ciclo Semaforico'!AT$30,O!$HC26:$HL26))*AT$31))</f>
        <v>0</v>
      </c>
      <c r="AU51" s="245">
        <f>IF(AU$32="",IF(AU$31="",(SUMIF(S!$HC$15:$HL$15,'Ciclo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Semaforico'!AU$30,O!$HC26:$HL26))*AU$31),(SUMIF(S!$HC$15:$HL$15,'Ciclo Semaforico'!AU$32,S!$HC26:$HL26)+SUMIF(N!$HC$15:$HL$15,'Ciclo Semaforico'!AU$32,N!$HC26:$HL26)+SUMIF(E!$HC$15:$HL$15,'Ciclo Semaforico'!AU$32,E!$HC26:$HL26)+SUMIF(O!$HC$15:$HL$15,'Ciclo Semaforico'!AU$32,O!$HC26:$HL26))-IF(AU$31="",(SUMIF(S!$HC$15:$HL$15,'Ciclo Semaforico'!AU$30,S!$HC26:$HL26)+SUMIF(N!$HC$15:$HL$15,'Ciclo Semaforico'!AU$30,N!$HC26:$HL26)+SUMIF(E!$HC$15:$HL$15,'Ciclo Semaforico'!AU$30,E!$HC26:$HL26)+SUMIF(O!$HC$15:$HL$15,'Ciclo Semaforico'!AU$30,O!$HC26:$HL26)),(SUMIF(S!$HC$15:$HL$15,'Ciclo Semaforico'!AU$30,S!$HC26:$HL26)+SUMIF(N!$HC$15:$HL$15,'Ciclo Semaforico'!AU$30,N!$HC26:$HL26)+SUMIF(E!$HC$15:$HL$15,'Ciclo Semaforico'!AU$30,E!$HC26:$HL26)+SUMIF(O!$HC$15:$HL$15,'Ciclo Semaforico'!AU$30,O!$HC26:$HL26))*AU$31))</f>
        <v>0</v>
      </c>
      <c r="AV51" s="245">
        <f>IF(AV$32="",IF(AV$31="",(SUMIF(S!$HC$15:$HL$15,'Ciclo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Semaforico'!AV$30,O!$HC26:$HL26))*AV$31),(SUMIF(S!$HC$15:$HL$15,'Ciclo Semaforico'!AV$32,S!$HC26:$HL26)+SUMIF(N!$HC$15:$HL$15,'Ciclo Semaforico'!AV$32,N!$HC26:$HL26)+SUMIF(E!$HC$15:$HL$15,'Ciclo Semaforico'!AV$32,E!$HC26:$HL26)+SUMIF(O!$HC$15:$HL$15,'Ciclo Semaforico'!AV$32,O!$HC26:$HL26))-IF(AV$31="",(SUMIF(S!$HC$15:$HL$15,'Ciclo Semaforico'!AV$30,S!$HC26:$HL26)+SUMIF(N!$HC$15:$HL$15,'Ciclo Semaforico'!AV$30,N!$HC26:$HL26)+SUMIF(E!$HC$15:$HL$15,'Ciclo Semaforico'!AV$30,E!$HC26:$HL26)+SUMIF(O!$HC$15:$HL$15,'Ciclo Semaforico'!AV$30,O!$HC26:$HL26)),(SUMIF(S!$HC$15:$HL$15,'Ciclo Semaforico'!AV$30,S!$HC26:$HL26)+SUMIF(N!$HC$15:$HL$15,'Ciclo Semaforico'!AV$30,N!$HC26:$HL26)+SUMIF(E!$HC$15:$HL$15,'Ciclo Semaforico'!AV$30,E!$HC26:$HL26)+SUMIF(O!$HC$15:$HL$15,'Ciclo Semaforico'!AV$30,O!$HC26:$HL26))*AV$31))</f>
        <v>0</v>
      </c>
      <c r="AW51" s="245">
        <f>IF(AW$32="",IF(AW$31="",(SUMIF(S!$HC$15:$HL$15,'Ciclo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Semaforico'!AW$30,O!$HC26:$HL26))*AW$31),(SUMIF(S!$HC$15:$HL$15,'Ciclo Semaforico'!AW$32,S!$HC26:$HL26)+SUMIF(N!$HC$15:$HL$15,'Ciclo Semaforico'!AW$32,N!$HC26:$HL26)+SUMIF(E!$HC$15:$HL$15,'Ciclo Semaforico'!AW$32,E!$HC26:$HL26)+SUMIF(O!$HC$15:$HL$15,'Ciclo Semaforico'!AW$32,O!$HC26:$HL26))-IF(AW$31="",(SUMIF(S!$HC$15:$HL$15,'Ciclo Semaforico'!AW$30,S!$HC26:$HL26)+SUMIF(N!$HC$15:$HL$15,'Ciclo Semaforico'!AW$30,N!$HC26:$HL26)+SUMIF(E!$HC$15:$HL$15,'Ciclo Semaforico'!AW$30,E!$HC26:$HL26)+SUMIF(O!$HC$15:$HL$15,'Ciclo Semaforico'!AW$30,O!$HC26:$HL26)),(SUMIF(S!$HC$15:$HL$15,'Ciclo Semaforico'!AW$30,S!$HC26:$HL26)+SUMIF(N!$HC$15:$HL$15,'Ciclo Semaforico'!AW$30,N!$HC26:$HL26)+SUMIF(E!$HC$15:$HL$15,'Ciclo Semaforico'!AW$30,E!$HC26:$HL26)+SUMIF(O!$HC$15:$HL$15,'Ciclo Semaforico'!AW$30,O!$HC26:$HL26))*AW$31))</f>
        <v>0</v>
      </c>
      <c r="AX51" s="246">
        <f>IF(AX$32="",IF(AX$31="",(SUMIF(S!$HC$15:$HL$15,'Ciclo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Semaforico'!AX$30,O!$HC26:$HL26))*AX$31),(SUMIF(S!$HC$15:$HL$15,'Ciclo Semaforico'!AX$32,S!$HC26:$HL26)+SUMIF(N!$HC$15:$HL$15,'Ciclo Semaforico'!AX$32,N!$HC26:$HL26)+SUMIF(E!$HC$15:$HL$15,'Ciclo Semaforico'!AX$32,E!$HC26:$HL26)+SUMIF(O!$HC$15:$HL$15,'Ciclo Semaforico'!AX$32,O!$HC26:$HL26))-IF(AX$31="",(SUMIF(S!$HC$15:$HL$15,'Ciclo Semaforico'!AX$30,S!$HC26:$HL26)+SUMIF(N!$HC$15:$HL$15,'Ciclo Semaforico'!AX$30,N!$HC26:$HL26)+SUMIF(E!$HC$15:$HL$15,'Ciclo Semaforico'!AX$30,E!$HC26:$HL26)+SUMIF(O!$HC$15:$HL$15,'Ciclo Semaforico'!AX$30,O!$HC26:$HL26)),(SUMIF(S!$HC$15:$HL$15,'Ciclo Semaforico'!AX$30,S!$HC26:$HL26)+SUMIF(N!$HC$15:$HL$15,'Ciclo Semaforico'!AX$30,N!$HC26:$HL26)+SUMIF(E!$HC$15:$HL$15,'Ciclo Semaforico'!AX$30,E!$HC26:$HL26)+SUMIF(O!$HC$15:$HL$15,'Ciclo Semaforico'!AX$30,O!$HC26:$HL26))*AX$31))</f>
        <v>0</v>
      </c>
      <c r="AY51" s="244" t="e">
        <f>IF(AY$32="",IF(AY$31="",(SUMIF(S!$HC$15:$HL$15,'Ciclo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Semaforico'!AY$30,O!$HC26:$HL26))*AY$31),(SUMIF(S!$HC$15:$HL$15,'Ciclo Semaforico'!AY$32,S!$HC26:$HL26)+SUMIF(N!$HC$15:$HL$15,'Ciclo Semaforico'!AY$32,N!$HC26:$HL26)+SUMIF(E!$HC$15:$HL$15,'Ciclo Semaforico'!AY$32,E!$HC26:$HL26)+SUMIF(O!$HC$15:$HL$15,'Ciclo Semaforico'!AY$32,O!$HC26:$HL26))-IF(AY$31="",(SUMIF(S!$HC$15:$HL$15,'Ciclo Semaforico'!AY$30,S!$HC26:$HL26)+SUMIF(N!$HC$15:$HL$15,'Ciclo Semaforico'!AY$30,N!$HC26:$HL26)+SUMIF(E!$HC$15:$HL$15,'Ciclo Semaforico'!AY$30,E!$HC26:$HL26)+SUMIF(O!$HC$15:$HL$15,'Ciclo Semaforico'!AY$30,O!$HC26:$HL26)),(SUMIF(S!$HC$15:$HL$15,'Ciclo Semaforico'!AY$30,S!$HC26:$HL26)+SUMIF(N!$HC$15:$HL$15,'Ciclo Semaforico'!AY$30,N!$HC26:$HL26)+SUMIF(E!$HC$15:$HL$15,'Ciclo Semaforico'!AY$30,E!$HC26:$HL26)+SUMIF(O!$HC$15:$HL$15,'Ciclo Semaforico'!AY$30,O!$HC26:$HL26))*AY$31))</f>
        <v>#REF!</v>
      </c>
      <c r="AZ51" s="245" t="e">
        <f>IF(AZ$32="",IF(AZ$31="",(SUMIF(S!$HC$15:$HL$15,'Ciclo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Semaforico'!AZ$30,O!$HC26:$HL26))*AZ$31),(SUMIF(S!$HC$15:$HL$15,'Ciclo Semaforico'!AZ$32,S!$HC26:$HL26)+SUMIF(N!$HC$15:$HL$15,'Ciclo Semaforico'!AZ$32,N!$HC26:$HL26)+SUMIF(E!$HC$15:$HL$15,'Ciclo Semaforico'!AZ$32,E!$HC26:$HL26)+SUMIF(O!$HC$15:$HL$15,'Ciclo Semaforico'!AZ$32,O!$HC26:$HL26))-IF(AZ$31="",(SUMIF(S!$HC$15:$HL$15,'Ciclo Semaforico'!AZ$30,S!$HC26:$HL26)+SUMIF(N!$HC$15:$HL$15,'Ciclo Semaforico'!AZ$30,N!$HC26:$HL26)+SUMIF(E!$HC$15:$HL$15,'Ciclo Semaforico'!AZ$30,E!$HC26:$HL26)+SUMIF(O!$HC$15:$HL$15,'Ciclo Semaforico'!AZ$30,O!$HC26:$HL26)),(SUMIF(S!$HC$15:$HL$15,'Ciclo Semaforico'!AZ$30,S!$HC26:$HL26)+SUMIF(N!$HC$15:$HL$15,'Ciclo Semaforico'!AZ$30,N!$HC26:$HL26)+SUMIF(E!$HC$15:$HL$15,'Ciclo Semaforico'!AZ$30,E!$HC26:$HL26)+SUMIF(O!$HC$15:$HL$15,'Ciclo Semaforico'!AZ$30,O!$HC26:$HL26))*AZ$31))</f>
        <v>#REF!</v>
      </c>
      <c r="BA51" s="245" t="e">
        <f>IF(BA$32="",IF(BA$31="",(SUMIF(S!$HC$15:$HL$15,'Ciclo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Semaforico'!BA$30,O!$HC26:$HL26))*BA$31),(SUMIF(S!$HC$15:$HL$15,'Ciclo Semaforico'!BA$32,S!$HC26:$HL26)+SUMIF(N!$HC$15:$HL$15,'Ciclo Semaforico'!BA$32,N!$HC26:$HL26)+SUMIF(E!$HC$15:$HL$15,'Ciclo Semaforico'!BA$32,E!$HC26:$HL26)+SUMIF(O!$HC$15:$HL$15,'Ciclo Semaforico'!BA$32,O!$HC26:$HL26))-IF(BA$31="",(SUMIF(S!$HC$15:$HL$15,'Ciclo Semaforico'!BA$30,S!$HC26:$HL26)+SUMIF(N!$HC$15:$HL$15,'Ciclo Semaforico'!BA$30,N!$HC26:$HL26)+SUMIF(E!$HC$15:$HL$15,'Ciclo Semaforico'!BA$30,E!$HC26:$HL26)+SUMIF(O!$HC$15:$HL$15,'Ciclo Semaforico'!BA$30,O!$HC26:$HL26)),(SUMIF(S!$HC$15:$HL$15,'Ciclo Semaforico'!BA$30,S!$HC26:$HL26)+SUMIF(N!$HC$15:$HL$15,'Ciclo Semaforico'!BA$30,N!$HC26:$HL26)+SUMIF(E!$HC$15:$HL$15,'Ciclo Semaforico'!BA$30,E!$HC26:$HL26)+SUMIF(O!$HC$15:$HL$15,'Ciclo Semaforico'!BA$30,O!$HC26:$HL26))*BA$31))</f>
        <v>#REF!</v>
      </c>
      <c r="BB51" s="245" t="e">
        <f>IF(BB$32="",IF(BB$31="",(SUMIF(S!$HC$15:$HL$15,'Ciclo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Semaforico'!BB$30,O!$HC26:$HL26))*BB$31),(SUMIF(S!$HC$15:$HL$15,'Ciclo Semaforico'!BB$32,S!$HC26:$HL26)+SUMIF(N!$HC$15:$HL$15,'Ciclo Semaforico'!BB$32,N!$HC26:$HL26)+SUMIF(E!$HC$15:$HL$15,'Ciclo Semaforico'!BB$32,E!$HC26:$HL26)+SUMIF(O!$HC$15:$HL$15,'Ciclo Semaforico'!BB$32,O!$HC26:$HL26))-IF(BB$31="",(SUMIF(S!$HC$15:$HL$15,'Ciclo Semaforico'!BB$30,S!$HC26:$HL26)+SUMIF(N!$HC$15:$HL$15,'Ciclo Semaforico'!BB$30,N!$HC26:$HL26)+SUMIF(E!$HC$15:$HL$15,'Ciclo Semaforico'!BB$30,E!$HC26:$HL26)+SUMIF(O!$HC$15:$HL$15,'Ciclo Semaforico'!BB$30,O!$HC26:$HL26)),(SUMIF(S!$HC$15:$HL$15,'Ciclo Semaforico'!BB$30,S!$HC26:$HL26)+SUMIF(N!$HC$15:$HL$15,'Ciclo Semaforico'!BB$30,N!$HC26:$HL26)+SUMIF(E!$HC$15:$HL$15,'Ciclo Semaforico'!BB$30,E!$HC26:$HL26)+SUMIF(O!$HC$15:$HL$15,'Ciclo Semaforico'!BB$30,O!$HC26:$HL26))*BB$31))</f>
        <v>#REF!</v>
      </c>
      <c r="BC51" s="245" t="e">
        <f>IF(BC$32="",IF(BC$31="",(SUMIF(S!$HC$15:$HL$15,'Ciclo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Semaforico'!BC$30,O!$HC26:$HL26))*BC$31),(SUMIF(S!$HC$15:$HL$15,'Ciclo Semaforico'!BC$32,S!$HC26:$HL26)+SUMIF(N!$HC$15:$HL$15,'Ciclo Semaforico'!BC$32,N!$HC26:$HL26)+SUMIF(E!$HC$15:$HL$15,'Ciclo Semaforico'!BC$32,E!$HC26:$HL26)+SUMIF(O!$HC$15:$HL$15,'Ciclo Semaforico'!BC$32,O!$HC26:$HL26))-IF(BC$31="",(SUMIF(S!$HC$15:$HL$15,'Ciclo Semaforico'!BC$30,S!$HC26:$HL26)+SUMIF(N!$HC$15:$HL$15,'Ciclo Semaforico'!BC$30,N!$HC26:$HL26)+SUMIF(E!$HC$15:$HL$15,'Ciclo Semaforico'!BC$30,E!$HC26:$HL26)+SUMIF(O!$HC$15:$HL$15,'Ciclo Semaforico'!BC$30,O!$HC26:$HL26)),(SUMIF(S!$HC$15:$HL$15,'Ciclo Semaforico'!BC$30,S!$HC26:$HL26)+SUMIF(N!$HC$15:$HL$15,'Ciclo Semaforico'!BC$30,N!$HC26:$HL26)+SUMIF(E!$HC$15:$HL$15,'Ciclo Semaforico'!BC$30,E!$HC26:$HL26)+SUMIF(O!$HC$15:$HL$15,'Ciclo Semaforico'!BC$30,O!$HC26:$HL26))*BC$31))</f>
        <v>#REF!</v>
      </c>
      <c r="BD51" s="245" t="e">
        <f>IF(BD$32="",IF(BD$31="",(SUMIF(S!$HC$15:$HL$15,'Ciclo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Semaforico'!BD$30,O!$HC26:$HL26))*BD$31),(SUMIF(S!$HC$15:$HL$15,'Ciclo Semaforico'!BD$32,S!$HC26:$HL26)+SUMIF(N!$HC$15:$HL$15,'Ciclo Semaforico'!BD$32,N!$HC26:$HL26)+SUMIF(E!$HC$15:$HL$15,'Ciclo Semaforico'!BD$32,E!$HC26:$HL26)+SUMIF(O!$HC$15:$HL$15,'Ciclo Semaforico'!BD$32,O!$HC26:$HL26))-IF(BD$31="",(SUMIF(S!$HC$15:$HL$15,'Ciclo Semaforico'!BD$30,S!$HC26:$HL26)+SUMIF(N!$HC$15:$HL$15,'Ciclo Semaforico'!BD$30,N!$HC26:$HL26)+SUMIF(E!$HC$15:$HL$15,'Ciclo Semaforico'!BD$30,E!$HC26:$HL26)+SUMIF(O!$HC$15:$HL$15,'Ciclo Semaforico'!BD$30,O!$HC26:$HL26)),(SUMIF(S!$HC$15:$HL$15,'Ciclo Semaforico'!BD$30,S!$HC26:$HL26)+SUMIF(N!$HC$15:$HL$15,'Ciclo Semaforico'!BD$30,N!$HC26:$HL26)+SUMIF(E!$HC$15:$HL$15,'Ciclo Semaforico'!BD$30,E!$HC26:$HL26)+SUMIF(O!$HC$15:$HL$15,'Ciclo Semaforico'!BD$30,O!$HC26:$HL26))*BD$31))</f>
        <v>#REF!</v>
      </c>
      <c r="BE51" s="245">
        <f>IF(BE$32="",IF(BE$31="",(SUMIF(S!$HC$15:$HL$15,'Ciclo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Semaforico'!BE$30,O!$HC26:$HL26))*BE$31),(SUMIF(S!$HC$15:$HL$15,'Ciclo Semaforico'!BE$32,S!$HC26:$HL26)+SUMIF(N!$HC$15:$HL$15,'Ciclo Semaforico'!BE$32,N!$HC26:$HL26)+SUMIF(E!$HC$15:$HL$15,'Ciclo Semaforico'!BE$32,E!$HC26:$HL26)+SUMIF(O!$HC$15:$HL$15,'Ciclo Semaforico'!BE$32,O!$HC26:$HL26))-IF(BE$31="",(SUMIF(S!$HC$15:$HL$15,'Ciclo Semaforico'!BE$30,S!$HC26:$HL26)+SUMIF(N!$HC$15:$HL$15,'Ciclo Semaforico'!BE$30,N!$HC26:$HL26)+SUMIF(E!$HC$15:$HL$15,'Ciclo Semaforico'!BE$30,E!$HC26:$HL26)+SUMIF(O!$HC$15:$HL$15,'Ciclo Semaforico'!BE$30,O!$HC26:$HL26)),(SUMIF(S!$HC$15:$HL$15,'Ciclo Semaforico'!BE$30,S!$HC26:$HL26)+SUMIF(N!$HC$15:$HL$15,'Ciclo Semaforico'!BE$30,N!$HC26:$HL26)+SUMIF(E!$HC$15:$HL$15,'Ciclo Semaforico'!BE$30,E!$HC26:$HL26)+SUMIF(O!$HC$15:$HL$15,'Ciclo Semaforico'!BE$30,O!$HC26:$HL26))*BE$31))</f>
        <v>0</v>
      </c>
      <c r="BF51" s="245">
        <f>IF(BF$32="",IF(BF$31="",(SUMIF(S!$HC$15:$HL$15,'Ciclo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Semaforico'!BF$30,O!$HC26:$HL26))*BF$31),(SUMIF(S!$HC$15:$HL$15,'Ciclo Semaforico'!BF$32,S!$HC26:$HL26)+SUMIF(N!$HC$15:$HL$15,'Ciclo Semaforico'!BF$32,N!$HC26:$HL26)+SUMIF(E!$HC$15:$HL$15,'Ciclo Semaforico'!BF$32,E!$HC26:$HL26)+SUMIF(O!$HC$15:$HL$15,'Ciclo Semaforico'!BF$32,O!$HC26:$HL26))-IF(BF$31="",(SUMIF(S!$HC$15:$HL$15,'Ciclo Semaforico'!BF$30,S!$HC26:$HL26)+SUMIF(N!$HC$15:$HL$15,'Ciclo Semaforico'!BF$30,N!$HC26:$HL26)+SUMIF(E!$HC$15:$HL$15,'Ciclo Semaforico'!BF$30,E!$HC26:$HL26)+SUMIF(O!$HC$15:$HL$15,'Ciclo Semaforico'!BF$30,O!$HC26:$HL26)),(SUMIF(S!$HC$15:$HL$15,'Ciclo Semaforico'!BF$30,S!$HC26:$HL26)+SUMIF(N!$HC$15:$HL$15,'Ciclo Semaforico'!BF$30,N!$HC26:$HL26)+SUMIF(E!$HC$15:$HL$15,'Ciclo Semaforico'!BF$30,E!$HC26:$HL26)+SUMIF(O!$HC$15:$HL$15,'Ciclo Semaforico'!BF$30,O!$HC26:$HL26))*BF$31))</f>
        <v>0</v>
      </c>
      <c r="BG51" s="245">
        <f>IF(BG$32="",IF(BG$31="",(SUMIF(S!$HC$15:$HL$15,'Ciclo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Semaforico'!BG$30,O!$HC26:$HL26))*BG$31),(SUMIF(S!$HC$15:$HL$15,'Ciclo Semaforico'!BG$32,S!$HC26:$HL26)+SUMIF(N!$HC$15:$HL$15,'Ciclo Semaforico'!BG$32,N!$HC26:$HL26)+SUMIF(E!$HC$15:$HL$15,'Ciclo Semaforico'!BG$32,E!$HC26:$HL26)+SUMIF(O!$HC$15:$HL$15,'Ciclo Semaforico'!BG$32,O!$HC26:$HL26))-IF(BG$31="",(SUMIF(S!$HC$15:$HL$15,'Ciclo Semaforico'!BG$30,S!$HC26:$HL26)+SUMIF(N!$HC$15:$HL$15,'Ciclo Semaforico'!BG$30,N!$HC26:$HL26)+SUMIF(E!$HC$15:$HL$15,'Ciclo Semaforico'!BG$30,E!$HC26:$HL26)+SUMIF(O!$HC$15:$HL$15,'Ciclo Semaforico'!BG$30,O!$HC26:$HL26)),(SUMIF(S!$HC$15:$HL$15,'Ciclo Semaforico'!BG$30,S!$HC26:$HL26)+SUMIF(N!$HC$15:$HL$15,'Ciclo Semaforico'!BG$30,N!$HC26:$HL26)+SUMIF(E!$HC$15:$HL$15,'Ciclo Semaforico'!BG$30,E!$HC26:$HL26)+SUMIF(O!$HC$15:$HL$15,'Ciclo Semaforico'!BG$30,O!$HC26:$HL26))*BG$31))</f>
        <v>0</v>
      </c>
      <c r="BH51" s="245">
        <f>IF(BH$32="",IF(BH$31="",(SUMIF(S!$HC$15:$HL$15,'Ciclo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Semaforico'!BH$30,O!$HC26:$HL26))*BH$31),(SUMIF(S!$HC$15:$HL$15,'Ciclo Semaforico'!BH$32,S!$HC26:$HL26)+SUMIF(N!$HC$15:$HL$15,'Ciclo Semaforico'!BH$32,N!$HC26:$HL26)+SUMIF(E!$HC$15:$HL$15,'Ciclo Semaforico'!BH$32,E!$HC26:$HL26)+SUMIF(O!$HC$15:$HL$15,'Ciclo Semaforico'!BH$32,O!$HC26:$HL26))-IF(BH$31="",(SUMIF(S!$HC$15:$HL$15,'Ciclo Semaforico'!BH$30,S!$HC26:$HL26)+SUMIF(N!$HC$15:$HL$15,'Ciclo Semaforico'!BH$30,N!$HC26:$HL26)+SUMIF(E!$HC$15:$HL$15,'Ciclo Semaforico'!BH$30,E!$HC26:$HL26)+SUMIF(O!$HC$15:$HL$15,'Ciclo Semaforico'!BH$30,O!$HC26:$HL26)),(SUMIF(S!$HC$15:$HL$15,'Ciclo Semaforico'!BH$30,S!$HC26:$HL26)+SUMIF(N!$HC$15:$HL$15,'Ciclo Semaforico'!BH$30,N!$HC26:$HL26)+SUMIF(E!$HC$15:$HL$15,'Ciclo Semaforico'!BH$30,E!$HC26:$HL26)+SUMIF(O!$HC$15:$HL$15,'Ciclo Semaforico'!BH$30,O!$HC26:$HL26))*BH$31))</f>
        <v>0</v>
      </c>
      <c r="BI51" s="245">
        <f>IF(BI$32="",IF(BI$31="",(SUMIF(S!$HC$15:$HL$15,'Ciclo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Semaforico'!BI$30,O!$HC26:$HL26))*BI$31),(SUMIF(S!$HC$15:$HL$15,'Ciclo Semaforico'!BI$32,S!$HC26:$HL26)+SUMIF(N!$HC$15:$HL$15,'Ciclo Semaforico'!BI$32,N!$HC26:$HL26)+SUMIF(E!$HC$15:$HL$15,'Ciclo Semaforico'!BI$32,E!$HC26:$HL26)+SUMIF(O!$HC$15:$HL$15,'Ciclo Semaforico'!BI$32,O!$HC26:$HL26))-IF(BI$31="",(SUMIF(S!$HC$15:$HL$15,'Ciclo Semaforico'!BI$30,S!$HC26:$HL26)+SUMIF(N!$HC$15:$HL$15,'Ciclo Semaforico'!BI$30,N!$HC26:$HL26)+SUMIF(E!$HC$15:$HL$15,'Ciclo Semaforico'!BI$30,E!$HC26:$HL26)+SUMIF(O!$HC$15:$HL$15,'Ciclo Semaforico'!BI$30,O!$HC26:$HL26)),(SUMIF(S!$HC$15:$HL$15,'Ciclo Semaforico'!BI$30,S!$HC26:$HL26)+SUMIF(N!$HC$15:$HL$15,'Ciclo Semaforico'!BI$30,N!$HC26:$HL26)+SUMIF(E!$HC$15:$HL$15,'Ciclo Semaforico'!BI$30,E!$HC26:$HL26)+SUMIF(O!$HC$15:$HL$15,'Ciclo Semaforico'!BI$30,O!$HC26:$HL26))*BI$31))</f>
        <v>0</v>
      </c>
      <c r="BJ51" s="246">
        <f>IF(BJ$32="",IF(BJ$31="",(SUMIF(S!$HC$15:$HL$15,'Ciclo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Semaforico'!BJ$30,O!$HC26:$HL26))*BJ$31),(SUMIF(S!$HC$15:$HL$15,'Ciclo Semaforico'!BJ$32,S!$HC26:$HL26)+SUMIF(N!$HC$15:$HL$15,'Ciclo Semaforico'!BJ$32,N!$HC26:$HL26)+SUMIF(E!$HC$15:$HL$15,'Ciclo Semaforico'!BJ$32,E!$HC26:$HL26)+SUMIF(O!$HC$15:$HL$15,'Ciclo Semaforico'!BJ$32,O!$HC26:$HL26))-IF(BJ$31="",(SUMIF(S!$HC$15:$HL$15,'Ciclo Semaforico'!BJ$30,S!$HC26:$HL26)+SUMIF(N!$HC$15:$HL$15,'Ciclo Semaforico'!BJ$30,N!$HC26:$HL26)+SUMIF(E!$HC$15:$HL$15,'Ciclo Semaforico'!BJ$30,E!$HC26:$HL26)+SUMIF(O!$HC$15:$HL$15,'Ciclo Semaforico'!BJ$30,O!$HC26:$HL26)),(SUMIF(S!$HC$15:$HL$15,'Ciclo Semaforico'!BJ$30,S!$HC26:$HL26)+SUMIF(N!$HC$15:$HL$15,'Ciclo Semaforico'!BJ$30,N!$HC26:$HL26)+SUMIF(E!$HC$15:$HL$15,'Ciclo Semaforico'!BJ$30,E!$HC26:$HL26)+SUMIF(O!$HC$15:$HL$15,'Ciclo Semaforico'!BJ$30,O!$HC26:$HL26))*BJ$31))</f>
        <v>0</v>
      </c>
      <c r="BK51" s="244">
        <f>IF(BK$32="",IF(BK$31="",(SUMIF(S!$HC$15:$HL$15,'Ciclo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Semaforico'!BK$30,O!$HC26:$HL26))*BK$31),(SUMIF(S!$HC$15:$HL$15,'Ciclo Semaforico'!BK$32,S!$HC26:$HL26)+SUMIF(N!$HC$15:$HL$15,'Ciclo Semaforico'!BK$32,N!$HC26:$HL26)+SUMIF(E!$HC$15:$HL$15,'Ciclo Semaforico'!BK$32,E!$HC26:$HL26)+SUMIF(O!$HC$15:$HL$15,'Ciclo Semaforico'!BK$32,O!$HC26:$HL26))-IF(BK$31="",(SUMIF(S!$HC$15:$HL$15,'Ciclo Semaforico'!BK$30,S!$HC26:$HL26)+SUMIF(N!$HC$15:$HL$15,'Ciclo Semaforico'!BK$30,N!$HC26:$HL26)+SUMIF(E!$HC$15:$HL$15,'Ciclo Semaforico'!BK$30,E!$HC26:$HL26)+SUMIF(O!$HC$15:$HL$15,'Ciclo Semaforico'!BK$30,O!$HC26:$HL26)),(SUMIF(S!$HC$15:$HL$15,'Ciclo Semaforico'!BK$30,S!$HC26:$HL26)+SUMIF(N!$HC$15:$HL$15,'Ciclo Semaforico'!BK$30,N!$HC26:$HL26)+SUMIF(E!$HC$15:$HL$15,'Ciclo Semaforico'!BK$30,E!$HC26:$HL26)+SUMIF(O!$HC$15:$HL$15,'Ciclo Semaforico'!BK$30,O!$HC26:$HL26))*BK$31))</f>
        <v>0</v>
      </c>
      <c r="BL51" s="245">
        <f>IF(BL$32="",IF(BL$31="",(SUMIF(S!$HC$15:$HL$15,'Ciclo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Semaforico'!BL$30,O!$HC26:$HL26))*BL$31),(SUMIF(S!$HC$15:$HL$15,'Ciclo Semaforico'!BL$32,S!$HC26:$HL26)+SUMIF(N!$HC$15:$HL$15,'Ciclo Semaforico'!BL$32,N!$HC26:$HL26)+SUMIF(E!$HC$15:$HL$15,'Ciclo Semaforico'!BL$32,E!$HC26:$HL26)+SUMIF(O!$HC$15:$HL$15,'Ciclo Semaforico'!BL$32,O!$HC26:$HL26))-IF(BL$31="",(SUMIF(S!$HC$15:$HL$15,'Ciclo Semaforico'!BL$30,S!$HC26:$HL26)+SUMIF(N!$HC$15:$HL$15,'Ciclo Semaforico'!BL$30,N!$HC26:$HL26)+SUMIF(E!$HC$15:$HL$15,'Ciclo Semaforico'!BL$30,E!$HC26:$HL26)+SUMIF(O!$HC$15:$HL$15,'Ciclo Semaforico'!BL$30,O!$HC26:$HL26)),(SUMIF(S!$HC$15:$HL$15,'Ciclo Semaforico'!BL$30,S!$HC26:$HL26)+SUMIF(N!$HC$15:$HL$15,'Ciclo Semaforico'!BL$30,N!$HC26:$HL26)+SUMIF(E!$HC$15:$HL$15,'Ciclo Semaforico'!BL$30,E!$HC26:$HL26)+SUMIF(O!$HC$15:$HL$15,'Ciclo Semaforico'!BL$30,O!$HC26:$HL26))*BL$31))</f>
        <v>0</v>
      </c>
      <c r="BM51" s="245">
        <f>IF(BM$32="",IF(BM$31="",(SUMIF(S!$HC$15:$HL$15,'Ciclo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Semaforico'!BM$30,O!$HC26:$HL26))*BM$31),(SUMIF(S!$HC$15:$HL$15,'Ciclo Semaforico'!BM$32,S!$HC26:$HL26)+SUMIF(N!$HC$15:$HL$15,'Ciclo Semaforico'!BM$32,N!$HC26:$HL26)+SUMIF(E!$HC$15:$HL$15,'Ciclo Semaforico'!BM$32,E!$HC26:$HL26)+SUMIF(O!$HC$15:$HL$15,'Ciclo Semaforico'!BM$32,O!$HC26:$HL26))-IF(BM$31="",(SUMIF(S!$HC$15:$HL$15,'Ciclo Semaforico'!BM$30,S!$HC26:$HL26)+SUMIF(N!$HC$15:$HL$15,'Ciclo Semaforico'!BM$30,N!$HC26:$HL26)+SUMIF(E!$HC$15:$HL$15,'Ciclo Semaforico'!BM$30,E!$HC26:$HL26)+SUMIF(O!$HC$15:$HL$15,'Ciclo Semaforico'!BM$30,O!$HC26:$HL26)),(SUMIF(S!$HC$15:$HL$15,'Ciclo Semaforico'!BM$30,S!$HC26:$HL26)+SUMIF(N!$HC$15:$HL$15,'Ciclo Semaforico'!BM$30,N!$HC26:$HL26)+SUMIF(E!$HC$15:$HL$15,'Ciclo Semaforico'!BM$30,E!$HC26:$HL26)+SUMIF(O!$HC$15:$HL$15,'Ciclo Semaforico'!BM$30,O!$HC26:$HL26))*BM$31))</f>
        <v>0</v>
      </c>
      <c r="BN51" s="245">
        <f>IF(BN$32="",IF(BN$31="",(SUMIF(S!$HC$15:$HL$15,'Ciclo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Semaforico'!BN$30,O!$HC26:$HL26))*BN$31),(SUMIF(S!$HC$15:$HL$15,'Ciclo Semaforico'!BN$32,S!$HC26:$HL26)+SUMIF(N!$HC$15:$HL$15,'Ciclo Semaforico'!BN$32,N!$HC26:$HL26)+SUMIF(E!$HC$15:$HL$15,'Ciclo Semaforico'!BN$32,E!$HC26:$HL26)+SUMIF(O!$HC$15:$HL$15,'Ciclo Semaforico'!BN$32,O!$HC26:$HL26))-IF(BN$31="",(SUMIF(S!$HC$15:$HL$15,'Ciclo Semaforico'!BN$30,S!$HC26:$HL26)+SUMIF(N!$HC$15:$HL$15,'Ciclo Semaforico'!BN$30,N!$HC26:$HL26)+SUMIF(E!$HC$15:$HL$15,'Ciclo Semaforico'!BN$30,E!$HC26:$HL26)+SUMIF(O!$HC$15:$HL$15,'Ciclo Semaforico'!BN$30,O!$HC26:$HL26)),(SUMIF(S!$HC$15:$HL$15,'Ciclo Semaforico'!BN$30,S!$HC26:$HL26)+SUMIF(N!$HC$15:$HL$15,'Ciclo Semaforico'!BN$30,N!$HC26:$HL26)+SUMIF(E!$HC$15:$HL$15,'Ciclo Semaforico'!BN$30,E!$HC26:$HL26)+SUMIF(O!$HC$15:$HL$15,'Ciclo Semaforico'!BN$30,O!$HC26:$HL26))*BN$31))</f>
        <v>0</v>
      </c>
      <c r="BO51" s="245">
        <f>IF(BO$32="",IF(BO$31="",(SUMIF(S!$HC$15:$HL$15,'Ciclo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Semaforico'!BO$30,O!$HC26:$HL26))*BO$31),(SUMIF(S!$HC$15:$HL$15,'Ciclo Semaforico'!BO$32,S!$HC26:$HL26)+SUMIF(N!$HC$15:$HL$15,'Ciclo Semaforico'!BO$32,N!$HC26:$HL26)+SUMIF(E!$HC$15:$HL$15,'Ciclo Semaforico'!BO$32,E!$HC26:$HL26)+SUMIF(O!$HC$15:$HL$15,'Ciclo Semaforico'!BO$32,O!$HC26:$HL26))-IF(BO$31="",(SUMIF(S!$HC$15:$HL$15,'Ciclo Semaforico'!BO$30,S!$HC26:$HL26)+SUMIF(N!$HC$15:$HL$15,'Ciclo Semaforico'!BO$30,N!$HC26:$HL26)+SUMIF(E!$HC$15:$HL$15,'Ciclo Semaforico'!BO$30,E!$HC26:$HL26)+SUMIF(O!$HC$15:$HL$15,'Ciclo Semaforico'!BO$30,O!$HC26:$HL26)),(SUMIF(S!$HC$15:$HL$15,'Ciclo Semaforico'!BO$30,S!$HC26:$HL26)+SUMIF(N!$HC$15:$HL$15,'Ciclo Semaforico'!BO$30,N!$HC26:$HL26)+SUMIF(E!$HC$15:$HL$15,'Ciclo Semaforico'!BO$30,E!$HC26:$HL26)+SUMIF(O!$HC$15:$HL$15,'Ciclo Semaforico'!BO$30,O!$HC26:$HL26))*BO$31))</f>
        <v>0</v>
      </c>
      <c r="BP51" s="245">
        <f>IF(BP$32="",IF(BP$31="",(SUMIF(S!$HC$15:$HL$15,'Ciclo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Semaforico'!BP$30,O!$HC26:$HL26))*BP$31),(SUMIF(S!$HC$15:$HL$15,'Ciclo Semaforico'!BP$32,S!$HC26:$HL26)+SUMIF(N!$HC$15:$HL$15,'Ciclo Semaforico'!BP$32,N!$HC26:$HL26)+SUMIF(E!$HC$15:$HL$15,'Ciclo Semaforico'!BP$32,E!$HC26:$HL26)+SUMIF(O!$HC$15:$HL$15,'Ciclo Semaforico'!BP$32,O!$HC26:$HL26))-IF(BP$31="",(SUMIF(S!$HC$15:$HL$15,'Ciclo Semaforico'!BP$30,S!$HC26:$HL26)+SUMIF(N!$HC$15:$HL$15,'Ciclo Semaforico'!BP$30,N!$HC26:$HL26)+SUMIF(E!$HC$15:$HL$15,'Ciclo Semaforico'!BP$30,E!$HC26:$HL26)+SUMIF(O!$HC$15:$HL$15,'Ciclo Semaforico'!BP$30,O!$HC26:$HL26)),(SUMIF(S!$HC$15:$HL$15,'Ciclo Semaforico'!BP$30,S!$HC26:$HL26)+SUMIF(N!$HC$15:$HL$15,'Ciclo Semaforico'!BP$30,N!$HC26:$HL26)+SUMIF(E!$HC$15:$HL$15,'Ciclo Semaforico'!BP$30,E!$HC26:$HL26)+SUMIF(O!$HC$15:$HL$15,'Ciclo Semaforico'!BP$30,O!$HC26:$HL26))*BP$31))</f>
        <v>0</v>
      </c>
      <c r="BQ51" s="245">
        <f>IF(BQ$32="",IF(BQ$31="",(SUMIF(S!$HC$15:$HL$15,'Ciclo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Semaforico'!BQ$30,O!$HC26:$HL26))*BQ$31),(SUMIF(S!$HC$15:$HL$15,'Ciclo Semaforico'!BQ$32,S!$HC26:$HL26)+SUMIF(N!$HC$15:$HL$15,'Ciclo Semaforico'!BQ$32,N!$HC26:$HL26)+SUMIF(E!$HC$15:$HL$15,'Ciclo Semaforico'!BQ$32,E!$HC26:$HL26)+SUMIF(O!$HC$15:$HL$15,'Ciclo Semaforico'!BQ$32,O!$HC26:$HL26))-IF(BQ$31="",(SUMIF(S!$HC$15:$HL$15,'Ciclo Semaforico'!BQ$30,S!$HC26:$HL26)+SUMIF(N!$HC$15:$HL$15,'Ciclo Semaforico'!BQ$30,N!$HC26:$HL26)+SUMIF(E!$HC$15:$HL$15,'Ciclo Semaforico'!BQ$30,E!$HC26:$HL26)+SUMIF(O!$HC$15:$HL$15,'Ciclo Semaforico'!BQ$30,O!$HC26:$HL26)),(SUMIF(S!$HC$15:$HL$15,'Ciclo Semaforico'!BQ$30,S!$HC26:$HL26)+SUMIF(N!$HC$15:$HL$15,'Ciclo Semaforico'!BQ$30,N!$HC26:$HL26)+SUMIF(E!$HC$15:$HL$15,'Ciclo Semaforico'!BQ$30,E!$HC26:$HL26)+SUMIF(O!$HC$15:$HL$15,'Ciclo Semaforico'!BQ$30,O!$HC26:$HL26))*BQ$31))</f>
        <v>0</v>
      </c>
      <c r="BR51" s="245">
        <f>IF(BR$32="",IF(BR$31="",(SUMIF(S!$HC$15:$HL$15,'Ciclo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Semaforico'!BR$30,O!$HC26:$HL26))*BR$31),(SUMIF(S!$HC$15:$HL$15,'Ciclo Semaforico'!BR$32,S!$HC26:$HL26)+SUMIF(N!$HC$15:$HL$15,'Ciclo Semaforico'!BR$32,N!$HC26:$HL26)+SUMIF(E!$HC$15:$HL$15,'Ciclo Semaforico'!BR$32,E!$HC26:$HL26)+SUMIF(O!$HC$15:$HL$15,'Ciclo Semaforico'!BR$32,O!$HC26:$HL26))-IF(BR$31="",(SUMIF(S!$HC$15:$HL$15,'Ciclo Semaforico'!BR$30,S!$HC26:$HL26)+SUMIF(N!$HC$15:$HL$15,'Ciclo Semaforico'!BR$30,N!$HC26:$HL26)+SUMIF(E!$HC$15:$HL$15,'Ciclo Semaforico'!BR$30,E!$HC26:$HL26)+SUMIF(O!$HC$15:$HL$15,'Ciclo Semaforico'!BR$30,O!$HC26:$HL26)),(SUMIF(S!$HC$15:$HL$15,'Ciclo Semaforico'!BR$30,S!$HC26:$HL26)+SUMIF(N!$HC$15:$HL$15,'Ciclo Semaforico'!BR$30,N!$HC26:$HL26)+SUMIF(E!$HC$15:$HL$15,'Ciclo Semaforico'!BR$30,E!$HC26:$HL26)+SUMIF(O!$HC$15:$HL$15,'Ciclo Semaforico'!BR$30,O!$HC26:$HL26))*BR$31))</f>
        <v>0</v>
      </c>
      <c r="BS51" s="245">
        <f>IF(BS$32="",IF(BS$31="",(SUMIF(S!$HC$15:$HL$15,'Ciclo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Semaforico'!BS$30,O!$HC26:$HL26))*BS$31),(SUMIF(S!$HC$15:$HL$15,'Ciclo Semaforico'!BS$32,S!$HC26:$HL26)+SUMIF(N!$HC$15:$HL$15,'Ciclo Semaforico'!BS$32,N!$HC26:$HL26)+SUMIF(E!$HC$15:$HL$15,'Ciclo Semaforico'!BS$32,E!$HC26:$HL26)+SUMIF(O!$HC$15:$HL$15,'Ciclo Semaforico'!BS$32,O!$HC26:$HL26))-IF(BS$31="",(SUMIF(S!$HC$15:$HL$15,'Ciclo Semaforico'!BS$30,S!$HC26:$HL26)+SUMIF(N!$HC$15:$HL$15,'Ciclo Semaforico'!BS$30,N!$HC26:$HL26)+SUMIF(E!$HC$15:$HL$15,'Ciclo Semaforico'!BS$30,E!$HC26:$HL26)+SUMIF(O!$HC$15:$HL$15,'Ciclo Semaforico'!BS$30,O!$HC26:$HL26)),(SUMIF(S!$HC$15:$HL$15,'Ciclo Semaforico'!BS$30,S!$HC26:$HL26)+SUMIF(N!$HC$15:$HL$15,'Ciclo Semaforico'!BS$30,N!$HC26:$HL26)+SUMIF(E!$HC$15:$HL$15,'Ciclo Semaforico'!BS$30,E!$HC26:$HL26)+SUMIF(O!$HC$15:$HL$15,'Ciclo Semaforico'!BS$30,O!$HC26:$HL26))*BS$31))</f>
        <v>0</v>
      </c>
      <c r="BT51" s="245">
        <f>IF(BT$32="",IF(BT$31="",(SUMIF(S!$HC$15:$HL$15,'Ciclo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Semaforico'!BT$30,O!$HC26:$HL26))*BT$31),(SUMIF(S!$HC$15:$HL$15,'Ciclo Semaforico'!BT$32,S!$HC26:$HL26)+SUMIF(N!$HC$15:$HL$15,'Ciclo Semaforico'!BT$32,N!$HC26:$HL26)+SUMIF(E!$HC$15:$HL$15,'Ciclo Semaforico'!BT$32,E!$HC26:$HL26)+SUMIF(O!$HC$15:$HL$15,'Ciclo Semaforico'!BT$32,O!$HC26:$HL26))-IF(BT$31="",(SUMIF(S!$HC$15:$HL$15,'Ciclo Semaforico'!BT$30,S!$HC26:$HL26)+SUMIF(N!$HC$15:$HL$15,'Ciclo Semaforico'!BT$30,N!$HC26:$HL26)+SUMIF(E!$HC$15:$HL$15,'Ciclo Semaforico'!BT$30,E!$HC26:$HL26)+SUMIF(O!$HC$15:$HL$15,'Ciclo Semaforico'!BT$30,O!$HC26:$HL26)),(SUMIF(S!$HC$15:$HL$15,'Ciclo Semaforico'!BT$30,S!$HC26:$HL26)+SUMIF(N!$HC$15:$HL$15,'Ciclo Semaforico'!BT$30,N!$HC26:$HL26)+SUMIF(E!$HC$15:$HL$15,'Ciclo Semaforico'!BT$30,E!$HC26:$HL26)+SUMIF(O!$HC$15:$HL$15,'Ciclo Semaforico'!BT$30,O!$HC26:$HL26))*BT$31))</f>
        <v>0</v>
      </c>
      <c r="BU51" s="245">
        <f>IF(BU$32="",IF(BU$31="",(SUMIF(S!$HC$15:$HL$15,'Ciclo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Semaforico'!BU$30,O!$HC26:$HL26))*BU$31),(SUMIF(S!$HC$15:$HL$15,'Ciclo Semaforico'!BU$32,S!$HC26:$HL26)+SUMIF(N!$HC$15:$HL$15,'Ciclo Semaforico'!BU$32,N!$HC26:$HL26)+SUMIF(E!$HC$15:$HL$15,'Ciclo Semaforico'!BU$32,E!$HC26:$HL26)+SUMIF(O!$HC$15:$HL$15,'Ciclo Semaforico'!BU$32,O!$HC26:$HL26))-IF(BU$31="",(SUMIF(S!$HC$15:$HL$15,'Ciclo Semaforico'!BU$30,S!$HC26:$HL26)+SUMIF(N!$HC$15:$HL$15,'Ciclo Semaforico'!BU$30,N!$HC26:$HL26)+SUMIF(E!$HC$15:$HL$15,'Ciclo Semaforico'!BU$30,E!$HC26:$HL26)+SUMIF(O!$HC$15:$HL$15,'Ciclo Semaforico'!BU$30,O!$HC26:$HL26)),(SUMIF(S!$HC$15:$HL$15,'Ciclo Semaforico'!BU$30,S!$HC26:$HL26)+SUMIF(N!$HC$15:$HL$15,'Ciclo Semaforico'!BU$30,N!$HC26:$HL26)+SUMIF(E!$HC$15:$HL$15,'Ciclo Semaforico'!BU$30,E!$HC26:$HL26)+SUMIF(O!$HC$15:$HL$15,'Ciclo Semaforico'!BU$30,O!$HC26:$HL26))*BU$31))</f>
        <v>0</v>
      </c>
      <c r="BV51" s="246">
        <f>IF(BV$32="",IF(BV$31="",(SUMIF(S!$HC$15:$HL$15,'Ciclo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Semaforico'!BV$30,O!$HC26:$HL26))*BV$31),(SUMIF(S!$HC$15:$HL$15,'Ciclo Semaforico'!BV$32,S!$HC26:$HL26)+SUMIF(N!$HC$15:$HL$15,'Ciclo Semaforico'!BV$32,N!$HC26:$HL26)+SUMIF(E!$HC$15:$HL$15,'Ciclo Semaforico'!BV$32,E!$HC26:$HL26)+SUMIF(O!$HC$15:$HL$15,'Ciclo Semaforico'!BV$32,O!$HC26:$HL26))-IF(BV$31="",(SUMIF(S!$HC$15:$HL$15,'Ciclo Semaforico'!BV$30,S!$HC26:$HL26)+SUMIF(N!$HC$15:$HL$15,'Ciclo Semaforico'!BV$30,N!$HC26:$HL26)+SUMIF(E!$HC$15:$HL$15,'Ciclo Semaforico'!BV$30,E!$HC26:$HL26)+SUMIF(O!$HC$15:$HL$15,'Ciclo Semaforico'!BV$30,O!$HC26:$HL26)),(SUMIF(S!$HC$15:$HL$15,'Ciclo Semaforico'!BV$30,S!$HC26:$HL26)+SUMIF(N!$HC$15:$HL$15,'Ciclo Semaforico'!BV$30,N!$HC26:$HL26)+SUMIF(E!$HC$15:$HL$15,'Ciclo Semaforico'!BV$30,E!$HC26:$HL26)+SUMIF(O!$HC$15:$HL$15,'Ciclo Semaforico'!BV$30,O!$HC26:$HL26))*BV$31))</f>
        <v>0</v>
      </c>
      <c r="BW51" s="244">
        <f>IF(BW$32="",IF(BW$31="",(SUMIF(S!$HC$15:$HL$15,'Ciclo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Semaforico'!BW$30,O!$HC26:$HL26))*BW$31),(SUMIF(S!$HC$15:$HL$15,'Ciclo Semaforico'!BW$32,S!$HC26:$HL26)+SUMIF(N!$HC$15:$HL$15,'Ciclo Semaforico'!BW$32,N!$HC26:$HL26)+SUMIF(E!$HC$15:$HL$15,'Ciclo Semaforico'!BW$32,E!$HC26:$HL26)+SUMIF(O!$HC$15:$HL$15,'Ciclo Semaforico'!BW$32,O!$HC26:$HL26))-IF(BW$31="",(SUMIF(S!$HC$15:$HL$15,'Ciclo Semaforico'!BW$30,S!$HC26:$HL26)+SUMIF(N!$HC$15:$HL$15,'Ciclo Semaforico'!BW$30,N!$HC26:$HL26)+SUMIF(E!$HC$15:$HL$15,'Ciclo Semaforico'!BW$30,E!$HC26:$HL26)+SUMIF(O!$HC$15:$HL$15,'Ciclo Semaforico'!BW$30,O!$HC26:$HL26)),(SUMIF(S!$HC$15:$HL$15,'Ciclo Semaforico'!BW$30,S!$HC26:$HL26)+SUMIF(N!$HC$15:$HL$15,'Ciclo Semaforico'!BW$30,N!$HC26:$HL26)+SUMIF(E!$HC$15:$HL$15,'Ciclo Semaforico'!BW$30,E!$HC26:$HL26)+SUMIF(O!$HC$15:$HL$15,'Ciclo Semaforico'!BW$30,O!$HC26:$HL26))*BW$31))</f>
        <v>0</v>
      </c>
      <c r="BX51" s="245">
        <f>IF(BX$32="",IF(BX$31="",(SUMIF(S!$HC$15:$HL$15,'Ciclo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Semaforico'!BX$30,O!$HC26:$HL26))*BX$31),(SUMIF(S!$HC$15:$HL$15,'Ciclo Semaforico'!BX$32,S!$HC26:$HL26)+SUMIF(N!$HC$15:$HL$15,'Ciclo Semaforico'!BX$32,N!$HC26:$HL26)+SUMIF(E!$HC$15:$HL$15,'Ciclo Semaforico'!BX$32,E!$HC26:$HL26)+SUMIF(O!$HC$15:$HL$15,'Ciclo Semaforico'!BX$32,O!$HC26:$HL26))-IF(BX$31="",(SUMIF(S!$HC$15:$HL$15,'Ciclo Semaforico'!BX$30,S!$HC26:$HL26)+SUMIF(N!$HC$15:$HL$15,'Ciclo Semaforico'!BX$30,N!$HC26:$HL26)+SUMIF(E!$HC$15:$HL$15,'Ciclo Semaforico'!BX$30,E!$HC26:$HL26)+SUMIF(O!$HC$15:$HL$15,'Ciclo Semaforico'!BX$30,O!$HC26:$HL26)),(SUMIF(S!$HC$15:$HL$15,'Ciclo Semaforico'!BX$30,S!$HC26:$HL26)+SUMIF(N!$HC$15:$HL$15,'Ciclo Semaforico'!BX$30,N!$HC26:$HL26)+SUMIF(E!$HC$15:$HL$15,'Ciclo Semaforico'!BX$30,E!$HC26:$HL26)+SUMIF(O!$HC$15:$HL$15,'Ciclo Semaforico'!BX$30,O!$HC26:$HL26))*BX$31))</f>
        <v>0</v>
      </c>
      <c r="BY51" s="245">
        <f>IF(BY$32="",IF(BY$31="",(SUMIF(S!$HC$15:$HL$15,'Ciclo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Semaforico'!BY$30,O!$HC26:$HL26))*BY$31),(SUMIF(S!$HC$15:$HL$15,'Ciclo Semaforico'!BY$32,S!$HC26:$HL26)+SUMIF(N!$HC$15:$HL$15,'Ciclo Semaforico'!BY$32,N!$HC26:$HL26)+SUMIF(E!$HC$15:$HL$15,'Ciclo Semaforico'!BY$32,E!$HC26:$HL26)+SUMIF(O!$HC$15:$HL$15,'Ciclo Semaforico'!BY$32,O!$HC26:$HL26))-IF(BY$31="",(SUMIF(S!$HC$15:$HL$15,'Ciclo Semaforico'!BY$30,S!$HC26:$HL26)+SUMIF(N!$HC$15:$HL$15,'Ciclo Semaforico'!BY$30,N!$HC26:$HL26)+SUMIF(E!$HC$15:$HL$15,'Ciclo Semaforico'!BY$30,E!$HC26:$HL26)+SUMIF(O!$HC$15:$HL$15,'Ciclo Semaforico'!BY$30,O!$HC26:$HL26)),(SUMIF(S!$HC$15:$HL$15,'Ciclo Semaforico'!BY$30,S!$HC26:$HL26)+SUMIF(N!$HC$15:$HL$15,'Ciclo Semaforico'!BY$30,N!$HC26:$HL26)+SUMIF(E!$HC$15:$HL$15,'Ciclo Semaforico'!BY$30,E!$HC26:$HL26)+SUMIF(O!$HC$15:$HL$15,'Ciclo Semaforico'!BY$30,O!$HC26:$HL26))*BY$31))</f>
        <v>0</v>
      </c>
      <c r="BZ51" s="245">
        <f>IF(BZ$32="",IF(BZ$31="",(SUMIF(S!$HC$15:$HL$15,'Ciclo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Semaforico'!BZ$30,O!$HC26:$HL26))*BZ$31),(SUMIF(S!$HC$15:$HL$15,'Ciclo Semaforico'!BZ$32,S!$HC26:$HL26)+SUMIF(N!$HC$15:$HL$15,'Ciclo Semaforico'!BZ$32,N!$HC26:$HL26)+SUMIF(E!$HC$15:$HL$15,'Ciclo Semaforico'!BZ$32,E!$HC26:$HL26)+SUMIF(O!$HC$15:$HL$15,'Ciclo Semaforico'!BZ$32,O!$HC26:$HL26))-IF(BZ$31="",(SUMIF(S!$HC$15:$HL$15,'Ciclo Semaforico'!BZ$30,S!$HC26:$HL26)+SUMIF(N!$HC$15:$HL$15,'Ciclo Semaforico'!BZ$30,N!$HC26:$HL26)+SUMIF(E!$HC$15:$HL$15,'Ciclo Semaforico'!BZ$30,E!$HC26:$HL26)+SUMIF(O!$HC$15:$HL$15,'Ciclo Semaforico'!BZ$30,O!$HC26:$HL26)),(SUMIF(S!$HC$15:$HL$15,'Ciclo Semaforico'!BZ$30,S!$HC26:$HL26)+SUMIF(N!$HC$15:$HL$15,'Ciclo Semaforico'!BZ$30,N!$HC26:$HL26)+SUMIF(E!$HC$15:$HL$15,'Ciclo Semaforico'!BZ$30,E!$HC26:$HL26)+SUMIF(O!$HC$15:$HL$15,'Ciclo Semaforico'!BZ$30,O!$HC26:$HL26))*BZ$31))</f>
        <v>0</v>
      </c>
      <c r="CA51" s="245">
        <f>IF(CA$32="",IF(CA$31="",(SUMIF(S!$HC$15:$HL$15,'Ciclo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Semaforico'!CA$30,O!$HC26:$HL26))*CA$31),(SUMIF(S!$HC$15:$HL$15,'Ciclo Semaforico'!CA$32,S!$HC26:$HL26)+SUMIF(N!$HC$15:$HL$15,'Ciclo Semaforico'!CA$32,N!$HC26:$HL26)+SUMIF(E!$HC$15:$HL$15,'Ciclo Semaforico'!CA$32,E!$HC26:$HL26)+SUMIF(O!$HC$15:$HL$15,'Ciclo Semaforico'!CA$32,O!$HC26:$HL26))-IF(CA$31="",(SUMIF(S!$HC$15:$HL$15,'Ciclo Semaforico'!CA$30,S!$HC26:$HL26)+SUMIF(N!$HC$15:$HL$15,'Ciclo Semaforico'!CA$30,N!$HC26:$HL26)+SUMIF(E!$HC$15:$HL$15,'Ciclo Semaforico'!CA$30,E!$HC26:$HL26)+SUMIF(O!$HC$15:$HL$15,'Ciclo Semaforico'!CA$30,O!$HC26:$HL26)),(SUMIF(S!$HC$15:$HL$15,'Ciclo Semaforico'!CA$30,S!$HC26:$HL26)+SUMIF(N!$HC$15:$HL$15,'Ciclo Semaforico'!CA$30,N!$HC26:$HL26)+SUMIF(E!$HC$15:$HL$15,'Ciclo Semaforico'!CA$30,E!$HC26:$HL26)+SUMIF(O!$HC$15:$HL$15,'Ciclo Semaforico'!CA$30,O!$HC26:$HL26))*CA$31))</f>
        <v>0</v>
      </c>
      <c r="CB51" s="245">
        <f>IF(CB$32="",IF(CB$31="",(SUMIF(S!$HC$15:$HL$15,'Ciclo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Semaforico'!CB$30,O!$HC26:$HL26))*CB$31),(SUMIF(S!$HC$15:$HL$15,'Ciclo Semaforico'!CB$32,S!$HC26:$HL26)+SUMIF(N!$HC$15:$HL$15,'Ciclo Semaforico'!CB$32,N!$HC26:$HL26)+SUMIF(E!$HC$15:$HL$15,'Ciclo Semaforico'!CB$32,E!$HC26:$HL26)+SUMIF(O!$HC$15:$HL$15,'Ciclo Semaforico'!CB$32,O!$HC26:$HL26))-IF(CB$31="",(SUMIF(S!$HC$15:$HL$15,'Ciclo Semaforico'!CB$30,S!$HC26:$HL26)+SUMIF(N!$HC$15:$HL$15,'Ciclo Semaforico'!CB$30,N!$HC26:$HL26)+SUMIF(E!$HC$15:$HL$15,'Ciclo Semaforico'!CB$30,E!$HC26:$HL26)+SUMIF(O!$HC$15:$HL$15,'Ciclo Semaforico'!CB$30,O!$HC26:$HL26)),(SUMIF(S!$HC$15:$HL$15,'Ciclo Semaforico'!CB$30,S!$HC26:$HL26)+SUMIF(N!$HC$15:$HL$15,'Ciclo Semaforico'!CB$30,N!$HC26:$HL26)+SUMIF(E!$HC$15:$HL$15,'Ciclo Semaforico'!CB$30,E!$HC26:$HL26)+SUMIF(O!$HC$15:$HL$15,'Ciclo Semaforico'!CB$30,O!$HC26:$HL26))*CB$31))</f>
        <v>0</v>
      </c>
      <c r="CC51" s="245">
        <f>IF(CC$32="",IF(CC$31="",(SUMIF(S!$HC$15:$HL$15,'Ciclo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Semaforico'!CC$30,O!$HC26:$HL26))*CC$31),(SUMIF(S!$HC$15:$HL$15,'Ciclo Semaforico'!CC$32,S!$HC26:$HL26)+SUMIF(N!$HC$15:$HL$15,'Ciclo Semaforico'!CC$32,N!$HC26:$HL26)+SUMIF(E!$HC$15:$HL$15,'Ciclo Semaforico'!CC$32,E!$HC26:$HL26)+SUMIF(O!$HC$15:$HL$15,'Ciclo Semaforico'!CC$32,O!$HC26:$HL26))-IF(CC$31="",(SUMIF(S!$HC$15:$HL$15,'Ciclo Semaforico'!CC$30,S!$HC26:$HL26)+SUMIF(N!$HC$15:$HL$15,'Ciclo Semaforico'!CC$30,N!$HC26:$HL26)+SUMIF(E!$HC$15:$HL$15,'Ciclo Semaforico'!CC$30,E!$HC26:$HL26)+SUMIF(O!$HC$15:$HL$15,'Ciclo Semaforico'!CC$30,O!$HC26:$HL26)),(SUMIF(S!$HC$15:$HL$15,'Ciclo Semaforico'!CC$30,S!$HC26:$HL26)+SUMIF(N!$HC$15:$HL$15,'Ciclo Semaforico'!CC$30,N!$HC26:$HL26)+SUMIF(E!$HC$15:$HL$15,'Ciclo Semaforico'!CC$30,E!$HC26:$HL26)+SUMIF(O!$HC$15:$HL$15,'Ciclo Semaforico'!CC$30,O!$HC26:$HL26))*CC$31))</f>
        <v>0</v>
      </c>
      <c r="CD51" s="245">
        <f>IF(CD$32="",IF(CD$31="",(SUMIF(S!$HC$15:$HL$15,'Ciclo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Semaforico'!CD$30,O!$HC26:$HL26))*CD$31),(SUMIF(S!$HC$15:$HL$15,'Ciclo Semaforico'!CD$32,S!$HC26:$HL26)+SUMIF(N!$HC$15:$HL$15,'Ciclo Semaforico'!CD$32,N!$HC26:$HL26)+SUMIF(E!$HC$15:$HL$15,'Ciclo Semaforico'!CD$32,E!$HC26:$HL26)+SUMIF(O!$HC$15:$HL$15,'Ciclo Semaforico'!CD$32,O!$HC26:$HL26))-IF(CD$31="",(SUMIF(S!$HC$15:$HL$15,'Ciclo Semaforico'!CD$30,S!$HC26:$HL26)+SUMIF(N!$HC$15:$HL$15,'Ciclo Semaforico'!CD$30,N!$HC26:$HL26)+SUMIF(E!$HC$15:$HL$15,'Ciclo Semaforico'!CD$30,E!$HC26:$HL26)+SUMIF(O!$HC$15:$HL$15,'Ciclo Semaforico'!CD$30,O!$HC26:$HL26)),(SUMIF(S!$HC$15:$HL$15,'Ciclo Semaforico'!CD$30,S!$HC26:$HL26)+SUMIF(N!$HC$15:$HL$15,'Ciclo Semaforico'!CD$30,N!$HC26:$HL26)+SUMIF(E!$HC$15:$HL$15,'Ciclo Semaforico'!CD$30,E!$HC26:$HL26)+SUMIF(O!$HC$15:$HL$15,'Ciclo Semaforico'!CD$30,O!$HC26:$HL26))*CD$31))</f>
        <v>0</v>
      </c>
      <c r="CE51" s="245">
        <f>IF(CE$32="",IF(CE$31="",(SUMIF(S!$HC$15:$HL$15,'Ciclo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Semaforico'!CE$30,O!$HC26:$HL26))*CE$31),(SUMIF(S!$HC$15:$HL$15,'Ciclo Semaforico'!CE$32,S!$HC26:$HL26)+SUMIF(N!$HC$15:$HL$15,'Ciclo Semaforico'!CE$32,N!$HC26:$HL26)+SUMIF(E!$HC$15:$HL$15,'Ciclo Semaforico'!CE$32,E!$HC26:$HL26)+SUMIF(O!$HC$15:$HL$15,'Ciclo Semaforico'!CE$32,O!$HC26:$HL26))-IF(CE$31="",(SUMIF(S!$HC$15:$HL$15,'Ciclo Semaforico'!CE$30,S!$HC26:$HL26)+SUMIF(N!$HC$15:$HL$15,'Ciclo Semaforico'!CE$30,N!$HC26:$HL26)+SUMIF(E!$HC$15:$HL$15,'Ciclo Semaforico'!CE$30,E!$HC26:$HL26)+SUMIF(O!$HC$15:$HL$15,'Ciclo Semaforico'!CE$30,O!$HC26:$HL26)),(SUMIF(S!$HC$15:$HL$15,'Ciclo Semaforico'!CE$30,S!$HC26:$HL26)+SUMIF(N!$HC$15:$HL$15,'Ciclo Semaforico'!CE$30,N!$HC26:$HL26)+SUMIF(E!$HC$15:$HL$15,'Ciclo Semaforico'!CE$30,E!$HC26:$HL26)+SUMIF(O!$HC$15:$HL$15,'Ciclo Semaforico'!CE$30,O!$HC26:$HL26))*CE$31))</f>
        <v>0</v>
      </c>
      <c r="CF51" s="245">
        <f>IF(CF$32="",IF(CF$31="",(SUMIF(S!$HC$15:$HL$15,'Ciclo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Semaforico'!CF$30,O!$HC26:$HL26))*CF$31),(SUMIF(S!$HC$15:$HL$15,'Ciclo Semaforico'!CF$32,S!$HC26:$HL26)+SUMIF(N!$HC$15:$HL$15,'Ciclo Semaforico'!CF$32,N!$HC26:$HL26)+SUMIF(E!$HC$15:$HL$15,'Ciclo Semaforico'!CF$32,E!$HC26:$HL26)+SUMIF(O!$HC$15:$HL$15,'Ciclo Semaforico'!CF$32,O!$HC26:$HL26))-IF(CF$31="",(SUMIF(S!$HC$15:$HL$15,'Ciclo Semaforico'!CF$30,S!$HC26:$HL26)+SUMIF(N!$HC$15:$HL$15,'Ciclo Semaforico'!CF$30,N!$HC26:$HL26)+SUMIF(E!$HC$15:$HL$15,'Ciclo Semaforico'!CF$30,E!$HC26:$HL26)+SUMIF(O!$HC$15:$HL$15,'Ciclo Semaforico'!CF$30,O!$HC26:$HL26)),(SUMIF(S!$HC$15:$HL$15,'Ciclo Semaforico'!CF$30,S!$HC26:$HL26)+SUMIF(N!$HC$15:$HL$15,'Ciclo Semaforico'!CF$30,N!$HC26:$HL26)+SUMIF(E!$HC$15:$HL$15,'Ciclo Semaforico'!CF$30,E!$HC26:$HL26)+SUMIF(O!$HC$15:$HL$15,'Ciclo Semaforico'!CF$30,O!$HC26:$HL26))*CF$31))</f>
        <v>0</v>
      </c>
      <c r="CG51" s="245">
        <f>IF(CG$32="",IF(CG$31="",(SUMIF(S!$HC$15:$HL$15,'Ciclo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Semaforico'!CG$30,O!$HC26:$HL26))*CG$31),(SUMIF(S!$HC$15:$HL$15,'Ciclo Semaforico'!CG$32,S!$HC26:$HL26)+SUMIF(N!$HC$15:$HL$15,'Ciclo Semaforico'!CG$32,N!$HC26:$HL26)+SUMIF(E!$HC$15:$HL$15,'Ciclo Semaforico'!CG$32,E!$HC26:$HL26)+SUMIF(O!$HC$15:$HL$15,'Ciclo Semaforico'!CG$32,O!$HC26:$HL26))-IF(CG$31="",(SUMIF(S!$HC$15:$HL$15,'Ciclo Semaforico'!CG$30,S!$HC26:$HL26)+SUMIF(N!$HC$15:$HL$15,'Ciclo Semaforico'!CG$30,N!$HC26:$HL26)+SUMIF(E!$HC$15:$HL$15,'Ciclo Semaforico'!CG$30,E!$HC26:$HL26)+SUMIF(O!$HC$15:$HL$15,'Ciclo Semaforico'!CG$30,O!$HC26:$HL26)),(SUMIF(S!$HC$15:$HL$15,'Ciclo Semaforico'!CG$30,S!$HC26:$HL26)+SUMIF(N!$HC$15:$HL$15,'Ciclo Semaforico'!CG$30,N!$HC26:$HL26)+SUMIF(E!$HC$15:$HL$15,'Ciclo Semaforico'!CG$30,E!$HC26:$HL26)+SUMIF(O!$HC$15:$HL$15,'Ciclo Semaforico'!CG$30,O!$HC26:$HL26))*CG$31))</f>
        <v>0</v>
      </c>
      <c r="CH51" s="246">
        <f>IF(CH$32="",IF(CH$31="",(SUMIF(S!$HC$15:$HL$15,'Ciclo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Semaforico'!CH$30,O!$HC26:$HL26))*CH$31),(SUMIF(S!$HC$15:$HL$15,'Ciclo Semaforico'!CH$32,S!$HC26:$HL26)+SUMIF(N!$HC$15:$HL$15,'Ciclo Semaforico'!CH$32,N!$HC26:$HL26)+SUMIF(E!$HC$15:$HL$15,'Ciclo Semaforico'!CH$32,E!$HC26:$HL26)+SUMIF(O!$HC$15:$HL$15,'Ciclo Semaforico'!CH$32,O!$HC26:$HL26))-IF(CH$31="",(SUMIF(S!$HC$15:$HL$15,'Ciclo Semaforico'!CH$30,S!$HC26:$HL26)+SUMIF(N!$HC$15:$HL$15,'Ciclo Semaforico'!CH$30,N!$HC26:$HL26)+SUMIF(E!$HC$15:$HL$15,'Ciclo Semaforico'!CH$30,E!$HC26:$HL26)+SUMIF(O!$HC$15:$HL$15,'Ciclo Semaforico'!CH$30,O!$HC26:$HL26)),(SUMIF(S!$HC$15:$HL$15,'Ciclo Semaforico'!CH$30,S!$HC26:$HL26)+SUMIF(N!$HC$15:$HL$15,'Ciclo Semaforico'!CH$30,N!$HC26:$HL26)+SUMIF(E!$HC$15:$HL$15,'Ciclo Semaforico'!CH$30,E!$HC26:$HL26)+SUMIF(O!$HC$15:$HL$15,'Ciclo Semaforico'!CH$30,O!$HC26:$HL26))*CH$31))</f>
        <v>0</v>
      </c>
      <c r="CI51" s="244">
        <f t="shared" si="52"/>
        <v>0</v>
      </c>
      <c r="CJ51" s="245">
        <f t="shared" si="53"/>
        <v>0</v>
      </c>
      <c r="CK51" s="245">
        <f t="shared" si="54"/>
        <v>0</v>
      </c>
      <c r="CL51" s="245">
        <f t="shared" si="55"/>
        <v>0</v>
      </c>
      <c r="CM51" s="245" t="e">
        <f t="shared" si="56"/>
        <v>#REF!</v>
      </c>
      <c r="CN51" s="245">
        <f t="shared" si="57"/>
        <v>0</v>
      </c>
      <c r="CO51" s="245">
        <f t="shared" si="58"/>
        <v>0</v>
      </c>
      <c r="CP51" s="245">
        <f t="shared" si="59"/>
        <v>0</v>
      </c>
      <c r="CQ51" s="245">
        <f t="shared" si="60"/>
        <v>0</v>
      </c>
      <c r="CR51" s="245">
        <f t="shared" si="61"/>
        <v>0</v>
      </c>
      <c r="CS51" s="245">
        <f t="shared" si="62"/>
        <v>0</v>
      </c>
      <c r="CT51" s="246">
        <f t="shared" si="63"/>
        <v>0</v>
      </c>
      <c r="CU51" s="244">
        <f t="shared" si="64"/>
        <v>0</v>
      </c>
      <c r="CV51" s="245">
        <f t="shared" si="65"/>
        <v>0</v>
      </c>
      <c r="CW51" s="245">
        <f t="shared" si="66"/>
        <v>0</v>
      </c>
      <c r="CX51" s="245">
        <f t="shared" si="67"/>
        <v>0</v>
      </c>
      <c r="CY51" s="245">
        <f t="shared" si="68"/>
        <v>0</v>
      </c>
      <c r="CZ51" s="245">
        <f t="shared" si="69"/>
        <v>0</v>
      </c>
      <c r="DA51" s="245">
        <f t="shared" si="70"/>
        <v>0</v>
      </c>
      <c r="DB51" s="245">
        <f t="shared" si="71"/>
        <v>0</v>
      </c>
      <c r="DC51" s="245">
        <f t="shared" si="72"/>
        <v>0</v>
      </c>
      <c r="DD51" s="245">
        <f t="shared" si="73"/>
        <v>0</v>
      </c>
      <c r="DE51" s="245">
        <f t="shared" si="74"/>
        <v>0</v>
      </c>
      <c r="DF51" s="246">
        <f t="shared" si="75"/>
        <v>0</v>
      </c>
      <c r="DG51" s="244" t="e">
        <f t="shared" si="76"/>
        <v>#REF!</v>
      </c>
      <c r="DH51" s="245" t="e">
        <f t="shared" si="77"/>
        <v>#REF!</v>
      </c>
      <c r="DI51" s="245" t="e">
        <f t="shared" si="78"/>
        <v>#REF!</v>
      </c>
      <c r="DJ51" s="245" t="e">
        <f t="shared" si="79"/>
        <v>#REF!</v>
      </c>
      <c r="DK51" s="245" t="e">
        <f t="shared" si="80"/>
        <v>#REF!</v>
      </c>
      <c r="DL51" s="245" t="e">
        <f t="shared" si="81"/>
        <v>#REF!</v>
      </c>
      <c r="DM51" s="245">
        <f t="shared" si="82"/>
        <v>0</v>
      </c>
      <c r="DN51" s="245">
        <f t="shared" si="83"/>
        <v>0</v>
      </c>
      <c r="DO51" s="245">
        <f t="shared" si="84"/>
        <v>0</v>
      </c>
      <c r="DP51" s="245">
        <f t="shared" si="85"/>
        <v>0</v>
      </c>
      <c r="DQ51" s="245">
        <f t="shared" si="86"/>
        <v>0</v>
      </c>
      <c r="DR51" s="246">
        <f t="shared" si="87"/>
        <v>0</v>
      </c>
      <c r="DS51" s="244">
        <f t="shared" si="88"/>
        <v>0</v>
      </c>
      <c r="DT51" s="245">
        <f t="shared" si="89"/>
        <v>0</v>
      </c>
      <c r="DU51" s="245">
        <f t="shared" si="90"/>
        <v>0</v>
      </c>
      <c r="DV51" s="245">
        <f t="shared" si="91"/>
        <v>0</v>
      </c>
      <c r="DW51" s="245">
        <f t="shared" si="92"/>
        <v>0</v>
      </c>
      <c r="DX51" s="245">
        <f t="shared" si="93"/>
        <v>0</v>
      </c>
      <c r="DY51" s="245">
        <f t="shared" si="94"/>
        <v>0</v>
      </c>
      <c r="DZ51" s="245">
        <f t="shared" si="95"/>
        <v>0</v>
      </c>
      <c r="EA51" s="245">
        <f t="shared" si="96"/>
        <v>0</v>
      </c>
      <c r="EB51" s="245">
        <f t="shared" si="97"/>
        <v>0</v>
      </c>
      <c r="EC51" s="245">
        <f t="shared" si="98"/>
        <v>0</v>
      </c>
      <c r="ED51" s="246">
        <f t="shared" si="99"/>
        <v>0</v>
      </c>
      <c r="EE51" s="244">
        <f t="shared" si="100"/>
        <v>0</v>
      </c>
      <c r="EF51" s="245">
        <f t="shared" si="101"/>
        <v>0</v>
      </c>
      <c r="EG51" s="245">
        <f t="shared" si="102"/>
        <v>0</v>
      </c>
      <c r="EH51" s="245">
        <f t="shared" si="103"/>
        <v>0</v>
      </c>
      <c r="EI51" s="245">
        <f t="shared" si="104"/>
        <v>0</v>
      </c>
      <c r="EJ51" s="245">
        <f t="shared" si="105"/>
        <v>0</v>
      </c>
      <c r="EK51" s="245">
        <f t="shared" si="106"/>
        <v>0</v>
      </c>
      <c r="EL51" s="245">
        <f t="shared" si="107"/>
        <v>0</v>
      </c>
      <c r="EM51" s="245">
        <f t="shared" si="108"/>
        <v>0</v>
      </c>
      <c r="EN51" s="245">
        <f t="shared" si="109"/>
        <v>0</v>
      </c>
      <c r="EO51" s="245">
        <f t="shared" si="110"/>
        <v>0</v>
      </c>
      <c r="EP51" s="246">
        <f t="shared" si="111"/>
        <v>0</v>
      </c>
      <c r="EQ51" s="255">
        <f t="shared" si="112"/>
        <v>0</v>
      </c>
      <c r="ER51" s="256">
        <f t="shared" si="113"/>
        <v>0</v>
      </c>
      <c r="ES51" s="256">
        <f t="shared" si="114"/>
        <v>0</v>
      </c>
      <c r="ET51" s="256">
        <f t="shared" si="115"/>
        <v>0</v>
      </c>
      <c r="EU51" s="256" t="e">
        <f t="shared" si="116"/>
        <v>#REF!</v>
      </c>
      <c r="EV51" s="256">
        <f t="shared" si="117"/>
        <v>0</v>
      </c>
      <c r="EW51" s="256">
        <f t="shared" si="118"/>
        <v>0</v>
      </c>
      <c r="EX51" s="256" t="str">
        <f t="shared" si="119"/>
        <v/>
      </c>
      <c r="EY51" s="256" t="str">
        <f t="shared" si="120"/>
        <v/>
      </c>
      <c r="EZ51" s="256" t="str">
        <f t="shared" si="121"/>
        <v/>
      </c>
      <c r="FA51" s="256" t="str">
        <f t="shared" si="122"/>
        <v/>
      </c>
      <c r="FB51" s="257" t="str">
        <f t="shared" si="123"/>
        <v/>
      </c>
      <c r="FC51" s="255">
        <f t="shared" si="124"/>
        <v>0</v>
      </c>
      <c r="FD51" s="256" t="str">
        <f t="shared" si="125"/>
        <v/>
      </c>
      <c r="FE51" s="256" t="str">
        <f t="shared" si="126"/>
        <v/>
      </c>
      <c r="FF51" s="256" t="str">
        <f t="shared" si="127"/>
        <v/>
      </c>
      <c r="FG51" s="256" t="str">
        <f t="shared" si="128"/>
        <v/>
      </c>
      <c r="FH51" s="256" t="str">
        <f t="shared" si="129"/>
        <v/>
      </c>
      <c r="FI51" s="256" t="str">
        <f t="shared" si="130"/>
        <v/>
      </c>
      <c r="FJ51" s="256" t="str">
        <f t="shared" si="131"/>
        <v/>
      </c>
      <c r="FK51" s="256" t="str">
        <f t="shared" si="132"/>
        <v/>
      </c>
      <c r="FL51" s="256" t="str">
        <f t="shared" si="133"/>
        <v/>
      </c>
      <c r="FM51" s="256" t="str">
        <f t="shared" si="134"/>
        <v/>
      </c>
      <c r="FN51" s="257" t="str">
        <f t="shared" si="135"/>
        <v/>
      </c>
      <c r="FO51" s="255" t="e">
        <f t="shared" si="136"/>
        <v>#REF!</v>
      </c>
      <c r="FP51" s="256" t="e">
        <f t="shared" si="137"/>
        <v>#REF!</v>
      </c>
      <c r="FQ51" s="256" t="e">
        <f t="shared" si="138"/>
        <v>#REF!</v>
      </c>
      <c r="FR51" s="256" t="e">
        <f t="shared" si="139"/>
        <v>#REF!</v>
      </c>
      <c r="FS51" s="256" t="e">
        <f t="shared" si="140"/>
        <v>#REF!</v>
      </c>
      <c r="FT51" s="256" t="e">
        <f t="shared" si="141"/>
        <v>#REF!</v>
      </c>
      <c r="FU51" s="256" t="str">
        <f t="shared" si="142"/>
        <v/>
      </c>
      <c r="FV51" s="256" t="str">
        <f t="shared" si="143"/>
        <v/>
      </c>
      <c r="FW51" s="256" t="str">
        <f t="shared" si="144"/>
        <v/>
      </c>
      <c r="FX51" s="256" t="str">
        <f t="shared" si="145"/>
        <v/>
      </c>
      <c r="FY51" s="256" t="str">
        <f t="shared" si="146"/>
        <v/>
      </c>
      <c r="FZ51" s="257" t="str">
        <f t="shared" si="147"/>
        <v/>
      </c>
      <c r="GA51" s="255" t="str">
        <f t="shared" si="148"/>
        <v/>
      </c>
      <c r="GB51" s="256" t="str">
        <f t="shared" si="149"/>
        <v/>
      </c>
      <c r="GC51" s="256" t="str">
        <f t="shared" si="150"/>
        <v/>
      </c>
      <c r="GD51" s="256" t="str">
        <f t="shared" si="151"/>
        <v/>
      </c>
      <c r="GE51" s="256" t="str">
        <f t="shared" si="152"/>
        <v/>
      </c>
      <c r="GF51" s="256" t="str">
        <f t="shared" si="153"/>
        <v/>
      </c>
      <c r="GG51" s="256" t="str">
        <f t="shared" si="154"/>
        <v/>
      </c>
      <c r="GH51" s="256" t="str">
        <f t="shared" si="155"/>
        <v/>
      </c>
      <c r="GI51" s="256" t="str">
        <f t="shared" si="156"/>
        <v/>
      </c>
      <c r="GJ51" s="256" t="str">
        <f t="shared" si="157"/>
        <v/>
      </c>
      <c r="GK51" s="256" t="str">
        <f t="shared" si="158"/>
        <v/>
      </c>
      <c r="GL51" s="257" t="str">
        <f t="shared" si="159"/>
        <v/>
      </c>
      <c r="GM51" s="255" t="str">
        <f t="shared" si="160"/>
        <v/>
      </c>
      <c r="GN51" s="256" t="str">
        <f t="shared" si="161"/>
        <v/>
      </c>
      <c r="GO51" s="256" t="str">
        <f t="shared" si="162"/>
        <v/>
      </c>
      <c r="GP51" s="256" t="str">
        <f t="shared" si="163"/>
        <v/>
      </c>
      <c r="GQ51" s="256" t="str">
        <f t="shared" si="164"/>
        <v/>
      </c>
      <c r="GR51" s="256" t="str">
        <f t="shared" si="165"/>
        <v/>
      </c>
      <c r="GS51" s="256" t="str">
        <f t="shared" si="166"/>
        <v/>
      </c>
      <c r="GT51" s="256" t="str">
        <f t="shared" si="167"/>
        <v/>
      </c>
      <c r="GU51" s="256" t="str">
        <f t="shared" si="168"/>
        <v/>
      </c>
      <c r="GV51" s="256" t="str">
        <f t="shared" si="169"/>
        <v/>
      </c>
      <c r="GW51" s="256" t="str">
        <f t="shared" si="170"/>
        <v/>
      </c>
      <c r="GX51" s="257" t="str">
        <f t="shared" si="171"/>
        <v/>
      </c>
      <c r="GY51" s="252">
        <f t="shared" si="185"/>
        <v>0</v>
      </c>
      <c r="GZ51" s="253" t="e">
        <f t="shared" si="186"/>
        <v>#REF!</v>
      </c>
      <c r="HA51" s="253">
        <f t="shared" si="186"/>
        <v>0</v>
      </c>
      <c r="HB51" s="253">
        <f t="shared" si="186"/>
        <v>0</v>
      </c>
      <c r="HC51" s="253">
        <f t="shared" si="186"/>
        <v>0</v>
      </c>
      <c r="HD51" s="253">
        <f t="shared" si="186"/>
        <v>0</v>
      </c>
      <c r="HE51" s="253">
        <f t="shared" si="173"/>
        <v>0</v>
      </c>
      <c r="HF51" s="254">
        <f t="shared" si="173"/>
        <v>0</v>
      </c>
      <c r="HG51" s="252">
        <f t="shared" si="187"/>
        <v>0</v>
      </c>
      <c r="HH51" s="253">
        <f t="shared" si="188"/>
        <v>0</v>
      </c>
      <c r="HI51" s="253">
        <f t="shared" si="188"/>
        <v>0</v>
      </c>
      <c r="HJ51" s="253">
        <f t="shared" si="188"/>
        <v>0</v>
      </c>
      <c r="HK51" s="253">
        <f t="shared" si="188"/>
        <v>0</v>
      </c>
      <c r="HL51" s="253">
        <f t="shared" si="188"/>
        <v>0</v>
      </c>
      <c r="HM51" s="253">
        <f t="shared" si="188"/>
        <v>0</v>
      </c>
      <c r="HN51" s="254">
        <f t="shared" si="188"/>
        <v>0</v>
      </c>
      <c r="HO51" s="252" t="e">
        <f t="shared" si="189"/>
        <v>#REF!</v>
      </c>
      <c r="HP51" s="253" t="e">
        <f t="shared" si="190"/>
        <v>#REF!</v>
      </c>
      <c r="HQ51" s="253">
        <f t="shared" si="190"/>
        <v>0</v>
      </c>
      <c r="HR51" s="253">
        <f t="shared" si="190"/>
        <v>0</v>
      </c>
      <c r="HS51" s="253">
        <f t="shared" si="190"/>
        <v>0</v>
      </c>
      <c r="HT51" s="253">
        <f t="shared" si="190"/>
        <v>0</v>
      </c>
      <c r="HU51" s="253">
        <f t="shared" si="190"/>
        <v>0</v>
      </c>
      <c r="HV51" s="254">
        <f t="shared" si="190"/>
        <v>0</v>
      </c>
      <c r="HW51" s="252">
        <f t="shared" si="191"/>
        <v>0</v>
      </c>
      <c r="HX51" s="253">
        <f t="shared" si="192"/>
        <v>0</v>
      </c>
      <c r="HY51" s="253">
        <f t="shared" si="192"/>
        <v>0</v>
      </c>
      <c r="HZ51" s="253">
        <f t="shared" si="192"/>
        <v>0</v>
      </c>
      <c r="IA51" s="253">
        <f t="shared" si="192"/>
        <v>0</v>
      </c>
      <c r="IB51" s="253">
        <f t="shared" si="192"/>
        <v>0</v>
      </c>
      <c r="IC51" s="253">
        <f t="shared" si="192"/>
        <v>0</v>
      </c>
      <c r="ID51" s="254">
        <f t="shared" si="192"/>
        <v>0</v>
      </c>
      <c r="IE51" s="252">
        <f t="shared" si="193"/>
        <v>0</v>
      </c>
      <c r="IF51" s="253">
        <f t="shared" si="194"/>
        <v>0</v>
      </c>
      <c r="IG51" s="253">
        <f t="shared" si="194"/>
        <v>0</v>
      </c>
      <c r="IH51" s="253">
        <f t="shared" si="194"/>
        <v>0</v>
      </c>
      <c r="II51" s="253">
        <f t="shared" si="194"/>
        <v>0</v>
      </c>
      <c r="IJ51" s="253">
        <f t="shared" si="194"/>
        <v>0</v>
      </c>
      <c r="IK51" s="253">
        <f t="shared" si="194"/>
        <v>0</v>
      </c>
      <c r="IL51" s="254">
        <f t="shared" si="194"/>
        <v>0</v>
      </c>
      <c r="IM51" s="255" t="e">
        <f t="shared" si="178"/>
        <v>#REF!</v>
      </c>
      <c r="IN51" s="256">
        <f t="shared" si="179"/>
        <v>0</v>
      </c>
      <c r="IO51" s="256" t="e">
        <f t="shared" si="180"/>
        <v>#REF!</v>
      </c>
      <c r="IP51" s="256">
        <f t="shared" si="181"/>
        <v>0</v>
      </c>
      <c r="IQ51" s="257">
        <f t="shared" si="182"/>
        <v>0</v>
      </c>
      <c r="IR51" s="404" t="e">
        <f t="shared" si="195"/>
        <v>#REF!</v>
      </c>
      <c r="IS51" s="250">
        <f t="shared" si="197"/>
        <v>0</v>
      </c>
      <c r="IT51" s="258" t="e">
        <f t="shared" si="183"/>
        <v>#REF!</v>
      </c>
      <c r="IU51" s="407">
        <v>1800</v>
      </c>
      <c r="IV51" s="409">
        <v>1</v>
      </c>
      <c r="IW51" s="409" t="s">
        <v>189</v>
      </c>
      <c r="IX51" s="413" t="e">
        <f t="shared" si="196"/>
        <v>#REF!</v>
      </c>
      <c r="IY51" s="421"/>
      <c r="IZ51" s="422"/>
      <c r="JA51" s="423"/>
      <c r="JB51" s="421"/>
      <c r="JC51" s="422"/>
      <c r="JD51" s="423"/>
      <c r="JE51" s="418"/>
      <c r="JF51" s="419"/>
      <c r="JG51" s="420"/>
      <c r="JH51" s="418"/>
      <c r="JI51" s="419"/>
      <c r="JJ51" s="420"/>
      <c r="JK51" s="418"/>
      <c r="JL51" s="419"/>
      <c r="JM51" s="420"/>
      <c r="JN51" s="641">
        <v>1</v>
      </c>
      <c r="JO51" s="641">
        <v>1</v>
      </c>
      <c r="JP51" s="641">
        <v>1</v>
      </c>
      <c r="JQ51" s="641">
        <v>1</v>
      </c>
      <c r="JR51" s="641">
        <v>1</v>
      </c>
      <c r="JS51" s="656" t="e">
        <f t="shared" si="184"/>
        <v>#REF!</v>
      </c>
    </row>
    <row r="52" spans="25:279" ht="20.100000000000001" hidden="1" customHeight="1">
      <c r="Y52" s="380" t="e">
        <f>N!IK27</f>
        <v>#REF!</v>
      </c>
      <c r="Z52" s="377" t="s">
        <v>119</v>
      </c>
      <c r="AA52" s="244">
        <f>IF(AA$32="",IF(AA$31="",(SUMIF(S!$HC$15:$HL$15,'Ciclo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Semaforico'!AA$30,O!$HC27:$HL27))*AA$31),(SUMIF(S!$HC$15:$HL$15,'Ciclo Semaforico'!AA$32,S!$HC27:$HL27)+SUMIF(N!$HC$15:$HL$15,'Ciclo Semaforico'!AA$32,N!$HC27:$HL27)+SUMIF(E!$HC$15:$HL$15,'Ciclo Semaforico'!AA$32,E!$HC27:$HL27)+SUMIF(O!$HC$15:$HL$15,'Ciclo Semaforico'!AA$32,O!$HC27:$HL27))-IF(AA$31="",(SUMIF(S!$HC$15:$HL$15,'Ciclo Semaforico'!AA$30,S!$HC27:$HL27)+SUMIF(N!$HC$15:$HL$15,'Ciclo Semaforico'!AA$30,N!$HC27:$HL27)+SUMIF(E!$HC$15:$HL$15,'Ciclo Semaforico'!AA$30,E!$HC27:$HL27)+SUMIF(O!$HC$15:$HL$15,'Ciclo Semaforico'!AA$30,O!$HC27:$HL27)),(SUMIF(S!$HC$15:$HL$15,'Ciclo Semaforico'!AA$30,S!$HC27:$HL27)+SUMIF(N!$HC$15:$HL$15,'Ciclo Semaforico'!AA$30,N!$HC27:$HL27)+SUMIF(E!$HC$15:$HL$15,'Ciclo Semaforico'!AA$30,E!$HC27:$HL27)+SUMIF(O!$HC$15:$HL$15,'Ciclo Semaforico'!AA$30,O!$HC27:$HL27))*AA$31))</f>
        <v>0</v>
      </c>
      <c r="AB52" s="245">
        <f>IF(AB$32="",IF(AB$31="",(SUMIF(S!$HC$15:$HL$15,'Ciclo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Semaforico'!AB$30,O!$HC27:$HL27))*AB$31),(SUMIF(S!$HC$15:$HL$15,'Ciclo Semaforico'!AB$32,S!$HC27:$HL27)+SUMIF(N!$HC$15:$HL$15,'Ciclo Semaforico'!AB$32,N!$HC27:$HL27)+SUMIF(E!$HC$15:$HL$15,'Ciclo Semaforico'!AB$32,E!$HC27:$HL27)+SUMIF(O!$HC$15:$HL$15,'Ciclo Semaforico'!AB$32,O!$HC27:$HL27))-IF(AB$31="",(SUMIF(S!$HC$15:$HL$15,'Ciclo Semaforico'!AB$30,S!$HC27:$HL27)+SUMIF(N!$HC$15:$HL$15,'Ciclo Semaforico'!AB$30,N!$HC27:$HL27)+SUMIF(E!$HC$15:$HL$15,'Ciclo Semaforico'!AB$30,E!$HC27:$HL27)+SUMIF(O!$HC$15:$HL$15,'Ciclo Semaforico'!AB$30,O!$HC27:$HL27)),(SUMIF(S!$HC$15:$HL$15,'Ciclo Semaforico'!AB$30,S!$HC27:$HL27)+SUMIF(N!$HC$15:$HL$15,'Ciclo Semaforico'!AB$30,N!$HC27:$HL27)+SUMIF(E!$HC$15:$HL$15,'Ciclo Semaforico'!AB$30,E!$HC27:$HL27)+SUMIF(O!$HC$15:$HL$15,'Ciclo Semaforico'!AB$30,O!$HC27:$HL27))*AB$31))</f>
        <v>0</v>
      </c>
      <c r="AC52" s="245">
        <f>IF(AC$32="",IF(AC$31="",(SUMIF(S!$HC$15:$HL$15,'Ciclo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Semaforico'!AC$30,O!$HC27:$HL27))*AC$31),(SUMIF(S!$HC$15:$HL$15,'Ciclo Semaforico'!AC$32,S!$HC27:$HL27)+SUMIF(N!$HC$15:$HL$15,'Ciclo Semaforico'!AC$32,N!$HC27:$HL27)+SUMIF(E!$HC$15:$HL$15,'Ciclo Semaforico'!AC$32,E!$HC27:$HL27)+SUMIF(O!$HC$15:$HL$15,'Ciclo Semaforico'!AC$32,O!$HC27:$HL27))-IF(AC$31="",(SUMIF(S!$HC$15:$HL$15,'Ciclo Semaforico'!AC$30,S!$HC27:$HL27)+SUMIF(N!$HC$15:$HL$15,'Ciclo Semaforico'!AC$30,N!$HC27:$HL27)+SUMIF(E!$HC$15:$HL$15,'Ciclo Semaforico'!AC$30,E!$HC27:$HL27)+SUMIF(O!$HC$15:$HL$15,'Ciclo Semaforico'!AC$30,O!$HC27:$HL27)),(SUMIF(S!$HC$15:$HL$15,'Ciclo Semaforico'!AC$30,S!$HC27:$HL27)+SUMIF(N!$HC$15:$HL$15,'Ciclo Semaforico'!AC$30,N!$HC27:$HL27)+SUMIF(E!$HC$15:$HL$15,'Ciclo Semaforico'!AC$30,E!$HC27:$HL27)+SUMIF(O!$HC$15:$HL$15,'Ciclo Semaforico'!AC$30,O!$HC27:$HL27))*AC$31))</f>
        <v>0</v>
      </c>
      <c r="AD52" s="245">
        <f>IF(AD$32="",IF(AD$31="",(SUMIF(S!$HC$15:$HL$15,'Ciclo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Semaforico'!AD$30,O!$HC27:$HL27))*AD$31),(SUMIF(S!$HC$15:$HL$15,'Ciclo Semaforico'!AD$32,S!$HC27:$HL27)+SUMIF(N!$HC$15:$HL$15,'Ciclo Semaforico'!AD$32,N!$HC27:$HL27)+SUMIF(E!$HC$15:$HL$15,'Ciclo Semaforico'!AD$32,E!$HC27:$HL27)+SUMIF(O!$HC$15:$HL$15,'Ciclo Semaforico'!AD$32,O!$HC27:$HL27))-IF(AD$31="",(SUMIF(S!$HC$15:$HL$15,'Ciclo Semaforico'!AD$30,S!$HC27:$HL27)+SUMIF(N!$HC$15:$HL$15,'Ciclo Semaforico'!AD$30,N!$HC27:$HL27)+SUMIF(E!$HC$15:$HL$15,'Ciclo Semaforico'!AD$30,E!$HC27:$HL27)+SUMIF(O!$HC$15:$HL$15,'Ciclo Semaforico'!AD$30,O!$HC27:$HL27)),(SUMIF(S!$HC$15:$HL$15,'Ciclo Semaforico'!AD$30,S!$HC27:$HL27)+SUMIF(N!$HC$15:$HL$15,'Ciclo Semaforico'!AD$30,N!$HC27:$HL27)+SUMIF(E!$HC$15:$HL$15,'Ciclo Semaforico'!AD$30,E!$HC27:$HL27)+SUMIF(O!$HC$15:$HL$15,'Ciclo Semaforico'!AD$30,O!$HC27:$HL27))*AD$31))</f>
        <v>0</v>
      </c>
      <c r="AE52" s="245" t="e">
        <f>IF(AE$32="",IF(AE$31="",(SUMIF(S!$HC$15:$HL$15,'Ciclo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Semaforico'!AE$30,O!$HC27:$HL27))*AE$31),(SUMIF(S!$HC$15:$HL$15,'Ciclo Semaforico'!AE$32,S!$HC27:$HL27)+SUMIF(N!$HC$15:$HL$15,'Ciclo Semaforico'!AE$32,N!$HC27:$HL27)+SUMIF(E!$HC$15:$HL$15,'Ciclo Semaforico'!AE$32,E!$HC27:$HL27)+SUMIF(O!$HC$15:$HL$15,'Ciclo Semaforico'!AE$32,O!$HC27:$HL27))-IF(AE$31="",(SUMIF(S!$HC$15:$HL$15,'Ciclo Semaforico'!AE$30,S!$HC27:$HL27)+SUMIF(N!$HC$15:$HL$15,'Ciclo Semaforico'!AE$30,N!$HC27:$HL27)+SUMIF(E!$HC$15:$HL$15,'Ciclo Semaforico'!AE$30,E!$HC27:$HL27)+SUMIF(O!$HC$15:$HL$15,'Ciclo Semaforico'!AE$30,O!$HC27:$HL27)),(SUMIF(S!$HC$15:$HL$15,'Ciclo Semaforico'!AE$30,S!$HC27:$HL27)+SUMIF(N!$HC$15:$HL$15,'Ciclo Semaforico'!AE$30,N!$HC27:$HL27)+SUMIF(E!$HC$15:$HL$15,'Ciclo Semaforico'!AE$30,E!$HC27:$HL27)+SUMIF(O!$HC$15:$HL$15,'Ciclo Semaforico'!AE$30,O!$HC27:$HL27))*AE$31))</f>
        <v>#REF!</v>
      </c>
      <c r="AF52" s="245">
        <f>IF(AF$32="",IF(AF$31="",(SUMIF(S!$HC$15:$HL$15,'Ciclo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Semaforico'!AF$30,O!$HC27:$HL27))*AF$31),(SUMIF(S!$HC$15:$HL$15,'Ciclo Semaforico'!AF$32,S!$HC27:$HL27)+SUMIF(N!$HC$15:$HL$15,'Ciclo Semaforico'!AF$32,N!$HC27:$HL27)+SUMIF(E!$HC$15:$HL$15,'Ciclo Semaforico'!AF$32,E!$HC27:$HL27)+SUMIF(O!$HC$15:$HL$15,'Ciclo Semaforico'!AF$32,O!$HC27:$HL27))-IF(AF$31="",(SUMIF(S!$HC$15:$HL$15,'Ciclo Semaforico'!AF$30,S!$HC27:$HL27)+SUMIF(N!$HC$15:$HL$15,'Ciclo Semaforico'!AF$30,N!$HC27:$HL27)+SUMIF(E!$HC$15:$HL$15,'Ciclo Semaforico'!AF$30,E!$HC27:$HL27)+SUMIF(O!$HC$15:$HL$15,'Ciclo Semaforico'!AF$30,O!$HC27:$HL27)),(SUMIF(S!$HC$15:$HL$15,'Ciclo Semaforico'!AF$30,S!$HC27:$HL27)+SUMIF(N!$HC$15:$HL$15,'Ciclo Semaforico'!AF$30,N!$HC27:$HL27)+SUMIF(E!$HC$15:$HL$15,'Ciclo Semaforico'!AF$30,E!$HC27:$HL27)+SUMIF(O!$HC$15:$HL$15,'Ciclo Semaforico'!AF$30,O!$HC27:$HL27))*AF$31))</f>
        <v>0</v>
      </c>
      <c r="AG52" s="245">
        <f>IF(AG$32="",IF(AG$31="",(SUMIF(S!$HC$15:$HL$15,'Ciclo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Semaforico'!AG$30,O!$HC27:$HL27))*AG$31),(SUMIF(S!$HC$15:$HL$15,'Ciclo Semaforico'!AG$32,S!$HC27:$HL27)+SUMIF(N!$HC$15:$HL$15,'Ciclo Semaforico'!AG$32,N!$HC27:$HL27)+SUMIF(E!$HC$15:$HL$15,'Ciclo Semaforico'!AG$32,E!$HC27:$HL27)+SUMIF(O!$HC$15:$HL$15,'Ciclo Semaforico'!AG$32,O!$HC27:$HL27))-IF(AG$31="",(SUMIF(S!$HC$15:$HL$15,'Ciclo Semaforico'!AG$30,S!$HC27:$HL27)+SUMIF(N!$HC$15:$HL$15,'Ciclo Semaforico'!AG$30,N!$HC27:$HL27)+SUMIF(E!$HC$15:$HL$15,'Ciclo Semaforico'!AG$30,E!$HC27:$HL27)+SUMIF(O!$HC$15:$HL$15,'Ciclo Semaforico'!AG$30,O!$HC27:$HL27)),(SUMIF(S!$HC$15:$HL$15,'Ciclo Semaforico'!AG$30,S!$HC27:$HL27)+SUMIF(N!$HC$15:$HL$15,'Ciclo Semaforico'!AG$30,N!$HC27:$HL27)+SUMIF(E!$HC$15:$HL$15,'Ciclo Semaforico'!AG$30,E!$HC27:$HL27)+SUMIF(O!$HC$15:$HL$15,'Ciclo Semaforico'!AG$30,O!$HC27:$HL27))*AG$31))</f>
        <v>0</v>
      </c>
      <c r="AH52" s="245">
        <f>IF(AH$32="",IF(AH$31="",(SUMIF(S!$HC$15:$HL$15,'Ciclo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Semaforico'!AH$30,O!$HC27:$HL27))*AH$31),(SUMIF(S!$HC$15:$HL$15,'Ciclo Semaforico'!AH$32,S!$HC27:$HL27)+SUMIF(N!$HC$15:$HL$15,'Ciclo Semaforico'!AH$32,N!$HC27:$HL27)+SUMIF(E!$HC$15:$HL$15,'Ciclo Semaforico'!AH$32,E!$HC27:$HL27)+SUMIF(O!$HC$15:$HL$15,'Ciclo Semaforico'!AH$32,O!$HC27:$HL27))-IF(AH$31="",(SUMIF(S!$HC$15:$HL$15,'Ciclo Semaforico'!AH$30,S!$HC27:$HL27)+SUMIF(N!$HC$15:$HL$15,'Ciclo Semaforico'!AH$30,N!$HC27:$HL27)+SUMIF(E!$HC$15:$HL$15,'Ciclo Semaforico'!AH$30,E!$HC27:$HL27)+SUMIF(O!$HC$15:$HL$15,'Ciclo Semaforico'!AH$30,O!$HC27:$HL27)),(SUMIF(S!$HC$15:$HL$15,'Ciclo Semaforico'!AH$30,S!$HC27:$HL27)+SUMIF(N!$HC$15:$HL$15,'Ciclo Semaforico'!AH$30,N!$HC27:$HL27)+SUMIF(E!$HC$15:$HL$15,'Ciclo Semaforico'!AH$30,E!$HC27:$HL27)+SUMIF(O!$HC$15:$HL$15,'Ciclo Semaforico'!AH$30,O!$HC27:$HL27))*AH$31))</f>
        <v>0</v>
      </c>
      <c r="AI52" s="245">
        <f>IF(AI$32="",IF(AI$31="",(SUMIF(S!$HC$15:$HL$15,'Ciclo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Semaforico'!AI$30,O!$HC27:$HL27))*AI$31),(SUMIF(S!$HC$15:$HL$15,'Ciclo Semaforico'!AI$32,S!$HC27:$HL27)+SUMIF(N!$HC$15:$HL$15,'Ciclo Semaforico'!AI$32,N!$HC27:$HL27)+SUMIF(E!$HC$15:$HL$15,'Ciclo Semaforico'!AI$32,E!$HC27:$HL27)+SUMIF(O!$HC$15:$HL$15,'Ciclo Semaforico'!AI$32,O!$HC27:$HL27))-IF(AI$31="",(SUMIF(S!$HC$15:$HL$15,'Ciclo Semaforico'!AI$30,S!$HC27:$HL27)+SUMIF(N!$HC$15:$HL$15,'Ciclo Semaforico'!AI$30,N!$HC27:$HL27)+SUMIF(E!$HC$15:$HL$15,'Ciclo Semaforico'!AI$30,E!$HC27:$HL27)+SUMIF(O!$HC$15:$HL$15,'Ciclo Semaforico'!AI$30,O!$HC27:$HL27)),(SUMIF(S!$HC$15:$HL$15,'Ciclo Semaforico'!AI$30,S!$HC27:$HL27)+SUMIF(N!$HC$15:$HL$15,'Ciclo Semaforico'!AI$30,N!$HC27:$HL27)+SUMIF(E!$HC$15:$HL$15,'Ciclo Semaforico'!AI$30,E!$HC27:$HL27)+SUMIF(O!$HC$15:$HL$15,'Ciclo Semaforico'!AI$30,O!$HC27:$HL27))*AI$31))</f>
        <v>0</v>
      </c>
      <c r="AJ52" s="245">
        <f>IF(AJ$32="",IF(AJ$31="",(SUMIF(S!$HC$15:$HL$15,'Ciclo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Semaforico'!AJ$30,O!$HC27:$HL27))*AJ$31),(SUMIF(S!$HC$15:$HL$15,'Ciclo Semaforico'!AJ$32,S!$HC27:$HL27)+SUMIF(N!$HC$15:$HL$15,'Ciclo Semaforico'!AJ$32,N!$HC27:$HL27)+SUMIF(E!$HC$15:$HL$15,'Ciclo Semaforico'!AJ$32,E!$HC27:$HL27)+SUMIF(O!$HC$15:$HL$15,'Ciclo Semaforico'!AJ$32,O!$HC27:$HL27))-IF(AJ$31="",(SUMIF(S!$HC$15:$HL$15,'Ciclo Semaforico'!AJ$30,S!$HC27:$HL27)+SUMIF(N!$HC$15:$HL$15,'Ciclo Semaforico'!AJ$30,N!$HC27:$HL27)+SUMIF(E!$HC$15:$HL$15,'Ciclo Semaforico'!AJ$30,E!$HC27:$HL27)+SUMIF(O!$HC$15:$HL$15,'Ciclo Semaforico'!AJ$30,O!$HC27:$HL27)),(SUMIF(S!$HC$15:$HL$15,'Ciclo Semaforico'!AJ$30,S!$HC27:$HL27)+SUMIF(N!$HC$15:$HL$15,'Ciclo Semaforico'!AJ$30,N!$HC27:$HL27)+SUMIF(E!$HC$15:$HL$15,'Ciclo Semaforico'!AJ$30,E!$HC27:$HL27)+SUMIF(O!$HC$15:$HL$15,'Ciclo Semaforico'!AJ$30,O!$HC27:$HL27))*AJ$31))</f>
        <v>0</v>
      </c>
      <c r="AK52" s="245">
        <f>IF(AK$32="",IF(AK$31="",(SUMIF(S!$HC$15:$HL$15,'Ciclo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Semaforico'!AK$30,O!$HC27:$HL27))*AK$31),(SUMIF(S!$HC$15:$HL$15,'Ciclo Semaforico'!AK$32,S!$HC27:$HL27)+SUMIF(N!$HC$15:$HL$15,'Ciclo Semaforico'!AK$32,N!$HC27:$HL27)+SUMIF(E!$HC$15:$HL$15,'Ciclo Semaforico'!AK$32,E!$HC27:$HL27)+SUMIF(O!$HC$15:$HL$15,'Ciclo Semaforico'!AK$32,O!$HC27:$HL27))-IF(AK$31="",(SUMIF(S!$HC$15:$HL$15,'Ciclo Semaforico'!AK$30,S!$HC27:$HL27)+SUMIF(N!$HC$15:$HL$15,'Ciclo Semaforico'!AK$30,N!$HC27:$HL27)+SUMIF(E!$HC$15:$HL$15,'Ciclo Semaforico'!AK$30,E!$HC27:$HL27)+SUMIF(O!$HC$15:$HL$15,'Ciclo Semaforico'!AK$30,O!$HC27:$HL27)),(SUMIF(S!$HC$15:$HL$15,'Ciclo Semaforico'!AK$30,S!$HC27:$HL27)+SUMIF(N!$HC$15:$HL$15,'Ciclo Semaforico'!AK$30,N!$HC27:$HL27)+SUMIF(E!$HC$15:$HL$15,'Ciclo Semaforico'!AK$30,E!$HC27:$HL27)+SUMIF(O!$HC$15:$HL$15,'Ciclo Semaforico'!AK$30,O!$HC27:$HL27))*AK$31))</f>
        <v>0</v>
      </c>
      <c r="AL52" s="246">
        <f>IF(AL$32="",IF(AL$31="",(SUMIF(S!$HC$15:$HL$15,'Ciclo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Semaforico'!AL$30,O!$HC27:$HL27))*AL$31),(SUMIF(S!$HC$15:$HL$15,'Ciclo Semaforico'!AL$32,S!$HC27:$HL27)+SUMIF(N!$HC$15:$HL$15,'Ciclo Semaforico'!AL$32,N!$HC27:$HL27)+SUMIF(E!$HC$15:$HL$15,'Ciclo Semaforico'!AL$32,E!$HC27:$HL27)+SUMIF(O!$HC$15:$HL$15,'Ciclo Semaforico'!AL$32,O!$HC27:$HL27))-IF(AL$31="",(SUMIF(S!$HC$15:$HL$15,'Ciclo Semaforico'!AL$30,S!$HC27:$HL27)+SUMIF(N!$HC$15:$HL$15,'Ciclo Semaforico'!AL$30,N!$HC27:$HL27)+SUMIF(E!$HC$15:$HL$15,'Ciclo Semaforico'!AL$30,E!$HC27:$HL27)+SUMIF(O!$HC$15:$HL$15,'Ciclo Semaforico'!AL$30,O!$HC27:$HL27)),(SUMIF(S!$HC$15:$HL$15,'Ciclo Semaforico'!AL$30,S!$HC27:$HL27)+SUMIF(N!$HC$15:$HL$15,'Ciclo Semaforico'!AL$30,N!$HC27:$HL27)+SUMIF(E!$HC$15:$HL$15,'Ciclo Semaforico'!AL$30,E!$HC27:$HL27)+SUMIF(O!$HC$15:$HL$15,'Ciclo Semaforico'!AL$30,O!$HC27:$HL27))*AL$31))</f>
        <v>0</v>
      </c>
      <c r="AM52" s="244">
        <f>IF(AM$32="",IF(AM$31="",(SUMIF(S!$HC$15:$HL$15,'Ciclo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Semaforico'!AM$30,O!$HC27:$HL27))*AM$31),(SUMIF(S!$HC$15:$HL$15,'Ciclo Semaforico'!AM$32,S!$HC27:$HL27)+SUMIF(N!$HC$15:$HL$15,'Ciclo Semaforico'!AM$32,N!$HC27:$HL27)+SUMIF(E!$HC$15:$HL$15,'Ciclo Semaforico'!AM$32,E!$HC27:$HL27)+SUMIF(O!$HC$15:$HL$15,'Ciclo Semaforico'!AM$32,O!$HC27:$HL27))-IF(AM$31="",(SUMIF(S!$HC$15:$HL$15,'Ciclo Semaforico'!AM$30,S!$HC27:$HL27)+SUMIF(N!$HC$15:$HL$15,'Ciclo Semaforico'!AM$30,N!$HC27:$HL27)+SUMIF(E!$HC$15:$HL$15,'Ciclo Semaforico'!AM$30,E!$HC27:$HL27)+SUMIF(O!$HC$15:$HL$15,'Ciclo Semaforico'!AM$30,O!$HC27:$HL27)),(SUMIF(S!$HC$15:$HL$15,'Ciclo Semaforico'!AM$30,S!$HC27:$HL27)+SUMIF(N!$HC$15:$HL$15,'Ciclo Semaforico'!AM$30,N!$HC27:$HL27)+SUMIF(E!$HC$15:$HL$15,'Ciclo Semaforico'!AM$30,E!$HC27:$HL27)+SUMIF(O!$HC$15:$HL$15,'Ciclo Semaforico'!AM$30,O!$HC27:$HL27))*AM$31))</f>
        <v>0</v>
      </c>
      <c r="AN52" s="245">
        <f>IF(AN$32="",IF(AN$31="",(SUMIF(S!$HC$15:$HL$15,'Ciclo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Semaforico'!AN$30,O!$HC27:$HL27))*AN$31),(SUMIF(S!$HC$15:$HL$15,'Ciclo Semaforico'!AN$32,S!$HC27:$HL27)+SUMIF(N!$HC$15:$HL$15,'Ciclo Semaforico'!AN$32,N!$HC27:$HL27)+SUMIF(E!$HC$15:$HL$15,'Ciclo Semaforico'!AN$32,E!$HC27:$HL27)+SUMIF(O!$HC$15:$HL$15,'Ciclo Semaforico'!AN$32,O!$HC27:$HL27))-IF(AN$31="",(SUMIF(S!$HC$15:$HL$15,'Ciclo Semaforico'!AN$30,S!$HC27:$HL27)+SUMIF(N!$HC$15:$HL$15,'Ciclo Semaforico'!AN$30,N!$HC27:$HL27)+SUMIF(E!$HC$15:$HL$15,'Ciclo Semaforico'!AN$30,E!$HC27:$HL27)+SUMIF(O!$HC$15:$HL$15,'Ciclo Semaforico'!AN$30,O!$HC27:$HL27)),(SUMIF(S!$HC$15:$HL$15,'Ciclo Semaforico'!AN$30,S!$HC27:$HL27)+SUMIF(N!$HC$15:$HL$15,'Ciclo Semaforico'!AN$30,N!$HC27:$HL27)+SUMIF(E!$HC$15:$HL$15,'Ciclo Semaforico'!AN$30,E!$HC27:$HL27)+SUMIF(O!$HC$15:$HL$15,'Ciclo Semaforico'!AN$30,O!$HC27:$HL27))*AN$31))</f>
        <v>0</v>
      </c>
      <c r="AO52" s="245">
        <f>IF(AO$32="",IF(AO$31="",(SUMIF(S!$HC$15:$HL$15,'Ciclo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Semaforico'!AO$30,O!$HC27:$HL27))*AO$31),(SUMIF(S!$HC$15:$HL$15,'Ciclo Semaforico'!AO$32,S!$HC27:$HL27)+SUMIF(N!$HC$15:$HL$15,'Ciclo Semaforico'!AO$32,N!$HC27:$HL27)+SUMIF(E!$HC$15:$HL$15,'Ciclo Semaforico'!AO$32,E!$HC27:$HL27)+SUMIF(O!$HC$15:$HL$15,'Ciclo Semaforico'!AO$32,O!$HC27:$HL27))-IF(AO$31="",(SUMIF(S!$HC$15:$HL$15,'Ciclo Semaforico'!AO$30,S!$HC27:$HL27)+SUMIF(N!$HC$15:$HL$15,'Ciclo Semaforico'!AO$30,N!$HC27:$HL27)+SUMIF(E!$HC$15:$HL$15,'Ciclo Semaforico'!AO$30,E!$HC27:$HL27)+SUMIF(O!$HC$15:$HL$15,'Ciclo Semaforico'!AO$30,O!$HC27:$HL27)),(SUMIF(S!$HC$15:$HL$15,'Ciclo Semaforico'!AO$30,S!$HC27:$HL27)+SUMIF(N!$HC$15:$HL$15,'Ciclo Semaforico'!AO$30,N!$HC27:$HL27)+SUMIF(E!$HC$15:$HL$15,'Ciclo Semaforico'!AO$30,E!$HC27:$HL27)+SUMIF(O!$HC$15:$HL$15,'Ciclo Semaforico'!AO$30,O!$HC27:$HL27))*AO$31))</f>
        <v>0</v>
      </c>
      <c r="AP52" s="245">
        <f>IF(AP$32="",IF(AP$31="",(SUMIF(S!$HC$15:$HL$15,'Ciclo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Semaforico'!AP$30,O!$HC27:$HL27))*AP$31),(SUMIF(S!$HC$15:$HL$15,'Ciclo Semaforico'!AP$32,S!$HC27:$HL27)+SUMIF(N!$HC$15:$HL$15,'Ciclo Semaforico'!AP$32,N!$HC27:$HL27)+SUMIF(E!$HC$15:$HL$15,'Ciclo Semaforico'!AP$32,E!$HC27:$HL27)+SUMIF(O!$HC$15:$HL$15,'Ciclo Semaforico'!AP$32,O!$HC27:$HL27))-IF(AP$31="",(SUMIF(S!$HC$15:$HL$15,'Ciclo Semaforico'!AP$30,S!$HC27:$HL27)+SUMIF(N!$HC$15:$HL$15,'Ciclo Semaforico'!AP$30,N!$HC27:$HL27)+SUMIF(E!$HC$15:$HL$15,'Ciclo Semaforico'!AP$30,E!$HC27:$HL27)+SUMIF(O!$HC$15:$HL$15,'Ciclo Semaforico'!AP$30,O!$HC27:$HL27)),(SUMIF(S!$HC$15:$HL$15,'Ciclo Semaforico'!AP$30,S!$HC27:$HL27)+SUMIF(N!$HC$15:$HL$15,'Ciclo Semaforico'!AP$30,N!$HC27:$HL27)+SUMIF(E!$HC$15:$HL$15,'Ciclo Semaforico'!AP$30,E!$HC27:$HL27)+SUMIF(O!$HC$15:$HL$15,'Ciclo Semaforico'!AP$30,O!$HC27:$HL27))*AP$31))</f>
        <v>0</v>
      </c>
      <c r="AQ52" s="245">
        <f>IF(AQ$32="",IF(AQ$31="",(SUMIF(S!$HC$15:$HL$15,'Ciclo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Semaforico'!AQ$30,O!$HC27:$HL27))*AQ$31),(SUMIF(S!$HC$15:$HL$15,'Ciclo Semaforico'!AQ$32,S!$HC27:$HL27)+SUMIF(N!$HC$15:$HL$15,'Ciclo Semaforico'!AQ$32,N!$HC27:$HL27)+SUMIF(E!$HC$15:$HL$15,'Ciclo Semaforico'!AQ$32,E!$HC27:$HL27)+SUMIF(O!$HC$15:$HL$15,'Ciclo Semaforico'!AQ$32,O!$HC27:$HL27))-IF(AQ$31="",(SUMIF(S!$HC$15:$HL$15,'Ciclo Semaforico'!AQ$30,S!$HC27:$HL27)+SUMIF(N!$HC$15:$HL$15,'Ciclo Semaforico'!AQ$30,N!$HC27:$HL27)+SUMIF(E!$HC$15:$HL$15,'Ciclo Semaforico'!AQ$30,E!$HC27:$HL27)+SUMIF(O!$HC$15:$HL$15,'Ciclo Semaforico'!AQ$30,O!$HC27:$HL27)),(SUMIF(S!$HC$15:$HL$15,'Ciclo Semaforico'!AQ$30,S!$HC27:$HL27)+SUMIF(N!$HC$15:$HL$15,'Ciclo Semaforico'!AQ$30,N!$HC27:$HL27)+SUMIF(E!$HC$15:$HL$15,'Ciclo Semaforico'!AQ$30,E!$HC27:$HL27)+SUMIF(O!$HC$15:$HL$15,'Ciclo Semaforico'!AQ$30,O!$HC27:$HL27))*AQ$31))</f>
        <v>0</v>
      </c>
      <c r="AR52" s="245">
        <f>IF(AR$32="",IF(AR$31="",(SUMIF(S!$HC$15:$HL$15,'Ciclo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Semaforico'!AR$30,O!$HC27:$HL27))*AR$31),(SUMIF(S!$HC$15:$HL$15,'Ciclo Semaforico'!AR$32,S!$HC27:$HL27)+SUMIF(N!$HC$15:$HL$15,'Ciclo Semaforico'!AR$32,N!$HC27:$HL27)+SUMIF(E!$HC$15:$HL$15,'Ciclo Semaforico'!AR$32,E!$HC27:$HL27)+SUMIF(O!$HC$15:$HL$15,'Ciclo Semaforico'!AR$32,O!$HC27:$HL27))-IF(AR$31="",(SUMIF(S!$HC$15:$HL$15,'Ciclo Semaforico'!AR$30,S!$HC27:$HL27)+SUMIF(N!$HC$15:$HL$15,'Ciclo Semaforico'!AR$30,N!$HC27:$HL27)+SUMIF(E!$HC$15:$HL$15,'Ciclo Semaforico'!AR$30,E!$HC27:$HL27)+SUMIF(O!$HC$15:$HL$15,'Ciclo Semaforico'!AR$30,O!$HC27:$HL27)),(SUMIF(S!$HC$15:$HL$15,'Ciclo Semaforico'!AR$30,S!$HC27:$HL27)+SUMIF(N!$HC$15:$HL$15,'Ciclo Semaforico'!AR$30,N!$HC27:$HL27)+SUMIF(E!$HC$15:$HL$15,'Ciclo Semaforico'!AR$30,E!$HC27:$HL27)+SUMIF(O!$HC$15:$HL$15,'Ciclo Semaforico'!AR$30,O!$HC27:$HL27))*AR$31))</f>
        <v>0</v>
      </c>
      <c r="AS52" s="245">
        <f>IF(AS$32="",IF(AS$31="",(SUMIF(S!$HC$15:$HL$15,'Ciclo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Semaforico'!AS$30,O!$HC27:$HL27))*AS$31),(SUMIF(S!$HC$15:$HL$15,'Ciclo Semaforico'!AS$32,S!$HC27:$HL27)+SUMIF(N!$HC$15:$HL$15,'Ciclo Semaforico'!AS$32,N!$HC27:$HL27)+SUMIF(E!$HC$15:$HL$15,'Ciclo Semaforico'!AS$32,E!$HC27:$HL27)+SUMIF(O!$HC$15:$HL$15,'Ciclo Semaforico'!AS$32,O!$HC27:$HL27))-IF(AS$31="",(SUMIF(S!$HC$15:$HL$15,'Ciclo Semaforico'!AS$30,S!$HC27:$HL27)+SUMIF(N!$HC$15:$HL$15,'Ciclo Semaforico'!AS$30,N!$HC27:$HL27)+SUMIF(E!$HC$15:$HL$15,'Ciclo Semaforico'!AS$30,E!$HC27:$HL27)+SUMIF(O!$HC$15:$HL$15,'Ciclo Semaforico'!AS$30,O!$HC27:$HL27)),(SUMIF(S!$HC$15:$HL$15,'Ciclo Semaforico'!AS$30,S!$HC27:$HL27)+SUMIF(N!$HC$15:$HL$15,'Ciclo Semaforico'!AS$30,N!$HC27:$HL27)+SUMIF(E!$HC$15:$HL$15,'Ciclo Semaforico'!AS$30,E!$HC27:$HL27)+SUMIF(O!$HC$15:$HL$15,'Ciclo Semaforico'!AS$30,O!$HC27:$HL27))*AS$31))</f>
        <v>0</v>
      </c>
      <c r="AT52" s="245">
        <f>IF(AT$32="",IF(AT$31="",(SUMIF(S!$HC$15:$HL$15,'Ciclo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Semaforico'!AT$30,O!$HC27:$HL27))*AT$31),(SUMIF(S!$HC$15:$HL$15,'Ciclo Semaforico'!AT$32,S!$HC27:$HL27)+SUMIF(N!$HC$15:$HL$15,'Ciclo Semaforico'!AT$32,N!$HC27:$HL27)+SUMIF(E!$HC$15:$HL$15,'Ciclo Semaforico'!AT$32,E!$HC27:$HL27)+SUMIF(O!$HC$15:$HL$15,'Ciclo Semaforico'!AT$32,O!$HC27:$HL27))-IF(AT$31="",(SUMIF(S!$HC$15:$HL$15,'Ciclo Semaforico'!AT$30,S!$HC27:$HL27)+SUMIF(N!$HC$15:$HL$15,'Ciclo Semaforico'!AT$30,N!$HC27:$HL27)+SUMIF(E!$HC$15:$HL$15,'Ciclo Semaforico'!AT$30,E!$HC27:$HL27)+SUMIF(O!$HC$15:$HL$15,'Ciclo Semaforico'!AT$30,O!$HC27:$HL27)),(SUMIF(S!$HC$15:$HL$15,'Ciclo Semaforico'!AT$30,S!$HC27:$HL27)+SUMIF(N!$HC$15:$HL$15,'Ciclo Semaforico'!AT$30,N!$HC27:$HL27)+SUMIF(E!$HC$15:$HL$15,'Ciclo Semaforico'!AT$30,E!$HC27:$HL27)+SUMIF(O!$HC$15:$HL$15,'Ciclo Semaforico'!AT$30,O!$HC27:$HL27))*AT$31))</f>
        <v>0</v>
      </c>
      <c r="AU52" s="245">
        <f>IF(AU$32="",IF(AU$31="",(SUMIF(S!$HC$15:$HL$15,'Ciclo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Semaforico'!AU$30,O!$HC27:$HL27))*AU$31),(SUMIF(S!$HC$15:$HL$15,'Ciclo Semaforico'!AU$32,S!$HC27:$HL27)+SUMIF(N!$HC$15:$HL$15,'Ciclo Semaforico'!AU$32,N!$HC27:$HL27)+SUMIF(E!$HC$15:$HL$15,'Ciclo Semaforico'!AU$32,E!$HC27:$HL27)+SUMIF(O!$HC$15:$HL$15,'Ciclo Semaforico'!AU$32,O!$HC27:$HL27))-IF(AU$31="",(SUMIF(S!$HC$15:$HL$15,'Ciclo Semaforico'!AU$30,S!$HC27:$HL27)+SUMIF(N!$HC$15:$HL$15,'Ciclo Semaforico'!AU$30,N!$HC27:$HL27)+SUMIF(E!$HC$15:$HL$15,'Ciclo Semaforico'!AU$30,E!$HC27:$HL27)+SUMIF(O!$HC$15:$HL$15,'Ciclo Semaforico'!AU$30,O!$HC27:$HL27)),(SUMIF(S!$HC$15:$HL$15,'Ciclo Semaforico'!AU$30,S!$HC27:$HL27)+SUMIF(N!$HC$15:$HL$15,'Ciclo Semaforico'!AU$30,N!$HC27:$HL27)+SUMIF(E!$HC$15:$HL$15,'Ciclo Semaforico'!AU$30,E!$HC27:$HL27)+SUMIF(O!$HC$15:$HL$15,'Ciclo Semaforico'!AU$30,O!$HC27:$HL27))*AU$31))</f>
        <v>0</v>
      </c>
      <c r="AV52" s="245">
        <f>IF(AV$32="",IF(AV$31="",(SUMIF(S!$HC$15:$HL$15,'Ciclo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Semaforico'!AV$30,O!$HC27:$HL27))*AV$31),(SUMIF(S!$HC$15:$HL$15,'Ciclo Semaforico'!AV$32,S!$HC27:$HL27)+SUMIF(N!$HC$15:$HL$15,'Ciclo Semaforico'!AV$32,N!$HC27:$HL27)+SUMIF(E!$HC$15:$HL$15,'Ciclo Semaforico'!AV$32,E!$HC27:$HL27)+SUMIF(O!$HC$15:$HL$15,'Ciclo Semaforico'!AV$32,O!$HC27:$HL27))-IF(AV$31="",(SUMIF(S!$HC$15:$HL$15,'Ciclo Semaforico'!AV$30,S!$HC27:$HL27)+SUMIF(N!$HC$15:$HL$15,'Ciclo Semaforico'!AV$30,N!$HC27:$HL27)+SUMIF(E!$HC$15:$HL$15,'Ciclo Semaforico'!AV$30,E!$HC27:$HL27)+SUMIF(O!$HC$15:$HL$15,'Ciclo Semaforico'!AV$30,O!$HC27:$HL27)),(SUMIF(S!$HC$15:$HL$15,'Ciclo Semaforico'!AV$30,S!$HC27:$HL27)+SUMIF(N!$HC$15:$HL$15,'Ciclo Semaforico'!AV$30,N!$HC27:$HL27)+SUMIF(E!$HC$15:$HL$15,'Ciclo Semaforico'!AV$30,E!$HC27:$HL27)+SUMIF(O!$HC$15:$HL$15,'Ciclo Semaforico'!AV$30,O!$HC27:$HL27))*AV$31))</f>
        <v>0</v>
      </c>
      <c r="AW52" s="245">
        <f>IF(AW$32="",IF(AW$31="",(SUMIF(S!$HC$15:$HL$15,'Ciclo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Semaforico'!AW$30,O!$HC27:$HL27))*AW$31),(SUMIF(S!$HC$15:$HL$15,'Ciclo Semaforico'!AW$32,S!$HC27:$HL27)+SUMIF(N!$HC$15:$HL$15,'Ciclo Semaforico'!AW$32,N!$HC27:$HL27)+SUMIF(E!$HC$15:$HL$15,'Ciclo Semaforico'!AW$32,E!$HC27:$HL27)+SUMIF(O!$HC$15:$HL$15,'Ciclo Semaforico'!AW$32,O!$HC27:$HL27))-IF(AW$31="",(SUMIF(S!$HC$15:$HL$15,'Ciclo Semaforico'!AW$30,S!$HC27:$HL27)+SUMIF(N!$HC$15:$HL$15,'Ciclo Semaforico'!AW$30,N!$HC27:$HL27)+SUMIF(E!$HC$15:$HL$15,'Ciclo Semaforico'!AW$30,E!$HC27:$HL27)+SUMIF(O!$HC$15:$HL$15,'Ciclo Semaforico'!AW$30,O!$HC27:$HL27)),(SUMIF(S!$HC$15:$HL$15,'Ciclo Semaforico'!AW$30,S!$HC27:$HL27)+SUMIF(N!$HC$15:$HL$15,'Ciclo Semaforico'!AW$30,N!$HC27:$HL27)+SUMIF(E!$HC$15:$HL$15,'Ciclo Semaforico'!AW$30,E!$HC27:$HL27)+SUMIF(O!$HC$15:$HL$15,'Ciclo Semaforico'!AW$30,O!$HC27:$HL27))*AW$31))</f>
        <v>0</v>
      </c>
      <c r="AX52" s="246">
        <f>IF(AX$32="",IF(AX$31="",(SUMIF(S!$HC$15:$HL$15,'Ciclo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Semaforico'!AX$30,O!$HC27:$HL27))*AX$31),(SUMIF(S!$HC$15:$HL$15,'Ciclo Semaforico'!AX$32,S!$HC27:$HL27)+SUMIF(N!$HC$15:$HL$15,'Ciclo Semaforico'!AX$32,N!$HC27:$HL27)+SUMIF(E!$HC$15:$HL$15,'Ciclo Semaforico'!AX$32,E!$HC27:$HL27)+SUMIF(O!$HC$15:$HL$15,'Ciclo Semaforico'!AX$32,O!$HC27:$HL27))-IF(AX$31="",(SUMIF(S!$HC$15:$HL$15,'Ciclo Semaforico'!AX$30,S!$HC27:$HL27)+SUMIF(N!$HC$15:$HL$15,'Ciclo Semaforico'!AX$30,N!$HC27:$HL27)+SUMIF(E!$HC$15:$HL$15,'Ciclo Semaforico'!AX$30,E!$HC27:$HL27)+SUMIF(O!$HC$15:$HL$15,'Ciclo Semaforico'!AX$30,O!$HC27:$HL27)),(SUMIF(S!$HC$15:$HL$15,'Ciclo Semaforico'!AX$30,S!$HC27:$HL27)+SUMIF(N!$HC$15:$HL$15,'Ciclo Semaforico'!AX$30,N!$HC27:$HL27)+SUMIF(E!$HC$15:$HL$15,'Ciclo Semaforico'!AX$30,E!$HC27:$HL27)+SUMIF(O!$HC$15:$HL$15,'Ciclo Semaforico'!AX$30,O!$HC27:$HL27))*AX$31))</f>
        <v>0</v>
      </c>
      <c r="AY52" s="244" t="e">
        <f>IF(AY$32="",IF(AY$31="",(SUMIF(S!$HC$15:$HL$15,'Ciclo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Semaforico'!AY$30,O!$HC27:$HL27))*AY$31),(SUMIF(S!$HC$15:$HL$15,'Ciclo Semaforico'!AY$32,S!$HC27:$HL27)+SUMIF(N!$HC$15:$HL$15,'Ciclo Semaforico'!AY$32,N!$HC27:$HL27)+SUMIF(E!$HC$15:$HL$15,'Ciclo Semaforico'!AY$32,E!$HC27:$HL27)+SUMIF(O!$HC$15:$HL$15,'Ciclo Semaforico'!AY$32,O!$HC27:$HL27))-IF(AY$31="",(SUMIF(S!$HC$15:$HL$15,'Ciclo Semaforico'!AY$30,S!$HC27:$HL27)+SUMIF(N!$HC$15:$HL$15,'Ciclo Semaforico'!AY$30,N!$HC27:$HL27)+SUMIF(E!$HC$15:$HL$15,'Ciclo Semaforico'!AY$30,E!$HC27:$HL27)+SUMIF(O!$HC$15:$HL$15,'Ciclo Semaforico'!AY$30,O!$HC27:$HL27)),(SUMIF(S!$HC$15:$HL$15,'Ciclo Semaforico'!AY$30,S!$HC27:$HL27)+SUMIF(N!$HC$15:$HL$15,'Ciclo Semaforico'!AY$30,N!$HC27:$HL27)+SUMIF(E!$HC$15:$HL$15,'Ciclo Semaforico'!AY$30,E!$HC27:$HL27)+SUMIF(O!$HC$15:$HL$15,'Ciclo Semaforico'!AY$30,O!$HC27:$HL27))*AY$31))</f>
        <v>#REF!</v>
      </c>
      <c r="AZ52" s="245" t="e">
        <f>IF(AZ$32="",IF(AZ$31="",(SUMIF(S!$HC$15:$HL$15,'Ciclo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Semaforico'!AZ$30,O!$HC27:$HL27))*AZ$31),(SUMIF(S!$HC$15:$HL$15,'Ciclo Semaforico'!AZ$32,S!$HC27:$HL27)+SUMIF(N!$HC$15:$HL$15,'Ciclo Semaforico'!AZ$32,N!$HC27:$HL27)+SUMIF(E!$HC$15:$HL$15,'Ciclo Semaforico'!AZ$32,E!$HC27:$HL27)+SUMIF(O!$HC$15:$HL$15,'Ciclo Semaforico'!AZ$32,O!$HC27:$HL27))-IF(AZ$31="",(SUMIF(S!$HC$15:$HL$15,'Ciclo Semaforico'!AZ$30,S!$HC27:$HL27)+SUMIF(N!$HC$15:$HL$15,'Ciclo Semaforico'!AZ$30,N!$HC27:$HL27)+SUMIF(E!$HC$15:$HL$15,'Ciclo Semaforico'!AZ$30,E!$HC27:$HL27)+SUMIF(O!$HC$15:$HL$15,'Ciclo Semaforico'!AZ$30,O!$HC27:$HL27)),(SUMIF(S!$HC$15:$HL$15,'Ciclo Semaforico'!AZ$30,S!$HC27:$HL27)+SUMIF(N!$HC$15:$HL$15,'Ciclo Semaforico'!AZ$30,N!$HC27:$HL27)+SUMIF(E!$HC$15:$HL$15,'Ciclo Semaforico'!AZ$30,E!$HC27:$HL27)+SUMIF(O!$HC$15:$HL$15,'Ciclo Semaforico'!AZ$30,O!$HC27:$HL27))*AZ$31))</f>
        <v>#REF!</v>
      </c>
      <c r="BA52" s="245" t="e">
        <f>IF(BA$32="",IF(BA$31="",(SUMIF(S!$HC$15:$HL$15,'Ciclo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Semaforico'!BA$30,O!$HC27:$HL27))*BA$31),(SUMIF(S!$HC$15:$HL$15,'Ciclo Semaforico'!BA$32,S!$HC27:$HL27)+SUMIF(N!$HC$15:$HL$15,'Ciclo Semaforico'!BA$32,N!$HC27:$HL27)+SUMIF(E!$HC$15:$HL$15,'Ciclo Semaforico'!BA$32,E!$HC27:$HL27)+SUMIF(O!$HC$15:$HL$15,'Ciclo Semaforico'!BA$32,O!$HC27:$HL27))-IF(BA$31="",(SUMIF(S!$HC$15:$HL$15,'Ciclo Semaforico'!BA$30,S!$HC27:$HL27)+SUMIF(N!$HC$15:$HL$15,'Ciclo Semaforico'!BA$30,N!$HC27:$HL27)+SUMIF(E!$HC$15:$HL$15,'Ciclo Semaforico'!BA$30,E!$HC27:$HL27)+SUMIF(O!$HC$15:$HL$15,'Ciclo Semaforico'!BA$30,O!$HC27:$HL27)),(SUMIF(S!$HC$15:$HL$15,'Ciclo Semaforico'!BA$30,S!$HC27:$HL27)+SUMIF(N!$HC$15:$HL$15,'Ciclo Semaforico'!BA$30,N!$HC27:$HL27)+SUMIF(E!$HC$15:$HL$15,'Ciclo Semaforico'!BA$30,E!$HC27:$HL27)+SUMIF(O!$HC$15:$HL$15,'Ciclo Semaforico'!BA$30,O!$HC27:$HL27))*BA$31))</f>
        <v>#REF!</v>
      </c>
      <c r="BB52" s="245" t="e">
        <f>IF(BB$32="",IF(BB$31="",(SUMIF(S!$HC$15:$HL$15,'Ciclo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Semaforico'!BB$30,O!$HC27:$HL27))*BB$31),(SUMIF(S!$HC$15:$HL$15,'Ciclo Semaforico'!BB$32,S!$HC27:$HL27)+SUMIF(N!$HC$15:$HL$15,'Ciclo Semaforico'!BB$32,N!$HC27:$HL27)+SUMIF(E!$HC$15:$HL$15,'Ciclo Semaforico'!BB$32,E!$HC27:$HL27)+SUMIF(O!$HC$15:$HL$15,'Ciclo Semaforico'!BB$32,O!$HC27:$HL27))-IF(BB$31="",(SUMIF(S!$HC$15:$HL$15,'Ciclo Semaforico'!BB$30,S!$HC27:$HL27)+SUMIF(N!$HC$15:$HL$15,'Ciclo Semaforico'!BB$30,N!$HC27:$HL27)+SUMIF(E!$HC$15:$HL$15,'Ciclo Semaforico'!BB$30,E!$HC27:$HL27)+SUMIF(O!$HC$15:$HL$15,'Ciclo Semaforico'!BB$30,O!$HC27:$HL27)),(SUMIF(S!$HC$15:$HL$15,'Ciclo Semaforico'!BB$30,S!$HC27:$HL27)+SUMIF(N!$HC$15:$HL$15,'Ciclo Semaforico'!BB$30,N!$HC27:$HL27)+SUMIF(E!$HC$15:$HL$15,'Ciclo Semaforico'!BB$30,E!$HC27:$HL27)+SUMIF(O!$HC$15:$HL$15,'Ciclo Semaforico'!BB$30,O!$HC27:$HL27))*BB$31))</f>
        <v>#REF!</v>
      </c>
      <c r="BC52" s="245" t="e">
        <f>IF(BC$32="",IF(BC$31="",(SUMIF(S!$HC$15:$HL$15,'Ciclo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Semaforico'!BC$30,O!$HC27:$HL27))*BC$31),(SUMIF(S!$HC$15:$HL$15,'Ciclo Semaforico'!BC$32,S!$HC27:$HL27)+SUMIF(N!$HC$15:$HL$15,'Ciclo Semaforico'!BC$32,N!$HC27:$HL27)+SUMIF(E!$HC$15:$HL$15,'Ciclo Semaforico'!BC$32,E!$HC27:$HL27)+SUMIF(O!$HC$15:$HL$15,'Ciclo Semaforico'!BC$32,O!$HC27:$HL27))-IF(BC$31="",(SUMIF(S!$HC$15:$HL$15,'Ciclo Semaforico'!BC$30,S!$HC27:$HL27)+SUMIF(N!$HC$15:$HL$15,'Ciclo Semaforico'!BC$30,N!$HC27:$HL27)+SUMIF(E!$HC$15:$HL$15,'Ciclo Semaforico'!BC$30,E!$HC27:$HL27)+SUMIF(O!$HC$15:$HL$15,'Ciclo Semaforico'!BC$30,O!$HC27:$HL27)),(SUMIF(S!$HC$15:$HL$15,'Ciclo Semaforico'!BC$30,S!$HC27:$HL27)+SUMIF(N!$HC$15:$HL$15,'Ciclo Semaforico'!BC$30,N!$HC27:$HL27)+SUMIF(E!$HC$15:$HL$15,'Ciclo Semaforico'!BC$30,E!$HC27:$HL27)+SUMIF(O!$HC$15:$HL$15,'Ciclo Semaforico'!BC$30,O!$HC27:$HL27))*BC$31))</f>
        <v>#REF!</v>
      </c>
      <c r="BD52" s="245" t="e">
        <f>IF(BD$32="",IF(BD$31="",(SUMIF(S!$HC$15:$HL$15,'Ciclo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Semaforico'!BD$30,O!$HC27:$HL27))*BD$31),(SUMIF(S!$HC$15:$HL$15,'Ciclo Semaforico'!BD$32,S!$HC27:$HL27)+SUMIF(N!$HC$15:$HL$15,'Ciclo Semaforico'!BD$32,N!$HC27:$HL27)+SUMIF(E!$HC$15:$HL$15,'Ciclo Semaforico'!BD$32,E!$HC27:$HL27)+SUMIF(O!$HC$15:$HL$15,'Ciclo Semaforico'!BD$32,O!$HC27:$HL27))-IF(BD$31="",(SUMIF(S!$HC$15:$HL$15,'Ciclo Semaforico'!BD$30,S!$HC27:$HL27)+SUMIF(N!$HC$15:$HL$15,'Ciclo Semaforico'!BD$30,N!$HC27:$HL27)+SUMIF(E!$HC$15:$HL$15,'Ciclo Semaforico'!BD$30,E!$HC27:$HL27)+SUMIF(O!$HC$15:$HL$15,'Ciclo Semaforico'!BD$30,O!$HC27:$HL27)),(SUMIF(S!$HC$15:$HL$15,'Ciclo Semaforico'!BD$30,S!$HC27:$HL27)+SUMIF(N!$HC$15:$HL$15,'Ciclo Semaforico'!BD$30,N!$HC27:$HL27)+SUMIF(E!$HC$15:$HL$15,'Ciclo Semaforico'!BD$30,E!$HC27:$HL27)+SUMIF(O!$HC$15:$HL$15,'Ciclo Semaforico'!BD$30,O!$HC27:$HL27))*BD$31))</f>
        <v>#REF!</v>
      </c>
      <c r="BE52" s="245">
        <f>IF(BE$32="",IF(BE$31="",(SUMIF(S!$HC$15:$HL$15,'Ciclo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Semaforico'!BE$30,O!$HC27:$HL27))*BE$31),(SUMIF(S!$HC$15:$HL$15,'Ciclo Semaforico'!BE$32,S!$HC27:$HL27)+SUMIF(N!$HC$15:$HL$15,'Ciclo Semaforico'!BE$32,N!$HC27:$HL27)+SUMIF(E!$HC$15:$HL$15,'Ciclo Semaforico'!BE$32,E!$HC27:$HL27)+SUMIF(O!$HC$15:$HL$15,'Ciclo Semaforico'!BE$32,O!$HC27:$HL27))-IF(BE$31="",(SUMIF(S!$HC$15:$HL$15,'Ciclo Semaforico'!BE$30,S!$HC27:$HL27)+SUMIF(N!$HC$15:$HL$15,'Ciclo Semaforico'!BE$30,N!$HC27:$HL27)+SUMIF(E!$HC$15:$HL$15,'Ciclo Semaforico'!BE$30,E!$HC27:$HL27)+SUMIF(O!$HC$15:$HL$15,'Ciclo Semaforico'!BE$30,O!$HC27:$HL27)),(SUMIF(S!$HC$15:$HL$15,'Ciclo Semaforico'!BE$30,S!$HC27:$HL27)+SUMIF(N!$HC$15:$HL$15,'Ciclo Semaforico'!BE$30,N!$HC27:$HL27)+SUMIF(E!$HC$15:$HL$15,'Ciclo Semaforico'!BE$30,E!$HC27:$HL27)+SUMIF(O!$HC$15:$HL$15,'Ciclo Semaforico'!BE$30,O!$HC27:$HL27))*BE$31))</f>
        <v>0</v>
      </c>
      <c r="BF52" s="245">
        <f>IF(BF$32="",IF(BF$31="",(SUMIF(S!$HC$15:$HL$15,'Ciclo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Semaforico'!BF$30,O!$HC27:$HL27))*BF$31),(SUMIF(S!$HC$15:$HL$15,'Ciclo Semaforico'!BF$32,S!$HC27:$HL27)+SUMIF(N!$HC$15:$HL$15,'Ciclo Semaforico'!BF$32,N!$HC27:$HL27)+SUMIF(E!$HC$15:$HL$15,'Ciclo Semaforico'!BF$32,E!$HC27:$HL27)+SUMIF(O!$HC$15:$HL$15,'Ciclo Semaforico'!BF$32,O!$HC27:$HL27))-IF(BF$31="",(SUMIF(S!$HC$15:$HL$15,'Ciclo Semaforico'!BF$30,S!$HC27:$HL27)+SUMIF(N!$HC$15:$HL$15,'Ciclo Semaforico'!BF$30,N!$HC27:$HL27)+SUMIF(E!$HC$15:$HL$15,'Ciclo Semaforico'!BF$30,E!$HC27:$HL27)+SUMIF(O!$HC$15:$HL$15,'Ciclo Semaforico'!BF$30,O!$HC27:$HL27)),(SUMIF(S!$HC$15:$HL$15,'Ciclo Semaforico'!BF$30,S!$HC27:$HL27)+SUMIF(N!$HC$15:$HL$15,'Ciclo Semaforico'!BF$30,N!$HC27:$HL27)+SUMIF(E!$HC$15:$HL$15,'Ciclo Semaforico'!BF$30,E!$HC27:$HL27)+SUMIF(O!$HC$15:$HL$15,'Ciclo Semaforico'!BF$30,O!$HC27:$HL27))*BF$31))</f>
        <v>0</v>
      </c>
      <c r="BG52" s="245">
        <f>IF(BG$32="",IF(BG$31="",(SUMIF(S!$HC$15:$HL$15,'Ciclo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Semaforico'!BG$30,O!$HC27:$HL27))*BG$31),(SUMIF(S!$HC$15:$HL$15,'Ciclo Semaforico'!BG$32,S!$HC27:$HL27)+SUMIF(N!$HC$15:$HL$15,'Ciclo Semaforico'!BG$32,N!$HC27:$HL27)+SUMIF(E!$HC$15:$HL$15,'Ciclo Semaforico'!BG$32,E!$HC27:$HL27)+SUMIF(O!$HC$15:$HL$15,'Ciclo Semaforico'!BG$32,O!$HC27:$HL27))-IF(BG$31="",(SUMIF(S!$HC$15:$HL$15,'Ciclo Semaforico'!BG$30,S!$HC27:$HL27)+SUMIF(N!$HC$15:$HL$15,'Ciclo Semaforico'!BG$30,N!$HC27:$HL27)+SUMIF(E!$HC$15:$HL$15,'Ciclo Semaforico'!BG$30,E!$HC27:$HL27)+SUMIF(O!$HC$15:$HL$15,'Ciclo Semaforico'!BG$30,O!$HC27:$HL27)),(SUMIF(S!$HC$15:$HL$15,'Ciclo Semaforico'!BG$30,S!$HC27:$HL27)+SUMIF(N!$HC$15:$HL$15,'Ciclo Semaforico'!BG$30,N!$HC27:$HL27)+SUMIF(E!$HC$15:$HL$15,'Ciclo Semaforico'!BG$30,E!$HC27:$HL27)+SUMIF(O!$HC$15:$HL$15,'Ciclo Semaforico'!BG$30,O!$HC27:$HL27))*BG$31))</f>
        <v>0</v>
      </c>
      <c r="BH52" s="245">
        <f>IF(BH$32="",IF(BH$31="",(SUMIF(S!$HC$15:$HL$15,'Ciclo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Semaforico'!BH$30,O!$HC27:$HL27))*BH$31),(SUMIF(S!$HC$15:$HL$15,'Ciclo Semaforico'!BH$32,S!$HC27:$HL27)+SUMIF(N!$HC$15:$HL$15,'Ciclo Semaforico'!BH$32,N!$HC27:$HL27)+SUMIF(E!$HC$15:$HL$15,'Ciclo Semaforico'!BH$32,E!$HC27:$HL27)+SUMIF(O!$HC$15:$HL$15,'Ciclo Semaforico'!BH$32,O!$HC27:$HL27))-IF(BH$31="",(SUMIF(S!$HC$15:$HL$15,'Ciclo Semaforico'!BH$30,S!$HC27:$HL27)+SUMIF(N!$HC$15:$HL$15,'Ciclo Semaforico'!BH$30,N!$HC27:$HL27)+SUMIF(E!$HC$15:$HL$15,'Ciclo Semaforico'!BH$30,E!$HC27:$HL27)+SUMIF(O!$HC$15:$HL$15,'Ciclo Semaforico'!BH$30,O!$HC27:$HL27)),(SUMIF(S!$HC$15:$HL$15,'Ciclo Semaforico'!BH$30,S!$HC27:$HL27)+SUMIF(N!$HC$15:$HL$15,'Ciclo Semaforico'!BH$30,N!$HC27:$HL27)+SUMIF(E!$HC$15:$HL$15,'Ciclo Semaforico'!BH$30,E!$HC27:$HL27)+SUMIF(O!$HC$15:$HL$15,'Ciclo Semaforico'!BH$30,O!$HC27:$HL27))*BH$31))</f>
        <v>0</v>
      </c>
      <c r="BI52" s="245">
        <f>IF(BI$32="",IF(BI$31="",(SUMIF(S!$HC$15:$HL$15,'Ciclo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Semaforico'!BI$30,O!$HC27:$HL27))*BI$31),(SUMIF(S!$HC$15:$HL$15,'Ciclo Semaforico'!BI$32,S!$HC27:$HL27)+SUMIF(N!$HC$15:$HL$15,'Ciclo Semaforico'!BI$32,N!$HC27:$HL27)+SUMIF(E!$HC$15:$HL$15,'Ciclo Semaforico'!BI$32,E!$HC27:$HL27)+SUMIF(O!$HC$15:$HL$15,'Ciclo Semaforico'!BI$32,O!$HC27:$HL27))-IF(BI$31="",(SUMIF(S!$HC$15:$HL$15,'Ciclo Semaforico'!BI$30,S!$HC27:$HL27)+SUMIF(N!$HC$15:$HL$15,'Ciclo Semaforico'!BI$30,N!$HC27:$HL27)+SUMIF(E!$HC$15:$HL$15,'Ciclo Semaforico'!BI$30,E!$HC27:$HL27)+SUMIF(O!$HC$15:$HL$15,'Ciclo Semaforico'!BI$30,O!$HC27:$HL27)),(SUMIF(S!$HC$15:$HL$15,'Ciclo Semaforico'!BI$30,S!$HC27:$HL27)+SUMIF(N!$HC$15:$HL$15,'Ciclo Semaforico'!BI$30,N!$HC27:$HL27)+SUMIF(E!$HC$15:$HL$15,'Ciclo Semaforico'!BI$30,E!$HC27:$HL27)+SUMIF(O!$HC$15:$HL$15,'Ciclo Semaforico'!BI$30,O!$HC27:$HL27))*BI$31))</f>
        <v>0</v>
      </c>
      <c r="BJ52" s="246">
        <f>IF(BJ$32="",IF(BJ$31="",(SUMIF(S!$HC$15:$HL$15,'Ciclo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Semaforico'!BJ$30,O!$HC27:$HL27))*BJ$31),(SUMIF(S!$HC$15:$HL$15,'Ciclo Semaforico'!BJ$32,S!$HC27:$HL27)+SUMIF(N!$HC$15:$HL$15,'Ciclo Semaforico'!BJ$32,N!$HC27:$HL27)+SUMIF(E!$HC$15:$HL$15,'Ciclo Semaforico'!BJ$32,E!$HC27:$HL27)+SUMIF(O!$HC$15:$HL$15,'Ciclo Semaforico'!BJ$32,O!$HC27:$HL27))-IF(BJ$31="",(SUMIF(S!$HC$15:$HL$15,'Ciclo Semaforico'!BJ$30,S!$HC27:$HL27)+SUMIF(N!$HC$15:$HL$15,'Ciclo Semaforico'!BJ$30,N!$HC27:$HL27)+SUMIF(E!$HC$15:$HL$15,'Ciclo Semaforico'!BJ$30,E!$HC27:$HL27)+SUMIF(O!$HC$15:$HL$15,'Ciclo Semaforico'!BJ$30,O!$HC27:$HL27)),(SUMIF(S!$HC$15:$HL$15,'Ciclo Semaforico'!BJ$30,S!$HC27:$HL27)+SUMIF(N!$HC$15:$HL$15,'Ciclo Semaforico'!BJ$30,N!$HC27:$HL27)+SUMIF(E!$HC$15:$HL$15,'Ciclo Semaforico'!BJ$30,E!$HC27:$HL27)+SUMIF(O!$HC$15:$HL$15,'Ciclo Semaforico'!BJ$30,O!$HC27:$HL27))*BJ$31))</f>
        <v>0</v>
      </c>
      <c r="BK52" s="244">
        <f>IF(BK$32="",IF(BK$31="",(SUMIF(S!$HC$15:$HL$15,'Ciclo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Semaforico'!BK$30,O!$HC27:$HL27))*BK$31),(SUMIF(S!$HC$15:$HL$15,'Ciclo Semaforico'!BK$32,S!$HC27:$HL27)+SUMIF(N!$HC$15:$HL$15,'Ciclo Semaforico'!BK$32,N!$HC27:$HL27)+SUMIF(E!$HC$15:$HL$15,'Ciclo Semaforico'!BK$32,E!$HC27:$HL27)+SUMIF(O!$HC$15:$HL$15,'Ciclo Semaforico'!BK$32,O!$HC27:$HL27))-IF(BK$31="",(SUMIF(S!$HC$15:$HL$15,'Ciclo Semaforico'!BK$30,S!$HC27:$HL27)+SUMIF(N!$HC$15:$HL$15,'Ciclo Semaforico'!BK$30,N!$HC27:$HL27)+SUMIF(E!$HC$15:$HL$15,'Ciclo Semaforico'!BK$30,E!$HC27:$HL27)+SUMIF(O!$HC$15:$HL$15,'Ciclo Semaforico'!BK$30,O!$HC27:$HL27)),(SUMIF(S!$HC$15:$HL$15,'Ciclo Semaforico'!BK$30,S!$HC27:$HL27)+SUMIF(N!$HC$15:$HL$15,'Ciclo Semaforico'!BK$30,N!$HC27:$HL27)+SUMIF(E!$HC$15:$HL$15,'Ciclo Semaforico'!BK$30,E!$HC27:$HL27)+SUMIF(O!$HC$15:$HL$15,'Ciclo Semaforico'!BK$30,O!$HC27:$HL27))*BK$31))</f>
        <v>0</v>
      </c>
      <c r="BL52" s="245">
        <f>IF(BL$32="",IF(BL$31="",(SUMIF(S!$HC$15:$HL$15,'Ciclo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Semaforico'!BL$30,O!$HC27:$HL27))*BL$31),(SUMIF(S!$HC$15:$HL$15,'Ciclo Semaforico'!BL$32,S!$HC27:$HL27)+SUMIF(N!$HC$15:$HL$15,'Ciclo Semaforico'!BL$32,N!$HC27:$HL27)+SUMIF(E!$HC$15:$HL$15,'Ciclo Semaforico'!BL$32,E!$HC27:$HL27)+SUMIF(O!$HC$15:$HL$15,'Ciclo Semaforico'!BL$32,O!$HC27:$HL27))-IF(BL$31="",(SUMIF(S!$HC$15:$HL$15,'Ciclo Semaforico'!BL$30,S!$HC27:$HL27)+SUMIF(N!$HC$15:$HL$15,'Ciclo Semaforico'!BL$30,N!$HC27:$HL27)+SUMIF(E!$HC$15:$HL$15,'Ciclo Semaforico'!BL$30,E!$HC27:$HL27)+SUMIF(O!$HC$15:$HL$15,'Ciclo Semaforico'!BL$30,O!$HC27:$HL27)),(SUMIF(S!$HC$15:$HL$15,'Ciclo Semaforico'!BL$30,S!$HC27:$HL27)+SUMIF(N!$HC$15:$HL$15,'Ciclo Semaforico'!BL$30,N!$HC27:$HL27)+SUMIF(E!$HC$15:$HL$15,'Ciclo Semaforico'!BL$30,E!$HC27:$HL27)+SUMIF(O!$HC$15:$HL$15,'Ciclo Semaforico'!BL$30,O!$HC27:$HL27))*BL$31))</f>
        <v>0</v>
      </c>
      <c r="BM52" s="245">
        <f>IF(BM$32="",IF(BM$31="",(SUMIF(S!$HC$15:$HL$15,'Ciclo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Semaforico'!BM$30,O!$HC27:$HL27))*BM$31),(SUMIF(S!$HC$15:$HL$15,'Ciclo Semaforico'!BM$32,S!$HC27:$HL27)+SUMIF(N!$HC$15:$HL$15,'Ciclo Semaforico'!BM$32,N!$HC27:$HL27)+SUMIF(E!$HC$15:$HL$15,'Ciclo Semaforico'!BM$32,E!$HC27:$HL27)+SUMIF(O!$HC$15:$HL$15,'Ciclo Semaforico'!BM$32,O!$HC27:$HL27))-IF(BM$31="",(SUMIF(S!$HC$15:$HL$15,'Ciclo Semaforico'!BM$30,S!$HC27:$HL27)+SUMIF(N!$HC$15:$HL$15,'Ciclo Semaforico'!BM$30,N!$HC27:$HL27)+SUMIF(E!$HC$15:$HL$15,'Ciclo Semaforico'!BM$30,E!$HC27:$HL27)+SUMIF(O!$HC$15:$HL$15,'Ciclo Semaforico'!BM$30,O!$HC27:$HL27)),(SUMIF(S!$HC$15:$HL$15,'Ciclo Semaforico'!BM$30,S!$HC27:$HL27)+SUMIF(N!$HC$15:$HL$15,'Ciclo Semaforico'!BM$30,N!$HC27:$HL27)+SUMIF(E!$HC$15:$HL$15,'Ciclo Semaforico'!BM$30,E!$HC27:$HL27)+SUMIF(O!$HC$15:$HL$15,'Ciclo Semaforico'!BM$30,O!$HC27:$HL27))*BM$31))</f>
        <v>0</v>
      </c>
      <c r="BN52" s="245">
        <f>IF(BN$32="",IF(BN$31="",(SUMIF(S!$HC$15:$HL$15,'Ciclo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Semaforico'!BN$30,O!$HC27:$HL27))*BN$31),(SUMIF(S!$HC$15:$HL$15,'Ciclo Semaforico'!BN$32,S!$HC27:$HL27)+SUMIF(N!$HC$15:$HL$15,'Ciclo Semaforico'!BN$32,N!$HC27:$HL27)+SUMIF(E!$HC$15:$HL$15,'Ciclo Semaforico'!BN$32,E!$HC27:$HL27)+SUMIF(O!$HC$15:$HL$15,'Ciclo Semaforico'!BN$32,O!$HC27:$HL27))-IF(BN$31="",(SUMIF(S!$HC$15:$HL$15,'Ciclo Semaforico'!BN$30,S!$HC27:$HL27)+SUMIF(N!$HC$15:$HL$15,'Ciclo Semaforico'!BN$30,N!$HC27:$HL27)+SUMIF(E!$HC$15:$HL$15,'Ciclo Semaforico'!BN$30,E!$HC27:$HL27)+SUMIF(O!$HC$15:$HL$15,'Ciclo Semaforico'!BN$30,O!$HC27:$HL27)),(SUMIF(S!$HC$15:$HL$15,'Ciclo Semaforico'!BN$30,S!$HC27:$HL27)+SUMIF(N!$HC$15:$HL$15,'Ciclo Semaforico'!BN$30,N!$HC27:$HL27)+SUMIF(E!$HC$15:$HL$15,'Ciclo Semaforico'!BN$30,E!$HC27:$HL27)+SUMIF(O!$HC$15:$HL$15,'Ciclo Semaforico'!BN$30,O!$HC27:$HL27))*BN$31))</f>
        <v>0</v>
      </c>
      <c r="BO52" s="245">
        <f>IF(BO$32="",IF(BO$31="",(SUMIF(S!$HC$15:$HL$15,'Ciclo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Semaforico'!BO$30,O!$HC27:$HL27))*BO$31),(SUMIF(S!$HC$15:$HL$15,'Ciclo Semaforico'!BO$32,S!$HC27:$HL27)+SUMIF(N!$HC$15:$HL$15,'Ciclo Semaforico'!BO$32,N!$HC27:$HL27)+SUMIF(E!$HC$15:$HL$15,'Ciclo Semaforico'!BO$32,E!$HC27:$HL27)+SUMIF(O!$HC$15:$HL$15,'Ciclo Semaforico'!BO$32,O!$HC27:$HL27))-IF(BO$31="",(SUMIF(S!$HC$15:$HL$15,'Ciclo Semaforico'!BO$30,S!$HC27:$HL27)+SUMIF(N!$HC$15:$HL$15,'Ciclo Semaforico'!BO$30,N!$HC27:$HL27)+SUMIF(E!$HC$15:$HL$15,'Ciclo Semaforico'!BO$30,E!$HC27:$HL27)+SUMIF(O!$HC$15:$HL$15,'Ciclo Semaforico'!BO$30,O!$HC27:$HL27)),(SUMIF(S!$HC$15:$HL$15,'Ciclo Semaforico'!BO$30,S!$HC27:$HL27)+SUMIF(N!$HC$15:$HL$15,'Ciclo Semaforico'!BO$30,N!$HC27:$HL27)+SUMIF(E!$HC$15:$HL$15,'Ciclo Semaforico'!BO$30,E!$HC27:$HL27)+SUMIF(O!$HC$15:$HL$15,'Ciclo Semaforico'!BO$30,O!$HC27:$HL27))*BO$31))</f>
        <v>0</v>
      </c>
      <c r="BP52" s="245">
        <f>IF(BP$32="",IF(BP$31="",(SUMIF(S!$HC$15:$HL$15,'Ciclo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Semaforico'!BP$30,O!$HC27:$HL27))*BP$31),(SUMIF(S!$HC$15:$HL$15,'Ciclo Semaforico'!BP$32,S!$HC27:$HL27)+SUMIF(N!$HC$15:$HL$15,'Ciclo Semaforico'!BP$32,N!$HC27:$HL27)+SUMIF(E!$HC$15:$HL$15,'Ciclo Semaforico'!BP$32,E!$HC27:$HL27)+SUMIF(O!$HC$15:$HL$15,'Ciclo Semaforico'!BP$32,O!$HC27:$HL27))-IF(BP$31="",(SUMIF(S!$HC$15:$HL$15,'Ciclo Semaforico'!BP$30,S!$HC27:$HL27)+SUMIF(N!$HC$15:$HL$15,'Ciclo Semaforico'!BP$30,N!$HC27:$HL27)+SUMIF(E!$HC$15:$HL$15,'Ciclo Semaforico'!BP$30,E!$HC27:$HL27)+SUMIF(O!$HC$15:$HL$15,'Ciclo Semaforico'!BP$30,O!$HC27:$HL27)),(SUMIF(S!$HC$15:$HL$15,'Ciclo Semaforico'!BP$30,S!$HC27:$HL27)+SUMIF(N!$HC$15:$HL$15,'Ciclo Semaforico'!BP$30,N!$HC27:$HL27)+SUMIF(E!$HC$15:$HL$15,'Ciclo Semaforico'!BP$30,E!$HC27:$HL27)+SUMIF(O!$HC$15:$HL$15,'Ciclo Semaforico'!BP$30,O!$HC27:$HL27))*BP$31))</f>
        <v>0</v>
      </c>
      <c r="BQ52" s="245">
        <f>IF(BQ$32="",IF(BQ$31="",(SUMIF(S!$HC$15:$HL$15,'Ciclo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Semaforico'!BQ$30,O!$HC27:$HL27))*BQ$31),(SUMIF(S!$HC$15:$HL$15,'Ciclo Semaforico'!BQ$32,S!$HC27:$HL27)+SUMIF(N!$HC$15:$HL$15,'Ciclo Semaforico'!BQ$32,N!$HC27:$HL27)+SUMIF(E!$HC$15:$HL$15,'Ciclo Semaforico'!BQ$32,E!$HC27:$HL27)+SUMIF(O!$HC$15:$HL$15,'Ciclo Semaforico'!BQ$32,O!$HC27:$HL27))-IF(BQ$31="",(SUMIF(S!$HC$15:$HL$15,'Ciclo Semaforico'!BQ$30,S!$HC27:$HL27)+SUMIF(N!$HC$15:$HL$15,'Ciclo Semaforico'!BQ$30,N!$HC27:$HL27)+SUMIF(E!$HC$15:$HL$15,'Ciclo Semaforico'!BQ$30,E!$HC27:$HL27)+SUMIF(O!$HC$15:$HL$15,'Ciclo Semaforico'!BQ$30,O!$HC27:$HL27)),(SUMIF(S!$HC$15:$HL$15,'Ciclo Semaforico'!BQ$30,S!$HC27:$HL27)+SUMIF(N!$HC$15:$HL$15,'Ciclo Semaforico'!BQ$30,N!$HC27:$HL27)+SUMIF(E!$HC$15:$HL$15,'Ciclo Semaforico'!BQ$30,E!$HC27:$HL27)+SUMIF(O!$HC$15:$HL$15,'Ciclo Semaforico'!BQ$30,O!$HC27:$HL27))*BQ$31))</f>
        <v>0</v>
      </c>
      <c r="BR52" s="245">
        <f>IF(BR$32="",IF(BR$31="",(SUMIF(S!$HC$15:$HL$15,'Ciclo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Semaforico'!BR$30,O!$HC27:$HL27))*BR$31),(SUMIF(S!$HC$15:$HL$15,'Ciclo Semaforico'!BR$32,S!$HC27:$HL27)+SUMIF(N!$HC$15:$HL$15,'Ciclo Semaforico'!BR$32,N!$HC27:$HL27)+SUMIF(E!$HC$15:$HL$15,'Ciclo Semaforico'!BR$32,E!$HC27:$HL27)+SUMIF(O!$HC$15:$HL$15,'Ciclo Semaforico'!BR$32,O!$HC27:$HL27))-IF(BR$31="",(SUMIF(S!$HC$15:$HL$15,'Ciclo Semaforico'!BR$30,S!$HC27:$HL27)+SUMIF(N!$HC$15:$HL$15,'Ciclo Semaforico'!BR$30,N!$HC27:$HL27)+SUMIF(E!$HC$15:$HL$15,'Ciclo Semaforico'!BR$30,E!$HC27:$HL27)+SUMIF(O!$HC$15:$HL$15,'Ciclo Semaforico'!BR$30,O!$HC27:$HL27)),(SUMIF(S!$HC$15:$HL$15,'Ciclo Semaforico'!BR$30,S!$HC27:$HL27)+SUMIF(N!$HC$15:$HL$15,'Ciclo Semaforico'!BR$30,N!$HC27:$HL27)+SUMIF(E!$HC$15:$HL$15,'Ciclo Semaforico'!BR$30,E!$HC27:$HL27)+SUMIF(O!$HC$15:$HL$15,'Ciclo Semaforico'!BR$30,O!$HC27:$HL27))*BR$31))</f>
        <v>0</v>
      </c>
      <c r="BS52" s="245">
        <f>IF(BS$32="",IF(BS$31="",(SUMIF(S!$HC$15:$HL$15,'Ciclo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Semaforico'!BS$30,O!$HC27:$HL27))*BS$31),(SUMIF(S!$HC$15:$HL$15,'Ciclo Semaforico'!BS$32,S!$HC27:$HL27)+SUMIF(N!$HC$15:$HL$15,'Ciclo Semaforico'!BS$32,N!$HC27:$HL27)+SUMIF(E!$HC$15:$HL$15,'Ciclo Semaforico'!BS$32,E!$HC27:$HL27)+SUMIF(O!$HC$15:$HL$15,'Ciclo Semaforico'!BS$32,O!$HC27:$HL27))-IF(BS$31="",(SUMIF(S!$HC$15:$HL$15,'Ciclo Semaforico'!BS$30,S!$HC27:$HL27)+SUMIF(N!$HC$15:$HL$15,'Ciclo Semaforico'!BS$30,N!$HC27:$HL27)+SUMIF(E!$HC$15:$HL$15,'Ciclo Semaforico'!BS$30,E!$HC27:$HL27)+SUMIF(O!$HC$15:$HL$15,'Ciclo Semaforico'!BS$30,O!$HC27:$HL27)),(SUMIF(S!$HC$15:$HL$15,'Ciclo Semaforico'!BS$30,S!$HC27:$HL27)+SUMIF(N!$HC$15:$HL$15,'Ciclo Semaforico'!BS$30,N!$HC27:$HL27)+SUMIF(E!$HC$15:$HL$15,'Ciclo Semaforico'!BS$30,E!$HC27:$HL27)+SUMIF(O!$HC$15:$HL$15,'Ciclo Semaforico'!BS$30,O!$HC27:$HL27))*BS$31))</f>
        <v>0</v>
      </c>
      <c r="BT52" s="245">
        <f>IF(BT$32="",IF(BT$31="",(SUMIF(S!$HC$15:$HL$15,'Ciclo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Semaforico'!BT$30,O!$HC27:$HL27))*BT$31),(SUMIF(S!$HC$15:$HL$15,'Ciclo Semaforico'!BT$32,S!$HC27:$HL27)+SUMIF(N!$HC$15:$HL$15,'Ciclo Semaforico'!BT$32,N!$HC27:$HL27)+SUMIF(E!$HC$15:$HL$15,'Ciclo Semaforico'!BT$32,E!$HC27:$HL27)+SUMIF(O!$HC$15:$HL$15,'Ciclo Semaforico'!BT$32,O!$HC27:$HL27))-IF(BT$31="",(SUMIF(S!$HC$15:$HL$15,'Ciclo Semaforico'!BT$30,S!$HC27:$HL27)+SUMIF(N!$HC$15:$HL$15,'Ciclo Semaforico'!BT$30,N!$HC27:$HL27)+SUMIF(E!$HC$15:$HL$15,'Ciclo Semaforico'!BT$30,E!$HC27:$HL27)+SUMIF(O!$HC$15:$HL$15,'Ciclo Semaforico'!BT$30,O!$HC27:$HL27)),(SUMIF(S!$HC$15:$HL$15,'Ciclo Semaforico'!BT$30,S!$HC27:$HL27)+SUMIF(N!$HC$15:$HL$15,'Ciclo Semaforico'!BT$30,N!$HC27:$HL27)+SUMIF(E!$HC$15:$HL$15,'Ciclo Semaforico'!BT$30,E!$HC27:$HL27)+SUMIF(O!$HC$15:$HL$15,'Ciclo Semaforico'!BT$30,O!$HC27:$HL27))*BT$31))</f>
        <v>0</v>
      </c>
      <c r="BU52" s="245">
        <f>IF(BU$32="",IF(BU$31="",(SUMIF(S!$HC$15:$HL$15,'Ciclo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Semaforico'!BU$30,O!$HC27:$HL27))*BU$31),(SUMIF(S!$HC$15:$HL$15,'Ciclo Semaforico'!BU$32,S!$HC27:$HL27)+SUMIF(N!$HC$15:$HL$15,'Ciclo Semaforico'!BU$32,N!$HC27:$HL27)+SUMIF(E!$HC$15:$HL$15,'Ciclo Semaforico'!BU$32,E!$HC27:$HL27)+SUMIF(O!$HC$15:$HL$15,'Ciclo Semaforico'!BU$32,O!$HC27:$HL27))-IF(BU$31="",(SUMIF(S!$HC$15:$HL$15,'Ciclo Semaforico'!BU$30,S!$HC27:$HL27)+SUMIF(N!$HC$15:$HL$15,'Ciclo Semaforico'!BU$30,N!$HC27:$HL27)+SUMIF(E!$HC$15:$HL$15,'Ciclo Semaforico'!BU$30,E!$HC27:$HL27)+SUMIF(O!$HC$15:$HL$15,'Ciclo Semaforico'!BU$30,O!$HC27:$HL27)),(SUMIF(S!$HC$15:$HL$15,'Ciclo Semaforico'!BU$30,S!$HC27:$HL27)+SUMIF(N!$HC$15:$HL$15,'Ciclo Semaforico'!BU$30,N!$HC27:$HL27)+SUMIF(E!$HC$15:$HL$15,'Ciclo Semaforico'!BU$30,E!$HC27:$HL27)+SUMIF(O!$HC$15:$HL$15,'Ciclo Semaforico'!BU$30,O!$HC27:$HL27))*BU$31))</f>
        <v>0</v>
      </c>
      <c r="BV52" s="246">
        <f>IF(BV$32="",IF(BV$31="",(SUMIF(S!$HC$15:$HL$15,'Ciclo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Semaforico'!BV$30,O!$HC27:$HL27))*BV$31),(SUMIF(S!$HC$15:$HL$15,'Ciclo Semaforico'!BV$32,S!$HC27:$HL27)+SUMIF(N!$HC$15:$HL$15,'Ciclo Semaforico'!BV$32,N!$HC27:$HL27)+SUMIF(E!$HC$15:$HL$15,'Ciclo Semaforico'!BV$32,E!$HC27:$HL27)+SUMIF(O!$HC$15:$HL$15,'Ciclo Semaforico'!BV$32,O!$HC27:$HL27))-IF(BV$31="",(SUMIF(S!$HC$15:$HL$15,'Ciclo Semaforico'!BV$30,S!$HC27:$HL27)+SUMIF(N!$HC$15:$HL$15,'Ciclo Semaforico'!BV$30,N!$HC27:$HL27)+SUMIF(E!$HC$15:$HL$15,'Ciclo Semaforico'!BV$30,E!$HC27:$HL27)+SUMIF(O!$HC$15:$HL$15,'Ciclo Semaforico'!BV$30,O!$HC27:$HL27)),(SUMIF(S!$HC$15:$HL$15,'Ciclo Semaforico'!BV$30,S!$HC27:$HL27)+SUMIF(N!$HC$15:$HL$15,'Ciclo Semaforico'!BV$30,N!$HC27:$HL27)+SUMIF(E!$HC$15:$HL$15,'Ciclo Semaforico'!BV$30,E!$HC27:$HL27)+SUMIF(O!$HC$15:$HL$15,'Ciclo Semaforico'!BV$30,O!$HC27:$HL27))*BV$31))</f>
        <v>0</v>
      </c>
      <c r="BW52" s="244">
        <f>IF(BW$32="",IF(BW$31="",(SUMIF(S!$HC$15:$HL$15,'Ciclo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Semaforico'!BW$30,O!$HC27:$HL27))*BW$31),(SUMIF(S!$HC$15:$HL$15,'Ciclo Semaforico'!BW$32,S!$HC27:$HL27)+SUMIF(N!$HC$15:$HL$15,'Ciclo Semaforico'!BW$32,N!$HC27:$HL27)+SUMIF(E!$HC$15:$HL$15,'Ciclo Semaforico'!BW$32,E!$HC27:$HL27)+SUMIF(O!$HC$15:$HL$15,'Ciclo Semaforico'!BW$32,O!$HC27:$HL27))-IF(BW$31="",(SUMIF(S!$HC$15:$HL$15,'Ciclo Semaforico'!BW$30,S!$HC27:$HL27)+SUMIF(N!$HC$15:$HL$15,'Ciclo Semaforico'!BW$30,N!$HC27:$HL27)+SUMIF(E!$HC$15:$HL$15,'Ciclo Semaforico'!BW$30,E!$HC27:$HL27)+SUMIF(O!$HC$15:$HL$15,'Ciclo Semaforico'!BW$30,O!$HC27:$HL27)),(SUMIF(S!$HC$15:$HL$15,'Ciclo Semaforico'!BW$30,S!$HC27:$HL27)+SUMIF(N!$HC$15:$HL$15,'Ciclo Semaforico'!BW$30,N!$HC27:$HL27)+SUMIF(E!$HC$15:$HL$15,'Ciclo Semaforico'!BW$30,E!$HC27:$HL27)+SUMIF(O!$HC$15:$HL$15,'Ciclo Semaforico'!BW$30,O!$HC27:$HL27))*BW$31))</f>
        <v>0</v>
      </c>
      <c r="BX52" s="245">
        <f>IF(BX$32="",IF(BX$31="",(SUMIF(S!$HC$15:$HL$15,'Ciclo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Semaforico'!BX$30,O!$HC27:$HL27))*BX$31),(SUMIF(S!$HC$15:$HL$15,'Ciclo Semaforico'!BX$32,S!$HC27:$HL27)+SUMIF(N!$HC$15:$HL$15,'Ciclo Semaforico'!BX$32,N!$HC27:$HL27)+SUMIF(E!$HC$15:$HL$15,'Ciclo Semaforico'!BX$32,E!$HC27:$HL27)+SUMIF(O!$HC$15:$HL$15,'Ciclo Semaforico'!BX$32,O!$HC27:$HL27))-IF(BX$31="",(SUMIF(S!$HC$15:$HL$15,'Ciclo Semaforico'!BX$30,S!$HC27:$HL27)+SUMIF(N!$HC$15:$HL$15,'Ciclo Semaforico'!BX$30,N!$HC27:$HL27)+SUMIF(E!$HC$15:$HL$15,'Ciclo Semaforico'!BX$30,E!$HC27:$HL27)+SUMIF(O!$HC$15:$HL$15,'Ciclo Semaforico'!BX$30,O!$HC27:$HL27)),(SUMIF(S!$HC$15:$HL$15,'Ciclo Semaforico'!BX$30,S!$HC27:$HL27)+SUMIF(N!$HC$15:$HL$15,'Ciclo Semaforico'!BX$30,N!$HC27:$HL27)+SUMIF(E!$HC$15:$HL$15,'Ciclo Semaforico'!BX$30,E!$HC27:$HL27)+SUMIF(O!$HC$15:$HL$15,'Ciclo Semaforico'!BX$30,O!$HC27:$HL27))*BX$31))</f>
        <v>0</v>
      </c>
      <c r="BY52" s="245">
        <f>IF(BY$32="",IF(BY$31="",(SUMIF(S!$HC$15:$HL$15,'Ciclo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Semaforico'!BY$30,O!$HC27:$HL27))*BY$31),(SUMIF(S!$HC$15:$HL$15,'Ciclo Semaforico'!BY$32,S!$HC27:$HL27)+SUMIF(N!$HC$15:$HL$15,'Ciclo Semaforico'!BY$32,N!$HC27:$HL27)+SUMIF(E!$HC$15:$HL$15,'Ciclo Semaforico'!BY$32,E!$HC27:$HL27)+SUMIF(O!$HC$15:$HL$15,'Ciclo Semaforico'!BY$32,O!$HC27:$HL27))-IF(BY$31="",(SUMIF(S!$HC$15:$HL$15,'Ciclo Semaforico'!BY$30,S!$HC27:$HL27)+SUMIF(N!$HC$15:$HL$15,'Ciclo Semaforico'!BY$30,N!$HC27:$HL27)+SUMIF(E!$HC$15:$HL$15,'Ciclo Semaforico'!BY$30,E!$HC27:$HL27)+SUMIF(O!$HC$15:$HL$15,'Ciclo Semaforico'!BY$30,O!$HC27:$HL27)),(SUMIF(S!$HC$15:$HL$15,'Ciclo Semaforico'!BY$30,S!$HC27:$HL27)+SUMIF(N!$HC$15:$HL$15,'Ciclo Semaforico'!BY$30,N!$HC27:$HL27)+SUMIF(E!$HC$15:$HL$15,'Ciclo Semaforico'!BY$30,E!$HC27:$HL27)+SUMIF(O!$HC$15:$HL$15,'Ciclo Semaforico'!BY$30,O!$HC27:$HL27))*BY$31))</f>
        <v>0</v>
      </c>
      <c r="BZ52" s="245">
        <f>IF(BZ$32="",IF(BZ$31="",(SUMIF(S!$HC$15:$HL$15,'Ciclo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Semaforico'!BZ$30,O!$HC27:$HL27))*BZ$31),(SUMIF(S!$HC$15:$HL$15,'Ciclo Semaforico'!BZ$32,S!$HC27:$HL27)+SUMIF(N!$HC$15:$HL$15,'Ciclo Semaforico'!BZ$32,N!$HC27:$HL27)+SUMIF(E!$HC$15:$HL$15,'Ciclo Semaforico'!BZ$32,E!$HC27:$HL27)+SUMIF(O!$HC$15:$HL$15,'Ciclo Semaforico'!BZ$32,O!$HC27:$HL27))-IF(BZ$31="",(SUMIF(S!$HC$15:$HL$15,'Ciclo Semaforico'!BZ$30,S!$HC27:$HL27)+SUMIF(N!$HC$15:$HL$15,'Ciclo Semaforico'!BZ$30,N!$HC27:$HL27)+SUMIF(E!$HC$15:$HL$15,'Ciclo Semaforico'!BZ$30,E!$HC27:$HL27)+SUMIF(O!$HC$15:$HL$15,'Ciclo Semaforico'!BZ$30,O!$HC27:$HL27)),(SUMIF(S!$HC$15:$HL$15,'Ciclo Semaforico'!BZ$30,S!$HC27:$HL27)+SUMIF(N!$HC$15:$HL$15,'Ciclo Semaforico'!BZ$30,N!$HC27:$HL27)+SUMIF(E!$HC$15:$HL$15,'Ciclo Semaforico'!BZ$30,E!$HC27:$HL27)+SUMIF(O!$HC$15:$HL$15,'Ciclo Semaforico'!BZ$30,O!$HC27:$HL27))*BZ$31))</f>
        <v>0</v>
      </c>
      <c r="CA52" s="245">
        <f>IF(CA$32="",IF(CA$31="",(SUMIF(S!$HC$15:$HL$15,'Ciclo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Semaforico'!CA$30,O!$HC27:$HL27))*CA$31),(SUMIF(S!$HC$15:$HL$15,'Ciclo Semaforico'!CA$32,S!$HC27:$HL27)+SUMIF(N!$HC$15:$HL$15,'Ciclo Semaforico'!CA$32,N!$HC27:$HL27)+SUMIF(E!$HC$15:$HL$15,'Ciclo Semaforico'!CA$32,E!$HC27:$HL27)+SUMIF(O!$HC$15:$HL$15,'Ciclo Semaforico'!CA$32,O!$HC27:$HL27))-IF(CA$31="",(SUMIF(S!$HC$15:$HL$15,'Ciclo Semaforico'!CA$30,S!$HC27:$HL27)+SUMIF(N!$HC$15:$HL$15,'Ciclo Semaforico'!CA$30,N!$HC27:$HL27)+SUMIF(E!$HC$15:$HL$15,'Ciclo Semaforico'!CA$30,E!$HC27:$HL27)+SUMIF(O!$HC$15:$HL$15,'Ciclo Semaforico'!CA$30,O!$HC27:$HL27)),(SUMIF(S!$HC$15:$HL$15,'Ciclo Semaforico'!CA$30,S!$HC27:$HL27)+SUMIF(N!$HC$15:$HL$15,'Ciclo Semaforico'!CA$30,N!$HC27:$HL27)+SUMIF(E!$HC$15:$HL$15,'Ciclo Semaforico'!CA$30,E!$HC27:$HL27)+SUMIF(O!$HC$15:$HL$15,'Ciclo Semaforico'!CA$30,O!$HC27:$HL27))*CA$31))</f>
        <v>0</v>
      </c>
      <c r="CB52" s="245">
        <f>IF(CB$32="",IF(CB$31="",(SUMIF(S!$HC$15:$HL$15,'Ciclo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Semaforico'!CB$30,O!$HC27:$HL27))*CB$31),(SUMIF(S!$HC$15:$HL$15,'Ciclo Semaforico'!CB$32,S!$HC27:$HL27)+SUMIF(N!$HC$15:$HL$15,'Ciclo Semaforico'!CB$32,N!$HC27:$HL27)+SUMIF(E!$HC$15:$HL$15,'Ciclo Semaforico'!CB$32,E!$HC27:$HL27)+SUMIF(O!$HC$15:$HL$15,'Ciclo Semaforico'!CB$32,O!$HC27:$HL27))-IF(CB$31="",(SUMIF(S!$HC$15:$HL$15,'Ciclo Semaforico'!CB$30,S!$HC27:$HL27)+SUMIF(N!$HC$15:$HL$15,'Ciclo Semaforico'!CB$30,N!$HC27:$HL27)+SUMIF(E!$HC$15:$HL$15,'Ciclo Semaforico'!CB$30,E!$HC27:$HL27)+SUMIF(O!$HC$15:$HL$15,'Ciclo Semaforico'!CB$30,O!$HC27:$HL27)),(SUMIF(S!$HC$15:$HL$15,'Ciclo Semaforico'!CB$30,S!$HC27:$HL27)+SUMIF(N!$HC$15:$HL$15,'Ciclo Semaforico'!CB$30,N!$HC27:$HL27)+SUMIF(E!$HC$15:$HL$15,'Ciclo Semaforico'!CB$30,E!$HC27:$HL27)+SUMIF(O!$HC$15:$HL$15,'Ciclo Semaforico'!CB$30,O!$HC27:$HL27))*CB$31))</f>
        <v>0</v>
      </c>
      <c r="CC52" s="245">
        <f>IF(CC$32="",IF(CC$31="",(SUMIF(S!$HC$15:$HL$15,'Ciclo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Semaforico'!CC$30,O!$HC27:$HL27))*CC$31),(SUMIF(S!$HC$15:$HL$15,'Ciclo Semaforico'!CC$32,S!$HC27:$HL27)+SUMIF(N!$HC$15:$HL$15,'Ciclo Semaforico'!CC$32,N!$HC27:$HL27)+SUMIF(E!$HC$15:$HL$15,'Ciclo Semaforico'!CC$32,E!$HC27:$HL27)+SUMIF(O!$HC$15:$HL$15,'Ciclo Semaforico'!CC$32,O!$HC27:$HL27))-IF(CC$31="",(SUMIF(S!$HC$15:$HL$15,'Ciclo Semaforico'!CC$30,S!$HC27:$HL27)+SUMIF(N!$HC$15:$HL$15,'Ciclo Semaforico'!CC$30,N!$HC27:$HL27)+SUMIF(E!$HC$15:$HL$15,'Ciclo Semaforico'!CC$30,E!$HC27:$HL27)+SUMIF(O!$HC$15:$HL$15,'Ciclo Semaforico'!CC$30,O!$HC27:$HL27)),(SUMIF(S!$HC$15:$HL$15,'Ciclo Semaforico'!CC$30,S!$HC27:$HL27)+SUMIF(N!$HC$15:$HL$15,'Ciclo Semaforico'!CC$30,N!$HC27:$HL27)+SUMIF(E!$HC$15:$HL$15,'Ciclo Semaforico'!CC$30,E!$HC27:$HL27)+SUMIF(O!$HC$15:$HL$15,'Ciclo Semaforico'!CC$30,O!$HC27:$HL27))*CC$31))</f>
        <v>0</v>
      </c>
      <c r="CD52" s="245">
        <f>IF(CD$32="",IF(CD$31="",(SUMIF(S!$HC$15:$HL$15,'Ciclo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Semaforico'!CD$30,O!$HC27:$HL27))*CD$31),(SUMIF(S!$HC$15:$HL$15,'Ciclo Semaforico'!CD$32,S!$HC27:$HL27)+SUMIF(N!$HC$15:$HL$15,'Ciclo Semaforico'!CD$32,N!$HC27:$HL27)+SUMIF(E!$HC$15:$HL$15,'Ciclo Semaforico'!CD$32,E!$HC27:$HL27)+SUMIF(O!$HC$15:$HL$15,'Ciclo Semaforico'!CD$32,O!$HC27:$HL27))-IF(CD$31="",(SUMIF(S!$HC$15:$HL$15,'Ciclo Semaforico'!CD$30,S!$HC27:$HL27)+SUMIF(N!$HC$15:$HL$15,'Ciclo Semaforico'!CD$30,N!$HC27:$HL27)+SUMIF(E!$HC$15:$HL$15,'Ciclo Semaforico'!CD$30,E!$HC27:$HL27)+SUMIF(O!$HC$15:$HL$15,'Ciclo Semaforico'!CD$30,O!$HC27:$HL27)),(SUMIF(S!$HC$15:$HL$15,'Ciclo Semaforico'!CD$30,S!$HC27:$HL27)+SUMIF(N!$HC$15:$HL$15,'Ciclo Semaforico'!CD$30,N!$HC27:$HL27)+SUMIF(E!$HC$15:$HL$15,'Ciclo Semaforico'!CD$30,E!$HC27:$HL27)+SUMIF(O!$HC$15:$HL$15,'Ciclo Semaforico'!CD$30,O!$HC27:$HL27))*CD$31))</f>
        <v>0</v>
      </c>
      <c r="CE52" s="245">
        <f>IF(CE$32="",IF(CE$31="",(SUMIF(S!$HC$15:$HL$15,'Ciclo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Semaforico'!CE$30,O!$HC27:$HL27))*CE$31),(SUMIF(S!$HC$15:$HL$15,'Ciclo Semaforico'!CE$32,S!$HC27:$HL27)+SUMIF(N!$HC$15:$HL$15,'Ciclo Semaforico'!CE$32,N!$HC27:$HL27)+SUMIF(E!$HC$15:$HL$15,'Ciclo Semaforico'!CE$32,E!$HC27:$HL27)+SUMIF(O!$HC$15:$HL$15,'Ciclo Semaforico'!CE$32,O!$HC27:$HL27))-IF(CE$31="",(SUMIF(S!$HC$15:$HL$15,'Ciclo Semaforico'!CE$30,S!$HC27:$HL27)+SUMIF(N!$HC$15:$HL$15,'Ciclo Semaforico'!CE$30,N!$HC27:$HL27)+SUMIF(E!$HC$15:$HL$15,'Ciclo Semaforico'!CE$30,E!$HC27:$HL27)+SUMIF(O!$HC$15:$HL$15,'Ciclo Semaforico'!CE$30,O!$HC27:$HL27)),(SUMIF(S!$HC$15:$HL$15,'Ciclo Semaforico'!CE$30,S!$HC27:$HL27)+SUMIF(N!$HC$15:$HL$15,'Ciclo Semaforico'!CE$30,N!$HC27:$HL27)+SUMIF(E!$HC$15:$HL$15,'Ciclo Semaforico'!CE$30,E!$HC27:$HL27)+SUMIF(O!$HC$15:$HL$15,'Ciclo Semaforico'!CE$30,O!$HC27:$HL27))*CE$31))</f>
        <v>0</v>
      </c>
      <c r="CF52" s="245">
        <f>IF(CF$32="",IF(CF$31="",(SUMIF(S!$HC$15:$HL$15,'Ciclo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Semaforico'!CF$30,O!$HC27:$HL27))*CF$31),(SUMIF(S!$HC$15:$HL$15,'Ciclo Semaforico'!CF$32,S!$HC27:$HL27)+SUMIF(N!$HC$15:$HL$15,'Ciclo Semaforico'!CF$32,N!$HC27:$HL27)+SUMIF(E!$HC$15:$HL$15,'Ciclo Semaforico'!CF$32,E!$HC27:$HL27)+SUMIF(O!$HC$15:$HL$15,'Ciclo Semaforico'!CF$32,O!$HC27:$HL27))-IF(CF$31="",(SUMIF(S!$HC$15:$HL$15,'Ciclo Semaforico'!CF$30,S!$HC27:$HL27)+SUMIF(N!$HC$15:$HL$15,'Ciclo Semaforico'!CF$30,N!$HC27:$HL27)+SUMIF(E!$HC$15:$HL$15,'Ciclo Semaforico'!CF$30,E!$HC27:$HL27)+SUMIF(O!$HC$15:$HL$15,'Ciclo Semaforico'!CF$30,O!$HC27:$HL27)),(SUMIF(S!$HC$15:$HL$15,'Ciclo Semaforico'!CF$30,S!$HC27:$HL27)+SUMIF(N!$HC$15:$HL$15,'Ciclo Semaforico'!CF$30,N!$HC27:$HL27)+SUMIF(E!$HC$15:$HL$15,'Ciclo Semaforico'!CF$30,E!$HC27:$HL27)+SUMIF(O!$HC$15:$HL$15,'Ciclo Semaforico'!CF$30,O!$HC27:$HL27))*CF$31))</f>
        <v>0</v>
      </c>
      <c r="CG52" s="245">
        <f>IF(CG$32="",IF(CG$31="",(SUMIF(S!$HC$15:$HL$15,'Ciclo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Semaforico'!CG$30,O!$HC27:$HL27))*CG$31),(SUMIF(S!$HC$15:$HL$15,'Ciclo Semaforico'!CG$32,S!$HC27:$HL27)+SUMIF(N!$HC$15:$HL$15,'Ciclo Semaforico'!CG$32,N!$HC27:$HL27)+SUMIF(E!$HC$15:$HL$15,'Ciclo Semaforico'!CG$32,E!$HC27:$HL27)+SUMIF(O!$HC$15:$HL$15,'Ciclo Semaforico'!CG$32,O!$HC27:$HL27))-IF(CG$31="",(SUMIF(S!$HC$15:$HL$15,'Ciclo Semaforico'!CG$30,S!$HC27:$HL27)+SUMIF(N!$HC$15:$HL$15,'Ciclo Semaforico'!CG$30,N!$HC27:$HL27)+SUMIF(E!$HC$15:$HL$15,'Ciclo Semaforico'!CG$30,E!$HC27:$HL27)+SUMIF(O!$HC$15:$HL$15,'Ciclo Semaforico'!CG$30,O!$HC27:$HL27)),(SUMIF(S!$HC$15:$HL$15,'Ciclo Semaforico'!CG$30,S!$HC27:$HL27)+SUMIF(N!$HC$15:$HL$15,'Ciclo Semaforico'!CG$30,N!$HC27:$HL27)+SUMIF(E!$HC$15:$HL$15,'Ciclo Semaforico'!CG$30,E!$HC27:$HL27)+SUMIF(O!$HC$15:$HL$15,'Ciclo Semaforico'!CG$30,O!$HC27:$HL27))*CG$31))</f>
        <v>0</v>
      </c>
      <c r="CH52" s="246">
        <f>IF(CH$32="",IF(CH$31="",(SUMIF(S!$HC$15:$HL$15,'Ciclo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Semaforico'!CH$30,O!$HC27:$HL27))*CH$31),(SUMIF(S!$HC$15:$HL$15,'Ciclo Semaforico'!CH$32,S!$HC27:$HL27)+SUMIF(N!$HC$15:$HL$15,'Ciclo Semaforico'!CH$32,N!$HC27:$HL27)+SUMIF(E!$HC$15:$HL$15,'Ciclo Semaforico'!CH$32,E!$HC27:$HL27)+SUMIF(O!$HC$15:$HL$15,'Ciclo Semaforico'!CH$32,O!$HC27:$HL27))-IF(CH$31="",(SUMIF(S!$HC$15:$HL$15,'Ciclo Semaforico'!CH$30,S!$HC27:$HL27)+SUMIF(N!$HC$15:$HL$15,'Ciclo Semaforico'!CH$30,N!$HC27:$HL27)+SUMIF(E!$HC$15:$HL$15,'Ciclo Semaforico'!CH$30,E!$HC27:$HL27)+SUMIF(O!$HC$15:$HL$15,'Ciclo Semaforico'!CH$30,O!$HC27:$HL27)),(SUMIF(S!$HC$15:$HL$15,'Ciclo Semaforico'!CH$30,S!$HC27:$HL27)+SUMIF(N!$HC$15:$HL$15,'Ciclo Semaforico'!CH$30,N!$HC27:$HL27)+SUMIF(E!$HC$15:$HL$15,'Ciclo Semaforico'!CH$30,E!$HC27:$HL27)+SUMIF(O!$HC$15:$HL$15,'Ciclo Semaforico'!CH$30,O!$HC27:$HL27))*CH$31))</f>
        <v>0</v>
      </c>
      <c r="CI52" s="244">
        <f t="shared" si="52"/>
        <v>0</v>
      </c>
      <c r="CJ52" s="245">
        <f t="shared" si="53"/>
        <v>0</v>
      </c>
      <c r="CK52" s="245">
        <f t="shared" si="54"/>
        <v>0</v>
      </c>
      <c r="CL52" s="245">
        <f t="shared" si="55"/>
        <v>0</v>
      </c>
      <c r="CM52" s="245" t="e">
        <f t="shared" si="56"/>
        <v>#REF!</v>
      </c>
      <c r="CN52" s="245">
        <f t="shared" si="57"/>
        <v>0</v>
      </c>
      <c r="CO52" s="245">
        <f t="shared" si="58"/>
        <v>0</v>
      </c>
      <c r="CP52" s="245">
        <f t="shared" si="59"/>
        <v>0</v>
      </c>
      <c r="CQ52" s="245">
        <f t="shared" si="60"/>
        <v>0</v>
      </c>
      <c r="CR52" s="245">
        <f t="shared" si="61"/>
        <v>0</v>
      </c>
      <c r="CS52" s="245">
        <f t="shared" si="62"/>
        <v>0</v>
      </c>
      <c r="CT52" s="246">
        <f t="shared" si="63"/>
        <v>0</v>
      </c>
      <c r="CU52" s="244">
        <f t="shared" si="64"/>
        <v>0</v>
      </c>
      <c r="CV52" s="245">
        <f t="shared" si="65"/>
        <v>0</v>
      </c>
      <c r="CW52" s="245">
        <f t="shared" si="66"/>
        <v>0</v>
      </c>
      <c r="CX52" s="245">
        <f t="shared" si="67"/>
        <v>0</v>
      </c>
      <c r="CY52" s="245">
        <f t="shared" si="68"/>
        <v>0</v>
      </c>
      <c r="CZ52" s="245">
        <f t="shared" si="69"/>
        <v>0</v>
      </c>
      <c r="DA52" s="245">
        <f t="shared" si="70"/>
        <v>0</v>
      </c>
      <c r="DB52" s="245">
        <f t="shared" si="71"/>
        <v>0</v>
      </c>
      <c r="DC52" s="245">
        <f t="shared" si="72"/>
        <v>0</v>
      </c>
      <c r="DD52" s="245">
        <f t="shared" si="73"/>
        <v>0</v>
      </c>
      <c r="DE52" s="245">
        <f t="shared" si="74"/>
        <v>0</v>
      </c>
      <c r="DF52" s="246">
        <f t="shared" si="75"/>
        <v>0</v>
      </c>
      <c r="DG52" s="244" t="e">
        <f t="shared" si="76"/>
        <v>#REF!</v>
      </c>
      <c r="DH52" s="245" t="e">
        <f t="shared" si="77"/>
        <v>#REF!</v>
      </c>
      <c r="DI52" s="245" t="e">
        <f t="shared" si="78"/>
        <v>#REF!</v>
      </c>
      <c r="DJ52" s="245" t="e">
        <f t="shared" si="79"/>
        <v>#REF!</v>
      </c>
      <c r="DK52" s="245" t="e">
        <f t="shared" si="80"/>
        <v>#REF!</v>
      </c>
      <c r="DL52" s="245" t="e">
        <f t="shared" si="81"/>
        <v>#REF!</v>
      </c>
      <c r="DM52" s="245">
        <f t="shared" si="82"/>
        <v>0</v>
      </c>
      <c r="DN52" s="245">
        <f t="shared" si="83"/>
        <v>0</v>
      </c>
      <c r="DO52" s="245">
        <f t="shared" si="84"/>
        <v>0</v>
      </c>
      <c r="DP52" s="245">
        <f t="shared" si="85"/>
        <v>0</v>
      </c>
      <c r="DQ52" s="245">
        <f t="shared" si="86"/>
        <v>0</v>
      </c>
      <c r="DR52" s="246">
        <f t="shared" si="87"/>
        <v>0</v>
      </c>
      <c r="DS52" s="244">
        <f t="shared" si="88"/>
        <v>0</v>
      </c>
      <c r="DT52" s="245">
        <f t="shared" si="89"/>
        <v>0</v>
      </c>
      <c r="DU52" s="245">
        <f t="shared" si="90"/>
        <v>0</v>
      </c>
      <c r="DV52" s="245">
        <f t="shared" si="91"/>
        <v>0</v>
      </c>
      <c r="DW52" s="245">
        <f t="shared" si="92"/>
        <v>0</v>
      </c>
      <c r="DX52" s="245">
        <f t="shared" si="93"/>
        <v>0</v>
      </c>
      <c r="DY52" s="245">
        <f t="shared" si="94"/>
        <v>0</v>
      </c>
      <c r="DZ52" s="245">
        <f t="shared" si="95"/>
        <v>0</v>
      </c>
      <c r="EA52" s="245">
        <f t="shared" si="96"/>
        <v>0</v>
      </c>
      <c r="EB52" s="245">
        <f t="shared" si="97"/>
        <v>0</v>
      </c>
      <c r="EC52" s="245">
        <f t="shared" si="98"/>
        <v>0</v>
      </c>
      <c r="ED52" s="246">
        <f t="shared" si="99"/>
        <v>0</v>
      </c>
      <c r="EE52" s="244">
        <f t="shared" si="100"/>
        <v>0</v>
      </c>
      <c r="EF52" s="245">
        <f t="shared" si="101"/>
        <v>0</v>
      </c>
      <c r="EG52" s="245">
        <f t="shared" si="102"/>
        <v>0</v>
      </c>
      <c r="EH52" s="245">
        <f t="shared" si="103"/>
        <v>0</v>
      </c>
      <c r="EI52" s="245">
        <f t="shared" si="104"/>
        <v>0</v>
      </c>
      <c r="EJ52" s="245">
        <f t="shared" si="105"/>
        <v>0</v>
      </c>
      <c r="EK52" s="245">
        <f t="shared" si="106"/>
        <v>0</v>
      </c>
      <c r="EL52" s="245">
        <f t="shared" si="107"/>
        <v>0</v>
      </c>
      <c r="EM52" s="245">
        <f t="shared" si="108"/>
        <v>0</v>
      </c>
      <c r="EN52" s="245">
        <f t="shared" si="109"/>
        <v>0</v>
      </c>
      <c r="EO52" s="245">
        <f t="shared" si="110"/>
        <v>0</v>
      </c>
      <c r="EP52" s="246">
        <f t="shared" si="111"/>
        <v>0</v>
      </c>
      <c r="EQ52" s="255">
        <f t="shared" si="112"/>
        <v>0</v>
      </c>
      <c r="ER52" s="256">
        <f t="shared" si="113"/>
        <v>0</v>
      </c>
      <c r="ES52" s="256">
        <f t="shared" si="114"/>
        <v>0</v>
      </c>
      <c r="ET52" s="256">
        <f t="shared" si="115"/>
        <v>0</v>
      </c>
      <c r="EU52" s="256" t="e">
        <f t="shared" si="116"/>
        <v>#REF!</v>
      </c>
      <c r="EV52" s="256">
        <f t="shared" si="117"/>
        <v>0</v>
      </c>
      <c r="EW52" s="256">
        <f t="shared" si="118"/>
        <v>0</v>
      </c>
      <c r="EX52" s="256" t="str">
        <f t="shared" si="119"/>
        <v/>
      </c>
      <c r="EY52" s="256" t="str">
        <f t="shared" si="120"/>
        <v/>
      </c>
      <c r="EZ52" s="256" t="str">
        <f t="shared" si="121"/>
        <v/>
      </c>
      <c r="FA52" s="256" t="str">
        <f t="shared" si="122"/>
        <v/>
      </c>
      <c r="FB52" s="257" t="str">
        <f t="shared" si="123"/>
        <v/>
      </c>
      <c r="FC52" s="255">
        <f t="shared" si="124"/>
        <v>0</v>
      </c>
      <c r="FD52" s="256" t="str">
        <f t="shared" si="125"/>
        <v/>
      </c>
      <c r="FE52" s="256" t="str">
        <f t="shared" si="126"/>
        <v/>
      </c>
      <c r="FF52" s="256" t="str">
        <f t="shared" si="127"/>
        <v/>
      </c>
      <c r="FG52" s="256" t="str">
        <f t="shared" si="128"/>
        <v/>
      </c>
      <c r="FH52" s="256" t="str">
        <f t="shared" si="129"/>
        <v/>
      </c>
      <c r="FI52" s="256" t="str">
        <f t="shared" si="130"/>
        <v/>
      </c>
      <c r="FJ52" s="256" t="str">
        <f t="shared" si="131"/>
        <v/>
      </c>
      <c r="FK52" s="256" t="str">
        <f t="shared" si="132"/>
        <v/>
      </c>
      <c r="FL52" s="256" t="str">
        <f t="shared" si="133"/>
        <v/>
      </c>
      <c r="FM52" s="256" t="str">
        <f t="shared" si="134"/>
        <v/>
      </c>
      <c r="FN52" s="257" t="str">
        <f t="shared" si="135"/>
        <v/>
      </c>
      <c r="FO52" s="255" t="e">
        <f t="shared" si="136"/>
        <v>#REF!</v>
      </c>
      <c r="FP52" s="256" t="e">
        <f t="shared" si="137"/>
        <v>#REF!</v>
      </c>
      <c r="FQ52" s="256" t="e">
        <f t="shared" si="138"/>
        <v>#REF!</v>
      </c>
      <c r="FR52" s="256" t="e">
        <f t="shared" si="139"/>
        <v>#REF!</v>
      </c>
      <c r="FS52" s="256" t="e">
        <f t="shared" si="140"/>
        <v>#REF!</v>
      </c>
      <c r="FT52" s="256" t="e">
        <f t="shared" si="141"/>
        <v>#REF!</v>
      </c>
      <c r="FU52" s="256" t="str">
        <f t="shared" si="142"/>
        <v/>
      </c>
      <c r="FV52" s="256" t="str">
        <f t="shared" si="143"/>
        <v/>
      </c>
      <c r="FW52" s="256" t="str">
        <f t="shared" si="144"/>
        <v/>
      </c>
      <c r="FX52" s="256" t="str">
        <f t="shared" si="145"/>
        <v/>
      </c>
      <c r="FY52" s="256" t="str">
        <f t="shared" si="146"/>
        <v/>
      </c>
      <c r="FZ52" s="257" t="str">
        <f t="shared" si="147"/>
        <v/>
      </c>
      <c r="GA52" s="255" t="str">
        <f t="shared" si="148"/>
        <v/>
      </c>
      <c r="GB52" s="256" t="str">
        <f t="shared" si="149"/>
        <v/>
      </c>
      <c r="GC52" s="256" t="str">
        <f t="shared" si="150"/>
        <v/>
      </c>
      <c r="GD52" s="256" t="str">
        <f t="shared" si="151"/>
        <v/>
      </c>
      <c r="GE52" s="256" t="str">
        <f t="shared" si="152"/>
        <v/>
      </c>
      <c r="GF52" s="256" t="str">
        <f t="shared" si="153"/>
        <v/>
      </c>
      <c r="GG52" s="256" t="str">
        <f t="shared" si="154"/>
        <v/>
      </c>
      <c r="GH52" s="256" t="str">
        <f t="shared" si="155"/>
        <v/>
      </c>
      <c r="GI52" s="256" t="str">
        <f t="shared" si="156"/>
        <v/>
      </c>
      <c r="GJ52" s="256" t="str">
        <f t="shared" si="157"/>
        <v/>
      </c>
      <c r="GK52" s="256" t="str">
        <f t="shared" si="158"/>
        <v/>
      </c>
      <c r="GL52" s="257" t="str">
        <f t="shared" si="159"/>
        <v/>
      </c>
      <c r="GM52" s="255" t="str">
        <f t="shared" si="160"/>
        <v/>
      </c>
      <c r="GN52" s="256" t="str">
        <f t="shared" si="161"/>
        <v/>
      </c>
      <c r="GO52" s="256" t="str">
        <f t="shared" si="162"/>
        <v/>
      </c>
      <c r="GP52" s="256" t="str">
        <f t="shared" si="163"/>
        <v/>
      </c>
      <c r="GQ52" s="256" t="str">
        <f t="shared" si="164"/>
        <v/>
      </c>
      <c r="GR52" s="256" t="str">
        <f t="shared" si="165"/>
        <v/>
      </c>
      <c r="GS52" s="256" t="str">
        <f t="shared" si="166"/>
        <v/>
      </c>
      <c r="GT52" s="256" t="str">
        <f t="shared" si="167"/>
        <v/>
      </c>
      <c r="GU52" s="256" t="str">
        <f t="shared" si="168"/>
        <v/>
      </c>
      <c r="GV52" s="256" t="str">
        <f t="shared" si="169"/>
        <v/>
      </c>
      <c r="GW52" s="256" t="str">
        <f t="shared" si="170"/>
        <v/>
      </c>
      <c r="GX52" s="257" t="str">
        <f t="shared" si="171"/>
        <v/>
      </c>
      <c r="GY52" s="252">
        <f t="shared" si="185"/>
        <v>0</v>
      </c>
      <c r="GZ52" s="253" t="e">
        <f t="shared" si="186"/>
        <v>#REF!</v>
      </c>
      <c r="HA52" s="253">
        <f t="shared" si="186"/>
        <v>0</v>
      </c>
      <c r="HB52" s="253">
        <f t="shared" si="186"/>
        <v>0</v>
      </c>
      <c r="HC52" s="253">
        <f t="shared" si="186"/>
        <v>0</v>
      </c>
      <c r="HD52" s="253">
        <f t="shared" si="186"/>
        <v>0</v>
      </c>
      <c r="HE52" s="253">
        <f t="shared" si="173"/>
        <v>0</v>
      </c>
      <c r="HF52" s="254">
        <f t="shared" si="173"/>
        <v>0</v>
      </c>
      <c r="HG52" s="252">
        <f t="shared" si="187"/>
        <v>0</v>
      </c>
      <c r="HH52" s="253">
        <f t="shared" si="188"/>
        <v>0</v>
      </c>
      <c r="HI52" s="253">
        <f t="shared" si="188"/>
        <v>0</v>
      </c>
      <c r="HJ52" s="253">
        <f t="shared" si="188"/>
        <v>0</v>
      </c>
      <c r="HK52" s="253">
        <f t="shared" si="188"/>
        <v>0</v>
      </c>
      <c r="HL52" s="253">
        <f t="shared" si="188"/>
        <v>0</v>
      </c>
      <c r="HM52" s="253">
        <f t="shared" si="188"/>
        <v>0</v>
      </c>
      <c r="HN52" s="254">
        <f t="shared" si="188"/>
        <v>0</v>
      </c>
      <c r="HO52" s="252" t="e">
        <f t="shared" si="189"/>
        <v>#REF!</v>
      </c>
      <c r="HP52" s="253" t="e">
        <f t="shared" si="190"/>
        <v>#REF!</v>
      </c>
      <c r="HQ52" s="253">
        <f t="shared" si="190"/>
        <v>0</v>
      </c>
      <c r="HR52" s="253">
        <f t="shared" si="190"/>
        <v>0</v>
      </c>
      <c r="HS52" s="253">
        <f t="shared" si="190"/>
        <v>0</v>
      </c>
      <c r="HT52" s="253">
        <f t="shared" si="190"/>
        <v>0</v>
      </c>
      <c r="HU52" s="253">
        <f t="shared" si="190"/>
        <v>0</v>
      </c>
      <c r="HV52" s="254">
        <f t="shared" si="190"/>
        <v>0</v>
      </c>
      <c r="HW52" s="252">
        <f t="shared" si="191"/>
        <v>0</v>
      </c>
      <c r="HX52" s="253">
        <f t="shared" si="192"/>
        <v>0</v>
      </c>
      <c r="HY52" s="253">
        <f t="shared" si="192"/>
        <v>0</v>
      </c>
      <c r="HZ52" s="253">
        <f t="shared" si="192"/>
        <v>0</v>
      </c>
      <c r="IA52" s="253">
        <f t="shared" si="192"/>
        <v>0</v>
      </c>
      <c r="IB52" s="253">
        <f t="shared" si="192"/>
        <v>0</v>
      </c>
      <c r="IC52" s="253">
        <f t="shared" si="192"/>
        <v>0</v>
      </c>
      <c r="ID52" s="254">
        <f t="shared" si="192"/>
        <v>0</v>
      </c>
      <c r="IE52" s="252">
        <f t="shared" si="193"/>
        <v>0</v>
      </c>
      <c r="IF52" s="253">
        <f t="shared" si="194"/>
        <v>0</v>
      </c>
      <c r="IG52" s="253">
        <f t="shared" si="194"/>
        <v>0</v>
      </c>
      <c r="IH52" s="253">
        <f t="shared" si="194"/>
        <v>0</v>
      </c>
      <c r="II52" s="253">
        <f t="shared" si="194"/>
        <v>0</v>
      </c>
      <c r="IJ52" s="253">
        <f t="shared" si="194"/>
        <v>0</v>
      </c>
      <c r="IK52" s="253">
        <f t="shared" si="194"/>
        <v>0</v>
      </c>
      <c r="IL52" s="254">
        <f t="shared" si="194"/>
        <v>0</v>
      </c>
      <c r="IM52" s="255" t="e">
        <f t="shared" si="178"/>
        <v>#REF!</v>
      </c>
      <c r="IN52" s="256">
        <f t="shared" si="179"/>
        <v>0</v>
      </c>
      <c r="IO52" s="256" t="e">
        <f t="shared" si="180"/>
        <v>#REF!</v>
      </c>
      <c r="IP52" s="256">
        <f t="shared" si="181"/>
        <v>0</v>
      </c>
      <c r="IQ52" s="257">
        <f t="shared" si="182"/>
        <v>0</v>
      </c>
      <c r="IR52" s="404" t="e">
        <f t="shared" si="195"/>
        <v>#REF!</v>
      </c>
      <c r="IS52" s="250">
        <f t="shared" si="197"/>
        <v>0</v>
      </c>
      <c r="IT52" s="258" t="e">
        <f t="shared" si="183"/>
        <v>#REF!</v>
      </c>
      <c r="IU52" s="407">
        <v>1800</v>
      </c>
      <c r="IV52" s="409">
        <v>1</v>
      </c>
      <c r="IW52" s="409" t="s">
        <v>190</v>
      </c>
      <c r="IX52" s="413" t="e">
        <f t="shared" si="196"/>
        <v>#REF!</v>
      </c>
      <c r="IY52" s="421"/>
      <c r="IZ52" s="422"/>
      <c r="JA52" s="423"/>
      <c r="JB52" s="421"/>
      <c r="JC52" s="422"/>
      <c r="JD52" s="423"/>
      <c r="JE52" s="418"/>
      <c r="JF52" s="419"/>
      <c r="JG52" s="420"/>
      <c r="JH52" s="418"/>
      <c r="JI52" s="419"/>
      <c r="JJ52" s="420"/>
      <c r="JK52" s="418"/>
      <c r="JL52" s="419"/>
      <c r="JM52" s="420"/>
      <c r="JN52" s="641">
        <v>1</v>
      </c>
      <c r="JO52" s="641">
        <v>1</v>
      </c>
      <c r="JP52" s="641">
        <v>1</v>
      </c>
      <c r="JQ52" s="641">
        <v>1</v>
      </c>
      <c r="JR52" s="641">
        <v>1</v>
      </c>
      <c r="JS52" s="656" t="e">
        <f t="shared" si="184"/>
        <v>#REF!</v>
      </c>
    </row>
    <row r="53" spans="25:279" ht="20.100000000000001" hidden="1" customHeight="1">
      <c r="Y53" s="380" t="e">
        <f>N!IK28</f>
        <v>#REF!</v>
      </c>
      <c r="Z53" s="377" t="s">
        <v>120</v>
      </c>
      <c r="AA53" s="244">
        <f>IF(AA$32="",IF(AA$31="",(SUMIF(S!$HC$15:$HL$15,'Ciclo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Semaforico'!AA$30,O!$HC28:$HL28))*AA$31),(SUMIF(S!$HC$15:$HL$15,'Ciclo Semaforico'!AA$32,S!$HC28:$HL28)+SUMIF(N!$HC$15:$HL$15,'Ciclo Semaforico'!AA$32,N!$HC28:$HL28)+SUMIF(E!$HC$15:$HL$15,'Ciclo Semaforico'!AA$32,E!$HC28:$HL28)+SUMIF(O!$HC$15:$HL$15,'Ciclo Semaforico'!AA$32,O!$HC28:$HL28))-IF(AA$31="",(SUMIF(S!$HC$15:$HL$15,'Ciclo Semaforico'!AA$30,S!$HC28:$HL28)+SUMIF(N!$HC$15:$HL$15,'Ciclo Semaforico'!AA$30,N!$HC28:$HL28)+SUMIF(E!$HC$15:$HL$15,'Ciclo Semaforico'!AA$30,E!$HC28:$HL28)+SUMIF(O!$HC$15:$HL$15,'Ciclo Semaforico'!AA$30,O!$HC28:$HL28)),(SUMIF(S!$HC$15:$HL$15,'Ciclo Semaforico'!AA$30,S!$HC28:$HL28)+SUMIF(N!$HC$15:$HL$15,'Ciclo Semaforico'!AA$30,N!$HC28:$HL28)+SUMIF(E!$HC$15:$HL$15,'Ciclo Semaforico'!AA$30,E!$HC28:$HL28)+SUMIF(O!$HC$15:$HL$15,'Ciclo Semaforico'!AA$30,O!$HC28:$HL28))*AA$31))</f>
        <v>0</v>
      </c>
      <c r="AB53" s="245">
        <f>IF(AB$32="",IF(AB$31="",(SUMIF(S!$HC$15:$HL$15,'Ciclo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Semaforico'!AB$30,O!$HC28:$HL28))*AB$31),(SUMIF(S!$HC$15:$HL$15,'Ciclo Semaforico'!AB$32,S!$HC28:$HL28)+SUMIF(N!$HC$15:$HL$15,'Ciclo Semaforico'!AB$32,N!$HC28:$HL28)+SUMIF(E!$HC$15:$HL$15,'Ciclo Semaforico'!AB$32,E!$HC28:$HL28)+SUMIF(O!$HC$15:$HL$15,'Ciclo Semaforico'!AB$32,O!$HC28:$HL28))-IF(AB$31="",(SUMIF(S!$HC$15:$HL$15,'Ciclo Semaforico'!AB$30,S!$HC28:$HL28)+SUMIF(N!$HC$15:$HL$15,'Ciclo Semaforico'!AB$30,N!$HC28:$HL28)+SUMIF(E!$HC$15:$HL$15,'Ciclo Semaforico'!AB$30,E!$HC28:$HL28)+SUMIF(O!$HC$15:$HL$15,'Ciclo Semaforico'!AB$30,O!$HC28:$HL28)),(SUMIF(S!$HC$15:$HL$15,'Ciclo Semaforico'!AB$30,S!$HC28:$HL28)+SUMIF(N!$HC$15:$HL$15,'Ciclo Semaforico'!AB$30,N!$HC28:$HL28)+SUMIF(E!$HC$15:$HL$15,'Ciclo Semaforico'!AB$30,E!$HC28:$HL28)+SUMIF(O!$HC$15:$HL$15,'Ciclo Semaforico'!AB$30,O!$HC28:$HL28))*AB$31))</f>
        <v>0</v>
      </c>
      <c r="AC53" s="245">
        <f>IF(AC$32="",IF(AC$31="",(SUMIF(S!$HC$15:$HL$15,'Ciclo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Semaforico'!AC$30,O!$HC28:$HL28))*AC$31),(SUMIF(S!$HC$15:$HL$15,'Ciclo Semaforico'!AC$32,S!$HC28:$HL28)+SUMIF(N!$HC$15:$HL$15,'Ciclo Semaforico'!AC$32,N!$HC28:$HL28)+SUMIF(E!$HC$15:$HL$15,'Ciclo Semaforico'!AC$32,E!$HC28:$HL28)+SUMIF(O!$HC$15:$HL$15,'Ciclo Semaforico'!AC$32,O!$HC28:$HL28))-IF(AC$31="",(SUMIF(S!$HC$15:$HL$15,'Ciclo Semaforico'!AC$30,S!$HC28:$HL28)+SUMIF(N!$HC$15:$HL$15,'Ciclo Semaforico'!AC$30,N!$HC28:$HL28)+SUMIF(E!$HC$15:$HL$15,'Ciclo Semaforico'!AC$30,E!$HC28:$HL28)+SUMIF(O!$HC$15:$HL$15,'Ciclo Semaforico'!AC$30,O!$HC28:$HL28)),(SUMIF(S!$HC$15:$HL$15,'Ciclo Semaforico'!AC$30,S!$HC28:$HL28)+SUMIF(N!$HC$15:$HL$15,'Ciclo Semaforico'!AC$30,N!$HC28:$HL28)+SUMIF(E!$HC$15:$HL$15,'Ciclo Semaforico'!AC$30,E!$HC28:$HL28)+SUMIF(O!$HC$15:$HL$15,'Ciclo Semaforico'!AC$30,O!$HC28:$HL28))*AC$31))</f>
        <v>0</v>
      </c>
      <c r="AD53" s="245">
        <f>IF(AD$32="",IF(AD$31="",(SUMIF(S!$HC$15:$HL$15,'Ciclo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Semaforico'!AD$30,O!$HC28:$HL28))*AD$31),(SUMIF(S!$HC$15:$HL$15,'Ciclo Semaforico'!AD$32,S!$HC28:$HL28)+SUMIF(N!$HC$15:$HL$15,'Ciclo Semaforico'!AD$32,N!$HC28:$HL28)+SUMIF(E!$HC$15:$HL$15,'Ciclo Semaforico'!AD$32,E!$HC28:$HL28)+SUMIF(O!$HC$15:$HL$15,'Ciclo Semaforico'!AD$32,O!$HC28:$HL28))-IF(AD$31="",(SUMIF(S!$HC$15:$HL$15,'Ciclo Semaforico'!AD$30,S!$HC28:$HL28)+SUMIF(N!$HC$15:$HL$15,'Ciclo Semaforico'!AD$30,N!$HC28:$HL28)+SUMIF(E!$HC$15:$HL$15,'Ciclo Semaforico'!AD$30,E!$HC28:$HL28)+SUMIF(O!$HC$15:$HL$15,'Ciclo Semaforico'!AD$30,O!$HC28:$HL28)),(SUMIF(S!$HC$15:$HL$15,'Ciclo Semaforico'!AD$30,S!$HC28:$HL28)+SUMIF(N!$HC$15:$HL$15,'Ciclo Semaforico'!AD$30,N!$HC28:$HL28)+SUMIF(E!$HC$15:$HL$15,'Ciclo Semaforico'!AD$30,E!$HC28:$HL28)+SUMIF(O!$HC$15:$HL$15,'Ciclo Semaforico'!AD$30,O!$HC28:$HL28))*AD$31))</f>
        <v>0</v>
      </c>
      <c r="AE53" s="245" t="e">
        <f>IF(AE$32="",IF(AE$31="",(SUMIF(S!$HC$15:$HL$15,'Ciclo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Semaforico'!AE$30,O!$HC28:$HL28))*AE$31),(SUMIF(S!$HC$15:$HL$15,'Ciclo Semaforico'!AE$32,S!$HC28:$HL28)+SUMIF(N!$HC$15:$HL$15,'Ciclo Semaforico'!AE$32,N!$HC28:$HL28)+SUMIF(E!$HC$15:$HL$15,'Ciclo Semaforico'!AE$32,E!$HC28:$HL28)+SUMIF(O!$HC$15:$HL$15,'Ciclo Semaforico'!AE$32,O!$HC28:$HL28))-IF(AE$31="",(SUMIF(S!$HC$15:$HL$15,'Ciclo Semaforico'!AE$30,S!$HC28:$HL28)+SUMIF(N!$HC$15:$HL$15,'Ciclo Semaforico'!AE$30,N!$HC28:$HL28)+SUMIF(E!$HC$15:$HL$15,'Ciclo Semaforico'!AE$30,E!$HC28:$HL28)+SUMIF(O!$HC$15:$HL$15,'Ciclo Semaforico'!AE$30,O!$HC28:$HL28)),(SUMIF(S!$HC$15:$HL$15,'Ciclo Semaforico'!AE$30,S!$HC28:$HL28)+SUMIF(N!$HC$15:$HL$15,'Ciclo Semaforico'!AE$30,N!$HC28:$HL28)+SUMIF(E!$HC$15:$HL$15,'Ciclo Semaforico'!AE$30,E!$HC28:$HL28)+SUMIF(O!$HC$15:$HL$15,'Ciclo Semaforico'!AE$30,O!$HC28:$HL28))*AE$31))</f>
        <v>#REF!</v>
      </c>
      <c r="AF53" s="245">
        <f>IF(AF$32="",IF(AF$31="",(SUMIF(S!$HC$15:$HL$15,'Ciclo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Semaforico'!AF$30,O!$HC28:$HL28))*AF$31),(SUMIF(S!$HC$15:$HL$15,'Ciclo Semaforico'!AF$32,S!$HC28:$HL28)+SUMIF(N!$HC$15:$HL$15,'Ciclo Semaforico'!AF$32,N!$HC28:$HL28)+SUMIF(E!$HC$15:$HL$15,'Ciclo Semaforico'!AF$32,E!$HC28:$HL28)+SUMIF(O!$HC$15:$HL$15,'Ciclo Semaforico'!AF$32,O!$HC28:$HL28))-IF(AF$31="",(SUMIF(S!$HC$15:$HL$15,'Ciclo Semaforico'!AF$30,S!$HC28:$HL28)+SUMIF(N!$HC$15:$HL$15,'Ciclo Semaforico'!AF$30,N!$HC28:$HL28)+SUMIF(E!$HC$15:$HL$15,'Ciclo Semaforico'!AF$30,E!$HC28:$HL28)+SUMIF(O!$HC$15:$HL$15,'Ciclo Semaforico'!AF$30,O!$HC28:$HL28)),(SUMIF(S!$HC$15:$HL$15,'Ciclo Semaforico'!AF$30,S!$HC28:$HL28)+SUMIF(N!$HC$15:$HL$15,'Ciclo Semaforico'!AF$30,N!$HC28:$HL28)+SUMIF(E!$HC$15:$HL$15,'Ciclo Semaforico'!AF$30,E!$HC28:$HL28)+SUMIF(O!$HC$15:$HL$15,'Ciclo Semaforico'!AF$30,O!$HC28:$HL28))*AF$31))</f>
        <v>0</v>
      </c>
      <c r="AG53" s="245">
        <f>IF(AG$32="",IF(AG$31="",(SUMIF(S!$HC$15:$HL$15,'Ciclo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Semaforico'!AG$30,O!$HC28:$HL28))*AG$31),(SUMIF(S!$HC$15:$HL$15,'Ciclo Semaforico'!AG$32,S!$HC28:$HL28)+SUMIF(N!$HC$15:$HL$15,'Ciclo Semaforico'!AG$32,N!$HC28:$HL28)+SUMIF(E!$HC$15:$HL$15,'Ciclo Semaforico'!AG$32,E!$HC28:$HL28)+SUMIF(O!$HC$15:$HL$15,'Ciclo Semaforico'!AG$32,O!$HC28:$HL28))-IF(AG$31="",(SUMIF(S!$HC$15:$HL$15,'Ciclo Semaforico'!AG$30,S!$HC28:$HL28)+SUMIF(N!$HC$15:$HL$15,'Ciclo Semaforico'!AG$30,N!$HC28:$HL28)+SUMIF(E!$HC$15:$HL$15,'Ciclo Semaforico'!AG$30,E!$HC28:$HL28)+SUMIF(O!$HC$15:$HL$15,'Ciclo Semaforico'!AG$30,O!$HC28:$HL28)),(SUMIF(S!$HC$15:$HL$15,'Ciclo Semaforico'!AG$30,S!$HC28:$HL28)+SUMIF(N!$HC$15:$HL$15,'Ciclo Semaforico'!AG$30,N!$HC28:$HL28)+SUMIF(E!$HC$15:$HL$15,'Ciclo Semaforico'!AG$30,E!$HC28:$HL28)+SUMIF(O!$HC$15:$HL$15,'Ciclo Semaforico'!AG$30,O!$HC28:$HL28))*AG$31))</f>
        <v>0</v>
      </c>
      <c r="AH53" s="245">
        <f>IF(AH$32="",IF(AH$31="",(SUMIF(S!$HC$15:$HL$15,'Ciclo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Semaforico'!AH$30,O!$HC28:$HL28))*AH$31),(SUMIF(S!$HC$15:$HL$15,'Ciclo Semaforico'!AH$32,S!$HC28:$HL28)+SUMIF(N!$HC$15:$HL$15,'Ciclo Semaforico'!AH$32,N!$HC28:$HL28)+SUMIF(E!$HC$15:$HL$15,'Ciclo Semaforico'!AH$32,E!$HC28:$HL28)+SUMIF(O!$HC$15:$HL$15,'Ciclo Semaforico'!AH$32,O!$HC28:$HL28))-IF(AH$31="",(SUMIF(S!$HC$15:$HL$15,'Ciclo Semaforico'!AH$30,S!$HC28:$HL28)+SUMIF(N!$HC$15:$HL$15,'Ciclo Semaforico'!AH$30,N!$HC28:$HL28)+SUMIF(E!$HC$15:$HL$15,'Ciclo Semaforico'!AH$30,E!$HC28:$HL28)+SUMIF(O!$HC$15:$HL$15,'Ciclo Semaforico'!AH$30,O!$HC28:$HL28)),(SUMIF(S!$HC$15:$HL$15,'Ciclo Semaforico'!AH$30,S!$HC28:$HL28)+SUMIF(N!$HC$15:$HL$15,'Ciclo Semaforico'!AH$30,N!$HC28:$HL28)+SUMIF(E!$HC$15:$HL$15,'Ciclo Semaforico'!AH$30,E!$HC28:$HL28)+SUMIF(O!$HC$15:$HL$15,'Ciclo Semaforico'!AH$30,O!$HC28:$HL28))*AH$31))</f>
        <v>0</v>
      </c>
      <c r="AI53" s="245">
        <f>IF(AI$32="",IF(AI$31="",(SUMIF(S!$HC$15:$HL$15,'Ciclo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Semaforico'!AI$30,O!$HC28:$HL28))*AI$31),(SUMIF(S!$HC$15:$HL$15,'Ciclo Semaforico'!AI$32,S!$HC28:$HL28)+SUMIF(N!$HC$15:$HL$15,'Ciclo Semaforico'!AI$32,N!$HC28:$HL28)+SUMIF(E!$HC$15:$HL$15,'Ciclo Semaforico'!AI$32,E!$HC28:$HL28)+SUMIF(O!$HC$15:$HL$15,'Ciclo Semaforico'!AI$32,O!$HC28:$HL28))-IF(AI$31="",(SUMIF(S!$HC$15:$HL$15,'Ciclo Semaforico'!AI$30,S!$HC28:$HL28)+SUMIF(N!$HC$15:$HL$15,'Ciclo Semaforico'!AI$30,N!$HC28:$HL28)+SUMIF(E!$HC$15:$HL$15,'Ciclo Semaforico'!AI$30,E!$HC28:$HL28)+SUMIF(O!$HC$15:$HL$15,'Ciclo Semaforico'!AI$30,O!$HC28:$HL28)),(SUMIF(S!$HC$15:$HL$15,'Ciclo Semaforico'!AI$30,S!$HC28:$HL28)+SUMIF(N!$HC$15:$HL$15,'Ciclo Semaforico'!AI$30,N!$HC28:$HL28)+SUMIF(E!$HC$15:$HL$15,'Ciclo Semaforico'!AI$30,E!$HC28:$HL28)+SUMIF(O!$HC$15:$HL$15,'Ciclo Semaforico'!AI$30,O!$HC28:$HL28))*AI$31))</f>
        <v>0</v>
      </c>
      <c r="AJ53" s="245">
        <f>IF(AJ$32="",IF(AJ$31="",(SUMIF(S!$HC$15:$HL$15,'Ciclo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Semaforico'!AJ$30,O!$HC28:$HL28))*AJ$31),(SUMIF(S!$HC$15:$HL$15,'Ciclo Semaforico'!AJ$32,S!$HC28:$HL28)+SUMIF(N!$HC$15:$HL$15,'Ciclo Semaforico'!AJ$32,N!$HC28:$HL28)+SUMIF(E!$HC$15:$HL$15,'Ciclo Semaforico'!AJ$32,E!$HC28:$HL28)+SUMIF(O!$HC$15:$HL$15,'Ciclo Semaforico'!AJ$32,O!$HC28:$HL28))-IF(AJ$31="",(SUMIF(S!$HC$15:$HL$15,'Ciclo Semaforico'!AJ$30,S!$HC28:$HL28)+SUMIF(N!$HC$15:$HL$15,'Ciclo Semaforico'!AJ$30,N!$HC28:$HL28)+SUMIF(E!$HC$15:$HL$15,'Ciclo Semaforico'!AJ$30,E!$HC28:$HL28)+SUMIF(O!$HC$15:$HL$15,'Ciclo Semaforico'!AJ$30,O!$HC28:$HL28)),(SUMIF(S!$HC$15:$HL$15,'Ciclo Semaforico'!AJ$30,S!$HC28:$HL28)+SUMIF(N!$HC$15:$HL$15,'Ciclo Semaforico'!AJ$30,N!$HC28:$HL28)+SUMIF(E!$HC$15:$HL$15,'Ciclo Semaforico'!AJ$30,E!$HC28:$HL28)+SUMIF(O!$HC$15:$HL$15,'Ciclo Semaforico'!AJ$30,O!$HC28:$HL28))*AJ$31))</f>
        <v>0</v>
      </c>
      <c r="AK53" s="245">
        <f>IF(AK$32="",IF(AK$31="",(SUMIF(S!$HC$15:$HL$15,'Ciclo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Semaforico'!AK$30,O!$HC28:$HL28))*AK$31),(SUMIF(S!$HC$15:$HL$15,'Ciclo Semaforico'!AK$32,S!$HC28:$HL28)+SUMIF(N!$HC$15:$HL$15,'Ciclo Semaforico'!AK$32,N!$HC28:$HL28)+SUMIF(E!$HC$15:$HL$15,'Ciclo Semaforico'!AK$32,E!$HC28:$HL28)+SUMIF(O!$HC$15:$HL$15,'Ciclo Semaforico'!AK$32,O!$HC28:$HL28))-IF(AK$31="",(SUMIF(S!$HC$15:$HL$15,'Ciclo Semaforico'!AK$30,S!$HC28:$HL28)+SUMIF(N!$HC$15:$HL$15,'Ciclo Semaforico'!AK$30,N!$HC28:$HL28)+SUMIF(E!$HC$15:$HL$15,'Ciclo Semaforico'!AK$30,E!$HC28:$HL28)+SUMIF(O!$HC$15:$HL$15,'Ciclo Semaforico'!AK$30,O!$HC28:$HL28)),(SUMIF(S!$HC$15:$HL$15,'Ciclo Semaforico'!AK$30,S!$HC28:$HL28)+SUMIF(N!$HC$15:$HL$15,'Ciclo Semaforico'!AK$30,N!$HC28:$HL28)+SUMIF(E!$HC$15:$HL$15,'Ciclo Semaforico'!AK$30,E!$HC28:$HL28)+SUMIF(O!$HC$15:$HL$15,'Ciclo Semaforico'!AK$30,O!$HC28:$HL28))*AK$31))</f>
        <v>0</v>
      </c>
      <c r="AL53" s="246">
        <f>IF(AL$32="",IF(AL$31="",(SUMIF(S!$HC$15:$HL$15,'Ciclo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Semaforico'!AL$30,O!$HC28:$HL28))*AL$31),(SUMIF(S!$HC$15:$HL$15,'Ciclo Semaforico'!AL$32,S!$HC28:$HL28)+SUMIF(N!$HC$15:$HL$15,'Ciclo Semaforico'!AL$32,N!$HC28:$HL28)+SUMIF(E!$HC$15:$HL$15,'Ciclo Semaforico'!AL$32,E!$HC28:$HL28)+SUMIF(O!$HC$15:$HL$15,'Ciclo Semaforico'!AL$32,O!$HC28:$HL28))-IF(AL$31="",(SUMIF(S!$HC$15:$HL$15,'Ciclo Semaforico'!AL$30,S!$HC28:$HL28)+SUMIF(N!$HC$15:$HL$15,'Ciclo Semaforico'!AL$30,N!$HC28:$HL28)+SUMIF(E!$HC$15:$HL$15,'Ciclo Semaforico'!AL$30,E!$HC28:$HL28)+SUMIF(O!$HC$15:$HL$15,'Ciclo Semaforico'!AL$30,O!$HC28:$HL28)),(SUMIF(S!$HC$15:$HL$15,'Ciclo Semaforico'!AL$30,S!$HC28:$HL28)+SUMIF(N!$HC$15:$HL$15,'Ciclo Semaforico'!AL$30,N!$HC28:$HL28)+SUMIF(E!$HC$15:$HL$15,'Ciclo Semaforico'!AL$30,E!$HC28:$HL28)+SUMIF(O!$HC$15:$HL$15,'Ciclo Semaforico'!AL$30,O!$HC28:$HL28))*AL$31))</f>
        <v>0</v>
      </c>
      <c r="AM53" s="244">
        <f>IF(AM$32="",IF(AM$31="",(SUMIF(S!$HC$15:$HL$15,'Ciclo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Semaforico'!AM$30,O!$HC28:$HL28))*AM$31),(SUMIF(S!$HC$15:$HL$15,'Ciclo Semaforico'!AM$32,S!$HC28:$HL28)+SUMIF(N!$HC$15:$HL$15,'Ciclo Semaforico'!AM$32,N!$HC28:$HL28)+SUMIF(E!$HC$15:$HL$15,'Ciclo Semaforico'!AM$32,E!$HC28:$HL28)+SUMIF(O!$HC$15:$HL$15,'Ciclo Semaforico'!AM$32,O!$HC28:$HL28))-IF(AM$31="",(SUMIF(S!$HC$15:$HL$15,'Ciclo Semaforico'!AM$30,S!$HC28:$HL28)+SUMIF(N!$HC$15:$HL$15,'Ciclo Semaforico'!AM$30,N!$HC28:$HL28)+SUMIF(E!$HC$15:$HL$15,'Ciclo Semaforico'!AM$30,E!$HC28:$HL28)+SUMIF(O!$HC$15:$HL$15,'Ciclo Semaforico'!AM$30,O!$HC28:$HL28)),(SUMIF(S!$HC$15:$HL$15,'Ciclo Semaforico'!AM$30,S!$HC28:$HL28)+SUMIF(N!$HC$15:$HL$15,'Ciclo Semaforico'!AM$30,N!$HC28:$HL28)+SUMIF(E!$HC$15:$HL$15,'Ciclo Semaforico'!AM$30,E!$HC28:$HL28)+SUMIF(O!$HC$15:$HL$15,'Ciclo Semaforico'!AM$30,O!$HC28:$HL28))*AM$31))</f>
        <v>0</v>
      </c>
      <c r="AN53" s="245">
        <f>IF(AN$32="",IF(AN$31="",(SUMIF(S!$HC$15:$HL$15,'Ciclo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Semaforico'!AN$30,O!$HC28:$HL28))*AN$31),(SUMIF(S!$HC$15:$HL$15,'Ciclo Semaforico'!AN$32,S!$HC28:$HL28)+SUMIF(N!$HC$15:$HL$15,'Ciclo Semaforico'!AN$32,N!$HC28:$HL28)+SUMIF(E!$HC$15:$HL$15,'Ciclo Semaforico'!AN$32,E!$HC28:$HL28)+SUMIF(O!$HC$15:$HL$15,'Ciclo Semaforico'!AN$32,O!$HC28:$HL28))-IF(AN$31="",(SUMIF(S!$HC$15:$HL$15,'Ciclo Semaforico'!AN$30,S!$HC28:$HL28)+SUMIF(N!$HC$15:$HL$15,'Ciclo Semaforico'!AN$30,N!$HC28:$HL28)+SUMIF(E!$HC$15:$HL$15,'Ciclo Semaforico'!AN$30,E!$HC28:$HL28)+SUMIF(O!$HC$15:$HL$15,'Ciclo Semaforico'!AN$30,O!$HC28:$HL28)),(SUMIF(S!$HC$15:$HL$15,'Ciclo Semaforico'!AN$30,S!$HC28:$HL28)+SUMIF(N!$HC$15:$HL$15,'Ciclo Semaforico'!AN$30,N!$HC28:$HL28)+SUMIF(E!$HC$15:$HL$15,'Ciclo Semaforico'!AN$30,E!$HC28:$HL28)+SUMIF(O!$HC$15:$HL$15,'Ciclo Semaforico'!AN$30,O!$HC28:$HL28))*AN$31))</f>
        <v>0</v>
      </c>
      <c r="AO53" s="245">
        <f>IF(AO$32="",IF(AO$31="",(SUMIF(S!$HC$15:$HL$15,'Ciclo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Semaforico'!AO$30,O!$HC28:$HL28))*AO$31),(SUMIF(S!$HC$15:$HL$15,'Ciclo Semaforico'!AO$32,S!$HC28:$HL28)+SUMIF(N!$HC$15:$HL$15,'Ciclo Semaforico'!AO$32,N!$HC28:$HL28)+SUMIF(E!$HC$15:$HL$15,'Ciclo Semaforico'!AO$32,E!$HC28:$HL28)+SUMIF(O!$HC$15:$HL$15,'Ciclo Semaforico'!AO$32,O!$HC28:$HL28))-IF(AO$31="",(SUMIF(S!$HC$15:$HL$15,'Ciclo Semaforico'!AO$30,S!$HC28:$HL28)+SUMIF(N!$HC$15:$HL$15,'Ciclo Semaforico'!AO$30,N!$HC28:$HL28)+SUMIF(E!$HC$15:$HL$15,'Ciclo Semaforico'!AO$30,E!$HC28:$HL28)+SUMIF(O!$HC$15:$HL$15,'Ciclo Semaforico'!AO$30,O!$HC28:$HL28)),(SUMIF(S!$HC$15:$HL$15,'Ciclo Semaforico'!AO$30,S!$HC28:$HL28)+SUMIF(N!$HC$15:$HL$15,'Ciclo Semaforico'!AO$30,N!$HC28:$HL28)+SUMIF(E!$HC$15:$HL$15,'Ciclo Semaforico'!AO$30,E!$HC28:$HL28)+SUMIF(O!$HC$15:$HL$15,'Ciclo Semaforico'!AO$30,O!$HC28:$HL28))*AO$31))</f>
        <v>0</v>
      </c>
      <c r="AP53" s="245">
        <f>IF(AP$32="",IF(AP$31="",(SUMIF(S!$HC$15:$HL$15,'Ciclo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Semaforico'!AP$30,O!$HC28:$HL28))*AP$31),(SUMIF(S!$HC$15:$HL$15,'Ciclo Semaforico'!AP$32,S!$HC28:$HL28)+SUMIF(N!$HC$15:$HL$15,'Ciclo Semaforico'!AP$32,N!$HC28:$HL28)+SUMIF(E!$HC$15:$HL$15,'Ciclo Semaforico'!AP$32,E!$HC28:$HL28)+SUMIF(O!$HC$15:$HL$15,'Ciclo Semaforico'!AP$32,O!$HC28:$HL28))-IF(AP$31="",(SUMIF(S!$HC$15:$HL$15,'Ciclo Semaforico'!AP$30,S!$HC28:$HL28)+SUMIF(N!$HC$15:$HL$15,'Ciclo Semaforico'!AP$30,N!$HC28:$HL28)+SUMIF(E!$HC$15:$HL$15,'Ciclo Semaforico'!AP$30,E!$HC28:$HL28)+SUMIF(O!$HC$15:$HL$15,'Ciclo Semaforico'!AP$30,O!$HC28:$HL28)),(SUMIF(S!$HC$15:$HL$15,'Ciclo Semaforico'!AP$30,S!$HC28:$HL28)+SUMIF(N!$HC$15:$HL$15,'Ciclo Semaforico'!AP$30,N!$HC28:$HL28)+SUMIF(E!$HC$15:$HL$15,'Ciclo Semaforico'!AP$30,E!$HC28:$HL28)+SUMIF(O!$HC$15:$HL$15,'Ciclo Semaforico'!AP$30,O!$HC28:$HL28))*AP$31))</f>
        <v>0</v>
      </c>
      <c r="AQ53" s="245">
        <f>IF(AQ$32="",IF(AQ$31="",(SUMIF(S!$HC$15:$HL$15,'Ciclo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Semaforico'!AQ$30,O!$HC28:$HL28))*AQ$31),(SUMIF(S!$HC$15:$HL$15,'Ciclo Semaforico'!AQ$32,S!$HC28:$HL28)+SUMIF(N!$HC$15:$HL$15,'Ciclo Semaforico'!AQ$32,N!$HC28:$HL28)+SUMIF(E!$HC$15:$HL$15,'Ciclo Semaforico'!AQ$32,E!$HC28:$HL28)+SUMIF(O!$HC$15:$HL$15,'Ciclo Semaforico'!AQ$32,O!$HC28:$HL28))-IF(AQ$31="",(SUMIF(S!$HC$15:$HL$15,'Ciclo Semaforico'!AQ$30,S!$HC28:$HL28)+SUMIF(N!$HC$15:$HL$15,'Ciclo Semaforico'!AQ$30,N!$HC28:$HL28)+SUMIF(E!$HC$15:$HL$15,'Ciclo Semaforico'!AQ$30,E!$HC28:$HL28)+SUMIF(O!$HC$15:$HL$15,'Ciclo Semaforico'!AQ$30,O!$HC28:$HL28)),(SUMIF(S!$HC$15:$HL$15,'Ciclo Semaforico'!AQ$30,S!$HC28:$HL28)+SUMIF(N!$HC$15:$HL$15,'Ciclo Semaforico'!AQ$30,N!$HC28:$HL28)+SUMIF(E!$HC$15:$HL$15,'Ciclo Semaforico'!AQ$30,E!$HC28:$HL28)+SUMIF(O!$HC$15:$HL$15,'Ciclo Semaforico'!AQ$30,O!$HC28:$HL28))*AQ$31))</f>
        <v>0</v>
      </c>
      <c r="AR53" s="245">
        <f>IF(AR$32="",IF(AR$31="",(SUMIF(S!$HC$15:$HL$15,'Ciclo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Semaforico'!AR$30,O!$HC28:$HL28))*AR$31),(SUMIF(S!$HC$15:$HL$15,'Ciclo Semaforico'!AR$32,S!$HC28:$HL28)+SUMIF(N!$HC$15:$HL$15,'Ciclo Semaforico'!AR$32,N!$HC28:$HL28)+SUMIF(E!$HC$15:$HL$15,'Ciclo Semaforico'!AR$32,E!$HC28:$HL28)+SUMIF(O!$HC$15:$HL$15,'Ciclo Semaforico'!AR$32,O!$HC28:$HL28))-IF(AR$31="",(SUMIF(S!$HC$15:$HL$15,'Ciclo Semaforico'!AR$30,S!$HC28:$HL28)+SUMIF(N!$HC$15:$HL$15,'Ciclo Semaforico'!AR$30,N!$HC28:$HL28)+SUMIF(E!$HC$15:$HL$15,'Ciclo Semaforico'!AR$30,E!$HC28:$HL28)+SUMIF(O!$HC$15:$HL$15,'Ciclo Semaforico'!AR$30,O!$HC28:$HL28)),(SUMIF(S!$HC$15:$HL$15,'Ciclo Semaforico'!AR$30,S!$HC28:$HL28)+SUMIF(N!$HC$15:$HL$15,'Ciclo Semaforico'!AR$30,N!$HC28:$HL28)+SUMIF(E!$HC$15:$HL$15,'Ciclo Semaforico'!AR$30,E!$HC28:$HL28)+SUMIF(O!$HC$15:$HL$15,'Ciclo Semaforico'!AR$30,O!$HC28:$HL28))*AR$31))</f>
        <v>0</v>
      </c>
      <c r="AS53" s="245">
        <f>IF(AS$32="",IF(AS$31="",(SUMIF(S!$HC$15:$HL$15,'Ciclo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Semaforico'!AS$30,O!$HC28:$HL28))*AS$31),(SUMIF(S!$HC$15:$HL$15,'Ciclo Semaforico'!AS$32,S!$HC28:$HL28)+SUMIF(N!$HC$15:$HL$15,'Ciclo Semaforico'!AS$32,N!$HC28:$HL28)+SUMIF(E!$HC$15:$HL$15,'Ciclo Semaforico'!AS$32,E!$HC28:$HL28)+SUMIF(O!$HC$15:$HL$15,'Ciclo Semaforico'!AS$32,O!$HC28:$HL28))-IF(AS$31="",(SUMIF(S!$HC$15:$HL$15,'Ciclo Semaforico'!AS$30,S!$HC28:$HL28)+SUMIF(N!$HC$15:$HL$15,'Ciclo Semaforico'!AS$30,N!$HC28:$HL28)+SUMIF(E!$HC$15:$HL$15,'Ciclo Semaforico'!AS$30,E!$HC28:$HL28)+SUMIF(O!$HC$15:$HL$15,'Ciclo Semaforico'!AS$30,O!$HC28:$HL28)),(SUMIF(S!$HC$15:$HL$15,'Ciclo Semaforico'!AS$30,S!$HC28:$HL28)+SUMIF(N!$HC$15:$HL$15,'Ciclo Semaforico'!AS$30,N!$HC28:$HL28)+SUMIF(E!$HC$15:$HL$15,'Ciclo Semaforico'!AS$30,E!$HC28:$HL28)+SUMIF(O!$HC$15:$HL$15,'Ciclo Semaforico'!AS$30,O!$HC28:$HL28))*AS$31))</f>
        <v>0</v>
      </c>
      <c r="AT53" s="245">
        <f>IF(AT$32="",IF(AT$31="",(SUMIF(S!$HC$15:$HL$15,'Ciclo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Semaforico'!AT$30,O!$HC28:$HL28))*AT$31),(SUMIF(S!$HC$15:$HL$15,'Ciclo Semaforico'!AT$32,S!$HC28:$HL28)+SUMIF(N!$HC$15:$HL$15,'Ciclo Semaforico'!AT$32,N!$HC28:$HL28)+SUMIF(E!$HC$15:$HL$15,'Ciclo Semaforico'!AT$32,E!$HC28:$HL28)+SUMIF(O!$HC$15:$HL$15,'Ciclo Semaforico'!AT$32,O!$HC28:$HL28))-IF(AT$31="",(SUMIF(S!$HC$15:$HL$15,'Ciclo Semaforico'!AT$30,S!$HC28:$HL28)+SUMIF(N!$HC$15:$HL$15,'Ciclo Semaforico'!AT$30,N!$HC28:$HL28)+SUMIF(E!$HC$15:$HL$15,'Ciclo Semaforico'!AT$30,E!$HC28:$HL28)+SUMIF(O!$HC$15:$HL$15,'Ciclo Semaforico'!AT$30,O!$HC28:$HL28)),(SUMIF(S!$HC$15:$HL$15,'Ciclo Semaforico'!AT$30,S!$HC28:$HL28)+SUMIF(N!$HC$15:$HL$15,'Ciclo Semaforico'!AT$30,N!$HC28:$HL28)+SUMIF(E!$HC$15:$HL$15,'Ciclo Semaforico'!AT$30,E!$HC28:$HL28)+SUMIF(O!$HC$15:$HL$15,'Ciclo Semaforico'!AT$30,O!$HC28:$HL28))*AT$31))</f>
        <v>0</v>
      </c>
      <c r="AU53" s="245">
        <f>IF(AU$32="",IF(AU$31="",(SUMIF(S!$HC$15:$HL$15,'Ciclo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Semaforico'!AU$30,O!$HC28:$HL28))*AU$31),(SUMIF(S!$HC$15:$HL$15,'Ciclo Semaforico'!AU$32,S!$HC28:$HL28)+SUMIF(N!$HC$15:$HL$15,'Ciclo Semaforico'!AU$32,N!$HC28:$HL28)+SUMIF(E!$HC$15:$HL$15,'Ciclo Semaforico'!AU$32,E!$HC28:$HL28)+SUMIF(O!$HC$15:$HL$15,'Ciclo Semaforico'!AU$32,O!$HC28:$HL28))-IF(AU$31="",(SUMIF(S!$HC$15:$HL$15,'Ciclo Semaforico'!AU$30,S!$HC28:$HL28)+SUMIF(N!$HC$15:$HL$15,'Ciclo Semaforico'!AU$30,N!$HC28:$HL28)+SUMIF(E!$HC$15:$HL$15,'Ciclo Semaforico'!AU$30,E!$HC28:$HL28)+SUMIF(O!$HC$15:$HL$15,'Ciclo Semaforico'!AU$30,O!$HC28:$HL28)),(SUMIF(S!$HC$15:$HL$15,'Ciclo Semaforico'!AU$30,S!$HC28:$HL28)+SUMIF(N!$HC$15:$HL$15,'Ciclo Semaforico'!AU$30,N!$HC28:$HL28)+SUMIF(E!$HC$15:$HL$15,'Ciclo Semaforico'!AU$30,E!$HC28:$HL28)+SUMIF(O!$HC$15:$HL$15,'Ciclo Semaforico'!AU$30,O!$HC28:$HL28))*AU$31))</f>
        <v>0</v>
      </c>
      <c r="AV53" s="245">
        <f>IF(AV$32="",IF(AV$31="",(SUMIF(S!$HC$15:$HL$15,'Ciclo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Semaforico'!AV$30,O!$HC28:$HL28))*AV$31),(SUMIF(S!$HC$15:$HL$15,'Ciclo Semaforico'!AV$32,S!$HC28:$HL28)+SUMIF(N!$HC$15:$HL$15,'Ciclo Semaforico'!AV$32,N!$HC28:$HL28)+SUMIF(E!$HC$15:$HL$15,'Ciclo Semaforico'!AV$32,E!$HC28:$HL28)+SUMIF(O!$HC$15:$HL$15,'Ciclo Semaforico'!AV$32,O!$HC28:$HL28))-IF(AV$31="",(SUMIF(S!$HC$15:$HL$15,'Ciclo Semaforico'!AV$30,S!$HC28:$HL28)+SUMIF(N!$HC$15:$HL$15,'Ciclo Semaforico'!AV$30,N!$HC28:$HL28)+SUMIF(E!$HC$15:$HL$15,'Ciclo Semaforico'!AV$30,E!$HC28:$HL28)+SUMIF(O!$HC$15:$HL$15,'Ciclo Semaforico'!AV$30,O!$HC28:$HL28)),(SUMIF(S!$HC$15:$HL$15,'Ciclo Semaforico'!AV$30,S!$HC28:$HL28)+SUMIF(N!$HC$15:$HL$15,'Ciclo Semaforico'!AV$30,N!$HC28:$HL28)+SUMIF(E!$HC$15:$HL$15,'Ciclo Semaforico'!AV$30,E!$HC28:$HL28)+SUMIF(O!$HC$15:$HL$15,'Ciclo Semaforico'!AV$30,O!$HC28:$HL28))*AV$31))</f>
        <v>0</v>
      </c>
      <c r="AW53" s="245">
        <f>IF(AW$32="",IF(AW$31="",(SUMIF(S!$HC$15:$HL$15,'Ciclo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Semaforico'!AW$30,O!$HC28:$HL28))*AW$31),(SUMIF(S!$HC$15:$HL$15,'Ciclo Semaforico'!AW$32,S!$HC28:$HL28)+SUMIF(N!$HC$15:$HL$15,'Ciclo Semaforico'!AW$32,N!$HC28:$HL28)+SUMIF(E!$HC$15:$HL$15,'Ciclo Semaforico'!AW$32,E!$HC28:$HL28)+SUMIF(O!$HC$15:$HL$15,'Ciclo Semaforico'!AW$32,O!$HC28:$HL28))-IF(AW$31="",(SUMIF(S!$HC$15:$HL$15,'Ciclo Semaforico'!AW$30,S!$HC28:$HL28)+SUMIF(N!$HC$15:$HL$15,'Ciclo Semaforico'!AW$30,N!$HC28:$HL28)+SUMIF(E!$HC$15:$HL$15,'Ciclo Semaforico'!AW$30,E!$HC28:$HL28)+SUMIF(O!$HC$15:$HL$15,'Ciclo Semaforico'!AW$30,O!$HC28:$HL28)),(SUMIF(S!$HC$15:$HL$15,'Ciclo Semaforico'!AW$30,S!$HC28:$HL28)+SUMIF(N!$HC$15:$HL$15,'Ciclo Semaforico'!AW$30,N!$HC28:$HL28)+SUMIF(E!$HC$15:$HL$15,'Ciclo Semaforico'!AW$30,E!$HC28:$HL28)+SUMIF(O!$HC$15:$HL$15,'Ciclo Semaforico'!AW$30,O!$HC28:$HL28))*AW$31))</f>
        <v>0</v>
      </c>
      <c r="AX53" s="246">
        <f>IF(AX$32="",IF(AX$31="",(SUMIF(S!$HC$15:$HL$15,'Ciclo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Semaforico'!AX$30,O!$HC28:$HL28))*AX$31),(SUMIF(S!$HC$15:$HL$15,'Ciclo Semaforico'!AX$32,S!$HC28:$HL28)+SUMIF(N!$HC$15:$HL$15,'Ciclo Semaforico'!AX$32,N!$HC28:$HL28)+SUMIF(E!$HC$15:$HL$15,'Ciclo Semaforico'!AX$32,E!$HC28:$HL28)+SUMIF(O!$HC$15:$HL$15,'Ciclo Semaforico'!AX$32,O!$HC28:$HL28))-IF(AX$31="",(SUMIF(S!$HC$15:$HL$15,'Ciclo Semaforico'!AX$30,S!$HC28:$HL28)+SUMIF(N!$HC$15:$HL$15,'Ciclo Semaforico'!AX$30,N!$HC28:$HL28)+SUMIF(E!$HC$15:$HL$15,'Ciclo Semaforico'!AX$30,E!$HC28:$HL28)+SUMIF(O!$HC$15:$HL$15,'Ciclo Semaforico'!AX$30,O!$HC28:$HL28)),(SUMIF(S!$HC$15:$HL$15,'Ciclo Semaforico'!AX$30,S!$HC28:$HL28)+SUMIF(N!$HC$15:$HL$15,'Ciclo Semaforico'!AX$30,N!$HC28:$HL28)+SUMIF(E!$HC$15:$HL$15,'Ciclo Semaforico'!AX$30,E!$HC28:$HL28)+SUMIF(O!$HC$15:$HL$15,'Ciclo Semaforico'!AX$30,O!$HC28:$HL28))*AX$31))</f>
        <v>0</v>
      </c>
      <c r="AY53" s="244" t="e">
        <f>IF(AY$32="",IF(AY$31="",(SUMIF(S!$HC$15:$HL$15,'Ciclo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Semaforico'!AY$30,O!$HC28:$HL28))*AY$31),(SUMIF(S!$HC$15:$HL$15,'Ciclo Semaforico'!AY$32,S!$HC28:$HL28)+SUMIF(N!$HC$15:$HL$15,'Ciclo Semaforico'!AY$32,N!$HC28:$HL28)+SUMIF(E!$HC$15:$HL$15,'Ciclo Semaforico'!AY$32,E!$HC28:$HL28)+SUMIF(O!$HC$15:$HL$15,'Ciclo Semaforico'!AY$32,O!$HC28:$HL28))-IF(AY$31="",(SUMIF(S!$HC$15:$HL$15,'Ciclo Semaforico'!AY$30,S!$HC28:$HL28)+SUMIF(N!$HC$15:$HL$15,'Ciclo Semaforico'!AY$30,N!$HC28:$HL28)+SUMIF(E!$HC$15:$HL$15,'Ciclo Semaforico'!AY$30,E!$HC28:$HL28)+SUMIF(O!$HC$15:$HL$15,'Ciclo Semaforico'!AY$30,O!$HC28:$HL28)),(SUMIF(S!$HC$15:$HL$15,'Ciclo Semaforico'!AY$30,S!$HC28:$HL28)+SUMIF(N!$HC$15:$HL$15,'Ciclo Semaforico'!AY$30,N!$HC28:$HL28)+SUMIF(E!$HC$15:$HL$15,'Ciclo Semaforico'!AY$30,E!$HC28:$HL28)+SUMIF(O!$HC$15:$HL$15,'Ciclo Semaforico'!AY$30,O!$HC28:$HL28))*AY$31))</f>
        <v>#REF!</v>
      </c>
      <c r="AZ53" s="245" t="e">
        <f>IF(AZ$32="",IF(AZ$31="",(SUMIF(S!$HC$15:$HL$15,'Ciclo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Semaforico'!AZ$30,O!$HC28:$HL28))*AZ$31),(SUMIF(S!$HC$15:$HL$15,'Ciclo Semaforico'!AZ$32,S!$HC28:$HL28)+SUMIF(N!$HC$15:$HL$15,'Ciclo Semaforico'!AZ$32,N!$HC28:$HL28)+SUMIF(E!$HC$15:$HL$15,'Ciclo Semaforico'!AZ$32,E!$HC28:$HL28)+SUMIF(O!$HC$15:$HL$15,'Ciclo Semaforico'!AZ$32,O!$HC28:$HL28))-IF(AZ$31="",(SUMIF(S!$HC$15:$HL$15,'Ciclo Semaforico'!AZ$30,S!$HC28:$HL28)+SUMIF(N!$HC$15:$HL$15,'Ciclo Semaforico'!AZ$30,N!$HC28:$HL28)+SUMIF(E!$HC$15:$HL$15,'Ciclo Semaforico'!AZ$30,E!$HC28:$HL28)+SUMIF(O!$HC$15:$HL$15,'Ciclo Semaforico'!AZ$30,O!$HC28:$HL28)),(SUMIF(S!$HC$15:$HL$15,'Ciclo Semaforico'!AZ$30,S!$HC28:$HL28)+SUMIF(N!$HC$15:$HL$15,'Ciclo Semaforico'!AZ$30,N!$HC28:$HL28)+SUMIF(E!$HC$15:$HL$15,'Ciclo Semaforico'!AZ$30,E!$HC28:$HL28)+SUMIF(O!$HC$15:$HL$15,'Ciclo Semaforico'!AZ$30,O!$HC28:$HL28))*AZ$31))</f>
        <v>#REF!</v>
      </c>
      <c r="BA53" s="245" t="e">
        <f>IF(BA$32="",IF(BA$31="",(SUMIF(S!$HC$15:$HL$15,'Ciclo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Semaforico'!BA$30,O!$HC28:$HL28))*BA$31),(SUMIF(S!$HC$15:$HL$15,'Ciclo Semaforico'!BA$32,S!$HC28:$HL28)+SUMIF(N!$HC$15:$HL$15,'Ciclo Semaforico'!BA$32,N!$HC28:$HL28)+SUMIF(E!$HC$15:$HL$15,'Ciclo Semaforico'!BA$32,E!$HC28:$HL28)+SUMIF(O!$HC$15:$HL$15,'Ciclo Semaforico'!BA$32,O!$HC28:$HL28))-IF(BA$31="",(SUMIF(S!$HC$15:$HL$15,'Ciclo Semaforico'!BA$30,S!$HC28:$HL28)+SUMIF(N!$HC$15:$HL$15,'Ciclo Semaforico'!BA$30,N!$HC28:$HL28)+SUMIF(E!$HC$15:$HL$15,'Ciclo Semaforico'!BA$30,E!$HC28:$HL28)+SUMIF(O!$HC$15:$HL$15,'Ciclo Semaforico'!BA$30,O!$HC28:$HL28)),(SUMIF(S!$HC$15:$HL$15,'Ciclo Semaforico'!BA$30,S!$HC28:$HL28)+SUMIF(N!$HC$15:$HL$15,'Ciclo Semaforico'!BA$30,N!$HC28:$HL28)+SUMIF(E!$HC$15:$HL$15,'Ciclo Semaforico'!BA$30,E!$HC28:$HL28)+SUMIF(O!$HC$15:$HL$15,'Ciclo Semaforico'!BA$30,O!$HC28:$HL28))*BA$31))</f>
        <v>#REF!</v>
      </c>
      <c r="BB53" s="245" t="e">
        <f>IF(BB$32="",IF(BB$31="",(SUMIF(S!$HC$15:$HL$15,'Ciclo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Semaforico'!BB$30,O!$HC28:$HL28))*BB$31),(SUMIF(S!$HC$15:$HL$15,'Ciclo Semaforico'!BB$32,S!$HC28:$HL28)+SUMIF(N!$HC$15:$HL$15,'Ciclo Semaforico'!BB$32,N!$HC28:$HL28)+SUMIF(E!$HC$15:$HL$15,'Ciclo Semaforico'!BB$32,E!$HC28:$HL28)+SUMIF(O!$HC$15:$HL$15,'Ciclo Semaforico'!BB$32,O!$HC28:$HL28))-IF(BB$31="",(SUMIF(S!$HC$15:$HL$15,'Ciclo Semaforico'!BB$30,S!$HC28:$HL28)+SUMIF(N!$HC$15:$HL$15,'Ciclo Semaforico'!BB$30,N!$HC28:$HL28)+SUMIF(E!$HC$15:$HL$15,'Ciclo Semaforico'!BB$30,E!$HC28:$HL28)+SUMIF(O!$HC$15:$HL$15,'Ciclo Semaforico'!BB$30,O!$HC28:$HL28)),(SUMIF(S!$HC$15:$HL$15,'Ciclo Semaforico'!BB$30,S!$HC28:$HL28)+SUMIF(N!$HC$15:$HL$15,'Ciclo Semaforico'!BB$30,N!$HC28:$HL28)+SUMIF(E!$HC$15:$HL$15,'Ciclo Semaforico'!BB$30,E!$HC28:$HL28)+SUMIF(O!$HC$15:$HL$15,'Ciclo Semaforico'!BB$30,O!$HC28:$HL28))*BB$31))</f>
        <v>#REF!</v>
      </c>
      <c r="BC53" s="245" t="e">
        <f>IF(BC$32="",IF(BC$31="",(SUMIF(S!$HC$15:$HL$15,'Ciclo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Semaforico'!BC$30,O!$HC28:$HL28))*BC$31),(SUMIF(S!$HC$15:$HL$15,'Ciclo Semaforico'!BC$32,S!$HC28:$HL28)+SUMIF(N!$HC$15:$HL$15,'Ciclo Semaforico'!BC$32,N!$HC28:$HL28)+SUMIF(E!$HC$15:$HL$15,'Ciclo Semaforico'!BC$32,E!$HC28:$HL28)+SUMIF(O!$HC$15:$HL$15,'Ciclo Semaforico'!BC$32,O!$HC28:$HL28))-IF(BC$31="",(SUMIF(S!$HC$15:$HL$15,'Ciclo Semaforico'!BC$30,S!$HC28:$HL28)+SUMIF(N!$HC$15:$HL$15,'Ciclo Semaforico'!BC$30,N!$HC28:$HL28)+SUMIF(E!$HC$15:$HL$15,'Ciclo Semaforico'!BC$30,E!$HC28:$HL28)+SUMIF(O!$HC$15:$HL$15,'Ciclo Semaforico'!BC$30,O!$HC28:$HL28)),(SUMIF(S!$HC$15:$HL$15,'Ciclo Semaforico'!BC$30,S!$HC28:$HL28)+SUMIF(N!$HC$15:$HL$15,'Ciclo Semaforico'!BC$30,N!$HC28:$HL28)+SUMIF(E!$HC$15:$HL$15,'Ciclo Semaforico'!BC$30,E!$HC28:$HL28)+SUMIF(O!$HC$15:$HL$15,'Ciclo Semaforico'!BC$30,O!$HC28:$HL28))*BC$31))</f>
        <v>#REF!</v>
      </c>
      <c r="BD53" s="245" t="e">
        <f>IF(BD$32="",IF(BD$31="",(SUMIF(S!$HC$15:$HL$15,'Ciclo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Semaforico'!BD$30,O!$HC28:$HL28))*BD$31),(SUMIF(S!$HC$15:$HL$15,'Ciclo Semaforico'!BD$32,S!$HC28:$HL28)+SUMIF(N!$HC$15:$HL$15,'Ciclo Semaforico'!BD$32,N!$HC28:$HL28)+SUMIF(E!$HC$15:$HL$15,'Ciclo Semaforico'!BD$32,E!$HC28:$HL28)+SUMIF(O!$HC$15:$HL$15,'Ciclo Semaforico'!BD$32,O!$HC28:$HL28))-IF(BD$31="",(SUMIF(S!$HC$15:$HL$15,'Ciclo Semaforico'!BD$30,S!$HC28:$HL28)+SUMIF(N!$HC$15:$HL$15,'Ciclo Semaforico'!BD$30,N!$HC28:$HL28)+SUMIF(E!$HC$15:$HL$15,'Ciclo Semaforico'!BD$30,E!$HC28:$HL28)+SUMIF(O!$HC$15:$HL$15,'Ciclo Semaforico'!BD$30,O!$HC28:$HL28)),(SUMIF(S!$HC$15:$HL$15,'Ciclo Semaforico'!BD$30,S!$HC28:$HL28)+SUMIF(N!$HC$15:$HL$15,'Ciclo Semaforico'!BD$30,N!$HC28:$HL28)+SUMIF(E!$HC$15:$HL$15,'Ciclo Semaforico'!BD$30,E!$HC28:$HL28)+SUMIF(O!$HC$15:$HL$15,'Ciclo Semaforico'!BD$30,O!$HC28:$HL28))*BD$31))</f>
        <v>#REF!</v>
      </c>
      <c r="BE53" s="245">
        <f>IF(BE$32="",IF(BE$31="",(SUMIF(S!$HC$15:$HL$15,'Ciclo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Semaforico'!BE$30,O!$HC28:$HL28))*BE$31),(SUMIF(S!$HC$15:$HL$15,'Ciclo Semaforico'!BE$32,S!$HC28:$HL28)+SUMIF(N!$HC$15:$HL$15,'Ciclo Semaforico'!BE$32,N!$HC28:$HL28)+SUMIF(E!$HC$15:$HL$15,'Ciclo Semaforico'!BE$32,E!$HC28:$HL28)+SUMIF(O!$HC$15:$HL$15,'Ciclo Semaforico'!BE$32,O!$HC28:$HL28))-IF(BE$31="",(SUMIF(S!$HC$15:$HL$15,'Ciclo Semaforico'!BE$30,S!$HC28:$HL28)+SUMIF(N!$HC$15:$HL$15,'Ciclo Semaforico'!BE$30,N!$HC28:$HL28)+SUMIF(E!$HC$15:$HL$15,'Ciclo Semaforico'!BE$30,E!$HC28:$HL28)+SUMIF(O!$HC$15:$HL$15,'Ciclo Semaforico'!BE$30,O!$HC28:$HL28)),(SUMIF(S!$HC$15:$HL$15,'Ciclo Semaforico'!BE$30,S!$HC28:$HL28)+SUMIF(N!$HC$15:$HL$15,'Ciclo Semaforico'!BE$30,N!$HC28:$HL28)+SUMIF(E!$HC$15:$HL$15,'Ciclo Semaforico'!BE$30,E!$HC28:$HL28)+SUMIF(O!$HC$15:$HL$15,'Ciclo Semaforico'!BE$30,O!$HC28:$HL28))*BE$31))</f>
        <v>0</v>
      </c>
      <c r="BF53" s="245">
        <f>IF(BF$32="",IF(BF$31="",(SUMIF(S!$HC$15:$HL$15,'Ciclo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Semaforico'!BF$30,O!$HC28:$HL28))*BF$31),(SUMIF(S!$HC$15:$HL$15,'Ciclo Semaforico'!BF$32,S!$HC28:$HL28)+SUMIF(N!$HC$15:$HL$15,'Ciclo Semaforico'!BF$32,N!$HC28:$HL28)+SUMIF(E!$HC$15:$HL$15,'Ciclo Semaforico'!BF$32,E!$HC28:$HL28)+SUMIF(O!$HC$15:$HL$15,'Ciclo Semaforico'!BF$32,O!$HC28:$HL28))-IF(BF$31="",(SUMIF(S!$HC$15:$HL$15,'Ciclo Semaforico'!BF$30,S!$HC28:$HL28)+SUMIF(N!$HC$15:$HL$15,'Ciclo Semaforico'!BF$30,N!$HC28:$HL28)+SUMIF(E!$HC$15:$HL$15,'Ciclo Semaforico'!BF$30,E!$HC28:$HL28)+SUMIF(O!$HC$15:$HL$15,'Ciclo Semaforico'!BF$30,O!$HC28:$HL28)),(SUMIF(S!$HC$15:$HL$15,'Ciclo Semaforico'!BF$30,S!$HC28:$HL28)+SUMIF(N!$HC$15:$HL$15,'Ciclo Semaforico'!BF$30,N!$HC28:$HL28)+SUMIF(E!$HC$15:$HL$15,'Ciclo Semaforico'!BF$30,E!$HC28:$HL28)+SUMIF(O!$HC$15:$HL$15,'Ciclo Semaforico'!BF$30,O!$HC28:$HL28))*BF$31))</f>
        <v>0</v>
      </c>
      <c r="BG53" s="245">
        <f>IF(BG$32="",IF(BG$31="",(SUMIF(S!$HC$15:$HL$15,'Ciclo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Semaforico'!BG$30,O!$HC28:$HL28))*BG$31),(SUMIF(S!$HC$15:$HL$15,'Ciclo Semaforico'!BG$32,S!$HC28:$HL28)+SUMIF(N!$HC$15:$HL$15,'Ciclo Semaforico'!BG$32,N!$HC28:$HL28)+SUMIF(E!$HC$15:$HL$15,'Ciclo Semaforico'!BG$32,E!$HC28:$HL28)+SUMIF(O!$HC$15:$HL$15,'Ciclo Semaforico'!BG$32,O!$HC28:$HL28))-IF(BG$31="",(SUMIF(S!$HC$15:$HL$15,'Ciclo Semaforico'!BG$30,S!$HC28:$HL28)+SUMIF(N!$HC$15:$HL$15,'Ciclo Semaforico'!BG$30,N!$HC28:$HL28)+SUMIF(E!$HC$15:$HL$15,'Ciclo Semaforico'!BG$30,E!$HC28:$HL28)+SUMIF(O!$HC$15:$HL$15,'Ciclo Semaforico'!BG$30,O!$HC28:$HL28)),(SUMIF(S!$HC$15:$HL$15,'Ciclo Semaforico'!BG$30,S!$HC28:$HL28)+SUMIF(N!$HC$15:$HL$15,'Ciclo Semaforico'!BG$30,N!$HC28:$HL28)+SUMIF(E!$HC$15:$HL$15,'Ciclo Semaforico'!BG$30,E!$HC28:$HL28)+SUMIF(O!$HC$15:$HL$15,'Ciclo Semaforico'!BG$30,O!$HC28:$HL28))*BG$31))</f>
        <v>0</v>
      </c>
      <c r="BH53" s="245">
        <f>IF(BH$32="",IF(BH$31="",(SUMIF(S!$HC$15:$HL$15,'Ciclo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Semaforico'!BH$30,O!$HC28:$HL28))*BH$31),(SUMIF(S!$HC$15:$HL$15,'Ciclo Semaforico'!BH$32,S!$HC28:$HL28)+SUMIF(N!$HC$15:$HL$15,'Ciclo Semaforico'!BH$32,N!$HC28:$HL28)+SUMIF(E!$HC$15:$HL$15,'Ciclo Semaforico'!BH$32,E!$HC28:$HL28)+SUMIF(O!$HC$15:$HL$15,'Ciclo Semaforico'!BH$32,O!$HC28:$HL28))-IF(BH$31="",(SUMIF(S!$HC$15:$HL$15,'Ciclo Semaforico'!BH$30,S!$HC28:$HL28)+SUMIF(N!$HC$15:$HL$15,'Ciclo Semaforico'!BH$30,N!$HC28:$HL28)+SUMIF(E!$HC$15:$HL$15,'Ciclo Semaforico'!BH$30,E!$HC28:$HL28)+SUMIF(O!$HC$15:$HL$15,'Ciclo Semaforico'!BH$30,O!$HC28:$HL28)),(SUMIF(S!$HC$15:$HL$15,'Ciclo Semaforico'!BH$30,S!$HC28:$HL28)+SUMIF(N!$HC$15:$HL$15,'Ciclo Semaforico'!BH$30,N!$HC28:$HL28)+SUMIF(E!$HC$15:$HL$15,'Ciclo Semaforico'!BH$30,E!$HC28:$HL28)+SUMIF(O!$HC$15:$HL$15,'Ciclo Semaforico'!BH$30,O!$HC28:$HL28))*BH$31))</f>
        <v>0</v>
      </c>
      <c r="BI53" s="245">
        <f>IF(BI$32="",IF(BI$31="",(SUMIF(S!$HC$15:$HL$15,'Ciclo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Semaforico'!BI$30,O!$HC28:$HL28))*BI$31),(SUMIF(S!$HC$15:$HL$15,'Ciclo Semaforico'!BI$32,S!$HC28:$HL28)+SUMIF(N!$HC$15:$HL$15,'Ciclo Semaforico'!BI$32,N!$HC28:$HL28)+SUMIF(E!$HC$15:$HL$15,'Ciclo Semaforico'!BI$32,E!$HC28:$HL28)+SUMIF(O!$HC$15:$HL$15,'Ciclo Semaforico'!BI$32,O!$HC28:$HL28))-IF(BI$31="",(SUMIF(S!$HC$15:$HL$15,'Ciclo Semaforico'!BI$30,S!$HC28:$HL28)+SUMIF(N!$HC$15:$HL$15,'Ciclo Semaforico'!BI$30,N!$HC28:$HL28)+SUMIF(E!$HC$15:$HL$15,'Ciclo Semaforico'!BI$30,E!$HC28:$HL28)+SUMIF(O!$HC$15:$HL$15,'Ciclo Semaforico'!BI$30,O!$HC28:$HL28)),(SUMIF(S!$HC$15:$HL$15,'Ciclo Semaforico'!BI$30,S!$HC28:$HL28)+SUMIF(N!$HC$15:$HL$15,'Ciclo Semaforico'!BI$30,N!$HC28:$HL28)+SUMIF(E!$HC$15:$HL$15,'Ciclo Semaforico'!BI$30,E!$HC28:$HL28)+SUMIF(O!$HC$15:$HL$15,'Ciclo Semaforico'!BI$30,O!$HC28:$HL28))*BI$31))</f>
        <v>0</v>
      </c>
      <c r="BJ53" s="246">
        <f>IF(BJ$32="",IF(BJ$31="",(SUMIF(S!$HC$15:$HL$15,'Ciclo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Semaforico'!BJ$30,O!$HC28:$HL28))*BJ$31),(SUMIF(S!$HC$15:$HL$15,'Ciclo Semaforico'!BJ$32,S!$HC28:$HL28)+SUMIF(N!$HC$15:$HL$15,'Ciclo Semaforico'!BJ$32,N!$HC28:$HL28)+SUMIF(E!$HC$15:$HL$15,'Ciclo Semaforico'!BJ$32,E!$HC28:$HL28)+SUMIF(O!$HC$15:$HL$15,'Ciclo Semaforico'!BJ$32,O!$HC28:$HL28))-IF(BJ$31="",(SUMIF(S!$HC$15:$HL$15,'Ciclo Semaforico'!BJ$30,S!$HC28:$HL28)+SUMIF(N!$HC$15:$HL$15,'Ciclo Semaforico'!BJ$30,N!$HC28:$HL28)+SUMIF(E!$HC$15:$HL$15,'Ciclo Semaforico'!BJ$30,E!$HC28:$HL28)+SUMIF(O!$HC$15:$HL$15,'Ciclo Semaforico'!BJ$30,O!$HC28:$HL28)),(SUMIF(S!$HC$15:$HL$15,'Ciclo Semaforico'!BJ$30,S!$HC28:$HL28)+SUMIF(N!$HC$15:$HL$15,'Ciclo Semaforico'!BJ$30,N!$HC28:$HL28)+SUMIF(E!$HC$15:$HL$15,'Ciclo Semaforico'!BJ$30,E!$HC28:$HL28)+SUMIF(O!$HC$15:$HL$15,'Ciclo Semaforico'!BJ$30,O!$HC28:$HL28))*BJ$31))</f>
        <v>0</v>
      </c>
      <c r="BK53" s="244">
        <f>IF(BK$32="",IF(BK$31="",(SUMIF(S!$HC$15:$HL$15,'Ciclo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Semaforico'!BK$30,O!$HC28:$HL28))*BK$31),(SUMIF(S!$HC$15:$HL$15,'Ciclo Semaforico'!BK$32,S!$HC28:$HL28)+SUMIF(N!$HC$15:$HL$15,'Ciclo Semaforico'!BK$32,N!$HC28:$HL28)+SUMIF(E!$HC$15:$HL$15,'Ciclo Semaforico'!BK$32,E!$HC28:$HL28)+SUMIF(O!$HC$15:$HL$15,'Ciclo Semaforico'!BK$32,O!$HC28:$HL28))-IF(BK$31="",(SUMIF(S!$HC$15:$HL$15,'Ciclo Semaforico'!BK$30,S!$HC28:$HL28)+SUMIF(N!$HC$15:$HL$15,'Ciclo Semaforico'!BK$30,N!$HC28:$HL28)+SUMIF(E!$HC$15:$HL$15,'Ciclo Semaforico'!BK$30,E!$HC28:$HL28)+SUMIF(O!$HC$15:$HL$15,'Ciclo Semaforico'!BK$30,O!$HC28:$HL28)),(SUMIF(S!$HC$15:$HL$15,'Ciclo Semaforico'!BK$30,S!$HC28:$HL28)+SUMIF(N!$HC$15:$HL$15,'Ciclo Semaforico'!BK$30,N!$HC28:$HL28)+SUMIF(E!$HC$15:$HL$15,'Ciclo Semaforico'!BK$30,E!$HC28:$HL28)+SUMIF(O!$HC$15:$HL$15,'Ciclo Semaforico'!BK$30,O!$HC28:$HL28))*BK$31))</f>
        <v>0</v>
      </c>
      <c r="BL53" s="245">
        <f>IF(BL$32="",IF(BL$31="",(SUMIF(S!$HC$15:$HL$15,'Ciclo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Semaforico'!BL$30,O!$HC28:$HL28))*BL$31),(SUMIF(S!$HC$15:$HL$15,'Ciclo Semaforico'!BL$32,S!$HC28:$HL28)+SUMIF(N!$HC$15:$HL$15,'Ciclo Semaforico'!BL$32,N!$HC28:$HL28)+SUMIF(E!$HC$15:$HL$15,'Ciclo Semaforico'!BL$32,E!$HC28:$HL28)+SUMIF(O!$HC$15:$HL$15,'Ciclo Semaforico'!BL$32,O!$HC28:$HL28))-IF(BL$31="",(SUMIF(S!$HC$15:$HL$15,'Ciclo Semaforico'!BL$30,S!$HC28:$HL28)+SUMIF(N!$HC$15:$HL$15,'Ciclo Semaforico'!BL$30,N!$HC28:$HL28)+SUMIF(E!$HC$15:$HL$15,'Ciclo Semaforico'!BL$30,E!$HC28:$HL28)+SUMIF(O!$HC$15:$HL$15,'Ciclo Semaforico'!BL$30,O!$HC28:$HL28)),(SUMIF(S!$HC$15:$HL$15,'Ciclo Semaforico'!BL$30,S!$HC28:$HL28)+SUMIF(N!$HC$15:$HL$15,'Ciclo Semaforico'!BL$30,N!$HC28:$HL28)+SUMIF(E!$HC$15:$HL$15,'Ciclo Semaforico'!BL$30,E!$HC28:$HL28)+SUMIF(O!$HC$15:$HL$15,'Ciclo Semaforico'!BL$30,O!$HC28:$HL28))*BL$31))</f>
        <v>0</v>
      </c>
      <c r="BM53" s="245">
        <f>IF(BM$32="",IF(BM$31="",(SUMIF(S!$HC$15:$HL$15,'Ciclo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Semaforico'!BM$30,O!$HC28:$HL28))*BM$31),(SUMIF(S!$HC$15:$HL$15,'Ciclo Semaforico'!BM$32,S!$HC28:$HL28)+SUMIF(N!$HC$15:$HL$15,'Ciclo Semaforico'!BM$32,N!$HC28:$HL28)+SUMIF(E!$HC$15:$HL$15,'Ciclo Semaforico'!BM$32,E!$HC28:$HL28)+SUMIF(O!$HC$15:$HL$15,'Ciclo Semaforico'!BM$32,O!$HC28:$HL28))-IF(BM$31="",(SUMIF(S!$HC$15:$HL$15,'Ciclo Semaforico'!BM$30,S!$HC28:$HL28)+SUMIF(N!$HC$15:$HL$15,'Ciclo Semaforico'!BM$30,N!$HC28:$HL28)+SUMIF(E!$HC$15:$HL$15,'Ciclo Semaforico'!BM$30,E!$HC28:$HL28)+SUMIF(O!$HC$15:$HL$15,'Ciclo Semaforico'!BM$30,O!$HC28:$HL28)),(SUMIF(S!$HC$15:$HL$15,'Ciclo Semaforico'!BM$30,S!$HC28:$HL28)+SUMIF(N!$HC$15:$HL$15,'Ciclo Semaforico'!BM$30,N!$HC28:$HL28)+SUMIF(E!$HC$15:$HL$15,'Ciclo Semaforico'!BM$30,E!$HC28:$HL28)+SUMIF(O!$HC$15:$HL$15,'Ciclo Semaforico'!BM$30,O!$HC28:$HL28))*BM$31))</f>
        <v>0</v>
      </c>
      <c r="BN53" s="245">
        <f>IF(BN$32="",IF(BN$31="",(SUMIF(S!$HC$15:$HL$15,'Ciclo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Semaforico'!BN$30,O!$HC28:$HL28))*BN$31),(SUMIF(S!$HC$15:$HL$15,'Ciclo Semaforico'!BN$32,S!$HC28:$HL28)+SUMIF(N!$HC$15:$HL$15,'Ciclo Semaforico'!BN$32,N!$HC28:$HL28)+SUMIF(E!$HC$15:$HL$15,'Ciclo Semaforico'!BN$32,E!$HC28:$HL28)+SUMIF(O!$HC$15:$HL$15,'Ciclo Semaforico'!BN$32,O!$HC28:$HL28))-IF(BN$31="",(SUMIF(S!$HC$15:$HL$15,'Ciclo Semaforico'!BN$30,S!$HC28:$HL28)+SUMIF(N!$HC$15:$HL$15,'Ciclo Semaforico'!BN$30,N!$HC28:$HL28)+SUMIF(E!$HC$15:$HL$15,'Ciclo Semaforico'!BN$30,E!$HC28:$HL28)+SUMIF(O!$HC$15:$HL$15,'Ciclo Semaforico'!BN$30,O!$HC28:$HL28)),(SUMIF(S!$HC$15:$HL$15,'Ciclo Semaforico'!BN$30,S!$HC28:$HL28)+SUMIF(N!$HC$15:$HL$15,'Ciclo Semaforico'!BN$30,N!$HC28:$HL28)+SUMIF(E!$HC$15:$HL$15,'Ciclo Semaforico'!BN$30,E!$HC28:$HL28)+SUMIF(O!$HC$15:$HL$15,'Ciclo Semaforico'!BN$30,O!$HC28:$HL28))*BN$31))</f>
        <v>0</v>
      </c>
      <c r="BO53" s="245">
        <f>IF(BO$32="",IF(BO$31="",(SUMIF(S!$HC$15:$HL$15,'Ciclo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Semaforico'!BO$30,O!$HC28:$HL28))*BO$31),(SUMIF(S!$HC$15:$HL$15,'Ciclo Semaforico'!BO$32,S!$HC28:$HL28)+SUMIF(N!$HC$15:$HL$15,'Ciclo Semaforico'!BO$32,N!$HC28:$HL28)+SUMIF(E!$HC$15:$HL$15,'Ciclo Semaforico'!BO$32,E!$HC28:$HL28)+SUMIF(O!$HC$15:$HL$15,'Ciclo Semaforico'!BO$32,O!$HC28:$HL28))-IF(BO$31="",(SUMIF(S!$HC$15:$HL$15,'Ciclo Semaforico'!BO$30,S!$HC28:$HL28)+SUMIF(N!$HC$15:$HL$15,'Ciclo Semaforico'!BO$30,N!$HC28:$HL28)+SUMIF(E!$HC$15:$HL$15,'Ciclo Semaforico'!BO$30,E!$HC28:$HL28)+SUMIF(O!$HC$15:$HL$15,'Ciclo Semaforico'!BO$30,O!$HC28:$HL28)),(SUMIF(S!$HC$15:$HL$15,'Ciclo Semaforico'!BO$30,S!$HC28:$HL28)+SUMIF(N!$HC$15:$HL$15,'Ciclo Semaforico'!BO$30,N!$HC28:$HL28)+SUMIF(E!$HC$15:$HL$15,'Ciclo Semaforico'!BO$30,E!$HC28:$HL28)+SUMIF(O!$HC$15:$HL$15,'Ciclo Semaforico'!BO$30,O!$HC28:$HL28))*BO$31))</f>
        <v>0</v>
      </c>
      <c r="BP53" s="245">
        <f>IF(BP$32="",IF(BP$31="",(SUMIF(S!$HC$15:$HL$15,'Ciclo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Semaforico'!BP$30,O!$HC28:$HL28))*BP$31),(SUMIF(S!$HC$15:$HL$15,'Ciclo Semaforico'!BP$32,S!$HC28:$HL28)+SUMIF(N!$HC$15:$HL$15,'Ciclo Semaforico'!BP$32,N!$HC28:$HL28)+SUMIF(E!$HC$15:$HL$15,'Ciclo Semaforico'!BP$32,E!$HC28:$HL28)+SUMIF(O!$HC$15:$HL$15,'Ciclo Semaforico'!BP$32,O!$HC28:$HL28))-IF(BP$31="",(SUMIF(S!$HC$15:$HL$15,'Ciclo Semaforico'!BP$30,S!$HC28:$HL28)+SUMIF(N!$HC$15:$HL$15,'Ciclo Semaforico'!BP$30,N!$HC28:$HL28)+SUMIF(E!$HC$15:$HL$15,'Ciclo Semaforico'!BP$30,E!$HC28:$HL28)+SUMIF(O!$HC$15:$HL$15,'Ciclo Semaforico'!BP$30,O!$HC28:$HL28)),(SUMIF(S!$HC$15:$HL$15,'Ciclo Semaforico'!BP$30,S!$HC28:$HL28)+SUMIF(N!$HC$15:$HL$15,'Ciclo Semaforico'!BP$30,N!$HC28:$HL28)+SUMIF(E!$HC$15:$HL$15,'Ciclo Semaforico'!BP$30,E!$HC28:$HL28)+SUMIF(O!$HC$15:$HL$15,'Ciclo Semaforico'!BP$30,O!$HC28:$HL28))*BP$31))</f>
        <v>0</v>
      </c>
      <c r="BQ53" s="245">
        <f>IF(BQ$32="",IF(BQ$31="",(SUMIF(S!$HC$15:$HL$15,'Ciclo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Semaforico'!BQ$30,O!$HC28:$HL28))*BQ$31),(SUMIF(S!$HC$15:$HL$15,'Ciclo Semaforico'!BQ$32,S!$HC28:$HL28)+SUMIF(N!$HC$15:$HL$15,'Ciclo Semaforico'!BQ$32,N!$HC28:$HL28)+SUMIF(E!$HC$15:$HL$15,'Ciclo Semaforico'!BQ$32,E!$HC28:$HL28)+SUMIF(O!$HC$15:$HL$15,'Ciclo Semaforico'!BQ$32,O!$HC28:$HL28))-IF(BQ$31="",(SUMIF(S!$HC$15:$HL$15,'Ciclo Semaforico'!BQ$30,S!$HC28:$HL28)+SUMIF(N!$HC$15:$HL$15,'Ciclo Semaforico'!BQ$30,N!$HC28:$HL28)+SUMIF(E!$HC$15:$HL$15,'Ciclo Semaforico'!BQ$30,E!$HC28:$HL28)+SUMIF(O!$HC$15:$HL$15,'Ciclo Semaforico'!BQ$30,O!$HC28:$HL28)),(SUMIF(S!$HC$15:$HL$15,'Ciclo Semaforico'!BQ$30,S!$HC28:$HL28)+SUMIF(N!$HC$15:$HL$15,'Ciclo Semaforico'!BQ$30,N!$HC28:$HL28)+SUMIF(E!$HC$15:$HL$15,'Ciclo Semaforico'!BQ$30,E!$HC28:$HL28)+SUMIF(O!$HC$15:$HL$15,'Ciclo Semaforico'!BQ$30,O!$HC28:$HL28))*BQ$31))</f>
        <v>0</v>
      </c>
      <c r="BR53" s="245">
        <f>IF(BR$32="",IF(BR$31="",(SUMIF(S!$HC$15:$HL$15,'Ciclo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Semaforico'!BR$30,O!$HC28:$HL28))*BR$31),(SUMIF(S!$HC$15:$HL$15,'Ciclo Semaforico'!BR$32,S!$HC28:$HL28)+SUMIF(N!$HC$15:$HL$15,'Ciclo Semaforico'!BR$32,N!$HC28:$HL28)+SUMIF(E!$HC$15:$HL$15,'Ciclo Semaforico'!BR$32,E!$HC28:$HL28)+SUMIF(O!$HC$15:$HL$15,'Ciclo Semaforico'!BR$32,O!$HC28:$HL28))-IF(BR$31="",(SUMIF(S!$HC$15:$HL$15,'Ciclo Semaforico'!BR$30,S!$HC28:$HL28)+SUMIF(N!$HC$15:$HL$15,'Ciclo Semaforico'!BR$30,N!$HC28:$HL28)+SUMIF(E!$HC$15:$HL$15,'Ciclo Semaforico'!BR$30,E!$HC28:$HL28)+SUMIF(O!$HC$15:$HL$15,'Ciclo Semaforico'!BR$30,O!$HC28:$HL28)),(SUMIF(S!$HC$15:$HL$15,'Ciclo Semaforico'!BR$30,S!$HC28:$HL28)+SUMIF(N!$HC$15:$HL$15,'Ciclo Semaforico'!BR$30,N!$HC28:$HL28)+SUMIF(E!$HC$15:$HL$15,'Ciclo Semaforico'!BR$30,E!$HC28:$HL28)+SUMIF(O!$HC$15:$HL$15,'Ciclo Semaforico'!BR$30,O!$HC28:$HL28))*BR$31))</f>
        <v>0</v>
      </c>
      <c r="BS53" s="245">
        <f>IF(BS$32="",IF(BS$31="",(SUMIF(S!$HC$15:$HL$15,'Ciclo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Semaforico'!BS$30,O!$HC28:$HL28))*BS$31),(SUMIF(S!$HC$15:$HL$15,'Ciclo Semaforico'!BS$32,S!$HC28:$HL28)+SUMIF(N!$HC$15:$HL$15,'Ciclo Semaforico'!BS$32,N!$HC28:$HL28)+SUMIF(E!$HC$15:$HL$15,'Ciclo Semaforico'!BS$32,E!$HC28:$HL28)+SUMIF(O!$HC$15:$HL$15,'Ciclo Semaforico'!BS$32,O!$HC28:$HL28))-IF(BS$31="",(SUMIF(S!$HC$15:$HL$15,'Ciclo Semaforico'!BS$30,S!$HC28:$HL28)+SUMIF(N!$HC$15:$HL$15,'Ciclo Semaforico'!BS$30,N!$HC28:$HL28)+SUMIF(E!$HC$15:$HL$15,'Ciclo Semaforico'!BS$30,E!$HC28:$HL28)+SUMIF(O!$HC$15:$HL$15,'Ciclo Semaforico'!BS$30,O!$HC28:$HL28)),(SUMIF(S!$HC$15:$HL$15,'Ciclo Semaforico'!BS$30,S!$HC28:$HL28)+SUMIF(N!$HC$15:$HL$15,'Ciclo Semaforico'!BS$30,N!$HC28:$HL28)+SUMIF(E!$HC$15:$HL$15,'Ciclo Semaforico'!BS$30,E!$HC28:$HL28)+SUMIF(O!$HC$15:$HL$15,'Ciclo Semaforico'!BS$30,O!$HC28:$HL28))*BS$31))</f>
        <v>0</v>
      </c>
      <c r="BT53" s="245">
        <f>IF(BT$32="",IF(BT$31="",(SUMIF(S!$HC$15:$HL$15,'Ciclo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Semaforico'!BT$30,O!$HC28:$HL28))*BT$31),(SUMIF(S!$HC$15:$HL$15,'Ciclo Semaforico'!BT$32,S!$HC28:$HL28)+SUMIF(N!$HC$15:$HL$15,'Ciclo Semaforico'!BT$32,N!$HC28:$HL28)+SUMIF(E!$HC$15:$HL$15,'Ciclo Semaforico'!BT$32,E!$HC28:$HL28)+SUMIF(O!$HC$15:$HL$15,'Ciclo Semaforico'!BT$32,O!$HC28:$HL28))-IF(BT$31="",(SUMIF(S!$HC$15:$HL$15,'Ciclo Semaforico'!BT$30,S!$HC28:$HL28)+SUMIF(N!$HC$15:$HL$15,'Ciclo Semaforico'!BT$30,N!$HC28:$HL28)+SUMIF(E!$HC$15:$HL$15,'Ciclo Semaforico'!BT$30,E!$HC28:$HL28)+SUMIF(O!$HC$15:$HL$15,'Ciclo Semaforico'!BT$30,O!$HC28:$HL28)),(SUMIF(S!$HC$15:$HL$15,'Ciclo Semaforico'!BT$30,S!$HC28:$HL28)+SUMIF(N!$HC$15:$HL$15,'Ciclo Semaforico'!BT$30,N!$HC28:$HL28)+SUMIF(E!$HC$15:$HL$15,'Ciclo Semaforico'!BT$30,E!$HC28:$HL28)+SUMIF(O!$HC$15:$HL$15,'Ciclo Semaforico'!BT$30,O!$HC28:$HL28))*BT$31))</f>
        <v>0</v>
      </c>
      <c r="BU53" s="245">
        <f>IF(BU$32="",IF(BU$31="",(SUMIF(S!$HC$15:$HL$15,'Ciclo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Semaforico'!BU$30,O!$HC28:$HL28))*BU$31),(SUMIF(S!$HC$15:$HL$15,'Ciclo Semaforico'!BU$32,S!$HC28:$HL28)+SUMIF(N!$HC$15:$HL$15,'Ciclo Semaforico'!BU$32,N!$HC28:$HL28)+SUMIF(E!$HC$15:$HL$15,'Ciclo Semaforico'!BU$32,E!$HC28:$HL28)+SUMIF(O!$HC$15:$HL$15,'Ciclo Semaforico'!BU$32,O!$HC28:$HL28))-IF(BU$31="",(SUMIF(S!$HC$15:$HL$15,'Ciclo Semaforico'!BU$30,S!$HC28:$HL28)+SUMIF(N!$HC$15:$HL$15,'Ciclo Semaforico'!BU$30,N!$HC28:$HL28)+SUMIF(E!$HC$15:$HL$15,'Ciclo Semaforico'!BU$30,E!$HC28:$HL28)+SUMIF(O!$HC$15:$HL$15,'Ciclo Semaforico'!BU$30,O!$HC28:$HL28)),(SUMIF(S!$HC$15:$HL$15,'Ciclo Semaforico'!BU$30,S!$HC28:$HL28)+SUMIF(N!$HC$15:$HL$15,'Ciclo Semaforico'!BU$30,N!$HC28:$HL28)+SUMIF(E!$HC$15:$HL$15,'Ciclo Semaforico'!BU$30,E!$HC28:$HL28)+SUMIF(O!$HC$15:$HL$15,'Ciclo Semaforico'!BU$30,O!$HC28:$HL28))*BU$31))</f>
        <v>0</v>
      </c>
      <c r="BV53" s="246">
        <f>IF(BV$32="",IF(BV$31="",(SUMIF(S!$HC$15:$HL$15,'Ciclo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Semaforico'!BV$30,O!$HC28:$HL28))*BV$31),(SUMIF(S!$HC$15:$HL$15,'Ciclo Semaforico'!BV$32,S!$HC28:$HL28)+SUMIF(N!$HC$15:$HL$15,'Ciclo Semaforico'!BV$32,N!$HC28:$HL28)+SUMIF(E!$HC$15:$HL$15,'Ciclo Semaforico'!BV$32,E!$HC28:$HL28)+SUMIF(O!$HC$15:$HL$15,'Ciclo Semaforico'!BV$32,O!$HC28:$HL28))-IF(BV$31="",(SUMIF(S!$HC$15:$HL$15,'Ciclo Semaforico'!BV$30,S!$HC28:$HL28)+SUMIF(N!$HC$15:$HL$15,'Ciclo Semaforico'!BV$30,N!$HC28:$HL28)+SUMIF(E!$HC$15:$HL$15,'Ciclo Semaforico'!BV$30,E!$HC28:$HL28)+SUMIF(O!$HC$15:$HL$15,'Ciclo Semaforico'!BV$30,O!$HC28:$HL28)),(SUMIF(S!$HC$15:$HL$15,'Ciclo Semaforico'!BV$30,S!$HC28:$HL28)+SUMIF(N!$HC$15:$HL$15,'Ciclo Semaforico'!BV$30,N!$HC28:$HL28)+SUMIF(E!$HC$15:$HL$15,'Ciclo Semaforico'!BV$30,E!$HC28:$HL28)+SUMIF(O!$HC$15:$HL$15,'Ciclo Semaforico'!BV$30,O!$HC28:$HL28))*BV$31))</f>
        <v>0</v>
      </c>
      <c r="BW53" s="244">
        <f>IF(BW$32="",IF(BW$31="",(SUMIF(S!$HC$15:$HL$15,'Ciclo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Semaforico'!BW$30,O!$HC28:$HL28))*BW$31),(SUMIF(S!$HC$15:$HL$15,'Ciclo Semaforico'!BW$32,S!$HC28:$HL28)+SUMIF(N!$HC$15:$HL$15,'Ciclo Semaforico'!BW$32,N!$HC28:$HL28)+SUMIF(E!$HC$15:$HL$15,'Ciclo Semaforico'!BW$32,E!$HC28:$HL28)+SUMIF(O!$HC$15:$HL$15,'Ciclo Semaforico'!BW$32,O!$HC28:$HL28))-IF(BW$31="",(SUMIF(S!$HC$15:$HL$15,'Ciclo Semaforico'!BW$30,S!$HC28:$HL28)+SUMIF(N!$HC$15:$HL$15,'Ciclo Semaforico'!BW$30,N!$HC28:$HL28)+SUMIF(E!$HC$15:$HL$15,'Ciclo Semaforico'!BW$30,E!$HC28:$HL28)+SUMIF(O!$HC$15:$HL$15,'Ciclo Semaforico'!BW$30,O!$HC28:$HL28)),(SUMIF(S!$HC$15:$HL$15,'Ciclo Semaforico'!BW$30,S!$HC28:$HL28)+SUMIF(N!$HC$15:$HL$15,'Ciclo Semaforico'!BW$30,N!$HC28:$HL28)+SUMIF(E!$HC$15:$HL$15,'Ciclo Semaforico'!BW$30,E!$HC28:$HL28)+SUMIF(O!$HC$15:$HL$15,'Ciclo Semaforico'!BW$30,O!$HC28:$HL28))*BW$31))</f>
        <v>0</v>
      </c>
      <c r="BX53" s="245">
        <f>IF(BX$32="",IF(BX$31="",(SUMIF(S!$HC$15:$HL$15,'Ciclo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Semaforico'!BX$30,O!$HC28:$HL28))*BX$31),(SUMIF(S!$HC$15:$HL$15,'Ciclo Semaforico'!BX$32,S!$HC28:$HL28)+SUMIF(N!$HC$15:$HL$15,'Ciclo Semaforico'!BX$32,N!$HC28:$HL28)+SUMIF(E!$HC$15:$HL$15,'Ciclo Semaforico'!BX$32,E!$HC28:$HL28)+SUMIF(O!$HC$15:$HL$15,'Ciclo Semaforico'!BX$32,O!$HC28:$HL28))-IF(BX$31="",(SUMIF(S!$HC$15:$HL$15,'Ciclo Semaforico'!BX$30,S!$HC28:$HL28)+SUMIF(N!$HC$15:$HL$15,'Ciclo Semaforico'!BX$30,N!$HC28:$HL28)+SUMIF(E!$HC$15:$HL$15,'Ciclo Semaforico'!BX$30,E!$HC28:$HL28)+SUMIF(O!$HC$15:$HL$15,'Ciclo Semaforico'!BX$30,O!$HC28:$HL28)),(SUMIF(S!$HC$15:$HL$15,'Ciclo Semaforico'!BX$30,S!$HC28:$HL28)+SUMIF(N!$HC$15:$HL$15,'Ciclo Semaforico'!BX$30,N!$HC28:$HL28)+SUMIF(E!$HC$15:$HL$15,'Ciclo Semaforico'!BX$30,E!$HC28:$HL28)+SUMIF(O!$HC$15:$HL$15,'Ciclo Semaforico'!BX$30,O!$HC28:$HL28))*BX$31))</f>
        <v>0</v>
      </c>
      <c r="BY53" s="245">
        <f>IF(BY$32="",IF(BY$31="",(SUMIF(S!$HC$15:$HL$15,'Ciclo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Semaforico'!BY$30,O!$HC28:$HL28))*BY$31),(SUMIF(S!$HC$15:$HL$15,'Ciclo Semaforico'!BY$32,S!$HC28:$HL28)+SUMIF(N!$HC$15:$HL$15,'Ciclo Semaforico'!BY$32,N!$HC28:$HL28)+SUMIF(E!$HC$15:$HL$15,'Ciclo Semaforico'!BY$32,E!$HC28:$HL28)+SUMIF(O!$HC$15:$HL$15,'Ciclo Semaforico'!BY$32,O!$HC28:$HL28))-IF(BY$31="",(SUMIF(S!$HC$15:$HL$15,'Ciclo Semaforico'!BY$30,S!$HC28:$HL28)+SUMIF(N!$HC$15:$HL$15,'Ciclo Semaforico'!BY$30,N!$HC28:$HL28)+SUMIF(E!$HC$15:$HL$15,'Ciclo Semaforico'!BY$30,E!$HC28:$HL28)+SUMIF(O!$HC$15:$HL$15,'Ciclo Semaforico'!BY$30,O!$HC28:$HL28)),(SUMIF(S!$HC$15:$HL$15,'Ciclo Semaforico'!BY$30,S!$HC28:$HL28)+SUMIF(N!$HC$15:$HL$15,'Ciclo Semaforico'!BY$30,N!$HC28:$HL28)+SUMIF(E!$HC$15:$HL$15,'Ciclo Semaforico'!BY$30,E!$HC28:$HL28)+SUMIF(O!$HC$15:$HL$15,'Ciclo Semaforico'!BY$30,O!$HC28:$HL28))*BY$31))</f>
        <v>0</v>
      </c>
      <c r="BZ53" s="245">
        <f>IF(BZ$32="",IF(BZ$31="",(SUMIF(S!$HC$15:$HL$15,'Ciclo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Semaforico'!BZ$30,O!$HC28:$HL28))*BZ$31),(SUMIF(S!$HC$15:$HL$15,'Ciclo Semaforico'!BZ$32,S!$HC28:$HL28)+SUMIF(N!$HC$15:$HL$15,'Ciclo Semaforico'!BZ$32,N!$HC28:$HL28)+SUMIF(E!$HC$15:$HL$15,'Ciclo Semaforico'!BZ$32,E!$HC28:$HL28)+SUMIF(O!$HC$15:$HL$15,'Ciclo Semaforico'!BZ$32,O!$HC28:$HL28))-IF(BZ$31="",(SUMIF(S!$HC$15:$HL$15,'Ciclo Semaforico'!BZ$30,S!$HC28:$HL28)+SUMIF(N!$HC$15:$HL$15,'Ciclo Semaforico'!BZ$30,N!$HC28:$HL28)+SUMIF(E!$HC$15:$HL$15,'Ciclo Semaforico'!BZ$30,E!$HC28:$HL28)+SUMIF(O!$HC$15:$HL$15,'Ciclo Semaforico'!BZ$30,O!$HC28:$HL28)),(SUMIF(S!$HC$15:$HL$15,'Ciclo Semaforico'!BZ$30,S!$HC28:$HL28)+SUMIF(N!$HC$15:$HL$15,'Ciclo Semaforico'!BZ$30,N!$HC28:$HL28)+SUMIF(E!$HC$15:$HL$15,'Ciclo Semaforico'!BZ$30,E!$HC28:$HL28)+SUMIF(O!$HC$15:$HL$15,'Ciclo Semaforico'!BZ$30,O!$HC28:$HL28))*BZ$31))</f>
        <v>0</v>
      </c>
      <c r="CA53" s="245">
        <f>IF(CA$32="",IF(CA$31="",(SUMIF(S!$HC$15:$HL$15,'Ciclo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Semaforico'!CA$30,O!$HC28:$HL28))*CA$31),(SUMIF(S!$HC$15:$HL$15,'Ciclo Semaforico'!CA$32,S!$HC28:$HL28)+SUMIF(N!$HC$15:$HL$15,'Ciclo Semaforico'!CA$32,N!$HC28:$HL28)+SUMIF(E!$HC$15:$HL$15,'Ciclo Semaforico'!CA$32,E!$HC28:$HL28)+SUMIF(O!$HC$15:$HL$15,'Ciclo Semaforico'!CA$32,O!$HC28:$HL28))-IF(CA$31="",(SUMIF(S!$HC$15:$HL$15,'Ciclo Semaforico'!CA$30,S!$HC28:$HL28)+SUMIF(N!$HC$15:$HL$15,'Ciclo Semaforico'!CA$30,N!$HC28:$HL28)+SUMIF(E!$HC$15:$HL$15,'Ciclo Semaforico'!CA$30,E!$HC28:$HL28)+SUMIF(O!$HC$15:$HL$15,'Ciclo Semaforico'!CA$30,O!$HC28:$HL28)),(SUMIF(S!$HC$15:$HL$15,'Ciclo Semaforico'!CA$30,S!$HC28:$HL28)+SUMIF(N!$HC$15:$HL$15,'Ciclo Semaforico'!CA$30,N!$HC28:$HL28)+SUMIF(E!$HC$15:$HL$15,'Ciclo Semaforico'!CA$30,E!$HC28:$HL28)+SUMIF(O!$HC$15:$HL$15,'Ciclo Semaforico'!CA$30,O!$HC28:$HL28))*CA$31))</f>
        <v>0</v>
      </c>
      <c r="CB53" s="245">
        <f>IF(CB$32="",IF(CB$31="",(SUMIF(S!$HC$15:$HL$15,'Ciclo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Semaforico'!CB$30,O!$HC28:$HL28))*CB$31),(SUMIF(S!$HC$15:$HL$15,'Ciclo Semaforico'!CB$32,S!$HC28:$HL28)+SUMIF(N!$HC$15:$HL$15,'Ciclo Semaforico'!CB$32,N!$HC28:$HL28)+SUMIF(E!$HC$15:$HL$15,'Ciclo Semaforico'!CB$32,E!$HC28:$HL28)+SUMIF(O!$HC$15:$HL$15,'Ciclo Semaforico'!CB$32,O!$HC28:$HL28))-IF(CB$31="",(SUMIF(S!$HC$15:$HL$15,'Ciclo Semaforico'!CB$30,S!$HC28:$HL28)+SUMIF(N!$HC$15:$HL$15,'Ciclo Semaforico'!CB$30,N!$HC28:$HL28)+SUMIF(E!$HC$15:$HL$15,'Ciclo Semaforico'!CB$30,E!$HC28:$HL28)+SUMIF(O!$HC$15:$HL$15,'Ciclo Semaforico'!CB$30,O!$HC28:$HL28)),(SUMIF(S!$HC$15:$HL$15,'Ciclo Semaforico'!CB$30,S!$HC28:$HL28)+SUMIF(N!$HC$15:$HL$15,'Ciclo Semaforico'!CB$30,N!$HC28:$HL28)+SUMIF(E!$HC$15:$HL$15,'Ciclo Semaforico'!CB$30,E!$HC28:$HL28)+SUMIF(O!$HC$15:$HL$15,'Ciclo Semaforico'!CB$30,O!$HC28:$HL28))*CB$31))</f>
        <v>0</v>
      </c>
      <c r="CC53" s="245">
        <f>IF(CC$32="",IF(CC$31="",(SUMIF(S!$HC$15:$HL$15,'Ciclo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Semaforico'!CC$30,O!$HC28:$HL28))*CC$31),(SUMIF(S!$HC$15:$HL$15,'Ciclo Semaforico'!CC$32,S!$HC28:$HL28)+SUMIF(N!$HC$15:$HL$15,'Ciclo Semaforico'!CC$32,N!$HC28:$HL28)+SUMIF(E!$HC$15:$HL$15,'Ciclo Semaforico'!CC$32,E!$HC28:$HL28)+SUMIF(O!$HC$15:$HL$15,'Ciclo Semaforico'!CC$32,O!$HC28:$HL28))-IF(CC$31="",(SUMIF(S!$HC$15:$HL$15,'Ciclo Semaforico'!CC$30,S!$HC28:$HL28)+SUMIF(N!$HC$15:$HL$15,'Ciclo Semaforico'!CC$30,N!$HC28:$HL28)+SUMIF(E!$HC$15:$HL$15,'Ciclo Semaforico'!CC$30,E!$HC28:$HL28)+SUMIF(O!$HC$15:$HL$15,'Ciclo Semaforico'!CC$30,O!$HC28:$HL28)),(SUMIF(S!$HC$15:$HL$15,'Ciclo Semaforico'!CC$30,S!$HC28:$HL28)+SUMIF(N!$HC$15:$HL$15,'Ciclo Semaforico'!CC$30,N!$HC28:$HL28)+SUMIF(E!$HC$15:$HL$15,'Ciclo Semaforico'!CC$30,E!$HC28:$HL28)+SUMIF(O!$HC$15:$HL$15,'Ciclo Semaforico'!CC$30,O!$HC28:$HL28))*CC$31))</f>
        <v>0</v>
      </c>
      <c r="CD53" s="245">
        <f>IF(CD$32="",IF(CD$31="",(SUMIF(S!$HC$15:$HL$15,'Ciclo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Semaforico'!CD$30,O!$HC28:$HL28))*CD$31),(SUMIF(S!$HC$15:$HL$15,'Ciclo Semaforico'!CD$32,S!$HC28:$HL28)+SUMIF(N!$HC$15:$HL$15,'Ciclo Semaforico'!CD$32,N!$HC28:$HL28)+SUMIF(E!$HC$15:$HL$15,'Ciclo Semaforico'!CD$32,E!$HC28:$HL28)+SUMIF(O!$HC$15:$HL$15,'Ciclo Semaforico'!CD$32,O!$HC28:$HL28))-IF(CD$31="",(SUMIF(S!$HC$15:$HL$15,'Ciclo Semaforico'!CD$30,S!$HC28:$HL28)+SUMIF(N!$HC$15:$HL$15,'Ciclo Semaforico'!CD$30,N!$HC28:$HL28)+SUMIF(E!$HC$15:$HL$15,'Ciclo Semaforico'!CD$30,E!$HC28:$HL28)+SUMIF(O!$HC$15:$HL$15,'Ciclo Semaforico'!CD$30,O!$HC28:$HL28)),(SUMIF(S!$HC$15:$HL$15,'Ciclo Semaforico'!CD$30,S!$HC28:$HL28)+SUMIF(N!$HC$15:$HL$15,'Ciclo Semaforico'!CD$30,N!$HC28:$HL28)+SUMIF(E!$HC$15:$HL$15,'Ciclo Semaforico'!CD$30,E!$HC28:$HL28)+SUMIF(O!$HC$15:$HL$15,'Ciclo Semaforico'!CD$30,O!$HC28:$HL28))*CD$31))</f>
        <v>0</v>
      </c>
      <c r="CE53" s="245">
        <f>IF(CE$32="",IF(CE$31="",(SUMIF(S!$HC$15:$HL$15,'Ciclo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Semaforico'!CE$30,O!$HC28:$HL28))*CE$31),(SUMIF(S!$HC$15:$HL$15,'Ciclo Semaforico'!CE$32,S!$HC28:$HL28)+SUMIF(N!$HC$15:$HL$15,'Ciclo Semaforico'!CE$32,N!$HC28:$HL28)+SUMIF(E!$HC$15:$HL$15,'Ciclo Semaforico'!CE$32,E!$HC28:$HL28)+SUMIF(O!$HC$15:$HL$15,'Ciclo Semaforico'!CE$32,O!$HC28:$HL28))-IF(CE$31="",(SUMIF(S!$HC$15:$HL$15,'Ciclo Semaforico'!CE$30,S!$HC28:$HL28)+SUMIF(N!$HC$15:$HL$15,'Ciclo Semaforico'!CE$30,N!$HC28:$HL28)+SUMIF(E!$HC$15:$HL$15,'Ciclo Semaforico'!CE$30,E!$HC28:$HL28)+SUMIF(O!$HC$15:$HL$15,'Ciclo Semaforico'!CE$30,O!$HC28:$HL28)),(SUMIF(S!$HC$15:$HL$15,'Ciclo Semaforico'!CE$30,S!$HC28:$HL28)+SUMIF(N!$HC$15:$HL$15,'Ciclo Semaforico'!CE$30,N!$HC28:$HL28)+SUMIF(E!$HC$15:$HL$15,'Ciclo Semaforico'!CE$30,E!$HC28:$HL28)+SUMIF(O!$HC$15:$HL$15,'Ciclo Semaforico'!CE$30,O!$HC28:$HL28))*CE$31))</f>
        <v>0</v>
      </c>
      <c r="CF53" s="245">
        <f>IF(CF$32="",IF(CF$31="",(SUMIF(S!$HC$15:$HL$15,'Ciclo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Semaforico'!CF$30,O!$HC28:$HL28))*CF$31),(SUMIF(S!$HC$15:$HL$15,'Ciclo Semaforico'!CF$32,S!$HC28:$HL28)+SUMIF(N!$HC$15:$HL$15,'Ciclo Semaforico'!CF$32,N!$HC28:$HL28)+SUMIF(E!$HC$15:$HL$15,'Ciclo Semaforico'!CF$32,E!$HC28:$HL28)+SUMIF(O!$HC$15:$HL$15,'Ciclo Semaforico'!CF$32,O!$HC28:$HL28))-IF(CF$31="",(SUMIF(S!$HC$15:$HL$15,'Ciclo Semaforico'!CF$30,S!$HC28:$HL28)+SUMIF(N!$HC$15:$HL$15,'Ciclo Semaforico'!CF$30,N!$HC28:$HL28)+SUMIF(E!$HC$15:$HL$15,'Ciclo Semaforico'!CF$30,E!$HC28:$HL28)+SUMIF(O!$HC$15:$HL$15,'Ciclo Semaforico'!CF$30,O!$HC28:$HL28)),(SUMIF(S!$HC$15:$HL$15,'Ciclo Semaforico'!CF$30,S!$HC28:$HL28)+SUMIF(N!$HC$15:$HL$15,'Ciclo Semaforico'!CF$30,N!$HC28:$HL28)+SUMIF(E!$HC$15:$HL$15,'Ciclo Semaforico'!CF$30,E!$HC28:$HL28)+SUMIF(O!$HC$15:$HL$15,'Ciclo Semaforico'!CF$30,O!$HC28:$HL28))*CF$31))</f>
        <v>0</v>
      </c>
      <c r="CG53" s="245">
        <f>IF(CG$32="",IF(CG$31="",(SUMIF(S!$HC$15:$HL$15,'Ciclo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Semaforico'!CG$30,O!$HC28:$HL28))*CG$31),(SUMIF(S!$HC$15:$HL$15,'Ciclo Semaforico'!CG$32,S!$HC28:$HL28)+SUMIF(N!$HC$15:$HL$15,'Ciclo Semaforico'!CG$32,N!$HC28:$HL28)+SUMIF(E!$HC$15:$HL$15,'Ciclo Semaforico'!CG$32,E!$HC28:$HL28)+SUMIF(O!$HC$15:$HL$15,'Ciclo Semaforico'!CG$32,O!$HC28:$HL28))-IF(CG$31="",(SUMIF(S!$HC$15:$HL$15,'Ciclo Semaforico'!CG$30,S!$HC28:$HL28)+SUMIF(N!$HC$15:$HL$15,'Ciclo Semaforico'!CG$30,N!$HC28:$HL28)+SUMIF(E!$HC$15:$HL$15,'Ciclo Semaforico'!CG$30,E!$HC28:$HL28)+SUMIF(O!$HC$15:$HL$15,'Ciclo Semaforico'!CG$30,O!$HC28:$HL28)),(SUMIF(S!$HC$15:$HL$15,'Ciclo Semaforico'!CG$30,S!$HC28:$HL28)+SUMIF(N!$HC$15:$HL$15,'Ciclo Semaforico'!CG$30,N!$HC28:$HL28)+SUMIF(E!$HC$15:$HL$15,'Ciclo Semaforico'!CG$30,E!$HC28:$HL28)+SUMIF(O!$HC$15:$HL$15,'Ciclo Semaforico'!CG$30,O!$HC28:$HL28))*CG$31))</f>
        <v>0</v>
      </c>
      <c r="CH53" s="246">
        <f>IF(CH$32="",IF(CH$31="",(SUMIF(S!$HC$15:$HL$15,'Ciclo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Semaforico'!CH$30,O!$HC28:$HL28))*CH$31),(SUMIF(S!$HC$15:$HL$15,'Ciclo Semaforico'!CH$32,S!$HC28:$HL28)+SUMIF(N!$HC$15:$HL$15,'Ciclo Semaforico'!CH$32,N!$HC28:$HL28)+SUMIF(E!$HC$15:$HL$15,'Ciclo Semaforico'!CH$32,E!$HC28:$HL28)+SUMIF(O!$HC$15:$HL$15,'Ciclo Semaforico'!CH$32,O!$HC28:$HL28))-IF(CH$31="",(SUMIF(S!$HC$15:$HL$15,'Ciclo Semaforico'!CH$30,S!$HC28:$HL28)+SUMIF(N!$HC$15:$HL$15,'Ciclo Semaforico'!CH$30,N!$HC28:$HL28)+SUMIF(E!$HC$15:$HL$15,'Ciclo Semaforico'!CH$30,E!$HC28:$HL28)+SUMIF(O!$HC$15:$HL$15,'Ciclo Semaforico'!CH$30,O!$HC28:$HL28)),(SUMIF(S!$HC$15:$HL$15,'Ciclo Semaforico'!CH$30,S!$HC28:$HL28)+SUMIF(N!$HC$15:$HL$15,'Ciclo Semaforico'!CH$30,N!$HC28:$HL28)+SUMIF(E!$HC$15:$HL$15,'Ciclo Semaforico'!CH$30,E!$HC28:$HL28)+SUMIF(O!$HC$15:$HL$15,'Ciclo Semaforico'!CH$30,O!$HC28:$HL28))*CH$31))</f>
        <v>0</v>
      </c>
      <c r="CI53" s="244">
        <f t="shared" si="52"/>
        <v>0</v>
      </c>
      <c r="CJ53" s="245">
        <f t="shared" si="53"/>
        <v>0</v>
      </c>
      <c r="CK53" s="245">
        <f t="shared" si="54"/>
        <v>0</v>
      </c>
      <c r="CL53" s="245">
        <f t="shared" si="55"/>
        <v>0</v>
      </c>
      <c r="CM53" s="245" t="e">
        <f t="shared" si="56"/>
        <v>#REF!</v>
      </c>
      <c r="CN53" s="245">
        <f t="shared" si="57"/>
        <v>0</v>
      </c>
      <c r="CO53" s="245">
        <f t="shared" si="58"/>
        <v>0</v>
      </c>
      <c r="CP53" s="245">
        <f t="shared" si="59"/>
        <v>0</v>
      </c>
      <c r="CQ53" s="245">
        <f t="shared" si="60"/>
        <v>0</v>
      </c>
      <c r="CR53" s="245">
        <f t="shared" si="61"/>
        <v>0</v>
      </c>
      <c r="CS53" s="245">
        <f t="shared" si="62"/>
        <v>0</v>
      </c>
      <c r="CT53" s="246">
        <f t="shared" si="63"/>
        <v>0</v>
      </c>
      <c r="CU53" s="244">
        <f t="shared" si="64"/>
        <v>0</v>
      </c>
      <c r="CV53" s="245">
        <f t="shared" si="65"/>
        <v>0</v>
      </c>
      <c r="CW53" s="245">
        <f t="shared" si="66"/>
        <v>0</v>
      </c>
      <c r="CX53" s="245">
        <f t="shared" si="67"/>
        <v>0</v>
      </c>
      <c r="CY53" s="245">
        <f t="shared" si="68"/>
        <v>0</v>
      </c>
      <c r="CZ53" s="245">
        <f t="shared" si="69"/>
        <v>0</v>
      </c>
      <c r="DA53" s="245">
        <f t="shared" si="70"/>
        <v>0</v>
      </c>
      <c r="DB53" s="245">
        <f t="shared" si="71"/>
        <v>0</v>
      </c>
      <c r="DC53" s="245">
        <f t="shared" si="72"/>
        <v>0</v>
      </c>
      <c r="DD53" s="245">
        <f t="shared" si="73"/>
        <v>0</v>
      </c>
      <c r="DE53" s="245">
        <f t="shared" si="74"/>
        <v>0</v>
      </c>
      <c r="DF53" s="246">
        <f t="shared" si="75"/>
        <v>0</v>
      </c>
      <c r="DG53" s="244" t="e">
        <f t="shared" si="76"/>
        <v>#REF!</v>
      </c>
      <c r="DH53" s="245" t="e">
        <f t="shared" si="77"/>
        <v>#REF!</v>
      </c>
      <c r="DI53" s="245" t="e">
        <f t="shared" si="78"/>
        <v>#REF!</v>
      </c>
      <c r="DJ53" s="245" t="e">
        <f t="shared" si="79"/>
        <v>#REF!</v>
      </c>
      <c r="DK53" s="245" t="e">
        <f t="shared" si="80"/>
        <v>#REF!</v>
      </c>
      <c r="DL53" s="245" t="e">
        <f t="shared" si="81"/>
        <v>#REF!</v>
      </c>
      <c r="DM53" s="245">
        <f t="shared" si="82"/>
        <v>0</v>
      </c>
      <c r="DN53" s="245">
        <f t="shared" si="83"/>
        <v>0</v>
      </c>
      <c r="DO53" s="245">
        <f t="shared" si="84"/>
        <v>0</v>
      </c>
      <c r="DP53" s="245">
        <f t="shared" si="85"/>
        <v>0</v>
      </c>
      <c r="DQ53" s="245">
        <f t="shared" si="86"/>
        <v>0</v>
      </c>
      <c r="DR53" s="246">
        <f t="shared" si="87"/>
        <v>0</v>
      </c>
      <c r="DS53" s="244">
        <f t="shared" si="88"/>
        <v>0</v>
      </c>
      <c r="DT53" s="245">
        <f t="shared" si="89"/>
        <v>0</v>
      </c>
      <c r="DU53" s="245">
        <f t="shared" si="90"/>
        <v>0</v>
      </c>
      <c r="DV53" s="245">
        <f t="shared" si="91"/>
        <v>0</v>
      </c>
      <c r="DW53" s="245">
        <f t="shared" si="92"/>
        <v>0</v>
      </c>
      <c r="DX53" s="245">
        <f t="shared" si="93"/>
        <v>0</v>
      </c>
      <c r="DY53" s="245">
        <f t="shared" si="94"/>
        <v>0</v>
      </c>
      <c r="DZ53" s="245">
        <f t="shared" si="95"/>
        <v>0</v>
      </c>
      <c r="EA53" s="245">
        <f t="shared" si="96"/>
        <v>0</v>
      </c>
      <c r="EB53" s="245">
        <f t="shared" si="97"/>
        <v>0</v>
      </c>
      <c r="EC53" s="245">
        <f t="shared" si="98"/>
        <v>0</v>
      </c>
      <c r="ED53" s="246">
        <f t="shared" si="99"/>
        <v>0</v>
      </c>
      <c r="EE53" s="244">
        <f t="shared" si="100"/>
        <v>0</v>
      </c>
      <c r="EF53" s="245">
        <f t="shared" si="101"/>
        <v>0</v>
      </c>
      <c r="EG53" s="245">
        <f t="shared" si="102"/>
        <v>0</v>
      </c>
      <c r="EH53" s="245">
        <f t="shared" si="103"/>
        <v>0</v>
      </c>
      <c r="EI53" s="245">
        <f t="shared" si="104"/>
        <v>0</v>
      </c>
      <c r="EJ53" s="245">
        <f t="shared" si="105"/>
        <v>0</v>
      </c>
      <c r="EK53" s="245">
        <f t="shared" si="106"/>
        <v>0</v>
      </c>
      <c r="EL53" s="245">
        <f t="shared" si="107"/>
        <v>0</v>
      </c>
      <c r="EM53" s="245">
        <f t="shared" si="108"/>
        <v>0</v>
      </c>
      <c r="EN53" s="245">
        <f t="shared" si="109"/>
        <v>0</v>
      </c>
      <c r="EO53" s="245">
        <f t="shared" si="110"/>
        <v>0</v>
      </c>
      <c r="EP53" s="246">
        <f t="shared" si="111"/>
        <v>0</v>
      </c>
      <c r="EQ53" s="255">
        <f t="shared" si="112"/>
        <v>0</v>
      </c>
      <c r="ER53" s="256">
        <f t="shared" si="113"/>
        <v>0</v>
      </c>
      <c r="ES53" s="256">
        <f t="shared" si="114"/>
        <v>0</v>
      </c>
      <c r="ET53" s="256">
        <f t="shared" si="115"/>
        <v>0</v>
      </c>
      <c r="EU53" s="256" t="e">
        <f t="shared" si="116"/>
        <v>#REF!</v>
      </c>
      <c r="EV53" s="256">
        <f t="shared" si="117"/>
        <v>0</v>
      </c>
      <c r="EW53" s="256">
        <f t="shared" si="118"/>
        <v>0</v>
      </c>
      <c r="EX53" s="256" t="str">
        <f t="shared" si="119"/>
        <v/>
      </c>
      <c r="EY53" s="256" t="str">
        <f t="shared" si="120"/>
        <v/>
      </c>
      <c r="EZ53" s="256" t="str">
        <f t="shared" si="121"/>
        <v/>
      </c>
      <c r="FA53" s="256" t="str">
        <f t="shared" si="122"/>
        <v/>
      </c>
      <c r="FB53" s="257" t="str">
        <f t="shared" si="123"/>
        <v/>
      </c>
      <c r="FC53" s="255">
        <f t="shared" si="124"/>
        <v>0</v>
      </c>
      <c r="FD53" s="256" t="str">
        <f t="shared" si="125"/>
        <v/>
      </c>
      <c r="FE53" s="256" t="str">
        <f t="shared" si="126"/>
        <v/>
      </c>
      <c r="FF53" s="256" t="str">
        <f t="shared" si="127"/>
        <v/>
      </c>
      <c r="FG53" s="256" t="str">
        <f t="shared" si="128"/>
        <v/>
      </c>
      <c r="FH53" s="256" t="str">
        <f t="shared" si="129"/>
        <v/>
      </c>
      <c r="FI53" s="256" t="str">
        <f t="shared" si="130"/>
        <v/>
      </c>
      <c r="FJ53" s="256" t="str">
        <f t="shared" si="131"/>
        <v/>
      </c>
      <c r="FK53" s="256" t="str">
        <f t="shared" si="132"/>
        <v/>
      </c>
      <c r="FL53" s="256" t="str">
        <f t="shared" si="133"/>
        <v/>
      </c>
      <c r="FM53" s="256" t="str">
        <f t="shared" si="134"/>
        <v/>
      </c>
      <c r="FN53" s="257" t="str">
        <f t="shared" si="135"/>
        <v/>
      </c>
      <c r="FO53" s="255" t="e">
        <f t="shared" si="136"/>
        <v>#REF!</v>
      </c>
      <c r="FP53" s="256" t="e">
        <f t="shared" si="137"/>
        <v>#REF!</v>
      </c>
      <c r="FQ53" s="256" t="e">
        <f t="shared" si="138"/>
        <v>#REF!</v>
      </c>
      <c r="FR53" s="256" t="e">
        <f t="shared" si="139"/>
        <v>#REF!</v>
      </c>
      <c r="FS53" s="256" t="e">
        <f t="shared" si="140"/>
        <v>#REF!</v>
      </c>
      <c r="FT53" s="256" t="e">
        <f t="shared" si="141"/>
        <v>#REF!</v>
      </c>
      <c r="FU53" s="256" t="str">
        <f t="shared" si="142"/>
        <v/>
      </c>
      <c r="FV53" s="256" t="str">
        <f t="shared" si="143"/>
        <v/>
      </c>
      <c r="FW53" s="256" t="str">
        <f t="shared" si="144"/>
        <v/>
      </c>
      <c r="FX53" s="256" t="str">
        <f t="shared" si="145"/>
        <v/>
      </c>
      <c r="FY53" s="256" t="str">
        <f t="shared" si="146"/>
        <v/>
      </c>
      <c r="FZ53" s="257" t="str">
        <f t="shared" si="147"/>
        <v/>
      </c>
      <c r="GA53" s="255" t="str">
        <f t="shared" si="148"/>
        <v/>
      </c>
      <c r="GB53" s="256" t="str">
        <f t="shared" si="149"/>
        <v/>
      </c>
      <c r="GC53" s="256" t="str">
        <f t="shared" si="150"/>
        <v/>
      </c>
      <c r="GD53" s="256" t="str">
        <f t="shared" si="151"/>
        <v/>
      </c>
      <c r="GE53" s="256" t="str">
        <f t="shared" si="152"/>
        <v/>
      </c>
      <c r="GF53" s="256" t="str">
        <f t="shared" si="153"/>
        <v/>
      </c>
      <c r="GG53" s="256" t="str">
        <f t="shared" si="154"/>
        <v/>
      </c>
      <c r="GH53" s="256" t="str">
        <f t="shared" si="155"/>
        <v/>
      </c>
      <c r="GI53" s="256" t="str">
        <f t="shared" si="156"/>
        <v/>
      </c>
      <c r="GJ53" s="256" t="str">
        <f t="shared" si="157"/>
        <v/>
      </c>
      <c r="GK53" s="256" t="str">
        <f t="shared" si="158"/>
        <v/>
      </c>
      <c r="GL53" s="257" t="str">
        <f t="shared" si="159"/>
        <v/>
      </c>
      <c r="GM53" s="255" t="str">
        <f t="shared" si="160"/>
        <v/>
      </c>
      <c r="GN53" s="256" t="str">
        <f t="shared" si="161"/>
        <v/>
      </c>
      <c r="GO53" s="256" t="str">
        <f t="shared" si="162"/>
        <v/>
      </c>
      <c r="GP53" s="256" t="str">
        <f t="shared" si="163"/>
        <v/>
      </c>
      <c r="GQ53" s="256" t="str">
        <f t="shared" si="164"/>
        <v/>
      </c>
      <c r="GR53" s="256" t="str">
        <f t="shared" si="165"/>
        <v/>
      </c>
      <c r="GS53" s="256" t="str">
        <f t="shared" si="166"/>
        <v/>
      </c>
      <c r="GT53" s="256" t="str">
        <f t="shared" si="167"/>
        <v/>
      </c>
      <c r="GU53" s="256" t="str">
        <f t="shared" si="168"/>
        <v/>
      </c>
      <c r="GV53" s="256" t="str">
        <f t="shared" si="169"/>
        <v/>
      </c>
      <c r="GW53" s="256" t="str">
        <f t="shared" si="170"/>
        <v/>
      </c>
      <c r="GX53" s="257" t="str">
        <f t="shared" si="171"/>
        <v/>
      </c>
      <c r="GY53" s="252">
        <f t="shared" si="185"/>
        <v>0</v>
      </c>
      <c r="GZ53" s="253" t="e">
        <f t="shared" si="186"/>
        <v>#REF!</v>
      </c>
      <c r="HA53" s="253">
        <f t="shared" si="186"/>
        <v>0</v>
      </c>
      <c r="HB53" s="253">
        <f t="shared" si="186"/>
        <v>0</v>
      </c>
      <c r="HC53" s="253">
        <f t="shared" si="186"/>
        <v>0</v>
      </c>
      <c r="HD53" s="253">
        <f t="shared" si="186"/>
        <v>0</v>
      </c>
      <c r="HE53" s="253">
        <f t="shared" si="173"/>
        <v>0</v>
      </c>
      <c r="HF53" s="254">
        <f t="shared" si="173"/>
        <v>0</v>
      </c>
      <c r="HG53" s="252">
        <f t="shared" si="187"/>
        <v>0</v>
      </c>
      <c r="HH53" s="253">
        <f t="shared" si="188"/>
        <v>0</v>
      </c>
      <c r="HI53" s="253">
        <f t="shared" si="188"/>
        <v>0</v>
      </c>
      <c r="HJ53" s="253">
        <f t="shared" si="188"/>
        <v>0</v>
      </c>
      <c r="HK53" s="253">
        <f t="shared" si="188"/>
        <v>0</v>
      </c>
      <c r="HL53" s="253">
        <f t="shared" si="188"/>
        <v>0</v>
      </c>
      <c r="HM53" s="253">
        <f t="shared" si="188"/>
        <v>0</v>
      </c>
      <c r="HN53" s="254">
        <f t="shared" si="188"/>
        <v>0</v>
      </c>
      <c r="HO53" s="252" t="e">
        <f t="shared" si="189"/>
        <v>#REF!</v>
      </c>
      <c r="HP53" s="253" t="e">
        <f t="shared" si="190"/>
        <v>#REF!</v>
      </c>
      <c r="HQ53" s="253">
        <f t="shared" si="190"/>
        <v>0</v>
      </c>
      <c r="HR53" s="253">
        <f t="shared" si="190"/>
        <v>0</v>
      </c>
      <c r="HS53" s="253">
        <f t="shared" si="190"/>
        <v>0</v>
      </c>
      <c r="HT53" s="253">
        <f t="shared" si="190"/>
        <v>0</v>
      </c>
      <c r="HU53" s="253">
        <f t="shared" si="190"/>
        <v>0</v>
      </c>
      <c r="HV53" s="254">
        <f t="shared" si="190"/>
        <v>0</v>
      </c>
      <c r="HW53" s="252">
        <f t="shared" si="191"/>
        <v>0</v>
      </c>
      <c r="HX53" s="253">
        <f t="shared" si="192"/>
        <v>0</v>
      </c>
      <c r="HY53" s="253">
        <f t="shared" si="192"/>
        <v>0</v>
      </c>
      <c r="HZ53" s="253">
        <f t="shared" si="192"/>
        <v>0</v>
      </c>
      <c r="IA53" s="253">
        <f t="shared" si="192"/>
        <v>0</v>
      </c>
      <c r="IB53" s="253">
        <f t="shared" si="192"/>
        <v>0</v>
      </c>
      <c r="IC53" s="253">
        <f t="shared" si="192"/>
        <v>0</v>
      </c>
      <c r="ID53" s="254">
        <f t="shared" si="192"/>
        <v>0</v>
      </c>
      <c r="IE53" s="252">
        <f t="shared" si="193"/>
        <v>0</v>
      </c>
      <c r="IF53" s="253">
        <f t="shared" si="194"/>
        <v>0</v>
      </c>
      <c r="IG53" s="253">
        <f t="shared" si="194"/>
        <v>0</v>
      </c>
      <c r="IH53" s="253">
        <f t="shared" si="194"/>
        <v>0</v>
      </c>
      <c r="II53" s="253">
        <f t="shared" si="194"/>
        <v>0</v>
      </c>
      <c r="IJ53" s="253">
        <f t="shared" si="194"/>
        <v>0</v>
      </c>
      <c r="IK53" s="253">
        <f t="shared" si="194"/>
        <v>0</v>
      </c>
      <c r="IL53" s="254">
        <f t="shared" si="194"/>
        <v>0</v>
      </c>
      <c r="IM53" s="255" t="e">
        <f t="shared" si="178"/>
        <v>#REF!</v>
      </c>
      <c r="IN53" s="256">
        <f t="shared" si="179"/>
        <v>0</v>
      </c>
      <c r="IO53" s="256" t="e">
        <f t="shared" si="180"/>
        <v>#REF!</v>
      </c>
      <c r="IP53" s="256">
        <f t="shared" si="181"/>
        <v>0</v>
      </c>
      <c r="IQ53" s="257">
        <f t="shared" si="182"/>
        <v>0</v>
      </c>
      <c r="IR53" s="404" t="e">
        <f t="shared" si="195"/>
        <v>#REF!</v>
      </c>
      <c r="IS53" s="250">
        <f t="shared" si="197"/>
        <v>0</v>
      </c>
      <c r="IT53" s="258" t="e">
        <f t="shared" si="183"/>
        <v>#REF!</v>
      </c>
      <c r="IU53" s="407">
        <v>1800</v>
      </c>
      <c r="IV53" s="409">
        <v>1</v>
      </c>
      <c r="IW53" s="409" t="s">
        <v>191</v>
      </c>
      <c r="IX53" s="413" t="e">
        <f t="shared" si="196"/>
        <v>#REF!</v>
      </c>
      <c r="IY53" s="421"/>
      <c r="IZ53" s="422"/>
      <c r="JA53" s="423"/>
      <c r="JB53" s="421"/>
      <c r="JC53" s="422"/>
      <c r="JD53" s="423"/>
      <c r="JE53" s="418"/>
      <c r="JF53" s="419"/>
      <c r="JG53" s="420"/>
      <c r="JH53" s="418"/>
      <c r="JI53" s="419"/>
      <c r="JJ53" s="420"/>
      <c r="JK53" s="418"/>
      <c r="JL53" s="419"/>
      <c r="JM53" s="420"/>
      <c r="JN53" s="641">
        <v>1</v>
      </c>
      <c r="JO53" s="641">
        <v>1</v>
      </c>
      <c r="JP53" s="641">
        <v>1</v>
      </c>
      <c r="JQ53" s="641">
        <v>1</v>
      </c>
      <c r="JR53" s="641">
        <v>1</v>
      </c>
      <c r="JS53" s="656" t="e">
        <f t="shared" si="184"/>
        <v>#REF!</v>
      </c>
    </row>
    <row r="54" spans="25:279" ht="20.100000000000001" hidden="1" customHeight="1">
      <c r="Y54" s="380" t="e">
        <f>N!IK29</f>
        <v>#REF!</v>
      </c>
      <c r="Z54" s="377" t="s">
        <v>121</v>
      </c>
      <c r="AA54" s="244">
        <f>IF(AA$32="",IF(AA$31="",(SUMIF(S!$HC$15:$HL$15,'Ciclo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Semaforico'!AA$30,O!$HC29:$HL29))*AA$31),(SUMIF(S!$HC$15:$HL$15,'Ciclo Semaforico'!AA$32,S!$HC29:$HL29)+SUMIF(N!$HC$15:$HL$15,'Ciclo Semaforico'!AA$32,N!$HC29:$HL29)+SUMIF(E!$HC$15:$HL$15,'Ciclo Semaforico'!AA$32,E!$HC29:$HL29)+SUMIF(O!$HC$15:$HL$15,'Ciclo Semaforico'!AA$32,O!$HC29:$HL29))-IF(AA$31="",(SUMIF(S!$HC$15:$HL$15,'Ciclo Semaforico'!AA$30,S!$HC29:$HL29)+SUMIF(N!$HC$15:$HL$15,'Ciclo Semaforico'!AA$30,N!$HC29:$HL29)+SUMIF(E!$HC$15:$HL$15,'Ciclo Semaforico'!AA$30,E!$HC29:$HL29)+SUMIF(O!$HC$15:$HL$15,'Ciclo Semaforico'!AA$30,O!$HC29:$HL29)),(SUMIF(S!$HC$15:$HL$15,'Ciclo Semaforico'!AA$30,S!$HC29:$HL29)+SUMIF(N!$HC$15:$HL$15,'Ciclo Semaforico'!AA$30,N!$HC29:$HL29)+SUMIF(E!$HC$15:$HL$15,'Ciclo Semaforico'!AA$30,E!$HC29:$HL29)+SUMIF(O!$HC$15:$HL$15,'Ciclo Semaforico'!AA$30,O!$HC29:$HL29))*AA$31))</f>
        <v>0</v>
      </c>
      <c r="AB54" s="245">
        <f>IF(AB$32="",IF(AB$31="",(SUMIF(S!$HC$15:$HL$15,'Ciclo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Semaforico'!AB$30,O!$HC29:$HL29))*AB$31),(SUMIF(S!$HC$15:$HL$15,'Ciclo Semaforico'!AB$32,S!$HC29:$HL29)+SUMIF(N!$HC$15:$HL$15,'Ciclo Semaforico'!AB$32,N!$HC29:$HL29)+SUMIF(E!$HC$15:$HL$15,'Ciclo Semaforico'!AB$32,E!$HC29:$HL29)+SUMIF(O!$HC$15:$HL$15,'Ciclo Semaforico'!AB$32,O!$HC29:$HL29))-IF(AB$31="",(SUMIF(S!$HC$15:$HL$15,'Ciclo Semaforico'!AB$30,S!$HC29:$HL29)+SUMIF(N!$HC$15:$HL$15,'Ciclo Semaforico'!AB$30,N!$HC29:$HL29)+SUMIF(E!$HC$15:$HL$15,'Ciclo Semaforico'!AB$30,E!$HC29:$HL29)+SUMIF(O!$HC$15:$HL$15,'Ciclo Semaforico'!AB$30,O!$HC29:$HL29)),(SUMIF(S!$HC$15:$HL$15,'Ciclo Semaforico'!AB$30,S!$HC29:$HL29)+SUMIF(N!$HC$15:$HL$15,'Ciclo Semaforico'!AB$30,N!$HC29:$HL29)+SUMIF(E!$HC$15:$HL$15,'Ciclo Semaforico'!AB$30,E!$HC29:$HL29)+SUMIF(O!$HC$15:$HL$15,'Ciclo Semaforico'!AB$30,O!$HC29:$HL29))*AB$31))</f>
        <v>0</v>
      </c>
      <c r="AC54" s="245">
        <f>IF(AC$32="",IF(AC$31="",(SUMIF(S!$HC$15:$HL$15,'Ciclo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Semaforico'!AC$30,O!$HC29:$HL29))*AC$31),(SUMIF(S!$HC$15:$HL$15,'Ciclo Semaforico'!AC$32,S!$HC29:$HL29)+SUMIF(N!$HC$15:$HL$15,'Ciclo Semaforico'!AC$32,N!$HC29:$HL29)+SUMIF(E!$HC$15:$HL$15,'Ciclo Semaforico'!AC$32,E!$HC29:$HL29)+SUMIF(O!$HC$15:$HL$15,'Ciclo Semaforico'!AC$32,O!$HC29:$HL29))-IF(AC$31="",(SUMIF(S!$HC$15:$HL$15,'Ciclo Semaforico'!AC$30,S!$HC29:$HL29)+SUMIF(N!$HC$15:$HL$15,'Ciclo Semaforico'!AC$30,N!$HC29:$HL29)+SUMIF(E!$HC$15:$HL$15,'Ciclo Semaforico'!AC$30,E!$HC29:$HL29)+SUMIF(O!$HC$15:$HL$15,'Ciclo Semaforico'!AC$30,O!$HC29:$HL29)),(SUMIF(S!$HC$15:$HL$15,'Ciclo Semaforico'!AC$30,S!$HC29:$HL29)+SUMIF(N!$HC$15:$HL$15,'Ciclo Semaforico'!AC$30,N!$HC29:$HL29)+SUMIF(E!$HC$15:$HL$15,'Ciclo Semaforico'!AC$30,E!$HC29:$HL29)+SUMIF(O!$HC$15:$HL$15,'Ciclo Semaforico'!AC$30,O!$HC29:$HL29))*AC$31))</f>
        <v>0</v>
      </c>
      <c r="AD54" s="245">
        <f>IF(AD$32="",IF(AD$31="",(SUMIF(S!$HC$15:$HL$15,'Ciclo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Semaforico'!AD$30,O!$HC29:$HL29))*AD$31),(SUMIF(S!$HC$15:$HL$15,'Ciclo Semaforico'!AD$32,S!$HC29:$HL29)+SUMIF(N!$HC$15:$HL$15,'Ciclo Semaforico'!AD$32,N!$HC29:$HL29)+SUMIF(E!$HC$15:$HL$15,'Ciclo Semaforico'!AD$32,E!$HC29:$HL29)+SUMIF(O!$HC$15:$HL$15,'Ciclo Semaforico'!AD$32,O!$HC29:$HL29))-IF(AD$31="",(SUMIF(S!$HC$15:$HL$15,'Ciclo Semaforico'!AD$30,S!$HC29:$HL29)+SUMIF(N!$HC$15:$HL$15,'Ciclo Semaforico'!AD$30,N!$HC29:$HL29)+SUMIF(E!$HC$15:$HL$15,'Ciclo Semaforico'!AD$30,E!$HC29:$HL29)+SUMIF(O!$HC$15:$HL$15,'Ciclo Semaforico'!AD$30,O!$HC29:$HL29)),(SUMIF(S!$HC$15:$HL$15,'Ciclo Semaforico'!AD$30,S!$HC29:$HL29)+SUMIF(N!$HC$15:$HL$15,'Ciclo Semaforico'!AD$30,N!$HC29:$HL29)+SUMIF(E!$HC$15:$HL$15,'Ciclo Semaforico'!AD$30,E!$HC29:$HL29)+SUMIF(O!$HC$15:$HL$15,'Ciclo Semaforico'!AD$30,O!$HC29:$HL29))*AD$31))</f>
        <v>0</v>
      </c>
      <c r="AE54" s="245" t="e">
        <f>IF(AE$32="",IF(AE$31="",(SUMIF(S!$HC$15:$HL$15,'Ciclo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Semaforico'!AE$30,O!$HC29:$HL29))*AE$31),(SUMIF(S!$HC$15:$HL$15,'Ciclo Semaforico'!AE$32,S!$HC29:$HL29)+SUMIF(N!$HC$15:$HL$15,'Ciclo Semaforico'!AE$32,N!$HC29:$HL29)+SUMIF(E!$HC$15:$HL$15,'Ciclo Semaforico'!AE$32,E!$HC29:$HL29)+SUMIF(O!$HC$15:$HL$15,'Ciclo Semaforico'!AE$32,O!$HC29:$HL29))-IF(AE$31="",(SUMIF(S!$HC$15:$HL$15,'Ciclo Semaforico'!AE$30,S!$HC29:$HL29)+SUMIF(N!$HC$15:$HL$15,'Ciclo Semaforico'!AE$30,N!$HC29:$HL29)+SUMIF(E!$HC$15:$HL$15,'Ciclo Semaforico'!AE$30,E!$HC29:$HL29)+SUMIF(O!$HC$15:$HL$15,'Ciclo Semaforico'!AE$30,O!$HC29:$HL29)),(SUMIF(S!$HC$15:$HL$15,'Ciclo Semaforico'!AE$30,S!$HC29:$HL29)+SUMIF(N!$HC$15:$HL$15,'Ciclo Semaforico'!AE$30,N!$HC29:$HL29)+SUMIF(E!$HC$15:$HL$15,'Ciclo Semaforico'!AE$30,E!$HC29:$HL29)+SUMIF(O!$HC$15:$HL$15,'Ciclo Semaforico'!AE$30,O!$HC29:$HL29))*AE$31))</f>
        <v>#REF!</v>
      </c>
      <c r="AF54" s="245">
        <f>IF(AF$32="",IF(AF$31="",(SUMIF(S!$HC$15:$HL$15,'Ciclo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Semaforico'!AF$30,O!$HC29:$HL29))*AF$31),(SUMIF(S!$HC$15:$HL$15,'Ciclo Semaforico'!AF$32,S!$HC29:$HL29)+SUMIF(N!$HC$15:$HL$15,'Ciclo Semaforico'!AF$32,N!$HC29:$HL29)+SUMIF(E!$HC$15:$HL$15,'Ciclo Semaforico'!AF$32,E!$HC29:$HL29)+SUMIF(O!$HC$15:$HL$15,'Ciclo Semaforico'!AF$32,O!$HC29:$HL29))-IF(AF$31="",(SUMIF(S!$HC$15:$HL$15,'Ciclo Semaforico'!AF$30,S!$HC29:$HL29)+SUMIF(N!$HC$15:$HL$15,'Ciclo Semaforico'!AF$30,N!$HC29:$HL29)+SUMIF(E!$HC$15:$HL$15,'Ciclo Semaforico'!AF$30,E!$HC29:$HL29)+SUMIF(O!$HC$15:$HL$15,'Ciclo Semaforico'!AF$30,O!$HC29:$HL29)),(SUMIF(S!$HC$15:$HL$15,'Ciclo Semaforico'!AF$30,S!$HC29:$HL29)+SUMIF(N!$HC$15:$HL$15,'Ciclo Semaforico'!AF$30,N!$HC29:$HL29)+SUMIF(E!$HC$15:$HL$15,'Ciclo Semaforico'!AF$30,E!$HC29:$HL29)+SUMIF(O!$HC$15:$HL$15,'Ciclo Semaforico'!AF$30,O!$HC29:$HL29))*AF$31))</f>
        <v>0</v>
      </c>
      <c r="AG54" s="245">
        <f>IF(AG$32="",IF(AG$31="",(SUMIF(S!$HC$15:$HL$15,'Ciclo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Semaforico'!AG$30,O!$HC29:$HL29))*AG$31),(SUMIF(S!$HC$15:$HL$15,'Ciclo Semaforico'!AG$32,S!$HC29:$HL29)+SUMIF(N!$HC$15:$HL$15,'Ciclo Semaforico'!AG$32,N!$HC29:$HL29)+SUMIF(E!$HC$15:$HL$15,'Ciclo Semaforico'!AG$32,E!$HC29:$HL29)+SUMIF(O!$HC$15:$HL$15,'Ciclo Semaforico'!AG$32,O!$HC29:$HL29))-IF(AG$31="",(SUMIF(S!$HC$15:$HL$15,'Ciclo Semaforico'!AG$30,S!$HC29:$HL29)+SUMIF(N!$HC$15:$HL$15,'Ciclo Semaforico'!AG$30,N!$HC29:$HL29)+SUMIF(E!$HC$15:$HL$15,'Ciclo Semaforico'!AG$30,E!$HC29:$HL29)+SUMIF(O!$HC$15:$HL$15,'Ciclo Semaforico'!AG$30,O!$HC29:$HL29)),(SUMIF(S!$HC$15:$HL$15,'Ciclo Semaforico'!AG$30,S!$HC29:$HL29)+SUMIF(N!$HC$15:$HL$15,'Ciclo Semaforico'!AG$30,N!$HC29:$HL29)+SUMIF(E!$HC$15:$HL$15,'Ciclo Semaforico'!AG$30,E!$HC29:$HL29)+SUMIF(O!$HC$15:$HL$15,'Ciclo Semaforico'!AG$30,O!$HC29:$HL29))*AG$31))</f>
        <v>0</v>
      </c>
      <c r="AH54" s="245">
        <f>IF(AH$32="",IF(AH$31="",(SUMIF(S!$HC$15:$HL$15,'Ciclo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Semaforico'!AH$30,O!$HC29:$HL29))*AH$31),(SUMIF(S!$HC$15:$HL$15,'Ciclo Semaforico'!AH$32,S!$HC29:$HL29)+SUMIF(N!$HC$15:$HL$15,'Ciclo Semaforico'!AH$32,N!$HC29:$HL29)+SUMIF(E!$HC$15:$HL$15,'Ciclo Semaforico'!AH$32,E!$HC29:$HL29)+SUMIF(O!$HC$15:$HL$15,'Ciclo Semaforico'!AH$32,O!$HC29:$HL29))-IF(AH$31="",(SUMIF(S!$HC$15:$HL$15,'Ciclo Semaforico'!AH$30,S!$HC29:$HL29)+SUMIF(N!$HC$15:$HL$15,'Ciclo Semaforico'!AH$30,N!$HC29:$HL29)+SUMIF(E!$HC$15:$HL$15,'Ciclo Semaforico'!AH$30,E!$HC29:$HL29)+SUMIF(O!$HC$15:$HL$15,'Ciclo Semaforico'!AH$30,O!$HC29:$HL29)),(SUMIF(S!$HC$15:$HL$15,'Ciclo Semaforico'!AH$30,S!$HC29:$HL29)+SUMIF(N!$HC$15:$HL$15,'Ciclo Semaforico'!AH$30,N!$HC29:$HL29)+SUMIF(E!$HC$15:$HL$15,'Ciclo Semaforico'!AH$30,E!$HC29:$HL29)+SUMIF(O!$HC$15:$HL$15,'Ciclo Semaforico'!AH$30,O!$HC29:$HL29))*AH$31))</f>
        <v>0</v>
      </c>
      <c r="AI54" s="245">
        <f>IF(AI$32="",IF(AI$31="",(SUMIF(S!$HC$15:$HL$15,'Ciclo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Semaforico'!AI$30,O!$HC29:$HL29))*AI$31),(SUMIF(S!$HC$15:$HL$15,'Ciclo Semaforico'!AI$32,S!$HC29:$HL29)+SUMIF(N!$HC$15:$HL$15,'Ciclo Semaforico'!AI$32,N!$HC29:$HL29)+SUMIF(E!$HC$15:$HL$15,'Ciclo Semaforico'!AI$32,E!$HC29:$HL29)+SUMIF(O!$HC$15:$HL$15,'Ciclo Semaforico'!AI$32,O!$HC29:$HL29))-IF(AI$31="",(SUMIF(S!$HC$15:$HL$15,'Ciclo Semaforico'!AI$30,S!$HC29:$HL29)+SUMIF(N!$HC$15:$HL$15,'Ciclo Semaforico'!AI$30,N!$HC29:$HL29)+SUMIF(E!$HC$15:$HL$15,'Ciclo Semaforico'!AI$30,E!$HC29:$HL29)+SUMIF(O!$HC$15:$HL$15,'Ciclo Semaforico'!AI$30,O!$HC29:$HL29)),(SUMIF(S!$HC$15:$HL$15,'Ciclo Semaforico'!AI$30,S!$HC29:$HL29)+SUMIF(N!$HC$15:$HL$15,'Ciclo Semaforico'!AI$30,N!$HC29:$HL29)+SUMIF(E!$HC$15:$HL$15,'Ciclo Semaforico'!AI$30,E!$HC29:$HL29)+SUMIF(O!$HC$15:$HL$15,'Ciclo Semaforico'!AI$30,O!$HC29:$HL29))*AI$31))</f>
        <v>0</v>
      </c>
      <c r="AJ54" s="245">
        <f>IF(AJ$32="",IF(AJ$31="",(SUMIF(S!$HC$15:$HL$15,'Ciclo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Semaforico'!AJ$30,O!$HC29:$HL29))*AJ$31),(SUMIF(S!$HC$15:$HL$15,'Ciclo Semaforico'!AJ$32,S!$HC29:$HL29)+SUMIF(N!$HC$15:$HL$15,'Ciclo Semaforico'!AJ$32,N!$HC29:$HL29)+SUMIF(E!$HC$15:$HL$15,'Ciclo Semaforico'!AJ$32,E!$HC29:$HL29)+SUMIF(O!$HC$15:$HL$15,'Ciclo Semaforico'!AJ$32,O!$HC29:$HL29))-IF(AJ$31="",(SUMIF(S!$HC$15:$HL$15,'Ciclo Semaforico'!AJ$30,S!$HC29:$HL29)+SUMIF(N!$HC$15:$HL$15,'Ciclo Semaforico'!AJ$30,N!$HC29:$HL29)+SUMIF(E!$HC$15:$HL$15,'Ciclo Semaforico'!AJ$30,E!$HC29:$HL29)+SUMIF(O!$HC$15:$HL$15,'Ciclo Semaforico'!AJ$30,O!$HC29:$HL29)),(SUMIF(S!$HC$15:$HL$15,'Ciclo Semaforico'!AJ$30,S!$HC29:$HL29)+SUMIF(N!$HC$15:$HL$15,'Ciclo Semaforico'!AJ$30,N!$HC29:$HL29)+SUMIF(E!$HC$15:$HL$15,'Ciclo Semaforico'!AJ$30,E!$HC29:$HL29)+SUMIF(O!$HC$15:$HL$15,'Ciclo Semaforico'!AJ$30,O!$HC29:$HL29))*AJ$31))</f>
        <v>0</v>
      </c>
      <c r="AK54" s="245">
        <f>IF(AK$32="",IF(AK$31="",(SUMIF(S!$HC$15:$HL$15,'Ciclo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Semaforico'!AK$30,O!$HC29:$HL29))*AK$31),(SUMIF(S!$HC$15:$HL$15,'Ciclo Semaforico'!AK$32,S!$HC29:$HL29)+SUMIF(N!$HC$15:$HL$15,'Ciclo Semaforico'!AK$32,N!$HC29:$HL29)+SUMIF(E!$HC$15:$HL$15,'Ciclo Semaforico'!AK$32,E!$HC29:$HL29)+SUMIF(O!$HC$15:$HL$15,'Ciclo Semaforico'!AK$32,O!$HC29:$HL29))-IF(AK$31="",(SUMIF(S!$HC$15:$HL$15,'Ciclo Semaforico'!AK$30,S!$HC29:$HL29)+SUMIF(N!$HC$15:$HL$15,'Ciclo Semaforico'!AK$30,N!$HC29:$HL29)+SUMIF(E!$HC$15:$HL$15,'Ciclo Semaforico'!AK$30,E!$HC29:$HL29)+SUMIF(O!$HC$15:$HL$15,'Ciclo Semaforico'!AK$30,O!$HC29:$HL29)),(SUMIF(S!$HC$15:$HL$15,'Ciclo Semaforico'!AK$30,S!$HC29:$HL29)+SUMIF(N!$HC$15:$HL$15,'Ciclo Semaforico'!AK$30,N!$HC29:$HL29)+SUMIF(E!$HC$15:$HL$15,'Ciclo Semaforico'!AK$30,E!$HC29:$HL29)+SUMIF(O!$HC$15:$HL$15,'Ciclo Semaforico'!AK$30,O!$HC29:$HL29))*AK$31))</f>
        <v>0</v>
      </c>
      <c r="AL54" s="246">
        <f>IF(AL$32="",IF(AL$31="",(SUMIF(S!$HC$15:$HL$15,'Ciclo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Semaforico'!AL$30,O!$HC29:$HL29))*AL$31),(SUMIF(S!$HC$15:$HL$15,'Ciclo Semaforico'!AL$32,S!$HC29:$HL29)+SUMIF(N!$HC$15:$HL$15,'Ciclo Semaforico'!AL$32,N!$HC29:$HL29)+SUMIF(E!$HC$15:$HL$15,'Ciclo Semaforico'!AL$32,E!$HC29:$HL29)+SUMIF(O!$HC$15:$HL$15,'Ciclo Semaforico'!AL$32,O!$HC29:$HL29))-IF(AL$31="",(SUMIF(S!$HC$15:$HL$15,'Ciclo Semaforico'!AL$30,S!$HC29:$HL29)+SUMIF(N!$HC$15:$HL$15,'Ciclo Semaforico'!AL$30,N!$HC29:$HL29)+SUMIF(E!$HC$15:$HL$15,'Ciclo Semaforico'!AL$30,E!$HC29:$HL29)+SUMIF(O!$HC$15:$HL$15,'Ciclo Semaforico'!AL$30,O!$HC29:$HL29)),(SUMIF(S!$HC$15:$HL$15,'Ciclo Semaforico'!AL$30,S!$HC29:$HL29)+SUMIF(N!$HC$15:$HL$15,'Ciclo Semaforico'!AL$30,N!$HC29:$HL29)+SUMIF(E!$HC$15:$HL$15,'Ciclo Semaforico'!AL$30,E!$HC29:$HL29)+SUMIF(O!$HC$15:$HL$15,'Ciclo Semaforico'!AL$30,O!$HC29:$HL29))*AL$31))</f>
        <v>0</v>
      </c>
      <c r="AM54" s="244">
        <f>IF(AM$32="",IF(AM$31="",(SUMIF(S!$HC$15:$HL$15,'Ciclo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Semaforico'!AM$30,O!$HC29:$HL29))*AM$31),(SUMIF(S!$HC$15:$HL$15,'Ciclo Semaforico'!AM$32,S!$HC29:$HL29)+SUMIF(N!$HC$15:$HL$15,'Ciclo Semaforico'!AM$32,N!$HC29:$HL29)+SUMIF(E!$HC$15:$HL$15,'Ciclo Semaforico'!AM$32,E!$HC29:$HL29)+SUMIF(O!$HC$15:$HL$15,'Ciclo Semaforico'!AM$32,O!$HC29:$HL29))-IF(AM$31="",(SUMIF(S!$HC$15:$HL$15,'Ciclo Semaforico'!AM$30,S!$HC29:$HL29)+SUMIF(N!$HC$15:$HL$15,'Ciclo Semaforico'!AM$30,N!$HC29:$HL29)+SUMIF(E!$HC$15:$HL$15,'Ciclo Semaforico'!AM$30,E!$HC29:$HL29)+SUMIF(O!$HC$15:$HL$15,'Ciclo Semaforico'!AM$30,O!$HC29:$HL29)),(SUMIF(S!$HC$15:$HL$15,'Ciclo Semaforico'!AM$30,S!$HC29:$HL29)+SUMIF(N!$HC$15:$HL$15,'Ciclo Semaforico'!AM$30,N!$HC29:$HL29)+SUMIF(E!$HC$15:$HL$15,'Ciclo Semaforico'!AM$30,E!$HC29:$HL29)+SUMIF(O!$HC$15:$HL$15,'Ciclo Semaforico'!AM$30,O!$HC29:$HL29))*AM$31))</f>
        <v>0</v>
      </c>
      <c r="AN54" s="245">
        <f>IF(AN$32="",IF(AN$31="",(SUMIF(S!$HC$15:$HL$15,'Ciclo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Semaforico'!AN$30,O!$HC29:$HL29))*AN$31),(SUMIF(S!$HC$15:$HL$15,'Ciclo Semaforico'!AN$32,S!$HC29:$HL29)+SUMIF(N!$HC$15:$HL$15,'Ciclo Semaforico'!AN$32,N!$HC29:$HL29)+SUMIF(E!$HC$15:$HL$15,'Ciclo Semaforico'!AN$32,E!$HC29:$HL29)+SUMIF(O!$HC$15:$HL$15,'Ciclo Semaforico'!AN$32,O!$HC29:$HL29))-IF(AN$31="",(SUMIF(S!$HC$15:$HL$15,'Ciclo Semaforico'!AN$30,S!$HC29:$HL29)+SUMIF(N!$HC$15:$HL$15,'Ciclo Semaforico'!AN$30,N!$HC29:$HL29)+SUMIF(E!$HC$15:$HL$15,'Ciclo Semaforico'!AN$30,E!$HC29:$HL29)+SUMIF(O!$HC$15:$HL$15,'Ciclo Semaforico'!AN$30,O!$HC29:$HL29)),(SUMIF(S!$HC$15:$HL$15,'Ciclo Semaforico'!AN$30,S!$HC29:$HL29)+SUMIF(N!$HC$15:$HL$15,'Ciclo Semaforico'!AN$30,N!$HC29:$HL29)+SUMIF(E!$HC$15:$HL$15,'Ciclo Semaforico'!AN$30,E!$HC29:$HL29)+SUMIF(O!$HC$15:$HL$15,'Ciclo Semaforico'!AN$30,O!$HC29:$HL29))*AN$31))</f>
        <v>0</v>
      </c>
      <c r="AO54" s="245">
        <f>IF(AO$32="",IF(AO$31="",(SUMIF(S!$HC$15:$HL$15,'Ciclo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Semaforico'!AO$30,O!$HC29:$HL29))*AO$31),(SUMIF(S!$HC$15:$HL$15,'Ciclo Semaforico'!AO$32,S!$HC29:$HL29)+SUMIF(N!$HC$15:$HL$15,'Ciclo Semaforico'!AO$32,N!$HC29:$HL29)+SUMIF(E!$HC$15:$HL$15,'Ciclo Semaforico'!AO$32,E!$HC29:$HL29)+SUMIF(O!$HC$15:$HL$15,'Ciclo Semaforico'!AO$32,O!$HC29:$HL29))-IF(AO$31="",(SUMIF(S!$HC$15:$HL$15,'Ciclo Semaforico'!AO$30,S!$HC29:$HL29)+SUMIF(N!$HC$15:$HL$15,'Ciclo Semaforico'!AO$30,N!$HC29:$HL29)+SUMIF(E!$HC$15:$HL$15,'Ciclo Semaforico'!AO$30,E!$HC29:$HL29)+SUMIF(O!$HC$15:$HL$15,'Ciclo Semaforico'!AO$30,O!$HC29:$HL29)),(SUMIF(S!$HC$15:$HL$15,'Ciclo Semaforico'!AO$30,S!$HC29:$HL29)+SUMIF(N!$HC$15:$HL$15,'Ciclo Semaforico'!AO$30,N!$HC29:$HL29)+SUMIF(E!$HC$15:$HL$15,'Ciclo Semaforico'!AO$30,E!$HC29:$HL29)+SUMIF(O!$HC$15:$HL$15,'Ciclo Semaforico'!AO$30,O!$HC29:$HL29))*AO$31))</f>
        <v>0</v>
      </c>
      <c r="AP54" s="245">
        <f>IF(AP$32="",IF(AP$31="",(SUMIF(S!$HC$15:$HL$15,'Ciclo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Semaforico'!AP$30,O!$HC29:$HL29))*AP$31),(SUMIF(S!$HC$15:$HL$15,'Ciclo Semaforico'!AP$32,S!$HC29:$HL29)+SUMIF(N!$HC$15:$HL$15,'Ciclo Semaforico'!AP$32,N!$HC29:$HL29)+SUMIF(E!$HC$15:$HL$15,'Ciclo Semaforico'!AP$32,E!$HC29:$HL29)+SUMIF(O!$HC$15:$HL$15,'Ciclo Semaforico'!AP$32,O!$HC29:$HL29))-IF(AP$31="",(SUMIF(S!$HC$15:$HL$15,'Ciclo Semaforico'!AP$30,S!$HC29:$HL29)+SUMIF(N!$HC$15:$HL$15,'Ciclo Semaforico'!AP$30,N!$HC29:$HL29)+SUMIF(E!$HC$15:$HL$15,'Ciclo Semaforico'!AP$30,E!$HC29:$HL29)+SUMIF(O!$HC$15:$HL$15,'Ciclo Semaforico'!AP$30,O!$HC29:$HL29)),(SUMIF(S!$HC$15:$HL$15,'Ciclo Semaforico'!AP$30,S!$HC29:$HL29)+SUMIF(N!$HC$15:$HL$15,'Ciclo Semaforico'!AP$30,N!$HC29:$HL29)+SUMIF(E!$HC$15:$HL$15,'Ciclo Semaforico'!AP$30,E!$HC29:$HL29)+SUMIF(O!$HC$15:$HL$15,'Ciclo Semaforico'!AP$30,O!$HC29:$HL29))*AP$31))</f>
        <v>0</v>
      </c>
      <c r="AQ54" s="245">
        <f>IF(AQ$32="",IF(AQ$31="",(SUMIF(S!$HC$15:$HL$15,'Ciclo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Semaforico'!AQ$30,O!$HC29:$HL29))*AQ$31),(SUMIF(S!$HC$15:$HL$15,'Ciclo Semaforico'!AQ$32,S!$HC29:$HL29)+SUMIF(N!$HC$15:$HL$15,'Ciclo Semaforico'!AQ$32,N!$HC29:$HL29)+SUMIF(E!$HC$15:$HL$15,'Ciclo Semaforico'!AQ$32,E!$HC29:$HL29)+SUMIF(O!$HC$15:$HL$15,'Ciclo Semaforico'!AQ$32,O!$HC29:$HL29))-IF(AQ$31="",(SUMIF(S!$HC$15:$HL$15,'Ciclo Semaforico'!AQ$30,S!$HC29:$HL29)+SUMIF(N!$HC$15:$HL$15,'Ciclo Semaforico'!AQ$30,N!$HC29:$HL29)+SUMIF(E!$HC$15:$HL$15,'Ciclo Semaforico'!AQ$30,E!$HC29:$HL29)+SUMIF(O!$HC$15:$HL$15,'Ciclo Semaforico'!AQ$30,O!$HC29:$HL29)),(SUMIF(S!$HC$15:$HL$15,'Ciclo Semaforico'!AQ$30,S!$HC29:$HL29)+SUMIF(N!$HC$15:$HL$15,'Ciclo Semaforico'!AQ$30,N!$HC29:$HL29)+SUMIF(E!$HC$15:$HL$15,'Ciclo Semaforico'!AQ$30,E!$HC29:$HL29)+SUMIF(O!$HC$15:$HL$15,'Ciclo Semaforico'!AQ$30,O!$HC29:$HL29))*AQ$31))</f>
        <v>0</v>
      </c>
      <c r="AR54" s="245">
        <f>IF(AR$32="",IF(AR$31="",(SUMIF(S!$HC$15:$HL$15,'Ciclo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Semaforico'!AR$30,O!$HC29:$HL29))*AR$31),(SUMIF(S!$HC$15:$HL$15,'Ciclo Semaforico'!AR$32,S!$HC29:$HL29)+SUMIF(N!$HC$15:$HL$15,'Ciclo Semaforico'!AR$32,N!$HC29:$HL29)+SUMIF(E!$HC$15:$HL$15,'Ciclo Semaforico'!AR$32,E!$HC29:$HL29)+SUMIF(O!$HC$15:$HL$15,'Ciclo Semaforico'!AR$32,O!$HC29:$HL29))-IF(AR$31="",(SUMIF(S!$HC$15:$HL$15,'Ciclo Semaforico'!AR$30,S!$HC29:$HL29)+SUMIF(N!$HC$15:$HL$15,'Ciclo Semaforico'!AR$30,N!$HC29:$HL29)+SUMIF(E!$HC$15:$HL$15,'Ciclo Semaforico'!AR$30,E!$HC29:$HL29)+SUMIF(O!$HC$15:$HL$15,'Ciclo Semaforico'!AR$30,O!$HC29:$HL29)),(SUMIF(S!$HC$15:$HL$15,'Ciclo Semaforico'!AR$30,S!$HC29:$HL29)+SUMIF(N!$HC$15:$HL$15,'Ciclo Semaforico'!AR$30,N!$HC29:$HL29)+SUMIF(E!$HC$15:$HL$15,'Ciclo Semaforico'!AR$30,E!$HC29:$HL29)+SUMIF(O!$HC$15:$HL$15,'Ciclo Semaforico'!AR$30,O!$HC29:$HL29))*AR$31))</f>
        <v>0</v>
      </c>
      <c r="AS54" s="245">
        <f>IF(AS$32="",IF(AS$31="",(SUMIF(S!$HC$15:$HL$15,'Ciclo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Semaforico'!AS$30,O!$HC29:$HL29))*AS$31),(SUMIF(S!$HC$15:$HL$15,'Ciclo Semaforico'!AS$32,S!$HC29:$HL29)+SUMIF(N!$HC$15:$HL$15,'Ciclo Semaforico'!AS$32,N!$HC29:$HL29)+SUMIF(E!$HC$15:$HL$15,'Ciclo Semaforico'!AS$32,E!$HC29:$HL29)+SUMIF(O!$HC$15:$HL$15,'Ciclo Semaforico'!AS$32,O!$HC29:$HL29))-IF(AS$31="",(SUMIF(S!$HC$15:$HL$15,'Ciclo Semaforico'!AS$30,S!$HC29:$HL29)+SUMIF(N!$HC$15:$HL$15,'Ciclo Semaforico'!AS$30,N!$HC29:$HL29)+SUMIF(E!$HC$15:$HL$15,'Ciclo Semaforico'!AS$30,E!$HC29:$HL29)+SUMIF(O!$HC$15:$HL$15,'Ciclo Semaforico'!AS$30,O!$HC29:$HL29)),(SUMIF(S!$HC$15:$HL$15,'Ciclo Semaforico'!AS$30,S!$HC29:$HL29)+SUMIF(N!$HC$15:$HL$15,'Ciclo Semaforico'!AS$30,N!$HC29:$HL29)+SUMIF(E!$HC$15:$HL$15,'Ciclo Semaforico'!AS$30,E!$HC29:$HL29)+SUMIF(O!$HC$15:$HL$15,'Ciclo Semaforico'!AS$30,O!$HC29:$HL29))*AS$31))</f>
        <v>0</v>
      </c>
      <c r="AT54" s="245">
        <f>IF(AT$32="",IF(AT$31="",(SUMIF(S!$HC$15:$HL$15,'Ciclo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Semaforico'!AT$30,O!$HC29:$HL29))*AT$31),(SUMIF(S!$HC$15:$HL$15,'Ciclo Semaforico'!AT$32,S!$HC29:$HL29)+SUMIF(N!$HC$15:$HL$15,'Ciclo Semaforico'!AT$32,N!$HC29:$HL29)+SUMIF(E!$HC$15:$HL$15,'Ciclo Semaforico'!AT$32,E!$HC29:$HL29)+SUMIF(O!$HC$15:$HL$15,'Ciclo Semaforico'!AT$32,O!$HC29:$HL29))-IF(AT$31="",(SUMIF(S!$HC$15:$HL$15,'Ciclo Semaforico'!AT$30,S!$HC29:$HL29)+SUMIF(N!$HC$15:$HL$15,'Ciclo Semaforico'!AT$30,N!$HC29:$HL29)+SUMIF(E!$HC$15:$HL$15,'Ciclo Semaforico'!AT$30,E!$HC29:$HL29)+SUMIF(O!$HC$15:$HL$15,'Ciclo Semaforico'!AT$30,O!$HC29:$HL29)),(SUMIF(S!$HC$15:$HL$15,'Ciclo Semaforico'!AT$30,S!$HC29:$HL29)+SUMIF(N!$HC$15:$HL$15,'Ciclo Semaforico'!AT$30,N!$HC29:$HL29)+SUMIF(E!$HC$15:$HL$15,'Ciclo Semaforico'!AT$30,E!$HC29:$HL29)+SUMIF(O!$HC$15:$HL$15,'Ciclo Semaforico'!AT$30,O!$HC29:$HL29))*AT$31))</f>
        <v>0</v>
      </c>
      <c r="AU54" s="245">
        <f>IF(AU$32="",IF(AU$31="",(SUMIF(S!$HC$15:$HL$15,'Ciclo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Semaforico'!AU$30,O!$HC29:$HL29))*AU$31),(SUMIF(S!$HC$15:$HL$15,'Ciclo Semaforico'!AU$32,S!$HC29:$HL29)+SUMIF(N!$HC$15:$HL$15,'Ciclo Semaforico'!AU$32,N!$HC29:$HL29)+SUMIF(E!$HC$15:$HL$15,'Ciclo Semaforico'!AU$32,E!$HC29:$HL29)+SUMIF(O!$HC$15:$HL$15,'Ciclo Semaforico'!AU$32,O!$HC29:$HL29))-IF(AU$31="",(SUMIF(S!$HC$15:$HL$15,'Ciclo Semaforico'!AU$30,S!$HC29:$HL29)+SUMIF(N!$HC$15:$HL$15,'Ciclo Semaforico'!AU$30,N!$HC29:$HL29)+SUMIF(E!$HC$15:$HL$15,'Ciclo Semaforico'!AU$30,E!$HC29:$HL29)+SUMIF(O!$HC$15:$HL$15,'Ciclo Semaforico'!AU$30,O!$HC29:$HL29)),(SUMIF(S!$HC$15:$HL$15,'Ciclo Semaforico'!AU$30,S!$HC29:$HL29)+SUMIF(N!$HC$15:$HL$15,'Ciclo Semaforico'!AU$30,N!$HC29:$HL29)+SUMIF(E!$HC$15:$HL$15,'Ciclo Semaforico'!AU$30,E!$HC29:$HL29)+SUMIF(O!$HC$15:$HL$15,'Ciclo Semaforico'!AU$30,O!$HC29:$HL29))*AU$31))</f>
        <v>0</v>
      </c>
      <c r="AV54" s="245">
        <f>IF(AV$32="",IF(AV$31="",(SUMIF(S!$HC$15:$HL$15,'Ciclo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Semaforico'!AV$30,O!$HC29:$HL29))*AV$31),(SUMIF(S!$HC$15:$HL$15,'Ciclo Semaforico'!AV$32,S!$HC29:$HL29)+SUMIF(N!$HC$15:$HL$15,'Ciclo Semaforico'!AV$32,N!$HC29:$HL29)+SUMIF(E!$HC$15:$HL$15,'Ciclo Semaforico'!AV$32,E!$HC29:$HL29)+SUMIF(O!$HC$15:$HL$15,'Ciclo Semaforico'!AV$32,O!$HC29:$HL29))-IF(AV$31="",(SUMIF(S!$HC$15:$HL$15,'Ciclo Semaforico'!AV$30,S!$HC29:$HL29)+SUMIF(N!$HC$15:$HL$15,'Ciclo Semaforico'!AV$30,N!$HC29:$HL29)+SUMIF(E!$HC$15:$HL$15,'Ciclo Semaforico'!AV$30,E!$HC29:$HL29)+SUMIF(O!$HC$15:$HL$15,'Ciclo Semaforico'!AV$30,O!$HC29:$HL29)),(SUMIF(S!$HC$15:$HL$15,'Ciclo Semaforico'!AV$30,S!$HC29:$HL29)+SUMIF(N!$HC$15:$HL$15,'Ciclo Semaforico'!AV$30,N!$HC29:$HL29)+SUMIF(E!$HC$15:$HL$15,'Ciclo Semaforico'!AV$30,E!$HC29:$HL29)+SUMIF(O!$HC$15:$HL$15,'Ciclo Semaforico'!AV$30,O!$HC29:$HL29))*AV$31))</f>
        <v>0</v>
      </c>
      <c r="AW54" s="245">
        <f>IF(AW$32="",IF(AW$31="",(SUMIF(S!$HC$15:$HL$15,'Ciclo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Semaforico'!AW$30,O!$HC29:$HL29))*AW$31),(SUMIF(S!$HC$15:$HL$15,'Ciclo Semaforico'!AW$32,S!$HC29:$HL29)+SUMIF(N!$HC$15:$HL$15,'Ciclo Semaforico'!AW$32,N!$HC29:$HL29)+SUMIF(E!$HC$15:$HL$15,'Ciclo Semaforico'!AW$32,E!$HC29:$HL29)+SUMIF(O!$HC$15:$HL$15,'Ciclo Semaforico'!AW$32,O!$HC29:$HL29))-IF(AW$31="",(SUMIF(S!$HC$15:$HL$15,'Ciclo Semaforico'!AW$30,S!$HC29:$HL29)+SUMIF(N!$HC$15:$HL$15,'Ciclo Semaforico'!AW$30,N!$HC29:$HL29)+SUMIF(E!$HC$15:$HL$15,'Ciclo Semaforico'!AW$30,E!$HC29:$HL29)+SUMIF(O!$HC$15:$HL$15,'Ciclo Semaforico'!AW$30,O!$HC29:$HL29)),(SUMIF(S!$HC$15:$HL$15,'Ciclo Semaforico'!AW$30,S!$HC29:$HL29)+SUMIF(N!$HC$15:$HL$15,'Ciclo Semaforico'!AW$30,N!$HC29:$HL29)+SUMIF(E!$HC$15:$HL$15,'Ciclo Semaforico'!AW$30,E!$HC29:$HL29)+SUMIF(O!$HC$15:$HL$15,'Ciclo Semaforico'!AW$30,O!$HC29:$HL29))*AW$31))</f>
        <v>0</v>
      </c>
      <c r="AX54" s="246">
        <f>IF(AX$32="",IF(AX$31="",(SUMIF(S!$HC$15:$HL$15,'Ciclo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Semaforico'!AX$30,O!$HC29:$HL29))*AX$31),(SUMIF(S!$HC$15:$HL$15,'Ciclo Semaforico'!AX$32,S!$HC29:$HL29)+SUMIF(N!$HC$15:$HL$15,'Ciclo Semaforico'!AX$32,N!$HC29:$HL29)+SUMIF(E!$HC$15:$HL$15,'Ciclo Semaforico'!AX$32,E!$HC29:$HL29)+SUMIF(O!$HC$15:$HL$15,'Ciclo Semaforico'!AX$32,O!$HC29:$HL29))-IF(AX$31="",(SUMIF(S!$HC$15:$HL$15,'Ciclo Semaforico'!AX$30,S!$HC29:$HL29)+SUMIF(N!$HC$15:$HL$15,'Ciclo Semaforico'!AX$30,N!$HC29:$HL29)+SUMIF(E!$HC$15:$HL$15,'Ciclo Semaforico'!AX$30,E!$HC29:$HL29)+SUMIF(O!$HC$15:$HL$15,'Ciclo Semaforico'!AX$30,O!$HC29:$HL29)),(SUMIF(S!$HC$15:$HL$15,'Ciclo Semaforico'!AX$30,S!$HC29:$HL29)+SUMIF(N!$HC$15:$HL$15,'Ciclo Semaforico'!AX$30,N!$HC29:$HL29)+SUMIF(E!$HC$15:$HL$15,'Ciclo Semaforico'!AX$30,E!$HC29:$HL29)+SUMIF(O!$HC$15:$HL$15,'Ciclo Semaforico'!AX$30,O!$HC29:$HL29))*AX$31))</f>
        <v>0</v>
      </c>
      <c r="AY54" s="244" t="e">
        <f>IF(AY$32="",IF(AY$31="",(SUMIF(S!$HC$15:$HL$15,'Ciclo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Semaforico'!AY$30,O!$HC29:$HL29))*AY$31),(SUMIF(S!$HC$15:$HL$15,'Ciclo Semaforico'!AY$32,S!$HC29:$HL29)+SUMIF(N!$HC$15:$HL$15,'Ciclo Semaforico'!AY$32,N!$HC29:$HL29)+SUMIF(E!$HC$15:$HL$15,'Ciclo Semaforico'!AY$32,E!$HC29:$HL29)+SUMIF(O!$HC$15:$HL$15,'Ciclo Semaforico'!AY$32,O!$HC29:$HL29))-IF(AY$31="",(SUMIF(S!$HC$15:$HL$15,'Ciclo Semaforico'!AY$30,S!$HC29:$HL29)+SUMIF(N!$HC$15:$HL$15,'Ciclo Semaforico'!AY$30,N!$HC29:$HL29)+SUMIF(E!$HC$15:$HL$15,'Ciclo Semaforico'!AY$30,E!$HC29:$HL29)+SUMIF(O!$HC$15:$HL$15,'Ciclo Semaforico'!AY$30,O!$HC29:$HL29)),(SUMIF(S!$HC$15:$HL$15,'Ciclo Semaforico'!AY$30,S!$HC29:$HL29)+SUMIF(N!$HC$15:$HL$15,'Ciclo Semaforico'!AY$30,N!$HC29:$HL29)+SUMIF(E!$HC$15:$HL$15,'Ciclo Semaforico'!AY$30,E!$HC29:$HL29)+SUMIF(O!$HC$15:$HL$15,'Ciclo Semaforico'!AY$30,O!$HC29:$HL29))*AY$31))</f>
        <v>#REF!</v>
      </c>
      <c r="AZ54" s="245" t="e">
        <f>IF(AZ$32="",IF(AZ$31="",(SUMIF(S!$HC$15:$HL$15,'Ciclo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Semaforico'!AZ$30,O!$HC29:$HL29))*AZ$31),(SUMIF(S!$HC$15:$HL$15,'Ciclo Semaforico'!AZ$32,S!$HC29:$HL29)+SUMIF(N!$HC$15:$HL$15,'Ciclo Semaforico'!AZ$32,N!$HC29:$HL29)+SUMIF(E!$HC$15:$HL$15,'Ciclo Semaforico'!AZ$32,E!$HC29:$HL29)+SUMIF(O!$HC$15:$HL$15,'Ciclo Semaforico'!AZ$32,O!$HC29:$HL29))-IF(AZ$31="",(SUMIF(S!$HC$15:$HL$15,'Ciclo Semaforico'!AZ$30,S!$HC29:$HL29)+SUMIF(N!$HC$15:$HL$15,'Ciclo Semaforico'!AZ$30,N!$HC29:$HL29)+SUMIF(E!$HC$15:$HL$15,'Ciclo Semaforico'!AZ$30,E!$HC29:$HL29)+SUMIF(O!$HC$15:$HL$15,'Ciclo Semaforico'!AZ$30,O!$HC29:$HL29)),(SUMIF(S!$HC$15:$HL$15,'Ciclo Semaforico'!AZ$30,S!$HC29:$HL29)+SUMIF(N!$HC$15:$HL$15,'Ciclo Semaforico'!AZ$30,N!$HC29:$HL29)+SUMIF(E!$HC$15:$HL$15,'Ciclo Semaforico'!AZ$30,E!$HC29:$HL29)+SUMIF(O!$HC$15:$HL$15,'Ciclo Semaforico'!AZ$30,O!$HC29:$HL29))*AZ$31))</f>
        <v>#REF!</v>
      </c>
      <c r="BA54" s="245" t="e">
        <f>IF(BA$32="",IF(BA$31="",(SUMIF(S!$HC$15:$HL$15,'Ciclo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Semaforico'!BA$30,O!$HC29:$HL29))*BA$31),(SUMIF(S!$HC$15:$HL$15,'Ciclo Semaforico'!BA$32,S!$HC29:$HL29)+SUMIF(N!$HC$15:$HL$15,'Ciclo Semaforico'!BA$32,N!$HC29:$HL29)+SUMIF(E!$HC$15:$HL$15,'Ciclo Semaforico'!BA$32,E!$HC29:$HL29)+SUMIF(O!$HC$15:$HL$15,'Ciclo Semaforico'!BA$32,O!$HC29:$HL29))-IF(BA$31="",(SUMIF(S!$HC$15:$HL$15,'Ciclo Semaforico'!BA$30,S!$HC29:$HL29)+SUMIF(N!$HC$15:$HL$15,'Ciclo Semaforico'!BA$30,N!$HC29:$HL29)+SUMIF(E!$HC$15:$HL$15,'Ciclo Semaforico'!BA$30,E!$HC29:$HL29)+SUMIF(O!$HC$15:$HL$15,'Ciclo Semaforico'!BA$30,O!$HC29:$HL29)),(SUMIF(S!$HC$15:$HL$15,'Ciclo Semaforico'!BA$30,S!$HC29:$HL29)+SUMIF(N!$HC$15:$HL$15,'Ciclo Semaforico'!BA$30,N!$HC29:$HL29)+SUMIF(E!$HC$15:$HL$15,'Ciclo Semaforico'!BA$30,E!$HC29:$HL29)+SUMIF(O!$HC$15:$HL$15,'Ciclo Semaforico'!BA$30,O!$HC29:$HL29))*BA$31))</f>
        <v>#REF!</v>
      </c>
      <c r="BB54" s="245" t="e">
        <f>IF(BB$32="",IF(BB$31="",(SUMIF(S!$HC$15:$HL$15,'Ciclo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Semaforico'!BB$30,O!$HC29:$HL29))*BB$31),(SUMIF(S!$HC$15:$HL$15,'Ciclo Semaforico'!BB$32,S!$HC29:$HL29)+SUMIF(N!$HC$15:$HL$15,'Ciclo Semaforico'!BB$32,N!$HC29:$HL29)+SUMIF(E!$HC$15:$HL$15,'Ciclo Semaforico'!BB$32,E!$HC29:$HL29)+SUMIF(O!$HC$15:$HL$15,'Ciclo Semaforico'!BB$32,O!$HC29:$HL29))-IF(BB$31="",(SUMIF(S!$HC$15:$HL$15,'Ciclo Semaforico'!BB$30,S!$HC29:$HL29)+SUMIF(N!$HC$15:$HL$15,'Ciclo Semaforico'!BB$30,N!$HC29:$HL29)+SUMIF(E!$HC$15:$HL$15,'Ciclo Semaforico'!BB$30,E!$HC29:$HL29)+SUMIF(O!$HC$15:$HL$15,'Ciclo Semaforico'!BB$30,O!$HC29:$HL29)),(SUMIF(S!$HC$15:$HL$15,'Ciclo Semaforico'!BB$30,S!$HC29:$HL29)+SUMIF(N!$HC$15:$HL$15,'Ciclo Semaforico'!BB$30,N!$HC29:$HL29)+SUMIF(E!$HC$15:$HL$15,'Ciclo Semaforico'!BB$30,E!$HC29:$HL29)+SUMIF(O!$HC$15:$HL$15,'Ciclo Semaforico'!BB$30,O!$HC29:$HL29))*BB$31))</f>
        <v>#REF!</v>
      </c>
      <c r="BC54" s="245" t="e">
        <f>IF(BC$32="",IF(BC$31="",(SUMIF(S!$HC$15:$HL$15,'Ciclo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Semaforico'!BC$30,O!$HC29:$HL29))*BC$31),(SUMIF(S!$HC$15:$HL$15,'Ciclo Semaforico'!BC$32,S!$HC29:$HL29)+SUMIF(N!$HC$15:$HL$15,'Ciclo Semaforico'!BC$32,N!$HC29:$HL29)+SUMIF(E!$HC$15:$HL$15,'Ciclo Semaforico'!BC$32,E!$HC29:$HL29)+SUMIF(O!$HC$15:$HL$15,'Ciclo Semaforico'!BC$32,O!$HC29:$HL29))-IF(BC$31="",(SUMIF(S!$HC$15:$HL$15,'Ciclo Semaforico'!BC$30,S!$HC29:$HL29)+SUMIF(N!$HC$15:$HL$15,'Ciclo Semaforico'!BC$30,N!$HC29:$HL29)+SUMIF(E!$HC$15:$HL$15,'Ciclo Semaforico'!BC$30,E!$HC29:$HL29)+SUMIF(O!$HC$15:$HL$15,'Ciclo Semaforico'!BC$30,O!$HC29:$HL29)),(SUMIF(S!$HC$15:$HL$15,'Ciclo Semaforico'!BC$30,S!$HC29:$HL29)+SUMIF(N!$HC$15:$HL$15,'Ciclo Semaforico'!BC$30,N!$HC29:$HL29)+SUMIF(E!$HC$15:$HL$15,'Ciclo Semaforico'!BC$30,E!$HC29:$HL29)+SUMIF(O!$HC$15:$HL$15,'Ciclo Semaforico'!BC$30,O!$HC29:$HL29))*BC$31))</f>
        <v>#REF!</v>
      </c>
      <c r="BD54" s="245" t="e">
        <f>IF(BD$32="",IF(BD$31="",(SUMIF(S!$HC$15:$HL$15,'Ciclo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Semaforico'!BD$30,O!$HC29:$HL29))*BD$31),(SUMIF(S!$HC$15:$HL$15,'Ciclo Semaforico'!BD$32,S!$HC29:$HL29)+SUMIF(N!$HC$15:$HL$15,'Ciclo Semaforico'!BD$32,N!$HC29:$HL29)+SUMIF(E!$HC$15:$HL$15,'Ciclo Semaforico'!BD$32,E!$HC29:$HL29)+SUMIF(O!$HC$15:$HL$15,'Ciclo Semaforico'!BD$32,O!$HC29:$HL29))-IF(BD$31="",(SUMIF(S!$HC$15:$HL$15,'Ciclo Semaforico'!BD$30,S!$HC29:$HL29)+SUMIF(N!$HC$15:$HL$15,'Ciclo Semaforico'!BD$30,N!$HC29:$HL29)+SUMIF(E!$HC$15:$HL$15,'Ciclo Semaforico'!BD$30,E!$HC29:$HL29)+SUMIF(O!$HC$15:$HL$15,'Ciclo Semaforico'!BD$30,O!$HC29:$HL29)),(SUMIF(S!$HC$15:$HL$15,'Ciclo Semaforico'!BD$30,S!$HC29:$HL29)+SUMIF(N!$HC$15:$HL$15,'Ciclo Semaforico'!BD$30,N!$HC29:$HL29)+SUMIF(E!$HC$15:$HL$15,'Ciclo Semaforico'!BD$30,E!$HC29:$HL29)+SUMIF(O!$HC$15:$HL$15,'Ciclo Semaforico'!BD$30,O!$HC29:$HL29))*BD$31))</f>
        <v>#REF!</v>
      </c>
      <c r="BE54" s="245">
        <f>IF(BE$32="",IF(BE$31="",(SUMIF(S!$HC$15:$HL$15,'Ciclo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Semaforico'!BE$30,O!$HC29:$HL29))*BE$31),(SUMIF(S!$HC$15:$HL$15,'Ciclo Semaforico'!BE$32,S!$HC29:$HL29)+SUMIF(N!$HC$15:$HL$15,'Ciclo Semaforico'!BE$32,N!$HC29:$HL29)+SUMIF(E!$HC$15:$HL$15,'Ciclo Semaforico'!BE$32,E!$HC29:$HL29)+SUMIF(O!$HC$15:$HL$15,'Ciclo Semaforico'!BE$32,O!$HC29:$HL29))-IF(BE$31="",(SUMIF(S!$HC$15:$HL$15,'Ciclo Semaforico'!BE$30,S!$HC29:$HL29)+SUMIF(N!$HC$15:$HL$15,'Ciclo Semaforico'!BE$30,N!$HC29:$HL29)+SUMIF(E!$HC$15:$HL$15,'Ciclo Semaforico'!BE$30,E!$HC29:$HL29)+SUMIF(O!$HC$15:$HL$15,'Ciclo Semaforico'!BE$30,O!$HC29:$HL29)),(SUMIF(S!$HC$15:$HL$15,'Ciclo Semaforico'!BE$30,S!$HC29:$HL29)+SUMIF(N!$HC$15:$HL$15,'Ciclo Semaforico'!BE$30,N!$HC29:$HL29)+SUMIF(E!$HC$15:$HL$15,'Ciclo Semaforico'!BE$30,E!$HC29:$HL29)+SUMIF(O!$HC$15:$HL$15,'Ciclo Semaforico'!BE$30,O!$HC29:$HL29))*BE$31))</f>
        <v>0</v>
      </c>
      <c r="BF54" s="245">
        <f>IF(BF$32="",IF(BF$31="",(SUMIF(S!$HC$15:$HL$15,'Ciclo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Semaforico'!BF$30,O!$HC29:$HL29))*BF$31),(SUMIF(S!$HC$15:$HL$15,'Ciclo Semaforico'!BF$32,S!$HC29:$HL29)+SUMIF(N!$HC$15:$HL$15,'Ciclo Semaforico'!BF$32,N!$HC29:$HL29)+SUMIF(E!$HC$15:$HL$15,'Ciclo Semaforico'!BF$32,E!$HC29:$HL29)+SUMIF(O!$HC$15:$HL$15,'Ciclo Semaforico'!BF$32,O!$HC29:$HL29))-IF(BF$31="",(SUMIF(S!$HC$15:$HL$15,'Ciclo Semaforico'!BF$30,S!$HC29:$HL29)+SUMIF(N!$HC$15:$HL$15,'Ciclo Semaforico'!BF$30,N!$HC29:$HL29)+SUMIF(E!$HC$15:$HL$15,'Ciclo Semaforico'!BF$30,E!$HC29:$HL29)+SUMIF(O!$HC$15:$HL$15,'Ciclo Semaforico'!BF$30,O!$HC29:$HL29)),(SUMIF(S!$HC$15:$HL$15,'Ciclo Semaforico'!BF$30,S!$HC29:$HL29)+SUMIF(N!$HC$15:$HL$15,'Ciclo Semaforico'!BF$30,N!$HC29:$HL29)+SUMIF(E!$HC$15:$HL$15,'Ciclo Semaforico'!BF$30,E!$HC29:$HL29)+SUMIF(O!$HC$15:$HL$15,'Ciclo Semaforico'!BF$30,O!$HC29:$HL29))*BF$31))</f>
        <v>0</v>
      </c>
      <c r="BG54" s="245">
        <f>IF(BG$32="",IF(BG$31="",(SUMIF(S!$HC$15:$HL$15,'Ciclo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Semaforico'!BG$30,O!$HC29:$HL29))*BG$31),(SUMIF(S!$HC$15:$HL$15,'Ciclo Semaforico'!BG$32,S!$HC29:$HL29)+SUMIF(N!$HC$15:$HL$15,'Ciclo Semaforico'!BG$32,N!$HC29:$HL29)+SUMIF(E!$HC$15:$HL$15,'Ciclo Semaforico'!BG$32,E!$HC29:$HL29)+SUMIF(O!$HC$15:$HL$15,'Ciclo Semaforico'!BG$32,O!$HC29:$HL29))-IF(BG$31="",(SUMIF(S!$HC$15:$HL$15,'Ciclo Semaforico'!BG$30,S!$HC29:$HL29)+SUMIF(N!$HC$15:$HL$15,'Ciclo Semaforico'!BG$30,N!$HC29:$HL29)+SUMIF(E!$HC$15:$HL$15,'Ciclo Semaforico'!BG$30,E!$HC29:$HL29)+SUMIF(O!$HC$15:$HL$15,'Ciclo Semaforico'!BG$30,O!$HC29:$HL29)),(SUMIF(S!$HC$15:$HL$15,'Ciclo Semaforico'!BG$30,S!$HC29:$HL29)+SUMIF(N!$HC$15:$HL$15,'Ciclo Semaforico'!BG$30,N!$HC29:$HL29)+SUMIF(E!$HC$15:$HL$15,'Ciclo Semaforico'!BG$30,E!$HC29:$HL29)+SUMIF(O!$HC$15:$HL$15,'Ciclo Semaforico'!BG$30,O!$HC29:$HL29))*BG$31))</f>
        <v>0</v>
      </c>
      <c r="BH54" s="245">
        <f>IF(BH$32="",IF(BH$31="",(SUMIF(S!$HC$15:$HL$15,'Ciclo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Semaforico'!BH$30,O!$HC29:$HL29))*BH$31),(SUMIF(S!$HC$15:$HL$15,'Ciclo Semaforico'!BH$32,S!$HC29:$HL29)+SUMIF(N!$HC$15:$HL$15,'Ciclo Semaforico'!BH$32,N!$HC29:$HL29)+SUMIF(E!$HC$15:$HL$15,'Ciclo Semaforico'!BH$32,E!$HC29:$HL29)+SUMIF(O!$HC$15:$HL$15,'Ciclo Semaforico'!BH$32,O!$HC29:$HL29))-IF(BH$31="",(SUMIF(S!$HC$15:$HL$15,'Ciclo Semaforico'!BH$30,S!$HC29:$HL29)+SUMIF(N!$HC$15:$HL$15,'Ciclo Semaforico'!BH$30,N!$HC29:$HL29)+SUMIF(E!$HC$15:$HL$15,'Ciclo Semaforico'!BH$30,E!$HC29:$HL29)+SUMIF(O!$HC$15:$HL$15,'Ciclo Semaforico'!BH$30,O!$HC29:$HL29)),(SUMIF(S!$HC$15:$HL$15,'Ciclo Semaforico'!BH$30,S!$HC29:$HL29)+SUMIF(N!$HC$15:$HL$15,'Ciclo Semaforico'!BH$30,N!$HC29:$HL29)+SUMIF(E!$HC$15:$HL$15,'Ciclo Semaforico'!BH$30,E!$HC29:$HL29)+SUMIF(O!$HC$15:$HL$15,'Ciclo Semaforico'!BH$30,O!$HC29:$HL29))*BH$31))</f>
        <v>0</v>
      </c>
      <c r="BI54" s="245">
        <f>IF(BI$32="",IF(BI$31="",(SUMIF(S!$HC$15:$HL$15,'Ciclo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Semaforico'!BI$30,O!$HC29:$HL29))*BI$31),(SUMIF(S!$HC$15:$HL$15,'Ciclo Semaforico'!BI$32,S!$HC29:$HL29)+SUMIF(N!$HC$15:$HL$15,'Ciclo Semaforico'!BI$32,N!$HC29:$HL29)+SUMIF(E!$HC$15:$HL$15,'Ciclo Semaforico'!BI$32,E!$HC29:$HL29)+SUMIF(O!$HC$15:$HL$15,'Ciclo Semaforico'!BI$32,O!$HC29:$HL29))-IF(BI$31="",(SUMIF(S!$HC$15:$HL$15,'Ciclo Semaforico'!BI$30,S!$HC29:$HL29)+SUMIF(N!$HC$15:$HL$15,'Ciclo Semaforico'!BI$30,N!$HC29:$HL29)+SUMIF(E!$HC$15:$HL$15,'Ciclo Semaforico'!BI$30,E!$HC29:$HL29)+SUMIF(O!$HC$15:$HL$15,'Ciclo Semaforico'!BI$30,O!$HC29:$HL29)),(SUMIF(S!$HC$15:$HL$15,'Ciclo Semaforico'!BI$30,S!$HC29:$HL29)+SUMIF(N!$HC$15:$HL$15,'Ciclo Semaforico'!BI$30,N!$HC29:$HL29)+SUMIF(E!$HC$15:$HL$15,'Ciclo Semaforico'!BI$30,E!$HC29:$HL29)+SUMIF(O!$HC$15:$HL$15,'Ciclo Semaforico'!BI$30,O!$HC29:$HL29))*BI$31))</f>
        <v>0</v>
      </c>
      <c r="BJ54" s="246">
        <f>IF(BJ$32="",IF(BJ$31="",(SUMIF(S!$HC$15:$HL$15,'Ciclo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Semaforico'!BJ$30,O!$HC29:$HL29))*BJ$31),(SUMIF(S!$HC$15:$HL$15,'Ciclo Semaforico'!BJ$32,S!$HC29:$HL29)+SUMIF(N!$HC$15:$HL$15,'Ciclo Semaforico'!BJ$32,N!$HC29:$HL29)+SUMIF(E!$HC$15:$HL$15,'Ciclo Semaforico'!BJ$32,E!$HC29:$HL29)+SUMIF(O!$HC$15:$HL$15,'Ciclo Semaforico'!BJ$32,O!$HC29:$HL29))-IF(BJ$31="",(SUMIF(S!$HC$15:$HL$15,'Ciclo Semaforico'!BJ$30,S!$HC29:$HL29)+SUMIF(N!$HC$15:$HL$15,'Ciclo Semaforico'!BJ$30,N!$HC29:$HL29)+SUMIF(E!$HC$15:$HL$15,'Ciclo Semaforico'!BJ$30,E!$HC29:$HL29)+SUMIF(O!$HC$15:$HL$15,'Ciclo Semaforico'!BJ$30,O!$HC29:$HL29)),(SUMIF(S!$HC$15:$HL$15,'Ciclo Semaforico'!BJ$30,S!$HC29:$HL29)+SUMIF(N!$HC$15:$HL$15,'Ciclo Semaforico'!BJ$30,N!$HC29:$HL29)+SUMIF(E!$HC$15:$HL$15,'Ciclo Semaforico'!BJ$30,E!$HC29:$HL29)+SUMIF(O!$HC$15:$HL$15,'Ciclo Semaforico'!BJ$30,O!$HC29:$HL29))*BJ$31))</f>
        <v>0</v>
      </c>
      <c r="BK54" s="244">
        <f>IF(BK$32="",IF(BK$31="",(SUMIF(S!$HC$15:$HL$15,'Ciclo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Semaforico'!BK$30,O!$HC29:$HL29))*BK$31),(SUMIF(S!$HC$15:$HL$15,'Ciclo Semaforico'!BK$32,S!$HC29:$HL29)+SUMIF(N!$HC$15:$HL$15,'Ciclo Semaforico'!BK$32,N!$HC29:$HL29)+SUMIF(E!$HC$15:$HL$15,'Ciclo Semaforico'!BK$32,E!$HC29:$HL29)+SUMIF(O!$HC$15:$HL$15,'Ciclo Semaforico'!BK$32,O!$HC29:$HL29))-IF(BK$31="",(SUMIF(S!$HC$15:$HL$15,'Ciclo Semaforico'!BK$30,S!$HC29:$HL29)+SUMIF(N!$HC$15:$HL$15,'Ciclo Semaforico'!BK$30,N!$HC29:$HL29)+SUMIF(E!$HC$15:$HL$15,'Ciclo Semaforico'!BK$30,E!$HC29:$HL29)+SUMIF(O!$HC$15:$HL$15,'Ciclo Semaforico'!BK$30,O!$HC29:$HL29)),(SUMIF(S!$HC$15:$HL$15,'Ciclo Semaforico'!BK$30,S!$HC29:$HL29)+SUMIF(N!$HC$15:$HL$15,'Ciclo Semaforico'!BK$30,N!$HC29:$HL29)+SUMIF(E!$HC$15:$HL$15,'Ciclo Semaforico'!BK$30,E!$HC29:$HL29)+SUMIF(O!$HC$15:$HL$15,'Ciclo Semaforico'!BK$30,O!$HC29:$HL29))*BK$31))</f>
        <v>0</v>
      </c>
      <c r="BL54" s="245">
        <f>IF(BL$32="",IF(BL$31="",(SUMIF(S!$HC$15:$HL$15,'Ciclo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Semaforico'!BL$30,O!$HC29:$HL29))*BL$31),(SUMIF(S!$HC$15:$HL$15,'Ciclo Semaforico'!BL$32,S!$HC29:$HL29)+SUMIF(N!$HC$15:$HL$15,'Ciclo Semaforico'!BL$32,N!$HC29:$HL29)+SUMIF(E!$HC$15:$HL$15,'Ciclo Semaforico'!BL$32,E!$HC29:$HL29)+SUMIF(O!$HC$15:$HL$15,'Ciclo Semaforico'!BL$32,O!$HC29:$HL29))-IF(BL$31="",(SUMIF(S!$HC$15:$HL$15,'Ciclo Semaforico'!BL$30,S!$HC29:$HL29)+SUMIF(N!$HC$15:$HL$15,'Ciclo Semaforico'!BL$30,N!$HC29:$HL29)+SUMIF(E!$HC$15:$HL$15,'Ciclo Semaforico'!BL$30,E!$HC29:$HL29)+SUMIF(O!$HC$15:$HL$15,'Ciclo Semaforico'!BL$30,O!$HC29:$HL29)),(SUMIF(S!$HC$15:$HL$15,'Ciclo Semaforico'!BL$30,S!$HC29:$HL29)+SUMIF(N!$HC$15:$HL$15,'Ciclo Semaforico'!BL$30,N!$HC29:$HL29)+SUMIF(E!$HC$15:$HL$15,'Ciclo Semaforico'!BL$30,E!$HC29:$HL29)+SUMIF(O!$HC$15:$HL$15,'Ciclo Semaforico'!BL$30,O!$HC29:$HL29))*BL$31))</f>
        <v>0</v>
      </c>
      <c r="BM54" s="245">
        <f>IF(BM$32="",IF(BM$31="",(SUMIF(S!$HC$15:$HL$15,'Ciclo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Semaforico'!BM$30,O!$HC29:$HL29))*BM$31),(SUMIF(S!$HC$15:$HL$15,'Ciclo Semaforico'!BM$32,S!$HC29:$HL29)+SUMIF(N!$HC$15:$HL$15,'Ciclo Semaforico'!BM$32,N!$HC29:$HL29)+SUMIF(E!$HC$15:$HL$15,'Ciclo Semaforico'!BM$32,E!$HC29:$HL29)+SUMIF(O!$HC$15:$HL$15,'Ciclo Semaforico'!BM$32,O!$HC29:$HL29))-IF(BM$31="",(SUMIF(S!$HC$15:$HL$15,'Ciclo Semaforico'!BM$30,S!$HC29:$HL29)+SUMIF(N!$HC$15:$HL$15,'Ciclo Semaforico'!BM$30,N!$HC29:$HL29)+SUMIF(E!$HC$15:$HL$15,'Ciclo Semaforico'!BM$30,E!$HC29:$HL29)+SUMIF(O!$HC$15:$HL$15,'Ciclo Semaforico'!BM$30,O!$HC29:$HL29)),(SUMIF(S!$HC$15:$HL$15,'Ciclo Semaforico'!BM$30,S!$HC29:$HL29)+SUMIF(N!$HC$15:$HL$15,'Ciclo Semaforico'!BM$30,N!$HC29:$HL29)+SUMIF(E!$HC$15:$HL$15,'Ciclo Semaforico'!BM$30,E!$HC29:$HL29)+SUMIF(O!$HC$15:$HL$15,'Ciclo Semaforico'!BM$30,O!$HC29:$HL29))*BM$31))</f>
        <v>0</v>
      </c>
      <c r="BN54" s="245">
        <f>IF(BN$32="",IF(BN$31="",(SUMIF(S!$HC$15:$HL$15,'Ciclo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Semaforico'!BN$30,O!$HC29:$HL29))*BN$31),(SUMIF(S!$HC$15:$HL$15,'Ciclo Semaforico'!BN$32,S!$HC29:$HL29)+SUMIF(N!$HC$15:$HL$15,'Ciclo Semaforico'!BN$32,N!$HC29:$HL29)+SUMIF(E!$HC$15:$HL$15,'Ciclo Semaforico'!BN$32,E!$HC29:$HL29)+SUMIF(O!$HC$15:$HL$15,'Ciclo Semaforico'!BN$32,O!$HC29:$HL29))-IF(BN$31="",(SUMIF(S!$HC$15:$HL$15,'Ciclo Semaforico'!BN$30,S!$HC29:$HL29)+SUMIF(N!$HC$15:$HL$15,'Ciclo Semaforico'!BN$30,N!$HC29:$HL29)+SUMIF(E!$HC$15:$HL$15,'Ciclo Semaforico'!BN$30,E!$HC29:$HL29)+SUMIF(O!$HC$15:$HL$15,'Ciclo Semaforico'!BN$30,O!$HC29:$HL29)),(SUMIF(S!$HC$15:$HL$15,'Ciclo Semaforico'!BN$30,S!$HC29:$HL29)+SUMIF(N!$HC$15:$HL$15,'Ciclo Semaforico'!BN$30,N!$HC29:$HL29)+SUMIF(E!$HC$15:$HL$15,'Ciclo Semaforico'!BN$30,E!$HC29:$HL29)+SUMIF(O!$HC$15:$HL$15,'Ciclo Semaforico'!BN$30,O!$HC29:$HL29))*BN$31))</f>
        <v>0</v>
      </c>
      <c r="BO54" s="245">
        <f>IF(BO$32="",IF(BO$31="",(SUMIF(S!$HC$15:$HL$15,'Ciclo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Semaforico'!BO$30,O!$HC29:$HL29))*BO$31),(SUMIF(S!$HC$15:$HL$15,'Ciclo Semaforico'!BO$32,S!$HC29:$HL29)+SUMIF(N!$HC$15:$HL$15,'Ciclo Semaforico'!BO$32,N!$HC29:$HL29)+SUMIF(E!$HC$15:$HL$15,'Ciclo Semaforico'!BO$32,E!$HC29:$HL29)+SUMIF(O!$HC$15:$HL$15,'Ciclo Semaforico'!BO$32,O!$HC29:$HL29))-IF(BO$31="",(SUMIF(S!$HC$15:$HL$15,'Ciclo Semaforico'!BO$30,S!$HC29:$HL29)+SUMIF(N!$HC$15:$HL$15,'Ciclo Semaforico'!BO$30,N!$HC29:$HL29)+SUMIF(E!$HC$15:$HL$15,'Ciclo Semaforico'!BO$30,E!$HC29:$HL29)+SUMIF(O!$HC$15:$HL$15,'Ciclo Semaforico'!BO$30,O!$HC29:$HL29)),(SUMIF(S!$HC$15:$HL$15,'Ciclo Semaforico'!BO$30,S!$HC29:$HL29)+SUMIF(N!$HC$15:$HL$15,'Ciclo Semaforico'!BO$30,N!$HC29:$HL29)+SUMIF(E!$HC$15:$HL$15,'Ciclo Semaforico'!BO$30,E!$HC29:$HL29)+SUMIF(O!$HC$15:$HL$15,'Ciclo Semaforico'!BO$30,O!$HC29:$HL29))*BO$31))</f>
        <v>0</v>
      </c>
      <c r="BP54" s="245">
        <f>IF(BP$32="",IF(BP$31="",(SUMIF(S!$HC$15:$HL$15,'Ciclo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Semaforico'!BP$30,O!$HC29:$HL29))*BP$31),(SUMIF(S!$HC$15:$HL$15,'Ciclo Semaforico'!BP$32,S!$HC29:$HL29)+SUMIF(N!$HC$15:$HL$15,'Ciclo Semaforico'!BP$32,N!$HC29:$HL29)+SUMIF(E!$HC$15:$HL$15,'Ciclo Semaforico'!BP$32,E!$HC29:$HL29)+SUMIF(O!$HC$15:$HL$15,'Ciclo Semaforico'!BP$32,O!$HC29:$HL29))-IF(BP$31="",(SUMIF(S!$HC$15:$HL$15,'Ciclo Semaforico'!BP$30,S!$HC29:$HL29)+SUMIF(N!$HC$15:$HL$15,'Ciclo Semaforico'!BP$30,N!$HC29:$HL29)+SUMIF(E!$HC$15:$HL$15,'Ciclo Semaforico'!BP$30,E!$HC29:$HL29)+SUMIF(O!$HC$15:$HL$15,'Ciclo Semaforico'!BP$30,O!$HC29:$HL29)),(SUMIF(S!$HC$15:$HL$15,'Ciclo Semaforico'!BP$30,S!$HC29:$HL29)+SUMIF(N!$HC$15:$HL$15,'Ciclo Semaforico'!BP$30,N!$HC29:$HL29)+SUMIF(E!$HC$15:$HL$15,'Ciclo Semaforico'!BP$30,E!$HC29:$HL29)+SUMIF(O!$HC$15:$HL$15,'Ciclo Semaforico'!BP$30,O!$HC29:$HL29))*BP$31))</f>
        <v>0</v>
      </c>
      <c r="BQ54" s="245">
        <f>IF(BQ$32="",IF(BQ$31="",(SUMIF(S!$HC$15:$HL$15,'Ciclo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Semaforico'!BQ$30,O!$HC29:$HL29))*BQ$31),(SUMIF(S!$HC$15:$HL$15,'Ciclo Semaforico'!BQ$32,S!$HC29:$HL29)+SUMIF(N!$HC$15:$HL$15,'Ciclo Semaforico'!BQ$32,N!$HC29:$HL29)+SUMIF(E!$HC$15:$HL$15,'Ciclo Semaforico'!BQ$32,E!$HC29:$HL29)+SUMIF(O!$HC$15:$HL$15,'Ciclo Semaforico'!BQ$32,O!$HC29:$HL29))-IF(BQ$31="",(SUMIF(S!$HC$15:$HL$15,'Ciclo Semaforico'!BQ$30,S!$HC29:$HL29)+SUMIF(N!$HC$15:$HL$15,'Ciclo Semaforico'!BQ$30,N!$HC29:$HL29)+SUMIF(E!$HC$15:$HL$15,'Ciclo Semaforico'!BQ$30,E!$HC29:$HL29)+SUMIF(O!$HC$15:$HL$15,'Ciclo Semaforico'!BQ$30,O!$HC29:$HL29)),(SUMIF(S!$HC$15:$HL$15,'Ciclo Semaforico'!BQ$30,S!$HC29:$HL29)+SUMIF(N!$HC$15:$HL$15,'Ciclo Semaforico'!BQ$30,N!$HC29:$HL29)+SUMIF(E!$HC$15:$HL$15,'Ciclo Semaforico'!BQ$30,E!$HC29:$HL29)+SUMIF(O!$HC$15:$HL$15,'Ciclo Semaforico'!BQ$30,O!$HC29:$HL29))*BQ$31))</f>
        <v>0</v>
      </c>
      <c r="BR54" s="245">
        <f>IF(BR$32="",IF(BR$31="",(SUMIF(S!$HC$15:$HL$15,'Ciclo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Semaforico'!BR$30,O!$HC29:$HL29))*BR$31),(SUMIF(S!$HC$15:$HL$15,'Ciclo Semaforico'!BR$32,S!$HC29:$HL29)+SUMIF(N!$HC$15:$HL$15,'Ciclo Semaforico'!BR$32,N!$HC29:$HL29)+SUMIF(E!$HC$15:$HL$15,'Ciclo Semaforico'!BR$32,E!$HC29:$HL29)+SUMIF(O!$HC$15:$HL$15,'Ciclo Semaforico'!BR$32,O!$HC29:$HL29))-IF(BR$31="",(SUMIF(S!$HC$15:$HL$15,'Ciclo Semaforico'!BR$30,S!$HC29:$HL29)+SUMIF(N!$HC$15:$HL$15,'Ciclo Semaforico'!BR$30,N!$HC29:$HL29)+SUMIF(E!$HC$15:$HL$15,'Ciclo Semaforico'!BR$30,E!$HC29:$HL29)+SUMIF(O!$HC$15:$HL$15,'Ciclo Semaforico'!BR$30,O!$HC29:$HL29)),(SUMIF(S!$HC$15:$HL$15,'Ciclo Semaforico'!BR$30,S!$HC29:$HL29)+SUMIF(N!$HC$15:$HL$15,'Ciclo Semaforico'!BR$30,N!$HC29:$HL29)+SUMIF(E!$HC$15:$HL$15,'Ciclo Semaforico'!BR$30,E!$HC29:$HL29)+SUMIF(O!$HC$15:$HL$15,'Ciclo Semaforico'!BR$30,O!$HC29:$HL29))*BR$31))</f>
        <v>0</v>
      </c>
      <c r="BS54" s="245">
        <f>IF(BS$32="",IF(BS$31="",(SUMIF(S!$HC$15:$HL$15,'Ciclo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Semaforico'!BS$30,O!$HC29:$HL29))*BS$31),(SUMIF(S!$HC$15:$HL$15,'Ciclo Semaforico'!BS$32,S!$HC29:$HL29)+SUMIF(N!$HC$15:$HL$15,'Ciclo Semaforico'!BS$32,N!$HC29:$HL29)+SUMIF(E!$HC$15:$HL$15,'Ciclo Semaforico'!BS$32,E!$HC29:$HL29)+SUMIF(O!$HC$15:$HL$15,'Ciclo Semaforico'!BS$32,O!$HC29:$HL29))-IF(BS$31="",(SUMIF(S!$HC$15:$HL$15,'Ciclo Semaforico'!BS$30,S!$HC29:$HL29)+SUMIF(N!$HC$15:$HL$15,'Ciclo Semaforico'!BS$30,N!$HC29:$HL29)+SUMIF(E!$HC$15:$HL$15,'Ciclo Semaforico'!BS$30,E!$HC29:$HL29)+SUMIF(O!$HC$15:$HL$15,'Ciclo Semaforico'!BS$30,O!$HC29:$HL29)),(SUMIF(S!$HC$15:$HL$15,'Ciclo Semaforico'!BS$30,S!$HC29:$HL29)+SUMIF(N!$HC$15:$HL$15,'Ciclo Semaforico'!BS$30,N!$HC29:$HL29)+SUMIF(E!$HC$15:$HL$15,'Ciclo Semaforico'!BS$30,E!$HC29:$HL29)+SUMIF(O!$HC$15:$HL$15,'Ciclo Semaforico'!BS$30,O!$HC29:$HL29))*BS$31))</f>
        <v>0</v>
      </c>
      <c r="BT54" s="245">
        <f>IF(BT$32="",IF(BT$31="",(SUMIF(S!$HC$15:$HL$15,'Ciclo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Semaforico'!BT$30,O!$HC29:$HL29))*BT$31),(SUMIF(S!$HC$15:$HL$15,'Ciclo Semaforico'!BT$32,S!$HC29:$HL29)+SUMIF(N!$HC$15:$HL$15,'Ciclo Semaforico'!BT$32,N!$HC29:$HL29)+SUMIF(E!$HC$15:$HL$15,'Ciclo Semaforico'!BT$32,E!$HC29:$HL29)+SUMIF(O!$HC$15:$HL$15,'Ciclo Semaforico'!BT$32,O!$HC29:$HL29))-IF(BT$31="",(SUMIF(S!$HC$15:$HL$15,'Ciclo Semaforico'!BT$30,S!$HC29:$HL29)+SUMIF(N!$HC$15:$HL$15,'Ciclo Semaforico'!BT$30,N!$HC29:$HL29)+SUMIF(E!$HC$15:$HL$15,'Ciclo Semaforico'!BT$30,E!$HC29:$HL29)+SUMIF(O!$HC$15:$HL$15,'Ciclo Semaforico'!BT$30,O!$HC29:$HL29)),(SUMIF(S!$HC$15:$HL$15,'Ciclo Semaforico'!BT$30,S!$HC29:$HL29)+SUMIF(N!$HC$15:$HL$15,'Ciclo Semaforico'!BT$30,N!$HC29:$HL29)+SUMIF(E!$HC$15:$HL$15,'Ciclo Semaforico'!BT$30,E!$HC29:$HL29)+SUMIF(O!$HC$15:$HL$15,'Ciclo Semaforico'!BT$30,O!$HC29:$HL29))*BT$31))</f>
        <v>0</v>
      </c>
      <c r="BU54" s="245">
        <f>IF(BU$32="",IF(BU$31="",(SUMIF(S!$HC$15:$HL$15,'Ciclo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Semaforico'!BU$30,O!$HC29:$HL29))*BU$31),(SUMIF(S!$HC$15:$HL$15,'Ciclo Semaforico'!BU$32,S!$HC29:$HL29)+SUMIF(N!$HC$15:$HL$15,'Ciclo Semaforico'!BU$32,N!$HC29:$HL29)+SUMIF(E!$HC$15:$HL$15,'Ciclo Semaforico'!BU$32,E!$HC29:$HL29)+SUMIF(O!$HC$15:$HL$15,'Ciclo Semaforico'!BU$32,O!$HC29:$HL29))-IF(BU$31="",(SUMIF(S!$HC$15:$HL$15,'Ciclo Semaforico'!BU$30,S!$HC29:$HL29)+SUMIF(N!$HC$15:$HL$15,'Ciclo Semaforico'!BU$30,N!$HC29:$HL29)+SUMIF(E!$HC$15:$HL$15,'Ciclo Semaforico'!BU$30,E!$HC29:$HL29)+SUMIF(O!$HC$15:$HL$15,'Ciclo Semaforico'!BU$30,O!$HC29:$HL29)),(SUMIF(S!$HC$15:$HL$15,'Ciclo Semaforico'!BU$30,S!$HC29:$HL29)+SUMIF(N!$HC$15:$HL$15,'Ciclo Semaforico'!BU$30,N!$HC29:$HL29)+SUMIF(E!$HC$15:$HL$15,'Ciclo Semaforico'!BU$30,E!$HC29:$HL29)+SUMIF(O!$HC$15:$HL$15,'Ciclo Semaforico'!BU$30,O!$HC29:$HL29))*BU$31))</f>
        <v>0</v>
      </c>
      <c r="BV54" s="246">
        <f>IF(BV$32="",IF(BV$31="",(SUMIF(S!$HC$15:$HL$15,'Ciclo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Semaforico'!BV$30,O!$HC29:$HL29))*BV$31),(SUMIF(S!$HC$15:$HL$15,'Ciclo Semaforico'!BV$32,S!$HC29:$HL29)+SUMIF(N!$HC$15:$HL$15,'Ciclo Semaforico'!BV$32,N!$HC29:$HL29)+SUMIF(E!$HC$15:$HL$15,'Ciclo Semaforico'!BV$32,E!$HC29:$HL29)+SUMIF(O!$HC$15:$HL$15,'Ciclo Semaforico'!BV$32,O!$HC29:$HL29))-IF(BV$31="",(SUMIF(S!$HC$15:$HL$15,'Ciclo Semaforico'!BV$30,S!$HC29:$HL29)+SUMIF(N!$HC$15:$HL$15,'Ciclo Semaforico'!BV$30,N!$HC29:$HL29)+SUMIF(E!$HC$15:$HL$15,'Ciclo Semaforico'!BV$30,E!$HC29:$HL29)+SUMIF(O!$HC$15:$HL$15,'Ciclo Semaforico'!BV$30,O!$HC29:$HL29)),(SUMIF(S!$HC$15:$HL$15,'Ciclo Semaforico'!BV$30,S!$HC29:$HL29)+SUMIF(N!$HC$15:$HL$15,'Ciclo Semaforico'!BV$30,N!$HC29:$HL29)+SUMIF(E!$HC$15:$HL$15,'Ciclo Semaforico'!BV$30,E!$HC29:$HL29)+SUMIF(O!$HC$15:$HL$15,'Ciclo Semaforico'!BV$30,O!$HC29:$HL29))*BV$31))</f>
        <v>0</v>
      </c>
      <c r="BW54" s="244">
        <f>IF(BW$32="",IF(BW$31="",(SUMIF(S!$HC$15:$HL$15,'Ciclo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Semaforico'!BW$30,O!$HC29:$HL29))*BW$31),(SUMIF(S!$HC$15:$HL$15,'Ciclo Semaforico'!BW$32,S!$HC29:$HL29)+SUMIF(N!$HC$15:$HL$15,'Ciclo Semaforico'!BW$32,N!$HC29:$HL29)+SUMIF(E!$HC$15:$HL$15,'Ciclo Semaforico'!BW$32,E!$HC29:$HL29)+SUMIF(O!$HC$15:$HL$15,'Ciclo Semaforico'!BW$32,O!$HC29:$HL29))-IF(BW$31="",(SUMIF(S!$HC$15:$HL$15,'Ciclo Semaforico'!BW$30,S!$HC29:$HL29)+SUMIF(N!$HC$15:$HL$15,'Ciclo Semaforico'!BW$30,N!$HC29:$HL29)+SUMIF(E!$HC$15:$HL$15,'Ciclo Semaforico'!BW$30,E!$HC29:$HL29)+SUMIF(O!$HC$15:$HL$15,'Ciclo Semaforico'!BW$30,O!$HC29:$HL29)),(SUMIF(S!$HC$15:$HL$15,'Ciclo Semaforico'!BW$30,S!$HC29:$HL29)+SUMIF(N!$HC$15:$HL$15,'Ciclo Semaforico'!BW$30,N!$HC29:$HL29)+SUMIF(E!$HC$15:$HL$15,'Ciclo Semaforico'!BW$30,E!$HC29:$HL29)+SUMIF(O!$HC$15:$HL$15,'Ciclo Semaforico'!BW$30,O!$HC29:$HL29))*BW$31))</f>
        <v>0</v>
      </c>
      <c r="BX54" s="245">
        <f>IF(BX$32="",IF(BX$31="",(SUMIF(S!$HC$15:$HL$15,'Ciclo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Semaforico'!BX$30,O!$HC29:$HL29))*BX$31),(SUMIF(S!$HC$15:$HL$15,'Ciclo Semaforico'!BX$32,S!$HC29:$HL29)+SUMIF(N!$HC$15:$HL$15,'Ciclo Semaforico'!BX$32,N!$HC29:$HL29)+SUMIF(E!$HC$15:$HL$15,'Ciclo Semaforico'!BX$32,E!$HC29:$HL29)+SUMIF(O!$HC$15:$HL$15,'Ciclo Semaforico'!BX$32,O!$HC29:$HL29))-IF(BX$31="",(SUMIF(S!$HC$15:$HL$15,'Ciclo Semaforico'!BX$30,S!$HC29:$HL29)+SUMIF(N!$HC$15:$HL$15,'Ciclo Semaforico'!BX$30,N!$HC29:$HL29)+SUMIF(E!$HC$15:$HL$15,'Ciclo Semaforico'!BX$30,E!$HC29:$HL29)+SUMIF(O!$HC$15:$HL$15,'Ciclo Semaforico'!BX$30,O!$HC29:$HL29)),(SUMIF(S!$HC$15:$HL$15,'Ciclo Semaforico'!BX$30,S!$HC29:$HL29)+SUMIF(N!$HC$15:$HL$15,'Ciclo Semaforico'!BX$30,N!$HC29:$HL29)+SUMIF(E!$HC$15:$HL$15,'Ciclo Semaforico'!BX$30,E!$HC29:$HL29)+SUMIF(O!$HC$15:$HL$15,'Ciclo Semaforico'!BX$30,O!$HC29:$HL29))*BX$31))</f>
        <v>0</v>
      </c>
      <c r="BY54" s="245">
        <f>IF(BY$32="",IF(BY$31="",(SUMIF(S!$HC$15:$HL$15,'Ciclo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Semaforico'!BY$30,O!$HC29:$HL29))*BY$31),(SUMIF(S!$HC$15:$HL$15,'Ciclo Semaforico'!BY$32,S!$HC29:$HL29)+SUMIF(N!$HC$15:$HL$15,'Ciclo Semaforico'!BY$32,N!$HC29:$HL29)+SUMIF(E!$HC$15:$HL$15,'Ciclo Semaforico'!BY$32,E!$HC29:$HL29)+SUMIF(O!$HC$15:$HL$15,'Ciclo Semaforico'!BY$32,O!$HC29:$HL29))-IF(BY$31="",(SUMIF(S!$HC$15:$HL$15,'Ciclo Semaforico'!BY$30,S!$HC29:$HL29)+SUMIF(N!$HC$15:$HL$15,'Ciclo Semaforico'!BY$30,N!$HC29:$HL29)+SUMIF(E!$HC$15:$HL$15,'Ciclo Semaforico'!BY$30,E!$HC29:$HL29)+SUMIF(O!$HC$15:$HL$15,'Ciclo Semaforico'!BY$30,O!$HC29:$HL29)),(SUMIF(S!$HC$15:$HL$15,'Ciclo Semaforico'!BY$30,S!$HC29:$HL29)+SUMIF(N!$HC$15:$HL$15,'Ciclo Semaforico'!BY$30,N!$HC29:$HL29)+SUMIF(E!$HC$15:$HL$15,'Ciclo Semaforico'!BY$30,E!$HC29:$HL29)+SUMIF(O!$HC$15:$HL$15,'Ciclo Semaforico'!BY$30,O!$HC29:$HL29))*BY$31))</f>
        <v>0</v>
      </c>
      <c r="BZ54" s="245">
        <f>IF(BZ$32="",IF(BZ$31="",(SUMIF(S!$HC$15:$HL$15,'Ciclo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Semaforico'!BZ$30,O!$HC29:$HL29))*BZ$31),(SUMIF(S!$HC$15:$HL$15,'Ciclo Semaforico'!BZ$32,S!$HC29:$HL29)+SUMIF(N!$HC$15:$HL$15,'Ciclo Semaforico'!BZ$32,N!$HC29:$HL29)+SUMIF(E!$HC$15:$HL$15,'Ciclo Semaforico'!BZ$32,E!$HC29:$HL29)+SUMIF(O!$HC$15:$HL$15,'Ciclo Semaforico'!BZ$32,O!$HC29:$HL29))-IF(BZ$31="",(SUMIF(S!$HC$15:$HL$15,'Ciclo Semaforico'!BZ$30,S!$HC29:$HL29)+SUMIF(N!$HC$15:$HL$15,'Ciclo Semaforico'!BZ$30,N!$HC29:$HL29)+SUMIF(E!$HC$15:$HL$15,'Ciclo Semaforico'!BZ$30,E!$HC29:$HL29)+SUMIF(O!$HC$15:$HL$15,'Ciclo Semaforico'!BZ$30,O!$HC29:$HL29)),(SUMIF(S!$HC$15:$HL$15,'Ciclo Semaforico'!BZ$30,S!$HC29:$HL29)+SUMIF(N!$HC$15:$HL$15,'Ciclo Semaforico'!BZ$30,N!$HC29:$HL29)+SUMIF(E!$HC$15:$HL$15,'Ciclo Semaforico'!BZ$30,E!$HC29:$HL29)+SUMIF(O!$HC$15:$HL$15,'Ciclo Semaforico'!BZ$30,O!$HC29:$HL29))*BZ$31))</f>
        <v>0</v>
      </c>
      <c r="CA54" s="245">
        <f>IF(CA$32="",IF(CA$31="",(SUMIF(S!$HC$15:$HL$15,'Ciclo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Semaforico'!CA$30,O!$HC29:$HL29))*CA$31),(SUMIF(S!$HC$15:$HL$15,'Ciclo Semaforico'!CA$32,S!$HC29:$HL29)+SUMIF(N!$HC$15:$HL$15,'Ciclo Semaforico'!CA$32,N!$HC29:$HL29)+SUMIF(E!$HC$15:$HL$15,'Ciclo Semaforico'!CA$32,E!$HC29:$HL29)+SUMIF(O!$HC$15:$HL$15,'Ciclo Semaforico'!CA$32,O!$HC29:$HL29))-IF(CA$31="",(SUMIF(S!$HC$15:$HL$15,'Ciclo Semaforico'!CA$30,S!$HC29:$HL29)+SUMIF(N!$HC$15:$HL$15,'Ciclo Semaforico'!CA$30,N!$HC29:$HL29)+SUMIF(E!$HC$15:$HL$15,'Ciclo Semaforico'!CA$30,E!$HC29:$HL29)+SUMIF(O!$HC$15:$HL$15,'Ciclo Semaforico'!CA$30,O!$HC29:$HL29)),(SUMIF(S!$HC$15:$HL$15,'Ciclo Semaforico'!CA$30,S!$HC29:$HL29)+SUMIF(N!$HC$15:$HL$15,'Ciclo Semaforico'!CA$30,N!$HC29:$HL29)+SUMIF(E!$HC$15:$HL$15,'Ciclo Semaforico'!CA$30,E!$HC29:$HL29)+SUMIF(O!$HC$15:$HL$15,'Ciclo Semaforico'!CA$30,O!$HC29:$HL29))*CA$31))</f>
        <v>0</v>
      </c>
      <c r="CB54" s="245">
        <f>IF(CB$32="",IF(CB$31="",(SUMIF(S!$HC$15:$HL$15,'Ciclo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Semaforico'!CB$30,O!$HC29:$HL29))*CB$31),(SUMIF(S!$HC$15:$HL$15,'Ciclo Semaforico'!CB$32,S!$HC29:$HL29)+SUMIF(N!$HC$15:$HL$15,'Ciclo Semaforico'!CB$32,N!$HC29:$HL29)+SUMIF(E!$HC$15:$HL$15,'Ciclo Semaforico'!CB$32,E!$HC29:$HL29)+SUMIF(O!$HC$15:$HL$15,'Ciclo Semaforico'!CB$32,O!$HC29:$HL29))-IF(CB$31="",(SUMIF(S!$HC$15:$HL$15,'Ciclo Semaforico'!CB$30,S!$HC29:$HL29)+SUMIF(N!$HC$15:$HL$15,'Ciclo Semaforico'!CB$30,N!$HC29:$HL29)+SUMIF(E!$HC$15:$HL$15,'Ciclo Semaforico'!CB$30,E!$HC29:$HL29)+SUMIF(O!$HC$15:$HL$15,'Ciclo Semaforico'!CB$30,O!$HC29:$HL29)),(SUMIF(S!$HC$15:$HL$15,'Ciclo Semaforico'!CB$30,S!$HC29:$HL29)+SUMIF(N!$HC$15:$HL$15,'Ciclo Semaforico'!CB$30,N!$HC29:$HL29)+SUMIF(E!$HC$15:$HL$15,'Ciclo Semaforico'!CB$30,E!$HC29:$HL29)+SUMIF(O!$HC$15:$HL$15,'Ciclo Semaforico'!CB$30,O!$HC29:$HL29))*CB$31))</f>
        <v>0</v>
      </c>
      <c r="CC54" s="245">
        <f>IF(CC$32="",IF(CC$31="",(SUMIF(S!$HC$15:$HL$15,'Ciclo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Semaforico'!CC$30,O!$HC29:$HL29))*CC$31),(SUMIF(S!$HC$15:$HL$15,'Ciclo Semaforico'!CC$32,S!$HC29:$HL29)+SUMIF(N!$HC$15:$HL$15,'Ciclo Semaforico'!CC$32,N!$HC29:$HL29)+SUMIF(E!$HC$15:$HL$15,'Ciclo Semaforico'!CC$32,E!$HC29:$HL29)+SUMIF(O!$HC$15:$HL$15,'Ciclo Semaforico'!CC$32,O!$HC29:$HL29))-IF(CC$31="",(SUMIF(S!$HC$15:$HL$15,'Ciclo Semaforico'!CC$30,S!$HC29:$HL29)+SUMIF(N!$HC$15:$HL$15,'Ciclo Semaforico'!CC$30,N!$HC29:$HL29)+SUMIF(E!$HC$15:$HL$15,'Ciclo Semaforico'!CC$30,E!$HC29:$HL29)+SUMIF(O!$HC$15:$HL$15,'Ciclo Semaforico'!CC$30,O!$HC29:$HL29)),(SUMIF(S!$HC$15:$HL$15,'Ciclo Semaforico'!CC$30,S!$HC29:$HL29)+SUMIF(N!$HC$15:$HL$15,'Ciclo Semaforico'!CC$30,N!$HC29:$HL29)+SUMIF(E!$HC$15:$HL$15,'Ciclo Semaforico'!CC$30,E!$HC29:$HL29)+SUMIF(O!$HC$15:$HL$15,'Ciclo Semaforico'!CC$30,O!$HC29:$HL29))*CC$31))</f>
        <v>0</v>
      </c>
      <c r="CD54" s="245">
        <f>IF(CD$32="",IF(CD$31="",(SUMIF(S!$HC$15:$HL$15,'Ciclo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Semaforico'!CD$30,O!$HC29:$HL29))*CD$31),(SUMIF(S!$HC$15:$HL$15,'Ciclo Semaforico'!CD$32,S!$HC29:$HL29)+SUMIF(N!$HC$15:$HL$15,'Ciclo Semaforico'!CD$32,N!$HC29:$HL29)+SUMIF(E!$HC$15:$HL$15,'Ciclo Semaforico'!CD$32,E!$HC29:$HL29)+SUMIF(O!$HC$15:$HL$15,'Ciclo Semaforico'!CD$32,O!$HC29:$HL29))-IF(CD$31="",(SUMIF(S!$HC$15:$HL$15,'Ciclo Semaforico'!CD$30,S!$HC29:$HL29)+SUMIF(N!$HC$15:$HL$15,'Ciclo Semaforico'!CD$30,N!$HC29:$HL29)+SUMIF(E!$HC$15:$HL$15,'Ciclo Semaforico'!CD$30,E!$HC29:$HL29)+SUMIF(O!$HC$15:$HL$15,'Ciclo Semaforico'!CD$30,O!$HC29:$HL29)),(SUMIF(S!$HC$15:$HL$15,'Ciclo Semaforico'!CD$30,S!$HC29:$HL29)+SUMIF(N!$HC$15:$HL$15,'Ciclo Semaforico'!CD$30,N!$HC29:$HL29)+SUMIF(E!$HC$15:$HL$15,'Ciclo Semaforico'!CD$30,E!$HC29:$HL29)+SUMIF(O!$HC$15:$HL$15,'Ciclo Semaforico'!CD$30,O!$HC29:$HL29))*CD$31))</f>
        <v>0</v>
      </c>
      <c r="CE54" s="245">
        <f>IF(CE$32="",IF(CE$31="",(SUMIF(S!$HC$15:$HL$15,'Ciclo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Semaforico'!CE$30,O!$HC29:$HL29))*CE$31),(SUMIF(S!$HC$15:$HL$15,'Ciclo Semaforico'!CE$32,S!$HC29:$HL29)+SUMIF(N!$HC$15:$HL$15,'Ciclo Semaforico'!CE$32,N!$HC29:$HL29)+SUMIF(E!$HC$15:$HL$15,'Ciclo Semaforico'!CE$32,E!$HC29:$HL29)+SUMIF(O!$HC$15:$HL$15,'Ciclo Semaforico'!CE$32,O!$HC29:$HL29))-IF(CE$31="",(SUMIF(S!$HC$15:$HL$15,'Ciclo Semaforico'!CE$30,S!$HC29:$HL29)+SUMIF(N!$HC$15:$HL$15,'Ciclo Semaforico'!CE$30,N!$HC29:$HL29)+SUMIF(E!$HC$15:$HL$15,'Ciclo Semaforico'!CE$30,E!$HC29:$HL29)+SUMIF(O!$HC$15:$HL$15,'Ciclo Semaforico'!CE$30,O!$HC29:$HL29)),(SUMIF(S!$HC$15:$HL$15,'Ciclo Semaforico'!CE$30,S!$HC29:$HL29)+SUMIF(N!$HC$15:$HL$15,'Ciclo Semaforico'!CE$30,N!$HC29:$HL29)+SUMIF(E!$HC$15:$HL$15,'Ciclo Semaforico'!CE$30,E!$HC29:$HL29)+SUMIF(O!$HC$15:$HL$15,'Ciclo Semaforico'!CE$30,O!$HC29:$HL29))*CE$31))</f>
        <v>0</v>
      </c>
      <c r="CF54" s="245">
        <f>IF(CF$32="",IF(CF$31="",(SUMIF(S!$HC$15:$HL$15,'Ciclo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Semaforico'!CF$30,O!$HC29:$HL29))*CF$31),(SUMIF(S!$HC$15:$HL$15,'Ciclo Semaforico'!CF$32,S!$HC29:$HL29)+SUMIF(N!$HC$15:$HL$15,'Ciclo Semaforico'!CF$32,N!$HC29:$HL29)+SUMIF(E!$HC$15:$HL$15,'Ciclo Semaforico'!CF$32,E!$HC29:$HL29)+SUMIF(O!$HC$15:$HL$15,'Ciclo Semaforico'!CF$32,O!$HC29:$HL29))-IF(CF$31="",(SUMIF(S!$HC$15:$HL$15,'Ciclo Semaforico'!CF$30,S!$HC29:$HL29)+SUMIF(N!$HC$15:$HL$15,'Ciclo Semaforico'!CF$30,N!$HC29:$HL29)+SUMIF(E!$HC$15:$HL$15,'Ciclo Semaforico'!CF$30,E!$HC29:$HL29)+SUMIF(O!$HC$15:$HL$15,'Ciclo Semaforico'!CF$30,O!$HC29:$HL29)),(SUMIF(S!$HC$15:$HL$15,'Ciclo Semaforico'!CF$30,S!$HC29:$HL29)+SUMIF(N!$HC$15:$HL$15,'Ciclo Semaforico'!CF$30,N!$HC29:$HL29)+SUMIF(E!$HC$15:$HL$15,'Ciclo Semaforico'!CF$30,E!$HC29:$HL29)+SUMIF(O!$HC$15:$HL$15,'Ciclo Semaforico'!CF$30,O!$HC29:$HL29))*CF$31))</f>
        <v>0</v>
      </c>
      <c r="CG54" s="245">
        <f>IF(CG$32="",IF(CG$31="",(SUMIF(S!$HC$15:$HL$15,'Ciclo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Semaforico'!CG$30,O!$HC29:$HL29))*CG$31),(SUMIF(S!$HC$15:$HL$15,'Ciclo Semaforico'!CG$32,S!$HC29:$HL29)+SUMIF(N!$HC$15:$HL$15,'Ciclo Semaforico'!CG$32,N!$HC29:$HL29)+SUMIF(E!$HC$15:$HL$15,'Ciclo Semaforico'!CG$32,E!$HC29:$HL29)+SUMIF(O!$HC$15:$HL$15,'Ciclo Semaforico'!CG$32,O!$HC29:$HL29))-IF(CG$31="",(SUMIF(S!$HC$15:$HL$15,'Ciclo Semaforico'!CG$30,S!$HC29:$HL29)+SUMIF(N!$HC$15:$HL$15,'Ciclo Semaforico'!CG$30,N!$HC29:$HL29)+SUMIF(E!$HC$15:$HL$15,'Ciclo Semaforico'!CG$30,E!$HC29:$HL29)+SUMIF(O!$HC$15:$HL$15,'Ciclo Semaforico'!CG$30,O!$HC29:$HL29)),(SUMIF(S!$HC$15:$HL$15,'Ciclo Semaforico'!CG$30,S!$HC29:$HL29)+SUMIF(N!$HC$15:$HL$15,'Ciclo Semaforico'!CG$30,N!$HC29:$HL29)+SUMIF(E!$HC$15:$HL$15,'Ciclo Semaforico'!CG$30,E!$HC29:$HL29)+SUMIF(O!$HC$15:$HL$15,'Ciclo Semaforico'!CG$30,O!$HC29:$HL29))*CG$31))</f>
        <v>0</v>
      </c>
      <c r="CH54" s="246">
        <f>IF(CH$32="",IF(CH$31="",(SUMIF(S!$HC$15:$HL$15,'Ciclo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Semaforico'!CH$30,O!$HC29:$HL29))*CH$31),(SUMIF(S!$HC$15:$HL$15,'Ciclo Semaforico'!CH$32,S!$HC29:$HL29)+SUMIF(N!$HC$15:$HL$15,'Ciclo Semaforico'!CH$32,N!$HC29:$HL29)+SUMIF(E!$HC$15:$HL$15,'Ciclo Semaforico'!CH$32,E!$HC29:$HL29)+SUMIF(O!$HC$15:$HL$15,'Ciclo Semaforico'!CH$32,O!$HC29:$HL29))-IF(CH$31="",(SUMIF(S!$HC$15:$HL$15,'Ciclo Semaforico'!CH$30,S!$HC29:$HL29)+SUMIF(N!$HC$15:$HL$15,'Ciclo Semaforico'!CH$30,N!$HC29:$HL29)+SUMIF(E!$HC$15:$HL$15,'Ciclo Semaforico'!CH$30,E!$HC29:$HL29)+SUMIF(O!$HC$15:$HL$15,'Ciclo Semaforico'!CH$30,O!$HC29:$HL29)),(SUMIF(S!$HC$15:$HL$15,'Ciclo Semaforico'!CH$30,S!$HC29:$HL29)+SUMIF(N!$HC$15:$HL$15,'Ciclo Semaforico'!CH$30,N!$HC29:$HL29)+SUMIF(E!$HC$15:$HL$15,'Ciclo Semaforico'!CH$30,E!$HC29:$HL29)+SUMIF(O!$HC$15:$HL$15,'Ciclo Semaforico'!CH$30,O!$HC29:$HL29))*CH$31))</f>
        <v>0</v>
      </c>
      <c r="CI54" s="244">
        <f t="shared" si="52"/>
        <v>0</v>
      </c>
      <c r="CJ54" s="245">
        <f t="shared" si="53"/>
        <v>0</v>
      </c>
      <c r="CK54" s="245">
        <f t="shared" si="54"/>
        <v>0</v>
      </c>
      <c r="CL54" s="245">
        <f t="shared" si="55"/>
        <v>0</v>
      </c>
      <c r="CM54" s="245" t="e">
        <f t="shared" si="56"/>
        <v>#REF!</v>
      </c>
      <c r="CN54" s="245">
        <f t="shared" si="57"/>
        <v>0</v>
      </c>
      <c r="CO54" s="245">
        <f t="shared" si="58"/>
        <v>0</v>
      </c>
      <c r="CP54" s="245">
        <f t="shared" si="59"/>
        <v>0</v>
      </c>
      <c r="CQ54" s="245">
        <f t="shared" si="60"/>
        <v>0</v>
      </c>
      <c r="CR54" s="245">
        <f t="shared" si="61"/>
        <v>0</v>
      </c>
      <c r="CS54" s="245">
        <f t="shared" si="62"/>
        <v>0</v>
      </c>
      <c r="CT54" s="246">
        <f t="shared" si="63"/>
        <v>0</v>
      </c>
      <c r="CU54" s="244">
        <f t="shared" si="64"/>
        <v>0</v>
      </c>
      <c r="CV54" s="245">
        <f t="shared" si="65"/>
        <v>0</v>
      </c>
      <c r="CW54" s="245">
        <f t="shared" si="66"/>
        <v>0</v>
      </c>
      <c r="CX54" s="245">
        <f t="shared" si="67"/>
        <v>0</v>
      </c>
      <c r="CY54" s="245">
        <f t="shared" si="68"/>
        <v>0</v>
      </c>
      <c r="CZ54" s="245">
        <f t="shared" si="69"/>
        <v>0</v>
      </c>
      <c r="DA54" s="245">
        <f t="shared" si="70"/>
        <v>0</v>
      </c>
      <c r="DB54" s="245">
        <f t="shared" si="71"/>
        <v>0</v>
      </c>
      <c r="DC54" s="245">
        <f t="shared" si="72"/>
        <v>0</v>
      </c>
      <c r="DD54" s="245">
        <f t="shared" si="73"/>
        <v>0</v>
      </c>
      <c r="DE54" s="245">
        <f t="shared" si="74"/>
        <v>0</v>
      </c>
      <c r="DF54" s="246">
        <f t="shared" si="75"/>
        <v>0</v>
      </c>
      <c r="DG54" s="244" t="e">
        <f t="shared" si="76"/>
        <v>#REF!</v>
      </c>
      <c r="DH54" s="245" t="e">
        <f t="shared" si="77"/>
        <v>#REF!</v>
      </c>
      <c r="DI54" s="245" t="e">
        <f t="shared" si="78"/>
        <v>#REF!</v>
      </c>
      <c r="DJ54" s="245" t="e">
        <f t="shared" si="79"/>
        <v>#REF!</v>
      </c>
      <c r="DK54" s="245" t="e">
        <f t="shared" si="80"/>
        <v>#REF!</v>
      </c>
      <c r="DL54" s="245" t="e">
        <f t="shared" si="81"/>
        <v>#REF!</v>
      </c>
      <c r="DM54" s="245">
        <f t="shared" si="82"/>
        <v>0</v>
      </c>
      <c r="DN54" s="245">
        <f t="shared" si="83"/>
        <v>0</v>
      </c>
      <c r="DO54" s="245">
        <f t="shared" si="84"/>
        <v>0</v>
      </c>
      <c r="DP54" s="245">
        <f t="shared" si="85"/>
        <v>0</v>
      </c>
      <c r="DQ54" s="245">
        <f t="shared" si="86"/>
        <v>0</v>
      </c>
      <c r="DR54" s="246">
        <f t="shared" si="87"/>
        <v>0</v>
      </c>
      <c r="DS54" s="244">
        <f t="shared" si="88"/>
        <v>0</v>
      </c>
      <c r="DT54" s="245">
        <f t="shared" si="89"/>
        <v>0</v>
      </c>
      <c r="DU54" s="245">
        <f t="shared" si="90"/>
        <v>0</v>
      </c>
      <c r="DV54" s="245">
        <f t="shared" si="91"/>
        <v>0</v>
      </c>
      <c r="DW54" s="245">
        <f t="shared" si="92"/>
        <v>0</v>
      </c>
      <c r="DX54" s="245">
        <f t="shared" si="93"/>
        <v>0</v>
      </c>
      <c r="DY54" s="245">
        <f t="shared" si="94"/>
        <v>0</v>
      </c>
      <c r="DZ54" s="245">
        <f t="shared" si="95"/>
        <v>0</v>
      </c>
      <c r="EA54" s="245">
        <f t="shared" si="96"/>
        <v>0</v>
      </c>
      <c r="EB54" s="245">
        <f t="shared" si="97"/>
        <v>0</v>
      </c>
      <c r="EC54" s="245">
        <f t="shared" si="98"/>
        <v>0</v>
      </c>
      <c r="ED54" s="246">
        <f t="shared" si="99"/>
        <v>0</v>
      </c>
      <c r="EE54" s="244">
        <f t="shared" si="100"/>
        <v>0</v>
      </c>
      <c r="EF54" s="245">
        <f t="shared" si="101"/>
        <v>0</v>
      </c>
      <c r="EG54" s="245">
        <f t="shared" si="102"/>
        <v>0</v>
      </c>
      <c r="EH54" s="245">
        <f t="shared" si="103"/>
        <v>0</v>
      </c>
      <c r="EI54" s="245">
        <f t="shared" si="104"/>
        <v>0</v>
      </c>
      <c r="EJ54" s="245">
        <f t="shared" si="105"/>
        <v>0</v>
      </c>
      <c r="EK54" s="245">
        <f t="shared" si="106"/>
        <v>0</v>
      </c>
      <c r="EL54" s="245">
        <f t="shared" si="107"/>
        <v>0</v>
      </c>
      <c r="EM54" s="245">
        <f t="shared" si="108"/>
        <v>0</v>
      </c>
      <c r="EN54" s="245">
        <f t="shared" si="109"/>
        <v>0</v>
      </c>
      <c r="EO54" s="245">
        <f t="shared" si="110"/>
        <v>0</v>
      </c>
      <c r="EP54" s="246">
        <f t="shared" si="111"/>
        <v>0</v>
      </c>
      <c r="EQ54" s="255">
        <f t="shared" si="112"/>
        <v>0</v>
      </c>
      <c r="ER54" s="256">
        <f t="shared" si="113"/>
        <v>0</v>
      </c>
      <c r="ES54" s="256">
        <f t="shared" si="114"/>
        <v>0</v>
      </c>
      <c r="ET54" s="256">
        <f t="shared" si="115"/>
        <v>0</v>
      </c>
      <c r="EU54" s="256" t="e">
        <f t="shared" si="116"/>
        <v>#REF!</v>
      </c>
      <c r="EV54" s="256">
        <f t="shared" si="117"/>
        <v>0</v>
      </c>
      <c r="EW54" s="256">
        <f t="shared" si="118"/>
        <v>0</v>
      </c>
      <c r="EX54" s="256" t="str">
        <f t="shared" si="119"/>
        <v/>
      </c>
      <c r="EY54" s="256" t="str">
        <f t="shared" si="120"/>
        <v/>
      </c>
      <c r="EZ54" s="256" t="str">
        <f t="shared" si="121"/>
        <v/>
      </c>
      <c r="FA54" s="256" t="str">
        <f t="shared" si="122"/>
        <v/>
      </c>
      <c r="FB54" s="257" t="str">
        <f t="shared" si="123"/>
        <v/>
      </c>
      <c r="FC54" s="255">
        <f t="shared" si="124"/>
        <v>0</v>
      </c>
      <c r="FD54" s="256" t="str">
        <f t="shared" si="125"/>
        <v/>
      </c>
      <c r="FE54" s="256" t="str">
        <f t="shared" si="126"/>
        <v/>
      </c>
      <c r="FF54" s="256" t="str">
        <f t="shared" si="127"/>
        <v/>
      </c>
      <c r="FG54" s="256" t="str">
        <f t="shared" si="128"/>
        <v/>
      </c>
      <c r="FH54" s="256" t="str">
        <f t="shared" si="129"/>
        <v/>
      </c>
      <c r="FI54" s="256" t="str">
        <f t="shared" si="130"/>
        <v/>
      </c>
      <c r="FJ54" s="256" t="str">
        <f t="shared" si="131"/>
        <v/>
      </c>
      <c r="FK54" s="256" t="str">
        <f t="shared" si="132"/>
        <v/>
      </c>
      <c r="FL54" s="256" t="str">
        <f t="shared" si="133"/>
        <v/>
      </c>
      <c r="FM54" s="256" t="str">
        <f t="shared" si="134"/>
        <v/>
      </c>
      <c r="FN54" s="257" t="str">
        <f t="shared" si="135"/>
        <v/>
      </c>
      <c r="FO54" s="255" t="e">
        <f t="shared" si="136"/>
        <v>#REF!</v>
      </c>
      <c r="FP54" s="256" t="e">
        <f t="shared" si="137"/>
        <v>#REF!</v>
      </c>
      <c r="FQ54" s="256" t="e">
        <f t="shared" si="138"/>
        <v>#REF!</v>
      </c>
      <c r="FR54" s="256" t="e">
        <f t="shared" si="139"/>
        <v>#REF!</v>
      </c>
      <c r="FS54" s="256" t="e">
        <f t="shared" si="140"/>
        <v>#REF!</v>
      </c>
      <c r="FT54" s="256" t="e">
        <f t="shared" si="141"/>
        <v>#REF!</v>
      </c>
      <c r="FU54" s="256" t="str">
        <f t="shared" si="142"/>
        <v/>
      </c>
      <c r="FV54" s="256" t="str">
        <f t="shared" si="143"/>
        <v/>
      </c>
      <c r="FW54" s="256" t="str">
        <f t="shared" si="144"/>
        <v/>
      </c>
      <c r="FX54" s="256" t="str">
        <f t="shared" si="145"/>
        <v/>
      </c>
      <c r="FY54" s="256" t="str">
        <f t="shared" si="146"/>
        <v/>
      </c>
      <c r="FZ54" s="257" t="str">
        <f t="shared" si="147"/>
        <v/>
      </c>
      <c r="GA54" s="255" t="str">
        <f t="shared" si="148"/>
        <v/>
      </c>
      <c r="GB54" s="256" t="str">
        <f t="shared" si="149"/>
        <v/>
      </c>
      <c r="GC54" s="256" t="str">
        <f t="shared" si="150"/>
        <v/>
      </c>
      <c r="GD54" s="256" t="str">
        <f t="shared" si="151"/>
        <v/>
      </c>
      <c r="GE54" s="256" t="str">
        <f t="shared" si="152"/>
        <v/>
      </c>
      <c r="GF54" s="256" t="str">
        <f t="shared" si="153"/>
        <v/>
      </c>
      <c r="GG54" s="256" t="str">
        <f t="shared" si="154"/>
        <v/>
      </c>
      <c r="GH54" s="256" t="str">
        <f t="shared" si="155"/>
        <v/>
      </c>
      <c r="GI54" s="256" t="str">
        <f t="shared" si="156"/>
        <v/>
      </c>
      <c r="GJ54" s="256" t="str">
        <f t="shared" si="157"/>
        <v/>
      </c>
      <c r="GK54" s="256" t="str">
        <f t="shared" si="158"/>
        <v/>
      </c>
      <c r="GL54" s="257" t="str">
        <f t="shared" si="159"/>
        <v/>
      </c>
      <c r="GM54" s="255" t="str">
        <f t="shared" si="160"/>
        <v/>
      </c>
      <c r="GN54" s="256" t="str">
        <f t="shared" si="161"/>
        <v/>
      </c>
      <c r="GO54" s="256" t="str">
        <f t="shared" si="162"/>
        <v/>
      </c>
      <c r="GP54" s="256" t="str">
        <f t="shared" si="163"/>
        <v/>
      </c>
      <c r="GQ54" s="256" t="str">
        <f t="shared" si="164"/>
        <v/>
      </c>
      <c r="GR54" s="256" t="str">
        <f t="shared" si="165"/>
        <v/>
      </c>
      <c r="GS54" s="256" t="str">
        <f t="shared" si="166"/>
        <v/>
      </c>
      <c r="GT54" s="256" t="str">
        <f t="shared" si="167"/>
        <v/>
      </c>
      <c r="GU54" s="256" t="str">
        <f t="shared" si="168"/>
        <v/>
      </c>
      <c r="GV54" s="256" t="str">
        <f t="shared" si="169"/>
        <v/>
      </c>
      <c r="GW54" s="256" t="str">
        <f t="shared" si="170"/>
        <v/>
      </c>
      <c r="GX54" s="257" t="str">
        <f t="shared" si="171"/>
        <v/>
      </c>
      <c r="GY54" s="252">
        <f t="shared" si="185"/>
        <v>0</v>
      </c>
      <c r="GZ54" s="253" t="e">
        <f t="shared" si="186"/>
        <v>#REF!</v>
      </c>
      <c r="HA54" s="253">
        <f t="shared" si="186"/>
        <v>0</v>
      </c>
      <c r="HB54" s="253">
        <f t="shared" si="186"/>
        <v>0</v>
      </c>
      <c r="HC54" s="253">
        <f t="shared" si="186"/>
        <v>0</v>
      </c>
      <c r="HD54" s="253">
        <f t="shared" si="186"/>
        <v>0</v>
      </c>
      <c r="HE54" s="253">
        <f t="shared" si="173"/>
        <v>0</v>
      </c>
      <c r="HF54" s="254">
        <f t="shared" si="173"/>
        <v>0</v>
      </c>
      <c r="HG54" s="252">
        <f t="shared" si="187"/>
        <v>0</v>
      </c>
      <c r="HH54" s="253">
        <f t="shared" si="188"/>
        <v>0</v>
      </c>
      <c r="HI54" s="253">
        <f t="shared" si="188"/>
        <v>0</v>
      </c>
      <c r="HJ54" s="253">
        <f t="shared" si="188"/>
        <v>0</v>
      </c>
      <c r="HK54" s="253">
        <f t="shared" si="188"/>
        <v>0</v>
      </c>
      <c r="HL54" s="253">
        <f t="shared" si="188"/>
        <v>0</v>
      </c>
      <c r="HM54" s="253">
        <f t="shared" si="188"/>
        <v>0</v>
      </c>
      <c r="HN54" s="254">
        <f t="shared" si="188"/>
        <v>0</v>
      </c>
      <c r="HO54" s="252" t="e">
        <f t="shared" si="189"/>
        <v>#REF!</v>
      </c>
      <c r="HP54" s="253" t="e">
        <f t="shared" si="190"/>
        <v>#REF!</v>
      </c>
      <c r="HQ54" s="253">
        <f t="shared" si="190"/>
        <v>0</v>
      </c>
      <c r="HR54" s="253">
        <f t="shared" si="190"/>
        <v>0</v>
      </c>
      <c r="HS54" s="253">
        <f t="shared" si="190"/>
        <v>0</v>
      </c>
      <c r="HT54" s="253">
        <f t="shared" si="190"/>
        <v>0</v>
      </c>
      <c r="HU54" s="253">
        <f t="shared" si="190"/>
        <v>0</v>
      </c>
      <c r="HV54" s="254">
        <f t="shared" si="190"/>
        <v>0</v>
      </c>
      <c r="HW54" s="252">
        <f t="shared" si="191"/>
        <v>0</v>
      </c>
      <c r="HX54" s="253">
        <f t="shared" si="192"/>
        <v>0</v>
      </c>
      <c r="HY54" s="253">
        <f t="shared" si="192"/>
        <v>0</v>
      </c>
      <c r="HZ54" s="253">
        <f t="shared" si="192"/>
        <v>0</v>
      </c>
      <c r="IA54" s="253">
        <f t="shared" si="192"/>
        <v>0</v>
      </c>
      <c r="IB54" s="253">
        <f t="shared" si="192"/>
        <v>0</v>
      </c>
      <c r="IC54" s="253">
        <f t="shared" si="192"/>
        <v>0</v>
      </c>
      <c r="ID54" s="254">
        <f t="shared" si="192"/>
        <v>0</v>
      </c>
      <c r="IE54" s="252">
        <f t="shared" si="193"/>
        <v>0</v>
      </c>
      <c r="IF54" s="253">
        <f t="shared" si="194"/>
        <v>0</v>
      </c>
      <c r="IG54" s="253">
        <f t="shared" si="194"/>
        <v>0</v>
      </c>
      <c r="IH54" s="253">
        <f t="shared" si="194"/>
        <v>0</v>
      </c>
      <c r="II54" s="253">
        <f t="shared" si="194"/>
        <v>0</v>
      </c>
      <c r="IJ54" s="253">
        <f t="shared" si="194"/>
        <v>0</v>
      </c>
      <c r="IK54" s="253">
        <f t="shared" si="194"/>
        <v>0</v>
      </c>
      <c r="IL54" s="254">
        <f t="shared" si="194"/>
        <v>0</v>
      </c>
      <c r="IM54" s="255" t="e">
        <f t="shared" si="178"/>
        <v>#REF!</v>
      </c>
      <c r="IN54" s="256">
        <f t="shared" si="179"/>
        <v>0</v>
      </c>
      <c r="IO54" s="256" t="e">
        <f t="shared" si="180"/>
        <v>#REF!</v>
      </c>
      <c r="IP54" s="256">
        <f t="shared" si="181"/>
        <v>0</v>
      </c>
      <c r="IQ54" s="257">
        <f t="shared" si="182"/>
        <v>0</v>
      </c>
      <c r="IR54" s="404" t="e">
        <f t="shared" si="195"/>
        <v>#REF!</v>
      </c>
      <c r="IS54" s="250">
        <f t="shared" si="197"/>
        <v>0</v>
      </c>
      <c r="IT54" s="258" t="e">
        <f t="shared" si="183"/>
        <v>#REF!</v>
      </c>
      <c r="IU54" s="407">
        <v>1800</v>
      </c>
      <c r="IV54" s="409">
        <v>1</v>
      </c>
      <c r="IW54" s="409" t="s">
        <v>192</v>
      </c>
      <c r="IX54" s="413" t="e">
        <f t="shared" si="196"/>
        <v>#REF!</v>
      </c>
      <c r="IY54" s="421"/>
      <c r="IZ54" s="422"/>
      <c r="JA54" s="423"/>
      <c r="JB54" s="421"/>
      <c r="JC54" s="422"/>
      <c r="JD54" s="423"/>
      <c r="JE54" s="418"/>
      <c r="JF54" s="419"/>
      <c r="JG54" s="420"/>
      <c r="JH54" s="418"/>
      <c r="JI54" s="419"/>
      <c r="JJ54" s="420"/>
      <c r="JK54" s="418"/>
      <c r="JL54" s="419"/>
      <c r="JM54" s="420"/>
      <c r="JN54" s="641">
        <v>1</v>
      </c>
      <c r="JO54" s="641">
        <v>1</v>
      </c>
      <c r="JP54" s="641">
        <v>1</v>
      </c>
      <c r="JQ54" s="641">
        <v>1</v>
      </c>
      <c r="JR54" s="641">
        <v>1</v>
      </c>
      <c r="JS54" s="656" t="e">
        <f t="shared" si="184"/>
        <v>#REF!</v>
      </c>
    </row>
    <row r="55" spans="25:279" ht="20.100000000000001" hidden="1" customHeight="1">
      <c r="Y55" s="380" t="e">
        <f>N!IK30</f>
        <v>#REF!</v>
      </c>
      <c r="Z55" s="377" t="s">
        <v>122</v>
      </c>
      <c r="AA55" s="244">
        <f>IF(AA$32="",IF(AA$31="",(SUMIF(S!$HC$15:$HL$15,'Ciclo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Semaforico'!AA$30,O!$HC30:$HL30))*AA$31),(SUMIF(S!$HC$15:$HL$15,'Ciclo Semaforico'!AA$32,S!$HC30:$HL30)+SUMIF(N!$HC$15:$HL$15,'Ciclo Semaforico'!AA$32,N!$HC30:$HL30)+SUMIF(E!$HC$15:$HL$15,'Ciclo Semaforico'!AA$32,E!$HC30:$HL30)+SUMIF(O!$HC$15:$HL$15,'Ciclo Semaforico'!AA$32,O!$HC30:$HL30))-IF(AA$31="",(SUMIF(S!$HC$15:$HL$15,'Ciclo Semaforico'!AA$30,S!$HC30:$HL30)+SUMIF(N!$HC$15:$HL$15,'Ciclo Semaforico'!AA$30,N!$HC30:$HL30)+SUMIF(E!$HC$15:$HL$15,'Ciclo Semaforico'!AA$30,E!$HC30:$HL30)+SUMIF(O!$HC$15:$HL$15,'Ciclo Semaforico'!AA$30,O!$HC30:$HL30)),(SUMIF(S!$HC$15:$HL$15,'Ciclo Semaforico'!AA$30,S!$HC30:$HL30)+SUMIF(N!$HC$15:$HL$15,'Ciclo Semaforico'!AA$30,N!$HC30:$HL30)+SUMIF(E!$HC$15:$HL$15,'Ciclo Semaforico'!AA$30,E!$HC30:$HL30)+SUMIF(O!$HC$15:$HL$15,'Ciclo Semaforico'!AA$30,O!$HC30:$HL30))*AA$31))</f>
        <v>0</v>
      </c>
      <c r="AB55" s="245">
        <f>IF(AB$32="",IF(AB$31="",(SUMIF(S!$HC$15:$HL$15,'Ciclo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Semaforico'!AB$30,O!$HC30:$HL30))*AB$31),(SUMIF(S!$HC$15:$HL$15,'Ciclo Semaforico'!AB$32,S!$HC30:$HL30)+SUMIF(N!$HC$15:$HL$15,'Ciclo Semaforico'!AB$32,N!$HC30:$HL30)+SUMIF(E!$HC$15:$HL$15,'Ciclo Semaforico'!AB$32,E!$HC30:$HL30)+SUMIF(O!$HC$15:$HL$15,'Ciclo Semaforico'!AB$32,O!$HC30:$HL30))-IF(AB$31="",(SUMIF(S!$HC$15:$HL$15,'Ciclo Semaforico'!AB$30,S!$HC30:$HL30)+SUMIF(N!$HC$15:$HL$15,'Ciclo Semaforico'!AB$30,N!$HC30:$HL30)+SUMIF(E!$HC$15:$HL$15,'Ciclo Semaforico'!AB$30,E!$HC30:$HL30)+SUMIF(O!$HC$15:$HL$15,'Ciclo Semaforico'!AB$30,O!$HC30:$HL30)),(SUMIF(S!$HC$15:$HL$15,'Ciclo Semaforico'!AB$30,S!$HC30:$HL30)+SUMIF(N!$HC$15:$HL$15,'Ciclo Semaforico'!AB$30,N!$HC30:$HL30)+SUMIF(E!$HC$15:$HL$15,'Ciclo Semaforico'!AB$30,E!$HC30:$HL30)+SUMIF(O!$HC$15:$HL$15,'Ciclo Semaforico'!AB$30,O!$HC30:$HL30))*AB$31))</f>
        <v>0</v>
      </c>
      <c r="AC55" s="245">
        <f>IF(AC$32="",IF(AC$31="",(SUMIF(S!$HC$15:$HL$15,'Ciclo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Semaforico'!AC$30,O!$HC30:$HL30))*AC$31),(SUMIF(S!$HC$15:$HL$15,'Ciclo Semaforico'!AC$32,S!$HC30:$HL30)+SUMIF(N!$HC$15:$HL$15,'Ciclo Semaforico'!AC$32,N!$HC30:$HL30)+SUMIF(E!$HC$15:$HL$15,'Ciclo Semaforico'!AC$32,E!$HC30:$HL30)+SUMIF(O!$HC$15:$HL$15,'Ciclo Semaforico'!AC$32,O!$HC30:$HL30))-IF(AC$31="",(SUMIF(S!$HC$15:$HL$15,'Ciclo Semaforico'!AC$30,S!$HC30:$HL30)+SUMIF(N!$HC$15:$HL$15,'Ciclo Semaforico'!AC$30,N!$HC30:$HL30)+SUMIF(E!$HC$15:$HL$15,'Ciclo Semaforico'!AC$30,E!$HC30:$HL30)+SUMIF(O!$HC$15:$HL$15,'Ciclo Semaforico'!AC$30,O!$HC30:$HL30)),(SUMIF(S!$HC$15:$HL$15,'Ciclo Semaforico'!AC$30,S!$HC30:$HL30)+SUMIF(N!$HC$15:$HL$15,'Ciclo Semaforico'!AC$30,N!$HC30:$HL30)+SUMIF(E!$HC$15:$HL$15,'Ciclo Semaforico'!AC$30,E!$HC30:$HL30)+SUMIF(O!$HC$15:$HL$15,'Ciclo Semaforico'!AC$30,O!$HC30:$HL30))*AC$31))</f>
        <v>0</v>
      </c>
      <c r="AD55" s="245">
        <f>IF(AD$32="",IF(AD$31="",(SUMIF(S!$HC$15:$HL$15,'Ciclo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Semaforico'!AD$30,O!$HC30:$HL30))*AD$31),(SUMIF(S!$HC$15:$HL$15,'Ciclo Semaforico'!AD$32,S!$HC30:$HL30)+SUMIF(N!$HC$15:$HL$15,'Ciclo Semaforico'!AD$32,N!$HC30:$HL30)+SUMIF(E!$HC$15:$HL$15,'Ciclo Semaforico'!AD$32,E!$HC30:$HL30)+SUMIF(O!$HC$15:$HL$15,'Ciclo Semaforico'!AD$32,O!$HC30:$HL30))-IF(AD$31="",(SUMIF(S!$HC$15:$HL$15,'Ciclo Semaforico'!AD$30,S!$HC30:$HL30)+SUMIF(N!$HC$15:$HL$15,'Ciclo Semaforico'!AD$30,N!$HC30:$HL30)+SUMIF(E!$HC$15:$HL$15,'Ciclo Semaforico'!AD$30,E!$HC30:$HL30)+SUMIF(O!$HC$15:$HL$15,'Ciclo Semaforico'!AD$30,O!$HC30:$HL30)),(SUMIF(S!$HC$15:$HL$15,'Ciclo Semaforico'!AD$30,S!$HC30:$HL30)+SUMIF(N!$HC$15:$HL$15,'Ciclo Semaforico'!AD$30,N!$HC30:$HL30)+SUMIF(E!$HC$15:$HL$15,'Ciclo Semaforico'!AD$30,E!$HC30:$HL30)+SUMIF(O!$HC$15:$HL$15,'Ciclo Semaforico'!AD$30,O!$HC30:$HL30))*AD$31))</f>
        <v>0</v>
      </c>
      <c r="AE55" s="245" t="e">
        <f>IF(AE$32="",IF(AE$31="",(SUMIF(S!$HC$15:$HL$15,'Ciclo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Semaforico'!AE$30,O!$HC30:$HL30))*AE$31),(SUMIF(S!$HC$15:$HL$15,'Ciclo Semaforico'!AE$32,S!$HC30:$HL30)+SUMIF(N!$HC$15:$HL$15,'Ciclo Semaforico'!AE$32,N!$HC30:$HL30)+SUMIF(E!$HC$15:$HL$15,'Ciclo Semaforico'!AE$32,E!$HC30:$HL30)+SUMIF(O!$HC$15:$HL$15,'Ciclo Semaforico'!AE$32,O!$HC30:$HL30))-IF(AE$31="",(SUMIF(S!$HC$15:$HL$15,'Ciclo Semaforico'!AE$30,S!$HC30:$HL30)+SUMIF(N!$HC$15:$HL$15,'Ciclo Semaforico'!AE$30,N!$HC30:$HL30)+SUMIF(E!$HC$15:$HL$15,'Ciclo Semaforico'!AE$30,E!$HC30:$HL30)+SUMIF(O!$HC$15:$HL$15,'Ciclo Semaforico'!AE$30,O!$HC30:$HL30)),(SUMIF(S!$HC$15:$HL$15,'Ciclo Semaforico'!AE$30,S!$HC30:$HL30)+SUMIF(N!$HC$15:$HL$15,'Ciclo Semaforico'!AE$30,N!$HC30:$HL30)+SUMIF(E!$HC$15:$HL$15,'Ciclo Semaforico'!AE$30,E!$HC30:$HL30)+SUMIF(O!$HC$15:$HL$15,'Ciclo Semaforico'!AE$30,O!$HC30:$HL30))*AE$31))</f>
        <v>#REF!</v>
      </c>
      <c r="AF55" s="245">
        <f>IF(AF$32="",IF(AF$31="",(SUMIF(S!$HC$15:$HL$15,'Ciclo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Semaforico'!AF$30,O!$HC30:$HL30))*AF$31),(SUMIF(S!$HC$15:$HL$15,'Ciclo Semaforico'!AF$32,S!$HC30:$HL30)+SUMIF(N!$HC$15:$HL$15,'Ciclo Semaforico'!AF$32,N!$HC30:$HL30)+SUMIF(E!$HC$15:$HL$15,'Ciclo Semaforico'!AF$32,E!$HC30:$HL30)+SUMIF(O!$HC$15:$HL$15,'Ciclo Semaforico'!AF$32,O!$HC30:$HL30))-IF(AF$31="",(SUMIF(S!$HC$15:$HL$15,'Ciclo Semaforico'!AF$30,S!$HC30:$HL30)+SUMIF(N!$HC$15:$HL$15,'Ciclo Semaforico'!AF$30,N!$HC30:$HL30)+SUMIF(E!$HC$15:$HL$15,'Ciclo Semaforico'!AF$30,E!$HC30:$HL30)+SUMIF(O!$HC$15:$HL$15,'Ciclo Semaforico'!AF$30,O!$HC30:$HL30)),(SUMIF(S!$HC$15:$HL$15,'Ciclo Semaforico'!AF$30,S!$HC30:$HL30)+SUMIF(N!$HC$15:$HL$15,'Ciclo Semaforico'!AF$30,N!$HC30:$HL30)+SUMIF(E!$HC$15:$HL$15,'Ciclo Semaforico'!AF$30,E!$HC30:$HL30)+SUMIF(O!$HC$15:$HL$15,'Ciclo Semaforico'!AF$30,O!$HC30:$HL30))*AF$31))</f>
        <v>0</v>
      </c>
      <c r="AG55" s="245">
        <f>IF(AG$32="",IF(AG$31="",(SUMIF(S!$HC$15:$HL$15,'Ciclo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Semaforico'!AG$30,O!$HC30:$HL30))*AG$31),(SUMIF(S!$HC$15:$HL$15,'Ciclo Semaforico'!AG$32,S!$HC30:$HL30)+SUMIF(N!$HC$15:$HL$15,'Ciclo Semaforico'!AG$32,N!$HC30:$HL30)+SUMIF(E!$HC$15:$HL$15,'Ciclo Semaforico'!AG$32,E!$HC30:$HL30)+SUMIF(O!$HC$15:$HL$15,'Ciclo Semaforico'!AG$32,O!$HC30:$HL30))-IF(AG$31="",(SUMIF(S!$HC$15:$HL$15,'Ciclo Semaforico'!AG$30,S!$HC30:$HL30)+SUMIF(N!$HC$15:$HL$15,'Ciclo Semaforico'!AG$30,N!$HC30:$HL30)+SUMIF(E!$HC$15:$HL$15,'Ciclo Semaforico'!AG$30,E!$HC30:$HL30)+SUMIF(O!$HC$15:$HL$15,'Ciclo Semaforico'!AG$30,O!$HC30:$HL30)),(SUMIF(S!$HC$15:$HL$15,'Ciclo Semaforico'!AG$30,S!$HC30:$HL30)+SUMIF(N!$HC$15:$HL$15,'Ciclo Semaforico'!AG$30,N!$HC30:$HL30)+SUMIF(E!$HC$15:$HL$15,'Ciclo Semaforico'!AG$30,E!$HC30:$HL30)+SUMIF(O!$HC$15:$HL$15,'Ciclo Semaforico'!AG$30,O!$HC30:$HL30))*AG$31))</f>
        <v>0</v>
      </c>
      <c r="AH55" s="245">
        <f>IF(AH$32="",IF(AH$31="",(SUMIF(S!$HC$15:$HL$15,'Ciclo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Semaforico'!AH$30,O!$HC30:$HL30))*AH$31),(SUMIF(S!$HC$15:$HL$15,'Ciclo Semaforico'!AH$32,S!$HC30:$HL30)+SUMIF(N!$HC$15:$HL$15,'Ciclo Semaforico'!AH$32,N!$HC30:$HL30)+SUMIF(E!$HC$15:$HL$15,'Ciclo Semaforico'!AH$32,E!$HC30:$HL30)+SUMIF(O!$HC$15:$HL$15,'Ciclo Semaforico'!AH$32,O!$HC30:$HL30))-IF(AH$31="",(SUMIF(S!$HC$15:$HL$15,'Ciclo Semaforico'!AH$30,S!$HC30:$HL30)+SUMIF(N!$HC$15:$HL$15,'Ciclo Semaforico'!AH$30,N!$HC30:$HL30)+SUMIF(E!$HC$15:$HL$15,'Ciclo Semaforico'!AH$30,E!$HC30:$HL30)+SUMIF(O!$HC$15:$HL$15,'Ciclo Semaforico'!AH$30,O!$HC30:$HL30)),(SUMIF(S!$HC$15:$HL$15,'Ciclo Semaforico'!AH$30,S!$HC30:$HL30)+SUMIF(N!$HC$15:$HL$15,'Ciclo Semaforico'!AH$30,N!$HC30:$HL30)+SUMIF(E!$HC$15:$HL$15,'Ciclo Semaforico'!AH$30,E!$HC30:$HL30)+SUMIF(O!$HC$15:$HL$15,'Ciclo Semaforico'!AH$30,O!$HC30:$HL30))*AH$31))</f>
        <v>0</v>
      </c>
      <c r="AI55" s="245">
        <f>IF(AI$32="",IF(AI$31="",(SUMIF(S!$HC$15:$HL$15,'Ciclo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Semaforico'!AI$30,O!$HC30:$HL30))*AI$31),(SUMIF(S!$HC$15:$HL$15,'Ciclo Semaforico'!AI$32,S!$HC30:$HL30)+SUMIF(N!$HC$15:$HL$15,'Ciclo Semaforico'!AI$32,N!$HC30:$HL30)+SUMIF(E!$HC$15:$HL$15,'Ciclo Semaforico'!AI$32,E!$HC30:$HL30)+SUMIF(O!$HC$15:$HL$15,'Ciclo Semaforico'!AI$32,O!$HC30:$HL30))-IF(AI$31="",(SUMIF(S!$HC$15:$HL$15,'Ciclo Semaforico'!AI$30,S!$HC30:$HL30)+SUMIF(N!$HC$15:$HL$15,'Ciclo Semaforico'!AI$30,N!$HC30:$HL30)+SUMIF(E!$HC$15:$HL$15,'Ciclo Semaforico'!AI$30,E!$HC30:$HL30)+SUMIF(O!$HC$15:$HL$15,'Ciclo Semaforico'!AI$30,O!$HC30:$HL30)),(SUMIF(S!$HC$15:$HL$15,'Ciclo Semaforico'!AI$30,S!$HC30:$HL30)+SUMIF(N!$HC$15:$HL$15,'Ciclo Semaforico'!AI$30,N!$HC30:$HL30)+SUMIF(E!$HC$15:$HL$15,'Ciclo Semaforico'!AI$30,E!$HC30:$HL30)+SUMIF(O!$HC$15:$HL$15,'Ciclo Semaforico'!AI$30,O!$HC30:$HL30))*AI$31))</f>
        <v>0</v>
      </c>
      <c r="AJ55" s="245">
        <f>IF(AJ$32="",IF(AJ$31="",(SUMIF(S!$HC$15:$HL$15,'Ciclo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Semaforico'!AJ$30,O!$HC30:$HL30))*AJ$31),(SUMIF(S!$HC$15:$HL$15,'Ciclo Semaforico'!AJ$32,S!$HC30:$HL30)+SUMIF(N!$HC$15:$HL$15,'Ciclo Semaforico'!AJ$32,N!$HC30:$HL30)+SUMIF(E!$HC$15:$HL$15,'Ciclo Semaforico'!AJ$32,E!$HC30:$HL30)+SUMIF(O!$HC$15:$HL$15,'Ciclo Semaforico'!AJ$32,O!$HC30:$HL30))-IF(AJ$31="",(SUMIF(S!$HC$15:$HL$15,'Ciclo Semaforico'!AJ$30,S!$HC30:$HL30)+SUMIF(N!$HC$15:$HL$15,'Ciclo Semaforico'!AJ$30,N!$HC30:$HL30)+SUMIF(E!$HC$15:$HL$15,'Ciclo Semaforico'!AJ$30,E!$HC30:$HL30)+SUMIF(O!$HC$15:$HL$15,'Ciclo Semaforico'!AJ$30,O!$HC30:$HL30)),(SUMIF(S!$HC$15:$HL$15,'Ciclo Semaforico'!AJ$30,S!$HC30:$HL30)+SUMIF(N!$HC$15:$HL$15,'Ciclo Semaforico'!AJ$30,N!$HC30:$HL30)+SUMIF(E!$HC$15:$HL$15,'Ciclo Semaforico'!AJ$30,E!$HC30:$HL30)+SUMIF(O!$HC$15:$HL$15,'Ciclo Semaforico'!AJ$30,O!$HC30:$HL30))*AJ$31))</f>
        <v>0</v>
      </c>
      <c r="AK55" s="245">
        <f>IF(AK$32="",IF(AK$31="",(SUMIF(S!$HC$15:$HL$15,'Ciclo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Semaforico'!AK$30,O!$HC30:$HL30))*AK$31),(SUMIF(S!$HC$15:$HL$15,'Ciclo Semaforico'!AK$32,S!$HC30:$HL30)+SUMIF(N!$HC$15:$HL$15,'Ciclo Semaforico'!AK$32,N!$HC30:$HL30)+SUMIF(E!$HC$15:$HL$15,'Ciclo Semaforico'!AK$32,E!$HC30:$HL30)+SUMIF(O!$HC$15:$HL$15,'Ciclo Semaforico'!AK$32,O!$HC30:$HL30))-IF(AK$31="",(SUMIF(S!$HC$15:$HL$15,'Ciclo Semaforico'!AK$30,S!$HC30:$HL30)+SUMIF(N!$HC$15:$HL$15,'Ciclo Semaforico'!AK$30,N!$HC30:$HL30)+SUMIF(E!$HC$15:$HL$15,'Ciclo Semaforico'!AK$30,E!$HC30:$HL30)+SUMIF(O!$HC$15:$HL$15,'Ciclo Semaforico'!AK$30,O!$HC30:$HL30)),(SUMIF(S!$HC$15:$HL$15,'Ciclo Semaforico'!AK$30,S!$HC30:$HL30)+SUMIF(N!$HC$15:$HL$15,'Ciclo Semaforico'!AK$30,N!$HC30:$HL30)+SUMIF(E!$HC$15:$HL$15,'Ciclo Semaforico'!AK$30,E!$HC30:$HL30)+SUMIF(O!$HC$15:$HL$15,'Ciclo Semaforico'!AK$30,O!$HC30:$HL30))*AK$31))</f>
        <v>0</v>
      </c>
      <c r="AL55" s="246">
        <f>IF(AL$32="",IF(AL$31="",(SUMIF(S!$HC$15:$HL$15,'Ciclo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Semaforico'!AL$30,O!$HC30:$HL30))*AL$31),(SUMIF(S!$HC$15:$HL$15,'Ciclo Semaforico'!AL$32,S!$HC30:$HL30)+SUMIF(N!$HC$15:$HL$15,'Ciclo Semaforico'!AL$32,N!$HC30:$HL30)+SUMIF(E!$HC$15:$HL$15,'Ciclo Semaforico'!AL$32,E!$HC30:$HL30)+SUMIF(O!$HC$15:$HL$15,'Ciclo Semaforico'!AL$32,O!$HC30:$HL30))-IF(AL$31="",(SUMIF(S!$HC$15:$HL$15,'Ciclo Semaforico'!AL$30,S!$HC30:$HL30)+SUMIF(N!$HC$15:$HL$15,'Ciclo Semaforico'!AL$30,N!$HC30:$HL30)+SUMIF(E!$HC$15:$HL$15,'Ciclo Semaforico'!AL$30,E!$HC30:$HL30)+SUMIF(O!$HC$15:$HL$15,'Ciclo Semaforico'!AL$30,O!$HC30:$HL30)),(SUMIF(S!$HC$15:$HL$15,'Ciclo Semaforico'!AL$30,S!$HC30:$HL30)+SUMIF(N!$HC$15:$HL$15,'Ciclo Semaforico'!AL$30,N!$HC30:$HL30)+SUMIF(E!$HC$15:$HL$15,'Ciclo Semaforico'!AL$30,E!$HC30:$HL30)+SUMIF(O!$HC$15:$HL$15,'Ciclo Semaforico'!AL$30,O!$HC30:$HL30))*AL$31))</f>
        <v>0</v>
      </c>
      <c r="AM55" s="244">
        <f>IF(AM$32="",IF(AM$31="",(SUMIF(S!$HC$15:$HL$15,'Ciclo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Semaforico'!AM$30,O!$HC30:$HL30))*AM$31),(SUMIF(S!$HC$15:$HL$15,'Ciclo Semaforico'!AM$32,S!$HC30:$HL30)+SUMIF(N!$HC$15:$HL$15,'Ciclo Semaforico'!AM$32,N!$HC30:$HL30)+SUMIF(E!$HC$15:$HL$15,'Ciclo Semaforico'!AM$32,E!$HC30:$HL30)+SUMIF(O!$HC$15:$HL$15,'Ciclo Semaforico'!AM$32,O!$HC30:$HL30))-IF(AM$31="",(SUMIF(S!$HC$15:$HL$15,'Ciclo Semaforico'!AM$30,S!$HC30:$HL30)+SUMIF(N!$HC$15:$HL$15,'Ciclo Semaforico'!AM$30,N!$HC30:$HL30)+SUMIF(E!$HC$15:$HL$15,'Ciclo Semaforico'!AM$30,E!$HC30:$HL30)+SUMIF(O!$HC$15:$HL$15,'Ciclo Semaforico'!AM$30,O!$HC30:$HL30)),(SUMIF(S!$HC$15:$HL$15,'Ciclo Semaforico'!AM$30,S!$HC30:$HL30)+SUMIF(N!$HC$15:$HL$15,'Ciclo Semaforico'!AM$30,N!$HC30:$HL30)+SUMIF(E!$HC$15:$HL$15,'Ciclo Semaforico'!AM$30,E!$HC30:$HL30)+SUMIF(O!$HC$15:$HL$15,'Ciclo Semaforico'!AM$30,O!$HC30:$HL30))*AM$31))</f>
        <v>0</v>
      </c>
      <c r="AN55" s="245">
        <f>IF(AN$32="",IF(AN$31="",(SUMIF(S!$HC$15:$HL$15,'Ciclo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Semaforico'!AN$30,O!$HC30:$HL30))*AN$31),(SUMIF(S!$HC$15:$HL$15,'Ciclo Semaforico'!AN$32,S!$HC30:$HL30)+SUMIF(N!$HC$15:$HL$15,'Ciclo Semaforico'!AN$32,N!$HC30:$HL30)+SUMIF(E!$HC$15:$HL$15,'Ciclo Semaforico'!AN$32,E!$HC30:$HL30)+SUMIF(O!$HC$15:$HL$15,'Ciclo Semaforico'!AN$32,O!$HC30:$HL30))-IF(AN$31="",(SUMIF(S!$HC$15:$HL$15,'Ciclo Semaforico'!AN$30,S!$HC30:$HL30)+SUMIF(N!$HC$15:$HL$15,'Ciclo Semaforico'!AN$30,N!$HC30:$HL30)+SUMIF(E!$HC$15:$HL$15,'Ciclo Semaforico'!AN$30,E!$HC30:$HL30)+SUMIF(O!$HC$15:$HL$15,'Ciclo Semaforico'!AN$30,O!$HC30:$HL30)),(SUMIF(S!$HC$15:$HL$15,'Ciclo Semaforico'!AN$30,S!$HC30:$HL30)+SUMIF(N!$HC$15:$HL$15,'Ciclo Semaforico'!AN$30,N!$HC30:$HL30)+SUMIF(E!$HC$15:$HL$15,'Ciclo Semaforico'!AN$30,E!$HC30:$HL30)+SUMIF(O!$HC$15:$HL$15,'Ciclo Semaforico'!AN$30,O!$HC30:$HL30))*AN$31))</f>
        <v>0</v>
      </c>
      <c r="AO55" s="245">
        <f>IF(AO$32="",IF(AO$31="",(SUMIF(S!$HC$15:$HL$15,'Ciclo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Semaforico'!AO$30,O!$HC30:$HL30))*AO$31),(SUMIF(S!$HC$15:$HL$15,'Ciclo Semaforico'!AO$32,S!$HC30:$HL30)+SUMIF(N!$HC$15:$HL$15,'Ciclo Semaforico'!AO$32,N!$HC30:$HL30)+SUMIF(E!$HC$15:$HL$15,'Ciclo Semaforico'!AO$32,E!$HC30:$HL30)+SUMIF(O!$HC$15:$HL$15,'Ciclo Semaforico'!AO$32,O!$HC30:$HL30))-IF(AO$31="",(SUMIF(S!$HC$15:$HL$15,'Ciclo Semaforico'!AO$30,S!$HC30:$HL30)+SUMIF(N!$HC$15:$HL$15,'Ciclo Semaforico'!AO$30,N!$HC30:$HL30)+SUMIF(E!$HC$15:$HL$15,'Ciclo Semaforico'!AO$30,E!$HC30:$HL30)+SUMIF(O!$HC$15:$HL$15,'Ciclo Semaforico'!AO$30,O!$HC30:$HL30)),(SUMIF(S!$HC$15:$HL$15,'Ciclo Semaforico'!AO$30,S!$HC30:$HL30)+SUMIF(N!$HC$15:$HL$15,'Ciclo Semaforico'!AO$30,N!$HC30:$HL30)+SUMIF(E!$HC$15:$HL$15,'Ciclo Semaforico'!AO$30,E!$HC30:$HL30)+SUMIF(O!$HC$15:$HL$15,'Ciclo Semaforico'!AO$30,O!$HC30:$HL30))*AO$31))</f>
        <v>0</v>
      </c>
      <c r="AP55" s="245">
        <f>IF(AP$32="",IF(AP$31="",(SUMIF(S!$HC$15:$HL$15,'Ciclo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Semaforico'!AP$30,O!$HC30:$HL30))*AP$31),(SUMIF(S!$HC$15:$HL$15,'Ciclo Semaforico'!AP$32,S!$HC30:$HL30)+SUMIF(N!$HC$15:$HL$15,'Ciclo Semaforico'!AP$32,N!$HC30:$HL30)+SUMIF(E!$HC$15:$HL$15,'Ciclo Semaforico'!AP$32,E!$HC30:$HL30)+SUMIF(O!$HC$15:$HL$15,'Ciclo Semaforico'!AP$32,O!$HC30:$HL30))-IF(AP$31="",(SUMIF(S!$HC$15:$HL$15,'Ciclo Semaforico'!AP$30,S!$HC30:$HL30)+SUMIF(N!$HC$15:$HL$15,'Ciclo Semaforico'!AP$30,N!$HC30:$HL30)+SUMIF(E!$HC$15:$HL$15,'Ciclo Semaforico'!AP$30,E!$HC30:$HL30)+SUMIF(O!$HC$15:$HL$15,'Ciclo Semaforico'!AP$30,O!$HC30:$HL30)),(SUMIF(S!$HC$15:$HL$15,'Ciclo Semaforico'!AP$30,S!$HC30:$HL30)+SUMIF(N!$HC$15:$HL$15,'Ciclo Semaforico'!AP$30,N!$HC30:$HL30)+SUMIF(E!$HC$15:$HL$15,'Ciclo Semaforico'!AP$30,E!$HC30:$HL30)+SUMIF(O!$HC$15:$HL$15,'Ciclo Semaforico'!AP$30,O!$HC30:$HL30))*AP$31))</f>
        <v>0</v>
      </c>
      <c r="AQ55" s="245">
        <f>IF(AQ$32="",IF(AQ$31="",(SUMIF(S!$HC$15:$HL$15,'Ciclo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Semaforico'!AQ$30,O!$HC30:$HL30))*AQ$31),(SUMIF(S!$HC$15:$HL$15,'Ciclo Semaforico'!AQ$32,S!$HC30:$HL30)+SUMIF(N!$HC$15:$HL$15,'Ciclo Semaforico'!AQ$32,N!$HC30:$HL30)+SUMIF(E!$HC$15:$HL$15,'Ciclo Semaforico'!AQ$32,E!$HC30:$HL30)+SUMIF(O!$HC$15:$HL$15,'Ciclo Semaforico'!AQ$32,O!$HC30:$HL30))-IF(AQ$31="",(SUMIF(S!$HC$15:$HL$15,'Ciclo Semaforico'!AQ$30,S!$HC30:$HL30)+SUMIF(N!$HC$15:$HL$15,'Ciclo Semaforico'!AQ$30,N!$HC30:$HL30)+SUMIF(E!$HC$15:$HL$15,'Ciclo Semaforico'!AQ$30,E!$HC30:$HL30)+SUMIF(O!$HC$15:$HL$15,'Ciclo Semaforico'!AQ$30,O!$HC30:$HL30)),(SUMIF(S!$HC$15:$HL$15,'Ciclo Semaforico'!AQ$30,S!$HC30:$HL30)+SUMIF(N!$HC$15:$HL$15,'Ciclo Semaforico'!AQ$30,N!$HC30:$HL30)+SUMIF(E!$HC$15:$HL$15,'Ciclo Semaforico'!AQ$30,E!$HC30:$HL30)+SUMIF(O!$HC$15:$HL$15,'Ciclo Semaforico'!AQ$30,O!$HC30:$HL30))*AQ$31))</f>
        <v>0</v>
      </c>
      <c r="AR55" s="245">
        <f>IF(AR$32="",IF(AR$31="",(SUMIF(S!$HC$15:$HL$15,'Ciclo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Semaforico'!AR$30,O!$HC30:$HL30))*AR$31),(SUMIF(S!$HC$15:$HL$15,'Ciclo Semaforico'!AR$32,S!$HC30:$HL30)+SUMIF(N!$HC$15:$HL$15,'Ciclo Semaforico'!AR$32,N!$HC30:$HL30)+SUMIF(E!$HC$15:$HL$15,'Ciclo Semaforico'!AR$32,E!$HC30:$HL30)+SUMIF(O!$HC$15:$HL$15,'Ciclo Semaforico'!AR$32,O!$HC30:$HL30))-IF(AR$31="",(SUMIF(S!$HC$15:$HL$15,'Ciclo Semaforico'!AR$30,S!$HC30:$HL30)+SUMIF(N!$HC$15:$HL$15,'Ciclo Semaforico'!AR$30,N!$HC30:$HL30)+SUMIF(E!$HC$15:$HL$15,'Ciclo Semaforico'!AR$30,E!$HC30:$HL30)+SUMIF(O!$HC$15:$HL$15,'Ciclo Semaforico'!AR$30,O!$HC30:$HL30)),(SUMIF(S!$HC$15:$HL$15,'Ciclo Semaforico'!AR$30,S!$HC30:$HL30)+SUMIF(N!$HC$15:$HL$15,'Ciclo Semaforico'!AR$30,N!$HC30:$HL30)+SUMIF(E!$HC$15:$HL$15,'Ciclo Semaforico'!AR$30,E!$HC30:$HL30)+SUMIF(O!$HC$15:$HL$15,'Ciclo Semaforico'!AR$30,O!$HC30:$HL30))*AR$31))</f>
        <v>0</v>
      </c>
      <c r="AS55" s="245">
        <f>IF(AS$32="",IF(AS$31="",(SUMIF(S!$HC$15:$HL$15,'Ciclo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Semaforico'!AS$30,O!$HC30:$HL30))*AS$31),(SUMIF(S!$HC$15:$HL$15,'Ciclo Semaforico'!AS$32,S!$HC30:$HL30)+SUMIF(N!$HC$15:$HL$15,'Ciclo Semaforico'!AS$32,N!$HC30:$HL30)+SUMIF(E!$HC$15:$HL$15,'Ciclo Semaforico'!AS$32,E!$HC30:$HL30)+SUMIF(O!$HC$15:$HL$15,'Ciclo Semaforico'!AS$32,O!$HC30:$HL30))-IF(AS$31="",(SUMIF(S!$HC$15:$HL$15,'Ciclo Semaforico'!AS$30,S!$HC30:$HL30)+SUMIF(N!$HC$15:$HL$15,'Ciclo Semaforico'!AS$30,N!$HC30:$HL30)+SUMIF(E!$HC$15:$HL$15,'Ciclo Semaforico'!AS$30,E!$HC30:$HL30)+SUMIF(O!$HC$15:$HL$15,'Ciclo Semaforico'!AS$30,O!$HC30:$HL30)),(SUMIF(S!$HC$15:$HL$15,'Ciclo Semaforico'!AS$30,S!$HC30:$HL30)+SUMIF(N!$HC$15:$HL$15,'Ciclo Semaforico'!AS$30,N!$HC30:$HL30)+SUMIF(E!$HC$15:$HL$15,'Ciclo Semaforico'!AS$30,E!$HC30:$HL30)+SUMIF(O!$HC$15:$HL$15,'Ciclo Semaforico'!AS$30,O!$HC30:$HL30))*AS$31))</f>
        <v>0</v>
      </c>
      <c r="AT55" s="245">
        <f>IF(AT$32="",IF(AT$31="",(SUMIF(S!$HC$15:$HL$15,'Ciclo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Semaforico'!AT$30,O!$HC30:$HL30))*AT$31),(SUMIF(S!$HC$15:$HL$15,'Ciclo Semaforico'!AT$32,S!$HC30:$HL30)+SUMIF(N!$HC$15:$HL$15,'Ciclo Semaforico'!AT$32,N!$HC30:$HL30)+SUMIF(E!$HC$15:$HL$15,'Ciclo Semaforico'!AT$32,E!$HC30:$HL30)+SUMIF(O!$HC$15:$HL$15,'Ciclo Semaforico'!AT$32,O!$HC30:$HL30))-IF(AT$31="",(SUMIF(S!$HC$15:$HL$15,'Ciclo Semaforico'!AT$30,S!$HC30:$HL30)+SUMIF(N!$HC$15:$HL$15,'Ciclo Semaforico'!AT$30,N!$HC30:$HL30)+SUMIF(E!$HC$15:$HL$15,'Ciclo Semaforico'!AT$30,E!$HC30:$HL30)+SUMIF(O!$HC$15:$HL$15,'Ciclo Semaforico'!AT$30,O!$HC30:$HL30)),(SUMIF(S!$HC$15:$HL$15,'Ciclo Semaforico'!AT$30,S!$HC30:$HL30)+SUMIF(N!$HC$15:$HL$15,'Ciclo Semaforico'!AT$30,N!$HC30:$HL30)+SUMIF(E!$HC$15:$HL$15,'Ciclo Semaforico'!AT$30,E!$HC30:$HL30)+SUMIF(O!$HC$15:$HL$15,'Ciclo Semaforico'!AT$30,O!$HC30:$HL30))*AT$31))</f>
        <v>0</v>
      </c>
      <c r="AU55" s="245">
        <f>IF(AU$32="",IF(AU$31="",(SUMIF(S!$HC$15:$HL$15,'Ciclo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Semaforico'!AU$30,O!$HC30:$HL30))*AU$31),(SUMIF(S!$HC$15:$HL$15,'Ciclo Semaforico'!AU$32,S!$HC30:$HL30)+SUMIF(N!$HC$15:$HL$15,'Ciclo Semaforico'!AU$32,N!$HC30:$HL30)+SUMIF(E!$HC$15:$HL$15,'Ciclo Semaforico'!AU$32,E!$HC30:$HL30)+SUMIF(O!$HC$15:$HL$15,'Ciclo Semaforico'!AU$32,O!$HC30:$HL30))-IF(AU$31="",(SUMIF(S!$HC$15:$HL$15,'Ciclo Semaforico'!AU$30,S!$HC30:$HL30)+SUMIF(N!$HC$15:$HL$15,'Ciclo Semaforico'!AU$30,N!$HC30:$HL30)+SUMIF(E!$HC$15:$HL$15,'Ciclo Semaforico'!AU$30,E!$HC30:$HL30)+SUMIF(O!$HC$15:$HL$15,'Ciclo Semaforico'!AU$30,O!$HC30:$HL30)),(SUMIF(S!$HC$15:$HL$15,'Ciclo Semaforico'!AU$30,S!$HC30:$HL30)+SUMIF(N!$HC$15:$HL$15,'Ciclo Semaforico'!AU$30,N!$HC30:$HL30)+SUMIF(E!$HC$15:$HL$15,'Ciclo Semaforico'!AU$30,E!$HC30:$HL30)+SUMIF(O!$HC$15:$HL$15,'Ciclo Semaforico'!AU$30,O!$HC30:$HL30))*AU$31))</f>
        <v>0</v>
      </c>
      <c r="AV55" s="245">
        <f>IF(AV$32="",IF(AV$31="",(SUMIF(S!$HC$15:$HL$15,'Ciclo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Semaforico'!AV$30,O!$HC30:$HL30))*AV$31),(SUMIF(S!$HC$15:$HL$15,'Ciclo Semaforico'!AV$32,S!$HC30:$HL30)+SUMIF(N!$HC$15:$HL$15,'Ciclo Semaforico'!AV$32,N!$HC30:$HL30)+SUMIF(E!$HC$15:$HL$15,'Ciclo Semaforico'!AV$32,E!$HC30:$HL30)+SUMIF(O!$HC$15:$HL$15,'Ciclo Semaforico'!AV$32,O!$HC30:$HL30))-IF(AV$31="",(SUMIF(S!$HC$15:$HL$15,'Ciclo Semaforico'!AV$30,S!$HC30:$HL30)+SUMIF(N!$HC$15:$HL$15,'Ciclo Semaforico'!AV$30,N!$HC30:$HL30)+SUMIF(E!$HC$15:$HL$15,'Ciclo Semaforico'!AV$30,E!$HC30:$HL30)+SUMIF(O!$HC$15:$HL$15,'Ciclo Semaforico'!AV$30,O!$HC30:$HL30)),(SUMIF(S!$HC$15:$HL$15,'Ciclo Semaforico'!AV$30,S!$HC30:$HL30)+SUMIF(N!$HC$15:$HL$15,'Ciclo Semaforico'!AV$30,N!$HC30:$HL30)+SUMIF(E!$HC$15:$HL$15,'Ciclo Semaforico'!AV$30,E!$HC30:$HL30)+SUMIF(O!$HC$15:$HL$15,'Ciclo Semaforico'!AV$30,O!$HC30:$HL30))*AV$31))</f>
        <v>0</v>
      </c>
      <c r="AW55" s="245">
        <f>IF(AW$32="",IF(AW$31="",(SUMIF(S!$HC$15:$HL$15,'Ciclo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Semaforico'!AW$30,O!$HC30:$HL30))*AW$31),(SUMIF(S!$HC$15:$HL$15,'Ciclo Semaforico'!AW$32,S!$HC30:$HL30)+SUMIF(N!$HC$15:$HL$15,'Ciclo Semaforico'!AW$32,N!$HC30:$HL30)+SUMIF(E!$HC$15:$HL$15,'Ciclo Semaforico'!AW$32,E!$HC30:$HL30)+SUMIF(O!$HC$15:$HL$15,'Ciclo Semaforico'!AW$32,O!$HC30:$HL30))-IF(AW$31="",(SUMIF(S!$HC$15:$HL$15,'Ciclo Semaforico'!AW$30,S!$HC30:$HL30)+SUMIF(N!$HC$15:$HL$15,'Ciclo Semaforico'!AW$30,N!$HC30:$HL30)+SUMIF(E!$HC$15:$HL$15,'Ciclo Semaforico'!AW$30,E!$HC30:$HL30)+SUMIF(O!$HC$15:$HL$15,'Ciclo Semaforico'!AW$30,O!$HC30:$HL30)),(SUMIF(S!$HC$15:$HL$15,'Ciclo Semaforico'!AW$30,S!$HC30:$HL30)+SUMIF(N!$HC$15:$HL$15,'Ciclo Semaforico'!AW$30,N!$HC30:$HL30)+SUMIF(E!$HC$15:$HL$15,'Ciclo Semaforico'!AW$30,E!$HC30:$HL30)+SUMIF(O!$HC$15:$HL$15,'Ciclo Semaforico'!AW$30,O!$HC30:$HL30))*AW$31))</f>
        <v>0</v>
      </c>
      <c r="AX55" s="246">
        <f>IF(AX$32="",IF(AX$31="",(SUMIF(S!$HC$15:$HL$15,'Ciclo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Semaforico'!AX$30,O!$HC30:$HL30))*AX$31),(SUMIF(S!$HC$15:$HL$15,'Ciclo Semaforico'!AX$32,S!$HC30:$HL30)+SUMIF(N!$HC$15:$HL$15,'Ciclo Semaforico'!AX$32,N!$HC30:$HL30)+SUMIF(E!$HC$15:$HL$15,'Ciclo Semaforico'!AX$32,E!$HC30:$HL30)+SUMIF(O!$HC$15:$HL$15,'Ciclo Semaforico'!AX$32,O!$HC30:$HL30))-IF(AX$31="",(SUMIF(S!$HC$15:$HL$15,'Ciclo Semaforico'!AX$30,S!$HC30:$HL30)+SUMIF(N!$HC$15:$HL$15,'Ciclo Semaforico'!AX$30,N!$HC30:$HL30)+SUMIF(E!$HC$15:$HL$15,'Ciclo Semaforico'!AX$30,E!$HC30:$HL30)+SUMIF(O!$HC$15:$HL$15,'Ciclo Semaforico'!AX$30,O!$HC30:$HL30)),(SUMIF(S!$HC$15:$HL$15,'Ciclo Semaforico'!AX$30,S!$HC30:$HL30)+SUMIF(N!$HC$15:$HL$15,'Ciclo Semaforico'!AX$30,N!$HC30:$HL30)+SUMIF(E!$HC$15:$HL$15,'Ciclo Semaforico'!AX$30,E!$HC30:$HL30)+SUMIF(O!$HC$15:$HL$15,'Ciclo Semaforico'!AX$30,O!$HC30:$HL30))*AX$31))</f>
        <v>0</v>
      </c>
      <c r="AY55" s="244" t="e">
        <f>IF(AY$32="",IF(AY$31="",(SUMIF(S!$HC$15:$HL$15,'Ciclo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Semaforico'!AY$30,O!$HC30:$HL30))*AY$31),(SUMIF(S!$HC$15:$HL$15,'Ciclo Semaforico'!AY$32,S!$HC30:$HL30)+SUMIF(N!$HC$15:$HL$15,'Ciclo Semaforico'!AY$32,N!$HC30:$HL30)+SUMIF(E!$HC$15:$HL$15,'Ciclo Semaforico'!AY$32,E!$HC30:$HL30)+SUMIF(O!$HC$15:$HL$15,'Ciclo Semaforico'!AY$32,O!$HC30:$HL30))-IF(AY$31="",(SUMIF(S!$HC$15:$HL$15,'Ciclo Semaforico'!AY$30,S!$HC30:$HL30)+SUMIF(N!$HC$15:$HL$15,'Ciclo Semaforico'!AY$30,N!$HC30:$HL30)+SUMIF(E!$HC$15:$HL$15,'Ciclo Semaforico'!AY$30,E!$HC30:$HL30)+SUMIF(O!$HC$15:$HL$15,'Ciclo Semaforico'!AY$30,O!$HC30:$HL30)),(SUMIF(S!$HC$15:$HL$15,'Ciclo Semaforico'!AY$30,S!$HC30:$HL30)+SUMIF(N!$HC$15:$HL$15,'Ciclo Semaforico'!AY$30,N!$HC30:$HL30)+SUMIF(E!$HC$15:$HL$15,'Ciclo Semaforico'!AY$30,E!$HC30:$HL30)+SUMIF(O!$HC$15:$HL$15,'Ciclo Semaforico'!AY$30,O!$HC30:$HL30))*AY$31))</f>
        <v>#REF!</v>
      </c>
      <c r="AZ55" s="245" t="e">
        <f>IF(AZ$32="",IF(AZ$31="",(SUMIF(S!$HC$15:$HL$15,'Ciclo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Semaforico'!AZ$30,O!$HC30:$HL30))*AZ$31),(SUMIF(S!$HC$15:$HL$15,'Ciclo Semaforico'!AZ$32,S!$HC30:$HL30)+SUMIF(N!$HC$15:$HL$15,'Ciclo Semaforico'!AZ$32,N!$HC30:$HL30)+SUMIF(E!$HC$15:$HL$15,'Ciclo Semaforico'!AZ$32,E!$HC30:$HL30)+SUMIF(O!$HC$15:$HL$15,'Ciclo Semaforico'!AZ$32,O!$HC30:$HL30))-IF(AZ$31="",(SUMIF(S!$HC$15:$HL$15,'Ciclo Semaforico'!AZ$30,S!$HC30:$HL30)+SUMIF(N!$HC$15:$HL$15,'Ciclo Semaforico'!AZ$30,N!$HC30:$HL30)+SUMIF(E!$HC$15:$HL$15,'Ciclo Semaforico'!AZ$30,E!$HC30:$HL30)+SUMIF(O!$HC$15:$HL$15,'Ciclo Semaforico'!AZ$30,O!$HC30:$HL30)),(SUMIF(S!$HC$15:$HL$15,'Ciclo Semaforico'!AZ$30,S!$HC30:$HL30)+SUMIF(N!$HC$15:$HL$15,'Ciclo Semaforico'!AZ$30,N!$HC30:$HL30)+SUMIF(E!$HC$15:$HL$15,'Ciclo Semaforico'!AZ$30,E!$HC30:$HL30)+SUMIF(O!$HC$15:$HL$15,'Ciclo Semaforico'!AZ$30,O!$HC30:$HL30))*AZ$31))</f>
        <v>#REF!</v>
      </c>
      <c r="BA55" s="245" t="e">
        <f>IF(BA$32="",IF(BA$31="",(SUMIF(S!$HC$15:$HL$15,'Ciclo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Semaforico'!BA$30,O!$HC30:$HL30))*BA$31),(SUMIF(S!$HC$15:$HL$15,'Ciclo Semaforico'!BA$32,S!$HC30:$HL30)+SUMIF(N!$HC$15:$HL$15,'Ciclo Semaforico'!BA$32,N!$HC30:$HL30)+SUMIF(E!$HC$15:$HL$15,'Ciclo Semaforico'!BA$32,E!$HC30:$HL30)+SUMIF(O!$HC$15:$HL$15,'Ciclo Semaforico'!BA$32,O!$HC30:$HL30))-IF(BA$31="",(SUMIF(S!$HC$15:$HL$15,'Ciclo Semaforico'!BA$30,S!$HC30:$HL30)+SUMIF(N!$HC$15:$HL$15,'Ciclo Semaforico'!BA$30,N!$HC30:$HL30)+SUMIF(E!$HC$15:$HL$15,'Ciclo Semaforico'!BA$30,E!$HC30:$HL30)+SUMIF(O!$HC$15:$HL$15,'Ciclo Semaforico'!BA$30,O!$HC30:$HL30)),(SUMIF(S!$HC$15:$HL$15,'Ciclo Semaforico'!BA$30,S!$HC30:$HL30)+SUMIF(N!$HC$15:$HL$15,'Ciclo Semaforico'!BA$30,N!$HC30:$HL30)+SUMIF(E!$HC$15:$HL$15,'Ciclo Semaforico'!BA$30,E!$HC30:$HL30)+SUMIF(O!$HC$15:$HL$15,'Ciclo Semaforico'!BA$30,O!$HC30:$HL30))*BA$31))</f>
        <v>#REF!</v>
      </c>
      <c r="BB55" s="245" t="e">
        <f>IF(BB$32="",IF(BB$31="",(SUMIF(S!$HC$15:$HL$15,'Ciclo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Semaforico'!BB$30,O!$HC30:$HL30))*BB$31),(SUMIF(S!$HC$15:$HL$15,'Ciclo Semaforico'!BB$32,S!$HC30:$HL30)+SUMIF(N!$HC$15:$HL$15,'Ciclo Semaforico'!BB$32,N!$HC30:$HL30)+SUMIF(E!$HC$15:$HL$15,'Ciclo Semaforico'!BB$32,E!$HC30:$HL30)+SUMIF(O!$HC$15:$HL$15,'Ciclo Semaforico'!BB$32,O!$HC30:$HL30))-IF(BB$31="",(SUMIF(S!$HC$15:$HL$15,'Ciclo Semaforico'!BB$30,S!$HC30:$HL30)+SUMIF(N!$HC$15:$HL$15,'Ciclo Semaforico'!BB$30,N!$HC30:$HL30)+SUMIF(E!$HC$15:$HL$15,'Ciclo Semaforico'!BB$30,E!$HC30:$HL30)+SUMIF(O!$HC$15:$HL$15,'Ciclo Semaforico'!BB$30,O!$HC30:$HL30)),(SUMIF(S!$HC$15:$HL$15,'Ciclo Semaforico'!BB$30,S!$HC30:$HL30)+SUMIF(N!$HC$15:$HL$15,'Ciclo Semaforico'!BB$30,N!$HC30:$HL30)+SUMIF(E!$HC$15:$HL$15,'Ciclo Semaforico'!BB$30,E!$HC30:$HL30)+SUMIF(O!$HC$15:$HL$15,'Ciclo Semaforico'!BB$30,O!$HC30:$HL30))*BB$31))</f>
        <v>#REF!</v>
      </c>
      <c r="BC55" s="245" t="e">
        <f>IF(BC$32="",IF(BC$31="",(SUMIF(S!$HC$15:$HL$15,'Ciclo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Semaforico'!BC$30,O!$HC30:$HL30))*BC$31),(SUMIF(S!$HC$15:$HL$15,'Ciclo Semaforico'!BC$32,S!$HC30:$HL30)+SUMIF(N!$HC$15:$HL$15,'Ciclo Semaforico'!BC$32,N!$HC30:$HL30)+SUMIF(E!$HC$15:$HL$15,'Ciclo Semaforico'!BC$32,E!$HC30:$HL30)+SUMIF(O!$HC$15:$HL$15,'Ciclo Semaforico'!BC$32,O!$HC30:$HL30))-IF(BC$31="",(SUMIF(S!$HC$15:$HL$15,'Ciclo Semaforico'!BC$30,S!$HC30:$HL30)+SUMIF(N!$HC$15:$HL$15,'Ciclo Semaforico'!BC$30,N!$HC30:$HL30)+SUMIF(E!$HC$15:$HL$15,'Ciclo Semaforico'!BC$30,E!$HC30:$HL30)+SUMIF(O!$HC$15:$HL$15,'Ciclo Semaforico'!BC$30,O!$HC30:$HL30)),(SUMIF(S!$HC$15:$HL$15,'Ciclo Semaforico'!BC$30,S!$HC30:$HL30)+SUMIF(N!$HC$15:$HL$15,'Ciclo Semaforico'!BC$30,N!$HC30:$HL30)+SUMIF(E!$HC$15:$HL$15,'Ciclo Semaforico'!BC$30,E!$HC30:$HL30)+SUMIF(O!$HC$15:$HL$15,'Ciclo Semaforico'!BC$30,O!$HC30:$HL30))*BC$31))</f>
        <v>#REF!</v>
      </c>
      <c r="BD55" s="245" t="e">
        <f>IF(BD$32="",IF(BD$31="",(SUMIF(S!$HC$15:$HL$15,'Ciclo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Semaforico'!BD$30,O!$HC30:$HL30))*BD$31),(SUMIF(S!$HC$15:$HL$15,'Ciclo Semaforico'!BD$32,S!$HC30:$HL30)+SUMIF(N!$HC$15:$HL$15,'Ciclo Semaforico'!BD$32,N!$HC30:$HL30)+SUMIF(E!$HC$15:$HL$15,'Ciclo Semaforico'!BD$32,E!$HC30:$HL30)+SUMIF(O!$HC$15:$HL$15,'Ciclo Semaforico'!BD$32,O!$HC30:$HL30))-IF(BD$31="",(SUMIF(S!$HC$15:$HL$15,'Ciclo Semaforico'!BD$30,S!$HC30:$HL30)+SUMIF(N!$HC$15:$HL$15,'Ciclo Semaforico'!BD$30,N!$HC30:$HL30)+SUMIF(E!$HC$15:$HL$15,'Ciclo Semaforico'!BD$30,E!$HC30:$HL30)+SUMIF(O!$HC$15:$HL$15,'Ciclo Semaforico'!BD$30,O!$HC30:$HL30)),(SUMIF(S!$HC$15:$HL$15,'Ciclo Semaforico'!BD$30,S!$HC30:$HL30)+SUMIF(N!$HC$15:$HL$15,'Ciclo Semaforico'!BD$30,N!$HC30:$HL30)+SUMIF(E!$HC$15:$HL$15,'Ciclo Semaforico'!BD$30,E!$HC30:$HL30)+SUMIF(O!$HC$15:$HL$15,'Ciclo Semaforico'!BD$30,O!$HC30:$HL30))*BD$31))</f>
        <v>#REF!</v>
      </c>
      <c r="BE55" s="245">
        <f>IF(BE$32="",IF(BE$31="",(SUMIF(S!$HC$15:$HL$15,'Ciclo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Semaforico'!BE$30,O!$HC30:$HL30))*BE$31),(SUMIF(S!$HC$15:$HL$15,'Ciclo Semaforico'!BE$32,S!$HC30:$HL30)+SUMIF(N!$HC$15:$HL$15,'Ciclo Semaforico'!BE$32,N!$HC30:$HL30)+SUMIF(E!$HC$15:$HL$15,'Ciclo Semaforico'!BE$32,E!$HC30:$HL30)+SUMIF(O!$HC$15:$HL$15,'Ciclo Semaforico'!BE$32,O!$HC30:$HL30))-IF(BE$31="",(SUMIF(S!$HC$15:$HL$15,'Ciclo Semaforico'!BE$30,S!$HC30:$HL30)+SUMIF(N!$HC$15:$HL$15,'Ciclo Semaforico'!BE$30,N!$HC30:$HL30)+SUMIF(E!$HC$15:$HL$15,'Ciclo Semaforico'!BE$30,E!$HC30:$HL30)+SUMIF(O!$HC$15:$HL$15,'Ciclo Semaforico'!BE$30,O!$HC30:$HL30)),(SUMIF(S!$HC$15:$HL$15,'Ciclo Semaforico'!BE$30,S!$HC30:$HL30)+SUMIF(N!$HC$15:$HL$15,'Ciclo Semaforico'!BE$30,N!$HC30:$HL30)+SUMIF(E!$HC$15:$HL$15,'Ciclo Semaforico'!BE$30,E!$HC30:$HL30)+SUMIF(O!$HC$15:$HL$15,'Ciclo Semaforico'!BE$30,O!$HC30:$HL30))*BE$31))</f>
        <v>0</v>
      </c>
      <c r="BF55" s="245">
        <f>IF(BF$32="",IF(BF$31="",(SUMIF(S!$HC$15:$HL$15,'Ciclo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Semaforico'!BF$30,O!$HC30:$HL30))*BF$31),(SUMIF(S!$HC$15:$HL$15,'Ciclo Semaforico'!BF$32,S!$HC30:$HL30)+SUMIF(N!$HC$15:$HL$15,'Ciclo Semaforico'!BF$32,N!$HC30:$HL30)+SUMIF(E!$HC$15:$HL$15,'Ciclo Semaforico'!BF$32,E!$HC30:$HL30)+SUMIF(O!$HC$15:$HL$15,'Ciclo Semaforico'!BF$32,O!$HC30:$HL30))-IF(BF$31="",(SUMIF(S!$HC$15:$HL$15,'Ciclo Semaforico'!BF$30,S!$HC30:$HL30)+SUMIF(N!$HC$15:$HL$15,'Ciclo Semaforico'!BF$30,N!$HC30:$HL30)+SUMIF(E!$HC$15:$HL$15,'Ciclo Semaforico'!BF$30,E!$HC30:$HL30)+SUMIF(O!$HC$15:$HL$15,'Ciclo Semaforico'!BF$30,O!$HC30:$HL30)),(SUMIF(S!$HC$15:$HL$15,'Ciclo Semaforico'!BF$30,S!$HC30:$HL30)+SUMIF(N!$HC$15:$HL$15,'Ciclo Semaforico'!BF$30,N!$HC30:$HL30)+SUMIF(E!$HC$15:$HL$15,'Ciclo Semaforico'!BF$30,E!$HC30:$HL30)+SUMIF(O!$HC$15:$HL$15,'Ciclo Semaforico'!BF$30,O!$HC30:$HL30))*BF$31))</f>
        <v>0</v>
      </c>
      <c r="BG55" s="245">
        <f>IF(BG$32="",IF(BG$31="",(SUMIF(S!$HC$15:$HL$15,'Ciclo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Semaforico'!BG$30,O!$HC30:$HL30))*BG$31),(SUMIF(S!$HC$15:$HL$15,'Ciclo Semaforico'!BG$32,S!$HC30:$HL30)+SUMIF(N!$HC$15:$HL$15,'Ciclo Semaforico'!BG$32,N!$HC30:$HL30)+SUMIF(E!$HC$15:$HL$15,'Ciclo Semaforico'!BG$32,E!$HC30:$HL30)+SUMIF(O!$HC$15:$HL$15,'Ciclo Semaforico'!BG$32,O!$HC30:$HL30))-IF(BG$31="",(SUMIF(S!$HC$15:$HL$15,'Ciclo Semaforico'!BG$30,S!$HC30:$HL30)+SUMIF(N!$HC$15:$HL$15,'Ciclo Semaforico'!BG$30,N!$HC30:$HL30)+SUMIF(E!$HC$15:$HL$15,'Ciclo Semaforico'!BG$30,E!$HC30:$HL30)+SUMIF(O!$HC$15:$HL$15,'Ciclo Semaforico'!BG$30,O!$HC30:$HL30)),(SUMIF(S!$HC$15:$HL$15,'Ciclo Semaforico'!BG$30,S!$HC30:$HL30)+SUMIF(N!$HC$15:$HL$15,'Ciclo Semaforico'!BG$30,N!$HC30:$HL30)+SUMIF(E!$HC$15:$HL$15,'Ciclo Semaforico'!BG$30,E!$HC30:$HL30)+SUMIF(O!$HC$15:$HL$15,'Ciclo Semaforico'!BG$30,O!$HC30:$HL30))*BG$31))</f>
        <v>0</v>
      </c>
      <c r="BH55" s="245">
        <f>IF(BH$32="",IF(BH$31="",(SUMIF(S!$HC$15:$HL$15,'Ciclo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Semaforico'!BH$30,O!$HC30:$HL30))*BH$31),(SUMIF(S!$HC$15:$HL$15,'Ciclo Semaforico'!BH$32,S!$HC30:$HL30)+SUMIF(N!$HC$15:$HL$15,'Ciclo Semaforico'!BH$32,N!$HC30:$HL30)+SUMIF(E!$HC$15:$HL$15,'Ciclo Semaforico'!BH$32,E!$HC30:$HL30)+SUMIF(O!$HC$15:$HL$15,'Ciclo Semaforico'!BH$32,O!$HC30:$HL30))-IF(BH$31="",(SUMIF(S!$HC$15:$HL$15,'Ciclo Semaforico'!BH$30,S!$HC30:$HL30)+SUMIF(N!$HC$15:$HL$15,'Ciclo Semaforico'!BH$30,N!$HC30:$HL30)+SUMIF(E!$HC$15:$HL$15,'Ciclo Semaforico'!BH$30,E!$HC30:$HL30)+SUMIF(O!$HC$15:$HL$15,'Ciclo Semaforico'!BH$30,O!$HC30:$HL30)),(SUMIF(S!$HC$15:$HL$15,'Ciclo Semaforico'!BH$30,S!$HC30:$HL30)+SUMIF(N!$HC$15:$HL$15,'Ciclo Semaforico'!BH$30,N!$HC30:$HL30)+SUMIF(E!$HC$15:$HL$15,'Ciclo Semaforico'!BH$30,E!$HC30:$HL30)+SUMIF(O!$HC$15:$HL$15,'Ciclo Semaforico'!BH$30,O!$HC30:$HL30))*BH$31))</f>
        <v>0</v>
      </c>
      <c r="BI55" s="245">
        <f>IF(BI$32="",IF(BI$31="",(SUMIF(S!$HC$15:$HL$15,'Ciclo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Semaforico'!BI$30,O!$HC30:$HL30))*BI$31),(SUMIF(S!$HC$15:$HL$15,'Ciclo Semaforico'!BI$32,S!$HC30:$HL30)+SUMIF(N!$HC$15:$HL$15,'Ciclo Semaforico'!BI$32,N!$HC30:$HL30)+SUMIF(E!$HC$15:$HL$15,'Ciclo Semaforico'!BI$32,E!$HC30:$HL30)+SUMIF(O!$HC$15:$HL$15,'Ciclo Semaforico'!BI$32,O!$HC30:$HL30))-IF(BI$31="",(SUMIF(S!$HC$15:$HL$15,'Ciclo Semaforico'!BI$30,S!$HC30:$HL30)+SUMIF(N!$HC$15:$HL$15,'Ciclo Semaforico'!BI$30,N!$HC30:$HL30)+SUMIF(E!$HC$15:$HL$15,'Ciclo Semaforico'!BI$30,E!$HC30:$HL30)+SUMIF(O!$HC$15:$HL$15,'Ciclo Semaforico'!BI$30,O!$HC30:$HL30)),(SUMIF(S!$HC$15:$HL$15,'Ciclo Semaforico'!BI$30,S!$HC30:$HL30)+SUMIF(N!$HC$15:$HL$15,'Ciclo Semaforico'!BI$30,N!$HC30:$HL30)+SUMIF(E!$HC$15:$HL$15,'Ciclo Semaforico'!BI$30,E!$HC30:$HL30)+SUMIF(O!$HC$15:$HL$15,'Ciclo Semaforico'!BI$30,O!$HC30:$HL30))*BI$31))</f>
        <v>0</v>
      </c>
      <c r="BJ55" s="246">
        <f>IF(BJ$32="",IF(BJ$31="",(SUMIF(S!$HC$15:$HL$15,'Ciclo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Semaforico'!BJ$30,O!$HC30:$HL30))*BJ$31),(SUMIF(S!$HC$15:$HL$15,'Ciclo Semaforico'!BJ$32,S!$HC30:$HL30)+SUMIF(N!$HC$15:$HL$15,'Ciclo Semaforico'!BJ$32,N!$HC30:$HL30)+SUMIF(E!$HC$15:$HL$15,'Ciclo Semaforico'!BJ$32,E!$HC30:$HL30)+SUMIF(O!$HC$15:$HL$15,'Ciclo Semaforico'!BJ$32,O!$HC30:$HL30))-IF(BJ$31="",(SUMIF(S!$HC$15:$HL$15,'Ciclo Semaforico'!BJ$30,S!$HC30:$HL30)+SUMIF(N!$HC$15:$HL$15,'Ciclo Semaforico'!BJ$30,N!$HC30:$HL30)+SUMIF(E!$HC$15:$HL$15,'Ciclo Semaforico'!BJ$30,E!$HC30:$HL30)+SUMIF(O!$HC$15:$HL$15,'Ciclo Semaforico'!BJ$30,O!$HC30:$HL30)),(SUMIF(S!$HC$15:$HL$15,'Ciclo Semaforico'!BJ$30,S!$HC30:$HL30)+SUMIF(N!$HC$15:$HL$15,'Ciclo Semaforico'!BJ$30,N!$HC30:$HL30)+SUMIF(E!$HC$15:$HL$15,'Ciclo Semaforico'!BJ$30,E!$HC30:$HL30)+SUMIF(O!$HC$15:$HL$15,'Ciclo Semaforico'!BJ$30,O!$HC30:$HL30))*BJ$31))</f>
        <v>0</v>
      </c>
      <c r="BK55" s="244">
        <f>IF(BK$32="",IF(BK$31="",(SUMIF(S!$HC$15:$HL$15,'Ciclo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Semaforico'!BK$30,O!$HC30:$HL30))*BK$31),(SUMIF(S!$HC$15:$HL$15,'Ciclo Semaforico'!BK$32,S!$HC30:$HL30)+SUMIF(N!$HC$15:$HL$15,'Ciclo Semaforico'!BK$32,N!$HC30:$HL30)+SUMIF(E!$HC$15:$HL$15,'Ciclo Semaforico'!BK$32,E!$HC30:$HL30)+SUMIF(O!$HC$15:$HL$15,'Ciclo Semaforico'!BK$32,O!$HC30:$HL30))-IF(BK$31="",(SUMIF(S!$HC$15:$HL$15,'Ciclo Semaforico'!BK$30,S!$HC30:$HL30)+SUMIF(N!$HC$15:$HL$15,'Ciclo Semaforico'!BK$30,N!$HC30:$HL30)+SUMIF(E!$HC$15:$HL$15,'Ciclo Semaforico'!BK$30,E!$HC30:$HL30)+SUMIF(O!$HC$15:$HL$15,'Ciclo Semaforico'!BK$30,O!$HC30:$HL30)),(SUMIF(S!$HC$15:$HL$15,'Ciclo Semaforico'!BK$30,S!$HC30:$HL30)+SUMIF(N!$HC$15:$HL$15,'Ciclo Semaforico'!BK$30,N!$HC30:$HL30)+SUMIF(E!$HC$15:$HL$15,'Ciclo Semaforico'!BK$30,E!$HC30:$HL30)+SUMIF(O!$HC$15:$HL$15,'Ciclo Semaforico'!BK$30,O!$HC30:$HL30))*BK$31))</f>
        <v>0</v>
      </c>
      <c r="BL55" s="245">
        <f>IF(BL$32="",IF(BL$31="",(SUMIF(S!$HC$15:$HL$15,'Ciclo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Semaforico'!BL$30,O!$HC30:$HL30))*BL$31),(SUMIF(S!$HC$15:$HL$15,'Ciclo Semaforico'!BL$32,S!$HC30:$HL30)+SUMIF(N!$HC$15:$HL$15,'Ciclo Semaforico'!BL$32,N!$HC30:$HL30)+SUMIF(E!$HC$15:$HL$15,'Ciclo Semaforico'!BL$32,E!$HC30:$HL30)+SUMIF(O!$HC$15:$HL$15,'Ciclo Semaforico'!BL$32,O!$HC30:$HL30))-IF(BL$31="",(SUMIF(S!$HC$15:$HL$15,'Ciclo Semaforico'!BL$30,S!$HC30:$HL30)+SUMIF(N!$HC$15:$HL$15,'Ciclo Semaforico'!BL$30,N!$HC30:$HL30)+SUMIF(E!$HC$15:$HL$15,'Ciclo Semaforico'!BL$30,E!$HC30:$HL30)+SUMIF(O!$HC$15:$HL$15,'Ciclo Semaforico'!BL$30,O!$HC30:$HL30)),(SUMIF(S!$HC$15:$HL$15,'Ciclo Semaforico'!BL$30,S!$HC30:$HL30)+SUMIF(N!$HC$15:$HL$15,'Ciclo Semaforico'!BL$30,N!$HC30:$HL30)+SUMIF(E!$HC$15:$HL$15,'Ciclo Semaforico'!BL$30,E!$HC30:$HL30)+SUMIF(O!$HC$15:$HL$15,'Ciclo Semaforico'!BL$30,O!$HC30:$HL30))*BL$31))</f>
        <v>0</v>
      </c>
      <c r="BM55" s="245">
        <f>IF(BM$32="",IF(BM$31="",(SUMIF(S!$HC$15:$HL$15,'Ciclo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Semaforico'!BM$30,O!$HC30:$HL30))*BM$31),(SUMIF(S!$HC$15:$HL$15,'Ciclo Semaforico'!BM$32,S!$HC30:$HL30)+SUMIF(N!$HC$15:$HL$15,'Ciclo Semaforico'!BM$32,N!$HC30:$HL30)+SUMIF(E!$HC$15:$HL$15,'Ciclo Semaforico'!BM$32,E!$HC30:$HL30)+SUMIF(O!$HC$15:$HL$15,'Ciclo Semaforico'!BM$32,O!$HC30:$HL30))-IF(BM$31="",(SUMIF(S!$HC$15:$HL$15,'Ciclo Semaforico'!BM$30,S!$HC30:$HL30)+SUMIF(N!$HC$15:$HL$15,'Ciclo Semaforico'!BM$30,N!$HC30:$HL30)+SUMIF(E!$HC$15:$HL$15,'Ciclo Semaforico'!BM$30,E!$HC30:$HL30)+SUMIF(O!$HC$15:$HL$15,'Ciclo Semaforico'!BM$30,O!$HC30:$HL30)),(SUMIF(S!$HC$15:$HL$15,'Ciclo Semaforico'!BM$30,S!$HC30:$HL30)+SUMIF(N!$HC$15:$HL$15,'Ciclo Semaforico'!BM$30,N!$HC30:$HL30)+SUMIF(E!$HC$15:$HL$15,'Ciclo Semaforico'!BM$30,E!$HC30:$HL30)+SUMIF(O!$HC$15:$HL$15,'Ciclo Semaforico'!BM$30,O!$HC30:$HL30))*BM$31))</f>
        <v>0</v>
      </c>
      <c r="BN55" s="245">
        <f>IF(BN$32="",IF(BN$31="",(SUMIF(S!$HC$15:$HL$15,'Ciclo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Semaforico'!BN$30,O!$HC30:$HL30))*BN$31),(SUMIF(S!$HC$15:$HL$15,'Ciclo Semaforico'!BN$32,S!$HC30:$HL30)+SUMIF(N!$HC$15:$HL$15,'Ciclo Semaforico'!BN$32,N!$HC30:$HL30)+SUMIF(E!$HC$15:$HL$15,'Ciclo Semaforico'!BN$32,E!$HC30:$HL30)+SUMIF(O!$HC$15:$HL$15,'Ciclo Semaforico'!BN$32,O!$HC30:$HL30))-IF(BN$31="",(SUMIF(S!$HC$15:$HL$15,'Ciclo Semaforico'!BN$30,S!$HC30:$HL30)+SUMIF(N!$HC$15:$HL$15,'Ciclo Semaforico'!BN$30,N!$HC30:$HL30)+SUMIF(E!$HC$15:$HL$15,'Ciclo Semaforico'!BN$30,E!$HC30:$HL30)+SUMIF(O!$HC$15:$HL$15,'Ciclo Semaforico'!BN$30,O!$HC30:$HL30)),(SUMIF(S!$HC$15:$HL$15,'Ciclo Semaforico'!BN$30,S!$HC30:$HL30)+SUMIF(N!$HC$15:$HL$15,'Ciclo Semaforico'!BN$30,N!$HC30:$HL30)+SUMIF(E!$HC$15:$HL$15,'Ciclo Semaforico'!BN$30,E!$HC30:$HL30)+SUMIF(O!$HC$15:$HL$15,'Ciclo Semaforico'!BN$30,O!$HC30:$HL30))*BN$31))</f>
        <v>0</v>
      </c>
      <c r="BO55" s="245">
        <f>IF(BO$32="",IF(BO$31="",(SUMIF(S!$HC$15:$HL$15,'Ciclo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Semaforico'!BO$30,O!$HC30:$HL30))*BO$31),(SUMIF(S!$HC$15:$HL$15,'Ciclo Semaforico'!BO$32,S!$HC30:$HL30)+SUMIF(N!$HC$15:$HL$15,'Ciclo Semaforico'!BO$32,N!$HC30:$HL30)+SUMIF(E!$HC$15:$HL$15,'Ciclo Semaforico'!BO$32,E!$HC30:$HL30)+SUMIF(O!$HC$15:$HL$15,'Ciclo Semaforico'!BO$32,O!$HC30:$HL30))-IF(BO$31="",(SUMIF(S!$HC$15:$HL$15,'Ciclo Semaforico'!BO$30,S!$HC30:$HL30)+SUMIF(N!$HC$15:$HL$15,'Ciclo Semaforico'!BO$30,N!$HC30:$HL30)+SUMIF(E!$HC$15:$HL$15,'Ciclo Semaforico'!BO$30,E!$HC30:$HL30)+SUMIF(O!$HC$15:$HL$15,'Ciclo Semaforico'!BO$30,O!$HC30:$HL30)),(SUMIF(S!$HC$15:$HL$15,'Ciclo Semaforico'!BO$30,S!$HC30:$HL30)+SUMIF(N!$HC$15:$HL$15,'Ciclo Semaforico'!BO$30,N!$HC30:$HL30)+SUMIF(E!$HC$15:$HL$15,'Ciclo Semaforico'!BO$30,E!$HC30:$HL30)+SUMIF(O!$HC$15:$HL$15,'Ciclo Semaforico'!BO$30,O!$HC30:$HL30))*BO$31))</f>
        <v>0</v>
      </c>
      <c r="BP55" s="245">
        <f>IF(BP$32="",IF(BP$31="",(SUMIF(S!$HC$15:$HL$15,'Ciclo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Semaforico'!BP$30,O!$HC30:$HL30))*BP$31),(SUMIF(S!$HC$15:$HL$15,'Ciclo Semaforico'!BP$32,S!$HC30:$HL30)+SUMIF(N!$HC$15:$HL$15,'Ciclo Semaforico'!BP$32,N!$HC30:$HL30)+SUMIF(E!$HC$15:$HL$15,'Ciclo Semaforico'!BP$32,E!$HC30:$HL30)+SUMIF(O!$HC$15:$HL$15,'Ciclo Semaforico'!BP$32,O!$HC30:$HL30))-IF(BP$31="",(SUMIF(S!$HC$15:$HL$15,'Ciclo Semaforico'!BP$30,S!$HC30:$HL30)+SUMIF(N!$HC$15:$HL$15,'Ciclo Semaforico'!BP$30,N!$HC30:$HL30)+SUMIF(E!$HC$15:$HL$15,'Ciclo Semaforico'!BP$30,E!$HC30:$HL30)+SUMIF(O!$HC$15:$HL$15,'Ciclo Semaforico'!BP$30,O!$HC30:$HL30)),(SUMIF(S!$HC$15:$HL$15,'Ciclo Semaforico'!BP$30,S!$HC30:$HL30)+SUMIF(N!$HC$15:$HL$15,'Ciclo Semaforico'!BP$30,N!$HC30:$HL30)+SUMIF(E!$HC$15:$HL$15,'Ciclo Semaforico'!BP$30,E!$HC30:$HL30)+SUMIF(O!$HC$15:$HL$15,'Ciclo Semaforico'!BP$30,O!$HC30:$HL30))*BP$31))</f>
        <v>0</v>
      </c>
      <c r="BQ55" s="245">
        <f>IF(BQ$32="",IF(BQ$31="",(SUMIF(S!$HC$15:$HL$15,'Ciclo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Semaforico'!BQ$30,O!$HC30:$HL30))*BQ$31),(SUMIF(S!$HC$15:$HL$15,'Ciclo Semaforico'!BQ$32,S!$HC30:$HL30)+SUMIF(N!$HC$15:$HL$15,'Ciclo Semaforico'!BQ$32,N!$HC30:$HL30)+SUMIF(E!$HC$15:$HL$15,'Ciclo Semaforico'!BQ$32,E!$HC30:$HL30)+SUMIF(O!$HC$15:$HL$15,'Ciclo Semaforico'!BQ$32,O!$HC30:$HL30))-IF(BQ$31="",(SUMIF(S!$HC$15:$HL$15,'Ciclo Semaforico'!BQ$30,S!$HC30:$HL30)+SUMIF(N!$HC$15:$HL$15,'Ciclo Semaforico'!BQ$30,N!$HC30:$HL30)+SUMIF(E!$HC$15:$HL$15,'Ciclo Semaforico'!BQ$30,E!$HC30:$HL30)+SUMIF(O!$HC$15:$HL$15,'Ciclo Semaforico'!BQ$30,O!$HC30:$HL30)),(SUMIF(S!$HC$15:$HL$15,'Ciclo Semaforico'!BQ$30,S!$HC30:$HL30)+SUMIF(N!$HC$15:$HL$15,'Ciclo Semaforico'!BQ$30,N!$HC30:$HL30)+SUMIF(E!$HC$15:$HL$15,'Ciclo Semaforico'!BQ$30,E!$HC30:$HL30)+SUMIF(O!$HC$15:$HL$15,'Ciclo Semaforico'!BQ$30,O!$HC30:$HL30))*BQ$31))</f>
        <v>0</v>
      </c>
      <c r="BR55" s="245">
        <f>IF(BR$32="",IF(BR$31="",(SUMIF(S!$HC$15:$HL$15,'Ciclo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Semaforico'!BR$30,O!$HC30:$HL30))*BR$31),(SUMIF(S!$HC$15:$HL$15,'Ciclo Semaforico'!BR$32,S!$HC30:$HL30)+SUMIF(N!$HC$15:$HL$15,'Ciclo Semaforico'!BR$32,N!$HC30:$HL30)+SUMIF(E!$HC$15:$HL$15,'Ciclo Semaforico'!BR$32,E!$HC30:$HL30)+SUMIF(O!$HC$15:$HL$15,'Ciclo Semaforico'!BR$32,O!$HC30:$HL30))-IF(BR$31="",(SUMIF(S!$HC$15:$HL$15,'Ciclo Semaforico'!BR$30,S!$HC30:$HL30)+SUMIF(N!$HC$15:$HL$15,'Ciclo Semaforico'!BR$30,N!$HC30:$HL30)+SUMIF(E!$HC$15:$HL$15,'Ciclo Semaforico'!BR$30,E!$HC30:$HL30)+SUMIF(O!$HC$15:$HL$15,'Ciclo Semaforico'!BR$30,O!$HC30:$HL30)),(SUMIF(S!$HC$15:$HL$15,'Ciclo Semaforico'!BR$30,S!$HC30:$HL30)+SUMIF(N!$HC$15:$HL$15,'Ciclo Semaforico'!BR$30,N!$HC30:$HL30)+SUMIF(E!$HC$15:$HL$15,'Ciclo Semaforico'!BR$30,E!$HC30:$HL30)+SUMIF(O!$HC$15:$HL$15,'Ciclo Semaforico'!BR$30,O!$HC30:$HL30))*BR$31))</f>
        <v>0</v>
      </c>
      <c r="BS55" s="245">
        <f>IF(BS$32="",IF(BS$31="",(SUMIF(S!$HC$15:$HL$15,'Ciclo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Semaforico'!BS$30,O!$HC30:$HL30))*BS$31),(SUMIF(S!$HC$15:$HL$15,'Ciclo Semaforico'!BS$32,S!$HC30:$HL30)+SUMIF(N!$HC$15:$HL$15,'Ciclo Semaforico'!BS$32,N!$HC30:$HL30)+SUMIF(E!$HC$15:$HL$15,'Ciclo Semaforico'!BS$32,E!$HC30:$HL30)+SUMIF(O!$HC$15:$HL$15,'Ciclo Semaforico'!BS$32,O!$HC30:$HL30))-IF(BS$31="",(SUMIF(S!$HC$15:$HL$15,'Ciclo Semaforico'!BS$30,S!$HC30:$HL30)+SUMIF(N!$HC$15:$HL$15,'Ciclo Semaforico'!BS$30,N!$HC30:$HL30)+SUMIF(E!$HC$15:$HL$15,'Ciclo Semaforico'!BS$30,E!$HC30:$HL30)+SUMIF(O!$HC$15:$HL$15,'Ciclo Semaforico'!BS$30,O!$HC30:$HL30)),(SUMIF(S!$HC$15:$HL$15,'Ciclo Semaforico'!BS$30,S!$HC30:$HL30)+SUMIF(N!$HC$15:$HL$15,'Ciclo Semaforico'!BS$30,N!$HC30:$HL30)+SUMIF(E!$HC$15:$HL$15,'Ciclo Semaforico'!BS$30,E!$HC30:$HL30)+SUMIF(O!$HC$15:$HL$15,'Ciclo Semaforico'!BS$30,O!$HC30:$HL30))*BS$31))</f>
        <v>0</v>
      </c>
      <c r="BT55" s="245">
        <f>IF(BT$32="",IF(BT$31="",(SUMIF(S!$HC$15:$HL$15,'Ciclo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Semaforico'!BT$30,O!$HC30:$HL30))*BT$31),(SUMIF(S!$HC$15:$HL$15,'Ciclo Semaforico'!BT$32,S!$HC30:$HL30)+SUMIF(N!$HC$15:$HL$15,'Ciclo Semaforico'!BT$32,N!$HC30:$HL30)+SUMIF(E!$HC$15:$HL$15,'Ciclo Semaforico'!BT$32,E!$HC30:$HL30)+SUMIF(O!$HC$15:$HL$15,'Ciclo Semaforico'!BT$32,O!$HC30:$HL30))-IF(BT$31="",(SUMIF(S!$HC$15:$HL$15,'Ciclo Semaforico'!BT$30,S!$HC30:$HL30)+SUMIF(N!$HC$15:$HL$15,'Ciclo Semaforico'!BT$30,N!$HC30:$HL30)+SUMIF(E!$HC$15:$HL$15,'Ciclo Semaforico'!BT$30,E!$HC30:$HL30)+SUMIF(O!$HC$15:$HL$15,'Ciclo Semaforico'!BT$30,O!$HC30:$HL30)),(SUMIF(S!$HC$15:$HL$15,'Ciclo Semaforico'!BT$30,S!$HC30:$HL30)+SUMIF(N!$HC$15:$HL$15,'Ciclo Semaforico'!BT$30,N!$HC30:$HL30)+SUMIF(E!$HC$15:$HL$15,'Ciclo Semaforico'!BT$30,E!$HC30:$HL30)+SUMIF(O!$HC$15:$HL$15,'Ciclo Semaforico'!BT$30,O!$HC30:$HL30))*BT$31))</f>
        <v>0</v>
      </c>
      <c r="BU55" s="245">
        <f>IF(BU$32="",IF(BU$31="",(SUMIF(S!$HC$15:$HL$15,'Ciclo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Semaforico'!BU$30,O!$HC30:$HL30))*BU$31),(SUMIF(S!$HC$15:$HL$15,'Ciclo Semaforico'!BU$32,S!$HC30:$HL30)+SUMIF(N!$HC$15:$HL$15,'Ciclo Semaforico'!BU$32,N!$HC30:$HL30)+SUMIF(E!$HC$15:$HL$15,'Ciclo Semaforico'!BU$32,E!$HC30:$HL30)+SUMIF(O!$HC$15:$HL$15,'Ciclo Semaforico'!BU$32,O!$HC30:$HL30))-IF(BU$31="",(SUMIF(S!$HC$15:$HL$15,'Ciclo Semaforico'!BU$30,S!$HC30:$HL30)+SUMIF(N!$HC$15:$HL$15,'Ciclo Semaforico'!BU$30,N!$HC30:$HL30)+SUMIF(E!$HC$15:$HL$15,'Ciclo Semaforico'!BU$30,E!$HC30:$HL30)+SUMIF(O!$HC$15:$HL$15,'Ciclo Semaforico'!BU$30,O!$HC30:$HL30)),(SUMIF(S!$HC$15:$HL$15,'Ciclo Semaforico'!BU$30,S!$HC30:$HL30)+SUMIF(N!$HC$15:$HL$15,'Ciclo Semaforico'!BU$30,N!$HC30:$HL30)+SUMIF(E!$HC$15:$HL$15,'Ciclo Semaforico'!BU$30,E!$HC30:$HL30)+SUMIF(O!$HC$15:$HL$15,'Ciclo Semaforico'!BU$30,O!$HC30:$HL30))*BU$31))</f>
        <v>0</v>
      </c>
      <c r="BV55" s="246">
        <f>IF(BV$32="",IF(BV$31="",(SUMIF(S!$HC$15:$HL$15,'Ciclo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Semaforico'!BV$30,O!$HC30:$HL30))*BV$31),(SUMIF(S!$HC$15:$HL$15,'Ciclo Semaforico'!BV$32,S!$HC30:$HL30)+SUMIF(N!$HC$15:$HL$15,'Ciclo Semaforico'!BV$32,N!$HC30:$HL30)+SUMIF(E!$HC$15:$HL$15,'Ciclo Semaforico'!BV$32,E!$HC30:$HL30)+SUMIF(O!$HC$15:$HL$15,'Ciclo Semaforico'!BV$32,O!$HC30:$HL30))-IF(BV$31="",(SUMIF(S!$HC$15:$HL$15,'Ciclo Semaforico'!BV$30,S!$HC30:$HL30)+SUMIF(N!$HC$15:$HL$15,'Ciclo Semaforico'!BV$30,N!$HC30:$HL30)+SUMIF(E!$HC$15:$HL$15,'Ciclo Semaforico'!BV$30,E!$HC30:$HL30)+SUMIF(O!$HC$15:$HL$15,'Ciclo Semaforico'!BV$30,O!$HC30:$HL30)),(SUMIF(S!$HC$15:$HL$15,'Ciclo Semaforico'!BV$30,S!$HC30:$HL30)+SUMIF(N!$HC$15:$HL$15,'Ciclo Semaforico'!BV$30,N!$HC30:$HL30)+SUMIF(E!$HC$15:$HL$15,'Ciclo Semaforico'!BV$30,E!$HC30:$HL30)+SUMIF(O!$HC$15:$HL$15,'Ciclo Semaforico'!BV$30,O!$HC30:$HL30))*BV$31))</f>
        <v>0</v>
      </c>
      <c r="BW55" s="244">
        <f>IF(BW$32="",IF(BW$31="",(SUMIF(S!$HC$15:$HL$15,'Ciclo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Semaforico'!BW$30,O!$HC30:$HL30))*BW$31),(SUMIF(S!$HC$15:$HL$15,'Ciclo Semaforico'!BW$32,S!$HC30:$HL30)+SUMIF(N!$HC$15:$HL$15,'Ciclo Semaforico'!BW$32,N!$HC30:$HL30)+SUMIF(E!$HC$15:$HL$15,'Ciclo Semaforico'!BW$32,E!$HC30:$HL30)+SUMIF(O!$HC$15:$HL$15,'Ciclo Semaforico'!BW$32,O!$HC30:$HL30))-IF(BW$31="",(SUMIF(S!$HC$15:$HL$15,'Ciclo Semaforico'!BW$30,S!$HC30:$HL30)+SUMIF(N!$HC$15:$HL$15,'Ciclo Semaforico'!BW$30,N!$HC30:$HL30)+SUMIF(E!$HC$15:$HL$15,'Ciclo Semaforico'!BW$30,E!$HC30:$HL30)+SUMIF(O!$HC$15:$HL$15,'Ciclo Semaforico'!BW$30,O!$HC30:$HL30)),(SUMIF(S!$HC$15:$HL$15,'Ciclo Semaforico'!BW$30,S!$HC30:$HL30)+SUMIF(N!$HC$15:$HL$15,'Ciclo Semaforico'!BW$30,N!$HC30:$HL30)+SUMIF(E!$HC$15:$HL$15,'Ciclo Semaforico'!BW$30,E!$HC30:$HL30)+SUMIF(O!$HC$15:$HL$15,'Ciclo Semaforico'!BW$30,O!$HC30:$HL30))*BW$31))</f>
        <v>0</v>
      </c>
      <c r="BX55" s="245">
        <f>IF(BX$32="",IF(BX$31="",(SUMIF(S!$HC$15:$HL$15,'Ciclo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Semaforico'!BX$30,O!$HC30:$HL30))*BX$31),(SUMIF(S!$HC$15:$HL$15,'Ciclo Semaforico'!BX$32,S!$HC30:$HL30)+SUMIF(N!$HC$15:$HL$15,'Ciclo Semaforico'!BX$32,N!$HC30:$HL30)+SUMIF(E!$HC$15:$HL$15,'Ciclo Semaforico'!BX$32,E!$HC30:$HL30)+SUMIF(O!$HC$15:$HL$15,'Ciclo Semaforico'!BX$32,O!$HC30:$HL30))-IF(BX$31="",(SUMIF(S!$HC$15:$HL$15,'Ciclo Semaforico'!BX$30,S!$HC30:$HL30)+SUMIF(N!$HC$15:$HL$15,'Ciclo Semaforico'!BX$30,N!$HC30:$HL30)+SUMIF(E!$HC$15:$HL$15,'Ciclo Semaforico'!BX$30,E!$HC30:$HL30)+SUMIF(O!$HC$15:$HL$15,'Ciclo Semaforico'!BX$30,O!$HC30:$HL30)),(SUMIF(S!$HC$15:$HL$15,'Ciclo Semaforico'!BX$30,S!$HC30:$HL30)+SUMIF(N!$HC$15:$HL$15,'Ciclo Semaforico'!BX$30,N!$HC30:$HL30)+SUMIF(E!$HC$15:$HL$15,'Ciclo Semaforico'!BX$30,E!$HC30:$HL30)+SUMIF(O!$HC$15:$HL$15,'Ciclo Semaforico'!BX$30,O!$HC30:$HL30))*BX$31))</f>
        <v>0</v>
      </c>
      <c r="BY55" s="245">
        <f>IF(BY$32="",IF(BY$31="",(SUMIF(S!$HC$15:$HL$15,'Ciclo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Semaforico'!BY$30,O!$HC30:$HL30))*BY$31),(SUMIF(S!$HC$15:$HL$15,'Ciclo Semaforico'!BY$32,S!$HC30:$HL30)+SUMIF(N!$HC$15:$HL$15,'Ciclo Semaforico'!BY$32,N!$HC30:$HL30)+SUMIF(E!$HC$15:$HL$15,'Ciclo Semaforico'!BY$32,E!$HC30:$HL30)+SUMIF(O!$HC$15:$HL$15,'Ciclo Semaforico'!BY$32,O!$HC30:$HL30))-IF(BY$31="",(SUMIF(S!$HC$15:$HL$15,'Ciclo Semaforico'!BY$30,S!$HC30:$HL30)+SUMIF(N!$HC$15:$HL$15,'Ciclo Semaforico'!BY$30,N!$HC30:$HL30)+SUMIF(E!$HC$15:$HL$15,'Ciclo Semaforico'!BY$30,E!$HC30:$HL30)+SUMIF(O!$HC$15:$HL$15,'Ciclo Semaforico'!BY$30,O!$HC30:$HL30)),(SUMIF(S!$HC$15:$HL$15,'Ciclo Semaforico'!BY$30,S!$HC30:$HL30)+SUMIF(N!$HC$15:$HL$15,'Ciclo Semaforico'!BY$30,N!$HC30:$HL30)+SUMIF(E!$HC$15:$HL$15,'Ciclo Semaforico'!BY$30,E!$HC30:$HL30)+SUMIF(O!$HC$15:$HL$15,'Ciclo Semaforico'!BY$30,O!$HC30:$HL30))*BY$31))</f>
        <v>0</v>
      </c>
      <c r="BZ55" s="245">
        <f>IF(BZ$32="",IF(BZ$31="",(SUMIF(S!$HC$15:$HL$15,'Ciclo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Semaforico'!BZ$30,O!$HC30:$HL30))*BZ$31),(SUMIF(S!$HC$15:$HL$15,'Ciclo Semaforico'!BZ$32,S!$HC30:$HL30)+SUMIF(N!$HC$15:$HL$15,'Ciclo Semaforico'!BZ$32,N!$HC30:$HL30)+SUMIF(E!$HC$15:$HL$15,'Ciclo Semaforico'!BZ$32,E!$HC30:$HL30)+SUMIF(O!$HC$15:$HL$15,'Ciclo Semaforico'!BZ$32,O!$HC30:$HL30))-IF(BZ$31="",(SUMIF(S!$HC$15:$HL$15,'Ciclo Semaforico'!BZ$30,S!$HC30:$HL30)+SUMIF(N!$HC$15:$HL$15,'Ciclo Semaforico'!BZ$30,N!$HC30:$HL30)+SUMIF(E!$HC$15:$HL$15,'Ciclo Semaforico'!BZ$30,E!$HC30:$HL30)+SUMIF(O!$HC$15:$HL$15,'Ciclo Semaforico'!BZ$30,O!$HC30:$HL30)),(SUMIF(S!$HC$15:$HL$15,'Ciclo Semaforico'!BZ$30,S!$HC30:$HL30)+SUMIF(N!$HC$15:$HL$15,'Ciclo Semaforico'!BZ$30,N!$HC30:$HL30)+SUMIF(E!$HC$15:$HL$15,'Ciclo Semaforico'!BZ$30,E!$HC30:$HL30)+SUMIF(O!$HC$15:$HL$15,'Ciclo Semaforico'!BZ$30,O!$HC30:$HL30))*BZ$31))</f>
        <v>0</v>
      </c>
      <c r="CA55" s="245">
        <f>IF(CA$32="",IF(CA$31="",(SUMIF(S!$HC$15:$HL$15,'Ciclo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Semaforico'!CA$30,O!$HC30:$HL30))*CA$31),(SUMIF(S!$HC$15:$HL$15,'Ciclo Semaforico'!CA$32,S!$HC30:$HL30)+SUMIF(N!$HC$15:$HL$15,'Ciclo Semaforico'!CA$32,N!$HC30:$HL30)+SUMIF(E!$HC$15:$HL$15,'Ciclo Semaforico'!CA$32,E!$HC30:$HL30)+SUMIF(O!$HC$15:$HL$15,'Ciclo Semaforico'!CA$32,O!$HC30:$HL30))-IF(CA$31="",(SUMIF(S!$HC$15:$HL$15,'Ciclo Semaforico'!CA$30,S!$HC30:$HL30)+SUMIF(N!$HC$15:$HL$15,'Ciclo Semaforico'!CA$30,N!$HC30:$HL30)+SUMIF(E!$HC$15:$HL$15,'Ciclo Semaforico'!CA$30,E!$HC30:$HL30)+SUMIF(O!$HC$15:$HL$15,'Ciclo Semaforico'!CA$30,O!$HC30:$HL30)),(SUMIF(S!$HC$15:$HL$15,'Ciclo Semaforico'!CA$30,S!$HC30:$HL30)+SUMIF(N!$HC$15:$HL$15,'Ciclo Semaforico'!CA$30,N!$HC30:$HL30)+SUMIF(E!$HC$15:$HL$15,'Ciclo Semaforico'!CA$30,E!$HC30:$HL30)+SUMIF(O!$HC$15:$HL$15,'Ciclo Semaforico'!CA$30,O!$HC30:$HL30))*CA$31))</f>
        <v>0</v>
      </c>
      <c r="CB55" s="245">
        <f>IF(CB$32="",IF(CB$31="",(SUMIF(S!$HC$15:$HL$15,'Ciclo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Semaforico'!CB$30,O!$HC30:$HL30))*CB$31),(SUMIF(S!$HC$15:$HL$15,'Ciclo Semaforico'!CB$32,S!$HC30:$HL30)+SUMIF(N!$HC$15:$HL$15,'Ciclo Semaforico'!CB$32,N!$HC30:$HL30)+SUMIF(E!$HC$15:$HL$15,'Ciclo Semaforico'!CB$32,E!$HC30:$HL30)+SUMIF(O!$HC$15:$HL$15,'Ciclo Semaforico'!CB$32,O!$HC30:$HL30))-IF(CB$31="",(SUMIF(S!$HC$15:$HL$15,'Ciclo Semaforico'!CB$30,S!$HC30:$HL30)+SUMIF(N!$HC$15:$HL$15,'Ciclo Semaforico'!CB$30,N!$HC30:$HL30)+SUMIF(E!$HC$15:$HL$15,'Ciclo Semaforico'!CB$30,E!$HC30:$HL30)+SUMIF(O!$HC$15:$HL$15,'Ciclo Semaforico'!CB$30,O!$HC30:$HL30)),(SUMIF(S!$HC$15:$HL$15,'Ciclo Semaforico'!CB$30,S!$HC30:$HL30)+SUMIF(N!$HC$15:$HL$15,'Ciclo Semaforico'!CB$30,N!$HC30:$HL30)+SUMIF(E!$HC$15:$HL$15,'Ciclo Semaforico'!CB$30,E!$HC30:$HL30)+SUMIF(O!$HC$15:$HL$15,'Ciclo Semaforico'!CB$30,O!$HC30:$HL30))*CB$31))</f>
        <v>0</v>
      </c>
      <c r="CC55" s="245">
        <f>IF(CC$32="",IF(CC$31="",(SUMIF(S!$HC$15:$HL$15,'Ciclo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Semaforico'!CC$30,O!$HC30:$HL30))*CC$31),(SUMIF(S!$HC$15:$HL$15,'Ciclo Semaforico'!CC$32,S!$HC30:$HL30)+SUMIF(N!$HC$15:$HL$15,'Ciclo Semaforico'!CC$32,N!$HC30:$HL30)+SUMIF(E!$HC$15:$HL$15,'Ciclo Semaforico'!CC$32,E!$HC30:$HL30)+SUMIF(O!$HC$15:$HL$15,'Ciclo Semaforico'!CC$32,O!$HC30:$HL30))-IF(CC$31="",(SUMIF(S!$HC$15:$HL$15,'Ciclo Semaforico'!CC$30,S!$HC30:$HL30)+SUMIF(N!$HC$15:$HL$15,'Ciclo Semaforico'!CC$30,N!$HC30:$HL30)+SUMIF(E!$HC$15:$HL$15,'Ciclo Semaforico'!CC$30,E!$HC30:$HL30)+SUMIF(O!$HC$15:$HL$15,'Ciclo Semaforico'!CC$30,O!$HC30:$HL30)),(SUMIF(S!$HC$15:$HL$15,'Ciclo Semaforico'!CC$30,S!$HC30:$HL30)+SUMIF(N!$HC$15:$HL$15,'Ciclo Semaforico'!CC$30,N!$HC30:$HL30)+SUMIF(E!$HC$15:$HL$15,'Ciclo Semaforico'!CC$30,E!$HC30:$HL30)+SUMIF(O!$HC$15:$HL$15,'Ciclo Semaforico'!CC$30,O!$HC30:$HL30))*CC$31))</f>
        <v>0</v>
      </c>
      <c r="CD55" s="245">
        <f>IF(CD$32="",IF(CD$31="",(SUMIF(S!$HC$15:$HL$15,'Ciclo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Semaforico'!CD$30,O!$HC30:$HL30))*CD$31),(SUMIF(S!$HC$15:$HL$15,'Ciclo Semaforico'!CD$32,S!$HC30:$HL30)+SUMIF(N!$HC$15:$HL$15,'Ciclo Semaforico'!CD$32,N!$HC30:$HL30)+SUMIF(E!$HC$15:$HL$15,'Ciclo Semaforico'!CD$32,E!$HC30:$HL30)+SUMIF(O!$HC$15:$HL$15,'Ciclo Semaforico'!CD$32,O!$HC30:$HL30))-IF(CD$31="",(SUMIF(S!$HC$15:$HL$15,'Ciclo Semaforico'!CD$30,S!$HC30:$HL30)+SUMIF(N!$HC$15:$HL$15,'Ciclo Semaforico'!CD$30,N!$HC30:$HL30)+SUMIF(E!$HC$15:$HL$15,'Ciclo Semaforico'!CD$30,E!$HC30:$HL30)+SUMIF(O!$HC$15:$HL$15,'Ciclo Semaforico'!CD$30,O!$HC30:$HL30)),(SUMIF(S!$HC$15:$HL$15,'Ciclo Semaforico'!CD$30,S!$HC30:$HL30)+SUMIF(N!$HC$15:$HL$15,'Ciclo Semaforico'!CD$30,N!$HC30:$HL30)+SUMIF(E!$HC$15:$HL$15,'Ciclo Semaforico'!CD$30,E!$HC30:$HL30)+SUMIF(O!$HC$15:$HL$15,'Ciclo Semaforico'!CD$30,O!$HC30:$HL30))*CD$31))</f>
        <v>0</v>
      </c>
      <c r="CE55" s="245">
        <f>IF(CE$32="",IF(CE$31="",(SUMIF(S!$HC$15:$HL$15,'Ciclo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Semaforico'!CE$30,O!$HC30:$HL30))*CE$31),(SUMIF(S!$HC$15:$HL$15,'Ciclo Semaforico'!CE$32,S!$HC30:$HL30)+SUMIF(N!$HC$15:$HL$15,'Ciclo Semaforico'!CE$32,N!$HC30:$HL30)+SUMIF(E!$HC$15:$HL$15,'Ciclo Semaforico'!CE$32,E!$HC30:$HL30)+SUMIF(O!$HC$15:$HL$15,'Ciclo Semaforico'!CE$32,O!$HC30:$HL30))-IF(CE$31="",(SUMIF(S!$HC$15:$HL$15,'Ciclo Semaforico'!CE$30,S!$HC30:$HL30)+SUMIF(N!$HC$15:$HL$15,'Ciclo Semaforico'!CE$30,N!$HC30:$HL30)+SUMIF(E!$HC$15:$HL$15,'Ciclo Semaforico'!CE$30,E!$HC30:$HL30)+SUMIF(O!$HC$15:$HL$15,'Ciclo Semaforico'!CE$30,O!$HC30:$HL30)),(SUMIF(S!$HC$15:$HL$15,'Ciclo Semaforico'!CE$30,S!$HC30:$HL30)+SUMIF(N!$HC$15:$HL$15,'Ciclo Semaforico'!CE$30,N!$HC30:$HL30)+SUMIF(E!$HC$15:$HL$15,'Ciclo Semaforico'!CE$30,E!$HC30:$HL30)+SUMIF(O!$HC$15:$HL$15,'Ciclo Semaforico'!CE$30,O!$HC30:$HL30))*CE$31))</f>
        <v>0</v>
      </c>
      <c r="CF55" s="245">
        <f>IF(CF$32="",IF(CF$31="",(SUMIF(S!$HC$15:$HL$15,'Ciclo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Semaforico'!CF$30,O!$HC30:$HL30))*CF$31),(SUMIF(S!$HC$15:$HL$15,'Ciclo Semaforico'!CF$32,S!$HC30:$HL30)+SUMIF(N!$HC$15:$HL$15,'Ciclo Semaforico'!CF$32,N!$HC30:$HL30)+SUMIF(E!$HC$15:$HL$15,'Ciclo Semaforico'!CF$32,E!$HC30:$HL30)+SUMIF(O!$HC$15:$HL$15,'Ciclo Semaforico'!CF$32,O!$HC30:$HL30))-IF(CF$31="",(SUMIF(S!$HC$15:$HL$15,'Ciclo Semaforico'!CF$30,S!$HC30:$HL30)+SUMIF(N!$HC$15:$HL$15,'Ciclo Semaforico'!CF$30,N!$HC30:$HL30)+SUMIF(E!$HC$15:$HL$15,'Ciclo Semaforico'!CF$30,E!$HC30:$HL30)+SUMIF(O!$HC$15:$HL$15,'Ciclo Semaforico'!CF$30,O!$HC30:$HL30)),(SUMIF(S!$HC$15:$HL$15,'Ciclo Semaforico'!CF$30,S!$HC30:$HL30)+SUMIF(N!$HC$15:$HL$15,'Ciclo Semaforico'!CF$30,N!$HC30:$HL30)+SUMIF(E!$HC$15:$HL$15,'Ciclo Semaforico'!CF$30,E!$HC30:$HL30)+SUMIF(O!$HC$15:$HL$15,'Ciclo Semaforico'!CF$30,O!$HC30:$HL30))*CF$31))</f>
        <v>0</v>
      </c>
      <c r="CG55" s="245">
        <f>IF(CG$32="",IF(CG$31="",(SUMIF(S!$HC$15:$HL$15,'Ciclo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Semaforico'!CG$30,O!$HC30:$HL30))*CG$31),(SUMIF(S!$HC$15:$HL$15,'Ciclo Semaforico'!CG$32,S!$HC30:$HL30)+SUMIF(N!$HC$15:$HL$15,'Ciclo Semaforico'!CG$32,N!$HC30:$HL30)+SUMIF(E!$HC$15:$HL$15,'Ciclo Semaforico'!CG$32,E!$HC30:$HL30)+SUMIF(O!$HC$15:$HL$15,'Ciclo Semaforico'!CG$32,O!$HC30:$HL30))-IF(CG$31="",(SUMIF(S!$HC$15:$HL$15,'Ciclo Semaforico'!CG$30,S!$HC30:$HL30)+SUMIF(N!$HC$15:$HL$15,'Ciclo Semaforico'!CG$30,N!$HC30:$HL30)+SUMIF(E!$HC$15:$HL$15,'Ciclo Semaforico'!CG$30,E!$HC30:$HL30)+SUMIF(O!$HC$15:$HL$15,'Ciclo Semaforico'!CG$30,O!$HC30:$HL30)),(SUMIF(S!$HC$15:$HL$15,'Ciclo Semaforico'!CG$30,S!$HC30:$HL30)+SUMIF(N!$HC$15:$HL$15,'Ciclo Semaforico'!CG$30,N!$HC30:$HL30)+SUMIF(E!$HC$15:$HL$15,'Ciclo Semaforico'!CG$30,E!$HC30:$HL30)+SUMIF(O!$HC$15:$HL$15,'Ciclo Semaforico'!CG$30,O!$HC30:$HL30))*CG$31))</f>
        <v>0</v>
      </c>
      <c r="CH55" s="246">
        <f>IF(CH$32="",IF(CH$31="",(SUMIF(S!$HC$15:$HL$15,'Ciclo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Semaforico'!CH$30,O!$HC30:$HL30))*CH$31),(SUMIF(S!$HC$15:$HL$15,'Ciclo Semaforico'!CH$32,S!$HC30:$HL30)+SUMIF(N!$HC$15:$HL$15,'Ciclo Semaforico'!CH$32,N!$HC30:$HL30)+SUMIF(E!$HC$15:$HL$15,'Ciclo Semaforico'!CH$32,E!$HC30:$HL30)+SUMIF(O!$HC$15:$HL$15,'Ciclo Semaforico'!CH$32,O!$HC30:$HL30))-IF(CH$31="",(SUMIF(S!$HC$15:$HL$15,'Ciclo Semaforico'!CH$30,S!$HC30:$HL30)+SUMIF(N!$HC$15:$HL$15,'Ciclo Semaforico'!CH$30,N!$HC30:$HL30)+SUMIF(E!$HC$15:$HL$15,'Ciclo Semaforico'!CH$30,E!$HC30:$HL30)+SUMIF(O!$HC$15:$HL$15,'Ciclo Semaforico'!CH$30,O!$HC30:$HL30)),(SUMIF(S!$HC$15:$HL$15,'Ciclo Semaforico'!CH$30,S!$HC30:$HL30)+SUMIF(N!$HC$15:$HL$15,'Ciclo Semaforico'!CH$30,N!$HC30:$HL30)+SUMIF(E!$HC$15:$HL$15,'Ciclo Semaforico'!CH$30,E!$HC30:$HL30)+SUMIF(O!$HC$15:$HL$15,'Ciclo Semaforico'!CH$30,O!$HC30:$HL30))*CH$31))</f>
        <v>0</v>
      </c>
      <c r="CI55" s="244">
        <f t="shared" si="52"/>
        <v>0</v>
      </c>
      <c r="CJ55" s="245">
        <f t="shared" si="53"/>
        <v>0</v>
      </c>
      <c r="CK55" s="245">
        <f t="shared" si="54"/>
        <v>0</v>
      </c>
      <c r="CL55" s="245">
        <f t="shared" si="55"/>
        <v>0</v>
      </c>
      <c r="CM55" s="245" t="e">
        <f t="shared" si="56"/>
        <v>#REF!</v>
      </c>
      <c r="CN55" s="245">
        <f t="shared" si="57"/>
        <v>0</v>
      </c>
      <c r="CO55" s="245">
        <f t="shared" si="58"/>
        <v>0</v>
      </c>
      <c r="CP55" s="245">
        <f t="shared" si="59"/>
        <v>0</v>
      </c>
      <c r="CQ55" s="245">
        <f t="shared" si="60"/>
        <v>0</v>
      </c>
      <c r="CR55" s="245">
        <f t="shared" si="61"/>
        <v>0</v>
      </c>
      <c r="CS55" s="245">
        <f t="shared" si="62"/>
        <v>0</v>
      </c>
      <c r="CT55" s="246">
        <f t="shared" si="63"/>
        <v>0</v>
      </c>
      <c r="CU55" s="244">
        <f t="shared" si="64"/>
        <v>0</v>
      </c>
      <c r="CV55" s="245">
        <f t="shared" si="65"/>
        <v>0</v>
      </c>
      <c r="CW55" s="245">
        <f t="shared" si="66"/>
        <v>0</v>
      </c>
      <c r="CX55" s="245">
        <f t="shared" si="67"/>
        <v>0</v>
      </c>
      <c r="CY55" s="245">
        <f t="shared" si="68"/>
        <v>0</v>
      </c>
      <c r="CZ55" s="245">
        <f t="shared" si="69"/>
        <v>0</v>
      </c>
      <c r="DA55" s="245">
        <f t="shared" si="70"/>
        <v>0</v>
      </c>
      <c r="DB55" s="245">
        <f t="shared" si="71"/>
        <v>0</v>
      </c>
      <c r="DC55" s="245">
        <f t="shared" si="72"/>
        <v>0</v>
      </c>
      <c r="DD55" s="245">
        <f t="shared" si="73"/>
        <v>0</v>
      </c>
      <c r="DE55" s="245">
        <f t="shared" si="74"/>
        <v>0</v>
      </c>
      <c r="DF55" s="246">
        <f t="shared" si="75"/>
        <v>0</v>
      </c>
      <c r="DG55" s="244" t="e">
        <f t="shared" si="76"/>
        <v>#REF!</v>
      </c>
      <c r="DH55" s="245" t="e">
        <f t="shared" si="77"/>
        <v>#REF!</v>
      </c>
      <c r="DI55" s="245" t="e">
        <f t="shared" si="78"/>
        <v>#REF!</v>
      </c>
      <c r="DJ55" s="245" t="e">
        <f t="shared" si="79"/>
        <v>#REF!</v>
      </c>
      <c r="DK55" s="245" t="e">
        <f t="shared" si="80"/>
        <v>#REF!</v>
      </c>
      <c r="DL55" s="245" t="e">
        <f t="shared" si="81"/>
        <v>#REF!</v>
      </c>
      <c r="DM55" s="245">
        <f t="shared" si="82"/>
        <v>0</v>
      </c>
      <c r="DN55" s="245">
        <f t="shared" si="83"/>
        <v>0</v>
      </c>
      <c r="DO55" s="245">
        <f t="shared" si="84"/>
        <v>0</v>
      </c>
      <c r="DP55" s="245">
        <f t="shared" si="85"/>
        <v>0</v>
      </c>
      <c r="DQ55" s="245">
        <f t="shared" si="86"/>
        <v>0</v>
      </c>
      <c r="DR55" s="246">
        <f t="shared" si="87"/>
        <v>0</v>
      </c>
      <c r="DS55" s="244">
        <f t="shared" si="88"/>
        <v>0</v>
      </c>
      <c r="DT55" s="245">
        <f t="shared" si="89"/>
        <v>0</v>
      </c>
      <c r="DU55" s="245">
        <f t="shared" si="90"/>
        <v>0</v>
      </c>
      <c r="DV55" s="245">
        <f t="shared" si="91"/>
        <v>0</v>
      </c>
      <c r="DW55" s="245">
        <f t="shared" si="92"/>
        <v>0</v>
      </c>
      <c r="DX55" s="245">
        <f t="shared" si="93"/>
        <v>0</v>
      </c>
      <c r="DY55" s="245">
        <f t="shared" si="94"/>
        <v>0</v>
      </c>
      <c r="DZ55" s="245">
        <f t="shared" si="95"/>
        <v>0</v>
      </c>
      <c r="EA55" s="245">
        <f t="shared" si="96"/>
        <v>0</v>
      </c>
      <c r="EB55" s="245">
        <f t="shared" si="97"/>
        <v>0</v>
      </c>
      <c r="EC55" s="245">
        <f t="shared" si="98"/>
        <v>0</v>
      </c>
      <c r="ED55" s="246">
        <f t="shared" si="99"/>
        <v>0</v>
      </c>
      <c r="EE55" s="244">
        <f t="shared" si="100"/>
        <v>0</v>
      </c>
      <c r="EF55" s="245">
        <f t="shared" si="101"/>
        <v>0</v>
      </c>
      <c r="EG55" s="245">
        <f t="shared" si="102"/>
        <v>0</v>
      </c>
      <c r="EH55" s="245">
        <f t="shared" si="103"/>
        <v>0</v>
      </c>
      <c r="EI55" s="245">
        <f t="shared" si="104"/>
        <v>0</v>
      </c>
      <c r="EJ55" s="245">
        <f t="shared" si="105"/>
        <v>0</v>
      </c>
      <c r="EK55" s="245">
        <f t="shared" si="106"/>
        <v>0</v>
      </c>
      <c r="EL55" s="245">
        <f t="shared" si="107"/>
        <v>0</v>
      </c>
      <c r="EM55" s="245">
        <f t="shared" si="108"/>
        <v>0</v>
      </c>
      <c r="EN55" s="245">
        <f t="shared" si="109"/>
        <v>0</v>
      </c>
      <c r="EO55" s="245">
        <f t="shared" si="110"/>
        <v>0</v>
      </c>
      <c r="EP55" s="246">
        <f t="shared" si="111"/>
        <v>0</v>
      </c>
      <c r="EQ55" s="255">
        <f t="shared" si="112"/>
        <v>0</v>
      </c>
      <c r="ER55" s="256">
        <f t="shared" si="113"/>
        <v>0</v>
      </c>
      <c r="ES55" s="256">
        <f t="shared" si="114"/>
        <v>0</v>
      </c>
      <c r="ET55" s="256">
        <f t="shared" si="115"/>
        <v>0</v>
      </c>
      <c r="EU55" s="256" t="e">
        <f t="shared" si="116"/>
        <v>#REF!</v>
      </c>
      <c r="EV55" s="256">
        <f t="shared" si="117"/>
        <v>0</v>
      </c>
      <c r="EW55" s="256">
        <f t="shared" si="118"/>
        <v>0</v>
      </c>
      <c r="EX55" s="256" t="str">
        <f t="shared" si="119"/>
        <v/>
      </c>
      <c r="EY55" s="256" t="str">
        <f t="shared" si="120"/>
        <v/>
      </c>
      <c r="EZ55" s="256" t="str">
        <f t="shared" si="121"/>
        <v/>
      </c>
      <c r="FA55" s="256" t="str">
        <f t="shared" si="122"/>
        <v/>
      </c>
      <c r="FB55" s="257" t="str">
        <f t="shared" si="123"/>
        <v/>
      </c>
      <c r="FC55" s="255">
        <f t="shared" si="124"/>
        <v>0</v>
      </c>
      <c r="FD55" s="256" t="str">
        <f t="shared" si="125"/>
        <v/>
      </c>
      <c r="FE55" s="256" t="str">
        <f t="shared" si="126"/>
        <v/>
      </c>
      <c r="FF55" s="256" t="str">
        <f t="shared" si="127"/>
        <v/>
      </c>
      <c r="FG55" s="256" t="str">
        <f t="shared" si="128"/>
        <v/>
      </c>
      <c r="FH55" s="256" t="str">
        <f t="shared" si="129"/>
        <v/>
      </c>
      <c r="FI55" s="256" t="str">
        <f t="shared" si="130"/>
        <v/>
      </c>
      <c r="FJ55" s="256" t="str">
        <f t="shared" si="131"/>
        <v/>
      </c>
      <c r="FK55" s="256" t="str">
        <f t="shared" si="132"/>
        <v/>
      </c>
      <c r="FL55" s="256" t="str">
        <f t="shared" si="133"/>
        <v/>
      </c>
      <c r="FM55" s="256" t="str">
        <f t="shared" si="134"/>
        <v/>
      </c>
      <c r="FN55" s="257" t="str">
        <f t="shared" si="135"/>
        <v/>
      </c>
      <c r="FO55" s="255" t="e">
        <f t="shared" si="136"/>
        <v>#REF!</v>
      </c>
      <c r="FP55" s="256" t="e">
        <f t="shared" si="137"/>
        <v>#REF!</v>
      </c>
      <c r="FQ55" s="256" t="e">
        <f t="shared" si="138"/>
        <v>#REF!</v>
      </c>
      <c r="FR55" s="256" t="e">
        <f t="shared" si="139"/>
        <v>#REF!</v>
      </c>
      <c r="FS55" s="256" t="e">
        <f t="shared" si="140"/>
        <v>#REF!</v>
      </c>
      <c r="FT55" s="256" t="e">
        <f t="shared" si="141"/>
        <v>#REF!</v>
      </c>
      <c r="FU55" s="256" t="str">
        <f t="shared" si="142"/>
        <v/>
      </c>
      <c r="FV55" s="256" t="str">
        <f t="shared" si="143"/>
        <v/>
      </c>
      <c r="FW55" s="256" t="str">
        <f t="shared" si="144"/>
        <v/>
      </c>
      <c r="FX55" s="256" t="str">
        <f t="shared" si="145"/>
        <v/>
      </c>
      <c r="FY55" s="256" t="str">
        <f t="shared" si="146"/>
        <v/>
      </c>
      <c r="FZ55" s="257" t="str">
        <f t="shared" si="147"/>
        <v/>
      </c>
      <c r="GA55" s="255" t="str">
        <f t="shared" si="148"/>
        <v/>
      </c>
      <c r="GB55" s="256" t="str">
        <f t="shared" si="149"/>
        <v/>
      </c>
      <c r="GC55" s="256" t="str">
        <f t="shared" si="150"/>
        <v/>
      </c>
      <c r="GD55" s="256" t="str">
        <f t="shared" si="151"/>
        <v/>
      </c>
      <c r="GE55" s="256" t="str">
        <f t="shared" si="152"/>
        <v/>
      </c>
      <c r="GF55" s="256" t="str">
        <f t="shared" si="153"/>
        <v/>
      </c>
      <c r="GG55" s="256" t="str">
        <f t="shared" si="154"/>
        <v/>
      </c>
      <c r="GH55" s="256" t="str">
        <f t="shared" si="155"/>
        <v/>
      </c>
      <c r="GI55" s="256" t="str">
        <f t="shared" si="156"/>
        <v/>
      </c>
      <c r="GJ55" s="256" t="str">
        <f t="shared" si="157"/>
        <v/>
      </c>
      <c r="GK55" s="256" t="str">
        <f t="shared" si="158"/>
        <v/>
      </c>
      <c r="GL55" s="257" t="str">
        <f t="shared" si="159"/>
        <v/>
      </c>
      <c r="GM55" s="255" t="str">
        <f t="shared" si="160"/>
        <v/>
      </c>
      <c r="GN55" s="256" t="str">
        <f t="shared" si="161"/>
        <v/>
      </c>
      <c r="GO55" s="256" t="str">
        <f t="shared" si="162"/>
        <v/>
      </c>
      <c r="GP55" s="256" t="str">
        <f t="shared" si="163"/>
        <v/>
      </c>
      <c r="GQ55" s="256" t="str">
        <f t="shared" si="164"/>
        <v/>
      </c>
      <c r="GR55" s="256" t="str">
        <f t="shared" si="165"/>
        <v/>
      </c>
      <c r="GS55" s="256" t="str">
        <f t="shared" si="166"/>
        <v/>
      </c>
      <c r="GT55" s="256" t="str">
        <f t="shared" si="167"/>
        <v/>
      </c>
      <c r="GU55" s="256" t="str">
        <f t="shared" si="168"/>
        <v/>
      </c>
      <c r="GV55" s="256" t="str">
        <f t="shared" si="169"/>
        <v/>
      </c>
      <c r="GW55" s="256" t="str">
        <f t="shared" si="170"/>
        <v/>
      </c>
      <c r="GX55" s="257" t="str">
        <f t="shared" si="171"/>
        <v/>
      </c>
      <c r="GY55" s="252">
        <f t="shared" si="185"/>
        <v>0</v>
      </c>
      <c r="GZ55" s="253" t="e">
        <f t="shared" si="186"/>
        <v>#REF!</v>
      </c>
      <c r="HA55" s="253">
        <f t="shared" si="186"/>
        <v>0</v>
      </c>
      <c r="HB55" s="253">
        <f t="shared" si="186"/>
        <v>0</v>
      </c>
      <c r="HC55" s="253">
        <f t="shared" si="186"/>
        <v>0</v>
      </c>
      <c r="HD55" s="253">
        <f t="shared" si="186"/>
        <v>0</v>
      </c>
      <c r="HE55" s="253">
        <f t="shared" si="173"/>
        <v>0</v>
      </c>
      <c r="HF55" s="254">
        <f t="shared" si="173"/>
        <v>0</v>
      </c>
      <c r="HG55" s="252">
        <f t="shared" si="187"/>
        <v>0</v>
      </c>
      <c r="HH55" s="253">
        <f t="shared" si="188"/>
        <v>0</v>
      </c>
      <c r="HI55" s="253">
        <f t="shared" si="188"/>
        <v>0</v>
      </c>
      <c r="HJ55" s="253">
        <f t="shared" si="188"/>
        <v>0</v>
      </c>
      <c r="HK55" s="253">
        <f t="shared" si="188"/>
        <v>0</v>
      </c>
      <c r="HL55" s="253">
        <f t="shared" si="188"/>
        <v>0</v>
      </c>
      <c r="HM55" s="253">
        <f t="shared" si="188"/>
        <v>0</v>
      </c>
      <c r="HN55" s="254">
        <f t="shared" si="188"/>
        <v>0</v>
      </c>
      <c r="HO55" s="252" t="e">
        <f t="shared" si="189"/>
        <v>#REF!</v>
      </c>
      <c r="HP55" s="253" t="e">
        <f t="shared" si="190"/>
        <v>#REF!</v>
      </c>
      <c r="HQ55" s="253">
        <f t="shared" si="190"/>
        <v>0</v>
      </c>
      <c r="HR55" s="253">
        <f t="shared" si="190"/>
        <v>0</v>
      </c>
      <c r="HS55" s="253">
        <f t="shared" si="190"/>
        <v>0</v>
      </c>
      <c r="HT55" s="253">
        <f t="shared" si="190"/>
        <v>0</v>
      </c>
      <c r="HU55" s="253">
        <f t="shared" si="190"/>
        <v>0</v>
      </c>
      <c r="HV55" s="254">
        <f t="shared" si="190"/>
        <v>0</v>
      </c>
      <c r="HW55" s="252">
        <f t="shared" si="191"/>
        <v>0</v>
      </c>
      <c r="HX55" s="253">
        <f t="shared" si="192"/>
        <v>0</v>
      </c>
      <c r="HY55" s="253">
        <f t="shared" si="192"/>
        <v>0</v>
      </c>
      <c r="HZ55" s="253">
        <f t="shared" si="192"/>
        <v>0</v>
      </c>
      <c r="IA55" s="253">
        <f t="shared" si="192"/>
        <v>0</v>
      </c>
      <c r="IB55" s="253">
        <f t="shared" si="192"/>
        <v>0</v>
      </c>
      <c r="IC55" s="253">
        <f t="shared" si="192"/>
        <v>0</v>
      </c>
      <c r="ID55" s="254">
        <f t="shared" si="192"/>
        <v>0</v>
      </c>
      <c r="IE55" s="252">
        <f t="shared" si="193"/>
        <v>0</v>
      </c>
      <c r="IF55" s="253">
        <f t="shared" si="194"/>
        <v>0</v>
      </c>
      <c r="IG55" s="253">
        <f t="shared" si="194"/>
        <v>0</v>
      </c>
      <c r="IH55" s="253">
        <f t="shared" si="194"/>
        <v>0</v>
      </c>
      <c r="II55" s="253">
        <f t="shared" si="194"/>
        <v>0</v>
      </c>
      <c r="IJ55" s="253">
        <f t="shared" si="194"/>
        <v>0</v>
      </c>
      <c r="IK55" s="253">
        <f t="shared" si="194"/>
        <v>0</v>
      </c>
      <c r="IL55" s="254">
        <f t="shared" si="194"/>
        <v>0</v>
      </c>
      <c r="IM55" s="255" t="e">
        <f t="shared" si="178"/>
        <v>#REF!</v>
      </c>
      <c r="IN55" s="256">
        <f t="shared" si="179"/>
        <v>0</v>
      </c>
      <c r="IO55" s="256" t="e">
        <f t="shared" si="180"/>
        <v>#REF!</v>
      </c>
      <c r="IP55" s="256">
        <f t="shared" si="181"/>
        <v>0</v>
      </c>
      <c r="IQ55" s="257">
        <f t="shared" si="182"/>
        <v>0</v>
      </c>
      <c r="IR55" s="404" t="e">
        <f t="shared" si="195"/>
        <v>#REF!</v>
      </c>
      <c r="IS55" s="250">
        <f t="shared" si="197"/>
        <v>0</v>
      </c>
      <c r="IT55" s="258" t="e">
        <f t="shared" si="183"/>
        <v>#REF!</v>
      </c>
      <c r="IU55" s="407">
        <v>1800</v>
      </c>
      <c r="IV55" s="409">
        <v>1</v>
      </c>
      <c r="IW55" s="409" t="s">
        <v>193</v>
      </c>
      <c r="IX55" s="413" t="e">
        <f t="shared" si="196"/>
        <v>#REF!</v>
      </c>
      <c r="IY55" s="421"/>
      <c r="IZ55" s="422"/>
      <c r="JA55" s="423"/>
      <c r="JB55" s="421"/>
      <c r="JC55" s="422"/>
      <c r="JD55" s="423"/>
      <c r="JE55" s="418"/>
      <c r="JF55" s="419"/>
      <c r="JG55" s="420"/>
      <c r="JH55" s="418"/>
      <c r="JI55" s="419"/>
      <c r="JJ55" s="420"/>
      <c r="JK55" s="418"/>
      <c r="JL55" s="419"/>
      <c r="JM55" s="420"/>
      <c r="JN55" s="641">
        <v>1</v>
      </c>
      <c r="JO55" s="641">
        <v>1</v>
      </c>
      <c r="JP55" s="641">
        <v>1</v>
      </c>
      <c r="JQ55" s="641">
        <v>1</v>
      </c>
      <c r="JR55" s="641">
        <v>1</v>
      </c>
      <c r="JS55" s="656" t="e">
        <f t="shared" si="184"/>
        <v>#REF!</v>
      </c>
    </row>
    <row r="56" spans="25:279" ht="20.100000000000001" hidden="1" customHeight="1">
      <c r="Y56" s="380" t="e">
        <f>N!IK31</f>
        <v>#REF!</v>
      </c>
      <c r="Z56" s="377" t="s">
        <v>123</v>
      </c>
      <c r="AA56" s="244">
        <f>IF(AA$32="",IF(AA$31="",(SUMIF(S!$HC$15:$HL$15,'Ciclo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Semaforico'!AA$30,O!$HC31:$HL31))*AA$31),(SUMIF(S!$HC$15:$HL$15,'Ciclo Semaforico'!AA$32,S!$HC31:$HL31)+SUMIF(N!$HC$15:$HL$15,'Ciclo Semaforico'!AA$32,N!$HC31:$HL31)+SUMIF(E!$HC$15:$HL$15,'Ciclo Semaforico'!AA$32,E!$HC31:$HL31)+SUMIF(O!$HC$15:$HL$15,'Ciclo Semaforico'!AA$32,O!$HC31:$HL31))-IF(AA$31="",(SUMIF(S!$HC$15:$HL$15,'Ciclo Semaforico'!AA$30,S!$HC31:$HL31)+SUMIF(N!$HC$15:$HL$15,'Ciclo Semaforico'!AA$30,N!$HC31:$HL31)+SUMIF(E!$HC$15:$HL$15,'Ciclo Semaforico'!AA$30,E!$HC31:$HL31)+SUMIF(O!$HC$15:$HL$15,'Ciclo Semaforico'!AA$30,O!$HC31:$HL31)),(SUMIF(S!$HC$15:$HL$15,'Ciclo Semaforico'!AA$30,S!$HC31:$HL31)+SUMIF(N!$HC$15:$HL$15,'Ciclo Semaforico'!AA$30,N!$HC31:$HL31)+SUMIF(E!$HC$15:$HL$15,'Ciclo Semaforico'!AA$30,E!$HC31:$HL31)+SUMIF(O!$HC$15:$HL$15,'Ciclo Semaforico'!AA$30,O!$HC31:$HL31))*AA$31))</f>
        <v>0</v>
      </c>
      <c r="AB56" s="245">
        <f>IF(AB$32="",IF(AB$31="",(SUMIF(S!$HC$15:$HL$15,'Ciclo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Semaforico'!AB$30,O!$HC31:$HL31))*AB$31),(SUMIF(S!$HC$15:$HL$15,'Ciclo Semaforico'!AB$32,S!$HC31:$HL31)+SUMIF(N!$HC$15:$HL$15,'Ciclo Semaforico'!AB$32,N!$HC31:$HL31)+SUMIF(E!$HC$15:$HL$15,'Ciclo Semaforico'!AB$32,E!$HC31:$HL31)+SUMIF(O!$HC$15:$HL$15,'Ciclo Semaforico'!AB$32,O!$HC31:$HL31))-IF(AB$31="",(SUMIF(S!$HC$15:$HL$15,'Ciclo Semaforico'!AB$30,S!$HC31:$HL31)+SUMIF(N!$HC$15:$HL$15,'Ciclo Semaforico'!AB$30,N!$HC31:$HL31)+SUMIF(E!$HC$15:$HL$15,'Ciclo Semaforico'!AB$30,E!$HC31:$HL31)+SUMIF(O!$HC$15:$HL$15,'Ciclo Semaforico'!AB$30,O!$HC31:$HL31)),(SUMIF(S!$HC$15:$HL$15,'Ciclo Semaforico'!AB$30,S!$HC31:$HL31)+SUMIF(N!$HC$15:$HL$15,'Ciclo Semaforico'!AB$30,N!$HC31:$HL31)+SUMIF(E!$HC$15:$HL$15,'Ciclo Semaforico'!AB$30,E!$HC31:$HL31)+SUMIF(O!$HC$15:$HL$15,'Ciclo Semaforico'!AB$30,O!$HC31:$HL31))*AB$31))</f>
        <v>0</v>
      </c>
      <c r="AC56" s="245">
        <f>IF(AC$32="",IF(AC$31="",(SUMIF(S!$HC$15:$HL$15,'Ciclo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Semaforico'!AC$30,O!$HC31:$HL31))*AC$31),(SUMIF(S!$HC$15:$HL$15,'Ciclo Semaforico'!AC$32,S!$HC31:$HL31)+SUMIF(N!$HC$15:$HL$15,'Ciclo Semaforico'!AC$32,N!$HC31:$HL31)+SUMIF(E!$HC$15:$HL$15,'Ciclo Semaforico'!AC$32,E!$HC31:$HL31)+SUMIF(O!$HC$15:$HL$15,'Ciclo Semaforico'!AC$32,O!$HC31:$HL31))-IF(AC$31="",(SUMIF(S!$HC$15:$HL$15,'Ciclo Semaforico'!AC$30,S!$HC31:$HL31)+SUMIF(N!$HC$15:$HL$15,'Ciclo Semaforico'!AC$30,N!$HC31:$HL31)+SUMIF(E!$HC$15:$HL$15,'Ciclo Semaforico'!AC$30,E!$HC31:$HL31)+SUMIF(O!$HC$15:$HL$15,'Ciclo Semaforico'!AC$30,O!$HC31:$HL31)),(SUMIF(S!$HC$15:$HL$15,'Ciclo Semaforico'!AC$30,S!$HC31:$HL31)+SUMIF(N!$HC$15:$HL$15,'Ciclo Semaforico'!AC$30,N!$HC31:$HL31)+SUMIF(E!$HC$15:$HL$15,'Ciclo Semaforico'!AC$30,E!$HC31:$HL31)+SUMIF(O!$HC$15:$HL$15,'Ciclo Semaforico'!AC$30,O!$HC31:$HL31))*AC$31))</f>
        <v>0</v>
      </c>
      <c r="AD56" s="245">
        <f>IF(AD$32="",IF(AD$31="",(SUMIF(S!$HC$15:$HL$15,'Ciclo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Semaforico'!AD$30,O!$HC31:$HL31))*AD$31),(SUMIF(S!$HC$15:$HL$15,'Ciclo Semaforico'!AD$32,S!$HC31:$HL31)+SUMIF(N!$HC$15:$HL$15,'Ciclo Semaforico'!AD$32,N!$HC31:$HL31)+SUMIF(E!$HC$15:$HL$15,'Ciclo Semaforico'!AD$32,E!$HC31:$HL31)+SUMIF(O!$HC$15:$HL$15,'Ciclo Semaforico'!AD$32,O!$HC31:$HL31))-IF(AD$31="",(SUMIF(S!$HC$15:$HL$15,'Ciclo Semaforico'!AD$30,S!$HC31:$HL31)+SUMIF(N!$HC$15:$HL$15,'Ciclo Semaforico'!AD$30,N!$HC31:$HL31)+SUMIF(E!$HC$15:$HL$15,'Ciclo Semaforico'!AD$30,E!$HC31:$HL31)+SUMIF(O!$HC$15:$HL$15,'Ciclo Semaforico'!AD$30,O!$HC31:$HL31)),(SUMIF(S!$HC$15:$HL$15,'Ciclo Semaforico'!AD$30,S!$HC31:$HL31)+SUMIF(N!$HC$15:$HL$15,'Ciclo Semaforico'!AD$30,N!$HC31:$HL31)+SUMIF(E!$HC$15:$HL$15,'Ciclo Semaforico'!AD$30,E!$HC31:$HL31)+SUMIF(O!$HC$15:$HL$15,'Ciclo Semaforico'!AD$30,O!$HC31:$HL31))*AD$31))</f>
        <v>0</v>
      </c>
      <c r="AE56" s="245" t="e">
        <f>IF(AE$32="",IF(AE$31="",(SUMIF(S!$HC$15:$HL$15,'Ciclo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Semaforico'!AE$30,O!$HC31:$HL31))*AE$31),(SUMIF(S!$HC$15:$HL$15,'Ciclo Semaforico'!AE$32,S!$HC31:$HL31)+SUMIF(N!$HC$15:$HL$15,'Ciclo Semaforico'!AE$32,N!$HC31:$HL31)+SUMIF(E!$HC$15:$HL$15,'Ciclo Semaforico'!AE$32,E!$HC31:$HL31)+SUMIF(O!$HC$15:$HL$15,'Ciclo Semaforico'!AE$32,O!$HC31:$HL31))-IF(AE$31="",(SUMIF(S!$HC$15:$HL$15,'Ciclo Semaforico'!AE$30,S!$HC31:$HL31)+SUMIF(N!$HC$15:$HL$15,'Ciclo Semaforico'!AE$30,N!$HC31:$HL31)+SUMIF(E!$HC$15:$HL$15,'Ciclo Semaforico'!AE$30,E!$HC31:$HL31)+SUMIF(O!$HC$15:$HL$15,'Ciclo Semaforico'!AE$30,O!$HC31:$HL31)),(SUMIF(S!$HC$15:$HL$15,'Ciclo Semaforico'!AE$30,S!$HC31:$HL31)+SUMIF(N!$HC$15:$HL$15,'Ciclo Semaforico'!AE$30,N!$HC31:$HL31)+SUMIF(E!$HC$15:$HL$15,'Ciclo Semaforico'!AE$30,E!$HC31:$HL31)+SUMIF(O!$HC$15:$HL$15,'Ciclo Semaforico'!AE$30,O!$HC31:$HL31))*AE$31))</f>
        <v>#REF!</v>
      </c>
      <c r="AF56" s="245">
        <f>IF(AF$32="",IF(AF$31="",(SUMIF(S!$HC$15:$HL$15,'Ciclo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Semaforico'!AF$30,O!$HC31:$HL31))*AF$31),(SUMIF(S!$HC$15:$HL$15,'Ciclo Semaforico'!AF$32,S!$HC31:$HL31)+SUMIF(N!$HC$15:$HL$15,'Ciclo Semaforico'!AF$32,N!$HC31:$HL31)+SUMIF(E!$HC$15:$HL$15,'Ciclo Semaforico'!AF$32,E!$HC31:$HL31)+SUMIF(O!$HC$15:$HL$15,'Ciclo Semaforico'!AF$32,O!$HC31:$HL31))-IF(AF$31="",(SUMIF(S!$HC$15:$HL$15,'Ciclo Semaforico'!AF$30,S!$HC31:$HL31)+SUMIF(N!$HC$15:$HL$15,'Ciclo Semaforico'!AF$30,N!$HC31:$HL31)+SUMIF(E!$HC$15:$HL$15,'Ciclo Semaforico'!AF$30,E!$HC31:$HL31)+SUMIF(O!$HC$15:$HL$15,'Ciclo Semaforico'!AF$30,O!$HC31:$HL31)),(SUMIF(S!$HC$15:$HL$15,'Ciclo Semaforico'!AF$30,S!$HC31:$HL31)+SUMIF(N!$HC$15:$HL$15,'Ciclo Semaforico'!AF$30,N!$HC31:$HL31)+SUMIF(E!$HC$15:$HL$15,'Ciclo Semaforico'!AF$30,E!$HC31:$HL31)+SUMIF(O!$HC$15:$HL$15,'Ciclo Semaforico'!AF$30,O!$HC31:$HL31))*AF$31))</f>
        <v>0</v>
      </c>
      <c r="AG56" s="245">
        <f>IF(AG$32="",IF(AG$31="",(SUMIF(S!$HC$15:$HL$15,'Ciclo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Semaforico'!AG$30,O!$HC31:$HL31))*AG$31),(SUMIF(S!$HC$15:$HL$15,'Ciclo Semaforico'!AG$32,S!$HC31:$HL31)+SUMIF(N!$HC$15:$HL$15,'Ciclo Semaforico'!AG$32,N!$HC31:$HL31)+SUMIF(E!$HC$15:$HL$15,'Ciclo Semaforico'!AG$32,E!$HC31:$HL31)+SUMIF(O!$HC$15:$HL$15,'Ciclo Semaforico'!AG$32,O!$HC31:$HL31))-IF(AG$31="",(SUMIF(S!$HC$15:$HL$15,'Ciclo Semaforico'!AG$30,S!$HC31:$HL31)+SUMIF(N!$HC$15:$HL$15,'Ciclo Semaforico'!AG$30,N!$HC31:$HL31)+SUMIF(E!$HC$15:$HL$15,'Ciclo Semaforico'!AG$30,E!$HC31:$HL31)+SUMIF(O!$HC$15:$HL$15,'Ciclo Semaforico'!AG$30,O!$HC31:$HL31)),(SUMIF(S!$HC$15:$HL$15,'Ciclo Semaforico'!AG$30,S!$HC31:$HL31)+SUMIF(N!$HC$15:$HL$15,'Ciclo Semaforico'!AG$30,N!$HC31:$HL31)+SUMIF(E!$HC$15:$HL$15,'Ciclo Semaforico'!AG$30,E!$HC31:$HL31)+SUMIF(O!$HC$15:$HL$15,'Ciclo Semaforico'!AG$30,O!$HC31:$HL31))*AG$31))</f>
        <v>0</v>
      </c>
      <c r="AH56" s="245">
        <f>IF(AH$32="",IF(AH$31="",(SUMIF(S!$HC$15:$HL$15,'Ciclo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Semaforico'!AH$30,O!$HC31:$HL31))*AH$31),(SUMIF(S!$HC$15:$HL$15,'Ciclo Semaforico'!AH$32,S!$HC31:$HL31)+SUMIF(N!$HC$15:$HL$15,'Ciclo Semaforico'!AH$32,N!$HC31:$HL31)+SUMIF(E!$HC$15:$HL$15,'Ciclo Semaforico'!AH$32,E!$HC31:$HL31)+SUMIF(O!$HC$15:$HL$15,'Ciclo Semaforico'!AH$32,O!$HC31:$HL31))-IF(AH$31="",(SUMIF(S!$HC$15:$HL$15,'Ciclo Semaforico'!AH$30,S!$HC31:$HL31)+SUMIF(N!$HC$15:$HL$15,'Ciclo Semaforico'!AH$30,N!$HC31:$HL31)+SUMIF(E!$HC$15:$HL$15,'Ciclo Semaforico'!AH$30,E!$HC31:$HL31)+SUMIF(O!$HC$15:$HL$15,'Ciclo Semaforico'!AH$30,O!$HC31:$HL31)),(SUMIF(S!$HC$15:$HL$15,'Ciclo Semaforico'!AH$30,S!$HC31:$HL31)+SUMIF(N!$HC$15:$HL$15,'Ciclo Semaforico'!AH$30,N!$HC31:$HL31)+SUMIF(E!$HC$15:$HL$15,'Ciclo Semaforico'!AH$30,E!$HC31:$HL31)+SUMIF(O!$HC$15:$HL$15,'Ciclo Semaforico'!AH$30,O!$HC31:$HL31))*AH$31))</f>
        <v>0</v>
      </c>
      <c r="AI56" s="245">
        <f>IF(AI$32="",IF(AI$31="",(SUMIF(S!$HC$15:$HL$15,'Ciclo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Semaforico'!AI$30,O!$HC31:$HL31))*AI$31),(SUMIF(S!$HC$15:$HL$15,'Ciclo Semaforico'!AI$32,S!$HC31:$HL31)+SUMIF(N!$HC$15:$HL$15,'Ciclo Semaforico'!AI$32,N!$HC31:$HL31)+SUMIF(E!$HC$15:$HL$15,'Ciclo Semaforico'!AI$32,E!$HC31:$HL31)+SUMIF(O!$HC$15:$HL$15,'Ciclo Semaforico'!AI$32,O!$HC31:$HL31))-IF(AI$31="",(SUMIF(S!$HC$15:$HL$15,'Ciclo Semaforico'!AI$30,S!$HC31:$HL31)+SUMIF(N!$HC$15:$HL$15,'Ciclo Semaforico'!AI$30,N!$HC31:$HL31)+SUMIF(E!$HC$15:$HL$15,'Ciclo Semaforico'!AI$30,E!$HC31:$HL31)+SUMIF(O!$HC$15:$HL$15,'Ciclo Semaforico'!AI$30,O!$HC31:$HL31)),(SUMIF(S!$HC$15:$HL$15,'Ciclo Semaforico'!AI$30,S!$HC31:$HL31)+SUMIF(N!$HC$15:$HL$15,'Ciclo Semaforico'!AI$30,N!$HC31:$HL31)+SUMIF(E!$HC$15:$HL$15,'Ciclo Semaforico'!AI$30,E!$HC31:$HL31)+SUMIF(O!$HC$15:$HL$15,'Ciclo Semaforico'!AI$30,O!$HC31:$HL31))*AI$31))</f>
        <v>0</v>
      </c>
      <c r="AJ56" s="245">
        <f>IF(AJ$32="",IF(AJ$31="",(SUMIF(S!$HC$15:$HL$15,'Ciclo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Semaforico'!AJ$30,O!$HC31:$HL31))*AJ$31),(SUMIF(S!$HC$15:$HL$15,'Ciclo Semaforico'!AJ$32,S!$HC31:$HL31)+SUMIF(N!$HC$15:$HL$15,'Ciclo Semaforico'!AJ$32,N!$HC31:$HL31)+SUMIF(E!$HC$15:$HL$15,'Ciclo Semaforico'!AJ$32,E!$HC31:$HL31)+SUMIF(O!$HC$15:$HL$15,'Ciclo Semaforico'!AJ$32,O!$HC31:$HL31))-IF(AJ$31="",(SUMIF(S!$HC$15:$HL$15,'Ciclo Semaforico'!AJ$30,S!$HC31:$HL31)+SUMIF(N!$HC$15:$HL$15,'Ciclo Semaforico'!AJ$30,N!$HC31:$HL31)+SUMIF(E!$HC$15:$HL$15,'Ciclo Semaforico'!AJ$30,E!$HC31:$HL31)+SUMIF(O!$HC$15:$HL$15,'Ciclo Semaforico'!AJ$30,O!$HC31:$HL31)),(SUMIF(S!$HC$15:$HL$15,'Ciclo Semaforico'!AJ$30,S!$HC31:$HL31)+SUMIF(N!$HC$15:$HL$15,'Ciclo Semaforico'!AJ$30,N!$HC31:$HL31)+SUMIF(E!$HC$15:$HL$15,'Ciclo Semaforico'!AJ$30,E!$HC31:$HL31)+SUMIF(O!$HC$15:$HL$15,'Ciclo Semaforico'!AJ$30,O!$HC31:$HL31))*AJ$31))</f>
        <v>0</v>
      </c>
      <c r="AK56" s="245">
        <f>IF(AK$32="",IF(AK$31="",(SUMIF(S!$HC$15:$HL$15,'Ciclo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Semaforico'!AK$30,O!$HC31:$HL31))*AK$31),(SUMIF(S!$HC$15:$HL$15,'Ciclo Semaforico'!AK$32,S!$HC31:$HL31)+SUMIF(N!$HC$15:$HL$15,'Ciclo Semaforico'!AK$32,N!$HC31:$HL31)+SUMIF(E!$HC$15:$HL$15,'Ciclo Semaforico'!AK$32,E!$HC31:$HL31)+SUMIF(O!$HC$15:$HL$15,'Ciclo Semaforico'!AK$32,O!$HC31:$HL31))-IF(AK$31="",(SUMIF(S!$HC$15:$HL$15,'Ciclo Semaforico'!AK$30,S!$HC31:$HL31)+SUMIF(N!$HC$15:$HL$15,'Ciclo Semaforico'!AK$30,N!$HC31:$HL31)+SUMIF(E!$HC$15:$HL$15,'Ciclo Semaforico'!AK$30,E!$HC31:$HL31)+SUMIF(O!$HC$15:$HL$15,'Ciclo Semaforico'!AK$30,O!$HC31:$HL31)),(SUMIF(S!$HC$15:$HL$15,'Ciclo Semaforico'!AK$30,S!$HC31:$HL31)+SUMIF(N!$HC$15:$HL$15,'Ciclo Semaforico'!AK$30,N!$HC31:$HL31)+SUMIF(E!$HC$15:$HL$15,'Ciclo Semaforico'!AK$30,E!$HC31:$HL31)+SUMIF(O!$HC$15:$HL$15,'Ciclo Semaforico'!AK$30,O!$HC31:$HL31))*AK$31))</f>
        <v>0</v>
      </c>
      <c r="AL56" s="246">
        <f>IF(AL$32="",IF(AL$31="",(SUMIF(S!$HC$15:$HL$15,'Ciclo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Semaforico'!AL$30,O!$HC31:$HL31))*AL$31),(SUMIF(S!$HC$15:$HL$15,'Ciclo Semaforico'!AL$32,S!$HC31:$HL31)+SUMIF(N!$HC$15:$HL$15,'Ciclo Semaforico'!AL$32,N!$HC31:$HL31)+SUMIF(E!$HC$15:$HL$15,'Ciclo Semaforico'!AL$32,E!$HC31:$HL31)+SUMIF(O!$HC$15:$HL$15,'Ciclo Semaforico'!AL$32,O!$HC31:$HL31))-IF(AL$31="",(SUMIF(S!$HC$15:$HL$15,'Ciclo Semaforico'!AL$30,S!$HC31:$HL31)+SUMIF(N!$HC$15:$HL$15,'Ciclo Semaforico'!AL$30,N!$HC31:$HL31)+SUMIF(E!$HC$15:$HL$15,'Ciclo Semaforico'!AL$30,E!$HC31:$HL31)+SUMIF(O!$HC$15:$HL$15,'Ciclo Semaforico'!AL$30,O!$HC31:$HL31)),(SUMIF(S!$HC$15:$HL$15,'Ciclo Semaforico'!AL$30,S!$HC31:$HL31)+SUMIF(N!$HC$15:$HL$15,'Ciclo Semaforico'!AL$30,N!$HC31:$HL31)+SUMIF(E!$HC$15:$HL$15,'Ciclo Semaforico'!AL$30,E!$HC31:$HL31)+SUMIF(O!$HC$15:$HL$15,'Ciclo Semaforico'!AL$30,O!$HC31:$HL31))*AL$31))</f>
        <v>0</v>
      </c>
      <c r="AM56" s="244">
        <f>IF(AM$32="",IF(AM$31="",(SUMIF(S!$HC$15:$HL$15,'Ciclo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Semaforico'!AM$30,O!$HC31:$HL31))*AM$31),(SUMIF(S!$HC$15:$HL$15,'Ciclo Semaforico'!AM$32,S!$HC31:$HL31)+SUMIF(N!$HC$15:$HL$15,'Ciclo Semaforico'!AM$32,N!$HC31:$HL31)+SUMIF(E!$HC$15:$HL$15,'Ciclo Semaforico'!AM$32,E!$HC31:$HL31)+SUMIF(O!$HC$15:$HL$15,'Ciclo Semaforico'!AM$32,O!$HC31:$HL31))-IF(AM$31="",(SUMIF(S!$HC$15:$HL$15,'Ciclo Semaforico'!AM$30,S!$HC31:$HL31)+SUMIF(N!$HC$15:$HL$15,'Ciclo Semaforico'!AM$30,N!$HC31:$HL31)+SUMIF(E!$HC$15:$HL$15,'Ciclo Semaforico'!AM$30,E!$HC31:$HL31)+SUMIF(O!$HC$15:$HL$15,'Ciclo Semaforico'!AM$30,O!$HC31:$HL31)),(SUMIF(S!$HC$15:$HL$15,'Ciclo Semaforico'!AM$30,S!$HC31:$HL31)+SUMIF(N!$HC$15:$HL$15,'Ciclo Semaforico'!AM$30,N!$HC31:$HL31)+SUMIF(E!$HC$15:$HL$15,'Ciclo Semaforico'!AM$30,E!$HC31:$HL31)+SUMIF(O!$HC$15:$HL$15,'Ciclo Semaforico'!AM$30,O!$HC31:$HL31))*AM$31))</f>
        <v>0</v>
      </c>
      <c r="AN56" s="245">
        <f>IF(AN$32="",IF(AN$31="",(SUMIF(S!$HC$15:$HL$15,'Ciclo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Semaforico'!AN$30,O!$HC31:$HL31))*AN$31),(SUMIF(S!$HC$15:$HL$15,'Ciclo Semaforico'!AN$32,S!$HC31:$HL31)+SUMIF(N!$HC$15:$HL$15,'Ciclo Semaforico'!AN$32,N!$HC31:$HL31)+SUMIF(E!$HC$15:$HL$15,'Ciclo Semaforico'!AN$32,E!$HC31:$HL31)+SUMIF(O!$HC$15:$HL$15,'Ciclo Semaforico'!AN$32,O!$HC31:$HL31))-IF(AN$31="",(SUMIF(S!$HC$15:$HL$15,'Ciclo Semaforico'!AN$30,S!$HC31:$HL31)+SUMIF(N!$HC$15:$HL$15,'Ciclo Semaforico'!AN$30,N!$HC31:$HL31)+SUMIF(E!$HC$15:$HL$15,'Ciclo Semaforico'!AN$30,E!$HC31:$HL31)+SUMIF(O!$HC$15:$HL$15,'Ciclo Semaforico'!AN$30,O!$HC31:$HL31)),(SUMIF(S!$HC$15:$HL$15,'Ciclo Semaforico'!AN$30,S!$HC31:$HL31)+SUMIF(N!$HC$15:$HL$15,'Ciclo Semaforico'!AN$30,N!$HC31:$HL31)+SUMIF(E!$HC$15:$HL$15,'Ciclo Semaforico'!AN$30,E!$HC31:$HL31)+SUMIF(O!$HC$15:$HL$15,'Ciclo Semaforico'!AN$30,O!$HC31:$HL31))*AN$31))</f>
        <v>0</v>
      </c>
      <c r="AO56" s="245">
        <f>IF(AO$32="",IF(AO$31="",(SUMIF(S!$HC$15:$HL$15,'Ciclo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Semaforico'!AO$30,O!$HC31:$HL31))*AO$31),(SUMIF(S!$HC$15:$HL$15,'Ciclo Semaforico'!AO$32,S!$HC31:$HL31)+SUMIF(N!$HC$15:$HL$15,'Ciclo Semaforico'!AO$32,N!$HC31:$HL31)+SUMIF(E!$HC$15:$HL$15,'Ciclo Semaforico'!AO$32,E!$HC31:$HL31)+SUMIF(O!$HC$15:$HL$15,'Ciclo Semaforico'!AO$32,O!$HC31:$HL31))-IF(AO$31="",(SUMIF(S!$HC$15:$HL$15,'Ciclo Semaforico'!AO$30,S!$HC31:$HL31)+SUMIF(N!$HC$15:$HL$15,'Ciclo Semaforico'!AO$30,N!$HC31:$HL31)+SUMIF(E!$HC$15:$HL$15,'Ciclo Semaforico'!AO$30,E!$HC31:$HL31)+SUMIF(O!$HC$15:$HL$15,'Ciclo Semaforico'!AO$30,O!$HC31:$HL31)),(SUMIF(S!$HC$15:$HL$15,'Ciclo Semaforico'!AO$30,S!$HC31:$HL31)+SUMIF(N!$HC$15:$HL$15,'Ciclo Semaforico'!AO$30,N!$HC31:$HL31)+SUMIF(E!$HC$15:$HL$15,'Ciclo Semaforico'!AO$30,E!$HC31:$HL31)+SUMIF(O!$HC$15:$HL$15,'Ciclo Semaforico'!AO$30,O!$HC31:$HL31))*AO$31))</f>
        <v>0</v>
      </c>
      <c r="AP56" s="245">
        <f>IF(AP$32="",IF(AP$31="",(SUMIF(S!$HC$15:$HL$15,'Ciclo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Semaforico'!AP$30,O!$HC31:$HL31))*AP$31),(SUMIF(S!$HC$15:$HL$15,'Ciclo Semaforico'!AP$32,S!$HC31:$HL31)+SUMIF(N!$HC$15:$HL$15,'Ciclo Semaforico'!AP$32,N!$HC31:$HL31)+SUMIF(E!$HC$15:$HL$15,'Ciclo Semaforico'!AP$32,E!$HC31:$HL31)+SUMIF(O!$HC$15:$HL$15,'Ciclo Semaforico'!AP$32,O!$HC31:$HL31))-IF(AP$31="",(SUMIF(S!$HC$15:$HL$15,'Ciclo Semaforico'!AP$30,S!$HC31:$HL31)+SUMIF(N!$HC$15:$HL$15,'Ciclo Semaforico'!AP$30,N!$HC31:$HL31)+SUMIF(E!$HC$15:$HL$15,'Ciclo Semaforico'!AP$30,E!$HC31:$HL31)+SUMIF(O!$HC$15:$HL$15,'Ciclo Semaforico'!AP$30,O!$HC31:$HL31)),(SUMIF(S!$HC$15:$HL$15,'Ciclo Semaforico'!AP$30,S!$HC31:$HL31)+SUMIF(N!$HC$15:$HL$15,'Ciclo Semaforico'!AP$30,N!$HC31:$HL31)+SUMIF(E!$HC$15:$HL$15,'Ciclo Semaforico'!AP$30,E!$HC31:$HL31)+SUMIF(O!$HC$15:$HL$15,'Ciclo Semaforico'!AP$30,O!$HC31:$HL31))*AP$31))</f>
        <v>0</v>
      </c>
      <c r="AQ56" s="245">
        <f>IF(AQ$32="",IF(AQ$31="",(SUMIF(S!$HC$15:$HL$15,'Ciclo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Semaforico'!AQ$30,O!$HC31:$HL31))*AQ$31),(SUMIF(S!$HC$15:$HL$15,'Ciclo Semaforico'!AQ$32,S!$HC31:$HL31)+SUMIF(N!$HC$15:$HL$15,'Ciclo Semaforico'!AQ$32,N!$HC31:$HL31)+SUMIF(E!$HC$15:$HL$15,'Ciclo Semaforico'!AQ$32,E!$HC31:$HL31)+SUMIF(O!$HC$15:$HL$15,'Ciclo Semaforico'!AQ$32,O!$HC31:$HL31))-IF(AQ$31="",(SUMIF(S!$HC$15:$HL$15,'Ciclo Semaforico'!AQ$30,S!$HC31:$HL31)+SUMIF(N!$HC$15:$HL$15,'Ciclo Semaforico'!AQ$30,N!$HC31:$HL31)+SUMIF(E!$HC$15:$HL$15,'Ciclo Semaforico'!AQ$30,E!$HC31:$HL31)+SUMIF(O!$HC$15:$HL$15,'Ciclo Semaforico'!AQ$30,O!$HC31:$HL31)),(SUMIF(S!$HC$15:$HL$15,'Ciclo Semaforico'!AQ$30,S!$HC31:$HL31)+SUMIF(N!$HC$15:$HL$15,'Ciclo Semaforico'!AQ$30,N!$HC31:$HL31)+SUMIF(E!$HC$15:$HL$15,'Ciclo Semaforico'!AQ$30,E!$HC31:$HL31)+SUMIF(O!$HC$15:$HL$15,'Ciclo Semaforico'!AQ$30,O!$HC31:$HL31))*AQ$31))</f>
        <v>0</v>
      </c>
      <c r="AR56" s="245">
        <f>IF(AR$32="",IF(AR$31="",(SUMIF(S!$HC$15:$HL$15,'Ciclo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Semaforico'!AR$30,O!$HC31:$HL31))*AR$31),(SUMIF(S!$HC$15:$HL$15,'Ciclo Semaforico'!AR$32,S!$HC31:$HL31)+SUMIF(N!$HC$15:$HL$15,'Ciclo Semaforico'!AR$32,N!$HC31:$HL31)+SUMIF(E!$HC$15:$HL$15,'Ciclo Semaforico'!AR$32,E!$HC31:$HL31)+SUMIF(O!$HC$15:$HL$15,'Ciclo Semaforico'!AR$32,O!$HC31:$HL31))-IF(AR$31="",(SUMIF(S!$HC$15:$HL$15,'Ciclo Semaforico'!AR$30,S!$HC31:$HL31)+SUMIF(N!$HC$15:$HL$15,'Ciclo Semaforico'!AR$30,N!$HC31:$HL31)+SUMIF(E!$HC$15:$HL$15,'Ciclo Semaforico'!AR$30,E!$HC31:$HL31)+SUMIF(O!$HC$15:$HL$15,'Ciclo Semaforico'!AR$30,O!$HC31:$HL31)),(SUMIF(S!$HC$15:$HL$15,'Ciclo Semaforico'!AR$30,S!$HC31:$HL31)+SUMIF(N!$HC$15:$HL$15,'Ciclo Semaforico'!AR$30,N!$HC31:$HL31)+SUMIF(E!$HC$15:$HL$15,'Ciclo Semaforico'!AR$30,E!$HC31:$HL31)+SUMIF(O!$HC$15:$HL$15,'Ciclo Semaforico'!AR$30,O!$HC31:$HL31))*AR$31))</f>
        <v>0</v>
      </c>
      <c r="AS56" s="245">
        <f>IF(AS$32="",IF(AS$31="",(SUMIF(S!$HC$15:$HL$15,'Ciclo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Semaforico'!AS$30,O!$HC31:$HL31))*AS$31),(SUMIF(S!$HC$15:$HL$15,'Ciclo Semaforico'!AS$32,S!$HC31:$HL31)+SUMIF(N!$HC$15:$HL$15,'Ciclo Semaforico'!AS$32,N!$HC31:$HL31)+SUMIF(E!$HC$15:$HL$15,'Ciclo Semaforico'!AS$32,E!$HC31:$HL31)+SUMIF(O!$HC$15:$HL$15,'Ciclo Semaforico'!AS$32,O!$HC31:$HL31))-IF(AS$31="",(SUMIF(S!$HC$15:$HL$15,'Ciclo Semaforico'!AS$30,S!$HC31:$HL31)+SUMIF(N!$HC$15:$HL$15,'Ciclo Semaforico'!AS$30,N!$HC31:$HL31)+SUMIF(E!$HC$15:$HL$15,'Ciclo Semaforico'!AS$30,E!$HC31:$HL31)+SUMIF(O!$HC$15:$HL$15,'Ciclo Semaforico'!AS$30,O!$HC31:$HL31)),(SUMIF(S!$HC$15:$HL$15,'Ciclo Semaforico'!AS$30,S!$HC31:$HL31)+SUMIF(N!$HC$15:$HL$15,'Ciclo Semaforico'!AS$30,N!$HC31:$HL31)+SUMIF(E!$HC$15:$HL$15,'Ciclo Semaforico'!AS$30,E!$HC31:$HL31)+SUMIF(O!$HC$15:$HL$15,'Ciclo Semaforico'!AS$30,O!$HC31:$HL31))*AS$31))</f>
        <v>0</v>
      </c>
      <c r="AT56" s="245">
        <f>IF(AT$32="",IF(AT$31="",(SUMIF(S!$HC$15:$HL$15,'Ciclo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Semaforico'!AT$30,O!$HC31:$HL31))*AT$31),(SUMIF(S!$HC$15:$HL$15,'Ciclo Semaforico'!AT$32,S!$HC31:$HL31)+SUMIF(N!$HC$15:$HL$15,'Ciclo Semaforico'!AT$32,N!$HC31:$HL31)+SUMIF(E!$HC$15:$HL$15,'Ciclo Semaforico'!AT$32,E!$HC31:$HL31)+SUMIF(O!$HC$15:$HL$15,'Ciclo Semaforico'!AT$32,O!$HC31:$HL31))-IF(AT$31="",(SUMIF(S!$HC$15:$HL$15,'Ciclo Semaforico'!AT$30,S!$HC31:$HL31)+SUMIF(N!$HC$15:$HL$15,'Ciclo Semaforico'!AT$30,N!$HC31:$HL31)+SUMIF(E!$HC$15:$HL$15,'Ciclo Semaforico'!AT$30,E!$HC31:$HL31)+SUMIF(O!$HC$15:$HL$15,'Ciclo Semaforico'!AT$30,O!$HC31:$HL31)),(SUMIF(S!$HC$15:$HL$15,'Ciclo Semaforico'!AT$30,S!$HC31:$HL31)+SUMIF(N!$HC$15:$HL$15,'Ciclo Semaforico'!AT$30,N!$HC31:$HL31)+SUMIF(E!$HC$15:$HL$15,'Ciclo Semaforico'!AT$30,E!$HC31:$HL31)+SUMIF(O!$HC$15:$HL$15,'Ciclo Semaforico'!AT$30,O!$HC31:$HL31))*AT$31))</f>
        <v>0</v>
      </c>
      <c r="AU56" s="245">
        <f>IF(AU$32="",IF(AU$31="",(SUMIF(S!$HC$15:$HL$15,'Ciclo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Semaforico'!AU$30,O!$HC31:$HL31))*AU$31),(SUMIF(S!$HC$15:$HL$15,'Ciclo Semaforico'!AU$32,S!$HC31:$HL31)+SUMIF(N!$HC$15:$HL$15,'Ciclo Semaforico'!AU$32,N!$HC31:$HL31)+SUMIF(E!$HC$15:$HL$15,'Ciclo Semaforico'!AU$32,E!$HC31:$HL31)+SUMIF(O!$HC$15:$HL$15,'Ciclo Semaforico'!AU$32,O!$HC31:$HL31))-IF(AU$31="",(SUMIF(S!$HC$15:$HL$15,'Ciclo Semaforico'!AU$30,S!$HC31:$HL31)+SUMIF(N!$HC$15:$HL$15,'Ciclo Semaforico'!AU$30,N!$HC31:$HL31)+SUMIF(E!$HC$15:$HL$15,'Ciclo Semaforico'!AU$30,E!$HC31:$HL31)+SUMIF(O!$HC$15:$HL$15,'Ciclo Semaforico'!AU$30,O!$HC31:$HL31)),(SUMIF(S!$HC$15:$HL$15,'Ciclo Semaforico'!AU$30,S!$HC31:$HL31)+SUMIF(N!$HC$15:$HL$15,'Ciclo Semaforico'!AU$30,N!$HC31:$HL31)+SUMIF(E!$HC$15:$HL$15,'Ciclo Semaforico'!AU$30,E!$HC31:$HL31)+SUMIF(O!$HC$15:$HL$15,'Ciclo Semaforico'!AU$30,O!$HC31:$HL31))*AU$31))</f>
        <v>0</v>
      </c>
      <c r="AV56" s="245">
        <f>IF(AV$32="",IF(AV$31="",(SUMIF(S!$HC$15:$HL$15,'Ciclo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Semaforico'!AV$30,O!$HC31:$HL31))*AV$31),(SUMIF(S!$HC$15:$HL$15,'Ciclo Semaforico'!AV$32,S!$HC31:$HL31)+SUMIF(N!$HC$15:$HL$15,'Ciclo Semaforico'!AV$32,N!$HC31:$HL31)+SUMIF(E!$HC$15:$HL$15,'Ciclo Semaforico'!AV$32,E!$HC31:$HL31)+SUMIF(O!$HC$15:$HL$15,'Ciclo Semaforico'!AV$32,O!$HC31:$HL31))-IF(AV$31="",(SUMIF(S!$HC$15:$HL$15,'Ciclo Semaforico'!AV$30,S!$HC31:$HL31)+SUMIF(N!$HC$15:$HL$15,'Ciclo Semaforico'!AV$30,N!$HC31:$HL31)+SUMIF(E!$HC$15:$HL$15,'Ciclo Semaforico'!AV$30,E!$HC31:$HL31)+SUMIF(O!$HC$15:$HL$15,'Ciclo Semaforico'!AV$30,O!$HC31:$HL31)),(SUMIF(S!$HC$15:$HL$15,'Ciclo Semaforico'!AV$30,S!$HC31:$HL31)+SUMIF(N!$HC$15:$HL$15,'Ciclo Semaforico'!AV$30,N!$HC31:$HL31)+SUMIF(E!$HC$15:$HL$15,'Ciclo Semaforico'!AV$30,E!$HC31:$HL31)+SUMIF(O!$HC$15:$HL$15,'Ciclo Semaforico'!AV$30,O!$HC31:$HL31))*AV$31))</f>
        <v>0</v>
      </c>
      <c r="AW56" s="245">
        <f>IF(AW$32="",IF(AW$31="",(SUMIF(S!$HC$15:$HL$15,'Ciclo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Semaforico'!AW$30,O!$HC31:$HL31))*AW$31),(SUMIF(S!$HC$15:$HL$15,'Ciclo Semaforico'!AW$32,S!$HC31:$HL31)+SUMIF(N!$HC$15:$HL$15,'Ciclo Semaforico'!AW$32,N!$HC31:$HL31)+SUMIF(E!$HC$15:$HL$15,'Ciclo Semaforico'!AW$32,E!$HC31:$HL31)+SUMIF(O!$HC$15:$HL$15,'Ciclo Semaforico'!AW$32,O!$HC31:$HL31))-IF(AW$31="",(SUMIF(S!$HC$15:$HL$15,'Ciclo Semaforico'!AW$30,S!$HC31:$HL31)+SUMIF(N!$HC$15:$HL$15,'Ciclo Semaforico'!AW$30,N!$HC31:$HL31)+SUMIF(E!$HC$15:$HL$15,'Ciclo Semaforico'!AW$30,E!$HC31:$HL31)+SUMIF(O!$HC$15:$HL$15,'Ciclo Semaforico'!AW$30,O!$HC31:$HL31)),(SUMIF(S!$HC$15:$HL$15,'Ciclo Semaforico'!AW$30,S!$HC31:$HL31)+SUMIF(N!$HC$15:$HL$15,'Ciclo Semaforico'!AW$30,N!$HC31:$HL31)+SUMIF(E!$HC$15:$HL$15,'Ciclo Semaforico'!AW$30,E!$HC31:$HL31)+SUMIF(O!$HC$15:$HL$15,'Ciclo Semaforico'!AW$30,O!$HC31:$HL31))*AW$31))</f>
        <v>0</v>
      </c>
      <c r="AX56" s="246">
        <f>IF(AX$32="",IF(AX$31="",(SUMIF(S!$HC$15:$HL$15,'Ciclo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Semaforico'!AX$30,O!$HC31:$HL31))*AX$31),(SUMIF(S!$HC$15:$HL$15,'Ciclo Semaforico'!AX$32,S!$HC31:$HL31)+SUMIF(N!$HC$15:$HL$15,'Ciclo Semaforico'!AX$32,N!$HC31:$HL31)+SUMIF(E!$HC$15:$HL$15,'Ciclo Semaforico'!AX$32,E!$HC31:$HL31)+SUMIF(O!$HC$15:$HL$15,'Ciclo Semaforico'!AX$32,O!$HC31:$HL31))-IF(AX$31="",(SUMIF(S!$HC$15:$HL$15,'Ciclo Semaforico'!AX$30,S!$HC31:$HL31)+SUMIF(N!$HC$15:$HL$15,'Ciclo Semaforico'!AX$30,N!$HC31:$HL31)+SUMIF(E!$HC$15:$HL$15,'Ciclo Semaforico'!AX$30,E!$HC31:$HL31)+SUMIF(O!$HC$15:$HL$15,'Ciclo Semaforico'!AX$30,O!$HC31:$HL31)),(SUMIF(S!$HC$15:$HL$15,'Ciclo Semaforico'!AX$30,S!$HC31:$HL31)+SUMIF(N!$HC$15:$HL$15,'Ciclo Semaforico'!AX$30,N!$HC31:$HL31)+SUMIF(E!$HC$15:$HL$15,'Ciclo Semaforico'!AX$30,E!$HC31:$HL31)+SUMIF(O!$HC$15:$HL$15,'Ciclo Semaforico'!AX$30,O!$HC31:$HL31))*AX$31))</f>
        <v>0</v>
      </c>
      <c r="AY56" s="244" t="e">
        <f>IF(AY$32="",IF(AY$31="",(SUMIF(S!$HC$15:$HL$15,'Ciclo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Semaforico'!AY$30,O!$HC31:$HL31))*AY$31),(SUMIF(S!$HC$15:$HL$15,'Ciclo Semaforico'!AY$32,S!$HC31:$HL31)+SUMIF(N!$HC$15:$HL$15,'Ciclo Semaforico'!AY$32,N!$HC31:$HL31)+SUMIF(E!$HC$15:$HL$15,'Ciclo Semaforico'!AY$32,E!$HC31:$HL31)+SUMIF(O!$HC$15:$HL$15,'Ciclo Semaforico'!AY$32,O!$HC31:$HL31))-IF(AY$31="",(SUMIF(S!$HC$15:$HL$15,'Ciclo Semaforico'!AY$30,S!$HC31:$HL31)+SUMIF(N!$HC$15:$HL$15,'Ciclo Semaforico'!AY$30,N!$HC31:$HL31)+SUMIF(E!$HC$15:$HL$15,'Ciclo Semaforico'!AY$30,E!$HC31:$HL31)+SUMIF(O!$HC$15:$HL$15,'Ciclo Semaforico'!AY$30,O!$HC31:$HL31)),(SUMIF(S!$HC$15:$HL$15,'Ciclo Semaforico'!AY$30,S!$HC31:$HL31)+SUMIF(N!$HC$15:$HL$15,'Ciclo Semaforico'!AY$30,N!$HC31:$HL31)+SUMIF(E!$HC$15:$HL$15,'Ciclo Semaforico'!AY$30,E!$HC31:$HL31)+SUMIF(O!$HC$15:$HL$15,'Ciclo Semaforico'!AY$30,O!$HC31:$HL31))*AY$31))</f>
        <v>#REF!</v>
      </c>
      <c r="AZ56" s="245" t="e">
        <f>IF(AZ$32="",IF(AZ$31="",(SUMIF(S!$HC$15:$HL$15,'Ciclo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Semaforico'!AZ$30,O!$HC31:$HL31))*AZ$31),(SUMIF(S!$HC$15:$HL$15,'Ciclo Semaforico'!AZ$32,S!$HC31:$HL31)+SUMIF(N!$HC$15:$HL$15,'Ciclo Semaforico'!AZ$32,N!$HC31:$HL31)+SUMIF(E!$HC$15:$HL$15,'Ciclo Semaforico'!AZ$32,E!$HC31:$HL31)+SUMIF(O!$HC$15:$HL$15,'Ciclo Semaforico'!AZ$32,O!$HC31:$HL31))-IF(AZ$31="",(SUMIF(S!$HC$15:$HL$15,'Ciclo Semaforico'!AZ$30,S!$HC31:$HL31)+SUMIF(N!$HC$15:$HL$15,'Ciclo Semaforico'!AZ$30,N!$HC31:$HL31)+SUMIF(E!$HC$15:$HL$15,'Ciclo Semaforico'!AZ$30,E!$HC31:$HL31)+SUMIF(O!$HC$15:$HL$15,'Ciclo Semaforico'!AZ$30,O!$HC31:$HL31)),(SUMIF(S!$HC$15:$HL$15,'Ciclo Semaforico'!AZ$30,S!$HC31:$HL31)+SUMIF(N!$HC$15:$HL$15,'Ciclo Semaforico'!AZ$30,N!$HC31:$HL31)+SUMIF(E!$HC$15:$HL$15,'Ciclo Semaforico'!AZ$30,E!$HC31:$HL31)+SUMIF(O!$HC$15:$HL$15,'Ciclo Semaforico'!AZ$30,O!$HC31:$HL31))*AZ$31))</f>
        <v>#REF!</v>
      </c>
      <c r="BA56" s="245" t="e">
        <f>IF(BA$32="",IF(BA$31="",(SUMIF(S!$HC$15:$HL$15,'Ciclo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Semaforico'!BA$30,O!$HC31:$HL31))*BA$31),(SUMIF(S!$HC$15:$HL$15,'Ciclo Semaforico'!BA$32,S!$HC31:$HL31)+SUMIF(N!$HC$15:$HL$15,'Ciclo Semaforico'!BA$32,N!$HC31:$HL31)+SUMIF(E!$HC$15:$HL$15,'Ciclo Semaforico'!BA$32,E!$HC31:$HL31)+SUMIF(O!$HC$15:$HL$15,'Ciclo Semaforico'!BA$32,O!$HC31:$HL31))-IF(BA$31="",(SUMIF(S!$HC$15:$HL$15,'Ciclo Semaforico'!BA$30,S!$HC31:$HL31)+SUMIF(N!$HC$15:$HL$15,'Ciclo Semaforico'!BA$30,N!$HC31:$HL31)+SUMIF(E!$HC$15:$HL$15,'Ciclo Semaforico'!BA$30,E!$HC31:$HL31)+SUMIF(O!$HC$15:$HL$15,'Ciclo Semaforico'!BA$30,O!$HC31:$HL31)),(SUMIF(S!$HC$15:$HL$15,'Ciclo Semaforico'!BA$30,S!$HC31:$HL31)+SUMIF(N!$HC$15:$HL$15,'Ciclo Semaforico'!BA$30,N!$HC31:$HL31)+SUMIF(E!$HC$15:$HL$15,'Ciclo Semaforico'!BA$30,E!$HC31:$HL31)+SUMIF(O!$HC$15:$HL$15,'Ciclo Semaforico'!BA$30,O!$HC31:$HL31))*BA$31))</f>
        <v>#REF!</v>
      </c>
      <c r="BB56" s="245" t="e">
        <f>IF(BB$32="",IF(BB$31="",(SUMIF(S!$HC$15:$HL$15,'Ciclo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Semaforico'!BB$30,O!$HC31:$HL31))*BB$31),(SUMIF(S!$HC$15:$HL$15,'Ciclo Semaforico'!BB$32,S!$HC31:$HL31)+SUMIF(N!$HC$15:$HL$15,'Ciclo Semaforico'!BB$32,N!$HC31:$HL31)+SUMIF(E!$HC$15:$HL$15,'Ciclo Semaforico'!BB$32,E!$HC31:$HL31)+SUMIF(O!$HC$15:$HL$15,'Ciclo Semaforico'!BB$32,O!$HC31:$HL31))-IF(BB$31="",(SUMIF(S!$HC$15:$HL$15,'Ciclo Semaforico'!BB$30,S!$HC31:$HL31)+SUMIF(N!$HC$15:$HL$15,'Ciclo Semaforico'!BB$30,N!$HC31:$HL31)+SUMIF(E!$HC$15:$HL$15,'Ciclo Semaforico'!BB$30,E!$HC31:$HL31)+SUMIF(O!$HC$15:$HL$15,'Ciclo Semaforico'!BB$30,O!$HC31:$HL31)),(SUMIF(S!$HC$15:$HL$15,'Ciclo Semaforico'!BB$30,S!$HC31:$HL31)+SUMIF(N!$HC$15:$HL$15,'Ciclo Semaforico'!BB$30,N!$HC31:$HL31)+SUMIF(E!$HC$15:$HL$15,'Ciclo Semaforico'!BB$30,E!$HC31:$HL31)+SUMIF(O!$HC$15:$HL$15,'Ciclo Semaforico'!BB$30,O!$HC31:$HL31))*BB$31))</f>
        <v>#REF!</v>
      </c>
      <c r="BC56" s="245" t="e">
        <f>IF(BC$32="",IF(BC$31="",(SUMIF(S!$HC$15:$HL$15,'Ciclo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Semaforico'!BC$30,O!$HC31:$HL31))*BC$31),(SUMIF(S!$HC$15:$HL$15,'Ciclo Semaforico'!BC$32,S!$HC31:$HL31)+SUMIF(N!$HC$15:$HL$15,'Ciclo Semaforico'!BC$32,N!$HC31:$HL31)+SUMIF(E!$HC$15:$HL$15,'Ciclo Semaforico'!BC$32,E!$HC31:$HL31)+SUMIF(O!$HC$15:$HL$15,'Ciclo Semaforico'!BC$32,O!$HC31:$HL31))-IF(BC$31="",(SUMIF(S!$HC$15:$HL$15,'Ciclo Semaforico'!BC$30,S!$HC31:$HL31)+SUMIF(N!$HC$15:$HL$15,'Ciclo Semaforico'!BC$30,N!$HC31:$HL31)+SUMIF(E!$HC$15:$HL$15,'Ciclo Semaforico'!BC$30,E!$HC31:$HL31)+SUMIF(O!$HC$15:$HL$15,'Ciclo Semaforico'!BC$30,O!$HC31:$HL31)),(SUMIF(S!$HC$15:$HL$15,'Ciclo Semaforico'!BC$30,S!$HC31:$HL31)+SUMIF(N!$HC$15:$HL$15,'Ciclo Semaforico'!BC$30,N!$HC31:$HL31)+SUMIF(E!$HC$15:$HL$15,'Ciclo Semaforico'!BC$30,E!$HC31:$HL31)+SUMIF(O!$HC$15:$HL$15,'Ciclo Semaforico'!BC$30,O!$HC31:$HL31))*BC$31))</f>
        <v>#REF!</v>
      </c>
      <c r="BD56" s="245" t="e">
        <f>IF(BD$32="",IF(BD$31="",(SUMIF(S!$HC$15:$HL$15,'Ciclo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Semaforico'!BD$30,O!$HC31:$HL31))*BD$31),(SUMIF(S!$HC$15:$HL$15,'Ciclo Semaforico'!BD$32,S!$HC31:$HL31)+SUMIF(N!$HC$15:$HL$15,'Ciclo Semaforico'!BD$32,N!$HC31:$HL31)+SUMIF(E!$HC$15:$HL$15,'Ciclo Semaforico'!BD$32,E!$HC31:$HL31)+SUMIF(O!$HC$15:$HL$15,'Ciclo Semaforico'!BD$32,O!$HC31:$HL31))-IF(BD$31="",(SUMIF(S!$HC$15:$HL$15,'Ciclo Semaforico'!BD$30,S!$HC31:$HL31)+SUMIF(N!$HC$15:$HL$15,'Ciclo Semaforico'!BD$30,N!$HC31:$HL31)+SUMIF(E!$HC$15:$HL$15,'Ciclo Semaforico'!BD$30,E!$HC31:$HL31)+SUMIF(O!$HC$15:$HL$15,'Ciclo Semaforico'!BD$30,O!$HC31:$HL31)),(SUMIF(S!$HC$15:$HL$15,'Ciclo Semaforico'!BD$30,S!$HC31:$HL31)+SUMIF(N!$HC$15:$HL$15,'Ciclo Semaforico'!BD$30,N!$HC31:$HL31)+SUMIF(E!$HC$15:$HL$15,'Ciclo Semaforico'!BD$30,E!$HC31:$HL31)+SUMIF(O!$HC$15:$HL$15,'Ciclo Semaforico'!BD$30,O!$HC31:$HL31))*BD$31))</f>
        <v>#REF!</v>
      </c>
      <c r="BE56" s="245">
        <f>IF(BE$32="",IF(BE$31="",(SUMIF(S!$HC$15:$HL$15,'Ciclo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Semaforico'!BE$30,O!$HC31:$HL31))*BE$31),(SUMIF(S!$HC$15:$HL$15,'Ciclo Semaforico'!BE$32,S!$HC31:$HL31)+SUMIF(N!$HC$15:$HL$15,'Ciclo Semaforico'!BE$32,N!$HC31:$HL31)+SUMIF(E!$HC$15:$HL$15,'Ciclo Semaforico'!BE$32,E!$HC31:$HL31)+SUMIF(O!$HC$15:$HL$15,'Ciclo Semaforico'!BE$32,O!$HC31:$HL31))-IF(BE$31="",(SUMIF(S!$HC$15:$HL$15,'Ciclo Semaforico'!BE$30,S!$HC31:$HL31)+SUMIF(N!$HC$15:$HL$15,'Ciclo Semaforico'!BE$30,N!$HC31:$HL31)+SUMIF(E!$HC$15:$HL$15,'Ciclo Semaforico'!BE$30,E!$HC31:$HL31)+SUMIF(O!$HC$15:$HL$15,'Ciclo Semaforico'!BE$30,O!$HC31:$HL31)),(SUMIF(S!$HC$15:$HL$15,'Ciclo Semaforico'!BE$30,S!$HC31:$HL31)+SUMIF(N!$HC$15:$HL$15,'Ciclo Semaforico'!BE$30,N!$HC31:$HL31)+SUMIF(E!$HC$15:$HL$15,'Ciclo Semaforico'!BE$30,E!$HC31:$HL31)+SUMIF(O!$HC$15:$HL$15,'Ciclo Semaforico'!BE$30,O!$HC31:$HL31))*BE$31))</f>
        <v>0</v>
      </c>
      <c r="BF56" s="245">
        <f>IF(BF$32="",IF(BF$31="",(SUMIF(S!$HC$15:$HL$15,'Ciclo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Semaforico'!BF$30,O!$HC31:$HL31))*BF$31),(SUMIF(S!$HC$15:$HL$15,'Ciclo Semaforico'!BF$32,S!$HC31:$HL31)+SUMIF(N!$HC$15:$HL$15,'Ciclo Semaforico'!BF$32,N!$HC31:$HL31)+SUMIF(E!$HC$15:$HL$15,'Ciclo Semaforico'!BF$32,E!$HC31:$HL31)+SUMIF(O!$HC$15:$HL$15,'Ciclo Semaforico'!BF$32,O!$HC31:$HL31))-IF(BF$31="",(SUMIF(S!$HC$15:$HL$15,'Ciclo Semaforico'!BF$30,S!$HC31:$HL31)+SUMIF(N!$HC$15:$HL$15,'Ciclo Semaforico'!BF$30,N!$HC31:$HL31)+SUMIF(E!$HC$15:$HL$15,'Ciclo Semaforico'!BF$30,E!$HC31:$HL31)+SUMIF(O!$HC$15:$HL$15,'Ciclo Semaforico'!BF$30,O!$HC31:$HL31)),(SUMIF(S!$HC$15:$HL$15,'Ciclo Semaforico'!BF$30,S!$HC31:$HL31)+SUMIF(N!$HC$15:$HL$15,'Ciclo Semaforico'!BF$30,N!$HC31:$HL31)+SUMIF(E!$HC$15:$HL$15,'Ciclo Semaforico'!BF$30,E!$HC31:$HL31)+SUMIF(O!$HC$15:$HL$15,'Ciclo Semaforico'!BF$30,O!$HC31:$HL31))*BF$31))</f>
        <v>0</v>
      </c>
      <c r="BG56" s="245">
        <f>IF(BG$32="",IF(BG$31="",(SUMIF(S!$HC$15:$HL$15,'Ciclo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Semaforico'!BG$30,O!$HC31:$HL31))*BG$31),(SUMIF(S!$HC$15:$HL$15,'Ciclo Semaforico'!BG$32,S!$HC31:$HL31)+SUMIF(N!$HC$15:$HL$15,'Ciclo Semaforico'!BG$32,N!$HC31:$HL31)+SUMIF(E!$HC$15:$HL$15,'Ciclo Semaforico'!BG$32,E!$HC31:$HL31)+SUMIF(O!$HC$15:$HL$15,'Ciclo Semaforico'!BG$32,O!$HC31:$HL31))-IF(BG$31="",(SUMIF(S!$HC$15:$HL$15,'Ciclo Semaforico'!BG$30,S!$HC31:$HL31)+SUMIF(N!$HC$15:$HL$15,'Ciclo Semaforico'!BG$30,N!$HC31:$HL31)+SUMIF(E!$HC$15:$HL$15,'Ciclo Semaforico'!BG$30,E!$HC31:$HL31)+SUMIF(O!$HC$15:$HL$15,'Ciclo Semaforico'!BG$30,O!$HC31:$HL31)),(SUMIF(S!$HC$15:$HL$15,'Ciclo Semaforico'!BG$30,S!$HC31:$HL31)+SUMIF(N!$HC$15:$HL$15,'Ciclo Semaforico'!BG$30,N!$HC31:$HL31)+SUMIF(E!$HC$15:$HL$15,'Ciclo Semaforico'!BG$30,E!$HC31:$HL31)+SUMIF(O!$HC$15:$HL$15,'Ciclo Semaforico'!BG$30,O!$HC31:$HL31))*BG$31))</f>
        <v>0</v>
      </c>
      <c r="BH56" s="245">
        <f>IF(BH$32="",IF(BH$31="",(SUMIF(S!$HC$15:$HL$15,'Ciclo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Semaforico'!BH$30,O!$HC31:$HL31))*BH$31),(SUMIF(S!$HC$15:$HL$15,'Ciclo Semaforico'!BH$32,S!$HC31:$HL31)+SUMIF(N!$HC$15:$HL$15,'Ciclo Semaforico'!BH$32,N!$HC31:$HL31)+SUMIF(E!$HC$15:$HL$15,'Ciclo Semaforico'!BH$32,E!$HC31:$HL31)+SUMIF(O!$HC$15:$HL$15,'Ciclo Semaforico'!BH$32,O!$HC31:$HL31))-IF(BH$31="",(SUMIF(S!$HC$15:$HL$15,'Ciclo Semaforico'!BH$30,S!$HC31:$HL31)+SUMIF(N!$HC$15:$HL$15,'Ciclo Semaforico'!BH$30,N!$HC31:$HL31)+SUMIF(E!$HC$15:$HL$15,'Ciclo Semaforico'!BH$30,E!$HC31:$HL31)+SUMIF(O!$HC$15:$HL$15,'Ciclo Semaforico'!BH$30,O!$HC31:$HL31)),(SUMIF(S!$HC$15:$HL$15,'Ciclo Semaforico'!BH$30,S!$HC31:$HL31)+SUMIF(N!$HC$15:$HL$15,'Ciclo Semaforico'!BH$30,N!$HC31:$HL31)+SUMIF(E!$HC$15:$HL$15,'Ciclo Semaforico'!BH$30,E!$HC31:$HL31)+SUMIF(O!$HC$15:$HL$15,'Ciclo Semaforico'!BH$30,O!$HC31:$HL31))*BH$31))</f>
        <v>0</v>
      </c>
      <c r="BI56" s="245">
        <f>IF(BI$32="",IF(BI$31="",(SUMIF(S!$HC$15:$HL$15,'Ciclo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Semaforico'!BI$30,O!$HC31:$HL31))*BI$31),(SUMIF(S!$HC$15:$HL$15,'Ciclo Semaforico'!BI$32,S!$HC31:$HL31)+SUMIF(N!$HC$15:$HL$15,'Ciclo Semaforico'!BI$32,N!$HC31:$HL31)+SUMIF(E!$HC$15:$HL$15,'Ciclo Semaforico'!BI$32,E!$HC31:$HL31)+SUMIF(O!$HC$15:$HL$15,'Ciclo Semaforico'!BI$32,O!$HC31:$HL31))-IF(BI$31="",(SUMIF(S!$HC$15:$HL$15,'Ciclo Semaforico'!BI$30,S!$HC31:$HL31)+SUMIF(N!$HC$15:$HL$15,'Ciclo Semaforico'!BI$30,N!$HC31:$HL31)+SUMIF(E!$HC$15:$HL$15,'Ciclo Semaforico'!BI$30,E!$HC31:$HL31)+SUMIF(O!$HC$15:$HL$15,'Ciclo Semaforico'!BI$30,O!$HC31:$HL31)),(SUMIF(S!$HC$15:$HL$15,'Ciclo Semaforico'!BI$30,S!$HC31:$HL31)+SUMIF(N!$HC$15:$HL$15,'Ciclo Semaforico'!BI$30,N!$HC31:$HL31)+SUMIF(E!$HC$15:$HL$15,'Ciclo Semaforico'!BI$30,E!$HC31:$HL31)+SUMIF(O!$HC$15:$HL$15,'Ciclo Semaforico'!BI$30,O!$HC31:$HL31))*BI$31))</f>
        <v>0</v>
      </c>
      <c r="BJ56" s="246">
        <f>IF(BJ$32="",IF(BJ$31="",(SUMIF(S!$HC$15:$HL$15,'Ciclo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Semaforico'!BJ$30,O!$HC31:$HL31))*BJ$31),(SUMIF(S!$HC$15:$HL$15,'Ciclo Semaforico'!BJ$32,S!$HC31:$HL31)+SUMIF(N!$HC$15:$HL$15,'Ciclo Semaforico'!BJ$32,N!$HC31:$HL31)+SUMIF(E!$HC$15:$HL$15,'Ciclo Semaforico'!BJ$32,E!$HC31:$HL31)+SUMIF(O!$HC$15:$HL$15,'Ciclo Semaforico'!BJ$32,O!$HC31:$HL31))-IF(BJ$31="",(SUMIF(S!$HC$15:$HL$15,'Ciclo Semaforico'!BJ$30,S!$HC31:$HL31)+SUMIF(N!$HC$15:$HL$15,'Ciclo Semaforico'!BJ$30,N!$HC31:$HL31)+SUMIF(E!$HC$15:$HL$15,'Ciclo Semaforico'!BJ$30,E!$HC31:$HL31)+SUMIF(O!$HC$15:$HL$15,'Ciclo Semaforico'!BJ$30,O!$HC31:$HL31)),(SUMIF(S!$HC$15:$HL$15,'Ciclo Semaforico'!BJ$30,S!$HC31:$HL31)+SUMIF(N!$HC$15:$HL$15,'Ciclo Semaforico'!BJ$30,N!$HC31:$HL31)+SUMIF(E!$HC$15:$HL$15,'Ciclo Semaforico'!BJ$30,E!$HC31:$HL31)+SUMIF(O!$HC$15:$HL$15,'Ciclo Semaforico'!BJ$30,O!$HC31:$HL31))*BJ$31))</f>
        <v>0</v>
      </c>
      <c r="BK56" s="244">
        <f>IF(BK$32="",IF(BK$31="",(SUMIF(S!$HC$15:$HL$15,'Ciclo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Semaforico'!BK$30,O!$HC31:$HL31))*BK$31),(SUMIF(S!$HC$15:$HL$15,'Ciclo Semaforico'!BK$32,S!$HC31:$HL31)+SUMIF(N!$HC$15:$HL$15,'Ciclo Semaforico'!BK$32,N!$HC31:$HL31)+SUMIF(E!$HC$15:$HL$15,'Ciclo Semaforico'!BK$32,E!$HC31:$HL31)+SUMIF(O!$HC$15:$HL$15,'Ciclo Semaforico'!BK$32,O!$HC31:$HL31))-IF(BK$31="",(SUMIF(S!$HC$15:$HL$15,'Ciclo Semaforico'!BK$30,S!$HC31:$HL31)+SUMIF(N!$HC$15:$HL$15,'Ciclo Semaforico'!BK$30,N!$HC31:$HL31)+SUMIF(E!$HC$15:$HL$15,'Ciclo Semaforico'!BK$30,E!$HC31:$HL31)+SUMIF(O!$HC$15:$HL$15,'Ciclo Semaforico'!BK$30,O!$HC31:$HL31)),(SUMIF(S!$HC$15:$HL$15,'Ciclo Semaforico'!BK$30,S!$HC31:$HL31)+SUMIF(N!$HC$15:$HL$15,'Ciclo Semaforico'!BK$30,N!$HC31:$HL31)+SUMIF(E!$HC$15:$HL$15,'Ciclo Semaforico'!BK$30,E!$HC31:$HL31)+SUMIF(O!$HC$15:$HL$15,'Ciclo Semaforico'!BK$30,O!$HC31:$HL31))*BK$31))</f>
        <v>0</v>
      </c>
      <c r="BL56" s="245">
        <f>IF(BL$32="",IF(BL$31="",(SUMIF(S!$HC$15:$HL$15,'Ciclo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Semaforico'!BL$30,O!$HC31:$HL31))*BL$31),(SUMIF(S!$HC$15:$HL$15,'Ciclo Semaforico'!BL$32,S!$HC31:$HL31)+SUMIF(N!$HC$15:$HL$15,'Ciclo Semaforico'!BL$32,N!$HC31:$HL31)+SUMIF(E!$HC$15:$HL$15,'Ciclo Semaforico'!BL$32,E!$HC31:$HL31)+SUMIF(O!$HC$15:$HL$15,'Ciclo Semaforico'!BL$32,O!$HC31:$HL31))-IF(BL$31="",(SUMIF(S!$HC$15:$HL$15,'Ciclo Semaforico'!BL$30,S!$HC31:$HL31)+SUMIF(N!$HC$15:$HL$15,'Ciclo Semaforico'!BL$30,N!$HC31:$HL31)+SUMIF(E!$HC$15:$HL$15,'Ciclo Semaforico'!BL$30,E!$HC31:$HL31)+SUMIF(O!$HC$15:$HL$15,'Ciclo Semaforico'!BL$30,O!$HC31:$HL31)),(SUMIF(S!$HC$15:$HL$15,'Ciclo Semaforico'!BL$30,S!$HC31:$HL31)+SUMIF(N!$HC$15:$HL$15,'Ciclo Semaforico'!BL$30,N!$HC31:$HL31)+SUMIF(E!$HC$15:$HL$15,'Ciclo Semaforico'!BL$30,E!$HC31:$HL31)+SUMIF(O!$HC$15:$HL$15,'Ciclo Semaforico'!BL$30,O!$HC31:$HL31))*BL$31))</f>
        <v>0</v>
      </c>
      <c r="BM56" s="245">
        <f>IF(BM$32="",IF(BM$31="",(SUMIF(S!$HC$15:$HL$15,'Ciclo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Semaforico'!BM$30,O!$HC31:$HL31))*BM$31),(SUMIF(S!$HC$15:$HL$15,'Ciclo Semaforico'!BM$32,S!$HC31:$HL31)+SUMIF(N!$HC$15:$HL$15,'Ciclo Semaforico'!BM$32,N!$HC31:$HL31)+SUMIF(E!$HC$15:$HL$15,'Ciclo Semaforico'!BM$32,E!$HC31:$HL31)+SUMIF(O!$HC$15:$HL$15,'Ciclo Semaforico'!BM$32,O!$HC31:$HL31))-IF(BM$31="",(SUMIF(S!$HC$15:$HL$15,'Ciclo Semaforico'!BM$30,S!$HC31:$HL31)+SUMIF(N!$HC$15:$HL$15,'Ciclo Semaforico'!BM$30,N!$HC31:$HL31)+SUMIF(E!$HC$15:$HL$15,'Ciclo Semaforico'!BM$30,E!$HC31:$HL31)+SUMIF(O!$HC$15:$HL$15,'Ciclo Semaforico'!BM$30,O!$HC31:$HL31)),(SUMIF(S!$HC$15:$HL$15,'Ciclo Semaforico'!BM$30,S!$HC31:$HL31)+SUMIF(N!$HC$15:$HL$15,'Ciclo Semaforico'!BM$30,N!$HC31:$HL31)+SUMIF(E!$HC$15:$HL$15,'Ciclo Semaforico'!BM$30,E!$HC31:$HL31)+SUMIF(O!$HC$15:$HL$15,'Ciclo Semaforico'!BM$30,O!$HC31:$HL31))*BM$31))</f>
        <v>0</v>
      </c>
      <c r="BN56" s="245">
        <f>IF(BN$32="",IF(BN$31="",(SUMIF(S!$HC$15:$HL$15,'Ciclo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Semaforico'!BN$30,O!$HC31:$HL31))*BN$31),(SUMIF(S!$HC$15:$HL$15,'Ciclo Semaforico'!BN$32,S!$HC31:$HL31)+SUMIF(N!$HC$15:$HL$15,'Ciclo Semaforico'!BN$32,N!$HC31:$HL31)+SUMIF(E!$HC$15:$HL$15,'Ciclo Semaforico'!BN$32,E!$HC31:$HL31)+SUMIF(O!$HC$15:$HL$15,'Ciclo Semaforico'!BN$32,O!$HC31:$HL31))-IF(BN$31="",(SUMIF(S!$HC$15:$HL$15,'Ciclo Semaforico'!BN$30,S!$HC31:$HL31)+SUMIF(N!$HC$15:$HL$15,'Ciclo Semaforico'!BN$30,N!$HC31:$HL31)+SUMIF(E!$HC$15:$HL$15,'Ciclo Semaforico'!BN$30,E!$HC31:$HL31)+SUMIF(O!$HC$15:$HL$15,'Ciclo Semaforico'!BN$30,O!$HC31:$HL31)),(SUMIF(S!$HC$15:$HL$15,'Ciclo Semaforico'!BN$30,S!$HC31:$HL31)+SUMIF(N!$HC$15:$HL$15,'Ciclo Semaforico'!BN$30,N!$HC31:$HL31)+SUMIF(E!$HC$15:$HL$15,'Ciclo Semaforico'!BN$30,E!$HC31:$HL31)+SUMIF(O!$HC$15:$HL$15,'Ciclo Semaforico'!BN$30,O!$HC31:$HL31))*BN$31))</f>
        <v>0</v>
      </c>
      <c r="BO56" s="245">
        <f>IF(BO$32="",IF(BO$31="",(SUMIF(S!$HC$15:$HL$15,'Ciclo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Semaforico'!BO$30,O!$HC31:$HL31))*BO$31),(SUMIF(S!$HC$15:$HL$15,'Ciclo Semaforico'!BO$32,S!$HC31:$HL31)+SUMIF(N!$HC$15:$HL$15,'Ciclo Semaforico'!BO$32,N!$HC31:$HL31)+SUMIF(E!$HC$15:$HL$15,'Ciclo Semaforico'!BO$32,E!$HC31:$HL31)+SUMIF(O!$HC$15:$HL$15,'Ciclo Semaforico'!BO$32,O!$HC31:$HL31))-IF(BO$31="",(SUMIF(S!$HC$15:$HL$15,'Ciclo Semaforico'!BO$30,S!$HC31:$HL31)+SUMIF(N!$HC$15:$HL$15,'Ciclo Semaforico'!BO$30,N!$HC31:$HL31)+SUMIF(E!$HC$15:$HL$15,'Ciclo Semaforico'!BO$30,E!$HC31:$HL31)+SUMIF(O!$HC$15:$HL$15,'Ciclo Semaforico'!BO$30,O!$HC31:$HL31)),(SUMIF(S!$HC$15:$HL$15,'Ciclo Semaforico'!BO$30,S!$HC31:$HL31)+SUMIF(N!$HC$15:$HL$15,'Ciclo Semaforico'!BO$30,N!$HC31:$HL31)+SUMIF(E!$HC$15:$HL$15,'Ciclo Semaforico'!BO$30,E!$HC31:$HL31)+SUMIF(O!$HC$15:$HL$15,'Ciclo Semaforico'!BO$30,O!$HC31:$HL31))*BO$31))</f>
        <v>0</v>
      </c>
      <c r="BP56" s="245">
        <f>IF(BP$32="",IF(BP$31="",(SUMIF(S!$HC$15:$HL$15,'Ciclo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Semaforico'!BP$30,O!$HC31:$HL31))*BP$31),(SUMIF(S!$HC$15:$HL$15,'Ciclo Semaforico'!BP$32,S!$HC31:$HL31)+SUMIF(N!$HC$15:$HL$15,'Ciclo Semaforico'!BP$32,N!$HC31:$HL31)+SUMIF(E!$HC$15:$HL$15,'Ciclo Semaforico'!BP$32,E!$HC31:$HL31)+SUMIF(O!$HC$15:$HL$15,'Ciclo Semaforico'!BP$32,O!$HC31:$HL31))-IF(BP$31="",(SUMIF(S!$HC$15:$HL$15,'Ciclo Semaforico'!BP$30,S!$HC31:$HL31)+SUMIF(N!$HC$15:$HL$15,'Ciclo Semaforico'!BP$30,N!$HC31:$HL31)+SUMIF(E!$HC$15:$HL$15,'Ciclo Semaforico'!BP$30,E!$HC31:$HL31)+SUMIF(O!$HC$15:$HL$15,'Ciclo Semaforico'!BP$30,O!$HC31:$HL31)),(SUMIF(S!$HC$15:$HL$15,'Ciclo Semaforico'!BP$30,S!$HC31:$HL31)+SUMIF(N!$HC$15:$HL$15,'Ciclo Semaforico'!BP$30,N!$HC31:$HL31)+SUMIF(E!$HC$15:$HL$15,'Ciclo Semaforico'!BP$30,E!$HC31:$HL31)+SUMIF(O!$HC$15:$HL$15,'Ciclo Semaforico'!BP$30,O!$HC31:$HL31))*BP$31))</f>
        <v>0</v>
      </c>
      <c r="BQ56" s="245">
        <f>IF(BQ$32="",IF(BQ$31="",(SUMIF(S!$HC$15:$HL$15,'Ciclo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Semaforico'!BQ$30,O!$HC31:$HL31))*BQ$31),(SUMIF(S!$HC$15:$HL$15,'Ciclo Semaforico'!BQ$32,S!$HC31:$HL31)+SUMIF(N!$HC$15:$HL$15,'Ciclo Semaforico'!BQ$32,N!$HC31:$HL31)+SUMIF(E!$HC$15:$HL$15,'Ciclo Semaforico'!BQ$32,E!$HC31:$HL31)+SUMIF(O!$HC$15:$HL$15,'Ciclo Semaforico'!BQ$32,O!$HC31:$HL31))-IF(BQ$31="",(SUMIF(S!$HC$15:$HL$15,'Ciclo Semaforico'!BQ$30,S!$HC31:$HL31)+SUMIF(N!$HC$15:$HL$15,'Ciclo Semaforico'!BQ$30,N!$HC31:$HL31)+SUMIF(E!$HC$15:$HL$15,'Ciclo Semaforico'!BQ$30,E!$HC31:$HL31)+SUMIF(O!$HC$15:$HL$15,'Ciclo Semaforico'!BQ$30,O!$HC31:$HL31)),(SUMIF(S!$HC$15:$HL$15,'Ciclo Semaforico'!BQ$30,S!$HC31:$HL31)+SUMIF(N!$HC$15:$HL$15,'Ciclo Semaforico'!BQ$30,N!$HC31:$HL31)+SUMIF(E!$HC$15:$HL$15,'Ciclo Semaforico'!BQ$30,E!$HC31:$HL31)+SUMIF(O!$HC$15:$HL$15,'Ciclo Semaforico'!BQ$30,O!$HC31:$HL31))*BQ$31))</f>
        <v>0</v>
      </c>
      <c r="BR56" s="245">
        <f>IF(BR$32="",IF(BR$31="",(SUMIF(S!$HC$15:$HL$15,'Ciclo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Semaforico'!BR$30,O!$HC31:$HL31))*BR$31),(SUMIF(S!$HC$15:$HL$15,'Ciclo Semaforico'!BR$32,S!$HC31:$HL31)+SUMIF(N!$HC$15:$HL$15,'Ciclo Semaforico'!BR$32,N!$HC31:$HL31)+SUMIF(E!$HC$15:$HL$15,'Ciclo Semaforico'!BR$32,E!$HC31:$HL31)+SUMIF(O!$HC$15:$HL$15,'Ciclo Semaforico'!BR$32,O!$HC31:$HL31))-IF(BR$31="",(SUMIF(S!$HC$15:$HL$15,'Ciclo Semaforico'!BR$30,S!$HC31:$HL31)+SUMIF(N!$HC$15:$HL$15,'Ciclo Semaforico'!BR$30,N!$HC31:$HL31)+SUMIF(E!$HC$15:$HL$15,'Ciclo Semaforico'!BR$30,E!$HC31:$HL31)+SUMIF(O!$HC$15:$HL$15,'Ciclo Semaforico'!BR$30,O!$HC31:$HL31)),(SUMIF(S!$HC$15:$HL$15,'Ciclo Semaforico'!BR$30,S!$HC31:$HL31)+SUMIF(N!$HC$15:$HL$15,'Ciclo Semaforico'!BR$30,N!$HC31:$HL31)+SUMIF(E!$HC$15:$HL$15,'Ciclo Semaforico'!BR$30,E!$HC31:$HL31)+SUMIF(O!$HC$15:$HL$15,'Ciclo Semaforico'!BR$30,O!$HC31:$HL31))*BR$31))</f>
        <v>0</v>
      </c>
      <c r="BS56" s="245">
        <f>IF(BS$32="",IF(BS$31="",(SUMIF(S!$HC$15:$HL$15,'Ciclo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Semaforico'!BS$30,O!$HC31:$HL31))*BS$31),(SUMIF(S!$HC$15:$HL$15,'Ciclo Semaforico'!BS$32,S!$HC31:$HL31)+SUMIF(N!$HC$15:$HL$15,'Ciclo Semaforico'!BS$32,N!$HC31:$HL31)+SUMIF(E!$HC$15:$HL$15,'Ciclo Semaforico'!BS$32,E!$HC31:$HL31)+SUMIF(O!$HC$15:$HL$15,'Ciclo Semaforico'!BS$32,O!$HC31:$HL31))-IF(BS$31="",(SUMIF(S!$HC$15:$HL$15,'Ciclo Semaforico'!BS$30,S!$HC31:$HL31)+SUMIF(N!$HC$15:$HL$15,'Ciclo Semaforico'!BS$30,N!$HC31:$HL31)+SUMIF(E!$HC$15:$HL$15,'Ciclo Semaforico'!BS$30,E!$HC31:$HL31)+SUMIF(O!$HC$15:$HL$15,'Ciclo Semaforico'!BS$30,O!$HC31:$HL31)),(SUMIF(S!$HC$15:$HL$15,'Ciclo Semaforico'!BS$30,S!$HC31:$HL31)+SUMIF(N!$HC$15:$HL$15,'Ciclo Semaforico'!BS$30,N!$HC31:$HL31)+SUMIF(E!$HC$15:$HL$15,'Ciclo Semaforico'!BS$30,E!$HC31:$HL31)+SUMIF(O!$HC$15:$HL$15,'Ciclo Semaforico'!BS$30,O!$HC31:$HL31))*BS$31))</f>
        <v>0</v>
      </c>
      <c r="BT56" s="245">
        <f>IF(BT$32="",IF(BT$31="",(SUMIF(S!$HC$15:$HL$15,'Ciclo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Semaforico'!BT$30,O!$HC31:$HL31))*BT$31),(SUMIF(S!$HC$15:$HL$15,'Ciclo Semaforico'!BT$32,S!$HC31:$HL31)+SUMIF(N!$HC$15:$HL$15,'Ciclo Semaforico'!BT$32,N!$HC31:$HL31)+SUMIF(E!$HC$15:$HL$15,'Ciclo Semaforico'!BT$32,E!$HC31:$HL31)+SUMIF(O!$HC$15:$HL$15,'Ciclo Semaforico'!BT$32,O!$HC31:$HL31))-IF(BT$31="",(SUMIF(S!$HC$15:$HL$15,'Ciclo Semaforico'!BT$30,S!$HC31:$HL31)+SUMIF(N!$HC$15:$HL$15,'Ciclo Semaforico'!BT$30,N!$HC31:$HL31)+SUMIF(E!$HC$15:$HL$15,'Ciclo Semaforico'!BT$30,E!$HC31:$HL31)+SUMIF(O!$HC$15:$HL$15,'Ciclo Semaforico'!BT$30,O!$HC31:$HL31)),(SUMIF(S!$HC$15:$HL$15,'Ciclo Semaforico'!BT$30,S!$HC31:$HL31)+SUMIF(N!$HC$15:$HL$15,'Ciclo Semaforico'!BT$30,N!$HC31:$HL31)+SUMIF(E!$HC$15:$HL$15,'Ciclo Semaforico'!BT$30,E!$HC31:$HL31)+SUMIF(O!$HC$15:$HL$15,'Ciclo Semaforico'!BT$30,O!$HC31:$HL31))*BT$31))</f>
        <v>0</v>
      </c>
      <c r="BU56" s="245">
        <f>IF(BU$32="",IF(BU$31="",(SUMIF(S!$HC$15:$HL$15,'Ciclo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Semaforico'!BU$30,O!$HC31:$HL31))*BU$31),(SUMIF(S!$HC$15:$HL$15,'Ciclo Semaforico'!BU$32,S!$HC31:$HL31)+SUMIF(N!$HC$15:$HL$15,'Ciclo Semaforico'!BU$32,N!$HC31:$HL31)+SUMIF(E!$HC$15:$HL$15,'Ciclo Semaforico'!BU$32,E!$HC31:$HL31)+SUMIF(O!$HC$15:$HL$15,'Ciclo Semaforico'!BU$32,O!$HC31:$HL31))-IF(BU$31="",(SUMIF(S!$HC$15:$HL$15,'Ciclo Semaforico'!BU$30,S!$HC31:$HL31)+SUMIF(N!$HC$15:$HL$15,'Ciclo Semaforico'!BU$30,N!$HC31:$HL31)+SUMIF(E!$HC$15:$HL$15,'Ciclo Semaforico'!BU$30,E!$HC31:$HL31)+SUMIF(O!$HC$15:$HL$15,'Ciclo Semaforico'!BU$30,O!$HC31:$HL31)),(SUMIF(S!$HC$15:$HL$15,'Ciclo Semaforico'!BU$30,S!$HC31:$HL31)+SUMIF(N!$HC$15:$HL$15,'Ciclo Semaforico'!BU$30,N!$HC31:$HL31)+SUMIF(E!$HC$15:$HL$15,'Ciclo Semaforico'!BU$30,E!$HC31:$HL31)+SUMIF(O!$HC$15:$HL$15,'Ciclo Semaforico'!BU$30,O!$HC31:$HL31))*BU$31))</f>
        <v>0</v>
      </c>
      <c r="BV56" s="246">
        <f>IF(BV$32="",IF(BV$31="",(SUMIF(S!$HC$15:$HL$15,'Ciclo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Semaforico'!BV$30,O!$HC31:$HL31))*BV$31),(SUMIF(S!$HC$15:$HL$15,'Ciclo Semaforico'!BV$32,S!$HC31:$HL31)+SUMIF(N!$HC$15:$HL$15,'Ciclo Semaforico'!BV$32,N!$HC31:$HL31)+SUMIF(E!$HC$15:$HL$15,'Ciclo Semaforico'!BV$32,E!$HC31:$HL31)+SUMIF(O!$HC$15:$HL$15,'Ciclo Semaforico'!BV$32,O!$HC31:$HL31))-IF(BV$31="",(SUMIF(S!$HC$15:$HL$15,'Ciclo Semaforico'!BV$30,S!$HC31:$HL31)+SUMIF(N!$HC$15:$HL$15,'Ciclo Semaforico'!BV$30,N!$HC31:$HL31)+SUMIF(E!$HC$15:$HL$15,'Ciclo Semaforico'!BV$30,E!$HC31:$HL31)+SUMIF(O!$HC$15:$HL$15,'Ciclo Semaforico'!BV$30,O!$HC31:$HL31)),(SUMIF(S!$HC$15:$HL$15,'Ciclo Semaforico'!BV$30,S!$HC31:$HL31)+SUMIF(N!$HC$15:$HL$15,'Ciclo Semaforico'!BV$30,N!$HC31:$HL31)+SUMIF(E!$HC$15:$HL$15,'Ciclo Semaforico'!BV$30,E!$HC31:$HL31)+SUMIF(O!$HC$15:$HL$15,'Ciclo Semaforico'!BV$30,O!$HC31:$HL31))*BV$31))</f>
        <v>0</v>
      </c>
      <c r="BW56" s="244">
        <f>IF(BW$32="",IF(BW$31="",(SUMIF(S!$HC$15:$HL$15,'Ciclo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Semaforico'!BW$30,O!$HC31:$HL31))*BW$31),(SUMIF(S!$HC$15:$HL$15,'Ciclo Semaforico'!BW$32,S!$HC31:$HL31)+SUMIF(N!$HC$15:$HL$15,'Ciclo Semaforico'!BW$32,N!$HC31:$HL31)+SUMIF(E!$HC$15:$HL$15,'Ciclo Semaforico'!BW$32,E!$HC31:$HL31)+SUMIF(O!$HC$15:$HL$15,'Ciclo Semaforico'!BW$32,O!$HC31:$HL31))-IF(BW$31="",(SUMIF(S!$HC$15:$HL$15,'Ciclo Semaforico'!BW$30,S!$HC31:$HL31)+SUMIF(N!$HC$15:$HL$15,'Ciclo Semaforico'!BW$30,N!$HC31:$HL31)+SUMIF(E!$HC$15:$HL$15,'Ciclo Semaforico'!BW$30,E!$HC31:$HL31)+SUMIF(O!$HC$15:$HL$15,'Ciclo Semaforico'!BW$30,O!$HC31:$HL31)),(SUMIF(S!$HC$15:$HL$15,'Ciclo Semaforico'!BW$30,S!$HC31:$HL31)+SUMIF(N!$HC$15:$HL$15,'Ciclo Semaforico'!BW$30,N!$HC31:$HL31)+SUMIF(E!$HC$15:$HL$15,'Ciclo Semaforico'!BW$30,E!$HC31:$HL31)+SUMIF(O!$HC$15:$HL$15,'Ciclo Semaforico'!BW$30,O!$HC31:$HL31))*BW$31))</f>
        <v>0</v>
      </c>
      <c r="BX56" s="245">
        <f>IF(BX$32="",IF(BX$31="",(SUMIF(S!$HC$15:$HL$15,'Ciclo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Semaforico'!BX$30,O!$HC31:$HL31))*BX$31),(SUMIF(S!$HC$15:$HL$15,'Ciclo Semaforico'!BX$32,S!$HC31:$HL31)+SUMIF(N!$HC$15:$HL$15,'Ciclo Semaforico'!BX$32,N!$HC31:$HL31)+SUMIF(E!$HC$15:$HL$15,'Ciclo Semaforico'!BX$32,E!$HC31:$HL31)+SUMIF(O!$HC$15:$HL$15,'Ciclo Semaforico'!BX$32,O!$HC31:$HL31))-IF(BX$31="",(SUMIF(S!$HC$15:$HL$15,'Ciclo Semaforico'!BX$30,S!$HC31:$HL31)+SUMIF(N!$HC$15:$HL$15,'Ciclo Semaforico'!BX$30,N!$HC31:$HL31)+SUMIF(E!$HC$15:$HL$15,'Ciclo Semaforico'!BX$30,E!$HC31:$HL31)+SUMIF(O!$HC$15:$HL$15,'Ciclo Semaforico'!BX$30,O!$HC31:$HL31)),(SUMIF(S!$HC$15:$HL$15,'Ciclo Semaforico'!BX$30,S!$HC31:$HL31)+SUMIF(N!$HC$15:$HL$15,'Ciclo Semaforico'!BX$30,N!$HC31:$HL31)+SUMIF(E!$HC$15:$HL$15,'Ciclo Semaforico'!BX$30,E!$HC31:$HL31)+SUMIF(O!$HC$15:$HL$15,'Ciclo Semaforico'!BX$30,O!$HC31:$HL31))*BX$31))</f>
        <v>0</v>
      </c>
      <c r="BY56" s="245">
        <f>IF(BY$32="",IF(BY$31="",(SUMIF(S!$HC$15:$HL$15,'Ciclo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Semaforico'!BY$30,O!$HC31:$HL31))*BY$31),(SUMIF(S!$HC$15:$HL$15,'Ciclo Semaforico'!BY$32,S!$HC31:$HL31)+SUMIF(N!$HC$15:$HL$15,'Ciclo Semaforico'!BY$32,N!$HC31:$HL31)+SUMIF(E!$HC$15:$HL$15,'Ciclo Semaforico'!BY$32,E!$HC31:$HL31)+SUMIF(O!$HC$15:$HL$15,'Ciclo Semaforico'!BY$32,O!$HC31:$HL31))-IF(BY$31="",(SUMIF(S!$HC$15:$HL$15,'Ciclo Semaforico'!BY$30,S!$HC31:$HL31)+SUMIF(N!$HC$15:$HL$15,'Ciclo Semaforico'!BY$30,N!$HC31:$HL31)+SUMIF(E!$HC$15:$HL$15,'Ciclo Semaforico'!BY$30,E!$HC31:$HL31)+SUMIF(O!$HC$15:$HL$15,'Ciclo Semaforico'!BY$30,O!$HC31:$HL31)),(SUMIF(S!$HC$15:$HL$15,'Ciclo Semaforico'!BY$30,S!$HC31:$HL31)+SUMIF(N!$HC$15:$HL$15,'Ciclo Semaforico'!BY$30,N!$HC31:$HL31)+SUMIF(E!$HC$15:$HL$15,'Ciclo Semaforico'!BY$30,E!$HC31:$HL31)+SUMIF(O!$HC$15:$HL$15,'Ciclo Semaforico'!BY$30,O!$HC31:$HL31))*BY$31))</f>
        <v>0</v>
      </c>
      <c r="BZ56" s="245">
        <f>IF(BZ$32="",IF(BZ$31="",(SUMIF(S!$HC$15:$HL$15,'Ciclo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Semaforico'!BZ$30,O!$HC31:$HL31))*BZ$31),(SUMIF(S!$HC$15:$HL$15,'Ciclo Semaforico'!BZ$32,S!$HC31:$HL31)+SUMIF(N!$HC$15:$HL$15,'Ciclo Semaforico'!BZ$32,N!$HC31:$HL31)+SUMIF(E!$HC$15:$HL$15,'Ciclo Semaforico'!BZ$32,E!$HC31:$HL31)+SUMIF(O!$HC$15:$HL$15,'Ciclo Semaforico'!BZ$32,O!$HC31:$HL31))-IF(BZ$31="",(SUMIF(S!$HC$15:$HL$15,'Ciclo Semaforico'!BZ$30,S!$HC31:$HL31)+SUMIF(N!$HC$15:$HL$15,'Ciclo Semaforico'!BZ$30,N!$HC31:$HL31)+SUMIF(E!$HC$15:$HL$15,'Ciclo Semaforico'!BZ$30,E!$HC31:$HL31)+SUMIF(O!$HC$15:$HL$15,'Ciclo Semaforico'!BZ$30,O!$HC31:$HL31)),(SUMIF(S!$HC$15:$HL$15,'Ciclo Semaforico'!BZ$30,S!$HC31:$HL31)+SUMIF(N!$HC$15:$HL$15,'Ciclo Semaforico'!BZ$30,N!$HC31:$HL31)+SUMIF(E!$HC$15:$HL$15,'Ciclo Semaforico'!BZ$30,E!$HC31:$HL31)+SUMIF(O!$HC$15:$HL$15,'Ciclo Semaforico'!BZ$30,O!$HC31:$HL31))*BZ$31))</f>
        <v>0</v>
      </c>
      <c r="CA56" s="245">
        <f>IF(CA$32="",IF(CA$31="",(SUMIF(S!$HC$15:$HL$15,'Ciclo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Semaforico'!CA$30,O!$HC31:$HL31))*CA$31),(SUMIF(S!$HC$15:$HL$15,'Ciclo Semaforico'!CA$32,S!$HC31:$HL31)+SUMIF(N!$HC$15:$HL$15,'Ciclo Semaforico'!CA$32,N!$HC31:$HL31)+SUMIF(E!$HC$15:$HL$15,'Ciclo Semaforico'!CA$32,E!$HC31:$HL31)+SUMIF(O!$HC$15:$HL$15,'Ciclo Semaforico'!CA$32,O!$HC31:$HL31))-IF(CA$31="",(SUMIF(S!$HC$15:$HL$15,'Ciclo Semaforico'!CA$30,S!$HC31:$HL31)+SUMIF(N!$HC$15:$HL$15,'Ciclo Semaforico'!CA$30,N!$HC31:$HL31)+SUMIF(E!$HC$15:$HL$15,'Ciclo Semaforico'!CA$30,E!$HC31:$HL31)+SUMIF(O!$HC$15:$HL$15,'Ciclo Semaforico'!CA$30,O!$HC31:$HL31)),(SUMIF(S!$HC$15:$HL$15,'Ciclo Semaforico'!CA$30,S!$HC31:$HL31)+SUMIF(N!$HC$15:$HL$15,'Ciclo Semaforico'!CA$30,N!$HC31:$HL31)+SUMIF(E!$HC$15:$HL$15,'Ciclo Semaforico'!CA$30,E!$HC31:$HL31)+SUMIF(O!$HC$15:$HL$15,'Ciclo Semaforico'!CA$30,O!$HC31:$HL31))*CA$31))</f>
        <v>0</v>
      </c>
      <c r="CB56" s="245">
        <f>IF(CB$32="",IF(CB$31="",(SUMIF(S!$HC$15:$HL$15,'Ciclo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Semaforico'!CB$30,O!$HC31:$HL31))*CB$31),(SUMIF(S!$HC$15:$HL$15,'Ciclo Semaforico'!CB$32,S!$HC31:$HL31)+SUMIF(N!$HC$15:$HL$15,'Ciclo Semaforico'!CB$32,N!$HC31:$HL31)+SUMIF(E!$HC$15:$HL$15,'Ciclo Semaforico'!CB$32,E!$HC31:$HL31)+SUMIF(O!$HC$15:$HL$15,'Ciclo Semaforico'!CB$32,O!$HC31:$HL31))-IF(CB$31="",(SUMIF(S!$HC$15:$HL$15,'Ciclo Semaforico'!CB$30,S!$HC31:$HL31)+SUMIF(N!$HC$15:$HL$15,'Ciclo Semaforico'!CB$30,N!$HC31:$HL31)+SUMIF(E!$HC$15:$HL$15,'Ciclo Semaforico'!CB$30,E!$HC31:$HL31)+SUMIF(O!$HC$15:$HL$15,'Ciclo Semaforico'!CB$30,O!$HC31:$HL31)),(SUMIF(S!$HC$15:$HL$15,'Ciclo Semaforico'!CB$30,S!$HC31:$HL31)+SUMIF(N!$HC$15:$HL$15,'Ciclo Semaforico'!CB$30,N!$HC31:$HL31)+SUMIF(E!$HC$15:$HL$15,'Ciclo Semaforico'!CB$30,E!$HC31:$HL31)+SUMIF(O!$HC$15:$HL$15,'Ciclo Semaforico'!CB$30,O!$HC31:$HL31))*CB$31))</f>
        <v>0</v>
      </c>
      <c r="CC56" s="245">
        <f>IF(CC$32="",IF(CC$31="",(SUMIF(S!$HC$15:$HL$15,'Ciclo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Semaforico'!CC$30,O!$HC31:$HL31))*CC$31),(SUMIF(S!$HC$15:$HL$15,'Ciclo Semaforico'!CC$32,S!$HC31:$HL31)+SUMIF(N!$HC$15:$HL$15,'Ciclo Semaforico'!CC$32,N!$HC31:$HL31)+SUMIF(E!$HC$15:$HL$15,'Ciclo Semaforico'!CC$32,E!$HC31:$HL31)+SUMIF(O!$HC$15:$HL$15,'Ciclo Semaforico'!CC$32,O!$HC31:$HL31))-IF(CC$31="",(SUMIF(S!$HC$15:$HL$15,'Ciclo Semaforico'!CC$30,S!$HC31:$HL31)+SUMIF(N!$HC$15:$HL$15,'Ciclo Semaforico'!CC$30,N!$HC31:$HL31)+SUMIF(E!$HC$15:$HL$15,'Ciclo Semaforico'!CC$30,E!$HC31:$HL31)+SUMIF(O!$HC$15:$HL$15,'Ciclo Semaforico'!CC$30,O!$HC31:$HL31)),(SUMIF(S!$HC$15:$HL$15,'Ciclo Semaforico'!CC$30,S!$HC31:$HL31)+SUMIF(N!$HC$15:$HL$15,'Ciclo Semaforico'!CC$30,N!$HC31:$HL31)+SUMIF(E!$HC$15:$HL$15,'Ciclo Semaforico'!CC$30,E!$HC31:$HL31)+SUMIF(O!$HC$15:$HL$15,'Ciclo Semaforico'!CC$30,O!$HC31:$HL31))*CC$31))</f>
        <v>0</v>
      </c>
      <c r="CD56" s="245">
        <f>IF(CD$32="",IF(CD$31="",(SUMIF(S!$HC$15:$HL$15,'Ciclo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Semaforico'!CD$30,O!$HC31:$HL31))*CD$31),(SUMIF(S!$HC$15:$HL$15,'Ciclo Semaforico'!CD$32,S!$HC31:$HL31)+SUMIF(N!$HC$15:$HL$15,'Ciclo Semaforico'!CD$32,N!$HC31:$HL31)+SUMIF(E!$HC$15:$HL$15,'Ciclo Semaforico'!CD$32,E!$HC31:$HL31)+SUMIF(O!$HC$15:$HL$15,'Ciclo Semaforico'!CD$32,O!$HC31:$HL31))-IF(CD$31="",(SUMIF(S!$HC$15:$HL$15,'Ciclo Semaforico'!CD$30,S!$HC31:$HL31)+SUMIF(N!$HC$15:$HL$15,'Ciclo Semaforico'!CD$30,N!$HC31:$HL31)+SUMIF(E!$HC$15:$HL$15,'Ciclo Semaforico'!CD$30,E!$HC31:$HL31)+SUMIF(O!$HC$15:$HL$15,'Ciclo Semaforico'!CD$30,O!$HC31:$HL31)),(SUMIF(S!$HC$15:$HL$15,'Ciclo Semaforico'!CD$30,S!$HC31:$HL31)+SUMIF(N!$HC$15:$HL$15,'Ciclo Semaforico'!CD$30,N!$HC31:$HL31)+SUMIF(E!$HC$15:$HL$15,'Ciclo Semaforico'!CD$30,E!$HC31:$HL31)+SUMIF(O!$HC$15:$HL$15,'Ciclo Semaforico'!CD$30,O!$HC31:$HL31))*CD$31))</f>
        <v>0</v>
      </c>
      <c r="CE56" s="245">
        <f>IF(CE$32="",IF(CE$31="",(SUMIF(S!$HC$15:$HL$15,'Ciclo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Semaforico'!CE$30,O!$HC31:$HL31))*CE$31),(SUMIF(S!$HC$15:$HL$15,'Ciclo Semaforico'!CE$32,S!$HC31:$HL31)+SUMIF(N!$HC$15:$HL$15,'Ciclo Semaforico'!CE$32,N!$HC31:$HL31)+SUMIF(E!$HC$15:$HL$15,'Ciclo Semaforico'!CE$32,E!$HC31:$HL31)+SUMIF(O!$HC$15:$HL$15,'Ciclo Semaforico'!CE$32,O!$HC31:$HL31))-IF(CE$31="",(SUMIF(S!$HC$15:$HL$15,'Ciclo Semaforico'!CE$30,S!$HC31:$HL31)+SUMIF(N!$HC$15:$HL$15,'Ciclo Semaforico'!CE$30,N!$HC31:$HL31)+SUMIF(E!$HC$15:$HL$15,'Ciclo Semaforico'!CE$30,E!$HC31:$HL31)+SUMIF(O!$HC$15:$HL$15,'Ciclo Semaforico'!CE$30,O!$HC31:$HL31)),(SUMIF(S!$HC$15:$HL$15,'Ciclo Semaforico'!CE$30,S!$HC31:$HL31)+SUMIF(N!$HC$15:$HL$15,'Ciclo Semaforico'!CE$30,N!$HC31:$HL31)+SUMIF(E!$HC$15:$HL$15,'Ciclo Semaforico'!CE$30,E!$HC31:$HL31)+SUMIF(O!$HC$15:$HL$15,'Ciclo Semaforico'!CE$30,O!$HC31:$HL31))*CE$31))</f>
        <v>0</v>
      </c>
      <c r="CF56" s="245">
        <f>IF(CF$32="",IF(CF$31="",(SUMIF(S!$HC$15:$HL$15,'Ciclo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Semaforico'!CF$30,O!$HC31:$HL31))*CF$31),(SUMIF(S!$HC$15:$HL$15,'Ciclo Semaforico'!CF$32,S!$HC31:$HL31)+SUMIF(N!$HC$15:$HL$15,'Ciclo Semaforico'!CF$32,N!$HC31:$HL31)+SUMIF(E!$HC$15:$HL$15,'Ciclo Semaforico'!CF$32,E!$HC31:$HL31)+SUMIF(O!$HC$15:$HL$15,'Ciclo Semaforico'!CF$32,O!$HC31:$HL31))-IF(CF$31="",(SUMIF(S!$HC$15:$HL$15,'Ciclo Semaforico'!CF$30,S!$HC31:$HL31)+SUMIF(N!$HC$15:$HL$15,'Ciclo Semaforico'!CF$30,N!$HC31:$HL31)+SUMIF(E!$HC$15:$HL$15,'Ciclo Semaforico'!CF$30,E!$HC31:$HL31)+SUMIF(O!$HC$15:$HL$15,'Ciclo Semaforico'!CF$30,O!$HC31:$HL31)),(SUMIF(S!$HC$15:$HL$15,'Ciclo Semaforico'!CF$30,S!$HC31:$HL31)+SUMIF(N!$HC$15:$HL$15,'Ciclo Semaforico'!CF$30,N!$HC31:$HL31)+SUMIF(E!$HC$15:$HL$15,'Ciclo Semaforico'!CF$30,E!$HC31:$HL31)+SUMIF(O!$HC$15:$HL$15,'Ciclo Semaforico'!CF$30,O!$HC31:$HL31))*CF$31))</f>
        <v>0</v>
      </c>
      <c r="CG56" s="245">
        <f>IF(CG$32="",IF(CG$31="",(SUMIF(S!$HC$15:$HL$15,'Ciclo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Semaforico'!CG$30,O!$HC31:$HL31))*CG$31),(SUMIF(S!$HC$15:$HL$15,'Ciclo Semaforico'!CG$32,S!$HC31:$HL31)+SUMIF(N!$HC$15:$HL$15,'Ciclo Semaforico'!CG$32,N!$HC31:$HL31)+SUMIF(E!$HC$15:$HL$15,'Ciclo Semaforico'!CG$32,E!$HC31:$HL31)+SUMIF(O!$HC$15:$HL$15,'Ciclo Semaforico'!CG$32,O!$HC31:$HL31))-IF(CG$31="",(SUMIF(S!$HC$15:$HL$15,'Ciclo Semaforico'!CG$30,S!$HC31:$HL31)+SUMIF(N!$HC$15:$HL$15,'Ciclo Semaforico'!CG$30,N!$HC31:$HL31)+SUMIF(E!$HC$15:$HL$15,'Ciclo Semaforico'!CG$30,E!$HC31:$HL31)+SUMIF(O!$HC$15:$HL$15,'Ciclo Semaforico'!CG$30,O!$HC31:$HL31)),(SUMIF(S!$HC$15:$HL$15,'Ciclo Semaforico'!CG$30,S!$HC31:$HL31)+SUMIF(N!$HC$15:$HL$15,'Ciclo Semaforico'!CG$30,N!$HC31:$HL31)+SUMIF(E!$HC$15:$HL$15,'Ciclo Semaforico'!CG$30,E!$HC31:$HL31)+SUMIF(O!$HC$15:$HL$15,'Ciclo Semaforico'!CG$30,O!$HC31:$HL31))*CG$31))</f>
        <v>0</v>
      </c>
      <c r="CH56" s="246">
        <f>IF(CH$32="",IF(CH$31="",(SUMIF(S!$HC$15:$HL$15,'Ciclo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Semaforico'!CH$30,O!$HC31:$HL31))*CH$31),(SUMIF(S!$HC$15:$HL$15,'Ciclo Semaforico'!CH$32,S!$HC31:$HL31)+SUMIF(N!$HC$15:$HL$15,'Ciclo Semaforico'!CH$32,N!$HC31:$HL31)+SUMIF(E!$HC$15:$HL$15,'Ciclo Semaforico'!CH$32,E!$HC31:$HL31)+SUMIF(O!$HC$15:$HL$15,'Ciclo Semaforico'!CH$32,O!$HC31:$HL31))-IF(CH$31="",(SUMIF(S!$HC$15:$HL$15,'Ciclo Semaforico'!CH$30,S!$HC31:$HL31)+SUMIF(N!$HC$15:$HL$15,'Ciclo Semaforico'!CH$30,N!$HC31:$HL31)+SUMIF(E!$HC$15:$HL$15,'Ciclo Semaforico'!CH$30,E!$HC31:$HL31)+SUMIF(O!$HC$15:$HL$15,'Ciclo Semaforico'!CH$30,O!$HC31:$HL31)),(SUMIF(S!$HC$15:$HL$15,'Ciclo Semaforico'!CH$30,S!$HC31:$HL31)+SUMIF(N!$HC$15:$HL$15,'Ciclo Semaforico'!CH$30,N!$HC31:$HL31)+SUMIF(E!$HC$15:$HL$15,'Ciclo Semaforico'!CH$30,E!$HC31:$HL31)+SUMIF(O!$HC$15:$HL$15,'Ciclo Semaforico'!CH$30,O!$HC31:$HL31))*CH$31))</f>
        <v>0</v>
      </c>
      <c r="CI56" s="244">
        <f t="shared" si="52"/>
        <v>0</v>
      </c>
      <c r="CJ56" s="245">
        <f t="shared" si="53"/>
        <v>0</v>
      </c>
      <c r="CK56" s="245">
        <f t="shared" si="54"/>
        <v>0</v>
      </c>
      <c r="CL56" s="245">
        <f t="shared" si="55"/>
        <v>0</v>
      </c>
      <c r="CM56" s="245" t="e">
        <f t="shared" si="56"/>
        <v>#REF!</v>
      </c>
      <c r="CN56" s="245">
        <f t="shared" si="57"/>
        <v>0</v>
      </c>
      <c r="CO56" s="245">
        <f t="shared" si="58"/>
        <v>0</v>
      </c>
      <c r="CP56" s="245">
        <f t="shared" si="59"/>
        <v>0</v>
      </c>
      <c r="CQ56" s="245">
        <f t="shared" si="60"/>
        <v>0</v>
      </c>
      <c r="CR56" s="245">
        <f t="shared" si="61"/>
        <v>0</v>
      </c>
      <c r="CS56" s="245">
        <f t="shared" si="62"/>
        <v>0</v>
      </c>
      <c r="CT56" s="246">
        <f t="shared" si="63"/>
        <v>0</v>
      </c>
      <c r="CU56" s="244">
        <f t="shared" si="64"/>
        <v>0</v>
      </c>
      <c r="CV56" s="245">
        <f t="shared" si="65"/>
        <v>0</v>
      </c>
      <c r="CW56" s="245">
        <f t="shared" si="66"/>
        <v>0</v>
      </c>
      <c r="CX56" s="245">
        <f t="shared" si="67"/>
        <v>0</v>
      </c>
      <c r="CY56" s="245">
        <f t="shared" si="68"/>
        <v>0</v>
      </c>
      <c r="CZ56" s="245">
        <f t="shared" si="69"/>
        <v>0</v>
      </c>
      <c r="DA56" s="245">
        <f t="shared" si="70"/>
        <v>0</v>
      </c>
      <c r="DB56" s="245">
        <f t="shared" si="71"/>
        <v>0</v>
      </c>
      <c r="DC56" s="245">
        <f t="shared" si="72"/>
        <v>0</v>
      </c>
      <c r="DD56" s="245">
        <f t="shared" si="73"/>
        <v>0</v>
      </c>
      <c r="DE56" s="245">
        <f t="shared" si="74"/>
        <v>0</v>
      </c>
      <c r="DF56" s="246">
        <f t="shared" si="75"/>
        <v>0</v>
      </c>
      <c r="DG56" s="244" t="e">
        <f t="shared" si="76"/>
        <v>#REF!</v>
      </c>
      <c r="DH56" s="245" t="e">
        <f t="shared" si="77"/>
        <v>#REF!</v>
      </c>
      <c r="DI56" s="245" t="e">
        <f t="shared" si="78"/>
        <v>#REF!</v>
      </c>
      <c r="DJ56" s="245" t="e">
        <f t="shared" si="79"/>
        <v>#REF!</v>
      </c>
      <c r="DK56" s="245" t="e">
        <f t="shared" si="80"/>
        <v>#REF!</v>
      </c>
      <c r="DL56" s="245" t="e">
        <f t="shared" si="81"/>
        <v>#REF!</v>
      </c>
      <c r="DM56" s="245">
        <f t="shared" si="82"/>
        <v>0</v>
      </c>
      <c r="DN56" s="245">
        <f t="shared" si="83"/>
        <v>0</v>
      </c>
      <c r="DO56" s="245">
        <f t="shared" si="84"/>
        <v>0</v>
      </c>
      <c r="DP56" s="245">
        <f t="shared" si="85"/>
        <v>0</v>
      </c>
      <c r="DQ56" s="245">
        <f t="shared" si="86"/>
        <v>0</v>
      </c>
      <c r="DR56" s="246">
        <f t="shared" si="87"/>
        <v>0</v>
      </c>
      <c r="DS56" s="244">
        <f t="shared" si="88"/>
        <v>0</v>
      </c>
      <c r="DT56" s="245">
        <f t="shared" si="89"/>
        <v>0</v>
      </c>
      <c r="DU56" s="245">
        <f t="shared" si="90"/>
        <v>0</v>
      </c>
      <c r="DV56" s="245">
        <f t="shared" si="91"/>
        <v>0</v>
      </c>
      <c r="DW56" s="245">
        <f t="shared" si="92"/>
        <v>0</v>
      </c>
      <c r="DX56" s="245">
        <f t="shared" si="93"/>
        <v>0</v>
      </c>
      <c r="DY56" s="245">
        <f t="shared" si="94"/>
        <v>0</v>
      </c>
      <c r="DZ56" s="245">
        <f t="shared" si="95"/>
        <v>0</v>
      </c>
      <c r="EA56" s="245">
        <f t="shared" si="96"/>
        <v>0</v>
      </c>
      <c r="EB56" s="245">
        <f t="shared" si="97"/>
        <v>0</v>
      </c>
      <c r="EC56" s="245">
        <f t="shared" si="98"/>
        <v>0</v>
      </c>
      <c r="ED56" s="246">
        <f t="shared" si="99"/>
        <v>0</v>
      </c>
      <c r="EE56" s="244">
        <f t="shared" si="100"/>
        <v>0</v>
      </c>
      <c r="EF56" s="245">
        <f t="shared" si="101"/>
        <v>0</v>
      </c>
      <c r="EG56" s="245">
        <f t="shared" si="102"/>
        <v>0</v>
      </c>
      <c r="EH56" s="245">
        <f t="shared" si="103"/>
        <v>0</v>
      </c>
      <c r="EI56" s="245">
        <f t="shared" si="104"/>
        <v>0</v>
      </c>
      <c r="EJ56" s="245">
        <f t="shared" si="105"/>
        <v>0</v>
      </c>
      <c r="EK56" s="245">
        <f t="shared" si="106"/>
        <v>0</v>
      </c>
      <c r="EL56" s="245">
        <f t="shared" si="107"/>
        <v>0</v>
      </c>
      <c r="EM56" s="245">
        <f t="shared" si="108"/>
        <v>0</v>
      </c>
      <c r="EN56" s="245">
        <f t="shared" si="109"/>
        <v>0</v>
      </c>
      <c r="EO56" s="245">
        <f t="shared" si="110"/>
        <v>0</v>
      </c>
      <c r="EP56" s="246">
        <f t="shared" si="111"/>
        <v>0</v>
      </c>
      <c r="EQ56" s="255">
        <f t="shared" si="112"/>
        <v>0</v>
      </c>
      <c r="ER56" s="256">
        <f t="shared" si="113"/>
        <v>0</v>
      </c>
      <c r="ES56" s="256">
        <f t="shared" si="114"/>
        <v>0</v>
      </c>
      <c r="ET56" s="256">
        <f t="shared" si="115"/>
        <v>0</v>
      </c>
      <c r="EU56" s="256" t="e">
        <f t="shared" si="116"/>
        <v>#REF!</v>
      </c>
      <c r="EV56" s="256">
        <f t="shared" si="117"/>
        <v>0</v>
      </c>
      <c r="EW56" s="256">
        <f t="shared" si="118"/>
        <v>0</v>
      </c>
      <c r="EX56" s="256" t="str">
        <f t="shared" si="119"/>
        <v/>
      </c>
      <c r="EY56" s="256" t="str">
        <f t="shared" si="120"/>
        <v/>
      </c>
      <c r="EZ56" s="256" t="str">
        <f t="shared" si="121"/>
        <v/>
      </c>
      <c r="FA56" s="256" t="str">
        <f t="shared" si="122"/>
        <v/>
      </c>
      <c r="FB56" s="257" t="str">
        <f t="shared" si="123"/>
        <v/>
      </c>
      <c r="FC56" s="255">
        <f t="shared" si="124"/>
        <v>0</v>
      </c>
      <c r="FD56" s="256" t="str">
        <f t="shared" si="125"/>
        <v/>
      </c>
      <c r="FE56" s="256" t="str">
        <f t="shared" si="126"/>
        <v/>
      </c>
      <c r="FF56" s="256" t="str">
        <f t="shared" si="127"/>
        <v/>
      </c>
      <c r="FG56" s="256" t="str">
        <f t="shared" si="128"/>
        <v/>
      </c>
      <c r="FH56" s="256" t="str">
        <f t="shared" si="129"/>
        <v/>
      </c>
      <c r="FI56" s="256" t="str">
        <f t="shared" si="130"/>
        <v/>
      </c>
      <c r="FJ56" s="256" t="str">
        <f t="shared" si="131"/>
        <v/>
      </c>
      <c r="FK56" s="256" t="str">
        <f t="shared" si="132"/>
        <v/>
      </c>
      <c r="FL56" s="256" t="str">
        <f t="shared" si="133"/>
        <v/>
      </c>
      <c r="FM56" s="256" t="str">
        <f t="shared" si="134"/>
        <v/>
      </c>
      <c r="FN56" s="257" t="str">
        <f t="shared" si="135"/>
        <v/>
      </c>
      <c r="FO56" s="255" t="e">
        <f t="shared" si="136"/>
        <v>#REF!</v>
      </c>
      <c r="FP56" s="256" t="e">
        <f t="shared" si="137"/>
        <v>#REF!</v>
      </c>
      <c r="FQ56" s="256" t="e">
        <f t="shared" si="138"/>
        <v>#REF!</v>
      </c>
      <c r="FR56" s="256" t="e">
        <f t="shared" si="139"/>
        <v>#REF!</v>
      </c>
      <c r="FS56" s="256" t="e">
        <f t="shared" si="140"/>
        <v>#REF!</v>
      </c>
      <c r="FT56" s="256" t="e">
        <f t="shared" si="141"/>
        <v>#REF!</v>
      </c>
      <c r="FU56" s="256" t="str">
        <f t="shared" si="142"/>
        <v/>
      </c>
      <c r="FV56" s="256" t="str">
        <f t="shared" si="143"/>
        <v/>
      </c>
      <c r="FW56" s="256" t="str">
        <f t="shared" si="144"/>
        <v/>
      </c>
      <c r="FX56" s="256" t="str">
        <f t="shared" si="145"/>
        <v/>
      </c>
      <c r="FY56" s="256" t="str">
        <f t="shared" si="146"/>
        <v/>
      </c>
      <c r="FZ56" s="257" t="str">
        <f t="shared" si="147"/>
        <v/>
      </c>
      <c r="GA56" s="255" t="str">
        <f t="shared" si="148"/>
        <v/>
      </c>
      <c r="GB56" s="256" t="str">
        <f t="shared" si="149"/>
        <v/>
      </c>
      <c r="GC56" s="256" t="str">
        <f t="shared" si="150"/>
        <v/>
      </c>
      <c r="GD56" s="256" t="str">
        <f t="shared" si="151"/>
        <v/>
      </c>
      <c r="GE56" s="256" t="str">
        <f t="shared" si="152"/>
        <v/>
      </c>
      <c r="GF56" s="256" t="str">
        <f t="shared" si="153"/>
        <v/>
      </c>
      <c r="GG56" s="256" t="str">
        <f t="shared" si="154"/>
        <v/>
      </c>
      <c r="GH56" s="256" t="str">
        <f t="shared" si="155"/>
        <v/>
      </c>
      <c r="GI56" s="256" t="str">
        <f t="shared" si="156"/>
        <v/>
      </c>
      <c r="GJ56" s="256" t="str">
        <f t="shared" si="157"/>
        <v/>
      </c>
      <c r="GK56" s="256" t="str">
        <f t="shared" si="158"/>
        <v/>
      </c>
      <c r="GL56" s="257" t="str">
        <f t="shared" si="159"/>
        <v/>
      </c>
      <c r="GM56" s="255" t="str">
        <f t="shared" si="160"/>
        <v/>
      </c>
      <c r="GN56" s="256" t="str">
        <f t="shared" si="161"/>
        <v/>
      </c>
      <c r="GO56" s="256" t="str">
        <f t="shared" si="162"/>
        <v/>
      </c>
      <c r="GP56" s="256" t="str">
        <f t="shared" si="163"/>
        <v/>
      </c>
      <c r="GQ56" s="256" t="str">
        <f t="shared" si="164"/>
        <v/>
      </c>
      <c r="GR56" s="256" t="str">
        <f t="shared" si="165"/>
        <v/>
      </c>
      <c r="GS56" s="256" t="str">
        <f t="shared" si="166"/>
        <v/>
      </c>
      <c r="GT56" s="256" t="str">
        <f t="shared" si="167"/>
        <v/>
      </c>
      <c r="GU56" s="256" t="str">
        <f t="shared" si="168"/>
        <v/>
      </c>
      <c r="GV56" s="256" t="str">
        <f t="shared" si="169"/>
        <v/>
      </c>
      <c r="GW56" s="256" t="str">
        <f t="shared" si="170"/>
        <v/>
      </c>
      <c r="GX56" s="257" t="str">
        <f t="shared" si="171"/>
        <v/>
      </c>
      <c r="GY56" s="252">
        <f t="shared" si="185"/>
        <v>0</v>
      </c>
      <c r="GZ56" s="253" t="e">
        <f t="shared" si="186"/>
        <v>#REF!</v>
      </c>
      <c r="HA56" s="253">
        <f t="shared" si="186"/>
        <v>0</v>
      </c>
      <c r="HB56" s="253">
        <f t="shared" si="186"/>
        <v>0</v>
      </c>
      <c r="HC56" s="253">
        <f t="shared" si="186"/>
        <v>0</v>
      </c>
      <c r="HD56" s="253">
        <f t="shared" si="186"/>
        <v>0</v>
      </c>
      <c r="HE56" s="253">
        <f t="shared" si="173"/>
        <v>0</v>
      </c>
      <c r="HF56" s="254">
        <f t="shared" si="173"/>
        <v>0</v>
      </c>
      <c r="HG56" s="252">
        <f t="shared" si="187"/>
        <v>0</v>
      </c>
      <c r="HH56" s="253">
        <f t="shared" si="188"/>
        <v>0</v>
      </c>
      <c r="HI56" s="253">
        <f t="shared" si="188"/>
        <v>0</v>
      </c>
      <c r="HJ56" s="253">
        <f t="shared" si="188"/>
        <v>0</v>
      </c>
      <c r="HK56" s="253">
        <f t="shared" si="188"/>
        <v>0</v>
      </c>
      <c r="HL56" s="253">
        <f t="shared" si="188"/>
        <v>0</v>
      </c>
      <c r="HM56" s="253">
        <f t="shared" si="188"/>
        <v>0</v>
      </c>
      <c r="HN56" s="254">
        <f t="shared" si="188"/>
        <v>0</v>
      </c>
      <c r="HO56" s="252" t="e">
        <f t="shared" si="189"/>
        <v>#REF!</v>
      </c>
      <c r="HP56" s="253" t="e">
        <f t="shared" si="190"/>
        <v>#REF!</v>
      </c>
      <c r="HQ56" s="253">
        <f t="shared" si="190"/>
        <v>0</v>
      </c>
      <c r="HR56" s="253">
        <f t="shared" si="190"/>
        <v>0</v>
      </c>
      <c r="HS56" s="253">
        <f t="shared" si="190"/>
        <v>0</v>
      </c>
      <c r="HT56" s="253">
        <f t="shared" si="190"/>
        <v>0</v>
      </c>
      <c r="HU56" s="253">
        <f t="shared" si="190"/>
        <v>0</v>
      </c>
      <c r="HV56" s="254">
        <f t="shared" si="190"/>
        <v>0</v>
      </c>
      <c r="HW56" s="252">
        <f t="shared" si="191"/>
        <v>0</v>
      </c>
      <c r="HX56" s="253">
        <f t="shared" si="192"/>
        <v>0</v>
      </c>
      <c r="HY56" s="253">
        <f t="shared" si="192"/>
        <v>0</v>
      </c>
      <c r="HZ56" s="253">
        <f t="shared" si="192"/>
        <v>0</v>
      </c>
      <c r="IA56" s="253">
        <f t="shared" si="192"/>
        <v>0</v>
      </c>
      <c r="IB56" s="253">
        <f t="shared" si="192"/>
        <v>0</v>
      </c>
      <c r="IC56" s="253">
        <f t="shared" si="192"/>
        <v>0</v>
      </c>
      <c r="ID56" s="254">
        <f t="shared" si="192"/>
        <v>0</v>
      </c>
      <c r="IE56" s="252">
        <f t="shared" si="193"/>
        <v>0</v>
      </c>
      <c r="IF56" s="253">
        <f t="shared" si="194"/>
        <v>0</v>
      </c>
      <c r="IG56" s="253">
        <f t="shared" si="194"/>
        <v>0</v>
      </c>
      <c r="IH56" s="253">
        <f t="shared" si="194"/>
        <v>0</v>
      </c>
      <c r="II56" s="253">
        <f t="shared" si="194"/>
        <v>0</v>
      </c>
      <c r="IJ56" s="253">
        <f t="shared" si="194"/>
        <v>0</v>
      </c>
      <c r="IK56" s="253">
        <f t="shared" si="194"/>
        <v>0</v>
      </c>
      <c r="IL56" s="254">
        <f t="shared" si="194"/>
        <v>0</v>
      </c>
      <c r="IM56" s="255" t="e">
        <f t="shared" si="178"/>
        <v>#REF!</v>
      </c>
      <c r="IN56" s="256">
        <f t="shared" si="179"/>
        <v>0</v>
      </c>
      <c r="IO56" s="256" t="e">
        <f t="shared" si="180"/>
        <v>#REF!</v>
      </c>
      <c r="IP56" s="256">
        <f t="shared" si="181"/>
        <v>0</v>
      </c>
      <c r="IQ56" s="257">
        <f t="shared" si="182"/>
        <v>0</v>
      </c>
      <c r="IR56" s="404" t="e">
        <f t="shared" si="195"/>
        <v>#REF!</v>
      </c>
      <c r="IS56" s="250">
        <f t="shared" si="197"/>
        <v>0</v>
      </c>
      <c r="IT56" s="258" t="e">
        <f t="shared" si="183"/>
        <v>#REF!</v>
      </c>
      <c r="IU56" s="407">
        <v>1800</v>
      </c>
      <c r="IV56" s="409">
        <v>1</v>
      </c>
      <c r="IW56" s="409" t="s">
        <v>194</v>
      </c>
      <c r="IX56" s="413" t="e">
        <f t="shared" si="196"/>
        <v>#REF!</v>
      </c>
      <c r="IY56" s="421"/>
      <c r="IZ56" s="422"/>
      <c r="JA56" s="423"/>
      <c r="JB56" s="421"/>
      <c r="JC56" s="422"/>
      <c r="JD56" s="423"/>
      <c r="JE56" s="418"/>
      <c r="JF56" s="419"/>
      <c r="JG56" s="420"/>
      <c r="JH56" s="418"/>
      <c r="JI56" s="419"/>
      <c r="JJ56" s="420"/>
      <c r="JK56" s="418"/>
      <c r="JL56" s="419"/>
      <c r="JM56" s="420"/>
      <c r="JN56" s="641">
        <v>1</v>
      </c>
      <c r="JO56" s="641">
        <v>1</v>
      </c>
      <c r="JP56" s="641">
        <v>1</v>
      </c>
      <c r="JQ56" s="641">
        <v>1</v>
      </c>
      <c r="JR56" s="641">
        <v>1</v>
      </c>
      <c r="JS56" s="656" t="e">
        <f t="shared" si="184"/>
        <v>#REF!</v>
      </c>
    </row>
    <row r="57" spans="25:279" ht="20.100000000000001" hidden="1" customHeight="1">
      <c r="Y57" s="380" t="e">
        <f>N!IK32</f>
        <v>#REF!</v>
      </c>
      <c r="Z57" s="377" t="s">
        <v>124</v>
      </c>
      <c r="AA57" s="244">
        <f>IF(AA$32="",IF(AA$31="",(SUMIF(S!$HC$15:$HL$15,'Ciclo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Semaforico'!AA$30,O!$HC32:$HL32))*AA$31),(SUMIF(S!$HC$15:$HL$15,'Ciclo Semaforico'!AA$32,S!$HC32:$HL32)+SUMIF(N!$HC$15:$HL$15,'Ciclo Semaforico'!AA$32,N!$HC32:$HL32)+SUMIF(E!$HC$15:$HL$15,'Ciclo Semaforico'!AA$32,E!$HC32:$HL32)+SUMIF(O!$HC$15:$HL$15,'Ciclo Semaforico'!AA$32,O!$HC32:$HL32))-IF(AA$31="",(SUMIF(S!$HC$15:$HL$15,'Ciclo Semaforico'!AA$30,S!$HC32:$HL32)+SUMIF(N!$HC$15:$HL$15,'Ciclo Semaforico'!AA$30,N!$HC32:$HL32)+SUMIF(E!$HC$15:$HL$15,'Ciclo Semaforico'!AA$30,E!$HC32:$HL32)+SUMIF(O!$HC$15:$HL$15,'Ciclo Semaforico'!AA$30,O!$HC32:$HL32)),(SUMIF(S!$HC$15:$HL$15,'Ciclo Semaforico'!AA$30,S!$HC32:$HL32)+SUMIF(N!$HC$15:$HL$15,'Ciclo Semaforico'!AA$30,N!$HC32:$HL32)+SUMIF(E!$HC$15:$HL$15,'Ciclo Semaforico'!AA$30,E!$HC32:$HL32)+SUMIF(O!$HC$15:$HL$15,'Ciclo Semaforico'!AA$30,O!$HC32:$HL32))*AA$31))</f>
        <v>0</v>
      </c>
      <c r="AB57" s="245">
        <f>IF(AB$32="",IF(AB$31="",(SUMIF(S!$HC$15:$HL$15,'Ciclo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Semaforico'!AB$30,O!$HC32:$HL32))*AB$31),(SUMIF(S!$HC$15:$HL$15,'Ciclo Semaforico'!AB$32,S!$HC32:$HL32)+SUMIF(N!$HC$15:$HL$15,'Ciclo Semaforico'!AB$32,N!$HC32:$HL32)+SUMIF(E!$HC$15:$HL$15,'Ciclo Semaforico'!AB$32,E!$HC32:$HL32)+SUMIF(O!$HC$15:$HL$15,'Ciclo Semaforico'!AB$32,O!$HC32:$HL32))-IF(AB$31="",(SUMIF(S!$HC$15:$HL$15,'Ciclo Semaforico'!AB$30,S!$HC32:$HL32)+SUMIF(N!$HC$15:$HL$15,'Ciclo Semaforico'!AB$30,N!$HC32:$HL32)+SUMIF(E!$HC$15:$HL$15,'Ciclo Semaforico'!AB$30,E!$HC32:$HL32)+SUMIF(O!$HC$15:$HL$15,'Ciclo Semaforico'!AB$30,O!$HC32:$HL32)),(SUMIF(S!$HC$15:$HL$15,'Ciclo Semaforico'!AB$30,S!$HC32:$HL32)+SUMIF(N!$HC$15:$HL$15,'Ciclo Semaforico'!AB$30,N!$HC32:$HL32)+SUMIF(E!$HC$15:$HL$15,'Ciclo Semaforico'!AB$30,E!$HC32:$HL32)+SUMIF(O!$HC$15:$HL$15,'Ciclo Semaforico'!AB$30,O!$HC32:$HL32))*AB$31))</f>
        <v>0</v>
      </c>
      <c r="AC57" s="245">
        <f>IF(AC$32="",IF(AC$31="",(SUMIF(S!$HC$15:$HL$15,'Ciclo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Semaforico'!AC$30,O!$HC32:$HL32))*AC$31),(SUMIF(S!$HC$15:$HL$15,'Ciclo Semaforico'!AC$32,S!$HC32:$HL32)+SUMIF(N!$HC$15:$HL$15,'Ciclo Semaforico'!AC$32,N!$HC32:$HL32)+SUMIF(E!$HC$15:$HL$15,'Ciclo Semaforico'!AC$32,E!$HC32:$HL32)+SUMIF(O!$HC$15:$HL$15,'Ciclo Semaforico'!AC$32,O!$HC32:$HL32))-IF(AC$31="",(SUMIF(S!$HC$15:$HL$15,'Ciclo Semaforico'!AC$30,S!$HC32:$HL32)+SUMIF(N!$HC$15:$HL$15,'Ciclo Semaforico'!AC$30,N!$HC32:$HL32)+SUMIF(E!$HC$15:$HL$15,'Ciclo Semaforico'!AC$30,E!$HC32:$HL32)+SUMIF(O!$HC$15:$HL$15,'Ciclo Semaforico'!AC$30,O!$HC32:$HL32)),(SUMIF(S!$HC$15:$HL$15,'Ciclo Semaforico'!AC$30,S!$HC32:$HL32)+SUMIF(N!$HC$15:$HL$15,'Ciclo Semaforico'!AC$30,N!$HC32:$HL32)+SUMIF(E!$HC$15:$HL$15,'Ciclo Semaforico'!AC$30,E!$HC32:$HL32)+SUMIF(O!$HC$15:$HL$15,'Ciclo Semaforico'!AC$30,O!$HC32:$HL32))*AC$31))</f>
        <v>0</v>
      </c>
      <c r="AD57" s="245">
        <f>IF(AD$32="",IF(AD$31="",(SUMIF(S!$HC$15:$HL$15,'Ciclo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Semaforico'!AD$30,O!$HC32:$HL32))*AD$31),(SUMIF(S!$HC$15:$HL$15,'Ciclo Semaforico'!AD$32,S!$HC32:$HL32)+SUMIF(N!$HC$15:$HL$15,'Ciclo Semaforico'!AD$32,N!$HC32:$HL32)+SUMIF(E!$HC$15:$HL$15,'Ciclo Semaforico'!AD$32,E!$HC32:$HL32)+SUMIF(O!$HC$15:$HL$15,'Ciclo Semaforico'!AD$32,O!$HC32:$HL32))-IF(AD$31="",(SUMIF(S!$HC$15:$HL$15,'Ciclo Semaforico'!AD$30,S!$HC32:$HL32)+SUMIF(N!$HC$15:$HL$15,'Ciclo Semaforico'!AD$30,N!$HC32:$HL32)+SUMIF(E!$HC$15:$HL$15,'Ciclo Semaforico'!AD$30,E!$HC32:$HL32)+SUMIF(O!$HC$15:$HL$15,'Ciclo Semaforico'!AD$30,O!$HC32:$HL32)),(SUMIF(S!$HC$15:$HL$15,'Ciclo Semaforico'!AD$30,S!$HC32:$HL32)+SUMIF(N!$HC$15:$HL$15,'Ciclo Semaforico'!AD$30,N!$HC32:$HL32)+SUMIF(E!$HC$15:$HL$15,'Ciclo Semaforico'!AD$30,E!$HC32:$HL32)+SUMIF(O!$HC$15:$HL$15,'Ciclo Semaforico'!AD$30,O!$HC32:$HL32))*AD$31))</f>
        <v>0</v>
      </c>
      <c r="AE57" s="245" t="e">
        <f>IF(AE$32="",IF(AE$31="",(SUMIF(S!$HC$15:$HL$15,'Ciclo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Semaforico'!AE$30,O!$HC32:$HL32))*AE$31),(SUMIF(S!$HC$15:$HL$15,'Ciclo Semaforico'!AE$32,S!$HC32:$HL32)+SUMIF(N!$HC$15:$HL$15,'Ciclo Semaforico'!AE$32,N!$HC32:$HL32)+SUMIF(E!$HC$15:$HL$15,'Ciclo Semaforico'!AE$32,E!$HC32:$HL32)+SUMIF(O!$HC$15:$HL$15,'Ciclo Semaforico'!AE$32,O!$HC32:$HL32))-IF(AE$31="",(SUMIF(S!$HC$15:$HL$15,'Ciclo Semaforico'!AE$30,S!$HC32:$HL32)+SUMIF(N!$HC$15:$HL$15,'Ciclo Semaforico'!AE$30,N!$HC32:$HL32)+SUMIF(E!$HC$15:$HL$15,'Ciclo Semaforico'!AE$30,E!$HC32:$HL32)+SUMIF(O!$HC$15:$HL$15,'Ciclo Semaforico'!AE$30,O!$HC32:$HL32)),(SUMIF(S!$HC$15:$HL$15,'Ciclo Semaforico'!AE$30,S!$HC32:$HL32)+SUMIF(N!$HC$15:$HL$15,'Ciclo Semaforico'!AE$30,N!$HC32:$HL32)+SUMIF(E!$HC$15:$HL$15,'Ciclo Semaforico'!AE$30,E!$HC32:$HL32)+SUMIF(O!$HC$15:$HL$15,'Ciclo Semaforico'!AE$30,O!$HC32:$HL32))*AE$31))</f>
        <v>#REF!</v>
      </c>
      <c r="AF57" s="245">
        <f>IF(AF$32="",IF(AF$31="",(SUMIF(S!$HC$15:$HL$15,'Ciclo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Semaforico'!AF$30,O!$HC32:$HL32))*AF$31),(SUMIF(S!$HC$15:$HL$15,'Ciclo Semaforico'!AF$32,S!$HC32:$HL32)+SUMIF(N!$HC$15:$HL$15,'Ciclo Semaforico'!AF$32,N!$HC32:$HL32)+SUMIF(E!$HC$15:$HL$15,'Ciclo Semaforico'!AF$32,E!$HC32:$HL32)+SUMIF(O!$HC$15:$HL$15,'Ciclo Semaforico'!AF$32,O!$HC32:$HL32))-IF(AF$31="",(SUMIF(S!$HC$15:$HL$15,'Ciclo Semaforico'!AF$30,S!$HC32:$HL32)+SUMIF(N!$HC$15:$HL$15,'Ciclo Semaforico'!AF$30,N!$HC32:$HL32)+SUMIF(E!$HC$15:$HL$15,'Ciclo Semaforico'!AF$30,E!$HC32:$HL32)+SUMIF(O!$HC$15:$HL$15,'Ciclo Semaforico'!AF$30,O!$HC32:$HL32)),(SUMIF(S!$HC$15:$HL$15,'Ciclo Semaforico'!AF$30,S!$HC32:$HL32)+SUMIF(N!$HC$15:$HL$15,'Ciclo Semaforico'!AF$30,N!$HC32:$HL32)+SUMIF(E!$HC$15:$HL$15,'Ciclo Semaforico'!AF$30,E!$HC32:$HL32)+SUMIF(O!$HC$15:$HL$15,'Ciclo Semaforico'!AF$30,O!$HC32:$HL32))*AF$31))</f>
        <v>0</v>
      </c>
      <c r="AG57" s="245">
        <f>IF(AG$32="",IF(AG$31="",(SUMIF(S!$HC$15:$HL$15,'Ciclo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Semaforico'!AG$30,O!$HC32:$HL32))*AG$31),(SUMIF(S!$HC$15:$HL$15,'Ciclo Semaforico'!AG$32,S!$HC32:$HL32)+SUMIF(N!$HC$15:$HL$15,'Ciclo Semaforico'!AG$32,N!$HC32:$HL32)+SUMIF(E!$HC$15:$HL$15,'Ciclo Semaforico'!AG$32,E!$HC32:$HL32)+SUMIF(O!$HC$15:$HL$15,'Ciclo Semaforico'!AG$32,O!$HC32:$HL32))-IF(AG$31="",(SUMIF(S!$HC$15:$HL$15,'Ciclo Semaforico'!AG$30,S!$HC32:$HL32)+SUMIF(N!$HC$15:$HL$15,'Ciclo Semaforico'!AG$30,N!$HC32:$HL32)+SUMIF(E!$HC$15:$HL$15,'Ciclo Semaforico'!AG$30,E!$HC32:$HL32)+SUMIF(O!$HC$15:$HL$15,'Ciclo Semaforico'!AG$30,O!$HC32:$HL32)),(SUMIF(S!$HC$15:$HL$15,'Ciclo Semaforico'!AG$30,S!$HC32:$HL32)+SUMIF(N!$HC$15:$HL$15,'Ciclo Semaforico'!AG$30,N!$HC32:$HL32)+SUMIF(E!$HC$15:$HL$15,'Ciclo Semaforico'!AG$30,E!$HC32:$HL32)+SUMIF(O!$HC$15:$HL$15,'Ciclo Semaforico'!AG$30,O!$HC32:$HL32))*AG$31))</f>
        <v>0</v>
      </c>
      <c r="AH57" s="245">
        <f>IF(AH$32="",IF(AH$31="",(SUMIF(S!$HC$15:$HL$15,'Ciclo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Semaforico'!AH$30,O!$HC32:$HL32))*AH$31),(SUMIF(S!$HC$15:$HL$15,'Ciclo Semaforico'!AH$32,S!$HC32:$HL32)+SUMIF(N!$HC$15:$HL$15,'Ciclo Semaforico'!AH$32,N!$HC32:$HL32)+SUMIF(E!$HC$15:$HL$15,'Ciclo Semaforico'!AH$32,E!$HC32:$HL32)+SUMIF(O!$HC$15:$HL$15,'Ciclo Semaforico'!AH$32,O!$HC32:$HL32))-IF(AH$31="",(SUMIF(S!$HC$15:$HL$15,'Ciclo Semaforico'!AH$30,S!$HC32:$HL32)+SUMIF(N!$HC$15:$HL$15,'Ciclo Semaforico'!AH$30,N!$HC32:$HL32)+SUMIF(E!$HC$15:$HL$15,'Ciclo Semaforico'!AH$30,E!$HC32:$HL32)+SUMIF(O!$HC$15:$HL$15,'Ciclo Semaforico'!AH$30,O!$HC32:$HL32)),(SUMIF(S!$HC$15:$HL$15,'Ciclo Semaforico'!AH$30,S!$HC32:$HL32)+SUMIF(N!$HC$15:$HL$15,'Ciclo Semaforico'!AH$30,N!$HC32:$HL32)+SUMIF(E!$HC$15:$HL$15,'Ciclo Semaforico'!AH$30,E!$HC32:$HL32)+SUMIF(O!$HC$15:$HL$15,'Ciclo Semaforico'!AH$30,O!$HC32:$HL32))*AH$31))</f>
        <v>0</v>
      </c>
      <c r="AI57" s="245">
        <f>IF(AI$32="",IF(AI$31="",(SUMIF(S!$HC$15:$HL$15,'Ciclo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Semaforico'!AI$30,O!$HC32:$HL32))*AI$31),(SUMIF(S!$HC$15:$HL$15,'Ciclo Semaforico'!AI$32,S!$HC32:$HL32)+SUMIF(N!$HC$15:$HL$15,'Ciclo Semaforico'!AI$32,N!$HC32:$HL32)+SUMIF(E!$HC$15:$HL$15,'Ciclo Semaforico'!AI$32,E!$HC32:$HL32)+SUMIF(O!$HC$15:$HL$15,'Ciclo Semaforico'!AI$32,O!$HC32:$HL32))-IF(AI$31="",(SUMIF(S!$HC$15:$HL$15,'Ciclo Semaforico'!AI$30,S!$HC32:$HL32)+SUMIF(N!$HC$15:$HL$15,'Ciclo Semaforico'!AI$30,N!$HC32:$HL32)+SUMIF(E!$HC$15:$HL$15,'Ciclo Semaforico'!AI$30,E!$HC32:$HL32)+SUMIF(O!$HC$15:$HL$15,'Ciclo Semaforico'!AI$30,O!$HC32:$HL32)),(SUMIF(S!$HC$15:$HL$15,'Ciclo Semaforico'!AI$30,S!$HC32:$HL32)+SUMIF(N!$HC$15:$HL$15,'Ciclo Semaforico'!AI$30,N!$HC32:$HL32)+SUMIF(E!$HC$15:$HL$15,'Ciclo Semaforico'!AI$30,E!$HC32:$HL32)+SUMIF(O!$HC$15:$HL$15,'Ciclo Semaforico'!AI$30,O!$HC32:$HL32))*AI$31))</f>
        <v>0</v>
      </c>
      <c r="AJ57" s="245">
        <f>IF(AJ$32="",IF(AJ$31="",(SUMIF(S!$HC$15:$HL$15,'Ciclo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Semaforico'!AJ$30,O!$HC32:$HL32))*AJ$31),(SUMIF(S!$HC$15:$HL$15,'Ciclo Semaforico'!AJ$32,S!$HC32:$HL32)+SUMIF(N!$HC$15:$HL$15,'Ciclo Semaforico'!AJ$32,N!$HC32:$HL32)+SUMIF(E!$HC$15:$HL$15,'Ciclo Semaforico'!AJ$32,E!$HC32:$HL32)+SUMIF(O!$HC$15:$HL$15,'Ciclo Semaforico'!AJ$32,O!$HC32:$HL32))-IF(AJ$31="",(SUMIF(S!$HC$15:$HL$15,'Ciclo Semaforico'!AJ$30,S!$HC32:$HL32)+SUMIF(N!$HC$15:$HL$15,'Ciclo Semaforico'!AJ$30,N!$HC32:$HL32)+SUMIF(E!$HC$15:$HL$15,'Ciclo Semaforico'!AJ$30,E!$HC32:$HL32)+SUMIF(O!$HC$15:$HL$15,'Ciclo Semaforico'!AJ$30,O!$HC32:$HL32)),(SUMIF(S!$HC$15:$HL$15,'Ciclo Semaforico'!AJ$30,S!$HC32:$HL32)+SUMIF(N!$HC$15:$HL$15,'Ciclo Semaforico'!AJ$30,N!$HC32:$HL32)+SUMIF(E!$HC$15:$HL$15,'Ciclo Semaforico'!AJ$30,E!$HC32:$HL32)+SUMIF(O!$HC$15:$HL$15,'Ciclo Semaforico'!AJ$30,O!$HC32:$HL32))*AJ$31))</f>
        <v>0</v>
      </c>
      <c r="AK57" s="245">
        <f>IF(AK$32="",IF(AK$31="",(SUMIF(S!$HC$15:$HL$15,'Ciclo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Semaforico'!AK$30,O!$HC32:$HL32))*AK$31),(SUMIF(S!$HC$15:$HL$15,'Ciclo Semaforico'!AK$32,S!$HC32:$HL32)+SUMIF(N!$HC$15:$HL$15,'Ciclo Semaforico'!AK$32,N!$HC32:$HL32)+SUMIF(E!$HC$15:$HL$15,'Ciclo Semaforico'!AK$32,E!$HC32:$HL32)+SUMIF(O!$HC$15:$HL$15,'Ciclo Semaforico'!AK$32,O!$HC32:$HL32))-IF(AK$31="",(SUMIF(S!$HC$15:$HL$15,'Ciclo Semaforico'!AK$30,S!$HC32:$HL32)+SUMIF(N!$HC$15:$HL$15,'Ciclo Semaforico'!AK$30,N!$HC32:$HL32)+SUMIF(E!$HC$15:$HL$15,'Ciclo Semaforico'!AK$30,E!$HC32:$HL32)+SUMIF(O!$HC$15:$HL$15,'Ciclo Semaforico'!AK$30,O!$HC32:$HL32)),(SUMIF(S!$HC$15:$HL$15,'Ciclo Semaforico'!AK$30,S!$HC32:$HL32)+SUMIF(N!$HC$15:$HL$15,'Ciclo Semaforico'!AK$30,N!$HC32:$HL32)+SUMIF(E!$HC$15:$HL$15,'Ciclo Semaforico'!AK$30,E!$HC32:$HL32)+SUMIF(O!$HC$15:$HL$15,'Ciclo Semaforico'!AK$30,O!$HC32:$HL32))*AK$31))</f>
        <v>0</v>
      </c>
      <c r="AL57" s="246">
        <f>IF(AL$32="",IF(AL$31="",(SUMIF(S!$HC$15:$HL$15,'Ciclo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Semaforico'!AL$30,O!$HC32:$HL32))*AL$31),(SUMIF(S!$HC$15:$HL$15,'Ciclo Semaforico'!AL$32,S!$HC32:$HL32)+SUMIF(N!$HC$15:$HL$15,'Ciclo Semaforico'!AL$32,N!$HC32:$HL32)+SUMIF(E!$HC$15:$HL$15,'Ciclo Semaforico'!AL$32,E!$HC32:$HL32)+SUMIF(O!$HC$15:$HL$15,'Ciclo Semaforico'!AL$32,O!$HC32:$HL32))-IF(AL$31="",(SUMIF(S!$HC$15:$HL$15,'Ciclo Semaforico'!AL$30,S!$HC32:$HL32)+SUMIF(N!$HC$15:$HL$15,'Ciclo Semaforico'!AL$30,N!$HC32:$HL32)+SUMIF(E!$HC$15:$HL$15,'Ciclo Semaforico'!AL$30,E!$HC32:$HL32)+SUMIF(O!$HC$15:$HL$15,'Ciclo Semaforico'!AL$30,O!$HC32:$HL32)),(SUMIF(S!$HC$15:$HL$15,'Ciclo Semaforico'!AL$30,S!$HC32:$HL32)+SUMIF(N!$HC$15:$HL$15,'Ciclo Semaforico'!AL$30,N!$HC32:$HL32)+SUMIF(E!$HC$15:$HL$15,'Ciclo Semaforico'!AL$30,E!$HC32:$HL32)+SUMIF(O!$HC$15:$HL$15,'Ciclo Semaforico'!AL$30,O!$HC32:$HL32))*AL$31))</f>
        <v>0</v>
      </c>
      <c r="AM57" s="244">
        <f>IF(AM$32="",IF(AM$31="",(SUMIF(S!$HC$15:$HL$15,'Ciclo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Semaforico'!AM$30,O!$HC32:$HL32))*AM$31),(SUMIF(S!$HC$15:$HL$15,'Ciclo Semaforico'!AM$32,S!$HC32:$HL32)+SUMIF(N!$HC$15:$HL$15,'Ciclo Semaforico'!AM$32,N!$HC32:$HL32)+SUMIF(E!$HC$15:$HL$15,'Ciclo Semaforico'!AM$32,E!$HC32:$HL32)+SUMIF(O!$HC$15:$HL$15,'Ciclo Semaforico'!AM$32,O!$HC32:$HL32))-IF(AM$31="",(SUMIF(S!$HC$15:$HL$15,'Ciclo Semaforico'!AM$30,S!$HC32:$HL32)+SUMIF(N!$HC$15:$HL$15,'Ciclo Semaforico'!AM$30,N!$HC32:$HL32)+SUMIF(E!$HC$15:$HL$15,'Ciclo Semaforico'!AM$30,E!$HC32:$HL32)+SUMIF(O!$HC$15:$HL$15,'Ciclo Semaforico'!AM$30,O!$HC32:$HL32)),(SUMIF(S!$HC$15:$HL$15,'Ciclo Semaforico'!AM$30,S!$HC32:$HL32)+SUMIF(N!$HC$15:$HL$15,'Ciclo Semaforico'!AM$30,N!$HC32:$HL32)+SUMIF(E!$HC$15:$HL$15,'Ciclo Semaforico'!AM$30,E!$HC32:$HL32)+SUMIF(O!$HC$15:$HL$15,'Ciclo Semaforico'!AM$30,O!$HC32:$HL32))*AM$31))</f>
        <v>0</v>
      </c>
      <c r="AN57" s="245">
        <f>IF(AN$32="",IF(AN$31="",(SUMIF(S!$HC$15:$HL$15,'Ciclo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Semaforico'!AN$30,O!$HC32:$HL32))*AN$31),(SUMIF(S!$HC$15:$HL$15,'Ciclo Semaforico'!AN$32,S!$HC32:$HL32)+SUMIF(N!$HC$15:$HL$15,'Ciclo Semaforico'!AN$32,N!$HC32:$HL32)+SUMIF(E!$HC$15:$HL$15,'Ciclo Semaforico'!AN$32,E!$HC32:$HL32)+SUMIF(O!$HC$15:$HL$15,'Ciclo Semaforico'!AN$32,O!$HC32:$HL32))-IF(AN$31="",(SUMIF(S!$HC$15:$HL$15,'Ciclo Semaforico'!AN$30,S!$HC32:$HL32)+SUMIF(N!$HC$15:$HL$15,'Ciclo Semaforico'!AN$30,N!$HC32:$HL32)+SUMIF(E!$HC$15:$HL$15,'Ciclo Semaforico'!AN$30,E!$HC32:$HL32)+SUMIF(O!$HC$15:$HL$15,'Ciclo Semaforico'!AN$30,O!$HC32:$HL32)),(SUMIF(S!$HC$15:$HL$15,'Ciclo Semaforico'!AN$30,S!$HC32:$HL32)+SUMIF(N!$HC$15:$HL$15,'Ciclo Semaforico'!AN$30,N!$HC32:$HL32)+SUMIF(E!$HC$15:$HL$15,'Ciclo Semaforico'!AN$30,E!$HC32:$HL32)+SUMIF(O!$HC$15:$HL$15,'Ciclo Semaforico'!AN$30,O!$HC32:$HL32))*AN$31))</f>
        <v>0</v>
      </c>
      <c r="AO57" s="245">
        <f>IF(AO$32="",IF(AO$31="",(SUMIF(S!$HC$15:$HL$15,'Ciclo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Semaforico'!AO$30,O!$HC32:$HL32))*AO$31),(SUMIF(S!$HC$15:$HL$15,'Ciclo Semaforico'!AO$32,S!$HC32:$HL32)+SUMIF(N!$HC$15:$HL$15,'Ciclo Semaforico'!AO$32,N!$HC32:$HL32)+SUMIF(E!$HC$15:$HL$15,'Ciclo Semaforico'!AO$32,E!$HC32:$HL32)+SUMIF(O!$HC$15:$HL$15,'Ciclo Semaforico'!AO$32,O!$HC32:$HL32))-IF(AO$31="",(SUMIF(S!$HC$15:$HL$15,'Ciclo Semaforico'!AO$30,S!$HC32:$HL32)+SUMIF(N!$HC$15:$HL$15,'Ciclo Semaforico'!AO$30,N!$HC32:$HL32)+SUMIF(E!$HC$15:$HL$15,'Ciclo Semaforico'!AO$30,E!$HC32:$HL32)+SUMIF(O!$HC$15:$HL$15,'Ciclo Semaforico'!AO$30,O!$HC32:$HL32)),(SUMIF(S!$HC$15:$HL$15,'Ciclo Semaforico'!AO$30,S!$HC32:$HL32)+SUMIF(N!$HC$15:$HL$15,'Ciclo Semaforico'!AO$30,N!$HC32:$HL32)+SUMIF(E!$HC$15:$HL$15,'Ciclo Semaforico'!AO$30,E!$HC32:$HL32)+SUMIF(O!$HC$15:$HL$15,'Ciclo Semaforico'!AO$30,O!$HC32:$HL32))*AO$31))</f>
        <v>0</v>
      </c>
      <c r="AP57" s="245">
        <f>IF(AP$32="",IF(AP$31="",(SUMIF(S!$HC$15:$HL$15,'Ciclo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Semaforico'!AP$30,O!$HC32:$HL32))*AP$31),(SUMIF(S!$HC$15:$HL$15,'Ciclo Semaforico'!AP$32,S!$HC32:$HL32)+SUMIF(N!$HC$15:$HL$15,'Ciclo Semaforico'!AP$32,N!$HC32:$HL32)+SUMIF(E!$HC$15:$HL$15,'Ciclo Semaforico'!AP$32,E!$HC32:$HL32)+SUMIF(O!$HC$15:$HL$15,'Ciclo Semaforico'!AP$32,O!$HC32:$HL32))-IF(AP$31="",(SUMIF(S!$HC$15:$HL$15,'Ciclo Semaforico'!AP$30,S!$HC32:$HL32)+SUMIF(N!$HC$15:$HL$15,'Ciclo Semaforico'!AP$30,N!$HC32:$HL32)+SUMIF(E!$HC$15:$HL$15,'Ciclo Semaforico'!AP$30,E!$HC32:$HL32)+SUMIF(O!$HC$15:$HL$15,'Ciclo Semaforico'!AP$30,O!$HC32:$HL32)),(SUMIF(S!$HC$15:$HL$15,'Ciclo Semaforico'!AP$30,S!$HC32:$HL32)+SUMIF(N!$HC$15:$HL$15,'Ciclo Semaforico'!AP$30,N!$HC32:$HL32)+SUMIF(E!$HC$15:$HL$15,'Ciclo Semaforico'!AP$30,E!$HC32:$HL32)+SUMIF(O!$HC$15:$HL$15,'Ciclo Semaforico'!AP$30,O!$HC32:$HL32))*AP$31))</f>
        <v>0</v>
      </c>
      <c r="AQ57" s="245">
        <f>IF(AQ$32="",IF(AQ$31="",(SUMIF(S!$HC$15:$HL$15,'Ciclo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Semaforico'!AQ$30,O!$HC32:$HL32))*AQ$31),(SUMIF(S!$HC$15:$HL$15,'Ciclo Semaforico'!AQ$32,S!$HC32:$HL32)+SUMIF(N!$HC$15:$HL$15,'Ciclo Semaforico'!AQ$32,N!$HC32:$HL32)+SUMIF(E!$HC$15:$HL$15,'Ciclo Semaforico'!AQ$32,E!$HC32:$HL32)+SUMIF(O!$HC$15:$HL$15,'Ciclo Semaforico'!AQ$32,O!$HC32:$HL32))-IF(AQ$31="",(SUMIF(S!$HC$15:$HL$15,'Ciclo Semaforico'!AQ$30,S!$HC32:$HL32)+SUMIF(N!$HC$15:$HL$15,'Ciclo Semaforico'!AQ$30,N!$HC32:$HL32)+SUMIF(E!$HC$15:$HL$15,'Ciclo Semaforico'!AQ$30,E!$HC32:$HL32)+SUMIF(O!$HC$15:$HL$15,'Ciclo Semaforico'!AQ$30,O!$HC32:$HL32)),(SUMIF(S!$HC$15:$HL$15,'Ciclo Semaforico'!AQ$30,S!$HC32:$HL32)+SUMIF(N!$HC$15:$HL$15,'Ciclo Semaforico'!AQ$30,N!$HC32:$HL32)+SUMIF(E!$HC$15:$HL$15,'Ciclo Semaforico'!AQ$30,E!$HC32:$HL32)+SUMIF(O!$HC$15:$HL$15,'Ciclo Semaforico'!AQ$30,O!$HC32:$HL32))*AQ$31))</f>
        <v>0</v>
      </c>
      <c r="AR57" s="245">
        <f>IF(AR$32="",IF(AR$31="",(SUMIF(S!$HC$15:$HL$15,'Ciclo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Semaforico'!AR$30,O!$HC32:$HL32))*AR$31),(SUMIF(S!$HC$15:$HL$15,'Ciclo Semaforico'!AR$32,S!$HC32:$HL32)+SUMIF(N!$HC$15:$HL$15,'Ciclo Semaforico'!AR$32,N!$HC32:$HL32)+SUMIF(E!$HC$15:$HL$15,'Ciclo Semaforico'!AR$32,E!$HC32:$HL32)+SUMIF(O!$HC$15:$HL$15,'Ciclo Semaforico'!AR$32,O!$HC32:$HL32))-IF(AR$31="",(SUMIF(S!$HC$15:$HL$15,'Ciclo Semaforico'!AR$30,S!$HC32:$HL32)+SUMIF(N!$HC$15:$HL$15,'Ciclo Semaforico'!AR$30,N!$HC32:$HL32)+SUMIF(E!$HC$15:$HL$15,'Ciclo Semaforico'!AR$30,E!$HC32:$HL32)+SUMIF(O!$HC$15:$HL$15,'Ciclo Semaforico'!AR$30,O!$HC32:$HL32)),(SUMIF(S!$HC$15:$HL$15,'Ciclo Semaforico'!AR$30,S!$HC32:$HL32)+SUMIF(N!$HC$15:$HL$15,'Ciclo Semaforico'!AR$30,N!$HC32:$HL32)+SUMIF(E!$HC$15:$HL$15,'Ciclo Semaforico'!AR$30,E!$HC32:$HL32)+SUMIF(O!$HC$15:$HL$15,'Ciclo Semaforico'!AR$30,O!$HC32:$HL32))*AR$31))</f>
        <v>0</v>
      </c>
      <c r="AS57" s="245">
        <f>IF(AS$32="",IF(AS$31="",(SUMIF(S!$HC$15:$HL$15,'Ciclo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Semaforico'!AS$30,O!$HC32:$HL32))*AS$31),(SUMIF(S!$HC$15:$HL$15,'Ciclo Semaforico'!AS$32,S!$HC32:$HL32)+SUMIF(N!$HC$15:$HL$15,'Ciclo Semaforico'!AS$32,N!$HC32:$HL32)+SUMIF(E!$HC$15:$HL$15,'Ciclo Semaforico'!AS$32,E!$HC32:$HL32)+SUMIF(O!$HC$15:$HL$15,'Ciclo Semaforico'!AS$32,O!$HC32:$HL32))-IF(AS$31="",(SUMIF(S!$HC$15:$HL$15,'Ciclo Semaforico'!AS$30,S!$HC32:$HL32)+SUMIF(N!$HC$15:$HL$15,'Ciclo Semaforico'!AS$30,N!$HC32:$HL32)+SUMIF(E!$HC$15:$HL$15,'Ciclo Semaforico'!AS$30,E!$HC32:$HL32)+SUMIF(O!$HC$15:$HL$15,'Ciclo Semaforico'!AS$30,O!$HC32:$HL32)),(SUMIF(S!$HC$15:$HL$15,'Ciclo Semaforico'!AS$30,S!$HC32:$HL32)+SUMIF(N!$HC$15:$HL$15,'Ciclo Semaforico'!AS$30,N!$HC32:$HL32)+SUMIF(E!$HC$15:$HL$15,'Ciclo Semaforico'!AS$30,E!$HC32:$HL32)+SUMIF(O!$HC$15:$HL$15,'Ciclo Semaforico'!AS$30,O!$HC32:$HL32))*AS$31))</f>
        <v>0</v>
      </c>
      <c r="AT57" s="245">
        <f>IF(AT$32="",IF(AT$31="",(SUMIF(S!$HC$15:$HL$15,'Ciclo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Semaforico'!AT$30,O!$HC32:$HL32))*AT$31),(SUMIF(S!$HC$15:$HL$15,'Ciclo Semaforico'!AT$32,S!$HC32:$HL32)+SUMIF(N!$HC$15:$HL$15,'Ciclo Semaforico'!AT$32,N!$HC32:$HL32)+SUMIF(E!$HC$15:$HL$15,'Ciclo Semaforico'!AT$32,E!$HC32:$HL32)+SUMIF(O!$HC$15:$HL$15,'Ciclo Semaforico'!AT$32,O!$HC32:$HL32))-IF(AT$31="",(SUMIF(S!$HC$15:$HL$15,'Ciclo Semaforico'!AT$30,S!$HC32:$HL32)+SUMIF(N!$HC$15:$HL$15,'Ciclo Semaforico'!AT$30,N!$HC32:$HL32)+SUMIF(E!$HC$15:$HL$15,'Ciclo Semaforico'!AT$30,E!$HC32:$HL32)+SUMIF(O!$HC$15:$HL$15,'Ciclo Semaforico'!AT$30,O!$HC32:$HL32)),(SUMIF(S!$HC$15:$HL$15,'Ciclo Semaforico'!AT$30,S!$HC32:$HL32)+SUMIF(N!$HC$15:$HL$15,'Ciclo Semaforico'!AT$30,N!$HC32:$HL32)+SUMIF(E!$HC$15:$HL$15,'Ciclo Semaforico'!AT$30,E!$HC32:$HL32)+SUMIF(O!$HC$15:$HL$15,'Ciclo Semaforico'!AT$30,O!$HC32:$HL32))*AT$31))</f>
        <v>0</v>
      </c>
      <c r="AU57" s="245">
        <f>IF(AU$32="",IF(AU$31="",(SUMIF(S!$HC$15:$HL$15,'Ciclo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Semaforico'!AU$30,O!$HC32:$HL32))*AU$31),(SUMIF(S!$HC$15:$HL$15,'Ciclo Semaforico'!AU$32,S!$HC32:$HL32)+SUMIF(N!$HC$15:$HL$15,'Ciclo Semaforico'!AU$32,N!$HC32:$HL32)+SUMIF(E!$HC$15:$HL$15,'Ciclo Semaforico'!AU$32,E!$HC32:$HL32)+SUMIF(O!$HC$15:$HL$15,'Ciclo Semaforico'!AU$32,O!$HC32:$HL32))-IF(AU$31="",(SUMIF(S!$HC$15:$HL$15,'Ciclo Semaforico'!AU$30,S!$HC32:$HL32)+SUMIF(N!$HC$15:$HL$15,'Ciclo Semaforico'!AU$30,N!$HC32:$HL32)+SUMIF(E!$HC$15:$HL$15,'Ciclo Semaforico'!AU$30,E!$HC32:$HL32)+SUMIF(O!$HC$15:$HL$15,'Ciclo Semaforico'!AU$30,O!$HC32:$HL32)),(SUMIF(S!$HC$15:$HL$15,'Ciclo Semaforico'!AU$30,S!$HC32:$HL32)+SUMIF(N!$HC$15:$HL$15,'Ciclo Semaforico'!AU$30,N!$HC32:$HL32)+SUMIF(E!$HC$15:$HL$15,'Ciclo Semaforico'!AU$30,E!$HC32:$HL32)+SUMIF(O!$HC$15:$HL$15,'Ciclo Semaforico'!AU$30,O!$HC32:$HL32))*AU$31))</f>
        <v>0</v>
      </c>
      <c r="AV57" s="245">
        <f>IF(AV$32="",IF(AV$31="",(SUMIF(S!$HC$15:$HL$15,'Ciclo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Semaforico'!AV$30,O!$HC32:$HL32))*AV$31),(SUMIF(S!$HC$15:$HL$15,'Ciclo Semaforico'!AV$32,S!$HC32:$HL32)+SUMIF(N!$HC$15:$HL$15,'Ciclo Semaforico'!AV$32,N!$HC32:$HL32)+SUMIF(E!$HC$15:$HL$15,'Ciclo Semaforico'!AV$32,E!$HC32:$HL32)+SUMIF(O!$HC$15:$HL$15,'Ciclo Semaforico'!AV$32,O!$HC32:$HL32))-IF(AV$31="",(SUMIF(S!$HC$15:$HL$15,'Ciclo Semaforico'!AV$30,S!$HC32:$HL32)+SUMIF(N!$HC$15:$HL$15,'Ciclo Semaforico'!AV$30,N!$HC32:$HL32)+SUMIF(E!$HC$15:$HL$15,'Ciclo Semaforico'!AV$30,E!$HC32:$HL32)+SUMIF(O!$HC$15:$HL$15,'Ciclo Semaforico'!AV$30,O!$HC32:$HL32)),(SUMIF(S!$HC$15:$HL$15,'Ciclo Semaforico'!AV$30,S!$HC32:$HL32)+SUMIF(N!$HC$15:$HL$15,'Ciclo Semaforico'!AV$30,N!$HC32:$HL32)+SUMIF(E!$HC$15:$HL$15,'Ciclo Semaforico'!AV$30,E!$HC32:$HL32)+SUMIF(O!$HC$15:$HL$15,'Ciclo Semaforico'!AV$30,O!$HC32:$HL32))*AV$31))</f>
        <v>0</v>
      </c>
      <c r="AW57" s="245">
        <f>IF(AW$32="",IF(AW$31="",(SUMIF(S!$HC$15:$HL$15,'Ciclo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Semaforico'!AW$30,O!$HC32:$HL32))*AW$31),(SUMIF(S!$HC$15:$HL$15,'Ciclo Semaforico'!AW$32,S!$HC32:$HL32)+SUMIF(N!$HC$15:$HL$15,'Ciclo Semaforico'!AW$32,N!$HC32:$HL32)+SUMIF(E!$HC$15:$HL$15,'Ciclo Semaforico'!AW$32,E!$HC32:$HL32)+SUMIF(O!$HC$15:$HL$15,'Ciclo Semaforico'!AW$32,O!$HC32:$HL32))-IF(AW$31="",(SUMIF(S!$HC$15:$HL$15,'Ciclo Semaforico'!AW$30,S!$HC32:$HL32)+SUMIF(N!$HC$15:$HL$15,'Ciclo Semaforico'!AW$30,N!$HC32:$HL32)+SUMIF(E!$HC$15:$HL$15,'Ciclo Semaforico'!AW$30,E!$HC32:$HL32)+SUMIF(O!$HC$15:$HL$15,'Ciclo Semaforico'!AW$30,O!$HC32:$HL32)),(SUMIF(S!$HC$15:$HL$15,'Ciclo Semaforico'!AW$30,S!$HC32:$HL32)+SUMIF(N!$HC$15:$HL$15,'Ciclo Semaforico'!AW$30,N!$HC32:$HL32)+SUMIF(E!$HC$15:$HL$15,'Ciclo Semaforico'!AW$30,E!$HC32:$HL32)+SUMIF(O!$HC$15:$HL$15,'Ciclo Semaforico'!AW$30,O!$HC32:$HL32))*AW$31))</f>
        <v>0</v>
      </c>
      <c r="AX57" s="246">
        <f>IF(AX$32="",IF(AX$31="",(SUMIF(S!$HC$15:$HL$15,'Ciclo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Semaforico'!AX$30,O!$HC32:$HL32))*AX$31),(SUMIF(S!$HC$15:$HL$15,'Ciclo Semaforico'!AX$32,S!$HC32:$HL32)+SUMIF(N!$HC$15:$HL$15,'Ciclo Semaforico'!AX$32,N!$HC32:$HL32)+SUMIF(E!$HC$15:$HL$15,'Ciclo Semaforico'!AX$32,E!$HC32:$HL32)+SUMIF(O!$HC$15:$HL$15,'Ciclo Semaforico'!AX$32,O!$HC32:$HL32))-IF(AX$31="",(SUMIF(S!$HC$15:$HL$15,'Ciclo Semaforico'!AX$30,S!$HC32:$HL32)+SUMIF(N!$HC$15:$HL$15,'Ciclo Semaforico'!AX$30,N!$HC32:$HL32)+SUMIF(E!$HC$15:$HL$15,'Ciclo Semaforico'!AX$30,E!$HC32:$HL32)+SUMIF(O!$HC$15:$HL$15,'Ciclo Semaforico'!AX$30,O!$HC32:$HL32)),(SUMIF(S!$HC$15:$HL$15,'Ciclo Semaforico'!AX$30,S!$HC32:$HL32)+SUMIF(N!$HC$15:$HL$15,'Ciclo Semaforico'!AX$30,N!$HC32:$HL32)+SUMIF(E!$HC$15:$HL$15,'Ciclo Semaforico'!AX$30,E!$HC32:$HL32)+SUMIF(O!$HC$15:$HL$15,'Ciclo Semaforico'!AX$30,O!$HC32:$HL32))*AX$31))</f>
        <v>0</v>
      </c>
      <c r="AY57" s="244" t="e">
        <f>IF(AY$32="",IF(AY$31="",(SUMIF(S!$HC$15:$HL$15,'Ciclo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Semaforico'!AY$30,O!$HC32:$HL32))*AY$31),(SUMIF(S!$HC$15:$HL$15,'Ciclo Semaforico'!AY$32,S!$HC32:$HL32)+SUMIF(N!$HC$15:$HL$15,'Ciclo Semaforico'!AY$32,N!$HC32:$HL32)+SUMIF(E!$HC$15:$HL$15,'Ciclo Semaforico'!AY$32,E!$HC32:$HL32)+SUMIF(O!$HC$15:$HL$15,'Ciclo Semaforico'!AY$32,O!$HC32:$HL32))-IF(AY$31="",(SUMIF(S!$HC$15:$HL$15,'Ciclo Semaforico'!AY$30,S!$HC32:$HL32)+SUMIF(N!$HC$15:$HL$15,'Ciclo Semaforico'!AY$30,N!$HC32:$HL32)+SUMIF(E!$HC$15:$HL$15,'Ciclo Semaforico'!AY$30,E!$HC32:$HL32)+SUMIF(O!$HC$15:$HL$15,'Ciclo Semaforico'!AY$30,O!$HC32:$HL32)),(SUMIF(S!$HC$15:$HL$15,'Ciclo Semaforico'!AY$30,S!$HC32:$HL32)+SUMIF(N!$HC$15:$HL$15,'Ciclo Semaforico'!AY$30,N!$HC32:$HL32)+SUMIF(E!$HC$15:$HL$15,'Ciclo Semaforico'!AY$30,E!$HC32:$HL32)+SUMIF(O!$HC$15:$HL$15,'Ciclo Semaforico'!AY$30,O!$HC32:$HL32))*AY$31))</f>
        <v>#REF!</v>
      </c>
      <c r="AZ57" s="245" t="e">
        <f>IF(AZ$32="",IF(AZ$31="",(SUMIF(S!$HC$15:$HL$15,'Ciclo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Semaforico'!AZ$30,O!$HC32:$HL32))*AZ$31),(SUMIF(S!$HC$15:$HL$15,'Ciclo Semaforico'!AZ$32,S!$HC32:$HL32)+SUMIF(N!$HC$15:$HL$15,'Ciclo Semaforico'!AZ$32,N!$HC32:$HL32)+SUMIF(E!$HC$15:$HL$15,'Ciclo Semaforico'!AZ$32,E!$HC32:$HL32)+SUMIF(O!$HC$15:$HL$15,'Ciclo Semaforico'!AZ$32,O!$HC32:$HL32))-IF(AZ$31="",(SUMIF(S!$HC$15:$HL$15,'Ciclo Semaforico'!AZ$30,S!$HC32:$HL32)+SUMIF(N!$HC$15:$HL$15,'Ciclo Semaforico'!AZ$30,N!$HC32:$HL32)+SUMIF(E!$HC$15:$HL$15,'Ciclo Semaforico'!AZ$30,E!$HC32:$HL32)+SUMIF(O!$HC$15:$HL$15,'Ciclo Semaforico'!AZ$30,O!$HC32:$HL32)),(SUMIF(S!$HC$15:$HL$15,'Ciclo Semaforico'!AZ$30,S!$HC32:$HL32)+SUMIF(N!$HC$15:$HL$15,'Ciclo Semaforico'!AZ$30,N!$HC32:$HL32)+SUMIF(E!$HC$15:$HL$15,'Ciclo Semaforico'!AZ$30,E!$HC32:$HL32)+SUMIF(O!$HC$15:$HL$15,'Ciclo Semaforico'!AZ$30,O!$HC32:$HL32))*AZ$31))</f>
        <v>#REF!</v>
      </c>
      <c r="BA57" s="245" t="e">
        <f>IF(BA$32="",IF(BA$31="",(SUMIF(S!$HC$15:$HL$15,'Ciclo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Semaforico'!BA$30,O!$HC32:$HL32))*BA$31),(SUMIF(S!$HC$15:$HL$15,'Ciclo Semaforico'!BA$32,S!$HC32:$HL32)+SUMIF(N!$HC$15:$HL$15,'Ciclo Semaforico'!BA$32,N!$HC32:$HL32)+SUMIF(E!$HC$15:$HL$15,'Ciclo Semaforico'!BA$32,E!$HC32:$HL32)+SUMIF(O!$HC$15:$HL$15,'Ciclo Semaforico'!BA$32,O!$HC32:$HL32))-IF(BA$31="",(SUMIF(S!$HC$15:$HL$15,'Ciclo Semaforico'!BA$30,S!$HC32:$HL32)+SUMIF(N!$HC$15:$HL$15,'Ciclo Semaforico'!BA$30,N!$HC32:$HL32)+SUMIF(E!$HC$15:$HL$15,'Ciclo Semaforico'!BA$30,E!$HC32:$HL32)+SUMIF(O!$HC$15:$HL$15,'Ciclo Semaforico'!BA$30,O!$HC32:$HL32)),(SUMIF(S!$HC$15:$HL$15,'Ciclo Semaforico'!BA$30,S!$HC32:$HL32)+SUMIF(N!$HC$15:$HL$15,'Ciclo Semaforico'!BA$30,N!$HC32:$HL32)+SUMIF(E!$HC$15:$HL$15,'Ciclo Semaforico'!BA$30,E!$HC32:$HL32)+SUMIF(O!$HC$15:$HL$15,'Ciclo Semaforico'!BA$30,O!$HC32:$HL32))*BA$31))</f>
        <v>#REF!</v>
      </c>
      <c r="BB57" s="245" t="e">
        <f>IF(BB$32="",IF(BB$31="",(SUMIF(S!$HC$15:$HL$15,'Ciclo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Semaforico'!BB$30,O!$HC32:$HL32))*BB$31),(SUMIF(S!$HC$15:$HL$15,'Ciclo Semaforico'!BB$32,S!$HC32:$HL32)+SUMIF(N!$HC$15:$HL$15,'Ciclo Semaforico'!BB$32,N!$HC32:$HL32)+SUMIF(E!$HC$15:$HL$15,'Ciclo Semaforico'!BB$32,E!$HC32:$HL32)+SUMIF(O!$HC$15:$HL$15,'Ciclo Semaforico'!BB$32,O!$HC32:$HL32))-IF(BB$31="",(SUMIF(S!$HC$15:$HL$15,'Ciclo Semaforico'!BB$30,S!$HC32:$HL32)+SUMIF(N!$HC$15:$HL$15,'Ciclo Semaforico'!BB$30,N!$HC32:$HL32)+SUMIF(E!$HC$15:$HL$15,'Ciclo Semaforico'!BB$30,E!$HC32:$HL32)+SUMIF(O!$HC$15:$HL$15,'Ciclo Semaforico'!BB$30,O!$HC32:$HL32)),(SUMIF(S!$HC$15:$HL$15,'Ciclo Semaforico'!BB$30,S!$HC32:$HL32)+SUMIF(N!$HC$15:$HL$15,'Ciclo Semaforico'!BB$30,N!$HC32:$HL32)+SUMIF(E!$HC$15:$HL$15,'Ciclo Semaforico'!BB$30,E!$HC32:$HL32)+SUMIF(O!$HC$15:$HL$15,'Ciclo Semaforico'!BB$30,O!$HC32:$HL32))*BB$31))</f>
        <v>#REF!</v>
      </c>
      <c r="BC57" s="245" t="e">
        <f>IF(BC$32="",IF(BC$31="",(SUMIF(S!$HC$15:$HL$15,'Ciclo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Semaforico'!BC$30,O!$HC32:$HL32))*BC$31),(SUMIF(S!$HC$15:$HL$15,'Ciclo Semaforico'!BC$32,S!$HC32:$HL32)+SUMIF(N!$HC$15:$HL$15,'Ciclo Semaforico'!BC$32,N!$HC32:$HL32)+SUMIF(E!$HC$15:$HL$15,'Ciclo Semaforico'!BC$32,E!$HC32:$HL32)+SUMIF(O!$HC$15:$HL$15,'Ciclo Semaforico'!BC$32,O!$HC32:$HL32))-IF(BC$31="",(SUMIF(S!$HC$15:$HL$15,'Ciclo Semaforico'!BC$30,S!$HC32:$HL32)+SUMIF(N!$HC$15:$HL$15,'Ciclo Semaforico'!BC$30,N!$HC32:$HL32)+SUMIF(E!$HC$15:$HL$15,'Ciclo Semaforico'!BC$30,E!$HC32:$HL32)+SUMIF(O!$HC$15:$HL$15,'Ciclo Semaforico'!BC$30,O!$HC32:$HL32)),(SUMIF(S!$HC$15:$HL$15,'Ciclo Semaforico'!BC$30,S!$HC32:$HL32)+SUMIF(N!$HC$15:$HL$15,'Ciclo Semaforico'!BC$30,N!$HC32:$HL32)+SUMIF(E!$HC$15:$HL$15,'Ciclo Semaforico'!BC$30,E!$HC32:$HL32)+SUMIF(O!$HC$15:$HL$15,'Ciclo Semaforico'!BC$30,O!$HC32:$HL32))*BC$31))</f>
        <v>#REF!</v>
      </c>
      <c r="BD57" s="245" t="e">
        <f>IF(BD$32="",IF(BD$31="",(SUMIF(S!$HC$15:$HL$15,'Ciclo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Semaforico'!BD$30,O!$HC32:$HL32))*BD$31),(SUMIF(S!$HC$15:$HL$15,'Ciclo Semaforico'!BD$32,S!$HC32:$HL32)+SUMIF(N!$HC$15:$HL$15,'Ciclo Semaforico'!BD$32,N!$HC32:$HL32)+SUMIF(E!$HC$15:$HL$15,'Ciclo Semaforico'!BD$32,E!$HC32:$HL32)+SUMIF(O!$HC$15:$HL$15,'Ciclo Semaforico'!BD$32,O!$HC32:$HL32))-IF(BD$31="",(SUMIF(S!$HC$15:$HL$15,'Ciclo Semaforico'!BD$30,S!$HC32:$HL32)+SUMIF(N!$HC$15:$HL$15,'Ciclo Semaforico'!BD$30,N!$HC32:$HL32)+SUMIF(E!$HC$15:$HL$15,'Ciclo Semaforico'!BD$30,E!$HC32:$HL32)+SUMIF(O!$HC$15:$HL$15,'Ciclo Semaforico'!BD$30,O!$HC32:$HL32)),(SUMIF(S!$HC$15:$HL$15,'Ciclo Semaforico'!BD$30,S!$HC32:$HL32)+SUMIF(N!$HC$15:$HL$15,'Ciclo Semaforico'!BD$30,N!$HC32:$HL32)+SUMIF(E!$HC$15:$HL$15,'Ciclo Semaforico'!BD$30,E!$HC32:$HL32)+SUMIF(O!$HC$15:$HL$15,'Ciclo Semaforico'!BD$30,O!$HC32:$HL32))*BD$31))</f>
        <v>#REF!</v>
      </c>
      <c r="BE57" s="245">
        <f>IF(BE$32="",IF(BE$31="",(SUMIF(S!$HC$15:$HL$15,'Ciclo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Semaforico'!BE$30,O!$HC32:$HL32))*BE$31),(SUMIF(S!$HC$15:$HL$15,'Ciclo Semaforico'!BE$32,S!$HC32:$HL32)+SUMIF(N!$HC$15:$HL$15,'Ciclo Semaforico'!BE$32,N!$HC32:$HL32)+SUMIF(E!$HC$15:$HL$15,'Ciclo Semaforico'!BE$32,E!$HC32:$HL32)+SUMIF(O!$HC$15:$HL$15,'Ciclo Semaforico'!BE$32,O!$HC32:$HL32))-IF(BE$31="",(SUMIF(S!$HC$15:$HL$15,'Ciclo Semaforico'!BE$30,S!$HC32:$HL32)+SUMIF(N!$HC$15:$HL$15,'Ciclo Semaforico'!BE$30,N!$HC32:$HL32)+SUMIF(E!$HC$15:$HL$15,'Ciclo Semaforico'!BE$30,E!$HC32:$HL32)+SUMIF(O!$HC$15:$HL$15,'Ciclo Semaforico'!BE$30,O!$HC32:$HL32)),(SUMIF(S!$HC$15:$HL$15,'Ciclo Semaforico'!BE$30,S!$HC32:$HL32)+SUMIF(N!$HC$15:$HL$15,'Ciclo Semaforico'!BE$30,N!$HC32:$HL32)+SUMIF(E!$HC$15:$HL$15,'Ciclo Semaforico'!BE$30,E!$HC32:$HL32)+SUMIF(O!$HC$15:$HL$15,'Ciclo Semaforico'!BE$30,O!$HC32:$HL32))*BE$31))</f>
        <v>0</v>
      </c>
      <c r="BF57" s="245">
        <f>IF(BF$32="",IF(BF$31="",(SUMIF(S!$HC$15:$HL$15,'Ciclo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Semaforico'!BF$30,O!$HC32:$HL32))*BF$31),(SUMIF(S!$HC$15:$HL$15,'Ciclo Semaforico'!BF$32,S!$HC32:$HL32)+SUMIF(N!$HC$15:$HL$15,'Ciclo Semaforico'!BF$32,N!$HC32:$HL32)+SUMIF(E!$HC$15:$HL$15,'Ciclo Semaforico'!BF$32,E!$HC32:$HL32)+SUMIF(O!$HC$15:$HL$15,'Ciclo Semaforico'!BF$32,O!$HC32:$HL32))-IF(BF$31="",(SUMIF(S!$HC$15:$HL$15,'Ciclo Semaforico'!BF$30,S!$HC32:$HL32)+SUMIF(N!$HC$15:$HL$15,'Ciclo Semaforico'!BF$30,N!$HC32:$HL32)+SUMIF(E!$HC$15:$HL$15,'Ciclo Semaforico'!BF$30,E!$HC32:$HL32)+SUMIF(O!$HC$15:$HL$15,'Ciclo Semaforico'!BF$30,O!$HC32:$HL32)),(SUMIF(S!$HC$15:$HL$15,'Ciclo Semaforico'!BF$30,S!$HC32:$HL32)+SUMIF(N!$HC$15:$HL$15,'Ciclo Semaforico'!BF$30,N!$HC32:$HL32)+SUMIF(E!$HC$15:$HL$15,'Ciclo Semaforico'!BF$30,E!$HC32:$HL32)+SUMIF(O!$HC$15:$HL$15,'Ciclo Semaforico'!BF$30,O!$HC32:$HL32))*BF$31))</f>
        <v>0</v>
      </c>
      <c r="BG57" s="245">
        <f>IF(BG$32="",IF(BG$31="",(SUMIF(S!$HC$15:$HL$15,'Ciclo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Semaforico'!BG$30,O!$HC32:$HL32))*BG$31),(SUMIF(S!$HC$15:$HL$15,'Ciclo Semaforico'!BG$32,S!$HC32:$HL32)+SUMIF(N!$HC$15:$HL$15,'Ciclo Semaforico'!BG$32,N!$HC32:$HL32)+SUMIF(E!$HC$15:$HL$15,'Ciclo Semaforico'!BG$32,E!$HC32:$HL32)+SUMIF(O!$HC$15:$HL$15,'Ciclo Semaforico'!BG$32,O!$HC32:$HL32))-IF(BG$31="",(SUMIF(S!$HC$15:$HL$15,'Ciclo Semaforico'!BG$30,S!$HC32:$HL32)+SUMIF(N!$HC$15:$HL$15,'Ciclo Semaforico'!BG$30,N!$HC32:$HL32)+SUMIF(E!$HC$15:$HL$15,'Ciclo Semaforico'!BG$30,E!$HC32:$HL32)+SUMIF(O!$HC$15:$HL$15,'Ciclo Semaforico'!BG$30,O!$HC32:$HL32)),(SUMIF(S!$HC$15:$HL$15,'Ciclo Semaforico'!BG$30,S!$HC32:$HL32)+SUMIF(N!$HC$15:$HL$15,'Ciclo Semaforico'!BG$30,N!$HC32:$HL32)+SUMIF(E!$HC$15:$HL$15,'Ciclo Semaforico'!BG$30,E!$HC32:$HL32)+SUMIF(O!$HC$15:$HL$15,'Ciclo Semaforico'!BG$30,O!$HC32:$HL32))*BG$31))</f>
        <v>0</v>
      </c>
      <c r="BH57" s="245">
        <f>IF(BH$32="",IF(BH$31="",(SUMIF(S!$HC$15:$HL$15,'Ciclo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Semaforico'!BH$30,O!$HC32:$HL32))*BH$31),(SUMIF(S!$HC$15:$HL$15,'Ciclo Semaforico'!BH$32,S!$HC32:$HL32)+SUMIF(N!$HC$15:$HL$15,'Ciclo Semaforico'!BH$32,N!$HC32:$HL32)+SUMIF(E!$HC$15:$HL$15,'Ciclo Semaforico'!BH$32,E!$HC32:$HL32)+SUMIF(O!$HC$15:$HL$15,'Ciclo Semaforico'!BH$32,O!$HC32:$HL32))-IF(BH$31="",(SUMIF(S!$HC$15:$HL$15,'Ciclo Semaforico'!BH$30,S!$HC32:$HL32)+SUMIF(N!$HC$15:$HL$15,'Ciclo Semaforico'!BH$30,N!$HC32:$HL32)+SUMIF(E!$HC$15:$HL$15,'Ciclo Semaforico'!BH$30,E!$HC32:$HL32)+SUMIF(O!$HC$15:$HL$15,'Ciclo Semaforico'!BH$30,O!$HC32:$HL32)),(SUMIF(S!$HC$15:$HL$15,'Ciclo Semaforico'!BH$30,S!$HC32:$HL32)+SUMIF(N!$HC$15:$HL$15,'Ciclo Semaforico'!BH$30,N!$HC32:$HL32)+SUMIF(E!$HC$15:$HL$15,'Ciclo Semaforico'!BH$30,E!$HC32:$HL32)+SUMIF(O!$HC$15:$HL$15,'Ciclo Semaforico'!BH$30,O!$HC32:$HL32))*BH$31))</f>
        <v>0</v>
      </c>
      <c r="BI57" s="245">
        <f>IF(BI$32="",IF(BI$31="",(SUMIF(S!$HC$15:$HL$15,'Ciclo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Semaforico'!BI$30,O!$HC32:$HL32))*BI$31),(SUMIF(S!$HC$15:$HL$15,'Ciclo Semaforico'!BI$32,S!$HC32:$HL32)+SUMIF(N!$HC$15:$HL$15,'Ciclo Semaforico'!BI$32,N!$HC32:$HL32)+SUMIF(E!$HC$15:$HL$15,'Ciclo Semaforico'!BI$32,E!$HC32:$HL32)+SUMIF(O!$HC$15:$HL$15,'Ciclo Semaforico'!BI$32,O!$HC32:$HL32))-IF(BI$31="",(SUMIF(S!$HC$15:$HL$15,'Ciclo Semaforico'!BI$30,S!$HC32:$HL32)+SUMIF(N!$HC$15:$HL$15,'Ciclo Semaforico'!BI$30,N!$HC32:$HL32)+SUMIF(E!$HC$15:$HL$15,'Ciclo Semaforico'!BI$30,E!$HC32:$HL32)+SUMIF(O!$HC$15:$HL$15,'Ciclo Semaforico'!BI$30,O!$HC32:$HL32)),(SUMIF(S!$HC$15:$HL$15,'Ciclo Semaforico'!BI$30,S!$HC32:$HL32)+SUMIF(N!$HC$15:$HL$15,'Ciclo Semaforico'!BI$30,N!$HC32:$HL32)+SUMIF(E!$HC$15:$HL$15,'Ciclo Semaforico'!BI$30,E!$HC32:$HL32)+SUMIF(O!$HC$15:$HL$15,'Ciclo Semaforico'!BI$30,O!$HC32:$HL32))*BI$31))</f>
        <v>0</v>
      </c>
      <c r="BJ57" s="246">
        <f>IF(BJ$32="",IF(BJ$31="",(SUMIF(S!$HC$15:$HL$15,'Ciclo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Semaforico'!BJ$30,O!$HC32:$HL32))*BJ$31),(SUMIF(S!$HC$15:$HL$15,'Ciclo Semaforico'!BJ$32,S!$HC32:$HL32)+SUMIF(N!$HC$15:$HL$15,'Ciclo Semaforico'!BJ$32,N!$HC32:$HL32)+SUMIF(E!$HC$15:$HL$15,'Ciclo Semaforico'!BJ$32,E!$HC32:$HL32)+SUMIF(O!$HC$15:$HL$15,'Ciclo Semaforico'!BJ$32,O!$HC32:$HL32))-IF(BJ$31="",(SUMIF(S!$HC$15:$HL$15,'Ciclo Semaforico'!BJ$30,S!$HC32:$HL32)+SUMIF(N!$HC$15:$HL$15,'Ciclo Semaforico'!BJ$30,N!$HC32:$HL32)+SUMIF(E!$HC$15:$HL$15,'Ciclo Semaforico'!BJ$30,E!$HC32:$HL32)+SUMIF(O!$HC$15:$HL$15,'Ciclo Semaforico'!BJ$30,O!$HC32:$HL32)),(SUMIF(S!$HC$15:$HL$15,'Ciclo Semaforico'!BJ$30,S!$HC32:$HL32)+SUMIF(N!$HC$15:$HL$15,'Ciclo Semaforico'!BJ$30,N!$HC32:$HL32)+SUMIF(E!$HC$15:$HL$15,'Ciclo Semaforico'!BJ$30,E!$HC32:$HL32)+SUMIF(O!$HC$15:$HL$15,'Ciclo Semaforico'!BJ$30,O!$HC32:$HL32))*BJ$31))</f>
        <v>0</v>
      </c>
      <c r="BK57" s="244">
        <f>IF(BK$32="",IF(BK$31="",(SUMIF(S!$HC$15:$HL$15,'Ciclo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Semaforico'!BK$30,O!$HC32:$HL32))*BK$31),(SUMIF(S!$HC$15:$HL$15,'Ciclo Semaforico'!BK$32,S!$HC32:$HL32)+SUMIF(N!$HC$15:$HL$15,'Ciclo Semaforico'!BK$32,N!$HC32:$HL32)+SUMIF(E!$HC$15:$HL$15,'Ciclo Semaforico'!BK$32,E!$HC32:$HL32)+SUMIF(O!$HC$15:$HL$15,'Ciclo Semaforico'!BK$32,O!$HC32:$HL32))-IF(BK$31="",(SUMIF(S!$HC$15:$HL$15,'Ciclo Semaforico'!BK$30,S!$HC32:$HL32)+SUMIF(N!$HC$15:$HL$15,'Ciclo Semaforico'!BK$30,N!$HC32:$HL32)+SUMIF(E!$HC$15:$HL$15,'Ciclo Semaforico'!BK$30,E!$HC32:$HL32)+SUMIF(O!$HC$15:$HL$15,'Ciclo Semaforico'!BK$30,O!$HC32:$HL32)),(SUMIF(S!$HC$15:$HL$15,'Ciclo Semaforico'!BK$30,S!$HC32:$HL32)+SUMIF(N!$HC$15:$HL$15,'Ciclo Semaforico'!BK$30,N!$HC32:$HL32)+SUMIF(E!$HC$15:$HL$15,'Ciclo Semaforico'!BK$30,E!$HC32:$HL32)+SUMIF(O!$HC$15:$HL$15,'Ciclo Semaforico'!BK$30,O!$HC32:$HL32))*BK$31))</f>
        <v>0</v>
      </c>
      <c r="BL57" s="245">
        <f>IF(BL$32="",IF(BL$31="",(SUMIF(S!$HC$15:$HL$15,'Ciclo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Semaforico'!BL$30,O!$HC32:$HL32))*BL$31),(SUMIF(S!$HC$15:$HL$15,'Ciclo Semaforico'!BL$32,S!$HC32:$HL32)+SUMIF(N!$HC$15:$HL$15,'Ciclo Semaforico'!BL$32,N!$HC32:$HL32)+SUMIF(E!$HC$15:$HL$15,'Ciclo Semaforico'!BL$32,E!$HC32:$HL32)+SUMIF(O!$HC$15:$HL$15,'Ciclo Semaforico'!BL$32,O!$HC32:$HL32))-IF(BL$31="",(SUMIF(S!$HC$15:$HL$15,'Ciclo Semaforico'!BL$30,S!$HC32:$HL32)+SUMIF(N!$HC$15:$HL$15,'Ciclo Semaforico'!BL$30,N!$HC32:$HL32)+SUMIF(E!$HC$15:$HL$15,'Ciclo Semaforico'!BL$30,E!$HC32:$HL32)+SUMIF(O!$HC$15:$HL$15,'Ciclo Semaforico'!BL$30,O!$HC32:$HL32)),(SUMIF(S!$HC$15:$HL$15,'Ciclo Semaforico'!BL$30,S!$HC32:$HL32)+SUMIF(N!$HC$15:$HL$15,'Ciclo Semaforico'!BL$30,N!$HC32:$HL32)+SUMIF(E!$HC$15:$HL$15,'Ciclo Semaforico'!BL$30,E!$HC32:$HL32)+SUMIF(O!$HC$15:$HL$15,'Ciclo Semaforico'!BL$30,O!$HC32:$HL32))*BL$31))</f>
        <v>0</v>
      </c>
      <c r="BM57" s="245">
        <f>IF(BM$32="",IF(BM$31="",(SUMIF(S!$HC$15:$HL$15,'Ciclo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Semaforico'!BM$30,O!$HC32:$HL32))*BM$31),(SUMIF(S!$HC$15:$HL$15,'Ciclo Semaforico'!BM$32,S!$HC32:$HL32)+SUMIF(N!$HC$15:$HL$15,'Ciclo Semaforico'!BM$32,N!$HC32:$HL32)+SUMIF(E!$HC$15:$HL$15,'Ciclo Semaforico'!BM$32,E!$HC32:$HL32)+SUMIF(O!$HC$15:$HL$15,'Ciclo Semaforico'!BM$32,O!$HC32:$HL32))-IF(BM$31="",(SUMIF(S!$HC$15:$HL$15,'Ciclo Semaforico'!BM$30,S!$HC32:$HL32)+SUMIF(N!$HC$15:$HL$15,'Ciclo Semaforico'!BM$30,N!$HC32:$HL32)+SUMIF(E!$HC$15:$HL$15,'Ciclo Semaforico'!BM$30,E!$HC32:$HL32)+SUMIF(O!$HC$15:$HL$15,'Ciclo Semaforico'!BM$30,O!$HC32:$HL32)),(SUMIF(S!$HC$15:$HL$15,'Ciclo Semaforico'!BM$30,S!$HC32:$HL32)+SUMIF(N!$HC$15:$HL$15,'Ciclo Semaforico'!BM$30,N!$HC32:$HL32)+SUMIF(E!$HC$15:$HL$15,'Ciclo Semaforico'!BM$30,E!$HC32:$HL32)+SUMIF(O!$HC$15:$HL$15,'Ciclo Semaforico'!BM$30,O!$HC32:$HL32))*BM$31))</f>
        <v>0</v>
      </c>
      <c r="BN57" s="245">
        <f>IF(BN$32="",IF(BN$31="",(SUMIF(S!$HC$15:$HL$15,'Ciclo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Semaforico'!BN$30,O!$HC32:$HL32))*BN$31),(SUMIF(S!$HC$15:$HL$15,'Ciclo Semaforico'!BN$32,S!$HC32:$HL32)+SUMIF(N!$HC$15:$HL$15,'Ciclo Semaforico'!BN$32,N!$HC32:$HL32)+SUMIF(E!$HC$15:$HL$15,'Ciclo Semaforico'!BN$32,E!$HC32:$HL32)+SUMIF(O!$HC$15:$HL$15,'Ciclo Semaforico'!BN$32,O!$HC32:$HL32))-IF(BN$31="",(SUMIF(S!$HC$15:$HL$15,'Ciclo Semaforico'!BN$30,S!$HC32:$HL32)+SUMIF(N!$HC$15:$HL$15,'Ciclo Semaforico'!BN$30,N!$HC32:$HL32)+SUMIF(E!$HC$15:$HL$15,'Ciclo Semaforico'!BN$30,E!$HC32:$HL32)+SUMIF(O!$HC$15:$HL$15,'Ciclo Semaforico'!BN$30,O!$HC32:$HL32)),(SUMIF(S!$HC$15:$HL$15,'Ciclo Semaforico'!BN$30,S!$HC32:$HL32)+SUMIF(N!$HC$15:$HL$15,'Ciclo Semaforico'!BN$30,N!$HC32:$HL32)+SUMIF(E!$HC$15:$HL$15,'Ciclo Semaforico'!BN$30,E!$HC32:$HL32)+SUMIF(O!$HC$15:$HL$15,'Ciclo Semaforico'!BN$30,O!$HC32:$HL32))*BN$31))</f>
        <v>0</v>
      </c>
      <c r="BO57" s="245">
        <f>IF(BO$32="",IF(BO$31="",(SUMIF(S!$HC$15:$HL$15,'Ciclo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Semaforico'!BO$30,O!$HC32:$HL32))*BO$31),(SUMIF(S!$HC$15:$HL$15,'Ciclo Semaforico'!BO$32,S!$HC32:$HL32)+SUMIF(N!$HC$15:$HL$15,'Ciclo Semaforico'!BO$32,N!$HC32:$HL32)+SUMIF(E!$HC$15:$HL$15,'Ciclo Semaforico'!BO$32,E!$HC32:$HL32)+SUMIF(O!$HC$15:$HL$15,'Ciclo Semaforico'!BO$32,O!$HC32:$HL32))-IF(BO$31="",(SUMIF(S!$HC$15:$HL$15,'Ciclo Semaforico'!BO$30,S!$HC32:$HL32)+SUMIF(N!$HC$15:$HL$15,'Ciclo Semaforico'!BO$30,N!$HC32:$HL32)+SUMIF(E!$HC$15:$HL$15,'Ciclo Semaforico'!BO$30,E!$HC32:$HL32)+SUMIF(O!$HC$15:$HL$15,'Ciclo Semaforico'!BO$30,O!$HC32:$HL32)),(SUMIF(S!$HC$15:$HL$15,'Ciclo Semaforico'!BO$30,S!$HC32:$HL32)+SUMIF(N!$HC$15:$HL$15,'Ciclo Semaforico'!BO$30,N!$HC32:$HL32)+SUMIF(E!$HC$15:$HL$15,'Ciclo Semaforico'!BO$30,E!$HC32:$HL32)+SUMIF(O!$HC$15:$HL$15,'Ciclo Semaforico'!BO$30,O!$HC32:$HL32))*BO$31))</f>
        <v>0</v>
      </c>
      <c r="BP57" s="245">
        <f>IF(BP$32="",IF(BP$31="",(SUMIF(S!$HC$15:$HL$15,'Ciclo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Semaforico'!BP$30,O!$HC32:$HL32))*BP$31),(SUMIF(S!$HC$15:$HL$15,'Ciclo Semaforico'!BP$32,S!$HC32:$HL32)+SUMIF(N!$HC$15:$HL$15,'Ciclo Semaforico'!BP$32,N!$HC32:$HL32)+SUMIF(E!$HC$15:$HL$15,'Ciclo Semaforico'!BP$32,E!$HC32:$HL32)+SUMIF(O!$HC$15:$HL$15,'Ciclo Semaforico'!BP$32,O!$HC32:$HL32))-IF(BP$31="",(SUMIF(S!$HC$15:$HL$15,'Ciclo Semaforico'!BP$30,S!$HC32:$HL32)+SUMIF(N!$HC$15:$HL$15,'Ciclo Semaforico'!BP$30,N!$HC32:$HL32)+SUMIF(E!$HC$15:$HL$15,'Ciclo Semaforico'!BP$30,E!$HC32:$HL32)+SUMIF(O!$HC$15:$HL$15,'Ciclo Semaforico'!BP$30,O!$HC32:$HL32)),(SUMIF(S!$HC$15:$HL$15,'Ciclo Semaforico'!BP$30,S!$HC32:$HL32)+SUMIF(N!$HC$15:$HL$15,'Ciclo Semaforico'!BP$30,N!$HC32:$HL32)+SUMIF(E!$HC$15:$HL$15,'Ciclo Semaforico'!BP$30,E!$HC32:$HL32)+SUMIF(O!$HC$15:$HL$15,'Ciclo Semaforico'!BP$30,O!$HC32:$HL32))*BP$31))</f>
        <v>0</v>
      </c>
      <c r="BQ57" s="245">
        <f>IF(BQ$32="",IF(BQ$31="",(SUMIF(S!$HC$15:$HL$15,'Ciclo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Semaforico'!BQ$30,O!$HC32:$HL32))*BQ$31),(SUMIF(S!$HC$15:$HL$15,'Ciclo Semaforico'!BQ$32,S!$HC32:$HL32)+SUMIF(N!$HC$15:$HL$15,'Ciclo Semaforico'!BQ$32,N!$HC32:$HL32)+SUMIF(E!$HC$15:$HL$15,'Ciclo Semaforico'!BQ$32,E!$HC32:$HL32)+SUMIF(O!$HC$15:$HL$15,'Ciclo Semaforico'!BQ$32,O!$HC32:$HL32))-IF(BQ$31="",(SUMIF(S!$HC$15:$HL$15,'Ciclo Semaforico'!BQ$30,S!$HC32:$HL32)+SUMIF(N!$HC$15:$HL$15,'Ciclo Semaforico'!BQ$30,N!$HC32:$HL32)+SUMIF(E!$HC$15:$HL$15,'Ciclo Semaforico'!BQ$30,E!$HC32:$HL32)+SUMIF(O!$HC$15:$HL$15,'Ciclo Semaforico'!BQ$30,O!$HC32:$HL32)),(SUMIF(S!$HC$15:$HL$15,'Ciclo Semaforico'!BQ$30,S!$HC32:$HL32)+SUMIF(N!$HC$15:$HL$15,'Ciclo Semaforico'!BQ$30,N!$HC32:$HL32)+SUMIF(E!$HC$15:$HL$15,'Ciclo Semaforico'!BQ$30,E!$HC32:$HL32)+SUMIF(O!$HC$15:$HL$15,'Ciclo Semaforico'!BQ$30,O!$HC32:$HL32))*BQ$31))</f>
        <v>0</v>
      </c>
      <c r="BR57" s="245">
        <f>IF(BR$32="",IF(BR$31="",(SUMIF(S!$HC$15:$HL$15,'Ciclo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Semaforico'!BR$30,O!$HC32:$HL32))*BR$31),(SUMIF(S!$HC$15:$HL$15,'Ciclo Semaforico'!BR$32,S!$HC32:$HL32)+SUMIF(N!$HC$15:$HL$15,'Ciclo Semaforico'!BR$32,N!$HC32:$HL32)+SUMIF(E!$HC$15:$HL$15,'Ciclo Semaforico'!BR$32,E!$HC32:$HL32)+SUMIF(O!$HC$15:$HL$15,'Ciclo Semaforico'!BR$32,O!$HC32:$HL32))-IF(BR$31="",(SUMIF(S!$HC$15:$HL$15,'Ciclo Semaforico'!BR$30,S!$HC32:$HL32)+SUMIF(N!$HC$15:$HL$15,'Ciclo Semaforico'!BR$30,N!$HC32:$HL32)+SUMIF(E!$HC$15:$HL$15,'Ciclo Semaforico'!BR$30,E!$HC32:$HL32)+SUMIF(O!$HC$15:$HL$15,'Ciclo Semaforico'!BR$30,O!$HC32:$HL32)),(SUMIF(S!$HC$15:$HL$15,'Ciclo Semaforico'!BR$30,S!$HC32:$HL32)+SUMIF(N!$HC$15:$HL$15,'Ciclo Semaforico'!BR$30,N!$HC32:$HL32)+SUMIF(E!$HC$15:$HL$15,'Ciclo Semaforico'!BR$30,E!$HC32:$HL32)+SUMIF(O!$HC$15:$HL$15,'Ciclo Semaforico'!BR$30,O!$HC32:$HL32))*BR$31))</f>
        <v>0</v>
      </c>
      <c r="BS57" s="245">
        <f>IF(BS$32="",IF(BS$31="",(SUMIF(S!$HC$15:$HL$15,'Ciclo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Semaforico'!BS$30,O!$HC32:$HL32))*BS$31),(SUMIF(S!$HC$15:$HL$15,'Ciclo Semaforico'!BS$32,S!$HC32:$HL32)+SUMIF(N!$HC$15:$HL$15,'Ciclo Semaforico'!BS$32,N!$HC32:$HL32)+SUMIF(E!$HC$15:$HL$15,'Ciclo Semaforico'!BS$32,E!$HC32:$HL32)+SUMIF(O!$HC$15:$HL$15,'Ciclo Semaforico'!BS$32,O!$HC32:$HL32))-IF(BS$31="",(SUMIF(S!$HC$15:$HL$15,'Ciclo Semaforico'!BS$30,S!$HC32:$HL32)+SUMIF(N!$HC$15:$HL$15,'Ciclo Semaforico'!BS$30,N!$HC32:$HL32)+SUMIF(E!$HC$15:$HL$15,'Ciclo Semaforico'!BS$30,E!$HC32:$HL32)+SUMIF(O!$HC$15:$HL$15,'Ciclo Semaforico'!BS$30,O!$HC32:$HL32)),(SUMIF(S!$HC$15:$HL$15,'Ciclo Semaforico'!BS$30,S!$HC32:$HL32)+SUMIF(N!$HC$15:$HL$15,'Ciclo Semaforico'!BS$30,N!$HC32:$HL32)+SUMIF(E!$HC$15:$HL$15,'Ciclo Semaforico'!BS$30,E!$HC32:$HL32)+SUMIF(O!$HC$15:$HL$15,'Ciclo Semaforico'!BS$30,O!$HC32:$HL32))*BS$31))</f>
        <v>0</v>
      </c>
      <c r="BT57" s="245">
        <f>IF(BT$32="",IF(BT$31="",(SUMIF(S!$HC$15:$HL$15,'Ciclo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Semaforico'!BT$30,O!$HC32:$HL32))*BT$31),(SUMIF(S!$HC$15:$HL$15,'Ciclo Semaforico'!BT$32,S!$HC32:$HL32)+SUMIF(N!$HC$15:$HL$15,'Ciclo Semaforico'!BT$32,N!$HC32:$HL32)+SUMIF(E!$HC$15:$HL$15,'Ciclo Semaforico'!BT$32,E!$HC32:$HL32)+SUMIF(O!$HC$15:$HL$15,'Ciclo Semaforico'!BT$32,O!$HC32:$HL32))-IF(BT$31="",(SUMIF(S!$HC$15:$HL$15,'Ciclo Semaforico'!BT$30,S!$HC32:$HL32)+SUMIF(N!$HC$15:$HL$15,'Ciclo Semaforico'!BT$30,N!$HC32:$HL32)+SUMIF(E!$HC$15:$HL$15,'Ciclo Semaforico'!BT$30,E!$HC32:$HL32)+SUMIF(O!$HC$15:$HL$15,'Ciclo Semaforico'!BT$30,O!$HC32:$HL32)),(SUMIF(S!$HC$15:$HL$15,'Ciclo Semaforico'!BT$30,S!$HC32:$HL32)+SUMIF(N!$HC$15:$HL$15,'Ciclo Semaforico'!BT$30,N!$HC32:$HL32)+SUMIF(E!$HC$15:$HL$15,'Ciclo Semaforico'!BT$30,E!$HC32:$HL32)+SUMIF(O!$HC$15:$HL$15,'Ciclo Semaforico'!BT$30,O!$HC32:$HL32))*BT$31))</f>
        <v>0</v>
      </c>
      <c r="BU57" s="245">
        <f>IF(BU$32="",IF(BU$31="",(SUMIF(S!$HC$15:$HL$15,'Ciclo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Semaforico'!BU$30,O!$HC32:$HL32))*BU$31),(SUMIF(S!$HC$15:$HL$15,'Ciclo Semaforico'!BU$32,S!$HC32:$HL32)+SUMIF(N!$HC$15:$HL$15,'Ciclo Semaforico'!BU$32,N!$HC32:$HL32)+SUMIF(E!$HC$15:$HL$15,'Ciclo Semaforico'!BU$32,E!$HC32:$HL32)+SUMIF(O!$HC$15:$HL$15,'Ciclo Semaforico'!BU$32,O!$HC32:$HL32))-IF(BU$31="",(SUMIF(S!$HC$15:$HL$15,'Ciclo Semaforico'!BU$30,S!$HC32:$HL32)+SUMIF(N!$HC$15:$HL$15,'Ciclo Semaforico'!BU$30,N!$HC32:$HL32)+SUMIF(E!$HC$15:$HL$15,'Ciclo Semaforico'!BU$30,E!$HC32:$HL32)+SUMIF(O!$HC$15:$HL$15,'Ciclo Semaforico'!BU$30,O!$HC32:$HL32)),(SUMIF(S!$HC$15:$HL$15,'Ciclo Semaforico'!BU$30,S!$HC32:$HL32)+SUMIF(N!$HC$15:$HL$15,'Ciclo Semaforico'!BU$30,N!$HC32:$HL32)+SUMIF(E!$HC$15:$HL$15,'Ciclo Semaforico'!BU$30,E!$HC32:$HL32)+SUMIF(O!$HC$15:$HL$15,'Ciclo Semaforico'!BU$30,O!$HC32:$HL32))*BU$31))</f>
        <v>0</v>
      </c>
      <c r="BV57" s="246">
        <f>IF(BV$32="",IF(BV$31="",(SUMIF(S!$HC$15:$HL$15,'Ciclo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Semaforico'!BV$30,O!$HC32:$HL32))*BV$31),(SUMIF(S!$HC$15:$HL$15,'Ciclo Semaforico'!BV$32,S!$HC32:$HL32)+SUMIF(N!$HC$15:$HL$15,'Ciclo Semaforico'!BV$32,N!$HC32:$HL32)+SUMIF(E!$HC$15:$HL$15,'Ciclo Semaforico'!BV$32,E!$HC32:$HL32)+SUMIF(O!$HC$15:$HL$15,'Ciclo Semaforico'!BV$32,O!$HC32:$HL32))-IF(BV$31="",(SUMIF(S!$HC$15:$HL$15,'Ciclo Semaforico'!BV$30,S!$HC32:$HL32)+SUMIF(N!$HC$15:$HL$15,'Ciclo Semaforico'!BV$30,N!$HC32:$HL32)+SUMIF(E!$HC$15:$HL$15,'Ciclo Semaforico'!BV$30,E!$HC32:$HL32)+SUMIF(O!$HC$15:$HL$15,'Ciclo Semaforico'!BV$30,O!$HC32:$HL32)),(SUMIF(S!$HC$15:$HL$15,'Ciclo Semaforico'!BV$30,S!$HC32:$HL32)+SUMIF(N!$HC$15:$HL$15,'Ciclo Semaforico'!BV$30,N!$HC32:$HL32)+SUMIF(E!$HC$15:$HL$15,'Ciclo Semaforico'!BV$30,E!$HC32:$HL32)+SUMIF(O!$HC$15:$HL$15,'Ciclo Semaforico'!BV$30,O!$HC32:$HL32))*BV$31))</f>
        <v>0</v>
      </c>
      <c r="BW57" s="244">
        <f>IF(BW$32="",IF(BW$31="",(SUMIF(S!$HC$15:$HL$15,'Ciclo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Semaforico'!BW$30,O!$HC32:$HL32))*BW$31),(SUMIF(S!$HC$15:$HL$15,'Ciclo Semaforico'!BW$32,S!$HC32:$HL32)+SUMIF(N!$HC$15:$HL$15,'Ciclo Semaforico'!BW$32,N!$HC32:$HL32)+SUMIF(E!$HC$15:$HL$15,'Ciclo Semaforico'!BW$32,E!$HC32:$HL32)+SUMIF(O!$HC$15:$HL$15,'Ciclo Semaforico'!BW$32,O!$HC32:$HL32))-IF(BW$31="",(SUMIF(S!$HC$15:$HL$15,'Ciclo Semaforico'!BW$30,S!$HC32:$HL32)+SUMIF(N!$HC$15:$HL$15,'Ciclo Semaforico'!BW$30,N!$HC32:$HL32)+SUMIF(E!$HC$15:$HL$15,'Ciclo Semaforico'!BW$30,E!$HC32:$HL32)+SUMIF(O!$HC$15:$HL$15,'Ciclo Semaforico'!BW$30,O!$HC32:$HL32)),(SUMIF(S!$HC$15:$HL$15,'Ciclo Semaforico'!BW$30,S!$HC32:$HL32)+SUMIF(N!$HC$15:$HL$15,'Ciclo Semaforico'!BW$30,N!$HC32:$HL32)+SUMIF(E!$HC$15:$HL$15,'Ciclo Semaforico'!BW$30,E!$HC32:$HL32)+SUMIF(O!$HC$15:$HL$15,'Ciclo Semaforico'!BW$30,O!$HC32:$HL32))*BW$31))</f>
        <v>0</v>
      </c>
      <c r="BX57" s="245">
        <f>IF(BX$32="",IF(BX$31="",(SUMIF(S!$HC$15:$HL$15,'Ciclo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Semaforico'!BX$30,O!$HC32:$HL32))*BX$31),(SUMIF(S!$HC$15:$HL$15,'Ciclo Semaforico'!BX$32,S!$HC32:$HL32)+SUMIF(N!$HC$15:$HL$15,'Ciclo Semaforico'!BX$32,N!$HC32:$HL32)+SUMIF(E!$HC$15:$HL$15,'Ciclo Semaforico'!BX$32,E!$HC32:$HL32)+SUMIF(O!$HC$15:$HL$15,'Ciclo Semaforico'!BX$32,O!$HC32:$HL32))-IF(BX$31="",(SUMIF(S!$HC$15:$HL$15,'Ciclo Semaforico'!BX$30,S!$HC32:$HL32)+SUMIF(N!$HC$15:$HL$15,'Ciclo Semaforico'!BX$30,N!$HC32:$HL32)+SUMIF(E!$HC$15:$HL$15,'Ciclo Semaforico'!BX$30,E!$HC32:$HL32)+SUMIF(O!$HC$15:$HL$15,'Ciclo Semaforico'!BX$30,O!$HC32:$HL32)),(SUMIF(S!$HC$15:$HL$15,'Ciclo Semaforico'!BX$30,S!$HC32:$HL32)+SUMIF(N!$HC$15:$HL$15,'Ciclo Semaforico'!BX$30,N!$HC32:$HL32)+SUMIF(E!$HC$15:$HL$15,'Ciclo Semaforico'!BX$30,E!$HC32:$HL32)+SUMIF(O!$HC$15:$HL$15,'Ciclo Semaforico'!BX$30,O!$HC32:$HL32))*BX$31))</f>
        <v>0</v>
      </c>
      <c r="BY57" s="245">
        <f>IF(BY$32="",IF(BY$31="",(SUMIF(S!$HC$15:$HL$15,'Ciclo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Semaforico'!BY$30,O!$HC32:$HL32))*BY$31),(SUMIF(S!$HC$15:$HL$15,'Ciclo Semaforico'!BY$32,S!$HC32:$HL32)+SUMIF(N!$HC$15:$HL$15,'Ciclo Semaforico'!BY$32,N!$HC32:$HL32)+SUMIF(E!$HC$15:$HL$15,'Ciclo Semaforico'!BY$32,E!$HC32:$HL32)+SUMIF(O!$HC$15:$HL$15,'Ciclo Semaforico'!BY$32,O!$HC32:$HL32))-IF(BY$31="",(SUMIF(S!$HC$15:$HL$15,'Ciclo Semaforico'!BY$30,S!$HC32:$HL32)+SUMIF(N!$HC$15:$HL$15,'Ciclo Semaforico'!BY$30,N!$HC32:$HL32)+SUMIF(E!$HC$15:$HL$15,'Ciclo Semaforico'!BY$30,E!$HC32:$HL32)+SUMIF(O!$HC$15:$HL$15,'Ciclo Semaforico'!BY$30,O!$HC32:$HL32)),(SUMIF(S!$HC$15:$HL$15,'Ciclo Semaforico'!BY$30,S!$HC32:$HL32)+SUMIF(N!$HC$15:$HL$15,'Ciclo Semaforico'!BY$30,N!$HC32:$HL32)+SUMIF(E!$HC$15:$HL$15,'Ciclo Semaforico'!BY$30,E!$HC32:$HL32)+SUMIF(O!$HC$15:$HL$15,'Ciclo Semaforico'!BY$30,O!$HC32:$HL32))*BY$31))</f>
        <v>0</v>
      </c>
      <c r="BZ57" s="245">
        <f>IF(BZ$32="",IF(BZ$31="",(SUMIF(S!$HC$15:$HL$15,'Ciclo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Semaforico'!BZ$30,O!$HC32:$HL32))*BZ$31),(SUMIF(S!$HC$15:$HL$15,'Ciclo Semaforico'!BZ$32,S!$HC32:$HL32)+SUMIF(N!$HC$15:$HL$15,'Ciclo Semaforico'!BZ$32,N!$HC32:$HL32)+SUMIF(E!$HC$15:$HL$15,'Ciclo Semaforico'!BZ$32,E!$HC32:$HL32)+SUMIF(O!$HC$15:$HL$15,'Ciclo Semaforico'!BZ$32,O!$HC32:$HL32))-IF(BZ$31="",(SUMIF(S!$HC$15:$HL$15,'Ciclo Semaforico'!BZ$30,S!$HC32:$HL32)+SUMIF(N!$HC$15:$HL$15,'Ciclo Semaforico'!BZ$30,N!$HC32:$HL32)+SUMIF(E!$HC$15:$HL$15,'Ciclo Semaforico'!BZ$30,E!$HC32:$HL32)+SUMIF(O!$HC$15:$HL$15,'Ciclo Semaforico'!BZ$30,O!$HC32:$HL32)),(SUMIF(S!$HC$15:$HL$15,'Ciclo Semaforico'!BZ$30,S!$HC32:$HL32)+SUMIF(N!$HC$15:$HL$15,'Ciclo Semaforico'!BZ$30,N!$HC32:$HL32)+SUMIF(E!$HC$15:$HL$15,'Ciclo Semaforico'!BZ$30,E!$HC32:$HL32)+SUMIF(O!$HC$15:$HL$15,'Ciclo Semaforico'!BZ$30,O!$HC32:$HL32))*BZ$31))</f>
        <v>0</v>
      </c>
      <c r="CA57" s="245">
        <f>IF(CA$32="",IF(CA$31="",(SUMIF(S!$HC$15:$HL$15,'Ciclo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Semaforico'!CA$30,O!$HC32:$HL32))*CA$31),(SUMIF(S!$HC$15:$HL$15,'Ciclo Semaforico'!CA$32,S!$HC32:$HL32)+SUMIF(N!$HC$15:$HL$15,'Ciclo Semaforico'!CA$32,N!$HC32:$HL32)+SUMIF(E!$HC$15:$HL$15,'Ciclo Semaforico'!CA$32,E!$HC32:$HL32)+SUMIF(O!$HC$15:$HL$15,'Ciclo Semaforico'!CA$32,O!$HC32:$HL32))-IF(CA$31="",(SUMIF(S!$HC$15:$HL$15,'Ciclo Semaforico'!CA$30,S!$HC32:$HL32)+SUMIF(N!$HC$15:$HL$15,'Ciclo Semaforico'!CA$30,N!$HC32:$HL32)+SUMIF(E!$HC$15:$HL$15,'Ciclo Semaforico'!CA$30,E!$HC32:$HL32)+SUMIF(O!$HC$15:$HL$15,'Ciclo Semaforico'!CA$30,O!$HC32:$HL32)),(SUMIF(S!$HC$15:$HL$15,'Ciclo Semaforico'!CA$30,S!$HC32:$HL32)+SUMIF(N!$HC$15:$HL$15,'Ciclo Semaforico'!CA$30,N!$HC32:$HL32)+SUMIF(E!$HC$15:$HL$15,'Ciclo Semaforico'!CA$30,E!$HC32:$HL32)+SUMIF(O!$HC$15:$HL$15,'Ciclo Semaforico'!CA$30,O!$HC32:$HL32))*CA$31))</f>
        <v>0</v>
      </c>
      <c r="CB57" s="245">
        <f>IF(CB$32="",IF(CB$31="",(SUMIF(S!$HC$15:$HL$15,'Ciclo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Semaforico'!CB$30,O!$HC32:$HL32))*CB$31),(SUMIF(S!$HC$15:$HL$15,'Ciclo Semaforico'!CB$32,S!$HC32:$HL32)+SUMIF(N!$HC$15:$HL$15,'Ciclo Semaforico'!CB$32,N!$HC32:$HL32)+SUMIF(E!$HC$15:$HL$15,'Ciclo Semaforico'!CB$32,E!$HC32:$HL32)+SUMIF(O!$HC$15:$HL$15,'Ciclo Semaforico'!CB$32,O!$HC32:$HL32))-IF(CB$31="",(SUMIF(S!$HC$15:$HL$15,'Ciclo Semaforico'!CB$30,S!$HC32:$HL32)+SUMIF(N!$HC$15:$HL$15,'Ciclo Semaforico'!CB$30,N!$HC32:$HL32)+SUMIF(E!$HC$15:$HL$15,'Ciclo Semaforico'!CB$30,E!$HC32:$HL32)+SUMIF(O!$HC$15:$HL$15,'Ciclo Semaforico'!CB$30,O!$HC32:$HL32)),(SUMIF(S!$HC$15:$HL$15,'Ciclo Semaforico'!CB$30,S!$HC32:$HL32)+SUMIF(N!$HC$15:$HL$15,'Ciclo Semaforico'!CB$30,N!$HC32:$HL32)+SUMIF(E!$HC$15:$HL$15,'Ciclo Semaforico'!CB$30,E!$HC32:$HL32)+SUMIF(O!$HC$15:$HL$15,'Ciclo Semaforico'!CB$30,O!$HC32:$HL32))*CB$31))</f>
        <v>0</v>
      </c>
      <c r="CC57" s="245">
        <f>IF(CC$32="",IF(CC$31="",(SUMIF(S!$HC$15:$HL$15,'Ciclo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Semaforico'!CC$30,O!$HC32:$HL32))*CC$31),(SUMIF(S!$HC$15:$HL$15,'Ciclo Semaforico'!CC$32,S!$HC32:$HL32)+SUMIF(N!$HC$15:$HL$15,'Ciclo Semaforico'!CC$32,N!$HC32:$HL32)+SUMIF(E!$HC$15:$HL$15,'Ciclo Semaforico'!CC$32,E!$HC32:$HL32)+SUMIF(O!$HC$15:$HL$15,'Ciclo Semaforico'!CC$32,O!$HC32:$HL32))-IF(CC$31="",(SUMIF(S!$HC$15:$HL$15,'Ciclo Semaforico'!CC$30,S!$HC32:$HL32)+SUMIF(N!$HC$15:$HL$15,'Ciclo Semaforico'!CC$30,N!$HC32:$HL32)+SUMIF(E!$HC$15:$HL$15,'Ciclo Semaforico'!CC$30,E!$HC32:$HL32)+SUMIF(O!$HC$15:$HL$15,'Ciclo Semaforico'!CC$30,O!$HC32:$HL32)),(SUMIF(S!$HC$15:$HL$15,'Ciclo Semaforico'!CC$30,S!$HC32:$HL32)+SUMIF(N!$HC$15:$HL$15,'Ciclo Semaforico'!CC$30,N!$HC32:$HL32)+SUMIF(E!$HC$15:$HL$15,'Ciclo Semaforico'!CC$30,E!$HC32:$HL32)+SUMIF(O!$HC$15:$HL$15,'Ciclo Semaforico'!CC$30,O!$HC32:$HL32))*CC$31))</f>
        <v>0</v>
      </c>
      <c r="CD57" s="245">
        <f>IF(CD$32="",IF(CD$31="",(SUMIF(S!$HC$15:$HL$15,'Ciclo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Semaforico'!CD$30,O!$HC32:$HL32))*CD$31),(SUMIF(S!$HC$15:$HL$15,'Ciclo Semaforico'!CD$32,S!$HC32:$HL32)+SUMIF(N!$HC$15:$HL$15,'Ciclo Semaforico'!CD$32,N!$HC32:$HL32)+SUMIF(E!$HC$15:$HL$15,'Ciclo Semaforico'!CD$32,E!$HC32:$HL32)+SUMIF(O!$HC$15:$HL$15,'Ciclo Semaforico'!CD$32,O!$HC32:$HL32))-IF(CD$31="",(SUMIF(S!$HC$15:$HL$15,'Ciclo Semaforico'!CD$30,S!$HC32:$HL32)+SUMIF(N!$HC$15:$HL$15,'Ciclo Semaforico'!CD$30,N!$HC32:$HL32)+SUMIF(E!$HC$15:$HL$15,'Ciclo Semaforico'!CD$30,E!$HC32:$HL32)+SUMIF(O!$HC$15:$HL$15,'Ciclo Semaforico'!CD$30,O!$HC32:$HL32)),(SUMIF(S!$HC$15:$HL$15,'Ciclo Semaforico'!CD$30,S!$HC32:$HL32)+SUMIF(N!$HC$15:$HL$15,'Ciclo Semaforico'!CD$30,N!$HC32:$HL32)+SUMIF(E!$HC$15:$HL$15,'Ciclo Semaforico'!CD$30,E!$HC32:$HL32)+SUMIF(O!$HC$15:$HL$15,'Ciclo Semaforico'!CD$30,O!$HC32:$HL32))*CD$31))</f>
        <v>0</v>
      </c>
      <c r="CE57" s="245">
        <f>IF(CE$32="",IF(CE$31="",(SUMIF(S!$HC$15:$HL$15,'Ciclo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Semaforico'!CE$30,O!$HC32:$HL32))*CE$31),(SUMIF(S!$HC$15:$HL$15,'Ciclo Semaforico'!CE$32,S!$HC32:$HL32)+SUMIF(N!$HC$15:$HL$15,'Ciclo Semaforico'!CE$32,N!$HC32:$HL32)+SUMIF(E!$HC$15:$HL$15,'Ciclo Semaforico'!CE$32,E!$HC32:$HL32)+SUMIF(O!$HC$15:$HL$15,'Ciclo Semaforico'!CE$32,O!$HC32:$HL32))-IF(CE$31="",(SUMIF(S!$HC$15:$HL$15,'Ciclo Semaforico'!CE$30,S!$HC32:$HL32)+SUMIF(N!$HC$15:$HL$15,'Ciclo Semaforico'!CE$30,N!$HC32:$HL32)+SUMIF(E!$HC$15:$HL$15,'Ciclo Semaforico'!CE$30,E!$HC32:$HL32)+SUMIF(O!$HC$15:$HL$15,'Ciclo Semaforico'!CE$30,O!$HC32:$HL32)),(SUMIF(S!$HC$15:$HL$15,'Ciclo Semaforico'!CE$30,S!$HC32:$HL32)+SUMIF(N!$HC$15:$HL$15,'Ciclo Semaforico'!CE$30,N!$HC32:$HL32)+SUMIF(E!$HC$15:$HL$15,'Ciclo Semaforico'!CE$30,E!$HC32:$HL32)+SUMIF(O!$HC$15:$HL$15,'Ciclo Semaforico'!CE$30,O!$HC32:$HL32))*CE$31))</f>
        <v>0</v>
      </c>
      <c r="CF57" s="245">
        <f>IF(CF$32="",IF(CF$31="",(SUMIF(S!$HC$15:$HL$15,'Ciclo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Semaforico'!CF$30,O!$HC32:$HL32))*CF$31),(SUMIF(S!$HC$15:$HL$15,'Ciclo Semaforico'!CF$32,S!$HC32:$HL32)+SUMIF(N!$HC$15:$HL$15,'Ciclo Semaforico'!CF$32,N!$HC32:$HL32)+SUMIF(E!$HC$15:$HL$15,'Ciclo Semaforico'!CF$32,E!$HC32:$HL32)+SUMIF(O!$HC$15:$HL$15,'Ciclo Semaforico'!CF$32,O!$HC32:$HL32))-IF(CF$31="",(SUMIF(S!$HC$15:$HL$15,'Ciclo Semaforico'!CF$30,S!$HC32:$HL32)+SUMIF(N!$HC$15:$HL$15,'Ciclo Semaforico'!CF$30,N!$HC32:$HL32)+SUMIF(E!$HC$15:$HL$15,'Ciclo Semaforico'!CF$30,E!$HC32:$HL32)+SUMIF(O!$HC$15:$HL$15,'Ciclo Semaforico'!CF$30,O!$HC32:$HL32)),(SUMIF(S!$HC$15:$HL$15,'Ciclo Semaforico'!CF$30,S!$HC32:$HL32)+SUMIF(N!$HC$15:$HL$15,'Ciclo Semaforico'!CF$30,N!$HC32:$HL32)+SUMIF(E!$HC$15:$HL$15,'Ciclo Semaforico'!CF$30,E!$HC32:$HL32)+SUMIF(O!$HC$15:$HL$15,'Ciclo Semaforico'!CF$30,O!$HC32:$HL32))*CF$31))</f>
        <v>0</v>
      </c>
      <c r="CG57" s="245">
        <f>IF(CG$32="",IF(CG$31="",(SUMIF(S!$HC$15:$HL$15,'Ciclo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Semaforico'!CG$30,O!$HC32:$HL32))*CG$31),(SUMIF(S!$HC$15:$HL$15,'Ciclo Semaforico'!CG$32,S!$HC32:$HL32)+SUMIF(N!$HC$15:$HL$15,'Ciclo Semaforico'!CG$32,N!$HC32:$HL32)+SUMIF(E!$HC$15:$HL$15,'Ciclo Semaforico'!CG$32,E!$HC32:$HL32)+SUMIF(O!$HC$15:$HL$15,'Ciclo Semaforico'!CG$32,O!$HC32:$HL32))-IF(CG$31="",(SUMIF(S!$HC$15:$HL$15,'Ciclo Semaforico'!CG$30,S!$HC32:$HL32)+SUMIF(N!$HC$15:$HL$15,'Ciclo Semaforico'!CG$30,N!$HC32:$HL32)+SUMIF(E!$HC$15:$HL$15,'Ciclo Semaforico'!CG$30,E!$HC32:$HL32)+SUMIF(O!$HC$15:$HL$15,'Ciclo Semaforico'!CG$30,O!$HC32:$HL32)),(SUMIF(S!$HC$15:$HL$15,'Ciclo Semaforico'!CG$30,S!$HC32:$HL32)+SUMIF(N!$HC$15:$HL$15,'Ciclo Semaforico'!CG$30,N!$HC32:$HL32)+SUMIF(E!$HC$15:$HL$15,'Ciclo Semaforico'!CG$30,E!$HC32:$HL32)+SUMIF(O!$HC$15:$HL$15,'Ciclo Semaforico'!CG$30,O!$HC32:$HL32))*CG$31))</f>
        <v>0</v>
      </c>
      <c r="CH57" s="246">
        <f>IF(CH$32="",IF(CH$31="",(SUMIF(S!$HC$15:$HL$15,'Ciclo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Semaforico'!CH$30,O!$HC32:$HL32))*CH$31),(SUMIF(S!$HC$15:$HL$15,'Ciclo Semaforico'!CH$32,S!$HC32:$HL32)+SUMIF(N!$HC$15:$HL$15,'Ciclo Semaforico'!CH$32,N!$HC32:$HL32)+SUMIF(E!$HC$15:$HL$15,'Ciclo Semaforico'!CH$32,E!$HC32:$HL32)+SUMIF(O!$HC$15:$HL$15,'Ciclo Semaforico'!CH$32,O!$HC32:$HL32))-IF(CH$31="",(SUMIF(S!$HC$15:$HL$15,'Ciclo Semaforico'!CH$30,S!$HC32:$HL32)+SUMIF(N!$HC$15:$HL$15,'Ciclo Semaforico'!CH$30,N!$HC32:$HL32)+SUMIF(E!$HC$15:$HL$15,'Ciclo Semaforico'!CH$30,E!$HC32:$HL32)+SUMIF(O!$HC$15:$HL$15,'Ciclo Semaforico'!CH$30,O!$HC32:$HL32)),(SUMIF(S!$HC$15:$HL$15,'Ciclo Semaforico'!CH$30,S!$HC32:$HL32)+SUMIF(N!$HC$15:$HL$15,'Ciclo Semaforico'!CH$30,N!$HC32:$HL32)+SUMIF(E!$HC$15:$HL$15,'Ciclo Semaforico'!CH$30,E!$HC32:$HL32)+SUMIF(O!$HC$15:$HL$15,'Ciclo Semaforico'!CH$30,O!$HC32:$HL32))*CH$31))</f>
        <v>0</v>
      </c>
      <c r="CI57" s="244">
        <f t="shared" si="52"/>
        <v>0</v>
      </c>
      <c r="CJ57" s="245">
        <f t="shared" si="53"/>
        <v>0</v>
      </c>
      <c r="CK57" s="245">
        <f t="shared" si="54"/>
        <v>0</v>
      </c>
      <c r="CL57" s="245">
        <f t="shared" si="55"/>
        <v>0</v>
      </c>
      <c r="CM57" s="245" t="e">
        <f t="shared" si="56"/>
        <v>#REF!</v>
      </c>
      <c r="CN57" s="245">
        <f t="shared" si="57"/>
        <v>0</v>
      </c>
      <c r="CO57" s="245">
        <f t="shared" si="58"/>
        <v>0</v>
      </c>
      <c r="CP57" s="245">
        <f t="shared" si="59"/>
        <v>0</v>
      </c>
      <c r="CQ57" s="245">
        <f t="shared" si="60"/>
        <v>0</v>
      </c>
      <c r="CR57" s="245">
        <f t="shared" si="61"/>
        <v>0</v>
      </c>
      <c r="CS57" s="245">
        <f t="shared" si="62"/>
        <v>0</v>
      </c>
      <c r="CT57" s="246">
        <f t="shared" si="63"/>
        <v>0</v>
      </c>
      <c r="CU57" s="244">
        <f t="shared" si="64"/>
        <v>0</v>
      </c>
      <c r="CV57" s="245">
        <f t="shared" si="65"/>
        <v>0</v>
      </c>
      <c r="CW57" s="245">
        <f t="shared" si="66"/>
        <v>0</v>
      </c>
      <c r="CX57" s="245">
        <f t="shared" si="67"/>
        <v>0</v>
      </c>
      <c r="CY57" s="245">
        <f t="shared" si="68"/>
        <v>0</v>
      </c>
      <c r="CZ57" s="245">
        <f t="shared" si="69"/>
        <v>0</v>
      </c>
      <c r="DA57" s="245">
        <f t="shared" si="70"/>
        <v>0</v>
      </c>
      <c r="DB57" s="245">
        <f t="shared" si="71"/>
        <v>0</v>
      </c>
      <c r="DC57" s="245">
        <f t="shared" si="72"/>
        <v>0</v>
      </c>
      <c r="DD57" s="245">
        <f t="shared" si="73"/>
        <v>0</v>
      </c>
      <c r="DE57" s="245">
        <f t="shared" si="74"/>
        <v>0</v>
      </c>
      <c r="DF57" s="246">
        <f t="shared" si="75"/>
        <v>0</v>
      </c>
      <c r="DG57" s="244" t="e">
        <f t="shared" si="76"/>
        <v>#REF!</v>
      </c>
      <c r="DH57" s="245" t="e">
        <f t="shared" si="77"/>
        <v>#REF!</v>
      </c>
      <c r="DI57" s="245" t="e">
        <f t="shared" si="78"/>
        <v>#REF!</v>
      </c>
      <c r="DJ57" s="245" t="e">
        <f t="shared" si="79"/>
        <v>#REF!</v>
      </c>
      <c r="DK57" s="245" t="e">
        <f t="shared" si="80"/>
        <v>#REF!</v>
      </c>
      <c r="DL57" s="245" t="e">
        <f t="shared" si="81"/>
        <v>#REF!</v>
      </c>
      <c r="DM57" s="245">
        <f t="shared" si="82"/>
        <v>0</v>
      </c>
      <c r="DN57" s="245">
        <f t="shared" si="83"/>
        <v>0</v>
      </c>
      <c r="DO57" s="245">
        <f t="shared" si="84"/>
        <v>0</v>
      </c>
      <c r="DP57" s="245">
        <f t="shared" si="85"/>
        <v>0</v>
      </c>
      <c r="DQ57" s="245">
        <f t="shared" si="86"/>
        <v>0</v>
      </c>
      <c r="DR57" s="246">
        <f t="shared" si="87"/>
        <v>0</v>
      </c>
      <c r="DS57" s="244">
        <f t="shared" si="88"/>
        <v>0</v>
      </c>
      <c r="DT57" s="245">
        <f t="shared" si="89"/>
        <v>0</v>
      </c>
      <c r="DU57" s="245">
        <f t="shared" si="90"/>
        <v>0</v>
      </c>
      <c r="DV57" s="245">
        <f t="shared" si="91"/>
        <v>0</v>
      </c>
      <c r="DW57" s="245">
        <f t="shared" si="92"/>
        <v>0</v>
      </c>
      <c r="DX57" s="245">
        <f t="shared" si="93"/>
        <v>0</v>
      </c>
      <c r="DY57" s="245">
        <f t="shared" si="94"/>
        <v>0</v>
      </c>
      <c r="DZ57" s="245">
        <f t="shared" si="95"/>
        <v>0</v>
      </c>
      <c r="EA57" s="245">
        <f t="shared" si="96"/>
        <v>0</v>
      </c>
      <c r="EB57" s="245">
        <f t="shared" si="97"/>
        <v>0</v>
      </c>
      <c r="EC57" s="245">
        <f t="shared" si="98"/>
        <v>0</v>
      </c>
      <c r="ED57" s="246">
        <f t="shared" si="99"/>
        <v>0</v>
      </c>
      <c r="EE57" s="244">
        <f t="shared" si="100"/>
        <v>0</v>
      </c>
      <c r="EF57" s="245">
        <f t="shared" si="101"/>
        <v>0</v>
      </c>
      <c r="EG57" s="245">
        <f t="shared" si="102"/>
        <v>0</v>
      </c>
      <c r="EH57" s="245">
        <f t="shared" si="103"/>
        <v>0</v>
      </c>
      <c r="EI57" s="245">
        <f t="shared" si="104"/>
        <v>0</v>
      </c>
      <c r="EJ57" s="245">
        <f t="shared" si="105"/>
        <v>0</v>
      </c>
      <c r="EK57" s="245">
        <f t="shared" si="106"/>
        <v>0</v>
      </c>
      <c r="EL57" s="245">
        <f t="shared" si="107"/>
        <v>0</v>
      </c>
      <c r="EM57" s="245">
        <f t="shared" si="108"/>
        <v>0</v>
      </c>
      <c r="EN57" s="245">
        <f t="shared" si="109"/>
        <v>0</v>
      </c>
      <c r="EO57" s="245">
        <f t="shared" si="110"/>
        <v>0</v>
      </c>
      <c r="EP57" s="246">
        <f t="shared" si="111"/>
        <v>0</v>
      </c>
      <c r="EQ57" s="255">
        <f t="shared" si="112"/>
        <v>0</v>
      </c>
      <c r="ER57" s="256">
        <f t="shared" si="113"/>
        <v>0</v>
      </c>
      <c r="ES57" s="256">
        <f t="shared" si="114"/>
        <v>0</v>
      </c>
      <c r="ET57" s="256">
        <f t="shared" si="115"/>
        <v>0</v>
      </c>
      <c r="EU57" s="256" t="e">
        <f t="shared" si="116"/>
        <v>#REF!</v>
      </c>
      <c r="EV57" s="256">
        <f t="shared" si="117"/>
        <v>0</v>
      </c>
      <c r="EW57" s="256">
        <f t="shared" si="118"/>
        <v>0</v>
      </c>
      <c r="EX57" s="256" t="str">
        <f t="shared" si="119"/>
        <v/>
      </c>
      <c r="EY57" s="256" t="str">
        <f t="shared" si="120"/>
        <v/>
      </c>
      <c r="EZ57" s="256" t="str">
        <f t="shared" si="121"/>
        <v/>
      </c>
      <c r="FA57" s="256" t="str">
        <f t="shared" si="122"/>
        <v/>
      </c>
      <c r="FB57" s="257" t="str">
        <f t="shared" si="123"/>
        <v/>
      </c>
      <c r="FC57" s="255">
        <f t="shared" si="124"/>
        <v>0</v>
      </c>
      <c r="FD57" s="256" t="str">
        <f t="shared" si="125"/>
        <v/>
      </c>
      <c r="FE57" s="256" t="str">
        <f t="shared" si="126"/>
        <v/>
      </c>
      <c r="FF57" s="256" t="str">
        <f t="shared" si="127"/>
        <v/>
      </c>
      <c r="FG57" s="256" t="str">
        <f t="shared" si="128"/>
        <v/>
      </c>
      <c r="FH57" s="256" t="str">
        <f t="shared" si="129"/>
        <v/>
      </c>
      <c r="FI57" s="256" t="str">
        <f t="shared" si="130"/>
        <v/>
      </c>
      <c r="FJ57" s="256" t="str">
        <f t="shared" si="131"/>
        <v/>
      </c>
      <c r="FK57" s="256" t="str">
        <f t="shared" si="132"/>
        <v/>
      </c>
      <c r="FL57" s="256" t="str">
        <f t="shared" si="133"/>
        <v/>
      </c>
      <c r="FM57" s="256" t="str">
        <f t="shared" si="134"/>
        <v/>
      </c>
      <c r="FN57" s="257" t="str">
        <f t="shared" si="135"/>
        <v/>
      </c>
      <c r="FO57" s="255" t="e">
        <f t="shared" si="136"/>
        <v>#REF!</v>
      </c>
      <c r="FP57" s="256" t="e">
        <f t="shared" si="137"/>
        <v>#REF!</v>
      </c>
      <c r="FQ57" s="256" t="e">
        <f t="shared" si="138"/>
        <v>#REF!</v>
      </c>
      <c r="FR57" s="256" t="e">
        <f t="shared" si="139"/>
        <v>#REF!</v>
      </c>
      <c r="FS57" s="256" t="e">
        <f t="shared" si="140"/>
        <v>#REF!</v>
      </c>
      <c r="FT57" s="256" t="e">
        <f t="shared" si="141"/>
        <v>#REF!</v>
      </c>
      <c r="FU57" s="256" t="str">
        <f t="shared" si="142"/>
        <v/>
      </c>
      <c r="FV57" s="256" t="str">
        <f t="shared" si="143"/>
        <v/>
      </c>
      <c r="FW57" s="256" t="str">
        <f t="shared" si="144"/>
        <v/>
      </c>
      <c r="FX57" s="256" t="str">
        <f t="shared" si="145"/>
        <v/>
      </c>
      <c r="FY57" s="256" t="str">
        <f t="shared" si="146"/>
        <v/>
      </c>
      <c r="FZ57" s="257" t="str">
        <f t="shared" si="147"/>
        <v/>
      </c>
      <c r="GA57" s="255" t="str">
        <f t="shared" si="148"/>
        <v/>
      </c>
      <c r="GB57" s="256" t="str">
        <f t="shared" si="149"/>
        <v/>
      </c>
      <c r="GC57" s="256" t="str">
        <f t="shared" si="150"/>
        <v/>
      </c>
      <c r="GD57" s="256" t="str">
        <f t="shared" si="151"/>
        <v/>
      </c>
      <c r="GE57" s="256" t="str">
        <f t="shared" si="152"/>
        <v/>
      </c>
      <c r="GF57" s="256" t="str">
        <f t="shared" si="153"/>
        <v/>
      </c>
      <c r="GG57" s="256" t="str">
        <f t="shared" si="154"/>
        <v/>
      </c>
      <c r="GH57" s="256" t="str">
        <f t="shared" si="155"/>
        <v/>
      </c>
      <c r="GI57" s="256" t="str">
        <f t="shared" si="156"/>
        <v/>
      </c>
      <c r="GJ57" s="256" t="str">
        <f t="shared" si="157"/>
        <v/>
      </c>
      <c r="GK57" s="256" t="str">
        <f t="shared" si="158"/>
        <v/>
      </c>
      <c r="GL57" s="257" t="str">
        <f t="shared" si="159"/>
        <v/>
      </c>
      <c r="GM57" s="255" t="str">
        <f t="shared" si="160"/>
        <v/>
      </c>
      <c r="GN57" s="256" t="str">
        <f t="shared" si="161"/>
        <v/>
      </c>
      <c r="GO57" s="256" t="str">
        <f t="shared" si="162"/>
        <v/>
      </c>
      <c r="GP57" s="256" t="str">
        <f t="shared" si="163"/>
        <v/>
      </c>
      <c r="GQ57" s="256" t="str">
        <f t="shared" si="164"/>
        <v/>
      </c>
      <c r="GR57" s="256" t="str">
        <f t="shared" si="165"/>
        <v/>
      </c>
      <c r="GS57" s="256" t="str">
        <f t="shared" si="166"/>
        <v/>
      </c>
      <c r="GT57" s="256" t="str">
        <f t="shared" si="167"/>
        <v/>
      </c>
      <c r="GU57" s="256" t="str">
        <f t="shared" si="168"/>
        <v/>
      </c>
      <c r="GV57" s="256" t="str">
        <f t="shared" si="169"/>
        <v/>
      </c>
      <c r="GW57" s="256" t="str">
        <f t="shared" si="170"/>
        <v/>
      </c>
      <c r="GX57" s="257" t="str">
        <f t="shared" si="171"/>
        <v/>
      </c>
      <c r="GY57" s="252">
        <f t="shared" si="185"/>
        <v>0</v>
      </c>
      <c r="GZ57" s="253" t="e">
        <f t="shared" si="186"/>
        <v>#REF!</v>
      </c>
      <c r="HA57" s="253">
        <f t="shared" si="186"/>
        <v>0</v>
      </c>
      <c r="HB57" s="253">
        <f t="shared" si="186"/>
        <v>0</v>
      </c>
      <c r="HC57" s="253">
        <f t="shared" si="186"/>
        <v>0</v>
      </c>
      <c r="HD57" s="253">
        <f t="shared" si="186"/>
        <v>0</v>
      </c>
      <c r="HE57" s="253">
        <f t="shared" si="173"/>
        <v>0</v>
      </c>
      <c r="HF57" s="254">
        <f t="shared" si="173"/>
        <v>0</v>
      </c>
      <c r="HG57" s="252">
        <f t="shared" si="187"/>
        <v>0</v>
      </c>
      <c r="HH57" s="253">
        <f t="shared" si="188"/>
        <v>0</v>
      </c>
      <c r="HI57" s="253">
        <f t="shared" si="188"/>
        <v>0</v>
      </c>
      <c r="HJ57" s="253">
        <f t="shared" si="188"/>
        <v>0</v>
      </c>
      <c r="HK57" s="253">
        <f t="shared" si="188"/>
        <v>0</v>
      </c>
      <c r="HL57" s="253">
        <f t="shared" si="188"/>
        <v>0</v>
      </c>
      <c r="HM57" s="253">
        <f t="shared" si="188"/>
        <v>0</v>
      </c>
      <c r="HN57" s="254">
        <f t="shared" si="188"/>
        <v>0</v>
      </c>
      <c r="HO57" s="252" t="e">
        <f t="shared" si="189"/>
        <v>#REF!</v>
      </c>
      <c r="HP57" s="253" t="e">
        <f t="shared" si="190"/>
        <v>#REF!</v>
      </c>
      <c r="HQ57" s="253">
        <f t="shared" si="190"/>
        <v>0</v>
      </c>
      <c r="HR57" s="253">
        <f t="shared" si="190"/>
        <v>0</v>
      </c>
      <c r="HS57" s="253">
        <f t="shared" si="190"/>
        <v>0</v>
      </c>
      <c r="HT57" s="253">
        <f t="shared" si="190"/>
        <v>0</v>
      </c>
      <c r="HU57" s="253">
        <f t="shared" si="190"/>
        <v>0</v>
      </c>
      <c r="HV57" s="254">
        <f t="shared" si="190"/>
        <v>0</v>
      </c>
      <c r="HW57" s="252">
        <f t="shared" si="191"/>
        <v>0</v>
      </c>
      <c r="HX57" s="253">
        <f t="shared" si="192"/>
        <v>0</v>
      </c>
      <c r="HY57" s="253">
        <f t="shared" si="192"/>
        <v>0</v>
      </c>
      <c r="HZ57" s="253">
        <f t="shared" si="192"/>
        <v>0</v>
      </c>
      <c r="IA57" s="253">
        <f t="shared" si="192"/>
        <v>0</v>
      </c>
      <c r="IB57" s="253">
        <f t="shared" si="192"/>
        <v>0</v>
      </c>
      <c r="IC57" s="253">
        <f t="shared" si="192"/>
        <v>0</v>
      </c>
      <c r="ID57" s="254">
        <f t="shared" si="192"/>
        <v>0</v>
      </c>
      <c r="IE57" s="252">
        <f t="shared" si="193"/>
        <v>0</v>
      </c>
      <c r="IF57" s="253">
        <f t="shared" si="194"/>
        <v>0</v>
      </c>
      <c r="IG57" s="253">
        <f t="shared" si="194"/>
        <v>0</v>
      </c>
      <c r="IH57" s="253">
        <f t="shared" si="194"/>
        <v>0</v>
      </c>
      <c r="II57" s="253">
        <f t="shared" si="194"/>
        <v>0</v>
      </c>
      <c r="IJ57" s="253">
        <f t="shared" si="194"/>
        <v>0</v>
      </c>
      <c r="IK57" s="253">
        <f t="shared" si="194"/>
        <v>0</v>
      </c>
      <c r="IL57" s="254">
        <f t="shared" si="194"/>
        <v>0</v>
      </c>
      <c r="IM57" s="255" t="e">
        <f t="shared" si="178"/>
        <v>#REF!</v>
      </c>
      <c r="IN57" s="256">
        <f t="shared" si="179"/>
        <v>0</v>
      </c>
      <c r="IO57" s="256" t="e">
        <f t="shared" si="180"/>
        <v>#REF!</v>
      </c>
      <c r="IP57" s="256">
        <f t="shared" si="181"/>
        <v>0</v>
      </c>
      <c r="IQ57" s="257">
        <f t="shared" si="182"/>
        <v>0</v>
      </c>
      <c r="IR57" s="404" t="e">
        <f t="shared" si="195"/>
        <v>#REF!</v>
      </c>
      <c r="IS57" s="250">
        <f t="shared" si="197"/>
        <v>0</v>
      </c>
      <c r="IT57" s="258" t="e">
        <f t="shared" si="183"/>
        <v>#REF!</v>
      </c>
      <c r="IU57" s="407">
        <v>1800</v>
      </c>
      <c r="IV57" s="409">
        <v>1</v>
      </c>
      <c r="IW57" s="409" t="s">
        <v>195</v>
      </c>
      <c r="IX57" s="413" t="e">
        <f t="shared" si="196"/>
        <v>#REF!</v>
      </c>
      <c r="IY57" s="421"/>
      <c r="IZ57" s="422"/>
      <c r="JA57" s="423"/>
      <c r="JB57" s="421"/>
      <c r="JC57" s="422"/>
      <c r="JD57" s="423"/>
      <c r="JE57" s="418"/>
      <c r="JF57" s="419"/>
      <c r="JG57" s="420"/>
      <c r="JH57" s="418"/>
      <c r="JI57" s="419"/>
      <c r="JJ57" s="420"/>
      <c r="JK57" s="418"/>
      <c r="JL57" s="419"/>
      <c r="JM57" s="420"/>
      <c r="JN57" s="641">
        <v>1</v>
      </c>
      <c r="JO57" s="641">
        <v>1</v>
      </c>
      <c r="JP57" s="641">
        <v>1</v>
      </c>
      <c r="JQ57" s="641">
        <v>1</v>
      </c>
      <c r="JR57" s="641">
        <v>1</v>
      </c>
      <c r="JS57" s="656" t="e">
        <f t="shared" si="184"/>
        <v>#REF!</v>
      </c>
    </row>
    <row r="58" spans="25:279" ht="20.100000000000001" hidden="1" customHeight="1">
      <c r="Y58" s="380" t="e">
        <f>N!IK33</f>
        <v>#REF!</v>
      </c>
      <c r="Z58" s="377" t="s">
        <v>125</v>
      </c>
      <c r="AA58" s="244">
        <f>IF(AA$32="",IF(AA$31="",(SUMIF(S!$HC$15:$HL$15,'Ciclo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Semaforico'!AA$30,O!$HC33:$HL33))*AA$31),(SUMIF(S!$HC$15:$HL$15,'Ciclo Semaforico'!AA$32,S!$HC33:$HL33)+SUMIF(N!$HC$15:$HL$15,'Ciclo Semaforico'!AA$32,N!$HC33:$HL33)+SUMIF(E!$HC$15:$HL$15,'Ciclo Semaforico'!AA$32,E!$HC33:$HL33)+SUMIF(O!$HC$15:$HL$15,'Ciclo Semaforico'!AA$32,O!$HC33:$HL33))-IF(AA$31="",(SUMIF(S!$HC$15:$HL$15,'Ciclo Semaforico'!AA$30,S!$HC33:$HL33)+SUMIF(N!$HC$15:$HL$15,'Ciclo Semaforico'!AA$30,N!$HC33:$HL33)+SUMIF(E!$HC$15:$HL$15,'Ciclo Semaforico'!AA$30,E!$HC33:$HL33)+SUMIF(O!$HC$15:$HL$15,'Ciclo Semaforico'!AA$30,O!$HC33:$HL33)),(SUMIF(S!$HC$15:$HL$15,'Ciclo Semaforico'!AA$30,S!$HC33:$HL33)+SUMIF(N!$HC$15:$HL$15,'Ciclo Semaforico'!AA$30,N!$HC33:$HL33)+SUMIF(E!$HC$15:$HL$15,'Ciclo Semaforico'!AA$30,E!$HC33:$HL33)+SUMIF(O!$HC$15:$HL$15,'Ciclo Semaforico'!AA$30,O!$HC33:$HL33))*AA$31))</f>
        <v>0</v>
      </c>
      <c r="AB58" s="245">
        <f>IF(AB$32="",IF(AB$31="",(SUMIF(S!$HC$15:$HL$15,'Ciclo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Semaforico'!AB$30,O!$HC33:$HL33))*AB$31),(SUMIF(S!$HC$15:$HL$15,'Ciclo Semaforico'!AB$32,S!$HC33:$HL33)+SUMIF(N!$HC$15:$HL$15,'Ciclo Semaforico'!AB$32,N!$HC33:$HL33)+SUMIF(E!$HC$15:$HL$15,'Ciclo Semaforico'!AB$32,E!$HC33:$HL33)+SUMIF(O!$HC$15:$HL$15,'Ciclo Semaforico'!AB$32,O!$HC33:$HL33))-IF(AB$31="",(SUMIF(S!$HC$15:$HL$15,'Ciclo Semaforico'!AB$30,S!$HC33:$HL33)+SUMIF(N!$HC$15:$HL$15,'Ciclo Semaforico'!AB$30,N!$HC33:$HL33)+SUMIF(E!$HC$15:$HL$15,'Ciclo Semaforico'!AB$30,E!$HC33:$HL33)+SUMIF(O!$HC$15:$HL$15,'Ciclo Semaforico'!AB$30,O!$HC33:$HL33)),(SUMIF(S!$HC$15:$HL$15,'Ciclo Semaforico'!AB$30,S!$HC33:$HL33)+SUMIF(N!$HC$15:$HL$15,'Ciclo Semaforico'!AB$30,N!$HC33:$HL33)+SUMIF(E!$HC$15:$HL$15,'Ciclo Semaforico'!AB$30,E!$HC33:$HL33)+SUMIF(O!$HC$15:$HL$15,'Ciclo Semaforico'!AB$30,O!$HC33:$HL33))*AB$31))</f>
        <v>0</v>
      </c>
      <c r="AC58" s="245">
        <f>IF(AC$32="",IF(AC$31="",(SUMIF(S!$HC$15:$HL$15,'Ciclo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Semaforico'!AC$30,O!$HC33:$HL33))*AC$31),(SUMIF(S!$HC$15:$HL$15,'Ciclo Semaforico'!AC$32,S!$HC33:$HL33)+SUMIF(N!$HC$15:$HL$15,'Ciclo Semaforico'!AC$32,N!$HC33:$HL33)+SUMIF(E!$HC$15:$HL$15,'Ciclo Semaforico'!AC$32,E!$HC33:$HL33)+SUMIF(O!$HC$15:$HL$15,'Ciclo Semaforico'!AC$32,O!$HC33:$HL33))-IF(AC$31="",(SUMIF(S!$HC$15:$HL$15,'Ciclo Semaforico'!AC$30,S!$HC33:$HL33)+SUMIF(N!$HC$15:$HL$15,'Ciclo Semaforico'!AC$30,N!$HC33:$HL33)+SUMIF(E!$HC$15:$HL$15,'Ciclo Semaforico'!AC$30,E!$HC33:$HL33)+SUMIF(O!$HC$15:$HL$15,'Ciclo Semaforico'!AC$30,O!$HC33:$HL33)),(SUMIF(S!$HC$15:$HL$15,'Ciclo Semaforico'!AC$30,S!$HC33:$HL33)+SUMIF(N!$HC$15:$HL$15,'Ciclo Semaforico'!AC$30,N!$HC33:$HL33)+SUMIF(E!$HC$15:$HL$15,'Ciclo Semaforico'!AC$30,E!$HC33:$HL33)+SUMIF(O!$HC$15:$HL$15,'Ciclo Semaforico'!AC$30,O!$HC33:$HL33))*AC$31))</f>
        <v>0</v>
      </c>
      <c r="AD58" s="245">
        <f>IF(AD$32="",IF(AD$31="",(SUMIF(S!$HC$15:$HL$15,'Ciclo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Semaforico'!AD$30,O!$HC33:$HL33))*AD$31),(SUMIF(S!$HC$15:$HL$15,'Ciclo Semaforico'!AD$32,S!$HC33:$HL33)+SUMIF(N!$HC$15:$HL$15,'Ciclo Semaforico'!AD$32,N!$HC33:$HL33)+SUMIF(E!$HC$15:$HL$15,'Ciclo Semaforico'!AD$32,E!$HC33:$HL33)+SUMIF(O!$HC$15:$HL$15,'Ciclo Semaforico'!AD$32,O!$HC33:$HL33))-IF(AD$31="",(SUMIF(S!$HC$15:$HL$15,'Ciclo Semaforico'!AD$30,S!$HC33:$HL33)+SUMIF(N!$HC$15:$HL$15,'Ciclo Semaforico'!AD$30,N!$HC33:$HL33)+SUMIF(E!$HC$15:$HL$15,'Ciclo Semaforico'!AD$30,E!$HC33:$HL33)+SUMIF(O!$HC$15:$HL$15,'Ciclo Semaforico'!AD$30,O!$HC33:$HL33)),(SUMIF(S!$HC$15:$HL$15,'Ciclo Semaforico'!AD$30,S!$HC33:$HL33)+SUMIF(N!$HC$15:$HL$15,'Ciclo Semaforico'!AD$30,N!$HC33:$HL33)+SUMIF(E!$HC$15:$HL$15,'Ciclo Semaforico'!AD$30,E!$HC33:$HL33)+SUMIF(O!$HC$15:$HL$15,'Ciclo Semaforico'!AD$30,O!$HC33:$HL33))*AD$31))</f>
        <v>0</v>
      </c>
      <c r="AE58" s="245" t="e">
        <f>IF(AE$32="",IF(AE$31="",(SUMIF(S!$HC$15:$HL$15,'Ciclo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Semaforico'!AE$30,O!$HC33:$HL33))*AE$31),(SUMIF(S!$HC$15:$HL$15,'Ciclo Semaforico'!AE$32,S!$HC33:$HL33)+SUMIF(N!$HC$15:$HL$15,'Ciclo Semaforico'!AE$32,N!$HC33:$HL33)+SUMIF(E!$HC$15:$HL$15,'Ciclo Semaforico'!AE$32,E!$HC33:$HL33)+SUMIF(O!$HC$15:$HL$15,'Ciclo Semaforico'!AE$32,O!$HC33:$HL33))-IF(AE$31="",(SUMIF(S!$HC$15:$HL$15,'Ciclo Semaforico'!AE$30,S!$HC33:$HL33)+SUMIF(N!$HC$15:$HL$15,'Ciclo Semaforico'!AE$30,N!$HC33:$HL33)+SUMIF(E!$HC$15:$HL$15,'Ciclo Semaforico'!AE$30,E!$HC33:$HL33)+SUMIF(O!$HC$15:$HL$15,'Ciclo Semaforico'!AE$30,O!$HC33:$HL33)),(SUMIF(S!$HC$15:$HL$15,'Ciclo Semaforico'!AE$30,S!$HC33:$HL33)+SUMIF(N!$HC$15:$HL$15,'Ciclo Semaforico'!AE$30,N!$HC33:$HL33)+SUMIF(E!$HC$15:$HL$15,'Ciclo Semaforico'!AE$30,E!$HC33:$HL33)+SUMIF(O!$HC$15:$HL$15,'Ciclo Semaforico'!AE$30,O!$HC33:$HL33))*AE$31))</f>
        <v>#REF!</v>
      </c>
      <c r="AF58" s="245">
        <f>IF(AF$32="",IF(AF$31="",(SUMIF(S!$HC$15:$HL$15,'Ciclo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Semaforico'!AF$30,O!$HC33:$HL33))*AF$31),(SUMIF(S!$HC$15:$HL$15,'Ciclo Semaforico'!AF$32,S!$HC33:$HL33)+SUMIF(N!$HC$15:$HL$15,'Ciclo Semaforico'!AF$32,N!$HC33:$HL33)+SUMIF(E!$HC$15:$HL$15,'Ciclo Semaforico'!AF$32,E!$HC33:$HL33)+SUMIF(O!$HC$15:$HL$15,'Ciclo Semaforico'!AF$32,O!$HC33:$HL33))-IF(AF$31="",(SUMIF(S!$HC$15:$HL$15,'Ciclo Semaforico'!AF$30,S!$HC33:$HL33)+SUMIF(N!$HC$15:$HL$15,'Ciclo Semaforico'!AF$30,N!$HC33:$HL33)+SUMIF(E!$HC$15:$HL$15,'Ciclo Semaforico'!AF$30,E!$HC33:$HL33)+SUMIF(O!$HC$15:$HL$15,'Ciclo Semaforico'!AF$30,O!$HC33:$HL33)),(SUMIF(S!$HC$15:$HL$15,'Ciclo Semaforico'!AF$30,S!$HC33:$HL33)+SUMIF(N!$HC$15:$HL$15,'Ciclo Semaforico'!AF$30,N!$HC33:$HL33)+SUMIF(E!$HC$15:$HL$15,'Ciclo Semaforico'!AF$30,E!$HC33:$HL33)+SUMIF(O!$HC$15:$HL$15,'Ciclo Semaforico'!AF$30,O!$HC33:$HL33))*AF$31))</f>
        <v>0</v>
      </c>
      <c r="AG58" s="245">
        <f>IF(AG$32="",IF(AG$31="",(SUMIF(S!$HC$15:$HL$15,'Ciclo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Semaforico'!AG$30,O!$HC33:$HL33))*AG$31),(SUMIF(S!$HC$15:$HL$15,'Ciclo Semaforico'!AG$32,S!$HC33:$HL33)+SUMIF(N!$HC$15:$HL$15,'Ciclo Semaforico'!AG$32,N!$HC33:$HL33)+SUMIF(E!$HC$15:$HL$15,'Ciclo Semaforico'!AG$32,E!$HC33:$HL33)+SUMIF(O!$HC$15:$HL$15,'Ciclo Semaforico'!AG$32,O!$HC33:$HL33))-IF(AG$31="",(SUMIF(S!$HC$15:$HL$15,'Ciclo Semaforico'!AG$30,S!$HC33:$HL33)+SUMIF(N!$HC$15:$HL$15,'Ciclo Semaforico'!AG$30,N!$HC33:$HL33)+SUMIF(E!$HC$15:$HL$15,'Ciclo Semaforico'!AG$30,E!$HC33:$HL33)+SUMIF(O!$HC$15:$HL$15,'Ciclo Semaforico'!AG$30,O!$HC33:$HL33)),(SUMIF(S!$HC$15:$HL$15,'Ciclo Semaforico'!AG$30,S!$HC33:$HL33)+SUMIF(N!$HC$15:$HL$15,'Ciclo Semaforico'!AG$30,N!$HC33:$HL33)+SUMIF(E!$HC$15:$HL$15,'Ciclo Semaforico'!AG$30,E!$HC33:$HL33)+SUMIF(O!$HC$15:$HL$15,'Ciclo Semaforico'!AG$30,O!$HC33:$HL33))*AG$31))</f>
        <v>0</v>
      </c>
      <c r="AH58" s="245">
        <f>IF(AH$32="",IF(AH$31="",(SUMIF(S!$HC$15:$HL$15,'Ciclo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Semaforico'!AH$30,O!$HC33:$HL33))*AH$31),(SUMIF(S!$HC$15:$HL$15,'Ciclo Semaforico'!AH$32,S!$HC33:$HL33)+SUMIF(N!$HC$15:$HL$15,'Ciclo Semaforico'!AH$32,N!$HC33:$HL33)+SUMIF(E!$HC$15:$HL$15,'Ciclo Semaforico'!AH$32,E!$HC33:$HL33)+SUMIF(O!$HC$15:$HL$15,'Ciclo Semaforico'!AH$32,O!$HC33:$HL33))-IF(AH$31="",(SUMIF(S!$HC$15:$HL$15,'Ciclo Semaforico'!AH$30,S!$HC33:$HL33)+SUMIF(N!$HC$15:$HL$15,'Ciclo Semaforico'!AH$30,N!$HC33:$HL33)+SUMIF(E!$HC$15:$HL$15,'Ciclo Semaforico'!AH$30,E!$HC33:$HL33)+SUMIF(O!$HC$15:$HL$15,'Ciclo Semaforico'!AH$30,O!$HC33:$HL33)),(SUMIF(S!$HC$15:$HL$15,'Ciclo Semaforico'!AH$30,S!$HC33:$HL33)+SUMIF(N!$HC$15:$HL$15,'Ciclo Semaforico'!AH$30,N!$HC33:$HL33)+SUMIF(E!$HC$15:$HL$15,'Ciclo Semaforico'!AH$30,E!$HC33:$HL33)+SUMIF(O!$HC$15:$HL$15,'Ciclo Semaforico'!AH$30,O!$HC33:$HL33))*AH$31))</f>
        <v>0</v>
      </c>
      <c r="AI58" s="245">
        <f>IF(AI$32="",IF(AI$31="",(SUMIF(S!$HC$15:$HL$15,'Ciclo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Semaforico'!AI$30,O!$HC33:$HL33))*AI$31),(SUMIF(S!$HC$15:$HL$15,'Ciclo Semaforico'!AI$32,S!$HC33:$HL33)+SUMIF(N!$HC$15:$HL$15,'Ciclo Semaforico'!AI$32,N!$HC33:$HL33)+SUMIF(E!$HC$15:$HL$15,'Ciclo Semaforico'!AI$32,E!$HC33:$HL33)+SUMIF(O!$HC$15:$HL$15,'Ciclo Semaforico'!AI$32,O!$HC33:$HL33))-IF(AI$31="",(SUMIF(S!$HC$15:$HL$15,'Ciclo Semaforico'!AI$30,S!$HC33:$HL33)+SUMIF(N!$HC$15:$HL$15,'Ciclo Semaforico'!AI$30,N!$HC33:$HL33)+SUMIF(E!$HC$15:$HL$15,'Ciclo Semaforico'!AI$30,E!$HC33:$HL33)+SUMIF(O!$HC$15:$HL$15,'Ciclo Semaforico'!AI$30,O!$HC33:$HL33)),(SUMIF(S!$HC$15:$HL$15,'Ciclo Semaforico'!AI$30,S!$HC33:$HL33)+SUMIF(N!$HC$15:$HL$15,'Ciclo Semaforico'!AI$30,N!$HC33:$HL33)+SUMIF(E!$HC$15:$HL$15,'Ciclo Semaforico'!AI$30,E!$HC33:$HL33)+SUMIF(O!$HC$15:$HL$15,'Ciclo Semaforico'!AI$30,O!$HC33:$HL33))*AI$31))</f>
        <v>0</v>
      </c>
      <c r="AJ58" s="245">
        <f>IF(AJ$32="",IF(AJ$31="",(SUMIF(S!$HC$15:$HL$15,'Ciclo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Semaforico'!AJ$30,O!$HC33:$HL33))*AJ$31),(SUMIF(S!$HC$15:$HL$15,'Ciclo Semaforico'!AJ$32,S!$HC33:$HL33)+SUMIF(N!$HC$15:$HL$15,'Ciclo Semaforico'!AJ$32,N!$HC33:$HL33)+SUMIF(E!$HC$15:$HL$15,'Ciclo Semaforico'!AJ$32,E!$HC33:$HL33)+SUMIF(O!$HC$15:$HL$15,'Ciclo Semaforico'!AJ$32,O!$HC33:$HL33))-IF(AJ$31="",(SUMIF(S!$HC$15:$HL$15,'Ciclo Semaforico'!AJ$30,S!$HC33:$HL33)+SUMIF(N!$HC$15:$HL$15,'Ciclo Semaforico'!AJ$30,N!$HC33:$HL33)+SUMIF(E!$HC$15:$HL$15,'Ciclo Semaforico'!AJ$30,E!$HC33:$HL33)+SUMIF(O!$HC$15:$HL$15,'Ciclo Semaforico'!AJ$30,O!$HC33:$HL33)),(SUMIF(S!$HC$15:$HL$15,'Ciclo Semaforico'!AJ$30,S!$HC33:$HL33)+SUMIF(N!$HC$15:$HL$15,'Ciclo Semaforico'!AJ$30,N!$HC33:$HL33)+SUMIF(E!$HC$15:$HL$15,'Ciclo Semaforico'!AJ$30,E!$HC33:$HL33)+SUMIF(O!$HC$15:$HL$15,'Ciclo Semaforico'!AJ$30,O!$HC33:$HL33))*AJ$31))</f>
        <v>0</v>
      </c>
      <c r="AK58" s="245">
        <f>IF(AK$32="",IF(AK$31="",(SUMIF(S!$HC$15:$HL$15,'Ciclo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Semaforico'!AK$30,O!$HC33:$HL33))*AK$31),(SUMIF(S!$HC$15:$HL$15,'Ciclo Semaforico'!AK$32,S!$HC33:$HL33)+SUMIF(N!$HC$15:$HL$15,'Ciclo Semaforico'!AK$32,N!$HC33:$HL33)+SUMIF(E!$HC$15:$HL$15,'Ciclo Semaforico'!AK$32,E!$HC33:$HL33)+SUMIF(O!$HC$15:$HL$15,'Ciclo Semaforico'!AK$32,O!$HC33:$HL33))-IF(AK$31="",(SUMIF(S!$HC$15:$HL$15,'Ciclo Semaforico'!AK$30,S!$HC33:$HL33)+SUMIF(N!$HC$15:$HL$15,'Ciclo Semaforico'!AK$30,N!$HC33:$HL33)+SUMIF(E!$HC$15:$HL$15,'Ciclo Semaforico'!AK$30,E!$HC33:$HL33)+SUMIF(O!$HC$15:$HL$15,'Ciclo Semaforico'!AK$30,O!$HC33:$HL33)),(SUMIF(S!$HC$15:$HL$15,'Ciclo Semaforico'!AK$30,S!$HC33:$HL33)+SUMIF(N!$HC$15:$HL$15,'Ciclo Semaforico'!AK$30,N!$HC33:$HL33)+SUMIF(E!$HC$15:$HL$15,'Ciclo Semaforico'!AK$30,E!$HC33:$HL33)+SUMIF(O!$HC$15:$HL$15,'Ciclo Semaforico'!AK$30,O!$HC33:$HL33))*AK$31))</f>
        <v>0</v>
      </c>
      <c r="AL58" s="246">
        <f>IF(AL$32="",IF(AL$31="",(SUMIF(S!$HC$15:$HL$15,'Ciclo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Semaforico'!AL$30,O!$HC33:$HL33))*AL$31),(SUMIF(S!$HC$15:$HL$15,'Ciclo Semaforico'!AL$32,S!$HC33:$HL33)+SUMIF(N!$HC$15:$HL$15,'Ciclo Semaforico'!AL$32,N!$HC33:$HL33)+SUMIF(E!$HC$15:$HL$15,'Ciclo Semaforico'!AL$32,E!$HC33:$HL33)+SUMIF(O!$HC$15:$HL$15,'Ciclo Semaforico'!AL$32,O!$HC33:$HL33))-IF(AL$31="",(SUMIF(S!$HC$15:$HL$15,'Ciclo Semaforico'!AL$30,S!$HC33:$HL33)+SUMIF(N!$HC$15:$HL$15,'Ciclo Semaforico'!AL$30,N!$HC33:$HL33)+SUMIF(E!$HC$15:$HL$15,'Ciclo Semaforico'!AL$30,E!$HC33:$HL33)+SUMIF(O!$HC$15:$HL$15,'Ciclo Semaforico'!AL$30,O!$HC33:$HL33)),(SUMIF(S!$HC$15:$HL$15,'Ciclo Semaforico'!AL$30,S!$HC33:$HL33)+SUMIF(N!$HC$15:$HL$15,'Ciclo Semaforico'!AL$30,N!$HC33:$HL33)+SUMIF(E!$HC$15:$HL$15,'Ciclo Semaforico'!AL$30,E!$HC33:$HL33)+SUMIF(O!$HC$15:$HL$15,'Ciclo Semaforico'!AL$30,O!$HC33:$HL33))*AL$31))</f>
        <v>0</v>
      </c>
      <c r="AM58" s="244">
        <f>IF(AM$32="",IF(AM$31="",(SUMIF(S!$HC$15:$HL$15,'Ciclo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Semaforico'!AM$30,O!$HC33:$HL33))*AM$31),(SUMIF(S!$HC$15:$HL$15,'Ciclo Semaforico'!AM$32,S!$HC33:$HL33)+SUMIF(N!$HC$15:$HL$15,'Ciclo Semaforico'!AM$32,N!$HC33:$HL33)+SUMIF(E!$HC$15:$HL$15,'Ciclo Semaforico'!AM$32,E!$HC33:$HL33)+SUMIF(O!$HC$15:$HL$15,'Ciclo Semaforico'!AM$32,O!$HC33:$HL33))-IF(AM$31="",(SUMIF(S!$HC$15:$HL$15,'Ciclo Semaforico'!AM$30,S!$HC33:$HL33)+SUMIF(N!$HC$15:$HL$15,'Ciclo Semaforico'!AM$30,N!$HC33:$HL33)+SUMIF(E!$HC$15:$HL$15,'Ciclo Semaforico'!AM$30,E!$HC33:$HL33)+SUMIF(O!$HC$15:$HL$15,'Ciclo Semaforico'!AM$30,O!$HC33:$HL33)),(SUMIF(S!$HC$15:$HL$15,'Ciclo Semaforico'!AM$30,S!$HC33:$HL33)+SUMIF(N!$HC$15:$HL$15,'Ciclo Semaforico'!AM$30,N!$HC33:$HL33)+SUMIF(E!$HC$15:$HL$15,'Ciclo Semaforico'!AM$30,E!$HC33:$HL33)+SUMIF(O!$HC$15:$HL$15,'Ciclo Semaforico'!AM$30,O!$HC33:$HL33))*AM$31))</f>
        <v>0</v>
      </c>
      <c r="AN58" s="245">
        <f>IF(AN$32="",IF(AN$31="",(SUMIF(S!$HC$15:$HL$15,'Ciclo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Semaforico'!AN$30,O!$HC33:$HL33))*AN$31),(SUMIF(S!$HC$15:$HL$15,'Ciclo Semaforico'!AN$32,S!$HC33:$HL33)+SUMIF(N!$HC$15:$HL$15,'Ciclo Semaforico'!AN$32,N!$HC33:$HL33)+SUMIF(E!$HC$15:$HL$15,'Ciclo Semaforico'!AN$32,E!$HC33:$HL33)+SUMIF(O!$HC$15:$HL$15,'Ciclo Semaforico'!AN$32,O!$HC33:$HL33))-IF(AN$31="",(SUMIF(S!$HC$15:$HL$15,'Ciclo Semaforico'!AN$30,S!$HC33:$HL33)+SUMIF(N!$HC$15:$HL$15,'Ciclo Semaforico'!AN$30,N!$HC33:$HL33)+SUMIF(E!$HC$15:$HL$15,'Ciclo Semaforico'!AN$30,E!$HC33:$HL33)+SUMIF(O!$HC$15:$HL$15,'Ciclo Semaforico'!AN$30,O!$HC33:$HL33)),(SUMIF(S!$HC$15:$HL$15,'Ciclo Semaforico'!AN$30,S!$HC33:$HL33)+SUMIF(N!$HC$15:$HL$15,'Ciclo Semaforico'!AN$30,N!$HC33:$HL33)+SUMIF(E!$HC$15:$HL$15,'Ciclo Semaforico'!AN$30,E!$HC33:$HL33)+SUMIF(O!$HC$15:$HL$15,'Ciclo Semaforico'!AN$30,O!$HC33:$HL33))*AN$31))</f>
        <v>0</v>
      </c>
      <c r="AO58" s="245">
        <f>IF(AO$32="",IF(AO$31="",(SUMIF(S!$HC$15:$HL$15,'Ciclo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Semaforico'!AO$30,O!$HC33:$HL33))*AO$31),(SUMIF(S!$HC$15:$HL$15,'Ciclo Semaforico'!AO$32,S!$HC33:$HL33)+SUMIF(N!$HC$15:$HL$15,'Ciclo Semaforico'!AO$32,N!$HC33:$HL33)+SUMIF(E!$HC$15:$HL$15,'Ciclo Semaforico'!AO$32,E!$HC33:$HL33)+SUMIF(O!$HC$15:$HL$15,'Ciclo Semaforico'!AO$32,O!$HC33:$HL33))-IF(AO$31="",(SUMIF(S!$HC$15:$HL$15,'Ciclo Semaforico'!AO$30,S!$HC33:$HL33)+SUMIF(N!$HC$15:$HL$15,'Ciclo Semaforico'!AO$30,N!$HC33:$HL33)+SUMIF(E!$HC$15:$HL$15,'Ciclo Semaforico'!AO$30,E!$HC33:$HL33)+SUMIF(O!$HC$15:$HL$15,'Ciclo Semaforico'!AO$30,O!$HC33:$HL33)),(SUMIF(S!$HC$15:$HL$15,'Ciclo Semaforico'!AO$30,S!$HC33:$HL33)+SUMIF(N!$HC$15:$HL$15,'Ciclo Semaforico'!AO$30,N!$HC33:$HL33)+SUMIF(E!$HC$15:$HL$15,'Ciclo Semaforico'!AO$30,E!$HC33:$HL33)+SUMIF(O!$HC$15:$HL$15,'Ciclo Semaforico'!AO$30,O!$HC33:$HL33))*AO$31))</f>
        <v>0</v>
      </c>
      <c r="AP58" s="245">
        <f>IF(AP$32="",IF(AP$31="",(SUMIF(S!$HC$15:$HL$15,'Ciclo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Semaforico'!AP$30,O!$HC33:$HL33))*AP$31),(SUMIF(S!$HC$15:$HL$15,'Ciclo Semaforico'!AP$32,S!$HC33:$HL33)+SUMIF(N!$HC$15:$HL$15,'Ciclo Semaforico'!AP$32,N!$HC33:$HL33)+SUMIF(E!$HC$15:$HL$15,'Ciclo Semaforico'!AP$32,E!$HC33:$HL33)+SUMIF(O!$HC$15:$HL$15,'Ciclo Semaforico'!AP$32,O!$HC33:$HL33))-IF(AP$31="",(SUMIF(S!$HC$15:$HL$15,'Ciclo Semaforico'!AP$30,S!$HC33:$HL33)+SUMIF(N!$HC$15:$HL$15,'Ciclo Semaforico'!AP$30,N!$HC33:$HL33)+SUMIF(E!$HC$15:$HL$15,'Ciclo Semaforico'!AP$30,E!$HC33:$HL33)+SUMIF(O!$HC$15:$HL$15,'Ciclo Semaforico'!AP$30,O!$HC33:$HL33)),(SUMIF(S!$HC$15:$HL$15,'Ciclo Semaforico'!AP$30,S!$HC33:$HL33)+SUMIF(N!$HC$15:$HL$15,'Ciclo Semaforico'!AP$30,N!$HC33:$HL33)+SUMIF(E!$HC$15:$HL$15,'Ciclo Semaforico'!AP$30,E!$HC33:$HL33)+SUMIF(O!$HC$15:$HL$15,'Ciclo Semaforico'!AP$30,O!$HC33:$HL33))*AP$31))</f>
        <v>0</v>
      </c>
      <c r="AQ58" s="245">
        <f>IF(AQ$32="",IF(AQ$31="",(SUMIF(S!$HC$15:$HL$15,'Ciclo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Semaforico'!AQ$30,O!$HC33:$HL33))*AQ$31),(SUMIF(S!$HC$15:$HL$15,'Ciclo Semaforico'!AQ$32,S!$HC33:$HL33)+SUMIF(N!$HC$15:$HL$15,'Ciclo Semaforico'!AQ$32,N!$HC33:$HL33)+SUMIF(E!$HC$15:$HL$15,'Ciclo Semaforico'!AQ$32,E!$HC33:$HL33)+SUMIF(O!$HC$15:$HL$15,'Ciclo Semaforico'!AQ$32,O!$HC33:$HL33))-IF(AQ$31="",(SUMIF(S!$HC$15:$HL$15,'Ciclo Semaforico'!AQ$30,S!$HC33:$HL33)+SUMIF(N!$HC$15:$HL$15,'Ciclo Semaforico'!AQ$30,N!$HC33:$HL33)+SUMIF(E!$HC$15:$HL$15,'Ciclo Semaforico'!AQ$30,E!$HC33:$HL33)+SUMIF(O!$HC$15:$HL$15,'Ciclo Semaforico'!AQ$30,O!$HC33:$HL33)),(SUMIF(S!$HC$15:$HL$15,'Ciclo Semaforico'!AQ$30,S!$HC33:$HL33)+SUMIF(N!$HC$15:$HL$15,'Ciclo Semaforico'!AQ$30,N!$HC33:$HL33)+SUMIF(E!$HC$15:$HL$15,'Ciclo Semaforico'!AQ$30,E!$HC33:$HL33)+SUMIF(O!$HC$15:$HL$15,'Ciclo Semaforico'!AQ$30,O!$HC33:$HL33))*AQ$31))</f>
        <v>0</v>
      </c>
      <c r="AR58" s="245">
        <f>IF(AR$32="",IF(AR$31="",(SUMIF(S!$HC$15:$HL$15,'Ciclo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Semaforico'!AR$30,O!$HC33:$HL33))*AR$31),(SUMIF(S!$HC$15:$HL$15,'Ciclo Semaforico'!AR$32,S!$HC33:$HL33)+SUMIF(N!$HC$15:$HL$15,'Ciclo Semaforico'!AR$32,N!$HC33:$HL33)+SUMIF(E!$HC$15:$HL$15,'Ciclo Semaforico'!AR$32,E!$HC33:$HL33)+SUMIF(O!$HC$15:$HL$15,'Ciclo Semaforico'!AR$32,O!$HC33:$HL33))-IF(AR$31="",(SUMIF(S!$HC$15:$HL$15,'Ciclo Semaforico'!AR$30,S!$HC33:$HL33)+SUMIF(N!$HC$15:$HL$15,'Ciclo Semaforico'!AR$30,N!$HC33:$HL33)+SUMIF(E!$HC$15:$HL$15,'Ciclo Semaforico'!AR$30,E!$HC33:$HL33)+SUMIF(O!$HC$15:$HL$15,'Ciclo Semaforico'!AR$30,O!$HC33:$HL33)),(SUMIF(S!$HC$15:$HL$15,'Ciclo Semaforico'!AR$30,S!$HC33:$HL33)+SUMIF(N!$HC$15:$HL$15,'Ciclo Semaforico'!AR$30,N!$HC33:$HL33)+SUMIF(E!$HC$15:$HL$15,'Ciclo Semaforico'!AR$30,E!$HC33:$HL33)+SUMIF(O!$HC$15:$HL$15,'Ciclo Semaforico'!AR$30,O!$HC33:$HL33))*AR$31))</f>
        <v>0</v>
      </c>
      <c r="AS58" s="245">
        <f>IF(AS$32="",IF(AS$31="",(SUMIF(S!$HC$15:$HL$15,'Ciclo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Semaforico'!AS$30,O!$HC33:$HL33))*AS$31),(SUMIF(S!$HC$15:$HL$15,'Ciclo Semaforico'!AS$32,S!$HC33:$HL33)+SUMIF(N!$HC$15:$HL$15,'Ciclo Semaforico'!AS$32,N!$HC33:$HL33)+SUMIF(E!$HC$15:$HL$15,'Ciclo Semaforico'!AS$32,E!$HC33:$HL33)+SUMIF(O!$HC$15:$HL$15,'Ciclo Semaforico'!AS$32,O!$HC33:$HL33))-IF(AS$31="",(SUMIF(S!$HC$15:$HL$15,'Ciclo Semaforico'!AS$30,S!$HC33:$HL33)+SUMIF(N!$HC$15:$HL$15,'Ciclo Semaforico'!AS$30,N!$HC33:$HL33)+SUMIF(E!$HC$15:$HL$15,'Ciclo Semaforico'!AS$30,E!$HC33:$HL33)+SUMIF(O!$HC$15:$HL$15,'Ciclo Semaforico'!AS$30,O!$HC33:$HL33)),(SUMIF(S!$HC$15:$HL$15,'Ciclo Semaforico'!AS$30,S!$HC33:$HL33)+SUMIF(N!$HC$15:$HL$15,'Ciclo Semaforico'!AS$30,N!$HC33:$HL33)+SUMIF(E!$HC$15:$HL$15,'Ciclo Semaforico'!AS$30,E!$HC33:$HL33)+SUMIF(O!$HC$15:$HL$15,'Ciclo Semaforico'!AS$30,O!$HC33:$HL33))*AS$31))</f>
        <v>0</v>
      </c>
      <c r="AT58" s="245">
        <f>IF(AT$32="",IF(AT$31="",(SUMIF(S!$HC$15:$HL$15,'Ciclo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Semaforico'!AT$30,O!$HC33:$HL33))*AT$31),(SUMIF(S!$HC$15:$HL$15,'Ciclo Semaforico'!AT$32,S!$HC33:$HL33)+SUMIF(N!$HC$15:$HL$15,'Ciclo Semaforico'!AT$32,N!$HC33:$HL33)+SUMIF(E!$HC$15:$HL$15,'Ciclo Semaforico'!AT$32,E!$HC33:$HL33)+SUMIF(O!$HC$15:$HL$15,'Ciclo Semaforico'!AT$32,O!$HC33:$HL33))-IF(AT$31="",(SUMIF(S!$HC$15:$HL$15,'Ciclo Semaforico'!AT$30,S!$HC33:$HL33)+SUMIF(N!$HC$15:$HL$15,'Ciclo Semaforico'!AT$30,N!$HC33:$HL33)+SUMIF(E!$HC$15:$HL$15,'Ciclo Semaforico'!AT$30,E!$HC33:$HL33)+SUMIF(O!$HC$15:$HL$15,'Ciclo Semaforico'!AT$30,O!$HC33:$HL33)),(SUMIF(S!$HC$15:$HL$15,'Ciclo Semaforico'!AT$30,S!$HC33:$HL33)+SUMIF(N!$HC$15:$HL$15,'Ciclo Semaforico'!AT$30,N!$HC33:$HL33)+SUMIF(E!$HC$15:$HL$15,'Ciclo Semaforico'!AT$30,E!$HC33:$HL33)+SUMIF(O!$HC$15:$HL$15,'Ciclo Semaforico'!AT$30,O!$HC33:$HL33))*AT$31))</f>
        <v>0</v>
      </c>
      <c r="AU58" s="245">
        <f>IF(AU$32="",IF(AU$31="",(SUMIF(S!$HC$15:$HL$15,'Ciclo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Semaforico'!AU$30,O!$HC33:$HL33))*AU$31),(SUMIF(S!$HC$15:$HL$15,'Ciclo Semaforico'!AU$32,S!$HC33:$HL33)+SUMIF(N!$HC$15:$HL$15,'Ciclo Semaforico'!AU$32,N!$HC33:$HL33)+SUMIF(E!$HC$15:$HL$15,'Ciclo Semaforico'!AU$32,E!$HC33:$HL33)+SUMIF(O!$HC$15:$HL$15,'Ciclo Semaforico'!AU$32,O!$HC33:$HL33))-IF(AU$31="",(SUMIF(S!$HC$15:$HL$15,'Ciclo Semaforico'!AU$30,S!$HC33:$HL33)+SUMIF(N!$HC$15:$HL$15,'Ciclo Semaforico'!AU$30,N!$HC33:$HL33)+SUMIF(E!$HC$15:$HL$15,'Ciclo Semaforico'!AU$30,E!$HC33:$HL33)+SUMIF(O!$HC$15:$HL$15,'Ciclo Semaforico'!AU$30,O!$HC33:$HL33)),(SUMIF(S!$HC$15:$HL$15,'Ciclo Semaforico'!AU$30,S!$HC33:$HL33)+SUMIF(N!$HC$15:$HL$15,'Ciclo Semaforico'!AU$30,N!$HC33:$HL33)+SUMIF(E!$HC$15:$HL$15,'Ciclo Semaforico'!AU$30,E!$HC33:$HL33)+SUMIF(O!$HC$15:$HL$15,'Ciclo Semaforico'!AU$30,O!$HC33:$HL33))*AU$31))</f>
        <v>0</v>
      </c>
      <c r="AV58" s="245">
        <f>IF(AV$32="",IF(AV$31="",(SUMIF(S!$HC$15:$HL$15,'Ciclo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Semaforico'!AV$30,O!$HC33:$HL33))*AV$31),(SUMIF(S!$HC$15:$HL$15,'Ciclo Semaforico'!AV$32,S!$HC33:$HL33)+SUMIF(N!$HC$15:$HL$15,'Ciclo Semaforico'!AV$32,N!$HC33:$HL33)+SUMIF(E!$HC$15:$HL$15,'Ciclo Semaforico'!AV$32,E!$HC33:$HL33)+SUMIF(O!$HC$15:$HL$15,'Ciclo Semaforico'!AV$32,O!$HC33:$HL33))-IF(AV$31="",(SUMIF(S!$HC$15:$HL$15,'Ciclo Semaforico'!AV$30,S!$HC33:$HL33)+SUMIF(N!$HC$15:$HL$15,'Ciclo Semaforico'!AV$30,N!$HC33:$HL33)+SUMIF(E!$HC$15:$HL$15,'Ciclo Semaforico'!AV$30,E!$HC33:$HL33)+SUMIF(O!$HC$15:$HL$15,'Ciclo Semaforico'!AV$30,O!$HC33:$HL33)),(SUMIF(S!$HC$15:$HL$15,'Ciclo Semaforico'!AV$30,S!$HC33:$HL33)+SUMIF(N!$HC$15:$HL$15,'Ciclo Semaforico'!AV$30,N!$HC33:$HL33)+SUMIF(E!$HC$15:$HL$15,'Ciclo Semaforico'!AV$30,E!$HC33:$HL33)+SUMIF(O!$HC$15:$HL$15,'Ciclo Semaforico'!AV$30,O!$HC33:$HL33))*AV$31))</f>
        <v>0</v>
      </c>
      <c r="AW58" s="245">
        <f>IF(AW$32="",IF(AW$31="",(SUMIF(S!$HC$15:$HL$15,'Ciclo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Semaforico'!AW$30,O!$HC33:$HL33))*AW$31),(SUMIF(S!$HC$15:$HL$15,'Ciclo Semaforico'!AW$32,S!$HC33:$HL33)+SUMIF(N!$HC$15:$HL$15,'Ciclo Semaforico'!AW$32,N!$HC33:$HL33)+SUMIF(E!$HC$15:$HL$15,'Ciclo Semaforico'!AW$32,E!$HC33:$HL33)+SUMIF(O!$HC$15:$HL$15,'Ciclo Semaforico'!AW$32,O!$HC33:$HL33))-IF(AW$31="",(SUMIF(S!$HC$15:$HL$15,'Ciclo Semaforico'!AW$30,S!$HC33:$HL33)+SUMIF(N!$HC$15:$HL$15,'Ciclo Semaforico'!AW$30,N!$HC33:$HL33)+SUMIF(E!$HC$15:$HL$15,'Ciclo Semaforico'!AW$30,E!$HC33:$HL33)+SUMIF(O!$HC$15:$HL$15,'Ciclo Semaforico'!AW$30,O!$HC33:$HL33)),(SUMIF(S!$HC$15:$HL$15,'Ciclo Semaforico'!AW$30,S!$HC33:$HL33)+SUMIF(N!$HC$15:$HL$15,'Ciclo Semaforico'!AW$30,N!$HC33:$HL33)+SUMIF(E!$HC$15:$HL$15,'Ciclo Semaforico'!AW$30,E!$HC33:$HL33)+SUMIF(O!$HC$15:$HL$15,'Ciclo Semaforico'!AW$30,O!$HC33:$HL33))*AW$31))</f>
        <v>0</v>
      </c>
      <c r="AX58" s="246">
        <f>IF(AX$32="",IF(AX$31="",(SUMIF(S!$HC$15:$HL$15,'Ciclo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Semaforico'!AX$30,O!$HC33:$HL33))*AX$31),(SUMIF(S!$HC$15:$HL$15,'Ciclo Semaforico'!AX$32,S!$HC33:$HL33)+SUMIF(N!$HC$15:$HL$15,'Ciclo Semaforico'!AX$32,N!$HC33:$HL33)+SUMIF(E!$HC$15:$HL$15,'Ciclo Semaforico'!AX$32,E!$HC33:$HL33)+SUMIF(O!$HC$15:$HL$15,'Ciclo Semaforico'!AX$32,O!$HC33:$HL33))-IF(AX$31="",(SUMIF(S!$HC$15:$HL$15,'Ciclo Semaforico'!AX$30,S!$HC33:$HL33)+SUMIF(N!$HC$15:$HL$15,'Ciclo Semaforico'!AX$30,N!$HC33:$HL33)+SUMIF(E!$HC$15:$HL$15,'Ciclo Semaforico'!AX$30,E!$HC33:$HL33)+SUMIF(O!$HC$15:$HL$15,'Ciclo Semaforico'!AX$30,O!$HC33:$HL33)),(SUMIF(S!$HC$15:$HL$15,'Ciclo Semaforico'!AX$30,S!$HC33:$HL33)+SUMIF(N!$HC$15:$HL$15,'Ciclo Semaforico'!AX$30,N!$HC33:$HL33)+SUMIF(E!$HC$15:$HL$15,'Ciclo Semaforico'!AX$30,E!$HC33:$HL33)+SUMIF(O!$HC$15:$HL$15,'Ciclo Semaforico'!AX$30,O!$HC33:$HL33))*AX$31))</f>
        <v>0</v>
      </c>
      <c r="AY58" s="244" t="e">
        <f>IF(AY$32="",IF(AY$31="",(SUMIF(S!$HC$15:$HL$15,'Ciclo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Semaforico'!AY$30,O!$HC33:$HL33))*AY$31),(SUMIF(S!$HC$15:$HL$15,'Ciclo Semaforico'!AY$32,S!$HC33:$HL33)+SUMIF(N!$HC$15:$HL$15,'Ciclo Semaforico'!AY$32,N!$HC33:$HL33)+SUMIF(E!$HC$15:$HL$15,'Ciclo Semaforico'!AY$32,E!$HC33:$HL33)+SUMIF(O!$HC$15:$HL$15,'Ciclo Semaforico'!AY$32,O!$HC33:$HL33))-IF(AY$31="",(SUMIF(S!$HC$15:$HL$15,'Ciclo Semaforico'!AY$30,S!$HC33:$HL33)+SUMIF(N!$HC$15:$HL$15,'Ciclo Semaforico'!AY$30,N!$HC33:$HL33)+SUMIF(E!$HC$15:$HL$15,'Ciclo Semaforico'!AY$30,E!$HC33:$HL33)+SUMIF(O!$HC$15:$HL$15,'Ciclo Semaforico'!AY$30,O!$HC33:$HL33)),(SUMIF(S!$HC$15:$HL$15,'Ciclo Semaforico'!AY$30,S!$HC33:$HL33)+SUMIF(N!$HC$15:$HL$15,'Ciclo Semaforico'!AY$30,N!$HC33:$HL33)+SUMIF(E!$HC$15:$HL$15,'Ciclo Semaforico'!AY$30,E!$HC33:$HL33)+SUMIF(O!$HC$15:$HL$15,'Ciclo Semaforico'!AY$30,O!$HC33:$HL33))*AY$31))</f>
        <v>#REF!</v>
      </c>
      <c r="AZ58" s="245" t="e">
        <f>IF(AZ$32="",IF(AZ$31="",(SUMIF(S!$HC$15:$HL$15,'Ciclo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Semaforico'!AZ$30,O!$HC33:$HL33))*AZ$31),(SUMIF(S!$HC$15:$HL$15,'Ciclo Semaforico'!AZ$32,S!$HC33:$HL33)+SUMIF(N!$HC$15:$HL$15,'Ciclo Semaforico'!AZ$32,N!$HC33:$HL33)+SUMIF(E!$HC$15:$HL$15,'Ciclo Semaforico'!AZ$32,E!$HC33:$HL33)+SUMIF(O!$HC$15:$HL$15,'Ciclo Semaforico'!AZ$32,O!$HC33:$HL33))-IF(AZ$31="",(SUMIF(S!$HC$15:$HL$15,'Ciclo Semaforico'!AZ$30,S!$HC33:$HL33)+SUMIF(N!$HC$15:$HL$15,'Ciclo Semaforico'!AZ$30,N!$HC33:$HL33)+SUMIF(E!$HC$15:$HL$15,'Ciclo Semaforico'!AZ$30,E!$HC33:$HL33)+SUMIF(O!$HC$15:$HL$15,'Ciclo Semaforico'!AZ$30,O!$HC33:$HL33)),(SUMIF(S!$HC$15:$HL$15,'Ciclo Semaforico'!AZ$30,S!$HC33:$HL33)+SUMIF(N!$HC$15:$HL$15,'Ciclo Semaforico'!AZ$30,N!$HC33:$HL33)+SUMIF(E!$HC$15:$HL$15,'Ciclo Semaforico'!AZ$30,E!$HC33:$HL33)+SUMIF(O!$HC$15:$HL$15,'Ciclo Semaforico'!AZ$30,O!$HC33:$HL33))*AZ$31))</f>
        <v>#REF!</v>
      </c>
      <c r="BA58" s="245" t="e">
        <f>IF(BA$32="",IF(BA$31="",(SUMIF(S!$HC$15:$HL$15,'Ciclo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Semaforico'!BA$30,O!$HC33:$HL33))*BA$31),(SUMIF(S!$HC$15:$HL$15,'Ciclo Semaforico'!BA$32,S!$HC33:$HL33)+SUMIF(N!$HC$15:$HL$15,'Ciclo Semaforico'!BA$32,N!$HC33:$HL33)+SUMIF(E!$HC$15:$HL$15,'Ciclo Semaforico'!BA$32,E!$HC33:$HL33)+SUMIF(O!$HC$15:$HL$15,'Ciclo Semaforico'!BA$32,O!$HC33:$HL33))-IF(BA$31="",(SUMIF(S!$HC$15:$HL$15,'Ciclo Semaforico'!BA$30,S!$HC33:$HL33)+SUMIF(N!$HC$15:$HL$15,'Ciclo Semaforico'!BA$30,N!$HC33:$HL33)+SUMIF(E!$HC$15:$HL$15,'Ciclo Semaforico'!BA$30,E!$HC33:$HL33)+SUMIF(O!$HC$15:$HL$15,'Ciclo Semaforico'!BA$30,O!$HC33:$HL33)),(SUMIF(S!$HC$15:$HL$15,'Ciclo Semaforico'!BA$30,S!$HC33:$HL33)+SUMIF(N!$HC$15:$HL$15,'Ciclo Semaforico'!BA$30,N!$HC33:$HL33)+SUMIF(E!$HC$15:$HL$15,'Ciclo Semaforico'!BA$30,E!$HC33:$HL33)+SUMIF(O!$HC$15:$HL$15,'Ciclo Semaforico'!BA$30,O!$HC33:$HL33))*BA$31))</f>
        <v>#REF!</v>
      </c>
      <c r="BB58" s="245" t="e">
        <f>IF(BB$32="",IF(BB$31="",(SUMIF(S!$HC$15:$HL$15,'Ciclo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Semaforico'!BB$30,O!$HC33:$HL33))*BB$31),(SUMIF(S!$HC$15:$HL$15,'Ciclo Semaforico'!BB$32,S!$HC33:$HL33)+SUMIF(N!$HC$15:$HL$15,'Ciclo Semaforico'!BB$32,N!$HC33:$HL33)+SUMIF(E!$HC$15:$HL$15,'Ciclo Semaforico'!BB$32,E!$HC33:$HL33)+SUMIF(O!$HC$15:$HL$15,'Ciclo Semaforico'!BB$32,O!$HC33:$HL33))-IF(BB$31="",(SUMIF(S!$HC$15:$HL$15,'Ciclo Semaforico'!BB$30,S!$HC33:$HL33)+SUMIF(N!$HC$15:$HL$15,'Ciclo Semaforico'!BB$30,N!$HC33:$HL33)+SUMIF(E!$HC$15:$HL$15,'Ciclo Semaforico'!BB$30,E!$HC33:$HL33)+SUMIF(O!$HC$15:$HL$15,'Ciclo Semaforico'!BB$30,O!$HC33:$HL33)),(SUMIF(S!$HC$15:$HL$15,'Ciclo Semaforico'!BB$30,S!$HC33:$HL33)+SUMIF(N!$HC$15:$HL$15,'Ciclo Semaforico'!BB$30,N!$HC33:$HL33)+SUMIF(E!$HC$15:$HL$15,'Ciclo Semaforico'!BB$30,E!$HC33:$HL33)+SUMIF(O!$HC$15:$HL$15,'Ciclo Semaforico'!BB$30,O!$HC33:$HL33))*BB$31))</f>
        <v>#REF!</v>
      </c>
      <c r="BC58" s="245" t="e">
        <f>IF(BC$32="",IF(BC$31="",(SUMIF(S!$HC$15:$HL$15,'Ciclo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Semaforico'!BC$30,O!$HC33:$HL33))*BC$31),(SUMIF(S!$HC$15:$HL$15,'Ciclo Semaforico'!BC$32,S!$HC33:$HL33)+SUMIF(N!$HC$15:$HL$15,'Ciclo Semaforico'!BC$32,N!$HC33:$HL33)+SUMIF(E!$HC$15:$HL$15,'Ciclo Semaforico'!BC$32,E!$HC33:$HL33)+SUMIF(O!$HC$15:$HL$15,'Ciclo Semaforico'!BC$32,O!$HC33:$HL33))-IF(BC$31="",(SUMIF(S!$HC$15:$HL$15,'Ciclo Semaforico'!BC$30,S!$HC33:$HL33)+SUMIF(N!$HC$15:$HL$15,'Ciclo Semaforico'!BC$30,N!$HC33:$HL33)+SUMIF(E!$HC$15:$HL$15,'Ciclo Semaforico'!BC$30,E!$HC33:$HL33)+SUMIF(O!$HC$15:$HL$15,'Ciclo Semaforico'!BC$30,O!$HC33:$HL33)),(SUMIF(S!$HC$15:$HL$15,'Ciclo Semaforico'!BC$30,S!$HC33:$HL33)+SUMIF(N!$HC$15:$HL$15,'Ciclo Semaforico'!BC$30,N!$HC33:$HL33)+SUMIF(E!$HC$15:$HL$15,'Ciclo Semaforico'!BC$30,E!$HC33:$HL33)+SUMIF(O!$HC$15:$HL$15,'Ciclo Semaforico'!BC$30,O!$HC33:$HL33))*BC$31))</f>
        <v>#REF!</v>
      </c>
      <c r="BD58" s="245" t="e">
        <f>IF(BD$32="",IF(BD$31="",(SUMIF(S!$HC$15:$HL$15,'Ciclo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Semaforico'!BD$30,O!$HC33:$HL33))*BD$31),(SUMIF(S!$HC$15:$HL$15,'Ciclo Semaforico'!BD$32,S!$HC33:$HL33)+SUMIF(N!$HC$15:$HL$15,'Ciclo Semaforico'!BD$32,N!$HC33:$HL33)+SUMIF(E!$HC$15:$HL$15,'Ciclo Semaforico'!BD$32,E!$HC33:$HL33)+SUMIF(O!$HC$15:$HL$15,'Ciclo Semaforico'!BD$32,O!$HC33:$HL33))-IF(BD$31="",(SUMIF(S!$HC$15:$HL$15,'Ciclo Semaforico'!BD$30,S!$HC33:$HL33)+SUMIF(N!$HC$15:$HL$15,'Ciclo Semaforico'!BD$30,N!$HC33:$HL33)+SUMIF(E!$HC$15:$HL$15,'Ciclo Semaforico'!BD$30,E!$HC33:$HL33)+SUMIF(O!$HC$15:$HL$15,'Ciclo Semaforico'!BD$30,O!$HC33:$HL33)),(SUMIF(S!$HC$15:$HL$15,'Ciclo Semaforico'!BD$30,S!$HC33:$HL33)+SUMIF(N!$HC$15:$HL$15,'Ciclo Semaforico'!BD$30,N!$HC33:$HL33)+SUMIF(E!$HC$15:$HL$15,'Ciclo Semaforico'!BD$30,E!$HC33:$HL33)+SUMIF(O!$HC$15:$HL$15,'Ciclo Semaforico'!BD$30,O!$HC33:$HL33))*BD$31))</f>
        <v>#REF!</v>
      </c>
      <c r="BE58" s="245">
        <f>IF(BE$32="",IF(BE$31="",(SUMIF(S!$HC$15:$HL$15,'Ciclo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Semaforico'!BE$30,O!$HC33:$HL33))*BE$31),(SUMIF(S!$HC$15:$HL$15,'Ciclo Semaforico'!BE$32,S!$HC33:$HL33)+SUMIF(N!$HC$15:$HL$15,'Ciclo Semaforico'!BE$32,N!$HC33:$HL33)+SUMIF(E!$HC$15:$HL$15,'Ciclo Semaforico'!BE$32,E!$HC33:$HL33)+SUMIF(O!$HC$15:$HL$15,'Ciclo Semaforico'!BE$32,O!$HC33:$HL33))-IF(BE$31="",(SUMIF(S!$HC$15:$HL$15,'Ciclo Semaforico'!BE$30,S!$HC33:$HL33)+SUMIF(N!$HC$15:$HL$15,'Ciclo Semaforico'!BE$30,N!$HC33:$HL33)+SUMIF(E!$HC$15:$HL$15,'Ciclo Semaforico'!BE$30,E!$HC33:$HL33)+SUMIF(O!$HC$15:$HL$15,'Ciclo Semaforico'!BE$30,O!$HC33:$HL33)),(SUMIF(S!$HC$15:$HL$15,'Ciclo Semaforico'!BE$30,S!$HC33:$HL33)+SUMIF(N!$HC$15:$HL$15,'Ciclo Semaforico'!BE$30,N!$HC33:$HL33)+SUMIF(E!$HC$15:$HL$15,'Ciclo Semaforico'!BE$30,E!$HC33:$HL33)+SUMIF(O!$HC$15:$HL$15,'Ciclo Semaforico'!BE$30,O!$HC33:$HL33))*BE$31))</f>
        <v>0</v>
      </c>
      <c r="BF58" s="245">
        <f>IF(BF$32="",IF(BF$31="",(SUMIF(S!$HC$15:$HL$15,'Ciclo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Semaforico'!BF$30,O!$HC33:$HL33))*BF$31),(SUMIF(S!$HC$15:$HL$15,'Ciclo Semaforico'!BF$32,S!$HC33:$HL33)+SUMIF(N!$HC$15:$HL$15,'Ciclo Semaforico'!BF$32,N!$HC33:$HL33)+SUMIF(E!$HC$15:$HL$15,'Ciclo Semaforico'!BF$32,E!$HC33:$HL33)+SUMIF(O!$HC$15:$HL$15,'Ciclo Semaforico'!BF$32,O!$HC33:$HL33))-IF(BF$31="",(SUMIF(S!$HC$15:$HL$15,'Ciclo Semaforico'!BF$30,S!$HC33:$HL33)+SUMIF(N!$HC$15:$HL$15,'Ciclo Semaforico'!BF$30,N!$HC33:$HL33)+SUMIF(E!$HC$15:$HL$15,'Ciclo Semaforico'!BF$30,E!$HC33:$HL33)+SUMIF(O!$HC$15:$HL$15,'Ciclo Semaforico'!BF$30,O!$HC33:$HL33)),(SUMIF(S!$HC$15:$HL$15,'Ciclo Semaforico'!BF$30,S!$HC33:$HL33)+SUMIF(N!$HC$15:$HL$15,'Ciclo Semaforico'!BF$30,N!$HC33:$HL33)+SUMIF(E!$HC$15:$HL$15,'Ciclo Semaforico'!BF$30,E!$HC33:$HL33)+SUMIF(O!$HC$15:$HL$15,'Ciclo Semaforico'!BF$30,O!$HC33:$HL33))*BF$31))</f>
        <v>0</v>
      </c>
      <c r="BG58" s="245">
        <f>IF(BG$32="",IF(BG$31="",(SUMIF(S!$HC$15:$HL$15,'Ciclo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Semaforico'!BG$30,O!$HC33:$HL33))*BG$31),(SUMIF(S!$HC$15:$HL$15,'Ciclo Semaforico'!BG$32,S!$HC33:$HL33)+SUMIF(N!$HC$15:$HL$15,'Ciclo Semaforico'!BG$32,N!$HC33:$HL33)+SUMIF(E!$HC$15:$HL$15,'Ciclo Semaforico'!BG$32,E!$HC33:$HL33)+SUMIF(O!$HC$15:$HL$15,'Ciclo Semaforico'!BG$32,O!$HC33:$HL33))-IF(BG$31="",(SUMIF(S!$HC$15:$HL$15,'Ciclo Semaforico'!BG$30,S!$HC33:$HL33)+SUMIF(N!$HC$15:$HL$15,'Ciclo Semaforico'!BG$30,N!$HC33:$HL33)+SUMIF(E!$HC$15:$HL$15,'Ciclo Semaforico'!BG$30,E!$HC33:$HL33)+SUMIF(O!$HC$15:$HL$15,'Ciclo Semaforico'!BG$30,O!$HC33:$HL33)),(SUMIF(S!$HC$15:$HL$15,'Ciclo Semaforico'!BG$30,S!$HC33:$HL33)+SUMIF(N!$HC$15:$HL$15,'Ciclo Semaforico'!BG$30,N!$HC33:$HL33)+SUMIF(E!$HC$15:$HL$15,'Ciclo Semaforico'!BG$30,E!$HC33:$HL33)+SUMIF(O!$HC$15:$HL$15,'Ciclo Semaforico'!BG$30,O!$HC33:$HL33))*BG$31))</f>
        <v>0</v>
      </c>
      <c r="BH58" s="245">
        <f>IF(BH$32="",IF(BH$31="",(SUMIF(S!$HC$15:$HL$15,'Ciclo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Semaforico'!BH$30,O!$HC33:$HL33))*BH$31),(SUMIF(S!$HC$15:$HL$15,'Ciclo Semaforico'!BH$32,S!$HC33:$HL33)+SUMIF(N!$HC$15:$HL$15,'Ciclo Semaforico'!BH$32,N!$HC33:$HL33)+SUMIF(E!$HC$15:$HL$15,'Ciclo Semaforico'!BH$32,E!$HC33:$HL33)+SUMIF(O!$HC$15:$HL$15,'Ciclo Semaforico'!BH$32,O!$HC33:$HL33))-IF(BH$31="",(SUMIF(S!$HC$15:$HL$15,'Ciclo Semaforico'!BH$30,S!$HC33:$HL33)+SUMIF(N!$HC$15:$HL$15,'Ciclo Semaforico'!BH$30,N!$HC33:$HL33)+SUMIF(E!$HC$15:$HL$15,'Ciclo Semaforico'!BH$30,E!$HC33:$HL33)+SUMIF(O!$HC$15:$HL$15,'Ciclo Semaforico'!BH$30,O!$HC33:$HL33)),(SUMIF(S!$HC$15:$HL$15,'Ciclo Semaforico'!BH$30,S!$HC33:$HL33)+SUMIF(N!$HC$15:$HL$15,'Ciclo Semaforico'!BH$30,N!$HC33:$HL33)+SUMIF(E!$HC$15:$HL$15,'Ciclo Semaforico'!BH$30,E!$HC33:$HL33)+SUMIF(O!$HC$15:$HL$15,'Ciclo Semaforico'!BH$30,O!$HC33:$HL33))*BH$31))</f>
        <v>0</v>
      </c>
      <c r="BI58" s="245">
        <f>IF(BI$32="",IF(BI$31="",(SUMIF(S!$HC$15:$HL$15,'Ciclo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Semaforico'!BI$30,O!$HC33:$HL33))*BI$31),(SUMIF(S!$HC$15:$HL$15,'Ciclo Semaforico'!BI$32,S!$HC33:$HL33)+SUMIF(N!$HC$15:$HL$15,'Ciclo Semaforico'!BI$32,N!$HC33:$HL33)+SUMIF(E!$HC$15:$HL$15,'Ciclo Semaforico'!BI$32,E!$HC33:$HL33)+SUMIF(O!$HC$15:$HL$15,'Ciclo Semaforico'!BI$32,O!$HC33:$HL33))-IF(BI$31="",(SUMIF(S!$HC$15:$HL$15,'Ciclo Semaforico'!BI$30,S!$HC33:$HL33)+SUMIF(N!$HC$15:$HL$15,'Ciclo Semaforico'!BI$30,N!$HC33:$HL33)+SUMIF(E!$HC$15:$HL$15,'Ciclo Semaforico'!BI$30,E!$HC33:$HL33)+SUMIF(O!$HC$15:$HL$15,'Ciclo Semaforico'!BI$30,O!$HC33:$HL33)),(SUMIF(S!$HC$15:$HL$15,'Ciclo Semaforico'!BI$30,S!$HC33:$HL33)+SUMIF(N!$HC$15:$HL$15,'Ciclo Semaforico'!BI$30,N!$HC33:$HL33)+SUMIF(E!$HC$15:$HL$15,'Ciclo Semaforico'!BI$30,E!$HC33:$HL33)+SUMIF(O!$HC$15:$HL$15,'Ciclo Semaforico'!BI$30,O!$HC33:$HL33))*BI$31))</f>
        <v>0</v>
      </c>
      <c r="BJ58" s="246">
        <f>IF(BJ$32="",IF(BJ$31="",(SUMIF(S!$HC$15:$HL$15,'Ciclo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Semaforico'!BJ$30,O!$HC33:$HL33))*BJ$31),(SUMIF(S!$HC$15:$HL$15,'Ciclo Semaforico'!BJ$32,S!$HC33:$HL33)+SUMIF(N!$HC$15:$HL$15,'Ciclo Semaforico'!BJ$32,N!$HC33:$HL33)+SUMIF(E!$HC$15:$HL$15,'Ciclo Semaforico'!BJ$32,E!$HC33:$HL33)+SUMIF(O!$HC$15:$HL$15,'Ciclo Semaforico'!BJ$32,O!$HC33:$HL33))-IF(BJ$31="",(SUMIF(S!$HC$15:$HL$15,'Ciclo Semaforico'!BJ$30,S!$HC33:$HL33)+SUMIF(N!$HC$15:$HL$15,'Ciclo Semaforico'!BJ$30,N!$HC33:$HL33)+SUMIF(E!$HC$15:$HL$15,'Ciclo Semaforico'!BJ$30,E!$HC33:$HL33)+SUMIF(O!$HC$15:$HL$15,'Ciclo Semaforico'!BJ$30,O!$HC33:$HL33)),(SUMIF(S!$HC$15:$HL$15,'Ciclo Semaforico'!BJ$30,S!$HC33:$HL33)+SUMIF(N!$HC$15:$HL$15,'Ciclo Semaforico'!BJ$30,N!$HC33:$HL33)+SUMIF(E!$HC$15:$HL$15,'Ciclo Semaforico'!BJ$30,E!$HC33:$HL33)+SUMIF(O!$HC$15:$HL$15,'Ciclo Semaforico'!BJ$30,O!$HC33:$HL33))*BJ$31))</f>
        <v>0</v>
      </c>
      <c r="BK58" s="244">
        <f>IF(BK$32="",IF(BK$31="",(SUMIF(S!$HC$15:$HL$15,'Ciclo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Semaforico'!BK$30,O!$HC33:$HL33))*BK$31),(SUMIF(S!$HC$15:$HL$15,'Ciclo Semaforico'!BK$32,S!$HC33:$HL33)+SUMIF(N!$HC$15:$HL$15,'Ciclo Semaforico'!BK$32,N!$HC33:$HL33)+SUMIF(E!$HC$15:$HL$15,'Ciclo Semaforico'!BK$32,E!$HC33:$HL33)+SUMIF(O!$HC$15:$HL$15,'Ciclo Semaforico'!BK$32,O!$HC33:$HL33))-IF(BK$31="",(SUMIF(S!$HC$15:$HL$15,'Ciclo Semaforico'!BK$30,S!$HC33:$HL33)+SUMIF(N!$HC$15:$HL$15,'Ciclo Semaforico'!BK$30,N!$HC33:$HL33)+SUMIF(E!$HC$15:$HL$15,'Ciclo Semaforico'!BK$30,E!$HC33:$HL33)+SUMIF(O!$HC$15:$HL$15,'Ciclo Semaforico'!BK$30,O!$HC33:$HL33)),(SUMIF(S!$HC$15:$HL$15,'Ciclo Semaforico'!BK$30,S!$HC33:$HL33)+SUMIF(N!$HC$15:$HL$15,'Ciclo Semaforico'!BK$30,N!$HC33:$HL33)+SUMIF(E!$HC$15:$HL$15,'Ciclo Semaforico'!BK$30,E!$HC33:$HL33)+SUMIF(O!$HC$15:$HL$15,'Ciclo Semaforico'!BK$30,O!$HC33:$HL33))*BK$31))</f>
        <v>0</v>
      </c>
      <c r="BL58" s="245">
        <f>IF(BL$32="",IF(BL$31="",(SUMIF(S!$HC$15:$HL$15,'Ciclo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Semaforico'!BL$30,O!$HC33:$HL33))*BL$31),(SUMIF(S!$HC$15:$HL$15,'Ciclo Semaforico'!BL$32,S!$HC33:$HL33)+SUMIF(N!$HC$15:$HL$15,'Ciclo Semaforico'!BL$32,N!$HC33:$HL33)+SUMIF(E!$HC$15:$HL$15,'Ciclo Semaforico'!BL$32,E!$HC33:$HL33)+SUMIF(O!$HC$15:$HL$15,'Ciclo Semaforico'!BL$32,O!$HC33:$HL33))-IF(BL$31="",(SUMIF(S!$HC$15:$HL$15,'Ciclo Semaforico'!BL$30,S!$HC33:$HL33)+SUMIF(N!$HC$15:$HL$15,'Ciclo Semaforico'!BL$30,N!$HC33:$HL33)+SUMIF(E!$HC$15:$HL$15,'Ciclo Semaforico'!BL$30,E!$HC33:$HL33)+SUMIF(O!$HC$15:$HL$15,'Ciclo Semaforico'!BL$30,O!$HC33:$HL33)),(SUMIF(S!$HC$15:$HL$15,'Ciclo Semaforico'!BL$30,S!$HC33:$HL33)+SUMIF(N!$HC$15:$HL$15,'Ciclo Semaforico'!BL$30,N!$HC33:$HL33)+SUMIF(E!$HC$15:$HL$15,'Ciclo Semaforico'!BL$30,E!$HC33:$HL33)+SUMIF(O!$HC$15:$HL$15,'Ciclo Semaforico'!BL$30,O!$HC33:$HL33))*BL$31))</f>
        <v>0</v>
      </c>
      <c r="BM58" s="245">
        <f>IF(BM$32="",IF(BM$31="",(SUMIF(S!$HC$15:$HL$15,'Ciclo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Semaforico'!BM$30,O!$HC33:$HL33))*BM$31),(SUMIF(S!$HC$15:$HL$15,'Ciclo Semaforico'!BM$32,S!$HC33:$HL33)+SUMIF(N!$HC$15:$HL$15,'Ciclo Semaforico'!BM$32,N!$HC33:$HL33)+SUMIF(E!$HC$15:$HL$15,'Ciclo Semaforico'!BM$32,E!$HC33:$HL33)+SUMIF(O!$HC$15:$HL$15,'Ciclo Semaforico'!BM$32,O!$HC33:$HL33))-IF(BM$31="",(SUMIF(S!$HC$15:$HL$15,'Ciclo Semaforico'!BM$30,S!$HC33:$HL33)+SUMIF(N!$HC$15:$HL$15,'Ciclo Semaforico'!BM$30,N!$HC33:$HL33)+SUMIF(E!$HC$15:$HL$15,'Ciclo Semaforico'!BM$30,E!$HC33:$HL33)+SUMIF(O!$HC$15:$HL$15,'Ciclo Semaforico'!BM$30,O!$HC33:$HL33)),(SUMIF(S!$HC$15:$HL$15,'Ciclo Semaforico'!BM$30,S!$HC33:$HL33)+SUMIF(N!$HC$15:$HL$15,'Ciclo Semaforico'!BM$30,N!$HC33:$HL33)+SUMIF(E!$HC$15:$HL$15,'Ciclo Semaforico'!BM$30,E!$HC33:$HL33)+SUMIF(O!$HC$15:$HL$15,'Ciclo Semaforico'!BM$30,O!$HC33:$HL33))*BM$31))</f>
        <v>0</v>
      </c>
      <c r="BN58" s="245">
        <f>IF(BN$32="",IF(BN$31="",(SUMIF(S!$HC$15:$HL$15,'Ciclo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Semaforico'!BN$30,O!$HC33:$HL33))*BN$31),(SUMIF(S!$HC$15:$HL$15,'Ciclo Semaforico'!BN$32,S!$HC33:$HL33)+SUMIF(N!$HC$15:$HL$15,'Ciclo Semaforico'!BN$32,N!$HC33:$HL33)+SUMIF(E!$HC$15:$HL$15,'Ciclo Semaforico'!BN$32,E!$HC33:$HL33)+SUMIF(O!$HC$15:$HL$15,'Ciclo Semaforico'!BN$32,O!$HC33:$HL33))-IF(BN$31="",(SUMIF(S!$HC$15:$HL$15,'Ciclo Semaforico'!BN$30,S!$HC33:$HL33)+SUMIF(N!$HC$15:$HL$15,'Ciclo Semaforico'!BN$30,N!$HC33:$HL33)+SUMIF(E!$HC$15:$HL$15,'Ciclo Semaforico'!BN$30,E!$HC33:$HL33)+SUMIF(O!$HC$15:$HL$15,'Ciclo Semaforico'!BN$30,O!$HC33:$HL33)),(SUMIF(S!$HC$15:$HL$15,'Ciclo Semaforico'!BN$30,S!$HC33:$HL33)+SUMIF(N!$HC$15:$HL$15,'Ciclo Semaforico'!BN$30,N!$HC33:$HL33)+SUMIF(E!$HC$15:$HL$15,'Ciclo Semaforico'!BN$30,E!$HC33:$HL33)+SUMIF(O!$HC$15:$HL$15,'Ciclo Semaforico'!BN$30,O!$HC33:$HL33))*BN$31))</f>
        <v>0</v>
      </c>
      <c r="BO58" s="245">
        <f>IF(BO$32="",IF(BO$31="",(SUMIF(S!$HC$15:$HL$15,'Ciclo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Semaforico'!BO$30,O!$HC33:$HL33))*BO$31),(SUMIF(S!$HC$15:$HL$15,'Ciclo Semaforico'!BO$32,S!$HC33:$HL33)+SUMIF(N!$HC$15:$HL$15,'Ciclo Semaforico'!BO$32,N!$HC33:$HL33)+SUMIF(E!$HC$15:$HL$15,'Ciclo Semaforico'!BO$32,E!$HC33:$HL33)+SUMIF(O!$HC$15:$HL$15,'Ciclo Semaforico'!BO$32,O!$HC33:$HL33))-IF(BO$31="",(SUMIF(S!$HC$15:$HL$15,'Ciclo Semaforico'!BO$30,S!$HC33:$HL33)+SUMIF(N!$HC$15:$HL$15,'Ciclo Semaforico'!BO$30,N!$HC33:$HL33)+SUMIF(E!$HC$15:$HL$15,'Ciclo Semaforico'!BO$30,E!$HC33:$HL33)+SUMIF(O!$HC$15:$HL$15,'Ciclo Semaforico'!BO$30,O!$HC33:$HL33)),(SUMIF(S!$HC$15:$HL$15,'Ciclo Semaforico'!BO$30,S!$HC33:$HL33)+SUMIF(N!$HC$15:$HL$15,'Ciclo Semaforico'!BO$30,N!$HC33:$HL33)+SUMIF(E!$HC$15:$HL$15,'Ciclo Semaforico'!BO$30,E!$HC33:$HL33)+SUMIF(O!$HC$15:$HL$15,'Ciclo Semaforico'!BO$30,O!$HC33:$HL33))*BO$31))</f>
        <v>0</v>
      </c>
      <c r="BP58" s="245">
        <f>IF(BP$32="",IF(BP$31="",(SUMIF(S!$HC$15:$HL$15,'Ciclo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Semaforico'!BP$30,O!$HC33:$HL33))*BP$31),(SUMIF(S!$HC$15:$HL$15,'Ciclo Semaforico'!BP$32,S!$HC33:$HL33)+SUMIF(N!$HC$15:$HL$15,'Ciclo Semaforico'!BP$32,N!$HC33:$HL33)+SUMIF(E!$HC$15:$HL$15,'Ciclo Semaforico'!BP$32,E!$HC33:$HL33)+SUMIF(O!$HC$15:$HL$15,'Ciclo Semaforico'!BP$32,O!$HC33:$HL33))-IF(BP$31="",(SUMIF(S!$HC$15:$HL$15,'Ciclo Semaforico'!BP$30,S!$HC33:$HL33)+SUMIF(N!$HC$15:$HL$15,'Ciclo Semaforico'!BP$30,N!$HC33:$HL33)+SUMIF(E!$HC$15:$HL$15,'Ciclo Semaforico'!BP$30,E!$HC33:$HL33)+SUMIF(O!$HC$15:$HL$15,'Ciclo Semaforico'!BP$30,O!$HC33:$HL33)),(SUMIF(S!$HC$15:$HL$15,'Ciclo Semaforico'!BP$30,S!$HC33:$HL33)+SUMIF(N!$HC$15:$HL$15,'Ciclo Semaforico'!BP$30,N!$HC33:$HL33)+SUMIF(E!$HC$15:$HL$15,'Ciclo Semaforico'!BP$30,E!$HC33:$HL33)+SUMIF(O!$HC$15:$HL$15,'Ciclo Semaforico'!BP$30,O!$HC33:$HL33))*BP$31))</f>
        <v>0</v>
      </c>
      <c r="BQ58" s="245">
        <f>IF(BQ$32="",IF(BQ$31="",(SUMIF(S!$HC$15:$HL$15,'Ciclo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Semaforico'!BQ$30,O!$HC33:$HL33))*BQ$31),(SUMIF(S!$HC$15:$HL$15,'Ciclo Semaforico'!BQ$32,S!$HC33:$HL33)+SUMIF(N!$HC$15:$HL$15,'Ciclo Semaforico'!BQ$32,N!$HC33:$HL33)+SUMIF(E!$HC$15:$HL$15,'Ciclo Semaforico'!BQ$32,E!$HC33:$HL33)+SUMIF(O!$HC$15:$HL$15,'Ciclo Semaforico'!BQ$32,O!$HC33:$HL33))-IF(BQ$31="",(SUMIF(S!$HC$15:$HL$15,'Ciclo Semaforico'!BQ$30,S!$HC33:$HL33)+SUMIF(N!$HC$15:$HL$15,'Ciclo Semaforico'!BQ$30,N!$HC33:$HL33)+SUMIF(E!$HC$15:$HL$15,'Ciclo Semaforico'!BQ$30,E!$HC33:$HL33)+SUMIF(O!$HC$15:$HL$15,'Ciclo Semaforico'!BQ$30,O!$HC33:$HL33)),(SUMIF(S!$HC$15:$HL$15,'Ciclo Semaforico'!BQ$30,S!$HC33:$HL33)+SUMIF(N!$HC$15:$HL$15,'Ciclo Semaforico'!BQ$30,N!$HC33:$HL33)+SUMIF(E!$HC$15:$HL$15,'Ciclo Semaforico'!BQ$30,E!$HC33:$HL33)+SUMIF(O!$HC$15:$HL$15,'Ciclo Semaforico'!BQ$30,O!$HC33:$HL33))*BQ$31))</f>
        <v>0</v>
      </c>
      <c r="BR58" s="245">
        <f>IF(BR$32="",IF(BR$31="",(SUMIF(S!$HC$15:$HL$15,'Ciclo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Semaforico'!BR$30,O!$HC33:$HL33))*BR$31),(SUMIF(S!$HC$15:$HL$15,'Ciclo Semaforico'!BR$32,S!$HC33:$HL33)+SUMIF(N!$HC$15:$HL$15,'Ciclo Semaforico'!BR$32,N!$HC33:$HL33)+SUMIF(E!$HC$15:$HL$15,'Ciclo Semaforico'!BR$32,E!$HC33:$HL33)+SUMIF(O!$HC$15:$HL$15,'Ciclo Semaforico'!BR$32,O!$HC33:$HL33))-IF(BR$31="",(SUMIF(S!$HC$15:$HL$15,'Ciclo Semaforico'!BR$30,S!$HC33:$HL33)+SUMIF(N!$HC$15:$HL$15,'Ciclo Semaforico'!BR$30,N!$HC33:$HL33)+SUMIF(E!$HC$15:$HL$15,'Ciclo Semaforico'!BR$30,E!$HC33:$HL33)+SUMIF(O!$HC$15:$HL$15,'Ciclo Semaforico'!BR$30,O!$HC33:$HL33)),(SUMIF(S!$HC$15:$HL$15,'Ciclo Semaforico'!BR$30,S!$HC33:$HL33)+SUMIF(N!$HC$15:$HL$15,'Ciclo Semaforico'!BR$30,N!$HC33:$HL33)+SUMIF(E!$HC$15:$HL$15,'Ciclo Semaforico'!BR$30,E!$HC33:$HL33)+SUMIF(O!$HC$15:$HL$15,'Ciclo Semaforico'!BR$30,O!$HC33:$HL33))*BR$31))</f>
        <v>0</v>
      </c>
      <c r="BS58" s="245">
        <f>IF(BS$32="",IF(BS$31="",(SUMIF(S!$HC$15:$HL$15,'Ciclo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Semaforico'!BS$30,O!$HC33:$HL33))*BS$31),(SUMIF(S!$HC$15:$HL$15,'Ciclo Semaforico'!BS$32,S!$HC33:$HL33)+SUMIF(N!$HC$15:$HL$15,'Ciclo Semaforico'!BS$32,N!$HC33:$HL33)+SUMIF(E!$HC$15:$HL$15,'Ciclo Semaforico'!BS$32,E!$HC33:$HL33)+SUMIF(O!$HC$15:$HL$15,'Ciclo Semaforico'!BS$32,O!$HC33:$HL33))-IF(BS$31="",(SUMIF(S!$HC$15:$HL$15,'Ciclo Semaforico'!BS$30,S!$HC33:$HL33)+SUMIF(N!$HC$15:$HL$15,'Ciclo Semaforico'!BS$30,N!$HC33:$HL33)+SUMIF(E!$HC$15:$HL$15,'Ciclo Semaforico'!BS$30,E!$HC33:$HL33)+SUMIF(O!$HC$15:$HL$15,'Ciclo Semaforico'!BS$30,O!$HC33:$HL33)),(SUMIF(S!$HC$15:$HL$15,'Ciclo Semaforico'!BS$30,S!$HC33:$HL33)+SUMIF(N!$HC$15:$HL$15,'Ciclo Semaforico'!BS$30,N!$HC33:$HL33)+SUMIF(E!$HC$15:$HL$15,'Ciclo Semaforico'!BS$30,E!$HC33:$HL33)+SUMIF(O!$HC$15:$HL$15,'Ciclo Semaforico'!BS$30,O!$HC33:$HL33))*BS$31))</f>
        <v>0</v>
      </c>
      <c r="BT58" s="245">
        <f>IF(BT$32="",IF(BT$31="",(SUMIF(S!$HC$15:$HL$15,'Ciclo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Semaforico'!BT$30,O!$HC33:$HL33))*BT$31),(SUMIF(S!$HC$15:$HL$15,'Ciclo Semaforico'!BT$32,S!$HC33:$HL33)+SUMIF(N!$HC$15:$HL$15,'Ciclo Semaforico'!BT$32,N!$HC33:$HL33)+SUMIF(E!$HC$15:$HL$15,'Ciclo Semaforico'!BT$32,E!$HC33:$HL33)+SUMIF(O!$HC$15:$HL$15,'Ciclo Semaforico'!BT$32,O!$HC33:$HL33))-IF(BT$31="",(SUMIF(S!$HC$15:$HL$15,'Ciclo Semaforico'!BT$30,S!$HC33:$HL33)+SUMIF(N!$HC$15:$HL$15,'Ciclo Semaforico'!BT$30,N!$HC33:$HL33)+SUMIF(E!$HC$15:$HL$15,'Ciclo Semaforico'!BT$30,E!$HC33:$HL33)+SUMIF(O!$HC$15:$HL$15,'Ciclo Semaforico'!BT$30,O!$HC33:$HL33)),(SUMIF(S!$HC$15:$HL$15,'Ciclo Semaforico'!BT$30,S!$HC33:$HL33)+SUMIF(N!$HC$15:$HL$15,'Ciclo Semaforico'!BT$30,N!$HC33:$HL33)+SUMIF(E!$HC$15:$HL$15,'Ciclo Semaforico'!BT$30,E!$HC33:$HL33)+SUMIF(O!$HC$15:$HL$15,'Ciclo Semaforico'!BT$30,O!$HC33:$HL33))*BT$31))</f>
        <v>0</v>
      </c>
      <c r="BU58" s="245">
        <f>IF(BU$32="",IF(BU$31="",(SUMIF(S!$HC$15:$HL$15,'Ciclo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Semaforico'!BU$30,O!$HC33:$HL33))*BU$31),(SUMIF(S!$HC$15:$HL$15,'Ciclo Semaforico'!BU$32,S!$HC33:$HL33)+SUMIF(N!$HC$15:$HL$15,'Ciclo Semaforico'!BU$32,N!$HC33:$HL33)+SUMIF(E!$HC$15:$HL$15,'Ciclo Semaforico'!BU$32,E!$HC33:$HL33)+SUMIF(O!$HC$15:$HL$15,'Ciclo Semaforico'!BU$32,O!$HC33:$HL33))-IF(BU$31="",(SUMIF(S!$HC$15:$HL$15,'Ciclo Semaforico'!BU$30,S!$HC33:$HL33)+SUMIF(N!$HC$15:$HL$15,'Ciclo Semaforico'!BU$30,N!$HC33:$HL33)+SUMIF(E!$HC$15:$HL$15,'Ciclo Semaforico'!BU$30,E!$HC33:$HL33)+SUMIF(O!$HC$15:$HL$15,'Ciclo Semaforico'!BU$30,O!$HC33:$HL33)),(SUMIF(S!$HC$15:$HL$15,'Ciclo Semaforico'!BU$30,S!$HC33:$HL33)+SUMIF(N!$HC$15:$HL$15,'Ciclo Semaforico'!BU$30,N!$HC33:$HL33)+SUMIF(E!$HC$15:$HL$15,'Ciclo Semaforico'!BU$30,E!$HC33:$HL33)+SUMIF(O!$HC$15:$HL$15,'Ciclo Semaforico'!BU$30,O!$HC33:$HL33))*BU$31))</f>
        <v>0</v>
      </c>
      <c r="BV58" s="246">
        <f>IF(BV$32="",IF(BV$31="",(SUMIF(S!$HC$15:$HL$15,'Ciclo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Semaforico'!BV$30,O!$HC33:$HL33))*BV$31),(SUMIF(S!$HC$15:$HL$15,'Ciclo Semaforico'!BV$32,S!$HC33:$HL33)+SUMIF(N!$HC$15:$HL$15,'Ciclo Semaforico'!BV$32,N!$HC33:$HL33)+SUMIF(E!$HC$15:$HL$15,'Ciclo Semaforico'!BV$32,E!$HC33:$HL33)+SUMIF(O!$HC$15:$HL$15,'Ciclo Semaforico'!BV$32,O!$HC33:$HL33))-IF(BV$31="",(SUMIF(S!$HC$15:$HL$15,'Ciclo Semaforico'!BV$30,S!$HC33:$HL33)+SUMIF(N!$HC$15:$HL$15,'Ciclo Semaforico'!BV$30,N!$HC33:$HL33)+SUMIF(E!$HC$15:$HL$15,'Ciclo Semaforico'!BV$30,E!$HC33:$HL33)+SUMIF(O!$HC$15:$HL$15,'Ciclo Semaforico'!BV$30,O!$HC33:$HL33)),(SUMIF(S!$HC$15:$HL$15,'Ciclo Semaforico'!BV$30,S!$HC33:$HL33)+SUMIF(N!$HC$15:$HL$15,'Ciclo Semaforico'!BV$30,N!$HC33:$HL33)+SUMIF(E!$HC$15:$HL$15,'Ciclo Semaforico'!BV$30,E!$HC33:$HL33)+SUMIF(O!$HC$15:$HL$15,'Ciclo Semaforico'!BV$30,O!$HC33:$HL33))*BV$31))</f>
        <v>0</v>
      </c>
      <c r="BW58" s="244">
        <f>IF(BW$32="",IF(BW$31="",(SUMIF(S!$HC$15:$HL$15,'Ciclo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Semaforico'!BW$30,O!$HC33:$HL33))*BW$31),(SUMIF(S!$HC$15:$HL$15,'Ciclo Semaforico'!BW$32,S!$HC33:$HL33)+SUMIF(N!$HC$15:$HL$15,'Ciclo Semaforico'!BW$32,N!$HC33:$HL33)+SUMIF(E!$HC$15:$HL$15,'Ciclo Semaforico'!BW$32,E!$HC33:$HL33)+SUMIF(O!$HC$15:$HL$15,'Ciclo Semaforico'!BW$32,O!$HC33:$HL33))-IF(BW$31="",(SUMIF(S!$HC$15:$HL$15,'Ciclo Semaforico'!BW$30,S!$HC33:$HL33)+SUMIF(N!$HC$15:$HL$15,'Ciclo Semaforico'!BW$30,N!$HC33:$HL33)+SUMIF(E!$HC$15:$HL$15,'Ciclo Semaforico'!BW$30,E!$HC33:$HL33)+SUMIF(O!$HC$15:$HL$15,'Ciclo Semaforico'!BW$30,O!$HC33:$HL33)),(SUMIF(S!$HC$15:$HL$15,'Ciclo Semaforico'!BW$30,S!$HC33:$HL33)+SUMIF(N!$HC$15:$HL$15,'Ciclo Semaforico'!BW$30,N!$HC33:$HL33)+SUMIF(E!$HC$15:$HL$15,'Ciclo Semaforico'!BW$30,E!$HC33:$HL33)+SUMIF(O!$HC$15:$HL$15,'Ciclo Semaforico'!BW$30,O!$HC33:$HL33))*BW$31))</f>
        <v>0</v>
      </c>
      <c r="BX58" s="245">
        <f>IF(BX$32="",IF(BX$31="",(SUMIF(S!$HC$15:$HL$15,'Ciclo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Semaforico'!BX$30,O!$HC33:$HL33))*BX$31),(SUMIF(S!$HC$15:$HL$15,'Ciclo Semaforico'!BX$32,S!$HC33:$HL33)+SUMIF(N!$HC$15:$HL$15,'Ciclo Semaforico'!BX$32,N!$HC33:$HL33)+SUMIF(E!$HC$15:$HL$15,'Ciclo Semaforico'!BX$32,E!$HC33:$HL33)+SUMIF(O!$HC$15:$HL$15,'Ciclo Semaforico'!BX$32,O!$HC33:$HL33))-IF(BX$31="",(SUMIF(S!$HC$15:$HL$15,'Ciclo Semaforico'!BX$30,S!$HC33:$HL33)+SUMIF(N!$HC$15:$HL$15,'Ciclo Semaforico'!BX$30,N!$HC33:$HL33)+SUMIF(E!$HC$15:$HL$15,'Ciclo Semaforico'!BX$30,E!$HC33:$HL33)+SUMIF(O!$HC$15:$HL$15,'Ciclo Semaforico'!BX$30,O!$HC33:$HL33)),(SUMIF(S!$HC$15:$HL$15,'Ciclo Semaforico'!BX$30,S!$HC33:$HL33)+SUMIF(N!$HC$15:$HL$15,'Ciclo Semaforico'!BX$30,N!$HC33:$HL33)+SUMIF(E!$HC$15:$HL$15,'Ciclo Semaforico'!BX$30,E!$HC33:$HL33)+SUMIF(O!$HC$15:$HL$15,'Ciclo Semaforico'!BX$30,O!$HC33:$HL33))*BX$31))</f>
        <v>0</v>
      </c>
      <c r="BY58" s="245">
        <f>IF(BY$32="",IF(BY$31="",(SUMIF(S!$HC$15:$HL$15,'Ciclo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Semaforico'!BY$30,O!$HC33:$HL33))*BY$31),(SUMIF(S!$HC$15:$HL$15,'Ciclo Semaforico'!BY$32,S!$HC33:$HL33)+SUMIF(N!$HC$15:$HL$15,'Ciclo Semaforico'!BY$32,N!$HC33:$HL33)+SUMIF(E!$HC$15:$HL$15,'Ciclo Semaforico'!BY$32,E!$HC33:$HL33)+SUMIF(O!$HC$15:$HL$15,'Ciclo Semaforico'!BY$32,O!$HC33:$HL33))-IF(BY$31="",(SUMIF(S!$HC$15:$HL$15,'Ciclo Semaforico'!BY$30,S!$HC33:$HL33)+SUMIF(N!$HC$15:$HL$15,'Ciclo Semaforico'!BY$30,N!$HC33:$HL33)+SUMIF(E!$HC$15:$HL$15,'Ciclo Semaforico'!BY$30,E!$HC33:$HL33)+SUMIF(O!$HC$15:$HL$15,'Ciclo Semaforico'!BY$30,O!$HC33:$HL33)),(SUMIF(S!$HC$15:$HL$15,'Ciclo Semaforico'!BY$30,S!$HC33:$HL33)+SUMIF(N!$HC$15:$HL$15,'Ciclo Semaforico'!BY$30,N!$HC33:$HL33)+SUMIF(E!$HC$15:$HL$15,'Ciclo Semaforico'!BY$30,E!$HC33:$HL33)+SUMIF(O!$HC$15:$HL$15,'Ciclo Semaforico'!BY$30,O!$HC33:$HL33))*BY$31))</f>
        <v>0</v>
      </c>
      <c r="BZ58" s="245">
        <f>IF(BZ$32="",IF(BZ$31="",(SUMIF(S!$HC$15:$HL$15,'Ciclo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Semaforico'!BZ$30,O!$HC33:$HL33))*BZ$31),(SUMIF(S!$HC$15:$HL$15,'Ciclo Semaforico'!BZ$32,S!$HC33:$HL33)+SUMIF(N!$HC$15:$HL$15,'Ciclo Semaforico'!BZ$32,N!$HC33:$HL33)+SUMIF(E!$HC$15:$HL$15,'Ciclo Semaforico'!BZ$32,E!$HC33:$HL33)+SUMIF(O!$HC$15:$HL$15,'Ciclo Semaforico'!BZ$32,O!$HC33:$HL33))-IF(BZ$31="",(SUMIF(S!$HC$15:$HL$15,'Ciclo Semaforico'!BZ$30,S!$HC33:$HL33)+SUMIF(N!$HC$15:$HL$15,'Ciclo Semaforico'!BZ$30,N!$HC33:$HL33)+SUMIF(E!$HC$15:$HL$15,'Ciclo Semaforico'!BZ$30,E!$HC33:$HL33)+SUMIF(O!$HC$15:$HL$15,'Ciclo Semaforico'!BZ$30,O!$HC33:$HL33)),(SUMIF(S!$HC$15:$HL$15,'Ciclo Semaforico'!BZ$30,S!$HC33:$HL33)+SUMIF(N!$HC$15:$HL$15,'Ciclo Semaforico'!BZ$30,N!$HC33:$HL33)+SUMIF(E!$HC$15:$HL$15,'Ciclo Semaforico'!BZ$30,E!$HC33:$HL33)+SUMIF(O!$HC$15:$HL$15,'Ciclo Semaforico'!BZ$30,O!$HC33:$HL33))*BZ$31))</f>
        <v>0</v>
      </c>
      <c r="CA58" s="245">
        <f>IF(CA$32="",IF(CA$31="",(SUMIF(S!$HC$15:$HL$15,'Ciclo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Semaforico'!CA$30,O!$HC33:$HL33))*CA$31),(SUMIF(S!$HC$15:$HL$15,'Ciclo Semaforico'!CA$32,S!$HC33:$HL33)+SUMIF(N!$HC$15:$HL$15,'Ciclo Semaforico'!CA$32,N!$HC33:$HL33)+SUMIF(E!$HC$15:$HL$15,'Ciclo Semaforico'!CA$32,E!$HC33:$HL33)+SUMIF(O!$HC$15:$HL$15,'Ciclo Semaforico'!CA$32,O!$HC33:$HL33))-IF(CA$31="",(SUMIF(S!$HC$15:$HL$15,'Ciclo Semaforico'!CA$30,S!$HC33:$HL33)+SUMIF(N!$HC$15:$HL$15,'Ciclo Semaforico'!CA$30,N!$HC33:$HL33)+SUMIF(E!$HC$15:$HL$15,'Ciclo Semaforico'!CA$30,E!$HC33:$HL33)+SUMIF(O!$HC$15:$HL$15,'Ciclo Semaforico'!CA$30,O!$HC33:$HL33)),(SUMIF(S!$HC$15:$HL$15,'Ciclo Semaforico'!CA$30,S!$HC33:$HL33)+SUMIF(N!$HC$15:$HL$15,'Ciclo Semaforico'!CA$30,N!$HC33:$HL33)+SUMIF(E!$HC$15:$HL$15,'Ciclo Semaforico'!CA$30,E!$HC33:$HL33)+SUMIF(O!$HC$15:$HL$15,'Ciclo Semaforico'!CA$30,O!$HC33:$HL33))*CA$31))</f>
        <v>0</v>
      </c>
      <c r="CB58" s="245">
        <f>IF(CB$32="",IF(CB$31="",(SUMIF(S!$HC$15:$HL$15,'Ciclo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Semaforico'!CB$30,O!$HC33:$HL33))*CB$31),(SUMIF(S!$HC$15:$HL$15,'Ciclo Semaforico'!CB$32,S!$HC33:$HL33)+SUMIF(N!$HC$15:$HL$15,'Ciclo Semaforico'!CB$32,N!$HC33:$HL33)+SUMIF(E!$HC$15:$HL$15,'Ciclo Semaforico'!CB$32,E!$HC33:$HL33)+SUMIF(O!$HC$15:$HL$15,'Ciclo Semaforico'!CB$32,O!$HC33:$HL33))-IF(CB$31="",(SUMIF(S!$HC$15:$HL$15,'Ciclo Semaforico'!CB$30,S!$HC33:$HL33)+SUMIF(N!$HC$15:$HL$15,'Ciclo Semaforico'!CB$30,N!$HC33:$HL33)+SUMIF(E!$HC$15:$HL$15,'Ciclo Semaforico'!CB$30,E!$HC33:$HL33)+SUMIF(O!$HC$15:$HL$15,'Ciclo Semaforico'!CB$30,O!$HC33:$HL33)),(SUMIF(S!$HC$15:$HL$15,'Ciclo Semaforico'!CB$30,S!$HC33:$HL33)+SUMIF(N!$HC$15:$HL$15,'Ciclo Semaforico'!CB$30,N!$HC33:$HL33)+SUMIF(E!$HC$15:$HL$15,'Ciclo Semaforico'!CB$30,E!$HC33:$HL33)+SUMIF(O!$HC$15:$HL$15,'Ciclo Semaforico'!CB$30,O!$HC33:$HL33))*CB$31))</f>
        <v>0</v>
      </c>
      <c r="CC58" s="245">
        <f>IF(CC$32="",IF(CC$31="",(SUMIF(S!$HC$15:$HL$15,'Ciclo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Semaforico'!CC$30,O!$HC33:$HL33))*CC$31),(SUMIF(S!$HC$15:$HL$15,'Ciclo Semaforico'!CC$32,S!$HC33:$HL33)+SUMIF(N!$HC$15:$HL$15,'Ciclo Semaforico'!CC$32,N!$HC33:$HL33)+SUMIF(E!$HC$15:$HL$15,'Ciclo Semaforico'!CC$32,E!$HC33:$HL33)+SUMIF(O!$HC$15:$HL$15,'Ciclo Semaforico'!CC$32,O!$HC33:$HL33))-IF(CC$31="",(SUMIF(S!$HC$15:$HL$15,'Ciclo Semaforico'!CC$30,S!$HC33:$HL33)+SUMIF(N!$HC$15:$HL$15,'Ciclo Semaforico'!CC$30,N!$HC33:$HL33)+SUMIF(E!$HC$15:$HL$15,'Ciclo Semaforico'!CC$30,E!$HC33:$HL33)+SUMIF(O!$HC$15:$HL$15,'Ciclo Semaforico'!CC$30,O!$HC33:$HL33)),(SUMIF(S!$HC$15:$HL$15,'Ciclo Semaforico'!CC$30,S!$HC33:$HL33)+SUMIF(N!$HC$15:$HL$15,'Ciclo Semaforico'!CC$30,N!$HC33:$HL33)+SUMIF(E!$HC$15:$HL$15,'Ciclo Semaforico'!CC$30,E!$HC33:$HL33)+SUMIF(O!$HC$15:$HL$15,'Ciclo Semaforico'!CC$30,O!$HC33:$HL33))*CC$31))</f>
        <v>0</v>
      </c>
      <c r="CD58" s="245">
        <f>IF(CD$32="",IF(CD$31="",(SUMIF(S!$HC$15:$HL$15,'Ciclo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Semaforico'!CD$30,O!$HC33:$HL33))*CD$31),(SUMIF(S!$HC$15:$HL$15,'Ciclo Semaforico'!CD$32,S!$HC33:$HL33)+SUMIF(N!$HC$15:$HL$15,'Ciclo Semaforico'!CD$32,N!$HC33:$HL33)+SUMIF(E!$HC$15:$HL$15,'Ciclo Semaforico'!CD$32,E!$HC33:$HL33)+SUMIF(O!$HC$15:$HL$15,'Ciclo Semaforico'!CD$32,O!$HC33:$HL33))-IF(CD$31="",(SUMIF(S!$HC$15:$HL$15,'Ciclo Semaforico'!CD$30,S!$HC33:$HL33)+SUMIF(N!$HC$15:$HL$15,'Ciclo Semaforico'!CD$30,N!$HC33:$HL33)+SUMIF(E!$HC$15:$HL$15,'Ciclo Semaforico'!CD$30,E!$HC33:$HL33)+SUMIF(O!$HC$15:$HL$15,'Ciclo Semaforico'!CD$30,O!$HC33:$HL33)),(SUMIF(S!$HC$15:$HL$15,'Ciclo Semaforico'!CD$30,S!$HC33:$HL33)+SUMIF(N!$HC$15:$HL$15,'Ciclo Semaforico'!CD$30,N!$HC33:$HL33)+SUMIF(E!$HC$15:$HL$15,'Ciclo Semaforico'!CD$30,E!$HC33:$HL33)+SUMIF(O!$HC$15:$HL$15,'Ciclo Semaforico'!CD$30,O!$HC33:$HL33))*CD$31))</f>
        <v>0</v>
      </c>
      <c r="CE58" s="245">
        <f>IF(CE$32="",IF(CE$31="",(SUMIF(S!$HC$15:$HL$15,'Ciclo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Semaforico'!CE$30,O!$HC33:$HL33))*CE$31),(SUMIF(S!$HC$15:$HL$15,'Ciclo Semaforico'!CE$32,S!$HC33:$HL33)+SUMIF(N!$HC$15:$HL$15,'Ciclo Semaforico'!CE$32,N!$HC33:$HL33)+SUMIF(E!$HC$15:$HL$15,'Ciclo Semaforico'!CE$32,E!$HC33:$HL33)+SUMIF(O!$HC$15:$HL$15,'Ciclo Semaforico'!CE$32,O!$HC33:$HL33))-IF(CE$31="",(SUMIF(S!$HC$15:$HL$15,'Ciclo Semaforico'!CE$30,S!$HC33:$HL33)+SUMIF(N!$HC$15:$HL$15,'Ciclo Semaforico'!CE$30,N!$HC33:$HL33)+SUMIF(E!$HC$15:$HL$15,'Ciclo Semaforico'!CE$30,E!$HC33:$HL33)+SUMIF(O!$HC$15:$HL$15,'Ciclo Semaforico'!CE$30,O!$HC33:$HL33)),(SUMIF(S!$HC$15:$HL$15,'Ciclo Semaforico'!CE$30,S!$HC33:$HL33)+SUMIF(N!$HC$15:$HL$15,'Ciclo Semaforico'!CE$30,N!$HC33:$HL33)+SUMIF(E!$HC$15:$HL$15,'Ciclo Semaforico'!CE$30,E!$HC33:$HL33)+SUMIF(O!$HC$15:$HL$15,'Ciclo Semaforico'!CE$30,O!$HC33:$HL33))*CE$31))</f>
        <v>0</v>
      </c>
      <c r="CF58" s="245">
        <f>IF(CF$32="",IF(CF$31="",(SUMIF(S!$HC$15:$HL$15,'Ciclo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Semaforico'!CF$30,O!$HC33:$HL33))*CF$31),(SUMIF(S!$HC$15:$HL$15,'Ciclo Semaforico'!CF$32,S!$HC33:$HL33)+SUMIF(N!$HC$15:$HL$15,'Ciclo Semaforico'!CF$32,N!$HC33:$HL33)+SUMIF(E!$HC$15:$HL$15,'Ciclo Semaforico'!CF$32,E!$HC33:$HL33)+SUMIF(O!$HC$15:$HL$15,'Ciclo Semaforico'!CF$32,O!$HC33:$HL33))-IF(CF$31="",(SUMIF(S!$HC$15:$HL$15,'Ciclo Semaforico'!CF$30,S!$HC33:$HL33)+SUMIF(N!$HC$15:$HL$15,'Ciclo Semaforico'!CF$30,N!$HC33:$HL33)+SUMIF(E!$HC$15:$HL$15,'Ciclo Semaforico'!CF$30,E!$HC33:$HL33)+SUMIF(O!$HC$15:$HL$15,'Ciclo Semaforico'!CF$30,O!$HC33:$HL33)),(SUMIF(S!$HC$15:$HL$15,'Ciclo Semaforico'!CF$30,S!$HC33:$HL33)+SUMIF(N!$HC$15:$HL$15,'Ciclo Semaforico'!CF$30,N!$HC33:$HL33)+SUMIF(E!$HC$15:$HL$15,'Ciclo Semaforico'!CF$30,E!$HC33:$HL33)+SUMIF(O!$HC$15:$HL$15,'Ciclo Semaforico'!CF$30,O!$HC33:$HL33))*CF$31))</f>
        <v>0</v>
      </c>
      <c r="CG58" s="245">
        <f>IF(CG$32="",IF(CG$31="",(SUMIF(S!$HC$15:$HL$15,'Ciclo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Semaforico'!CG$30,O!$HC33:$HL33))*CG$31),(SUMIF(S!$HC$15:$HL$15,'Ciclo Semaforico'!CG$32,S!$HC33:$HL33)+SUMIF(N!$HC$15:$HL$15,'Ciclo Semaforico'!CG$32,N!$HC33:$HL33)+SUMIF(E!$HC$15:$HL$15,'Ciclo Semaforico'!CG$32,E!$HC33:$HL33)+SUMIF(O!$HC$15:$HL$15,'Ciclo Semaforico'!CG$32,O!$HC33:$HL33))-IF(CG$31="",(SUMIF(S!$HC$15:$HL$15,'Ciclo Semaforico'!CG$30,S!$HC33:$HL33)+SUMIF(N!$HC$15:$HL$15,'Ciclo Semaforico'!CG$30,N!$HC33:$HL33)+SUMIF(E!$HC$15:$HL$15,'Ciclo Semaforico'!CG$30,E!$HC33:$HL33)+SUMIF(O!$HC$15:$HL$15,'Ciclo Semaforico'!CG$30,O!$HC33:$HL33)),(SUMIF(S!$HC$15:$HL$15,'Ciclo Semaforico'!CG$30,S!$HC33:$HL33)+SUMIF(N!$HC$15:$HL$15,'Ciclo Semaforico'!CG$30,N!$HC33:$HL33)+SUMIF(E!$HC$15:$HL$15,'Ciclo Semaforico'!CG$30,E!$HC33:$HL33)+SUMIF(O!$HC$15:$HL$15,'Ciclo Semaforico'!CG$30,O!$HC33:$HL33))*CG$31))</f>
        <v>0</v>
      </c>
      <c r="CH58" s="246">
        <f>IF(CH$32="",IF(CH$31="",(SUMIF(S!$HC$15:$HL$15,'Ciclo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Semaforico'!CH$30,O!$HC33:$HL33))*CH$31),(SUMIF(S!$HC$15:$HL$15,'Ciclo Semaforico'!CH$32,S!$HC33:$HL33)+SUMIF(N!$HC$15:$HL$15,'Ciclo Semaforico'!CH$32,N!$HC33:$HL33)+SUMIF(E!$HC$15:$HL$15,'Ciclo Semaforico'!CH$32,E!$HC33:$HL33)+SUMIF(O!$HC$15:$HL$15,'Ciclo Semaforico'!CH$32,O!$HC33:$HL33))-IF(CH$31="",(SUMIF(S!$HC$15:$HL$15,'Ciclo Semaforico'!CH$30,S!$HC33:$HL33)+SUMIF(N!$HC$15:$HL$15,'Ciclo Semaforico'!CH$30,N!$HC33:$HL33)+SUMIF(E!$HC$15:$HL$15,'Ciclo Semaforico'!CH$30,E!$HC33:$HL33)+SUMIF(O!$HC$15:$HL$15,'Ciclo Semaforico'!CH$30,O!$HC33:$HL33)),(SUMIF(S!$HC$15:$HL$15,'Ciclo Semaforico'!CH$30,S!$HC33:$HL33)+SUMIF(N!$HC$15:$HL$15,'Ciclo Semaforico'!CH$30,N!$HC33:$HL33)+SUMIF(E!$HC$15:$HL$15,'Ciclo Semaforico'!CH$30,E!$HC33:$HL33)+SUMIF(O!$HC$15:$HL$15,'Ciclo Semaforico'!CH$30,O!$HC33:$HL33))*CH$31))</f>
        <v>0</v>
      </c>
      <c r="CI58" s="244">
        <f t="shared" si="52"/>
        <v>0</v>
      </c>
      <c r="CJ58" s="245">
        <f t="shared" si="53"/>
        <v>0</v>
      </c>
      <c r="CK58" s="245">
        <f t="shared" si="54"/>
        <v>0</v>
      </c>
      <c r="CL58" s="245">
        <f t="shared" si="55"/>
        <v>0</v>
      </c>
      <c r="CM58" s="245" t="e">
        <f t="shared" si="56"/>
        <v>#REF!</v>
      </c>
      <c r="CN58" s="245">
        <f t="shared" si="57"/>
        <v>0</v>
      </c>
      <c r="CO58" s="245">
        <f t="shared" si="58"/>
        <v>0</v>
      </c>
      <c r="CP58" s="245">
        <f t="shared" si="59"/>
        <v>0</v>
      </c>
      <c r="CQ58" s="245">
        <f t="shared" si="60"/>
        <v>0</v>
      </c>
      <c r="CR58" s="245">
        <f t="shared" si="61"/>
        <v>0</v>
      </c>
      <c r="CS58" s="245">
        <f t="shared" si="62"/>
        <v>0</v>
      </c>
      <c r="CT58" s="246">
        <f t="shared" si="63"/>
        <v>0</v>
      </c>
      <c r="CU58" s="244">
        <f t="shared" si="64"/>
        <v>0</v>
      </c>
      <c r="CV58" s="245">
        <f t="shared" si="65"/>
        <v>0</v>
      </c>
      <c r="CW58" s="245">
        <f t="shared" si="66"/>
        <v>0</v>
      </c>
      <c r="CX58" s="245">
        <f t="shared" si="67"/>
        <v>0</v>
      </c>
      <c r="CY58" s="245">
        <f t="shared" si="68"/>
        <v>0</v>
      </c>
      <c r="CZ58" s="245">
        <f t="shared" si="69"/>
        <v>0</v>
      </c>
      <c r="DA58" s="245">
        <f t="shared" si="70"/>
        <v>0</v>
      </c>
      <c r="DB58" s="245">
        <f t="shared" si="71"/>
        <v>0</v>
      </c>
      <c r="DC58" s="245">
        <f t="shared" si="72"/>
        <v>0</v>
      </c>
      <c r="DD58" s="245">
        <f t="shared" si="73"/>
        <v>0</v>
      </c>
      <c r="DE58" s="245">
        <f t="shared" si="74"/>
        <v>0</v>
      </c>
      <c r="DF58" s="246">
        <f t="shared" si="75"/>
        <v>0</v>
      </c>
      <c r="DG58" s="244" t="e">
        <f t="shared" si="76"/>
        <v>#REF!</v>
      </c>
      <c r="DH58" s="245" t="e">
        <f t="shared" si="77"/>
        <v>#REF!</v>
      </c>
      <c r="DI58" s="245" t="e">
        <f t="shared" si="78"/>
        <v>#REF!</v>
      </c>
      <c r="DJ58" s="245" t="e">
        <f t="shared" si="79"/>
        <v>#REF!</v>
      </c>
      <c r="DK58" s="245" t="e">
        <f t="shared" si="80"/>
        <v>#REF!</v>
      </c>
      <c r="DL58" s="245" t="e">
        <f t="shared" si="81"/>
        <v>#REF!</v>
      </c>
      <c r="DM58" s="245">
        <f t="shared" si="82"/>
        <v>0</v>
      </c>
      <c r="DN58" s="245">
        <f t="shared" si="83"/>
        <v>0</v>
      </c>
      <c r="DO58" s="245">
        <f t="shared" si="84"/>
        <v>0</v>
      </c>
      <c r="DP58" s="245">
        <f t="shared" si="85"/>
        <v>0</v>
      </c>
      <c r="DQ58" s="245">
        <f t="shared" si="86"/>
        <v>0</v>
      </c>
      <c r="DR58" s="246">
        <f t="shared" si="87"/>
        <v>0</v>
      </c>
      <c r="DS58" s="244">
        <f t="shared" si="88"/>
        <v>0</v>
      </c>
      <c r="DT58" s="245">
        <f t="shared" si="89"/>
        <v>0</v>
      </c>
      <c r="DU58" s="245">
        <f t="shared" si="90"/>
        <v>0</v>
      </c>
      <c r="DV58" s="245">
        <f t="shared" si="91"/>
        <v>0</v>
      </c>
      <c r="DW58" s="245">
        <f t="shared" si="92"/>
        <v>0</v>
      </c>
      <c r="DX58" s="245">
        <f t="shared" si="93"/>
        <v>0</v>
      </c>
      <c r="DY58" s="245">
        <f t="shared" si="94"/>
        <v>0</v>
      </c>
      <c r="DZ58" s="245">
        <f t="shared" si="95"/>
        <v>0</v>
      </c>
      <c r="EA58" s="245">
        <f t="shared" si="96"/>
        <v>0</v>
      </c>
      <c r="EB58" s="245">
        <f t="shared" si="97"/>
        <v>0</v>
      </c>
      <c r="EC58" s="245">
        <f t="shared" si="98"/>
        <v>0</v>
      </c>
      <c r="ED58" s="246">
        <f t="shared" si="99"/>
        <v>0</v>
      </c>
      <c r="EE58" s="244">
        <f t="shared" si="100"/>
        <v>0</v>
      </c>
      <c r="EF58" s="245">
        <f t="shared" si="101"/>
        <v>0</v>
      </c>
      <c r="EG58" s="245">
        <f t="shared" si="102"/>
        <v>0</v>
      </c>
      <c r="EH58" s="245">
        <f t="shared" si="103"/>
        <v>0</v>
      </c>
      <c r="EI58" s="245">
        <f t="shared" si="104"/>
        <v>0</v>
      </c>
      <c r="EJ58" s="245">
        <f t="shared" si="105"/>
        <v>0</v>
      </c>
      <c r="EK58" s="245">
        <f t="shared" si="106"/>
        <v>0</v>
      </c>
      <c r="EL58" s="245">
        <f t="shared" si="107"/>
        <v>0</v>
      </c>
      <c r="EM58" s="245">
        <f t="shared" si="108"/>
        <v>0</v>
      </c>
      <c r="EN58" s="245">
        <f t="shared" si="109"/>
        <v>0</v>
      </c>
      <c r="EO58" s="245">
        <f t="shared" si="110"/>
        <v>0</v>
      </c>
      <c r="EP58" s="246">
        <f t="shared" si="111"/>
        <v>0</v>
      </c>
      <c r="EQ58" s="255">
        <f t="shared" si="112"/>
        <v>0</v>
      </c>
      <c r="ER58" s="256">
        <f t="shared" si="113"/>
        <v>0</v>
      </c>
      <c r="ES58" s="256">
        <f t="shared" si="114"/>
        <v>0</v>
      </c>
      <c r="ET58" s="256">
        <f t="shared" si="115"/>
        <v>0</v>
      </c>
      <c r="EU58" s="256" t="e">
        <f t="shared" si="116"/>
        <v>#REF!</v>
      </c>
      <c r="EV58" s="256">
        <f t="shared" si="117"/>
        <v>0</v>
      </c>
      <c r="EW58" s="256">
        <f t="shared" si="118"/>
        <v>0</v>
      </c>
      <c r="EX58" s="256" t="str">
        <f t="shared" si="119"/>
        <v/>
      </c>
      <c r="EY58" s="256" t="str">
        <f t="shared" si="120"/>
        <v/>
      </c>
      <c r="EZ58" s="256" t="str">
        <f t="shared" si="121"/>
        <v/>
      </c>
      <c r="FA58" s="256" t="str">
        <f t="shared" si="122"/>
        <v/>
      </c>
      <c r="FB58" s="257" t="str">
        <f t="shared" si="123"/>
        <v/>
      </c>
      <c r="FC58" s="255">
        <f t="shared" si="124"/>
        <v>0</v>
      </c>
      <c r="FD58" s="256" t="str">
        <f t="shared" si="125"/>
        <v/>
      </c>
      <c r="FE58" s="256" t="str">
        <f t="shared" si="126"/>
        <v/>
      </c>
      <c r="FF58" s="256" t="str">
        <f t="shared" si="127"/>
        <v/>
      </c>
      <c r="FG58" s="256" t="str">
        <f t="shared" si="128"/>
        <v/>
      </c>
      <c r="FH58" s="256" t="str">
        <f t="shared" si="129"/>
        <v/>
      </c>
      <c r="FI58" s="256" t="str">
        <f t="shared" si="130"/>
        <v/>
      </c>
      <c r="FJ58" s="256" t="str">
        <f t="shared" si="131"/>
        <v/>
      </c>
      <c r="FK58" s="256" t="str">
        <f t="shared" si="132"/>
        <v/>
      </c>
      <c r="FL58" s="256" t="str">
        <f t="shared" si="133"/>
        <v/>
      </c>
      <c r="FM58" s="256" t="str">
        <f t="shared" si="134"/>
        <v/>
      </c>
      <c r="FN58" s="257" t="str">
        <f t="shared" si="135"/>
        <v/>
      </c>
      <c r="FO58" s="255" t="e">
        <f t="shared" si="136"/>
        <v>#REF!</v>
      </c>
      <c r="FP58" s="256" t="e">
        <f t="shared" si="137"/>
        <v>#REF!</v>
      </c>
      <c r="FQ58" s="256" t="e">
        <f t="shared" si="138"/>
        <v>#REF!</v>
      </c>
      <c r="FR58" s="256" t="e">
        <f t="shared" si="139"/>
        <v>#REF!</v>
      </c>
      <c r="FS58" s="256" t="e">
        <f t="shared" si="140"/>
        <v>#REF!</v>
      </c>
      <c r="FT58" s="256" t="e">
        <f t="shared" si="141"/>
        <v>#REF!</v>
      </c>
      <c r="FU58" s="256" t="str">
        <f t="shared" si="142"/>
        <v/>
      </c>
      <c r="FV58" s="256" t="str">
        <f t="shared" si="143"/>
        <v/>
      </c>
      <c r="FW58" s="256" t="str">
        <f t="shared" si="144"/>
        <v/>
      </c>
      <c r="FX58" s="256" t="str">
        <f t="shared" si="145"/>
        <v/>
      </c>
      <c r="FY58" s="256" t="str">
        <f t="shared" si="146"/>
        <v/>
      </c>
      <c r="FZ58" s="257" t="str">
        <f t="shared" si="147"/>
        <v/>
      </c>
      <c r="GA58" s="255" t="str">
        <f t="shared" si="148"/>
        <v/>
      </c>
      <c r="GB58" s="256" t="str">
        <f t="shared" si="149"/>
        <v/>
      </c>
      <c r="GC58" s="256" t="str">
        <f t="shared" si="150"/>
        <v/>
      </c>
      <c r="GD58" s="256" t="str">
        <f t="shared" si="151"/>
        <v/>
      </c>
      <c r="GE58" s="256" t="str">
        <f t="shared" si="152"/>
        <v/>
      </c>
      <c r="GF58" s="256" t="str">
        <f t="shared" si="153"/>
        <v/>
      </c>
      <c r="GG58" s="256" t="str">
        <f t="shared" si="154"/>
        <v/>
      </c>
      <c r="GH58" s="256" t="str">
        <f t="shared" si="155"/>
        <v/>
      </c>
      <c r="GI58" s="256" t="str">
        <f t="shared" si="156"/>
        <v/>
      </c>
      <c r="GJ58" s="256" t="str">
        <f t="shared" si="157"/>
        <v/>
      </c>
      <c r="GK58" s="256" t="str">
        <f t="shared" si="158"/>
        <v/>
      </c>
      <c r="GL58" s="257" t="str">
        <f t="shared" si="159"/>
        <v/>
      </c>
      <c r="GM58" s="255" t="str">
        <f t="shared" si="160"/>
        <v/>
      </c>
      <c r="GN58" s="256" t="str">
        <f t="shared" si="161"/>
        <v/>
      </c>
      <c r="GO58" s="256" t="str">
        <f t="shared" si="162"/>
        <v/>
      </c>
      <c r="GP58" s="256" t="str">
        <f t="shared" si="163"/>
        <v/>
      </c>
      <c r="GQ58" s="256" t="str">
        <f t="shared" si="164"/>
        <v/>
      </c>
      <c r="GR58" s="256" t="str">
        <f t="shared" si="165"/>
        <v/>
      </c>
      <c r="GS58" s="256" t="str">
        <f t="shared" si="166"/>
        <v/>
      </c>
      <c r="GT58" s="256" t="str">
        <f t="shared" si="167"/>
        <v/>
      </c>
      <c r="GU58" s="256" t="str">
        <f t="shared" si="168"/>
        <v/>
      </c>
      <c r="GV58" s="256" t="str">
        <f t="shared" si="169"/>
        <v/>
      </c>
      <c r="GW58" s="256" t="str">
        <f t="shared" si="170"/>
        <v/>
      </c>
      <c r="GX58" s="257" t="str">
        <f t="shared" si="171"/>
        <v/>
      </c>
      <c r="GY58" s="252">
        <f t="shared" si="185"/>
        <v>0</v>
      </c>
      <c r="GZ58" s="253" t="e">
        <f t="shared" si="186"/>
        <v>#REF!</v>
      </c>
      <c r="HA58" s="253">
        <f t="shared" si="186"/>
        <v>0</v>
      </c>
      <c r="HB58" s="253">
        <f t="shared" si="186"/>
        <v>0</v>
      </c>
      <c r="HC58" s="253">
        <f t="shared" si="186"/>
        <v>0</v>
      </c>
      <c r="HD58" s="253">
        <f t="shared" si="186"/>
        <v>0</v>
      </c>
      <c r="HE58" s="253">
        <f t="shared" si="173"/>
        <v>0</v>
      </c>
      <c r="HF58" s="254">
        <f t="shared" si="173"/>
        <v>0</v>
      </c>
      <c r="HG58" s="252">
        <f t="shared" si="187"/>
        <v>0</v>
      </c>
      <c r="HH58" s="253">
        <f t="shared" si="188"/>
        <v>0</v>
      </c>
      <c r="HI58" s="253">
        <f t="shared" si="188"/>
        <v>0</v>
      </c>
      <c r="HJ58" s="253">
        <f t="shared" si="188"/>
        <v>0</v>
      </c>
      <c r="HK58" s="253">
        <f t="shared" si="188"/>
        <v>0</v>
      </c>
      <c r="HL58" s="253">
        <f t="shared" si="188"/>
        <v>0</v>
      </c>
      <c r="HM58" s="253">
        <f t="shared" si="188"/>
        <v>0</v>
      </c>
      <c r="HN58" s="254">
        <f t="shared" si="188"/>
        <v>0</v>
      </c>
      <c r="HO58" s="252" t="e">
        <f t="shared" si="189"/>
        <v>#REF!</v>
      </c>
      <c r="HP58" s="253" t="e">
        <f t="shared" si="190"/>
        <v>#REF!</v>
      </c>
      <c r="HQ58" s="253">
        <f t="shared" si="190"/>
        <v>0</v>
      </c>
      <c r="HR58" s="253">
        <f t="shared" si="190"/>
        <v>0</v>
      </c>
      <c r="HS58" s="253">
        <f t="shared" si="190"/>
        <v>0</v>
      </c>
      <c r="HT58" s="253">
        <f t="shared" si="190"/>
        <v>0</v>
      </c>
      <c r="HU58" s="253">
        <f t="shared" si="190"/>
        <v>0</v>
      </c>
      <c r="HV58" s="254">
        <f t="shared" si="190"/>
        <v>0</v>
      </c>
      <c r="HW58" s="252">
        <f t="shared" si="191"/>
        <v>0</v>
      </c>
      <c r="HX58" s="253">
        <f t="shared" si="192"/>
        <v>0</v>
      </c>
      <c r="HY58" s="253">
        <f t="shared" si="192"/>
        <v>0</v>
      </c>
      <c r="HZ58" s="253">
        <f t="shared" si="192"/>
        <v>0</v>
      </c>
      <c r="IA58" s="253">
        <f t="shared" si="192"/>
        <v>0</v>
      </c>
      <c r="IB58" s="253">
        <f t="shared" si="192"/>
        <v>0</v>
      </c>
      <c r="IC58" s="253">
        <f t="shared" si="192"/>
        <v>0</v>
      </c>
      <c r="ID58" s="254">
        <f t="shared" si="192"/>
        <v>0</v>
      </c>
      <c r="IE58" s="252">
        <f t="shared" si="193"/>
        <v>0</v>
      </c>
      <c r="IF58" s="253">
        <f t="shared" si="194"/>
        <v>0</v>
      </c>
      <c r="IG58" s="253">
        <f t="shared" si="194"/>
        <v>0</v>
      </c>
      <c r="IH58" s="253">
        <f t="shared" si="194"/>
        <v>0</v>
      </c>
      <c r="II58" s="253">
        <f t="shared" si="194"/>
        <v>0</v>
      </c>
      <c r="IJ58" s="253">
        <f t="shared" si="194"/>
        <v>0</v>
      </c>
      <c r="IK58" s="253">
        <f t="shared" si="194"/>
        <v>0</v>
      </c>
      <c r="IL58" s="254">
        <f t="shared" si="194"/>
        <v>0</v>
      </c>
      <c r="IM58" s="255" t="e">
        <f t="shared" si="178"/>
        <v>#REF!</v>
      </c>
      <c r="IN58" s="256">
        <f t="shared" si="179"/>
        <v>0</v>
      </c>
      <c r="IO58" s="256" t="e">
        <f t="shared" si="180"/>
        <v>#REF!</v>
      </c>
      <c r="IP58" s="256">
        <f t="shared" si="181"/>
        <v>0</v>
      </c>
      <c r="IQ58" s="257">
        <f t="shared" si="182"/>
        <v>0</v>
      </c>
      <c r="IR58" s="404" t="e">
        <f t="shared" si="195"/>
        <v>#REF!</v>
      </c>
      <c r="IS58" s="250">
        <f t="shared" si="197"/>
        <v>0</v>
      </c>
      <c r="IT58" s="258" t="e">
        <f t="shared" si="183"/>
        <v>#REF!</v>
      </c>
      <c r="IU58" s="407">
        <v>1800</v>
      </c>
      <c r="IV58" s="409">
        <v>1</v>
      </c>
      <c r="IW58" s="409" t="s">
        <v>196</v>
      </c>
      <c r="IX58" s="413" t="e">
        <f t="shared" si="196"/>
        <v>#REF!</v>
      </c>
      <c r="IY58" s="421"/>
      <c r="IZ58" s="422"/>
      <c r="JA58" s="423"/>
      <c r="JB58" s="421"/>
      <c r="JC58" s="422"/>
      <c r="JD58" s="423"/>
      <c r="JE58" s="418"/>
      <c r="JF58" s="419"/>
      <c r="JG58" s="420"/>
      <c r="JH58" s="418"/>
      <c r="JI58" s="419"/>
      <c r="JJ58" s="420"/>
      <c r="JK58" s="418"/>
      <c r="JL58" s="419"/>
      <c r="JM58" s="420"/>
      <c r="JN58" s="641">
        <v>1</v>
      </c>
      <c r="JO58" s="641">
        <v>1</v>
      </c>
      <c r="JP58" s="641">
        <v>1</v>
      </c>
      <c r="JQ58" s="641">
        <v>1</v>
      </c>
      <c r="JR58" s="641">
        <v>1</v>
      </c>
      <c r="JS58" s="656" t="e">
        <f t="shared" si="184"/>
        <v>#REF!</v>
      </c>
    </row>
    <row r="59" spans="25:279" ht="20.100000000000001" hidden="1" customHeight="1">
      <c r="Y59" s="380" t="e">
        <f>N!IK34</f>
        <v>#REF!</v>
      </c>
      <c r="Z59" s="377" t="s">
        <v>126</v>
      </c>
      <c r="AA59" s="244">
        <f>IF(AA$32="",IF(AA$31="",(SUMIF(S!$HC$15:$HL$15,'Ciclo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Semaforico'!AA$30,O!$HC34:$HL34))*AA$31),(SUMIF(S!$HC$15:$HL$15,'Ciclo Semaforico'!AA$32,S!$HC34:$HL34)+SUMIF(N!$HC$15:$HL$15,'Ciclo Semaforico'!AA$32,N!$HC34:$HL34)+SUMIF(E!$HC$15:$HL$15,'Ciclo Semaforico'!AA$32,E!$HC34:$HL34)+SUMIF(O!$HC$15:$HL$15,'Ciclo Semaforico'!AA$32,O!$HC34:$HL34))-IF(AA$31="",(SUMIF(S!$HC$15:$HL$15,'Ciclo Semaforico'!AA$30,S!$HC34:$HL34)+SUMIF(N!$HC$15:$HL$15,'Ciclo Semaforico'!AA$30,N!$HC34:$HL34)+SUMIF(E!$HC$15:$HL$15,'Ciclo Semaforico'!AA$30,E!$HC34:$HL34)+SUMIF(O!$HC$15:$HL$15,'Ciclo Semaforico'!AA$30,O!$HC34:$HL34)),(SUMIF(S!$HC$15:$HL$15,'Ciclo Semaforico'!AA$30,S!$HC34:$HL34)+SUMIF(N!$HC$15:$HL$15,'Ciclo Semaforico'!AA$30,N!$HC34:$HL34)+SUMIF(E!$HC$15:$HL$15,'Ciclo Semaforico'!AA$30,E!$HC34:$HL34)+SUMIF(O!$HC$15:$HL$15,'Ciclo Semaforico'!AA$30,O!$HC34:$HL34))*AA$31))</f>
        <v>0</v>
      </c>
      <c r="AB59" s="245">
        <f>IF(AB$32="",IF(AB$31="",(SUMIF(S!$HC$15:$HL$15,'Ciclo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Semaforico'!AB$30,O!$HC34:$HL34))*AB$31),(SUMIF(S!$HC$15:$HL$15,'Ciclo Semaforico'!AB$32,S!$HC34:$HL34)+SUMIF(N!$HC$15:$HL$15,'Ciclo Semaforico'!AB$32,N!$HC34:$HL34)+SUMIF(E!$HC$15:$HL$15,'Ciclo Semaforico'!AB$32,E!$HC34:$HL34)+SUMIF(O!$HC$15:$HL$15,'Ciclo Semaforico'!AB$32,O!$HC34:$HL34))-IF(AB$31="",(SUMIF(S!$HC$15:$HL$15,'Ciclo Semaforico'!AB$30,S!$HC34:$HL34)+SUMIF(N!$HC$15:$HL$15,'Ciclo Semaforico'!AB$30,N!$HC34:$HL34)+SUMIF(E!$HC$15:$HL$15,'Ciclo Semaforico'!AB$30,E!$HC34:$HL34)+SUMIF(O!$HC$15:$HL$15,'Ciclo Semaforico'!AB$30,O!$HC34:$HL34)),(SUMIF(S!$HC$15:$HL$15,'Ciclo Semaforico'!AB$30,S!$HC34:$HL34)+SUMIF(N!$HC$15:$HL$15,'Ciclo Semaforico'!AB$30,N!$HC34:$HL34)+SUMIF(E!$HC$15:$HL$15,'Ciclo Semaforico'!AB$30,E!$HC34:$HL34)+SUMIF(O!$HC$15:$HL$15,'Ciclo Semaforico'!AB$30,O!$HC34:$HL34))*AB$31))</f>
        <v>0</v>
      </c>
      <c r="AC59" s="245">
        <f>IF(AC$32="",IF(AC$31="",(SUMIF(S!$HC$15:$HL$15,'Ciclo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Semaforico'!AC$30,O!$HC34:$HL34))*AC$31),(SUMIF(S!$HC$15:$HL$15,'Ciclo Semaforico'!AC$32,S!$HC34:$HL34)+SUMIF(N!$HC$15:$HL$15,'Ciclo Semaforico'!AC$32,N!$HC34:$HL34)+SUMIF(E!$HC$15:$HL$15,'Ciclo Semaforico'!AC$32,E!$HC34:$HL34)+SUMIF(O!$HC$15:$HL$15,'Ciclo Semaforico'!AC$32,O!$HC34:$HL34))-IF(AC$31="",(SUMIF(S!$HC$15:$HL$15,'Ciclo Semaforico'!AC$30,S!$HC34:$HL34)+SUMIF(N!$HC$15:$HL$15,'Ciclo Semaforico'!AC$30,N!$HC34:$HL34)+SUMIF(E!$HC$15:$HL$15,'Ciclo Semaforico'!AC$30,E!$HC34:$HL34)+SUMIF(O!$HC$15:$HL$15,'Ciclo Semaforico'!AC$30,O!$HC34:$HL34)),(SUMIF(S!$HC$15:$HL$15,'Ciclo Semaforico'!AC$30,S!$HC34:$HL34)+SUMIF(N!$HC$15:$HL$15,'Ciclo Semaforico'!AC$30,N!$HC34:$HL34)+SUMIF(E!$HC$15:$HL$15,'Ciclo Semaforico'!AC$30,E!$HC34:$HL34)+SUMIF(O!$HC$15:$HL$15,'Ciclo Semaforico'!AC$30,O!$HC34:$HL34))*AC$31))</f>
        <v>0</v>
      </c>
      <c r="AD59" s="245">
        <f>IF(AD$32="",IF(AD$31="",(SUMIF(S!$HC$15:$HL$15,'Ciclo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Semaforico'!AD$30,O!$HC34:$HL34))*AD$31),(SUMIF(S!$HC$15:$HL$15,'Ciclo Semaforico'!AD$32,S!$HC34:$HL34)+SUMIF(N!$HC$15:$HL$15,'Ciclo Semaforico'!AD$32,N!$HC34:$HL34)+SUMIF(E!$HC$15:$HL$15,'Ciclo Semaforico'!AD$32,E!$HC34:$HL34)+SUMIF(O!$HC$15:$HL$15,'Ciclo Semaforico'!AD$32,O!$HC34:$HL34))-IF(AD$31="",(SUMIF(S!$HC$15:$HL$15,'Ciclo Semaforico'!AD$30,S!$HC34:$HL34)+SUMIF(N!$HC$15:$HL$15,'Ciclo Semaforico'!AD$30,N!$HC34:$HL34)+SUMIF(E!$HC$15:$HL$15,'Ciclo Semaforico'!AD$30,E!$HC34:$HL34)+SUMIF(O!$HC$15:$HL$15,'Ciclo Semaforico'!AD$30,O!$HC34:$HL34)),(SUMIF(S!$HC$15:$HL$15,'Ciclo Semaforico'!AD$30,S!$HC34:$HL34)+SUMIF(N!$HC$15:$HL$15,'Ciclo Semaforico'!AD$30,N!$HC34:$HL34)+SUMIF(E!$HC$15:$HL$15,'Ciclo Semaforico'!AD$30,E!$HC34:$HL34)+SUMIF(O!$HC$15:$HL$15,'Ciclo Semaforico'!AD$30,O!$HC34:$HL34))*AD$31))</f>
        <v>0</v>
      </c>
      <c r="AE59" s="245" t="e">
        <f>IF(AE$32="",IF(AE$31="",(SUMIF(S!$HC$15:$HL$15,'Ciclo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Semaforico'!AE$30,O!$HC34:$HL34))*AE$31),(SUMIF(S!$HC$15:$HL$15,'Ciclo Semaforico'!AE$32,S!$HC34:$HL34)+SUMIF(N!$HC$15:$HL$15,'Ciclo Semaforico'!AE$32,N!$HC34:$HL34)+SUMIF(E!$HC$15:$HL$15,'Ciclo Semaforico'!AE$32,E!$HC34:$HL34)+SUMIF(O!$HC$15:$HL$15,'Ciclo Semaforico'!AE$32,O!$HC34:$HL34))-IF(AE$31="",(SUMIF(S!$HC$15:$HL$15,'Ciclo Semaforico'!AE$30,S!$HC34:$HL34)+SUMIF(N!$HC$15:$HL$15,'Ciclo Semaforico'!AE$30,N!$HC34:$HL34)+SUMIF(E!$HC$15:$HL$15,'Ciclo Semaforico'!AE$30,E!$HC34:$HL34)+SUMIF(O!$HC$15:$HL$15,'Ciclo Semaforico'!AE$30,O!$HC34:$HL34)),(SUMIF(S!$HC$15:$HL$15,'Ciclo Semaforico'!AE$30,S!$HC34:$HL34)+SUMIF(N!$HC$15:$HL$15,'Ciclo Semaforico'!AE$30,N!$HC34:$HL34)+SUMIF(E!$HC$15:$HL$15,'Ciclo Semaforico'!AE$30,E!$HC34:$HL34)+SUMIF(O!$HC$15:$HL$15,'Ciclo Semaforico'!AE$30,O!$HC34:$HL34))*AE$31))</f>
        <v>#REF!</v>
      </c>
      <c r="AF59" s="245">
        <f>IF(AF$32="",IF(AF$31="",(SUMIF(S!$HC$15:$HL$15,'Ciclo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Semaforico'!AF$30,O!$HC34:$HL34))*AF$31),(SUMIF(S!$HC$15:$HL$15,'Ciclo Semaforico'!AF$32,S!$HC34:$HL34)+SUMIF(N!$HC$15:$HL$15,'Ciclo Semaforico'!AF$32,N!$HC34:$HL34)+SUMIF(E!$HC$15:$HL$15,'Ciclo Semaforico'!AF$32,E!$HC34:$HL34)+SUMIF(O!$HC$15:$HL$15,'Ciclo Semaforico'!AF$32,O!$HC34:$HL34))-IF(AF$31="",(SUMIF(S!$HC$15:$HL$15,'Ciclo Semaforico'!AF$30,S!$HC34:$HL34)+SUMIF(N!$HC$15:$HL$15,'Ciclo Semaforico'!AF$30,N!$HC34:$HL34)+SUMIF(E!$HC$15:$HL$15,'Ciclo Semaforico'!AF$30,E!$HC34:$HL34)+SUMIF(O!$HC$15:$HL$15,'Ciclo Semaforico'!AF$30,O!$HC34:$HL34)),(SUMIF(S!$HC$15:$HL$15,'Ciclo Semaforico'!AF$30,S!$HC34:$HL34)+SUMIF(N!$HC$15:$HL$15,'Ciclo Semaforico'!AF$30,N!$HC34:$HL34)+SUMIF(E!$HC$15:$HL$15,'Ciclo Semaforico'!AF$30,E!$HC34:$HL34)+SUMIF(O!$HC$15:$HL$15,'Ciclo Semaforico'!AF$30,O!$HC34:$HL34))*AF$31))</f>
        <v>0</v>
      </c>
      <c r="AG59" s="245">
        <f>IF(AG$32="",IF(AG$31="",(SUMIF(S!$HC$15:$HL$15,'Ciclo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Semaforico'!AG$30,O!$HC34:$HL34))*AG$31),(SUMIF(S!$HC$15:$HL$15,'Ciclo Semaforico'!AG$32,S!$HC34:$HL34)+SUMIF(N!$HC$15:$HL$15,'Ciclo Semaforico'!AG$32,N!$HC34:$HL34)+SUMIF(E!$HC$15:$HL$15,'Ciclo Semaforico'!AG$32,E!$HC34:$HL34)+SUMIF(O!$HC$15:$HL$15,'Ciclo Semaforico'!AG$32,O!$HC34:$HL34))-IF(AG$31="",(SUMIF(S!$HC$15:$HL$15,'Ciclo Semaforico'!AG$30,S!$HC34:$HL34)+SUMIF(N!$HC$15:$HL$15,'Ciclo Semaforico'!AG$30,N!$HC34:$HL34)+SUMIF(E!$HC$15:$HL$15,'Ciclo Semaforico'!AG$30,E!$HC34:$HL34)+SUMIF(O!$HC$15:$HL$15,'Ciclo Semaforico'!AG$30,O!$HC34:$HL34)),(SUMIF(S!$HC$15:$HL$15,'Ciclo Semaforico'!AG$30,S!$HC34:$HL34)+SUMIF(N!$HC$15:$HL$15,'Ciclo Semaforico'!AG$30,N!$HC34:$HL34)+SUMIF(E!$HC$15:$HL$15,'Ciclo Semaforico'!AG$30,E!$HC34:$HL34)+SUMIF(O!$HC$15:$HL$15,'Ciclo Semaforico'!AG$30,O!$HC34:$HL34))*AG$31))</f>
        <v>0</v>
      </c>
      <c r="AH59" s="245">
        <f>IF(AH$32="",IF(AH$31="",(SUMIF(S!$HC$15:$HL$15,'Ciclo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Semaforico'!AH$30,O!$HC34:$HL34))*AH$31),(SUMIF(S!$HC$15:$HL$15,'Ciclo Semaforico'!AH$32,S!$HC34:$HL34)+SUMIF(N!$HC$15:$HL$15,'Ciclo Semaforico'!AH$32,N!$HC34:$HL34)+SUMIF(E!$HC$15:$HL$15,'Ciclo Semaforico'!AH$32,E!$HC34:$HL34)+SUMIF(O!$HC$15:$HL$15,'Ciclo Semaforico'!AH$32,O!$HC34:$HL34))-IF(AH$31="",(SUMIF(S!$HC$15:$HL$15,'Ciclo Semaforico'!AH$30,S!$HC34:$HL34)+SUMIF(N!$HC$15:$HL$15,'Ciclo Semaforico'!AH$30,N!$HC34:$HL34)+SUMIF(E!$HC$15:$HL$15,'Ciclo Semaforico'!AH$30,E!$HC34:$HL34)+SUMIF(O!$HC$15:$HL$15,'Ciclo Semaforico'!AH$30,O!$HC34:$HL34)),(SUMIF(S!$HC$15:$HL$15,'Ciclo Semaforico'!AH$30,S!$HC34:$HL34)+SUMIF(N!$HC$15:$HL$15,'Ciclo Semaforico'!AH$30,N!$HC34:$HL34)+SUMIF(E!$HC$15:$HL$15,'Ciclo Semaforico'!AH$30,E!$HC34:$HL34)+SUMIF(O!$HC$15:$HL$15,'Ciclo Semaforico'!AH$30,O!$HC34:$HL34))*AH$31))</f>
        <v>0</v>
      </c>
      <c r="AI59" s="245">
        <f>IF(AI$32="",IF(AI$31="",(SUMIF(S!$HC$15:$HL$15,'Ciclo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Semaforico'!AI$30,O!$HC34:$HL34))*AI$31),(SUMIF(S!$HC$15:$HL$15,'Ciclo Semaforico'!AI$32,S!$HC34:$HL34)+SUMIF(N!$HC$15:$HL$15,'Ciclo Semaforico'!AI$32,N!$HC34:$HL34)+SUMIF(E!$HC$15:$HL$15,'Ciclo Semaforico'!AI$32,E!$HC34:$HL34)+SUMIF(O!$HC$15:$HL$15,'Ciclo Semaforico'!AI$32,O!$HC34:$HL34))-IF(AI$31="",(SUMIF(S!$HC$15:$HL$15,'Ciclo Semaforico'!AI$30,S!$HC34:$HL34)+SUMIF(N!$HC$15:$HL$15,'Ciclo Semaforico'!AI$30,N!$HC34:$HL34)+SUMIF(E!$HC$15:$HL$15,'Ciclo Semaforico'!AI$30,E!$HC34:$HL34)+SUMIF(O!$HC$15:$HL$15,'Ciclo Semaforico'!AI$30,O!$HC34:$HL34)),(SUMIF(S!$HC$15:$HL$15,'Ciclo Semaforico'!AI$30,S!$HC34:$HL34)+SUMIF(N!$HC$15:$HL$15,'Ciclo Semaforico'!AI$30,N!$HC34:$HL34)+SUMIF(E!$HC$15:$HL$15,'Ciclo Semaforico'!AI$30,E!$HC34:$HL34)+SUMIF(O!$HC$15:$HL$15,'Ciclo Semaforico'!AI$30,O!$HC34:$HL34))*AI$31))</f>
        <v>0</v>
      </c>
      <c r="AJ59" s="245">
        <f>IF(AJ$32="",IF(AJ$31="",(SUMIF(S!$HC$15:$HL$15,'Ciclo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Semaforico'!AJ$30,O!$HC34:$HL34))*AJ$31),(SUMIF(S!$HC$15:$HL$15,'Ciclo Semaforico'!AJ$32,S!$HC34:$HL34)+SUMIF(N!$HC$15:$HL$15,'Ciclo Semaforico'!AJ$32,N!$HC34:$HL34)+SUMIF(E!$HC$15:$HL$15,'Ciclo Semaforico'!AJ$32,E!$HC34:$HL34)+SUMIF(O!$HC$15:$HL$15,'Ciclo Semaforico'!AJ$32,O!$HC34:$HL34))-IF(AJ$31="",(SUMIF(S!$HC$15:$HL$15,'Ciclo Semaforico'!AJ$30,S!$HC34:$HL34)+SUMIF(N!$HC$15:$HL$15,'Ciclo Semaforico'!AJ$30,N!$HC34:$HL34)+SUMIF(E!$HC$15:$HL$15,'Ciclo Semaforico'!AJ$30,E!$HC34:$HL34)+SUMIF(O!$HC$15:$HL$15,'Ciclo Semaforico'!AJ$30,O!$HC34:$HL34)),(SUMIF(S!$HC$15:$HL$15,'Ciclo Semaforico'!AJ$30,S!$HC34:$HL34)+SUMIF(N!$HC$15:$HL$15,'Ciclo Semaforico'!AJ$30,N!$HC34:$HL34)+SUMIF(E!$HC$15:$HL$15,'Ciclo Semaforico'!AJ$30,E!$HC34:$HL34)+SUMIF(O!$HC$15:$HL$15,'Ciclo Semaforico'!AJ$30,O!$HC34:$HL34))*AJ$31))</f>
        <v>0</v>
      </c>
      <c r="AK59" s="245">
        <f>IF(AK$32="",IF(AK$31="",(SUMIF(S!$HC$15:$HL$15,'Ciclo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Semaforico'!AK$30,O!$HC34:$HL34))*AK$31),(SUMIF(S!$HC$15:$HL$15,'Ciclo Semaforico'!AK$32,S!$HC34:$HL34)+SUMIF(N!$HC$15:$HL$15,'Ciclo Semaforico'!AK$32,N!$HC34:$HL34)+SUMIF(E!$HC$15:$HL$15,'Ciclo Semaforico'!AK$32,E!$HC34:$HL34)+SUMIF(O!$HC$15:$HL$15,'Ciclo Semaforico'!AK$32,O!$HC34:$HL34))-IF(AK$31="",(SUMIF(S!$HC$15:$HL$15,'Ciclo Semaforico'!AK$30,S!$HC34:$HL34)+SUMIF(N!$HC$15:$HL$15,'Ciclo Semaforico'!AK$30,N!$HC34:$HL34)+SUMIF(E!$HC$15:$HL$15,'Ciclo Semaforico'!AK$30,E!$HC34:$HL34)+SUMIF(O!$HC$15:$HL$15,'Ciclo Semaforico'!AK$30,O!$HC34:$HL34)),(SUMIF(S!$HC$15:$HL$15,'Ciclo Semaforico'!AK$30,S!$HC34:$HL34)+SUMIF(N!$HC$15:$HL$15,'Ciclo Semaforico'!AK$30,N!$HC34:$HL34)+SUMIF(E!$HC$15:$HL$15,'Ciclo Semaforico'!AK$30,E!$HC34:$HL34)+SUMIF(O!$HC$15:$HL$15,'Ciclo Semaforico'!AK$30,O!$HC34:$HL34))*AK$31))</f>
        <v>0</v>
      </c>
      <c r="AL59" s="246">
        <f>IF(AL$32="",IF(AL$31="",(SUMIF(S!$HC$15:$HL$15,'Ciclo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Semaforico'!AL$30,O!$HC34:$HL34))*AL$31),(SUMIF(S!$HC$15:$HL$15,'Ciclo Semaforico'!AL$32,S!$HC34:$HL34)+SUMIF(N!$HC$15:$HL$15,'Ciclo Semaforico'!AL$32,N!$HC34:$HL34)+SUMIF(E!$HC$15:$HL$15,'Ciclo Semaforico'!AL$32,E!$HC34:$HL34)+SUMIF(O!$HC$15:$HL$15,'Ciclo Semaforico'!AL$32,O!$HC34:$HL34))-IF(AL$31="",(SUMIF(S!$HC$15:$HL$15,'Ciclo Semaforico'!AL$30,S!$HC34:$HL34)+SUMIF(N!$HC$15:$HL$15,'Ciclo Semaforico'!AL$30,N!$HC34:$HL34)+SUMIF(E!$HC$15:$HL$15,'Ciclo Semaforico'!AL$30,E!$HC34:$HL34)+SUMIF(O!$HC$15:$HL$15,'Ciclo Semaforico'!AL$30,O!$HC34:$HL34)),(SUMIF(S!$HC$15:$HL$15,'Ciclo Semaforico'!AL$30,S!$HC34:$HL34)+SUMIF(N!$HC$15:$HL$15,'Ciclo Semaforico'!AL$30,N!$HC34:$HL34)+SUMIF(E!$HC$15:$HL$15,'Ciclo Semaforico'!AL$30,E!$HC34:$HL34)+SUMIF(O!$HC$15:$HL$15,'Ciclo Semaforico'!AL$30,O!$HC34:$HL34))*AL$31))</f>
        <v>0</v>
      </c>
      <c r="AM59" s="244">
        <f>IF(AM$32="",IF(AM$31="",(SUMIF(S!$HC$15:$HL$15,'Ciclo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Semaforico'!AM$30,O!$HC34:$HL34))*AM$31),(SUMIF(S!$HC$15:$HL$15,'Ciclo Semaforico'!AM$32,S!$HC34:$HL34)+SUMIF(N!$HC$15:$HL$15,'Ciclo Semaforico'!AM$32,N!$HC34:$HL34)+SUMIF(E!$HC$15:$HL$15,'Ciclo Semaforico'!AM$32,E!$HC34:$HL34)+SUMIF(O!$HC$15:$HL$15,'Ciclo Semaforico'!AM$32,O!$HC34:$HL34))-IF(AM$31="",(SUMIF(S!$HC$15:$HL$15,'Ciclo Semaforico'!AM$30,S!$HC34:$HL34)+SUMIF(N!$HC$15:$HL$15,'Ciclo Semaforico'!AM$30,N!$HC34:$HL34)+SUMIF(E!$HC$15:$HL$15,'Ciclo Semaforico'!AM$30,E!$HC34:$HL34)+SUMIF(O!$HC$15:$HL$15,'Ciclo Semaforico'!AM$30,O!$HC34:$HL34)),(SUMIF(S!$HC$15:$HL$15,'Ciclo Semaforico'!AM$30,S!$HC34:$HL34)+SUMIF(N!$HC$15:$HL$15,'Ciclo Semaforico'!AM$30,N!$HC34:$HL34)+SUMIF(E!$HC$15:$HL$15,'Ciclo Semaforico'!AM$30,E!$HC34:$HL34)+SUMIF(O!$HC$15:$HL$15,'Ciclo Semaforico'!AM$30,O!$HC34:$HL34))*AM$31))</f>
        <v>0</v>
      </c>
      <c r="AN59" s="245">
        <f>IF(AN$32="",IF(AN$31="",(SUMIF(S!$HC$15:$HL$15,'Ciclo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Semaforico'!AN$30,O!$HC34:$HL34))*AN$31),(SUMIF(S!$HC$15:$HL$15,'Ciclo Semaforico'!AN$32,S!$HC34:$HL34)+SUMIF(N!$HC$15:$HL$15,'Ciclo Semaforico'!AN$32,N!$HC34:$HL34)+SUMIF(E!$HC$15:$HL$15,'Ciclo Semaforico'!AN$32,E!$HC34:$HL34)+SUMIF(O!$HC$15:$HL$15,'Ciclo Semaforico'!AN$32,O!$HC34:$HL34))-IF(AN$31="",(SUMIF(S!$HC$15:$HL$15,'Ciclo Semaforico'!AN$30,S!$HC34:$HL34)+SUMIF(N!$HC$15:$HL$15,'Ciclo Semaforico'!AN$30,N!$HC34:$HL34)+SUMIF(E!$HC$15:$HL$15,'Ciclo Semaforico'!AN$30,E!$HC34:$HL34)+SUMIF(O!$HC$15:$HL$15,'Ciclo Semaforico'!AN$30,O!$HC34:$HL34)),(SUMIF(S!$HC$15:$HL$15,'Ciclo Semaforico'!AN$30,S!$HC34:$HL34)+SUMIF(N!$HC$15:$HL$15,'Ciclo Semaforico'!AN$30,N!$HC34:$HL34)+SUMIF(E!$HC$15:$HL$15,'Ciclo Semaforico'!AN$30,E!$HC34:$HL34)+SUMIF(O!$HC$15:$HL$15,'Ciclo Semaforico'!AN$30,O!$HC34:$HL34))*AN$31))</f>
        <v>0</v>
      </c>
      <c r="AO59" s="245">
        <f>IF(AO$32="",IF(AO$31="",(SUMIF(S!$HC$15:$HL$15,'Ciclo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Semaforico'!AO$30,O!$HC34:$HL34))*AO$31),(SUMIF(S!$HC$15:$HL$15,'Ciclo Semaforico'!AO$32,S!$HC34:$HL34)+SUMIF(N!$HC$15:$HL$15,'Ciclo Semaforico'!AO$32,N!$HC34:$HL34)+SUMIF(E!$HC$15:$HL$15,'Ciclo Semaforico'!AO$32,E!$HC34:$HL34)+SUMIF(O!$HC$15:$HL$15,'Ciclo Semaforico'!AO$32,O!$HC34:$HL34))-IF(AO$31="",(SUMIF(S!$HC$15:$HL$15,'Ciclo Semaforico'!AO$30,S!$HC34:$HL34)+SUMIF(N!$HC$15:$HL$15,'Ciclo Semaforico'!AO$30,N!$HC34:$HL34)+SUMIF(E!$HC$15:$HL$15,'Ciclo Semaforico'!AO$30,E!$HC34:$HL34)+SUMIF(O!$HC$15:$HL$15,'Ciclo Semaforico'!AO$30,O!$HC34:$HL34)),(SUMIF(S!$HC$15:$HL$15,'Ciclo Semaforico'!AO$30,S!$HC34:$HL34)+SUMIF(N!$HC$15:$HL$15,'Ciclo Semaforico'!AO$30,N!$HC34:$HL34)+SUMIF(E!$HC$15:$HL$15,'Ciclo Semaforico'!AO$30,E!$HC34:$HL34)+SUMIF(O!$HC$15:$HL$15,'Ciclo Semaforico'!AO$30,O!$HC34:$HL34))*AO$31))</f>
        <v>0</v>
      </c>
      <c r="AP59" s="245">
        <f>IF(AP$32="",IF(AP$31="",(SUMIF(S!$HC$15:$HL$15,'Ciclo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Semaforico'!AP$30,O!$HC34:$HL34))*AP$31),(SUMIF(S!$HC$15:$HL$15,'Ciclo Semaforico'!AP$32,S!$HC34:$HL34)+SUMIF(N!$HC$15:$HL$15,'Ciclo Semaforico'!AP$32,N!$HC34:$HL34)+SUMIF(E!$HC$15:$HL$15,'Ciclo Semaforico'!AP$32,E!$HC34:$HL34)+SUMIF(O!$HC$15:$HL$15,'Ciclo Semaforico'!AP$32,O!$HC34:$HL34))-IF(AP$31="",(SUMIF(S!$HC$15:$HL$15,'Ciclo Semaforico'!AP$30,S!$HC34:$HL34)+SUMIF(N!$HC$15:$HL$15,'Ciclo Semaforico'!AP$30,N!$HC34:$HL34)+SUMIF(E!$HC$15:$HL$15,'Ciclo Semaforico'!AP$30,E!$HC34:$HL34)+SUMIF(O!$HC$15:$HL$15,'Ciclo Semaforico'!AP$30,O!$HC34:$HL34)),(SUMIF(S!$HC$15:$HL$15,'Ciclo Semaforico'!AP$30,S!$HC34:$HL34)+SUMIF(N!$HC$15:$HL$15,'Ciclo Semaforico'!AP$30,N!$HC34:$HL34)+SUMIF(E!$HC$15:$HL$15,'Ciclo Semaforico'!AP$30,E!$HC34:$HL34)+SUMIF(O!$HC$15:$HL$15,'Ciclo Semaforico'!AP$30,O!$HC34:$HL34))*AP$31))</f>
        <v>0</v>
      </c>
      <c r="AQ59" s="245">
        <f>IF(AQ$32="",IF(AQ$31="",(SUMIF(S!$HC$15:$HL$15,'Ciclo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Semaforico'!AQ$30,O!$HC34:$HL34))*AQ$31),(SUMIF(S!$HC$15:$HL$15,'Ciclo Semaforico'!AQ$32,S!$HC34:$HL34)+SUMIF(N!$HC$15:$HL$15,'Ciclo Semaforico'!AQ$32,N!$HC34:$HL34)+SUMIF(E!$HC$15:$HL$15,'Ciclo Semaforico'!AQ$32,E!$HC34:$HL34)+SUMIF(O!$HC$15:$HL$15,'Ciclo Semaforico'!AQ$32,O!$HC34:$HL34))-IF(AQ$31="",(SUMIF(S!$HC$15:$HL$15,'Ciclo Semaforico'!AQ$30,S!$HC34:$HL34)+SUMIF(N!$HC$15:$HL$15,'Ciclo Semaforico'!AQ$30,N!$HC34:$HL34)+SUMIF(E!$HC$15:$HL$15,'Ciclo Semaforico'!AQ$30,E!$HC34:$HL34)+SUMIF(O!$HC$15:$HL$15,'Ciclo Semaforico'!AQ$30,O!$HC34:$HL34)),(SUMIF(S!$HC$15:$HL$15,'Ciclo Semaforico'!AQ$30,S!$HC34:$HL34)+SUMIF(N!$HC$15:$HL$15,'Ciclo Semaforico'!AQ$30,N!$HC34:$HL34)+SUMIF(E!$HC$15:$HL$15,'Ciclo Semaforico'!AQ$30,E!$HC34:$HL34)+SUMIF(O!$HC$15:$HL$15,'Ciclo Semaforico'!AQ$30,O!$HC34:$HL34))*AQ$31))</f>
        <v>0</v>
      </c>
      <c r="AR59" s="245">
        <f>IF(AR$32="",IF(AR$31="",(SUMIF(S!$HC$15:$HL$15,'Ciclo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Semaforico'!AR$30,O!$HC34:$HL34))*AR$31),(SUMIF(S!$HC$15:$HL$15,'Ciclo Semaforico'!AR$32,S!$HC34:$HL34)+SUMIF(N!$HC$15:$HL$15,'Ciclo Semaforico'!AR$32,N!$HC34:$HL34)+SUMIF(E!$HC$15:$HL$15,'Ciclo Semaforico'!AR$32,E!$HC34:$HL34)+SUMIF(O!$HC$15:$HL$15,'Ciclo Semaforico'!AR$32,O!$HC34:$HL34))-IF(AR$31="",(SUMIF(S!$HC$15:$HL$15,'Ciclo Semaforico'!AR$30,S!$HC34:$HL34)+SUMIF(N!$HC$15:$HL$15,'Ciclo Semaforico'!AR$30,N!$HC34:$HL34)+SUMIF(E!$HC$15:$HL$15,'Ciclo Semaforico'!AR$30,E!$HC34:$HL34)+SUMIF(O!$HC$15:$HL$15,'Ciclo Semaforico'!AR$30,O!$HC34:$HL34)),(SUMIF(S!$HC$15:$HL$15,'Ciclo Semaforico'!AR$30,S!$HC34:$HL34)+SUMIF(N!$HC$15:$HL$15,'Ciclo Semaforico'!AR$30,N!$HC34:$HL34)+SUMIF(E!$HC$15:$HL$15,'Ciclo Semaforico'!AR$30,E!$HC34:$HL34)+SUMIF(O!$HC$15:$HL$15,'Ciclo Semaforico'!AR$30,O!$HC34:$HL34))*AR$31))</f>
        <v>0</v>
      </c>
      <c r="AS59" s="245">
        <f>IF(AS$32="",IF(AS$31="",(SUMIF(S!$HC$15:$HL$15,'Ciclo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Semaforico'!AS$30,O!$HC34:$HL34))*AS$31),(SUMIF(S!$HC$15:$HL$15,'Ciclo Semaforico'!AS$32,S!$HC34:$HL34)+SUMIF(N!$HC$15:$HL$15,'Ciclo Semaforico'!AS$32,N!$HC34:$HL34)+SUMIF(E!$HC$15:$HL$15,'Ciclo Semaforico'!AS$32,E!$HC34:$HL34)+SUMIF(O!$HC$15:$HL$15,'Ciclo Semaforico'!AS$32,O!$HC34:$HL34))-IF(AS$31="",(SUMIF(S!$HC$15:$HL$15,'Ciclo Semaforico'!AS$30,S!$HC34:$HL34)+SUMIF(N!$HC$15:$HL$15,'Ciclo Semaforico'!AS$30,N!$HC34:$HL34)+SUMIF(E!$HC$15:$HL$15,'Ciclo Semaforico'!AS$30,E!$HC34:$HL34)+SUMIF(O!$HC$15:$HL$15,'Ciclo Semaforico'!AS$30,O!$HC34:$HL34)),(SUMIF(S!$HC$15:$HL$15,'Ciclo Semaforico'!AS$30,S!$HC34:$HL34)+SUMIF(N!$HC$15:$HL$15,'Ciclo Semaforico'!AS$30,N!$HC34:$HL34)+SUMIF(E!$HC$15:$HL$15,'Ciclo Semaforico'!AS$30,E!$HC34:$HL34)+SUMIF(O!$HC$15:$HL$15,'Ciclo Semaforico'!AS$30,O!$HC34:$HL34))*AS$31))</f>
        <v>0</v>
      </c>
      <c r="AT59" s="245">
        <f>IF(AT$32="",IF(AT$31="",(SUMIF(S!$HC$15:$HL$15,'Ciclo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Semaforico'!AT$30,O!$HC34:$HL34))*AT$31),(SUMIF(S!$HC$15:$HL$15,'Ciclo Semaforico'!AT$32,S!$HC34:$HL34)+SUMIF(N!$HC$15:$HL$15,'Ciclo Semaforico'!AT$32,N!$HC34:$HL34)+SUMIF(E!$HC$15:$HL$15,'Ciclo Semaforico'!AT$32,E!$HC34:$HL34)+SUMIF(O!$HC$15:$HL$15,'Ciclo Semaforico'!AT$32,O!$HC34:$HL34))-IF(AT$31="",(SUMIF(S!$HC$15:$HL$15,'Ciclo Semaforico'!AT$30,S!$HC34:$HL34)+SUMIF(N!$HC$15:$HL$15,'Ciclo Semaforico'!AT$30,N!$HC34:$HL34)+SUMIF(E!$HC$15:$HL$15,'Ciclo Semaforico'!AT$30,E!$HC34:$HL34)+SUMIF(O!$HC$15:$HL$15,'Ciclo Semaforico'!AT$30,O!$HC34:$HL34)),(SUMIF(S!$HC$15:$HL$15,'Ciclo Semaforico'!AT$30,S!$HC34:$HL34)+SUMIF(N!$HC$15:$HL$15,'Ciclo Semaforico'!AT$30,N!$HC34:$HL34)+SUMIF(E!$HC$15:$HL$15,'Ciclo Semaforico'!AT$30,E!$HC34:$HL34)+SUMIF(O!$HC$15:$HL$15,'Ciclo Semaforico'!AT$30,O!$HC34:$HL34))*AT$31))</f>
        <v>0</v>
      </c>
      <c r="AU59" s="245">
        <f>IF(AU$32="",IF(AU$31="",(SUMIF(S!$HC$15:$HL$15,'Ciclo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Semaforico'!AU$30,O!$HC34:$HL34))*AU$31),(SUMIF(S!$HC$15:$HL$15,'Ciclo Semaforico'!AU$32,S!$HC34:$HL34)+SUMIF(N!$HC$15:$HL$15,'Ciclo Semaforico'!AU$32,N!$HC34:$HL34)+SUMIF(E!$HC$15:$HL$15,'Ciclo Semaforico'!AU$32,E!$HC34:$HL34)+SUMIF(O!$HC$15:$HL$15,'Ciclo Semaforico'!AU$32,O!$HC34:$HL34))-IF(AU$31="",(SUMIF(S!$HC$15:$HL$15,'Ciclo Semaforico'!AU$30,S!$HC34:$HL34)+SUMIF(N!$HC$15:$HL$15,'Ciclo Semaforico'!AU$30,N!$HC34:$HL34)+SUMIF(E!$HC$15:$HL$15,'Ciclo Semaforico'!AU$30,E!$HC34:$HL34)+SUMIF(O!$HC$15:$HL$15,'Ciclo Semaforico'!AU$30,O!$HC34:$HL34)),(SUMIF(S!$HC$15:$HL$15,'Ciclo Semaforico'!AU$30,S!$HC34:$HL34)+SUMIF(N!$HC$15:$HL$15,'Ciclo Semaforico'!AU$30,N!$HC34:$HL34)+SUMIF(E!$HC$15:$HL$15,'Ciclo Semaforico'!AU$30,E!$HC34:$HL34)+SUMIF(O!$HC$15:$HL$15,'Ciclo Semaforico'!AU$30,O!$HC34:$HL34))*AU$31))</f>
        <v>0</v>
      </c>
      <c r="AV59" s="245">
        <f>IF(AV$32="",IF(AV$31="",(SUMIF(S!$HC$15:$HL$15,'Ciclo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Semaforico'!AV$30,O!$HC34:$HL34))*AV$31),(SUMIF(S!$HC$15:$HL$15,'Ciclo Semaforico'!AV$32,S!$HC34:$HL34)+SUMIF(N!$HC$15:$HL$15,'Ciclo Semaforico'!AV$32,N!$HC34:$HL34)+SUMIF(E!$HC$15:$HL$15,'Ciclo Semaforico'!AV$32,E!$HC34:$HL34)+SUMIF(O!$HC$15:$HL$15,'Ciclo Semaforico'!AV$32,O!$HC34:$HL34))-IF(AV$31="",(SUMIF(S!$HC$15:$HL$15,'Ciclo Semaforico'!AV$30,S!$HC34:$HL34)+SUMIF(N!$HC$15:$HL$15,'Ciclo Semaforico'!AV$30,N!$HC34:$HL34)+SUMIF(E!$HC$15:$HL$15,'Ciclo Semaforico'!AV$30,E!$HC34:$HL34)+SUMIF(O!$HC$15:$HL$15,'Ciclo Semaforico'!AV$30,O!$HC34:$HL34)),(SUMIF(S!$HC$15:$HL$15,'Ciclo Semaforico'!AV$30,S!$HC34:$HL34)+SUMIF(N!$HC$15:$HL$15,'Ciclo Semaforico'!AV$30,N!$HC34:$HL34)+SUMIF(E!$HC$15:$HL$15,'Ciclo Semaforico'!AV$30,E!$HC34:$HL34)+SUMIF(O!$HC$15:$HL$15,'Ciclo Semaforico'!AV$30,O!$HC34:$HL34))*AV$31))</f>
        <v>0</v>
      </c>
      <c r="AW59" s="245">
        <f>IF(AW$32="",IF(AW$31="",(SUMIF(S!$HC$15:$HL$15,'Ciclo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Semaforico'!AW$30,O!$HC34:$HL34))*AW$31),(SUMIF(S!$HC$15:$HL$15,'Ciclo Semaforico'!AW$32,S!$HC34:$HL34)+SUMIF(N!$HC$15:$HL$15,'Ciclo Semaforico'!AW$32,N!$HC34:$HL34)+SUMIF(E!$HC$15:$HL$15,'Ciclo Semaforico'!AW$32,E!$HC34:$HL34)+SUMIF(O!$HC$15:$HL$15,'Ciclo Semaforico'!AW$32,O!$HC34:$HL34))-IF(AW$31="",(SUMIF(S!$HC$15:$HL$15,'Ciclo Semaforico'!AW$30,S!$HC34:$HL34)+SUMIF(N!$HC$15:$HL$15,'Ciclo Semaforico'!AW$30,N!$HC34:$HL34)+SUMIF(E!$HC$15:$HL$15,'Ciclo Semaforico'!AW$30,E!$HC34:$HL34)+SUMIF(O!$HC$15:$HL$15,'Ciclo Semaforico'!AW$30,O!$HC34:$HL34)),(SUMIF(S!$HC$15:$HL$15,'Ciclo Semaforico'!AW$30,S!$HC34:$HL34)+SUMIF(N!$HC$15:$HL$15,'Ciclo Semaforico'!AW$30,N!$HC34:$HL34)+SUMIF(E!$HC$15:$HL$15,'Ciclo Semaforico'!AW$30,E!$HC34:$HL34)+SUMIF(O!$HC$15:$HL$15,'Ciclo Semaforico'!AW$30,O!$HC34:$HL34))*AW$31))</f>
        <v>0</v>
      </c>
      <c r="AX59" s="246">
        <f>IF(AX$32="",IF(AX$31="",(SUMIF(S!$HC$15:$HL$15,'Ciclo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Semaforico'!AX$30,O!$HC34:$HL34))*AX$31),(SUMIF(S!$HC$15:$HL$15,'Ciclo Semaforico'!AX$32,S!$HC34:$HL34)+SUMIF(N!$HC$15:$HL$15,'Ciclo Semaforico'!AX$32,N!$HC34:$HL34)+SUMIF(E!$HC$15:$HL$15,'Ciclo Semaforico'!AX$32,E!$HC34:$HL34)+SUMIF(O!$HC$15:$HL$15,'Ciclo Semaforico'!AX$32,O!$HC34:$HL34))-IF(AX$31="",(SUMIF(S!$HC$15:$HL$15,'Ciclo Semaforico'!AX$30,S!$HC34:$HL34)+SUMIF(N!$HC$15:$HL$15,'Ciclo Semaforico'!AX$30,N!$HC34:$HL34)+SUMIF(E!$HC$15:$HL$15,'Ciclo Semaforico'!AX$30,E!$HC34:$HL34)+SUMIF(O!$HC$15:$HL$15,'Ciclo Semaforico'!AX$30,O!$HC34:$HL34)),(SUMIF(S!$HC$15:$HL$15,'Ciclo Semaforico'!AX$30,S!$HC34:$HL34)+SUMIF(N!$HC$15:$HL$15,'Ciclo Semaforico'!AX$30,N!$HC34:$HL34)+SUMIF(E!$HC$15:$HL$15,'Ciclo Semaforico'!AX$30,E!$HC34:$HL34)+SUMIF(O!$HC$15:$HL$15,'Ciclo Semaforico'!AX$30,O!$HC34:$HL34))*AX$31))</f>
        <v>0</v>
      </c>
      <c r="AY59" s="244" t="e">
        <f>IF(AY$32="",IF(AY$31="",(SUMIF(S!$HC$15:$HL$15,'Ciclo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Semaforico'!AY$30,O!$HC34:$HL34))*AY$31),(SUMIF(S!$HC$15:$HL$15,'Ciclo Semaforico'!AY$32,S!$HC34:$HL34)+SUMIF(N!$HC$15:$HL$15,'Ciclo Semaforico'!AY$32,N!$HC34:$HL34)+SUMIF(E!$HC$15:$HL$15,'Ciclo Semaforico'!AY$32,E!$HC34:$HL34)+SUMIF(O!$HC$15:$HL$15,'Ciclo Semaforico'!AY$32,O!$HC34:$HL34))-IF(AY$31="",(SUMIF(S!$HC$15:$HL$15,'Ciclo Semaforico'!AY$30,S!$HC34:$HL34)+SUMIF(N!$HC$15:$HL$15,'Ciclo Semaforico'!AY$30,N!$HC34:$HL34)+SUMIF(E!$HC$15:$HL$15,'Ciclo Semaforico'!AY$30,E!$HC34:$HL34)+SUMIF(O!$HC$15:$HL$15,'Ciclo Semaforico'!AY$30,O!$HC34:$HL34)),(SUMIF(S!$HC$15:$HL$15,'Ciclo Semaforico'!AY$30,S!$HC34:$HL34)+SUMIF(N!$HC$15:$HL$15,'Ciclo Semaforico'!AY$30,N!$HC34:$HL34)+SUMIF(E!$HC$15:$HL$15,'Ciclo Semaforico'!AY$30,E!$HC34:$HL34)+SUMIF(O!$HC$15:$HL$15,'Ciclo Semaforico'!AY$30,O!$HC34:$HL34))*AY$31))</f>
        <v>#REF!</v>
      </c>
      <c r="AZ59" s="245" t="e">
        <f>IF(AZ$32="",IF(AZ$31="",(SUMIF(S!$HC$15:$HL$15,'Ciclo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Semaforico'!AZ$30,O!$HC34:$HL34))*AZ$31),(SUMIF(S!$HC$15:$HL$15,'Ciclo Semaforico'!AZ$32,S!$HC34:$HL34)+SUMIF(N!$HC$15:$HL$15,'Ciclo Semaforico'!AZ$32,N!$HC34:$HL34)+SUMIF(E!$HC$15:$HL$15,'Ciclo Semaforico'!AZ$32,E!$HC34:$HL34)+SUMIF(O!$HC$15:$HL$15,'Ciclo Semaforico'!AZ$32,O!$HC34:$HL34))-IF(AZ$31="",(SUMIF(S!$HC$15:$HL$15,'Ciclo Semaforico'!AZ$30,S!$HC34:$HL34)+SUMIF(N!$HC$15:$HL$15,'Ciclo Semaforico'!AZ$30,N!$HC34:$HL34)+SUMIF(E!$HC$15:$HL$15,'Ciclo Semaforico'!AZ$30,E!$HC34:$HL34)+SUMIF(O!$HC$15:$HL$15,'Ciclo Semaforico'!AZ$30,O!$HC34:$HL34)),(SUMIF(S!$HC$15:$HL$15,'Ciclo Semaforico'!AZ$30,S!$HC34:$HL34)+SUMIF(N!$HC$15:$HL$15,'Ciclo Semaforico'!AZ$30,N!$HC34:$HL34)+SUMIF(E!$HC$15:$HL$15,'Ciclo Semaforico'!AZ$30,E!$HC34:$HL34)+SUMIF(O!$HC$15:$HL$15,'Ciclo Semaforico'!AZ$30,O!$HC34:$HL34))*AZ$31))</f>
        <v>#REF!</v>
      </c>
      <c r="BA59" s="245" t="e">
        <f>IF(BA$32="",IF(BA$31="",(SUMIF(S!$HC$15:$HL$15,'Ciclo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Semaforico'!BA$30,O!$HC34:$HL34))*BA$31),(SUMIF(S!$HC$15:$HL$15,'Ciclo Semaforico'!BA$32,S!$HC34:$HL34)+SUMIF(N!$HC$15:$HL$15,'Ciclo Semaforico'!BA$32,N!$HC34:$HL34)+SUMIF(E!$HC$15:$HL$15,'Ciclo Semaforico'!BA$32,E!$HC34:$HL34)+SUMIF(O!$HC$15:$HL$15,'Ciclo Semaforico'!BA$32,O!$HC34:$HL34))-IF(BA$31="",(SUMIF(S!$HC$15:$HL$15,'Ciclo Semaforico'!BA$30,S!$HC34:$HL34)+SUMIF(N!$HC$15:$HL$15,'Ciclo Semaforico'!BA$30,N!$HC34:$HL34)+SUMIF(E!$HC$15:$HL$15,'Ciclo Semaforico'!BA$30,E!$HC34:$HL34)+SUMIF(O!$HC$15:$HL$15,'Ciclo Semaforico'!BA$30,O!$HC34:$HL34)),(SUMIF(S!$HC$15:$HL$15,'Ciclo Semaforico'!BA$30,S!$HC34:$HL34)+SUMIF(N!$HC$15:$HL$15,'Ciclo Semaforico'!BA$30,N!$HC34:$HL34)+SUMIF(E!$HC$15:$HL$15,'Ciclo Semaforico'!BA$30,E!$HC34:$HL34)+SUMIF(O!$HC$15:$HL$15,'Ciclo Semaforico'!BA$30,O!$HC34:$HL34))*BA$31))</f>
        <v>#REF!</v>
      </c>
      <c r="BB59" s="245" t="e">
        <f>IF(BB$32="",IF(BB$31="",(SUMIF(S!$HC$15:$HL$15,'Ciclo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Semaforico'!BB$30,O!$HC34:$HL34))*BB$31),(SUMIF(S!$HC$15:$HL$15,'Ciclo Semaforico'!BB$32,S!$HC34:$HL34)+SUMIF(N!$HC$15:$HL$15,'Ciclo Semaforico'!BB$32,N!$HC34:$HL34)+SUMIF(E!$HC$15:$HL$15,'Ciclo Semaforico'!BB$32,E!$HC34:$HL34)+SUMIF(O!$HC$15:$HL$15,'Ciclo Semaforico'!BB$32,O!$HC34:$HL34))-IF(BB$31="",(SUMIF(S!$HC$15:$HL$15,'Ciclo Semaforico'!BB$30,S!$HC34:$HL34)+SUMIF(N!$HC$15:$HL$15,'Ciclo Semaforico'!BB$30,N!$HC34:$HL34)+SUMIF(E!$HC$15:$HL$15,'Ciclo Semaforico'!BB$30,E!$HC34:$HL34)+SUMIF(O!$HC$15:$HL$15,'Ciclo Semaforico'!BB$30,O!$HC34:$HL34)),(SUMIF(S!$HC$15:$HL$15,'Ciclo Semaforico'!BB$30,S!$HC34:$HL34)+SUMIF(N!$HC$15:$HL$15,'Ciclo Semaforico'!BB$30,N!$HC34:$HL34)+SUMIF(E!$HC$15:$HL$15,'Ciclo Semaforico'!BB$30,E!$HC34:$HL34)+SUMIF(O!$HC$15:$HL$15,'Ciclo Semaforico'!BB$30,O!$HC34:$HL34))*BB$31))</f>
        <v>#REF!</v>
      </c>
      <c r="BC59" s="245" t="e">
        <f>IF(BC$32="",IF(BC$31="",(SUMIF(S!$HC$15:$HL$15,'Ciclo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Semaforico'!BC$30,O!$HC34:$HL34))*BC$31),(SUMIF(S!$HC$15:$HL$15,'Ciclo Semaforico'!BC$32,S!$HC34:$HL34)+SUMIF(N!$HC$15:$HL$15,'Ciclo Semaforico'!BC$32,N!$HC34:$HL34)+SUMIF(E!$HC$15:$HL$15,'Ciclo Semaforico'!BC$32,E!$HC34:$HL34)+SUMIF(O!$HC$15:$HL$15,'Ciclo Semaforico'!BC$32,O!$HC34:$HL34))-IF(BC$31="",(SUMIF(S!$HC$15:$HL$15,'Ciclo Semaforico'!BC$30,S!$HC34:$HL34)+SUMIF(N!$HC$15:$HL$15,'Ciclo Semaforico'!BC$30,N!$HC34:$HL34)+SUMIF(E!$HC$15:$HL$15,'Ciclo Semaforico'!BC$30,E!$HC34:$HL34)+SUMIF(O!$HC$15:$HL$15,'Ciclo Semaforico'!BC$30,O!$HC34:$HL34)),(SUMIF(S!$HC$15:$HL$15,'Ciclo Semaforico'!BC$30,S!$HC34:$HL34)+SUMIF(N!$HC$15:$HL$15,'Ciclo Semaforico'!BC$30,N!$HC34:$HL34)+SUMIF(E!$HC$15:$HL$15,'Ciclo Semaforico'!BC$30,E!$HC34:$HL34)+SUMIF(O!$HC$15:$HL$15,'Ciclo Semaforico'!BC$30,O!$HC34:$HL34))*BC$31))</f>
        <v>#REF!</v>
      </c>
      <c r="BD59" s="245" t="e">
        <f>IF(BD$32="",IF(BD$31="",(SUMIF(S!$HC$15:$HL$15,'Ciclo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Semaforico'!BD$30,O!$HC34:$HL34))*BD$31),(SUMIF(S!$HC$15:$HL$15,'Ciclo Semaforico'!BD$32,S!$HC34:$HL34)+SUMIF(N!$HC$15:$HL$15,'Ciclo Semaforico'!BD$32,N!$HC34:$HL34)+SUMIF(E!$HC$15:$HL$15,'Ciclo Semaforico'!BD$32,E!$HC34:$HL34)+SUMIF(O!$HC$15:$HL$15,'Ciclo Semaforico'!BD$32,O!$HC34:$HL34))-IF(BD$31="",(SUMIF(S!$HC$15:$HL$15,'Ciclo Semaforico'!BD$30,S!$HC34:$HL34)+SUMIF(N!$HC$15:$HL$15,'Ciclo Semaforico'!BD$30,N!$HC34:$HL34)+SUMIF(E!$HC$15:$HL$15,'Ciclo Semaforico'!BD$30,E!$HC34:$HL34)+SUMIF(O!$HC$15:$HL$15,'Ciclo Semaforico'!BD$30,O!$HC34:$HL34)),(SUMIF(S!$HC$15:$HL$15,'Ciclo Semaforico'!BD$30,S!$HC34:$HL34)+SUMIF(N!$HC$15:$HL$15,'Ciclo Semaforico'!BD$30,N!$HC34:$HL34)+SUMIF(E!$HC$15:$HL$15,'Ciclo Semaforico'!BD$30,E!$HC34:$HL34)+SUMIF(O!$HC$15:$HL$15,'Ciclo Semaforico'!BD$30,O!$HC34:$HL34))*BD$31))</f>
        <v>#REF!</v>
      </c>
      <c r="BE59" s="245">
        <f>IF(BE$32="",IF(BE$31="",(SUMIF(S!$HC$15:$HL$15,'Ciclo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Semaforico'!BE$30,O!$HC34:$HL34))*BE$31),(SUMIF(S!$HC$15:$HL$15,'Ciclo Semaforico'!BE$32,S!$HC34:$HL34)+SUMIF(N!$HC$15:$HL$15,'Ciclo Semaforico'!BE$32,N!$HC34:$HL34)+SUMIF(E!$HC$15:$HL$15,'Ciclo Semaforico'!BE$32,E!$HC34:$HL34)+SUMIF(O!$HC$15:$HL$15,'Ciclo Semaforico'!BE$32,O!$HC34:$HL34))-IF(BE$31="",(SUMIF(S!$HC$15:$HL$15,'Ciclo Semaforico'!BE$30,S!$HC34:$HL34)+SUMIF(N!$HC$15:$HL$15,'Ciclo Semaforico'!BE$30,N!$HC34:$HL34)+SUMIF(E!$HC$15:$HL$15,'Ciclo Semaforico'!BE$30,E!$HC34:$HL34)+SUMIF(O!$HC$15:$HL$15,'Ciclo Semaforico'!BE$30,O!$HC34:$HL34)),(SUMIF(S!$HC$15:$HL$15,'Ciclo Semaforico'!BE$30,S!$HC34:$HL34)+SUMIF(N!$HC$15:$HL$15,'Ciclo Semaforico'!BE$30,N!$HC34:$HL34)+SUMIF(E!$HC$15:$HL$15,'Ciclo Semaforico'!BE$30,E!$HC34:$HL34)+SUMIF(O!$HC$15:$HL$15,'Ciclo Semaforico'!BE$30,O!$HC34:$HL34))*BE$31))</f>
        <v>0</v>
      </c>
      <c r="BF59" s="245">
        <f>IF(BF$32="",IF(BF$31="",(SUMIF(S!$HC$15:$HL$15,'Ciclo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Semaforico'!BF$30,O!$HC34:$HL34))*BF$31),(SUMIF(S!$HC$15:$HL$15,'Ciclo Semaforico'!BF$32,S!$HC34:$HL34)+SUMIF(N!$HC$15:$HL$15,'Ciclo Semaforico'!BF$32,N!$HC34:$HL34)+SUMIF(E!$HC$15:$HL$15,'Ciclo Semaforico'!BF$32,E!$HC34:$HL34)+SUMIF(O!$HC$15:$HL$15,'Ciclo Semaforico'!BF$32,O!$HC34:$HL34))-IF(BF$31="",(SUMIF(S!$HC$15:$HL$15,'Ciclo Semaforico'!BF$30,S!$HC34:$HL34)+SUMIF(N!$HC$15:$HL$15,'Ciclo Semaforico'!BF$30,N!$HC34:$HL34)+SUMIF(E!$HC$15:$HL$15,'Ciclo Semaforico'!BF$30,E!$HC34:$HL34)+SUMIF(O!$HC$15:$HL$15,'Ciclo Semaforico'!BF$30,O!$HC34:$HL34)),(SUMIF(S!$HC$15:$HL$15,'Ciclo Semaforico'!BF$30,S!$HC34:$HL34)+SUMIF(N!$HC$15:$HL$15,'Ciclo Semaforico'!BF$30,N!$HC34:$HL34)+SUMIF(E!$HC$15:$HL$15,'Ciclo Semaforico'!BF$30,E!$HC34:$HL34)+SUMIF(O!$HC$15:$HL$15,'Ciclo Semaforico'!BF$30,O!$HC34:$HL34))*BF$31))</f>
        <v>0</v>
      </c>
      <c r="BG59" s="245">
        <f>IF(BG$32="",IF(BG$31="",(SUMIF(S!$HC$15:$HL$15,'Ciclo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Semaforico'!BG$30,O!$HC34:$HL34))*BG$31),(SUMIF(S!$HC$15:$HL$15,'Ciclo Semaforico'!BG$32,S!$HC34:$HL34)+SUMIF(N!$HC$15:$HL$15,'Ciclo Semaforico'!BG$32,N!$HC34:$HL34)+SUMIF(E!$HC$15:$HL$15,'Ciclo Semaforico'!BG$32,E!$HC34:$HL34)+SUMIF(O!$HC$15:$HL$15,'Ciclo Semaforico'!BG$32,O!$HC34:$HL34))-IF(BG$31="",(SUMIF(S!$HC$15:$HL$15,'Ciclo Semaforico'!BG$30,S!$HC34:$HL34)+SUMIF(N!$HC$15:$HL$15,'Ciclo Semaforico'!BG$30,N!$HC34:$HL34)+SUMIF(E!$HC$15:$HL$15,'Ciclo Semaforico'!BG$30,E!$HC34:$HL34)+SUMIF(O!$HC$15:$HL$15,'Ciclo Semaforico'!BG$30,O!$HC34:$HL34)),(SUMIF(S!$HC$15:$HL$15,'Ciclo Semaforico'!BG$30,S!$HC34:$HL34)+SUMIF(N!$HC$15:$HL$15,'Ciclo Semaforico'!BG$30,N!$HC34:$HL34)+SUMIF(E!$HC$15:$HL$15,'Ciclo Semaforico'!BG$30,E!$HC34:$HL34)+SUMIF(O!$HC$15:$HL$15,'Ciclo Semaforico'!BG$30,O!$HC34:$HL34))*BG$31))</f>
        <v>0</v>
      </c>
      <c r="BH59" s="245">
        <f>IF(BH$32="",IF(BH$31="",(SUMIF(S!$HC$15:$HL$15,'Ciclo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Semaforico'!BH$30,O!$HC34:$HL34))*BH$31),(SUMIF(S!$HC$15:$HL$15,'Ciclo Semaforico'!BH$32,S!$HC34:$HL34)+SUMIF(N!$HC$15:$HL$15,'Ciclo Semaforico'!BH$32,N!$HC34:$HL34)+SUMIF(E!$HC$15:$HL$15,'Ciclo Semaforico'!BH$32,E!$HC34:$HL34)+SUMIF(O!$HC$15:$HL$15,'Ciclo Semaforico'!BH$32,O!$HC34:$HL34))-IF(BH$31="",(SUMIF(S!$HC$15:$HL$15,'Ciclo Semaforico'!BH$30,S!$HC34:$HL34)+SUMIF(N!$HC$15:$HL$15,'Ciclo Semaforico'!BH$30,N!$HC34:$HL34)+SUMIF(E!$HC$15:$HL$15,'Ciclo Semaforico'!BH$30,E!$HC34:$HL34)+SUMIF(O!$HC$15:$HL$15,'Ciclo Semaforico'!BH$30,O!$HC34:$HL34)),(SUMIF(S!$HC$15:$HL$15,'Ciclo Semaforico'!BH$30,S!$HC34:$HL34)+SUMIF(N!$HC$15:$HL$15,'Ciclo Semaforico'!BH$30,N!$HC34:$HL34)+SUMIF(E!$HC$15:$HL$15,'Ciclo Semaforico'!BH$30,E!$HC34:$HL34)+SUMIF(O!$HC$15:$HL$15,'Ciclo Semaforico'!BH$30,O!$HC34:$HL34))*BH$31))</f>
        <v>0</v>
      </c>
      <c r="BI59" s="245">
        <f>IF(BI$32="",IF(BI$31="",(SUMIF(S!$HC$15:$HL$15,'Ciclo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Semaforico'!BI$30,O!$HC34:$HL34))*BI$31),(SUMIF(S!$HC$15:$HL$15,'Ciclo Semaforico'!BI$32,S!$HC34:$HL34)+SUMIF(N!$HC$15:$HL$15,'Ciclo Semaforico'!BI$32,N!$HC34:$HL34)+SUMIF(E!$HC$15:$HL$15,'Ciclo Semaforico'!BI$32,E!$HC34:$HL34)+SUMIF(O!$HC$15:$HL$15,'Ciclo Semaforico'!BI$32,O!$HC34:$HL34))-IF(BI$31="",(SUMIF(S!$HC$15:$HL$15,'Ciclo Semaforico'!BI$30,S!$HC34:$HL34)+SUMIF(N!$HC$15:$HL$15,'Ciclo Semaforico'!BI$30,N!$HC34:$HL34)+SUMIF(E!$HC$15:$HL$15,'Ciclo Semaforico'!BI$30,E!$HC34:$HL34)+SUMIF(O!$HC$15:$HL$15,'Ciclo Semaforico'!BI$30,O!$HC34:$HL34)),(SUMIF(S!$HC$15:$HL$15,'Ciclo Semaforico'!BI$30,S!$HC34:$HL34)+SUMIF(N!$HC$15:$HL$15,'Ciclo Semaforico'!BI$30,N!$HC34:$HL34)+SUMIF(E!$HC$15:$HL$15,'Ciclo Semaforico'!BI$30,E!$HC34:$HL34)+SUMIF(O!$HC$15:$HL$15,'Ciclo Semaforico'!BI$30,O!$HC34:$HL34))*BI$31))</f>
        <v>0</v>
      </c>
      <c r="BJ59" s="246">
        <f>IF(BJ$32="",IF(BJ$31="",(SUMIF(S!$HC$15:$HL$15,'Ciclo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Semaforico'!BJ$30,O!$HC34:$HL34))*BJ$31),(SUMIF(S!$HC$15:$HL$15,'Ciclo Semaforico'!BJ$32,S!$HC34:$HL34)+SUMIF(N!$HC$15:$HL$15,'Ciclo Semaforico'!BJ$32,N!$HC34:$HL34)+SUMIF(E!$HC$15:$HL$15,'Ciclo Semaforico'!BJ$32,E!$HC34:$HL34)+SUMIF(O!$HC$15:$HL$15,'Ciclo Semaforico'!BJ$32,O!$HC34:$HL34))-IF(BJ$31="",(SUMIF(S!$HC$15:$HL$15,'Ciclo Semaforico'!BJ$30,S!$HC34:$HL34)+SUMIF(N!$HC$15:$HL$15,'Ciclo Semaforico'!BJ$30,N!$HC34:$HL34)+SUMIF(E!$HC$15:$HL$15,'Ciclo Semaforico'!BJ$30,E!$HC34:$HL34)+SUMIF(O!$HC$15:$HL$15,'Ciclo Semaforico'!BJ$30,O!$HC34:$HL34)),(SUMIF(S!$HC$15:$HL$15,'Ciclo Semaforico'!BJ$30,S!$HC34:$HL34)+SUMIF(N!$HC$15:$HL$15,'Ciclo Semaforico'!BJ$30,N!$HC34:$HL34)+SUMIF(E!$HC$15:$HL$15,'Ciclo Semaforico'!BJ$30,E!$HC34:$HL34)+SUMIF(O!$HC$15:$HL$15,'Ciclo Semaforico'!BJ$30,O!$HC34:$HL34))*BJ$31))</f>
        <v>0</v>
      </c>
      <c r="BK59" s="244">
        <f>IF(BK$32="",IF(BK$31="",(SUMIF(S!$HC$15:$HL$15,'Ciclo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Semaforico'!BK$30,O!$HC34:$HL34))*BK$31),(SUMIF(S!$HC$15:$HL$15,'Ciclo Semaforico'!BK$32,S!$HC34:$HL34)+SUMIF(N!$HC$15:$HL$15,'Ciclo Semaforico'!BK$32,N!$HC34:$HL34)+SUMIF(E!$HC$15:$HL$15,'Ciclo Semaforico'!BK$32,E!$HC34:$HL34)+SUMIF(O!$HC$15:$HL$15,'Ciclo Semaforico'!BK$32,O!$HC34:$HL34))-IF(BK$31="",(SUMIF(S!$HC$15:$HL$15,'Ciclo Semaforico'!BK$30,S!$HC34:$HL34)+SUMIF(N!$HC$15:$HL$15,'Ciclo Semaforico'!BK$30,N!$HC34:$HL34)+SUMIF(E!$HC$15:$HL$15,'Ciclo Semaforico'!BK$30,E!$HC34:$HL34)+SUMIF(O!$HC$15:$HL$15,'Ciclo Semaforico'!BK$30,O!$HC34:$HL34)),(SUMIF(S!$HC$15:$HL$15,'Ciclo Semaforico'!BK$30,S!$HC34:$HL34)+SUMIF(N!$HC$15:$HL$15,'Ciclo Semaforico'!BK$30,N!$HC34:$HL34)+SUMIF(E!$HC$15:$HL$15,'Ciclo Semaforico'!BK$30,E!$HC34:$HL34)+SUMIF(O!$HC$15:$HL$15,'Ciclo Semaforico'!BK$30,O!$HC34:$HL34))*BK$31))</f>
        <v>0</v>
      </c>
      <c r="BL59" s="245">
        <f>IF(BL$32="",IF(BL$31="",(SUMIF(S!$HC$15:$HL$15,'Ciclo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Semaforico'!BL$30,O!$HC34:$HL34))*BL$31),(SUMIF(S!$HC$15:$HL$15,'Ciclo Semaforico'!BL$32,S!$HC34:$HL34)+SUMIF(N!$HC$15:$HL$15,'Ciclo Semaforico'!BL$32,N!$HC34:$HL34)+SUMIF(E!$HC$15:$HL$15,'Ciclo Semaforico'!BL$32,E!$HC34:$HL34)+SUMIF(O!$HC$15:$HL$15,'Ciclo Semaforico'!BL$32,O!$HC34:$HL34))-IF(BL$31="",(SUMIF(S!$HC$15:$HL$15,'Ciclo Semaforico'!BL$30,S!$HC34:$HL34)+SUMIF(N!$HC$15:$HL$15,'Ciclo Semaforico'!BL$30,N!$HC34:$HL34)+SUMIF(E!$HC$15:$HL$15,'Ciclo Semaforico'!BL$30,E!$HC34:$HL34)+SUMIF(O!$HC$15:$HL$15,'Ciclo Semaforico'!BL$30,O!$HC34:$HL34)),(SUMIF(S!$HC$15:$HL$15,'Ciclo Semaforico'!BL$30,S!$HC34:$HL34)+SUMIF(N!$HC$15:$HL$15,'Ciclo Semaforico'!BL$30,N!$HC34:$HL34)+SUMIF(E!$HC$15:$HL$15,'Ciclo Semaforico'!BL$30,E!$HC34:$HL34)+SUMIF(O!$HC$15:$HL$15,'Ciclo Semaforico'!BL$30,O!$HC34:$HL34))*BL$31))</f>
        <v>0</v>
      </c>
      <c r="BM59" s="245">
        <f>IF(BM$32="",IF(BM$31="",(SUMIF(S!$HC$15:$HL$15,'Ciclo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Semaforico'!BM$30,O!$HC34:$HL34))*BM$31),(SUMIF(S!$HC$15:$HL$15,'Ciclo Semaforico'!BM$32,S!$HC34:$HL34)+SUMIF(N!$HC$15:$HL$15,'Ciclo Semaforico'!BM$32,N!$HC34:$HL34)+SUMIF(E!$HC$15:$HL$15,'Ciclo Semaforico'!BM$32,E!$HC34:$HL34)+SUMIF(O!$HC$15:$HL$15,'Ciclo Semaforico'!BM$32,O!$HC34:$HL34))-IF(BM$31="",(SUMIF(S!$HC$15:$HL$15,'Ciclo Semaforico'!BM$30,S!$HC34:$HL34)+SUMIF(N!$HC$15:$HL$15,'Ciclo Semaforico'!BM$30,N!$HC34:$HL34)+SUMIF(E!$HC$15:$HL$15,'Ciclo Semaforico'!BM$30,E!$HC34:$HL34)+SUMIF(O!$HC$15:$HL$15,'Ciclo Semaforico'!BM$30,O!$HC34:$HL34)),(SUMIF(S!$HC$15:$HL$15,'Ciclo Semaforico'!BM$30,S!$HC34:$HL34)+SUMIF(N!$HC$15:$HL$15,'Ciclo Semaforico'!BM$30,N!$HC34:$HL34)+SUMIF(E!$HC$15:$HL$15,'Ciclo Semaforico'!BM$30,E!$HC34:$HL34)+SUMIF(O!$HC$15:$HL$15,'Ciclo Semaforico'!BM$30,O!$HC34:$HL34))*BM$31))</f>
        <v>0</v>
      </c>
      <c r="BN59" s="245">
        <f>IF(BN$32="",IF(BN$31="",(SUMIF(S!$HC$15:$HL$15,'Ciclo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Semaforico'!BN$30,O!$HC34:$HL34))*BN$31),(SUMIF(S!$HC$15:$HL$15,'Ciclo Semaforico'!BN$32,S!$HC34:$HL34)+SUMIF(N!$HC$15:$HL$15,'Ciclo Semaforico'!BN$32,N!$HC34:$HL34)+SUMIF(E!$HC$15:$HL$15,'Ciclo Semaforico'!BN$32,E!$HC34:$HL34)+SUMIF(O!$HC$15:$HL$15,'Ciclo Semaforico'!BN$32,O!$HC34:$HL34))-IF(BN$31="",(SUMIF(S!$HC$15:$HL$15,'Ciclo Semaforico'!BN$30,S!$HC34:$HL34)+SUMIF(N!$HC$15:$HL$15,'Ciclo Semaforico'!BN$30,N!$HC34:$HL34)+SUMIF(E!$HC$15:$HL$15,'Ciclo Semaforico'!BN$30,E!$HC34:$HL34)+SUMIF(O!$HC$15:$HL$15,'Ciclo Semaforico'!BN$30,O!$HC34:$HL34)),(SUMIF(S!$HC$15:$HL$15,'Ciclo Semaforico'!BN$30,S!$HC34:$HL34)+SUMIF(N!$HC$15:$HL$15,'Ciclo Semaforico'!BN$30,N!$HC34:$HL34)+SUMIF(E!$HC$15:$HL$15,'Ciclo Semaforico'!BN$30,E!$HC34:$HL34)+SUMIF(O!$HC$15:$HL$15,'Ciclo Semaforico'!BN$30,O!$HC34:$HL34))*BN$31))</f>
        <v>0</v>
      </c>
      <c r="BO59" s="245">
        <f>IF(BO$32="",IF(BO$31="",(SUMIF(S!$HC$15:$HL$15,'Ciclo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Semaforico'!BO$30,O!$HC34:$HL34))*BO$31),(SUMIF(S!$HC$15:$HL$15,'Ciclo Semaforico'!BO$32,S!$HC34:$HL34)+SUMIF(N!$HC$15:$HL$15,'Ciclo Semaforico'!BO$32,N!$HC34:$HL34)+SUMIF(E!$HC$15:$HL$15,'Ciclo Semaforico'!BO$32,E!$HC34:$HL34)+SUMIF(O!$HC$15:$HL$15,'Ciclo Semaforico'!BO$32,O!$HC34:$HL34))-IF(BO$31="",(SUMIF(S!$HC$15:$HL$15,'Ciclo Semaforico'!BO$30,S!$HC34:$HL34)+SUMIF(N!$HC$15:$HL$15,'Ciclo Semaforico'!BO$30,N!$HC34:$HL34)+SUMIF(E!$HC$15:$HL$15,'Ciclo Semaforico'!BO$30,E!$HC34:$HL34)+SUMIF(O!$HC$15:$HL$15,'Ciclo Semaforico'!BO$30,O!$HC34:$HL34)),(SUMIF(S!$HC$15:$HL$15,'Ciclo Semaforico'!BO$30,S!$HC34:$HL34)+SUMIF(N!$HC$15:$HL$15,'Ciclo Semaforico'!BO$30,N!$HC34:$HL34)+SUMIF(E!$HC$15:$HL$15,'Ciclo Semaforico'!BO$30,E!$HC34:$HL34)+SUMIF(O!$HC$15:$HL$15,'Ciclo Semaforico'!BO$30,O!$HC34:$HL34))*BO$31))</f>
        <v>0</v>
      </c>
      <c r="BP59" s="245">
        <f>IF(BP$32="",IF(BP$31="",(SUMIF(S!$HC$15:$HL$15,'Ciclo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Semaforico'!BP$30,O!$HC34:$HL34))*BP$31),(SUMIF(S!$HC$15:$HL$15,'Ciclo Semaforico'!BP$32,S!$HC34:$HL34)+SUMIF(N!$HC$15:$HL$15,'Ciclo Semaforico'!BP$32,N!$HC34:$HL34)+SUMIF(E!$HC$15:$HL$15,'Ciclo Semaforico'!BP$32,E!$HC34:$HL34)+SUMIF(O!$HC$15:$HL$15,'Ciclo Semaforico'!BP$32,O!$HC34:$HL34))-IF(BP$31="",(SUMIF(S!$HC$15:$HL$15,'Ciclo Semaforico'!BP$30,S!$HC34:$HL34)+SUMIF(N!$HC$15:$HL$15,'Ciclo Semaforico'!BP$30,N!$HC34:$HL34)+SUMIF(E!$HC$15:$HL$15,'Ciclo Semaforico'!BP$30,E!$HC34:$HL34)+SUMIF(O!$HC$15:$HL$15,'Ciclo Semaforico'!BP$30,O!$HC34:$HL34)),(SUMIF(S!$HC$15:$HL$15,'Ciclo Semaforico'!BP$30,S!$HC34:$HL34)+SUMIF(N!$HC$15:$HL$15,'Ciclo Semaforico'!BP$30,N!$HC34:$HL34)+SUMIF(E!$HC$15:$HL$15,'Ciclo Semaforico'!BP$30,E!$HC34:$HL34)+SUMIF(O!$HC$15:$HL$15,'Ciclo Semaforico'!BP$30,O!$HC34:$HL34))*BP$31))</f>
        <v>0</v>
      </c>
      <c r="BQ59" s="245">
        <f>IF(BQ$32="",IF(BQ$31="",(SUMIF(S!$HC$15:$HL$15,'Ciclo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Semaforico'!BQ$30,O!$HC34:$HL34))*BQ$31),(SUMIF(S!$HC$15:$HL$15,'Ciclo Semaforico'!BQ$32,S!$HC34:$HL34)+SUMIF(N!$HC$15:$HL$15,'Ciclo Semaforico'!BQ$32,N!$HC34:$HL34)+SUMIF(E!$HC$15:$HL$15,'Ciclo Semaforico'!BQ$32,E!$HC34:$HL34)+SUMIF(O!$HC$15:$HL$15,'Ciclo Semaforico'!BQ$32,O!$HC34:$HL34))-IF(BQ$31="",(SUMIF(S!$HC$15:$HL$15,'Ciclo Semaforico'!BQ$30,S!$HC34:$HL34)+SUMIF(N!$HC$15:$HL$15,'Ciclo Semaforico'!BQ$30,N!$HC34:$HL34)+SUMIF(E!$HC$15:$HL$15,'Ciclo Semaforico'!BQ$30,E!$HC34:$HL34)+SUMIF(O!$HC$15:$HL$15,'Ciclo Semaforico'!BQ$30,O!$HC34:$HL34)),(SUMIF(S!$HC$15:$HL$15,'Ciclo Semaforico'!BQ$30,S!$HC34:$HL34)+SUMIF(N!$HC$15:$HL$15,'Ciclo Semaforico'!BQ$30,N!$HC34:$HL34)+SUMIF(E!$HC$15:$HL$15,'Ciclo Semaforico'!BQ$30,E!$HC34:$HL34)+SUMIF(O!$HC$15:$HL$15,'Ciclo Semaforico'!BQ$30,O!$HC34:$HL34))*BQ$31))</f>
        <v>0</v>
      </c>
      <c r="BR59" s="245">
        <f>IF(BR$32="",IF(BR$31="",(SUMIF(S!$HC$15:$HL$15,'Ciclo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Semaforico'!BR$30,O!$HC34:$HL34))*BR$31),(SUMIF(S!$HC$15:$HL$15,'Ciclo Semaforico'!BR$32,S!$HC34:$HL34)+SUMIF(N!$HC$15:$HL$15,'Ciclo Semaforico'!BR$32,N!$HC34:$HL34)+SUMIF(E!$HC$15:$HL$15,'Ciclo Semaforico'!BR$32,E!$HC34:$HL34)+SUMIF(O!$HC$15:$HL$15,'Ciclo Semaforico'!BR$32,O!$HC34:$HL34))-IF(BR$31="",(SUMIF(S!$HC$15:$HL$15,'Ciclo Semaforico'!BR$30,S!$HC34:$HL34)+SUMIF(N!$HC$15:$HL$15,'Ciclo Semaforico'!BR$30,N!$HC34:$HL34)+SUMIF(E!$HC$15:$HL$15,'Ciclo Semaforico'!BR$30,E!$HC34:$HL34)+SUMIF(O!$HC$15:$HL$15,'Ciclo Semaforico'!BR$30,O!$HC34:$HL34)),(SUMIF(S!$HC$15:$HL$15,'Ciclo Semaforico'!BR$30,S!$HC34:$HL34)+SUMIF(N!$HC$15:$HL$15,'Ciclo Semaforico'!BR$30,N!$HC34:$HL34)+SUMIF(E!$HC$15:$HL$15,'Ciclo Semaforico'!BR$30,E!$HC34:$HL34)+SUMIF(O!$HC$15:$HL$15,'Ciclo Semaforico'!BR$30,O!$HC34:$HL34))*BR$31))</f>
        <v>0</v>
      </c>
      <c r="BS59" s="245">
        <f>IF(BS$32="",IF(BS$31="",(SUMIF(S!$HC$15:$HL$15,'Ciclo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Semaforico'!BS$30,O!$HC34:$HL34))*BS$31),(SUMIF(S!$HC$15:$HL$15,'Ciclo Semaforico'!BS$32,S!$HC34:$HL34)+SUMIF(N!$HC$15:$HL$15,'Ciclo Semaforico'!BS$32,N!$HC34:$HL34)+SUMIF(E!$HC$15:$HL$15,'Ciclo Semaforico'!BS$32,E!$HC34:$HL34)+SUMIF(O!$HC$15:$HL$15,'Ciclo Semaforico'!BS$32,O!$HC34:$HL34))-IF(BS$31="",(SUMIF(S!$HC$15:$HL$15,'Ciclo Semaforico'!BS$30,S!$HC34:$HL34)+SUMIF(N!$HC$15:$HL$15,'Ciclo Semaforico'!BS$30,N!$HC34:$HL34)+SUMIF(E!$HC$15:$HL$15,'Ciclo Semaforico'!BS$30,E!$HC34:$HL34)+SUMIF(O!$HC$15:$HL$15,'Ciclo Semaforico'!BS$30,O!$HC34:$HL34)),(SUMIF(S!$HC$15:$HL$15,'Ciclo Semaforico'!BS$30,S!$HC34:$HL34)+SUMIF(N!$HC$15:$HL$15,'Ciclo Semaforico'!BS$30,N!$HC34:$HL34)+SUMIF(E!$HC$15:$HL$15,'Ciclo Semaforico'!BS$30,E!$HC34:$HL34)+SUMIF(O!$HC$15:$HL$15,'Ciclo Semaforico'!BS$30,O!$HC34:$HL34))*BS$31))</f>
        <v>0</v>
      </c>
      <c r="BT59" s="245">
        <f>IF(BT$32="",IF(BT$31="",(SUMIF(S!$HC$15:$HL$15,'Ciclo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Semaforico'!BT$30,O!$HC34:$HL34))*BT$31),(SUMIF(S!$HC$15:$HL$15,'Ciclo Semaforico'!BT$32,S!$HC34:$HL34)+SUMIF(N!$HC$15:$HL$15,'Ciclo Semaforico'!BT$32,N!$HC34:$HL34)+SUMIF(E!$HC$15:$HL$15,'Ciclo Semaforico'!BT$32,E!$HC34:$HL34)+SUMIF(O!$HC$15:$HL$15,'Ciclo Semaforico'!BT$32,O!$HC34:$HL34))-IF(BT$31="",(SUMIF(S!$HC$15:$HL$15,'Ciclo Semaforico'!BT$30,S!$HC34:$HL34)+SUMIF(N!$HC$15:$HL$15,'Ciclo Semaforico'!BT$30,N!$HC34:$HL34)+SUMIF(E!$HC$15:$HL$15,'Ciclo Semaforico'!BT$30,E!$HC34:$HL34)+SUMIF(O!$HC$15:$HL$15,'Ciclo Semaforico'!BT$30,O!$HC34:$HL34)),(SUMIF(S!$HC$15:$HL$15,'Ciclo Semaforico'!BT$30,S!$HC34:$HL34)+SUMIF(N!$HC$15:$HL$15,'Ciclo Semaforico'!BT$30,N!$HC34:$HL34)+SUMIF(E!$HC$15:$HL$15,'Ciclo Semaforico'!BT$30,E!$HC34:$HL34)+SUMIF(O!$HC$15:$HL$15,'Ciclo Semaforico'!BT$30,O!$HC34:$HL34))*BT$31))</f>
        <v>0</v>
      </c>
      <c r="BU59" s="245">
        <f>IF(BU$32="",IF(BU$31="",(SUMIF(S!$HC$15:$HL$15,'Ciclo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Semaforico'!BU$30,O!$HC34:$HL34))*BU$31),(SUMIF(S!$HC$15:$HL$15,'Ciclo Semaforico'!BU$32,S!$HC34:$HL34)+SUMIF(N!$HC$15:$HL$15,'Ciclo Semaforico'!BU$32,N!$HC34:$HL34)+SUMIF(E!$HC$15:$HL$15,'Ciclo Semaforico'!BU$32,E!$HC34:$HL34)+SUMIF(O!$HC$15:$HL$15,'Ciclo Semaforico'!BU$32,O!$HC34:$HL34))-IF(BU$31="",(SUMIF(S!$HC$15:$HL$15,'Ciclo Semaforico'!BU$30,S!$HC34:$HL34)+SUMIF(N!$HC$15:$HL$15,'Ciclo Semaforico'!BU$30,N!$HC34:$HL34)+SUMIF(E!$HC$15:$HL$15,'Ciclo Semaforico'!BU$30,E!$HC34:$HL34)+SUMIF(O!$HC$15:$HL$15,'Ciclo Semaforico'!BU$30,O!$HC34:$HL34)),(SUMIF(S!$HC$15:$HL$15,'Ciclo Semaforico'!BU$30,S!$HC34:$HL34)+SUMIF(N!$HC$15:$HL$15,'Ciclo Semaforico'!BU$30,N!$HC34:$HL34)+SUMIF(E!$HC$15:$HL$15,'Ciclo Semaforico'!BU$30,E!$HC34:$HL34)+SUMIF(O!$HC$15:$HL$15,'Ciclo Semaforico'!BU$30,O!$HC34:$HL34))*BU$31))</f>
        <v>0</v>
      </c>
      <c r="BV59" s="246">
        <f>IF(BV$32="",IF(BV$31="",(SUMIF(S!$HC$15:$HL$15,'Ciclo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Semaforico'!BV$30,O!$HC34:$HL34))*BV$31),(SUMIF(S!$HC$15:$HL$15,'Ciclo Semaforico'!BV$32,S!$HC34:$HL34)+SUMIF(N!$HC$15:$HL$15,'Ciclo Semaforico'!BV$32,N!$HC34:$HL34)+SUMIF(E!$HC$15:$HL$15,'Ciclo Semaforico'!BV$32,E!$HC34:$HL34)+SUMIF(O!$HC$15:$HL$15,'Ciclo Semaforico'!BV$32,O!$HC34:$HL34))-IF(BV$31="",(SUMIF(S!$HC$15:$HL$15,'Ciclo Semaforico'!BV$30,S!$HC34:$HL34)+SUMIF(N!$HC$15:$HL$15,'Ciclo Semaforico'!BV$30,N!$HC34:$HL34)+SUMIF(E!$HC$15:$HL$15,'Ciclo Semaforico'!BV$30,E!$HC34:$HL34)+SUMIF(O!$HC$15:$HL$15,'Ciclo Semaforico'!BV$30,O!$HC34:$HL34)),(SUMIF(S!$HC$15:$HL$15,'Ciclo Semaforico'!BV$30,S!$HC34:$HL34)+SUMIF(N!$HC$15:$HL$15,'Ciclo Semaforico'!BV$30,N!$HC34:$HL34)+SUMIF(E!$HC$15:$HL$15,'Ciclo Semaforico'!BV$30,E!$HC34:$HL34)+SUMIF(O!$HC$15:$HL$15,'Ciclo Semaforico'!BV$30,O!$HC34:$HL34))*BV$31))</f>
        <v>0</v>
      </c>
      <c r="BW59" s="244">
        <f>IF(BW$32="",IF(BW$31="",(SUMIF(S!$HC$15:$HL$15,'Ciclo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Semaforico'!BW$30,O!$HC34:$HL34))*BW$31),(SUMIF(S!$HC$15:$HL$15,'Ciclo Semaforico'!BW$32,S!$HC34:$HL34)+SUMIF(N!$HC$15:$HL$15,'Ciclo Semaforico'!BW$32,N!$HC34:$HL34)+SUMIF(E!$HC$15:$HL$15,'Ciclo Semaforico'!BW$32,E!$HC34:$HL34)+SUMIF(O!$HC$15:$HL$15,'Ciclo Semaforico'!BW$32,O!$HC34:$HL34))-IF(BW$31="",(SUMIF(S!$HC$15:$HL$15,'Ciclo Semaforico'!BW$30,S!$HC34:$HL34)+SUMIF(N!$HC$15:$HL$15,'Ciclo Semaforico'!BW$30,N!$HC34:$HL34)+SUMIF(E!$HC$15:$HL$15,'Ciclo Semaforico'!BW$30,E!$HC34:$HL34)+SUMIF(O!$HC$15:$HL$15,'Ciclo Semaforico'!BW$30,O!$HC34:$HL34)),(SUMIF(S!$HC$15:$HL$15,'Ciclo Semaforico'!BW$30,S!$HC34:$HL34)+SUMIF(N!$HC$15:$HL$15,'Ciclo Semaforico'!BW$30,N!$HC34:$HL34)+SUMIF(E!$HC$15:$HL$15,'Ciclo Semaforico'!BW$30,E!$HC34:$HL34)+SUMIF(O!$HC$15:$HL$15,'Ciclo Semaforico'!BW$30,O!$HC34:$HL34))*BW$31))</f>
        <v>0</v>
      </c>
      <c r="BX59" s="245">
        <f>IF(BX$32="",IF(BX$31="",(SUMIF(S!$HC$15:$HL$15,'Ciclo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Semaforico'!BX$30,O!$HC34:$HL34))*BX$31),(SUMIF(S!$HC$15:$HL$15,'Ciclo Semaforico'!BX$32,S!$HC34:$HL34)+SUMIF(N!$HC$15:$HL$15,'Ciclo Semaforico'!BX$32,N!$HC34:$HL34)+SUMIF(E!$HC$15:$HL$15,'Ciclo Semaforico'!BX$32,E!$HC34:$HL34)+SUMIF(O!$HC$15:$HL$15,'Ciclo Semaforico'!BX$32,O!$HC34:$HL34))-IF(BX$31="",(SUMIF(S!$HC$15:$HL$15,'Ciclo Semaforico'!BX$30,S!$HC34:$HL34)+SUMIF(N!$HC$15:$HL$15,'Ciclo Semaforico'!BX$30,N!$HC34:$HL34)+SUMIF(E!$HC$15:$HL$15,'Ciclo Semaforico'!BX$30,E!$HC34:$HL34)+SUMIF(O!$HC$15:$HL$15,'Ciclo Semaforico'!BX$30,O!$HC34:$HL34)),(SUMIF(S!$HC$15:$HL$15,'Ciclo Semaforico'!BX$30,S!$HC34:$HL34)+SUMIF(N!$HC$15:$HL$15,'Ciclo Semaforico'!BX$30,N!$HC34:$HL34)+SUMIF(E!$HC$15:$HL$15,'Ciclo Semaforico'!BX$30,E!$HC34:$HL34)+SUMIF(O!$HC$15:$HL$15,'Ciclo Semaforico'!BX$30,O!$HC34:$HL34))*BX$31))</f>
        <v>0</v>
      </c>
      <c r="BY59" s="245">
        <f>IF(BY$32="",IF(BY$31="",(SUMIF(S!$HC$15:$HL$15,'Ciclo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Semaforico'!BY$30,O!$HC34:$HL34))*BY$31),(SUMIF(S!$HC$15:$HL$15,'Ciclo Semaforico'!BY$32,S!$HC34:$HL34)+SUMIF(N!$HC$15:$HL$15,'Ciclo Semaforico'!BY$32,N!$HC34:$HL34)+SUMIF(E!$HC$15:$HL$15,'Ciclo Semaforico'!BY$32,E!$HC34:$HL34)+SUMIF(O!$HC$15:$HL$15,'Ciclo Semaforico'!BY$32,O!$HC34:$HL34))-IF(BY$31="",(SUMIF(S!$HC$15:$HL$15,'Ciclo Semaforico'!BY$30,S!$HC34:$HL34)+SUMIF(N!$HC$15:$HL$15,'Ciclo Semaforico'!BY$30,N!$HC34:$HL34)+SUMIF(E!$HC$15:$HL$15,'Ciclo Semaforico'!BY$30,E!$HC34:$HL34)+SUMIF(O!$HC$15:$HL$15,'Ciclo Semaforico'!BY$30,O!$HC34:$HL34)),(SUMIF(S!$HC$15:$HL$15,'Ciclo Semaforico'!BY$30,S!$HC34:$HL34)+SUMIF(N!$HC$15:$HL$15,'Ciclo Semaforico'!BY$30,N!$HC34:$HL34)+SUMIF(E!$HC$15:$HL$15,'Ciclo Semaforico'!BY$30,E!$HC34:$HL34)+SUMIF(O!$HC$15:$HL$15,'Ciclo Semaforico'!BY$30,O!$HC34:$HL34))*BY$31))</f>
        <v>0</v>
      </c>
      <c r="BZ59" s="245">
        <f>IF(BZ$32="",IF(BZ$31="",(SUMIF(S!$HC$15:$HL$15,'Ciclo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Semaforico'!BZ$30,O!$HC34:$HL34))*BZ$31),(SUMIF(S!$HC$15:$HL$15,'Ciclo Semaforico'!BZ$32,S!$HC34:$HL34)+SUMIF(N!$HC$15:$HL$15,'Ciclo Semaforico'!BZ$32,N!$HC34:$HL34)+SUMIF(E!$HC$15:$HL$15,'Ciclo Semaforico'!BZ$32,E!$HC34:$HL34)+SUMIF(O!$HC$15:$HL$15,'Ciclo Semaforico'!BZ$32,O!$HC34:$HL34))-IF(BZ$31="",(SUMIF(S!$HC$15:$HL$15,'Ciclo Semaforico'!BZ$30,S!$HC34:$HL34)+SUMIF(N!$HC$15:$HL$15,'Ciclo Semaforico'!BZ$30,N!$HC34:$HL34)+SUMIF(E!$HC$15:$HL$15,'Ciclo Semaforico'!BZ$30,E!$HC34:$HL34)+SUMIF(O!$HC$15:$HL$15,'Ciclo Semaforico'!BZ$30,O!$HC34:$HL34)),(SUMIF(S!$HC$15:$HL$15,'Ciclo Semaforico'!BZ$30,S!$HC34:$HL34)+SUMIF(N!$HC$15:$HL$15,'Ciclo Semaforico'!BZ$30,N!$HC34:$HL34)+SUMIF(E!$HC$15:$HL$15,'Ciclo Semaforico'!BZ$30,E!$HC34:$HL34)+SUMIF(O!$HC$15:$HL$15,'Ciclo Semaforico'!BZ$30,O!$HC34:$HL34))*BZ$31))</f>
        <v>0</v>
      </c>
      <c r="CA59" s="245">
        <f>IF(CA$32="",IF(CA$31="",(SUMIF(S!$HC$15:$HL$15,'Ciclo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Semaforico'!CA$30,O!$HC34:$HL34))*CA$31),(SUMIF(S!$HC$15:$HL$15,'Ciclo Semaforico'!CA$32,S!$HC34:$HL34)+SUMIF(N!$HC$15:$HL$15,'Ciclo Semaforico'!CA$32,N!$HC34:$HL34)+SUMIF(E!$HC$15:$HL$15,'Ciclo Semaforico'!CA$32,E!$HC34:$HL34)+SUMIF(O!$HC$15:$HL$15,'Ciclo Semaforico'!CA$32,O!$HC34:$HL34))-IF(CA$31="",(SUMIF(S!$HC$15:$HL$15,'Ciclo Semaforico'!CA$30,S!$HC34:$HL34)+SUMIF(N!$HC$15:$HL$15,'Ciclo Semaforico'!CA$30,N!$HC34:$HL34)+SUMIF(E!$HC$15:$HL$15,'Ciclo Semaforico'!CA$30,E!$HC34:$HL34)+SUMIF(O!$HC$15:$HL$15,'Ciclo Semaforico'!CA$30,O!$HC34:$HL34)),(SUMIF(S!$HC$15:$HL$15,'Ciclo Semaforico'!CA$30,S!$HC34:$HL34)+SUMIF(N!$HC$15:$HL$15,'Ciclo Semaforico'!CA$30,N!$HC34:$HL34)+SUMIF(E!$HC$15:$HL$15,'Ciclo Semaforico'!CA$30,E!$HC34:$HL34)+SUMIF(O!$HC$15:$HL$15,'Ciclo Semaforico'!CA$30,O!$HC34:$HL34))*CA$31))</f>
        <v>0</v>
      </c>
      <c r="CB59" s="245">
        <f>IF(CB$32="",IF(CB$31="",(SUMIF(S!$HC$15:$HL$15,'Ciclo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Semaforico'!CB$30,O!$HC34:$HL34))*CB$31),(SUMIF(S!$HC$15:$HL$15,'Ciclo Semaforico'!CB$32,S!$HC34:$HL34)+SUMIF(N!$HC$15:$HL$15,'Ciclo Semaforico'!CB$32,N!$HC34:$HL34)+SUMIF(E!$HC$15:$HL$15,'Ciclo Semaforico'!CB$32,E!$HC34:$HL34)+SUMIF(O!$HC$15:$HL$15,'Ciclo Semaforico'!CB$32,O!$HC34:$HL34))-IF(CB$31="",(SUMIF(S!$HC$15:$HL$15,'Ciclo Semaforico'!CB$30,S!$HC34:$HL34)+SUMIF(N!$HC$15:$HL$15,'Ciclo Semaforico'!CB$30,N!$HC34:$HL34)+SUMIF(E!$HC$15:$HL$15,'Ciclo Semaforico'!CB$30,E!$HC34:$HL34)+SUMIF(O!$HC$15:$HL$15,'Ciclo Semaforico'!CB$30,O!$HC34:$HL34)),(SUMIF(S!$HC$15:$HL$15,'Ciclo Semaforico'!CB$30,S!$HC34:$HL34)+SUMIF(N!$HC$15:$HL$15,'Ciclo Semaforico'!CB$30,N!$HC34:$HL34)+SUMIF(E!$HC$15:$HL$15,'Ciclo Semaforico'!CB$30,E!$HC34:$HL34)+SUMIF(O!$HC$15:$HL$15,'Ciclo Semaforico'!CB$30,O!$HC34:$HL34))*CB$31))</f>
        <v>0</v>
      </c>
      <c r="CC59" s="245">
        <f>IF(CC$32="",IF(CC$31="",(SUMIF(S!$HC$15:$HL$15,'Ciclo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Semaforico'!CC$30,O!$HC34:$HL34))*CC$31),(SUMIF(S!$HC$15:$HL$15,'Ciclo Semaforico'!CC$32,S!$HC34:$HL34)+SUMIF(N!$HC$15:$HL$15,'Ciclo Semaforico'!CC$32,N!$HC34:$HL34)+SUMIF(E!$HC$15:$HL$15,'Ciclo Semaforico'!CC$32,E!$HC34:$HL34)+SUMIF(O!$HC$15:$HL$15,'Ciclo Semaforico'!CC$32,O!$HC34:$HL34))-IF(CC$31="",(SUMIF(S!$HC$15:$HL$15,'Ciclo Semaforico'!CC$30,S!$HC34:$HL34)+SUMIF(N!$HC$15:$HL$15,'Ciclo Semaforico'!CC$30,N!$HC34:$HL34)+SUMIF(E!$HC$15:$HL$15,'Ciclo Semaforico'!CC$30,E!$HC34:$HL34)+SUMIF(O!$HC$15:$HL$15,'Ciclo Semaforico'!CC$30,O!$HC34:$HL34)),(SUMIF(S!$HC$15:$HL$15,'Ciclo Semaforico'!CC$30,S!$HC34:$HL34)+SUMIF(N!$HC$15:$HL$15,'Ciclo Semaforico'!CC$30,N!$HC34:$HL34)+SUMIF(E!$HC$15:$HL$15,'Ciclo Semaforico'!CC$30,E!$HC34:$HL34)+SUMIF(O!$HC$15:$HL$15,'Ciclo Semaforico'!CC$30,O!$HC34:$HL34))*CC$31))</f>
        <v>0</v>
      </c>
      <c r="CD59" s="245">
        <f>IF(CD$32="",IF(CD$31="",(SUMIF(S!$HC$15:$HL$15,'Ciclo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Semaforico'!CD$30,O!$HC34:$HL34))*CD$31),(SUMIF(S!$HC$15:$HL$15,'Ciclo Semaforico'!CD$32,S!$HC34:$HL34)+SUMIF(N!$HC$15:$HL$15,'Ciclo Semaforico'!CD$32,N!$HC34:$HL34)+SUMIF(E!$HC$15:$HL$15,'Ciclo Semaforico'!CD$32,E!$HC34:$HL34)+SUMIF(O!$HC$15:$HL$15,'Ciclo Semaforico'!CD$32,O!$HC34:$HL34))-IF(CD$31="",(SUMIF(S!$HC$15:$HL$15,'Ciclo Semaforico'!CD$30,S!$HC34:$HL34)+SUMIF(N!$HC$15:$HL$15,'Ciclo Semaforico'!CD$30,N!$HC34:$HL34)+SUMIF(E!$HC$15:$HL$15,'Ciclo Semaforico'!CD$30,E!$HC34:$HL34)+SUMIF(O!$HC$15:$HL$15,'Ciclo Semaforico'!CD$30,O!$HC34:$HL34)),(SUMIF(S!$HC$15:$HL$15,'Ciclo Semaforico'!CD$30,S!$HC34:$HL34)+SUMIF(N!$HC$15:$HL$15,'Ciclo Semaforico'!CD$30,N!$HC34:$HL34)+SUMIF(E!$HC$15:$HL$15,'Ciclo Semaforico'!CD$30,E!$HC34:$HL34)+SUMIF(O!$HC$15:$HL$15,'Ciclo Semaforico'!CD$30,O!$HC34:$HL34))*CD$31))</f>
        <v>0</v>
      </c>
      <c r="CE59" s="245">
        <f>IF(CE$32="",IF(CE$31="",(SUMIF(S!$HC$15:$HL$15,'Ciclo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Semaforico'!CE$30,O!$HC34:$HL34))*CE$31),(SUMIF(S!$HC$15:$HL$15,'Ciclo Semaforico'!CE$32,S!$HC34:$HL34)+SUMIF(N!$HC$15:$HL$15,'Ciclo Semaforico'!CE$32,N!$HC34:$HL34)+SUMIF(E!$HC$15:$HL$15,'Ciclo Semaforico'!CE$32,E!$HC34:$HL34)+SUMIF(O!$HC$15:$HL$15,'Ciclo Semaforico'!CE$32,O!$HC34:$HL34))-IF(CE$31="",(SUMIF(S!$HC$15:$HL$15,'Ciclo Semaforico'!CE$30,S!$HC34:$HL34)+SUMIF(N!$HC$15:$HL$15,'Ciclo Semaforico'!CE$30,N!$HC34:$HL34)+SUMIF(E!$HC$15:$HL$15,'Ciclo Semaforico'!CE$30,E!$HC34:$HL34)+SUMIF(O!$HC$15:$HL$15,'Ciclo Semaforico'!CE$30,O!$HC34:$HL34)),(SUMIF(S!$HC$15:$HL$15,'Ciclo Semaforico'!CE$30,S!$HC34:$HL34)+SUMIF(N!$HC$15:$HL$15,'Ciclo Semaforico'!CE$30,N!$HC34:$HL34)+SUMIF(E!$HC$15:$HL$15,'Ciclo Semaforico'!CE$30,E!$HC34:$HL34)+SUMIF(O!$HC$15:$HL$15,'Ciclo Semaforico'!CE$30,O!$HC34:$HL34))*CE$31))</f>
        <v>0</v>
      </c>
      <c r="CF59" s="245">
        <f>IF(CF$32="",IF(CF$31="",(SUMIF(S!$HC$15:$HL$15,'Ciclo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Semaforico'!CF$30,O!$HC34:$HL34))*CF$31),(SUMIF(S!$HC$15:$HL$15,'Ciclo Semaforico'!CF$32,S!$HC34:$HL34)+SUMIF(N!$HC$15:$HL$15,'Ciclo Semaforico'!CF$32,N!$HC34:$HL34)+SUMIF(E!$HC$15:$HL$15,'Ciclo Semaforico'!CF$32,E!$HC34:$HL34)+SUMIF(O!$HC$15:$HL$15,'Ciclo Semaforico'!CF$32,O!$HC34:$HL34))-IF(CF$31="",(SUMIF(S!$HC$15:$HL$15,'Ciclo Semaforico'!CF$30,S!$HC34:$HL34)+SUMIF(N!$HC$15:$HL$15,'Ciclo Semaforico'!CF$30,N!$HC34:$HL34)+SUMIF(E!$HC$15:$HL$15,'Ciclo Semaforico'!CF$30,E!$HC34:$HL34)+SUMIF(O!$HC$15:$HL$15,'Ciclo Semaforico'!CF$30,O!$HC34:$HL34)),(SUMIF(S!$HC$15:$HL$15,'Ciclo Semaforico'!CF$30,S!$HC34:$HL34)+SUMIF(N!$HC$15:$HL$15,'Ciclo Semaforico'!CF$30,N!$HC34:$HL34)+SUMIF(E!$HC$15:$HL$15,'Ciclo Semaforico'!CF$30,E!$HC34:$HL34)+SUMIF(O!$HC$15:$HL$15,'Ciclo Semaforico'!CF$30,O!$HC34:$HL34))*CF$31))</f>
        <v>0</v>
      </c>
      <c r="CG59" s="245">
        <f>IF(CG$32="",IF(CG$31="",(SUMIF(S!$HC$15:$HL$15,'Ciclo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Semaforico'!CG$30,O!$HC34:$HL34))*CG$31),(SUMIF(S!$HC$15:$HL$15,'Ciclo Semaforico'!CG$32,S!$HC34:$HL34)+SUMIF(N!$HC$15:$HL$15,'Ciclo Semaforico'!CG$32,N!$HC34:$HL34)+SUMIF(E!$HC$15:$HL$15,'Ciclo Semaforico'!CG$32,E!$HC34:$HL34)+SUMIF(O!$HC$15:$HL$15,'Ciclo Semaforico'!CG$32,O!$HC34:$HL34))-IF(CG$31="",(SUMIF(S!$HC$15:$HL$15,'Ciclo Semaforico'!CG$30,S!$HC34:$HL34)+SUMIF(N!$HC$15:$HL$15,'Ciclo Semaforico'!CG$30,N!$HC34:$HL34)+SUMIF(E!$HC$15:$HL$15,'Ciclo Semaforico'!CG$30,E!$HC34:$HL34)+SUMIF(O!$HC$15:$HL$15,'Ciclo Semaforico'!CG$30,O!$HC34:$HL34)),(SUMIF(S!$HC$15:$HL$15,'Ciclo Semaforico'!CG$30,S!$HC34:$HL34)+SUMIF(N!$HC$15:$HL$15,'Ciclo Semaforico'!CG$30,N!$HC34:$HL34)+SUMIF(E!$HC$15:$HL$15,'Ciclo Semaforico'!CG$30,E!$HC34:$HL34)+SUMIF(O!$HC$15:$HL$15,'Ciclo Semaforico'!CG$30,O!$HC34:$HL34))*CG$31))</f>
        <v>0</v>
      </c>
      <c r="CH59" s="246">
        <f>IF(CH$32="",IF(CH$31="",(SUMIF(S!$HC$15:$HL$15,'Ciclo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Semaforico'!CH$30,O!$HC34:$HL34))*CH$31),(SUMIF(S!$HC$15:$HL$15,'Ciclo Semaforico'!CH$32,S!$HC34:$HL34)+SUMIF(N!$HC$15:$HL$15,'Ciclo Semaforico'!CH$32,N!$HC34:$HL34)+SUMIF(E!$HC$15:$HL$15,'Ciclo Semaforico'!CH$32,E!$HC34:$HL34)+SUMIF(O!$HC$15:$HL$15,'Ciclo Semaforico'!CH$32,O!$HC34:$HL34))-IF(CH$31="",(SUMIF(S!$HC$15:$HL$15,'Ciclo Semaforico'!CH$30,S!$HC34:$HL34)+SUMIF(N!$HC$15:$HL$15,'Ciclo Semaforico'!CH$30,N!$HC34:$HL34)+SUMIF(E!$HC$15:$HL$15,'Ciclo Semaforico'!CH$30,E!$HC34:$HL34)+SUMIF(O!$HC$15:$HL$15,'Ciclo Semaforico'!CH$30,O!$HC34:$HL34)),(SUMIF(S!$HC$15:$HL$15,'Ciclo Semaforico'!CH$30,S!$HC34:$HL34)+SUMIF(N!$HC$15:$HL$15,'Ciclo Semaforico'!CH$30,N!$HC34:$HL34)+SUMIF(E!$HC$15:$HL$15,'Ciclo Semaforico'!CH$30,E!$HC34:$HL34)+SUMIF(O!$HC$15:$HL$15,'Ciclo Semaforico'!CH$30,O!$HC34:$HL34))*CH$31))</f>
        <v>0</v>
      </c>
      <c r="CI59" s="244">
        <f t="shared" si="52"/>
        <v>0</v>
      </c>
      <c r="CJ59" s="245">
        <f t="shared" si="53"/>
        <v>0</v>
      </c>
      <c r="CK59" s="245">
        <f t="shared" si="54"/>
        <v>0</v>
      </c>
      <c r="CL59" s="245">
        <f t="shared" si="55"/>
        <v>0</v>
      </c>
      <c r="CM59" s="245" t="e">
        <f t="shared" si="56"/>
        <v>#REF!</v>
      </c>
      <c r="CN59" s="245">
        <f t="shared" si="57"/>
        <v>0</v>
      </c>
      <c r="CO59" s="245">
        <f t="shared" si="58"/>
        <v>0</v>
      </c>
      <c r="CP59" s="245">
        <f t="shared" si="59"/>
        <v>0</v>
      </c>
      <c r="CQ59" s="245">
        <f t="shared" si="60"/>
        <v>0</v>
      </c>
      <c r="CR59" s="245">
        <f t="shared" si="61"/>
        <v>0</v>
      </c>
      <c r="CS59" s="245">
        <f t="shared" si="62"/>
        <v>0</v>
      </c>
      <c r="CT59" s="246">
        <f t="shared" si="63"/>
        <v>0</v>
      </c>
      <c r="CU59" s="244">
        <f t="shared" si="64"/>
        <v>0</v>
      </c>
      <c r="CV59" s="245">
        <f t="shared" si="65"/>
        <v>0</v>
      </c>
      <c r="CW59" s="245">
        <f t="shared" si="66"/>
        <v>0</v>
      </c>
      <c r="CX59" s="245">
        <f t="shared" si="67"/>
        <v>0</v>
      </c>
      <c r="CY59" s="245">
        <f t="shared" si="68"/>
        <v>0</v>
      </c>
      <c r="CZ59" s="245">
        <f t="shared" si="69"/>
        <v>0</v>
      </c>
      <c r="DA59" s="245">
        <f t="shared" si="70"/>
        <v>0</v>
      </c>
      <c r="DB59" s="245">
        <f t="shared" si="71"/>
        <v>0</v>
      </c>
      <c r="DC59" s="245">
        <f t="shared" si="72"/>
        <v>0</v>
      </c>
      <c r="DD59" s="245">
        <f t="shared" si="73"/>
        <v>0</v>
      </c>
      <c r="DE59" s="245">
        <f t="shared" si="74"/>
        <v>0</v>
      </c>
      <c r="DF59" s="246">
        <f t="shared" si="75"/>
        <v>0</v>
      </c>
      <c r="DG59" s="244" t="e">
        <f t="shared" si="76"/>
        <v>#REF!</v>
      </c>
      <c r="DH59" s="245" t="e">
        <f t="shared" si="77"/>
        <v>#REF!</v>
      </c>
      <c r="DI59" s="245" t="e">
        <f t="shared" si="78"/>
        <v>#REF!</v>
      </c>
      <c r="DJ59" s="245" t="e">
        <f t="shared" si="79"/>
        <v>#REF!</v>
      </c>
      <c r="DK59" s="245" t="e">
        <f t="shared" si="80"/>
        <v>#REF!</v>
      </c>
      <c r="DL59" s="245" t="e">
        <f t="shared" si="81"/>
        <v>#REF!</v>
      </c>
      <c r="DM59" s="245">
        <f t="shared" si="82"/>
        <v>0</v>
      </c>
      <c r="DN59" s="245">
        <f t="shared" si="83"/>
        <v>0</v>
      </c>
      <c r="DO59" s="245">
        <f t="shared" si="84"/>
        <v>0</v>
      </c>
      <c r="DP59" s="245">
        <f t="shared" si="85"/>
        <v>0</v>
      </c>
      <c r="DQ59" s="245">
        <f t="shared" si="86"/>
        <v>0</v>
      </c>
      <c r="DR59" s="246">
        <f t="shared" si="87"/>
        <v>0</v>
      </c>
      <c r="DS59" s="244">
        <f t="shared" si="88"/>
        <v>0</v>
      </c>
      <c r="DT59" s="245">
        <f t="shared" si="89"/>
        <v>0</v>
      </c>
      <c r="DU59" s="245">
        <f t="shared" si="90"/>
        <v>0</v>
      </c>
      <c r="DV59" s="245">
        <f t="shared" si="91"/>
        <v>0</v>
      </c>
      <c r="DW59" s="245">
        <f t="shared" si="92"/>
        <v>0</v>
      </c>
      <c r="DX59" s="245">
        <f t="shared" si="93"/>
        <v>0</v>
      </c>
      <c r="DY59" s="245">
        <f t="shared" si="94"/>
        <v>0</v>
      </c>
      <c r="DZ59" s="245">
        <f t="shared" si="95"/>
        <v>0</v>
      </c>
      <c r="EA59" s="245">
        <f t="shared" si="96"/>
        <v>0</v>
      </c>
      <c r="EB59" s="245">
        <f t="shared" si="97"/>
        <v>0</v>
      </c>
      <c r="EC59" s="245">
        <f t="shared" si="98"/>
        <v>0</v>
      </c>
      <c r="ED59" s="246">
        <f t="shared" si="99"/>
        <v>0</v>
      </c>
      <c r="EE59" s="244">
        <f t="shared" si="100"/>
        <v>0</v>
      </c>
      <c r="EF59" s="245">
        <f t="shared" si="101"/>
        <v>0</v>
      </c>
      <c r="EG59" s="245">
        <f t="shared" si="102"/>
        <v>0</v>
      </c>
      <c r="EH59" s="245">
        <f t="shared" si="103"/>
        <v>0</v>
      </c>
      <c r="EI59" s="245">
        <f t="shared" si="104"/>
        <v>0</v>
      </c>
      <c r="EJ59" s="245">
        <f t="shared" si="105"/>
        <v>0</v>
      </c>
      <c r="EK59" s="245">
        <f t="shared" si="106"/>
        <v>0</v>
      </c>
      <c r="EL59" s="245">
        <f t="shared" si="107"/>
        <v>0</v>
      </c>
      <c r="EM59" s="245">
        <f t="shared" si="108"/>
        <v>0</v>
      </c>
      <c r="EN59" s="245">
        <f t="shared" si="109"/>
        <v>0</v>
      </c>
      <c r="EO59" s="245">
        <f t="shared" si="110"/>
        <v>0</v>
      </c>
      <c r="EP59" s="246">
        <f t="shared" si="111"/>
        <v>0</v>
      </c>
      <c r="EQ59" s="255">
        <f t="shared" si="112"/>
        <v>0</v>
      </c>
      <c r="ER59" s="256">
        <f t="shared" si="113"/>
        <v>0</v>
      </c>
      <c r="ES59" s="256">
        <f t="shared" si="114"/>
        <v>0</v>
      </c>
      <c r="ET59" s="256">
        <f t="shared" si="115"/>
        <v>0</v>
      </c>
      <c r="EU59" s="256" t="e">
        <f t="shared" si="116"/>
        <v>#REF!</v>
      </c>
      <c r="EV59" s="256">
        <f t="shared" si="117"/>
        <v>0</v>
      </c>
      <c r="EW59" s="256">
        <f t="shared" si="118"/>
        <v>0</v>
      </c>
      <c r="EX59" s="256" t="str">
        <f t="shared" si="119"/>
        <v/>
      </c>
      <c r="EY59" s="256" t="str">
        <f t="shared" si="120"/>
        <v/>
      </c>
      <c r="EZ59" s="256" t="str">
        <f t="shared" si="121"/>
        <v/>
      </c>
      <c r="FA59" s="256" t="str">
        <f t="shared" si="122"/>
        <v/>
      </c>
      <c r="FB59" s="257" t="str">
        <f t="shared" si="123"/>
        <v/>
      </c>
      <c r="FC59" s="255">
        <f t="shared" si="124"/>
        <v>0</v>
      </c>
      <c r="FD59" s="256" t="str">
        <f t="shared" si="125"/>
        <v/>
      </c>
      <c r="FE59" s="256" t="str">
        <f t="shared" si="126"/>
        <v/>
      </c>
      <c r="FF59" s="256" t="str">
        <f t="shared" si="127"/>
        <v/>
      </c>
      <c r="FG59" s="256" t="str">
        <f t="shared" si="128"/>
        <v/>
      </c>
      <c r="FH59" s="256" t="str">
        <f t="shared" si="129"/>
        <v/>
      </c>
      <c r="FI59" s="256" t="str">
        <f t="shared" si="130"/>
        <v/>
      </c>
      <c r="FJ59" s="256" t="str">
        <f t="shared" si="131"/>
        <v/>
      </c>
      <c r="FK59" s="256" t="str">
        <f t="shared" si="132"/>
        <v/>
      </c>
      <c r="FL59" s="256" t="str">
        <f t="shared" si="133"/>
        <v/>
      </c>
      <c r="FM59" s="256" t="str">
        <f t="shared" si="134"/>
        <v/>
      </c>
      <c r="FN59" s="257" t="str">
        <f t="shared" si="135"/>
        <v/>
      </c>
      <c r="FO59" s="255" t="e">
        <f t="shared" si="136"/>
        <v>#REF!</v>
      </c>
      <c r="FP59" s="256" t="e">
        <f t="shared" si="137"/>
        <v>#REF!</v>
      </c>
      <c r="FQ59" s="256" t="e">
        <f t="shared" si="138"/>
        <v>#REF!</v>
      </c>
      <c r="FR59" s="256" t="e">
        <f t="shared" si="139"/>
        <v>#REF!</v>
      </c>
      <c r="FS59" s="256" t="e">
        <f t="shared" si="140"/>
        <v>#REF!</v>
      </c>
      <c r="FT59" s="256" t="e">
        <f t="shared" si="141"/>
        <v>#REF!</v>
      </c>
      <c r="FU59" s="256" t="str">
        <f t="shared" si="142"/>
        <v/>
      </c>
      <c r="FV59" s="256" t="str">
        <f t="shared" si="143"/>
        <v/>
      </c>
      <c r="FW59" s="256" t="str">
        <f t="shared" si="144"/>
        <v/>
      </c>
      <c r="FX59" s="256" t="str">
        <f t="shared" si="145"/>
        <v/>
      </c>
      <c r="FY59" s="256" t="str">
        <f t="shared" si="146"/>
        <v/>
      </c>
      <c r="FZ59" s="257" t="str">
        <f t="shared" si="147"/>
        <v/>
      </c>
      <c r="GA59" s="255" t="str">
        <f t="shared" si="148"/>
        <v/>
      </c>
      <c r="GB59" s="256" t="str">
        <f t="shared" si="149"/>
        <v/>
      </c>
      <c r="GC59" s="256" t="str">
        <f t="shared" si="150"/>
        <v/>
      </c>
      <c r="GD59" s="256" t="str">
        <f t="shared" si="151"/>
        <v/>
      </c>
      <c r="GE59" s="256" t="str">
        <f t="shared" si="152"/>
        <v/>
      </c>
      <c r="GF59" s="256" t="str">
        <f t="shared" si="153"/>
        <v/>
      </c>
      <c r="GG59" s="256" t="str">
        <f t="shared" si="154"/>
        <v/>
      </c>
      <c r="GH59" s="256" t="str">
        <f t="shared" si="155"/>
        <v/>
      </c>
      <c r="GI59" s="256" t="str">
        <f t="shared" si="156"/>
        <v/>
      </c>
      <c r="GJ59" s="256" t="str">
        <f t="shared" si="157"/>
        <v/>
      </c>
      <c r="GK59" s="256" t="str">
        <f t="shared" si="158"/>
        <v/>
      </c>
      <c r="GL59" s="257" t="str">
        <f t="shared" si="159"/>
        <v/>
      </c>
      <c r="GM59" s="255" t="str">
        <f t="shared" si="160"/>
        <v/>
      </c>
      <c r="GN59" s="256" t="str">
        <f t="shared" si="161"/>
        <v/>
      </c>
      <c r="GO59" s="256" t="str">
        <f t="shared" si="162"/>
        <v/>
      </c>
      <c r="GP59" s="256" t="str">
        <f t="shared" si="163"/>
        <v/>
      </c>
      <c r="GQ59" s="256" t="str">
        <f t="shared" si="164"/>
        <v/>
      </c>
      <c r="GR59" s="256" t="str">
        <f t="shared" si="165"/>
        <v/>
      </c>
      <c r="GS59" s="256" t="str">
        <f t="shared" si="166"/>
        <v/>
      </c>
      <c r="GT59" s="256" t="str">
        <f t="shared" si="167"/>
        <v/>
      </c>
      <c r="GU59" s="256" t="str">
        <f t="shared" si="168"/>
        <v/>
      </c>
      <c r="GV59" s="256" t="str">
        <f t="shared" si="169"/>
        <v/>
      </c>
      <c r="GW59" s="256" t="str">
        <f t="shared" si="170"/>
        <v/>
      </c>
      <c r="GX59" s="257" t="str">
        <f t="shared" si="171"/>
        <v/>
      </c>
      <c r="GY59" s="252">
        <f t="shared" si="185"/>
        <v>0</v>
      </c>
      <c r="GZ59" s="253" t="e">
        <f t="shared" si="186"/>
        <v>#REF!</v>
      </c>
      <c r="HA59" s="253">
        <f t="shared" si="186"/>
        <v>0</v>
      </c>
      <c r="HB59" s="253">
        <f t="shared" si="186"/>
        <v>0</v>
      </c>
      <c r="HC59" s="253">
        <f t="shared" si="186"/>
        <v>0</v>
      </c>
      <c r="HD59" s="253">
        <f t="shared" si="186"/>
        <v>0</v>
      </c>
      <c r="HE59" s="253">
        <f t="shared" si="173"/>
        <v>0</v>
      </c>
      <c r="HF59" s="254">
        <f t="shared" si="173"/>
        <v>0</v>
      </c>
      <c r="HG59" s="252">
        <f t="shared" si="187"/>
        <v>0</v>
      </c>
      <c r="HH59" s="253">
        <f t="shared" si="188"/>
        <v>0</v>
      </c>
      <c r="HI59" s="253">
        <f t="shared" si="188"/>
        <v>0</v>
      </c>
      <c r="HJ59" s="253">
        <f t="shared" si="188"/>
        <v>0</v>
      </c>
      <c r="HK59" s="253">
        <f t="shared" si="188"/>
        <v>0</v>
      </c>
      <c r="HL59" s="253">
        <f t="shared" si="188"/>
        <v>0</v>
      </c>
      <c r="HM59" s="253">
        <f t="shared" si="188"/>
        <v>0</v>
      </c>
      <c r="HN59" s="254">
        <f t="shared" si="188"/>
        <v>0</v>
      </c>
      <c r="HO59" s="252" t="e">
        <f t="shared" si="189"/>
        <v>#REF!</v>
      </c>
      <c r="HP59" s="253" t="e">
        <f t="shared" si="190"/>
        <v>#REF!</v>
      </c>
      <c r="HQ59" s="253">
        <f t="shared" si="190"/>
        <v>0</v>
      </c>
      <c r="HR59" s="253">
        <f t="shared" si="190"/>
        <v>0</v>
      </c>
      <c r="HS59" s="253">
        <f t="shared" si="190"/>
        <v>0</v>
      </c>
      <c r="HT59" s="253">
        <f t="shared" si="190"/>
        <v>0</v>
      </c>
      <c r="HU59" s="253">
        <f t="shared" si="190"/>
        <v>0</v>
      </c>
      <c r="HV59" s="254">
        <f t="shared" si="190"/>
        <v>0</v>
      </c>
      <c r="HW59" s="252">
        <f t="shared" si="191"/>
        <v>0</v>
      </c>
      <c r="HX59" s="253">
        <f t="shared" si="192"/>
        <v>0</v>
      </c>
      <c r="HY59" s="253">
        <f t="shared" si="192"/>
        <v>0</v>
      </c>
      <c r="HZ59" s="253">
        <f t="shared" si="192"/>
        <v>0</v>
      </c>
      <c r="IA59" s="253">
        <f t="shared" si="192"/>
        <v>0</v>
      </c>
      <c r="IB59" s="253">
        <f t="shared" si="192"/>
        <v>0</v>
      </c>
      <c r="IC59" s="253">
        <f t="shared" si="192"/>
        <v>0</v>
      </c>
      <c r="ID59" s="254">
        <f t="shared" si="192"/>
        <v>0</v>
      </c>
      <c r="IE59" s="252">
        <f t="shared" si="193"/>
        <v>0</v>
      </c>
      <c r="IF59" s="253">
        <f t="shared" si="194"/>
        <v>0</v>
      </c>
      <c r="IG59" s="253">
        <f t="shared" si="194"/>
        <v>0</v>
      </c>
      <c r="IH59" s="253">
        <f t="shared" si="194"/>
        <v>0</v>
      </c>
      <c r="II59" s="253">
        <f t="shared" si="194"/>
        <v>0</v>
      </c>
      <c r="IJ59" s="253">
        <f t="shared" si="194"/>
        <v>0</v>
      </c>
      <c r="IK59" s="253">
        <f t="shared" si="194"/>
        <v>0</v>
      </c>
      <c r="IL59" s="254">
        <f t="shared" si="194"/>
        <v>0</v>
      </c>
      <c r="IM59" s="255" t="e">
        <f t="shared" si="178"/>
        <v>#REF!</v>
      </c>
      <c r="IN59" s="256">
        <f t="shared" si="179"/>
        <v>0</v>
      </c>
      <c r="IO59" s="256" t="e">
        <f t="shared" si="180"/>
        <v>#REF!</v>
      </c>
      <c r="IP59" s="256">
        <f t="shared" si="181"/>
        <v>0</v>
      </c>
      <c r="IQ59" s="257">
        <f t="shared" si="182"/>
        <v>0</v>
      </c>
      <c r="IR59" s="404" t="e">
        <f t="shared" si="195"/>
        <v>#REF!</v>
      </c>
      <c r="IS59" s="250">
        <f t="shared" si="197"/>
        <v>0</v>
      </c>
      <c r="IT59" s="258" t="e">
        <f t="shared" si="183"/>
        <v>#REF!</v>
      </c>
      <c r="IU59" s="407">
        <v>1800</v>
      </c>
      <c r="IV59" s="409">
        <v>1</v>
      </c>
      <c r="IW59" s="409" t="s">
        <v>197</v>
      </c>
      <c r="IX59" s="413" t="e">
        <f t="shared" si="196"/>
        <v>#REF!</v>
      </c>
      <c r="IY59" s="421"/>
      <c r="IZ59" s="422"/>
      <c r="JA59" s="423"/>
      <c r="JB59" s="421"/>
      <c r="JC59" s="422"/>
      <c r="JD59" s="423"/>
      <c r="JE59" s="418"/>
      <c r="JF59" s="419"/>
      <c r="JG59" s="420"/>
      <c r="JH59" s="418"/>
      <c r="JI59" s="419"/>
      <c r="JJ59" s="420"/>
      <c r="JK59" s="418"/>
      <c r="JL59" s="419"/>
      <c r="JM59" s="420"/>
      <c r="JN59" s="641">
        <v>1</v>
      </c>
      <c r="JO59" s="641">
        <v>1</v>
      </c>
      <c r="JP59" s="641">
        <v>1</v>
      </c>
      <c r="JQ59" s="641">
        <v>1</v>
      </c>
      <c r="JR59" s="641">
        <v>1</v>
      </c>
      <c r="JS59" s="656" t="e">
        <f t="shared" si="184"/>
        <v>#REF!</v>
      </c>
    </row>
    <row r="60" spans="25:279" ht="20.100000000000001" hidden="1" customHeight="1">
      <c r="Y60" s="380" t="e">
        <f>N!IK35</f>
        <v>#REF!</v>
      </c>
      <c r="Z60" s="377" t="s">
        <v>127</v>
      </c>
      <c r="AA60" s="244">
        <f>IF(AA$32="",IF(AA$31="",(SUMIF(S!$HC$15:$HL$15,'Ciclo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Semaforico'!AA$30,O!$HC35:$HL35))*AA$31),(SUMIF(S!$HC$15:$HL$15,'Ciclo Semaforico'!AA$32,S!$HC35:$HL35)+SUMIF(N!$HC$15:$HL$15,'Ciclo Semaforico'!AA$32,N!$HC35:$HL35)+SUMIF(E!$HC$15:$HL$15,'Ciclo Semaforico'!AA$32,E!$HC35:$HL35)+SUMIF(O!$HC$15:$HL$15,'Ciclo Semaforico'!AA$32,O!$HC35:$HL35))-IF(AA$31="",(SUMIF(S!$HC$15:$HL$15,'Ciclo Semaforico'!AA$30,S!$HC35:$HL35)+SUMIF(N!$HC$15:$HL$15,'Ciclo Semaforico'!AA$30,N!$HC35:$HL35)+SUMIF(E!$HC$15:$HL$15,'Ciclo Semaforico'!AA$30,E!$HC35:$HL35)+SUMIF(O!$HC$15:$HL$15,'Ciclo Semaforico'!AA$30,O!$HC35:$HL35)),(SUMIF(S!$HC$15:$HL$15,'Ciclo Semaforico'!AA$30,S!$HC35:$HL35)+SUMIF(N!$HC$15:$HL$15,'Ciclo Semaforico'!AA$30,N!$HC35:$HL35)+SUMIF(E!$HC$15:$HL$15,'Ciclo Semaforico'!AA$30,E!$HC35:$HL35)+SUMIF(O!$HC$15:$HL$15,'Ciclo Semaforico'!AA$30,O!$HC35:$HL35))*AA$31))</f>
        <v>0</v>
      </c>
      <c r="AB60" s="245">
        <f>IF(AB$32="",IF(AB$31="",(SUMIF(S!$HC$15:$HL$15,'Ciclo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Semaforico'!AB$30,O!$HC35:$HL35))*AB$31),(SUMIF(S!$HC$15:$HL$15,'Ciclo Semaforico'!AB$32,S!$HC35:$HL35)+SUMIF(N!$HC$15:$HL$15,'Ciclo Semaforico'!AB$32,N!$HC35:$HL35)+SUMIF(E!$HC$15:$HL$15,'Ciclo Semaforico'!AB$32,E!$HC35:$HL35)+SUMIF(O!$HC$15:$HL$15,'Ciclo Semaforico'!AB$32,O!$HC35:$HL35))-IF(AB$31="",(SUMIF(S!$HC$15:$HL$15,'Ciclo Semaforico'!AB$30,S!$HC35:$HL35)+SUMIF(N!$HC$15:$HL$15,'Ciclo Semaforico'!AB$30,N!$HC35:$HL35)+SUMIF(E!$HC$15:$HL$15,'Ciclo Semaforico'!AB$30,E!$HC35:$HL35)+SUMIF(O!$HC$15:$HL$15,'Ciclo Semaforico'!AB$30,O!$HC35:$HL35)),(SUMIF(S!$HC$15:$HL$15,'Ciclo Semaforico'!AB$30,S!$HC35:$HL35)+SUMIF(N!$HC$15:$HL$15,'Ciclo Semaforico'!AB$30,N!$HC35:$HL35)+SUMIF(E!$HC$15:$HL$15,'Ciclo Semaforico'!AB$30,E!$HC35:$HL35)+SUMIF(O!$HC$15:$HL$15,'Ciclo Semaforico'!AB$30,O!$HC35:$HL35))*AB$31))</f>
        <v>0</v>
      </c>
      <c r="AC60" s="245">
        <f>IF(AC$32="",IF(AC$31="",(SUMIF(S!$HC$15:$HL$15,'Ciclo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Semaforico'!AC$30,O!$HC35:$HL35))*AC$31),(SUMIF(S!$HC$15:$HL$15,'Ciclo Semaforico'!AC$32,S!$HC35:$HL35)+SUMIF(N!$HC$15:$HL$15,'Ciclo Semaforico'!AC$32,N!$HC35:$HL35)+SUMIF(E!$HC$15:$HL$15,'Ciclo Semaforico'!AC$32,E!$HC35:$HL35)+SUMIF(O!$HC$15:$HL$15,'Ciclo Semaforico'!AC$32,O!$HC35:$HL35))-IF(AC$31="",(SUMIF(S!$HC$15:$HL$15,'Ciclo Semaforico'!AC$30,S!$HC35:$HL35)+SUMIF(N!$HC$15:$HL$15,'Ciclo Semaforico'!AC$30,N!$HC35:$HL35)+SUMIF(E!$HC$15:$HL$15,'Ciclo Semaforico'!AC$30,E!$HC35:$HL35)+SUMIF(O!$HC$15:$HL$15,'Ciclo Semaforico'!AC$30,O!$HC35:$HL35)),(SUMIF(S!$HC$15:$HL$15,'Ciclo Semaforico'!AC$30,S!$HC35:$HL35)+SUMIF(N!$HC$15:$HL$15,'Ciclo Semaforico'!AC$30,N!$HC35:$HL35)+SUMIF(E!$HC$15:$HL$15,'Ciclo Semaforico'!AC$30,E!$HC35:$HL35)+SUMIF(O!$HC$15:$HL$15,'Ciclo Semaforico'!AC$30,O!$HC35:$HL35))*AC$31))</f>
        <v>0</v>
      </c>
      <c r="AD60" s="245">
        <f>IF(AD$32="",IF(AD$31="",(SUMIF(S!$HC$15:$HL$15,'Ciclo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Semaforico'!AD$30,O!$HC35:$HL35))*AD$31),(SUMIF(S!$HC$15:$HL$15,'Ciclo Semaforico'!AD$32,S!$HC35:$HL35)+SUMIF(N!$HC$15:$HL$15,'Ciclo Semaforico'!AD$32,N!$HC35:$HL35)+SUMIF(E!$HC$15:$HL$15,'Ciclo Semaforico'!AD$32,E!$HC35:$HL35)+SUMIF(O!$HC$15:$HL$15,'Ciclo Semaforico'!AD$32,O!$HC35:$HL35))-IF(AD$31="",(SUMIF(S!$HC$15:$HL$15,'Ciclo Semaforico'!AD$30,S!$HC35:$HL35)+SUMIF(N!$HC$15:$HL$15,'Ciclo Semaforico'!AD$30,N!$HC35:$HL35)+SUMIF(E!$HC$15:$HL$15,'Ciclo Semaforico'!AD$30,E!$HC35:$HL35)+SUMIF(O!$HC$15:$HL$15,'Ciclo Semaforico'!AD$30,O!$HC35:$HL35)),(SUMIF(S!$HC$15:$HL$15,'Ciclo Semaforico'!AD$30,S!$HC35:$HL35)+SUMIF(N!$HC$15:$HL$15,'Ciclo Semaforico'!AD$30,N!$HC35:$HL35)+SUMIF(E!$HC$15:$HL$15,'Ciclo Semaforico'!AD$30,E!$HC35:$HL35)+SUMIF(O!$HC$15:$HL$15,'Ciclo Semaforico'!AD$30,O!$HC35:$HL35))*AD$31))</f>
        <v>0</v>
      </c>
      <c r="AE60" s="245" t="e">
        <f>IF(AE$32="",IF(AE$31="",(SUMIF(S!$HC$15:$HL$15,'Ciclo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Semaforico'!AE$30,O!$HC35:$HL35))*AE$31),(SUMIF(S!$HC$15:$HL$15,'Ciclo Semaforico'!AE$32,S!$HC35:$HL35)+SUMIF(N!$HC$15:$HL$15,'Ciclo Semaforico'!AE$32,N!$HC35:$HL35)+SUMIF(E!$HC$15:$HL$15,'Ciclo Semaforico'!AE$32,E!$HC35:$HL35)+SUMIF(O!$HC$15:$HL$15,'Ciclo Semaforico'!AE$32,O!$HC35:$HL35))-IF(AE$31="",(SUMIF(S!$HC$15:$HL$15,'Ciclo Semaforico'!AE$30,S!$HC35:$HL35)+SUMIF(N!$HC$15:$HL$15,'Ciclo Semaforico'!AE$30,N!$HC35:$HL35)+SUMIF(E!$HC$15:$HL$15,'Ciclo Semaforico'!AE$30,E!$HC35:$HL35)+SUMIF(O!$HC$15:$HL$15,'Ciclo Semaforico'!AE$30,O!$HC35:$HL35)),(SUMIF(S!$HC$15:$HL$15,'Ciclo Semaforico'!AE$30,S!$HC35:$HL35)+SUMIF(N!$HC$15:$HL$15,'Ciclo Semaforico'!AE$30,N!$HC35:$HL35)+SUMIF(E!$HC$15:$HL$15,'Ciclo Semaforico'!AE$30,E!$HC35:$HL35)+SUMIF(O!$HC$15:$HL$15,'Ciclo Semaforico'!AE$30,O!$HC35:$HL35))*AE$31))</f>
        <v>#REF!</v>
      </c>
      <c r="AF60" s="245">
        <f>IF(AF$32="",IF(AF$31="",(SUMIF(S!$HC$15:$HL$15,'Ciclo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Semaforico'!AF$30,O!$HC35:$HL35))*AF$31),(SUMIF(S!$HC$15:$HL$15,'Ciclo Semaforico'!AF$32,S!$HC35:$HL35)+SUMIF(N!$HC$15:$HL$15,'Ciclo Semaforico'!AF$32,N!$HC35:$HL35)+SUMIF(E!$HC$15:$HL$15,'Ciclo Semaforico'!AF$32,E!$HC35:$HL35)+SUMIF(O!$HC$15:$HL$15,'Ciclo Semaforico'!AF$32,O!$HC35:$HL35))-IF(AF$31="",(SUMIF(S!$HC$15:$HL$15,'Ciclo Semaforico'!AF$30,S!$HC35:$HL35)+SUMIF(N!$HC$15:$HL$15,'Ciclo Semaforico'!AF$30,N!$HC35:$HL35)+SUMIF(E!$HC$15:$HL$15,'Ciclo Semaforico'!AF$30,E!$HC35:$HL35)+SUMIF(O!$HC$15:$HL$15,'Ciclo Semaforico'!AF$30,O!$HC35:$HL35)),(SUMIF(S!$HC$15:$HL$15,'Ciclo Semaforico'!AF$30,S!$HC35:$HL35)+SUMIF(N!$HC$15:$HL$15,'Ciclo Semaforico'!AF$30,N!$HC35:$HL35)+SUMIF(E!$HC$15:$HL$15,'Ciclo Semaforico'!AF$30,E!$HC35:$HL35)+SUMIF(O!$HC$15:$HL$15,'Ciclo Semaforico'!AF$30,O!$HC35:$HL35))*AF$31))</f>
        <v>0</v>
      </c>
      <c r="AG60" s="245">
        <f>IF(AG$32="",IF(AG$31="",(SUMIF(S!$HC$15:$HL$15,'Ciclo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Semaforico'!AG$30,O!$HC35:$HL35))*AG$31),(SUMIF(S!$HC$15:$HL$15,'Ciclo Semaforico'!AG$32,S!$HC35:$HL35)+SUMIF(N!$HC$15:$HL$15,'Ciclo Semaforico'!AG$32,N!$HC35:$HL35)+SUMIF(E!$HC$15:$HL$15,'Ciclo Semaforico'!AG$32,E!$HC35:$HL35)+SUMIF(O!$HC$15:$HL$15,'Ciclo Semaforico'!AG$32,O!$HC35:$HL35))-IF(AG$31="",(SUMIF(S!$HC$15:$HL$15,'Ciclo Semaforico'!AG$30,S!$HC35:$HL35)+SUMIF(N!$HC$15:$HL$15,'Ciclo Semaforico'!AG$30,N!$HC35:$HL35)+SUMIF(E!$HC$15:$HL$15,'Ciclo Semaforico'!AG$30,E!$HC35:$HL35)+SUMIF(O!$HC$15:$HL$15,'Ciclo Semaforico'!AG$30,O!$HC35:$HL35)),(SUMIF(S!$HC$15:$HL$15,'Ciclo Semaforico'!AG$30,S!$HC35:$HL35)+SUMIF(N!$HC$15:$HL$15,'Ciclo Semaforico'!AG$30,N!$HC35:$HL35)+SUMIF(E!$HC$15:$HL$15,'Ciclo Semaforico'!AG$30,E!$HC35:$HL35)+SUMIF(O!$HC$15:$HL$15,'Ciclo Semaforico'!AG$30,O!$HC35:$HL35))*AG$31))</f>
        <v>0</v>
      </c>
      <c r="AH60" s="245">
        <f>IF(AH$32="",IF(AH$31="",(SUMIF(S!$HC$15:$HL$15,'Ciclo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Semaforico'!AH$30,O!$HC35:$HL35))*AH$31),(SUMIF(S!$HC$15:$HL$15,'Ciclo Semaforico'!AH$32,S!$HC35:$HL35)+SUMIF(N!$HC$15:$HL$15,'Ciclo Semaforico'!AH$32,N!$HC35:$HL35)+SUMIF(E!$HC$15:$HL$15,'Ciclo Semaforico'!AH$32,E!$HC35:$HL35)+SUMIF(O!$HC$15:$HL$15,'Ciclo Semaforico'!AH$32,O!$HC35:$HL35))-IF(AH$31="",(SUMIF(S!$HC$15:$HL$15,'Ciclo Semaforico'!AH$30,S!$HC35:$HL35)+SUMIF(N!$HC$15:$HL$15,'Ciclo Semaforico'!AH$30,N!$HC35:$HL35)+SUMIF(E!$HC$15:$HL$15,'Ciclo Semaforico'!AH$30,E!$HC35:$HL35)+SUMIF(O!$HC$15:$HL$15,'Ciclo Semaforico'!AH$30,O!$HC35:$HL35)),(SUMIF(S!$HC$15:$HL$15,'Ciclo Semaforico'!AH$30,S!$HC35:$HL35)+SUMIF(N!$HC$15:$HL$15,'Ciclo Semaforico'!AH$30,N!$HC35:$HL35)+SUMIF(E!$HC$15:$HL$15,'Ciclo Semaforico'!AH$30,E!$HC35:$HL35)+SUMIF(O!$HC$15:$HL$15,'Ciclo Semaforico'!AH$30,O!$HC35:$HL35))*AH$31))</f>
        <v>0</v>
      </c>
      <c r="AI60" s="245">
        <f>IF(AI$32="",IF(AI$31="",(SUMIF(S!$HC$15:$HL$15,'Ciclo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Semaforico'!AI$30,O!$HC35:$HL35))*AI$31),(SUMIF(S!$HC$15:$HL$15,'Ciclo Semaforico'!AI$32,S!$HC35:$HL35)+SUMIF(N!$HC$15:$HL$15,'Ciclo Semaforico'!AI$32,N!$HC35:$HL35)+SUMIF(E!$HC$15:$HL$15,'Ciclo Semaforico'!AI$32,E!$HC35:$HL35)+SUMIF(O!$HC$15:$HL$15,'Ciclo Semaforico'!AI$32,O!$HC35:$HL35))-IF(AI$31="",(SUMIF(S!$HC$15:$HL$15,'Ciclo Semaforico'!AI$30,S!$HC35:$HL35)+SUMIF(N!$HC$15:$HL$15,'Ciclo Semaforico'!AI$30,N!$HC35:$HL35)+SUMIF(E!$HC$15:$HL$15,'Ciclo Semaforico'!AI$30,E!$HC35:$HL35)+SUMIF(O!$HC$15:$HL$15,'Ciclo Semaforico'!AI$30,O!$HC35:$HL35)),(SUMIF(S!$HC$15:$HL$15,'Ciclo Semaforico'!AI$30,S!$HC35:$HL35)+SUMIF(N!$HC$15:$HL$15,'Ciclo Semaforico'!AI$30,N!$HC35:$HL35)+SUMIF(E!$HC$15:$HL$15,'Ciclo Semaforico'!AI$30,E!$HC35:$HL35)+SUMIF(O!$HC$15:$HL$15,'Ciclo Semaforico'!AI$30,O!$HC35:$HL35))*AI$31))</f>
        <v>0</v>
      </c>
      <c r="AJ60" s="245">
        <f>IF(AJ$32="",IF(AJ$31="",(SUMIF(S!$HC$15:$HL$15,'Ciclo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Semaforico'!AJ$30,O!$HC35:$HL35))*AJ$31),(SUMIF(S!$HC$15:$HL$15,'Ciclo Semaforico'!AJ$32,S!$HC35:$HL35)+SUMIF(N!$HC$15:$HL$15,'Ciclo Semaforico'!AJ$32,N!$HC35:$HL35)+SUMIF(E!$HC$15:$HL$15,'Ciclo Semaforico'!AJ$32,E!$HC35:$HL35)+SUMIF(O!$HC$15:$HL$15,'Ciclo Semaforico'!AJ$32,O!$HC35:$HL35))-IF(AJ$31="",(SUMIF(S!$HC$15:$HL$15,'Ciclo Semaforico'!AJ$30,S!$HC35:$HL35)+SUMIF(N!$HC$15:$HL$15,'Ciclo Semaforico'!AJ$30,N!$HC35:$HL35)+SUMIF(E!$HC$15:$HL$15,'Ciclo Semaforico'!AJ$30,E!$HC35:$HL35)+SUMIF(O!$HC$15:$HL$15,'Ciclo Semaforico'!AJ$30,O!$HC35:$HL35)),(SUMIF(S!$HC$15:$HL$15,'Ciclo Semaforico'!AJ$30,S!$HC35:$HL35)+SUMIF(N!$HC$15:$HL$15,'Ciclo Semaforico'!AJ$30,N!$HC35:$HL35)+SUMIF(E!$HC$15:$HL$15,'Ciclo Semaforico'!AJ$30,E!$HC35:$HL35)+SUMIF(O!$HC$15:$HL$15,'Ciclo Semaforico'!AJ$30,O!$HC35:$HL35))*AJ$31))</f>
        <v>0</v>
      </c>
      <c r="AK60" s="245">
        <f>IF(AK$32="",IF(AK$31="",(SUMIF(S!$HC$15:$HL$15,'Ciclo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Semaforico'!AK$30,O!$HC35:$HL35))*AK$31),(SUMIF(S!$HC$15:$HL$15,'Ciclo Semaforico'!AK$32,S!$HC35:$HL35)+SUMIF(N!$HC$15:$HL$15,'Ciclo Semaforico'!AK$32,N!$HC35:$HL35)+SUMIF(E!$HC$15:$HL$15,'Ciclo Semaforico'!AK$32,E!$HC35:$HL35)+SUMIF(O!$HC$15:$HL$15,'Ciclo Semaforico'!AK$32,O!$HC35:$HL35))-IF(AK$31="",(SUMIF(S!$HC$15:$HL$15,'Ciclo Semaforico'!AK$30,S!$HC35:$HL35)+SUMIF(N!$HC$15:$HL$15,'Ciclo Semaforico'!AK$30,N!$HC35:$HL35)+SUMIF(E!$HC$15:$HL$15,'Ciclo Semaforico'!AK$30,E!$HC35:$HL35)+SUMIF(O!$HC$15:$HL$15,'Ciclo Semaforico'!AK$30,O!$HC35:$HL35)),(SUMIF(S!$HC$15:$HL$15,'Ciclo Semaforico'!AK$30,S!$HC35:$HL35)+SUMIF(N!$HC$15:$HL$15,'Ciclo Semaforico'!AK$30,N!$HC35:$HL35)+SUMIF(E!$HC$15:$HL$15,'Ciclo Semaforico'!AK$30,E!$HC35:$HL35)+SUMIF(O!$HC$15:$HL$15,'Ciclo Semaforico'!AK$30,O!$HC35:$HL35))*AK$31))</f>
        <v>0</v>
      </c>
      <c r="AL60" s="246">
        <f>IF(AL$32="",IF(AL$31="",(SUMIF(S!$HC$15:$HL$15,'Ciclo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Semaforico'!AL$30,O!$HC35:$HL35))*AL$31),(SUMIF(S!$HC$15:$HL$15,'Ciclo Semaforico'!AL$32,S!$HC35:$HL35)+SUMIF(N!$HC$15:$HL$15,'Ciclo Semaforico'!AL$32,N!$HC35:$HL35)+SUMIF(E!$HC$15:$HL$15,'Ciclo Semaforico'!AL$32,E!$HC35:$HL35)+SUMIF(O!$HC$15:$HL$15,'Ciclo Semaforico'!AL$32,O!$HC35:$HL35))-IF(AL$31="",(SUMIF(S!$HC$15:$HL$15,'Ciclo Semaforico'!AL$30,S!$HC35:$HL35)+SUMIF(N!$HC$15:$HL$15,'Ciclo Semaforico'!AL$30,N!$HC35:$HL35)+SUMIF(E!$HC$15:$HL$15,'Ciclo Semaforico'!AL$30,E!$HC35:$HL35)+SUMIF(O!$HC$15:$HL$15,'Ciclo Semaforico'!AL$30,O!$HC35:$HL35)),(SUMIF(S!$HC$15:$HL$15,'Ciclo Semaforico'!AL$30,S!$HC35:$HL35)+SUMIF(N!$HC$15:$HL$15,'Ciclo Semaforico'!AL$30,N!$HC35:$HL35)+SUMIF(E!$HC$15:$HL$15,'Ciclo Semaforico'!AL$30,E!$HC35:$HL35)+SUMIF(O!$HC$15:$HL$15,'Ciclo Semaforico'!AL$30,O!$HC35:$HL35))*AL$31))</f>
        <v>0</v>
      </c>
      <c r="AM60" s="244">
        <f>IF(AM$32="",IF(AM$31="",(SUMIF(S!$HC$15:$HL$15,'Ciclo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Semaforico'!AM$30,O!$HC35:$HL35))*AM$31),(SUMIF(S!$HC$15:$HL$15,'Ciclo Semaforico'!AM$32,S!$HC35:$HL35)+SUMIF(N!$HC$15:$HL$15,'Ciclo Semaforico'!AM$32,N!$HC35:$HL35)+SUMIF(E!$HC$15:$HL$15,'Ciclo Semaforico'!AM$32,E!$HC35:$HL35)+SUMIF(O!$HC$15:$HL$15,'Ciclo Semaforico'!AM$32,O!$HC35:$HL35))-IF(AM$31="",(SUMIF(S!$HC$15:$HL$15,'Ciclo Semaforico'!AM$30,S!$HC35:$HL35)+SUMIF(N!$HC$15:$HL$15,'Ciclo Semaforico'!AM$30,N!$HC35:$HL35)+SUMIF(E!$HC$15:$HL$15,'Ciclo Semaforico'!AM$30,E!$HC35:$HL35)+SUMIF(O!$HC$15:$HL$15,'Ciclo Semaforico'!AM$30,O!$HC35:$HL35)),(SUMIF(S!$HC$15:$HL$15,'Ciclo Semaforico'!AM$30,S!$HC35:$HL35)+SUMIF(N!$HC$15:$HL$15,'Ciclo Semaforico'!AM$30,N!$HC35:$HL35)+SUMIF(E!$HC$15:$HL$15,'Ciclo Semaforico'!AM$30,E!$HC35:$HL35)+SUMIF(O!$HC$15:$HL$15,'Ciclo Semaforico'!AM$30,O!$HC35:$HL35))*AM$31))</f>
        <v>0</v>
      </c>
      <c r="AN60" s="245">
        <f>IF(AN$32="",IF(AN$31="",(SUMIF(S!$HC$15:$HL$15,'Ciclo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Semaforico'!AN$30,O!$HC35:$HL35))*AN$31),(SUMIF(S!$HC$15:$HL$15,'Ciclo Semaforico'!AN$32,S!$HC35:$HL35)+SUMIF(N!$HC$15:$HL$15,'Ciclo Semaforico'!AN$32,N!$HC35:$HL35)+SUMIF(E!$HC$15:$HL$15,'Ciclo Semaforico'!AN$32,E!$HC35:$HL35)+SUMIF(O!$HC$15:$HL$15,'Ciclo Semaforico'!AN$32,O!$HC35:$HL35))-IF(AN$31="",(SUMIF(S!$HC$15:$HL$15,'Ciclo Semaforico'!AN$30,S!$HC35:$HL35)+SUMIF(N!$HC$15:$HL$15,'Ciclo Semaforico'!AN$30,N!$HC35:$HL35)+SUMIF(E!$HC$15:$HL$15,'Ciclo Semaforico'!AN$30,E!$HC35:$HL35)+SUMIF(O!$HC$15:$HL$15,'Ciclo Semaforico'!AN$30,O!$HC35:$HL35)),(SUMIF(S!$HC$15:$HL$15,'Ciclo Semaforico'!AN$30,S!$HC35:$HL35)+SUMIF(N!$HC$15:$HL$15,'Ciclo Semaforico'!AN$30,N!$HC35:$HL35)+SUMIF(E!$HC$15:$HL$15,'Ciclo Semaforico'!AN$30,E!$HC35:$HL35)+SUMIF(O!$HC$15:$HL$15,'Ciclo Semaforico'!AN$30,O!$HC35:$HL35))*AN$31))</f>
        <v>0</v>
      </c>
      <c r="AO60" s="245">
        <f>IF(AO$32="",IF(AO$31="",(SUMIF(S!$HC$15:$HL$15,'Ciclo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Semaforico'!AO$30,O!$HC35:$HL35))*AO$31),(SUMIF(S!$HC$15:$HL$15,'Ciclo Semaforico'!AO$32,S!$HC35:$HL35)+SUMIF(N!$HC$15:$HL$15,'Ciclo Semaforico'!AO$32,N!$HC35:$HL35)+SUMIF(E!$HC$15:$HL$15,'Ciclo Semaforico'!AO$32,E!$HC35:$HL35)+SUMIF(O!$HC$15:$HL$15,'Ciclo Semaforico'!AO$32,O!$HC35:$HL35))-IF(AO$31="",(SUMIF(S!$HC$15:$HL$15,'Ciclo Semaforico'!AO$30,S!$HC35:$HL35)+SUMIF(N!$HC$15:$HL$15,'Ciclo Semaforico'!AO$30,N!$HC35:$HL35)+SUMIF(E!$HC$15:$HL$15,'Ciclo Semaforico'!AO$30,E!$HC35:$HL35)+SUMIF(O!$HC$15:$HL$15,'Ciclo Semaforico'!AO$30,O!$HC35:$HL35)),(SUMIF(S!$HC$15:$HL$15,'Ciclo Semaforico'!AO$30,S!$HC35:$HL35)+SUMIF(N!$HC$15:$HL$15,'Ciclo Semaforico'!AO$30,N!$HC35:$HL35)+SUMIF(E!$HC$15:$HL$15,'Ciclo Semaforico'!AO$30,E!$HC35:$HL35)+SUMIF(O!$HC$15:$HL$15,'Ciclo Semaforico'!AO$30,O!$HC35:$HL35))*AO$31))</f>
        <v>0</v>
      </c>
      <c r="AP60" s="245">
        <f>IF(AP$32="",IF(AP$31="",(SUMIF(S!$HC$15:$HL$15,'Ciclo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Semaforico'!AP$30,O!$HC35:$HL35))*AP$31),(SUMIF(S!$HC$15:$HL$15,'Ciclo Semaforico'!AP$32,S!$HC35:$HL35)+SUMIF(N!$HC$15:$HL$15,'Ciclo Semaforico'!AP$32,N!$HC35:$HL35)+SUMIF(E!$HC$15:$HL$15,'Ciclo Semaforico'!AP$32,E!$HC35:$HL35)+SUMIF(O!$HC$15:$HL$15,'Ciclo Semaforico'!AP$32,O!$HC35:$HL35))-IF(AP$31="",(SUMIF(S!$HC$15:$HL$15,'Ciclo Semaforico'!AP$30,S!$HC35:$HL35)+SUMIF(N!$HC$15:$HL$15,'Ciclo Semaforico'!AP$30,N!$HC35:$HL35)+SUMIF(E!$HC$15:$HL$15,'Ciclo Semaforico'!AP$30,E!$HC35:$HL35)+SUMIF(O!$HC$15:$HL$15,'Ciclo Semaforico'!AP$30,O!$HC35:$HL35)),(SUMIF(S!$HC$15:$HL$15,'Ciclo Semaforico'!AP$30,S!$HC35:$HL35)+SUMIF(N!$HC$15:$HL$15,'Ciclo Semaforico'!AP$30,N!$HC35:$HL35)+SUMIF(E!$HC$15:$HL$15,'Ciclo Semaforico'!AP$30,E!$HC35:$HL35)+SUMIF(O!$HC$15:$HL$15,'Ciclo Semaforico'!AP$30,O!$HC35:$HL35))*AP$31))</f>
        <v>0</v>
      </c>
      <c r="AQ60" s="245">
        <f>IF(AQ$32="",IF(AQ$31="",(SUMIF(S!$HC$15:$HL$15,'Ciclo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Semaforico'!AQ$30,O!$HC35:$HL35))*AQ$31),(SUMIF(S!$HC$15:$HL$15,'Ciclo Semaforico'!AQ$32,S!$HC35:$HL35)+SUMIF(N!$HC$15:$HL$15,'Ciclo Semaforico'!AQ$32,N!$HC35:$HL35)+SUMIF(E!$HC$15:$HL$15,'Ciclo Semaforico'!AQ$32,E!$HC35:$HL35)+SUMIF(O!$HC$15:$HL$15,'Ciclo Semaforico'!AQ$32,O!$HC35:$HL35))-IF(AQ$31="",(SUMIF(S!$HC$15:$HL$15,'Ciclo Semaforico'!AQ$30,S!$HC35:$HL35)+SUMIF(N!$HC$15:$HL$15,'Ciclo Semaforico'!AQ$30,N!$HC35:$HL35)+SUMIF(E!$HC$15:$HL$15,'Ciclo Semaforico'!AQ$30,E!$HC35:$HL35)+SUMIF(O!$HC$15:$HL$15,'Ciclo Semaforico'!AQ$30,O!$HC35:$HL35)),(SUMIF(S!$HC$15:$HL$15,'Ciclo Semaforico'!AQ$30,S!$HC35:$HL35)+SUMIF(N!$HC$15:$HL$15,'Ciclo Semaforico'!AQ$30,N!$HC35:$HL35)+SUMIF(E!$HC$15:$HL$15,'Ciclo Semaforico'!AQ$30,E!$HC35:$HL35)+SUMIF(O!$HC$15:$HL$15,'Ciclo Semaforico'!AQ$30,O!$HC35:$HL35))*AQ$31))</f>
        <v>0</v>
      </c>
      <c r="AR60" s="245">
        <f>IF(AR$32="",IF(AR$31="",(SUMIF(S!$HC$15:$HL$15,'Ciclo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Semaforico'!AR$30,O!$HC35:$HL35))*AR$31),(SUMIF(S!$HC$15:$HL$15,'Ciclo Semaforico'!AR$32,S!$HC35:$HL35)+SUMIF(N!$HC$15:$HL$15,'Ciclo Semaforico'!AR$32,N!$HC35:$HL35)+SUMIF(E!$HC$15:$HL$15,'Ciclo Semaforico'!AR$32,E!$HC35:$HL35)+SUMIF(O!$HC$15:$HL$15,'Ciclo Semaforico'!AR$32,O!$HC35:$HL35))-IF(AR$31="",(SUMIF(S!$HC$15:$HL$15,'Ciclo Semaforico'!AR$30,S!$HC35:$HL35)+SUMIF(N!$HC$15:$HL$15,'Ciclo Semaforico'!AR$30,N!$HC35:$HL35)+SUMIF(E!$HC$15:$HL$15,'Ciclo Semaforico'!AR$30,E!$HC35:$HL35)+SUMIF(O!$HC$15:$HL$15,'Ciclo Semaforico'!AR$30,O!$HC35:$HL35)),(SUMIF(S!$HC$15:$HL$15,'Ciclo Semaforico'!AR$30,S!$HC35:$HL35)+SUMIF(N!$HC$15:$HL$15,'Ciclo Semaforico'!AR$30,N!$HC35:$HL35)+SUMIF(E!$HC$15:$HL$15,'Ciclo Semaforico'!AR$30,E!$HC35:$HL35)+SUMIF(O!$HC$15:$HL$15,'Ciclo Semaforico'!AR$30,O!$HC35:$HL35))*AR$31))</f>
        <v>0</v>
      </c>
      <c r="AS60" s="245">
        <f>IF(AS$32="",IF(AS$31="",(SUMIF(S!$HC$15:$HL$15,'Ciclo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Semaforico'!AS$30,O!$HC35:$HL35))*AS$31),(SUMIF(S!$HC$15:$HL$15,'Ciclo Semaforico'!AS$32,S!$HC35:$HL35)+SUMIF(N!$HC$15:$HL$15,'Ciclo Semaforico'!AS$32,N!$HC35:$HL35)+SUMIF(E!$HC$15:$HL$15,'Ciclo Semaforico'!AS$32,E!$HC35:$HL35)+SUMIF(O!$HC$15:$HL$15,'Ciclo Semaforico'!AS$32,O!$HC35:$HL35))-IF(AS$31="",(SUMIF(S!$HC$15:$HL$15,'Ciclo Semaforico'!AS$30,S!$HC35:$HL35)+SUMIF(N!$HC$15:$HL$15,'Ciclo Semaforico'!AS$30,N!$HC35:$HL35)+SUMIF(E!$HC$15:$HL$15,'Ciclo Semaforico'!AS$30,E!$HC35:$HL35)+SUMIF(O!$HC$15:$HL$15,'Ciclo Semaforico'!AS$30,O!$HC35:$HL35)),(SUMIF(S!$HC$15:$HL$15,'Ciclo Semaforico'!AS$30,S!$HC35:$HL35)+SUMIF(N!$HC$15:$HL$15,'Ciclo Semaforico'!AS$30,N!$HC35:$HL35)+SUMIF(E!$HC$15:$HL$15,'Ciclo Semaforico'!AS$30,E!$HC35:$HL35)+SUMIF(O!$HC$15:$HL$15,'Ciclo Semaforico'!AS$30,O!$HC35:$HL35))*AS$31))</f>
        <v>0</v>
      </c>
      <c r="AT60" s="245">
        <f>IF(AT$32="",IF(AT$31="",(SUMIF(S!$HC$15:$HL$15,'Ciclo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Semaforico'!AT$30,O!$HC35:$HL35))*AT$31),(SUMIF(S!$HC$15:$HL$15,'Ciclo Semaforico'!AT$32,S!$HC35:$HL35)+SUMIF(N!$HC$15:$HL$15,'Ciclo Semaforico'!AT$32,N!$HC35:$HL35)+SUMIF(E!$HC$15:$HL$15,'Ciclo Semaforico'!AT$32,E!$HC35:$HL35)+SUMIF(O!$HC$15:$HL$15,'Ciclo Semaforico'!AT$32,O!$HC35:$HL35))-IF(AT$31="",(SUMIF(S!$HC$15:$HL$15,'Ciclo Semaforico'!AT$30,S!$HC35:$HL35)+SUMIF(N!$HC$15:$HL$15,'Ciclo Semaforico'!AT$30,N!$HC35:$HL35)+SUMIF(E!$HC$15:$HL$15,'Ciclo Semaforico'!AT$30,E!$HC35:$HL35)+SUMIF(O!$HC$15:$HL$15,'Ciclo Semaforico'!AT$30,O!$HC35:$HL35)),(SUMIF(S!$HC$15:$HL$15,'Ciclo Semaforico'!AT$30,S!$HC35:$HL35)+SUMIF(N!$HC$15:$HL$15,'Ciclo Semaforico'!AT$30,N!$HC35:$HL35)+SUMIF(E!$HC$15:$HL$15,'Ciclo Semaforico'!AT$30,E!$HC35:$HL35)+SUMIF(O!$HC$15:$HL$15,'Ciclo Semaforico'!AT$30,O!$HC35:$HL35))*AT$31))</f>
        <v>0</v>
      </c>
      <c r="AU60" s="245">
        <f>IF(AU$32="",IF(AU$31="",(SUMIF(S!$HC$15:$HL$15,'Ciclo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Semaforico'!AU$30,O!$HC35:$HL35))*AU$31),(SUMIF(S!$HC$15:$HL$15,'Ciclo Semaforico'!AU$32,S!$HC35:$HL35)+SUMIF(N!$HC$15:$HL$15,'Ciclo Semaforico'!AU$32,N!$HC35:$HL35)+SUMIF(E!$HC$15:$HL$15,'Ciclo Semaforico'!AU$32,E!$HC35:$HL35)+SUMIF(O!$HC$15:$HL$15,'Ciclo Semaforico'!AU$32,O!$HC35:$HL35))-IF(AU$31="",(SUMIF(S!$HC$15:$HL$15,'Ciclo Semaforico'!AU$30,S!$HC35:$HL35)+SUMIF(N!$HC$15:$HL$15,'Ciclo Semaforico'!AU$30,N!$HC35:$HL35)+SUMIF(E!$HC$15:$HL$15,'Ciclo Semaforico'!AU$30,E!$HC35:$HL35)+SUMIF(O!$HC$15:$HL$15,'Ciclo Semaforico'!AU$30,O!$HC35:$HL35)),(SUMIF(S!$HC$15:$HL$15,'Ciclo Semaforico'!AU$30,S!$HC35:$HL35)+SUMIF(N!$HC$15:$HL$15,'Ciclo Semaforico'!AU$30,N!$HC35:$HL35)+SUMIF(E!$HC$15:$HL$15,'Ciclo Semaforico'!AU$30,E!$HC35:$HL35)+SUMIF(O!$HC$15:$HL$15,'Ciclo Semaforico'!AU$30,O!$HC35:$HL35))*AU$31))</f>
        <v>0</v>
      </c>
      <c r="AV60" s="245">
        <f>IF(AV$32="",IF(AV$31="",(SUMIF(S!$HC$15:$HL$15,'Ciclo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Semaforico'!AV$30,O!$HC35:$HL35))*AV$31),(SUMIF(S!$HC$15:$HL$15,'Ciclo Semaforico'!AV$32,S!$HC35:$HL35)+SUMIF(N!$HC$15:$HL$15,'Ciclo Semaforico'!AV$32,N!$HC35:$HL35)+SUMIF(E!$HC$15:$HL$15,'Ciclo Semaforico'!AV$32,E!$HC35:$HL35)+SUMIF(O!$HC$15:$HL$15,'Ciclo Semaforico'!AV$32,O!$HC35:$HL35))-IF(AV$31="",(SUMIF(S!$HC$15:$HL$15,'Ciclo Semaforico'!AV$30,S!$HC35:$HL35)+SUMIF(N!$HC$15:$HL$15,'Ciclo Semaforico'!AV$30,N!$HC35:$HL35)+SUMIF(E!$HC$15:$HL$15,'Ciclo Semaforico'!AV$30,E!$HC35:$HL35)+SUMIF(O!$HC$15:$HL$15,'Ciclo Semaforico'!AV$30,O!$HC35:$HL35)),(SUMIF(S!$HC$15:$HL$15,'Ciclo Semaforico'!AV$30,S!$HC35:$HL35)+SUMIF(N!$HC$15:$HL$15,'Ciclo Semaforico'!AV$30,N!$HC35:$HL35)+SUMIF(E!$HC$15:$HL$15,'Ciclo Semaforico'!AV$30,E!$HC35:$HL35)+SUMIF(O!$HC$15:$HL$15,'Ciclo Semaforico'!AV$30,O!$HC35:$HL35))*AV$31))</f>
        <v>0</v>
      </c>
      <c r="AW60" s="245">
        <f>IF(AW$32="",IF(AW$31="",(SUMIF(S!$HC$15:$HL$15,'Ciclo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Semaforico'!AW$30,O!$HC35:$HL35))*AW$31),(SUMIF(S!$HC$15:$HL$15,'Ciclo Semaforico'!AW$32,S!$HC35:$HL35)+SUMIF(N!$HC$15:$HL$15,'Ciclo Semaforico'!AW$32,N!$HC35:$HL35)+SUMIF(E!$HC$15:$HL$15,'Ciclo Semaforico'!AW$32,E!$HC35:$HL35)+SUMIF(O!$HC$15:$HL$15,'Ciclo Semaforico'!AW$32,O!$HC35:$HL35))-IF(AW$31="",(SUMIF(S!$HC$15:$HL$15,'Ciclo Semaforico'!AW$30,S!$HC35:$HL35)+SUMIF(N!$HC$15:$HL$15,'Ciclo Semaforico'!AW$30,N!$HC35:$HL35)+SUMIF(E!$HC$15:$HL$15,'Ciclo Semaforico'!AW$30,E!$HC35:$HL35)+SUMIF(O!$HC$15:$HL$15,'Ciclo Semaforico'!AW$30,O!$HC35:$HL35)),(SUMIF(S!$HC$15:$HL$15,'Ciclo Semaforico'!AW$30,S!$HC35:$HL35)+SUMIF(N!$HC$15:$HL$15,'Ciclo Semaforico'!AW$30,N!$HC35:$HL35)+SUMIF(E!$HC$15:$HL$15,'Ciclo Semaforico'!AW$30,E!$HC35:$HL35)+SUMIF(O!$HC$15:$HL$15,'Ciclo Semaforico'!AW$30,O!$HC35:$HL35))*AW$31))</f>
        <v>0</v>
      </c>
      <c r="AX60" s="246">
        <f>IF(AX$32="",IF(AX$31="",(SUMIF(S!$HC$15:$HL$15,'Ciclo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Semaforico'!AX$30,O!$HC35:$HL35))*AX$31),(SUMIF(S!$HC$15:$HL$15,'Ciclo Semaforico'!AX$32,S!$HC35:$HL35)+SUMIF(N!$HC$15:$HL$15,'Ciclo Semaforico'!AX$32,N!$HC35:$HL35)+SUMIF(E!$HC$15:$HL$15,'Ciclo Semaforico'!AX$32,E!$HC35:$HL35)+SUMIF(O!$HC$15:$HL$15,'Ciclo Semaforico'!AX$32,O!$HC35:$HL35))-IF(AX$31="",(SUMIF(S!$HC$15:$HL$15,'Ciclo Semaforico'!AX$30,S!$HC35:$HL35)+SUMIF(N!$HC$15:$HL$15,'Ciclo Semaforico'!AX$30,N!$HC35:$HL35)+SUMIF(E!$HC$15:$HL$15,'Ciclo Semaforico'!AX$30,E!$HC35:$HL35)+SUMIF(O!$HC$15:$HL$15,'Ciclo Semaforico'!AX$30,O!$HC35:$HL35)),(SUMIF(S!$HC$15:$HL$15,'Ciclo Semaforico'!AX$30,S!$HC35:$HL35)+SUMIF(N!$HC$15:$HL$15,'Ciclo Semaforico'!AX$30,N!$HC35:$HL35)+SUMIF(E!$HC$15:$HL$15,'Ciclo Semaforico'!AX$30,E!$HC35:$HL35)+SUMIF(O!$HC$15:$HL$15,'Ciclo Semaforico'!AX$30,O!$HC35:$HL35))*AX$31))</f>
        <v>0</v>
      </c>
      <c r="AY60" s="244" t="e">
        <f>IF(AY$32="",IF(AY$31="",(SUMIF(S!$HC$15:$HL$15,'Ciclo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Semaforico'!AY$30,O!$HC35:$HL35))*AY$31),(SUMIF(S!$HC$15:$HL$15,'Ciclo Semaforico'!AY$32,S!$HC35:$HL35)+SUMIF(N!$HC$15:$HL$15,'Ciclo Semaforico'!AY$32,N!$HC35:$HL35)+SUMIF(E!$HC$15:$HL$15,'Ciclo Semaforico'!AY$32,E!$HC35:$HL35)+SUMIF(O!$HC$15:$HL$15,'Ciclo Semaforico'!AY$32,O!$HC35:$HL35))-IF(AY$31="",(SUMIF(S!$HC$15:$HL$15,'Ciclo Semaforico'!AY$30,S!$HC35:$HL35)+SUMIF(N!$HC$15:$HL$15,'Ciclo Semaforico'!AY$30,N!$HC35:$HL35)+SUMIF(E!$HC$15:$HL$15,'Ciclo Semaforico'!AY$30,E!$HC35:$HL35)+SUMIF(O!$HC$15:$HL$15,'Ciclo Semaforico'!AY$30,O!$HC35:$HL35)),(SUMIF(S!$HC$15:$HL$15,'Ciclo Semaforico'!AY$30,S!$HC35:$HL35)+SUMIF(N!$HC$15:$HL$15,'Ciclo Semaforico'!AY$30,N!$HC35:$HL35)+SUMIF(E!$HC$15:$HL$15,'Ciclo Semaforico'!AY$30,E!$HC35:$HL35)+SUMIF(O!$HC$15:$HL$15,'Ciclo Semaforico'!AY$30,O!$HC35:$HL35))*AY$31))</f>
        <v>#REF!</v>
      </c>
      <c r="AZ60" s="245" t="e">
        <f>IF(AZ$32="",IF(AZ$31="",(SUMIF(S!$HC$15:$HL$15,'Ciclo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Semaforico'!AZ$30,O!$HC35:$HL35))*AZ$31),(SUMIF(S!$HC$15:$HL$15,'Ciclo Semaforico'!AZ$32,S!$HC35:$HL35)+SUMIF(N!$HC$15:$HL$15,'Ciclo Semaforico'!AZ$32,N!$HC35:$HL35)+SUMIF(E!$HC$15:$HL$15,'Ciclo Semaforico'!AZ$32,E!$HC35:$HL35)+SUMIF(O!$HC$15:$HL$15,'Ciclo Semaforico'!AZ$32,O!$HC35:$HL35))-IF(AZ$31="",(SUMIF(S!$HC$15:$HL$15,'Ciclo Semaforico'!AZ$30,S!$HC35:$HL35)+SUMIF(N!$HC$15:$HL$15,'Ciclo Semaforico'!AZ$30,N!$HC35:$HL35)+SUMIF(E!$HC$15:$HL$15,'Ciclo Semaforico'!AZ$30,E!$HC35:$HL35)+SUMIF(O!$HC$15:$HL$15,'Ciclo Semaforico'!AZ$30,O!$HC35:$HL35)),(SUMIF(S!$HC$15:$HL$15,'Ciclo Semaforico'!AZ$30,S!$HC35:$HL35)+SUMIF(N!$HC$15:$HL$15,'Ciclo Semaforico'!AZ$30,N!$HC35:$HL35)+SUMIF(E!$HC$15:$HL$15,'Ciclo Semaforico'!AZ$30,E!$HC35:$HL35)+SUMIF(O!$HC$15:$HL$15,'Ciclo Semaforico'!AZ$30,O!$HC35:$HL35))*AZ$31))</f>
        <v>#REF!</v>
      </c>
      <c r="BA60" s="245" t="e">
        <f>IF(BA$32="",IF(BA$31="",(SUMIF(S!$HC$15:$HL$15,'Ciclo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Semaforico'!BA$30,O!$HC35:$HL35))*BA$31),(SUMIF(S!$HC$15:$HL$15,'Ciclo Semaforico'!BA$32,S!$HC35:$HL35)+SUMIF(N!$HC$15:$HL$15,'Ciclo Semaforico'!BA$32,N!$HC35:$HL35)+SUMIF(E!$HC$15:$HL$15,'Ciclo Semaforico'!BA$32,E!$HC35:$HL35)+SUMIF(O!$HC$15:$HL$15,'Ciclo Semaforico'!BA$32,O!$HC35:$HL35))-IF(BA$31="",(SUMIF(S!$HC$15:$HL$15,'Ciclo Semaforico'!BA$30,S!$HC35:$HL35)+SUMIF(N!$HC$15:$HL$15,'Ciclo Semaforico'!BA$30,N!$HC35:$HL35)+SUMIF(E!$HC$15:$HL$15,'Ciclo Semaforico'!BA$30,E!$HC35:$HL35)+SUMIF(O!$HC$15:$HL$15,'Ciclo Semaforico'!BA$30,O!$HC35:$HL35)),(SUMIF(S!$HC$15:$HL$15,'Ciclo Semaforico'!BA$30,S!$HC35:$HL35)+SUMIF(N!$HC$15:$HL$15,'Ciclo Semaforico'!BA$30,N!$HC35:$HL35)+SUMIF(E!$HC$15:$HL$15,'Ciclo Semaforico'!BA$30,E!$HC35:$HL35)+SUMIF(O!$HC$15:$HL$15,'Ciclo Semaforico'!BA$30,O!$HC35:$HL35))*BA$31))</f>
        <v>#REF!</v>
      </c>
      <c r="BB60" s="245" t="e">
        <f>IF(BB$32="",IF(BB$31="",(SUMIF(S!$HC$15:$HL$15,'Ciclo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Semaforico'!BB$30,O!$HC35:$HL35))*BB$31),(SUMIF(S!$HC$15:$HL$15,'Ciclo Semaforico'!BB$32,S!$HC35:$HL35)+SUMIF(N!$HC$15:$HL$15,'Ciclo Semaforico'!BB$32,N!$HC35:$HL35)+SUMIF(E!$HC$15:$HL$15,'Ciclo Semaforico'!BB$32,E!$HC35:$HL35)+SUMIF(O!$HC$15:$HL$15,'Ciclo Semaforico'!BB$32,O!$HC35:$HL35))-IF(BB$31="",(SUMIF(S!$HC$15:$HL$15,'Ciclo Semaforico'!BB$30,S!$HC35:$HL35)+SUMIF(N!$HC$15:$HL$15,'Ciclo Semaforico'!BB$30,N!$HC35:$HL35)+SUMIF(E!$HC$15:$HL$15,'Ciclo Semaforico'!BB$30,E!$HC35:$HL35)+SUMIF(O!$HC$15:$HL$15,'Ciclo Semaforico'!BB$30,O!$HC35:$HL35)),(SUMIF(S!$HC$15:$HL$15,'Ciclo Semaforico'!BB$30,S!$HC35:$HL35)+SUMIF(N!$HC$15:$HL$15,'Ciclo Semaforico'!BB$30,N!$HC35:$HL35)+SUMIF(E!$HC$15:$HL$15,'Ciclo Semaforico'!BB$30,E!$HC35:$HL35)+SUMIF(O!$HC$15:$HL$15,'Ciclo Semaforico'!BB$30,O!$HC35:$HL35))*BB$31))</f>
        <v>#REF!</v>
      </c>
      <c r="BC60" s="245" t="e">
        <f>IF(BC$32="",IF(BC$31="",(SUMIF(S!$HC$15:$HL$15,'Ciclo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Semaforico'!BC$30,O!$HC35:$HL35))*BC$31),(SUMIF(S!$HC$15:$HL$15,'Ciclo Semaforico'!BC$32,S!$HC35:$HL35)+SUMIF(N!$HC$15:$HL$15,'Ciclo Semaforico'!BC$32,N!$HC35:$HL35)+SUMIF(E!$HC$15:$HL$15,'Ciclo Semaforico'!BC$32,E!$HC35:$HL35)+SUMIF(O!$HC$15:$HL$15,'Ciclo Semaforico'!BC$32,O!$HC35:$HL35))-IF(BC$31="",(SUMIF(S!$HC$15:$HL$15,'Ciclo Semaforico'!BC$30,S!$HC35:$HL35)+SUMIF(N!$HC$15:$HL$15,'Ciclo Semaforico'!BC$30,N!$HC35:$HL35)+SUMIF(E!$HC$15:$HL$15,'Ciclo Semaforico'!BC$30,E!$HC35:$HL35)+SUMIF(O!$HC$15:$HL$15,'Ciclo Semaforico'!BC$30,O!$HC35:$HL35)),(SUMIF(S!$HC$15:$HL$15,'Ciclo Semaforico'!BC$30,S!$HC35:$HL35)+SUMIF(N!$HC$15:$HL$15,'Ciclo Semaforico'!BC$30,N!$HC35:$HL35)+SUMIF(E!$HC$15:$HL$15,'Ciclo Semaforico'!BC$30,E!$HC35:$HL35)+SUMIF(O!$HC$15:$HL$15,'Ciclo Semaforico'!BC$30,O!$HC35:$HL35))*BC$31))</f>
        <v>#REF!</v>
      </c>
      <c r="BD60" s="245" t="e">
        <f>IF(BD$32="",IF(BD$31="",(SUMIF(S!$HC$15:$HL$15,'Ciclo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Semaforico'!BD$30,O!$HC35:$HL35))*BD$31),(SUMIF(S!$HC$15:$HL$15,'Ciclo Semaforico'!BD$32,S!$HC35:$HL35)+SUMIF(N!$HC$15:$HL$15,'Ciclo Semaforico'!BD$32,N!$HC35:$HL35)+SUMIF(E!$HC$15:$HL$15,'Ciclo Semaforico'!BD$32,E!$HC35:$HL35)+SUMIF(O!$HC$15:$HL$15,'Ciclo Semaforico'!BD$32,O!$HC35:$HL35))-IF(BD$31="",(SUMIF(S!$HC$15:$HL$15,'Ciclo Semaforico'!BD$30,S!$HC35:$HL35)+SUMIF(N!$HC$15:$HL$15,'Ciclo Semaforico'!BD$30,N!$HC35:$HL35)+SUMIF(E!$HC$15:$HL$15,'Ciclo Semaforico'!BD$30,E!$HC35:$HL35)+SUMIF(O!$HC$15:$HL$15,'Ciclo Semaforico'!BD$30,O!$HC35:$HL35)),(SUMIF(S!$HC$15:$HL$15,'Ciclo Semaforico'!BD$30,S!$HC35:$HL35)+SUMIF(N!$HC$15:$HL$15,'Ciclo Semaforico'!BD$30,N!$HC35:$HL35)+SUMIF(E!$HC$15:$HL$15,'Ciclo Semaforico'!BD$30,E!$HC35:$HL35)+SUMIF(O!$HC$15:$HL$15,'Ciclo Semaforico'!BD$30,O!$HC35:$HL35))*BD$31))</f>
        <v>#REF!</v>
      </c>
      <c r="BE60" s="245">
        <f>IF(BE$32="",IF(BE$31="",(SUMIF(S!$HC$15:$HL$15,'Ciclo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Semaforico'!BE$30,O!$HC35:$HL35))*BE$31),(SUMIF(S!$HC$15:$HL$15,'Ciclo Semaforico'!BE$32,S!$HC35:$HL35)+SUMIF(N!$HC$15:$HL$15,'Ciclo Semaforico'!BE$32,N!$HC35:$HL35)+SUMIF(E!$HC$15:$HL$15,'Ciclo Semaforico'!BE$32,E!$HC35:$HL35)+SUMIF(O!$HC$15:$HL$15,'Ciclo Semaforico'!BE$32,O!$HC35:$HL35))-IF(BE$31="",(SUMIF(S!$HC$15:$HL$15,'Ciclo Semaforico'!BE$30,S!$HC35:$HL35)+SUMIF(N!$HC$15:$HL$15,'Ciclo Semaforico'!BE$30,N!$HC35:$HL35)+SUMIF(E!$HC$15:$HL$15,'Ciclo Semaforico'!BE$30,E!$HC35:$HL35)+SUMIF(O!$HC$15:$HL$15,'Ciclo Semaforico'!BE$30,O!$HC35:$HL35)),(SUMIF(S!$HC$15:$HL$15,'Ciclo Semaforico'!BE$30,S!$HC35:$HL35)+SUMIF(N!$HC$15:$HL$15,'Ciclo Semaforico'!BE$30,N!$HC35:$HL35)+SUMIF(E!$HC$15:$HL$15,'Ciclo Semaforico'!BE$30,E!$HC35:$HL35)+SUMIF(O!$HC$15:$HL$15,'Ciclo Semaforico'!BE$30,O!$HC35:$HL35))*BE$31))</f>
        <v>0</v>
      </c>
      <c r="BF60" s="245">
        <f>IF(BF$32="",IF(BF$31="",(SUMIF(S!$HC$15:$HL$15,'Ciclo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Semaforico'!BF$30,O!$HC35:$HL35))*BF$31),(SUMIF(S!$HC$15:$HL$15,'Ciclo Semaforico'!BF$32,S!$HC35:$HL35)+SUMIF(N!$HC$15:$HL$15,'Ciclo Semaforico'!BF$32,N!$HC35:$HL35)+SUMIF(E!$HC$15:$HL$15,'Ciclo Semaforico'!BF$32,E!$HC35:$HL35)+SUMIF(O!$HC$15:$HL$15,'Ciclo Semaforico'!BF$32,O!$HC35:$HL35))-IF(BF$31="",(SUMIF(S!$HC$15:$HL$15,'Ciclo Semaforico'!BF$30,S!$HC35:$HL35)+SUMIF(N!$HC$15:$HL$15,'Ciclo Semaforico'!BF$30,N!$HC35:$HL35)+SUMIF(E!$HC$15:$HL$15,'Ciclo Semaforico'!BF$30,E!$HC35:$HL35)+SUMIF(O!$HC$15:$HL$15,'Ciclo Semaforico'!BF$30,O!$HC35:$HL35)),(SUMIF(S!$HC$15:$HL$15,'Ciclo Semaforico'!BF$30,S!$HC35:$HL35)+SUMIF(N!$HC$15:$HL$15,'Ciclo Semaforico'!BF$30,N!$HC35:$HL35)+SUMIF(E!$HC$15:$HL$15,'Ciclo Semaforico'!BF$30,E!$HC35:$HL35)+SUMIF(O!$HC$15:$HL$15,'Ciclo Semaforico'!BF$30,O!$HC35:$HL35))*BF$31))</f>
        <v>0</v>
      </c>
      <c r="BG60" s="245">
        <f>IF(BG$32="",IF(BG$31="",(SUMIF(S!$HC$15:$HL$15,'Ciclo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Semaforico'!BG$30,O!$HC35:$HL35))*BG$31),(SUMIF(S!$HC$15:$HL$15,'Ciclo Semaforico'!BG$32,S!$HC35:$HL35)+SUMIF(N!$HC$15:$HL$15,'Ciclo Semaforico'!BG$32,N!$HC35:$HL35)+SUMIF(E!$HC$15:$HL$15,'Ciclo Semaforico'!BG$32,E!$HC35:$HL35)+SUMIF(O!$HC$15:$HL$15,'Ciclo Semaforico'!BG$32,O!$HC35:$HL35))-IF(BG$31="",(SUMIF(S!$HC$15:$HL$15,'Ciclo Semaforico'!BG$30,S!$HC35:$HL35)+SUMIF(N!$HC$15:$HL$15,'Ciclo Semaforico'!BG$30,N!$HC35:$HL35)+SUMIF(E!$HC$15:$HL$15,'Ciclo Semaforico'!BG$30,E!$HC35:$HL35)+SUMIF(O!$HC$15:$HL$15,'Ciclo Semaforico'!BG$30,O!$HC35:$HL35)),(SUMIF(S!$HC$15:$HL$15,'Ciclo Semaforico'!BG$30,S!$HC35:$HL35)+SUMIF(N!$HC$15:$HL$15,'Ciclo Semaforico'!BG$30,N!$HC35:$HL35)+SUMIF(E!$HC$15:$HL$15,'Ciclo Semaforico'!BG$30,E!$HC35:$HL35)+SUMIF(O!$HC$15:$HL$15,'Ciclo Semaforico'!BG$30,O!$HC35:$HL35))*BG$31))</f>
        <v>0</v>
      </c>
      <c r="BH60" s="245">
        <f>IF(BH$32="",IF(BH$31="",(SUMIF(S!$HC$15:$HL$15,'Ciclo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Semaforico'!BH$30,O!$HC35:$HL35))*BH$31),(SUMIF(S!$HC$15:$HL$15,'Ciclo Semaforico'!BH$32,S!$HC35:$HL35)+SUMIF(N!$HC$15:$HL$15,'Ciclo Semaforico'!BH$32,N!$HC35:$HL35)+SUMIF(E!$HC$15:$HL$15,'Ciclo Semaforico'!BH$32,E!$HC35:$HL35)+SUMIF(O!$HC$15:$HL$15,'Ciclo Semaforico'!BH$32,O!$HC35:$HL35))-IF(BH$31="",(SUMIF(S!$HC$15:$HL$15,'Ciclo Semaforico'!BH$30,S!$HC35:$HL35)+SUMIF(N!$HC$15:$HL$15,'Ciclo Semaforico'!BH$30,N!$HC35:$HL35)+SUMIF(E!$HC$15:$HL$15,'Ciclo Semaforico'!BH$30,E!$HC35:$HL35)+SUMIF(O!$HC$15:$HL$15,'Ciclo Semaforico'!BH$30,O!$HC35:$HL35)),(SUMIF(S!$HC$15:$HL$15,'Ciclo Semaforico'!BH$30,S!$HC35:$HL35)+SUMIF(N!$HC$15:$HL$15,'Ciclo Semaforico'!BH$30,N!$HC35:$HL35)+SUMIF(E!$HC$15:$HL$15,'Ciclo Semaforico'!BH$30,E!$HC35:$HL35)+SUMIF(O!$HC$15:$HL$15,'Ciclo Semaforico'!BH$30,O!$HC35:$HL35))*BH$31))</f>
        <v>0</v>
      </c>
      <c r="BI60" s="245">
        <f>IF(BI$32="",IF(BI$31="",(SUMIF(S!$HC$15:$HL$15,'Ciclo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Semaforico'!BI$30,O!$HC35:$HL35))*BI$31),(SUMIF(S!$HC$15:$HL$15,'Ciclo Semaforico'!BI$32,S!$HC35:$HL35)+SUMIF(N!$HC$15:$HL$15,'Ciclo Semaforico'!BI$32,N!$HC35:$HL35)+SUMIF(E!$HC$15:$HL$15,'Ciclo Semaforico'!BI$32,E!$HC35:$HL35)+SUMIF(O!$HC$15:$HL$15,'Ciclo Semaforico'!BI$32,O!$HC35:$HL35))-IF(BI$31="",(SUMIF(S!$HC$15:$HL$15,'Ciclo Semaforico'!BI$30,S!$HC35:$HL35)+SUMIF(N!$HC$15:$HL$15,'Ciclo Semaforico'!BI$30,N!$HC35:$HL35)+SUMIF(E!$HC$15:$HL$15,'Ciclo Semaforico'!BI$30,E!$HC35:$HL35)+SUMIF(O!$HC$15:$HL$15,'Ciclo Semaforico'!BI$30,O!$HC35:$HL35)),(SUMIF(S!$HC$15:$HL$15,'Ciclo Semaforico'!BI$30,S!$HC35:$HL35)+SUMIF(N!$HC$15:$HL$15,'Ciclo Semaforico'!BI$30,N!$HC35:$HL35)+SUMIF(E!$HC$15:$HL$15,'Ciclo Semaforico'!BI$30,E!$HC35:$HL35)+SUMIF(O!$HC$15:$HL$15,'Ciclo Semaforico'!BI$30,O!$HC35:$HL35))*BI$31))</f>
        <v>0</v>
      </c>
      <c r="BJ60" s="246">
        <f>IF(BJ$32="",IF(BJ$31="",(SUMIF(S!$HC$15:$HL$15,'Ciclo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Semaforico'!BJ$30,O!$HC35:$HL35))*BJ$31),(SUMIF(S!$HC$15:$HL$15,'Ciclo Semaforico'!BJ$32,S!$HC35:$HL35)+SUMIF(N!$HC$15:$HL$15,'Ciclo Semaforico'!BJ$32,N!$HC35:$HL35)+SUMIF(E!$HC$15:$HL$15,'Ciclo Semaforico'!BJ$32,E!$HC35:$HL35)+SUMIF(O!$HC$15:$HL$15,'Ciclo Semaforico'!BJ$32,O!$HC35:$HL35))-IF(BJ$31="",(SUMIF(S!$HC$15:$HL$15,'Ciclo Semaforico'!BJ$30,S!$HC35:$HL35)+SUMIF(N!$HC$15:$HL$15,'Ciclo Semaforico'!BJ$30,N!$HC35:$HL35)+SUMIF(E!$HC$15:$HL$15,'Ciclo Semaforico'!BJ$30,E!$HC35:$HL35)+SUMIF(O!$HC$15:$HL$15,'Ciclo Semaforico'!BJ$30,O!$HC35:$HL35)),(SUMIF(S!$HC$15:$HL$15,'Ciclo Semaforico'!BJ$30,S!$HC35:$HL35)+SUMIF(N!$HC$15:$HL$15,'Ciclo Semaforico'!BJ$30,N!$HC35:$HL35)+SUMIF(E!$HC$15:$HL$15,'Ciclo Semaforico'!BJ$30,E!$HC35:$HL35)+SUMIF(O!$HC$15:$HL$15,'Ciclo Semaforico'!BJ$30,O!$HC35:$HL35))*BJ$31))</f>
        <v>0</v>
      </c>
      <c r="BK60" s="244">
        <f>IF(BK$32="",IF(BK$31="",(SUMIF(S!$HC$15:$HL$15,'Ciclo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Semaforico'!BK$30,O!$HC35:$HL35))*BK$31),(SUMIF(S!$HC$15:$HL$15,'Ciclo Semaforico'!BK$32,S!$HC35:$HL35)+SUMIF(N!$HC$15:$HL$15,'Ciclo Semaforico'!BK$32,N!$HC35:$HL35)+SUMIF(E!$HC$15:$HL$15,'Ciclo Semaforico'!BK$32,E!$HC35:$HL35)+SUMIF(O!$HC$15:$HL$15,'Ciclo Semaforico'!BK$32,O!$HC35:$HL35))-IF(BK$31="",(SUMIF(S!$HC$15:$HL$15,'Ciclo Semaforico'!BK$30,S!$HC35:$HL35)+SUMIF(N!$HC$15:$HL$15,'Ciclo Semaforico'!BK$30,N!$HC35:$HL35)+SUMIF(E!$HC$15:$HL$15,'Ciclo Semaforico'!BK$30,E!$HC35:$HL35)+SUMIF(O!$HC$15:$HL$15,'Ciclo Semaforico'!BK$30,O!$HC35:$HL35)),(SUMIF(S!$HC$15:$HL$15,'Ciclo Semaforico'!BK$30,S!$HC35:$HL35)+SUMIF(N!$HC$15:$HL$15,'Ciclo Semaforico'!BK$30,N!$HC35:$HL35)+SUMIF(E!$HC$15:$HL$15,'Ciclo Semaforico'!BK$30,E!$HC35:$HL35)+SUMIF(O!$HC$15:$HL$15,'Ciclo Semaforico'!BK$30,O!$HC35:$HL35))*BK$31))</f>
        <v>0</v>
      </c>
      <c r="BL60" s="245">
        <f>IF(BL$32="",IF(BL$31="",(SUMIF(S!$HC$15:$HL$15,'Ciclo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Semaforico'!BL$30,O!$HC35:$HL35))*BL$31),(SUMIF(S!$HC$15:$HL$15,'Ciclo Semaforico'!BL$32,S!$HC35:$HL35)+SUMIF(N!$HC$15:$HL$15,'Ciclo Semaforico'!BL$32,N!$HC35:$HL35)+SUMIF(E!$HC$15:$HL$15,'Ciclo Semaforico'!BL$32,E!$HC35:$HL35)+SUMIF(O!$HC$15:$HL$15,'Ciclo Semaforico'!BL$32,O!$HC35:$HL35))-IF(BL$31="",(SUMIF(S!$HC$15:$HL$15,'Ciclo Semaforico'!BL$30,S!$HC35:$HL35)+SUMIF(N!$HC$15:$HL$15,'Ciclo Semaforico'!BL$30,N!$HC35:$HL35)+SUMIF(E!$HC$15:$HL$15,'Ciclo Semaforico'!BL$30,E!$HC35:$HL35)+SUMIF(O!$HC$15:$HL$15,'Ciclo Semaforico'!BL$30,O!$HC35:$HL35)),(SUMIF(S!$HC$15:$HL$15,'Ciclo Semaforico'!BL$30,S!$HC35:$HL35)+SUMIF(N!$HC$15:$HL$15,'Ciclo Semaforico'!BL$30,N!$HC35:$HL35)+SUMIF(E!$HC$15:$HL$15,'Ciclo Semaforico'!BL$30,E!$HC35:$HL35)+SUMIF(O!$HC$15:$HL$15,'Ciclo Semaforico'!BL$30,O!$HC35:$HL35))*BL$31))</f>
        <v>0</v>
      </c>
      <c r="BM60" s="245">
        <f>IF(BM$32="",IF(BM$31="",(SUMIF(S!$HC$15:$HL$15,'Ciclo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Semaforico'!BM$30,O!$HC35:$HL35))*BM$31),(SUMIF(S!$HC$15:$HL$15,'Ciclo Semaforico'!BM$32,S!$HC35:$HL35)+SUMIF(N!$HC$15:$HL$15,'Ciclo Semaforico'!BM$32,N!$HC35:$HL35)+SUMIF(E!$HC$15:$HL$15,'Ciclo Semaforico'!BM$32,E!$HC35:$HL35)+SUMIF(O!$HC$15:$HL$15,'Ciclo Semaforico'!BM$32,O!$HC35:$HL35))-IF(BM$31="",(SUMIF(S!$HC$15:$HL$15,'Ciclo Semaforico'!BM$30,S!$HC35:$HL35)+SUMIF(N!$HC$15:$HL$15,'Ciclo Semaforico'!BM$30,N!$HC35:$HL35)+SUMIF(E!$HC$15:$HL$15,'Ciclo Semaforico'!BM$30,E!$HC35:$HL35)+SUMIF(O!$HC$15:$HL$15,'Ciclo Semaforico'!BM$30,O!$HC35:$HL35)),(SUMIF(S!$HC$15:$HL$15,'Ciclo Semaforico'!BM$30,S!$HC35:$HL35)+SUMIF(N!$HC$15:$HL$15,'Ciclo Semaforico'!BM$30,N!$HC35:$HL35)+SUMIF(E!$HC$15:$HL$15,'Ciclo Semaforico'!BM$30,E!$HC35:$HL35)+SUMIF(O!$HC$15:$HL$15,'Ciclo Semaforico'!BM$30,O!$HC35:$HL35))*BM$31))</f>
        <v>0</v>
      </c>
      <c r="BN60" s="245">
        <f>IF(BN$32="",IF(BN$31="",(SUMIF(S!$HC$15:$HL$15,'Ciclo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Semaforico'!BN$30,O!$HC35:$HL35))*BN$31),(SUMIF(S!$HC$15:$HL$15,'Ciclo Semaforico'!BN$32,S!$HC35:$HL35)+SUMIF(N!$HC$15:$HL$15,'Ciclo Semaforico'!BN$32,N!$HC35:$HL35)+SUMIF(E!$HC$15:$HL$15,'Ciclo Semaforico'!BN$32,E!$HC35:$HL35)+SUMIF(O!$HC$15:$HL$15,'Ciclo Semaforico'!BN$32,O!$HC35:$HL35))-IF(BN$31="",(SUMIF(S!$HC$15:$HL$15,'Ciclo Semaforico'!BN$30,S!$HC35:$HL35)+SUMIF(N!$HC$15:$HL$15,'Ciclo Semaforico'!BN$30,N!$HC35:$HL35)+SUMIF(E!$HC$15:$HL$15,'Ciclo Semaforico'!BN$30,E!$HC35:$HL35)+SUMIF(O!$HC$15:$HL$15,'Ciclo Semaforico'!BN$30,O!$HC35:$HL35)),(SUMIF(S!$HC$15:$HL$15,'Ciclo Semaforico'!BN$30,S!$HC35:$HL35)+SUMIF(N!$HC$15:$HL$15,'Ciclo Semaforico'!BN$30,N!$HC35:$HL35)+SUMIF(E!$HC$15:$HL$15,'Ciclo Semaforico'!BN$30,E!$HC35:$HL35)+SUMIF(O!$HC$15:$HL$15,'Ciclo Semaforico'!BN$30,O!$HC35:$HL35))*BN$31))</f>
        <v>0</v>
      </c>
      <c r="BO60" s="245">
        <f>IF(BO$32="",IF(BO$31="",(SUMIF(S!$HC$15:$HL$15,'Ciclo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Semaforico'!BO$30,O!$HC35:$HL35))*BO$31),(SUMIF(S!$HC$15:$HL$15,'Ciclo Semaforico'!BO$32,S!$HC35:$HL35)+SUMIF(N!$HC$15:$HL$15,'Ciclo Semaforico'!BO$32,N!$HC35:$HL35)+SUMIF(E!$HC$15:$HL$15,'Ciclo Semaforico'!BO$32,E!$HC35:$HL35)+SUMIF(O!$HC$15:$HL$15,'Ciclo Semaforico'!BO$32,O!$HC35:$HL35))-IF(BO$31="",(SUMIF(S!$HC$15:$HL$15,'Ciclo Semaforico'!BO$30,S!$HC35:$HL35)+SUMIF(N!$HC$15:$HL$15,'Ciclo Semaforico'!BO$30,N!$HC35:$HL35)+SUMIF(E!$HC$15:$HL$15,'Ciclo Semaforico'!BO$30,E!$HC35:$HL35)+SUMIF(O!$HC$15:$HL$15,'Ciclo Semaforico'!BO$30,O!$HC35:$HL35)),(SUMIF(S!$HC$15:$HL$15,'Ciclo Semaforico'!BO$30,S!$HC35:$HL35)+SUMIF(N!$HC$15:$HL$15,'Ciclo Semaforico'!BO$30,N!$HC35:$HL35)+SUMIF(E!$HC$15:$HL$15,'Ciclo Semaforico'!BO$30,E!$HC35:$HL35)+SUMIF(O!$HC$15:$HL$15,'Ciclo Semaforico'!BO$30,O!$HC35:$HL35))*BO$31))</f>
        <v>0</v>
      </c>
      <c r="BP60" s="245">
        <f>IF(BP$32="",IF(BP$31="",(SUMIF(S!$HC$15:$HL$15,'Ciclo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Semaforico'!BP$30,O!$HC35:$HL35))*BP$31),(SUMIF(S!$HC$15:$HL$15,'Ciclo Semaforico'!BP$32,S!$HC35:$HL35)+SUMIF(N!$HC$15:$HL$15,'Ciclo Semaforico'!BP$32,N!$HC35:$HL35)+SUMIF(E!$HC$15:$HL$15,'Ciclo Semaforico'!BP$32,E!$HC35:$HL35)+SUMIF(O!$HC$15:$HL$15,'Ciclo Semaforico'!BP$32,O!$HC35:$HL35))-IF(BP$31="",(SUMIF(S!$HC$15:$HL$15,'Ciclo Semaforico'!BP$30,S!$HC35:$HL35)+SUMIF(N!$HC$15:$HL$15,'Ciclo Semaforico'!BP$30,N!$HC35:$HL35)+SUMIF(E!$HC$15:$HL$15,'Ciclo Semaforico'!BP$30,E!$HC35:$HL35)+SUMIF(O!$HC$15:$HL$15,'Ciclo Semaforico'!BP$30,O!$HC35:$HL35)),(SUMIF(S!$HC$15:$HL$15,'Ciclo Semaforico'!BP$30,S!$HC35:$HL35)+SUMIF(N!$HC$15:$HL$15,'Ciclo Semaforico'!BP$30,N!$HC35:$HL35)+SUMIF(E!$HC$15:$HL$15,'Ciclo Semaforico'!BP$30,E!$HC35:$HL35)+SUMIF(O!$HC$15:$HL$15,'Ciclo Semaforico'!BP$30,O!$HC35:$HL35))*BP$31))</f>
        <v>0</v>
      </c>
      <c r="BQ60" s="245">
        <f>IF(BQ$32="",IF(BQ$31="",(SUMIF(S!$HC$15:$HL$15,'Ciclo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Semaforico'!BQ$30,O!$HC35:$HL35))*BQ$31),(SUMIF(S!$HC$15:$HL$15,'Ciclo Semaforico'!BQ$32,S!$HC35:$HL35)+SUMIF(N!$HC$15:$HL$15,'Ciclo Semaforico'!BQ$32,N!$HC35:$HL35)+SUMIF(E!$HC$15:$HL$15,'Ciclo Semaforico'!BQ$32,E!$HC35:$HL35)+SUMIF(O!$HC$15:$HL$15,'Ciclo Semaforico'!BQ$32,O!$HC35:$HL35))-IF(BQ$31="",(SUMIF(S!$HC$15:$HL$15,'Ciclo Semaforico'!BQ$30,S!$HC35:$HL35)+SUMIF(N!$HC$15:$HL$15,'Ciclo Semaforico'!BQ$30,N!$HC35:$HL35)+SUMIF(E!$HC$15:$HL$15,'Ciclo Semaforico'!BQ$30,E!$HC35:$HL35)+SUMIF(O!$HC$15:$HL$15,'Ciclo Semaforico'!BQ$30,O!$HC35:$HL35)),(SUMIF(S!$HC$15:$HL$15,'Ciclo Semaforico'!BQ$30,S!$HC35:$HL35)+SUMIF(N!$HC$15:$HL$15,'Ciclo Semaforico'!BQ$30,N!$HC35:$HL35)+SUMIF(E!$HC$15:$HL$15,'Ciclo Semaforico'!BQ$30,E!$HC35:$HL35)+SUMIF(O!$HC$15:$HL$15,'Ciclo Semaforico'!BQ$30,O!$HC35:$HL35))*BQ$31))</f>
        <v>0</v>
      </c>
      <c r="BR60" s="245">
        <f>IF(BR$32="",IF(BR$31="",(SUMIF(S!$HC$15:$HL$15,'Ciclo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Semaforico'!BR$30,O!$HC35:$HL35))*BR$31),(SUMIF(S!$HC$15:$HL$15,'Ciclo Semaforico'!BR$32,S!$HC35:$HL35)+SUMIF(N!$HC$15:$HL$15,'Ciclo Semaforico'!BR$32,N!$HC35:$HL35)+SUMIF(E!$HC$15:$HL$15,'Ciclo Semaforico'!BR$32,E!$HC35:$HL35)+SUMIF(O!$HC$15:$HL$15,'Ciclo Semaforico'!BR$32,O!$HC35:$HL35))-IF(BR$31="",(SUMIF(S!$HC$15:$HL$15,'Ciclo Semaforico'!BR$30,S!$HC35:$HL35)+SUMIF(N!$HC$15:$HL$15,'Ciclo Semaforico'!BR$30,N!$HC35:$HL35)+SUMIF(E!$HC$15:$HL$15,'Ciclo Semaforico'!BR$30,E!$HC35:$HL35)+SUMIF(O!$HC$15:$HL$15,'Ciclo Semaforico'!BR$30,O!$HC35:$HL35)),(SUMIF(S!$HC$15:$HL$15,'Ciclo Semaforico'!BR$30,S!$HC35:$HL35)+SUMIF(N!$HC$15:$HL$15,'Ciclo Semaforico'!BR$30,N!$HC35:$HL35)+SUMIF(E!$HC$15:$HL$15,'Ciclo Semaforico'!BR$30,E!$HC35:$HL35)+SUMIF(O!$HC$15:$HL$15,'Ciclo Semaforico'!BR$30,O!$HC35:$HL35))*BR$31))</f>
        <v>0</v>
      </c>
      <c r="BS60" s="245">
        <f>IF(BS$32="",IF(BS$31="",(SUMIF(S!$HC$15:$HL$15,'Ciclo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Semaforico'!BS$30,O!$HC35:$HL35))*BS$31),(SUMIF(S!$HC$15:$HL$15,'Ciclo Semaforico'!BS$32,S!$HC35:$HL35)+SUMIF(N!$HC$15:$HL$15,'Ciclo Semaforico'!BS$32,N!$HC35:$HL35)+SUMIF(E!$HC$15:$HL$15,'Ciclo Semaforico'!BS$32,E!$HC35:$HL35)+SUMIF(O!$HC$15:$HL$15,'Ciclo Semaforico'!BS$32,O!$HC35:$HL35))-IF(BS$31="",(SUMIF(S!$HC$15:$HL$15,'Ciclo Semaforico'!BS$30,S!$HC35:$HL35)+SUMIF(N!$HC$15:$HL$15,'Ciclo Semaforico'!BS$30,N!$HC35:$HL35)+SUMIF(E!$HC$15:$HL$15,'Ciclo Semaforico'!BS$30,E!$HC35:$HL35)+SUMIF(O!$HC$15:$HL$15,'Ciclo Semaforico'!BS$30,O!$HC35:$HL35)),(SUMIF(S!$HC$15:$HL$15,'Ciclo Semaforico'!BS$30,S!$HC35:$HL35)+SUMIF(N!$HC$15:$HL$15,'Ciclo Semaforico'!BS$30,N!$HC35:$HL35)+SUMIF(E!$HC$15:$HL$15,'Ciclo Semaforico'!BS$30,E!$HC35:$HL35)+SUMIF(O!$HC$15:$HL$15,'Ciclo Semaforico'!BS$30,O!$HC35:$HL35))*BS$31))</f>
        <v>0</v>
      </c>
      <c r="BT60" s="245">
        <f>IF(BT$32="",IF(BT$31="",(SUMIF(S!$HC$15:$HL$15,'Ciclo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Semaforico'!BT$30,O!$HC35:$HL35))*BT$31),(SUMIF(S!$HC$15:$HL$15,'Ciclo Semaforico'!BT$32,S!$HC35:$HL35)+SUMIF(N!$HC$15:$HL$15,'Ciclo Semaforico'!BT$32,N!$HC35:$HL35)+SUMIF(E!$HC$15:$HL$15,'Ciclo Semaforico'!BT$32,E!$HC35:$HL35)+SUMIF(O!$HC$15:$HL$15,'Ciclo Semaforico'!BT$32,O!$HC35:$HL35))-IF(BT$31="",(SUMIF(S!$HC$15:$HL$15,'Ciclo Semaforico'!BT$30,S!$HC35:$HL35)+SUMIF(N!$HC$15:$HL$15,'Ciclo Semaforico'!BT$30,N!$HC35:$HL35)+SUMIF(E!$HC$15:$HL$15,'Ciclo Semaforico'!BT$30,E!$HC35:$HL35)+SUMIF(O!$HC$15:$HL$15,'Ciclo Semaforico'!BT$30,O!$HC35:$HL35)),(SUMIF(S!$HC$15:$HL$15,'Ciclo Semaforico'!BT$30,S!$HC35:$HL35)+SUMIF(N!$HC$15:$HL$15,'Ciclo Semaforico'!BT$30,N!$HC35:$HL35)+SUMIF(E!$HC$15:$HL$15,'Ciclo Semaforico'!BT$30,E!$HC35:$HL35)+SUMIF(O!$HC$15:$HL$15,'Ciclo Semaforico'!BT$30,O!$HC35:$HL35))*BT$31))</f>
        <v>0</v>
      </c>
      <c r="BU60" s="245">
        <f>IF(BU$32="",IF(BU$31="",(SUMIF(S!$HC$15:$HL$15,'Ciclo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Semaforico'!BU$30,O!$HC35:$HL35))*BU$31),(SUMIF(S!$HC$15:$HL$15,'Ciclo Semaforico'!BU$32,S!$HC35:$HL35)+SUMIF(N!$HC$15:$HL$15,'Ciclo Semaforico'!BU$32,N!$HC35:$HL35)+SUMIF(E!$HC$15:$HL$15,'Ciclo Semaforico'!BU$32,E!$HC35:$HL35)+SUMIF(O!$HC$15:$HL$15,'Ciclo Semaforico'!BU$32,O!$HC35:$HL35))-IF(BU$31="",(SUMIF(S!$HC$15:$HL$15,'Ciclo Semaforico'!BU$30,S!$HC35:$HL35)+SUMIF(N!$HC$15:$HL$15,'Ciclo Semaforico'!BU$30,N!$HC35:$HL35)+SUMIF(E!$HC$15:$HL$15,'Ciclo Semaforico'!BU$30,E!$HC35:$HL35)+SUMIF(O!$HC$15:$HL$15,'Ciclo Semaforico'!BU$30,O!$HC35:$HL35)),(SUMIF(S!$HC$15:$HL$15,'Ciclo Semaforico'!BU$30,S!$HC35:$HL35)+SUMIF(N!$HC$15:$HL$15,'Ciclo Semaforico'!BU$30,N!$HC35:$HL35)+SUMIF(E!$HC$15:$HL$15,'Ciclo Semaforico'!BU$30,E!$HC35:$HL35)+SUMIF(O!$HC$15:$HL$15,'Ciclo Semaforico'!BU$30,O!$HC35:$HL35))*BU$31))</f>
        <v>0</v>
      </c>
      <c r="BV60" s="246">
        <f>IF(BV$32="",IF(BV$31="",(SUMIF(S!$HC$15:$HL$15,'Ciclo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Semaforico'!BV$30,O!$HC35:$HL35))*BV$31),(SUMIF(S!$HC$15:$HL$15,'Ciclo Semaforico'!BV$32,S!$HC35:$HL35)+SUMIF(N!$HC$15:$HL$15,'Ciclo Semaforico'!BV$32,N!$HC35:$HL35)+SUMIF(E!$HC$15:$HL$15,'Ciclo Semaforico'!BV$32,E!$HC35:$HL35)+SUMIF(O!$HC$15:$HL$15,'Ciclo Semaforico'!BV$32,O!$HC35:$HL35))-IF(BV$31="",(SUMIF(S!$HC$15:$HL$15,'Ciclo Semaforico'!BV$30,S!$HC35:$HL35)+SUMIF(N!$HC$15:$HL$15,'Ciclo Semaforico'!BV$30,N!$HC35:$HL35)+SUMIF(E!$HC$15:$HL$15,'Ciclo Semaforico'!BV$30,E!$HC35:$HL35)+SUMIF(O!$HC$15:$HL$15,'Ciclo Semaforico'!BV$30,O!$HC35:$HL35)),(SUMIF(S!$HC$15:$HL$15,'Ciclo Semaforico'!BV$30,S!$HC35:$HL35)+SUMIF(N!$HC$15:$HL$15,'Ciclo Semaforico'!BV$30,N!$HC35:$HL35)+SUMIF(E!$HC$15:$HL$15,'Ciclo Semaforico'!BV$30,E!$HC35:$HL35)+SUMIF(O!$HC$15:$HL$15,'Ciclo Semaforico'!BV$30,O!$HC35:$HL35))*BV$31))</f>
        <v>0</v>
      </c>
      <c r="BW60" s="244">
        <f>IF(BW$32="",IF(BW$31="",(SUMIF(S!$HC$15:$HL$15,'Ciclo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Semaforico'!BW$30,O!$HC35:$HL35))*BW$31),(SUMIF(S!$HC$15:$HL$15,'Ciclo Semaforico'!BW$32,S!$HC35:$HL35)+SUMIF(N!$HC$15:$HL$15,'Ciclo Semaforico'!BW$32,N!$HC35:$HL35)+SUMIF(E!$HC$15:$HL$15,'Ciclo Semaforico'!BW$32,E!$HC35:$HL35)+SUMIF(O!$HC$15:$HL$15,'Ciclo Semaforico'!BW$32,O!$HC35:$HL35))-IF(BW$31="",(SUMIF(S!$HC$15:$HL$15,'Ciclo Semaforico'!BW$30,S!$HC35:$HL35)+SUMIF(N!$HC$15:$HL$15,'Ciclo Semaforico'!BW$30,N!$HC35:$HL35)+SUMIF(E!$HC$15:$HL$15,'Ciclo Semaforico'!BW$30,E!$HC35:$HL35)+SUMIF(O!$HC$15:$HL$15,'Ciclo Semaforico'!BW$30,O!$HC35:$HL35)),(SUMIF(S!$HC$15:$HL$15,'Ciclo Semaforico'!BW$30,S!$HC35:$HL35)+SUMIF(N!$HC$15:$HL$15,'Ciclo Semaforico'!BW$30,N!$HC35:$HL35)+SUMIF(E!$HC$15:$HL$15,'Ciclo Semaforico'!BW$30,E!$HC35:$HL35)+SUMIF(O!$HC$15:$HL$15,'Ciclo Semaforico'!BW$30,O!$HC35:$HL35))*BW$31))</f>
        <v>0</v>
      </c>
      <c r="BX60" s="245">
        <f>IF(BX$32="",IF(BX$31="",(SUMIF(S!$HC$15:$HL$15,'Ciclo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Semaforico'!BX$30,O!$HC35:$HL35))*BX$31),(SUMIF(S!$HC$15:$HL$15,'Ciclo Semaforico'!BX$32,S!$HC35:$HL35)+SUMIF(N!$HC$15:$HL$15,'Ciclo Semaforico'!BX$32,N!$HC35:$HL35)+SUMIF(E!$HC$15:$HL$15,'Ciclo Semaforico'!BX$32,E!$HC35:$HL35)+SUMIF(O!$HC$15:$HL$15,'Ciclo Semaforico'!BX$32,O!$HC35:$HL35))-IF(BX$31="",(SUMIF(S!$HC$15:$HL$15,'Ciclo Semaforico'!BX$30,S!$HC35:$HL35)+SUMIF(N!$HC$15:$HL$15,'Ciclo Semaforico'!BX$30,N!$HC35:$HL35)+SUMIF(E!$HC$15:$HL$15,'Ciclo Semaforico'!BX$30,E!$HC35:$HL35)+SUMIF(O!$HC$15:$HL$15,'Ciclo Semaforico'!BX$30,O!$HC35:$HL35)),(SUMIF(S!$HC$15:$HL$15,'Ciclo Semaforico'!BX$30,S!$HC35:$HL35)+SUMIF(N!$HC$15:$HL$15,'Ciclo Semaforico'!BX$30,N!$HC35:$HL35)+SUMIF(E!$HC$15:$HL$15,'Ciclo Semaforico'!BX$30,E!$HC35:$HL35)+SUMIF(O!$HC$15:$HL$15,'Ciclo Semaforico'!BX$30,O!$HC35:$HL35))*BX$31))</f>
        <v>0</v>
      </c>
      <c r="BY60" s="245">
        <f>IF(BY$32="",IF(BY$31="",(SUMIF(S!$HC$15:$HL$15,'Ciclo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Semaforico'!BY$30,O!$HC35:$HL35))*BY$31),(SUMIF(S!$HC$15:$HL$15,'Ciclo Semaforico'!BY$32,S!$HC35:$HL35)+SUMIF(N!$HC$15:$HL$15,'Ciclo Semaforico'!BY$32,N!$HC35:$HL35)+SUMIF(E!$HC$15:$HL$15,'Ciclo Semaforico'!BY$32,E!$HC35:$HL35)+SUMIF(O!$HC$15:$HL$15,'Ciclo Semaforico'!BY$32,O!$HC35:$HL35))-IF(BY$31="",(SUMIF(S!$HC$15:$HL$15,'Ciclo Semaforico'!BY$30,S!$HC35:$HL35)+SUMIF(N!$HC$15:$HL$15,'Ciclo Semaforico'!BY$30,N!$HC35:$HL35)+SUMIF(E!$HC$15:$HL$15,'Ciclo Semaforico'!BY$30,E!$HC35:$HL35)+SUMIF(O!$HC$15:$HL$15,'Ciclo Semaforico'!BY$30,O!$HC35:$HL35)),(SUMIF(S!$HC$15:$HL$15,'Ciclo Semaforico'!BY$30,S!$HC35:$HL35)+SUMIF(N!$HC$15:$HL$15,'Ciclo Semaforico'!BY$30,N!$HC35:$HL35)+SUMIF(E!$HC$15:$HL$15,'Ciclo Semaforico'!BY$30,E!$HC35:$HL35)+SUMIF(O!$HC$15:$HL$15,'Ciclo Semaforico'!BY$30,O!$HC35:$HL35))*BY$31))</f>
        <v>0</v>
      </c>
      <c r="BZ60" s="245">
        <f>IF(BZ$32="",IF(BZ$31="",(SUMIF(S!$HC$15:$HL$15,'Ciclo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Semaforico'!BZ$30,O!$HC35:$HL35))*BZ$31),(SUMIF(S!$HC$15:$HL$15,'Ciclo Semaforico'!BZ$32,S!$HC35:$HL35)+SUMIF(N!$HC$15:$HL$15,'Ciclo Semaforico'!BZ$32,N!$HC35:$HL35)+SUMIF(E!$HC$15:$HL$15,'Ciclo Semaforico'!BZ$32,E!$HC35:$HL35)+SUMIF(O!$HC$15:$HL$15,'Ciclo Semaforico'!BZ$32,O!$HC35:$HL35))-IF(BZ$31="",(SUMIF(S!$HC$15:$HL$15,'Ciclo Semaforico'!BZ$30,S!$HC35:$HL35)+SUMIF(N!$HC$15:$HL$15,'Ciclo Semaforico'!BZ$30,N!$HC35:$HL35)+SUMIF(E!$HC$15:$HL$15,'Ciclo Semaforico'!BZ$30,E!$HC35:$HL35)+SUMIF(O!$HC$15:$HL$15,'Ciclo Semaforico'!BZ$30,O!$HC35:$HL35)),(SUMIF(S!$HC$15:$HL$15,'Ciclo Semaforico'!BZ$30,S!$HC35:$HL35)+SUMIF(N!$HC$15:$HL$15,'Ciclo Semaforico'!BZ$30,N!$HC35:$HL35)+SUMIF(E!$HC$15:$HL$15,'Ciclo Semaforico'!BZ$30,E!$HC35:$HL35)+SUMIF(O!$HC$15:$HL$15,'Ciclo Semaforico'!BZ$30,O!$HC35:$HL35))*BZ$31))</f>
        <v>0</v>
      </c>
      <c r="CA60" s="245">
        <f>IF(CA$32="",IF(CA$31="",(SUMIF(S!$HC$15:$HL$15,'Ciclo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Semaforico'!CA$30,O!$HC35:$HL35))*CA$31),(SUMIF(S!$HC$15:$HL$15,'Ciclo Semaforico'!CA$32,S!$HC35:$HL35)+SUMIF(N!$HC$15:$HL$15,'Ciclo Semaforico'!CA$32,N!$HC35:$HL35)+SUMIF(E!$HC$15:$HL$15,'Ciclo Semaforico'!CA$32,E!$HC35:$HL35)+SUMIF(O!$HC$15:$HL$15,'Ciclo Semaforico'!CA$32,O!$HC35:$HL35))-IF(CA$31="",(SUMIF(S!$HC$15:$HL$15,'Ciclo Semaforico'!CA$30,S!$HC35:$HL35)+SUMIF(N!$HC$15:$HL$15,'Ciclo Semaforico'!CA$30,N!$HC35:$HL35)+SUMIF(E!$HC$15:$HL$15,'Ciclo Semaforico'!CA$30,E!$HC35:$HL35)+SUMIF(O!$HC$15:$HL$15,'Ciclo Semaforico'!CA$30,O!$HC35:$HL35)),(SUMIF(S!$HC$15:$HL$15,'Ciclo Semaforico'!CA$30,S!$HC35:$HL35)+SUMIF(N!$HC$15:$HL$15,'Ciclo Semaforico'!CA$30,N!$HC35:$HL35)+SUMIF(E!$HC$15:$HL$15,'Ciclo Semaforico'!CA$30,E!$HC35:$HL35)+SUMIF(O!$HC$15:$HL$15,'Ciclo Semaforico'!CA$30,O!$HC35:$HL35))*CA$31))</f>
        <v>0</v>
      </c>
      <c r="CB60" s="245">
        <f>IF(CB$32="",IF(CB$31="",(SUMIF(S!$HC$15:$HL$15,'Ciclo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Semaforico'!CB$30,O!$HC35:$HL35))*CB$31),(SUMIF(S!$HC$15:$HL$15,'Ciclo Semaforico'!CB$32,S!$HC35:$HL35)+SUMIF(N!$HC$15:$HL$15,'Ciclo Semaforico'!CB$32,N!$HC35:$HL35)+SUMIF(E!$HC$15:$HL$15,'Ciclo Semaforico'!CB$32,E!$HC35:$HL35)+SUMIF(O!$HC$15:$HL$15,'Ciclo Semaforico'!CB$32,O!$HC35:$HL35))-IF(CB$31="",(SUMIF(S!$HC$15:$HL$15,'Ciclo Semaforico'!CB$30,S!$HC35:$HL35)+SUMIF(N!$HC$15:$HL$15,'Ciclo Semaforico'!CB$30,N!$HC35:$HL35)+SUMIF(E!$HC$15:$HL$15,'Ciclo Semaforico'!CB$30,E!$HC35:$HL35)+SUMIF(O!$HC$15:$HL$15,'Ciclo Semaforico'!CB$30,O!$HC35:$HL35)),(SUMIF(S!$HC$15:$HL$15,'Ciclo Semaforico'!CB$30,S!$HC35:$HL35)+SUMIF(N!$HC$15:$HL$15,'Ciclo Semaforico'!CB$30,N!$HC35:$HL35)+SUMIF(E!$HC$15:$HL$15,'Ciclo Semaforico'!CB$30,E!$HC35:$HL35)+SUMIF(O!$HC$15:$HL$15,'Ciclo Semaforico'!CB$30,O!$HC35:$HL35))*CB$31))</f>
        <v>0</v>
      </c>
      <c r="CC60" s="245">
        <f>IF(CC$32="",IF(CC$31="",(SUMIF(S!$HC$15:$HL$15,'Ciclo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Semaforico'!CC$30,O!$HC35:$HL35))*CC$31),(SUMIF(S!$HC$15:$HL$15,'Ciclo Semaforico'!CC$32,S!$HC35:$HL35)+SUMIF(N!$HC$15:$HL$15,'Ciclo Semaforico'!CC$32,N!$HC35:$HL35)+SUMIF(E!$HC$15:$HL$15,'Ciclo Semaforico'!CC$32,E!$HC35:$HL35)+SUMIF(O!$HC$15:$HL$15,'Ciclo Semaforico'!CC$32,O!$HC35:$HL35))-IF(CC$31="",(SUMIF(S!$HC$15:$HL$15,'Ciclo Semaforico'!CC$30,S!$HC35:$HL35)+SUMIF(N!$HC$15:$HL$15,'Ciclo Semaforico'!CC$30,N!$HC35:$HL35)+SUMIF(E!$HC$15:$HL$15,'Ciclo Semaforico'!CC$30,E!$HC35:$HL35)+SUMIF(O!$HC$15:$HL$15,'Ciclo Semaforico'!CC$30,O!$HC35:$HL35)),(SUMIF(S!$HC$15:$HL$15,'Ciclo Semaforico'!CC$30,S!$HC35:$HL35)+SUMIF(N!$HC$15:$HL$15,'Ciclo Semaforico'!CC$30,N!$HC35:$HL35)+SUMIF(E!$HC$15:$HL$15,'Ciclo Semaforico'!CC$30,E!$HC35:$HL35)+SUMIF(O!$HC$15:$HL$15,'Ciclo Semaforico'!CC$30,O!$HC35:$HL35))*CC$31))</f>
        <v>0</v>
      </c>
      <c r="CD60" s="245">
        <f>IF(CD$32="",IF(CD$31="",(SUMIF(S!$HC$15:$HL$15,'Ciclo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Semaforico'!CD$30,O!$HC35:$HL35))*CD$31),(SUMIF(S!$HC$15:$HL$15,'Ciclo Semaforico'!CD$32,S!$HC35:$HL35)+SUMIF(N!$HC$15:$HL$15,'Ciclo Semaforico'!CD$32,N!$HC35:$HL35)+SUMIF(E!$HC$15:$HL$15,'Ciclo Semaforico'!CD$32,E!$HC35:$HL35)+SUMIF(O!$HC$15:$HL$15,'Ciclo Semaforico'!CD$32,O!$HC35:$HL35))-IF(CD$31="",(SUMIF(S!$HC$15:$HL$15,'Ciclo Semaforico'!CD$30,S!$HC35:$HL35)+SUMIF(N!$HC$15:$HL$15,'Ciclo Semaforico'!CD$30,N!$HC35:$HL35)+SUMIF(E!$HC$15:$HL$15,'Ciclo Semaforico'!CD$30,E!$HC35:$HL35)+SUMIF(O!$HC$15:$HL$15,'Ciclo Semaforico'!CD$30,O!$HC35:$HL35)),(SUMIF(S!$HC$15:$HL$15,'Ciclo Semaforico'!CD$30,S!$HC35:$HL35)+SUMIF(N!$HC$15:$HL$15,'Ciclo Semaforico'!CD$30,N!$HC35:$HL35)+SUMIF(E!$HC$15:$HL$15,'Ciclo Semaforico'!CD$30,E!$HC35:$HL35)+SUMIF(O!$HC$15:$HL$15,'Ciclo Semaforico'!CD$30,O!$HC35:$HL35))*CD$31))</f>
        <v>0</v>
      </c>
      <c r="CE60" s="245">
        <f>IF(CE$32="",IF(CE$31="",(SUMIF(S!$HC$15:$HL$15,'Ciclo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Semaforico'!CE$30,O!$HC35:$HL35))*CE$31),(SUMIF(S!$HC$15:$HL$15,'Ciclo Semaforico'!CE$32,S!$HC35:$HL35)+SUMIF(N!$HC$15:$HL$15,'Ciclo Semaforico'!CE$32,N!$HC35:$HL35)+SUMIF(E!$HC$15:$HL$15,'Ciclo Semaforico'!CE$32,E!$HC35:$HL35)+SUMIF(O!$HC$15:$HL$15,'Ciclo Semaforico'!CE$32,O!$HC35:$HL35))-IF(CE$31="",(SUMIF(S!$HC$15:$HL$15,'Ciclo Semaforico'!CE$30,S!$HC35:$HL35)+SUMIF(N!$HC$15:$HL$15,'Ciclo Semaforico'!CE$30,N!$HC35:$HL35)+SUMIF(E!$HC$15:$HL$15,'Ciclo Semaforico'!CE$30,E!$HC35:$HL35)+SUMIF(O!$HC$15:$HL$15,'Ciclo Semaforico'!CE$30,O!$HC35:$HL35)),(SUMIF(S!$HC$15:$HL$15,'Ciclo Semaforico'!CE$30,S!$HC35:$HL35)+SUMIF(N!$HC$15:$HL$15,'Ciclo Semaforico'!CE$30,N!$HC35:$HL35)+SUMIF(E!$HC$15:$HL$15,'Ciclo Semaforico'!CE$30,E!$HC35:$HL35)+SUMIF(O!$HC$15:$HL$15,'Ciclo Semaforico'!CE$30,O!$HC35:$HL35))*CE$31))</f>
        <v>0</v>
      </c>
      <c r="CF60" s="245">
        <f>IF(CF$32="",IF(CF$31="",(SUMIF(S!$HC$15:$HL$15,'Ciclo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Semaforico'!CF$30,O!$HC35:$HL35))*CF$31),(SUMIF(S!$HC$15:$HL$15,'Ciclo Semaforico'!CF$32,S!$HC35:$HL35)+SUMIF(N!$HC$15:$HL$15,'Ciclo Semaforico'!CF$32,N!$HC35:$HL35)+SUMIF(E!$HC$15:$HL$15,'Ciclo Semaforico'!CF$32,E!$HC35:$HL35)+SUMIF(O!$HC$15:$HL$15,'Ciclo Semaforico'!CF$32,O!$HC35:$HL35))-IF(CF$31="",(SUMIF(S!$HC$15:$HL$15,'Ciclo Semaforico'!CF$30,S!$HC35:$HL35)+SUMIF(N!$HC$15:$HL$15,'Ciclo Semaforico'!CF$30,N!$HC35:$HL35)+SUMIF(E!$HC$15:$HL$15,'Ciclo Semaforico'!CF$30,E!$HC35:$HL35)+SUMIF(O!$HC$15:$HL$15,'Ciclo Semaforico'!CF$30,O!$HC35:$HL35)),(SUMIF(S!$HC$15:$HL$15,'Ciclo Semaforico'!CF$30,S!$HC35:$HL35)+SUMIF(N!$HC$15:$HL$15,'Ciclo Semaforico'!CF$30,N!$HC35:$HL35)+SUMIF(E!$HC$15:$HL$15,'Ciclo Semaforico'!CF$30,E!$HC35:$HL35)+SUMIF(O!$HC$15:$HL$15,'Ciclo Semaforico'!CF$30,O!$HC35:$HL35))*CF$31))</f>
        <v>0</v>
      </c>
      <c r="CG60" s="245">
        <f>IF(CG$32="",IF(CG$31="",(SUMIF(S!$HC$15:$HL$15,'Ciclo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Semaforico'!CG$30,O!$HC35:$HL35))*CG$31),(SUMIF(S!$HC$15:$HL$15,'Ciclo Semaforico'!CG$32,S!$HC35:$HL35)+SUMIF(N!$HC$15:$HL$15,'Ciclo Semaforico'!CG$32,N!$HC35:$HL35)+SUMIF(E!$HC$15:$HL$15,'Ciclo Semaforico'!CG$32,E!$HC35:$HL35)+SUMIF(O!$HC$15:$HL$15,'Ciclo Semaforico'!CG$32,O!$HC35:$HL35))-IF(CG$31="",(SUMIF(S!$HC$15:$HL$15,'Ciclo Semaforico'!CG$30,S!$HC35:$HL35)+SUMIF(N!$HC$15:$HL$15,'Ciclo Semaforico'!CG$30,N!$HC35:$HL35)+SUMIF(E!$HC$15:$HL$15,'Ciclo Semaforico'!CG$30,E!$HC35:$HL35)+SUMIF(O!$HC$15:$HL$15,'Ciclo Semaforico'!CG$30,O!$HC35:$HL35)),(SUMIF(S!$HC$15:$HL$15,'Ciclo Semaforico'!CG$30,S!$HC35:$HL35)+SUMIF(N!$HC$15:$HL$15,'Ciclo Semaforico'!CG$30,N!$HC35:$HL35)+SUMIF(E!$HC$15:$HL$15,'Ciclo Semaforico'!CG$30,E!$HC35:$HL35)+SUMIF(O!$HC$15:$HL$15,'Ciclo Semaforico'!CG$30,O!$HC35:$HL35))*CG$31))</f>
        <v>0</v>
      </c>
      <c r="CH60" s="246">
        <f>IF(CH$32="",IF(CH$31="",(SUMIF(S!$HC$15:$HL$15,'Ciclo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Semaforico'!CH$30,O!$HC35:$HL35))*CH$31),(SUMIF(S!$HC$15:$HL$15,'Ciclo Semaforico'!CH$32,S!$HC35:$HL35)+SUMIF(N!$HC$15:$HL$15,'Ciclo Semaforico'!CH$32,N!$HC35:$HL35)+SUMIF(E!$HC$15:$HL$15,'Ciclo Semaforico'!CH$32,E!$HC35:$HL35)+SUMIF(O!$HC$15:$HL$15,'Ciclo Semaforico'!CH$32,O!$HC35:$HL35))-IF(CH$31="",(SUMIF(S!$HC$15:$HL$15,'Ciclo Semaforico'!CH$30,S!$HC35:$HL35)+SUMIF(N!$HC$15:$HL$15,'Ciclo Semaforico'!CH$30,N!$HC35:$HL35)+SUMIF(E!$HC$15:$HL$15,'Ciclo Semaforico'!CH$30,E!$HC35:$HL35)+SUMIF(O!$HC$15:$HL$15,'Ciclo Semaforico'!CH$30,O!$HC35:$HL35)),(SUMIF(S!$HC$15:$HL$15,'Ciclo Semaforico'!CH$30,S!$HC35:$HL35)+SUMIF(N!$HC$15:$HL$15,'Ciclo Semaforico'!CH$30,N!$HC35:$HL35)+SUMIF(E!$HC$15:$HL$15,'Ciclo Semaforico'!CH$30,E!$HC35:$HL35)+SUMIF(O!$HC$15:$HL$15,'Ciclo Semaforico'!CH$30,O!$HC35:$HL35))*CH$31))</f>
        <v>0</v>
      </c>
      <c r="CI60" s="244">
        <f t="shared" si="52"/>
        <v>0</v>
      </c>
      <c r="CJ60" s="245">
        <f t="shared" si="53"/>
        <v>0</v>
      </c>
      <c r="CK60" s="245">
        <f t="shared" si="54"/>
        <v>0</v>
      </c>
      <c r="CL60" s="245">
        <f t="shared" si="55"/>
        <v>0</v>
      </c>
      <c r="CM60" s="245" t="e">
        <f t="shared" si="56"/>
        <v>#REF!</v>
      </c>
      <c r="CN60" s="245">
        <f t="shared" si="57"/>
        <v>0</v>
      </c>
      <c r="CO60" s="245">
        <f t="shared" si="58"/>
        <v>0</v>
      </c>
      <c r="CP60" s="245">
        <f t="shared" si="59"/>
        <v>0</v>
      </c>
      <c r="CQ60" s="245">
        <f t="shared" si="60"/>
        <v>0</v>
      </c>
      <c r="CR60" s="245">
        <f t="shared" si="61"/>
        <v>0</v>
      </c>
      <c r="CS60" s="245">
        <f t="shared" si="62"/>
        <v>0</v>
      </c>
      <c r="CT60" s="246">
        <f t="shared" si="63"/>
        <v>0</v>
      </c>
      <c r="CU60" s="244">
        <f t="shared" si="64"/>
        <v>0</v>
      </c>
      <c r="CV60" s="245">
        <f t="shared" si="65"/>
        <v>0</v>
      </c>
      <c r="CW60" s="245">
        <f t="shared" si="66"/>
        <v>0</v>
      </c>
      <c r="CX60" s="245">
        <f t="shared" si="67"/>
        <v>0</v>
      </c>
      <c r="CY60" s="245">
        <f t="shared" si="68"/>
        <v>0</v>
      </c>
      <c r="CZ60" s="245">
        <f t="shared" si="69"/>
        <v>0</v>
      </c>
      <c r="DA60" s="245">
        <f t="shared" si="70"/>
        <v>0</v>
      </c>
      <c r="DB60" s="245">
        <f t="shared" si="71"/>
        <v>0</v>
      </c>
      <c r="DC60" s="245">
        <f t="shared" si="72"/>
        <v>0</v>
      </c>
      <c r="DD60" s="245">
        <f t="shared" si="73"/>
        <v>0</v>
      </c>
      <c r="DE60" s="245">
        <f t="shared" si="74"/>
        <v>0</v>
      </c>
      <c r="DF60" s="246">
        <f t="shared" si="75"/>
        <v>0</v>
      </c>
      <c r="DG60" s="244" t="e">
        <f t="shared" si="76"/>
        <v>#REF!</v>
      </c>
      <c r="DH60" s="245" t="e">
        <f t="shared" si="77"/>
        <v>#REF!</v>
      </c>
      <c r="DI60" s="245" t="e">
        <f t="shared" si="78"/>
        <v>#REF!</v>
      </c>
      <c r="DJ60" s="245" t="e">
        <f t="shared" si="79"/>
        <v>#REF!</v>
      </c>
      <c r="DK60" s="245" t="e">
        <f t="shared" si="80"/>
        <v>#REF!</v>
      </c>
      <c r="DL60" s="245" t="e">
        <f t="shared" si="81"/>
        <v>#REF!</v>
      </c>
      <c r="DM60" s="245">
        <f t="shared" si="82"/>
        <v>0</v>
      </c>
      <c r="DN60" s="245">
        <f t="shared" si="83"/>
        <v>0</v>
      </c>
      <c r="DO60" s="245">
        <f t="shared" si="84"/>
        <v>0</v>
      </c>
      <c r="DP60" s="245">
        <f t="shared" si="85"/>
        <v>0</v>
      </c>
      <c r="DQ60" s="245">
        <f t="shared" si="86"/>
        <v>0</v>
      </c>
      <c r="DR60" s="246">
        <f t="shared" si="87"/>
        <v>0</v>
      </c>
      <c r="DS60" s="244">
        <f t="shared" si="88"/>
        <v>0</v>
      </c>
      <c r="DT60" s="245">
        <f t="shared" si="89"/>
        <v>0</v>
      </c>
      <c r="DU60" s="245">
        <f t="shared" si="90"/>
        <v>0</v>
      </c>
      <c r="DV60" s="245">
        <f t="shared" si="91"/>
        <v>0</v>
      </c>
      <c r="DW60" s="245">
        <f t="shared" si="92"/>
        <v>0</v>
      </c>
      <c r="DX60" s="245">
        <f t="shared" si="93"/>
        <v>0</v>
      </c>
      <c r="DY60" s="245">
        <f t="shared" si="94"/>
        <v>0</v>
      </c>
      <c r="DZ60" s="245">
        <f t="shared" si="95"/>
        <v>0</v>
      </c>
      <c r="EA60" s="245">
        <f t="shared" si="96"/>
        <v>0</v>
      </c>
      <c r="EB60" s="245">
        <f t="shared" si="97"/>
        <v>0</v>
      </c>
      <c r="EC60" s="245">
        <f t="shared" si="98"/>
        <v>0</v>
      </c>
      <c r="ED60" s="246">
        <f t="shared" si="99"/>
        <v>0</v>
      </c>
      <c r="EE60" s="244">
        <f t="shared" si="100"/>
        <v>0</v>
      </c>
      <c r="EF60" s="245">
        <f t="shared" si="101"/>
        <v>0</v>
      </c>
      <c r="EG60" s="245">
        <f t="shared" si="102"/>
        <v>0</v>
      </c>
      <c r="EH60" s="245">
        <f t="shared" si="103"/>
        <v>0</v>
      </c>
      <c r="EI60" s="245">
        <f t="shared" si="104"/>
        <v>0</v>
      </c>
      <c r="EJ60" s="245">
        <f t="shared" si="105"/>
        <v>0</v>
      </c>
      <c r="EK60" s="245">
        <f t="shared" si="106"/>
        <v>0</v>
      </c>
      <c r="EL60" s="245">
        <f t="shared" si="107"/>
        <v>0</v>
      </c>
      <c r="EM60" s="245">
        <f t="shared" si="108"/>
        <v>0</v>
      </c>
      <c r="EN60" s="245">
        <f t="shared" si="109"/>
        <v>0</v>
      </c>
      <c r="EO60" s="245">
        <f t="shared" si="110"/>
        <v>0</v>
      </c>
      <c r="EP60" s="246">
        <f t="shared" si="111"/>
        <v>0</v>
      </c>
      <c r="EQ60" s="255">
        <f t="shared" si="112"/>
        <v>0</v>
      </c>
      <c r="ER60" s="256">
        <f t="shared" si="113"/>
        <v>0</v>
      </c>
      <c r="ES60" s="256">
        <f t="shared" si="114"/>
        <v>0</v>
      </c>
      <c r="ET60" s="256">
        <f t="shared" si="115"/>
        <v>0</v>
      </c>
      <c r="EU60" s="256" t="e">
        <f t="shared" si="116"/>
        <v>#REF!</v>
      </c>
      <c r="EV60" s="256">
        <f t="shared" si="117"/>
        <v>0</v>
      </c>
      <c r="EW60" s="256">
        <f t="shared" si="118"/>
        <v>0</v>
      </c>
      <c r="EX60" s="256" t="str">
        <f t="shared" si="119"/>
        <v/>
      </c>
      <c r="EY60" s="256" t="str">
        <f t="shared" si="120"/>
        <v/>
      </c>
      <c r="EZ60" s="256" t="str">
        <f t="shared" si="121"/>
        <v/>
      </c>
      <c r="FA60" s="256" t="str">
        <f t="shared" si="122"/>
        <v/>
      </c>
      <c r="FB60" s="257" t="str">
        <f t="shared" si="123"/>
        <v/>
      </c>
      <c r="FC60" s="255">
        <f t="shared" si="124"/>
        <v>0</v>
      </c>
      <c r="FD60" s="256" t="str">
        <f t="shared" si="125"/>
        <v/>
      </c>
      <c r="FE60" s="256" t="str">
        <f t="shared" si="126"/>
        <v/>
      </c>
      <c r="FF60" s="256" t="str">
        <f t="shared" si="127"/>
        <v/>
      </c>
      <c r="FG60" s="256" t="str">
        <f t="shared" si="128"/>
        <v/>
      </c>
      <c r="FH60" s="256" t="str">
        <f t="shared" si="129"/>
        <v/>
      </c>
      <c r="FI60" s="256" t="str">
        <f t="shared" si="130"/>
        <v/>
      </c>
      <c r="FJ60" s="256" t="str">
        <f t="shared" si="131"/>
        <v/>
      </c>
      <c r="FK60" s="256" t="str">
        <f t="shared" si="132"/>
        <v/>
      </c>
      <c r="FL60" s="256" t="str">
        <f t="shared" si="133"/>
        <v/>
      </c>
      <c r="FM60" s="256" t="str">
        <f t="shared" si="134"/>
        <v/>
      </c>
      <c r="FN60" s="257" t="str">
        <f t="shared" si="135"/>
        <v/>
      </c>
      <c r="FO60" s="255" t="e">
        <f t="shared" si="136"/>
        <v>#REF!</v>
      </c>
      <c r="FP60" s="256" t="e">
        <f t="shared" si="137"/>
        <v>#REF!</v>
      </c>
      <c r="FQ60" s="256" t="e">
        <f t="shared" si="138"/>
        <v>#REF!</v>
      </c>
      <c r="FR60" s="256" t="e">
        <f t="shared" si="139"/>
        <v>#REF!</v>
      </c>
      <c r="FS60" s="256" t="e">
        <f t="shared" si="140"/>
        <v>#REF!</v>
      </c>
      <c r="FT60" s="256" t="e">
        <f t="shared" si="141"/>
        <v>#REF!</v>
      </c>
      <c r="FU60" s="256" t="str">
        <f t="shared" si="142"/>
        <v/>
      </c>
      <c r="FV60" s="256" t="str">
        <f t="shared" si="143"/>
        <v/>
      </c>
      <c r="FW60" s="256" t="str">
        <f t="shared" si="144"/>
        <v/>
      </c>
      <c r="FX60" s="256" t="str">
        <f t="shared" si="145"/>
        <v/>
      </c>
      <c r="FY60" s="256" t="str">
        <f t="shared" si="146"/>
        <v/>
      </c>
      <c r="FZ60" s="257" t="str">
        <f t="shared" si="147"/>
        <v/>
      </c>
      <c r="GA60" s="255" t="str">
        <f t="shared" si="148"/>
        <v/>
      </c>
      <c r="GB60" s="256" t="str">
        <f t="shared" si="149"/>
        <v/>
      </c>
      <c r="GC60" s="256" t="str">
        <f t="shared" si="150"/>
        <v/>
      </c>
      <c r="GD60" s="256" t="str">
        <f t="shared" si="151"/>
        <v/>
      </c>
      <c r="GE60" s="256" t="str">
        <f t="shared" si="152"/>
        <v/>
      </c>
      <c r="GF60" s="256" t="str">
        <f t="shared" si="153"/>
        <v/>
      </c>
      <c r="GG60" s="256" t="str">
        <f t="shared" si="154"/>
        <v/>
      </c>
      <c r="GH60" s="256" t="str">
        <f t="shared" si="155"/>
        <v/>
      </c>
      <c r="GI60" s="256" t="str">
        <f t="shared" si="156"/>
        <v/>
      </c>
      <c r="GJ60" s="256" t="str">
        <f t="shared" si="157"/>
        <v/>
      </c>
      <c r="GK60" s="256" t="str">
        <f t="shared" si="158"/>
        <v/>
      </c>
      <c r="GL60" s="257" t="str">
        <f t="shared" si="159"/>
        <v/>
      </c>
      <c r="GM60" s="255" t="str">
        <f t="shared" si="160"/>
        <v/>
      </c>
      <c r="GN60" s="256" t="str">
        <f t="shared" si="161"/>
        <v/>
      </c>
      <c r="GO60" s="256" t="str">
        <f t="shared" si="162"/>
        <v/>
      </c>
      <c r="GP60" s="256" t="str">
        <f t="shared" si="163"/>
        <v/>
      </c>
      <c r="GQ60" s="256" t="str">
        <f t="shared" si="164"/>
        <v/>
      </c>
      <c r="GR60" s="256" t="str">
        <f t="shared" si="165"/>
        <v/>
      </c>
      <c r="GS60" s="256" t="str">
        <f t="shared" si="166"/>
        <v/>
      </c>
      <c r="GT60" s="256" t="str">
        <f t="shared" si="167"/>
        <v/>
      </c>
      <c r="GU60" s="256" t="str">
        <f t="shared" si="168"/>
        <v/>
      </c>
      <c r="GV60" s="256" t="str">
        <f t="shared" si="169"/>
        <v/>
      </c>
      <c r="GW60" s="256" t="str">
        <f t="shared" si="170"/>
        <v/>
      </c>
      <c r="GX60" s="257" t="str">
        <f t="shared" si="171"/>
        <v/>
      </c>
      <c r="GY60" s="252">
        <f t="shared" si="185"/>
        <v>0</v>
      </c>
      <c r="GZ60" s="253" t="e">
        <f t="shared" si="186"/>
        <v>#REF!</v>
      </c>
      <c r="HA60" s="253">
        <f t="shared" si="186"/>
        <v>0</v>
      </c>
      <c r="HB60" s="253">
        <f t="shared" si="186"/>
        <v>0</v>
      </c>
      <c r="HC60" s="253">
        <f t="shared" si="186"/>
        <v>0</v>
      </c>
      <c r="HD60" s="253">
        <f t="shared" si="186"/>
        <v>0</v>
      </c>
      <c r="HE60" s="253">
        <f t="shared" si="173"/>
        <v>0</v>
      </c>
      <c r="HF60" s="254">
        <f t="shared" si="173"/>
        <v>0</v>
      </c>
      <c r="HG60" s="252">
        <f t="shared" si="187"/>
        <v>0</v>
      </c>
      <c r="HH60" s="253">
        <f t="shared" si="188"/>
        <v>0</v>
      </c>
      <c r="HI60" s="253">
        <f t="shared" si="188"/>
        <v>0</v>
      </c>
      <c r="HJ60" s="253">
        <f t="shared" si="188"/>
        <v>0</v>
      </c>
      <c r="HK60" s="253">
        <f t="shared" si="188"/>
        <v>0</v>
      </c>
      <c r="HL60" s="253">
        <f t="shared" si="188"/>
        <v>0</v>
      </c>
      <c r="HM60" s="253">
        <f t="shared" si="188"/>
        <v>0</v>
      </c>
      <c r="HN60" s="254">
        <f t="shared" si="188"/>
        <v>0</v>
      </c>
      <c r="HO60" s="252" t="e">
        <f t="shared" si="189"/>
        <v>#REF!</v>
      </c>
      <c r="HP60" s="253" t="e">
        <f t="shared" si="190"/>
        <v>#REF!</v>
      </c>
      <c r="HQ60" s="253">
        <f t="shared" si="190"/>
        <v>0</v>
      </c>
      <c r="HR60" s="253">
        <f t="shared" si="190"/>
        <v>0</v>
      </c>
      <c r="HS60" s="253">
        <f t="shared" si="190"/>
        <v>0</v>
      </c>
      <c r="HT60" s="253">
        <f t="shared" si="190"/>
        <v>0</v>
      </c>
      <c r="HU60" s="253">
        <f t="shared" si="190"/>
        <v>0</v>
      </c>
      <c r="HV60" s="254">
        <f t="shared" si="190"/>
        <v>0</v>
      </c>
      <c r="HW60" s="252">
        <f t="shared" si="191"/>
        <v>0</v>
      </c>
      <c r="HX60" s="253">
        <f t="shared" si="192"/>
        <v>0</v>
      </c>
      <c r="HY60" s="253">
        <f t="shared" si="192"/>
        <v>0</v>
      </c>
      <c r="HZ60" s="253">
        <f t="shared" si="192"/>
        <v>0</v>
      </c>
      <c r="IA60" s="253">
        <f t="shared" si="192"/>
        <v>0</v>
      </c>
      <c r="IB60" s="253">
        <f t="shared" si="192"/>
        <v>0</v>
      </c>
      <c r="IC60" s="253">
        <f t="shared" si="192"/>
        <v>0</v>
      </c>
      <c r="ID60" s="254">
        <f t="shared" si="192"/>
        <v>0</v>
      </c>
      <c r="IE60" s="252">
        <f t="shared" si="193"/>
        <v>0</v>
      </c>
      <c r="IF60" s="253">
        <f t="shared" si="194"/>
        <v>0</v>
      </c>
      <c r="IG60" s="253">
        <f t="shared" si="194"/>
        <v>0</v>
      </c>
      <c r="IH60" s="253">
        <f t="shared" si="194"/>
        <v>0</v>
      </c>
      <c r="II60" s="253">
        <f t="shared" si="194"/>
        <v>0</v>
      </c>
      <c r="IJ60" s="253">
        <f t="shared" si="194"/>
        <v>0</v>
      </c>
      <c r="IK60" s="253">
        <f t="shared" si="194"/>
        <v>0</v>
      </c>
      <c r="IL60" s="254">
        <f t="shared" si="194"/>
        <v>0</v>
      </c>
      <c r="IM60" s="255" t="e">
        <f t="shared" si="178"/>
        <v>#REF!</v>
      </c>
      <c r="IN60" s="256">
        <f t="shared" si="179"/>
        <v>0</v>
      </c>
      <c r="IO60" s="256" t="e">
        <f t="shared" si="180"/>
        <v>#REF!</v>
      </c>
      <c r="IP60" s="256">
        <f t="shared" si="181"/>
        <v>0</v>
      </c>
      <c r="IQ60" s="257">
        <f t="shared" si="182"/>
        <v>0</v>
      </c>
      <c r="IR60" s="404" t="e">
        <f t="shared" si="195"/>
        <v>#REF!</v>
      </c>
      <c r="IS60" s="250">
        <f t="shared" si="197"/>
        <v>0</v>
      </c>
      <c r="IT60" s="258" t="e">
        <f t="shared" si="183"/>
        <v>#REF!</v>
      </c>
      <c r="IU60" s="407">
        <v>1800</v>
      </c>
      <c r="IV60" s="409">
        <v>1</v>
      </c>
      <c r="IW60" s="409" t="s">
        <v>198</v>
      </c>
      <c r="IX60" s="413" t="e">
        <f t="shared" si="196"/>
        <v>#REF!</v>
      </c>
      <c r="IY60" s="421"/>
      <c r="IZ60" s="422"/>
      <c r="JA60" s="423"/>
      <c r="JB60" s="421"/>
      <c r="JC60" s="422"/>
      <c r="JD60" s="423"/>
      <c r="JE60" s="418"/>
      <c r="JF60" s="419"/>
      <c r="JG60" s="420"/>
      <c r="JH60" s="418"/>
      <c r="JI60" s="419"/>
      <c r="JJ60" s="420"/>
      <c r="JK60" s="418"/>
      <c r="JL60" s="419"/>
      <c r="JM60" s="420"/>
      <c r="JN60" s="641">
        <v>1</v>
      </c>
      <c r="JO60" s="641">
        <v>1</v>
      </c>
      <c r="JP60" s="641">
        <v>1</v>
      </c>
      <c r="JQ60" s="641">
        <v>1</v>
      </c>
      <c r="JR60" s="641">
        <v>1</v>
      </c>
      <c r="JS60" s="656" t="e">
        <f t="shared" si="184"/>
        <v>#REF!</v>
      </c>
    </row>
    <row r="61" spans="25:279" ht="20.100000000000001" hidden="1" customHeight="1">
      <c r="Y61" s="380" t="e">
        <f>N!IK36</f>
        <v>#REF!</v>
      </c>
      <c r="Z61" s="377" t="s">
        <v>128</v>
      </c>
      <c r="AA61" s="244">
        <f>IF(AA$32="",IF(AA$31="",(SUMIF(S!$HC$15:$HL$15,'Ciclo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Semaforico'!AA$30,O!$HC36:$HL36))*AA$31),(SUMIF(S!$HC$15:$HL$15,'Ciclo Semaforico'!AA$32,S!$HC36:$HL36)+SUMIF(N!$HC$15:$HL$15,'Ciclo Semaforico'!AA$32,N!$HC36:$HL36)+SUMIF(E!$HC$15:$HL$15,'Ciclo Semaforico'!AA$32,E!$HC36:$HL36)+SUMIF(O!$HC$15:$HL$15,'Ciclo Semaforico'!AA$32,O!$HC36:$HL36))-IF(AA$31="",(SUMIF(S!$HC$15:$HL$15,'Ciclo Semaforico'!AA$30,S!$HC36:$HL36)+SUMIF(N!$HC$15:$HL$15,'Ciclo Semaforico'!AA$30,N!$HC36:$HL36)+SUMIF(E!$HC$15:$HL$15,'Ciclo Semaforico'!AA$30,E!$HC36:$HL36)+SUMIF(O!$HC$15:$HL$15,'Ciclo Semaforico'!AA$30,O!$HC36:$HL36)),(SUMIF(S!$HC$15:$HL$15,'Ciclo Semaforico'!AA$30,S!$HC36:$HL36)+SUMIF(N!$HC$15:$HL$15,'Ciclo Semaforico'!AA$30,N!$HC36:$HL36)+SUMIF(E!$HC$15:$HL$15,'Ciclo Semaforico'!AA$30,E!$HC36:$HL36)+SUMIF(O!$HC$15:$HL$15,'Ciclo Semaforico'!AA$30,O!$HC36:$HL36))*AA$31))</f>
        <v>0</v>
      </c>
      <c r="AB61" s="245">
        <f>IF(AB$32="",IF(AB$31="",(SUMIF(S!$HC$15:$HL$15,'Ciclo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Semaforico'!AB$30,O!$HC36:$HL36))*AB$31),(SUMIF(S!$HC$15:$HL$15,'Ciclo Semaforico'!AB$32,S!$HC36:$HL36)+SUMIF(N!$HC$15:$HL$15,'Ciclo Semaforico'!AB$32,N!$HC36:$HL36)+SUMIF(E!$HC$15:$HL$15,'Ciclo Semaforico'!AB$32,E!$HC36:$HL36)+SUMIF(O!$HC$15:$HL$15,'Ciclo Semaforico'!AB$32,O!$HC36:$HL36))-IF(AB$31="",(SUMIF(S!$HC$15:$HL$15,'Ciclo Semaforico'!AB$30,S!$HC36:$HL36)+SUMIF(N!$HC$15:$HL$15,'Ciclo Semaforico'!AB$30,N!$HC36:$HL36)+SUMIF(E!$HC$15:$HL$15,'Ciclo Semaforico'!AB$30,E!$HC36:$HL36)+SUMIF(O!$HC$15:$HL$15,'Ciclo Semaforico'!AB$30,O!$HC36:$HL36)),(SUMIF(S!$HC$15:$HL$15,'Ciclo Semaforico'!AB$30,S!$HC36:$HL36)+SUMIF(N!$HC$15:$HL$15,'Ciclo Semaforico'!AB$30,N!$HC36:$HL36)+SUMIF(E!$HC$15:$HL$15,'Ciclo Semaforico'!AB$30,E!$HC36:$HL36)+SUMIF(O!$HC$15:$HL$15,'Ciclo Semaforico'!AB$30,O!$HC36:$HL36))*AB$31))</f>
        <v>0</v>
      </c>
      <c r="AC61" s="245">
        <f>IF(AC$32="",IF(AC$31="",(SUMIF(S!$HC$15:$HL$15,'Ciclo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Semaforico'!AC$30,O!$HC36:$HL36))*AC$31),(SUMIF(S!$HC$15:$HL$15,'Ciclo Semaforico'!AC$32,S!$HC36:$HL36)+SUMIF(N!$HC$15:$HL$15,'Ciclo Semaforico'!AC$32,N!$HC36:$HL36)+SUMIF(E!$HC$15:$HL$15,'Ciclo Semaforico'!AC$32,E!$HC36:$HL36)+SUMIF(O!$HC$15:$HL$15,'Ciclo Semaforico'!AC$32,O!$HC36:$HL36))-IF(AC$31="",(SUMIF(S!$HC$15:$HL$15,'Ciclo Semaforico'!AC$30,S!$HC36:$HL36)+SUMIF(N!$HC$15:$HL$15,'Ciclo Semaforico'!AC$30,N!$HC36:$HL36)+SUMIF(E!$HC$15:$HL$15,'Ciclo Semaforico'!AC$30,E!$HC36:$HL36)+SUMIF(O!$HC$15:$HL$15,'Ciclo Semaforico'!AC$30,O!$HC36:$HL36)),(SUMIF(S!$HC$15:$HL$15,'Ciclo Semaforico'!AC$30,S!$HC36:$HL36)+SUMIF(N!$HC$15:$HL$15,'Ciclo Semaforico'!AC$30,N!$HC36:$HL36)+SUMIF(E!$HC$15:$HL$15,'Ciclo Semaforico'!AC$30,E!$HC36:$HL36)+SUMIF(O!$HC$15:$HL$15,'Ciclo Semaforico'!AC$30,O!$HC36:$HL36))*AC$31))</f>
        <v>0</v>
      </c>
      <c r="AD61" s="245">
        <f>IF(AD$32="",IF(AD$31="",(SUMIF(S!$HC$15:$HL$15,'Ciclo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Semaforico'!AD$30,O!$HC36:$HL36))*AD$31),(SUMIF(S!$HC$15:$HL$15,'Ciclo Semaforico'!AD$32,S!$HC36:$HL36)+SUMIF(N!$HC$15:$HL$15,'Ciclo Semaforico'!AD$32,N!$HC36:$HL36)+SUMIF(E!$HC$15:$HL$15,'Ciclo Semaforico'!AD$32,E!$HC36:$HL36)+SUMIF(O!$HC$15:$HL$15,'Ciclo Semaforico'!AD$32,O!$HC36:$HL36))-IF(AD$31="",(SUMIF(S!$HC$15:$HL$15,'Ciclo Semaforico'!AD$30,S!$HC36:$HL36)+SUMIF(N!$HC$15:$HL$15,'Ciclo Semaforico'!AD$30,N!$HC36:$HL36)+SUMIF(E!$HC$15:$HL$15,'Ciclo Semaforico'!AD$30,E!$HC36:$HL36)+SUMIF(O!$HC$15:$HL$15,'Ciclo Semaforico'!AD$30,O!$HC36:$HL36)),(SUMIF(S!$HC$15:$HL$15,'Ciclo Semaforico'!AD$30,S!$HC36:$HL36)+SUMIF(N!$HC$15:$HL$15,'Ciclo Semaforico'!AD$30,N!$HC36:$HL36)+SUMIF(E!$HC$15:$HL$15,'Ciclo Semaforico'!AD$30,E!$HC36:$HL36)+SUMIF(O!$HC$15:$HL$15,'Ciclo Semaforico'!AD$30,O!$HC36:$HL36))*AD$31))</f>
        <v>0</v>
      </c>
      <c r="AE61" s="245" t="e">
        <f>IF(AE$32="",IF(AE$31="",(SUMIF(S!$HC$15:$HL$15,'Ciclo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Semaforico'!AE$30,O!$HC36:$HL36))*AE$31),(SUMIF(S!$HC$15:$HL$15,'Ciclo Semaforico'!AE$32,S!$HC36:$HL36)+SUMIF(N!$HC$15:$HL$15,'Ciclo Semaforico'!AE$32,N!$HC36:$HL36)+SUMIF(E!$HC$15:$HL$15,'Ciclo Semaforico'!AE$32,E!$HC36:$HL36)+SUMIF(O!$HC$15:$HL$15,'Ciclo Semaforico'!AE$32,O!$HC36:$HL36))-IF(AE$31="",(SUMIF(S!$HC$15:$HL$15,'Ciclo Semaforico'!AE$30,S!$HC36:$HL36)+SUMIF(N!$HC$15:$HL$15,'Ciclo Semaforico'!AE$30,N!$HC36:$HL36)+SUMIF(E!$HC$15:$HL$15,'Ciclo Semaforico'!AE$30,E!$HC36:$HL36)+SUMIF(O!$HC$15:$HL$15,'Ciclo Semaforico'!AE$30,O!$HC36:$HL36)),(SUMIF(S!$HC$15:$HL$15,'Ciclo Semaforico'!AE$30,S!$HC36:$HL36)+SUMIF(N!$HC$15:$HL$15,'Ciclo Semaforico'!AE$30,N!$HC36:$HL36)+SUMIF(E!$HC$15:$HL$15,'Ciclo Semaforico'!AE$30,E!$HC36:$HL36)+SUMIF(O!$HC$15:$HL$15,'Ciclo Semaforico'!AE$30,O!$HC36:$HL36))*AE$31))</f>
        <v>#REF!</v>
      </c>
      <c r="AF61" s="245">
        <f>IF(AF$32="",IF(AF$31="",(SUMIF(S!$HC$15:$HL$15,'Ciclo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Semaforico'!AF$30,O!$HC36:$HL36))*AF$31),(SUMIF(S!$HC$15:$HL$15,'Ciclo Semaforico'!AF$32,S!$HC36:$HL36)+SUMIF(N!$HC$15:$HL$15,'Ciclo Semaforico'!AF$32,N!$HC36:$HL36)+SUMIF(E!$HC$15:$HL$15,'Ciclo Semaforico'!AF$32,E!$HC36:$HL36)+SUMIF(O!$HC$15:$HL$15,'Ciclo Semaforico'!AF$32,O!$HC36:$HL36))-IF(AF$31="",(SUMIF(S!$HC$15:$HL$15,'Ciclo Semaforico'!AF$30,S!$HC36:$HL36)+SUMIF(N!$HC$15:$HL$15,'Ciclo Semaforico'!AF$30,N!$HC36:$HL36)+SUMIF(E!$HC$15:$HL$15,'Ciclo Semaforico'!AF$30,E!$HC36:$HL36)+SUMIF(O!$HC$15:$HL$15,'Ciclo Semaforico'!AF$30,O!$HC36:$HL36)),(SUMIF(S!$HC$15:$HL$15,'Ciclo Semaforico'!AF$30,S!$HC36:$HL36)+SUMIF(N!$HC$15:$HL$15,'Ciclo Semaforico'!AF$30,N!$HC36:$HL36)+SUMIF(E!$HC$15:$HL$15,'Ciclo Semaforico'!AF$30,E!$HC36:$HL36)+SUMIF(O!$HC$15:$HL$15,'Ciclo Semaforico'!AF$30,O!$HC36:$HL36))*AF$31))</f>
        <v>0</v>
      </c>
      <c r="AG61" s="245">
        <f>IF(AG$32="",IF(AG$31="",(SUMIF(S!$HC$15:$HL$15,'Ciclo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Semaforico'!AG$30,O!$HC36:$HL36))*AG$31),(SUMIF(S!$HC$15:$HL$15,'Ciclo Semaforico'!AG$32,S!$HC36:$HL36)+SUMIF(N!$HC$15:$HL$15,'Ciclo Semaforico'!AG$32,N!$HC36:$HL36)+SUMIF(E!$HC$15:$HL$15,'Ciclo Semaforico'!AG$32,E!$HC36:$HL36)+SUMIF(O!$HC$15:$HL$15,'Ciclo Semaforico'!AG$32,O!$HC36:$HL36))-IF(AG$31="",(SUMIF(S!$HC$15:$HL$15,'Ciclo Semaforico'!AG$30,S!$HC36:$HL36)+SUMIF(N!$HC$15:$HL$15,'Ciclo Semaforico'!AG$30,N!$HC36:$HL36)+SUMIF(E!$HC$15:$HL$15,'Ciclo Semaforico'!AG$30,E!$HC36:$HL36)+SUMIF(O!$HC$15:$HL$15,'Ciclo Semaforico'!AG$30,O!$HC36:$HL36)),(SUMIF(S!$HC$15:$HL$15,'Ciclo Semaforico'!AG$30,S!$HC36:$HL36)+SUMIF(N!$HC$15:$HL$15,'Ciclo Semaforico'!AG$30,N!$HC36:$HL36)+SUMIF(E!$HC$15:$HL$15,'Ciclo Semaforico'!AG$30,E!$HC36:$HL36)+SUMIF(O!$HC$15:$HL$15,'Ciclo Semaforico'!AG$30,O!$HC36:$HL36))*AG$31))</f>
        <v>0</v>
      </c>
      <c r="AH61" s="245">
        <f>IF(AH$32="",IF(AH$31="",(SUMIF(S!$HC$15:$HL$15,'Ciclo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Semaforico'!AH$30,O!$HC36:$HL36))*AH$31),(SUMIF(S!$HC$15:$HL$15,'Ciclo Semaforico'!AH$32,S!$HC36:$HL36)+SUMIF(N!$HC$15:$HL$15,'Ciclo Semaforico'!AH$32,N!$HC36:$HL36)+SUMIF(E!$HC$15:$HL$15,'Ciclo Semaforico'!AH$32,E!$HC36:$HL36)+SUMIF(O!$HC$15:$HL$15,'Ciclo Semaforico'!AH$32,O!$HC36:$HL36))-IF(AH$31="",(SUMIF(S!$HC$15:$HL$15,'Ciclo Semaforico'!AH$30,S!$HC36:$HL36)+SUMIF(N!$HC$15:$HL$15,'Ciclo Semaforico'!AH$30,N!$HC36:$HL36)+SUMIF(E!$HC$15:$HL$15,'Ciclo Semaforico'!AH$30,E!$HC36:$HL36)+SUMIF(O!$HC$15:$HL$15,'Ciclo Semaforico'!AH$30,O!$HC36:$HL36)),(SUMIF(S!$HC$15:$HL$15,'Ciclo Semaforico'!AH$30,S!$HC36:$HL36)+SUMIF(N!$HC$15:$HL$15,'Ciclo Semaforico'!AH$30,N!$HC36:$HL36)+SUMIF(E!$HC$15:$HL$15,'Ciclo Semaforico'!AH$30,E!$HC36:$HL36)+SUMIF(O!$HC$15:$HL$15,'Ciclo Semaforico'!AH$30,O!$HC36:$HL36))*AH$31))</f>
        <v>0</v>
      </c>
      <c r="AI61" s="245">
        <f>IF(AI$32="",IF(AI$31="",(SUMIF(S!$HC$15:$HL$15,'Ciclo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Semaforico'!AI$30,O!$HC36:$HL36))*AI$31),(SUMIF(S!$HC$15:$HL$15,'Ciclo Semaforico'!AI$32,S!$HC36:$HL36)+SUMIF(N!$HC$15:$HL$15,'Ciclo Semaforico'!AI$32,N!$HC36:$HL36)+SUMIF(E!$HC$15:$HL$15,'Ciclo Semaforico'!AI$32,E!$HC36:$HL36)+SUMIF(O!$HC$15:$HL$15,'Ciclo Semaforico'!AI$32,O!$HC36:$HL36))-IF(AI$31="",(SUMIF(S!$HC$15:$HL$15,'Ciclo Semaforico'!AI$30,S!$HC36:$HL36)+SUMIF(N!$HC$15:$HL$15,'Ciclo Semaforico'!AI$30,N!$HC36:$HL36)+SUMIF(E!$HC$15:$HL$15,'Ciclo Semaforico'!AI$30,E!$HC36:$HL36)+SUMIF(O!$HC$15:$HL$15,'Ciclo Semaforico'!AI$30,O!$HC36:$HL36)),(SUMIF(S!$HC$15:$HL$15,'Ciclo Semaforico'!AI$30,S!$HC36:$HL36)+SUMIF(N!$HC$15:$HL$15,'Ciclo Semaforico'!AI$30,N!$HC36:$HL36)+SUMIF(E!$HC$15:$HL$15,'Ciclo Semaforico'!AI$30,E!$HC36:$HL36)+SUMIF(O!$HC$15:$HL$15,'Ciclo Semaforico'!AI$30,O!$HC36:$HL36))*AI$31))</f>
        <v>0</v>
      </c>
      <c r="AJ61" s="245">
        <f>IF(AJ$32="",IF(AJ$31="",(SUMIF(S!$HC$15:$HL$15,'Ciclo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Semaforico'!AJ$30,O!$HC36:$HL36))*AJ$31),(SUMIF(S!$HC$15:$HL$15,'Ciclo Semaforico'!AJ$32,S!$HC36:$HL36)+SUMIF(N!$HC$15:$HL$15,'Ciclo Semaforico'!AJ$32,N!$HC36:$HL36)+SUMIF(E!$HC$15:$HL$15,'Ciclo Semaforico'!AJ$32,E!$HC36:$HL36)+SUMIF(O!$HC$15:$HL$15,'Ciclo Semaforico'!AJ$32,O!$HC36:$HL36))-IF(AJ$31="",(SUMIF(S!$HC$15:$HL$15,'Ciclo Semaforico'!AJ$30,S!$HC36:$HL36)+SUMIF(N!$HC$15:$HL$15,'Ciclo Semaforico'!AJ$30,N!$HC36:$HL36)+SUMIF(E!$HC$15:$HL$15,'Ciclo Semaforico'!AJ$30,E!$HC36:$HL36)+SUMIF(O!$HC$15:$HL$15,'Ciclo Semaforico'!AJ$30,O!$HC36:$HL36)),(SUMIF(S!$HC$15:$HL$15,'Ciclo Semaforico'!AJ$30,S!$HC36:$HL36)+SUMIF(N!$HC$15:$HL$15,'Ciclo Semaforico'!AJ$30,N!$HC36:$HL36)+SUMIF(E!$HC$15:$HL$15,'Ciclo Semaforico'!AJ$30,E!$HC36:$HL36)+SUMIF(O!$HC$15:$HL$15,'Ciclo Semaforico'!AJ$30,O!$HC36:$HL36))*AJ$31))</f>
        <v>0</v>
      </c>
      <c r="AK61" s="245">
        <f>IF(AK$32="",IF(AK$31="",(SUMIF(S!$HC$15:$HL$15,'Ciclo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Semaforico'!AK$30,O!$HC36:$HL36))*AK$31),(SUMIF(S!$HC$15:$HL$15,'Ciclo Semaforico'!AK$32,S!$HC36:$HL36)+SUMIF(N!$HC$15:$HL$15,'Ciclo Semaforico'!AK$32,N!$HC36:$HL36)+SUMIF(E!$HC$15:$HL$15,'Ciclo Semaforico'!AK$32,E!$HC36:$HL36)+SUMIF(O!$HC$15:$HL$15,'Ciclo Semaforico'!AK$32,O!$HC36:$HL36))-IF(AK$31="",(SUMIF(S!$HC$15:$HL$15,'Ciclo Semaforico'!AK$30,S!$HC36:$HL36)+SUMIF(N!$HC$15:$HL$15,'Ciclo Semaforico'!AK$30,N!$HC36:$HL36)+SUMIF(E!$HC$15:$HL$15,'Ciclo Semaforico'!AK$30,E!$HC36:$HL36)+SUMIF(O!$HC$15:$HL$15,'Ciclo Semaforico'!AK$30,O!$HC36:$HL36)),(SUMIF(S!$HC$15:$HL$15,'Ciclo Semaforico'!AK$30,S!$HC36:$HL36)+SUMIF(N!$HC$15:$HL$15,'Ciclo Semaforico'!AK$30,N!$HC36:$HL36)+SUMIF(E!$HC$15:$HL$15,'Ciclo Semaforico'!AK$30,E!$HC36:$HL36)+SUMIF(O!$HC$15:$HL$15,'Ciclo Semaforico'!AK$30,O!$HC36:$HL36))*AK$31))</f>
        <v>0</v>
      </c>
      <c r="AL61" s="246">
        <f>IF(AL$32="",IF(AL$31="",(SUMIF(S!$HC$15:$HL$15,'Ciclo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Semaforico'!AL$30,O!$HC36:$HL36))*AL$31),(SUMIF(S!$HC$15:$HL$15,'Ciclo Semaforico'!AL$32,S!$HC36:$HL36)+SUMIF(N!$HC$15:$HL$15,'Ciclo Semaforico'!AL$32,N!$HC36:$HL36)+SUMIF(E!$HC$15:$HL$15,'Ciclo Semaforico'!AL$32,E!$HC36:$HL36)+SUMIF(O!$HC$15:$HL$15,'Ciclo Semaforico'!AL$32,O!$HC36:$HL36))-IF(AL$31="",(SUMIF(S!$HC$15:$HL$15,'Ciclo Semaforico'!AL$30,S!$HC36:$HL36)+SUMIF(N!$HC$15:$HL$15,'Ciclo Semaforico'!AL$30,N!$HC36:$HL36)+SUMIF(E!$HC$15:$HL$15,'Ciclo Semaforico'!AL$30,E!$HC36:$HL36)+SUMIF(O!$HC$15:$HL$15,'Ciclo Semaforico'!AL$30,O!$HC36:$HL36)),(SUMIF(S!$HC$15:$HL$15,'Ciclo Semaforico'!AL$30,S!$HC36:$HL36)+SUMIF(N!$HC$15:$HL$15,'Ciclo Semaforico'!AL$30,N!$HC36:$HL36)+SUMIF(E!$HC$15:$HL$15,'Ciclo Semaforico'!AL$30,E!$HC36:$HL36)+SUMIF(O!$HC$15:$HL$15,'Ciclo Semaforico'!AL$30,O!$HC36:$HL36))*AL$31))</f>
        <v>0</v>
      </c>
      <c r="AM61" s="244">
        <f>IF(AM$32="",IF(AM$31="",(SUMIF(S!$HC$15:$HL$15,'Ciclo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Semaforico'!AM$30,O!$HC36:$HL36))*AM$31),(SUMIF(S!$HC$15:$HL$15,'Ciclo Semaforico'!AM$32,S!$HC36:$HL36)+SUMIF(N!$HC$15:$HL$15,'Ciclo Semaforico'!AM$32,N!$HC36:$HL36)+SUMIF(E!$HC$15:$HL$15,'Ciclo Semaforico'!AM$32,E!$HC36:$HL36)+SUMIF(O!$HC$15:$HL$15,'Ciclo Semaforico'!AM$32,O!$HC36:$HL36))-IF(AM$31="",(SUMIF(S!$HC$15:$HL$15,'Ciclo Semaforico'!AM$30,S!$HC36:$HL36)+SUMIF(N!$HC$15:$HL$15,'Ciclo Semaforico'!AM$30,N!$HC36:$HL36)+SUMIF(E!$HC$15:$HL$15,'Ciclo Semaforico'!AM$30,E!$HC36:$HL36)+SUMIF(O!$HC$15:$HL$15,'Ciclo Semaforico'!AM$30,O!$HC36:$HL36)),(SUMIF(S!$HC$15:$HL$15,'Ciclo Semaforico'!AM$30,S!$HC36:$HL36)+SUMIF(N!$HC$15:$HL$15,'Ciclo Semaforico'!AM$30,N!$HC36:$HL36)+SUMIF(E!$HC$15:$HL$15,'Ciclo Semaforico'!AM$30,E!$HC36:$HL36)+SUMIF(O!$HC$15:$HL$15,'Ciclo Semaforico'!AM$30,O!$HC36:$HL36))*AM$31))</f>
        <v>0</v>
      </c>
      <c r="AN61" s="245">
        <f>IF(AN$32="",IF(AN$31="",(SUMIF(S!$HC$15:$HL$15,'Ciclo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Semaforico'!AN$30,O!$HC36:$HL36))*AN$31),(SUMIF(S!$HC$15:$HL$15,'Ciclo Semaforico'!AN$32,S!$HC36:$HL36)+SUMIF(N!$HC$15:$HL$15,'Ciclo Semaforico'!AN$32,N!$HC36:$HL36)+SUMIF(E!$HC$15:$HL$15,'Ciclo Semaforico'!AN$32,E!$HC36:$HL36)+SUMIF(O!$HC$15:$HL$15,'Ciclo Semaforico'!AN$32,O!$HC36:$HL36))-IF(AN$31="",(SUMIF(S!$HC$15:$HL$15,'Ciclo Semaforico'!AN$30,S!$HC36:$HL36)+SUMIF(N!$HC$15:$HL$15,'Ciclo Semaforico'!AN$30,N!$HC36:$HL36)+SUMIF(E!$HC$15:$HL$15,'Ciclo Semaforico'!AN$30,E!$HC36:$HL36)+SUMIF(O!$HC$15:$HL$15,'Ciclo Semaforico'!AN$30,O!$HC36:$HL36)),(SUMIF(S!$HC$15:$HL$15,'Ciclo Semaforico'!AN$30,S!$HC36:$HL36)+SUMIF(N!$HC$15:$HL$15,'Ciclo Semaforico'!AN$30,N!$HC36:$HL36)+SUMIF(E!$HC$15:$HL$15,'Ciclo Semaforico'!AN$30,E!$HC36:$HL36)+SUMIF(O!$HC$15:$HL$15,'Ciclo Semaforico'!AN$30,O!$HC36:$HL36))*AN$31))</f>
        <v>0</v>
      </c>
      <c r="AO61" s="245">
        <f>IF(AO$32="",IF(AO$31="",(SUMIF(S!$HC$15:$HL$15,'Ciclo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Semaforico'!AO$30,O!$HC36:$HL36))*AO$31),(SUMIF(S!$HC$15:$HL$15,'Ciclo Semaforico'!AO$32,S!$HC36:$HL36)+SUMIF(N!$HC$15:$HL$15,'Ciclo Semaforico'!AO$32,N!$HC36:$HL36)+SUMIF(E!$HC$15:$HL$15,'Ciclo Semaforico'!AO$32,E!$HC36:$HL36)+SUMIF(O!$HC$15:$HL$15,'Ciclo Semaforico'!AO$32,O!$HC36:$HL36))-IF(AO$31="",(SUMIF(S!$HC$15:$HL$15,'Ciclo Semaforico'!AO$30,S!$HC36:$HL36)+SUMIF(N!$HC$15:$HL$15,'Ciclo Semaforico'!AO$30,N!$HC36:$HL36)+SUMIF(E!$HC$15:$HL$15,'Ciclo Semaforico'!AO$30,E!$HC36:$HL36)+SUMIF(O!$HC$15:$HL$15,'Ciclo Semaforico'!AO$30,O!$HC36:$HL36)),(SUMIF(S!$HC$15:$HL$15,'Ciclo Semaforico'!AO$30,S!$HC36:$HL36)+SUMIF(N!$HC$15:$HL$15,'Ciclo Semaforico'!AO$30,N!$HC36:$HL36)+SUMIF(E!$HC$15:$HL$15,'Ciclo Semaforico'!AO$30,E!$HC36:$HL36)+SUMIF(O!$HC$15:$HL$15,'Ciclo Semaforico'!AO$30,O!$HC36:$HL36))*AO$31))</f>
        <v>0</v>
      </c>
      <c r="AP61" s="245">
        <f>IF(AP$32="",IF(AP$31="",(SUMIF(S!$HC$15:$HL$15,'Ciclo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Semaforico'!AP$30,O!$HC36:$HL36))*AP$31),(SUMIF(S!$HC$15:$HL$15,'Ciclo Semaforico'!AP$32,S!$HC36:$HL36)+SUMIF(N!$HC$15:$HL$15,'Ciclo Semaforico'!AP$32,N!$HC36:$HL36)+SUMIF(E!$HC$15:$HL$15,'Ciclo Semaforico'!AP$32,E!$HC36:$HL36)+SUMIF(O!$HC$15:$HL$15,'Ciclo Semaforico'!AP$32,O!$HC36:$HL36))-IF(AP$31="",(SUMIF(S!$HC$15:$HL$15,'Ciclo Semaforico'!AP$30,S!$HC36:$HL36)+SUMIF(N!$HC$15:$HL$15,'Ciclo Semaforico'!AP$30,N!$HC36:$HL36)+SUMIF(E!$HC$15:$HL$15,'Ciclo Semaforico'!AP$30,E!$HC36:$HL36)+SUMIF(O!$HC$15:$HL$15,'Ciclo Semaforico'!AP$30,O!$HC36:$HL36)),(SUMIF(S!$HC$15:$HL$15,'Ciclo Semaforico'!AP$30,S!$HC36:$HL36)+SUMIF(N!$HC$15:$HL$15,'Ciclo Semaforico'!AP$30,N!$HC36:$HL36)+SUMIF(E!$HC$15:$HL$15,'Ciclo Semaforico'!AP$30,E!$HC36:$HL36)+SUMIF(O!$HC$15:$HL$15,'Ciclo Semaforico'!AP$30,O!$HC36:$HL36))*AP$31))</f>
        <v>0</v>
      </c>
      <c r="AQ61" s="245">
        <f>IF(AQ$32="",IF(AQ$31="",(SUMIF(S!$HC$15:$HL$15,'Ciclo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Semaforico'!AQ$30,O!$HC36:$HL36))*AQ$31),(SUMIF(S!$HC$15:$HL$15,'Ciclo Semaforico'!AQ$32,S!$HC36:$HL36)+SUMIF(N!$HC$15:$HL$15,'Ciclo Semaforico'!AQ$32,N!$HC36:$HL36)+SUMIF(E!$HC$15:$HL$15,'Ciclo Semaforico'!AQ$32,E!$HC36:$HL36)+SUMIF(O!$HC$15:$HL$15,'Ciclo Semaforico'!AQ$32,O!$HC36:$HL36))-IF(AQ$31="",(SUMIF(S!$HC$15:$HL$15,'Ciclo Semaforico'!AQ$30,S!$HC36:$HL36)+SUMIF(N!$HC$15:$HL$15,'Ciclo Semaforico'!AQ$30,N!$HC36:$HL36)+SUMIF(E!$HC$15:$HL$15,'Ciclo Semaforico'!AQ$30,E!$HC36:$HL36)+SUMIF(O!$HC$15:$HL$15,'Ciclo Semaforico'!AQ$30,O!$HC36:$HL36)),(SUMIF(S!$HC$15:$HL$15,'Ciclo Semaforico'!AQ$30,S!$HC36:$HL36)+SUMIF(N!$HC$15:$HL$15,'Ciclo Semaforico'!AQ$30,N!$HC36:$HL36)+SUMIF(E!$HC$15:$HL$15,'Ciclo Semaforico'!AQ$30,E!$HC36:$HL36)+SUMIF(O!$HC$15:$HL$15,'Ciclo Semaforico'!AQ$30,O!$HC36:$HL36))*AQ$31))</f>
        <v>0</v>
      </c>
      <c r="AR61" s="245">
        <f>IF(AR$32="",IF(AR$31="",(SUMIF(S!$HC$15:$HL$15,'Ciclo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Semaforico'!AR$30,O!$HC36:$HL36))*AR$31),(SUMIF(S!$HC$15:$HL$15,'Ciclo Semaforico'!AR$32,S!$HC36:$HL36)+SUMIF(N!$HC$15:$HL$15,'Ciclo Semaforico'!AR$32,N!$HC36:$HL36)+SUMIF(E!$HC$15:$HL$15,'Ciclo Semaforico'!AR$32,E!$HC36:$HL36)+SUMIF(O!$HC$15:$HL$15,'Ciclo Semaforico'!AR$32,O!$HC36:$HL36))-IF(AR$31="",(SUMIF(S!$HC$15:$HL$15,'Ciclo Semaforico'!AR$30,S!$HC36:$HL36)+SUMIF(N!$HC$15:$HL$15,'Ciclo Semaforico'!AR$30,N!$HC36:$HL36)+SUMIF(E!$HC$15:$HL$15,'Ciclo Semaforico'!AR$30,E!$HC36:$HL36)+SUMIF(O!$HC$15:$HL$15,'Ciclo Semaforico'!AR$30,O!$HC36:$HL36)),(SUMIF(S!$HC$15:$HL$15,'Ciclo Semaforico'!AR$30,S!$HC36:$HL36)+SUMIF(N!$HC$15:$HL$15,'Ciclo Semaforico'!AR$30,N!$HC36:$HL36)+SUMIF(E!$HC$15:$HL$15,'Ciclo Semaforico'!AR$30,E!$HC36:$HL36)+SUMIF(O!$HC$15:$HL$15,'Ciclo Semaforico'!AR$30,O!$HC36:$HL36))*AR$31))</f>
        <v>0</v>
      </c>
      <c r="AS61" s="245">
        <f>IF(AS$32="",IF(AS$31="",(SUMIF(S!$HC$15:$HL$15,'Ciclo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Semaforico'!AS$30,O!$HC36:$HL36))*AS$31),(SUMIF(S!$HC$15:$HL$15,'Ciclo Semaforico'!AS$32,S!$HC36:$HL36)+SUMIF(N!$HC$15:$HL$15,'Ciclo Semaforico'!AS$32,N!$HC36:$HL36)+SUMIF(E!$HC$15:$HL$15,'Ciclo Semaforico'!AS$32,E!$HC36:$HL36)+SUMIF(O!$HC$15:$HL$15,'Ciclo Semaforico'!AS$32,O!$HC36:$HL36))-IF(AS$31="",(SUMIF(S!$HC$15:$HL$15,'Ciclo Semaforico'!AS$30,S!$HC36:$HL36)+SUMIF(N!$HC$15:$HL$15,'Ciclo Semaforico'!AS$30,N!$HC36:$HL36)+SUMIF(E!$HC$15:$HL$15,'Ciclo Semaforico'!AS$30,E!$HC36:$HL36)+SUMIF(O!$HC$15:$HL$15,'Ciclo Semaforico'!AS$30,O!$HC36:$HL36)),(SUMIF(S!$HC$15:$HL$15,'Ciclo Semaforico'!AS$30,S!$HC36:$HL36)+SUMIF(N!$HC$15:$HL$15,'Ciclo Semaforico'!AS$30,N!$HC36:$HL36)+SUMIF(E!$HC$15:$HL$15,'Ciclo Semaforico'!AS$30,E!$HC36:$HL36)+SUMIF(O!$HC$15:$HL$15,'Ciclo Semaforico'!AS$30,O!$HC36:$HL36))*AS$31))</f>
        <v>0</v>
      </c>
      <c r="AT61" s="245">
        <f>IF(AT$32="",IF(AT$31="",(SUMIF(S!$HC$15:$HL$15,'Ciclo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Semaforico'!AT$30,O!$HC36:$HL36))*AT$31),(SUMIF(S!$HC$15:$HL$15,'Ciclo Semaforico'!AT$32,S!$HC36:$HL36)+SUMIF(N!$HC$15:$HL$15,'Ciclo Semaforico'!AT$32,N!$HC36:$HL36)+SUMIF(E!$HC$15:$HL$15,'Ciclo Semaforico'!AT$32,E!$HC36:$HL36)+SUMIF(O!$HC$15:$HL$15,'Ciclo Semaforico'!AT$32,O!$HC36:$HL36))-IF(AT$31="",(SUMIF(S!$HC$15:$HL$15,'Ciclo Semaforico'!AT$30,S!$HC36:$HL36)+SUMIF(N!$HC$15:$HL$15,'Ciclo Semaforico'!AT$30,N!$HC36:$HL36)+SUMIF(E!$HC$15:$HL$15,'Ciclo Semaforico'!AT$30,E!$HC36:$HL36)+SUMIF(O!$HC$15:$HL$15,'Ciclo Semaforico'!AT$30,O!$HC36:$HL36)),(SUMIF(S!$HC$15:$HL$15,'Ciclo Semaforico'!AT$30,S!$HC36:$HL36)+SUMIF(N!$HC$15:$HL$15,'Ciclo Semaforico'!AT$30,N!$HC36:$HL36)+SUMIF(E!$HC$15:$HL$15,'Ciclo Semaforico'!AT$30,E!$HC36:$HL36)+SUMIF(O!$HC$15:$HL$15,'Ciclo Semaforico'!AT$30,O!$HC36:$HL36))*AT$31))</f>
        <v>0</v>
      </c>
      <c r="AU61" s="245">
        <f>IF(AU$32="",IF(AU$31="",(SUMIF(S!$HC$15:$HL$15,'Ciclo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Semaforico'!AU$30,O!$HC36:$HL36))*AU$31),(SUMIF(S!$HC$15:$HL$15,'Ciclo Semaforico'!AU$32,S!$HC36:$HL36)+SUMIF(N!$HC$15:$HL$15,'Ciclo Semaforico'!AU$32,N!$HC36:$HL36)+SUMIF(E!$HC$15:$HL$15,'Ciclo Semaforico'!AU$32,E!$HC36:$HL36)+SUMIF(O!$HC$15:$HL$15,'Ciclo Semaforico'!AU$32,O!$HC36:$HL36))-IF(AU$31="",(SUMIF(S!$HC$15:$HL$15,'Ciclo Semaforico'!AU$30,S!$HC36:$HL36)+SUMIF(N!$HC$15:$HL$15,'Ciclo Semaforico'!AU$30,N!$HC36:$HL36)+SUMIF(E!$HC$15:$HL$15,'Ciclo Semaforico'!AU$30,E!$HC36:$HL36)+SUMIF(O!$HC$15:$HL$15,'Ciclo Semaforico'!AU$30,O!$HC36:$HL36)),(SUMIF(S!$HC$15:$HL$15,'Ciclo Semaforico'!AU$30,S!$HC36:$HL36)+SUMIF(N!$HC$15:$HL$15,'Ciclo Semaforico'!AU$30,N!$HC36:$HL36)+SUMIF(E!$HC$15:$HL$15,'Ciclo Semaforico'!AU$30,E!$HC36:$HL36)+SUMIF(O!$HC$15:$HL$15,'Ciclo Semaforico'!AU$30,O!$HC36:$HL36))*AU$31))</f>
        <v>0</v>
      </c>
      <c r="AV61" s="245">
        <f>IF(AV$32="",IF(AV$31="",(SUMIF(S!$HC$15:$HL$15,'Ciclo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Semaforico'!AV$30,O!$HC36:$HL36))*AV$31),(SUMIF(S!$HC$15:$HL$15,'Ciclo Semaforico'!AV$32,S!$HC36:$HL36)+SUMIF(N!$HC$15:$HL$15,'Ciclo Semaforico'!AV$32,N!$HC36:$HL36)+SUMIF(E!$HC$15:$HL$15,'Ciclo Semaforico'!AV$32,E!$HC36:$HL36)+SUMIF(O!$HC$15:$HL$15,'Ciclo Semaforico'!AV$32,O!$HC36:$HL36))-IF(AV$31="",(SUMIF(S!$HC$15:$HL$15,'Ciclo Semaforico'!AV$30,S!$HC36:$HL36)+SUMIF(N!$HC$15:$HL$15,'Ciclo Semaforico'!AV$30,N!$HC36:$HL36)+SUMIF(E!$HC$15:$HL$15,'Ciclo Semaforico'!AV$30,E!$HC36:$HL36)+SUMIF(O!$HC$15:$HL$15,'Ciclo Semaforico'!AV$30,O!$HC36:$HL36)),(SUMIF(S!$HC$15:$HL$15,'Ciclo Semaforico'!AV$30,S!$HC36:$HL36)+SUMIF(N!$HC$15:$HL$15,'Ciclo Semaforico'!AV$30,N!$HC36:$HL36)+SUMIF(E!$HC$15:$HL$15,'Ciclo Semaforico'!AV$30,E!$HC36:$HL36)+SUMIF(O!$HC$15:$HL$15,'Ciclo Semaforico'!AV$30,O!$HC36:$HL36))*AV$31))</f>
        <v>0</v>
      </c>
      <c r="AW61" s="245">
        <f>IF(AW$32="",IF(AW$31="",(SUMIF(S!$HC$15:$HL$15,'Ciclo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Semaforico'!AW$30,O!$HC36:$HL36))*AW$31),(SUMIF(S!$HC$15:$HL$15,'Ciclo Semaforico'!AW$32,S!$HC36:$HL36)+SUMIF(N!$HC$15:$HL$15,'Ciclo Semaforico'!AW$32,N!$HC36:$HL36)+SUMIF(E!$HC$15:$HL$15,'Ciclo Semaforico'!AW$32,E!$HC36:$HL36)+SUMIF(O!$HC$15:$HL$15,'Ciclo Semaforico'!AW$32,O!$HC36:$HL36))-IF(AW$31="",(SUMIF(S!$HC$15:$HL$15,'Ciclo Semaforico'!AW$30,S!$HC36:$HL36)+SUMIF(N!$HC$15:$HL$15,'Ciclo Semaforico'!AW$30,N!$HC36:$HL36)+SUMIF(E!$HC$15:$HL$15,'Ciclo Semaforico'!AW$30,E!$HC36:$HL36)+SUMIF(O!$HC$15:$HL$15,'Ciclo Semaforico'!AW$30,O!$HC36:$HL36)),(SUMIF(S!$HC$15:$HL$15,'Ciclo Semaforico'!AW$30,S!$HC36:$HL36)+SUMIF(N!$HC$15:$HL$15,'Ciclo Semaforico'!AW$30,N!$HC36:$HL36)+SUMIF(E!$HC$15:$HL$15,'Ciclo Semaforico'!AW$30,E!$HC36:$HL36)+SUMIF(O!$HC$15:$HL$15,'Ciclo Semaforico'!AW$30,O!$HC36:$HL36))*AW$31))</f>
        <v>0</v>
      </c>
      <c r="AX61" s="246">
        <f>IF(AX$32="",IF(AX$31="",(SUMIF(S!$HC$15:$HL$15,'Ciclo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Semaforico'!AX$30,O!$HC36:$HL36))*AX$31),(SUMIF(S!$HC$15:$HL$15,'Ciclo Semaforico'!AX$32,S!$HC36:$HL36)+SUMIF(N!$HC$15:$HL$15,'Ciclo Semaforico'!AX$32,N!$HC36:$HL36)+SUMIF(E!$HC$15:$HL$15,'Ciclo Semaforico'!AX$32,E!$HC36:$HL36)+SUMIF(O!$HC$15:$HL$15,'Ciclo Semaforico'!AX$32,O!$HC36:$HL36))-IF(AX$31="",(SUMIF(S!$HC$15:$HL$15,'Ciclo Semaforico'!AX$30,S!$HC36:$HL36)+SUMIF(N!$HC$15:$HL$15,'Ciclo Semaforico'!AX$30,N!$HC36:$HL36)+SUMIF(E!$HC$15:$HL$15,'Ciclo Semaforico'!AX$30,E!$HC36:$HL36)+SUMIF(O!$HC$15:$HL$15,'Ciclo Semaforico'!AX$30,O!$HC36:$HL36)),(SUMIF(S!$HC$15:$HL$15,'Ciclo Semaforico'!AX$30,S!$HC36:$HL36)+SUMIF(N!$HC$15:$HL$15,'Ciclo Semaforico'!AX$30,N!$HC36:$HL36)+SUMIF(E!$HC$15:$HL$15,'Ciclo Semaforico'!AX$30,E!$HC36:$HL36)+SUMIF(O!$HC$15:$HL$15,'Ciclo Semaforico'!AX$30,O!$HC36:$HL36))*AX$31))</f>
        <v>0</v>
      </c>
      <c r="AY61" s="244" t="e">
        <f>IF(AY$32="",IF(AY$31="",(SUMIF(S!$HC$15:$HL$15,'Ciclo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Semaforico'!AY$30,O!$HC36:$HL36))*AY$31),(SUMIF(S!$HC$15:$HL$15,'Ciclo Semaforico'!AY$32,S!$HC36:$HL36)+SUMIF(N!$HC$15:$HL$15,'Ciclo Semaforico'!AY$32,N!$HC36:$HL36)+SUMIF(E!$HC$15:$HL$15,'Ciclo Semaforico'!AY$32,E!$HC36:$HL36)+SUMIF(O!$HC$15:$HL$15,'Ciclo Semaforico'!AY$32,O!$HC36:$HL36))-IF(AY$31="",(SUMIF(S!$HC$15:$HL$15,'Ciclo Semaforico'!AY$30,S!$HC36:$HL36)+SUMIF(N!$HC$15:$HL$15,'Ciclo Semaforico'!AY$30,N!$HC36:$HL36)+SUMIF(E!$HC$15:$HL$15,'Ciclo Semaforico'!AY$30,E!$HC36:$HL36)+SUMIF(O!$HC$15:$HL$15,'Ciclo Semaforico'!AY$30,O!$HC36:$HL36)),(SUMIF(S!$HC$15:$HL$15,'Ciclo Semaforico'!AY$30,S!$HC36:$HL36)+SUMIF(N!$HC$15:$HL$15,'Ciclo Semaforico'!AY$30,N!$HC36:$HL36)+SUMIF(E!$HC$15:$HL$15,'Ciclo Semaforico'!AY$30,E!$HC36:$HL36)+SUMIF(O!$HC$15:$HL$15,'Ciclo Semaforico'!AY$30,O!$HC36:$HL36))*AY$31))</f>
        <v>#REF!</v>
      </c>
      <c r="AZ61" s="245" t="e">
        <f>IF(AZ$32="",IF(AZ$31="",(SUMIF(S!$HC$15:$HL$15,'Ciclo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Semaforico'!AZ$30,O!$HC36:$HL36))*AZ$31),(SUMIF(S!$HC$15:$HL$15,'Ciclo Semaforico'!AZ$32,S!$HC36:$HL36)+SUMIF(N!$HC$15:$HL$15,'Ciclo Semaforico'!AZ$32,N!$HC36:$HL36)+SUMIF(E!$HC$15:$HL$15,'Ciclo Semaforico'!AZ$32,E!$HC36:$HL36)+SUMIF(O!$HC$15:$HL$15,'Ciclo Semaforico'!AZ$32,O!$HC36:$HL36))-IF(AZ$31="",(SUMIF(S!$HC$15:$HL$15,'Ciclo Semaforico'!AZ$30,S!$HC36:$HL36)+SUMIF(N!$HC$15:$HL$15,'Ciclo Semaforico'!AZ$30,N!$HC36:$HL36)+SUMIF(E!$HC$15:$HL$15,'Ciclo Semaforico'!AZ$30,E!$HC36:$HL36)+SUMIF(O!$HC$15:$HL$15,'Ciclo Semaforico'!AZ$30,O!$HC36:$HL36)),(SUMIF(S!$HC$15:$HL$15,'Ciclo Semaforico'!AZ$30,S!$HC36:$HL36)+SUMIF(N!$HC$15:$HL$15,'Ciclo Semaforico'!AZ$30,N!$HC36:$HL36)+SUMIF(E!$HC$15:$HL$15,'Ciclo Semaforico'!AZ$30,E!$HC36:$HL36)+SUMIF(O!$HC$15:$HL$15,'Ciclo Semaforico'!AZ$30,O!$HC36:$HL36))*AZ$31))</f>
        <v>#REF!</v>
      </c>
      <c r="BA61" s="245" t="e">
        <f>IF(BA$32="",IF(BA$31="",(SUMIF(S!$HC$15:$HL$15,'Ciclo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Semaforico'!BA$30,O!$HC36:$HL36))*BA$31),(SUMIF(S!$HC$15:$HL$15,'Ciclo Semaforico'!BA$32,S!$HC36:$HL36)+SUMIF(N!$HC$15:$HL$15,'Ciclo Semaforico'!BA$32,N!$HC36:$HL36)+SUMIF(E!$HC$15:$HL$15,'Ciclo Semaforico'!BA$32,E!$HC36:$HL36)+SUMIF(O!$HC$15:$HL$15,'Ciclo Semaforico'!BA$32,O!$HC36:$HL36))-IF(BA$31="",(SUMIF(S!$HC$15:$HL$15,'Ciclo Semaforico'!BA$30,S!$HC36:$HL36)+SUMIF(N!$HC$15:$HL$15,'Ciclo Semaforico'!BA$30,N!$HC36:$HL36)+SUMIF(E!$HC$15:$HL$15,'Ciclo Semaforico'!BA$30,E!$HC36:$HL36)+SUMIF(O!$HC$15:$HL$15,'Ciclo Semaforico'!BA$30,O!$HC36:$HL36)),(SUMIF(S!$HC$15:$HL$15,'Ciclo Semaforico'!BA$30,S!$HC36:$HL36)+SUMIF(N!$HC$15:$HL$15,'Ciclo Semaforico'!BA$30,N!$HC36:$HL36)+SUMIF(E!$HC$15:$HL$15,'Ciclo Semaforico'!BA$30,E!$HC36:$HL36)+SUMIF(O!$HC$15:$HL$15,'Ciclo Semaforico'!BA$30,O!$HC36:$HL36))*BA$31))</f>
        <v>#REF!</v>
      </c>
      <c r="BB61" s="245" t="e">
        <f>IF(BB$32="",IF(BB$31="",(SUMIF(S!$HC$15:$HL$15,'Ciclo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Semaforico'!BB$30,O!$HC36:$HL36))*BB$31),(SUMIF(S!$HC$15:$HL$15,'Ciclo Semaforico'!BB$32,S!$HC36:$HL36)+SUMIF(N!$HC$15:$HL$15,'Ciclo Semaforico'!BB$32,N!$HC36:$HL36)+SUMIF(E!$HC$15:$HL$15,'Ciclo Semaforico'!BB$32,E!$HC36:$HL36)+SUMIF(O!$HC$15:$HL$15,'Ciclo Semaforico'!BB$32,O!$HC36:$HL36))-IF(BB$31="",(SUMIF(S!$HC$15:$HL$15,'Ciclo Semaforico'!BB$30,S!$HC36:$HL36)+SUMIF(N!$HC$15:$HL$15,'Ciclo Semaforico'!BB$30,N!$HC36:$HL36)+SUMIF(E!$HC$15:$HL$15,'Ciclo Semaforico'!BB$30,E!$HC36:$HL36)+SUMIF(O!$HC$15:$HL$15,'Ciclo Semaforico'!BB$30,O!$HC36:$HL36)),(SUMIF(S!$HC$15:$HL$15,'Ciclo Semaforico'!BB$30,S!$HC36:$HL36)+SUMIF(N!$HC$15:$HL$15,'Ciclo Semaforico'!BB$30,N!$HC36:$HL36)+SUMIF(E!$HC$15:$HL$15,'Ciclo Semaforico'!BB$30,E!$HC36:$HL36)+SUMIF(O!$HC$15:$HL$15,'Ciclo Semaforico'!BB$30,O!$HC36:$HL36))*BB$31))</f>
        <v>#REF!</v>
      </c>
      <c r="BC61" s="245" t="e">
        <f>IF(BC$32="",IF(BC$31="",(SUMIF(S!$HC$15:$HL$15,'Ciclo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Semaforico'!BC$30,O!$HC36:$HL36))*BC$31),(SUMIF(S!$HC$15:$HL$15,'Ciclo Semaforico'!BC$32,S!$HC36:$HL36)+SUMIF(N!$HC$15:$HL$15,'Ciclo Semaforico'!BC$32,N!$HC36:$HL36)+SUMIF(E!$HC$15:$HL$15,'Ciclo Semaforico'!BC$32,E!$HC36:$HL36)+SUMIF(O!$HC$15:$HL$15,'Ciclo Semaforico'!BC$32,O!$HC36:$HL36))-IF(BC$31="",(SUMIF(S!$HC$15:$HL$15,'Ciclo Semaforico'!BC$30,S!$HC36:$HL36)+SUMIF(N!$HC$15:$HL$15,'Ciclo Semaforico'!BC$30,N!$HC36:$HL36)+SUMIF(E!$HC$15:$HL$15,'Ciclo Semaforico'!BC$30,E!$HC36:$HL36)+SUMIF(O!$HC$15:$HL$15,'Ciclo Semaforico'!BC$30,O!$HC36:$HL36)),(SUMIF(S!$HC$15:$HL$15,'Ciclo Semaforico'!BC$30,S!$HC36:$HL36)+SUMIF(N!$HC$15:$HL$15,'Ciclo Semaforico'!BC$30,N!$HC36:$HL36)+SUMIF(E!$HC$15:$HL$15,'Ciclo Semaforico'!BC$30,E!$HC36:$HL36)+SUMIF(O!$HC$15:$HL$15,'Ciclo Semaforico'!BC$30,O!$HC36:$HL36))*BC$31))</f>
        <v>#REF!</v>
      </c>
      <c r="BD61" s="245" t="e">
        <f>IF(BD$32="",IF(BD$31="",(SUMIF(S!$HC$15:$HL$15,'Ciclo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Semaforico'!BD$30,O!$HC36:$HL36))*BD$31),(SUMIF(S!$HC$15:$HL$15,'Ciclo Semaforico'!BD$32,S!$HC36:$HL36)+SUMIF(N!$HC$15:$HL$15,'Ciclo Semaforico'!BD$32,N!$HC36:$HL36)+SUMIF(E!$HC$15:$HL$15,'Ciclo Semaforico'!BD$32,E!$HC36:$HL36)+SUMIF(O!$HC$15:$HL$15,'Ciclo Semaforico'!BD$32,O!$HC36:$HL36))-IF(BD$31="",(SUMIF(S!$HC$15:$HL$15,'Ciclo Semaforico'!BD$30,S!$HC36:$HL36)+SUMIF(N!$HC$15:$HL$15,'Ciclo Semaforico'!BD$30,N!$HC36:$HL36)+SUMIF(E!$HC$15:$HL$15,'Ciclo Semaforico'!BD$30,E!$HC36:$HL36)+SUMIF(O!$HC$15:$HL$15,'Ciclo Semaforico'!BD$30,O!$HC36:$HL36)),(SUMIF(S!$HC$15:$HL$15,'Ciclo Semaforico'!BD$30,S!$HC36:$HL36)+SUMIF(N!$HC$15:$HL$15,'Ciclo Semaforico'!BD$30,N!$HC36:$HL36)+SUMIF(E!$HC$15:$HL$15,'Ciclo Semaforico'!BD$30,E!$HC36:$HL36)+SUMIF(O!$HC$15:$HL$15,'Ciclo Semaforico'!BD$30,O!$HC36:$HL36))*BD$31))</f>
        <v>#REF!</v>
      </c>
      <c r="BE61" s="245">
        <f>IF(BE$32="",IF(BE$31="",(SUMIF(S!$HC$15:$HL$15,'Ciclo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Semaforico'!BE$30,O!$HC36:$HL36))*BE$31),(SUMIF(S!$HC$15:$HL$15,'Ciclo Semaforico'!BE$32,S!$HC36:$HL36)+SUMIF(N!$HC$15:$HL$15,'Ciclo Semaforico'!BE$32,N!$HC36:$HL36)+SUMIF(E!$HC$15:$HL$15,'Ciclo Semaforico'!BE$32,E!$HC36:$HL36)+SUMIF(O!$HC$15:$HL$15,'Ciclo Semaforico'!BE$32,O!$HC36:$HL36))-IF(BE$31="",(SUMIF(S!$HC$15:$HL$15,'Ciclo Semaforico'!BE$30,S!$HC36:$HL36)+SUMIF(N!$HC$15:$HL$15,'Ciclo Semaforico'!BE$30,N!$HC36:$HL36)+SUMIF(E!$HC$15:$HL$15,'Ciclo Semaforico'!BE$30,E!$HC36:$HL36)+SUMIF(O!$HC$15:$HL$15,'Ciclo Semaforico'!BE$30,O!$HC36:$HL36)),(SUMIF(S!$HC$15:$HL$15,'Ciclo Semaforico'!BE$30,S!$HC36:$HL36)+SUMIF(N!$HC$15:$HL$15,'Ciclo Semaforico'!BE$30,N!$HC36:$HL36)+SUMIF(E!$HC$15:$HL$15,'Ciclo Semaforico'!BE$30,E!$HC36:$HL36)+SUMIF(O!$HC$15:$HL$15,'Ciclo Semaforico'!BE$30,O!$HC36:$HL36))*BE$31))</f>
        <v>0</v>
      </c>
      <c r="BF61" s="245">
        <f>IF(BF$32="",IF(BF$31="",(SUMIF(S!$HC$15:$HL$15,'Ciclo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Semaforico'!BF$30,O!$HC36:$HL36))*BF$31),(SUMIF(S!$HC$15:$HL$15,'Ciclo Semaforico'!BF$32,S!$HC36:$HL36)+SUMIF(N!$HC$15:$HL$15,'Ciclo Semaforico'!BF$32,N!$HC36:$HL36)+SUMIF(E!$HC$15:$HL$15,'Ciclo Semaforico'!BF$32,E!$HC36:$HL36)+SUMIF(O!$HC$15:$HL$15,'Ciclo Semaforico'!BF$32,O!$HC36:$HL36))-IF(BF$31="",(SUMIF(S!$HC$15:$HL$15,'Ciclo Semaforico'!BF$30,S!$HC36:$HL36)+SUMIF(N!$HC$15:$HL$15,'Ciclo Semaforico'!BF$30,N!$HC36:$HL36)+SUMIF(E!$HC$15:$HL$15,'Ciclo Semaforico'!BF$30,E!$HC36:$HL36)+SUMIF(O!$HC$15:$HL$15,'Ciclo Semaforico'!BF$30,O!$HC36:$HL36)),(SUMIF(S!$HC$15:$HL$15,'Ciclo Semaforico'!BF$30,S!$HC36:$HL36)+SUMIF(N!$HC$15:$HL$15,'Ciclo Semaforico'!BF$30,N!$HC36:$HL36)+SUMIF(E!$HC$15:$HL$15,'Ciclo Semaforico'!BF$30,E!$HC36:$HL36)+SUMIF(O!$HC$15:$HL$15,'Ciclo Semaforico'!BF$30,O!$HC36:$HL36))*BF$31))</f>
        <v>0</v>
      </c>
      <c r="BG61" s="245">
        <f>IF(BG$32="",IF(BG$31="",(SUMIF(S!$HC$15:$HL$15,'Ciclo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Semaforico'!BG$30,O!$HC36:$HL36))*BG$31),(SUMIF(S!$HC$15:$HL$15,'Ciclo Semaforico'!BG$32,S!$HC36:$HL36)+SUMIF(N!$HC$15:$HL$15,'Ciclo Semaforico'!BG$32,N!$HC36:$HL36)+SUMIF(E!$HC$15:$HL$15,'Ciclo Semaforico'!BG$32,E!$HC36:$HL36)+SUMIF(O!$HC$15:$HL$15,'Ciclo Semaforico'!BG$32,O!$HC36:$HL36))-IF(BG$31="",(SUMIF(S!$HC$15:$HL$15,'Ciclo Semaforico'!BG$30,S!$HC36:$HL36)+SUMIF(N!$HC$15:$HL$15,'Ciclo Semaforico'!BG$30,N!$HC36:$HL36)+SUMIF(E!$HC$15:$HL$15,'Ciclo Semaforico'!BG$30,E!$HC36:$HL36)+SUMIF(O!$HC$15:$HL$15,'Ciclo Semaforico'!BG$30,O!$HC36:$HL36)),(SUMIF(S!$HC$15:$HL$15,'Ciclo Semaforico'!BG$30,S!$HC36:$HL36)+SUMIF(N!$HC$15:$HL$15,'Ciclo Semaforico'!BG$30,N!$HC36:$HL36)+SUMIF(E!$HC$15:$HL$15,'Ciclo Semaforico'!BG$30,E!$HC36:$HL36)+SUMIF(O!$HC$15:$HL$15,'Ciclo Semaforico'!BG$30,O!$HC36:$HL36))*BG$31))</f>
        <v>0</v>
      </c>
      <c r="BH61" s="245">
        <f>IF(BH$32="",IF(BH$31="",(SUMIF(S!$HC$15:$HL$15,'Ciclo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Semaforico'!BH$30,O!$HC36:$HL36))*BH$31),(SUMIF(S!$HC$15:$HL$15,'Ciclo Semaforico'!BH$32,S!$HC36:$HL36)+SUMIF(N!$HC$15:$HL$15,'Ciclo Semaforico'!BH$32,N!$HC36:$HL36)+SUMIF(E!$HC$15:$HL$15,'Ciclo Semaforico'!BH$32,E!$HC36:$HL36)+SUMIF(O!$HC$15:$HL$15,'Ciclo Semaforico'!BH$32,O!$HC36:$HL36))-IF(BH$31="",(SUMIF(S!$HC$15:$HL$15,'Ciclo Semaforico'!BH$30,S!$HC36:$HL36)+SUMIF(N!$HC$15:$HL$15,'Ciclo Semaforico'!BH$30,N!$HC36:$HL36)+SUMIF(E!$HC$15:$HL$15,'Ciclo Semaforico'!BH$30,E!$HC36:$HL36)+SUMIF(O!$HC$15:$HL$15,'Ciclo Semaforico'!BH$30,O!$HC36:$HL36)),(SUMIF(S!$HC$15:$HL$15,'Ciclo Semaforico'!BH$30,S!$HC36:$HL36)+SUMIF(N!$HC$15:$HL$15,'Ciclo Semaforico'!BH$30,N!$HC36:$HL36)+SUMIF(E!$HC$15:$HL$15,'Ciclo Semaforico'!BH$30,E!$HC36:$HL36)+SUMIF(O!$HC$15:$HL$15,'Ciclo Semaforico'!BH$30,O!$HC36:$HL36))*BH$31))</f>
        <v>0</v>
      </c>
      <c r="BI61" s="245">
        <f>IF(BI$32="",IF(BI$31="",(SUMIF(S!$HC$15:$HL$15,'Ciclo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Semaforico'!BI$30,O!$HC36:$HL36))*BI$31),(SUMIF(S!$HC$15:$HL$15,'Ciclo Semaforico'!BI$32,S!$HC36:$HL36)+SUMIF(N!$HC$15:$HL$15,'Ciclo Semaforico'!BI$32,N!$HC36:$HL36)+SUMIF(E!$HC$15:$HL$15,'Ciclo Semaforico'!BI$32,E!$HC36:$HL36)+SUMIF(O!$HC$15:$HL$15,'Ciclo Semaforico'!BI$32,O!$HC36:$HL36))-IF(BI$31="",(SUMIF(S!$HC$15:$HL$15,'Ciclo Semaforico'!BI$30,S!$HC36:$HL36)+SUMIF(N!$HC$15:$HL$15,'Ciclo Semaforico'!BI$30,N!$HC36:$HL36)+SUMIF(E!$HC$15:$HL$15,'Ciclo Semaforico'!BI$30,E!$HC36:$HL36)+SUMIF(O!$HC$15:$HL$15,'Ciclo Semaforico'!BI$30,O!$HC36:$HL36)),(SUMIF(S!$HC$15:$HL$15,'Ciclo Semaforico'!BI$30,S!$HC36:$HL36)+SUMIF(N!$HC$15:$HL$15,'Ciclo Semaforico'!BI$30,N!$HC36:$HL36)+SUMIF(E!$HC$15:$HL$15,'Ciclo Semaforico'!BI$30,E!$HC36:$HL36)+SUMIF(O!$HC$15:$HL$15,'Ciclo Semaforico'!BI$30,O!$HC36:$HL36))*BI$31))</f>
        <v>0</v>
      </c>
      <c r="BJ61" s="246">
        <f>IF(BJ$32="",IF(BJ$31="",(SUMIF(S!$HC$15:$HL$15,'Ciclo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Semaforico'!BJ$30,O!$HC36:$HL36))*BJ$31),(SUMIF(S!$HC$15:$HL$15,'Ciclo Semaforico'!BJ$32,S!$HC36:$HL36)+SUMIF(N!$HC$15:$HL$15,'Ciclo Semaforico'!BJ$32,N!$HC36:$HL36)+SUMIF(E!$HC$15:$HL$15,'Ciclo Semaforico'!BJ$32,E!$HC36:$HL36)+SUMIF(O!$HC$15:$HL$15,'Ciclo Semaforico'!BJ$32,O!$HC36:$HL36))-IF(BJ$31="",(SUMIF(S!$HC$15:$HL$15,'Ciclo Semaforico'!BJ$30,S!$HC36:$HL36)+SUMIF(N!$HC$15:$HL$15,'Ciclo Semaforico'!BJ$30,N!$HC36:$HL36)+SUMIF(E!$HC$15:$HL$15,'Ciclo Semaforico'!BJ$30,E!$HC36:$HL36)+SUMIF(O!$HC$15:$HL$15,'Ciclo Semaforico'!BJ$30,O!$HC36:$HL36)),(SUMIF(S!$HC$15:$HL$15,'Ciclo Semaforico'!BJ$30,S!$HC36:$HL36)+SUMIF(N!$HC$15:$HL$15,'Ciclo Semaforico'!BJ$30,N!$HC36:$HL36)+SUMIF(E!$HC$15:$HL$15,'Ciclo Semaforico'!BJ$30,E!$HC36:$HL36)+SUMIF(O!$HC$15:$HL$15,'Ciclo Semaforico'!BJ$30,O!$HC36:$HL36))*BJ$31))</f>
        <v>0</v>
      </c>
      <c r="BK61" s="244">
        <f>IF(BK$32="",IF(BK$31="",(SUMIF(S!$HC$15:$HL$15,'Ciclo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Semaforico'!BK$30,O!$HC36:$HL36))*BK$31),(SUMIF(S!$HC$15:$HL$15,'Ciclo Semaforico'!BK$32,S!$HC36:$HL36)+SUMIF(N!$HC$15:$HL$15,'Ciclo Semaforico'!BK$32,N!$HC36:$HL36)+SUMIF(E!$HC$15:$HL$15,'Ciclo Semaforico'!BK$32,E!$HC36:$HL36)+SUMIF(O!$HC$15:$HL$15,'Ciclo Semaforico'!BK$32,O!$HC36:$HL36))-IF(BK$31="",(SUMIF(S!$HC$15:$HL$15,'Ciclo Semaforico'!BK$30,S!$HC36:$HL36)+SUMIF(N!$HC$15:$HL$15,'Ciclo Semaforico'!BK$30,N!$HC36:$HL36)+SUMIF(E!$HC$15:$HL$15,'Ciclo Semaforico'!BK$30,E!$HC36:$HL36)+SUMIF(O!$HC$15:$HL$15,'Ciclo Semaforico'!BK$30,O!$HC36:$HL36)),(SUMIF(S!$HC$15:$HL$15,'Ciclo Semaforico'!BK$30,S!$HC36:$HL36)+SUMIF(N!$HC$15:$HL$15,'Ciclo Semaforico'!BK$30,N!$HC36:$HL36)+SUMIF(E!$HC$15:$HL$15,'Ciclo Semaforico'!BK$30,E!$HC36:$HL36)+SUMIF(O!$HC$15:$HL$15,'Ciclo Semaforico'!BK$30,O!$HC36:$HL36))*BK$31))</f>
        <v>0</v>
      </c>
      <c r="BL61" s="245">
        <f>IF(BL$32="",IF(BL$31="",(SUMIF(S!$HC$15:$HL$15,'Ciclo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Semaforico'!BL$30,O!$HC36:$HL36))*BL$31),(SUMIF(S!$HC$15:$HL$15,'Ciclo Semaforico'!BL$32,S!$HC36:$HL36)+SUMIF(N!$HC$15:$HL$15,'Ciclo Semaforico'!BL$32,N!$HC36:$HL36)+SUMIF(E!$HC$15:$HL$15,'Ciclo Semaforico'!BL$32,E!$HC36:$HL36)+SUMIF(O!$HC$15:$HL$15,'Ciclo Semaforico'!BL$32,O!$HC36:$HL36))-IF(BL$31="",(SUMIF(S!$HC$15:$HL$15,'Ciclo Semaforico'!BL$30,S!$HC36:$HL36)+SUMIF(N!$HC$15:$HL$15,'Ciclo Semaforico'!BL$30,N!$HC36:$HL36)+SUMIF(E!$HC$15:$HL$15,'Ciclo Semaforico'!BL$30,E!$HC36:$HL36)+SUMIF(O!$HC$15:$HL$15,'Ciclo Semaforico'!BL$30,O!$HC36:$HL36)),(SUMIF(S!$HC$15:$HL$15,'Ciclo Semaforico'!BL$30,S!$HC36:$HL36)+SUMIF(N!$HC$15:$HL$15,'Ciclo Semaforico'!BL$30,N!$HC36:$HL36)+SUMIF(E!$HC$15:$HL$15,'Ciclo Semaforico'!BL$30,E!$HC36:$HL36)+SUMIF(O!$HC$15:$HL$15,'Ciclo Semaforico'!BL$30,O!$HC36:$HL36))*BL$31))</f>
        <v>0</v>
      </c>
      <c r="BM61" s="245">
        <f>IF(BM$32="",IF(BM$31="",(SUMIF(S!$HC$15:$HL$15,'Ciclo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Semaforico'!BM$30,O!$HC36:$HL36))*BM$31),(SUMIF(S!$HC$15:$HL$15,'Ciclo Semaforico'!BM$32,S!$HC36:$HL36)+SUMIF(N!$HC$15:$HL$15,'Ciclo Semaforico'!BM$32,N!$HC36:$HL36)+SUMIF(E!$HC$15:$HL$15,'Ciclo Semaforico'!BM$32,E!$HC36:$HL36)+SUMIF(O!$HC$15:$HL$15,'Ciclo Semaforico'!BM$32,O!$HC36:$HL36))-IF(BM$31="",(SUMIF(S!$HC$15:$HL$15,'Ciclo Semaforico'!BM$30,S!$HC36:$HL36)+SUMIF(N!$HC$15:$HL$15,'Ciclo Semaforico'!BM$30,N!$HC36:$HL36)+SUMIF(E!$HC$15:$HL$15,'Ciclo Semaforico'!BM$30,E!$HC36:$HL36)+SUMIF(O!$HC$15:$HL$15,'Ciclo Semaforico'!BM$30,O!$HC36:$HL36)),(SUMIF(S!$HC$15:$HL$15,'Ciclo Semaforico'!BM$30,S!$HC36:$HL36)+SUMIF(N!$HC$15:$HL$15,'Ciclo Semaforico'!BM$30,N!$HC36:$HL36)+SUMIF(E!$HC$15:$HL$15,'Ciclo Semaforico'!BM$30,E!$HC36:$HL36)+SUMIF(O!$HC$15:$HL$15,'Ciclo Semaforico'!BM$30,O!$HC36:$HL36))*BM$31))</f>
        <v>0</v>
      </c>
      <c r="BN61" s="245">
        <f>IF(BN$32="",IF(BN$31="",(SUMIF(S!$HC$15:$HL$15,'Ciclo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Semaforico'!BN$30,O!$HC36:$HL36))*BN$31),(SUMIF(S!$HC$15:$HL$15,'Ciclo Semaforico'!BN$32,S!$HC36:$HL36)+SUMIF(N!$HC$15:$HL$15,'Ciclo Semaforico'!BN$32,N!$HC36:$HL36)+SUMIF(E!$HC$15:$HL$15,'Ciclo Semaforico'!BN$32,E!$HC36:$HL36)+SUMIF(O!$HC$15:$HL$15,'Ciclo Semaforico'!BN$32,O!$HC36:$HL36))-IF(BN$31="",(SUMIF(S!$HC$15:$HL$15,'Ciclo Semaforico'!BN$30,S!$HC36:$HL36)+SUMIF(N!$HC$15:$HL$15,'Ciclo Semaforico'!BN$30,N!$HC36:$HL36)+SUMIF(E!$HC$15:$HL$15,'Ciclo Semaforico'!BN$30,E!$HC36:$HL36)+SUMIF(O!$HC$15:$HL$15,'Ciclo Semaforico'!BN$30,O!$HC36:$HL36)),(SUMIF(S!$HC$15:$HL$15,'Ciclo Semaforico'!BN$30,S!$HC36:$HL36)+SUMIF(N!$HC$15:$HL$15,'Ciclo Semaforico'!BN$30,N!$HC36:$HL36)+SUMIF(E!$HC$15:$HL$15,'Ciclo Semaforico'!BN$30,E!$HC36:$HL36)+SUMIF(O!$HC$15:$HL$15,'Ciclo Semaforico'!BN$30,O!$HC36:$HL36))*BN$31))</f>
        <v>0</v>
      </c>
      <c r="BO61" s="245">
        <f>IF(BO$32="",IF(BO$31="",(SUMIF(S!$HC$15:$HL$15,'Ciclo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Semaforico'!BO$30,O!$HC36:$HL36))*BO$31),(SUMIF(S!$HC$15:$HL$15,'Ciclo Semaforico'!BO$32,S!$HC36:$HL36)+SUMIF(N!$HC$15:$HL$15,'Ciclo Semaforico'!BO$32,N!$HC36:$HL36)+SUMIF(E!$HC$15:$HL$15,'Ciclo Semaforico'!BO$32,E!$HC36:$HL36)+SUMIF(O!$HC$15:$HL$15,'Ciclo Semaforico'!BO$32,O!$HC36:$HL36))-IF(BO$31="",(SUMIF(S!$HC$15:$HL$15,'Ciclo Semaforico'!BO$30,S!$HC36:$HL36)+SUMIF(N!$HC$15:$HL$15,'Ciclo Semaforico'!BO$30,N!$HC36:$HL36)+SUMIF(E!$HC$15:$HL$15,'Ciclo Semaforico'!BO$30,E!$HC36:$HL36)+SUMIF(O!$HC$15:$HL$15,'Ciclo Semaforico'!BO$30,O!$HC36:$HL36)),(SUMIF(S!$HC$15:$HL$15,'Ciclo Semaforico'!BO$30,S!$HC36:$HL36)+SUMIF(N!$HC$15:$HL$15,'Ciclo Semaforico'!BO$30,N!$HC36:$HL36)+SUMIF(E!$HC$15:$HL$15,'Ciclo Semaforico'!BO$30,E!$HC36:$HL36)+SUMIF(O!$HC$15:$HL$15,'Ciclo Semaforico'!BO$30,O!$HC36:$HL36))*BO$31))</f>
        <v>0</v>
      </c>
      <c r="BP61" s="245">
        <f>IF(BP$32="",IF(BP$31="",(SUMIF(S!$HC$15:$HL$15,'Ciclo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Semaforico'!BP$30,O!$HC36:$HL36))*BP$31),(SUMIF(S!$HC$15:$HL$15,'Ciclo Semaforico'!BP$32,S!$HC36:$HL36)+SUMIF(N!$HC$15:$HL$15,'Ciclo Semaforico'!BP$32,N!$HC36:$HL36)+SUMIF(E!$HC$15:$HL$15,'Ciclo Semaforico'!BP$32,E!$HC36:$HL36)+SUMIF(O!$HC$15:$HL$15,'Ciclo Semaforico'!BP$32,O!$HC36:$HL36))-IF(BP$31="",(SUMIF(S!$HC$15:$HL$15,'Ciclo Semaforico'!BP$30,S!$HC36:$HL36)+SUMIF(N!$HC$15:$HL$15,'Ciclo Semaforico'!BP$30,N!$HC36:$HL36)+SUMIF(E!$HC$15:$HL$15,'Ciclo Semaforico'!BP$30,E!$HC36:$HL36)+SUMIF(O!$HC$15:$HL$15,'Ciclo Semaforico'!BP$30,O!$HC36:$HL36)),(SUMIF(S!$HC$15:$HL$15,'Ciclo Semaforico'!BP$30,S!$HC36:$HL36)+SUMIF(N!$HC$15:$HL$15,'Ciclo Semaforico'!BP$30,N!$HC36:$HL36)+SUMIF(E!$HC$15:$HL$15,'Ciclo Semaforico'!BP$30,E!$HC36:$HL36)+SUMIF(O!$HC$15:$HL$15,'Ciclo Semaforico'!BP$30,O!$HC36:$HL36))*BP$31))</f>
        <v>0</v>
      </c>
      <c r="BQ61" s="245">
        <f>IF(BQ$32="",IF(BQ$31="",(SUMIF(S!$HC$15:$HL$15,'Ciclo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Semaforico'!BQ$30,O!$HC36:$HL36))*BQ$31),(SUMIF(S!$HC$15:$HL$15,'Ciclo Semaforico'!BQ$32,S!$HC36:$HL36)+SUMIF(N!$HC$15:$HL$15,'Ciclo Semaforico'!BQ$32,N!$HC36:$HL36)+SUMIF(E!$HC$15:$HL$15,'Ciclo Semaforico'!BQ$32,E!$HC36:$HL36)+SUMIF(O!$HC$15:$HL$15,'Ciclo Semaforico'!BQ$32,O!$HC36:$HL36))-IF(BQ$31="",(SUMIF(S!$HC$15:$HL$15,'Ciclo Semaforico'!BQ$30,S!$HC36:$HL36)+SUMIF(N!$HC$15:$HL$15,'Ciclo Semaforico'!BQ$30,N!$HC36:$HL36)+SUMIF(E!$HC$15:$HL$15,'Ciclo Semaforico'!BQ$30,E!$HC36:$HL36)+SUMIF(O!$HC$15:$HL$15,'Ciclo Semaforico'!BQ$30,O!$HC36:$HL36)),(SUMIF(S!$HC$15:$HL$15,'Ciclo Semaforico'!BQ$30,S!$HC36:$HL36)+SUMIF(N!$HC$15:$HL$15,'Ciclo Semaforico'!BQ$30,N!$HC36:$HL36)+SUMIF(E!$HC$15:$HL$15,'Ciclo Semaforico'!BQ$30,E!$HC36:$HL36)+SUMIF(O!$HC$15:$HL$15,'Ciclo Semaforico'!BQ$30,O!$HC36:$HL36))*BQ$31))</f>
        <v>0</v>
      </c>
      <c r="BR61" s="245">
        <f>IF(BR$32="",IF(BR$31="",(SUMIF(S!$HC$15:$HL$15,'Ciclo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Semaforico'!BR$30,O!$HC36:$HL36))*BR$31),(SUMIF(S!$HC$15:$HL$15,'Ciclo Semaforico'!BR$32,S!$HC36:$HL36)+SUMIF(N!$HC$15:$HL$15,'Ciclo Semaforico'!BR$32,N!$HC36:$HL36)+SUMIF(E!$HC$15:$HL$15,'Ciclo Semaforico'!BR$32,E!$HC36:$HL36)+SUMIF(O!$HC$15:$HL$15,'Ciclo Semaforico'!BR$32,O!$HC36:$HL36))-IF(BR$31="",(SUMIF(S!$HC$15:$HL$15,'Ciclo Semaforico'!BR$30,S!$HC36:$HL36)+SUMIF(N!$HC$15:$HL$15,'Ciclo Semaforico'!BR$30,N!$HC36:$HL36)+SUMIF(E!$HC$15:$HL$15,'Ciclo Semaforico'!BR$30,E!$HC36:$HL36)+SUMIF(O!$HC$15:$HL$15,'Ciclo Semaforico'!BR$30,O!$HC36:$HL36)),(SUMIF(S!$HC$15:$HL$15,'Ciclo Semaforico'!BR$30,S!$HC36:$HL36)+SUMIF(N!$HC$15:$HL$15,'Ciclo Semaforico'!BR$30,N!$HC36:$HL36)+SUMIF(E!$HC$15:$HL$15,'Ciclo Semaforico'!BR$30,E!$HC36:$HL36)+SUMIF(O!$HC$15:$HL$15,'Ciclo Semaforico'!BR$30,O!$HC36:$HL36))*BR$31))</f>
        <v>0</v>
      </c>
      <c r="BS61" s="245">
        <f>IF(BS$32="",IF(BS$31="",(SUMIF(S!$HC$15:$HL$15,'Ciclo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Semaforico'!BS$30,O!$HC36:$HL36))*BS$31),(SUMIF(S!$HC$15:$HL$15,'Ciclo Semaforico'!BS$32,S!$HC36:$HL36)+SUMIF(N!$HC$15:$HL$15,'Ciclo Semaforico'!BS$32,N!$HC36:$HL36)+SUMIF(E!$HC$15:$HL$15,'Ciclo Semaforico'!BS$32,E!$HC36:$HL36)+SUMIF(O!$HC$15:$HL$15,'Ciclo Semaforico'!BS$32,O!$HC36:$HL36))-IF(BS$31="",(SUMIF(S!$HC$15:$HL$15,'Ciclo Semaforico'!BS$30,S!$HC36:$HL36)+SUMIF(N!$HC$15:$HL$15,'Ciclo Semaforico'!BS$30,N!$HC36:$HL36)+SUMIF(E!$HC$15:$HL$15,'Ciclo Semaforico'!BS$30,E!$HC36:$HL36)+SUMIF(O!$HC$15:$HL$15,'Ciclo Semaforico'!BS$30,O!$HC36:$HL36)),(SUMIF(S!$HC$15:$HL$15,'Ciclo Semaforico'!BS$30,S!$HC36:$HL36)+SUMIF(N!$HC$15:$HL$15,'Ciclo Semaforico'!BS$30,N!$HC36:$HL36)+SUMIF(E!$HC$15:$HL$15,'Ciclo Semaforico'!BS$30,E!$HC36:$HL36)+SUMIF(O!$HC$15:$HL$15,'Ciclo Semaforico'!BS$30,O!$HC36:$HL36))*BS$31))</f>
        <v>0</v>
      </c>
      <c r="BT61" s="245">
        <f>IF(BT$32="",IF(BT$31="",(SUMIF(S!$HC$15:$HL$15,'Ciclo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Semaforico'!BT$30,O!$HC36:$HL36))*BT$31),(SUMIF(S!$HC$15:$HL$15,'Ciclo Semaforico'!BT$32,S!$HC36:$HL36)+SUMIF(N!$HC$15:$HL$15,'Ciclo Semaforico'!BT$32,N!$HC36:$HL36)+SUMIF(E!$HC$15:$HL$15,'Ciclo Semaforico'!BT$32,E!$HC36:$HL36)+SUMIF(O!$HC$15:$HL$15,'Ciclo Semaforico'!BT$32,O!$HC36:$HL36))-IF(BT$31="",(SUMIF(S!$HC$15:$HL$15,'Ciclo Semaforico'!BT$30,S!$HC36:$HL36)+SUMIF(N!$HC$15:$HL$15,'Ciclo Semaforico'!BT$30,N!$HC36:$HL36)+SUMIF(E!$HC$15:$HL$15,'Ciclo Semaforico'!BT$30,E!$HC36:$HL36)+SUMIF(O!$HC$15:$HL$15,'Ciclo Semaforico'!BT$30,O!$HC36:$HL36)),(SUMIF(S!$HC$15:$HL$15,'Ciclo Semaforico'!BT$30,S!$HC36:$HL36)+SUMIF(N!$HC$15:$HL$15,'Ciclo Semaforico'!BT$30,N!$HC36:$HL36)+SUMIF(E!$HC$15:$HL$15,'Ciclo Semaforico'!BT$30,E!$HC36:$HL36)+SUMIF(O!$HC$15:$HL$15,'Ciclo Semaforico'!BT$30,O!$HC36:$HL36))*BT$31))</f>
        <v>0</v>
      </c>
      <c r="BU61" s="245">
        <f>IF(BU$32="",IF(BU$31="",(SUMIF(S!$HC$15:$HL$15,'Ciclo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Semaforico'!BU$30,O!$HC36:$HL36))*BU$31),(SUMIF(S!$HC$15:$HL$15,'Ciclo Semaforico'!BU$32,S!$HC36:$HL36)+SUMIF(N!$HC$15:$HL$15,'Ciclo Semaforico'!BU$32,N!$HC36:$HL36)+SUMIF(E!$HC$15:$HL$15,'Ciclo Semaforico'!BU$32,E!$HC36:$HL36)+SUMIF(O!$HC$15:$HL$15,'Ciclo Semaforico'!BU$32,O!$HC36:$HL36))-IF(BU$31="",(SUMIF(S!$HC$15:$HL$15,'Ciclo Semaforico'!BU$30,S!$HC36:$HL36)+SUMIF(N!$HC$15:$HL$15,'Ciclo Semaforico'!BU$30,N!$HC36:$HL36)+SUMIF(E!$HC$15:$HL$15,'Ciclo Semaforico'!BU$30,E!$HC36:$HL36)+SUMIF(O!$HC$15:$HL$15,'Ciclo Semaforico'!BU$30,O!$HC36:$HL36)),(SUMIF(S!$HC$15:$HL$15,'Ciclo Semaforico'!BU$30,S!$HC36:$HL36)+SUMIF(N!$HC$15:$HL$15,'Ciclo Semaforico'!BU$30,N!$HC36:$HL36)+SUMIF(E!$HC$15:$HL$15,'Ciclo Semaforico'!BU$30,E!$HC36:$HL36)+SUMIF(O!$HC$15:$HL$15,'Ciclo Semaforico'!BU$30,O!$HC36:$HL36))*BU$31))</f>
        <v>0</v>
      </c>
      <c r="BV61" s="246">
        <f>IF(BV$32="",IF(BV$31="",(SUMIF(S!$HC$15:$HL$15,'Ciclo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Semaforico'!BV$30,O!$HC36:$HL36))*BV$31),(SUMIF(S!$HC$15:$HL$15,'Ciclo Semaforico'!BV$32,S!$HC36:$HL36)+SUMIF(N!$HC$15:$HL$15,'Ciclo Semaforico'!BV$32,N!$HC36:$HL36)+SUMIF(E!$HC$15:$HL$15,'Ciclo Semaforico'!BV$32,E!$HC36:$HL36)+SUMIF(O!$HC$15:$HL$15,'Ciclo Semaforico'!BV$32,O!$HC36:$HL36))-IF(BV$31="",(SUMIF(S!$HC$15:$HL$15,'Ciclo Semaforico'!BV$30,S!$HC36:$HL36)+SUMIF(N!$HC$15:$HL$15,'Ciclo Semaforico'!BV$30,N!$HC36:$HL36)+SUMIF(E!$HC$15:$HL$15,'Ciclo Semaforico'!BV$30,E!$HC36:$HL36)+SUMIF(O!$HC$15:$HL$15,'Ciclo Semaforico'!BV$30,O!$HC36:$HL36)),(SUMIF(S!$HC$15:$HL$15,'Ciclo Semaforico'!BV$30,S!$HC36:$HL36)+SUMIF(N!$HC$15:$HL$15,'Ciclo Semaforico'!BV$30,N!$HC36:$HL36)+SUMIF(E!$HC$15:$HL$15,'Ciclo Semaforico'!BV$30,E!$HC36:$HL36)+SUMIF(O!$HC$15:$HL$15,'Ciclo Semaforico'!BV$30,O!$HC36:$HL36))*BV$31))</f>
        <v>0</v>
      </c>
      <c r="BW61" s="244">
        <f>IF(BW$32="",IF(BW$31="",(SUMIF(S!$HC$15:$HL$15,'Ciclo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Semaforico'!BW$30,O!$HC36:$HL36))*BW$31),(SUMIF(S!$HC$15:$HL$15,'Ciclo Semaforico'!BW$32,S!$HC36:$HL36)+SUMIF(N!$HC$15:$HL$15,'Ciclo Semaforico'!BW$32,N!$HC36:$HL36)+SUMIF(E!$HC$15:$HL$15,'Ciclo Semaforico'!BW$32,E!$HC36:$HL36)+SUMIF(O!$HC$15:$HL$15,'Ciclo Semaforico'!BW$32,O!$HC36:$HL36))-IF(BW$31="",(SUMIF(S!$HC$15:$HL$15,'Ciclo Semaforico'!BW$30,S!$HC36:$HL36)+SUMIF(N!$HC$15:$HL$15,'Ciclo Semaforico'!BW$30,N!$HC36:$HL36)+SUMIF(E!$HC$15:$HL$15,'Ciclo Semaforico'!BW$30,E!$HC36:$HL36)+SUMIF(O!$HC$15:$HL$15,'Ciclo Semaforico'!BW$30,O!$HC36:$HL36)),(SUMIF(S!$HC$15:$HL$15,'Ciclo Semaforico'!BW$30,S!$HC36:$HL36)+SUMIF(N!$HC$15:$HL$15,'Ciclo Semaforico'!BW$30,N!$HC36:$HL36)+SUMIF(E!$HC$15:$HL$15,'Ciclo Semaforico'!BW$30,E!$HC36:$HL36)+SUMIF(O!$HC$15:$HL$15,'Ciclo Semaforico'!BW$30,O!$HC36:$HL36))*BW$31))</f>
        <v>0</v>
      </c>
      <c r="BX61" s="245">
        <f>IF(BX$32="",IF(BX$31="",(SUMIF(S!$HC$15:$HL$15,'Ciclo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Semaforico'!BX$30,O!$HC36:$HL36))*BX$31),(SUMIF(S!$HC$15:$HL$15,'Ciclo Semaforico'!BX$32,S!$HC36:$HL36)+SUMIF(N!$HC$15:$HL$15,'Ciclo Semaforico'!BX$32,N!$HC36:$HL36)+SUMIF(E!$HC$15:$HL$15,'Ciclo Semaforico'!BX$32,E!$HC36:$HL36)+SUMIF(O!$HC$15:$HL$15,'Ciclo Semaforico'!BX$32,O!$HC36:$HL36))-IF(BX$31="",(SUMIF(S!$HC$15:$HL$15,'Ciclo Semaforico'!BX$30,S!$HC36:$HL36)+SUMIF(N!$HC$15:$HL$15,'Ciclo Semaforico'!BX$30,N!$HC36:$HL36)+SUMIF(E!$HC$15:$HL$15,'Ciclo Semaforico'!BX$30,E!$HC36:$HL36)+SUMIF(O!$HC$15:$HL$15,'Ciclo Semaforico'!BX$30,O!$HC36:$HL36)),(SUMIF(S!$HC$15:$HL$15,'Ciclo Semaforico'!BX$30,S!$HC36:$HL36)+SUMIF(N!$HC$15:$HL$15,'Ciclo Semaforico'!BX$30,N!$HC36:$HL36)+SUMIF(E!$HC$15:$HL$15,'Ciclo Semaforico'!BX$30,E!$HC36:$HL36)+SUMIF(O!$HC$15:$HL$15,'Ciclo Semaforico'!BX$30,O!$HC36:$HL36))*BX$31))</f>
        <v>0</v>
      </c>
      <c r="BY61" s="245">
        <f>IF(BY$32="",IF(BY$31="",(SUMIF(S!$HC$15:$HL$15,'Ciclo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Semaforico'!BY$30,O!$HC36:$HL36))*BY$31),(SUMIF(S!$HC$15:$HL$15,'Ciclo Semaforico'!BY$32,S!$HC36:$HL36)+SUMIF(N!$HC$15:$HL$15,'Ciclo Semaforico'!BY$32,N!$HC36:$HL36)+SUMIF(E!$HC$15:$HL$15,'Ciclo Semaforico'!BY$32,E!$HC36:$HL36)+SUMIF(O!$HC$15:$HL$15,'Ciclo Semaforico'!BY$32,O!$HC36:$HL36))-IF(BY$31="",(SUMIF(S!$HC$15:$HL$15,'Ciclo Semaforico'!BY$30,S!$HC36:$HL36)+SUMIF(N!$HC$15:$HL$15,'Ciclo Semaforico'!BY$30,N!$HC36:$HL36)+SUMIF(E!$HC$15:$HL$15,'Ciclo Semaforico'!BY$30,E!$HC36:$HL36)+SUMIF(O!$HC$15:$HL$15,'Ciclo Semaforico'!BY$30,O!$HC36:$HL36)),(SUMIF(S!$HC$15:$HL$15,'Ciclo Semaforico'!BY$30,S!$HC36:$HL36)+SUMIF(N!$HC$15:$HL$15,'Ciclo Semaforico'!BY$30,N!$HC36:$HL36)+SUMIF(E!$HC$15:$HL$15,'Ciclo Semaforico'!BY$30,E!$HC36:$HL36)+SUMIF(O!$HC$15:$HL$15,'Ciclo Semaforico'!BY$30,O!$HC36:$HL36))*BY$31))</f>
        <v>0</v>
      </c>
      <c r="BZ61" s="245">
        <f>IF(BZ$32="",IF(BZ$31="",(SUMIF(S!$HC$15:$HL$15,'Ciclo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Semaforico'!BZ$30,O!$HC36:$HL36))*BZ$31),(SUMIF(S!$HC$15:$HL$15,'Ciclo Semaforico'!BZ$32,S!$HC36:$HL36)+SUMIF(N!$HC$15:$HL$15,'Ciclo Semaforico'!BZ$32,N!$HC36:$HL36)+SUMIF(E!$HC$15:$HL$15,'Ciclo Semaforico'!BZ$32,E!$HC36:$HL36)+SUMIF(O!$HC$15:$HL$15,'Ciclo Semaforico'!BZ$32,O!$HC36:$HL36))-IF(BZ$31="",(SUMIF(S!$HC$15:$HL$15,'Ciclo Semaforico'!BZ$30,S!$HC36:$HL36)+SUMIF(N!$HC$15:$HL$15,'Ciclo Semaforico'!BZ$30,N!$HC36:$HL36)+SUMIF(E!$HC$15:$HL$15,'Ciclo Semaforico'!BZ$30,E!$HC36:$HL36)+SUMIF(O!$HC$15:$HL$15,'Ciclo Semaforico'!BZ$30,O!$HC36:$HL36)),(SUMIF(S!$HC$15:$HL$15,'Ciclo Semaforico'!BZ$30,S!$HC36:$HL36)+SUMIF(N!$HC$15:$HL$15,'Ciclo Semaforico'!BZ$30,N!$HC36:$HL36)+SUMIF(E!$HC$15:$HL$15,'Ciclo Semaforico'!BZ$30,E!$HC36:$HL36)+SUMIF(O!$HC$15:$HL$15,'Ciclo Semaforico'!BZ$30,O!$HC36:$HL36))*BZ$31))</f>
        <v>0</v>
      </c>
      <c r="CA61" s="245">
        <f>IF(CA$32="",IF(CA$31="",(SUMIF(S!$HC$15:$HL$15,'Ciclo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Semaforico'!CA$30,O!$HC36:$HL36))*CA$31),(SUMIF(S!$HC$15:$HL$15,'Ciclo Semaforico'!CA$32,S!$HC36:$HL36)+SUMIF(N!$HC$15:$HL$15,'Ciclo Semaforico'!CA$32,N!$HC36:$HL36)+SUMIF(E!$HC$15:$HL$15,'Ciclo Semaforico'!CA$32,E!$HC36:$HL36)+SUMIF(O!$HC$15:$HL$15,'Ciclo Semaforico'!CA$32,O!$HC36:$HL36))-IF(CA$31="",(SUMIF(S!$HC$15:$HL$15,'Ciclo Semaforico'!CA$30,S!$HC36:$HL36)+SUMIF(N!$HC$15:$HL$15,'Ciclo Semaforico'!CA$30,N!$HC36:$HL36)+SUMIF(E!$HC$15:$HL$15,'Ciclo Semaforico'!CA$30,E!$HC36:$HL36)+SUMIF(O!$HC$15:$HL$15,'Ciclo Semaforico'!CA$30,O!$HC36:$HL36)),(SUMIF(S!$HC$15:$HL$15,'Ciclo Semaforico'!CA$30,S!$HC36:$HL36)+SUMIF(N!$HC$15:$HL$15,'Ciclo Semaforico'!CA$30,N!$HC36:$HL36)+SUMIF(E!$HC$15:$HL$15,'Ciclo Semaforico'!CA$30,E!$HC36:$HL36)+SUMIF(O!$HC$15:$HL$15,'Ciclo Semaforico'!CA$30,O!$HC36:$HL36))*CA$31))</f>
        <v>0</v>
      </c>
      <c r="CB61" s="245">
        <f>IF(CB$32="",IF(CB$31="",(SUMIF(S!$HC$15:$HL$15,'Ciclo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Semaforico'!CB$30,O!$HC36:$HL36))*CB$31),(SUMIF(S!$HC$15:$HL$15,'Ciclo Semaforico'!CB$32,S!$HC36:$HL36)+SUMIF(N!$HC$15:$HL$15,'Ciclo Semaforico'!CB$32,N!$HC36:$HL36)+SUMIF(E!$HC$15:$HL$15,'Ciclo Semaforico'!CB$32,E!$HC36:$HL36)+SUMIF(O!$HC$15:$HL$15,'Ciclo Semaforico'!CB$32,O!$HC36:$HL36))-IF(CB$31="",(SUMIF(S!$HC$15:$HL$15,'Ciclo Semaforico'!CB$30,S!$HC36:$HL36)+SUMIF(N!$HC$15:$HL$15,'Ciclo Semaforico'!CB$30,N!$HC36:$HL36)+SUMIF(E!$HC$15:$HL$15,'Ciclo Semaforico'!CB$30,E!$HC36:$HL36)+SUMIF(O!$HC$15:$HL$15,'Ciclo Semaforico'!CB$30,O!$HC36:$HL36)),(SUMIF(S!$HC$15:$HL$15,'Ciclo Semaforico'!CB$30,S!$HC36:$HL36)+SUMIF(N!$HC$15:$HL$15,'Ciclo Semaforico'!CB$30,N!$HC36:$HL36)+SUMIF(E!$HC$15:$HL$15,'Ciclo Semaforico'!CB$30,E!$HC36:$HL36)+SUMIF(O!$HC$15:$HL$15,'Ciclo Semaforico'!CB$30,O!$HC36:$HL36))*CB$31))</f>
        <v>0</v>
      </c>
      <c r="CC61" s="245">
        <f>IF(CC$32="",IF(CC$31="",(SUMIF(S!$HC$15:$HL$15,'Ciclo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Semaforico'!CC$30,O!$HC36:$HL36))*CC$31),(SUMIF(S!$HC$15:$HL$15,'Ciclo Semaforico'!CC$32,S!$HC36:$HL36)+SUMIF(N!$HC$15:$HL$15,'Ciclo Semaforico'!CC$32,N!$HC36:$HL36)+SUMIF(E!$HC$15:$HL$15,'Ciclo Semaforico'!CC$32,E!$HC36:$HL36)+SUMIF(O!$HC$15:$HL$15,'Ciclo Semaforico'!CC$32,O!$HC36:$HL36))-IF(CC$31="",(SUMIF(S!$HC$15:$HL$15,'Ciclo Semaforico'!CC$30,S!$HC36:$HL36)+SUMIF(N!$HC$15:$HL$15,'Ciclo Semaforico'!CC$30,N!$HC36:$HL36)+SUMIF(E!$HC$15:$HL$15,'Ciclo Semaforico'!CC$30,E!$HC36:$HL36)+SUMIF(O!$HC$15:$HL$15,'Ciclo Semaforico'!CC$30,O!$HC36:$HL36)),(SUMIF(S!$HC$15:$HL$15,'Ciclo Semaforico'!CC$30,S!$HC36:$HL36)+SUMIF(N!$HC$15:$HL$15,'Ciclo Semaforico'!CC$30,N!$HC36:$HL36)+SUMIF(E!$HC$15:$HL$15,'Ciclo Semaforico'!CC$30,E!$HC36:$HL36)+SUMIF(O!$HC$15:$HL$15,'Ciclo Semaforico'!CC$30,O!$HC36:$HL36))*CC$31))</f>
        <v>0</v>
      </c>
      <c r="CD61" s="245">
        <f>IF(CD$32="",IF(CD$31="",(SUMIF(S!$HC$15:$HL$15,'Ciclo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Semaforico'!CD$30,O!$HC36:$HL36))*CD$31),(SUMIF(S!$HC$15:$HL$15,'Ciclo Semaforico'!CD$32,S!$HC36:$HL36)+SUMIF(N!$HC$15:$HL$15,'Ciclo Semaforico'!CD$32,N!$HC36:$HL36)+SUMIF(E!$HC$15:$HL$15,'Ciclo Semaforico'!CD$32,E!$HC36:$HL36)+SUMIF(O!$HC$15:$HL$15,'Ciclo Semaforico'!CD$32,O!$HC36:$HL36))-IF(CD$31="",(SUMIF(S!$HC$15:$HL$15,'Ciclo Semaforico'!CD$30,S!$HC36:$HL36)+SUMIF(N!$HC$15:$HL$15,'Ciclo Semaforico'!CD$30,N!$HC36:$HL36)+SUMIF(E!$HC$15:$HL$15,'Ciclo Semaforico'!CD$30,E!$HC36:$HL36)+SUMIF(O!$HC$15:$HL$15,'Ciclo Semaforico'!CD$30,O!$HC36:$HL36)),(SUMIF(S!$HC$15:$HL$15,'Ciclo Semaforico'!CD$30,S!$HC36:$HL36)+SUMIF(N!$HC$15:$HL$15,'Ciclo Semaforico'!CD$30,N!$HC36:$HL36)+SUMIF(E!$HC$15:$HL$15,'Ciclo Semaforico'!CD$30,E!$HC36:$HL36)+SUMIF(O!$HC$15:$HL$15,'Ciclo Semaforico'!CD$30,O!$HC36:$HL36))*CD$31))</f>
        <v>0</v>
      </c>
      <c r="CE61" s="245">
        <f>IF(CE$32="",IF(CE$31="",(SUMIF(S!$HC$15:$HL$15,'Ciclo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Semaforico'!CE$30,O!$HC36:$HL36))*CE$31),(SUMIF(S!$HC$15:$HL$15,'Ciclo Semaforico'!CE$32,S!$HC36:$HL36)+SUMIF(N!$HC$15:$HL$15,'Ciclo Semaforico'!CE$32,N!$HC36:$HL36)+SUMIF(E!$HC$15:$HL$15,'Ciclo Semaforico'!CE$32,E!$HC36:$HL36)+SUMIF(O!$HC$15:$HL$15,'Ciclo Semaforico'!CE$32,O!$HC36:$HL36))-IF(CE$31="",(SUMIF(S!$HC$15:$HL$15,'Ciclo Semaforico'!CE$30,S!$HC36:$HL36)+SUMIF(N!$HC$15:$HL$15,'Ciclo Semaforico'!CE$30,N!$HC36:$HL36)+SUMIF(E!$HC$15:$HL$15,'Ciclo Semaforico'!CE$30,E!$HC36:$HL36)+SUMIF(O!$HC$15:$HL$15,'Ciclo Semaforico'!CE$30,O!$HC36:$HL36)),(SUMIF(S!$HC$15:$HL$15,'Ciclo Semaforico'!CE$30,S!$HC36:$HL36)+SUMIF(N!$HC$15:$HL$15,'Ciclo Semaforico'!CE$30,N!$HC36:$HL36)+SUMIF(E!$HC$15:$HL$15,'Ciclo Semaforico'!CE$30,E!$HC36:$HL36)+SUMIF(O!$HC$15:$HL$15,'Ciclo Semaforico'!CE$30,O!$HC36:$HL36))*CE$31))</f>
        <v>0</v>
      </c>
      <c r="CF61" s="245">
        <f>IF(CF$32="",IF(CF$31="",(SUMIF(S!$HC$15:$HL$15,'Ciclo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Semaforico'!CF$30,O!$HC36:$HL36))*CF$31),(SUMIF(S!$HC$15:$HL$15,'Ciclo Semaforico'!CF$32,S!$HC36:$HL36)+SUMIF(N!$HC$15:$HL$15,'Ciclo Semaforico'!CF$32,N!$HC36:$HL36)+SUMIF(E!$HC$15:$HL$15,'Ciclo Semaforico'!CF$32,E!$HC36:$HL36)+SUMIF(O!$HC$15:$HL$15,'Ciclo Semaforico'!CF$32,O!$HC36:$HL36))-IF(CF$31="",(SUMIF(S!$HC$15:$HL$15,'Ciclo Semaforico'!CF$30,S!$HC36:$HL36)+SUMIF(N!$HC$15:$HL$15,'Ciclo Semaforico'!CF$30,N!$HC36:$HL36)+SUMIF(E!$HC$15:$HL$15,'Ciclo Semaforico'!CF$30,E!$HC36:$HL36)+SUMIF(O!$HC$15:$HL$15,'Ciclo Semaforico'!CF$30,O!$HC36:$HL36)),(SUMIF(S!$HC$15:$HL$15,'Ciclo Semaforico'!CF$30,S!$HC36:$HL36)+SUMIF(N!$HC$15:$HL$15,'Ciclo Semaforico'!CF$30,N!$HC36:$HL36)+SUMIF(E!$HC$15:$HL$15,'Ciclo Semaforico'!CF$30,E!$HC36:$HL36)+SUMIF(O!$HC$15:$HL$15,'Ciclo Semaforico'!CF$30,O!$HC36:$HL36))*CF$31))</f>
        <v>0</v>
      </c>
      <c r="CG61" s="245">
        <f>IF(CG$32="",IF(CG$31="",(SUMIF(S!$HC$15:$HL$15,'Ciclo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Semaforico'!CG$30,O!$HC36:$HL36))*CG$31),(SUMIF(S!$HC$15:$HL$15,'Ciclo Semaforico'!CG$32,S!$HC36:$HL36)+SUMIF(N!$HC$15:$HL$15,'Ciclo Semaforico'!CG$32,N!$HC36:$HL36)+SUMIF(E!$HC$15:$HL$15,'Ciclo Semaforico'!CG$32,E!$HC36:$HL36)+SUMIF(O!$HC$15:$HL$15,'Ciclo Semaforico'!CG$32,O!$HC36:$HL36))-IF(CG$31="",(SUMIF(S!$HC$15:$HL$15,'Ciclo Semaforico'!CG$30,S!$HC36:$HL36)+SUMIF(N!$HC$15:$HL$15,'Ciclo Semaforico'!CG$30,N!$HC36:$HL36)+SUMIF(E!$HC$15:$HL$15,'Ciclo Semaforico'!CG$30,E!$HC36:$HL36)+SUMIF(O!$HC$15:$HL$15,'Ciclo Semaforico'!CG$30,O!$HC36:$HL36)),(SUMIF(S!$HC$15:$HL$15,'Ciclo Semaforico'!CG$30,S!$HC36:$HL36)+SUMIF(N!$HC$15:$HL$15,'Ciclo Semaforico'!CG$30,N!$HC36:$HL36)+SUMIF(E!$HC$15:$HL$15,'Ciclo Semaforico'!CG$30,E!$HC36:$HL36)+SUMIF(O!$HC$15:$HL$15,'Ciclo Semaforico'!CG$30,O!$HC36:$HL36))*CG$31))</f>
        <v>0</v>
      </c>
      <c r="CH61" s="246">
        <f>IF(CH$32="",IF(CH$31="",(SUMIF(S!$HC$15:$HL$15,'Ciclo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Semaforico'!CH$30,O!$HC36:$HL36))*CH$31),(SUMIF(S!$HC$15:$HL$15,'Ciclo Semaforico'!CH$32,S!$HC36:$HL36)+SUMIF(N!$HC$15:$HL$15,'Ciclo Semaforico'!CH$32,N!$HC36:$HL36)+SUMIF(E!$HC$15:$HL$15,'Ciclo Semaforico'!CH$32,E!$HC36:$HL36)+SUMIF(O!$HC$15:$HL$15,'Ciclo Semaforico'!CH$32,O!$HC36:$HL36))-IF(CH$31="",(SUMIF(S!$HC$15:$HL$15,'Ciclo Semaforico'!CH$30,S!$HC36:$HL36)+SUMIF(N!$HC$15:$HL$15,'Ciclo Semaforico'!CH$30,N!$HC36:$HL36)+SUMIF(E!$HC$15:$HL$15,'Ciclo Semaforico'!CH$30,E!$HC36:$HL36)+SUMIF(O!$HC$15:$HL$15,'Ciclo Semaforico'!CH$30,O!$HC36:$HL36)),(SUMIF(S!$HC$15:$HL$15,'Ciclo Semaforico'!CH$30,S!$HC36:$HL36)+SUMIF(N!$HC$15:$HL$15,'Ciclo Semaforico'!CH$30,N!$HC36:$HL36)+SUMIF(E!$HC$15:$HL$15,'Ciclo Semaforico'!CH$30,E!$HC36:$HL36)+SUMIF(O!$HC$15:$HL$15,'Ciclo Semaforico'!CH$30,O!$HC36:$HL36))*CH$31))</f>
        <v>0</v>
      </c>
      <c r="CI61" s="244">
        <f t="shared" si="52"/>
        <v>0</v>
      </c>
      <c r="CJ61" s="245">
        <f t="shared" si="53"/>
        <v>0</v>
      </c>
      <c r="CK61" s="245">
        <f t="shared" si="54"/>
        <v>0</v>
      </c>
      <c r="CL61" s="245">
        <f t="shared" si="55"/>
        <v>0</v>
      </c>
      <c r="CM61" s="245" t="e">
        <f t="shared" si="56"/>
        <v>#REF!</v>
      </c>
      <c r="CN61" s="245">
        <f t="shared" si="57"/>
        <v>0</v>
      </c>
      <c r="CO61" s="245">
        <f t="shared" si="58"/>
        <v>0</v>
      </c>
      <c r="CP61" s="245">
        <f t="shared" si="59"/>
        <v>0</v>
      </c>
      <c r="CQ61" s="245">
        <f t="shared" si="60"/>
        <v>0</v>
      </c>
      <c r="CR61" s="245">
        <f t="shared" si="61"/>
        <v>0</v>
      </c>
      <c r="CS61" s="245">
        <f t="shared" si="62"/>
        <v>0</v>
      </c>
      <c r="CT61" s="246">
        <f t="shared" si="63"/>
        <v>0</v>
      </c>
      <c r="CU61" s="244">
        <f t="shared" si="64"/>
        <v>0</v>
      </c>
      <c r="CV61" s="245">
        <f t="shared" si="65"/>
        <v>0</v>
      </c>
      <c r="CW61" s="245">
        <f t="shared" si="66"/>
        <v>0</v>
      </c>
      <c r="CX61" s="245">
        <f t="shared" si="67"/>
        <v>0</v>
      </c>
      <c r="CY61" s="245">
        <f t="shared" si="68"/>
        <v>0</v>
      </c>
      <c r="CZ61" s="245">
        <f t="shared" si="69"/>
        <v>0</v>
      </c>
      <c r="DA61" s="245">
        <f t="shared" si="70"/>
        <v>0</v>
      </c>
      <c r="DB61" s="245">
        <f t="shared" si="71"/>
        <v>0</v>
      </c>
      <c r="DC61" s="245">
        <f t="shared" si="72"/>
        <v>0</v>
      </c>
      <c r="DD61" s="245">
        <f t="shared" si="73"/>
        <v>0</v>
      </c>
      <c r="DE61" s="245">
        <f t="shared" si="74"/>
        <v>0</v>
      </c>
      <c r="DF61" s="246">
        <f t="shared" si="75"/>
        <v>0</v>
      </c>
      <c r="DG61" s="244" t="e">
        <f t="shared" si="76"/>
        <v>#REF!</v>
      </c>
      <c r="DH61" s="245" t="e">
        <f t="shared" si="77"/>
        <v>#REF!</v>
      </c>
      <c r="DI61" s="245" t="e">
        <f t="shared" si="78"/>
        <v>#REF!</v>
      </c>
      <c r="DJ61" s="245" t="e">
        <f t="shared" si="79"/>
        <v>#REF!</v>
      </c>
      <c r="DK61" s="245" t="e">
        <f t="shared" si="80"/>
        <v>#REF!</v>
      </c>
      <c r="DL61" s="245" t="e">
        <f t="shared" si="81"/>
        <v>#REF!</v>
      </c>
      <c r="DM61" s="245">
        <f t="shared" si="82"/>
        <v>0</v>
      </c>
      <c r="DN61" s="245">
        <f t="shared" si="83"/>
        <v>0</v>
      </c>
      <c r="DO61" s="245">
        <f t="shared" si="84"/>
        <v>0</v>
      </c>
      <c r="DP61" s="245">
        <f t="shared" si="85"/>
        <v>0</v>
      </c>
      <c r="DQ61" s="245">
        <f t="shared" si="86"/>
        <v>0</v>
      </c>
      <c r="DR61" s="246">
        <f t="shared" si="87"/>
        <v>0</v>
      </c>
      <c r="DS61" s="244">
        <f t="shared" si="88"/>
        <v>0</v>
      </c>
      <c r="DT61" s="245">
        <f t="shared" si="89"/>
        <v>0</v>
      </c>
      <c r="DU61" s="245">
        <f t="shared" si="90"/>
        <v>0</v>
      </c>
      <c r="DV61" s="245">
        <f t="shared" si="91"/>
        <v>0</v>
      </c>
      <c r="DW61" s="245">
        <f t="shared" si="92"/>
        <v>0</v>
      </c>
      <c r="DX61" s="245">
        <f t="shared" si="93"/>
        <v>0</v>
      </c>
      <c r="DY61" s="245">
        <f t="shared" si="94"/>
        <v>0</v>
      </c>
      <c r="DZ61" s="245">
        <f t="shared" si="95"/>
        <v>0</v>
      </c>
      <c r="EA61" s="245">
        <f t="shared" si="96"/>
        <v>0</v>
      </c>
      <c r="EB61" s="245">
        <f t="shared" si="97"/>
        <v>0</v>
      </c>
      <c r="EC61" s="245">
        <f t="shared" si="98"/>
        <v>0</v>
      </c>
      <c r="ED61" s="246">
        <f t="shared" si="99"/>
        <v>0</v>
      </c>
      <c r="EE61" s="244">
        <f t="shared" si="100"/>
        <v>0</v>
      </c>
      <c r="EF61" s="245">
        <f t="shared" si="101"/>
        <v>0</v>
      </c>
      <c r="EG61" s="245">
        <f t="shared" si="102"/>
        <v>0</v>
      </c>
      <c r="EH61" s="245">
        <f t="shared" si="103"/>
        <v>0</v>
      </c>
      <c r="EI61" s="245">
        <f t="shared" si="104"/>
        <v>0</v>
      </c>
      <c r="EJ61" s="245">
        <f t="shared" si="105"/>
        <v>0</v>
      </c>
      <c r="EK61" s="245">
        <f t="shared" si="106"/>
        <v>0</v>
      </c>
      <c r="EL61" s="245">
        <f t="shared" si="107"/>
        <v>0</v>
      </c>
      <c r="EM61" s="245">
        <f t="shared" si="108"/>
        <v>0</v>
      </c>
      <c r="EN61" s="245">
        <f t="shared" si="109"/>
        <v>0</v>
      </c>
      <c r="EO61" s="245">
        <f t="shared" si="110"/>
        <v>0</v>
      </c>
      <c r="EP61" s="246">
        <f t="shared" si="111"/>
        <v>0</v>
      </c>
      <c r="EQ61" s="255">
        <f t="shared" si="112"/>
        <v>0</v>
      </c>
      <c r="ER61" s="256">
        <f t="shared" si="113"/>
        <v>0</v>
      </c>
      <c r="ES61" s="256">
        <f t="shared" si="114"/>
        <v>0</v>
      </c>
      <c r="ET61" s="256">
        <f t="shared" si="115"/>
        <v>0</v>
      </c>
      <c r="EU61" s="256" t="e">
        <f t="shared" si="116"/>
        <v>#REF!</v>
      </c>
      <c r="EV61" s="256">
        <f t="shared" si="117"/>
        <v>0</v>
      </c>
      <c r="EW61" s="256">
        <f t="shared" si="118"/>
        <v>0</v>
      </c>
      <c r="EX61" s="256" t="str">
        <f t="shared" si="119"/>
        <v/>
      </c>
      <c r="EY61" s="256" t="str">
        <f t="shared" si="120"/>
        <v/>
      </c>
      <c r="EZ61" s="256" t="str">
        <f t="shared" si="121"/>
        <v/>
      </c>
      <c r="FA61" s="256" t="str">
        <f t="shared" si="122"/>
        <v/>
      </c>
      <c r="FB61" s="257" t="str">
        <f t="shared" si="123"/>
        <v/>
      </c>
      <c r="FC61" s="255">
        <f t="shared" si="124"/>
        <v>0</v>
      </c>
      <c r="FD61" s="256" t="str">
        <f t="shared" si="125"/>
        <v/>
      </c>
      <c r="FE61" s="256" t="str">
        <f t="shared" si="126"/>
        <v/>
      </c>
      <c r="FF61" s="256" t="str">
        <f t="shared" si="127"/>
        <v/>
      </c>
      <c r="FG61" s="256" t="str">
        <f t="shared" si="128"/>
        <v/>
      </c>
      <c r="FH61" s="256" t="str">
        <f t="shared" si="129"/>
        <v/>
      </c>
      <c r="FI61" s="256" t="str">
        <f t="shared" si="130"/>
        <v/>
      </c>
      <c r="FJ61" s="256" t="str">
        <f t="shared" si="131"/>
        <v/>
      </c>
      <c r="FK61" s="256" t="str">
        <f t="shared" si="132"/>
        <v/>
      </c>
      <c r="FL61" s="256" t="str">
        <f t="shared" si="133"/>
        <v/>
      </c>
      <c r="FM61" s="256" t="str">
        <f t="shared" si="134"/>
        <v/>
      </c>
      <c r="FN61" s="257" t="str">
        <f t="shared" si="135"/>
        <v/>
      </c>
      <c r="FO61" s="255" t="e">
        <f t="shared" si="136"/>
        <v>#REF!</v>
      </c>
      <c r="FP61" s="256" t="e">
        <f t="shared" si="137"/>
        <v>#REF!</v>
      </c>
      <c r="FQ61" s="256" t="e">
        <f t="shared" si="138"/>
        <v>#REF!</v>
      </c>
      <c r="FR61" s="256" t="e">
        <f t="shared" si="139"/>
        <v>#REF!</v>
      </c>
      <c r="FS61" s="256" t="e">
        <f t="shared" si="140"/>
        <v>#REF!</v>
      </c>
      <c r="FT61" s="256" t="e">
        <f t="shared" si="141"/>
        <v>#REF!</v>
      </c>
      <c r="FU61" s="256" t="str">
        <f t="shared" si="142"/>
        <v/>
      </c>
      <c r="FV61" s="256" t="str">
        <f t="shared" si="143"/>
        <v/>
      </c>
      <c r="FW61" s="256" t="str">
        <f t="shared" si="144"/>
        <v/>
      </c>
      <c r="FX61" s="256" t="str">
        <f t="shared" si="145"/>
        <v/>
      </c>
      <c r="FY61" s="256" t="str">
        <f t="shared" si="146"/>
        <v/>
      </c>
      <c r="FZ61" s="257" t="str">
        <f t="shared" si="147"/>
        <v/>
      </c>
      <c r="GA61" s="255" t="str">
        <f t="shared" si="148"/>
        <v/>
      </c>
      <c r="GB61" s="256" t="str">
        <f t="shared" si="149"/>
        <v/>
      </c>
      <c r="GC61" s="256" t="str">
        <f t="shared" si="150"/>
        <v/>
      </c>
      <c r="GD61" s="256" t="str">
        <f t="shared" si="151"/>
        <v/>
      </c>
      <c r="GE61" s="256" t="str">
        <f t="shared" si="152"/>
        <v/>
      </c>
      <c r="GF61" s="256" t="str">
        <f t="shared" si="153"/>
        <v/>
      </c>
      <c r="GG61" s="256" t="str">
        <f t="shared" si="154"/>
        <v/>
      </c>
      <c r="GH61" s="256" t="str">
        <f t="shared" si="155"/>
        <v/>
      </c>
      <c r="GI61" s="256" t="str">
        <f t="shared" si="156"/>
        <v/>
      </c>
      <c r="GJ61" s="256" t="str">
        <f t="shared" si="157"/>
        <v/>
      </c>
      <c r="GK61" s="256" t="str">
        <f t="shared" si="158"/>
        <v/>
      </c>
      <c r="GL61" s="257" t="str">
        <f t="shared" si="159"/>
        <v/>
      </c>
      <c r="GM61" s="255" t="str">
        <f t="shared" si="160"/>
        <v/>
      </c>
      <c r="GN61" s="256" t="str">
        <f t="shared" si="161"/>
        <v/>
      </c>
      <c r="GO61" s="256" t="str">
        <f t="shared" si="162"/>
        <v/>
      </c>
      <c r="GP61" s="256" t="str">
        <f t="shared" si="163"/>
        <v/>
      </c>
      <c r="GQ61" s="256" t="str">
        <f t="shared" si="164"/>
        <v/>
      </c>
      <c r="GR61" s="256" t="str">
        <f t="shared" si="165"/>
        <v/>
      </c>
      <c r="GS61" s="256" t="str">
        <f t="shared" si="166"/>
        <v/>
      </c>
      <c r="GT61" s="256" t="str">
        <f t="shared" si="167"/>
        <v/>
      </c>
      <c r="GU61" s="256" t="str">
        <f t="shared" si="168"/>
        <v/>
      </c>
      <c r="GV61" s="256" t="str">
        <f t="shared" si="169"/>
        <v/>
      </c>
      <c r="GW61" s="256" t="str">
        <f t="shared" si="170"/>
        <v/>
      </c>
      <c r="GX61" s="257" t="str">
        <f t="shared" si="171"/>
        <v/>
      </c>
      <c r="GY61" s="252">
        <f t="shared" si="185"/>
        <v>0</v>
      </c>
      <c r="GZ61" s="253" t="e">
        <f t="shared" si="186"/>
        <v>#REF!</v>
      </c>
      <c r="HA61" s="253">
        <f t="shared" si="186"/>
        <v>0</v>
      </c>
      <c r="HB61" s="253">
        <f t="shared" si="186"/>
        <v>0</v>
      </c>
      <c r="HC61" s="253">
        <f t="shared" si="186"/>
        <v>0</v>
      </c>
      <c r="HD61" s="253">
        <f t="shared" si="186"/>
        <v>0</v>
      </c>
      <c r="HE61" s="253">
        <f t="shared" si="173"/>
        <v>0</v>
      </c>
      <c r="HF61" s="254">
        <f t="shared" si="173"/>
        <v>0</v>
      </c>
      <c r="HG61" s="252">
        <f t="shared" si="187"/>
        <v>0</v>
      </c>
      <c r="HH61" s="253">
        <f t="shared" si="188"/>
        <v>0</v>
      </c>
      <c r="HI61" s="253">
        <f t="shared" si="188"/>
        <v>0</v>
      </c>
      <c r="HJ61" s="253">
        <f t="shared" si="188"/>
        <v>0</v>
      </c>
      <c r="HK61" s="253">
        <f t="shared" si="188"/>
        <v>0</v>
      </c>
      <c r="HL61" s="253">
        <f t="shared" si="188"/>
        <v>0</v>
      </c>
      <c r="HM61" s="253">
        <f t="shared" si="188"/>
        <v>0</v>
      </c>
      <c r="HN61" s="254">
        <f t="shared" si="188"/>
        <v>0</v>
      </c>
      <c r="HO61" s="252" t="e">
        <f t="shared" si="189"/>
        <v>#REF!</v>
      </c>
      <c r="HP61" s="253" t="e">
        <f t="shared" si="190"/>
        <v>#REF!</v>
      </c>
      <c r="HQ61" s="253">
        <f t="shared" si="190"/>
        <v>0</v>
      </c>
      <c r="HR61" s="253">
        <f t="shared" si="190"/>
        <v>0</v>
      </c>
      <c r="HS61" s="253">
        <f t="shared" si="190"/>
        <v>0</v>
      </c>
      <c r="HT61" s="253">
        <f t="shared" si="190"/>
        <v>0</v>
      </c>
      <c r="HU61" s="253">
        <f t="shared" si="190"/>
        <v>0</v>
      </c>
      <c r="HV61" s="254">
        <f t="shared" si="190"/>
        <v>0</v>
      </c>
      <c r="HW61" s="252">
        <f t="shared" si="191"/>
        <v>0</v>
      </c>
      <c r="HX61" s="253">
        <f t="shared" si="192"/>
        <v>0</v>
      </c>
      <c r="HY61" s="253">
        <f t="shared" si="192"/>
        <v>0</v>
      </c>
      <c r="HZ61" s="253">
        <f t="shared" si="192"/>
        <v>0</v>
      </c>
      <c r="IA61" s="253">
        <f t="shared" si="192"/>
        <v>0</v>
      </c>
      <c r="IB61" s="253">
        <f t="shared" si="192"/>
        <v>0</v>
      </c>
      <c r="IC61" s="253">
        <f t="shared" si="192"/>
        <v>0</v>
      </c>
      <c r="ID61" s="254">
        <f t="shared" si="192"/>
        <v>0</v>
      </c>
      <c r="IE61" s="252">
        <f t="shared" si="193"/>
        <v>0</v>
      </c>
      <c r="IF61" s="253">
        <f t="shared" si="194"/>
        <v>0</v>
      </c>
      <c r="IG61" s="253">
        <f t="shared" si="194"/>
        <v>0</v>
      </c>
      <c r="IH61" s="253">
        <f t="shared" si="194"/>
        <v>0</v>
      </c>
      <c r="II61" s="253">
        <f t="shared" si="194"/>
        <v>0</v>
      </c>
      <c r="IJ61" s="253">
        <f t="shared" si="194"/>
        <v>0</v>
      </c>
      <c r="IK61" s="253">
        <f t="shared" si="194"/>
        <v>0</v>
      </c>
      <c r="IL61" s="254">
        <f t="shared" si="194"/>
        <v>0</v>
      </c>
      <c r="IM61" s="255" t="e">
        <f t="shared" si="178"/>
        <v>#REF!</v>
      </c>
      <c r="IN61" s="256">
        <f t="shared" si="179"/>
        <v>0</v>
      </c>
      <c r="IO61" s="256" t="e">
        <f t="shared" si="180"/>
        <v>#REF!</v>
      </c>
      <c r="IP61" s="256">
        <f t="shared" si="181"/>
        <v>0</v>
      </c>
      <c r="IQ61" s="257">
        <f t="shared" si="182"/>
        <v>0</v>
      </c>
      <c r="IR61" s="404" t="e">
        <f t="shared" si="195"/>
        <v>#REF!</v>
      </c>
      <c r="IS61" s="250">
        <f t="shared" si="197"/>
        <v>0</v>
      </c>
      <c r="IT61" s="258" t="e">
        <f t="shared" si="183"/>
        <v>#REF!</v>
      </c>
      <c r="IU61" s="407">
        <v>1800</v>
      </c>
      <c r="IV61" s="409">
        <v>1.1000000000000001</v>
      </c>
      <c r="IW61" s="409" t="s">
        <v>199</v>
      </c>
      <c r="IX61" s="413" t="e">
        <f t="shared" si="196"/>
        <v>#REF!</v>
      </c>
      <c r="IY61" s="421"/>
      <c r="IZ61" s="422"/>
      <c r="JA61" s="423"/>
      <c r="JB61" s="421"/>
      <c r="JC61" s="422"/>
      <c r="JD61" s="423"/>
      <c r="JE61" s="418"/>
      <c r="JF61" s="419"/>
      <c r="JG61" s="420"/>
      <c r="JH61" s="418"/>
      <c r="JI61" s="419"/>
      <c r="JJ61" s="420"/>
      <c r="JK61" s="418"/>
      <c r="JL61" s="419"/>
      <c r="JM61" s="420"/>
      <c r="JN61" s="641">
        <v>1</v>
      </c>
      <c r="JO61" s="641">
        <v>1</v>
      </c>
      <c r="JP61" s="641">
        <v>1</v>
      </c>
      <c r="JQ61" s="641">
        <v>1</v>
      </c>
      <c r="JR61" s="641">
        <v>1</v>
      </c>
      <c r="JS61" s="656" t="e">
        <f t="shared" si="184"/>
        <v>#REF!</v>
      </c>
    </row>
    <row r="62" spans="25:279" ht="20.100000000000001" hidden="1" customHeight="1">
      <c r="Y62" s="380" t="e">
        <f>N!IK37</f>
        <v>#REF!</v>
      </c>
      <c r="Z62" s="377" t="s">
        <v>129</v>
      </c>
      <c r="AA62" s="244">
        <f>IF(AA$32="",IF(AA$31="",(SUMIF(S!$HC$15:$HL$15,'Ciclo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Semaforico'!AA$30,O!$HC37:$HL37))*AA$31),(SUMIF(S!$HC$15:$HL$15,'Ciclo Semaforico'!AA$32,S!$HC37:$HL37)+SUMIF(N!$HC$15:$HL$15,'Ciclo Semaforico'!AA$32,N!$HC37:$HL37)+SUMIF(E!$HC$15:$HL$15,'Ciclo Semaforico'!AA$32,E!$HC37:$HL37)+SUMIF(O!$HC$15:$HL$15,'Ciclo Semaforico'!AA$32,O!$HC37:$HL37))-IF(AA$31="",(SUMIF(S!$HC$15:$HL$15,'Ciclo Semaforico'!AA$30,S!$HC37:$HL37)+SUMIF(N!$HC$15:$HL$15,'Ciclo Semaforico'!AA$30,N!$HC37:$HL37)+SUMIF(E!$HC$15:$HL$15,'Ciclo Semaforico'!AA$30,E!$HC37:$HL37)+SUMIF(O!$HC$15:$HL$15,'Ciclo Semaforico'!AA$30,O!$HC37:$HL37)),(SUMIF(S!$HC$15:$HL$15,'Ciclo Semaforico'!AA$30,S!$HC37:$HL37)+SUMIF(N!$HC$15:$HL$15,'Ciclo Semaforico'!AA$30,N!$HC37:$HL37)+SUMIF(E!$HC$15:$HL$15,'Ciclo Semaforico'!AA$30,E!$HC37:$HL37)+SUMIF(O!$HC$15:$HL$15,'Ciclo Semaforico'!AA$30,O!$HC37:$HL37))*AA$31))</f>
        <v>0</v>
      </c>
      <c r="AB62" s="245">
        <f>IF(AB$32="",IF(AB$31="",(SUMIF(S!$HC$15:$HL$15,'Ciclo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Semaforico'!AB$30,O!$HC37:$HL37))*AB$31),(SUMIF(S!$HC$15:$HL$15,'Ciclo Semaforico'!AB$32,S!$HC37:$HL37)+SUMIF(N!$HC$15:$HL$15,'Ciclo Semaforico'!AB$32,N!$HC37:$HL37)+SUMIF(E!$HC$15:$HL$15,'Ciclo Semaforico'!AB$32,E!$HC37:$HL37)+SUMIF(O!$HC$15:$HL$15,'Ciclo Semaforico'!AB$32,O!$HC37:$HL37))-IF(AB$31="",(SUMIF(S!$HC$15:$HL$15,'Ciclo Semaforico'!AB$30,S!$HC37:$HL37)+SUMIF(N!$HC$15:$HL$15,'Ciclo Semaforico'!AB$30,N!$HC37:$HL37)+SUMIF(E!$HC$15:$HL$15,'Ciclo Semaforico'!AB$30,E!$HC37:$HL37)+SUMIF(O!$HC$15:$HL$15,'Ciclo Semaforico'!AB$30,O!$HC37:$HL37)),(SUMIF(S!$HC$15:$HL$15,'Ciclo Semaforico'!AB$30,S!$HC37:$HL37)+SUMIF(N!$HC$15:$HL$15,'Ciclo Semaforico'!AB$30,N!$HC37:$HL37)+SUMIF(E!$HC$15:$HL$15,'Ciclo Semaforico'!AB$30,E!$HC37:$HL37)+SUMIF(O!$HC$15:$HL$15,'Ciclo Semaforico'!AB$30,O!$HC37:$HL37))*AB$31))</f>
        <v>0</v>
      </c>
      <c r="AC62" s="245">
        <f>IF(AC$32="",IF(AC$31="",(SUMIF(S!$HC$15:$HL$15,'Ciclo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Semaforico'!AC$30,O!$HC37:$HL37))*AC$31),(SUMIF(S!$HC$15:$HL$15,'Ciclo Semaforico'!AC$32,S!$HC37:$HL37)+SUMIF(N!$HC$15:$HL$15,'Ciclo Semaforico'!AC$32,N!$HC37:$HL37)+SUMIF(E!$HC$15:$HL$15,'Ciclo Semaforico'!AC$32,E!$HC37:$HL37)+SUMIF(O!$HC$15:$HL$15,'Ciclo Semaforico'!AC$32,O!$HC37:$HL37))-IF(AC$31="",(SUMIF(S!$HC$15:$HL$15,'Ciclo Semaforico'!AC$30,S!$HC37:$HL37)+SUMIF(N!$HC$15:$HL$15,'Ciclo Semaforico'!AC$30,N!$HC37:$HL37)+SUMIF(E!$HC$15:$HL$15,'Ciclo Semaforico'!AC$30,E!$HC37:$HL37)+SUMIF(O!$HC$15:$HL$15,'Ciclo Semaforico'!AC$30,O!$HC37:$HL37)),(SUMIF(S!$HC$15:$HL$15,'Ciclo Semaforico'!AC$30,S!$HC37:$HL37)+SUMIF(N!$HC$15:$HL$15,'Ciclo Semaforico'!AC$30,N!$HC37:$HL37)+SUMIF(E!$HC$15:$HL$15,'Ciclo Semaforico'!AC$30,E!$HC37:$HL37)+SUMIF(O!$HC$15:$HL$15,'Ciclo Semaforico'!AC$30,O!$HC37:$HL37))*AC$31))</f>
        <v>0</v>
      </c>
      <c r="AD62" s="245">
        <f>IF(AD$32="",IF(AD$31="",(SUMIF(S!$HC$15:$HL$15,'Ciclo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Semaforico'!AD$30,O!$HC37:$HL37))*AD$31),(SUMIF(S!$HC$15:$HL$15,'Ciclo Semaforico'!AD$32,S!$HC37:$HL37)+SUMIF(N!$HC$15:$HL$15,'Ciclo Semaforico'!AD$32,N!$HC37:$HL37)+SUMIF(E!$HC$15:$HL$15,'Ciclo Semaforico'!AD$32,E!$HC37:$HL37)+SUMIF(O!$HC$15:$HL$15,'Ciclo Semaforico'!AD$32,O!$HC37:$HL37))-IF(AD$31="",(SUMIF(S!$HC$15:$HL$15,'Ciclo Semaforico'!AD$30,S!$HC37:$HL37)+SUMIF(N!$HC$15:$HL$15,'Ciclo Semaforico'!AD$30,N!$HC37:$HL37)+SUMIF(E!$HC$15:$HL$15,'Ciclo Semaforico'!AD$30,E!$HC37:$HL37)+SUMIF(O!$HC$15:$HL$15,'Ciclo Semaforico'!AD$30,O!$HC37:$HL37)),(SUMIF(S!$HC$15:$HL$15,'Ciclo Semaforico'!AD$30,S!$HC37:$HL37)+SUMIF(N!$HC$15:$HL$15,'Ciclo Semaforico'!AD$30,N!$HC37:$HL37)+SUMIF(E!$HC$15:$HL$15,'Ciclo Semaforico'!AD$30,E!$HC37:$HL37)+SUMIF(O!$HC$15:$HL$15,'Ciclo Semaforico'!AD$30,O!$HC37:$HL37))*AD$31))</f>
        <v>0</v>
      </c>
      <c r="AE62" s="245" t="e">
        <f>IF(AE$32="",IF(AE$31="",(SUMIF(S!$HC$15:$HL$15,'Ciclo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Semaforico'!AE$30,O!$HC37:$HL37))*AE$31),(SUMIF(S!$HC$15:$HL$15,'Ciclo Semaforico'!AE$32,S!$HC37:$HL37)+SUMIF(N!$HC$15:$HL$15,'Ciclo Semaforico'!AE$32,N!$HC37:$HL37)+SUMIF(E!$HC$15:$HL$15,'Ciclo Semaforico'!AE$32,E!$HC37:$HL37)+SUMIF(O!$HC$15:$HL$15,'Ciclo Semaforico'!AE$32,O!$HC37:$HL37))-IF(AE$31="",(SUMIF(S!$HC$15:$HL$15,'Ciclo Semaforico'!AE$30,S!$HC37:$HL37)+SUMIF(N!$HC$15:$HL$15,'Ciclo Semaforico'!AE$30,N!$HC37:$HL37)+SUMIF(E!$HC$15:$HL$15,'Ciclo Semaforico'!AE$30,E!$HC37:$HL37)+SUMIF(O!$HC$15:$HL$15,'Ciclo Semaforico'!AE$30,O!$HC37:$HL37)),(SUMIF(S!$HC$15:$HL$15,'Ciclo Semaforico'!AE$30,S!$HC37:$HL37)+SUMIF(N!$HC$15:$HL$15,'Ciclo Semaforico'!AE$30,N!$HC37:$HL37)+SUMIF(E!$HC$15:$HL$15,'Ciclo Semaforico'!AE$30,E!$HC37:$HL37)+SUMIF(O!$HC$15:$HL$15,'Ciclo Semaforico'!AE$30,O!$HC37:$HL37))*AE$31))</f>
        <v>#REF!</v>
      </c>
      <c r="AF62" s="245">
        <f>IF(AF$32="",IF(AF$31="",(SUMIF(S!$HC$15:$HL$15,'Ciclo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Semaforico'!AF$30,O!$HC37:$HL37))*AF$31),(SUMIF(S!$HC$15:$HL$15,'Ciclo Semaforico'!AF$32,S!$HC37:$HL37)+SUMIF(N!$HC$15:$HL$15,'Ciclo Semaforico'!AF$32,N!$HC37:$HL37)+SUMIF(E!$HC$15:$HL$15,'Ciclo Semaforico'!AF$32,E!$HC37:$HL37)+SUMIF(O!$HC$15:$HL$15,'Ciclo Semaforico'!AF$32,O!$HC37:$HL37))-IF(AF$31="",(SUMIF(S!$HC$15:$HL$15,'Ciclo Semaforico'!AF$30,S!$HC37:$HL37)+SUMIF(N!$HC$15:$HL$15,'Ciclo Semaforico'!AF$30,N!$HC37:$HL37)+SUMIF(E!$HC$15:$HL$15,'Ciclo Semaforico'!AF$30,E!$HC37:$HL37)+SUMIF(O!$HC$15:$HL$15,'Ciclo Semaforico'!AF$30,O!$HC37:$HL37)),(SUMIF(S!$HC$15:$HL$15,'Ciclo Semaforico'!AF$30,S!$HC37:$HL37)+SUMIF(N!$HC$15:$HL$15,'Ciclo Semaforico'!AF$30,N!$HC37:$HL37)+SUMIF(E!$HC$15:$HL$15,'Ciclo Semaforico'!AF$30,E!$HC37:$HL37)+SUMIF(O!$HC$15:$HL$15,'Ciclo Semaforico'!AF$30,O!$HC37:$HL37))*AF$31))</f>
        <v>0</v>
      </c>
      <c r="AG62" s="245">
        <f>IF(AG$32="",IF(AG$31="",(SUMIF(S!$HC$15:$HL$15,'Ciclo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Semaforico'!AG$30,O!$HC37:$HL37))*AG$31),(SUMIF(S!$HC$15:$HL$15,'Ciclo Semaforico'!AG$32,S!$HC37:$HL37)+SUMIF(N!$HC$15:$HL$15,'Ciclo Semaforico'!AG$32,N!$HC37:$HL37)+SUMIF(E!$HC$15:$HL$15,'Ciclo Semaforico'!AG$32,E!$HC37:$HL37)+SUMIF(O!$HC$15:$HL$15,'Ciclo Semaforico'!AG$32,O!$HC37:$HL37))-IF(AG$31="",(SUMIF(S!$HC$15:$HL$15,'Ciclo Semaforico'!AG$30,S!$HC37:$HL37)+SUMIF(N!$HC$15:$HL$15,'Ciclo Semaforico'!AG$30,N!$HC37:$HL37)+SUMIF(E!$HC$15:$HL$15,'Ciclo Semaforico'!AG$30,E!$HC37:$HL37)+SUMIF(O!$HC$15:$HL$15,'Ciclo Semaforico'!AG$30,O!$HC37:$HL37)),(SUMIF(S!$HC$15:$HL$15,'Ciclo Semaforico'!AG$30,S!$HC37:$HL37)+SUMIF(N!$HC$15:$HL$15,'Ciclo Semaforico'!AG$30,N!$HC37:$HL37)+SUMIF(E!$HC$15:$HL$15,'Ciclo Semaforico'!AG$30,E!$HC37:$HL37)+SUMIF(O!$HC$15:$HL$15,'Ciclo Semaforico'!AG$30,O!$HC37:$HL37))*AG$31))</f>
        <v>0</v>
      </c>
      <c r="AH62" s="245">
        <f>IF(AH$32="",IF(AH$31="",(SUMIF(S!$HC$15:$HL$15,'Ciclo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Semaforico'!AH$30,O!$HC37:$HL37))*AH$31),(SUMIF(S!$HC$15:$HL$15,'Ciclo Semaforico'!AH$32,S!$HC37:$HL37)+SUMIF(N!$HC$15:$HL$15,'Ciclo Semaforico'!AH$32,N!$HC37:$HL37)+SUMIF(E!$HC$15:$HL$15,'Ciclo Semaforico'!AH$32,E!$HC37:$HL37)+SUMIF(O!$HC$15:$HL$15,'Ciclo Semaforico'!AH$32,O!$HC37:$HL37))-IF(AH$31="",(SUMIF(S!$HC$15:$HL$15,'Ciclo Semaforico'!AH$30,S!$HC37:$HL37)+SUMIF(N!$HC$15:$HL$15,'Ciclo Semaforico'!AH$30,N!$HC37:$HL37)+SUMIF(E!$HC$15:$HL$15,'Ciclo Semaforico'!AH$30,E!$HC37:$HL37)+SUMIF(O!$HC$15:$HL$15,'Ciclo Semaforico'!AH$30,O!$HC37:$HL37)),(SUMIF(S!$HC$15:$HL$15,'Ciclo Semaforico'!AH$30,S!$HC37:$HL37)+SUMIF(N!$HC$15:$HL$15,'Ciclo Semaforico'!AH$30,N!$HC37:$HL37)+SUMIF(E!$HC$15:$HL$15,'Ciclo Semaforico'!AH$30,E!$HC37:$HL37)+SUMIF(O!$HC$15:$HL$15,'Ciclo Semaforico'!AH$30,O!$HC37:$HL37))*AH$31))</f>
        <v>0</v>
      </c>
      <c r="AI62" s="245">
        <f>IF(AI$32="",IF(AI$31="",(SUMIF(S!$HC$15:$HL$15,'Ciclo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Semaforico'!AI$30,O!$HC37:$HL37))*AI$31),(SUMIF(S!$HC$15:$HL$15,'Ciclo Semaforico'!AI$32,S!$HC37:$HL37)+SUMIF(N!$HC$15:$HL$15,'Ciclo Semaforico'!AI$32,N!$HC37:$HL37)+SUMIF(E!$HC$15:$HL$15,'Ciclo Semaforico'!AI$32,E!$HC37:$HL37)+SUMIF(O!$HC$15:$HL$15,'Ciclo Semaforico'!AI$32,O!$HC37:$HL37))-IF(AI$31="",(SUMIF(S!$HC$15:$HL$15,'Ciclo Semaforico'!AI$30,S!$HC37:$HL37)+SUMIF(N!$HC$15:$HL$15,'Ciclo Semaforico'!AI$30,N!$HC37:$HL37)+SUMIF(E!$HC$15:$HL$15,'Ciclo Semaforico'!AI$30,E!$HC37:$HL37)+SUMIF(O!$HC$15:$HL$15,'Ciclo Semaforico'!AI$30,O!$HC37:$HL37)),(SUMIF(S!$HC$15:$HL$15,'Ciclo Semaforico'!AI$30,S!$HC37:$HL37)+SUMIF(N!$HC$15:$HL$15,'Ciclo Semaforico'!AI$30,N!$HC37:$HL37)+SUMIF(E!$HC$15:$HL$15,'Ciclo Semaforico'!AI$30,E!$HC37:$HL37)+SUMIF(O!$HC$15:$HL$15,'Ciclo Semaforico'!AI$30,O!$HC37:$HL37))*AI$31))</f>
        <v>0</v>
      </c>
      <c r="AJ62" s="245">
        <f>IF(AJ$32="",IF(AJ$31="",(SUMIF(S!$HC$15:$HL$15,'Ciclo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Semaforico'!AJ$30,O!$HC37:$HL37))*AJ$31),(SUMIF(S!$HC$15:$HL$15,'Ciclo Semaforico'!AJ$32,S!$HC37:$HL37)+SUMIF(N!$HC$15:$HL$15,'Ciclo Semaforico'!AJ$32,N!$HC37:$HL37)+SUMIF(E!$HC$15:$HL$15,'Ciclo Semaforico'!AJ$32,E!$HC37:$HL37)+SUMIF(O!$HC$15:$HL$15,'Ciclo Semaforico'!AJ$32,O!$HC37:$HL37))-IF(AJ$31="",(SUMIF(S!$HC$15:$HL$15,'Ciclo Semaforico'!AJ$30,S!$HC37:$HL37)+SUMIF(N!$HC$15:$HL$15,'Ciclo Semaforico'!AJ$30,N!$HC37:$HL37)+SUMIF(E!$HC$15:$HL$15,'Ciclo Semaforico'!AJ$30,E!$HC37:$HL37)+SUMIF(O!$HC$15:$HL$15,'Ciclo Semaforico'!AJ$30,O!$HC37:$HL37)),(SUMIF(S!$HC$15:$HL$15,'Ciclo Semaforico'!AJ$30,S!$HC37:$HL37)+SUMIF(N!$HC$15:$HL$15,'Ciclo Semaforico'!AJ$30,N!$HC37:$HL37)+SUMIF(E!$HC$15:$HL$15,'Ciclo Semaforico'!AJ$30,E!$HC37:$HL37)+SUMIF(O!$HC$15:$HL$15,'Ciclo Semaforico'!AJ$30,O!$HC37:$HL37))*AJ$31))</f>
        <v>0</v>
      </c>
      <c r="AK62" s="245">
        <f>IF(AK$32="",IF(AK$31="",(SUMIF(S!$HC$15:$HL$15,'Ciclo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Semaforico'!AK$30,O!$HC37:$HL37))*AK$31),(SUMIF(S!$HC$15:$HL$15,'Ciclo Semaforico'!AK$32,S!$HC37:$HL37)+SUMIF(N!$HC$15:$HL$15,'Ciclo Semaforico'!AK$32,N!$HC37:$HL37)+SUMIF(E!$HC$15:$HL$15,'Ciclo Semaforico'!AK$32,E!$HC37:$HL37)+SUMIF(O!$HC$15:$HL$15,'Ciclo Semaforico'!AK$32,O!$HC37:$HL37))-IF(AK$31="",(SUMIF(S!$HC$15:$HL$15,'Ciclo Semaforico'!AK$30,S!$HC37:$HL37)+SUMIF(N!$HC$15:$HL$15,'Ciclo Semaforico'!AK$30,N!$HC37:$HL37)+SUMIF(E!$HC$15:$HL$15,'Ciclo Semaforico'!AK$30,E!$HC37:$HL37)+SUMIF(O!$HC$15:$HL$15,'Ciclo Semaforico'!AK$30,O!$HC37:$HL37)),(SUMIF(S!$HC$15:$HL$15,'Ciclo Semaforico'!AK$30,S!$HC37:$HL37)+SUMIF(N!$HC$15:$HL$15,'Ciclo Semaforico'!AK$30,N!$HC37:$HL37)+SUMIF(E!$HC$15:$HL$15,'Ciclo Semaforico'!AK$30,E!$HC37:$HL37)+SUMIF(O!$HC$15:$HL$15,'Ciclo Semaforico'!AK$30,O!$HC37:$HL37))*AK$31))</f>
        <v>0</v>
      </c>
      <c r="AL62" s="246">
        <f>IF(AL$32="",IF(AL$31="",(SUMIF(S!$HC$15:$HL$15,'Ciclo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Semaforico'!AL$30,O!$HC37:$HL37))*AL$31),(SUMIF(S!$HC$15:$HL$15,'Ciclo Semaforico'!AL$32,S!$HC37:$HL37)+SUMIF(N!$HC$15:$HL$15,'Ciclo Semaforico'!AL$32,N!$HC37:$HL37)+SUMIF(E!$HC$15:$HL$15,'Ciclo Semaforico'!AL$32,E!$HC37:$HL37)+SUMIF(O!$HC$15:$HL$15,'Ciclo Semaforico'!AL$32,O!$HC37:$HL37))-IF(AL$31="",(SUMIF(S!$HC$15:$HL$15,'Ciclo Semaforico'!AL$30,S!$HC37:$HL37)+SUMIF(N!$HC$15:$HL$15,'Ciclo Semaforico'!AL$30,N!$HC37:$HL37)+SUMIF(E!$HC$15:$HL$15,'Ciclo Semaforico'!AL$30,E!$HC37:$HL37)+SUMIF(O!$HC$15:$HL$15,'Ciclo Semaforico'!AL$30,O!$HC37:$HL37)),(SUMIF(S!$HC$15:$HL$15,'Ciclo Semaforico'!AL$30,S!$HC37:$HL37)+SUMIF(N!$HC$15:$HL$15,'Ciclo Semaforico'!AL$30,N!$HC37:$HL37)+SUMIF(E!$HC$15:$HL$15,'Ciclo Semaforico'!AL$30,E!$HC37:$HL37)+SUMIF(O!$HC$15:$HL$15,'Ciclo Semaforico'!AL$30,O!$HC37:$HL37))*AL$31))</f>
        <v>0</v>
      </c>
      <c r="AM62" s="244">
        <f>IF(AM$32="",IF(AM$31="",(SUMIF(S!$HC$15:$HL$15,'Ciclo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Semaforico'!AM$30,O!$HC37:$HL37))*AM$31),(SUMIF(S!$HC$15:$HL$15,'Ciclo Semaforico'!AM$32,S!$HC37:$HL37)+SUMIF(N!$HC$15:$HL$15,'Ciclo Semaforico'!AM$32,N!$HC37:$HL37)+SUMIF(E!$HC$15:$HL$15,'Ciclo Semaforico'!AM$32,E!$HC37:$HL37)+SUMIF(O!$HC$15:$HL$15,'Ciclo Semaforico'!AM$32,O!$HC37:$HL37))-IF(AM$31="",(SUMIF(S!$HC$15:$HL$15,'Ciclo Semaforico'!AM$30,S!$HC37:$HL37)+SUMIF(N!$HC$15:$HL$15,'Ciclo Semaforico'!AM$30,N!$HC37:$HL37)+SUMIF(E!$HC$15:$HL$15,'Ciclo Semaforico'!AM$30,E!$HC37:$HL37)+SUMIF(O!$HC$15:$HL$15,'Ciclo Semaforico'!AM$30,O!$HC37:$HL37)),(SUMIF(S!$HC$15:$HL$15,'Ciclo Semaforico'!AM$30,S!$HC37:$HL37)+SUMIF(N!$HC$15:$HL$15,'Ciclo Semaforico'!AM$30,N!$HC37:$HL37)+SUMIF(E!$HC$15:$HL$15,'Ciclo Semaforico'!AM$30,E!$HC37:$HL37)+SUMIF(O!$HC$15:$HL$15,'Ciclo Semaforico'!AM$30,O!$HC37:$HL37))*AM$31))</f>
        <v>0</v>
      </c>
      <c r="AN62" s="245">
        <f>IF(AN$32="",IF(AN$31="",(SUMIF(S!$HC$15:$HL$15,'Ciclo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Semaforico'!AN$30,O!$HC37:$HL37))*AN$31),(SUMIF(S!$HC$15:$HL$15,'Ciclo Semaforico'!AN$32,S!$HC37:$HL37)+SUMIF(N!$HC$15:$HL$15,'Ciclo Semaforico'!AN$32,N!$HC37:$HL37)+SUMIF(E!$HC$15:$HL$15,'Ciclo Semaforico'!AN$32,E!$HC37:$HL37)+SUMIF(O!$HC$15:$HL$15,'Ciclo Semaforico'!AN$32,O!$HC37:$HL37))-IF(AN$31="",(SUMIF(S!$HC$15:$HL$15,'Ciclo Semaforico'!AN$30,S!$HC37:$HL37)+SUMIF(N!$HC$15:$HL$15,'Ciclo Semaforico'!AN$30,N!$HC37:$HL37)+SUMIF(E!$HC$15:$HL$15,'Ciclo Semaforico'!AN$30,E!$HC37:$HL37)+SUMIF(O!$HC$15:$HL$15,'Ciclo Semaforico'!AN$30,O!$HC37:$HL37)),(SUMIF(S!$HC$15:$HL$15,'Ciclo Semaforico'!AN$30,S!$HC37:$HL37)+SUMIF(N!$HC$15:$HL$15,'Ciclo Semaforico'!AN$30,N!$HC37:$HL37)+SUMIF(E!$HC$15:$HL$15,'Ciclo Semaforico'!AN$30,E!$HC37:$HL37)+SUMIF(O!$HC$15:$HL$15,'Ciclo Semaforico'!AN$30,O!$HC37:$HL37))*AN$31))</f>
        <v>0</v>
      </c>
      <c r="AO62" s="245">
        <f>IF(AO$32="",IF(AO$31="",(SUMIF(S!$HC$15:$HL$15,'Ciclo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Semaforico'!AO$30,O!$HC37:$HL37))*AO$31),(SUMIF(S!$HC$15:$HL$15,'Ciclo Semaforico'!AO$32,S!$HC37:$HL37)+SUMIF(N!$HC$15:$HL$15,'Ciclo Semaforico'!AO$32,N!$HC37:$HL37)+SUMIF(E!$HC$15:$HL$15,'Ciclo Semaforico'!AO$32,E!$HC37:$HL37)+SUMIF(O!$HC$15:$HL$15,'Ciclo Semaforico'!AO$32,O!$HC37:$HL37))-IF(AO$31="",(SUMIF(S!$HC$15:$HL$15,'Ciclo Semaforico'!AO$30,S!$HC37:$HL37)+SUMIF(N!$HC$15:$HL$15,'Ciclo Semaforico'!AO$30,N!$HC37:$HL37)+SUMIF(E!$HC$15:$HL$15,'Ciclo Semaforico'!AO$30,E!$HC37:$HL37)+SUMIF(O!$HC$15:$HL$15,'Ciclo Semaforico'!AO$30,O!$HC37:$HL37)),(SUMIF(S!$HC$15:$HL$15,'Ciclo Semaforico'!AO$30,S!$HC37:$HL37)+SUMIF(N!$HC$15:$HL$15,'Ciclo Semaforico'!AO$30,N!$HC37:$HL37)+SUMIF(E!$HC$15:$HL$15,'Ciclo Semaforico'!AO$30,E!$HC37:$HL37)+SUMIF(O!$HC$15:$HL$15,'Ciclo Semaforico'!AO$30,O!$HC37:$HL37))*AO$31))</f>
        <v>0</v>
      </c>
      <c r="AP62" s="245">
        <f>IF(AP$32="",IF(AP$31="",(SUMIF(S!$HC$15:$HL$15,'Ciclo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Semaforico'!AP$30,O!$HC37:$HL37))*AP$31),(SUMIF(S!$HC$15:$HL$15,'Ciclo Semaforico'!AP$32,S!$HC37:$HL37)+SUMIF(N!$HC$15:$HL$15,'Ciclo Semaforico'!AP$32,N!$HC37:$HL37)+SUMIF(E!$HC$15:$HL$15,'Ciclo Semaforico'!AP$32,E!$HC37:$HL37)+SUMIF(O!$HC$15:$HL$15,'Ciclo Semaforico'!AP$32,O!$HC37:$HL37))-IF(AP$31="",(SUMIF(S!$HC$15:$HL$15,'Ciclo Semaforico'!AP$30,S!$HC37:$HL37)+SUMIF(N!$HC$15:$HL$15,'Ciclo Semaforico'!AP$30,N!$HC37:$HL37)+SUMIF(E!$HC$15:$HL$15,'Ciclo Semaforico'!AP$30,E!$HC37:$HL37)+SUMIF(O!$HC$15:$HL$15,'Ciclo Semaforico'!AP$30,O!$HC37:$HL37)),(SUMIF(S!$HC$15:$HL$15,'Ciclo Semaforico'!AP$30,S!$HC37:$HL37)+SUMIF(N!$HC$15:$HL$15,'Ciclo Semaforico'!AP$30,N!$HC37:$HL37)+SUMIF(E!$HC$15:$HL$15,'Ciclo Semaforico'!AP$30,E!$HC37:$HL37)+SUMIF(O!$HC$15:$HL$15,'Ciclo Semaforico'!AP$30,O!$HC37:$HL37))*AP$31))</f>
        <v>0</v>
      </c>
      <c r="AQ62" s="245">
        <f>IF(AQ$32="",IF(AQ$31="",(SUMIF(S!$HC$15:$HL$15,'Ciclo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Semaforico'!AQ$30,O!$HC37:$HL37))*AQ$31),(SUMIF(S!$HC$15:$HL$15,'Ciclo Semaforico'!AQ$32,S!$HC37:$HL37)+SUMIF(N!$HC$15:$HL$15,'Ciclo Semaforico'!AQ$32,N!$HC37:$HL37)+SUMIF(E!$HC$15:$HL$15,'Ciclo Semaforico'!AQ$32,E!$HC37:$HL37)+SUMIF(O!$HC$15:$HL$15,'Ciclo Semaforico'!AQ$32,O!$HC37:$HL37))-IF(AQ$31="",(SUMIF(S!$HC$15:$HL$15,'Ciclo Semaforico'!AQ$30,S!$HC37:$HL37)+SUMIF(N!$HC$15:$HL$15,'Ciclo Semaforico'!AQ$30,N!$HC37:$HL37)+SUMIF(E!$HC$15:$HL$15,'Ciclo Semaforico'!AQ$30,E!$HC37:$HL37)+SUMIF(O!$HC$15:$HL$15,'Ciclo Semaforico'!AQ$30,O!$HC37:$HL37)),(SUMIF(S!$HC$15:$HL$15,'Ciclo Semaforico'!AQ$30,S!$HC37:$HL37)+SUMIF(N!$HC$15:$HL$15,'Ciclo Semaforico'!AQ$30,N!$HC37:$HL37)+SUMIF(E!$HC$15:$HL$15,'Ciclo Semaforico'!AQ$30,E!$HC37:$HL37)+SUMIF(O!$HC$15:$HL$15,'Ciclo Semaforico'!AQ$30,O!$HC37:$HL37))*AQ$31))</f>
        <v>0</v>
      </c>
      <c r="AR62" s="245">
        <f>IF(AR$32="",IF(AR$31="",(SUMIF(S!$HC$15:$HL$15,'Ciclo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Semaforico'!AR$30,O!$HC37:$HL37))*AR$31),(SUMIF(S!$HC$15:$HL$15,'Ciclo Semaforico'!AR$32,S!$HC37:$HL37)+SUMIF(N!$HC$15:$HL$15,'Ciclo Semaforico'!AR$32,N!$HC37:$HL37)+SUMIF(E!$HC$15:$HL$15,'Ciclo Semaforico'!AR$32,E!$HC37:$HL37)+SUMIF(O!$HC$15:$HL$15,'Ciclo Semaforico'!AR$32,O!$HC37:$HL37))-IF(AR$31="",(SUMIF(S!$HC$15:$HL$15,'Ciclo Semaforico'!AR$30,S!$HC37:$HL37)+SUMIF(N!$HC$15:$HL$15,'Ciclo Semaforico'!AR$30,N!$HC37:$HL37)+SUMIF(E!$HC$15:$HL$15,'Ciclo Semaforico'!AR$30,E!$HC37:$HL37)+SUMIF(O!$HC$15:$HL$15,'Ciclo Semaforico'!AR$30,O!$HC37:$HL37)),(SUMIF(S!$HC$15:$HL$15,'Ciclo Semaforico'!AR$30,S!$HC37:$HL37)+SUMIF(N!$HC$15:$HL$15,'Ciclo Semaforico'!AR$30,N!$HC37:$HL37)+SUMIF(E!$HC$15:$HL$15,'Ciclo Semaforico'!AR$30,E!$HC37:$HL37)+SUMIF(O!$HC$15:$HL$15,'Ciclo Semaforico'!AR$30,O!$HC37:$HL37))*AR$31))</f>
        <v>0</v>
      </c>
      <c r="AS62" s="245">
        <f>IF(AS$32="",IF(AS$31="",(SUMIF(S!$HC$15:$HL$15,'Ciclo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Semaforico'!AS$30,O!$HC37:$HL37))*AS$31),(SUMIF(S!$HC$15:$HL$15,'Ciclo Semaforico'!AS$32,S!$HC37:$HL37)+SUMIF(N!$HC$15:$HL$15,'Ciclo Semaforico'!AS$32,N!$HC37:$HL37)+SUMIF(E!$HC$15:$HL$15,'Ciclo Semaforico'!AS$32,E!$HC37:$HL37)+SUMIF(O!$HC$15:$HL$15,'Ciclo Semaforico'!AS$32,O!$HC37:$HL37))-IF(AS$31="",(SUMIF(S!$HC$15:$HL$15,'Ciclo Semaforico'!AS$30,S!$HC37:$HL37)+SUMIF(N!$HC$15:$HL$15,'Ciclo Semaforico'!AS$30,N!$HC37:$HL37)+SUMIF(E!$HC$15:$HL$15,'Ciclo Semaforico'!AS$30,E!$HC37:$HL37)+SUMIF(O!$HC$15:$HL$15,'Ciclo Semaforico'!AS$30,O!$HC37:$HL37)),(SUMIF(S!$HC$15:$HL$15,'Ciclo Semaforico'!AS$30,S!$HC37:$HL37)+SUMIF(N!$HC$15:$HL$15,'Ciclo Semaforico'!AS$30,N!$HC37:$HL37)+SUMIF(E!$HC$15:$HL$15,'Ciclo Semaforico'!AS$30,E!$HC37:$HL37)+SUMIF(O!$HC$15:$HL$15,'Ciclo Semaforico'!AS$30,O!$HC37:$HL37))*AS$31))</f>
        <v>0</v>
      </c>
      <c r="AT62" s="245">
        <f>IF(AT$32="",IF(AT$31="",(SUMIF(S!$HC$15:$HL$15,'Ciclo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Semaforico'!AT$30,O!$HC37:$HL37))*AT$31),(SUMIF(S!$HC$15:$HL$15,'Ciclo Semaforico'!AT$32,S!$HC37:$HL37)+SUMIF(N!$HC$15:$HL$15,'Ciclo Semaforico'!AT$32,N!$HC37:$HL37)+SUMIF(E!$HC$15:$HL$15,'Ciclo Semaforico'!AT$32,E!$HC37:$HL37)+SUMIF(O!$HC$15:$HL$15,'Ciclo Semaforico'!AT$32,O!$HC37:$HL37))-IF(AT$31="",(SUMIF(S!$HC$15:$HL$15,'Ciclo Semaforico'!AT$30,S!$HC37:$HL37)+SUMIF(N!$HC$15:$HL$15,'Ciclo Semaforico'!AT$30,N!$HC37:$HL37)+SUMIF(E!$HC$15:$HL$15,'Ciclo Semaforico'!AT$30,E!$HC37:$HL37)+SUMIF(O!$HC$15:$HL$15,'Ciclo Semaforico'!AT$30,O!$HC37:$HL37)),(SUMIF(S!$HC$15:$HL$15,'Ciclo Semaforico'!AT$30,S!$HC37:$HL37)+SUMIF(N!$HC$15:$HL$15,'Ciclo Semaforico'!AT$30,N!$HC37:$HL37)+SUMIF(E!$HC$15:$HL$15,'Ciclo Semaforico'!AT$30,E!$HC37:$HL37)+SUMIF(O!$HC$15:$HL$15,'Ciclo Semaforico'!AT$30,O!$HC37:$HL37))*AT$31))</f>
        <v>0</v>
      </c>
      <c r="AU62" s="245">
        <f>IF(AU$32="",IF(AU$31="",(SUMIF(S!$HC$15:$HL$15,'Ciclo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Semaforico'!AU$30,O!$HC37:$HL37))*AU$31),(SUMIF(S!$HC$15:$HL$15,'Ciclo Semaforico'!AU$32,S!$HC37:$HL37)+SUMIF(N!$HC$15:$HL$15,'Ciclo Semaforico'!AU$32,N!$HC37:$HL37)+SUMIF(E!$HC$15:$HL$15,'Ciclo Semaforico'!AU$32,E!$HC37:$HL37)+SUMIF(O!$HC$15:$HL$15,'Ciclo Semaforico'!AU$32,O!$HC37:$HL37))-IF(AU$31="",(SUMIF(S!$HC$15:$HL$15,'Ciclo Semaforico'!AU$30,S!$HC37:$HL37)+SUMIF(N!$HC$15:$HL$15,'Ciclo Semaforico'!AU$30,N!$HC37:$HL37)+SUMIF(E!$HC$15:$HL$15,'Ciclo Semaforico'!AU$30,E!$HC37:$HL37)+SUMIF(O!$HC$15:$HL$15,'Ciclo Semaforico'!AU$30,O!$HC37:$HL37)),(SUMIF(S!$HC$15:$HL$15,'Ciclo Semaforico'!AU$30,S!$HC37:$HL37)+SUMIF(N!$HC$15:$HL$15,'Ciclo Semaforico'!AU$30,N!$HC37:$HL37)+SUMIF(E!$HC$15:$HL$15,'Ciclo Semaforico'!AU$30,E!$HC37:$HL37)+SUMIF(O!$HC$15:$HL$15,'Ciclo Semaforico'!AU$30,O!$HC37:$HL37))*AU$31))</f>
        <v>0</v>
      </c>
      <c r="AV62" s="245">
        <f>IF(AV$32="",IF(AV$31="",(SUMIF(S!$HC$15:$HL$15,'Ciclo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Semaforico'!AV$30,O!$HC37:$HL37))*AV$31),(SUMIF(S!$HC$15:$HL$15,'Ciclo Semaforico'!AV$32,S!$HC37:$HL37)+SUMIF(N!$HC$15:$HL$15,'Ciclo Semaforico'!AV$32,N!$HC37:$HL37)+SUMIF(E!$HC$15:$HL$15,'Ciclo Semaforico'!AV$32,E!$HC37:$HL37)+SUMIF(O!$HC$15:$HL$15,'Ciclo Semaforico'!AV$32,O!$HC37:$HL37))-IF(AV$31="",(SUMIF(S!$HC$15:$HL$15,'Ciclo Semaforico'!AV$30,S!$HC37:$HL37)+SUMIF(N!$HC$15:$HL$15,'Ciclo Semaforico'!AV$30,N!$HC37:$HL37)+SUMIF(E!$HC$15:$HL$15,'Ciclo Semaforico'!AV$30,E!$HC37:$HL37)+SUMIF(O!$HC$15:$HL$15,'Ciclo Semaforico'!AV$30,O!$HC37:$HL37)),(SUMIF(S!$HC$15:$HL$15,'Ciclo Semaforico'!AV$30,S!$HC37:$HL37)+SUMIF(N!$HC$15:$HL$15,'Ciclo Semaforico'!AV$30,N!$HC37:$HL37)+SUMIF(E!$HC$15:$HL$15,'Ciclo Semaforico'!AV$30,E!$HC37:$HL37)+SUMIF(O!$HC$15:$HL$15,'Ciclo Semaforico'!AV$30,O!$HC37:$HL37))*AV$31))</f>
        <v>0</v>
      </c>
      <c r="AW62" s="245">
        <f>IF(AW$32="",IF(AW$31="",(SUMIF(S!$HC$15:$HL$15,'Ciclo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Semaforico'!AW$30,O!$HC37:$HL37))*AW$31),(SUMIF(S!$HC$15:$HL$15,'Ciclo Semaforico'!AW$32,S!$HC37:$HL37)+SUMIF(N!$HC$15:$HL$15,'Ciclo Semaforico'!AW$32,N!$HC37:$HL37)+SUMIF(E!$HC$15:$HL$15,'Ciclo Semaforico'!AW$32,E!$HC37:$HL37)+SUMIF(O!$HC$15:$HL$15,'Ciclo Semaforico'!AW$32,O!$HC37:$HL37))-IF(AW$31="",(SUMIF(S!$HC$15:$HL$15,'Ciclo Semaforico'!AW$30,S!$HC37:$HL37)+SUMIF(N!$HC$15:$HL$15,'Ciclo Semaforico'!AW$30,N!$HC37:$HL37)+SUMIF(E!$HC$15:$HL$15,'Ciclo Semaforico'!AW$30,E!$HC37:$HL37)+SUMIF(O!$HC$15:$HL$15,'Ciclo Semaforico'!AW$30,O!$HC37:$HL37)),(SUMIF(S!$HC$15:$HL$15,'Ciclo Semaforico'!AW$30,S!$HC37:$HL37)+SUMIF(N!$HC$15:$HL$15,'Ciclo Semaforico'!AW$30,N!$HC37:$HL37)+SUMIF(E!$HC$15:$HL$15,'Ciclo Semaforico'!AW$30,E!$HC37:$HL37)+SUMIF(O!$HC$15:$HL$15,'Ciclo Semaforico'!AW$30,O!$HC37:$HL37))*AW$31))</f>
        <v>0</v>
      </c>
      <c r="AX62" s="246">
        <f>IF(AX$32="",IF(AX$31="",(SUMIF(S!$HC$15:$HL$15,'Ciclo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Semaforico'!AX$30,O!$HC37:$HL37))*AX$31),(SUMIF(S!$HC$15:$HL$15,'Ciclo Semaforico'!AX$32,S!$HC37:$HL37)+SUMIF(N!$HC$15:$HL$15,'Ciclo Semaforico'!AX$32,N!$HC37:$HL37)+SUMIF(E!$HC$15:$HL$15,'Ciclo Semaforico'!AX$32,E!$HC37:$HL37)+SUMIF(O!$HC$15:$HL$15,'Ciclo Semaforico'!AX$32,O!$HC37:$HL37))-IF(AX$31="",(SUMIF(S!$HC$15:$HL$15,'Ciclo Semaforico'!AX$30,S!$HC37:$HL37)+SUMIF(N!$HC$15:$HL$15,'Ciclo Semaforico'!AX$30,N!$HC37:$HL37)+SUMIF(E!$HC$15:$HL$15,'Ciclo Semaforico'!AX$30,E!$HC37:$HL37)+SUMIF(O!$HC$15:$HL$15,'Ciclo Semaforico'!AX$30,O!$HC37:$HL37)),(SUMIF(S!$HC$15:$HL$15,'Ciclo Semaforico'!AX$30,S!$HC37:$HL37)+SUMIF(N!$HC$15:$HL$15,'Ciclo Semaforico'!AX$30,N!$HC37:$HL37)+SUMIF(E!$HC$15:$HL$15,'Ciclo Semaforico'!AX$30,E!$HC37:$HL37)+SUMIF(O!$HC$15:$HL$15,'Ciclo Semaforico'!AX$30,O!$HC37:$HL37))*AX$31))</f>
        <v>0</v>
      </c>
      <c r="AY62" s="244" t="e">
        <f>IF(AY$32="",IF(AY$31="",(SUMIF(S!$HC$15:$HL$15,'Ciclo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Semaforico'!AY$30,O!$HC37:$HL37))*AY$31),(SUMIF(S!$HC$15:$HL$15,'Ciclo Semaforico'!AY$32,S!$HC37:$HL37)+SUMIF(N!$HC$15:$HL$15,'Ciclo Semaforico'!AY$32,N!$HC37:$HL37)+SUMIF(E!$HC$15:$HL$15,'Ciclo Semaforico'!AY$32,E!$HC37:$HL37)+SUMIF(O!$HC$15:$HL$15,'Ciclo Semaforico'!AY$32,O!$HC37:$HL37))-IF(AY$31="",(SUMIF(S!$HC$15:$HL$15,'Ciclo Semaforico'!AY$30,S!$HC37:$HL37)+SUMIF(N!$HC$15:$HL$15,'Ciclo Semaforico'!AY$30,N!$HC37:$HL37)+SUMIF(E!$HC$15:$HL$15,'Ciclo Semaforico'!AY$30,E!$HC37:$HL37)+SUMIF(O!$HC$15:$HL$15,'Ciclo Semaforico'!AY$30,O!$HC37:$HL37)),(SUMIF(S!$HC$15:$HL$15,'Ciclo Semaforico'!AY$30,S!$HC37:$HL37)+SUMIF(N!$HC$15:$HL$15,'Ciclo Semaforico'!AY$30,N!$HC37:$HL37)+SUMIF(E!$HC$15:$HL$15,'Ciclo Semaforico'!AY$30,E!$HC37:$HL37)+SUMIF(O!$HC$15:$HL$15,'Ciclo Semaforico'!AY$30,O!$HC37:$HL37))*AY$31))</f>
        <v>#REF!</v>
      </c>
      <c r="AZ62" s="245" t="e">
        <f>IF(AZ$32="",IF(AZ$31="",(SUMIF(S!$HC$15:$HL$15,'Ciclo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Semaforico'!AZ$30,O!$HC37:$HL37))*AZ$31),(SUMIF(S!$HC$15:$HL$15,'Ciclo Semaforico'!AZ$32,S!$HC37:$HL37)+SUMIF(N!$HC$15:$HL$15,'Ciclo Semaforico'!AZ$32,N!$HC37:$HL37)+SUMIF(E!$HC$15:$HL$15,'Ciclo Semaforico'!AZ$32,E!$HC37:$HL37)+SUMIF(O!$HC$15:$HL$15,'Ciclo Semaforico'!AZ$32,O!$HC37:$HL37))-IF(AZ$31="",(SUMIF(S!$HC$15:$HL$15,'Ciclo Semaforico'!AZ$30,S!$HC37:$HL37)+SUMIF(N!$HC$15:$HL$15,'Ciclo Semaforico'!AZ$30,N!$HC37:$HL37)+SUMIF(E!$HC$15:$HL$15,'Ciclo Semaforico'!AZ$30,E!$HC37:$HL37)+SUMIF(O!$HC$15:$HL$15,'Ciclo Semaforico'!AZ$30,O!$HC37:$HL37)),(SUMIF(S!$HC$15:$HL$15,'Ciclo Semaforico'!AZ$30,S!$HC37:$HL37)+SUMIF(N!$HC$15:$HL$15,'Ciclo Semaforico'!AZ$30,N!$HC37:$HL37)+SUMIF(E!$HC$15:$HL$15,'Ciclo Semaforico'!AZ$30,E!$HC37:$HL37)+SUMIF(O!$HC$15:$HL$15,'Ciclo Semaforico'!AZ$30,O!$HC37:$HL37))*AZ$31))</f>
        <v>#REF!</v>
      </c>
      <c r="BA62" s="245" t="e">
        <f>IF(BA$32="",IF(BA$31="",(SUMIF(S!$HC$15:$HL$15,'Ciclo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Semaforico'!BA$30,O!$HC37:$HL37))*BA$31),(SUMIF(S!$HC$15:$HL$15,'Ciclo Semaforico'!BA$32,S!$HC37:$HL37)+SUMIF(N!$HC$15:$HL$15,'Ciclo Semaforico'!BA$32,N!$HC37:$HL37)+SUMIF(E!$HC$15:$HL$15,'Ciclo Semaforico'!BA$32,E!$HC37:$HL37)+SUMIF(O!$HC$15:$HL$15,'Ciclo Semaforico'!BA$32,O!$HC37:$HL37))-IF(BA$31="",(SUMIF(S!$HC$15:$HL$15,'Ciclo Semaforico'!BA$30,S!$HC37:$HL37)+SUMIF(N!$HC$15:$HL$15,'Ciclo Semaforico'!BA$30,N!$HC37:$HL37)+SUMIF(E!$HC$15:$HL$15,'Ciclo Semaforico'!BA$30,E!$HC37:$HL37)+SUMIF(O!$HC$15:$HL$15,'Ciclo Semaforico'!BA$30,O!$HC37:$HL37)),(SUMIF(S!$HC$15:$HL$15,'Ciclo Semaforico'!BA$30,S!$HC37:$HL37)+SUMIF(N!$HC$15:$HL$15,'Ciclo Semaforico'!BA$30,N!$HC37:$HL37)+SUMIF(E!$HC$15:$HL$15,'Ciclo Semaforico'!BA$30,E!$HC37:$HL37)+SUMIF(O!$HC$15:$HL$15,'Ciclo Semaforico'!BA$30,O!$HC37:$HL37))*BA$31))</f>
        <v>#REF!</v>
      </c>
      <c r="BB62" s="245" t="e">
        <f>IF(BB$32="",IF(BB$31="",(SUMIF(S!$HC$15:$HL$15,'Ciclo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Semaforico'!BB$30,O!$HC37:$HL37))*BB$31),(SUMIF(S!$HC$15:$HL$15,'Ciclo Semaforico'!BB$32,S!$HC37:$HL37)+SUMIF(N!$HC$15:$HL$15,'Ciclo Semaforico'!BB$32,N!$HC37:$HL37)+SUMIF(E!$HC$15:$HL$15,'Ciclo Semaforico'!BB$32,E!$HC37:$HL37)+SUMIF(O!$HC$15:$HL$15,'Ciclo Semaforico'!BB$32,O!$HC37:$HL37))-IF(BB$31="",(SUMIF(S!$HC$15:$HL$15,'Ciclo Semaforico'!BB$30,S!$HC37:$HL37)+SUMIF(N!$HC$15:$HL$15,'Ciclo Semaforico'!BB$30,N!$HC37:$HL37)+SUMIF(E!$HC$15:$HL$15,'Ciclo Semaforico'!BB$30,E!$HC37:$HL37)+SUMIF(O!$HC$15:$HL$15,'Ciclo Semaforico'!BB$30,O!$HC37:$HL37)),(SUMIF(S!$HC$15:$HL$15,'Ciclo Semaforico'!BB$30,S!$HC37:$HL37)+SUMIF(N!$HC$15:$HL$15,'Ciclo Semaforico'!BB$30,N!$HC37:$HL37)+SUMIF(E!$HC$15:$HL$15,'Ciclo Semaforico'!BB$30,E!$HC37:$HL37)+SUMIF(O!$HC$15:$HL$15,'Ciclo Semaforico'!BB$30,O!$HC37:$HL37))*BB$31))</f>
        <v>#REF!</v>
      </c>
      <c r="BC62" s="245" t="e">
        <f>IF(BC$32="",IF(BC$31="",(SUMIF(S!$HC$15:$HL$15,'Ciclo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Semaforico'!BC$30,O!$HC37:$HL37))*BC$31),(SUMIF(S!$HC$15:$HL$15,'Ciclo Semaforico'!BC$32,S!$HC37:$HL37)+SUMIF(N!$HC$15:$HL$15,'Ciclo Semaforico'!BC$32,N!$HC37:$HL37)+SUMIF(E!$HC$15:$HL$15,'Ciclo Semaforico'!BC$32,E!$HC37:$HL37)+SUMIF(O!$HC$15:$HL$15,'Ciclo Semaforico'!BC$32,O!$HC37:$HL37))-IF(BC$31="",(SUMIF(S!$HC$15:$HL$15,'Ciclo Semaforico'!BC$30,S!$HC37:$HL37)+SUMIF(N!$HC$15:$HL$15,'Ciclo Semaforico'!BC$30,N!$HC37:$HL37)+SUMIF(E!$HC$15:$HL$15,'Ciclo Semaforico'!BC$30,E!$HC37:$HL37)+SUMIF(O!$HC$15:$HL$15,'Ciclo Semaforico'!BC$30,O!$HC37:$HL37)),(SUMIF(S!$HC$15:$HL$15,'Ciclo Semaforico'!BC$30,S!$HC37:$HL37)+SUMIF(N!$HC$15:$HL$15,'Ciclo Semaforico'!BC$30,N!$HC37:$HL37)+SUMIF(E!$HC$15:$HL$15,'Ciclo Semaforico'!BC$30,E!$HC37:$HL37)+SUMIF(O!$HC$15:$HL$15,'Ciclo Semaforico'!BC$30,O!$HC37:$HL37))*BC$31))</f>
        <v>#REF!</v>
      </c>
      <c r="BD62" s="245" t="e">
        <f>IF(BD$32="",IF(BD$31="",(SUMIF(S!$HC$15:$HL$15,'Ciclo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Semaforico'!BD$30,O!$HC37:$HL37))*BD$31),(SUMIF(S!$HC$15:$HL$15,'Ciclo Semaforico'!BD$32,S!$HC37:$HL37)+SUMIF(N!$HC$15:$HL$15,'Ciclo Semaforico'!BD$32,N!$HC37:$HL37)+SUMIF(E!$HC$15:$HL$15,'Ciclo Semaforico'!BD$32,E!$HC37:$HL37)+SUMIF(O!$HC$15:$HL$15,'Ciclo Semaforico'!BD$32,O!$HC37:$HL37))-IF(BD$31="",(SUMIF(S!$HC$15:$HL$15,'Ciclo Semaforico'!BD$30,S!$HC37:$HL37)+SUMIF(N!$HC$15:$HL$15,'Ciclo Semaforico'!BD$30,N!$HC37:$HL37)+SUMIF(E!$HC$15:$HL$15,'Ciclo Semaforico'!BD$30,E!$HC37:$HL37)+SUMIF(O!$HC$15:$HL$15,'Ciclo Semaforico'!BD$30,O!$HC37:$HL37)),(SUMIF(S!$HC$15:$HL$15,'Ciclo Semaforico'!BD$30,S!$HC37:$HL37)+SUMIF(N!$HC$15:$HL$15,'Ciclo Semaforico'!BD$30,N!$HC37:$HL37)+SUMIF(E!$HC$15:$HL$15,'Ciclo Semaforico'!BD$30,E!$HC37:$HL37)+SUMIF(O!$HC$15:$HL$15,'Ciclo Semaforico'!BD$30,O!$HC37:$HL37))*BD$31))</f>
        <v>#REF!</v>
      </c>
      <c r="BE62" s="245">
        <f>IF(BE$32="",IF(BE$31="",(SUMIF(S!$HC$15:$HL$15,'Ciclo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Semaforico'!BE$30,O!$HC37:$HL37))*BE$31),(SUMIF(S!$HC$15:$HL$15,'Ciclo Semaforico'!BE$32,S!$HC37:$HL37)+SUMIF(N!$HC$15:$HL$15,'Ciclo Semaforico'!BE$32,N!$HC37:$HL37)+SUMIF(E!$HC$15:$HL$15,'Ciclo Semaforico'!BE$32,E!$HC37:$HL37)+SUMIF(O!$HC$15:$HL$15,'Ciclo Semaforico'!BE$32,O!$HC37:$HL37))-IF(BE$31="",(SUMIF(S!$HC$15:$HL$15,'Ciclo Semaforico'!BE$30,S!$HC37:$HL37)+SUMIF(N!$HC$15:$HL$15,'Ciclo Semaforico'!BE$30,N!$HC37:$HL37)+SUMIF(E!$HC$15:$HL$15,'Ciclo Semaforico'!BE$30,E!$HC37:$HL37)+SUMIF(O!$HC$15:$HL$15,'Ciclo Semaforico'!BE$30,O!$HC37:$HL37)),(SUMIF(S!$HC$15:$HL$15,'Ciclo Semaforico'!BE$30,S!$HC37:$HL37)+SUMIF(N!$HC$15:$HL$15,'Ciclo Semaforico'!BE$30,N!$HC37:$HL37)+SUMIF(E!$HC$15:$HL$15,'Ciclo Semaforico'!BE$30,E!$HC37:$HL37)+SUMIF(O!$HC$15:$HL$15,'Ciclo Semaforico'!BE$30,O!$HC37:$HL37))*BE$31))</f>
        <v>0</v>
      </c>
      <c r="BF62" s="245">
        <f>IF(BF$32="",IF(BF$31="",(SUMIF(S!$HC$15:$HL$15,'Ciclo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Semaforico'!BF$30,O!$HC37:$HL37))*BF$31),(SUMIF(S!$HC$15:$HL$15,'Ciclo Semaforico'!BF$32,S!$HC37:$HL37)+SUMIF(N!$HC$15:$HL$15,'Ciclo Semaforico'!BF$32,N!$HC37:$HL37)+SUMIF(E!$HC$15:$HL$15,'Ciclo Semaforico'!BF$32,E!$HC37:$HL37)+SUMIF(O!$HC$15:$HL$15,'Ciclo Semaforico'!BF$32,O!$HC37:$HL37))-IF(BF$31="",(SUMIF(S!$HC$15:$HL$15,'Ciclo Semaforico'!BF$30,S!$HC37:$HL37)+SUMIF(N!$HC$15:$HL$15,'Ciclo Semaforico'!BF$30,N!$HC37:$HL37)+SUMIF(E!$HC$15:$HL$15,'Ciclo Semaforico'!BF$30,E!$HC37:$HL37)+SUMIF(O!$HC$15:$HL$15,'Ciclo Semaforico'!BF$30,O!$HC37:$HL37)),(SUMIF(S!$HC$15:$HL$15,'Ciclo Semaforico'!BF$30,S!$HC37:$HL37)+SUMIF(N!$HC$15:$HL$15,'Ciclo Semaforico'!BF$30,N!$HC37:$HL37)+SUMIF(E!$HC$15:$HL$15,'Ciclo Semaforico'!BF$30,E!$HC37:$HL37)+SUMIF(O!$HC$15:$HL$15,'Ciclo Semaforico'!BF$30,O!$HC37:$HL37))*BF$31))</f>
        <v>0</v>
      </c>
      <c r="BG62" s="245">
        <f>IF(BG$32="",IF(BG$31="",(SUMIF(S!$HC$15:$HL$15,'Ciclo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Semaforico'!BG$30,O!$HC37:$HL37))*BG$31),(SUMIF(S!$HC$15:$HL$15,'Ciclo Semaforico'!BG$32,S!$HC37:$HL37)+SUMIF(N!$HC$15:$HL$15,'Ciclo Semaforico'!BG$32,N!$HC37:$HL37)+SUMIF(E!$HC$15:$HL$15,'Ciclo Semaforico'!BG$32,E!$HC37:$HL37)+SUMIF(O!$HC$15:$HL$15,'Ciclo Semaforico'!BG$32,O!$HC37:$HL37))-IF(BG$31="",(SUMIF(S!$HC$15:$HL$15,'Ciclo Semaforico'!BG$30,S!$HC37:$HL37)+SUMIF(N!$HC$15:$HL$15,'Ciclo Semaforico'!BG$30,N!$HC37:$HL37)+SUMIF(E!$HC$15:$HL$15,'Ciclo Semaforico'!BG$30,E!$HC37:$HL37)+SUMIF(O!$HC$15:$HL$15,'Ciclo Semaforico'!BG$30,O!$HC37:$HL37)),(SUMIF(S!$HC$15:$HL$15,'Ciclo Semaforico'!BG$30,S!$HC37:$HL37)+SUMIF(N!$HC$15:$HL$15,'Ciclo Semaforico'!BG$30,N!$HC37:$HL37)+SUMIF(E!$HC$15:$HL$15,'Ciclo Semaforico'!BG$30,E!$HC37:$HL37)+SUMIF(O!$HC$15:$HL$15,'Ciclo Semaforico'!BG$30,O!$HC37:$HL37))*BG$31))</f>
        <v>0</v>
      </c>
      <c r="BH62" s="245">
        <f>IF(BH$32="",IF(BH$31="",(SUMIF(S!$HC$15:$HL$15,'Ciclo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Semaforico'!BH$30,O!$HC37:$HL37))*BH$31),(SUMIF(S!$HC$15:$HL$15,'Ciclo Semaforico'!BH$32,S!$HC37:$HL37)+SUMIF(N!$HC$15:$HL$15,'Ciclo Semaforico'!BH$32,N!$HC37:$HL37)+SUMIF(E!$HC$15:$HL$15,'Ciclo Semaforico'!BH$32,E!$HC37:$HL37)+SUMIF(O!$HC$15:$HL$15,'Ciclo Semaforico'!BH$32,O!$HC37:$HL37))-IF(BH$31="",(SUMIF(S!$HC$15:$HL$15,'Ciclo Semaforico'!BH$30,S!$HC37:$HL37)+SUMIF(N!$HC$15:$HL$15,'Ciclo Semaforico'!BH$30,N!$HC37:$HL37)+SUMIF(E!$HC$15:$HL$15,'Ciclo Semaforico'!BH$30,E!$HC37:$HL37)+SUMIF(O!$HC$15:$HL$15,'Ciclo Semaforico'!BH$30,O!$HC37:$HL37)),(SUMIF(S!$HC$15:$HL$15,'Ciclo Semaforico'!BH$30,S!$HC37:$HL37)+SUMIF(N!$HC$15:$HL$15,'Ciclo Semaforico'!BH$30,N!$HC37:$HL37)+SUMIF(E!$HC$15:$HL$15,'Ciclo Semaforico'!BH$30,E!$HC37:$HL37)+SUMIF(O!$HC$15:$HL$15,'Ciclo Semaforico'!BH$30,O!$HC37:$HL37))*BH$31))</f>
        <v>0</v>
      </c>
      <c r="BI62" s="245">
        <f>IF(BI$32="",IF(BI$31="",(SUMIF(S!$HC$15:$HL$15,'Ciclo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Semaforico'!BI$30,O!$HC37:$HL37))*BI$31),(SUMIF(S!$HC$15:$HL$15,'Ciclo Semaforico'!BI$32,S!$HC37:$HL37)+SUMIF(N!$HC$15:$HL$15,'Ciclo Semaforico'!BI$32,N!$HC37:$HL37)+SUMIF(E!$HC$15:$HL$15,'Ciclo Semaforico'!BI$32,E!$HC37:$HL37)+SUMIF(O!$HC$15:$HL$15,'Ciclo Semaforico'!BI$32,O!$HC37:$HL37))-IF(BI$31="",(SUMIF(S!$HC$15:$HL$15,'Ciclo Semaforico'!BI$30,S!$HC37:$HL37)+SUMIF(N!$HC$15:$HL$15,'Ciclo Semaforico'!BI$30,N!$HC37:$HL37)+SUMIF(E!$HC$15:$HL$15,'Ciclo Semaforico'!BI$30,E!$HC37:$HL37)+SUMIF(O!$HC$15:$HL$15,'Ciclo Semaforico'!BI$30,O!$HC37:$HL37)),(SUMIF(S!$HC$15:$HL$15,'Ciclo Semaforico'!BI$30,S!$HC37:$HL37)+SUMIF(N!$HC$15:$HL$15,'Ciclo Semaforico'!BI$30,N!$HC37:$HL37)+SUMIF(E!$HC$15:$HL$15,'Ciclo Semaforico'!BI$30,E!$HC37:$HL37)+SUMIF(O!$HC$15:$HL$15,'Ciclo Semaforico'!BI$30,O!$HC37:$HL37))*BI$31))</f>
        <v>0</v>
      </c>
      <c r="BJ62" s="246">
        <f>IF(BJ$32="",IF(BJ$31="",(SUMIF(S!$HC$15:$HL$15,'Ciclo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Semaforico'!BJ$30,O!$HC37:$HL37))*BJ$31),(SUMIF(S!$HC$15:$HL$15,'Ciclo Semaforico'!BJ$32,S!$HC37:$HL37)+SUMIF(N!$HC$15:$HL$15,'Ciclo Semaforico'!BJ$32,N!$HC37:$HL37)+SUMIF(E!$HC$15:$HL$15,'Ciclo Semaforico'!BJ$32,E!$HC37:$HL37)+SUMIF(O!$HC$15:$HL$15,'Ciclo Semaforico'!BJ$32,O!$HC37:$HL37))-IF(BJ$31="",(SUMIF(S!$HC$15:$HL$15,'Ciclo Semaforico'!BJ$30,S!$HC37:$HL37)+SUMIF(N!$HC$15:$HL$15,'Ciclo Semaforico'!BJ$30,N!$HC37:$HL37)+SUMIF(E!$HC$15:$HL$15,'Ciclo Semaforico'!BJ$30,E!$HC37:$HL37)+SUMIF(O!$HC$15:$HL$15,'Ciclo Semaforico'!BJ$30,O!$HC37:$HL37)),(SUMIF(S!$HC$15:$HL$15,'Ciclo Semaforico'!BJ$30,S!$HC37:$HL37)+SUMIF(N!$HC$15:$HL$15,'Ciclo Semaforico'!BJ$30,N!$HC37:$HL37)+SUMIF(E!$HC$15:$HL$15,'Ciclo Semaforico'!BJ$30,E!$HC37:$HL37)+SUMIF(O!$HC$15:$HL$15,'Ciclo Semaforico'!BJ$30,O!$HC37:$HL37))*BJ$31))</f>
        <v>0</v>
      </c>
      <c r="BK62" s="244">
        <f>IF(BK$32="",IF(BK$31="",(SUMIF(S!$HC$15:$HL$15,'Ciclo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Semaforico'!BK$30,O!$HC37:$HL37))*BK$31),(SUMIF(S!$HC$15:$HL$15,'Ciclo Semaforico'!BK$32,S!$HC37:$HL37)+SUMIF(N!$HC$15:$HL$15,'Ciclo Semaforico'!BK$32,N!$HC37:$HL37)+SUMIF(E!$HC$15:$HL$15,'Ciclo Semaforico'!BK$32,E!$HC37:$HL37)+SUMIF(O!$HC$15:$HL$15,'Ciclo Semaforico'!BK$32,O!$HC37:$HL37))-IF(BK$31="",(SUMIF(S!$HC$15:$HL$15,'Ciclo Semaforico'!BK$30,S!$HC37:$HL37)+SUMIF(N!$HC$15:$HL$15,'Ciclo Semaforico'!BK$30,N!$HC37:$HL37)+SUMIF(E!$HC$15:$HL$15,'Ciclo Semaforico'!BK$30,E!$HC37:$HL37)+SUMIF(O!$HC$15:$HL$15,'Ciclo Semaforico'!BK$30,O!$HC37:$HL37)),(SUMIF(S!$HC$15:$HL$15,'Ciclo Semaforico'!BK$30,S!$HC37:$HL37)+SUMIF(N!$HC$15:$HL$15,'Ciclo Semaforico'!BK$30,N!$HC37:$HL37)+SUMIF(E!$HC$15:$HL$15,'Ciclo Semaforico'!BK$30,E!$HC37:$HL37)+SUMIF(O!$HC$15:$HL$15,'Ciclo Semaforico'!BK$30,O!$HC37:$HL37))*BK$31))</f>
        <v>0</v>
      </c>
      <c r="BL62" s="245">
        <f>IF(BL$32="",IF(BL$31="",(SUMIF(S!$HC$15:$HL$15,'Ciclo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Semaforico'!BL$30,O!$HC37:$HL37))*BL$31),(SUMIF(S!$HC$15:$HL$15,'Ciclo Semaforico'!BL$32,S!$HC37:$HL37)+SUMIF(N!$HC$15:$HL$15,'Ciclo Semaforico'!BL$32,N!$HC37:$HL37)+SUMIF(E!$HC$15:$HL$15,'Ciclo Semaforico'!BL$32,E!$HC37:$HL37)+SUMIF(O!$HC$15:$HL$15,'Ciclo Semaforico'!BL$32,O!$HC37:$HL37))-IF(BL$31="",(SUMIF(S!$HC$15:$HL$15,'Ciclo Semaforico'!BL$30,S!$HC37:$HL37)+SUMIF(N!$HC$15:$HL$15,'Ciclo Semaforico'!BL$30,N!$HC37:$HL37)+SUMIF(E!$HC$15:$HL$15,'Ciclo Semaforico'!BL$30,E!$HC37:$HL37)+SUMIF(O!$HC$15:$HL$15,'Ciclo Semaforico'!BL$30,O!$HC37:$HL37)),(SUMIF(S!$HC$15:$HL$15,'Ciclo Semaforico'!BL$30,S!$HC37:$HL37)+SUMIF(N!$HC$15:$HL$15,'Ciclo Semaforico'!BL$30,N!$HC37:$HL37)+SUMIF(E!$HC$15:$HL$15,'Ciclo Semaforico'!BL$30,E!$HC37:$HL37)+SUMIF(O!$HC$15:$HL$15,'Ciclo Semaforico'!BL$30,O!$HC37:$HL37))*BL$31))</f>
        <v>0</v>
      </c>
      <c r="BM62" s="245">
        <f>IF(BM$32="",IF(BM$31="",(SUMIF(S!$HC$15:$HL$15,'Ciclo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Semaforico'!BM$30,O!$HC37:$HL37))*BM$31),(SUMIF(S!$HC$15:$HL$15,'Ciclo Semaforico'!BM$32,S!$HC37:$HL37)+SUMIF(N!$HC$15:$HL$15,'Ciclo Semaforico'!BM$32,N!$HC37:$HL37)+SUMIF(E!$HC$15:$HL$15,'Ciclo Semaforico'!BM$32,E!$HC37:$HL37)+SUMIF(O!$HC$15:$HL$15,'Ciclo Semaforico'!BM$32,O!$HC37:$HL37))-IF(BM$31="",(SUMIF(S!$HC$15:$HL$15,'Ciclo Semaforico'!BM$30,S!$HC37:$HL37)+SUMIF(N!$HC$15:$HL$15,'Ciclo Semaforico'!BM$30,N!$HC37:$HL37)+SUMIF(E!$HC$15:$HL$15,'Ciclo Semaforico'!BM$30,E!$HC37:$HL37)+SUMIF(O!$HC$15:$HL$15,'Ciclo Semaforico'!BM$30,O!$HC37:$HL37)),(SUMIF(S!$HC$15:$HL$15,'Ciclo Semaforico'!BM$30,S!$HC37:$HL37)+SUMIF(N!$HC$15:$HL$15,'Ciclo Semaforico'!BM$30,N!$HC37:$HL37)+SUMIF(E!$HC$15:$HL$15,'Ciclo Semaforico'!BM$30,E!$HC37:$HL37)+SUMIF(O!$HC$15:$HL$15,'Ciclo Semaforico'!BM$30,O!$HC37:$HL37))*BM$31))</f>
        <v>0</v>
      </c>
      <c r="BN62" s="245">
        <f>IF(BN$32="",IF(BN$31="",(SUMIF(S!$HC$15:$HL$15,'Ciclo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Semaforico'!BN$30,O!$HC37:$HL37))*BN$31),(SUMIF(S!$HC$15:$HL$15,'Ciclo Semaforico'!BN$32,S!$HC37:$HL37)+SUMIF(N!$HC$15:$HL$15,'Ciclo Semaforico'!BN$32,N!$HC37:$HL37)+SUMIF(E!$HC$15:$HL$15,'Ciclo Semaforico'!BN$32,E!$HC37:$HL37)+SUMIF(O!$HC$15:$HL$15,'Ciclo Semaforico'!BN$32,O!$HC37:$HL37))-IF(BN$31="",(SUMIF(S!$HC$15:$HL$15,'Ciclo Semaforico'!BN$30,S!$HC37:$HL37)+SUMIF(N!$HC$15:$HL$15,'Ciclo Semaforico'!BN$30,N!$HC37:$HL37)+SUMIF(E!$HC$15:$HL$15,'Ciclo Semaforico'!BN$30,E!$HC37:$HL37)+SUMIF(O!$HC$15:$HL$15,'Ciclo Semaforico'!BN$30,O!$HC37:$HL37)),(SUMIF(S!$HC$15:$HL$15,'Ciclo Semaforico'!BN$30,S!$HC37:$HL37)+SUMIF(N!$HC$15:$HL$15,'Ciclo Semaforico'!BN$30,N!$HC37:$HL37)+SUMIF(E!$HC$15:$HL$15,'Ciclo Semaforico'!BN$30,E!$HC37:$HL37)+SUMIF(O!$HC$15:$HL$15,'Ciclo Semaforico'!BN$30,O!$HC37:$HL37))*BN$31))</f>
        <v>0</v>
      </c>
      <c r="BO62" s="245">
        <f>IF(BO$32="",IF(BO$31="",(SUMIF(S!$HC$15:$HL$15,'Ciclo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Semaforico'!BO$30,O!$HC37:$HL37))*BO$31),(SUMIF(S!$HC$15:$HL$15,'Ciclo Semaforico'!BO$32,S!$HC37:$HL37)+SUMIF(N!$HC$15:$HL$15,'Ciclo Semaforico'!BO$32,N!$HC37:$HL37)+SUMIF(E!$HC$15:$HL$15,'Ciclo Semaforico'!BO$32,E!$HC37:$HL37)+SUMIF(O!$HC$15:$HL$15,'Ciclo Semaforico'!BO$32,O!$HC37:$HL37))-IF(BO$31="",(SUMIF(S!$HC$15:$HL$15,'Ciclo Semaforico'!BO$30,S!$HC37:$HL37)+SUMIF(N!$HC$15:$HL$15,'Ciclo Semaforico'!BO$30,N!$HC37:$HL37)+SUMIF(E!$HC$15:$HL$15,'Ciclo Semaforico'!BO$30,E!$HC37:$HL37)+SUMIF(O!$HC$15:$HL$15,'Ciclo Semaforico'!BO$30,O!$HC37:$HL37)),(SUMIF(S!$HC$15:$HL$15,'Ciclo Semaforico'!BO$30,S!$HC37:$HL37)+SUMIF(N!$HC$15:$HL$15,'Ciclo Semaforico'!BO$30,N!$HC37:$HL37)+SUMIF(E!$HC$15:$HL$15,'Ciclo Semaforico'!BO$30,E!$HC37:$HL37)+SUMIF(O!$HC$15:$HL$15,'Ciclo Semaforico'!BO$30,O!$HC37:$HL37))*BO$31))</f>
        <v>0</v>
      </c>
      <c r="BP62" s="245">
        <f>IF(BP$32="",IF(BP$31="",(SUMIF(S!$HC$15:$HL$15,'Ciclo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Semaforico'!BP$30,O!$HC37:$HL37))*BP$31),(SUMIF(S!$HC$15:$HL$15,'Ciclo Semaforico'!BP$32,S!$HC37:$HL37)+SUMIF(N!$HC$15:$HL$15,'Ciclo Semaforico'!BP$32,N!$HC37:$HL37)+SUMIF(E!$HC$15:$HL$15,'Ciclo Semaforico'!BP$32,E!$HC37:$HL37)+SUMIF(O!$HC$15:$HL$15,'Ciclo Semaforico'!BP$32,O!$HC37:$HL37))-IF(BP$31="",(SUMIF(S!$HC$15:$HL$15,'Ciclo Semaforico'!BP$30,S!$HC37:$HL37)+SUMIF(N!$HC$15:$HL$15,'Ciclo Semaforico'!BP$30,N!$HC37:$HL37)+SUMIF(E!$HC$15:$HL$15,'Ciclo Semaforico'!BP$30,E!$HC37:$HL37)+SUMIF(O!$HC$15:$HL$15,'Ciclo Semaforico'!BP$30,O!$HC37:$HL37)),(SUMIF(S!$HC$15:$HL$15,'Ciclo Semaforico'!BP$30,S!$HC37:$HL37)+SUMIF(N!$HC$15:$HL$15,'Ciclo Semaforico'!BP$30,N!$HC37:$HL37)+SUMIF(E!$HC$15:$HL$15,'Ciclo Semaforico'!BP$30,E!$HC37:$HL37)+SUMIF(O!$HC$15:$HL$15,'Ciclo Semaforico'!BP$30,O!$HC37:$HL37))*BP$31))</f>
        <v>0</v>
      </c>
      <c r="BQ62" s="245">
        <f>IF(BQ$32="",IF(BQ$31="",(SUMIF(S!$HC$15:$HL$15,'Ciclo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Semaforico'!BQ$30,O!$HC37:$HL37))*BQ$31),(SUMIF(S!$HC$15:$HL$15,'Ciclo Semaforico'!BQ$32,S!$HC37:$HL37)+SUMIF(N!$HC$15:$HL$15,'Ciclo Semaforico'!BQ$32,N!$HC37:$HL37)+SUMIF(E!$HC$15:$HL$15,'Ciclo Semaforico'!BQ$32,E!$HC37:$HL37)+SUMIF(O!$HC$15:$HL$15,'Ciclo Semaforico'!BQ$32,O!$HC37:$HL37))-IF(BQ$31="",(SUMIF(S!$HC$15:$HL$15,'Ciclo Semaforico'!BQ$30,S!$HC37:$HL37)+SUMIF(N!$HC$15:$HL$15,'Ciclo Semaforico'!BQ$30,N!$HC37:$HL37)+SUMIF(E!$HC$15:$HL$15,'Ciclo Semaforico'!BQ$30,E!$HC37:$HL37)+SUMIF(O!$HC$15:$HL$15,'Ciclo Semaforico'!BQ$30,O!$HC37:$HL37)),(SUMIF(S!$HC$15:$HL$15,'Ciclo Semaforico'!BQ$30,S!$HC37:$HL37)+SUMIF(N!$HC$15:$HL$15,'Ciclo Semaforico'!BQ$30,N!$HC37:$HL37)+SUMIF(E!$HC$15:$HL$15,'Ciclo Semaforico'!BQ$30,E!$HC37:$HL37)+SUMIF(O!$HC$15:$HL$15,'Ciclo Semaforico'!BQ$30,O!$HC37:$HL37))*BQ$31))</f>
        <v>0</v>
      </c>
      <c r="BR62" s="245">
        <f>IF(BR$32="",IF(BR$31="",(SUMIF(S!$HC$15:$HL$15,'Ciclo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Semaforico'!BR$30,O!$HC37:$HL37))*BR$31),(SUMIF(S!$HC$15:$HL$15,'Ciclo Semaforico'!BR$32,S!$HC37:$HL37)+SUMIF(N!$HC$15:$HL$15,'Ciclo Semaforico'!BR$32,N!$HC37:$HL37)+SUMIF(E!$HC$15:$HL$15,'Ciclo Semaforico'!BR$32,E!$HC37:$HL37)+SUMIF(O!$HC$15:$HL$15,'Ciclo Semaforico'!BR$32,O!$HC37:$HL37))-IF(BR$31="",(SUMIF(S!$HC$15:$HL$15,'Ciclo Semaforico'!BR$30,S!$HC37:$HL37)+SUMIF(N!$HC$15:$HL$15,'Ciclo Semaforico'!BR$30,N!$HC37:$HL37)+SUMIF(E!$HC$15:$HL$15,'Ciclo Semaforico'!BR$30,E!$HC37:$HL37)+SUMIF(O!$HC$15:$HL$15,'Ciclo Semaforico'!BR$30,O!$HC37:$HL37)),(SUMIF(S!$HC$15:$HL$15,'Ciclo Semaforico'!BR$30,S!$HC37:$HL37)+SUMIF(N!$HC$15:$HL$15,'Ciclo Semaforico'!BR$30,N!$HC37:$HL37)+SUMIF(E!$HC$15:$HL$15,'Ciclo Semaforico'!BR$30,E!$HC37:$HL37)+SUMIF(O!$HC$15:$HL$15,'Ciclo Semaforico'!BR$30,O!$HC37:$HL37))*BR$31))</f>
        <v>0</v>
      </c>
      <c r="BS62" s="245">
        <f>IF(BS$32="",IF(BS$31="",(SUMIF(S!$HC$15:$HL$15,'Ciclo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Semaforico'!BS$30,O!$HC37:$HL37))*BS$31),(SUMIF(S!$HC$15:$HL$15,'Ciclo Semaforico'!BS$32,S!$HC37:$HL37)+SUMIF(N!$HC$15:$HL$15,'Ciclo Semaforico'!BS$32,N!$HC37:$HL37)+SUMIF(E!$HC$15:$HL$15,'Ciclo Semaforico'!BS$32,E!$HC37:$HL37)+SUMIF(O!$HC$15:$HL$15,'Ciclo Semaforico'!BS$32,O!$HC37:$HL37))-IF(BS$31="",(SUMIF(S!$HC$15:$HL$15,'Ciclo Semaforico'!BS$30,S!$HC37:$HL37)+SUMIF(N!$HC$15:$HL$15,'Ciclo Semaforico'!BS$30,N!$HC37:$HL37)+SUMIF(E!$HC$15:$HL$15,'Ciclo Semaforico'!BS$30,E!$HC37:$HL37)+SUMIF(O!$HC$15:$HL$15,'Ciclo Semaforico'!BS$30,O!$HC37:$HL37)),(SUMIF(S!$HC$15:$HL$15,'Ciclo Semaforico'!BS$30,S!$HC37:$HL37)+SUMIF(N!$HC$15:$HL$15,'Ciclo Semaforico'!BS$30,N!$HC37:$HL37)+SUMIF(E!$HC$15:$HL$15,'Ciclo Semaforico'!BS$30,E!$HC37:$HL37)+SUMIF(O!$HC$15:$HL$15,'Ciclo Semaforico'!BS$30,O!$HC37:$HL37))*BS$31))</f>
        <v>0</v>
      </c>
      <c r="BT62" s="245">
        <f>IF(BT$32="",IF(BT$31="",(SUMIF(S!$HC$15:$HL$15,'Ciclo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Semaforico'!BT$30,O!$HC37:$HL37))*BT$31),(SUMIF(S!$HC$15:$HL$15,'Ciclo Semaforico'!BT$32,S!$HC37:$HL37)+SUMIF(N!$HC$15:$HL$15,'Ciclo Semaforico'!BT$32,N!$HC37:$HL37)+SUMIF(E!$HC$15:$HL$15,'Ciclo Semaforico'!BT$32,E!$HC37:$HL37)+SUMIF(O!$HC$15:$HL$15,'Ciclo Semaforico'!BT$32,O!$HC37:$HL37))-IF(BT$31="",(SUMIF(S!$HC$15:$HL$15,'Ciclo Semaforico'!BT$30,S!$HC37:$HL37)+SUMIF(N!$HC$15:$HL$15,'Ciclo Semaforico'!BT$30,N!$HC37:$HL37)+SUMIF(E!$HC$15:$HL$15,'Ciclo Semaforico'!BT$30,E!$HC37:$HL37)+SUMIF(O!$HC$15:$HL$15,'Ciclo Semaforico'!BT$30,O!$HC37:$HL37)),(SUMIF(S!$HC$15:$HL$15,'Ciclo Semaforico'!BT$30,S!$HC37:$HL37)+SUMIF(N!$HC$15:$HL$15,'Ciclo Semaforico'!BT$30,N!$HC37:$HL37)+SUMIF(E!$HC$15:$HL$15,'Ciclo Semaforico'!BT$30,E!$HC37:$HL37)+SUMIF(O!$HC$15:$HL$15,'Ciclo Semaforico'!BT$30,O!$HC37:$HL37))*BT$31))</f>
        <v>0</v>
      </c>
      <c r="BU62" s="245">
        <f>IF(BU$32="",IF(BU$31="",(SUMIF(S!$HC$15:$HL$15,'Ciclo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Semaforico'!BU$30,O!$HC37:$HL37))*BU$31),(SUMIF(S!$HC$15:$HL$15,'Ciclo Semaforico'!BU$32,S!$HC37:$HL37)+SUMIF(N!$HC$15:$HL$15,'Ciclo Semaforico'!BU$32,N!$HC37:$HL37)+SUMIF(E!$HC$15:$HL$15,'Ciclo Semaforico'!BU$32,E!$HC37:$HL37)+SUMIF(O!$HC$15:$HL$15,'Ciclo Semaforico'!BU$32,O!$HC37:$HL37))-IF(BU$31="",(SUMIF(S!$HC$15:$HL$15,'Ciclo Semaforico'!BU$30,S!$HC37:$HL37)+SUMIF(N!$HC$15:$HL$15,'Ciclo Semaforico'!BU$30,N!$HC37:$HL37)+SUMIF(E!$HC$15:$HL$15,'Ciclo Semaforico'!BU$30,E!$HC37:$HL37)+SUMIF(O!$HC$15:$HL$15,'Ciclo Semaforico'!BU$30,O!$HC37:$HL37)),(SUMIF(S!$HC$15:$HL$15,'Ciclo Semaforico'!BU$30,S!$HC37:$HL37)+SUMIF(N!$HC$15:$HL$15,'Ciclo Semaforico'!BU$30,N!$HC37:$HL37)+SUMIF(E!$HC$15:$HL$15,'Ciclo Semaforico'!BU$30,E!$HC37:$HL37)+SUMIF(O!$HC$15:$HL$15,'Ciclo Semaforico'!BU$30,O!$HC37:$HL37))*BU$31))</f>
        <v>0</v>
      </c>
      <c r="BV62" s="246">
        <f>IF(BV$32="",IF(BV$31="",(SUMIF(S!$HC$15:$HL$15,'Ciclo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Semaforico'!BV$30,O!$HC37:$HL37))*BV$31),(SUMIF(S!$HC$15:$HL$15,'Ciclo Semaforico'!BV$32,S!$HC37:$HL37)+SUMIF(N!$HC$15:$HL$15,'Ciclo Semaforico'!BV$32,N!$HC37:$HL37)+SUMIF(E!$HC$15:$HL$15,'Ciclo Semaforico'!BV$32,E!$HC37:$HL37)+SUMIF(O!$HC$15:$HL$15,'Ciclo Semaforico'!BV$32,O!$HC37:$HL37))-IF(BV$31="",(SUMIF(S!$HC$15:$HL$15,'Ciclo Semaforico'!BV$30,S!$HC37:$HL37)+SUMIF(N!$HC$15:$HL$15,'Ciclo Semaforico'!BV$30,N!$HC37:$HL37)+SUMIF(E!$HC$15:$HL$15,'Ciclo Semaforico'!BV$30,E!$HC37:$HL37)+SUMIF(O!$HC$15:$HL$15,'Ciclo Semaforico'!BV$30,O!$HC37:$HL37)),(SUMIF(S!$HC$15:$HL$15,'Ciclo Semaforico'!BV$30,S!$HC37:$HL37)+SUMIF(N!$HC$15:$HL$15,'Ciclo Semaforico'!BV$30,N!$HC37:$HL37)+SUMIF(E!$HC$15:$HL$15,'Ciclo Semaforico'!BV$30,E!$HC37:$HL37)+SUMIF(O!$HC$15:$HL$15,'Ciclo Semaforico'!BV$30,O!$HC37:$HL37))*BV$31))</f>
        <v>0</v>
      </c>
      <c r="BW62" s="244">
        <f>IF(BW$32="",IF(BW$31="",(SUMIF(S!$HC$15:$HL$15,'Ciclo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Semaforico'!BW$30,O!$HC37:$HL37))*BW$31),(SUMIF(S!$HC$15:$HL$15,'Ciclo Semaforico'!BW$32,S!$HC37:$HL37)+SUMIF(N!$HC$15:$HL$15,'Ciclo Semaforico'!BW$32,N!$HC37:$HL37)+SUMIF(E!$HC$15:$HL$15,'Ciclo Semaforico'!BW$32,E!$HC37:$HL37)+SUMIF(O!$HC$15:$HL$15,'Ciclo Semaforico'!BW$32,O!$HC37:$HL37))-IF(BW$31="",(SUMIF(S!$HC$15:$HL$15,'Ciclo Semaforico'!BW$30,S!$HC37:$HL37)+SUMIF(N!$HC$15:$HL$15,'Ciclo Semaforico'!BW$30,N!$HC37:$HL37)+SUMIF(E!$HC$15:$HL$15,'Ciclo Semaforico'!BW$30,E!$HC37:$HL37)+SUMIF(O!$HC$15:$HL$15,'Ciclo Semaforico'!BW$30,O!$HC37:$HL37)),(SUMIF(S!$HC$15:$HL$15,'Ciclo Semaforico'!BW$30,S!$HC37:$HL37)+SUMIF(N!$HC$15:$HL$15,'Ciclo Semaforico'!BW$30,N!$HC37:$HL37)+SUMIF(E!$HC$15:$HL$15,'Ciclo Semaforico'!BW$30,E!$HC37:$HL37)+SUMIF(O!$HC$15:$HL$15,'Ciclo Semaforico'!BW$30,O!$HC37:$HL37))*BW$31))</f>
        <v>0</v>
      </c>
      <c r="BX62" s="245">
        <f>IF(BX$32="",IF(BX$31="",(SUMIF(S!$HC$15:$HL$15,'Ciclo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Semaforico'!BX$30,O!$HC37:$HL37))*BX$31),(SUMIF(S!$HC$15:$HL$15,'Ciclo Semaforico'!BX$32,S!$HC37:$HL37)+SUMIF(N!$HC$15:$HL$15,'Ciclo Semaforico'!BX$32,N!$HC37:$HL37)+SUMIF(E!$HC$15:$HL$15,'Ciclo Semaforico'!BX$32,E!$HC37:$HL37)+SUMIF(O!$HC$15:$HL$15,'Ciclo Semaforico'!BX$32,O!$HC37:$HL37))-IF(BX$31="",(SUMIF(S!$HC$15:$HL$15,'Ciclo Semaforico'!BX$30,S!$HC37:$HL37)+SUMIF(N!$HC$15:$HL$15,'Ciclo Semaforico'!BX$30,N!$HC37:$HL37)+SUMIF(E!$HC$15:$HL$15,'Ciclo Semaforico'!BX$30,E!$HC37:$HL37)+SUMIF(O!$HC$15:$HL$15,'Ciclo Semaforico'!BX$30,O!$HC37:$HL37)),(SUMIF(S!$HC$15:$HL$15,'Ciclo Semaforico'!BX$30,S!$HC37:$HL37)+SUMIF(N!$HC$15:$HL$15,'Ciclo Semaforico'!BX$30,N!$HC37:$HL37)+SUMIF(E!$HC$15:$HL$15,'Ciclo Semaforico'!BX$30,E!$HC37:$HL37)+SUMIF(O!$HC$15:$HL$15,'Ciclo Semaforico'!BX$30,O!$HC37:$HL37))*BX$31))</f>
        <v>0</v>
      </c>
      <c r="BY62" s="245">
        <f>IF(BY$32="",IF(BY$31="",(SUMIF(S!$HC$15:$HL$15,'Ciclo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Semaforico'!BY$30,O!$HC37:$HL37))*BY$31),(SUMIF(S!$HC$15:$HL$15,'Ciclo Semaforico'!BY$32,S!$HC37:$HL37)+SUMIF(N!$HC$15:$HL$15,'Ciclo Semaforico'!BY$32,N!$HC37:$HL37)+SUMIF(E!$HC$15:$HL$15,'Ciclo Semaforico'!BY$32,E!$HC37:$HL37)+SUMIF(O!$HC$15:$HL$15,'Ciclo Semaforico'!BY$32,O!$HC37:$HL37))-IF(BY$31="",(SUMIF(S!$HC$15:$HL$15,'Ciclo Semaforico'!BY$30,S!$HC37:$HL37)+SUMIF(N!$HC$15:$HL$15,'Ciclo Semaforico'!BY$30,N!$HC37:$HL37)+SUMIF(E!$HC$15:$HL$15,'Ciclo Semaforico'!BY$30,E!$HC37:$HL37)+SUMIF(O!$HC$15:$HL$15,'Ciclo Semaforico'!BY$30,O!$HC37:$HL37)),(SUMIF(S!$HC$15:$HL$15,'Ciclo Semaforico'!BY$30,S!$HC37:$HL37)+SUMIF(N!$HC$15:$HL$15,'Ciclo Semaforico'!BY$30,N!$HC37:$HL37)+SUMIF(E!$HC$15:$HL$15,'Ciclo Semaforico'!BY$30,E!$HC37:$HL37)+SUMIF(O!$HC$15:$HL$15,'Ciclo Semaforico'!BY$30,O!$HC37:$HL37))*BY$31))</f>
        <v>0</v>
      </c>
      <c r="BZ62" s="245">
        <f>IF(BZ$32="",IF(BZ$31="",(SUMIF(S!$HC$15:$HL$15,'Ciclo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Semaforico'!BZ$30,O!$HC37:$HL37))*BZ$31),(SUMIF(S!$HC$15:$HL$15,'Ciclo Semaforico'!BZ$32,S!$HC37:$HL37)+SUMIF(N!$HC$15:$HL$15,'Ciclo Semaforico'!BZ$32,N!$HC37:$HL37)+SUMIF(E!$HC$15:$HL$15,'Ciclo Semaforico'!BZ$32,E!$HC37:$HL37)+SUMIF(O!$HC$15:$HL$15,'Ciclo Semaforico'!BZ$32,O!$HC37:$HL37))-IF(BZ$31="",(SUMIF(S!$HC$15:$HL$15,'Ciclo Semaforico'!BZ$30,S!$HC37:$HL37)+SUMIF(N!$HC$15:$HL$15,'Ciclo Semaforico'!BZ$30,N!$HC37:$HL37)+SUMIF(E!$HC$15:$HL$15,'Ciclo Semaforico'!BZ$30,E!$HC37:$HL37)+SUMIF(O!$HC$15:$HL$15,'Ciclo Semaforico'!BZ$30,O!$HC37:$HL37)),(SUMIF(S!$HC$15:$HL$15,'Ciclo Semaforico'!BZ$30,S!$HC37:$HL37)+SUMIF(N!$HC$15:$HL$15,'Ciclo Semaforico'!BZ$30,N!$HC37:$HL37)+SUMIF(E!$HC$15:$HL$15,'Ciclo Semaforico'!BZ$30,E!$HC37:$HL37)+SUMIF(O!$HC$15:$HL$15,'Ciclo Semaforico'!BZ$30,O!$HC37:$HL37))*BZ$31))</f>
        <v>0</v>
      </c>
      <c r="CA62" s="245">
        <f>IF(CA$32="",IF(CA$31="",(SUMIF(S!$HC$15:$HL$15,'Ciclo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Semaforico'!CA$30,O!$HC37:$HL37))*CA$31),(SUMIF(S!$HC$15:$HL$15,'Ciclo Semaforico'!CA$32,S!$HC37:$HL37)+SUMIF(N!$HC$15:$HL$15,'Ciclo Semaforico'!CA$32,N!$HC37:$HL37)+SUMIF(E!$HC$15:$HL$15,'Ciclo Semaforico'!CA$32,E!$HC37:$HL37)+SUMIF(O!$HC$15:$HL$15,'Ciclo Semaforico'!CA$32,O!$HC37:$HL37))-IF(CA$31="",(SUMIF(S!$HC$15:$HL$15,'Ciclo Semaforico'!CA$30,S!$HC37:$HL37)+SUMIF(N!$HC$15:$HL$15,'Ciclo Semaforico'!CA$30,N!$HC37:$HL37)+SUMIF(E!$HC$15:$HL$15,'Ciclo Semaforico'!CA$30,E!$HC37:$HL37)+SUMIF(O!$HC$15:$HL$15,'Ciclo Semaforico'!CA$30,O!$HC37:$HL37)),(SUMIF(S!$HC$15:$HL$15,'Ciclo Semaforico'!CA$30,S!$HC37:$HL37)+SUMIF(N!$HC$15:$HL$15,'Ciclo Semaforico'!CA$30,N!$HC37:$HL37)+SUMIF(E!$HC$15:$HL$15,'Ciclo Semaforico'!CA$30,E!$HC37:$HL37)+SUMIF(O!$HC$15:$HL$15,'Ciclo Semaforico'!CA$30,O!$HC37:$HL37))*CA$31))</f>
        <v>0</v>
      </c>
      <c r="CB62" s="245">
        <f>IF(CB$32="",IF(CB$31="",(SUMIF(S!$HC$15:$HL$15,'Ciclo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Semaforico'!CB$30,O!$HC37:$HL37))*CB$31),(SUMIF(S!$HC$15:$HL$15,'Ciclo Semaforico'!CB$32,S!$HC37:$HL37)+SUMIF(N!$HC$15:$HL$15,'Ciclo Semaforico'!CB$32,N!$HC37:$HL37)+SUMIF(E!$HC$15:$HL$15,'Ciclo Semaforico'!CB$32,E!$HC37:$HL37)+SUMIF(O!$HC$15:$HL$15,'Ciclo Semaforico'!CB$32,O!$HC37:$HL37))-IF(CB$31="",(SUMIF(S!$HC$15:$HL$15,'Ciclo Semaforico'!CB$30,S!$HC37:$HL37)+SUMIF(N!$HC$15:$HL$15,'Ciclo Semaforico'!CB$30,N!$HC37:$HL37)+SUMIF(E!$HC$15:$HL$15,'Ciclo Semaforico'!CB$30,E!$HC37:$HL37)+SUMIF(O!$HC$15:$HL$15,'Ciclo Semaforico'!CB$30,O!$HC37:$HL37)),(SUMIF(S!$HC$15:$HL$15,'Ciclo Semaforico'!CB$30,S!$HC37:$HL37)+SUMIF(N!$HC$15:$HL$15,'Ciclo Semaforico'!CB$30,N!$HC37:$HL37)+SUMIF(E!$HC$15:$HL$15,'Ciclo Semaforico'!CB$30,E!$HC37:$HL37)+SUMIF(O!$HC$15:$HL$15,'Ciclo Semaforico'!CB$30,O!$HC37:$HL37))*CB$31))</f>
        <v>0</v>
      </c>
      <c r="CC62" s="245">
        <f>IF(CC$32="",IF(CC$31="",(SUMIF(S!$HC$15:$HL$15,'Ciclo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Semaforico'!CC$30,O!$HC37:$HL37))*CC$31),(SUMIF(S!$HC$15:$HL$15,'Ciclo Semaforico'!CC$32,S!$HC37:$HL37)+SUMIF(N!$HC$15:$HL$15,'Ciclo Semaforico'!CC$32,N!$HC37:$HL37)+SUMIF(E!$HC$15:$HL$15,'Ciclo Semaforico'!CC$32,E!$HC37:$HL37)+SUMIF(O!$HC$15:$HL$15,'Ciclo Semaforico'!CC$32,O!$HC37:$HL37))-IF(CC$31="",(SUMIF(S!$HC$15:$HL$15,'Ciclo Semaforico'!CC$30,S!$HC37:$HL37)+SUMIF(N!$HC$15:$HL$15,'Ciclo Semaforico'!CC$30,N!$HC37:$HL37)+SUMIF(E!$HC$15:$HL$15,'Ciclo Semaforico'!CC$30,E!$HC37:$HL37)+SUMIF(O!$HC$15:$HL$15,'Ciclo Semaforico'!CC$30,O!$HC37:$HL37)),(SUMIF(S!$HC$15:$HL$15,'Ciclo Semaforico'!CC$30,S!$HC37:$HL37)+SUMIF(N!$HC$15:$HL$15,'Ciclo Semaforico'!CC$30,N!$HC37:$HL37)+SUMIF(E!$HC$15:$HL$15,'Ciclo Semaforico'!CC$30,E!$HC37:$HL37)+SUMIF(O!$HC$15:$HL$15,'Ciclo Semaforico'!CC$30,O!$HC37:$HL37))*CC$31))</f>
        <v>0</v>
      </c>
      <c r="CD62" s="245">
        <f>IF(CD$32="",IF(CD$31="",(SUMIF(S!$HC$15:$HL$15,'Ciclo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Semaforico'!CD$30,O!$HC37:$HL37))*CD$31),(SUMIF(S!$HC$15:$HL$15,'Ciclo Semaforico'!CD$32,S!$HC37:$HL37)+SUMIF(N!$HC$15:$HL$15,'Ciclo Semaforico'!CD$32,N!$HC37:$HL37)+SUMIF(E!$HC$15:$HL$15,'Ciclo Semaforico'!CD$32,E!$HC37:$HL37)+SUMIF(O!$HC$15:$HL$15,'Ciclo Semaforico'!CD$32,O!$HC37:$HL37))-IF(CD$31="",(SUMIF(S!$HC$15:$HL$15,'Ciclo Semaforico'!CD$30,S!$HC37:$HL37)+SUMIF(N!$HC$15:$HL$15,'Ciclo Semaforico'!CD$30,N!$HC37:$HL37)+SUMIF(E!$HC$15:$HL$15,'Ciclo Semaforico'!CD$30,E!$HC37:$HL37)+SUMIF(O!$HC$15:$HL$15,'Ciclo Semaforico'!CD$30,O!$HC37:$HL37)),(SUMIF(S!$HC$15:$HL$15,'Ciclo Semaforico'!CD$30,S!$HC37:$HL37)+SUMIF(N!$HC$15:$HL$15,'Ciclo Semaforico'!CD$30,N!$HC37:$HL37)+SUMIF(E!$HC$15:$HL$15,'Ciclo Semaforico'!CD$30,E!$HC37:$HL37)+SUMIF(O!$HC$15:$HL$15,'Ciclo Semaforico'!CD$30,O!$HC37:$HL37))*CD$31))</f>
        <v>0</v>
      </c>
      <c r="CE62" s="245">
        <f>IF(CE$32="",IF(CE$31="",(SUMIF(S!$HC$15:$HL$15,'Ciclo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Semaforico'!CE$30,O!$HC37:$HL37))*CE$31),(SUMIF(S!$HC$15:$HL$15,'Ciclo Semaforico'!CE$32,S!$HC37:$HL37)+SUMIF(N!$HC$15:$HL$15,'Ciclo Semaforico'!CE$32,N!$HC37:$HL37)+SUMIF(E!$HC$15:$HL$15,'Ciclo Semaforico'!CE$32,E!$HC37:$HL37)+SUMIF(O!$HC$15:$HL$15,'Ciclo Semaforico'!CE$32,O!$HC37:$HL37))-IF(CE$31="",(SUMIF(S!$HC$15:$HL$15,'Ciclo Semaforico'!CE$30,S!$HC37:$HL37)+SUMIF(N!$HC$15:$HL$15,'Ciclo Semaforico'!CE$30,N!$HC37:$HL37)+SUMIF(E!$HC$15:$HL$15,'Ciclo Semaforico'!CE$30,E!$HC37:$HL37)+SUMIF(O!$HC$15:$HL$15,'Ciclo Semaforico'!CE$30,O!$HC37:$HL37)),(SUMIF(S!$HC$15:$HL$15,'Ciclo Semaforico'!CE$30,S!$HC37:$HL37)+SUMIF(N!$HC$15:$HL$15,'Ciclo Semaforico'!CE$30,N!$HC37:$HL37)+SUMIF(E!$HC$15:$HL$15,'Ciclo Semaforico'!CE$30,E!$HC37:$HL37)+SUMIF(O!$HC$15:$HL$15,'Ciclo Semaforico'!CE$30,O!$HC37:$HL37))*CE$31))</f>
        <v>0</v>
      </c>
      <c r="CF62" s="245">
        <f>IF(CF$32="",IF(CF$31="",(SUMIF(S!$HC$15:$HL$15,'Ciclo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Semaforico'!CF$30,O!$HC37:$HL37))*CF$31),(SUMIF(S!$HC$15:$HL$15,'Ciclo Semaforico'!CF$32,S!$HC37:$HL37)+SUMIF(N!$HC$15:$HL$15,'Ciclo Semaforico'!CF$32,N!$HC37:$HL37)+SUMIF(E!$HC$15:$HL$15,'Ciclo Semaforico'!CF$32,E!$HC37:$HL37)+SUMIF(O!$HC$15:$HL$15,'Ciclo Semaforico'!CF$32,O!$HC37:$HL37))-IF(CF$31="",(SUMIF(S!$HC$15:$HL$15,'Ciclo Semaforico'!CF$30,S!$HC37:$HL37)+SUMIF(N!$HC$15:$HL$15,'Ciclo Semaforico'!CF$30,N!$HC37:$HL37)+SUMIF(E!$HC$15:$HL$15,'Ciclo Semaforico'!CF$30,E!$HC37:$HL37)+SUMIF(O!$HC$15:$HL$15,'Ciclo Semaforico'!CF$30,O!$HC37:$HL37)),(SUMIF(S!$HC$15:$HL$15,'Ciclo Semaforico'!CF$30,S!$HC37:$HL37)+SUMIF(N!$HC$15:$HL$15,'Ciclo Semaforico'!CF$30,N!$HC37:$HL37)+SUMIF(E!$HC$15:$HL$15,'Ciclo Semaforico'!CF$30,E!$HC37:$HL37)+SUMIF(O!$HC$15:$HL$15,'Ciclo Semaforico'!CF$30,O!$HC37:$HL37))*CF$31))</f>
        <v>0</v>
      </c>
      <c r="CG62" s="245">
        <f>IF(CG$32="",IF(CG$31="",(SUMIF(S!$HC$15:$HL$15,'Ciclo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Semaforico'!CG$30,O!$HC37:$HL37))*CG$31),(SUMIF(S!$HC$15:$HL$15,'Ciclo Semaforico'!CG$32,S!$HC37:$HL37)+SUMIF(N!$HC$15:$HL$15,'Ciclo Semaforico'!CG$32,N!$HC37:$HL37)+SUMIF(E!$HC$15:$HL$15,'Ciclo Semaforico'!CG$32,E!$HC37:$HL37)+SUMIF(O!$HC$15:$HL$15,'Ciclo Semaforico'!CG$32,O!$HC37:$HL37))-IF(CG$31="",(SUMIF(S!$HC$15:$HL$15,'Ciclo Semaforico'!CG$30,S!$HC37:$HL37)+SUMIF(N!$HC$15:$HL$15,'Ciclo Semaforico'!CG$30,N!$HC37:$HL37)+SUMIF(E!$HC$15:$HL$15,'Ciclo Semaforico'!CG$30,E!$HC37:$HL37)+SUMIF(O!$HC$15:$HL$15,'Ciclo Semaforico'!CG$30,O!$HC37:$HL37)),(SUMIF(S!$HC$15:$HL$15,'Ciclo Semaforico'!CG$30,S!$HC37:$HL37)+SUMIF(N!$HC$15:$HL$15,'Ciclo Semaforico'!CG$30,N!$HC37:$HL37)+SUMIF(E!$HC$15:$HL$15,'Ciclo Semaforico'!CG$30,E!$HC37:$HL37)+SUMIF(O!$HC$15:$HL$15,'Ciclo Semaforico'!CG$30,O!$HC37:$HL37))*CG$31))</f>
        <v>0</v>
      </c>
      <c r="CH62" s="246">
        <f>IF(CH$32="",IF(CH$31="",(SUMIF(S!$HC$15:$HL$15,'Ciclo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Semaforico'!CH$30,O!$HC37:$HL37))*CH$31),(SUMIF(S!$HC$15:$HL$15,'Ciclo Semaforico'!CH$32,S!$HC37:$HL37)+SUMIF(N!$HC$15:$HL$15,'Ciclo Semaforico'!CH$32,N!$HC37:$HL37)+SUMIF(E!$HC$15:$HL$15,'Ciclo Semaforico'!CH$32,E!$HC37:$HL37)+SUMIF(O!$HC$15:$HL$15,'Ciclo Semaforico'!CH$32,O!$HC37:$HL37))-IF(CH$31="",(SUMIF(S!$HC$15:$HL$15,'Ciclo Semaforico'!CH$30,S!$HC37:$HL37)+SUMIF(N!$HC$15:$HL$15,'Ciclo Semaforico'!CH$30,N!$HC37:$HL37)+SUMIF(E!$HC$15:$HL$15,'Ciclo Semaforico'!CH$30,E!$HC37:$HL37)+SUMIF(O!$HC$15:$HL$15,'Ciclo Semaforico'!CH$30,O!$HC37:$HL37)),(SUMIF(S!$HC$15:$HL$15,'Ciclo Semaforico'!CH$30,S!$HC37:$HL37)+SUMIF(N!$HC$15:$HL$15,'Ciclo Semaforico'!CH$30,N!$HC37:$HL37)+SUMIF(E!$HC$15:$HL$15,'Ciclo Semaforico'!CH$30,E!$HC37:$HL37)+SUMIF(O!$HC$15:$HL$15,'Ciclo Semaforico'!CH$30,O!$HC37:$HL37))*CH$31))</f>
        <v>0</v>
      </c>
      <c r="CI62" s="244">
        <f t="shared" si="52"/>
        <v>0</v>
      </c>
      <c r="CJ62" s="245">
        <f t="shared" si="53"/>
        <v>0</v>
      </c>
      <c r="CK62" s="245">
        <f t="shared" si="54"/>
        <v>0</v>
      </c>
      <c r="CL62" s="245">
        <f t="shared" si="55"/>
        <v>0</v>
      </c>
      <c r="CM62" s="245" t="e">
        <f t="shared" si="56"/>
        <v>#REF!</v>
      </c>
      <c r="CN62" s="245">
        <f t="shared" si="57"/>
        <v>0</v>
      </c>
      <c r="CO62" s="245">
        <f t="shared" si="58"/>
        <v>0</v>
      </c>
      <c r="CP62" s="245">
        <f t="shared" si="59"/>
        <v>0</v>
      </c>
      <c r="CQ62" s="245">
        <f t="shared" si="60"/>
        <v>0</v>
      </c>
      <c r="CR62" s="245">
        <f t="shared" si="61"/>
        <v>0</v>
      </c>
      <c r="CS62" s="245">
        <f t="shared" si="62"/>
        <v>0</v>
      </c>
      <c r="CT62" s="246">
        <f t="shared" si="63"/>
        <v>0</v>
      </c>
      <c r="CU62" s="244">
        <f t="shared" si="64"/>
        <v>0</v>
      </c>
      <c r="CV62" s="245">
        <f t="shared" si="65"/>
        <v>0</v>
      </c>
      <c r="CW62" s="245">
        <f t="shared" si="66"/>
        <v>0</v>
      </c>
      <c r="CX62" s="245">
        <f t="shared" si="67"/>
        <v>0</v>
      </c>
      <c r="CY62" s="245">
        <f t="shared" si="68"/>
        <v>0</v>
      </c>
      <c r="CZ62" s="245">
        <f t="shared" si="69"/>
        <v>0</v>
      </c>
      <c r="DA62" s="245">
        <f t="shared" si="70"/>
        <v>0</v>
      </c>
      <c r="DB62" s="245">
        <f t="shared" si="71"/>
        <v>0</v>
      </c>
      <c r="DC62" s="245">
        <f t="shared" si="72"/>
        <v>0</v>
      </c>
      <c r="DD62" s="245">
        <f t="shared" si="73"/>
        <v>0</v>
      </c>
      <c r="DE62" s="245">
        <f t="shared" si="74"/>
        <v>0</v>
      </c>
      <c r="DF62" s="246">
        <f t="shared" si="75"/>
        <v>0</v>
      </c>
      <c r="DG62" s="244" t="e">
        <f t="shared" si="76"/>
        <v>#REF!</v>
      </c>
      <c r="DH62" s="245" t="e">
        <f t="shared" si="77"/>
        <v>#REF!</v>
      </c>
      <c r="DI62" s="245" t="e">
        <f t="shared" si="78"/>
        <v>#REF!</v>
      </c>
      <c r="DJ62" s="245" t="e">
        <f t="shared" si="79"/>
        <v>#REF!</v>
      </c>
      <c r="DK62" s="245" t="e">
        <f t="shared" si="80"/>
        <v>#REF!</v>
      </c>
      <c r="DL62" s="245" t="e">
        <f t="shared" si="81"/>
        <v>#REF!</v>
      </c>
      <c r="DM62" s="245">
        <f t="shared" si="82"/>
        <v>0</v>
      </c>
      <c r="DN62" s="245">
        <f t="shared" si="83"/>
        <v>0</v>
      </c>
      <c r="DO62" s="245">
        <f t="shared" si="84"/>
        <v>0</v>
      </c>
      <c r="DP62" s="245">
        <f t="shared" si="85"/>
        <v>0</v>
      </c>
      <c r="DQ62" s="245">
        <f t="shared" si="86"/>
        <v>0</v>
      </c>
      <c r="DR62" s="246">
        <f t="shared" si="87"/>
        <v>0</v>
      </c>
      <c r="DS62" s="244">
        <f t="shared" si="88"/>
        <v>0</v>
      </c>
      <c r="DT62" s="245">
        <f t="shared" si="89"/>
        <v>0</v>
      </c>
      <c r="DU62" s="245">
        <f t="shared" si="90"/>
        <v>0</v>
      </c>
      <c r="DV62" s="245">
        <f t="shared" si="91"/>
        <v>0</v>
      </c>
      <c r="DW62" s="245">
        <f t="shared" si="92"/>
        <v>0</v>
      </c>
      <c r="DX62" s="245">
        <f t="shared" si="93"/>
        <v>0</v>
      </c>
      <c r="DY62" s="245">
        <f t="shared" si="94"/>
        <v>0</v>
      </c>
      <c r="DZ62" s="245">
        <f t="shared" si="95"/>
        <v>0</v>
      </c>
      <c r="EA62" s="245">
        <f t="shared" si="96"/>
        <v>0</v>
      </c>
      <c r="EB62" s="245">
        <f t="shared" si="97"/>
        <v>0</v>
      </c>
      <c r="EC62" s="245">
        <f t="shared" si="98"/>
        <v>0</v>
      </c>
      <c r="ED62" s="246">
        <f t="shared" si="99"/>
        <v>0</v>
      </c>
      <c r="EE62" s="244">
        <f t="shared" si="100"/>
        <v>0</v>
      </c>
      <c r="EF62" s="245">
        <f t="shared" si="101"/>
        <v>0</v>
      </c>
      <c r="EG62" s="245">
        <f t="shared" si="102"/>
        <v>0</v>
      </c>
      <c r="EH62" s="245">
        <f t="shared" si="103"/>
        <v>0</v>
      </c>
      <c r="EI62" s="245">
        <f t="shared" si="104"/>
        <v>0</v>
      </c>
      <c r="EJ62" s="245">
        <f t="shared" si="105"/>
        <v>0</v>
      </c>
      <c r="EK62" s="245">
        <f t="shared" si="106"/>
        <v>0</v>
      </c>
      <c r="EL62" s="245">
        <f t="shared" si="107"/>
        <v>0</v>
      </c>
      <c r="EM62" s="245">
        <f t="shared" si="108"/>
        <v>0</v>
      </c>
      <c r="EN62" s="245">
        <f t="shared" si="109"/>
        <v>0</v>
      </c>
      <c r="EO62" s="245">
        <f t="shared" si="110"/>
        <v>0</v>
      </c>
      <c r="EP62" s="246">
        <f t="shared" si="111"/>
        <v>0</v>
      </c>
      <c r="EQ62" s="255">
        <f t="shared" si="112"/>
        <v>0</v>
      </c>
      <c r="ER62" s="256">
        <f t="shared" si="113"/>
        <v>0</v>
      </c>
      <c r="ES62" s="256">
        <f t="shared" si="114"/>
        <v>0</v>
      </c>
      <c r="ET62" s="256">
        <f t="shared" si="115"/>
        <v>0</v>
      </c>
      <c r="EU62" s="256" t="e">
        <f t="shared" si="116"/>
        <v>#REF!</v>
      </c>
      <c r="EV62" s="256">
        <f t="shared" si="117"/>
        <v>0</v>
      </c>
      <c r="EW62" s="256">
        <f t="shared" si="118"/>
        <v>0</v>
      </c>
      <c r="EX62" s="256" t="str">
        <f t="shared" si="119"/>
        <v/>
      </c>
      <c r="EY62" s="256" t="str">
        <f t="shared" si="120"/>
        <v/>
      </c>
      <c r="EZ62" s="256" t="str">
        <f t="shared" si="121"/>
        <v/>
      </c>
      <c r="FA62" s="256" t="str">
        <f t="shared" si="122"/>
        <v/>
      </c>
      <c r="FB62" s="257" t="str">
        <f t="shared" si="123"/>
        <v/>
      </c>
      <c r="FC62" s="255">
        <f t="shared" si="124"/>
        <v>0</v>
      </c>
      <c r="FD62" s="256" t="str">
        <f t="shared" si="125"/>
        <v/>
      </c>
      <c r="FE62" s="256" t="str">
        <f t="shared" si="126"/>
        <v/>
      </c>
      <c r="FF62" s="256" t="str">
        <f t="shared" si="127"/>
        <v/>
      </c>
      <c r="FG62" s="256" t="str">
        <f t="shared" si="128"/>
        <v/>
      </c>
      <c r="FH62" s="256" t="str">
        <f t="shared" si="129"/>
        <v/>
      </c>
      <c r="FI62" s="256" t="str">
        <f t="shared" si="130"/>
        <v/>
      </c>
      <c r="FJ62" s="256" t="str">
        <f t="shared" si="131"/>
        <v/>
      </c>
      <c r="FK62" s="256" t="str">
        <f t="shared" si="132"/>
        <v/>
      </c>
      <c r="FL62" s="256" t="str">
        <f t="shared" si="133"/>
        <v/>
      </c>
      <c r="FM62" s="256" t="str">
        <f t="shared" si="134"/>
        <v/>
      </c>
      <c r="FN62" s="257" t="str">
        <f t="shared" si="135"/>
        <v/>
      </c>
      <c r="FO62" s="255" t="e">
        <f t="shared" si="136"/>
        <v>#REF!</v>
      </c>
      <c r="FP62" s="256" t="e">
        <f t="shared" si="137"/>
        <v>#REF!</v>
      </c>
      <c r="FQ62" s="256" t="e">
        <f t="shared" si="138"/>
        <v>#REF!</v>
      </c>
      <c r="FR62" s="256" t="e">
        <f t="shared" si="139"/>
        <v>#REF!</v>
      </c>
      <c r="FS62" s="256" t="e">
        <f t="shared" si="140"/>
        <v>#REF!</v>
      </c>
      <c r="FT62" s="256" t="e">
        <f t="shared" si="141"/>
        <v>#REF!</v>
      </c>
      <c r="FU62" s="256" t="str">
        <f t="shared" si="142"/>
        <v/>
      </c>
      <c r="FV62" s="256" t="str">
        <f t="shared" si="143"/>
        <v/>
      </c>
      <c r="FW62" s="256" t="str">
        <f t="shared" si="144"/>
        <v/>
      </c>
      <c r="FX62" s="256" t="str">
        <f t="shared" si="145"/>
        <v/>
      </c>
      <c r="FY62" s="256" t="str">
        <f t="shared" si="146"/>
        <v/>
      </c>
      <c r="FZ62" s="257" t="str">
        <f t="shared" si="147"/>
        <v/>
      </c>
      <c r="GA62" s="255" t="str">
        <f t="shared" si="148"/>
        <v/>
      </c>
      <c r="GB62" s="256" t="str">
        <f t="shared" si="149"/>
        <v/>
      </c>
      <c r="GC62" s="256" t="str">
        <f t="shared" si="150"/>
        <v/>
      </c>
      <c r="GD62" s="256" t="str">
        <f t="shared" si="151"/>
        <v/>
      </c>
      <c r="GE62" s="256" t="str">
        <f t="shared" si="152"/>
        <v/>
      </c>
      <c r="GF62" s="256" t="str">
        <f t="shared" si="153"/>
        <v/>
      </c>
      <c r="GG62" s="256" t="str">
        <f t="shared" si="154"/>
        <v/>
      </c>
      <c r="GH62" s="256" t="str">
        <f t="shared" si="155"/>
        <v/>
      </c>
      <c r="GI62" s="256" t="str">
        <f t="shared" si="156"/>
        <v/>
      </c>
      <c r="GJ62" s="256" t="str">
        <f t="shared" si="157"/>
        <v/>
      </c>
      <c r="GK62" s="256" t="str">
        <f t="shared" si="158"/>
        <v/>
      </c>
      <c r="GL62" s="257" t="str">
        <f t="shared" si="159"/>
        <v/>
      </c>
      <c r="GM62" s="255" t="str">
        <f t="shared" si="160"/>
        <v/>
      </c>
      <c r="GN62" s="256" t="str">
        <f t="shared" si="161"/>
        <v/>
      </c>
      <c r="GO62" s="256" t="str">
        <f t="shared" si="162"/>
        <v/>
      </c>
      <c r="GP62" s="256" t="str">
        <f t="shared" si="163"/>
        <v/>
      </c>
      <c r="GQ62" s="256" t="str">
        <f t="shared" si="164"/>
        <v/>
      </c>
      <c r="GR62" s="256" t="str">
        <f t="shared" si="165"/>
        <v/>
      </c>
      <c r="GS62" s="256" t="str">
        <f t="shared" si="166"/>
        <v/>
      </c>
      <c r="GT62" s="256" t="str">
        <f t="shared" si="167"/>
        <v/>
      </c>
      <c r="GU62" s="256" t="str">
        <f t="shared" si="168"/>
        <v/>
      </c>
      <c r="GV62" s="256" t="str">
        <f t="shared" si="169"/>
        <v/>
      </c>
      <c r="GW62" s="256" t="str">
        <f t="shared" si="170"/>
        <v/>
      </c>
      <c r="GX62" s="257" t="str">
        <f t="shared" si="171"/>
        <v/>
      </c>
      <c r="GY62" s="252">
        <f t="shared" si="185"/>
        <v>0</v>
      </c>
      <c r="GZ62" s="253" t="e">
        <f t="shared" si="186"/>
        <v>#REF!</v>
      </c>
      <c r="HA62" s="253">
        <f t="shared" si="186"/>
        <v>0</v>
      </c>
      <c r="HB62" s="253">
        <f t="shared" si="186"/>
        <v>0</v>
      </c>
      <c r="HC62" s="253">
        <f t="shared" si="186"/>
        <v>0</v>
      </c>
      <c r="HD62" s="253">
        <f t="shared" si="186"/>
        <v>0</v>
      </c>
      <c r="HE62" s="253">
        <f t="shared" si="173"/>
        <v>0</v>
      </c>
      <c r="HF62" s="254">
        <f t="shared" si="173"/>
        <v>0</v>
      </c>
      <c r="HG62" s="252">
        <f t="shared" si="187"/>
        <v>0</v>
      </c>
      <c r="HH62" s="253">
        <f t="shared" si="188"/>
        <v>0</v>
      </c>
      <c r="HI62" s="253">
        <f t="shared" si="188"/>
        <v>0</v>
      </c>
      <c r="HJ62" s="253">
        <f t="shared" si="188"/>
        <v>0</v>
      </c>
      <c r="HK62" s="253">
        <f t="shared" si="188"/>
        <v>0</v>
      </c>
      <c r="HL62" s="253">
        <f t="shared" si="188"/>
        <v>0</v>
      </c>
      <c r="HM62" s="253">
        <f t="shared" si="188"/>
        <v>0</v>
      </c>
      <c r="HN62" s="254">
        <f t="shared" si="188"/>
        <v>0</v>
      </c>
      <c r="HO62" s="252" t="e">
        <f t="shared" si="189"/>
        <v>#REF!</v>
      </c>
      <c r="HP62" s="253" t="e">
        <f t="shared" si="190"/>
        <v>#REF!</v>
      </c>
      <c r="HQ62" s="253">
        <f t="shared" si="190"/>
        <v>0</v>
      </c>
      <c r="HR62" s="253">
        <f t="shared" si="190"/>
        <v>0</v>
      </c>
      <c r="HS62" s="253">
        <f t="shared" si="190"/>
        <v>0</v>
      </c>
      <c r="HT62" s="253">
        <f t="shared" si="190"/>
        <v>0</v>
      </c>
      <c r="HU62" s="253">
        <f t="shared" si="190"/>
        <v>0</v>
      </c>
      <c r="HV62" s="254">
        <f t="shared" si="190"/>
        <v>0</v>
      </c>
      <c r="HW62" s="252">
        <f t="shared" si="191"/>
        <v>0</v>
      </c>
      <c r="HX62" s="253">
        <f t="shared" si="192"/>
        <v>0</v>
      </c>
      <c r="HY62" s="253">
        <f t="shared" si="192"/>
        <v>0</v>
      </c>
      <c r="HZ62" s="253">
        <f t="shared" si="192"/>
        <v>0</v>
      </c>
      <c r="IA62" s="253">
        <f t="shared" si="192"/>
        <v>0</v>
      </c>
      <c r="IB62" s="253">
        <f t="shared" si="192"/>
        <v>0</v>
      </c>
      <c r="IC62" s="253">
        <f t="shared" si="192"/>
        <v>0</v>
      </c>
      <c r="ID62" s="254">
        <f t="shared" si="192"/>
        <v>0</v>
      </c>
      <c r="IE62" s="252">
        <f t="shared" si="193"/>
        <v>0</v>
      </c>
      <c r="IF62" s="253">
        <f t="shared" si="194"/>
        <v>0</v>
      </c>
      <c r="IG62" s="253">
        <f t="shared" si="194"/>
        <v>0</v>
      </c>
      <c r="IH62" s="253">
        <f t="shared" si="194"/>
        <v>0</v>
      </c>
      <c r="II62" s="253">
        <f t="shared" si="194"/>
        <v>0</v>
      </c>
      <c r="IJ62" s="253">
        <f t="shared" si="194"/>
        <v>0</v>
      </c>
      <c r="IK62" s="253">
        <f t="shared" si="194"/>
        <v>0</v>
      </c>
      <c r="IL62" s="254">
        <f t="shared" si="194"/>
        <v>0</v>
      </c>
      <c r="IM62" s="255" t="e">
        <f t="shared" si="178"/>
        <v>#REF!</v>
      </c>
      <c r="IN62" s="256">
        <f t="shared" si="179"/>
        <v>0</v>
      </c>
      <c r="IO62" s="256" t="e">
        <f t="shared" si="180"/>
        <v>#REF!</v>
      </c>
      <c r="IP62" s="256">
        <f t="shared" si="181"/>
        <v>0</v>
      </c>
      <c r="IQ62" s="257">
        <f t="shared" si="182"/>
        <v>0</v>
      </c>
      <c r="IR62" s="404" t="e">
        <f t="shared" si="195"/>
        <v>#REF!</v>
      </c>
      <c r="IS62" s="250">
        <f t="shared" si="197"/>
        <v>0</v>
      </c>
      <c r="IT62" s="258" t="e">
        <f t="shared" si="183"/>
        <v>#REF!</v>
      </c>
      <c r="IU62" s="407">
        <v>1800</v>
      </c>
      <c r="IV62" s="409">
        <v>1.1000000000000001</v>
      </c>
      <c r="IW62" s="409" t="s">
        <v>200</v>
      </c>
      <c r="IX62" s="413" t="e">
        <f t="shared" si="196"/>
        <v>#REF!</v>
      </c>
      <c r="IY62" s="421"/>
      <c r="IZ62" s="422"/>
      <c r="JA62" s="423"/>
      <c r="JB62" s="421"/>
      <c r="JC62" s="422"/>
      <c r="JD62" s="423"/>
      <c r="JE62" s="418"/>
      <c r="JF62" s="419"/>
      <c r="JG62" s="420"/>
      <c r="JH62" s="418"/>
      <c r="JI62" s="419"/>
      <c r="JJ62" s="420"/>
      <c r="JK62" s="418"/>
      <c r="JL62" s="419"/>
      <c r="JM62" s="420"/>
      <c r="JN62" s="641">
        <v>1</v>
      </c>
      <c r="JO62" s="641">
        <v>1</v>
      </c>
      <c r="JP62" s="641">
        <v>1</v>
      </c>
      <c r="JQ62" s="641">
        <v>1</v>
      </c>
      <c r="JR62" s="641">
        <v>1</v>
      </c>
      <c r="JS62" s="656" t="e">
        <f t="shared" si="184"/>
        <v>#REF!</v>
      </c>
    </row>
    <row r="63" spans="25:279" ht="20.100000000000001" hidden="1" customHeight="1">
      <c r="Y63" s="380" t="e">
        <f>N!IK38</f>
        <v>#REF!</v>
      </c>
      <c r="Z63" s="377" t="s">
        <v>130</v>
      </c>
      <c r="AA63" s="244">
        <f>IF(AA$32="",IF(AA$31="",(SUMIF(S!$HC$15:$HL$15,'Ciclo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Semaforico'!AA$30,O!$HC38:$HL38))*AA$31),(SUMIF(S!$HC$15:$HL$15,'Ciclo Semaforico'!AA$32,S!$HC38:$HL38)+SUMIF(N!$HC$15:$HL$15,'Ciclo Semaforico'!AA$32,N!$HC38:$HL38)+SUMIF(E!$HC$15:$HL$15,'Ciclo Semaforico'!AA$32,E!$HC38:$HL38)+SUMIF(O!$HC$15:$HL$15,'Ciclo Semaforico'!AA$32,O!$HC38:$HL38))-IF(AA$31="",(SUMIF(S!$HC$15:$HL$15,'Ciclo Semaforico'!AA$30,S!$HC38:$HL38)+SUMIF(N!$HC$15:$HL$15,'Ciclo Semaforico'!AA$30,N!$HC38:$HL38)+SUMIF(E!$HC$15:$HL$15,'Ciclo Semaforico'!AA$30,E!$HC38:$HL38)+SUMIF(O!$HC$15:$HL$15,'Ciclo Semaforico'!AA$30,O!$HC38:$HL38)),(SUMIF(S!$HC$15:$HL$15,'Ciclo Semaforico'!AA$30,S!$HC38:$HL38)+SUMIF(N!$HC$15:$HL$15,'Ciclo Semaforico'!AA$30,N!$HC38:$HL38)+SUMIF(E!$HC$15:$HL$15,'Ciclo Semaforico'!AA$30,E!$HC38:$HL38)+SUMIF(O!$HC$15:$HL$15,'Ciclo Semaforico'!AA$30,O!$HC38:$HL38))*AA$31))</f>
        <v>0</v>
      </c>
      <c r="AB63" s="245">
        <f>IF(AB$32="",IF(AB$31="",(SUMIF(S!$HC$15:$HL$15,'Ciclo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Semaforico'!AB$30,O!$HC38:$HL38))*AB$31),(SUMIF(S!$HC$15:$HL$15,'Ciclo Semaforico'!AB$32,S!$HC38:$HL38)+SUMIF(N!$HC$15:$HL$15,'Ciclo Semaforico'!AB$32,N!$HC38:$HL38)+SUMIF(E!$HC$15:$HL$15,'Ciclo Semaforico'!AB$32,E!$HC38:$HL38)+SUMIF(O!$HC$15:$HL$15,'Ciclo Semaforico'!AB$32,O!$HC38:$HL38))-IF(AB$31="",(SUMIF(S!$HC$15:$HL$15,'Ciclo Semaforico'!AB$30,S!$HC38:$HL38)+SUMIF(N!$HC$15:$HL$15,'Ciclo Semaforico'!AB$30,N!$HC38:$HL38)+SUMIF(E!$HC$15:$HL$15,'Ciclo Semaforico'!AB$30,E!$HC38:$HL38)+SUMIF(O!$HC$15:$HL$15,'Ciclo Semaforico'!AB$30,O!$HC38:$HL38)),(SUMIF(S!$HC$15:$HL$15,'Ciclo Semaforico'!AB$30,S!$HC38:$HL38)+SUMIF(N!$HC$15:$HL$15,'Ciclo Semaforico'!AB$30,N!$HC38:$HL38)+SUMIF(E!$HC$15:$HL$15,'Ciclo Semaforico'!AB$30,E!$HC38:$HL38)+SUMIF(O!$HC$15:$HL$15,'Ciclo Semaforico'!AB$30,O!$HC38:$HL38))*AB$31))</f>
        <v>0</v>
      </c>
      <c r="AC63" s="245">
        <f>IF(AC$32="",IF(AC$31="",(SUMIF(S!$HC$15:$HL$15,'Ciclo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Semaforico'!AC$30,O!$HC38:$HL38))*AC$31),(SUMIF(S!$HC$15:$HL$15,'Ciclo Semaforico'!AC$32,S!$HC38:$HL38)+SUMIF(N!$HC$15:$HL$15,'Ciclo Semaforico'!AC$32,N!$HC38:$HL38)+SUMIF(E!$HC$15:$HL$15,'Ciclo Semaforico'!AC$32,E!$HC38:$HL38)+SUMIF(O!$HC$15:$HL$15,'Ciclo Semaforico'!AC$32,O!$HC38:$HL38))-IF(AC$31="",(SUMIF(S!$HC$15:$HL$15,'Ciclo Semaforico'!AC$30,S!$HC38:$HL38)+SUMIF(N!$HC$15:$HL$15,'Ciclo Semaforico'!AC$30,N!$HC38:$HL38)+SUMIF(E!$HC$15:$HL$15,'Ciclo Semaforico'!AC$30,E!$HC38:$HL38)+SUMIF(O!$HC$15:$HL$15,'Ciclo Semaforico'!AC$30,O!$HC38:$HL38)),(SUMIF(S!$HC$15:$HL$15,'Ciclo Semaforico'!AC$30,S!$HC38:$HL38)+SUMIF(N!$HC$15:$HL$15,'Ciclo Semaforico'!AC$30,N!$HC38:$HL38)+SUMIF(E!$HC$15:$HL$15,'Ciclo Semaforico'!AC$30,E!$HC38:$HL38)+SUMIF(O!$HC$15:$HL$15,'Ciclo Semaforico'!AC$30,O!$HC38:$HL38))*AC$31))</f>
        <v>0</v>
      </c>
      <c r="AD63" s="245">
        <f>IF(AD$32="",IF(AD$31="",(SUMIF(S!$HC$15:$HL$15,'Ciclo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Semaforico'!AD$30,O!$HC38:$HL38))*AD$31),(SUMIF(S!$HC$15:$HL$15,'Ciclo Semaforico'!AD$32,S!$HC38:$HL38)+SUMIF(N!$HC$15:$HL$15,'Ciclo Semaforico'!AD$32,N!$HC38:$HL38)+SUMIF(E!$HC$15:$HL$15,'Ciclo Semaforico'!AD$32,E!$HC38:$HL38)+SUMIF(O!$HC$15:$HL$15,'Ciclo Semaforico'!AD$32,O!$HC38:$HL38))-IF(AD$31="",(SUMIF(S!$HC$15:$HL$15,'Ciclo Semaforico'!AD$30,S!$HC38:$HL38)+SUMIF(N!$HC$15:$HL$15,'Ciclo Semaforico'!AD$30,N!$HC38:$HL38)+SUMIF(E!$HC$15:$HL$15,'Ciclo Semaforico'!AD$30,E!$HC38:$HL38)+SUMIF(O!$HC$15:$HL$15,'Ciclo Semaforico'!AD$30,O!$HC38:$HL38)),(SUMIF(S!$HC$15:$HL$15,'Ciclo Semaforico'!AD$30,S!$HC38:$HL38)+SUMIF(N!$HC$15:$HL$15,'Ciclo Semaforico'!AD$30,N!$HC38:$HL38)+SUMIF(E!$HC$15:$HL$15,'Ciclo Semaforico'!AD$30,E!$HC38:$HL38)+SUMIF(O!$HC$15:$HL$15,'Ciclo Semaforico'!AD$30,O!$HC38:$HL38))*AD$31))</f>
        <v>0</v>
      </c>
      <c r="AE63" s="245" t="e">
        <f>IF(AE$32="",IF(AE$31="",(SUMIF(S!$HC$15:$HL$15,'Ciclo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Semaforico'!AE$30,O!$HC38:$HL38))*AE$31),(SUMIF(S!$HC$15:$HL$15,'Ciclo Semaforico'!AE$32,S!$HC38:$HL38)+SUMIF(N!$HC$15:$HL$15,'Ciclo Semaforico'!AE$32,N!$HC38:$HL38)+SUMIF(E!$HC$15:$HL$15,'Ciclo Semaforico'!AE$32,E!$HC38:$HL38)+SUMIF(O!$HC$15:$HL$15,'Ciclo Semaforico'!AE$32,O!$HC38:$HL38))-IF(AE$31="",(SUMIF(S!$HC$15:$HL$15,'Ciclo Semaforico'!AE$30,S!$HC38:$HL38)+SUMIF(N!$HC$15:$HL$15,'Ciclo Semaforico'!AE$30,N!$HC38:$HL38)+SUMIF(E!$HC$15:$HL$15,'Ciclo Semaforico'!AE$30,E!$HC38:$HL38)+SUMIF(O!$HC$15:$HL$15,'Ciclo Semaforico'!AE$30,O!$HC38:$HL38)),(SUMIF(S!$HC$15:$HL$15,'Ciclo Semaforico'!AE$30,S!$HC38:$HL38)+SUMIF(N!$HC$15:$HL$15,'Ciclo Semaforico'!AE$30,N!$HC38:$HL38)+SUMIF(E!$HC$15:$HL$15,'Ciclo Semaforico'!AE$30,E!$HC38:$HL38)+SUMIF(O!$HC$15:$HL$15,'Ciclo Semaforico'!AE$30,O!$HC38:$HL38))*AE$31))</f>
        <v>#REF!</v>
      </c>
      <c r="AF63" s="245">
        <f>IF(AF$32="",IF(AF$31="",(SUMIF(S!$HC$15:$HL$15,'Ciclo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Semaforico'!AF$30,O!$HC38:$HL38))*AF$31),(SUMIF(S!$HC$15:$HL$15,'Ciclo Semaforico'!AF$32,S!$HC38:$HL38)+SUMIF(N!$HC$15:$HL$15,'Ciclo Semaforico'!AF$32,N!$HC38:$HL38)+SUMIF(E!$HC$15:$HL$15,'Ciclo Semaforico'!AF$32,E!$HC38:$HL38)+SUMIF(O!$HC$15:$HL$15,'Ciclo Semaforico'!AF$32,O!$HC38:$HL38))-IF(AF$31="",(SUMIF(S!$HC$15:$HL$15,'Ciclo Semaforico'!AF$30,S!$HC38:$HL38)+SUMIF(N!$HC$15:$HL$15,'Ciclo Semaforico'!AF$30,N!$HC38:$HL38)+SUMIF(E!$HC$15:$HL$15,'Ciclo Semaforico'!AF$30,E!$HC38:$HL38)+SUMIF(O!$HC$15:$HL$15,'Ciclo Semaforico'!AF$30,O!$HC38:$HL38)),(SUMIF(S!$HC$15:$HL$15,'Ciclo Semaforico'!AF$30,S!$HC38:$HL38)+SUMIF(N!$HC$15:$HL$15,'Ciclo Semaforico'!AF$30,N!$HC38:$HL38)+SUMIF(E!$HC$15:$HL$15,'Ciclo Semaforico'!AF$30,E!$HC38:$HL38)+SUMIF(O!$HC$15:$HL$15,'Ciclo Semaforico'!AF$30,O!$HC38:$HL38))*AF$31))</f>
        <v>0</v>
      </c>
      <c r="AG63" s="245">
        <f>IF(AG$32="",IF(AG$31="",(SUMIF(S!$HC$15:$HL$15,'Ciclo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Semaforico'!AG$30,O!$HC38:$HL38))*AG$31),(SUMIF(S!$HC$15:$HL$15,'Ciclo Semaforico'!AG$32,S!$HC38:$HL38)+SUMIF(N!$HC$15:$HL$15,'Ciclo Semaforico'!AG$32,N!$HC38:$HL38)+SUMIF(E!$HC$15:$HL$15,'Ciclo Semaforico'!AG$32,E!$HC38:$HL38)+SUMIF(O!$HC$15:$HL$15,'Ciclo Semaforico'!AG$32,O!$HC38:$HL38))-IF(AG$31="",(SUMIF(S!$HC$15:$HL$15,'Ciclo Semaforico'!AG$30,S!$HC38:$HL38)+SUMIF(N!$HC$15:$HL$15,'Ciclo Semaforico'!AG$30,N!$HC38:$HL38)+SUMIF(E!$HC$15:$HL$15,'Ciclo Semaforico'!AG$30,E!$HC38:$HL38)+SUMIF(O!$HC$15:$HL$15,'Ciclo Semaforico'!AG$30,O!$HC38:$HL38)),(SUMIF(S!$HC$15:$HL$15,'Ciclo Semaforico'!AG$30,S!$HC38:$HL38)+SUMIF(N!$HC$15:$HL$15,'Ciclo Semaforico'!AG$30,N!$HC38:$HL38)+SUMIF(E!$HC$15:$HL$15,'Ciclo Semaforico'!AG$30,E!$HC38:$HL38)+SUMIF(O!$HC$15:$HL$15,'Ciclo Semaforico'!AG$30,O!$HC38:$HL38))*AG$31))</f>
        <v>0</v>
      </c>
      <c r="AH63" s="245">
        <f>IF(AH$32="",IF(AH$31="",(SUMIF(S!$HC$15:$HL$15,'Ciclo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Semaforico'!AH$30,O!$HC38:$HL38))*AH$31),(SUMIF(S!$HC$15:$HL$15,'Ciclo Semaforico'!AH$32,S!$HC38:$HL38)+SUMIF(N!$HC$15:$HL$15,'Ciclo Semaforico'!AH$32,N!$HC38:$HL38)+SUMIF(E!$HC$15:$HL$15,'Ciclo Semaforico'!AH$32,E!$HC38:$HL38)+SUMIF(O!$HC$15:$HL$15,'Ciclo Semaforico'!AH$32,O!$HC38:$HL38))-IF(AH$31="",(SUMIF(S!$HC$15:$HL$15,'Ciclo Semaforico'!AH$30,S!$HC38:$HL38)+SUMIF(N!$HC$15:$HL$15,'Ciclo Semaforico'!AH$30,N!$HC38:$HL38)+SUMIF(E!$HC$15:$HL$15,'Ciclo Semaforico'!AH$30,E!$HC38:$HL38)+SUMIF(O!$HC$15:$HL$15,'Ciclo Semaforico'!AH$30,O!$HC38:$HL38)),(SUMIF(S!$HC$15:$HL$15,'Ciclo Semaforico'!AH$30,S!$HC38:$HL38)+SUMIF(N!$HC$15:$HL$15,'Ciclo Semaforico'!AH$30,N!$HC38:$HL38)+SUMIF(E!$HC$15:$HL$15,'Ciclo Semaforico'!AH$30,E!$HC38:$HL38)+SUMIF(O!$HC$15:$HL$15,'Ciclo Semaforico'!AH$30,O!$HC38:$HL38))*AH$31))</f>
        <v>0</v>
      </c>
      <c r="AI63" s="245">
        <f>IF(AI$32="",IF(AI$31="",(SUMIF(S!$HC$15:$HL$15,'Ciclo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Semaforico'!AI$30,O!$HC38:$HL38))*AI$31),(SUMIF(S!$HC$15:$HL$15,'Ciclo Semaforico'!AI$32,S!$HC38:$HL38)+SUMIF(N!$HC$15:$HL$15,'Ciclo Semaforico'!AI$32,N!$HC38:$HL38)+SUMIF(E!$HC$15:$HL$15,'Ciclo Semaforico'!AI$32,E!$HC38:$HL38)+SUMIF(O!$HC$15:$HL$15,'Ciclo Semaforico'!AI$32,O!$HC38:$HL38))-IF(AI$31="",(SUMIF(S!$HC$15:$HL$15,'Ciclo Semaforico'!AI$30,S!$HC38:$HL38)+SUMIF(N!$HC$15:$HL$15,'Ciclo Semaforico'!AI$30,N!$HC38:$HL38)+SUMIF(E!$HC$15:$HL$15,'Ciclo Semaforico'!AI$30,E!$HC38:$HL38)+SUMIF(O!$HC$15:$HL$15,'Ciclo Semaforico'!AI$30,O!$HC38:$HL38)),(SUMIF(S!$HC$15:$HL$15,'Ciclo Semaforico'!AI$30,S!$HC38:$HL38)+SUMIF(N!$HC$15:$HL$15,'Ciclo Semaforico'!AI$30,N!$HC38:$HL38)+SUMIF(E!$HC$15:$HL$15,'Ciclo Semaforico'!AI$30,E!$HC38:$HL38)+SUMIF(O!$HC$15:$HL$15,'Ciclo Semaforico'!AI$30,O!$HC38:$HL38))*AI$31))</f>
        <v>0</v>
      </c>
      <c r="AJ63" s="245">
        <f>IF(AJ$32="",IF(AJ$31="",(SUMIF(S!$HC$15:$HL$15,'Ciclo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Semaforico'!AJ$30,O!$HC38:$HL38))*AJ$31),(SUMIF(S!$HC$15:$HL$15,'Ciclo Semaforico'!AJ$32,S!$HC38:$HL38)+SUMIF(N!$HC$15:$HL$15,'Ciclo Semaforico'!AJ$32,N!$HC38:$HL38)+SUMIF(E!$HC$15:$HL$15,'Ciclo Semaforico'!AJ$32,E!$HC38:$HL38)+SUMIF(O!$HC$15:$HL$15,'Ciclo Semaforico'!AJ$32,O!$HC38:$HL38))-IF(AJ$31="",(SUMIF(S!$HC$15:$HL$15,'Ciclo Semaforico'!AJ$30,S!$HC38:$HL38)+SUMIF(N!$HC$15:$HL$15,'Ciclo Semaforico'!AJ$30,N!$HC38:$HL38)+SUMIF(E!$HC$15:$HL$15,'Ciclo Semaforico'!AJ$30,E!$HC38:$HL38)+SUMIF(O!$HC$15:$HL$15,'Ciclo Semaforico'!AJ$30,O!$HC38:$HL38)),(SUMIF(S!$HC$15:$HL$15,'Ciclo Semaforico'!AJ$30,S!$HC38:$HL38)+SUMIF(N!$HC$15:$HL$15,'Ciclo Semaforico'!AJ$30,N!$HC38:$HL38)+SUMIF(E!$HC$15:$HL$15,'Ciclo Semaforico'!AJ$30,E!$HC38:$HL38)+SUMIF(O!$HC$15:$HL$15,'Ciclo Semaforico'!AJ$30,O!$HC38:$HL38))*AJ$31))</f>
        <v>0</v>
      </c>
      <c r="AK63" s="245">
        <f>IF(AK$32="",IF(AK$31="",(SUMIF(S!$HC$15:$HL$15,'Ciclo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Semaforico'!AK$30,O!$HC38:$HL38))*AK$31),(SUMIF(S!$HC$15:$HL$15,'Ciclo Semaforico'!AK$32,S!$HC38:$HL38)+SUMIF(N!$HC$15:$HL$15,'Ciclo Semaforico'!AK$32,N!$HC38:$HL38)+SUMIF(E!$HC$15:$HL$15,'Ciclo Semaforico'!AK$32,E!$HC38:$HL38)+SUMIF(O!$HC$15:$HL$15,'Ciclo Semaforico'!AK$32,O!$HC38:$HL38))-IF(AK$31="",(SUMIF(S!$HC$15:$HL$15,'Ciclo Semaforico'!AK$30,S!$HC38:$HL38)+SUMIF(N!$HC$15:$HL$15,'Ciclo Semaforico'!AK$30,N!$HC38:$HL38)+SUMIF(E!$HC$15:$HL$15,'Ciclo Semaforico'!AK$30,E!$HC38:$HL38)+SUMIF(O!$HC$15:$HL$15,'Ciclo Semaforico'!AK$30,O!$HC38:$HL38)),(SUMIF(S!$HC$15:$HL$15,'Ciclo Semaforico'!AK$30,S!$HC38:$HL38)+SUMIF(N!$HC$15:$HL$15,'Ciclo Semaforico'!AK$30,N!$HC38:$HL38)+SUMIF(E!$HC$15:$HL$15,'Ciclo Semaforico'!AK$30,E!$HC38:$HL38)+SUMIF(O!$HC$15:$HL$15,'Ciclo Semaforico'!AK$30,O!$HC38:$HL38))*AK$31))</f>
        <v>0</v>
      </c>
      <c r="AL63" s="246">
        <f>IF(AL$32="",IF(AL$31="",(SUMIF(S!$HC$15:$HL$15,'Ciclo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Semaforico'!AL$30,O!$HC38:$HL38))*AL$31),(SUMIF(S!$HC$15:$HL$15,'Ciclo Semaforico'!AL$32,S!$HC38:$HL38)+SUMIF(N!$HC$15:$HL$15,'Ciclo Semaforico'!AL$32,N!$HC38:$HL38)+SUMIF(E!$HC$15:$HL$15,'Ciclo Semaforico'!AL$32,E!$HC38:$HL38)+SUMIF(O!$HC$15:$HL$15,'Ciclo Semaforico'!AL$32,O!$HC38:$HL38))-IF(AL$31="",(SUMIF(S!$HC$15:$HL$15,'Ciclo Semaforico'!AL$30,S!$HC38:$HL38)+SUMIF(N!$HC$15:$HL$15,'Ciclo Semaforico'!AL$30,N!$HC38:$HL38)+SUMIF(E!$HC$15:$HL$15,'Ciclo Semaforico'!AL$30,E!$HC38:$HL38)+SUMIF(O!$HC$15:$HL$15,'Ciclo Semaforico'!AL$30,O!$HC38:$HL38)),(SUMIF(S!$HC$15:$HL$15,'Ciclo Semaforico'!AL$30,S!$HC38:$HL38)+SUMIF(N!$HC$15:$HL$15,'Ciclo Semaforico'!AL$30,N!$HC38:$HL38)+SUMIF(E!$HC$15:$HL$15,'Ciclo Semaforico'!AL$30,E!$HC38:$HL38)+SUMIF(O!$HC$15:$HL$15,'Ciclo Semaforico'!AL$30,O!$HC38:$HL38))*AL$31))</f>
        <v>0</v>
      </c>
      <c r="AM63" s="244">
        <f>IF(AM$32="",IF(AM$31="",(SUMIF(S!$HC$15:$HL$15,'Ciclo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Semaforico'!AM$30,O!$HC38:$HL38))*AM$31),(SUMIF(S!$HC$15:$HL$15,'Ciclo Semaforico'!AM$32,S!$HC38:$HL38)+SUMIF(N!$HC$15:$HL$15,'Ciclo Semaforico'!AM$32,N!$HC38:$HL38)+SUMIF(E!$HC$15:$HL$15,'Ciclo Semaforico'!AM$32,E!$HC38:$HL38)+SUMIF(O!$HC$15:$HL$15,'Ciclo Semaforico'!AM$32,O!$HC38:$HL38))-IF(AM$31="",(SUMIF(S!$HC$15:$HL$15,'Ciclo Semaforico'!AM$30,S!$HC38:$HL38)+SUMIF(N!$HC$15:$HL$15,'Ciclo Semaforico'!AM$30,N!$HC38:$HL38)+SUMIF(E!$HC$15:$HL$15,'Ciclo Semaforico'!AM$30,E!$HC38:$HL38)+SUMIF(O!$HC$15:$HL$15,'Ciclo Semaforico'!AM$30,O!$HC38:$HL38)),(SUMIF(S!$HC$15:$HL$15,'Ciclo Semaforico'!AM$30,S!$HC38:$HL38)+SUMIF(N!$HC$15:$HL$15,'Ciclo Semaforico'!AM$30,N!$HC38:$HL38)+SUMIF(E!$HC$15:$HL$15,'Ciclo Semaforico'!AM$30,E!$HC38:$HL38)+SUMIF(O!$HC$15:$HL$15,'Ciclo Semaforico'!AM$30,O!$HC38:$HL38))*AM$31))</f>
        <v>0</v>
      </c>
      <c r="AN63" s="245">
        <f>IF(AN$32="",IF(AN$31="",(SUMIF(S!$HC$15:$HL$15,'Ciclo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Semaforico'!AN$30,O!$HC38:$HL38))*AN$31),(SUMIF(S!$HC$15:$HL$15,'Ciclo Semaforico'!AN$32,S!$HC38:$HL38)+SUMIF(N!$HC$15:$HL$15,'Ciclo Semaforico'!AN$32,N!$HC38:$HL38)+SUMIF(E!$HC$15:$HL$15,'Ciclo Semaforico'!AN$32,E!$HC38:$HL38)+SUMIF(O!$HC$15:$HL$15,'Ciclo Semaforico'!AN$32,O!$HC38:$HL38))-IF(AN$31="",(SUMIF(S!$HC$15:$HL$15,'Ciclo Semaforico'!AN$30,S!$HC38:$HL38)+SUMIF(N!$HC$15:$HL$15,'Ciclo Semaforico'!AN$30,N!$HC38:$HL38)+SUMIF(E!$HC$15:$HL$15,'Ciclo Semaforico'!AN$30,E!$HC38:$HL38)+SUMIF(O!$HC$15:$HL$15,'Ciclo Semaforico'!AN$30,O!$HC38:$HL38)),(SUMIF(S!$HC$15:$HL$15,'Ciclo Semaforico'!AN$30,S!$HC38:$HL38)+SUMIF(N!$HC$15:$HL$15,'Ciclo Semaforico'!AN$30,N!$HC38:$HL38)+SUMIF(E!$HC$15:$HL$15,'Ciclo Semaforico'!AN$30,E!$HC38:$HL38)+SUMIF(O!$HC$15:$HL$15,'Ciclo Semaforico'!AN$30,O!$HC38:$HL38))*AN$31))</f>
        <v>0</v>
      </c>
      <c r="AO63" s="245">
        <f>IF(AO$32="",IF(AO$31="",(SUMIF(S!$HC$15:$HL$15,'Ciclo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Semaforico'!AO$30,O!$HC38:$HL38))*AO$31),(SUMIF(S!$HC$15:$HL$15,'Ciclo Semaforico'!AO$32,S!$HC38:$HL38)+SUMIF(N!$HC$15:$HL$15,'Ciclo Semaforico'!AO$32,N!$HC38:$HL38)+SUMIF(E!$HC$15:$HL$15,'Ciclo Semaforico'!AO$32,E!$HC38:$HL38)+SUMIF(O!$HC$15:$HL$15,'Ciclo Semaforico'!AO$32,O!$HC38:$HL38))-IF(AO$31="",(SUMIF(S!$HC$15:$HL$15,'Ciclo Semaforico'!AO$30,S!$HC38:$HL38)+SUMIF(N!$HC$15:$HL$15,'Ciclo Semaforico'!AO$30,N!$HC38:$HL38)+SUMIF(E!$HC$15:$HL$15,'Ciclo Semaforico'!AO$30,E!$HC38:$HL38)+SUMIF(O!$HC$15:$HL$15,'Ciclo Semaforico'!AO$30,O!$HC38:$HL38)),(SUMIF(S!$HC$15:$HL$15,'Ciclo Semaforico'!AO$30,S!$HC38:$HL38)+SUMIF(N!$HC$15:$HL$15,'Ciclo Semaforico'!AO$30,N!$HC38:$HL38)+SUMIF(E!$HC$15:$HL$15,'Ciclo Semaforico'!AO$30,E!$HC38:$HL38)+SUMIF(O!$HC$15:$HL$15,'Ciclo Semaforico'!AO$30,O!$HC38:$HL38))*AO$31))</f>
        <v>0</v>
      </c>
      <c r="AP63" s="245">
        <f>IF(AP$32="",IF(AP$31="",(SUMIF(S!$HC$15:$HL$15,'Ciclo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Semaforico'!AP$30,O!$HC38:$HL38))*AP$31),(SUMIF(S!$HC$15:$HL$15,'Ciclo Semaforico'!AP$32,S!$HC38:$HL38)+SUMIF(N!$HC$15:$HL$15,'Ciclo Semaforico'!AP$32,N!$HC38:$HL38)+SUMIF(E!$HC$15:$HL$15,'Ciclo Semaforico'!AP$32,E!$HC38:$HL38)+SUMIF(O!$HC$15:$HL$15,'Ciclo Semaforico'!AP$32,O!$HC38:$HL38))-IF(AP$31="",(SUMIF(S!$HC$15:$HL$15,'Ciclo Semaforico'!AP$30,S!$HC38:$HL38)+SUMIF(N!$HC$15:$HL$15,'Ciclo Semaforico'!AP$30,N!$HC38:$HL38)+SUMIF(E!$HC$15:$HL$15,'Ciclo Semaforico'!AP$30,E!$HC38:$HL38)+SUMIF(O!$HC$15:$HL$15,'Ciclo Semaforico'!AP$30,O!$HC38:$HL38)),(SUMIF(S!$HC$15:$HL$15,'Ciclo Semaforico'!AP$30,S!$HC38:$HL38)+SUMIF(N!$HC$15:$HL$15,'Ciclo Semaforico'!AP$30,N!$HC38:$HL38)+SUMIF(E!$HC$15:$HL$15,'Ciclo Semaforico'!AP$30,E!$HC38:$HL38)+SUMIF(O!$HC$15:$HL$15,'Ciclo Semaforico'!AP$30,O!$HC38:$HL38))*AP$31))</f>
        <v>0</v>
      </c>
      <c r="AQ63" s="245">
        <f>IF(AQ$32="",IF(AQ$31="",(SUMIF(S!$HC$15:$HL$15,'Ciclo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Semaforico'!AQ$30,O!$HC38:$HL38))*AQ$31),(SUMIF(S!$HC$15:$HL$15,'Ciclo Semaforico'!AQ$32,S!$HC38:$HL38)+SUMIF(N!$HC$15:$HL$15,'Ciclo Semaforico'!AQ$32,N!$HC38:$HL38)+SUMIF(E!$HC$15:$HL$15,'Ciclo Semaforico'!AQ$32,E!$HC38:$HL38)+SUMIF(O!$HC$15:$HL$15,'Ciclo Semaforico'!AQ$32,O!$HC38:$HL38))-IF(AQ$31="",(SUMIF(S!$HC$15:$HL$15,'Ciclo Semaforico'!AQ$30,S!$HC38:$HL38)+SUMIF(N!$HC$15:$HL$15,'Ciclo Semaforico'!AQ$30,N!$HC38:$HL38)+SUMIF(E!$HC$15:$HL$15,'Ciclo Semaforico'!AQ$30,E!$HC38:$HL38)+SUMIF(O!$HC$15:$HL$15,'Ciclo Semaforico'!AQ$30,O!$HC38:$HL38)),(SUMIF(S!$HC$15:$HL$15,'Ciclo Semaforico'!AQ$30,S!$HC38:$HL38)+SUMIF(N!$HC$15:$HL$15,'Ciclo Semaforico'!AQ$30,N!$HC38:$HL38)+SUMIF(E!$HC$15:$HL$15,'Ciclo Semaforico'!AQ$30,E!$HC38:$HL38)+SUMIF(O!$HC$15:$HL$15,'Ciclo Semaforico'!AQ$30,O!$HC38:$HL38))*AQ$31))</f>
        <v>0</v>
      </c>
      <c r="AR63" s="245">
        <f>IF(AR$32="",IF(AR$31="",(SUMIF(S!$HC$15:$HL$15,'Ciclo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Semaforico'!AR$30,O!$HC38:$HL38))*AR$31),(SUMIF(S!$HC$15:$HL$15,'Ciclo Semaforico'!AR$32,S!$HC38:$HL38)+SUMIF(N!$HC$15:$HL$15,'Ciclo Semaforico'!AR$32,N!$HC38:$HL38)+SUMIF(E!$HC$15:$HL$15,'Ciclo Semaforico'!AR$32,E!$HC38:$HL38)+SUMIF(O!$HC$15:$HL$15,'Ciclo Semaforico'!AR$32,O!$HC38:$HL38))-IF(AR$31="",(SUMIF(S!$HC$15:$HL$15,'Ciclo Semaforico'!AR$30,S!$HC38:$HL38)+SUMIF(N!$HC$15:$HL$15,'Ciclo Semaforico'!AR$30,N!$HC38:$HL38)+SUMIF(E!$HC$15:$HL$15,'Ciclo Semaforico'!AR$30,E!$HC38:$HL38)+SUMIF(O!$HC$15:$HL$15,'Ciclo Semaforico'!AR$30,O!$HC38:$HL38)),(SUMIF(S!$HC$15:$HL$15,'Ciclo Semaforico'!AR$30,S!$HC38:$HL38)+SUMIF(N!$HC$15:$HL$15,'Ciclo Semaforico'!AR$30,N!$HC38:$HL38)+SUMIF(E!$HC$15:$HL$15,'Ciclo Semaforico'!AR$30,E!$HC38:$HL38)+SUMIF(O!$HC$15:$HL$15,'Ciclo Semaforico'!AR$30,O!$HC38:$HL38))*AR$31))</f>
        <v>0</v>
      </c>
      <c r="AS63" s="245">
        <f>IF(AS$32="",IF(AS$31="",(SUMIF(S!$HC$15:$HL$15,'Ciclo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Semaforico'!AS$30,O!$HC38:$HL38))*AS$31),(SUMIF(S!$HC$15:$HL$15,'Ciclo Semaforico'!AS$32,S!$HC38:$HL38)+SUMIF(N!$HC$15:$HL$15,'Ciclo Semaforico'!AS$32,N!$HC38:$HL38)+SUMIF(E!$HC$15:$HL$15,'Ciclo Semaforico'!AS$32,E!$HC38:$HL38)+SUMIF(O!$HC$15:$HL$15,'Ciclo Semaforico'!AS$32,O!$HC38:$HL38))-IF(AS$31="",(SUMIF(S!$HC$15:$HL$15,'Ciclo Semaforico'!AS$30,S!$HC38:$HL38)+SUMIF(N!$HC$15:$HL$15,'Ciclo Semaforico'!AS$30,N!$HC38:$HL38)+SUMIF(E!$HC$15:$HL$15,'Ciclo Semaforico'!AS$30,E!$HC38:$HL38)+SUMIF(O!$HC$15:$HL$15,'Ciclo Semaforico'!AS$30,O!$HC38:$HL38)),(SUMIF(S!$HC$15:$HL$15,'Ciclo Semaforico'!AS$30,S!$HC38:$HL38)+SUMIF(N!$HC$15:$HL$15,'Ciclo Semaforico'!AS$30,N!$HC38:$HL38)+SUMIF(E!$HC$15:$HL$15,'Ciclo Semaforico'!AS$30,E!$HC38:$HL38)+SUMIF(O!$HC$15:$HL$15,'Ciclo Semaforico'!AS$30,O!$HC38:$HL38))*AS$31))</f>
        <v>0</v>
      </c>
      <c r="AT63" s="245">
        <f>IF(AT$32="",IF(AT$31="",(SUMIF(S!$HC$15:$HL$15,'Ciclo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Semaforico'!AT$30,O!$HC38:$HL38))*AT$31),(SUMIF(S!$HC$15:$HL$15,'Ciclo Semaforico'!AT$32,S!$HC38:$HL38)+SUMIF(N!$HC$15:$HL$15,'Ciclo Semaforico'!AT$32,N!$HC38:$HL38)+SUMIF(E!$HC$15:$HL$15,'Ciclo Semaforico'!AT$32,E!$HC38:$HL38)+SUMIF(O!$HC$15:$HL$15,'Ciclo Semaforico'!AT$32,O!$HC38:$HL38))-IF(AT$31="",(SUMIF(S!$HC$15:$HL$15,'Ciclo Semaforico'!AT$30,S!$HC38:$HL38)+SUMIF(N!$HC$15:$HL$15,'Ciclo Semaforico'!AT$30,N!$HC38:$HL38)+SUMIF(E!$HC$15:$HL$15,'Ciclo Semaforico'!AT$30,E!$HC38:$HL38)+SUMIF(O!$HC$15:$HL$15,'Ciclo Semaforico'!AT$30,O!$HC38:$HL38)),(SUMIF(S!$HC$15:$HL$15,'Ciclo Semaforico'!AT$30,S!$HC38:$HL38)+SUMIF(N!$HC$15:$HL$15,'Ciclo Semaforico'!AT$30,N!$HC38:$HL38)+SUMIF(E!$HC$15:$HL$15,'Ciclo Semaforico'!AT$30,E!$HC38:$HL38)+SUMIF(O!$HC$15:$HL$15,'Ciclo Semaforico'!AT$30,O!$HC38:$HL38))*AT$31))</f>
        <v>0</v>
      </c>
      <c r="AU63" s="245">
        <f>IF(AU$32="",IF(AU$31="",(SUMIF(S!$HC$15:$HL$15,'Ciclo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Semaforico'!AU$30,O!$HC38:$HL38))*AU$31),(SUMIF(S!$HC$15:$HL$15,'Ciclo Semaforico'!AU$32,S!$HC38:$HL38)+SUMIF(N!$HC$15:$HL$15,'Ciclo Semaforico'!AU$32,N!$HC38:$HL38)+SUMIF(E!$HC$15:$HL$15,'Ciclo Semaforico'!AU$32,E!$HC38:$HL38)+SUMIF(O!$HC$15:$HL$15,'Ciclo Semaforico'!AU$32,O!$HC38:$HL38))-IF(AU$31="",(SUMIF(S!$HC$15:$HL$15,'Ciclo Semaforico'!AU$30,S!$HC38:$HL38)+SUMIF(N!$HC$15:$HL$15,'Ciclo Semaforico'!AU$30,N!$HC38:$HL38)+SUMIF(E!$HC$15:$HL$15,'Ciclo Semaforico'!AU$30,E!$HC38:$HL38)+SUMIF(O!$HC$15:$HL$15,'Ciclo Semaforico'!AU$30,O!$HC38:$HL38)),(SUMIF(S!$HC$15:$HL$15,'Ciclo Semaforico'!AU$30,S!$HC38:$HL38)+SUMIF(N!$HC$15:$HL$15,'Ciclo Semaforico'!AU$30,N!$HC38:$HL38)+SUMIF(E!$HC$15:$HL$15,'Ciclo Semaforico'!AU$30,E!$HC38:$HL38)+SUMIF(O!$HC$15:$HL$15,'Ciclo Semaforico'!AU$30,O!$HC38:$HL38))*AU$31))</f>
        <v>0</v>
      </c>
      <c r="AV63" s="245">
        <f>IF(AV$32="",IF(AV$31="",(SUMIF(S!$HC$15:$HL$15,'Ciclo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Semaforico'!AV$30,O!$HC38:$HL38))*AV$31),(SUMIF(S!$HC$15:$HL$15,'Ciclo Semaforico'!AV$32,S!$HC38:$HL38)+SUMIF(N!$HC$15:$HL$15,'Ciclo Semaforico'!AV$32,N!$HC38:$HL38)+SUMIF(E!$HC$15:$HL$15,'Ciclo Semaforico'!AV$32,E!$HC38:$HL38)+SUMIF(O!$HC$15:$HL$15,'Ciclo Semaforico'!AV$32,O!$HC38:$HL38))-IF(AV$31="",(SUMIF(S!$HC$15:$HL$15,'Ciclo Semaforico'!AV$30,S!$HC38:$HL38)+SUMIF(N!$HC$15:$HL$15,'Ciclo Semaforico'!AV$30,N!$HC38:$HL38)+SUMIF(E!$HC$15:$HL$15,'Ciclo Semaforico'!AV$30,E!$HC38:$HL38)+SUMIF(O!$HC$15:$HL$15,'Ciclo Semaforico'!AV$30,O!$HC38:$HL38)),(SUMIF(S!$HC$15:$HL$15,'Ciclo Semaforico'!AV$30,S!$HC38:$HL38)+SUMIF(N!$HC$15:$HL$15,'Ciclo Semaforico'!AV$30,N!$HC38:$HL38)+SUMIF(E!$HC$15:$HL$15,'Ciclo Semaforico'!AV$30,E!$HC38:$HL38)+SUMIF(O!$HC$15:$HL$15,'Ciclo Semaforico'!AV$30,O!$HC38:$HL38))*AV$31))</f>
        <v>0</v>
      </c>
      <c r="AW63" s="245">
        <f>IF(AW$32="",IF(AW$31="",(SUMIF(S!$HC$15:$HL$15,'Ciclo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Semaforico'!AW$30,O!$HC38:$HL38))*AW$31),(SUMIF(S!$HC$15:$HL$15,'Ciclo Semaforico'!AW$32,S!$HC38:$HL38)+SUMIF(N!$HC$15:$HL$15,'Ciclo Semaforico'!AW$32,N!$HC38:$HL38)+SUMIF(E!$HC$15:$HL$15,'Ciclo Semaforico'!AW$32,E!$HC38:$HL38)+SUMIF(O!$HC$15:$HL$15,'Ciclo Semaforico'!AW$32,O!$HC38:$HL38))-IF(AW$31="",(SUMIF(S!$HC$15:$HL$15,'Ciclo Semaforico'!AW$30,S!$HC38:$HL38)+SUMIF(N!$HC$15:$HL$15,'Ciclo Semaforico'!AW$30,N!$HC38:$HL38)+SUMIF(E!$HC$15:$HL$15,'Ciclo Semaforico'!AW$30,E!$HC38:$HL38)+SUMIF(O!$HC$15:$HL$15,'Ciclo Semaforico'!AW$30,O!$HC38:$HL38)),(SUMIF(S!$HC$15:$HL$15,'Ciclo Semaforico'!AW$30,S!$HC38:$HL38)+SUMIF(N!$HC$15:$HL$15,'Ciclo Semaforico'!AW$30,N!$HC38:$HL38)+SUMIF(E!$HC$15:$HL$15,'Ciclo Semaforico'!AW$30,E!$HC38:$HL38)+SUMIF(O!$HC$15:$HL$15,'Ciclo Semaforico'!AW$30,O!$HC38:$HL38))*AW$31))</f>
        <v>0</v>
      </c>
      <c r="AX63" s="246">
        <f>IF(AX$32="",IF(AX$31="",(SUMIF(S!$HC$15:$HL$15,'Ciclo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Semaforico'!AX$30,O!$HC38:$HL38))*AX$31),(SUMIF(S!$HC$15:$HL$15,'Ciclo Semaforico'!AX$32,S!$HC38:$HL38)+SUMIF(N!$HC$15:$HL$15,'Ciclo Semaforico'!AX$32,N!$HC38:$HL38)+SUMIF(E!$HC$15:$HL$15,'Ciclo Semaforico'!AX$32,E!$HC38:$HL38)+SUMIF(O!$HC$15:$HL$15,'Ciclo Semaforico'!AX$32,O!$HC38:$HL38))-IF(AX$31="",(SUMIF(S!$HC$15:$HL$15,'Ciclo Semaforico'!AX$30,S!$HC38:$HL38)+SUMIF(N!$HC$15:$HL$15,'Ciclo Semaforico'!AX$30,N!$HC38:$HL38)+SUMIF(E!$HC$15:$HL$15,'Ciclo Semaforico'!AX$30,E!$HC38:$HL38)+SUMIF(O!$HC$15:$HL$15,'Ciclo Semaforico'!AX$30,O!$HC38:$HL38)),(SUMIF(S!$HC$15:$HL$15,'Ciclo Semaforico'!AX$30,S!$HC38:$HL38)+SUMIF(N!$HC$15:$HL$15,'Ciclo Semaforico'!AX$30,N!$HC38:$HL38)+SUMIF(E!$HC$15:$HL$15,'Ciclo Semaforico'!AX$30,E!$HC38:$HL38)+SUMIF(O!$HC$15:$HL$15,'Ciclo Semaforico'!AX$30,O!$HC38:$HL38))*AX$31))</f>
        <v>0</v>
      </c>
      <c r="AY63" s="244" t="e">
        <f>IF(AY$32="",IF(AY$31="",(SUMIF(S!$HC$15:$HL$15,'Ciclo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Semaforico'!AY$30,O!$HC38:$HL38))*AY$31),(SUMIF(S!$HC$15:$HL$15,'Ciclo Semaforico'!AY$32,S!$HC38:$HL38)+SUMIF(N!$HC$15:$HL$15,'Ciclo Semaforico'!AY$32,N!$HC38:$HL38)+SUMIF(E!$HC$15:$HL$15,'Ciclo Semaforico'!AY$32,E!$HC38:$HL38)+SUMIF(O!$HC$15:$HL$15,'Ciclo Semaforico'!AY$32,O!$HC38:$HL38))-IF(AY$31="",(SUMIF(S!$HC$15:$HL$15,'Ciclo Semaforico'!AY$30,S!$HC38:$HL38)+SUMIF(N!$HC$15:$HL$15,'Ciclo Semaforico'!AY$30,N!$HC38:$HL38)+SUMIF(E!$HC$15:$HL$15,'Ciclo Semaforico'!AY$30,E!$HC38:$HL38)+SUMIF(O!$HC$15:$HL$15,'Ciclo Semaforico'!AY$30,O!$HC38:$HL38)),(SUMIF(S!$HC$15:$HL$15,'Ciclo Semaforico'!AY$30,S!$HC38:$HL38)+SUMIF(N!$HC$15:$HL$15,'Ciclo Semaforico'!AY$30,N!$HC38:$HL38)+SUMIF(E!$HC$15:$HL$15,'Ciclo Semaforico'!AY$30,E!$HC38:$HL38)+SUMIF(O!$HC$15:$HL$15,'Ciclo Semaforico'!AY$30,O!$HC38:$HL38))*AY$31))</f>
        <v>#REF!</v>
      </c>
      <c r="AZ63" s="245" t="e">
        <f>IF(AZ$32="",IF(AZ$31="",(SUMIF(S!$HC$15:$HL$15,'Ciclo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Semaforico'!AZ$30,O!$HC38:$HL38))*AZ$31),(SUMIF(S!$HC$15:$HL$15,'Ciclo Semaforico'!AZ$32,S!$HC38:$HL38)+SUMIF(N!$HC$15:$HL$15,'Ciclo Semaforico'!AZ$32,N!$HC38:$HL38)+SUMIF(E!$HC$15:$HL$15,'Ciclo Semaforico'!AZ$32,E!$HC38:$HL38)+SUMIF(O!$HC$15:$HL$15,'Ciclo Semaforico'!AZ$32,O!$HC38:$HL38))-IF(AZ$31="",(SUMIF(S!$HC$15:$HL$15,'Ciclo Semaforico'!AZ$30,S!$HC38:$HL38)+SUMIF(N!$HC$15:$HL$15,'Ciclo Semaforico'!AZ$30,N!$HC38:$HL38)+SUMIF(E!$HC$15:$HL$15,'Ciclo Semaforico'!AZ$30,E!$HC38:$HL38)+SUMIF(O!$HC$15:$HL$15,'Ciclo Semaforico'!AZ$30,O!$HC38:$HL38)),(SUMIF(S!$HC$15:$HL$15,'Ciclo Semaforico'!AZ$30,S!$HC38:$HL38)+SUMIF(N!$HC$15:$HL$15,'Ciclo Semaforico'!AZ$30,N!$HC38:$HL38)+SUMIF(E!$HC$15:$HL$15,'Ciclo Semaforico'!AZ$30,E!$HC38:$HL38)+SUMIF(O!$HC$15:$HL$15,'Ciclo Semaforico'!AZ$30,O!$HC38:$HL38))*AZ$31))</f>
        <v>#REF!</v>
      </c>
      <c r="BA63" s="245" t="e">
        <f>IF(BA$32="",IF(BA$31="",(SUMIF(S!$HC$15:$HL$15,'Ciclo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Semaforico'!BA$30,O!$HC38:$HL38))*BA$31),(SUMIF(S!$HC$15:$HL$15,'Ciclo Semaforico'!BA$32,S!$HC38:$HL38)+SUMIF(N!$HC$15:$HL$15,'Ciclo Semaforico'!BA$32,N!$HC38:$HL38)+SUMIF(E!$HC$15:$HL$15,'Ciclo Semaforico'!BA$32,E!$HC38:$HL38)+SUMIF(O!$HC$15:$HL$15,'Ciclo Semaforico'!BA$32,O!$HC38:$HL38))-IF(BA$31="",(SUMIF(S!$HC$15:$HL$15,'Ciclo Semaforico'!BA$30,S!$HC38:$HL38)+SUMIF(N!$HC$15:$HL$15,'Ciclo Semaforico'!BA$30,N!$HC38:$HL38)+SUMIF(E!$HC$15:$HL$15,'Ciclo Semaforico'!BA$30,E!$HC38:$HL38)+SUMIF(O!$HC$15:$HL$15,'Ciclo Semaforico'!BA$30,O!$HC38:$HL38)),(SUMIF(S!$HC$15:$HL$15,'Ciclo Semaforico'!BA$30,S!$HC38:$HL38)+SUMIF(N!$HC$15:$HL$15,'Ciclo Semaforico'!BA$30,N!$HC38:$HL38)+SUMIF(E!$HC$15:$HL$15,'Ciclo Semaforico'!BA$30,E!$HC38:$HL38)+SUMIF(O!$HC$15:$HL$15,'Ciclo Semaforico'!BA$30,O!$HC38:$HL38))*BA$31))</f>
        <v>#REF!</v>
      </c>
      <c r="BB63" s="245" t="e">
        <f>IF(BB$32="",IF(BB$31="",(SUMIF(S!$HC$15:$HL$15,'Ciclo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Semaforico'!BB$30,O!$HC38:$HL38))*BB$31),(SUMIF(S!$HC$15:$HL$15,'Ciclo Semaforico'!BB$32,S!$HC38:$HL38)+SUMIF(N!$HC$15:$HL$15,'Ciclo Semaforico'!BB$32,N!$HC38:$HL38)+SUMIF(E!$HC$15:$HL$15,'Ciclo Semaforico'!BB$32,E!$HC38:$HL38)+SUMIF(O!$HC$15:$HL$15,'Ciclo Semaforico'!BB$32,O!$HC38:$HL38))-IF(BB$31="",(SUMIF(S!$HC$15:$HL$15,'Ciclo Semaforico'!BB$30,S!$HC38:$HL38)+SUMIF(N!$HC$15:$HL$15,'Ciclo Semaforico'!BB$30,N!$HC38:$HL38)+SUMIF(E!$HC$15:$HL$15,'Ciclo Semaforico'!BB$30,E!$HC38:$HL38)+SUMIF(O!$HC$15:$HL$15,'Ciclo Semaforico'!BB$30,O!$HC38:$HL38)),(SUMIF(S!$HC$15:$HL$15,'Ciclo Semaforico'!BB$30,S!$HC38:$HL38)+SUMIF(N!$HC$15:$HL$15,'Ciclo Semaforico'!BB$30,N!$HC38:$HL38)+SUMIF(E!$HC$15:$HL$15,'Ciclo Semaforico'!BB$30,E!$HC38:$HL38)+SUMIF(O!$HC$15:$HL$15,'Ciclo Semaforico'!BB$30,O!$HC38:$HL38))*BB$31))</f>
        <v>#REF!</v>
      </c>
      <c r="BC63" s="245" t="e">
        <f>IF(BC$32="",IF(BC$31="",(SUMIF(S!$HC$15:$HL$15,'Ciclo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Semaforico'!BC$30,O!$HC38:$HL38))*BC$31),(SUMIF(S!$HC$15:$HL$15,'Ciclo Semaforico'!BC$32,S!$HC38:$HL38)+SUMIF(N!$HC$15:$HL$15,'Ciclo Semaforico'!BC$32,N!$HC38:$HL38)+SUMIF(E!$HC$15:$HL$15,'Ciclo Semaforico'!BC$32,E!$HC38:$HL38)+SUMIF(O!$HC$15:$HL$15,'Ciclo Semaforico'!BC$32,O!$HC38:$HL38))-IF(BC$31="",(SUMIF(S!$HC$15:$HL$15,'Ciclo Semaforico'!BC$30,S!$HC38:$HL38)+SUMIF(N!$HC$15:$HL$15,'Ciclo Semaforico'!BC$30,N!$HC38:$HL38)+SUMIF(E!$HC$15:$HL$15,'Ciclo Semaforico'!BC$30,E!$HC38:$HL38)+SUMIF(O!$HC$15:$HL$15,'Ciclo Semaforico'!BC$30,O!$HC38:$HL38)),(SUMIF(S!$HC$15:$HL$15,'Ciclo Semaforico'!BC$30,S!$HC38:$HL38)+SUMIF(N!$HC$15:$HL$15,'Ciclo Semaforico'!BC$30,N!$HC38:$HL38)+SUMIF(E!$HC$15:$HL$15,'Ciclo Semaforico'!BC$30,E!$HC38:$HL38)+SUMIF(O!$HC$15:$HL$15,'Ciclo Semaforico'!BC$30,O!$HC38:$HL38))*BC$31))</f>
        <v>#REF!</v>
      </c>
      <c r="BD63" s="245" t="e">
        <f>IF(BD$32="",IF(BD$31="",(SUMIF(S!$HC$15:$HL$15,'Ciclo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Semaforico'!BD$30,O!$HC38:$HL38))*BD$31),(SUMIF(S!$HC$15:$HL$15,'Ciclo Semaforico'!BD$32,S!$HC38:$HL38)+SUMIF(N!$HC$15:$HL$15,'Ciclo Semaforico'!BD$32,N!$HC38:$HL38)+SUMIF(E!$HC$15:$HL$15,'Ciclo Semaforico'!BD$32,E!$HC38:$HL38)+SUMIF(O!$HC$15:$HL$15,'Ciclo Semaforico'!BD$32,O!$HC38:$HL38))-IF(BD$31="",(SUMIF(S!$HC$15:$HL$15,'Ciclo Semaforico'!BD$30,S!$HC38:$HL38)+SUMIF(N!$HC$15:$HL$15,'Ciclo Semaforico'!BD$30,N!$HC38:$HL38)+SUMIF(E!$HC$15:$HL$15,'Ciclo Semaforico'!BD$30,E!$HC38:$HL38)+SUMIF(O!$HC$15:$HL$15,'Ciclo Semaforico'!BD$30,O!$HC38:$HL38)),(SUMIF(S!$HC$15:$HL$15,'Ciclo Semaforico'!BD$30,S!$HC38:$HL38)+SUMIF(N!$HC$15:$HL$15,'Ciclo Semaforico'!BD$30,N!$HC38:$HL38)+SUMIF(E!$HC$15:$HL$15,'Ciclo Semaforico'!BD$30,E!$HC38:$HL38)+SUMIF(O!$HC$15:$HL$15,'Ciclo Semaforico'!BD$30,O!$HC38:$HL38))*BD$31))</f>
        <v>#REF!</v>
      </c>
      <c r="BE63" s="245">
        <f>IF(BE$32="",IF(BE$31="",(SUMIF(S!$HC$15:$HL$15,'Ciclo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Semaforico'!BE$30,O!$HC38:$HL38))*BE$31),(SUMIF(S!$HC$15:$HL$15,'Ciclo Semaforico'!BE$32,S!$HC38:$HL38)+SUMIF(N!$HC$15:$HL$15,'Ciclo Semaforico'!BE$32,N!$HC38:$HL38)+SUMIF(E!$HC$15:$HL$15,'Ciclo Semaforico'!BE$32,E!$HC38:$HL38)+SUMIF(O!$HC$15:$HL$15,'Ciclo Semaforico'!BE$32,O!$HC38:$HL38))-IF(BE$31="",(SUMIF(S!$HC$15:$HL$15,'Ciclo Semaforico'!BE$30,S!$HC38:$HL38)+SUMIF(N!$HC$15:$HL$15,'Ciclo Semaforico'!BE$30,N!$HC38:$HL38)+SUMIF(E!$HC$15:$HL$15,'Ciclo Semaforico'!BE$30,E!$HC38:$HL38)+SUMIF(O!$HC$15:$HL$15,'Ciclo Semaforico'!BE$30,O!$HC38:$HL38)),(SUMIF(S!$HC$15:$HL$15,'Ciclo Semaforico'!BE$30,S!$HC38:$HL38)+SUMIF(N!$HC$15:$HL$15,'Ciclo Semaforico'!BE$30,N!$HC38:$HL38)+SUMIF(E!$HC$15:$HL$15,'Ciclo Semaforico'!BE$30,E!$HC38:$HL38)+SUMIF(O!$HC$15:$HL$15,'Ciclo Semaforico'!BE$30,O!$HC38:$HL38))*BE$31))</f>
        <v>0</v>
      </c>
      <c r="BF63" s="245">
        <f>IF(BF$32="",IF(BF$31="",(SUMIF(S!$HC$15:$HL$15,'Ciclo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Semaforico'!BF$30,O!$HC38:$HL38))*BF$31),(SUMIF(S!$HC$15:$HL$15,'Ciclo Semaforico'!BF$32,S!$HC38:$HL38)+SUMIF(N!$HC$15:$HL$15,'Ciclo Semaforico'!BF$32,N!$HC38:$HL38)+SUMIF(E!$HC$15:$HL$15,'Ciclo Semaforico'!BF$32,E!$HC38:$HL38)+SUMIF(O!$HC$15:$HL$15,'Ciclo Semaforico'!BF$32,O!$HC38:$HL38))-IF(BF$31="",(SUMIF(S!$HC$15:$HL$15,'Ciclo Semaforico'!BF$30,S!$HC38:$HL38)+SUMIF(N!$HC$15:$HL$15,'Ciclo Semaforico'!BF$30,N!$HC38:$HL38)+SUMIF(E!$HC$15:$HL$15,'Ciclo Semaforico'!BF$30,E!$HC38:$HL38)+SUMIF(O!$HC$15:$HL$15,'Ciclo Semaforico'!BF$30,O!$HC38:$HL38)),(SUMIF(S!$HC$15:$HL$15,'Ciclo Semaforico'!BF$30,S!$HC38:$HL38)+SUMIF(N!$HC$15:$HL$15,'Ciclo Semaforico'!BF$30,N!$HC38:$HL38)+SUMIF(E!$HC$15:$HL$15,'Ciclo Semaforico'!BF$30,E!$HC38:$HL38)+SUMIF(O!$HC$15:$HL$15,'Ciclo Semaforico'!BF$30,O!$HC38:$HL38))*BF$31))</f>
        <v>0</v>
      </c>
      <c r="BG63" s="245">
        <f>IF(BG$32="",IF(BG$31="",(SUMIF(S!$HC$15:$HL$15,'Ciclo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Semaforico'!BG$30,O!$HC38:$HL38))*BG$31),(SUMIF(S!$HC$15:$HL$15,'Ciclo Semaforico'!BG$32,S!$HC38:$HL38)+SUMIF(N!$HC$15:$HL$15,'Ciclo Semaforico'!BG$32,N!$HC38:$HL38)+SUMIF(E!$HC$15:$HL$15,'Ciclo Semaforico'!BG$32,E!$HC38:$HL38)+SUMIF(O!$HC$15:$HL$15,'Ciclo Semaforico'!BG$32,O!$HC38:$HL38))-IF(BG$31="",(SUMIF(S!$HC$15:$HL$15,'Ciclo Semaforico'!BG$30,S!$HC38:$HL38)+SUMIF(N!$HC$15:$HL$15,'Ciclo Semaforico'!BG$30,N!$HC38:$HL38)+SUMIF(E!$HC$15:$HL$15,'Ciclo Semaforico'!BG$30,E!$HC38:$HL38)+SUMIF(O!$HC$15:$HL$15,'Ciclo Semaforico'!BG$30,O!$HC38:$HL38)),(SUMIF(S!$HC$15:$HL$15,'Ciclo Semaforico'!BG$30,S!$HC38:$HL38)+SUMIF(N!$HC$15:$HL$15,'Ciclo Semaforico'!BG$30,N!$HC38:$HL38)+SUMIF(E!$HC$15:$HL$15,'Ciclo Semaforico'!BG$30,E!$HC38:$HL38)+SUMIF(O!$HC$15:$HL$15,'Ciclo Semaforico'!BG$30,O!$HC38:$HL38))*BG$31))</f>
        <v>0</v>
      </c>
      <c r="BH63" s="245">
        <f>IF(BH$32="",IF(BH$31="",(SUMIF(S!$HC$15:$HL$15,'Ciclo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Semaforico'!BH$30,O!$HC38:$HL38))*BH$31),(SUMIF(S!$HC$15:$HL$15,'Ciclo Semaforico'!BH$32,S!$HC38:$HL38)+SUMIF(N!$HC$15:$HL$15,'Ciclo Semaforico'!BH$32,N!$HC38:$HL38)+SUMIF(E!$HC$15:$HL$15,'Ciclo Semaforico'!BH$32,E!$HC38:$HL38)+SUMIF(O!$HC$15:$HL$15,'Ciclo Semaforico'!BH$32,O!$HC38:$HL38))-IF(BH$31="",(SUMIF(S!$HC$15:$HL$15,'Ciclo Semaforico'!BH$30,S!$HC38:$HL38)+SUMIF(N!$HC$15:$HL$15,'Ciclo Semaforico'!BH$30,N!$HC38:$HL38)+SUMIF(E!$HC$15:$HL$15,'Ciclo Semaforico'!BH$30,E!$HC38:$HL38)+SUMIF(O!$HC$15:$HL$15,'Ciclo Semaforico'!BH$30,O!$HC38:$HL38)),(SUMIF(S!$HC$15:$HL$15,'Ciclo Semaforico'!BH$30,S!$HC38:$HL38)+SUMIF(N!$HC$15:$HL$15,'Ciclo Semaforico'!BH$30,N!$HC38:$HL38)+SUMIF(E!$HC$15:$HL$15,'Ciclo Semaforico'!BH$30,E!$HC38:$HL38)+SUMIF(O!$HC$15:$HL$15,'Ciclo Semaforico'!BH$30,O!$HC38:$HL38))*BH$31))</f>
        <v>0</v>
      </c>
      <c r="BI63" s="245">
        <f>IF(BI$32="",IF(BI$31="",(SUMIF(S!$HC$15:$HL$15,'Ciclo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Semaforico'!BI$30,O!$HC38:$HL38))*BI$31),(SUMIF(S!$HC$15:$HL$15,'Ciclo Semaforico'!BI$32,S!$HC38:$HL38)+SUMIF(N!$HC$15:$HL$15,'Ciclo Semaforico'!BI$32,N!$HC38:$HL38)+SUMIF(E!$HC$15:$HL$15,'Ciclo Semaforico'!BI$32,E!$HC38:$HL38)+SUMIF(O!$HC$15:$HL$15,'Ciclo Semaforico'!BI$32,O!$HC38:$HL38))-IF(BI$31="",(SUMIF(S!$HC$15:$HL$15,'Ciclo Semaforico'!BI$30,S!$HC38:$HL38)+SUMIF(N!$HC$15:$HL$15,'Ciclo Semaforico'!BI$30,N!$HC38:$HL38)+SUMIF(E!$HC$15:$HL$15,'Ciclo Semaforico'!BI$30,E!$HC38:$HL38)+SUMIF(O!$HC$15:$HL$15,'Ciclo Semaforico'!BI$30,O!$HC38:$HL38)),(SUMIF(S!$HC$15:$HL$15,'Ciclo Semaforico'!BI$30,S!$HC38:$HL38)+SUMIF(N!$HC$15:$HL$15,'Ciclo Semaforico'!BI$30,N!$HC38:$HL38)+SUMIF(E!$HC$15:$HL$15,'Ciclo Semaforico'!BI$30,E!$HC38:$HL38)+SUMIF(O!$HC$15:$HL$15,'Ciclo Semaforico'!BI$30,O!$HC38:$HL38))*BI$31))</f>
        <v>0</v>
      </c>
      <c r="BJ63" s="246">
        <f>IF(BJ$32="",IF(BJ$31="",(SUMIF(S!$HC$15:$HL$15,'Ciclo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Semaforico'!BJ$30,O!$HC38:$HL38))*BJ$31),(SUMIF(S!$HC$15:$HL$15,'Ciclo Semaforico'!BJ$32,S!$HC38:$HL38)+SUMIF(N!$HC$15:$HL$15,'Ciclo Semaforico'!BJ$32,N!$HC38:$HL38)+SUMIF(E!$HC$15:$HL$15,'Ciclo Semaforico'!BJ$32,E!$HC38:$HL38)+SUMIF(O!$HC$15:$HL$15,'Ciclo Semaforico'!BJ$32,O!$HC38:$HL38))-IF(BJ$31="",(SUMIF(S!$HC$15:$HL$15,'Ciclo Semaforico'!BJ$30,S!$HC38:$HL38)+SUMIF(N!$HC$15:$HL$15,'Ciclo Semaforico'!BJ$30,N!$HC38:$HL38)+SUMIF(E!$HC$15:$HL$15,'Ciclo Semaforico'!BJ$30,E!$HC38:$HL38)+SUMIF(O!$HC$15:$HL$15,'Ciclo Semaforico'!BJ$30,O!$HC38:$HL38)),(SUMIF(S!$HC$15:$HL$15,'Ciclo Semaforico'!BJ$30,S!$HC38:$HL38)+SUMIF(N!$HC$15:$HL$15,'Ciclo Semaforico'!BJ$30,N!$HC38:$HL38)+SUMIF(E!$HC$15:$HL$15,'Ciclo Semaforico'!BJ$30,E!$HC38:$HL38)+SUMIF(O!$HC$15:$HL$15,'Ciclo Semaforico'!BJ$30,O!$HC38:$HL38))*BJ$31))</f>
        <v>0</v>
      </c>
      <c r="BK63" s="244">
        <f>IF(BK$32="",IF(BK$31="",(SUMIF(S!$HC$15:$HL$15,'Ciclo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Semaforico'!BK$30,O!$HC38:$HL38))*BK$31),(SUMIF(S!$HC$15:$HL$15,'Ciclo Semaforico'!BK$32,S!$HC38:$HL38)+SUMIF(N!$HC$15:$HL$15,'Ciclo Semaforico'!BK$32,N!$HC38:$HL38)+SUMIF(E!$HC$15:$HL$15,'Ciclo Semaforico'!BK$32,E!$HC38:$HL38)+SUMIF(O!$HC$15:$HL$15,'Ciclo Semaforico'!BK$32,O!$HC38:$HL38))-IF(BK$31="",(SUMIF(S!$HC$15:$HL$15,'Ciclo Semaforico'!BK$30,S!$HC38:$HL38)+SUMIF(N!$HC$15:$HL$15,'Ciclo Semaforico'!BK$30,N!$HC38:$HL38)+SUMIF(E!$HC$15:$HL$15,'Ciclo Semaforico'!BK$30,E!$HC38:$HL38)+SUMIF(O!$HC$15:$HL$15,'Ciclo Semaforico'!BK$30,O!$HC38:$HL38)),(SUMIF(S!$HC$15:$HL$15,'Ciclo Semaforico'!BK$30,S!$HC38:$HL38)+SUMIF(N!$HC$15:$HL$15,'Ciclo Semaforico'!BK$30,N!$HC38:$HL38)+SUMIF(E!$HC$15:$HL$15,'Ciclo Semaforico'!BK$30,E!$HC38:$HL38)+SUMIF(O!$HC$15:$HL$15,'Ciclo Semaforico'!BK$30,O!$HC38:$HL38))*BK$31))</f>
        <v>0</v>
      </c>
      <c r="BL63" s="245">
        <f>IF(BL$32="",IF(BL$31="",(SUMIF(S!$HC$15:$HL$15,'Ciclo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Semaforico'!BL$30,O!$HC38:$HL38))*BL$31),(SUMIF(S!$HC$15:$HL$15,'Ciclo Semaforico'!BL$32,S!$HC38:$HL38)+SUMIF(N!$HC$15:$HL$15,'Ciclo Semaforico'!BL$32,N!$HC38:$HL38)+SUMIF(E!$HC$15:$HL$15,'Ciclo Semaforico'!BL$32,E!$HC38:$HL38)+SUMIF(O!$HC$15:$HL$15,'Ciclo Semaforico'!BL$32,O!$HC38:$HL38))-IF(BL$31="",(SUMIF(S!$HC$15:$HL$15,'Ciclo Semaforico'!BL$30,S!$HC38:$HL38)+SUMIF(N!$HC$15:$HL$15,'Ciclo Semaforico'!BL$30,N!$HC38:$HL38)+SUMIF(E!$HC$15:$HL$15,'Ciclo Semaforico'!BL$30,E!$HC38:$HL38)+SUMIF(O!$HC$15:$HL$15,'Ciclo Semaforico'!BL$30,O!$HC38:$HL38)),(SUMIF(S!$HC$15:$HL$15,'Ciclo Semaforico'!BL$30,S!$HC38:$HL38)+SUMIF(N!$HC$15:$HL$15,'Ciclo Semaforico'!BL$30,N!$HC38:$HL38)+SUMIF(E!$HC$15:$HL$15,'Ciclo Semaforico'!BL$30,E!$HC38:$HL38)+SUMIF(O!$HC$15:$HL$15,'Ciclo Semaforico'!BL$30,O!$HC38:$HL38))*BL$31))</f>
        <v>0</v>
      </c>
      <c r="BM63" s="245">
        <f>IF(BM$32="",IF(BM$31="",(SUMIF(S!$HC$15:$HL$15,'Ciclo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Semaforico'!BM$30,O!$HC38:$HL38))*BM$31),(SUMIF(S!$HC$15:$HL$15,'Ciclo Semaforico'!BM$32,S!$HC38:$HL38)+SUMIF(N!$HC$15:$HL$15,'Ciclo Semaforico'!BM$32,N!$HC38:$HL38)+SUMIF(E!$HC$15:$HL$15,'Ciclo Semaforico'!BM$32,E!$HC38:$HL38)+SUMIF(O!$HC$15:$HL$15,'Ciclo Semaforico'!BM$32,O!$HC38:$HL38))-IF(BM$31="",(SUMIF(S!$HC$15:$HL$15,'Ciclo Semaforico'!BM$30,S!$HC38:$HL38)+SUMIF(N!$HC$15:$HL$15,'Ciclo Semaforico'!BM$30,N!$HC38:$HL38)+SUMIF(E!$HC$15:$HL$15,'Ciclo Semaforico'!BM$30,E!$HC38:$HL38)+SUMIF(O!$HC$15:$HL$15,'Ciclo Semaforico'!BM$30,O!$HC38:$HL38)),(SUMIF(S!$HC$15:$HL$15,'Ciclo Semaforico'!BM$30,S!$HC38:$HL38)+SUMIF(N!$HC$15:$HL$15,'Ciclo Semaforico'!BM$30,N!$HC38:$HL38)+SUMIF(E!$HC$15:$HL$15,'Ciclo Semaforico'!BM$30,E!$HC38:$HL38)+SUMIF(O!$HC$15:$HL$15,'Ciclo Semaforico'!BM$30,O!$HC38:$HL38))*BM$31))</f>
        <v>0</v>
      </c>
      <c r="BN63" s="245">
        <f>IF(BN$32="",IF(BN$31="",(SUMIF(S!$HC$15:$HL$15,'Ciclo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Semaforico'!BN$30,O!$HC38:$HL38))*BN$31),(SUMIF(S!$HC$15:$HL$15,'Ciclo Semaforico'!BN$32,S!$HC38:$HL38)+SUMIF(N!$HC$15:$HL$15,'Ciclo Semaforico'!BN$32,N!$HC38:$HL38)+SUMIF(E!$HC$15:$HL$15,'Ciclo Semaforico'!BN$32,E!$HC38:$HL38)+SUMIF(O!$HC$15:$HL$15,'Ciclo Semaforico'!BN$32,O!$HC38:$HL38))-IF(BN$31="",(SUMIF(S!$HC$15:$HL$15,'Ciclo Semaforico'!BN$30,S!$HC38:$HL38)+SUMIF(N!$HC$15:$HL$15,'Ciclo Semaforico'!BN$30,N!$HC38:$HL38)+SUMIF(E!$HC$15:$HL$15,'Ciclo Semaforico'!BN$30,E!$HC38:$HL38)+SUMIF(O!$HC$15:$HL$15,'Ciclo Semaforico'!BN$30,O!$HC38:$HL38)),(SUMIF(S!$HC$15:$HL$15,'Ciclo Semaforico'!BN$30,S!$HC38:$HL38)+SUMIF(N!$HC$15:$HL$15,'Ciclo Semaforico'!BN$30,N!$HC38:$HL38)+SUMIF(E!$HC$15:$HL$15,'Ciclo Semaforico'!BN$30,E!$HC38:$HL38)+SUMIF(O!$HC$15:$HL$15,'Ciclo Semaforico'!BN$30,O!$HC38:$HL38))*BN$31))</f>
        <v>0</v>
      </c>
      <c r="BO63" s="245">
        <f>IF(BO$32="",IF(BO$31="",(SUMIF(S!$HC$15:$HL$15,'Ciclo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Semaforico'!BO$30,O!$HC38:$HL38))*BO$31),(SUMIF(S!$HC$15:$HL$15,'Ciclo Semaforico'!BO$32,S!$HC38:$HL38)+SUMIF(N!$HC$15:$HL$15,'Ciclo Semaforico'!BO$32,N!$HC38:$HL38)+SUMIF(E!$HC$15:$HL$15,'Ciclo Semaforico'!BO$32,E!$HC38:$HL38)+SUMIF(O!$HC$15:$HL$15,'Ciclo Semaforico'!BO$32,O!$HC38:$HL38))-IF(BO$31="",(SUMIF(S!$HC$15:$HL$15,'Ciclo Semaforico'!BO$30,S!$HC38:$HL38)+SUMIF(N!$HC$15:$HL$15,'Ciclo Semaforico'!BO$30,N!$HC38:$HL38)+SUMIF(E!$HC$15:$HL$15,'Ciclo Semaforico'!BO$30,E!$HC38:$HL38)+SUMIF(O!$HC$15:$HL$15,'Ciclo Semaforico'!BO$30,O!$HC38:$HL38)),(SUMIF(S!$HC$15:$HL$15,'Ciclo Semaforico'!BO$30,S!$HC38:$HL38)+SUMIF(N!$HC$15:$HL$15,'Ciclo Semaforico'!BO$30,N!$HC38:$HL38)+SUMIF(E!$HC$15:$HL$15,'Ciclo Semaforico'!BO$30,E!$HC38:$HL38)+SUMIF(O!$HC$15:$HL$15,'Ciclo Semaforico'!BO$30,O!$HC38:$HL38))*BO$31))</f>
        <v>0</v>
      </c>
      <c r="BP63" s="245">
        <f>IF(BP$32="",IF(BP$31="",(SUMIF(S!$HC$15:$HL$15,'Ciclo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Semaforico'!BP$30,O!$HC38:$HL38))*BP$31),(SUMIF(S!$HC$15:$HL$15,'Ciclo Semaforico'!BP$32,S!$HC38:$HL38)+SUMIF(N!$HC$15:$HL$15,'Ciclo Semaforico'!BP$32,N!$HC38:$HL38)+SUMIF(E!$HC$15:$HL$15,'Ciclo Semaforico'!BP$32,E!$HC38:$HL38)+SUMIF(O!$HC$15:$HL$15,'Ciclo Semaforico'!BP$32,O!$HC38:$HL38))-IF(BP$31="",(SUMIF(S!$HC$15:$HL$15,'Ciclo Semaforico'!BP$30,S!$HC38:$HL38)+SUMIF(N!$HC$15:$HL$15,'Ciclo Semaforico'!BP$30,N!$HC38:$HL38)+SUMIF(E!$HC$15:$HL$15,'Ciclo Semaforico'!BP$30,E!$HC38:$HL38)+SUMIF(O!$HC$15:$HL$15,'Ciclo Semaforico'!BP$30,O!$HC38:$HL38)),(SUMIF(S!$HC$15:$HL$15,'Ciclo Semaforico'!BP$30,S!$HC38:$HL38)+SUMIF(N!$HC$15:$HL$15,'Ciclo Semaforico'!BP$30,N!$HC38:$HL38)+SUMIF(E!$HC$15:$HL$15,'Ciclo Semaforico'!BP$30,E!$HC38:$HL38)+SUMIF(O!$HC$15:$HL$15,'Ciclo Semaforico'!BP$30,O!$HC38:$HL38))*BP$31))</f>
        <v>0</v>
      </c>
      <c r="BQ63" s="245">
        <f>IF(BQ$32="",IF(BQ$31="",(SUMIF(S!$HC$15:$HL$15,'Ciclo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Semaforico'!BQ$30,O!$HC38:$HL38))*BQ$31),(SUMIF(S!$HC$15:$HL$15,'Ciclo Semaforico'!BQ$32,S!$HC38:$HL38)+SUMIF(N!$HC$15:$HL$15,'Ciclo Semaforico'!BQ$32,N!$HC38:$HL38)+SUMIF(E!$HC$15:$HL$15,'Ciclo Semaforico'!BQ$32,E!$HC38:$HL38)+SUMIF(O!$HC$15:$HL$15,'Ciclo Semaforico'!BQ$32,O!$HC38:$HL38))-IF(BQ$31="",(SUMIF(S!$HC$15:$HL$15,'Ciclo Semaforico'!BQ$30,S!$HC38:$HL38)+SUMIF(N!$HC$15:$HL$15,'Ciclo Semaforico'!BQ$30,N!$HC38:$HL38)+SUMIF(E!$HC$15:$HL$15,'Ciclo Semaforico'!BQ$30,E!$HC38:$HL38)+SUMIF(O!$HC$15:$HL$15,'Ciclo Semaforico'!BQ$30,O!$HC38:$HL38)),(SUMIF(S!$HC$15:$HL$15,'Ciclo Semaforico'!BQ$30,S!$HC38:$HL38)+SUMIF(N!$HC$15:$HL$15,'Ciclo Semaforico'!BQ$30,N!$HC38:$HL38)+SUMIF(E!$HC$15:$HL$15,'Ciclo Semaforico'!BQ$30,E!$HC38:$HL38)+SUMIF(O!$HC$15:$HL$15,'Ciclo Semaforico'!BQ$30,O!$HC38:$HL38))*BQ$31))</f>
        <v>0</v>
      </c>
      <c r="BR63" s="245">
        <f>IF(BR$32="",IF(BR$31="",(SUMIF(S!$HC$15:$HL$15,'Ciclo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Semaforico'!BR$30,O!$HC38:$HL38))*BR$31),(SUMIF(S!$HC$15:$HL$15,'Ciclo Semaforico'!BR$32,S!$HC38:$HL38)+SUMIF(N!$HC$15:$HL$15,'Ciclo Semaforico'!BR$32,N!$HC38:$HL38)+SUMIF(E!$HC$15:$HL$15,'Ciclo Semaforico'!BR$32,E!$HC38:$HL38)+SUMIF(O!$HC$15:$HL$15,'Ciclo Semaforico'!BR$32,O!$HC38:$HL38))-IF(BR$31="",(SUMIF(S!$HC$15:$HL$15,'Ciclo Semaforico'!BR$30,S!$HC38:$HL38)+SUMIF(N!$HC$15:$HL$15,'Ciclo Semaforico'!BR$30,N!$HC38:$HL38)+SUMIF(E!$HC$15:$HL$15,'Ciclo Semaforico'!BR$30,E!$HC38:$HL38)+SUMIF(O!$HC$15:$HL$15,'Ciclo Semaforico'!BR$30,O!$HC38:$HL38)),(SUMIF(S!$HC$15:$HL$15,'Ciclo Semaforico'!BR$30,S!$HC38:$HL38)+SUMIF(N!$HC$15:$HL$15,'Ciclo Semaforico'!BR$30,N!$HC38:$HL38)+SUMIF(E!$HC$15:$HL$15,'Ciclo Semaforico'!BR$30,E!$HC38:$HL38)+SUMIF(O!$HC$15:$HL$15,'Ciclo Semaforico'!BR$30,O!$HC38:$HL38))*BR$31))</f>
        <v>0</v>
      </c>
      <c r="BS63" s="245">
        <f>IF(BS$32="",IF(BS$31="",(SUMIF(S!$HC$15:$HL$15,'Ciclo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Semaforico'!BS$30,O!$HC38:$HL38))*BS$31),(SUMIF(S!$HC$15:$HL$15,'Ciclo Semaforico'!BS$32,S!$HC38:$HL38)+SUMIF(N!$HC$15:$HL$15,'Ciclo Semaforico'!BS$32,N!$HC38:$HL38)+SUMIF(E!$HC$15:$HL$15,'Ciclo Semaforico'!BS$32,E!$HC38:$HL38)+SUMIF(O!$HC$15:$HL$15,'Ciclo Semaforico'!BS$32,O!$HC38:$HL38))-IF(BS$31="",(SUMIF(S!$HC$15:$HL$15,'Ciclo Semaforico'!BS$30,S!$HC38:$HL38)+SUMIF(N!$HC$15:$HL$15,'Ciclo Semaforico'!BS$30,N!$HC38:$HL38)+SUMIF(E!$HC$15:$HL$15,'Ciclo Semaforico'!BS$30,E!$HC38:$HL38)+SUMIF(O!$HC$15:$HL$15,'Ciclo Semaforico'!BS$30,O!$HC38:$HL38)),(SUMIF(S!$HC$15:$HL$15,'Ciclo Semaforico'!BS$30,S!$HC38:$HL38)+SUMIF(N!$HC$15:$HL$15,'Ciclo Semaforico'!BS$30,N!$HC38:$HL38)+SUMIF(E!$HC$15:$HL$15,'Ciclo Semaforico'!BS$30,E!$HC38:$HL38)+SUMIF(O!$HC$15:$HL$15,'Ciclo Semaforico'!BS$30,O!$HC38:$HL38))*BS$31))</f>
        <v>0</v>
      </c>
      <c r="BT63" s="245">
        <f>IF(BT$32="",IF(BT$31="",(SUMIF(S!$HC$15:$HL$15,'Ciclo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Semaforico'!BT$30,O!$HC38:$HL38))*BT$31),(SUMIF(S!$HC$15:$HL$15,'Ciclo Semaforico'!BT$32,S!$HC38:$HL38)+SUMIF(N!$HC$15:$HL$15,'Ciclo Semaforico'!BT$32,N!$HC38:$HL38)+SUMIF(E!$HC$15:$HL$15,'Ciclo Semaforico'!BT$32,E!$HC38:$HL38)+SUMIF(O!$HC$15:$HL$15,'Ciclo Semaforico'!BT$32,O!$HC38:$HL38))-IF(BT$31="",(SUMIF(S!$HC$15:$HL$15,'Ciclo Semaforico'!BT$30,S!$HC38:$HL38)+SUMIF(N!$HC$15:$HL$15,'Ciclo Semaforico'!BT$30,N!$HC38:$HL38)+SUMIF(E!$HC$15:$HL$15,'Ciclo Semaforico'!BT$30,E!$HC38:$HL38)+SUMIF(O!$HC$15:$HL$15,'Ciclo Semaforico'!BT$30,O!$HC38:$HL38)),(SUMIF(S!$HC$15:$HL$15,'Ciclo Semaforico'!BT$30,S!$HC38:$HL38)+SUMIF(N!$HC$15:$HL$15,'Ciclo Semaforico'!BT$30,N!$HC38:$HL38)+SUMIF(E!$HC$15:$HL$15,'Ciclo Semaforico'!BT$30,E!$HC38:$HL38)+SUMIF(O!$HC$15:$HL$15,'Ciclo Semaforico'!BT$30,O!$HC38:$HL38))*BT$31))</f>
        <v>0</v>
      </c>
      <c r="BU63" s="245">
        <f>IF(BU$32="",IF(BU$31="",(SUMIF(S!$HC$15:$HL$15,'Ciclo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Semaforico'!BU$30,O!$HC38:$HL38))*BU$31),(SUMIF(S!$HC$15:$HL$15,'Ciclo Semaforico'!BU$32,S!$HC38:$HL38)+SUMIF(N!$HC$15:$HL$15,'Ciclo Semaforico'!BU$32,N!$HC38:$HL38)+SUMIF(E!$HC$15:$HL$15,'Ciclo Semaforico'!BU$32,E!$HC38:$HL38)+SUMIF(O!$HC$15:$HL$15,'Ciclo Semaforico'!BU$32,O!$HC38:$HL38))-IF(BU$31="",(SUMIF(S!$HC$15:$HL$15,'Ciclo Semaforico'!BU$30,S!$HC38:$HL38)+SUMIF(N!$HC$15:$HL$15,'Ciclo Semaforico'!BU$30,N!$HC38:$HL38)+SUMIF(E!$HC$15:$HL$15,'Ciclo Semaforico'!BU$30,E!$HC38:$HL38)+SUMIF(O!$HC$15:$HL$15,'Ciclo Semaforico'!BU$30,O!$HC38:$HL38)),(SUMIF(S!$HC$15:$HL$15,'Ciclo Semaforico'!BU$30,S!$HC38:$HL38)+SUMIF(N!$HC$15:$HL$15,'Ciclo Semaforico'!BU$30,N!$HC38:$HL38)+SUMIF(E!$HC$15:$HL$15,'Ciclo Semaforico'!BU$30,E!$HC38:$HL38)+SUMIF(O!$HC$15:$HL$15,'Ciclo Semaforico'!BU$30,O!$HC38:$HL38))*BU$31))</f>
        <v>0</v>
      </c>
      <c r="BV63" s="246">
        <f>IF(BV$32="",IF(BV$31="",(SUMIF(S!$HC$15:$HL$15,'Ciclo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Semaforico'!BV$30,O!$HC38:$HL38))*BV$31),(SUMIF(S!$HC$15:$HL$15,'Ciclo Semaforico'!BV$32,S!$HC38:$HL38)+SUMIF(N!$HC$15:$HL$15,'Ciclo Semaforico'!BV$32,N!$HC38:$HL38)+SUMIF(E!$HC$15:$HL$15,'Ciclo Semaforico'!BV$32,E!$HC38:$HL38)+SUMIF(O!$HC$15:$HL$15,'Ciclo Semaforico'!BV$32,O!$HC38:$HL38))-IF(BV$31="",(SUMIF(S!$HC$15:$HL$15,'Ciclo Semaforico'!BV$30,S!$HC38:$HL38)+SUMIF(N!$HC$15:$HL$15,'Ciclo Semaforico'!BV$30,N!$HC38:$HL38)+SUMIF(E!$HC$15:$HL$15,'Ciclo Semaforico'!BV$30,E!$HC38:$HL38)+SUMIF(O!$HC$15:$HL$15,'Ciclo Semaforico'!BV$30,O!$HC38:$HL38)),(SUMIF(S!$HC$15:$HL$15,'Ciclo Semaforico'!BV$30,S!$HC38:$HL38)+SUMIF(N!$HC$15:$HL$15,'Ciclo Semaforico'!BV$30,N!$HC38:$HL38)+SUMIF(E!$HC$15:$HL$15,'Ciclo Semaforico'!BV$30,E!$HC38:$HL38)+SUMIF(O!$HC$15:$HL$15,'Ciclo Semaforico'!BV$30,O!$HC38:$HL38))*BV$31))</f>
        <v>0</v>
      </c>
      <c r="BW63" s="244">
        <f>IF(BW$32="",IF(BW$31="",(SUMIF(S!$HC$15:$HL$15,'Ciclo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Semaforico'!BW$30,O!$HC38:$HL38))*BW$31),(SUMIF(S!$HC$15:$HL$15,'Ciclo Semaforico'!BW$32,S!$HC38:$HL38)+SUMIF(N!$HC$15:$HL$15,'Ciclo Semaforico'!BW$32,N!$HC38:$HL38)+SUMIF(E!$HC$15:$HL$15,'Ciclo Semaforico'!BW$32,E!$HC38:$HL38)+SUMIF(O!$HC$15:$HL$15,'Ciclo Semaforico'!BW$32,O!$HC38:$HL38))-IF(BW$31="",(SUMIF(S!$HC$15:$HL$15,'Ciclo Semaforico'!BW$30,S!$HC38:$HL38)+SUMIF(N!$HC$15:$HL$15,'Ciclo Semaforico'!BW$30,N!$HC38:$HL38)+SUMIF(E!$HC$15:$HL$15,'Ciclo Semaforico'!BW$30,E!$HC38:$HL38)+SUMIF(O!$HC$15:$HL$15,'Ciclo Semaforico'!BW$30,O!$HC38:$HL38)),(SUMIF(S!$HC$15:$HL$15,'Ciclo Semaforico'!BW$30,S!$HC38:$HL38)+SUMIF(N!$HC$15:$HL$15,'Ciclo Semaforico'!BW$30,N!$HC38:$HL38)+SUMIF(E!$HC$15:$HL$15,'Ciclo Semaforico'!BW$30,E!$HC38:$HL38)+SUMIF(O!$HC$15:$HL$15,'Ciclo Semaforico'!BW$30,O!$HC38:$HL38))*BW$31))</f>
        <v>0</v>
      </c>
      <c r="BX63" s="245">
        <f>IF(BX$32="",IF(BX$31="",(SUMIF(S!$HC$15:$HL$15,'Ciclo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Semaforico'!BX$30,O!$HC38:$HL38))*BX$31),(SUMIF(S!$HC$15:$HL$15,'Ciclo Semaforico'!BX$32,S!$HC38:$HL38)+SUMIF(N!$HC$15:$HL$15,'Ciclo Semaforico'!BX$32,N!$HC38:$HL38)+SUMIF(E!$HC$15:$HL$15,'Ciclo Semaforico'!BX$32,E!$HC38:$HL38)+SUMIF(O!$HC$15:$HL$15,'Ciclo Semaforico'!BX$32,O!$HC38:$HL38))-IF(BX$31="",(SUMIF(S!$HC$15:$HL$15,'Ciclo Semaforico'!BX$30,S!$HC38:$HL38)+SUMIF(N!$HC$15:$HL$15,'Ciclo Semaforico'!BX$30,N!$HC38:$HL38)+SUMIF(E!$HC$15:$HL$15,'Ciclo Semaforico'!BX$30,E!$HC38:$HL38)+SUMIF(O!$HC$15:$HL$15,'Ciclo Semaforico'!BX$30,O!$HC38:$HL38)),(SUMIF(S!$HC$15:$HL$15,'Ciclo Semaforico'!BX$30,S!$HC38:$HL38)+SUMIF(N!$HC$15:$HL$15,'Ciclo Semaforico'!BX$30,N!$HC38:$HL38)+SUMIF(E!$HC$15:$HL$15,'Ciclo Semaforico'!BX$30,E!$HC38:$HL38)+SUMIF(O!$HC$15:$HL$15,'Ciclo Semaforico'!BX$30,O!$HC38:$HL38))*BX$31))</f>
        <v>0</v>
      </c>
      <c r="BY63" s="245">
        <f>IF(BY$32="",IF(BY$31="",(SUMIF(S!$HC$15:$HL$15,'Ciclo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Semaforico'!BY$30,O!$HC38:$HL38))*BY$31),(SUMIF(S!$HC$15:$HL$15,'Ciclo Semaforico'!BY$32,S!$HC38:$HL38)+SUMIF(N!$HC$15:$HL$15,'Ciclo Semaforico'!BY$32,N!$HC38:$HL38)+SUMIF(E!$HC$15:$HL$15,'Ciclo Semaforico'!BY$32,E!$HC38:$HL38)+SUMIF(O!$HC$15:$HL$15,'Ciclo Semaforico'!BY$32,O!$HC38:$HL38))-IF(BY$31="",(SUMIF(S!$HC$15:$HL$15,'Ciclo Semaforico'!BY$30,S!$HC38:$HL38)+SUMIF(N!$HC$15:$HL$15,'Ciclo Semaforico'!BY$30,N!$HC38:$HL38)+SUMIF(E!$HC$15:$HL$15,'Ciclo Semaforico'!BY$30,E!$HC38:$HL38)+SUMIF(O!$HC$15:$HL$15,'Ciclo Semaforico'!BY$30,O!$HC38:$HL38)),(SUMIF(S!$HC$15:$HL$15,'Ciclo Semaforico'!BY$30,S!$HC38:$HL38)+SUMIF(N!$HC$15:$HL$15,'Ciclo Semaforico'!BY$30,N!$HC38:$HL38)+SUMIF(E!$HC$15:$HL$15,'Ciclo Semaforico'!BY$30,E!$HC38:$HL38)+SUMIF(O!$HC$15:$HL$15,'Ciclo Semaforico'!BY$30,O!$HC38:$HL38))*BY$31))</f>
        <v>0</v>
      </c>
      <c r="BZ63" s="245">
        <f>IF(BZ$32="",IF(BZ$31="",(SUMIF(S!$HC$15:$HL$15,'Ciclo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Semaforico'!BZ$30,O!$HC38:$HL38))*BZ$31),(SUMIF(S!$HC$15:$HL$15,'Ciclo Semaforico'!BZ$32,S!$HC38:$HL38)+SUMIF(N!$HC$15:$HL$15,'Ciclo Semaforico'!BZ$32,N!$HC38:$HL38)+SUMIF(E!$HC$15:$HL$15,'Ciclo Semaforico'!BZ$32,E!$HC38:$HL38)+SUMIF(O!$HC$15:$HL$15,'Ciclo Semaforico'!BZ$32,O!$HC38:$HL38))-IF(BZ$31="",(SUMIF(S!$HC$15:$HL$15,'Ciclo Semaforico'!BZ$30,S!$HC38:$HL38)+SUMIF(N!$HC$15:$HL$15,'Ciclo Semaforico'!BZ$30,N!$HC38:$HL38)+SUMIF(E!$HC$15:$HL$15,'Ciclo Semaforico'!BZ$30,E!$HC38:$HL38)+SUMIF(O!$HC$15:$HL$15,'Ciclo Semaforico'!BZ$30,O!$HC38:$HL38)),(SUMIF(S!$HC$15:$HL$15,'Ciclo Semaforico'!BZ$30,S!$HC38:$HL38)+SUMIF(N!$HC$15:$HL$15,'Ciclo Semaforico'!BZ$30,N!$HC38:$HL38)+SUMIF(E!$HC$15:$HL$15,'Ciclo Semaforico'!BZ$30,E!$HC38:$HL38)+SUMIF(O!$HC$15:$HL$15,'Ciclo Semaforico'!BZ$30,O!$HC38:$HL38))*BZ$31))</f>
        <v>0</v>
      </c>
      <c r="CA63" s="245">
        <f>IF(CA$32="",IF(CA$31="",(SUMIF(S!$HC$15:$HL$15,'Ciclo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Semaforico'!CA$30,O!$HC38:$HL38))*CA$31),(SUMIF(S!$HC$15:$HL$15,'Ciclo Semaforico'!CA$32,S!$HC38:$HL38)+SUMIF(N!$HC$15:$HL$15,'Ciclo Semaforico'!CA$32,N!$HC38:$HL38)+SUMIF(E!$HC$15:$HL$15,'Ciclo Semaforico'!CA$32,E!$HC38:$HL38)+SUMIF(O!$HC$15:$HL$15,'Ciclo Semaforico'!CA$32,O!$HC38:$HL38))-IF(CA$31="",(SUMIF(S!$HC$15:$HL$15,'Ciclo Semaforico'!CA$30,S!$HC38:$HL38)+SUMIF(N!$HC$15:$HL$15,'Ciclo Semaforico'!CA$30,N!$HC38:$HL38)+SUMIF(E!$HC$15:$HL$15,'Ciclo Semaforico'!CA$30,E!$HC38:$HL38)+SUMIF(O!$HC$15:$HL$15,'Ciclo Semaforico'!CA$30,O!$HC38:$HL38)),(SUMIF(S!$HC$15:$HL$15,'Ciclo Semaforico'!CA$30,S!$HC38:$HL38)+SUMIF(N!$HC$15:$HL$15,'Ciclo Semaforico'!CA$30,N!$HC38:$HL38)+SUMIF(E!$HC$15:$HL$15,'Ciclo Semaforico'!CA$30,E!$HC38:$HL38)+SUMIF(O!$HC$15:$HL$15,'Ciclo Semaforico'!CA$30,O!$HC38:$HL38))*CA$31))</f>
        <v>0</v>
      </c>
      <c r="CB63" s="245">
        <f>IF(CB$32="",IF(CB$31="",(SUMIF(S!$HC$15:$HL$15,'Ciclo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Semaforico'!CB$30,O!$HC38:$HL38))*CB$31),(SUMIF(S!$HC$15:$HL$15,'Ciclo Semaforico'!CB$32,S!$HC38:$HL38)+SUMIF(N!$HC$15:$HL$15,'Ciclo Semaforico'!CB$32,N!$HC38:$HL38)+SUMIF(E!$HC$15:$HL$15,'Ciclo Semaforico'!CB$32,E!$HC38:$HL38)+SUMIF(O!$HC$15:$HL$15,'Ciclo Semaforico'!CB$32,O!$HC38:$HL38))-IF(CB$31="",(SUMIF(S!$HC$15:$HL$15,'Ciclo Semaforico'!CB$30,S!$HC38:$HL38)+SUMIF(N!$HC$15:$HL$15,'Ciclo Semaforico'!CB$30,N!$HC38:$HL38)+SUMIF(E!$HC$15:$HL$15,'Ciclo Semaforico'!CB$30,E!$HC38:$HL38)+SUMIF(O!$HC$15:$HL$15,'Ciclo Semaforico'!CB$30,O!$HC38:$HL38)),(SUMIF(S!$HC$15:$HL$15,'Ciclo Semaforico'!CB$30,S!$HC38:$HL38)+SUMIF(N!$HC$15:$HL$15,'Ciclo Semaforico'!CB$30,N!$HC38:$HL38)+SUMIF(E!$HC$15:$HL$15,'Ciclo Semaforico'!CB$30,E!$HC38:$HL38)+SUMIF(O!$HC$15:$HL$15,'Ciclo Semaforico'!CB$30,O!$HC38:$HL38))*CB$31))</f>
        <v>0</v>
      </c>
      <c r="CC63" s="245">
        <f>IF(CC$32="",IF(CC$31="",(SUMIF(S!$HC$15:$HL$15,'Ciclo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Semaforico'!CC$30,O!$HC38:$HL38))*CC$31),(SUMIF(S!$HC$15:$HL$15,'Ciclo Semaforico'!CC$32,S!$HC38:$HL38)+SUMIF(N!$HC$15:$HL$15,'Ciclo Semaforico'!CC$32,N!$HC38:$HL38)+SUMIF(E!$HC$15:$HL$15,'Ciclo Semaforico'!CC$32,E!$HC38:$HL38)+SUMIF(O!$HC$15:$HL$15,'Ciclo Semaforico'!CC$32,O!$HC38:$HL38))-IF(CC$31="",(SUMIF(S!$HC$15:$HL$15,'Ciclo Semaforico'!CC$30,S!$HC38:$HL38)+SUMIF(N!$HC$15:$HL$15,'Ciclo Semaforico'!CC$30,N!$HC38:$HL38)+SUMIF(E!$HC$15:$HL$15,'Ciclo Semaforico'!CC$30,E!$HC38:$HL38)+SUMIF(O!$HC$15:$HL$15,'Ciclo Semaforico'!CC$30,O!$HC38:$HL38)),(SUMIF(S!$HC$15:$HL$15,'Ciclo Semaforico'!CC$30,S!$HC38:$HL38)+SUMIF(N!$HC$15:$HL$15,'Ciclo Semaforico'!CC$30,N!$HC38:$HL38)+SUMIF(E!$HC$15:$HL$15,'Ciclo Semaforico'!CC$30,E!$HC38:$HL38)+SUMIF(O!$HC$15:$HL$15,'Ciclo Semaforico'!CC$30,O!$HC38:$HL38))*CC$31))</f>
        <v>0</v>
      </c>
      <c r="CD63" s="245">
        <f>IF(CD$32="",IF(CD$31="",(SUMIF(S!$HC$15:$HL$15,'Ciclo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Semaforico'!CD$30,O!$HC38:$HL38))*CD$31),(SUMIF(S!$HC$15:$HL$15,'Ciclo Semaforico'!CD$32,S!$HC38:$HL38)+SUMIF(N!$HC$15:$HL$15,'Ciclo Semaforico'!CD$32,N!$HC38:$HL38)+SUMIF(E!$HC$15:$HL$15,'Ciclo Semaforico'!CD$32,E!$HC38:$HL38)+SUMIF(O!$HC$15:$HL$15,'Ciclo Semaforico'!CD$32,O!$HC38:$HL38))-IF(CD$31="",(SUMIF(S!$HC$15:$HL$15,'Ciclo Semaforico'!CD$30,S!$HC38:$HL38)+SUMIF(N!$HC$15:$HL$15,'Ciclo Semaforico'!CD$30,N!$HC38:$HL38)+SUMIF(E!$HC$15:$HL$15,'Ciclo Semaforico'!CD$30,E!$HC38:$HL38)+SUMIF(O!$HC$15:$HL$15,'Ciclo Semaforico'!CD$30,O!$HC38:$HL38)),(SUMIF(S!$HC$15:$HL$15,'Ciclo Semaforico'!CD$30,S!$HC38:$HL38)+SUMIF(N!$HC$15:$HL$15,'Ciclo Semaforico'!CD$30,N!$HC38:$HL38)+SUMIF(E!$HC$15:$HL$15,'Ciclo Semaforico'!CD$30,E!$HC38:$HL38)+SUMIF(O!$HC$15:$HL$15,'Ciclo Semaforico'!CD$30,O!$HC38:$HL38))*CD$31))</f>
        <v>0</v>
      </c>
      <c r="CE63" s="245">
        <f>IF(CE$32="",IF(CE$31="",(SUMIF(S!$HC$15:$HL$15,'Ciclo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Semaforico'!CE$30,O!$HC38:$HL38))*CE$31),(SUMIF(S!$HC$15:$HL$15,'Ciclo Semaforico'!CE$32,S!$HC38:$HL38)+SUMIF(N!$HC$15:$HL$15,'Ciclo Semaforico'!CE$32,N!$HC38:$HL38)+SUMIF(E!$HC$15:$HL$15,'Ciclo Semaforico'!CE$32,E!$HC38:$HL38)+SUMIF(O!$HC$15:$HL$15,'Ciclo Semaforico'!CE$32,O!$HC38:$HL38))-IF(CE$31="",(SUMIF(S!$HC$15:$HL$15,'Ciclo Semaforico'!CE$30,S!$HC38:$HL38)+SUMIF(N!$HC$15:$HL$15,'Ciclo Semaforico'!CE$30,N!$HC38:$HL38)+SUMIF(E!$HC$15:$HL$15,'Ciclo Semaforico'!CE$30,E!$HC38:$HL38)+SUMIF(O!$HC$15:$HL$15,'Ciclo Semaforico'!CE$30,O!$HC38:$HL38)),(SUMIF(S!$HC$15:$HL$15,'Ciclo Semaforico'!CE$30,S!$HC38:$HL38)+SUMIF(N!$HC$15:$HL$15,'Ciclo Semaforico'!CE$30,N!$HC38:$HL38)+SUMIF(E!$HC$15:$HL$15,'Ciclo Semaforico'!CE$30,E!$HC38:$HL38)+SUMIF(O!$HC$15:$HL$15,'Ciclo Semaforico'!CE$30,O!$HC38:$HL38))*CE$31))</f>
        <v>0</v>
      </c>
      <c r="CF63" s="245">
        <f>IF(CF$32="",IF(CF$31="",(SUMIF(S!$HC$15:$HL$15,'Ciclo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Semaforico'!CF$30,O!$HC38:$HL38))*CF$31),(SUMIF(S!$HC$15:$HL$15,'Ciclo Semaforico'!CF$32,S!$HC38:$HL38)+SUMIF(N!$HC$15:$HL$15,'Ciclo Semaforico'!CF$32,N!$HC38:$HL38)+SUMIF(E!$HC$15:$HL$15,'Ciclo Semaforico'!CF$32,E!$HC38:$HL38)+SUMIF(O!$HC$15:$HL$15,'Ciclo Semaforico'!CF$32,O!$HC38:$HL38))-IF(CF$31="",(SUMIF(S!$HC$15:$HL$15,'Ciclo Semaforico'!CF$30,S!$HC38:$HL38)+SUMIF(N!$HC$15:$HL$15,'Ciclo Semaforico'!CF$30,N!$HC38:$HL38)+SUMIF(E!$HC$15:$HL$15,'Ciclo Semaforico'!CF$30,E!$HC38:$HL38)+SUMIF(O!$HC$15:$HL$15,'Ciclo Semaforico'!CF$30,O!$HC38:$HL38)),(SUMIF(S!$HC$15:$HL$15,'Ciclo Semaforico'!CF$30,S!$HC38:$HL38)+SUMIF(N!$HC$15:$HL$15,'Ciclo Semaforico'!CF$30,N!$HC38:$HL38)+SUMIF(E!$HC$15:$HL$15,'Ciclo Semaforico'!CF$30,E!$HC38:$HL38)+SUMIF(O!$HC$15:$HL$15,'Ciclo Semaforico'!CF$30,O!$HC38:$HL38))*CF$31))</f>
        <v>0</v>
      </c>
      <c r="CG63" s="245">
        <f>IF(CG$32="",IF(CG$31="",(SUMIF(S!$HC$15:$HL$15,'Ciclo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Semaforico'!CG$30,O!$HC38:$HL38))*CG$31),(SUMIF(S!$HC$15:$HL$15,'Ciclo Semaforico'!CG$32,S!$HC38:$HL38)+SUMIF(N!$HC$15:$HL$15,'Ciclo Semaforico'!CG$32,N!$HC38:$HL38)+SUMIF(E!$HC$15:$HL$15,'Ciclo Semaforico'!CG$32,E!$HC38:$HL38)+SUMIF(O!$HC$15:$HL$15,'Ciclo Semaforico'!CG$32,O!$HC38:$HL38))-IF(CG$31="",(SUMIF(S!$HC$15:$HL$15,'Ciclo Semaforico'!CG$30,S!$HC38:$HL38)+SUMIF(N!$HC$15:$HL$15,'Ciclo Semaforico'!CG$30,N!$HC38:$HL38)+SUMIF(E!$HC$15:$HL$15,'Ciclo Semaforico'!CG$30,E!$HC38:$HL38)+SUMIF(O!$HC$15:$HL$15,'Ciclo Semaforico'!CG$30,O!$HC38:$HL38)),(SUMIF(S!$HC$15:$HL$15,'Ciclo Semaforico'!CG$30,S!$HC38:$HL38)+SUMIF(N!$HC$15:$HL$15,'Ciclo Semaforico'!CG$30,N!$HC38:$HL38)+SUMIF(E!$HC$15:$HL$15,'Ciclo Semaforico'!CG$30,E!$HC38:$HL38)+SUMIF(O!$HC$15:$HL$15,'Ciclo Semaforico'!CG$30,O!$HC38:$HL38))*CG$31))</f>
        <v>0</v>
      </c>
      <c r="CH63" s="246">
        <f>IF(CH$32="",IF(CH$31="",(SUMIF(S!$HC$15:$HL$15,'Ciclo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Semaforico'!CH$30,O!$HC38:$HL38))*CH$31),(SUMIF(S!$HC$15:$HL$15,'Ciclo Semaforico'!CH$32,S!$HC38:$HL38)+SUMIF(N!$HC$15:$HL$15,'Ciclo Semaforico'!CH$32,N!$HC38:$HL38)+SUMIF(E!$HC$15:$HL$15,'Ciclo Semaforico'!CH$32,E!$HC38:$HL38)+SUMIF(O!$HC$15:$HL$15,'Ciclo Semaforico'!CH$32,O!$HC38:$HL38))-IF(CH$31="",(SUMIF(S!$HC$15:$HL$15,'Ciclo Semaforico'!CH$30,S!$HC38:$HL38)+SUMIF(N!$HC$15:$HL$15,'Ciclo Semaforico'!CH$30,N!$HC38:$HL38)+SUMIF(E!$HC$15:$HL$15,'Ciclo Semaforico'!CH$30,E!$HC38:$HL38)+SUMIF(O!$HC$15:$HL$15,'Ciclo Semaforico'!CH$30,O!$HC38:$HL38)),(SUMIF(S!$HC$15:$HL$15,'Ciclo Semaforico'!CH$30,S!$HC38:$HL38)+SUMIF(N!$HC$15:$HL$15,'Ciclo Semaforico'!CH$30,N!$HC38:$HL38)+SUMIF(E!$HC$15:$HL$15,'Ciclo Semaforico'!CH$30,E!$HC38:$HL38)+SUMIF(O!$HC$15:$HL$15,'Ciclo Semaforico'!CH$30,O!$HC38:$HL38))*CH$31))</f>
        <v>0</v>
      </c>
      <c r="CI63" s="244">
        <f t="shared" si="52"/>
        <v>0</v>
      </c>
      <c r="CJ63" s="245">
        <f t="shared" si="53"/>
        <v>0</v>
      </c>
      <c r="CK63" s="245">
        <f t="shared" si="54"/>
        <v>0</v>
      </c>
      <c r="CL63" s="245">
        <f t="shared" si="55"/>
        <v>0</v>
      </c>
      <c r="CM63" s="245" t="e">
        <f t="shared" si="56"/>
        <v>#REF!</v>
      </c>
      <c r="CN63" s="245">
        <f t="shared" si="57"/>
        <v>0</v>
      </c>
      <c r="CO63" s="245">
        <f t="shared" si="58"/>
        <v>0</v>
      </c>
      <c r="CP63" s="245">
        <f t="shared" si="59"/>
        <v>0</v>
      </c>
      <c r="CQ63" s="245">
        <f t="shared" si="60"/>
        <v>0</v>
      </c>
      <c r="CR63" s="245">
        <f t="shared" si="61"/>
        <v>0</v>
      </c>
      <c r="CS63" s="245">
        <f t="shared" si="62"/>
        <v>0</v>
      </c>
      <c r="CT63" s="246">
        <f t="shared" si="63"/>
        <v>0</v>
      </c>
      <c r="CU63" s="244">
        <f t="shared" si="64"/>
        <v>0</v>
      </c>
      <c r="CV63" s="245">
        <f t="shared" si="65"/>
        <v>0</v>
      </c>
      <c r="CW63" s="245">
        <f t="shared" si="66"/>
        <v>0</v>
      </c>
      <c r="CX63" s="245">
        <f t="shared" si="67"/>
        <v>0</v>
      </c>
      <c r="CY63" s="245">
        <f t="shared" si="68"/>
        <v>0</v>
      </c>
      <c r="CZ63" s="245">
        <f t="shared" si="69"/>
        <v>0</v>
      </c>
      <c r="DA63" s="245">
        <f t="shared" si="70"/>
        <v>0</v>
      </c>
      <c r="DB63" s="245">
        <f t="shared" si="71"/>
        <v>0</v>
      </c>
      <c r="DC63" s="245">
        <f t="shared" si="72"/>
        <v>0</v>
      </c>
      <c r="DD63" s="245">
        <f t="shared" si="73"/>
        <v>0</v>
      </c>
      <c r="DE63" s="245">
        <f t="shared" si="74"/>
        <v>0</v>
      </c>
      <c r="DF63" s="246">
        <f t="shared" si="75"/>
        <v>0</v>
      </c>
      <c r="DG63" s="244" t="e">
        <f t="shared" si="76"/>
        <v>#REF!</v>
      </c>
      <c r="DH63" s="245" t="e">
        <f t="shared" si="77"/>
        <v>#REF!</v>
      </c>
      <c r="DI63" s="245" t="e">
        <f t="shared" si="78"/>
        <v>#REF!</v>
      </c>
      <c r="DJ63" s="245" t="e">
        <f t="shared" si="79"/>
        <v>#REF!</v>
      </c>
      <c r="DK63" s="245" t="e">
        <f t="shared" si="80"/>
        <v>#REF!</v>
      </c>
      <c r="DL63" s="245" t="e">
        <f t="shared" si="81"/>
        <v>#REF!</v>
      </c>
      <c r="DM63" s="245">
        <f t="shared" si="82"/>
        <v>0</v>
      </c>
      <c r="DN63" s="245">
        <f t="shared" si="83"/>
        <v>0</v>
      </c>
      <c r="DO63" s="245">
        <f t="shared" si="84"/>
        <v>0</v>
      </c>
      <c r="DP63" s="245">
        <f t="shared" si="85"/>
        <v>0</v>
      </c>
      <c r="DQ63" s="245">
        <f t="shared" si="86"/>
        <v>0</v>
      </c>
      <c r="DR63" s="246">
        <f t="shared" si="87"/>
        <v>0</v>
      </c>
      <c r="DS63" s="244">
        <f t="shared" si="88"/>
        <v>0</v>
      </c>
      <c r="DT63" s="245">
        <f t="shared" si="89"/>
        <v>0</v>
      </c>
      <c r="DU63" s="245">
        <f t="shared" si="90"/>
        <v>0</v>
      </c>
      <c r="DV63" s="245">
        <f t="shared" si="91"/>
        <v>0</v>
      </c>
      <c r="DW63" s="245">
        <f t="shared" si="92"/>
        <v>0</v>
      </c>
      <c r="DX63" s="245">
        <f t="shared" si="93"/>
        <v>0</v>
      </c>
      <c r="DY63" s="245">
        <f t="shared" si="94"/>
        <v>0</v>
      </c>
      <c r="DZ63" s="245">
        <f t="shared" si="95"/>
        <v>0</v>
      </c>
      <c r="EA63" s="245">
        <f t="shared" si="96"/>
        <v>0</v>
      </c>
      <c r="EB63" s="245">
        <f t="shared" si="97"/>
        <v>0</v>
      </c>
      <c r="EC63" s="245">
        <f t="shared" si="98"/>
        <v>0</v>
      </c>
      <c r="ED63" s="246">
        <f t="shared" si="99"/>
        <v>0</v>
      </c>
      <c r="EE63" s="244">
        <f t="shared" si="100"/>
        <v>0</v>
      </c>
      <c r="EF63" s="245">
        <f t="shared" si="101"/>
        <v>0</v>
      </c>
      <c r="EG63" s="245">
        <f t="shared" si="102"/>
        <v>0</v>
      </c>
      <c r="EH63" s="245">
        <f t="shared" si="103"/>
        <v>0</v>
      </c>
      <c r="EI63" s="245">
        <f t="shared" si="104"/>
        <v>0</v>
      </c>
      <c r="EJ63" s="245">
        <f t="shared" si="105"/>
        <v>0</v>
      </c>
      <c r="EK63" s="245">
        <f t="shared" si="106"/>
        <v>0</v>
      </c>
      <c r="EL63" s="245">
        <f t="shared" si="107"/>
        <v>0</v>
      </c>
      <c r="EM63" s="245">
        <f t="shared" si="108"/>
        <v>0</v>
      </c>
      <c r="EN63" s="245">
        <f t="shared" si="109"/>
        <v>0</v>
      </c>
      <c r="EO63" s="245">
        <f t="shared" si="110"/>
        <v>0</v>
      </c>
      <c r="EP63" s="246">
        <f t="shared" si="111"/>
        <v>0</v>
      </c>
      <c r="EQ63" s="255">
        <f t="shared" si="112"/>
        <v>0</v>
      </c>
      <c r="ER63" s="256">
        <f t="shared" si="113"/>
        <v>0</v>
      </c>
      <c r="ES63" s="256">
        <f t="shared" si="114"/>
        <v>0</v>
      </c>
      <c r="ET63" s="256">
        <f t="shared" si="115"/>
        <v>0</v>
      </c>
      <c r="EU63" s="256" t="e">
        <f t="shared" si="116"/>
        <v>#REF!</v>
      </c>
      <c r="EV63" s="256">
        <f t="shared" si="117"/>
        <v>0</v>
      </c>
      <c r="EW63" s="256">
        <f t="shared" si="118"/>
        <v>0</v>
      </c>
      <c r="EX63" s="256" t="str">
        <f t="shared" si="119"/>
        <v/>
      </c>
      <c r="EY63" s="256" t="str">
        <f t="shared" si="120"/>
        <v/>
      </c>
      <c r="EZ63" s="256" t="str">
        <f t="shared" si="121"/>
        <v/>
      </c>
      <c r="FA63" s="256" t="str">
        <f t="shared" si="122"/>
        <v/>
      </c>
      <c r="FB63" s="257" t="str">
        <f t="shared" si="123"/>
        <v/>
      </c>
      <c r="FC63" s="255">
        <f t="shared" si="124"/>
        <v>0</v>
      </c>
      <c r="FD63" s="256" t="str">
        <f t="shared" si="125"/>
        <v/>
      </c>
      <c r="FE63" s="256" t="str">
        <f t="shared" si="126"/>
        <v/>
      </c>
      <c r="FF63" s="256" t="str">
        <f t="shared" si="127"/>
        <v/>
      </c>
      <c r="FG63" s="256" t="str">
        <f t="shared" si="128"/>
        <v/>
      </c>
      <c r="FH63" s="256" t="str">
        <f t="shared" si="129"/>
        <v/>
      </c>
      <c r="FI63" s="256" t="str">
        <f t="shared" si="130"/>
        <v/>
      </c>
      <c r="FJ63" s="256" t="str">
        <f t="shared" si="131"/>
        <v/>
      </c>
      <c r="FK63" s="256" t="str">
        <f t="shared" si="132"/>
        <v/>
      </c>
      <c r="FL63" s="256" t="str">
        <f t="shared" si="133"/>
        <v/>
      </c>
      <c r="FM63" s="256" t="str">
        <f t="shared" si="134"/>
        <v/>
      </c>
      <c r="FN63" s="257" t="str">
        <f t="shared" si="135"/>
        <v/>
      </c>
      <c r="FO63" s="255" t="e">
        <f t="shared" si="136"/>
        <v>#REF!</v>
      </c>
      <c r="FP63" s="256" t="e">
        <f t="shared" si="137"/>
        <v>#REF!</v>
      </c>
      <c r="FQ63" s="256" t="e">
        <f t="shared" si="138"/>
        <v>#REF!</v>
      </c>
      <c r="FR63" s="256" t="e">
        <f t="shared" si="139"/>
        <v>#REF!</v>
      </c>
      <c r="FS63" s="256" t="e">
        <f t="shared" si="140"/>
        <v>#REF!</v>
      </c>
      <c r="FT63" s="256" t="e">
        <f t="shared" si="141"/>
        <v>#REF!</v>
      </c>
      <c r="FU63" s="256" t="str">
        <f t="shared" si="142"/>
        <v/>
      </c>
      <c r="FV63" s="256" t="str">
        <f t="shared" si="143"/>
        <v/>
      </c>
      <c r="FW63" s="256" t="str">
        <f t="shared" si="144"/>
        <v/>
      </c>
      <c r="FX63" s="256" t="str">
        <f t="shared" si="145"/>
        <v/>
      </c>
      <c r="FY63" s="256" t="str">
        <f t="shared" si="146"/>
        <v/>
      </c>
      <c r="FZ63" s="257" t="str">
        <f t="shared" si="147"/>
        <v/>
      </c>
      <c r="GA63" s="255" t="str">
        <f t="shared" si="148"/>
        <v/>
      </c>
      <c r="GB63" s="256" t="str">
        <f t="shared" si="149"/>
        <v/>
      </c>
      <c r="GC63" s="256" t="str">
        <f t="shared" si="150"/>
        <v/>
      </c>
      <c r="GD63" s="256" t="str">
        <f t="shared" si="151"/>
        <v/>
      </c>
      <c r="GE63" s="256" t="str">
        <f t="shared" si="152"/>
        <v/>
      </c>
      <c r="GF63" s="256" t="str">
        <f t="shared" si="153"/>
        <v/>
      </c>
      <c r="GG63" s="256" t="str">
        <f t="shared" si="154"/>
        <v/>
      </c>
      <c r="GH63" s="256" t="str">
        <f t="shared" si="155"/>
        <v/>
      </c>
      <c r="GI63" s="256" t="str">
        <f t="shared" si="156"/>
        <v/>
      </c>
      <c r="GJ63" s="256" t="str">
        <f t="shared" si="157"/>
        <v/>
      </c>
      <c r="GK63" s="256" t="str">
        <f t="shared" si="158"/>
        <v/>
      </c>
      <c r="GL63" s="257" t="str">
        <f t="shared" si="159"/>
        <v/>
      </c>
      <c r="GM63" s="255" t="str">
        <f t="shared" si="160"/>
        <v/>
      </c>
      <c r="GN63" s="256" t="str">
        <f t="shared" si="161"/>
        <v/>
      </c>
      <c r="GO63" s="256" t="str">
        <f t="shared" si="162"/>
        <v/>
      </c>
      <c r="GP63" s="256" t="str">
        <f t="shared" si="163"/>
        <v/>
      </c>
      <c r="GQ63" s="256" t="str">
        <f t="shared" si="164"/>
        <v/>
      </c>
      <c r="GR63" s="256" t="str">
        <f t="shared" si="165"/>
        <v/>
      </c>
      <c r="GS63" s="256" t="str">
        <f t="shared" si="166"/>
        <v/>
      </c>
      <c r="GT63" s="256" t="str">
        <f t="shared" si="167"/>
        <v/>
      </c>
      <c r="GU63" s="256" t="str">
        <f t="shared" si="168"/>
        <v/>
      </c>
      <c r="GV63" s="256" t="str">
        <f t="shared" si="169"/>
        <v/>
      </c>
      <c r="GW63" s="256" t="str">
        <f t="shared" si="170"/>
        <v/>
      </c>
      <c r="GX63" s="257" t="str">
        <f t="shared" si="171"/>
        <v/>
      </c>
      <c r="GY63" s="252">
        <f t="shared" si="185"/>
        <v>0</v>
      </c>
      <c r="GZ63" s="253" t="e">
        <f t="shared" si="186"/>
        <v>#REF!</v>
      </c>
      <c r="HA63" s="253">
        <f t="shared" si="186"/>
        <v>0</v>
      </c>
      <c r="HB63" s="253">
        <f t="shared" si="186"/>
        <v>0</v>
      </c>
      <c r="HC63" s="253">
        <f t="shared" si="186"/>
        <v>0</v>
      </c>
      <c r="HD63" s="253">
        <f t="shared" si="186"/>
        <v>0</v>
      </c>
      <c r="HE63" s="253">
        <f t="shared" si="173"/>
        <v>0</v>
      </c>
      <c r="HF63" s="254">
        <f t="shared" si="173"/>
        <v>0</v>
      </c>
      <c r="HG63" s="252">
        <f t="shared" si="187"/>
        <v>0</v>
      </c>
      <c r="HH63" s="253">
        <f t="shared" si="188"/>
        <v>0</v>
      </c>
      <c r="HI63" s="253">
        <f t="shared" si="188"/>
        <v>0</v>
      </c>
      <c r="HJ63" s="253">
        <f t="shared" si="188"/>
        <v>0</v>
      </c>
      <c r="HK63" s="253">
        <f t="shared" si="188"/>
        <v>0</v>
      </c>
      <c r="HL63" s="253">
        <f t="shared" si="188"/>
        <v>0</v>
      </c>
      <c r="HM63" s="253">
        <f t="shared" si="188"/>
        <v>0</v>
      </c>
      <c r="HN63" s="254">
        <f t="shared" si="188"/>
        <v>0</v>
      </c>
      <c r="HO63" s="252" t="e">
        <f t="shared" si="189"/>
        <v>#REF!</v>
      </c>
      <c r="HP63" s="253" t="e">
        <f t="shared" si="190"/>
        <v>#REF!</v>
      </c>
      <c r="HQ63" s="253">
        <f t="shared" si="190"/>
        <v>0</v>
      </c>
      <c r="HR63" s="253">
        <f t="shared" si="190"/>
        <v>0</v>
      </c>
      <c r="HS63" s="253">
        <f t="shared" si="190"/>
        <v>0</v>
      </c>
      <c r="HT63" s="253">
        <f t="shared" si="190"/>
        <v>0</v>
      </c>
      <c r="HU63" s="253">
        <f t="shared" si="190"/>
        <v>0</v>
      </c>
      <c r="HV63" s="254">
        <f t="shared" si="190"/>
        <v>0</v>
      </c>
      <c r="HW63" s="252">
        <f t="shared" si="191"/>
        <v>0</v>
      </c>
      <c r="HX63" s="253">
        <f t="shared" si="192"/>
        <v>0</v>
      </c>
      <c r="HY63" s="253">
        <f t="shared" si="192"/>
        <v>0</v>
      </c>
      <c r="HZ63" s="253">
        <f t="shared" si="192"/>
        <v>0</v>
      </c>
      <c r="IA63" s="253">
        <f t="shared" si="192"/>
        <v>0</v>
      </c>
      <c r="IB63" s="253">
        <f t="shared" si="192"/>
        <v>0</v>
      </c>
      <c r="IC63" s="253">
        <f t="shared" si="192"/>
        <v>0</v>
      </c>
      <c r="ID63" s="254">
        <f t="shared" si="192"/>
        <v>0</v>
      </c>
      <c r="IE63" s="252">
        <f t="shared" si="193"/>
        <v>0</v>
      </c>
      <c r="IF63" s="253">
        <f t="shared" si="194"/>
        <v>0</v>
      </c>
      <c r="IG63" s="253">
        <f t="shared" si="194"/>
        <v>0</v>
      </c>
      <c r="IH63" s="253">
        <f t="shared" si="194"/>
        <v>0</v>
      </c>
      <c r="II63" s="253">
        <f t="shared" si="194"/>
        <v>0</v>
      </c>
      <c r="IJ63" s="253">
        <f t="shared" si="194"/>
        <v>0</v>
      </c>
      <c r="IK63" s="253">
        <f t="shared" si="194"/>
        <v>0</v>
      </c>
      <c r="IL63" s="254">
        <f t="shared" si="194"/>
        <v>0</v>
      </c>
      <c r="IM63" s="255" t="e">
        <f t="shared" si="178"/>
        <v>#REF!</v>
      </c>
      <c r="IN63" s="256">
        <f t="shared" si="179"/>
        <v>0</v>
      </c>
      <c r="IO63" s="256" t="e">
        <f t="shared" si="180"/>
        <v>#REF!</v>
      </c>
      <c r="IP63" s="256">
        <f t="shared" si="181"/>
        <v>0</v>
      </c>
      <c r="IQ63" s="257">
        <f t="shared" si="182"/>
        <v>0</v>
      </c>
      <c r="IR63" s="404" t="e">
        <f t="shared" si="195"/>
        <v>#REF!</v>
      </c>
      <c r="IS63" s="250">
        <f t="shared" si="197"/>
        <v>0</v>
      </c>
      <c r="IT63" s="258" t="e">
        <f t="shared" si="183"/>
        <v>#REF!</v>
      </c>
      <c r="IU63" s="407">
        <v>1800</v>
      </c>
      <c r="IV63" s="409">
        <v>1.1000000000000001</v>
      </c>
      <c r="IW63" s="409" t="s">
        <v>201</v>
      </c>
      <c r="IX63" s="413" t="e">
        <f t="shared" si="196"/>
        <v>#REF!</v>
      </c>
      <c r="IY63" s="421"/>
      <c r="IZ63" s="422"/>
      <c r="JA63" s="423"/>
      <c r="JB63" s="421"/>
      <c r="JC63" s="422"/>
      <c r="JD63" s="423"/>
      <c r="JE63" s="418"/>
      <c r="JF63" s="419"/>
      <c r="JG63" s="420"/>
      <c r="JH63" s="418"/>
      <c r="JI63" s="419"/>
      <c r="JJ63" s="420"/>
      <c r="JK63" s="418"/>
      <c r="JL63" s="419"/>
      <c r="JM63" s="420"/>
      <c r="JN63" s="641">
        <v>1</v>
      </c>
      <c r="JO63" s="641">
        <v>1</v>
      </c>
      <c r="JP63" s="641">
        <v>1</v>
      </c>
      <c r="JQ63" s="641">
        <v>1</v>
      </c>
      <c r="JR63" s="641">
        <v>1</v>
      </c>
      <c r="JS63" s="656" t="e">
        <f t="shared" si="184"/>
        <v>#REF!</v>
      </c>
    </row>
    <row r="64" spans="25:279" ht="20.100000000000001" hidden="1" customHeight="1">
      <c r="Y64" s="380" t="e">
        <f>N!IK39</f>
        <v>#REF!</v>
      </c>
      <c r="Z64" s="377" t="s">
        <v>131</v>
      </c>
      <c r="AA64" s="244">
        <f>IF(AA$32="",IF(AA$31="",(SUMIF(S!$HC$15:$HL$15,'Ciclo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Semaforico'!AA$30,O!$HC39:$HL39))*AA$31),(SUMIF(S!$HC$15:$HL$15,'Ciclo Semaforico'!AA$32,S!$HC39:$HL39)+SUMIF(N!$HC$15:$HL$15,'Ciclo Semaforico'!AA$32,N!$HC39:$HL39)+SUMIF(E!$HC$15:$HL$15,'Ciclo Semaforico'!AA$32,E!$HC39:$HL39)+SUMIF(O!$HC$15:$HL$15,'Ciclo Semaforico'!AA$32,O!$HC39:$HL39))-IF(AA$31="",(SUMIF(S!$HC$15:$HL$15,'Ciclo Semaforico'!AA$30,S!$HC39:$HL39)+SUMIF(N!$HC$15:$HL$15,'Ciclo Semaforico'!AA$30,N!$HC39:$HL39)+SUMIF(E!$HC$15:$HL$15,'Ciclo Semaforico'!AA$30,E!$HC39:$HL39)+SUMIF(O!$HC$15:$HL$15,'Ciclo Semaforico'!AA$30,O!$HC39:$HL39)),(SUMIF(S!$HC$15:$HL$15,'Ciclo Semaforico'!AA$30,S!$HC39:$HL39)+SUMIF(N!$HC$15:$HL$15,'Ciclo Semaforico'!AA$30,N!$HC39:$HL39)+SUMIF(E!$HC$15:$HL$15,'Ciclo Semaforico'!AA$30,E!$HC39:$HL39)+SUMIF(O!$HC$15:$HL$15,'Ciclo Semaforico'!AA$30,O!$HC39:$HL39))*AA$31))</f>
        <v>0</v>
      </c>
      <c r="AB64" s="245">
        <f>IF(AB$32="",IF(AB$31="",(SUMIF(S!$HC$15:$HL$15,'Ciclo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Semaforico'!AB$30,O!$HC39:$HL39))*AB$31),(SUMIF(S!$HC$15:$HL$15,'Ciclo Semaforico'!AB$32,S!$HC39:$HL39)+SUMIF(N!$HC$15:$HL$15,'Ciclo Semaforico'!AB$32,N!$HC39:$HL39)+SUMIF(E!$HC$15:$HL$15,'Ciclo Semaforico'!AB$32,E!$HC39:$HL39)+SUMIF(O!$HC$15:$HL$15,'Ciclo Semaforico'!AB$32,O!$HC39:$HL39))-IF(AB$31="",(SUMIF(S!$HC$15:$HL$15,'Ciclo Semaforico'!AB$30,S!$HC39:$HL39)+SUMIF(N!$HC$15:$HL$15,'Ciclo Semaforico'!AB$30,N!$HC39:$HL39)+SUMIF(E!$HC$15:$HL$15,'Ciclo Semaforico'!AB$30,E!$HC39:$HL39)+SUMIF(O!$HC$15:$HL$15,'Ciclo Semaforico'!AB$30,O!$HC39:$HL39)),(SUMIF(S!$HC$15:$HL$15,'Ciclo Semaforico'!AB$30,S!$HC39:$HL39)+SUMIF(N!$HC$15:$HL$15,'Ciclo Semaforico'!AB$30,N!$HC39:$HL39)+SUMIF(E!$HC$15:$HL$15,'Ciclo Semaforico'!AB$30,E!$HC39:$HL39)+SUMIF(O!$HC$15:$HL$15,'Ciclo Semaforico'!AB$30,O!$HC39:$HL39))*AB$31))</f>
        <v>0</v>
      </c>
      <c r="AC64" s="245">
        <f>IF(AC$32="",IF(AC$31="",(SUMIF(S!$HC$15:$HL$15,'Ciclo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Semaforico'!AC$30,O!$HC39:$HL39))*AC$31),(SUMIF(S!$HC$15:$HL$15,'Ciclo Semaforico'!AC$32,S!$HC39:$HL39)+SUMIF(N!$HC$15:$HL$15,'Ciclo Semaforico'!AC$32,N!$HC39:$HL39)+SUMIF(E!$HC$15:$HL$15,'Ciclo Semaforico'!AC$32,E!$HC39:$HL39)+SUMIF(O!$HC$15:$HL$15,'Ciclo Semaforico'!AC$32,O!$HC39:$HL39))-IF(AC$31="",(SUMIF(S!$HC$15:$HL$15,'Ciclo Semaforico'!AC$30,S!$HC39:$HL39)+SUMIF(N!$HC$15:$HL$15,'Ciclo Semaforico'!AC$30,N!$HC39:$HL39)+SUMIF(E!$HC$15:$HL$15,'Ciclo Semaforico'!AC$30,E!$HC39:$HL39)+SUMIF(O!$HC$15:$HL$15,'Ciclo Semaforico'!AC$30,O!$HC39:$HL39)),(SUMIF(S!$HC$15:$HL$15,'Ciclo Semaforico'!AC$30,S!$HC39:$HL39)+SUMIF(N!$HC$15:$HL$15,'Ciclo Semaforico'!AC$30,N!$HC39:$HL39)+SUMIF(E!$HC$15:$HL$15,'Ciclo Semaforico'!AC$30,E!$HC39:$HL39)+SUMIF(O!$HC$15:$HL$15,'Ciclo Semaforico'!AC$30,O!$HC39:$HL39))*AC$31))</f>
        <v>0</v>
      </c>
      <c r="AD64" s="245">
        <f>IF(AD$32="",IF(AD$31="",(SUMIF(S!$HC$15:$HL$15,'Ciclo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Semaforico'!AD$30,O!$HC39:$HL39))*AD$31),(SUMIF(S!$HC$15:$HL$15,'Ciclo Semaforico'!AD$32,S!$HC39:$HL39)+SUMIF(N!$HC$15:$HL$15,'Ciclo Semaforico'!AD$32,N!$HC39:$HL39)+SUMIF(E!$HC$15:$HL$15,'Ciclo Semaforico'!AD$32,E!$HC39:$HL39)+SUMIF(O!$HC$15:$HL$15,'Ciclo Semaforico'!AD$32,O!$HC39:$HL39))-IF(AD$31="",(SUMIF(S!$HC$15:$HL$15,'Ciclo Semaforico'!AD$30,S!$HC39:$HL39)+SUMIF(N!$HC$15:$HL$15,'Ciclo Semaforico'!AD$30,N!$HC39:$HL39)+SUMIF(E!$HC$15:$HL$15,'Ciclo Semaforico'!AD$30,E!$HC39:$HL39)+SUMIF(O!$HC$15:$HL$15,'Ciclo Semaforico'!AD$30,O!$HC39:$HL39)),(SUMIF(S!$HC$15:$HL$15,'Ciclo Semaforico'!AD$30,S!$HC39:$HL39)+SUMIF(N!$HC$15:$HL$15,'Ciclo Semaforico'!AD$30,N!$HC39:$HL39)+SUMIF(E!$HC$15:$HL$15,'Ciclo Semaforico'!AD$30,E!$HC39:$HL39)+SUMIF(O!$HC$15:$HL$15,'Ciclo Semaforico'!AD$30,O!$HC39:$HL39))*AD$31))</f>
        <v>0</v>
      </c>
      <c r="AE64" s="245" t="e">
        <f>IF(AE$32="",IF(AE$31="",(SUMIF(S!$HC$15:$HL$15,'Ciclo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Semaforico'!AE$30,O!$HC39:$HL39))*AE$31),(SUMIF(S!$HC$15:$HL$15,'Ciclo Semaforico'!AE$32,S!$HC39:$HL39)+SUMIF(N!$HC$15:$HL$15,'Ciclo Semaforico'!AE$32,N!$HC39:$HL39)+SUMIF(E!$HC$15:$HL$15,'Ciclo Semaforico'!AE$32,E!$HC39:$HL39)+SUMIF(O!$HC$15:$HL$15,'Ciclo Semaforico'!AE$32,O!$HC39:$HL39))-IF(AE$31="",(SUMIF(S!$HC$15:$HL$15,'Ciclo Semaforico'!AE$30,S!$HC39:$HL39)+SUMIF(N!$HC$15:$HL$15,'Ciclo Semaforico'!AE$30,N!$HC39:$HL39)+SUMIF(E!$HC$15:$HL$15,'Ciclo Semaforico'!AE$30,E!$HC39:$HL39)+SUMIF(O!$HC$15:$HL$15,'Ciclo Semaforico'!AE$30,O!$HC39:$HL39)),(SUMIF(S!$HC$15:$HL$15,'Ciclo Semaforico'!AE$30,S!$HC39:$HL39)+SUMIF(N!$HC$15:$HL$15,'Ciclo Semaforico'!AE$30,N!$HC39:$HL39)+SUMIF(E!$HC$15:$HL$15,'Ciclo Semaforico'!AE$30,E!$HC39:$HL39)+SUMIF(O!$HC$15:$HL$15,'Ciclo Semaforico'!AE$30,O!$HC39:$HL39))*AE$31))</f>
        <v>#REF!</v>
      </c>
      <c r="AF64" s="245">
        <f>IF(AF$32="",IF(AF$31="",(SUMIF(S!$HC$15:$HL$15,'Ciclo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Semaforico'!AF$30,O!$HC39:$HL39))*AF$31),(SUMIF(S!$HC$15:$HL$15,'Ciclo Semaforico'!AF$32,S!$HC39:$HL39)+SUMIF(N!$HC$15:$HL$15,'Ciclo Semaforico'!AF$32,N!$HC39:$HL39)+SUMIF(E!$HC$15:$HL$15,'Ciclo Semaforico'!AF$32,E!$HC39:$HL39)+SUMIF(O!$HC$15:$HL$15,'Ciclo Semaforico'!AF$32,O!$HC39:$HL39))-IF(AF$31="",(SUMIF(S!$HC$15:$HL$15,'Ciclo Semaforico'!AF$30,S!$HC39:$HL39)+SUMIF(N!$HC$15:$HL$15,'Ciclo Semaforico'!AF$30,N!$HC39:$HL39)+SUMIF(E!$HC$15:$HL$15,'Ciclo Semaforico'!AF$30,E!$HC39:$HL39)+SUMIF(O!$HC$15:$HL$15,'Ciclo Semaforico'!AF$30,O!$HC39:$HL39)),(SUMIF(S!$HC$15:$HL$15,'Ciclo Semaforico'!AF$30,S!$HC39:$HL39)+SUMIF(N!$HC$15:$HL$15,'Ciclo Semaforico'!AF$30,N!$HC39:$HL39)+SUMIF(E!$HC$15:$HL$15,'Ciclo Semaforico'!AF$30,E!$HC39:$HL39)+SUMIF(O!$HC$15:$HL$15,'Ciclo Semaforico'!AF$30,O!$HC39:$HL39))*AF$31))</f>
        <v>0</v>
      </c>
      <c r="AG64" s="245">
        <f>IF(AG$32="",IF(AG$31="",(SUMIF(S!$HC$15:$HL$15,'Ciclo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Semaforico'!AG$30,O!$HC39:$HL39))*AG$31),(SUMIF(S!$HC$15:$HL$15,'Ciclo Semaforico'!AG$32,S!$HC39:$HL39)+SUMIF(N!$HC$15:$HL$15,'Ciclo Semaforico'!AG$32,N!$HC39:$HL39)+SUMIF(E!$HC$15:$HL$15,'Ciclo Semaforico'!AG$32,E!$HC39:$HL39)+SUMIF(O!$HC$15:$HL$15,'Ciclo Semaforico'!AG$32,O!$HC39:$HL39))-IF(AG$31="",(SUMIF(S!$HC$15:$HL$15,'Ciclo Semaforico'!AG$30,S!$HC39:$HL39)+SUMIF(N!$HC$15:$HL$15,'Ciclo Semaforico'!AG$30,N!$HC39:$HL39)+SUMIF(E!$HC$15:$HL$15,'Ciclo Semaforico'!AG$30,E!$HC39:$HL39)+SUMIF(O!$HC$15:$HL$15,'Ciclo Semaforico'!AG$30,O!$HC39:$HL39)),(SUMIF(S!$HC$15:$HL$15,'Ciclo Semaforico'!AG$30,S!$HC39:$HL39)+SUMIF(N!$HC$15:$HL$15,'Ciclo Semaforico'!AG$30,N!$HC39:$HL39)+SUMIF(E!$HC$15:$HL$15,'Ciclo Semaforico'!AG$30,E!$HC39:$HL39)+SUMIF(O!$HC$15:$HL$15,'Ciclo Semaforico'!AG$30,O!$HC39:$HL39))*AG$31))</f>
        <v>0</v>
      </c>
      <c r="AH64" s="245">
        <f>IF(AH$32="",IF(AH$31="",(SUMIF(S!$HC$15:$HL$15,'Ciclo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Semaforico'!AH$30,O!$HC39:$HL39))*AH$31),(SUMIF(S!$HC$15:$HL$15,'Ciclo Semaforico'!AH$32,S!$HC39:$HL39)+SUMIF(N!$HC$15:$HL$15,'Ciclo Semaforico'!AH$32,N!$HC39:$HL39)+SUMIF(E!$HC$15:$HL$15,'Ciclo Semaforico'!AH$32,E!$HC39:$HL39)+SUMIF(O!$HC$15:$HL$15,'Ciclo Semaforico'!AH$32,O!$HC39:$HL39))-IF(AH$31="",(SUMIF(S!$HC$15:$HL$15,'Ciclo Semaforico'!AH$30,S!$HC39:$HL39)+SUMIF(N!$HC$15:$HL$15,'Ciclo Semaforico'!AH$30,N!$HC39:$HL39)+SUMIF(E!$HC$15:$HL$15,'Ciclo Semaforico'!AH$30,E!$HC39:$HL39)+SUMIF(O!$HC$15:$HL$15,'Ciclo Semaforico'!AH$30,O!$HC39:$HL39)),(SUMIF(S!$HC$15:$HL$15,'Ciclo Semaforico'!AH$30,S!$HC39:$HL39)+SUMIF(N!$HC$15:$HL$15,'Ciclo Semaforico'!AH$30,N!$HC39:$HL39)+SUMIF(E!$HC$15:$HL$15,'Ciclo Semaforico'!AH$30,E!$HC39:$HL39)+SUMIF(O!$HC$15:$HL$15,'Ciclo Semaforico'!AH$30,O!$HC39:$HL39))*AH$31))</f>
        <v>0</v>
      </c>
      <c r="AI64" s="245">
        <f>IF(AI$32="",IF(AI$31="",(SUMIF(S!$HC$15:$HL$15,'Ciclo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Semaforico'!AI$30,O!$HC39:$HL39))*AI$31),(SUMIF(S!$HC$15:$HL$15,'Ciclo Semaforico'!AI$32,S!$HC39:$HL39)+SUMIF(N!$HC$15:$HL$15,'Ciclo Semaforico'!AI$32,N!$HC39:$HL39)+SUMIF(E!$HC$15:$HL$15,'Ciclo Semaforico'!AI$32,E!$HC39:$HL39)+SUMIF(O!$HC$15:$HL$15,'Ciclo Semaforico'!AI$32,O!$HC39:$HL39))-IF(AI$31="",(SUMIF(S!$HC$15:$HL$15,'Ciclo Semaforico'!AI$30,S!$HC39:$HL39)+SUMIF(N!$HC$15:$HL$15,'Ciclo Semaforico'!AI$30,N!$HC39:$HL39)+SUMIF(E!$HC$15:$HL$15,'Ciclo Semaforico'!AI$30,E!$HC39:$HL39)+SUMIF(O!$HC$15:$HL$15,'Ciclo Semaforico'!AI$30,O!$HC39:$HL39)),(SUMIF(S!$HC$15:$HL$15,'Ciclo Semaforico'!AI$30,S!$HC39:$HL39)+SUMIF(N!$HC$15:$HL$15,'Ciclo Semaforico'!AI$30,N!$HC39:$HL39)+SUMIF(E!$HC$15:$HL$15,'Ciclo Semaforico'!AI$30,E!$HC39:$HL39)+SUMIF(O!$HC$15:$HL$15,'Ciclo Semaforico'!AI$30,O!$HC39:$HL39))*AI$31))</f>
        <v>0</v>
      </c>
      <c r="AJ64" s="245">
        <f>IF(AJ$32="",IF(AJ$31="",(SUMIF(S!$HC$15:$HL$15,'Ciclo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Semaforico'!AJ$30,O!$HC39:$HL39))*AJ$31),(SUMIF(S!$HC$15:$HL$15,'Ciclo Semaforico'!AJ$32,S!$HC39:$HL39)+SUMIF(N!$HC$15:$HL$15,'Ciclo Semaforico'!AJ$32,N!$HC39:$HL39)+SUMIF(E!$HC$15:$HL$15,'Ciclo Semaforico'!AJ$32,E!$HC39:$HL39)+SUMIF(O!$HC$15:$HL$15,'Ciclo Semaforico'!AJ$32,O!$HC39:$HL39))-IF(AJ$31="",(SUMIF(S!$HC$15:$HL$15,'Ciclo Semaforico'!AJ$30,S!$HC39:$HL39)+SUMIF(N!$HC$15:$HL$15,'Ciclo Semaforico'!AJ$30,N!$HC39:$HL39)+SUMIF(E!$HC$15:$HL$15,'Ciclo Semaforico'!AJ$30,E!$HC39:$HL39)+SUMIF(O!$HC$15:$HL$15,'Ciclo Semaforico'!AJ$30,O!$HC39:$HL39)),(SUMIF(S!$HC$15:$HL$15,'Ciclo Semaforico'!AJ$30,S!$HC39:$HL39)+SUMIF(N!$HC$15:$HL$15,'Ciclo Semaforico'!AJ$30,N!$HC39:$HL39)+SUMIF(E!$HC$15:$HL$15,'Ciclo Semaforico'!AJ$30,E!$HC39:$HL39)+SUMIF(O!$HC$15:$HL$15,'Ciclo Semaforico'!AJ$30,O!$HC39:$HL39))*AJ$31))</f>
        <v>0</v>
      </c>
      <c r="AK64" s="245">
        <f>IF(AK$32="",IF(AK$31="",(SUMIF(S!$HC$15:$HL$15,'Ciclo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Semaforico'!AK$30,O!$HC39:$HL39))*AK$31),(SUMIF(S!$HC$15:$HL$15,'Ciclo Semaforico'!AK$32,S!$HC39:$HL39)+SUMIF(N!$HC$15:$HL$15,'Ciclo Semaforico'!AK$32,N!$HC39:$HL39)+SUMIF(E!$HC$15:$HL$15,'Ciclo Semaforico'!AK$32,E!$HC39:$HL39)+SUMIF(O!$HC$15:$HL$15,'Ciclo Semaforico'!AK$32,O!$HC39:$HL39))-IF(AK$31="",(SUMIF(S!$HC$15:$HL$15,'Ciclo Semaforico'!AK$30,S!$HC39:$HL39)+SUMIF(N!$HC$15:$HL$15,'Ciclo Semaforico'!AK$30,N!$HC39:$HL39)+SUMIF(E!$HC$15:$HL$15,'Ciclo Semaforico'!AK$30,E!$HC39:$HL39)+SUMIF(O!$HC$15:$HL$15,'Ciclo Semaforico'!AK$30,O!$HC39:$HL39)),(SUMIF(S!$HC$15:$HL$15,'Ciclo Semaforico'!AK$30,S!$HC39:$HL39)+SUMIF(N!$HC$15:$HL$15,'Ciclo Semaforico'!AK$30,N!$HC39:$HL39)+SUMIF(E!$HC$15:$HL$15,'Ciclo Semaforico'!AK$30,E!$HC39:$HL39)+SUMIF(O!$HC$15:$HL$15,'Ciclo Semaforico'!AK$30,O!$HC39:$HL39))*AK$31))</f>
        <v>0</v>
      </c>
      <c r="AL64" s="246">
        <f>IF(AL$32="",IF(AL$31="",(SUMIF(S!$HC$15:$HL$15,'Ciclo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Semaforico'!AL$30,O!$HC39:$HL39))*AL$31),(SUMIF(S!$HC$15:$HL$15,'Ciclo Semaforico'!AL$32,S!$HC39:$HL39)+SUMIF(N!$HC$15:$HL$15,'Ciclo Semaforico'!AL$32,N!$HC39:$HL39)+SUMIF(E!$HC$15:$HL$15,'Ciclo Semaforico'!AL$32,E!$HC39:$HL39)+SUMIF(O!$HC$15:$HL$15,'Ciclo Semaforico'!AL$32,O!$HC39:$HL39))-IF(AL$31="",(SUMIF(S!$HC$15:$HL$15,'Ciclo Semaforico'!AL$30,S!$HC39:$HL39)+SUMIF(N!$HC$15:$HL$15,'Ciclo Semaforico'!AL$30,N!$HC39:$HL39)+SUMIF(E!$HC$15:$HL$15,'Ciclo Semaforico'!AL$30,E!$HC39:$HL39)+SUMIF(O!$HC$15:$HL$15,'Ciclo Semaforico'!AL$30,O!$HC39:$HL39)),(SUMIF(S!$HC$15:$HL$15,'Ciclo Semaforico'!AL$30,S!$HC39:$HL39)+SUMIF(N!$HC$15:$HL$15,'Ciclo Semaforico'!AL$30,N!$HC39:$HL39)+SUMIF(E!$HC$15:$HL$15,'Ciclo Semaforico'!AL$30,E!$HC39:$HL39)+SUMIF(O!$HC$15:$HL$15,'Ciclo Semaforico'!AL$30,O!$HC39:$HL39))*AL$31))</f>
        <v>0</v>
      </c>
      <c r="AM64" s="244">
        <f>IF(AM$32="",IF(AM$31="",(SUMIF(S!$HC$15:$HL$15,'Ciclo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Semaforico'!AM$30,O!$HC39:$HL39))*AM$31),(SUMIF(S!$HC$15:$HL$15,'Ciclo Semaforico'!AM$32,S!$HC39:$HL39)+SUMIF(N!$HC$15:$HL$15,'Ciclo Semaforico'!AM$32,N!$HC39:$HL39)+SUMIF(E!$HC$15:$HL$15,'Ciclo Semaforico'!AM$32,E!$HC39:$HL39)+SUMIF(O!$HC$15:$HL$15,'Ciclo Semaforico'!AM$32,O!$HC39:$HL39))-IF(AM$31="",(SUMIF(S!$HC$15:$HL$15,'Ciclo Semaforico'!AM$30,S!$HC39:$HL39)+SUMIF(N!$HC$15:$HL$15,'Ciclo Semaforico'!AM$30,N!$HC39:$HL39)+SUMIF(E!$HC$15:$HL$15,'Ciclo Semaforico'!AM$30,E!$HC39:$HL39)+SUMIF(O!$HC$15:$HL$15,'Ciclo Semaforico'!AM$30,O!$HC39:$HL39)),(SUMIF(S!$HC$15:$HL$15,'Ciclo Semaforico'!AM$30,S!$HC39:$HL39)+SUMIF(N!$HC$15:$HL$15,'Ciclo Semaforico'!AM$30,N!$HC39:$HL39)+SUMIF(E!$HC$15:$HL$15,'Ciclo Semaforico'!AM$30,E!$HC39:$HL39)+SUMIF(O!$HC$15:$HL$15,'Ciclo Semaforico'!AM$30,O!$HC39:$HL39))*AM$31))</f>
        <v>0</v>
      </c>
      <c r="AN64" s="245">
        <f>IF(AN$32="",IF(AN$31="",(SUMIF(S!$HC$15:$HL$15,'Ciclo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Semaforico'!AN$30,O!$HC39:$HL39))*AN$31),(SUMIF(S!$HC$15:$HL$15,'Ciclo Semaforico'!AN$32,S!$HC39:$HL39)+SUMIF(N!$HC$15:$HL$15,'Ciclo Semaforico'!AN$32,N!$HC39:$HL39)+SUMIF(E!$HC$15:$HL$15,'Ciclo Semaforico'!AN$32,E!$HC39:$HL39)+SUMIF(O!$HC$15:$HL$15,'Ciclo Semaforico'!AN$32,O!$HC39:$HL39))-IF(AN$31="",(SUMIF(S!$HC$15:$HL$15,'Ciclo Semaforico'!AN$30,S!$HC39:$HL39)+SUMIF(N!$HC$15:$HL$15,'Ciclo Semaforico'!AN$30,N!$HC39:$HL39)+SUMIF(E!$HC$15:$HL$15,'Ciclo Semaforico'!AN$30,E!$HC39:$HL39)+SUMIF(O!$HC$15:$HL$15,'Ciclo Semaforico'!AN$30,O!$HC39:$HL39)),(SUMIF(S!$HC$15:$HL$15,'Ciclo Semaforico'!AN$30,S!$HC39:$HL39)+SUMIF(N!$HC$15:$HL$15,'Ciclo Semaforico'!AN$30,N!$HC39:$HL39)+SUMIF(E!$HC$15:$HL$15,'Ciclo Semaforico'!AN$30,E!$HC39:$HL39)+SUMIF(O!$HC$15:$HL$15,'Ciclo Semaforico'!AN$30,O!$HC39:$HL39))*AN$31))</f>
        <v>0</v>
      </c>
      <c r="AO64" s="245">
        <f>IF(AO$32="",IF(AO$31="",(SUMIF(S!$HC$15:$HL$15,'Ciclo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Semaforico'!AO$30,O!$HC39:$HL39))*AO$31),(SUMIF(S!$HC$15:$HL$15,'Ciclo Semaforico'!AO$32,S!$HC39:$HL39)+SUMIF(N!$HC$15:$HL$15,'Ciclo Semaforico'!AO$32,N!$HC39:$HL39)+SUMIF(E!$HC$15:$HL$15,'Ciclo Semaforico'!AO$32,E!$HC39:$HL39)+SUMIF(O!$HC$15:$HL$15,'Ciclo Semaforico'!AO$32,O!$HC39:$HL39))-IF(AO$31="",(SUMIF(S!$HC$15:$HL$15,'Ciclo Semaforico'!AO$30,S!$HC39:$HL39)+SUMIF(N!$HC$15:$HL$15,'Ciclo Semaforico'!AO$30,N!$HC39:$HL39)+SUMIF(E!$HC$15:$HL$15,'Ciclo Semaforico'!AO$30,E!$HC39:$HL39)+SUMIF(O!$HC$15:$HL$15,'Ciclo Semaforico'!AO$30,O!$HC39:$HL39)),(SUMIF(S!$HC$15:$HL$15,'Ciclo Semaforico'!AO$30,S!$HC39:$HL39)+SUMIF(N!$HC$15:$HL$15,'Ciclo Semaforico'!AO$30,N!$HC39:$HL39)+SUMIF(E!$HC$15:$HL$15,'Ciclo Semaforico'!AO$30,E!$HC39:$HL39)+SUMIF(O!$HC$15:$HL$15,'Ciclo Semaforico'!AO$30,O!$HC39:$HL39))*AO$31))</f>
        <v>0</v>
      </c>
      <c r="AP64" s="245">
        <f>IF(AP$32="",IF(AP$31="",(SUMIF(S!$HC$15:$HL$15,'Ciclo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Semaforico'!AP$30,O!$HC39:$HL39))*AP$31),(SUMIF(S!$HC$15:$HL$15,'Ciclo Semaforico'!AP$32,S!$HC39:$HL39)+SUMIF(N!$HC$15:$HL$15,'Ciclo Semaforico'!AP$32,N!$HC39:$HL39)+SUMIF(E!$HC$15:$HL$15,'Ciclo Semaforico'!AP$32,E!$HC39:$HL39)+SUMIF(O!$HC$15:$HL$15,'Ciclo Semaforico'!AP$32,O!$HC39:$HL39))-IF(AP$31="",(SUMIF(S!$HC$15:$HL$15,'Ciclo Semaforico'!AP$30,S!$HC39:$HL39)+SUMIF(N!$HC$15:$HL$15,'Ciclo Semaforico'!AP$30,N!$HC39:$HL39)+SUMIF(E!$HC$15:$HL$15,'Ciclo Semaforico'!AP$30,E!$HC39:$HL39)+SUMIF(O!$HC$15:$HL$15,'Ciclo Semaforico'!AP$30,O!$HC39:$HL39)),(SUMIF(S!$HC$15:$HL$15,'Ciclo Semaforico'!AP$30,S!$HC39:$HL39)+SUMIF(N!$HC$15:$HL$15,'Ciclo Semaforico'!AP$30,N!$HC39:$HL39)+SUMIF(E!$HC$15:$HL$15,'Ciclo Semaforico'!AP$30,E!$HC39:$HL39)+SUMIF(O!$HC$15:$HL$15,'Ciclo Semaforico'!AP$30,O!$HC39:$HL39))*AP$31))</f>
        <v>0</v>
      </c>
      <c r="AQ64" s="245">
        <f>IF(AQ$32="",IF(AQ$31="",(SUMIF(S!$HC$15:$HL$15,'Ciclo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Semaforico'!AQ$30,O!$HC39:$HL39))*AQ$31),(SUMIF(S!$HC$15:$HL$15,'Ciclo Semaforico'!AQ$32,S!$HC39:$HL39)+SUMIF(N!$HC$15:$HL$15,'Ciclo Semaforico'!AQ$32,N!$HC39:$HL39)+SUMIF(E!$HC$15:$HL$15,'Ciclo Semaforico'!AQ$32,E!$HC39:$HL39)+SUMIF(O!$HC$15:$HL$15,'Ciclo Semaforico'!AQ$32,O!$HC39:$HL39))-IF(AQ$31="",(SUMIF(S!$HC$15:$HL$15,'Ciclo Semaforico'!AQ$30,S!$HC39:$HL39)+SUMIF(N!$HC$15:$HL$15,'Ciclo Semaforico'!AQ$30,N!$HC39:$HL39)+SUMIF(E!$HC$15:$HL$15,'Ciclo Semaforico'!AQ$30,E!$HC39:$HL39)+SUMIF(O!$HC$15:$HL$15,'Ciclo Semaforico'!AQ$30,O!$HC39:$HL39)),(SUMIF(S!$HC$15:$HL$15,'Ciclo Semaforico'!AQ$30,S!$HC39:$HL39)+SUMIF(N!$HC$15:$HL$15,'Ciclo Semaforico'!AQ$30,N!$HC39:$HL39)+SUMIF(E!$HC$15:$HL$15,'Ciclo Semaforico'!AQ$30,E!$HC39:$HL39)+SUMIF(O!$HC$15:$HL$15,'Ciclo Semaforico'!AQ$30,O!$HC39:$HL39))*AQ$31))</f>
        <v>0</v>
      </c>
      <c r="AR64" s="245">
        <f>IF(AR$32="",IF(AR$31="",(SUMIF(S!$HC$15:$HL$15,'Ciclo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Semaforico'!AR$30,O!$HC39:$HL39))*AR$31),(SUMIF(S!$HC$15:$HL$15,'Ciclo Semaforico'!AR$32,S!$HC39:$HL39)+SUMIF(N!$HC$15:$HL$15,'Ciclo Semaforico'!AR$32,N!$HC39:$HL39)+SUMIF(E!$HC$15:$HL$15,'Ciclo Semaforico'!AR$32,E!$HC39:$HL39)+SUMIF(O!$HC$15:$HL$15,'Ciclo Semaforico'!AR$32,O!$HC39:$HL39))-IF(AR$31="",(SUMIF(S!$HC$15:$HL$15,'Ciclo Semaforico'!AR$30,S!$HC39:$HL39)+SUMIF(N!$HC$15:$HL$15,'Ciclo Semaforico'!AR$30,N!$HC39:$HL39)+SUMIF(E!$HC$15:$HL$15,'Ciclo Semaforico'!AR$30,E!$HC39:$HL39)+SUMIF(O!$HC$15:$HL$15,'Ciclo Semaforico'!AR$30,O!$HC39:$HL39)),(SUMIF(S!$HC$15:$HL$15,'Ciclo Semaforico'!AR$30,S!$HC39:$HL39)+SUMIF(N!$HC$15:$HL$15,'Ciclo Semaforico'!AR$30,N!$HC39:$HL39)+SUMIF(E!$HC$15:$HL$15,'Ciclo Semaforico'!AR$30,E!$HC39:$HL39)+SUMIF(O!$HC$15:$HL$15,'Ciclo Semaforico'!AR$30,O!$HC39:$HL39))*AR$31))</f>
        <v>0</v>
      </c>
      <c r="AS64" s="245">
        <f>IF(AS$32="",IF(AS$31="",(SUMIF(S!$HC$15:$HL$15,'Ciclo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Semaforico'!AS$30,O!$HC39:$HL39))*AS$31),(SUMIF(S!$HC$15:$HL$15,'Ciclo Semaforico'!AS$32,S!$HC39:$HL39)+SUMIF(N!$HC$15:$HL$15,'Ciclo Semaforico'!AS$32,N!$HC39:$HL39)+SUMIF(E!$HC$15:$HL$15,'Ciclo Semaforico'!AS$32,E!$HC39:$HL39)+SUMIF(O!$HC$15:$HL$15,'Ciclo Semaforico'!AS$32,O!$HC39:$HL39))-IF(AS$31="",(SUMIF(S!$HC$15:$HL$15,'Ciclo Semaforico'!AS$30,S!$HC39:$HL39)+SUMIF(N!$HC$15:$HL$15,'Ciclo Semaforico'!AS$30,N!$HC39:$HL39)+SUMIF(E!$HC$15:$HL$15,'Ciclo Semaforico'!AS$30,E!$HC39:$HL39)+SUMIF(O!$HC$15:$HL$15,'Ciclo Semaforico'!AS$30,O!$HC39:$HL39)),(SUMIF(S!$HC$15:$HL$15,'Ciclo Semaforico'!AS$30,S!$HC39:$HL39)+SUMIF(N!$HC$15:$HL$15,'Ciclo Semaforico'!AS$30,N!$HC39:$HL39)+SUMIF(E!$HC$15:$HL$15,'Ciclo Semaforico'!AS$30,E!$HC39:$HL39)+SUMIF(O!$HC$15:$HL$15,'Ciclo Semaforico'!AS$30,O!$HC39:$HL39))*AS$31))</f>
        <v>0</v>
      </c>
      <c r="AT64" s="245">
        <f>IF(AT$32="",IF(AT$31="",(SUMIF(S!$HC$15:$HL$15,'Ciclo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Semaforico'!AT$30,O!$HC39:$HL39))*AT$31),(SUMIF(S!$HC$15:$HL$15,'Ciclo Semaforico'!AT$32,S!$HC39:$HL39)+SUMIF(N!$HC$15:$HL$15,'Ciclo Semaforico'!AT$32,N!$HC39:$HL39)+SUMIF(E!$HC$15:$HL$15,'Ciclo Semaforico'!AT$32,E!$HC39:$HL39)+SUMIF(O!$HC$15:$HL$15,'Ciclo Semaforico'!AT$32,O!$HC39:$HL39))-IF(AT$31="",(SUMIF(S!$HC$15:$HL$15,'Ciclo Semaforico'!AT$30,S!$HC39:$HL39)+SUMIF(N!$HC$15:$HL$15,'Ciclo Semaforico'!AT$30,N!$HC39:$HL39)+SUMIF(E!$HC$15:$HL$15,'Ciclo Semaforico'!AT$30,E!$HC39:$HL39)+SUMIF(O!$HC$15:$HL$15,'Ciclo Semaforico'!AT$30,O!$HC39:$HL39)),(SUMIF(S!$HC$15:$HL$15,'Ciclo Semaforico'!AT$30,S!$HC39:$HL39)+SUMIF(N!$HC$15:$HL$15,'Ciclo Semaforico'!AT$30,N!$HC39:$HL39)+SUMIF(E!$HC$15:$HL$15,'Ciclo Semaforico'!AT$30,E!$HC39:$HL39)+SUMIF(O!$HC$15:$HL$15,'Ciclo Semaforico'!AT$30,O!$HC39:$HL39))*AT$31))</f>
        <v>0</v>
      </c>
      <c r="AU64" s="245">
        <f>IF(AU$32="",IF(AU$31="",(SUMIF(S!$HC$15:$HL$15,'Ciclo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Semaforico'!AU$30,O!$HC39:$HL39))*AU$31),(SUMIF(S!$HC$15:$HL$15,'Ciclo Semaforico'!AU$32,S!$HC39:$HL39)+SUMIF(N!$HC$15:$HL$15,'Ciclo Semaforico'!AU$32,N!$HC39:$HL39)+SUMIF(E!$HC$15:$HL$15,'Ciclo Semaforico'!AU$32,E!$HC39:$HL39)+SUMIF(O!$HC$15:$HL$15,'Ciclo Semaforico'!AU$32,O!$HC39:$HL39))-IF(AU$31="",(SUMIF(S!$HC$15:$HL$15,'Ciclo Semaforico'!AU$30,S!$HC39:$HL39)+SUMIF(N!$HC$15:$HL$15,'Ciclo Semaforico'!AU$30,N!$HC39:$HL39)+SUMIF(E!$HC$15:$HL$15,'Ciclo Semaforico'!AU$30,E!$HC39:$HL39)+SUMIF(O!$HC$15:$HL$15,'Ciclo Semaforico'!AU$30,O!$HC39:$HL39)),(SUMIF(S!$HC$15:$HL$15,'Ciclo Semaforico'!AU$30,S!$HC39:$HL39)+SUMIF(N!$HC$15:$HL$15,'Ciclo Semaforico'!AU$30,N!$HC39:$HL39)+SUMIF(E!$HC$15:$HL$15,'Ciclo Semaforico'!AU$30,E!$HC39:$HL39)+SUMIF(O!$HC$15:$HL$15,'Ciclo Semaforico'!AU$30,O!$HC39:$HL39))*AU$31))</f>
        <v>0</v>
      </c>
      <c r="AV64" s="245">
        <f>IF(AV$32="",IF(AV$31="",(SUMIF(S!$HC$15:$HL$15,'Ciclo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Semaforico'!AV$30,O!$HC39:$HL39))*AV$31),(SUMIF(S!$HC$15:$HL$15,'Ciclo Semaforico'!AV$32,S!$HC39:$HL39)+SUMIF(N!$HC$15:$HL$15,'Ciclo Semaforico'!AV$32,N!$HC39:$HL39)+SUMIF(E!$HC$15:$HL$15,'Ciclo Semaforico'!AV$32,E!$HC39:$HL39)+SUMIF(O!$HC$15:$HL$15,'Ciclo Semaforico'!AV$32,O!$HC39:$HL39))-IF(AV$31="",(SUMIF(S!$HC$15:$HL$15,'Ciclo Semaforico'!AV$30,S!$HC39:$HL39)+SUMIF(N!$HC$15:$HL$15,'Ciclo Semaforico'!AV$30,N!$HC39:$HL39)+SUMIF(E!$HC$15:$HL$15,'Ciclo Semaforico'!AV$30,E!$HC39:$HL39)+SUMIF(O!$HC$15:$HL$15,'Ciclo Semaforico'!AV$30,O!$HC39:$HL39)),(SUMIF(S!$HC$15:$HL$15,'Ciclo Semaforico'!AV$30,S!$HC39:$HL39)+SUMIF(N!$HC$15:$HL$15,'Ciclo Semaforico'!AV$30,N!$HC39:$HL39)+SUMIF(E!$HC$15:$HL$15,'Ciclo Semaforico'!AV$30,E!$HC39:$HL39)+SUMIF(O!$HC$15:$HL$15,'Ciclo Semaforico'!AV$30,O!$HC39:$HL39))*AV$31))</f>
        <v>0</v>
      </c>
      <c r="AW64" s="245">
        <f>IF(AW$32="",IF(AW$31="",(SUMIF(S!$HC$15:$HL$15,'Ciclo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Semaforico'!AW$30,O!$HC39:$HL39))*AW$31),(SUMIF(S!$HC$15:$HL$15,'Ciclo Semaforico'!AW$32,S!$HC39:$HL39)+SUMIF(N!$HC$15:$HL$15,'Ciclo Semaforico'!AW$32,N!$HC39:$HL39)+SUMIF(E!$HC$15:$HL$15,'Ciclo Semaforico'!AW$32,E!$HC39:$HL39)+SUMIF(O!$HC$15:$HL$15,'Ciclo Semaforico'!AW$32,O!$HC39:$HL39))-IF(AW$31="",(SUMIF(S!$HC$15:$HL$15,'Ciclo Semaforico'!AW$30,S!$HC39:$HL39)+SUMIF(N!$HC$15:$HL$15,'Ciclo Semaforico'!AW$30,N!$HC39:$HL39)+SUMIF(E!$HC$15:$HL$15,'Ciclo Semaforico'!AW$30,E!$HC39:$HL39)+SUMIF(O!$HC$15:$HL$15,'Ciclo Semaforico'!AW$30,O!$HC39:$HL39)),(SUMIF(S!$HC$15:$HL$15,'Ciclo Semaforico'!AW$30,S!$HC39:$HL39)+SUMIF(N!$HC$15:$HL$15,'Ciclo Semaforico'!AW$30,N!$HC39:$HL39)+SUMIF(E!$HC$15:$HL$15,'Ciclo Semaforico'!AW$30,E!$HC39:$HL39)+SUMIF(O!$HC$15:$HL$15,'Ciclo Semaforico'!AW$30,O!$HC39:$HL39))*AW$31))</f>
        <v>0</v>
      </c>
      <c r="AX64" s="246">
        <f>IF(AX$32="",IF(AX$31="",(SUMIF(S!$HC$15:$HL$15,'Ciclo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Semaforico'!AX$30,O!$HC39:$HL39))*AX$31),(SUMIF(S!$HC$15:$HL$15,'Ciclo Semaforico'!AX$32,S!$HC39:$HL39)+SUMIF(N!$HC$15:$HL$15,'Ciclo Semaforico'!AX$32,N!$HC39:$HL39)+SUMIF(E!$HC$15:$HL$15,'Ciclo Semaforico'!AX$32,E!$HC39:$HL39)+SUMIF(O!$HC$15:$HL$15,'Ciclo Semaforico'!AX$32,O!$HC39:$HL39))-IF(AX$31="",(SUMIF(S!$HC$15:$HL$15,'Ciclo Semaforico'!AX$30,S!$HC39:$HL39)+SUMIF(N!$HC$15:$HL$15,'Ciclo Semaforico'!AX$30,N!$HC39:$HL39)+SUMIF(E!$HC$15:$HL$15,'Ciclo Semaforico'!AX$30,E!$HC39:$HL39)+SUMIF(O!$HC$15:$HL$15,'Ciclo Semaforico'!AX$30,O!$HC39:$HL39)),(SUMIF(S!$HC$15:$HL$15,'Ciclo Semaforico'!AX$30,S!$HC39:$HL39)+SUMIF(N!$HC$15:$HL$15,'Ciclo Semaforico'!AX$30,N!$HC39:$HL39)+SUMIF(E!$HC$15:$HL$15,'Ciclo Semaforico'!AX$30,E!$HC39:$HL39)+SUMIF(O!$HC$15:$HL$15,'Ciclo Semaforico'!AX$30,O!$HC39:$HL39))*AX$31))</f>
        <v>0</v>
      </c>
      <c r="AY64" s="244" t="e">
        <f>IF(AY$32="",IF(AY$31="",(SUMIF(S!$HC$15:$HL$15,'Ciclo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Semaforico'!AY$30,O!$HC39:$HL39))*AY$31),(SUMIF(S!$HC$15:$HL$15,'Ciclo Semaforico'!AY$32,S!$HC39:$HL39)+SUMIF(N!$HC$15:$HL$15,'Ciclo Semaforico'!AY$32,N!$HC39:$HL39)+SUMIF(E!$HC$15:$HL$15,'Ciclo Semaforico'!AY$32,E!$HC39:$HL39)+SUMIF(O!$HC$15:$HL$15,'Ciclo Semaforico'!AY$32,O!$HC39:$HL39))-IF(AY$31="",(SUMIF(S!$HC$15:$HL$15,'Ciclo Semaforico'!AY$30,S!$HC39:$HL39)+SUMIF(N!$HC$15:$HL$15,'Ciclo Semaforico'!AY$30,N!$HC39:$HL39)+SUMIF(E!$HC$15:$HL$15,'Ciclo Semaforico'!AY$30,E!$HC39:$HL39)+SUMIF(O!$HC$15:$HL$15,'Ciclo Semaforico'!AY$30,O!$HC39:$HL39)),(SUMIF(S!$HC$15:$HL$15,'Ciclo Semaforico'!AY$30,S!$HC39:$HL39)+SUMIF(N!$HC$15:$HL$15,'Ciclo Semaforico'!AY$30,N!$HC39:$HL39)+SUMIF(E!$HC$15:$HL$15,'Ciclo Semaforico'!AY$30,E!$HC39:$HL39)+SUMIF(O!$HC$15:$HL$15,'Ciclo Semaforico'!AY$30,O!$HC39:$HL39))*AY$31))</f>
        <v>#REF!</v>
      </c>
      <c r="AZ64" s="245" t="e">
        <f>IF(AZ$32="",IF(AZ$31="",(SUMIF(S!$HC$15:$HL$15,'Ciclo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Semaforico'!AZ$30,O!$HC39:$HL39))*AZ$31),(SUMIF(S!$HC$15:$HL$15,'Ciclo Semaforico'!AZ$32,S!$HC39:$HL39)+SUMIF(N!$HC$15:$HL$15,'Ciclo Semaforico'!AZ$32,N!$HC39:$HL39)+SUMIF(E!$HC$15:$HL$15,'Ciclo Semaforico'!AZ$32,E!$HC39:$HL39)+SUMIF(O!$HC$15:$HL$15,'Ciclo Semaforico'!AZ$32,O!$HC39:$HL39))-IF(AZ$31="",(SUMIF(S!$HC$15:$HL$15,'Ciclo Semaforico'!AZ$30,S!$HC39:$HL39)+SUMIF(N!$HC$15:$HL$15,'Ciclo Semaforico'!AZ$30,N!$HC39:$HL39)+SUMIF(E!$HC$15:$HL$15,'Ciclo Semaforico'!AZ$30,E!$HC39:$HL39)+SUMIF(O!$HC$15:$HL$15,'Ciclo Semaforico'!AZ$30,O!$HC39:$HL39)),(SUMIF(S!$HC$15:$HL$15,'Ciclo Semaforico'!AZ$30,S!$HC39:$HL39)+SUMIF(N!$HC$15:$HL$15,'Ciclo Semaforico'!AZ$30,N!$HC39:$HL39)+SUMIF(E!$HC$15:$HL$15,'Ciclo Semaforico'!AZ$30,E!$HC39:$HL39)+SUMIF(O!$HC$15:$HL$15,'Ciclo Semaforico'!AZ$30,O!$HC39:$HL39))*AZ$31))</f>
        <v>#REF!</v>
      </c>
      <c r="BA64" s="245" t="e">
        <f>IF(BA$32="",IF(BA$31="",(SUMIF(S!$HC$15:$HL$15,'Ciclo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Semaforico'!BA$30,O!$HC39:$HL39))*BA$31),(SUMIF(S!$HC$15:$HL$15,'Ciclo Semaforico'!BA$32,S!$HC39:$HL39)+SUMIF(N!$HC$15:$HL$15,'Ciclo Semaforico'!BA$32,N!$HC39:$HL39)+SUMIF(E!$HC$15:$HL$15,'Ciclo Semaforico'!BA$32,E!$HC39:$HL39)+SUMIF(O!$HC$15:$HL$15,'Ciclo Semaforico'!BA$32,O!$HC39:$HL39))-IF(BA$31="",(SUMIF(S!$HC$15:$HL$15,'Ciclo Semaforico'!BA$30,S!$HC39:$HL39)+SUMIF(N!$HC$15:$HL$15,'Ciclo Semaforico'!BA$30,N!$HC39:$HL39)+SUMIF(E!$HC$15:$HL$15,'Ciclo Semaforico'!BA$30,E!$HC39:$HL39)+SUMIF(O!$HC$15:$HL$15,'Ciclo Semaforico'!BA$30,O!$HC39:$HL39)),(SUMIF(S!$HC$15:$HL$15,'Ciclo Semaforico'!BA$30,S!$HC39:$HL39)+SUMIF(N!$HC$15:$HL$15,'Ciclo Semaforico'!BA$30,N!$HC39:$HL39)+SUMIF(E!$HC$15:$HL$15,'Ciclo Semaforico'!BA$30,E!$HC39:$HL39)+SUMIF(O!$HC$15:$HL$15,'Ciclo Semaforico'!BA$30,O!$HC39:$HL39))*BA$31))</f>
        <v>#REF!</v>
      </c>
      <c r="BB64" s="245" t="e">
        <f>IF(BB$32="",IF(BB$31="",(SUMIF(S!$HC$15:$HL$15,'Ciclo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Semaforico'!BB$30,O!$HC39:$HL39))*BB$31),(SUMIF(S!$HC$15:$HL$15,'Ciclo Semaforico'!BB$32,S!$HC39:$HL39)+SUMIF(N!$HC$15:$HL$15,'Ciclo Semaforico'!BB$32,N!$HC39:$HL39)+SUMIF(E!$HC$15:$HL$15,'Ciclo Semaforico'!BB$32,E!$HC39:$HL39)+SUMIF(O!$HC$15:$HL$15,'Ciclo Semaforico'!BB$32,O!$HC39:$HL39))-IF(BB$31="",(SUMIF(S!$HC$15:$HL$15,'Ciclo Semaforico'!BB$30,S!$HC39:$HL39)+SUMIF(N!$HC$15:$HL$15,'Ciclo Semaforico'!BB$30,N!$HC39:$HL39)+SUMIF(E!$HC$15:$HL$15,'Ciclo Semaforico'!BB$30,E!$HC39:$HL39)+SUMIF(O!$HC$15:$HL$15,'Ciclo Semaforico'!BB$30,O!$HC39:$HL39)),(SUMIF(S!$HC$15:$HL$15,'Ciclo Semaforico'!BB$30,S!$HC39:$HL39)+SUMIF(N!$HC$15:$HL$15,'Ciclo Semaforico'!BB$30,N!$HC39:$HL39)+SUMIF(E!$HC$15:$HL$15,'Ciclo Semaforico'!BB$30,E!$HC39:$HL39)+SUMIF(O!$HC$15:$HL$15,'Ciclo Semaforico'!BB$30,O!$HC39:$HL39))*BB$31))</f>
        <v>#REF!</v>
      </c>
      <c r="BC64" s="245" t="e">
        <f>IF(BC$32="",IF(BC$31="",(SUMIF(S!$HC$15:$HL$15,'Ciclo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Semaforico'!BC$30,O!$HC39:$HL39))*BC$31),(SUMIF(S!$HC$15:$HL$15,'Ciclo Semaforico'!BC$32,S!$HC39:$HL39)+SUMIF(N!$HC$15:$HL$15,'Ciclo Semaforico'!BC$32,N!$HC39:$HL39)+SUMIF(E!$HC$15:$HL$15,'Ciclo Semaforico'!BC$32,E!$HC39:$HL39)+SUMIF(O!$HC$15:$HL$15,'Ciclo Semaforico'!BC$32,O!$HC39:$HL39))-IF(BC$31="",(SUMIF(S!$HC$15:$HL$15,'Ciclo Semaforico'!BC$30,S!$HC39:$HL39)+SUMIF(N!$HC$15:$HL$15,'Ciclo Semaforico'!BC$30,N!$HC39:$HL39)+SUMIF(E!$HC$15:$HL$15,'Ciclo Semaforico'!BC$30,E!$HC39:$HL39)+SUMIF(O!$HC$15:$HL$15,'Ciclo Semaforico'!BC$30,O!$HC39:$HL39)),(SUMIF(S!$HC$15:$HL$15,'Ciclo Semaforico'!BC$30,S!$HC39:$HL39)+SUMIF(N!$HC$15:$HL$15,'Ciclo Semaforico'!BC$30,N!$HC39:$HL39)+SUMIF(E!$HC$15:$HL$15,'Ciclo Semaforico'!BC$30,E!$HC39:$HL39)+SUMIF(O!$HC$15:$HL$15,'Ciclo Semaforico'!BC$30,O!$HC39:$HL39))*BC$31))</f>
        <v>#REF!</v>
      </c>
      <c r="BD64" s="245" t="e">
        <f>IF(BD$32="",IF(BD$31="",(SUMIF(S!$HC$15:$HL$15,'Ciclo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Semaforico'!BD$30,O!$HC39:$HL39))*BD$31),(SUMIF(S!$HC$15:$HL$15,'Ciclo Semaforico'!BD$32,S!$HC39:$HL39)+SUMIF(N!$HC$15:$HL$15,'Ciclo Semaforico'!BD$32,N!$HC39:$HL39)+SUMIF(E!$HC$15:$HL$15,'Ciclo Semaforico'!BD$32,E!$HC39:$HL39)+SUMIF(O!$HC$15:$HL$15,'Ciclo Semaforico'!BD$32,O!$HC39:$HL39))-IF(BD$31="",(SUMIF(S!$HC$15:$HL$15,'Ciclo Semaforico'!BD$30,S!$HC39:$HL39)+SUMIF(N!$HC$15:$HL$15,'Ciclo Semaforico'!BD$30,N!$HC39:$HL39)+SUMIF(E!$HC$15:$HL$15,'Ciclo Semaforico'!BD$30,E!$HC39:$HL39)+SUMIF(O!$HC$15:$HL$15,'Ciclo Semaforico'!BD$30,O!$HC39:$HL39)),(SUMIF(S!$HC$15:$HL$15,'Ciclo Semaforico'!BD$30,S!$HC39:$HL39)+SUMIF(N!$HC$15:$HL$15,'Ciclo Semaforico'!BD$30,N!$HC39:$HL39)+SUMIF(E!$HC$15:$HL$15,'Ciclo Semaforico'!BD$30,E!$HC39:$HL39)+SUMIF(O!$HC$15:$HL$15,'Ciclo Semaforico'!BD$30,O!$HC39:$HL39))*BD$31))</f>
        <v>#REF!</v>
      </c>
      <c r="BE64" s="245">
        <f>IF(BE$32="",IF(BE$31="",(SUMIF(S!$HC$15:$HL$15,'Ciclo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Semaforico'!BE$30,O!$HC39:$HL39))*BE$31),(SUMIF(S!$HC$15:$HL$15,'Ciclo Semaforico'!BE$32,S!$HC39:$HL39)+SUMIF(N!$HC$15:$HL$15,'Ciclo Semaforico'!BE$32,N!$HC39:$HL39)+SUMIF(E!$HC$15:$HL$15,'Ciclo Semaforico'!BE$32,E!$HC39:$HL39)+SUMIF(O!$HC$15:$HL$15,'Ciclo Semaforico'!BE$32,O!$HC39:$HL39))-IF(BE$31="",(SUMIF(S!$HC$15:$HL$15,'Ciclo Semaforico'!BE$30,S!$HC39:$HL39)+SUMIF(N!$HC$15:$HL$15,'Ciclo Semaforico'!BE$30,N!$HC39:$HL39)+SUMIF(E!$HC$15:$HL$15,'Ciclo Semaforico'!BE$30,E!$HC39:$HL39)+SUMIF(O!$HC$15:$HL$15,'Ciclo Semaforico'!BE$30,O!$HC39:$HL39)),(SUMIF(S!$HC$15:$HL$15,'Ciclo Semaforico'!BE$30,S!$HC39:$HL39)+SUMIF(N!$HC$15:$HL$15,'Ciclo Semaforico'!BE$30,N!$HC39:$HL39)+SUMIF(E!$HC$15:$HL$15,'Ciclo Semaforico'!BE$30,E!$HC39:$HL39)+SUMIF(O!$HC$15:$HL$15,'Ciclo Semaforico'!BE$30,O!$HC39:$HL39))*BE$31))</f>
        <v>0</v>
      </c>
      <c r="BF64" s="245">
        <f>IF(BF$32="",IF(BF$31="",(SUMIF(S!$HC$15:$HL$15,'Ciclo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Semaforico'!BF$30,O!$HC39:$HL39))*BF$31),(SUMIF(S!$HC$15:$HL$15,'Ciclo Semaforico'!BF$32,S!$HC39:$HL39)+SUMIF(N!$HC$15:$HL$15,'Ciclo Semaforico'!BF$32,N!$HC39:$HL39)+SUMIF(E!$HC$15:$HL$15,'Ciclo Semaforico'!BF$32,E!$HC39:$HL39)+SUMIF(O!$HC$15:$HL$15,'Ciclo Semaforico'!BF$32,O!$HC39:$HL39))-IF(BF$31="",(SUMIF(S!$HC$15:$HL$15,'Ciclo Semaforico'!BF$30,S!$HC39:$HL39)+SUMIF(N!$HC$15:$HL$15,'Ciclo Semaforico'!BF$30,N!$HC39:$HL39)+SUMIF(E!$HC$15:$HL$15,'Ciclo Semaforico'!BF$30,E!$HC39:$HL39)+SUMIF(O!$HC$15:$HL$15,'Ciclo Semaforico'!BF$30,O!$HC39:$HL39)),(SUMIF(S!$HC$15:$HL$15,'Ciclo Semaforico'!BF$30,S!$HC39:$HL39)+SUMIF(N!$HC$15:$HL$15,'Ciclo Semaforico'!BF$30,N!$HC39:$HL39)+SUMIF(E!$HC$15:$HL$15,'Ciclo Semaforico'!BF$30,E!$HC39:$HL39)+SUMIF(O!$HC$15:$HL$15,'Ciclo Semaforico'!BF$30,O!$HC39:$HL39))*BF$31))</f>
        <v>0</v>
      </c>
      <c r="BG64" s="245">
        <f>IF(BG$32="",IF(BG$31="",(SUMIF(S!$HC$15:$HL$15,'Ciclo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Semaforico'!BG$30,O!$HC39:$HL39))*BG$31),(SUMIF(S!$HC$15:$HL$15,'Ciclo Semaforico'!BG$32,S!$HC39:$HL39)+SUMIF(N!$HC$15:$HL$15,'Ciclo Semaforico'!BG$32,N!$HC39:$HL39)+SUMIF(E!$HC$15:$HL$15,'Ciclo Semaforico'!BG$32,E!$HC39:$HL39)+SUMIF(O!$HC$15:$HL$15,'Ciclo Semaforico'!BG$32,O!$HC39:$HL39))-IF(BG$31="",(SUMIF(S!$HC$15:$HL$15,'Ciclo Semaforico'!BG$30,S!$HC39:$HL39)+SUMIF(N!$HC$15:$HL$15,'Ciclo Semaforico'!BG$30,N!$HC39:$HL39)+SUMIF(E!$HC$15:$HL$15,'Ciclo Semaforico'!BG$30,E!$HC39:$HL39)+SUMIF(O!$HC$15:$HL$15,'Ciclo Semaforico'!BG$30,O!$HC39:$HL39)),(SUMIF(S!$HC$15:$HL$15,'Ciclo Semaforico'!BG$30,S!$HC39:$HL39)+SUMIF(N!$HC$15:$HL$15,'Ciclo Semaforico'!BG$30,N!$HC39:$HL39)+SUMIF(E!$HC$15:$HL$15,'Ciclo Semaforico'!BG$30,E!$HC39:$HL39)+SUMIF(O!$HC$15:$HL$15,'Ciclo Semaforico'!BG$30,O!$HC39:$HL39))*BG$31))</f>
        <v>0</v>
      </c>
      <c r="BH64" s="245">
        <f>IF(BH$32="",IF(BH$31="",(SUMIF(S!$HC$15:$HL$15,'Ciclo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Semaforico'!BH$30,O!$HC39:$HL39))*BH$31),(SUMIF(S!$HC$15:$HL$15,'Ciclo Semaforico'!BH$32,S!$HC39:$HL39)+SUMIF(N!$HC$15:$HL$15,'Ciclo Semaforico'!BH$32,N!$HC39:$HL39)+SUMIF(E!$HC$15:$HL$15,'Ciclo Semaforico'!BH$32,E!$HC39:$HL39)+SUMIF(O!$HC$15:$HL$15,'Ciclo Semaforico'!BH$32,O!$HC39:$HL39))-IF(BH$31="",(SUMIF(S!$HC$15:$HL$15,'Ciclo Semaforico'!BH$30,S!$HC39:$HL39)+SUMIF(N!$HC$15:$HL$15,'Ciclo Semaforico'!BH$30,N!$HC39:$HL39)+SUMIF(E!$HC$15:$HL$15,'Ciclo Semaforico'!BH$30,E!$HC39:$HL39)+SUMIF(O!$HC$15:$HL$15,'Ciclo Semaforico'!BH$30,O!$HC39:$HL39)),(SUMIF(S!$HC$15:$HL$15,'Ciclo Semaforico'!BH$30,S!$HC39:$HL39)+SUMIF(N!$HC$15:$HL$15,'Ciclo Semaforico'!BH$30,N!$HC39:$HL39)+SUMIF(E!$HC$15:$HL$15,'Ciclo Semaforico'!BH$30,E!$HC39:$HL39)+SUMIF(O!$HC$15:$HL$15,'Ciclo Semaforico'!BH$30,O!$HC39:$HL39))*BH$31))</f>
        <v>0</v>
      </c>
      <c r="BI64" s="245">
        <f>IF(BI$32="",IF(BI$31="",(SUMIF(S!$HC$15:$HL$15,'Ciclo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Semaforico'!BI$30,O!$HC39:$HL39))*BI$31),(SUMIF(S!$HC$15:$HL$15,'Ciclo Semaforico'!BI$32,S!$HC39:$HL39)+SUMIF(N!$HC$15:$HL$15,'Ciclo Semaforico'!BI$32,N!$HC39:$HL39)+SUMIF(E!$HC$15:$HL$15,'Ciclo Semaforico'!BI$32,E!$HC39:$HL39)+SUMIF(O!$HC$15:$HL$15,'Ciclo Semaforico'!BI$32,O!$HC39:$HL39))-IF(BI$31="",(SUMIF(S!$HC$15:$HL$15,'Ciclo Semaforico'!BI$30,S!$HC39:$HL39)+SUMIF(N!$HC$15:$HL$15,'Ciclo Semaforico'!BI$30,N!$HC39:$HL39)+SUMIF(E!$HC$15:$HL$15,'Ciclo Semaforico'!BI$30,E!$HC39:$HL39)+SUMIF(O!$HC$15:$HL$15,'Ciclo Semaforico'!BI$30,O!$HC39:$HL39)),(SUMIF(S!$HC$15:$HL$15,'Ciclo Semaforico'!BI$30,S!$HC39:$HL39)+SUMIF(N!$HC$15:$HL$15,'Ciclo Semaforico'!BI$30,N!$HC39:$HL39)+SUMIF(E!$HC$15:$HL$15,'Ciclo Semaforico'!BI$30,E!$HC39:$HL39)+SUMIF(O!$HC$15:$HL$15,'Ciclo Semaforico'!BI$30,O!$HC39:$HL39))*BI$31))</f>
        <v>0</v>
      </c>
      <c r="BJ64" s="246">
        <f>IF(BJ$32="",IF(BJ$31="",(SUMIF(S!$HC$15:$HL$15,'Ciclo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Semaforico'!BJ$30,O!$HC39:$HL39))*BJ$31),(SUMIF(S!$HC$15:$HL$15,'Ciclo Semaforico'!BJ$32,S!$HC39:$HL39)+SUMIF(N!$HC$15:$HL$15,'Ciclo Semaforico'!BJ$32,N!$HC39:$HL39)+SUMIF(E!$HC$15:$HL$15,'Ciclo Semaforico'!BJ$32,E!$HC39:$HL39)+SUMIF(O!$HC$15:$HL$15,'Ciclo Semaforico'!BJ$32,O!$HC39:$HL39))-IF(BJ$31="",(SUMIF(S!$HC$15:$HL$15,'Ciclo Semaforico'!BJ$30,S!$HC39:$HL39)+SUMIF(N!$HC$15:$HL$15,'Ciclo Semaforico'!BJ$30,N!$HC39:$HL39)+SUMIF(E!$HC$15:$HL$15,'Ciclo Semaforico'!BJ$30,E!$HC39:$HL39)+SUMIF(O!$HC$15:$HL$15,'Ciclo Semaforico'!BJ$30,O!$HC39:$HL39)),(SUMIF(S!$HC$15:$HL$15,'Ciclo Semaforico'!BJ$30,S!$HC39:$HL39)+SUMIF(N!$HC$15:$HL$15,'Ciclo Semaforico'!BJ$30,N!$HC39:$HL39)+SUMIF(E!$HC$15:$HL$15,'Ciclo Semaforico'!BJ$30,E!$HC39:$HL39)+SUMIF(O!$HC$15:$HL$15,'Ciclo Semaforico'!BJ$30,O!$HC39:$HL39))*BJ$31))</f>
        <v>0</v>
      </c>
      <c r="BK64" s="244">
        <f>IF(BK$32="",IF(BK$31="",(SUMIF(S!$HC$15:$HL$15,'Ciclo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Semaforico'!BK$30,O!$HC39:$HL39))*BK$31),(SUMIF(S!$HC$15:$HL$15,'Ciclo Semaforico'!BK$32,S!$HC39:$HL39)+SUMIF(N!$HC$15:$HL$15,'Ciclo Semaforico'!BK$32,N!$HC39:$HL39)+SUMIF(E!$HC$15:$HL$15,'Ciclo Semaforico'!BK$32,E!$HC39:$HL39)+SUMIF(O!$HC$15:$HL$15,'Ciclo Semaforico'!BK$32,O!$HC39:$HL39))-IF(BK$31="",(SUMIF(S!$HC$15:$HL$15,'Ciclo Semaforico'!BK$30,S!$HC39:$HL39)+SUMIF(N!$HC$15:$HL$15,'Ciclo Semaforico'!BK$30,N!$HC39:$HL39)+SUMIF(E!$HC$15:$HL$15,'Ciclo Semaforico'!BK$30,E!$HC39:$HL39)+SUMIF(O!$HC$15:$HL$15,'Ciclo Semaforico'!BK$30,O!$HC39:$HL39)),(SUMIF(S!$HC$15:$HL$15,'Ciclo Semaforico'!BK$30,S!$HC39:$HL39)+SUMIF(N!$HC$15:$HL$15,'Ciclo Semaforico'!BK$30,N!$HC39:$HL39)+SUMIF(E!$HC$15:$HL$15,'Ciclo Semaforico'!BK$30,E!$HC39:$HL39)+SUMIF(O!$HC$15:$HL$15,'Ciclo Semaforico'!BK$30,O!$HC39:$HL39))*BK$31))</f>
        <v>0</v>
      </c>
      <c r="BL64" s="245">
        <f>IF(BL$32="",IF(BL$31="",(SUMIF(S!$HC$15:$HL$15,'Ciclo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Semaforico'!BL$30,O!$HC39:$HL39))*BL$31),(SUMIF(S!$HC$15:$HL$15,'Ciclo Semaforico'!BL$32,S!$HC39:$HL39)+SUMIF(N!$HC$15:$HL$15,'Ciclo Semaforico'!BL$32,N!$HC39:$HL39)+SUMIF(E!$HC$15:$HL$15,'Ciclo Semaforico'!BL$32,E!$HC39:$HL39)+SUMIF(O!$HC$15:$HL$15,'Ciclo Semaforico'!BL$32,O!$HC39:$HL39))-IF(BL$31="",(SUMIF(S!$HC$15:$HL$15,'Ciclo Semaforico'!BL$30,S!$HC39:$HL39)+SUMIF(N!$HC$15:$HL$15,'Ciclo Semaforico'!BL$30,N!$HC39:$HL39)+SUMIF(E!$HC$15:$HL$15,'Ciclo Semaforico'!BL$30,E!$HC39:$HL39)+SUMIF(O!$HC$15:$HL$15,'Ciclo Semaforico'!BL$30,O!$HC39:$HL39)),(SUMIF(S!$HC$15:$HL$15,'Ciclo Semaforico'!BL$30,S!$HC39:$HL39)+SUMIF(N!$HC$15:$HL$15,'Ciclo Semaforico'!BL$30,N!$HC39:$HL39)+SUMIF(E!$HC$15:$HL$15,'Ciclo Semaforico'!BL$30,E!$HC39:$HL39)+SUMIF(O!$HC$15:$HL$15,'Ciclo Semaforico'!BL$30,O!$HC39:$HL39))*BL$31))</f>
        <v>0</v>
      </c>
      <c r="BM64" s="245">
        <f>IF(BM$32="",IF(BM$31="",(SUMIF(S!$HC$15:$HL$15,'Ciclo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Semaforico'!BM$30,O!$HC39:$HL39))*BM$31),(SUMIF(S!$HC$15:$HL$15,'Ciclo Semaforico'!BM$32,S!$HC39:$HL39)+SUMIF(N!$HC$15:$HL$15,'Ciclo Semaforico'!BM$32,N!$HC39:$HL39)+SUMIF(E!$HC$15:$HL$15,'Ciclo Semaforico'!BM$32,E!$HC39:$HL39)+SUMIF(O!$HC$15:$HL$15,'Ciclo Semaforico'!BM$32,O!$HC39:$HL39))-IF(BM$31="",(SUMIF(S!$HC$15:$HL$15,'Ciclo Semaforico'!BM$30,S!$HC39:$HL39)+SUMIF(N!$HC$15:$HL$15,'Ciclo Semaforico'!BM$30,N!$HC39:$HL39)+SUMIF(E!$HC$15:$HL$15,'Ciclo Semaforico'!BM$30,E!$HC39:$HL39)+SUMIF(O!$HC$15:$HL$15,'Ciclo Semaforico'!BM$30,O!$HC39:$HL39)),(SUMIF(S!$HC$15:$HL$15,'Ciclo Semaforico'!BM$30,S!$HC39:$HL39)+SUMIF(N!$HC$15:$HL$15,'Ciclo Semaforico'!BM$30,N!$HC39:$HL39)+SUMIF(E!$HC$15:$HL$15,'Ciclo Semaforico'!BM$30,E!$HC39:$HL39)+SUMIF(O!$HC$15:$HL$15,'Ciclo Semaforico'!BM$30,O!$HC39:$HL39))*BM$31))</f>
        <v>0</v>
      </c>
      <c r="BN64" s="245">
        <f>IF(BN$32="",IF(BN$31="",(SUMIF(S!$HC$15:$HL$15,'Ciclo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Semaforico'!BN$30,O!$HC39:$HL39))*BN$31),(SUMIF(S!$HC$15:$HL$15,'Ciclo Semaforico'!BN$32,S!$HC39:$HL39)+SUMIF(N!$HC$15:$HL$15,'Ciclo Semaforico'!BN$32,N!$HC39:$HL39)+SUMIF(E!$HC$15:$HL$15,'Ciclo Semaforico'!BN$32,E!$HC39:$HL39)+SUMIF(O!$HC$15:$HL$15,'Ciclo Semaforico'!BN$32,O!$HC39:$HL39))-IF(BN$31="",(SUMIF(S!$HC$15:$HL$15,'Ciclo Semaforico'!BN$30,S!$HC39:$HL39)+SUMIF(N!$HC$15:$HL$15,'Ciclo Semaforico'!BN$30,N!$HC39:$HL39)+SUMIF(E!$HC$15:$HL$15,'Ciclo Semaforico'!BN$30,E!$HC39:$HL39)+SUMIF(O!$HC$15:$HL$15,'Ciclo Semaforico'!BN$30,O!$HC39:$HL39)),(SUMIF(S!$HC$15:$HL$15,'Ciclo Semaforico'!BN$30,S!$HC39:$HL39)+SUMIF(N!$HC$15:$HL$15,'Ciclo Semaforico'!BN$30,N!$HC39:$HL39)+SUMIF(E!$HC$15:$HL$15,'Ciclo Semaforico'!BN$30,E!$HC39:$HL39)+SUMIF(O!$HC$15:$HL$15,'Ciclo Semaforico'!BN$30,O!$HC39:$HL39))*BN$31))</f>
        <v>0</v>
      </c>
      <c r="BO64" s="245">
        <f>IF(BO$32="",IF(BO$31="",(SUMIF(S!$HC$15:$HL$15,'Ciclo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Semaforico'!BO$30,O!$HC39:$HL39))*BO$31),(SUMIF(S!$HC$15:$HL$15,'Ciclo Semaforico'!BO$32,S!$HC39:$HL39)+SUMIF(N!$HC$15:$HL$15,'Ciclo Semaforico'!BO$32,N!$HC39:$HL39)+SUMIF(E!$HC$15:$HL$15,'Ciclo Semaforico'!BO$32,E!$HC39:$HL39)+SUMIF(O!$HC$15:$HL$15,'Ciclo Semaforico'!BO$32,O!$HC39:$HL39))-IF(BO$31="",(SUMIF(S!$HC$15:$HL$15,'Ciclo Semaforico'!BO$30,S!$HC39:$HL39)+SUMIF(N!$HC$15:$HL$15,'Ciclo Semaforico'!BO$30,N!$HC39:$HL39)+SUMIF(E!$HC$15:$HL$15,'Ciclo Semaforico'!BO$30,E!$HC39:$HL39)+SUMIF(O!$HC$15:$HL$15,'Ciclo Semaforico'!BO$30,O!$HC39:$HL39)),(SUMIF(S!$HC$15:$HL$15,'Ciclo Semaforico'!BO$30,S!$HC39:$HL39)+SUMIF(N!$HC$15:$HL$15,'Ciclo Semaforico'!BO$30,N!$HC39:$HL39)+SUMIF(E!$HC$15:$HL$15,'Ciclo Semaforico'!BO$30,E!$HC39:$HL39)+SUMIF(O!$HC$15:$HL$15,'Ciclo Semaforico'!BO$30,O!$HC39:$HL39))*BO$31))</f>
        <v>0</v>
      </c>
      <c r="BP64" s="245">
        <f>IF(BP$32="",IF(BP$31="",(SUMIF(S!$HC$15:$HL$15,'Ciclo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Semaforico'!BP$30,O!$HC39:$HL39))*BP$31),(SUMIF(S!$HC$15:$HL$15,'Ciclo Semaforico'!BP$32,S!$HC39:$HL39)+SUMIF(N!$HC$15:$HL$15,'Ciclo Semaforico'!BP$32,N!$HC39:$HL39)+SUMIF(E!$HC$15:$HL$15,'Ciclo Semaforico'!BP$32,E!$HC39:$HL39)+SUMIF(O!$HC$15:$HL$15,'Ciclo Semaforico'!BP$32,O!$HC39:$HL39))-IF(BP$31="",(SUMIF(S!$HC$15:$HL$15,'Ciclo Semaforico'!BP$30,S!$HC39:$HL39)+SUMIF(N!$HC$15:$HL$15,'Ciclo Semaforico'!BP$30,N!$HC39:$HL39)+SUMIF(E!$HC$15:$HL$15,'Ciclo Semaforico'!BP$30,E!$HC39:$HL39)+SUMIF(O!$HC$15:$HL$15,'Ciclo Semaforico'!BP$30,O!$HC39:$HL39)),(SUMIF(S!$HC$15:$HL$15,'Ciclo Semaforico'!BP$30,S!$HC39:$HL39)+SUMIF(N!$HC$15:$HL$15,'Ciclo Semaforico'!BP$30,N!$HC39:$HL39)+SUMIF(E!$HC$15:$HL$15,'Ciclo Semaforico'!BP$30,E!$HC39:$HL39)+SUMIF(O!$HC$15:$HL$15,'Ciclo Semaforico'!BP$30,O!$HC39:$HL39))*BP$31))</f>
        <v>0</v>
      </c>
      <c r="BQ64" s="245">
        <f>IF(BQ$32="",IF(BQ$31="",(SUMIF(S!$HC$15:$HL$15,'Ciclo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Semaforico'!BQ$30,O!$HC39:$HL39))*BQ$31),(SUMIF(S!$HC$15:$HL$15,'Ciclo Semaforico'!BQ$32,S!$HC39:$HL39)+SUMIF(N!$HC$15:$HL$15,'Ciclo Semaforico'!BQ$32,N!$HC39:$HL39)+SUMIF(E!$HC$15:$HL$15,'Ciclo Semaforico'!BQ$32,E!$HC39:$HL39)+SUMIF(O!$HC$15:$HL$15,'Ciclo Semaforico'!BQ$32,O!$HC39:$HL39))-IF(BQ$31="",(SUMIF(S!$HC$15:$HL$15,'Ciclo Semaforico'!BQ$30,S!$HC39:$HL39)+SUMIF(N!$HC$15:$HL$15,'Ciclo Semaforico'!BQ$30,N!$HC39:$HL39)+SUMIF(E!$HC$15:$HL$15,'Ciclo Semaforico'!BQ$30,E!$HC39:$HL39)+SUMIF(O!$HC$15:$HL$15,'Ciclo Semaforico'!BQ$30,O!$HC39:$HL39)),(SUMIF(S!$HC$15:$HL$15,'Ciclo Semaforico'!BQ$30,S!$HC39:$HL39)+SUMIF(N!$HC$15:$HL$15,'Ciclo Semaforico'!BQ$30,N!$HC39:$HL39)+SUMIF(E!$HC$15:$HL$15,'Ciclo Semaforico'!BQ$30,E!$HC39:$HL39)+SUMIF(O!$HC$15:$HL$15,'Ciclo Semaforico'!BQ$30,O!$HC39:$HL39))*BQ$31))</f>
        <v>0</v>
      </c>
      <c r="BR64" s="245">
        <f>IF(BR$32="",IF(BR$31="",(SUMIF(S!$HC$15:$HL$15,'Ciclo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Semaforico'!BR$30,O!$HC39:$HL39))*BR$31),(SUMIF(S!$HC$15:$HL$15,'Ciclo Semaforico'!BR$32,S!$HC39:$HL39)+SUMIF(N!$HC$15:$HL$15,'Ciclo Semaforico'!BR$32,N!$HC39:$HL39)+SUMIF(E!$HC$15:$HL$15,'Ciclo Semaforico'!BR$32,E!$HC39:$HL39)+SUMIF(O!$HC$15:$HL$15,'Ciclo Semaforico'!BR$32,O!$HC39:$HL39))-IF(BR$31="",(SUMIF(S!$HC$15:$HL$15,'Ciclo Semaforico'!BR$30,S!$HC39:$HL39)+SUMIF(N!$HC$15:$HL$15,'Ciclo Semaforico'!BR$30,N!$HC39:$HL39)+SUMIF(E!$HC$15:$HL$15,'Ciclo Semaforico'!BR$30,E!$HC39:$HL39)+SUMIF(O!$HC$15:$HL$15,'Ciclo Semaforico'!BR$30,O!$HC39:$HL39)),(SUMIF(S!$HC$15:$HL$15,'Ciclo Semaforico'!BR$30,S!$HC39:$HL39)+SUMIF(N!$HC$15:$HL$15,'Ciclo Semaforico'!BR$30,N!$HC39:$HL39)+SUMIF(E!$HC$15:$HL$15,'Ciclo Semaforico'!BR$30,E!$HC39:$HL39)+SUMIF(O!$HC$15:$HL$15,'Ciclo Semaforico'!BR$30,O!$HC39:$HL39))*BR$31))</f>
        <v>0</v>
      </c>
      <c r="BS64" s="245">
        <f>IF(BS$32="",IF(BS$31="",(SUMIF(S!$HC$15:$HL$15,'Ciclo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Semaforico'!BS$30,O!$HC39:$HL39))*BS$31),(SUMIF(S!$HC$15:$HL$15,'Ciclo Semaforico'!BS$32,S!$HC39:$HL39)+SUMIF(N!$HC$15:$HL$15,'Ciclo Semaforico'!BS$32,N!$HC39:$HL39)+SUMIF(E!$HC$15:$HL$15,'Ciclo Semaforico'!BS$32,E!$HC39:$HL39)+SUMIF(O!$HC$15:$HL$15,'Ciclo Semaforico'!BS$32,O!$HC39:$HL39))-IF(BS$31="",(SUMIF(S!$HC$15:$HL$15,'Ciclo Semaforico'!BS$30,S!$HC39:$HL39)+SUMIF(N!$HC$15:$HL$15,'Ciclo Semaforico'!BS$30,N!$HC39:$HL39)+SUMIF(E!$HC$15:$HL$15,'Ciclo Semaforico'!BS$30,E!$HC39:$HL39)+SUMIF(O!$HC$15:$HL$15,'Ciclo Semaforico'!BS$30,O!$HC39:$HL39)),(SUMIF(S!$HC$15:$HL$15,'Ciclo Semaforico'!BS$30,S!$HC39:$HL39)+SUMIF(N!$HC$15:$HL$15,'Ciclo Semaforico'!BS$30,N!$HC39:$HL39)+SUMIF(E!$HC$15:$HL$15,'Ciclo Semaforico'!BS$30,E!$HC39:$HL39)+SUMIF(O!$HC$15:$HL$15,'Ciclo Semaforico'!BS$30,O!$HC39:$HL39))*BS$31))</f>
        <v>0</v>
      </c>
      <c r="BT64" s="245">
        <f>IF(BT$32="",IF(BT$31="",(SUMIF(S!$HC$15:$HL$15,'Ciclo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Semaforico'!BT$30,O!$HC39:$HL39))*BT$31),(SUMIF(S!$HC$15:$HL$15,'Ciclo Semaforico'!BT$32,S!$HC39:$HL39)+SUMIF(N!$HC$15:$HL$15,'Ciclo Semaforico'!BT$32,N!$HC39:$HL39)+SUMIF(E!$HC$15:$HL$15,'Ciclo Semaforico'!BT$32,E!$HC39:$HL39)+SUMIF(O!$HC$15:$HL$15,'Ciclo Semaforico'!BT$32,O!$HC39:$HL39))-IF(BT$31="",(SUMIF(S!$HC$15:$HL$15,'Ciclo Semaforico'!BT$30,S!$HC39:$HL39)+SUMIF(N!$HC$15:$HL$15,'Ciclo Semaforico'!BT$30,N!$HC39:$HL39)+SUMIF(E!$HC$15:$HL$15,'Ciclo Semaforico'!BT$30,E!$HC39:$HL39)+SUMIF(O!$HC$15:$HL$15,'Ciclo Semaforico'!BT$30,O!$HC39:$HL39)),(SUMIF(S!$HC$15:$HL$15,'Ciclo Semaforico'!BT$30,S!$HC39:$HL39)+SUMIF(N!$HC$15:$HL$15,'Ciclo Semaforico'!BT$30,N!$HC39:$HL39)+SUMIF(E!$HC$15:$HL$15,'Ciclo Semaforico'!BT$30,E!$HC39:$HL39)+SUMIF(O!$HC$15:$HL$15,'Ciclo Semaforico'!BT$30,O!$HC39:$HL39))*BT$31))</f>
        <v>0</v>
      </c>
      <c r="BU64" s="245">
        <f>IF(BU$32="",IF(BU$31="",(SUMIF(S!$HC$15:$HL$15,'Ciclo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Semaforico'!BU$30,O!$HC39:$HL39))*BU$31),(SUMIF(S!$HC$15:$HL$15,'Ciclo Semaforico'!BU$32,S!$HC39:$HL39)+SUMIF(N!$HC$15:$HL$15,'Ciclo Semaforico'!BU$32,N!$HC39:$HL39)+SUMIF(E!$HC$15:$HL$15,'Ciclo Semaforico'!BU$32,E!$HC39:$HL39)+SUMIF(O!$HC$15:$HL$15,'Ciclo Semaforico'!BU$32,O!$HC39:$HL39))-IF(BU$31="",(SUMIF(S!$HC$15:$HL$15,'Ciclo Semaforico'!BU$30,S!$HC39:$HL39)+SUMIF(N!$HC$15:$HL$15,'Ciclo Semaforico'!BU$30,N!$HC39:$HL39)+SUMIF(E!$HC$15:$HL$15,'Ciclo Semaforico'!BU$30,E!$HC39:$HL39)+SUMIF(O!$HC$15:$HL$15,'Ciclo Semaforico'!BU$30,O!$HC39:$HL39)),(SUMIF(S!$HC$15:$HL$15,'Ciclo Semaforico'!BU$30,S!$HC39:$HL39)+SUMIF(N!$HC$15:$HL$15,'Ciclo Semaforico'!BU$30,N!$HC39:$HL39)+SUMIF(E!$HC$15:$HL$15,'Ciclo Semaforico'!BU$30,E!$HC39:$HL39)+SUMIF(O!$HC$15:$HL$15,'Ciclo Semaforico'!BU$30,O!$HC39:$HL39))*BU$31))</f>
        <v>0</v>
      </c>
      <c r="BV64" s="246">
        <f>IF(BV$32="",IF(BV$31="",(SUMIF(S!$HC$15:$HL$15,'Ciclo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Semaforico'!BV$30,O!$HC39:$HL39))*BV$31),(SUMIF(S!$HC$15:$HL$15,'Ciclo Semaforico'!BV$32,S!$HC39:$HL39)+SUMIF(N!$HC$15:$HL$15,'Ciclo Semaforico'!BV$32,N!$HC39:$HL39)+SUMIF(E!$HC$15:$HL$15,'Ciclo Semaforico'!BV$32,E!$HC39:$HL39)+SUMIF(O!$HC$15:$HL$15,'Ciclo Semaforico'!BV$32,O!$HC39:$HL39))-IF(BV$31="",(SUMIF(S!$HC$15:$HL$15,'Ciclo Semaforico'!BV$30,S!$HC39:$HL39)+SUMIF(N!$HC$15:$HL$15,'Ciclo Semaforico'!BV$30,N!$HC39:$HL39)+SUMIF(E!$HC$15:$HL$15,'Ciclo Semaforico'!BV$30,E!$HC39:$HL39)+SUMIF(O!$HC$15:$HL$15,'Ciclo Semaforico'!BV$30,O!$HC39:$HL39)),(SUMIF(S!$HC$15:$HL$15,'Ciclo Semaforico'!BV$30,S!$HC39:$HL39)+SUMIF(N!$HC$15:$HL$15,'Ciclo Semaforico'!BV$30,N!$HC39:$HL39)+SUMIF(E!$HC$15:$HL$15,'Ciclo Semaforico'!BV$30,E!$HC39:$HL39)+SUMIF(O!$HC$15:$HL$15,'Ciclo Semaforico'!BV$30,O!$HC39:$HL39))*BV$31))</f>
        <v>0</v>
      </c>
      <c r="BW64" s="244">
        <f>IF(BW$32="",IF(BW$31="",(SUMIF(S!$HC$15:$HL$15,'Ciclo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Semaforico'!BW$30,O!$HC39:$HL39))*BW$31),(SUMIF(S!$HC$15:$HL$15,'Ciclo Semaforico'!BW$32,S!$HC39:$HL39)+SUMIF(N!$HC$15:$HL$15,'Ciclo Semaforico'!BW$32,N!$HC39:$HL39)+SUMIF(E!$HC$15:$HL$15,'Ciclo Semaforico'!BW$32,E!$HC39:$HL39)+SUMIF(O!$HC$15:$HL$15,'Ciclo Semaforico'!BW$32,O!$HC39:$HL39))-IF(BW$31="",(SUMIF(S!$HC$15:$HL$15,'Ciclo Semaforico'!BW$30,S!$HC39:$HL39)+SUMIF(N!$HC$15:$HL$15,'Ciclo Semaforico'!BW$30,N!$HC39:$HL39)+SUMIF(E!$HC$15:$HL$15,'Ciclo Semaforico'!BW$30,E!$HC39:$HL39)+SUMIF(O!$HC$15:$HL$15,'Ciclo Semaforico'!BW$30,O!$HC39:$HL39)),(SUMIF(S!$HC$15:$HL$15,'Ciclo Semaforico'!BW$30,S!$HC39:$HL39)+SUMIF(N!$HC$15:$HL$15,'Ciclo Semaforico'!BW$30,N!$HC39:$HL39)+SUMIF(E!$HC$15:$HL$15,'Ciclo Semaforico'!BW$30,E!$HC39:$HL39)+SUMIF(O!$HC$15:$HL$15,'Ciclo Semaforico'!BW$30,O!$HC39:$HL39))*BW$31))</f>
        <v>0</v>
      </c>
      <c r="BX64" s="245">
        <f>IF(BX$32="",IF(BX$31="",(SUMIF(S!$HC$15:$HL$15,'Ciclo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Semaforico'!BX$30,O!$HC39:$HL39))*BX$31),(SUMIF(S!$HC$15:$HL$15,'Ciclo Semaforico'!BX$32,S!$HC39:$HL39)+SUMIF(N!$HC$15:$HL$15,'Ciclo Semaforico'!BX$32,N!$HC39:$HL39)+SUMIF(E!$HC$15:$HL$15,'Ciclo Semaforico'!BX$32,E!$HC39:$HL39)+SUMIF(O!$HC$15:$HL$15,'Ciclo Semaforico'!BX$32,O!$HC39:$HL39))-IF(BX$31="",(SUMIF(S!$HC$15:$HL$15,'Ciclo Semaforico'!BX$30,S!$HC39:$HL39)+SUMIF(N!$HC$15:$HL$15,'Ciclo Semaforico'!BX$30,N!$HC39:$HL39)+SUMIF(E!$HC$15:$HL$15,'Ciclo Semaforico'!BX$30,E!$HC39:$HL39)+SUMIF(O!$HC$15:$HL$15,'Ciclo Semaforico'!BX$30,O!$HC39:$HL39)),(SUMIF(S!$HC$15:$HL$15,'Ciclo Semaforico'!BX$30,S!$HC39:$HL39)+SUMIF(N!$HC$15:$HL$15,'Ciclo Semaforico'!BX$30,N!$HC39:$HL39)+SUMIF(E!$HC$15:$HL$15,'Ciclo Semaforico'!BX$30,E!$HC39:$HL39)+SUMIF(O!$HC$15:$HL$15,'Ciclo Semaforico'!BX$30,O!$HC39:$HL39))*BX$31))</f>
        <v>0</v>
      </c>
      <c r="BY64" s="245">
        <f>IF(BY$32="",IF(BY$31="",(SUMIF(S!$HC$15:$HL$15,'Ciclo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Semaforico'!BY$30,O!$HC39:$HL39))*BY$31),(SUMIF(S!$HC$15:$HL$15,'Ciclo Semaforico'!BY$32,S!$HC39:$HL39)+SUMIF(N!$HC$15:$HL$15,'Ciclo Semaforico'!BY$32,N!$HC39:$HL39)+SUMIF(E!$HC$15:$HL$15,'Ciclo Semaforico'!BY$32,E!$HC39:$HL39)+SUMIF(O!$HC$15:$HL$15,'Ciclo Semaforico'!BY$32,O!$HC39:$HL39))-IF(BY$31="",(SUMIF(S!$HC$15:$HL$15,'Ciclo Semaforico'!BY$30,S!$HC39:$HL39)+SUMIF(N!$HC$15:$HL$15,'Ciclo Semaforico'!BY$30,N!$HC39:$HL39)+SUMIF(E!$HC$15:$HL$15,'Ciclo Semaforico'!BY$30,E!$HC39:$HL39)+SUMIF(O!$HC$15:$HL$15,'Ciclo Semaforico'!BY$30,O!$HC39:$HL39)),(SUMIF(S!$HC$15:$HL$15,'Ciclo Semaforico'!BY$30,S!$HC39:$HL39)+SUMIF(N!$HC$15:$HL$15,'Ciclo Semaforico'!BY$30,N!$HC39:$HL39)+SUMIF(E!$HC$15:$HL$15,'Ciclo Semaforico'!BY$30,E!$HC39:$HL39)+SUMIF(O!$HC$15:$HL$15,'Ciclo Semaforico'!BY$30,O!$HC39:$HL39))*BY$31))</f>
        <v>0</v>
      </c>
      <c r="BZ64" s="245">
        <f>IF(BZ$32="",IF(BZ$31="",(SUMIF(S!$HC$15:$HL$15,'Ciclo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Semaforico'!BZ$30,O!$HC39:$HL39))*BZ$31),(SUMIF(S!$HC$15:$HL$15,'Ciclo Semaforico'!BZ$32,S!$HC39:$HL39)+SUMIF(N!$HC$15:$HL$15,'Ciclo Semaforico'!BZ$32,N!$HC39:$HL39)+SUMIF(E!$HC$15:$HL$15,'Ciclo Semaforico'!BZ$32,E!$HC39:$HL39)+SUMIF(O!$HC$15:$HL$15,'Ciclo Semaforico'!BZ$32,O!$HC39:$HL39))-IF(BZ$31="",(SUMIF(S!$HC$15:$HL$15,'Ciclo Semaforico'!BZ$30,S!$HC39:$HL39)+SUMIF(N!$HC$15:$HL$15,'Ciclo Semaforico'!BZ$30,N!$HC39:$HL39)+SUMIF(E!$HC$15:$HL$15,'Ciclo Semaforico'!BZ$30,E!$HC39:$HL39)+SUMIF(O!$HC$15:$HL$15,'Ciclo Semaforico'!BZ$30,O!$HC39:$HL39)),(SUMIF(S!$HC$15:$HL$15,'Ciclo Semaforico'!BZ$30,S!$HC39:$HL39)+SUMIF(N!$HC$15:$HL$15,'Ciclo Semaforico'!BZ$30,N!$HC39:$HL39)+SUMIF(E!$HC$15:$HL$15,'Ciclo Semaforico'!BZ$30,E!$HC39:$HL39)+SUMIF(O!$HC$15:$HL$15,'Ciclo Semaforico'!BZ$30,O!$HC39:$HL39))*BZ$31))</f>
        <v>0</v>
      </c>
      <c r="CA64" s="245">
        <f>IF(CA$32="",IF(CA$31="",(SUMIF(S!$HC$15:$HL$15,'Ciclo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Semaforico'!CA$30,O!$HC39:$HL39))*CA$31),(SUMIF(S!$HC$15:$HL$15,'Ciclo Semaforico'!CA$32,S!$HC39:$HL39)+SUMIF(N!$HC$15:$HL$15,'Ciclo Semaforico'!CA$32,N!$HC39:$HL39)+SUMIF(E!$HC$15:$HL$15,'Ciclo Semaforico'!CA$32,E!$HC39:$HL39)+SUMIF(O!$HC$15:$HL$15,'Ciclo Semaforico'!CA$32,O!$HC39:$HL39))-IF(CA$31="",(SUMIF(S!$HC$15:$HL$15,'Ciclo Semaforico'!CA$30,S!$HC39:$HL39)+SUMIF(N!$HC$15:$HL$15,'Ciclo Semaforico'!CA$30,N!$HC39:$HL39)+SUMIF(E!$HC$15:$HL$15,'Ciclo Semaforico'!CA$30,E!$HC39:$HL39)+SUMIF(O!$HC$15:$HL$15,'Ciclo Semaforico'!CA$30,O!$HC39:$HL39)),(SUMIF(S!$HC$15:$HL$15,'Ciclo Semaforico'!CA$30,S!$HC39:$HL39)+SUMIF(N!$HC$15:$HL$15,'Ciclo Semaforico'!CA$30,N!$HC39:$HL39)+SUMIF(E!$HC$15:$HL$15,'Ciclo Semaforico'!CA$30,E!$HC39:$HL39)+SUMIF(O!$HC$15:$HL$15,'Ciclo Semaforico'!CA$30,O!$HC39:$HL39))*CA$31))</f>
        <v>0</v>
      </c>
      <c r="CB64" s="245">
        <f>IF(CB$32="",IF(CB$31="",(SUMIF(S!$HC$15:$HL$15,'Ciclo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Semaforico'!CB$30,O!$HC39:$HL39))*CB$31),(SUMIF(S!$HC$15:$HL$15,'Ciclo Semaforico'!CB$32,S!$HC39:$HL39)+SUMIF(N!$HC$15:$HL$15,'Ciclo Semaforico'!CB$32,N!$HC39:$HL39)+SUMIF(E!$HC$15:$HL$15,'Ciclo Semaforico'!CB$32,E!$HC39:$HL39)+SUMIF(O!$HC$15:$HL$15,'Ciclo Semaforico'!CB$32,O!$HC39:$HL39))-IF(CB$31="",(SUMIF(S!$HC$15:$HL$15,'Ciclo Semaforico'!CB$30,S!$HC39:$HL39)+SUMIF(N!$HC$15:$HL$15,'Ciclo Semaforico'!CB$30,N!$HC39:$HL39)+SUMIF(E!$HC$15:$HL$15,'Ciclo Semaforico'!CB$30,E!$HC39:$HL39)+SUMIF(O!$HC$15:$HL$15,'Ciclo Semaforico'!CB$30,O!$HC39:$HL39)),(SUMIF(S!$HC$15:$HL$15,'Ciclo Semaforico'!CB$30,S!$HC39:$HL39)+SUMIF(N!$HC$15:$HL$15,'Ciclo Semaforico'!CB$30,N!$HC39:$HL39)+SUMIF(E!$HC$15:$HL$15,'Ciclo Semaforico'!CB$30,E!$HC39:$HL39)+SUMIF(O!$HC$15:$HL$15,'Ciclo Semaforico'!CB$30,O!$HC39:$HL39))*CB$31))</f>
        <v>0</v>
      </c>
      <c r="CC64" s="245">
        <f>IF(CC$32="",IF(CC$31="",(SUMIF(S!$HC$15:$HL$15,'Ciclo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Semaforico'!CC$30,O!$HC39:$HL39))*CC$31),(SUMIF(S!$HC$15:$HL$15,'Ciclo Semaforico'!CC$32,S!$HC39:$HL39)+SUMIF(N!$HC$15:$HL$15,'Ciclo Semaforico'!CC$32,N!$HC39:$HL39)+SUMIF(E!$HC$15:$HL$15,'Ciclo Semaforico'!CC$32,E!$HC39:$HL39)+SUMIF(O!$HC$15:$HL$15,'Ciclo Semaforico'!CC$32,O!$HC39:$HL39))-IF(CC$31="",(SUMIF(S!$HC$15:$HL$15,'Ciclo Semaforico'!CC$30,S!$HC39:$HL39)+SUMIF(N!$HC$15:$HL$15,'Ciclo Semaforico'!CC$30,N!$HC39:$HL39)+SUMIF(E!$HC$15:$HL$15,'Ciclo Semaforico'!CC$30,E!$HC39:$HL39)+SUMIF(O!$HC$15:$HL$15,'Ciclo Semaforico'!CC$30,O!$HC39:$HL39)),(SUMIF(S!$HC$15:$HL$15,'Ciclo Semaforico'!CC$30,S!$HC39:$HL39)+SUMIF(N!$HC$15:$HL$15,'Ciclo Semaforico'!CC$30,N!$HC39:$HL39)+SUMIF(E!$HC$15:$HL$15,'Ciclo Semaforico'!CC$30,E!$HC39:$HL39)+SUMIF(O!$HC$15:$HL$15,'Ciclo Semaforico'!CC$30,O!$HC39:$HL39))*CC$31))</f>
        <v>0</v>
      </c>
      <c r="CD64" s="245">
        <f>IF(CD$32="",IF(CD$31="",(SUMIF(S!$HC$15:$HL$15,'Ciclo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Semaforico'!CD$30,O!$HC39:$HL39))*CD$31),(SUMIF(S!$HC$15:$HL$15,'Ciclo Semaforico'!CD$32,S!$HC39:$HL39)+SUMIF(N!$HC$15:$HL$15,'Ciclo Semaforico'!CD$32,N!$HC39:$HL39)+SUMIF(E!$HC$15:$HL$15,'Ciclo Semaforico'!CD$32,E!$HC39:$HL39)+SUMIF(O!$HC$15:$HL$15,'Ciclo Semaforico'!CD$32,O!$HC39:$HL39))-IF(CD$31="",(SUMIF(S!$HC$15:$HL$15,'Ciclo Semaforico'!CD$30,S!$HC39:$HL39)+SUMIF(N!$HC$15:$HL$15,'Ciclo Semaforico'!CD$30,N!$HC39:$HL39)+SUMIF(E!$HC$15:$HL$15,'Ciclo Semaforico'!CD$30,E!$HC39:$HL39)+SUMIF(O!$HC$15:$HL$15,'Ciclo Semaforico'!CD$30,O!$HC39:$HL39)),(SUMIF(S!$HC$15:$HL$15,'Ciclo Semaforico'!CD$30,S!$HC39:$HL39)+SUMIF(N!$HC$15:$HL$15,'Ciclo Semaforico'!CD$30,N!$HC39:$HL39)+SUMIF(E!$HC$15:$HL$15,'Ciclo Semaforico'!CD$30,E!$HC39:$HL39)+SUMIF(O!$HC$15:$HL$15,'Ciclo Semaforico'!CD$30,O!$HC39:$HL39))*CD$31))</f>
        <v>0</v>
      </c>
      <c r="CE64" s="245">
        <f>IF(CE$32="",IF(CE$31="",(SUMIF(S!$HC$15:$HL$15,'Ciclo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Semaforico'!CE$30,O!$HC39:$HL39))*CE$31),(SUMIF(S!$HC$15:$HL$15,'Ciclo Semaforico'!CE$32,S!$HC39:$HL39)+SUMIF(N!$HC$15:$HL$15,'Ciclo Semaforico'!CE$32,N!$HC39:$HL39)+SUMIF(E!$HC$15:$HL$15,'Ciclo Semaforico'!CE$32,E!$HC39:$HL39)+SUMIF(O!$HC$15:$HL$15,'Ciclo Semaforico'!CE$32,O!$HC39:$HL39))-IF(CE$31="",(SUMIF(S!$HC$15:$HL$15,'Ciclo Semaforico'!CE$30,S!$HC39:$HL39)+SUMIF(N!$HC$15:$HL$15,'Ciclo Semaforico'!CE$30,N!$HC39:$HL39)+SUMIF(E!$HC$15:$HL$15,'Ciclo Semaforico'!CE$30,E!$HC39:$HL39)+SUMIF(O!$HC$15:$HL$15,'Ciclo Semaforico'!CE$30,O!$HC39:$HL39)),(SUMIF(S!$HC$15:$HL$15,'Ciclo Semaforico'!CE$30,S!$HC39:$HL39)+SUMIF(N!$HC$15:$HL$15,'Ciclo Semaforico'!CE$30,N!$HC39:$HL39)+SUMIF(E!$HC$15:$HL$15,'Ciclo Semaforico'!CE$30,E!$HC39:$HL39)+SUMIF(O!$HC$15:$HL$15,'Ciclo Semaforico'!CE$30,O!$HC39:$HL39))*CE$31))</f>
        <v>0</v>
      </c>
      <c r="CF64" s="245">
        <f>IF(CF$32="",IF(CF$31="",(SUMIF(S!$HC$15:$HL$15,'Ciclo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Semaforico'!CF$30,O!$HC39:$HL39))*CF$31),(SUMIF(S!$HC$15:$HL$15,'Ciclo Semaforico'!CF$32,S!$HC39:$HL39)+SUMIF(N!$HC$15:$HL$15,'Ciclo Semaforico'!CF$32,N!$HC39:$HL39)+SUMIF(E!$HC$15:$HL$15,'Ciclo Semaforico'!CF$32,E!$HC39:$HL39)+SUMIF(O!$HC$15:$HL$15,'Ciclo Semaforico'!CF$32,O!$HC39:$HL39))-IF(CF$31="",(SUMIF(S!$HC$15:$HL$15,'Ciclo Semaforico'!CF$30,S!$HC39:$HL39)+SUMIF(N!$HC$15:$HL$15,'Ciclo Semaforico'!CF$30,N!$HC39:$HL39)+SUMIF(E!$HC$15:$HL$15,'Ciclo Semaforico'!CF$30,E!$HC39:$HL39)+SUMIF(O!$HC$15:$HL$15,'Ciclo Semaforico'!CF$30,O!$HC39:$HL39)),(SUMIF(S!$HC$15:$HL$15,'Ciclo Semaforico'!CF$30,S!$HC39:$HL39)+SUMIF(N!$HC$15:$HL$15,'Ciclo Semaforico'!CF$30,N!$HC39:$HL39)+SUMIF(E!$HC$15:$HL$15,'Ciclo Semaforico'!CF$30,E!$HC39:$HL39)+SUMIF(O!$HC$15:$HL$15,'Ciclo Semaforico'!CF$30,O!$HC39:$HL39))*CF$31))</f>
        <v>0</v>
      </c>
      <c r="CG64" s="245">
        <f>IF(CG$32="",IF(CG$31="",(SUMIF(S!$HC$15:$HL$15,'Ciclo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Semaforico'!CG$30,O!$HC39:$HL39))*CG$31),(SUMIF(S!$HC$15:$HL$15,'Ciclo Semaforico'!CG$32,S!$HC39:$HL39)+SUMIF(N!$HC$15:$HL$15,'Ciclo Semaforico'!CG$32,N!$HC39:$HL39)+SUMIF(E!$HC$15:$HL$15,'Ciclo Semaforico'!CG$32,E!$HC39:$HL39)+SUMIF(O!$HC$15:$HL$15,'Ciclo Semaforico'!CG$32,O!$HC39:$HL39))-IF(CG$31="",(SUMIF(S!$HC$15:$HL$15,'Ciclo Semaforico'!CG$30,S!$HC39:$HL39)+SUMIF(N!$HC$15:$HL$15,'Ciclo Semaforico'!CG$30,N!$HC39:$HL39)+SUMIF(E!$HC$15:$HL$15,'Ciclo Semaforico'!CG$30,E!$HC39:$HL39)+SUMIF(O!$HC$15:$HL$15,'Ciclo Semaforico'!CG$30,O!$HC39:$HL39)),(SUMIF(S!$HC$15:$HL$15,'Ciclo Semaforico'!CG$30,S!$HC39:$HL39)+SUMIF(N!$HC$15:$HL$15,'Ciclo Semaforico'!CG$30,N!$HC39:$HL39)+SUMIF(E!$HC$15:$HL$15,'Ciclo Semaforico'!CG$30,E!$HC39:$HL39)+SUMIF(O!$HC$15:$HL$15,'Ciclo Semaforico'!CG$30,O!$HC39:$HL39))*CG$31))</f>
        <v>0</v>
      </c>
      <c r="CH64" s="246">
        <f>IF(CH$32="",IF(CH$31="",(SUMIF(S!$HC$15:$HL$15,'Ciclo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Semaforico'!CH$30,O!$HC39:$HL39))*CH$31),(SUMIF(S!$HC$15:$HL$15,'Ciclo Semaforico'!CH$32,S!$HC39:$HL39)+SUMIF(N!$HC$15:$HL$15,'Ciclo Semaforico'!CH$32,N!$HC39:$HL39)+SUMIF(E!$HC$15:$HL$15,'Ciclo Semaforico'!CH$32,E!$HC39:$HL39)+SUMIF(O!$HC$15:$HL$15,'Ciclo Semaforico'!CH$32,O!$HC39:$HL39))-IF(CH$31="",(SUMIF(S!$HC$15:$HL$15,'Ciclo Semaforico'!CH$30,S!$HC39:$HL39)+SUMIF(N!$HC$15:$HL$15,'Ciclo Semaforico'!CH$30,N!$HC39:$HL39)+SUMIF(E!$HC$15:$HL$15,'Ciclo Semaforico'!CH$30,E!$HC39:$HL39)+SUMIF(O!$HC$15:$HL$15,'Ciclo Semaforico'!CH$30,O!$HC39:$HL39)),(SUMIF(S!$HC$15:$HL$15,'Ciclo Semaforico'!CH$30,S!$HC39:$HL39)+SUMIF(N!$HC$15:$HL$15,'Ciclo Semaforico'!CH$30,N!$HC39:$HL39)+SUMIF(E!$HC$15:$HL$15,'Ciclo Semaforico'!CH$30,E!$HC39:$HL39)+SUMIF(O!$HC$15:$HL$15,'Ciclo Semaforico'!CH$30,O!$HC39:$HL39))*CH$31))</f>
        <v>0</v>
      </c>
      <c r="CI64" s="244">
        <f t="shared" si="52"/>
        <v>0</v>
      </c>
      <c r="CJ64" s="245">
        <f t="shared" si="53"/>
        <v>0</v>
      </c>
      <c r="CK64" s="245">
        <f t="shared" si="54"/>
        <v>0</v>
      </c>
      <c r="CL64" s="245">
        <f t="shared" si="55"/>
        <v>0</v>
      </c>
      <c r="CM64" s="245" t="e">
        <f t="shared" si="56"/>
        <v>#REF!</v>
      </c>
      <c r="CN64" s="245">
        <f t="shared" si="57"/>
        <v>0</v>
      </c>
      <c r="CO64" s="245">
        <f t="shared" si="58"/>
        <v>0</v>
      </c>
      <c r="CP64" s="245">
        <f t="shared" si="59"/>
        <v>0</v>
      </c>
      <c r="CQ64" s="245">
        <f t="shared" si="60"/>
        <v>0</v>
      </c>
      <c r="CR64" s="245">
        <f t="shared" si="61"/>
        <v>0</v>
      </c>
      <c r="CS64" s="245">
        <f t="shared" si="62"/>
        <v>0</v>
      </c>
      <c r="CT64" s="246">
        <f t="shared" si="63"/>
        <v>0</v>
      </c>
      <c r="CU64" s="244">
        <f t="shared" si="64"/>
        <v>0</v>
      </c>
      <c r="CV64" s="245">
        <f t="shared" si="65"/>
        <v>0</v>
      </c>
      <c r="CW64" s="245">
        <f t="shared" si="66"/>
        <v>0</v>
      </c>
      <c r="CX64" s="245">
        <f t="shared" si="67"/>
        <v>0</v>
      </c>
      <c r="CY64" s="245">
        <f t="shared" si="68"/>
        <v>0</v>
      </c>
      <c r="CZ64" s="245">
        <f t="shared" si="69"/>
        <v>0</v>
      </c>
      <c r="DA64" s="245">
        <f t="shared" si="70"/>
        <v>0</v>
      </c>
      <c r="DB64" s="245">
        <f t="shared" si="71"/>
        <v>0</v>
      </c>
      <c r="DC64" s="245">
        <f t="shared" si="72"/>
        <v>0</v>
      </c>
      <c r="DD64" s="245">
        <f t="shared" si="73"/>
        <v>0</v>
      </c>
      <c r="DE64" s="245">
        <f t="shared" si="74"/>
        <v>0</v>
      </c>
      <c r="DF64" s="246">
        <f t="shared" si="75"/>
        <v>0</v>
      </c>
      <c r="DG64" s="244" t="e">
        <f t="shared" si="76"/>
        <v>#REF!</v>
      </c>
      <c r="DH64" s="245" t="e">
        <f t="shared" si="77"/>
        <v>#REF!</v>
      </c>
      <c r="DI64" s="245" t="e">
        <f t="shared" si="78"/>
        <v>#REF!</v>
      </c>
      <c r="DJ64" s="245" t="e">
        <f t="shared" si="79"/>
        <v>#REF!</v>
      </c>
      <c r="DK64" s="245" t="e">
        <f t="shared" si="80"/>
        <v>#REF!</v>
      </c>
      <c r="DL64" s="245" t="e">
        <f t="shared" si="81"/>
        <v>#REF!</v>
      </c>
      <c r="DM64" s="245">
        <f t="shared" si="82"/>
        <v>0</v>
      </c>
      <c r="DN64" s="245">
        <f t="shared" si="83"/>
        <v>0</v>
      </c>
      <c r="DO64" s="245">
        <f t="shared" si="84"/>
        <v>0</v>
      </c>
      <c r="DP64" s="245">
        <f t="shared" si="85"/>
        <v>0</v>
      </c>
      <c r="DQ64" s="245">
        <f t="shared" si="86"/>
        <v>0</v>
      </c>
      <c r="DR64" s="246">
        <f t="shared" si="87"/>
        <v>0</v>
      </c>
      <c r="DS64" s="244">
        <f t="shared" si="88"/>
        <v>0</v>
      </c>
      <c r="DT64" s="245">
        <f t="shared" si="89"/>
        <v>0</v>
      </c>
      <c r="DU64" s="245">
        <f t="shared" si="90"/>
        <v>0</v>
      </c>
      <c r="DV64" s="245">
        <f t="shared" si="91"/>
        <v>0</v>
      </c>
      <c r="DW64" s="245">
        <f t="shared" si="92"/>
        <v>0</v>
      </c>
      <c r="DX64" s="245">
        <f t="shared" si="93"/>
        <v>0</v>
      </c>
      <c r="DY64" s="245">
        <f t="shared" si="94"/>
        <v>0</v>
      </c>
      <c r="DZ64" s="245">
        <f t="shared" si="95"/>
        <v>0</v>
      </c>
      <c r="EA64" s="245">
        <f t="shared" si="96"/>
        <v>0</v>
      </c>
      <c r="EB64" s="245">
        <f t="shared" si="97"/>
        <v>0</v>
      </c>
      <c r="EC64" s="245">
        <f t="shared" si="98"/>
        <v>0</v>
      </c>
      <c r="ED64" s="246">
        <f t="shared" si="99"/>
        <v>0</v>
      </c>
      <c r="EE64" s="244">
        <f t="shared" si="100"/>
        <v>0</v>
      </c>
      <c r="EF64" s="245">
        <f t="shared" si="101"/>
        <v>0</v>
      </c>
      <c r="EG64" s="245">
        <f t="shared" si="102"/>
        <v>0</v>
      </c>
      <c r="EH64" s="245">
        <f t="shared" si="103"/>
        <v>0</v>
      </c>
      <c r="EI64" s="245">
        <f t="shared" si="104"/>
        <v>0</v>
      </c>
      <c r="EJ64" s="245">
        <f t="shared" si="105"/>
        <v>0</v>
      </c>
      <c r="EK64" s="245">
        <f t="shared" si="106"/>
        <v>0</v>
      </c>
      <c r="EL64" s="245">
        <f t="shared" si="107"/>
        <v>0</v>
      </c>
      <c r="EM64" s="245">
        <f t="shared" si="108"/>
        <v>0</v>
      </c>
      <c r="EN64" s="245">
        <f t="shared" si="109"/>
        <v>0</v>
      </c>
      <c r="EO64" s="245">
        <f t="shared" si="110"/>
        <v>0</v>
      </c>
      <c r="EP64" s="246">
        <f t="shared" si="111"/>
        <v>0</v>
      </c>
      <c r="EQ64" s="255">
        <f t="shared" si="112"/>
        <v>0</v>
      </c>
      <c r="ER64" s="256">
        <f t="shared" si="113"/>
        <v>0</v>
      </c>
      <c r="ES64" s="256">
        <f t="shared" si="114"/>
        <v>0</v>
      </c>
      <c r="ET64" s="256">
        <f t="shared" si="115"/>
        <v>0</v>
      </c>
      <c r="EU64" s="256" t="e">
        <f t="shared" si="116"/>
        <v>#REF!</v>
      </c>
      <c r="EV64" s="256">
        <f t="shared" si="117"/>
        <v>0</v>
      </c>
      <c r="EW64" s="256">
        <f t="shared" si="118"/>
        <v>0</v>
      </c>
      <c r="EX64" s="256" t="str">
        <f t="shared" si="119"/>
        <v/>
      </c>
      <c r="EY64" s="256" t="str">
        <f t="shared" si="120"/>
        <v/>
      </c>
      <c r="EZ64" s="256" t="str">
        <f t="shared" si="121"/>
        <v/>
      </c>
      <c r="FA64" s="256" t="str">
        <f t="shared" si="122"/>
        <v/>
      </c>
      <c r="FB64" s="257" t="str">
        <f t="shared" si="123"/>
        <v/>
      </c>
      <c r="FC64" s="255">
        <f t="shared" si="124"/>
        <v>0</v>
      </c>
      <c r="FD64" s="256" t="str">
        <f t="shared" si="125"/>
        <v/>
      </c>
      <c r="FE64" s="256" t="str">
        <f t="shared" si="126"/>
        <v/>
      </c>
      <c r="FF64" s="256" t="str">
        <f t="shared" si="127"/>
        <v/>
      </c>
      <c r="FG64" s="256" t="str">
        <f t="shared" si="128"/>
        <v/>
      </c>
      <c r="FH64" s="256" t="str">
        <f t="shared" si="129"/>
        <v/>
      </c>
      <c r="FI64" s="256" t="str">
        <f t="shared" si="130"/>
        <v/>
      </c>
      <c r="FJ64" s="256" t="str">
        <f t="shared" si="131"/>
        <v/>
      </c>
      <c r="FK64" s="256" t="str">
        <f t="shared" si="132"/>
        <v/>
      </c>
      <c r="FL64" s="256" t="str">
        <f t="shared" si="133"/>
        <v/>
      </c>
      <c r="FM64" s="256" t="str">
        <f t="shared" si="134"/>
        <v/>
      </c>
      <c r="FN64" s="257" t="str">
        <f t="shared" si="135"/>
        <v/>
      </c>
      <c r="FO64" s="255" t="e">
        <f t="shared" si="136"/>
        <v>#REF!</v>
      </c>
      <c r="FP64" s="256" t="e">
        <f t="shared" si="137"/>
        <v>#REF!</v>
      </c>
      <c r="FQ64" s="256" t="e">
        <f t="shared" si="138"/>
        <v>#REF!</v>
      </c>
      <c r="FR64" s="256" t="e">
        <f t="shared" si="139"/>
        <v>#REF!</v>
      </c>
      <c r="FS64" s="256" t="e">
        <f t="shared" si="140"/>
        <v>#REF!</v>
      </c>
      <c r="FT64" s="256" t="e">
        <f t="shared" si="141"/>
        <v>#REF!</v>
      </c>
      <c r="FU64" s="256" t="str">
        <f t="shared" si="142"/>
        <v/>
      </c>
      <c r="FV64" s="256" t="str">
        <f t="shared" si="143"/>
        <v/>
      </c>
      <c r="FW64" s="256" t="str">
        <f t="shared" si="144"/>
        <v/>
      </c>
      <c r="FX64" s="256" t="str">
        <f t="shared" si="145"/>
        <v/>
      </c>
      <c r="FY64" s="256" t="str">
        <f t="shared" si="146"/>
        <v/>
      </c>
      <c r="FZ64" s="257" t="str">
        <f t="shared" si="147"/>
        <v/>
      </c>
      <c r="GA64" s="255" t="str">
        <f t="shared" si="148"/>
        <v/>
      </c>
      <c r="GB64" s="256" t="str">
        <f t="shared" si="149"/>
        <v/>
      </c>
      <c r="GC64" s="256" t="str">
        <f t="shared" si="150"/>
        <v/>
      </c>
      <c r="GD64" s="256" t="str">
        <f t="shared" si="151"/>
        <v/>
      </c>
      <c r="GE64" s="256" t="str">
        <f t="shared" si="152"/>
        <v/>
      </c>
      <c r="GF64" s="256" t="str">
        <f t="shared" si="153"/>
        <v/>
      </c>
      <c r="GG64" s="256" t="str">
        <f t="shared" si="154"/>
        <v/>
      </c>
      <c r="GH64" s="256" t="str">
        <f t="shared" si="155"/>
        <v/>
      </c>
      <c r="GI64" s="256" t="str">
        <f t="shared" si="156"/>
        <v/>
      </c>
      <c r="GJ64" s="256" t="str">
        <f t="shared" si="157"/>
        <v/>
      </c>
      <c r="GK64" s="256" t="str">
        <f t="shared" si="158"/>
        <v/>
      </c>
      <c r="GL64" s="257" t="str">
        <f t="shared" si="159"/>
        <v/>
      </c>
      <c r="GM64" s="255" t="str">
        <f t="shared" si="160"/>
        <v/>
      </c>
      <c r="GN64" s="256" t="str">
        <f t="shared" si="161"/>
        <v/>
      </c>
      <c r="GO64" s="256" t="str">
        <f t="shared" si="162"/>
        <v/>
      </c>
      <c r="GP64" s="256" t="str">
        <f t="shared" si="163"/>
        <v/>
      </c>
      <c r="GQ64" s="256" t="str">
        <f t="shared" si="164"/>
        <v/>
      </c>
      <c r="GR64" s="256" t="str">
        <f t="shared" si="165"/>
        <v/>
      </c>
      <c r="GS64" s="256" t="str">
        <f t="shared" si="166"/>
        <v/>
      </c>
      <c r="GT64" s="256" t="str">
        <f t="shared" si="167"/>
        <v/>
      </c>
      <c r="GU64" s="256" t="str">
        <f t="shared" si="168"/>
        <v/>
      </c>
      <c r="GV64" s="256" t="str">
        <f t="shared" si="169"/>
        <v/>
      </c>
      <c r="GW64" s="256" t="str">
        <f t="shared" si="170"/>
        <v/>
      </c>
      <c r="GX64" s="257" t="str">
        <f t="shared" si="171"/>
        <v/>
      </c>
      <c r="GY64" s="252">
        <f t="shared" si="185"/>
        <v>0</v>
      </c>
      <c r="GZ64" s="253" t="e">
        <f t="shared" si="185"/>
        <v>#REF!</v>
      </c>
      <c r="HA64" s="253">
        <f t="shared" si="185"/>
        <v>0</v>
      </c>
      <c r="HB64" s="253">
        <f t="shared" si="185"/>
        <v>0</v>
      </c>
      <c r="HC64" s="253">
        <f t="shared" si="185"/>
        <v>0</v>
      </c>
      <c r="HD64" s="253">
        <f t="shared" si="185"/>
        <v>0</v>
      </c>
      <c r="HE64" s="253">
        <f t="shared" si="185"/>
        <v>0</v>
      </c>
      <c r="HF64" s="254">
        <f t="shared" si="185"/>
        <v>0</v>
      </c>
      <c r="HG64" s="252">
        <f t="shared" si="187"/>
        <v>0</v>
      </c>
      <c r="HH64" s="253">
        <f t="shared" si="187"/>
        <v>0</v>
      </c>
      <c r="HI64" s="253">
        <f t="shared" si="187"/>
        <v>0</v>
      </c>
      <c r="HJ64" s="253">
        <f t="shared" si="187"/>
        <v>0</v>
      </c>
      <c r="HK64" s="253">
        <f t="shared" si="187"/>
        <v>0</v>
      </c>
      <c r="HL64" s="253">
        <f t="shared" si="187"/>
        <v>0</v>
      </c>
      <c r="HM64" s="253">
        <f t="shared" si="187"/>
        <v>0</v>
      </c>
      <c r="HN64" s="254">
        <f t="shared" si="187"/>
        <v>0</v>
      </c>
      <c r="HO64" s="252" t="e">
        <f t="shared" si="189"/>
        <v>#REF!</v>
      </c>
      <c r="HP64" s="253" t="e">
        <f t="shared" si="189"/>
        <v>#REF!</v>
      </c>
      <c r="HQ64" s="253">
        <f t="shared" si="189"/>
        <v>0</v>
      </c>
      <c r="HR64" s="253">
        <f t="shared" si="189"/>
        <v>0</v>
      </c>
      <c r="HS64" s="253">
        <f t="shared" si="189"/>
        <v>0</v>
      </c>
      <c r="HT64" s="253">
        <f t="shared" si="189"/>
        <v>0</v>
      </c>
      <c r="HU64" s="253">
        <f t="shared" si="189"/>
        <v>0</v>
      </c>
      <c r="HV64" s="254">
        <f t="shared" si="189"/>
        <v>0</v>
      </c>
      <c r="HW64" s="252">
        <f t="shared" si="191"/>
        <v>0</v>
      </c>
      <c r="HX64" s="253">
        <f t="shared" si="191"/>
        <v>0</v>
      </c>
      <c r="HY64" s="253">
        <f t="shared" si="191"/>
        <v>0</v>
      </c>
      <c r="HZ64" s="253">
        <f t="shared" si="191"/>
        <v>0</v>
      </c>
      <c r="IA64" s="253">
        <f t="shared" si="191"/>
        <v>0</v>
      </c>
      <c r="IB64" s="253">
        <f t="shared" si="191"/>
        <v>0</v>
      </c>
      <c r="IC64" s="253">
        <f t="shared" si="191"/>
        <v>0</v>
      </c>
      <c r="ID64" s="254">
        <f t="shared" si="191"/>
        <v>0</v>
      </c>
      <c r="IE64" s="252">
        <f t="shared" si="193"/>
        <v>0</v>
      </c>
      <c r="IF64" s="253">
        <f t="shared" si="193"/>
        <v>0</v>
      </c>
      <c r="IG64" s="253">
        <f t="shared" si="193"/>
        <v>0</v>
      </c>
      <c r="IH64" s="253">
        <f t="shared" si="193"/>
        <v>0</v>
      </c>
      <c r="II64" s="253">
        <f t="shared" si="193"/>
        <v>0</v>
      </c>
      <c r="IJ64" s="253">
        <f t="shared" si="193"/>
        <v>0</v>
      </c>
      <c r="IK64" s="253">
        <f t="shared" si="193"/>
        <v>0</v>
      </c>
      <c r="IL64" s="254">
        <f t="shared" si="193"/>
        <v>0</v>
      </c>
      <c r="IM64" s="255" t="e">
        <f t="shared" si="178"/>
        <v>#REF!</v>
      </c>
      <c r="IN64" s="256">
        <f t="shared" si="179"/>
        <v>0</v>
      </c>
      <c r="IO64" s="256" t="e">
        <f t="shared" si="180"/>
        <v>#REF!</v>
      </c>
      <c r="IP64" s="256">
        <f t="shared" si="181"/>
        <v>0</v>
      </c>
      <c r="IQ64" s="257">
        <f t="shared" si="182"/>
        <v>0</v>
      </c>
      <c r="IR64" s="404" t="e">
        <f t="shared" si="195"/>
        <v>#REF!</v>
      </c>
      <c r="IS64" s="250">
        <f t="shared" si="197"/>
        <v>0</v>
      </c>
      <c r="IT64" s="258" t="e">
        <f t="shared" si="183"/>
        <v>#REF!</v>
      </c>
      <c r="IU64" s="407">
        <v>1800</v>
      </c>
      <c r="IV64" s="409">
        <v>1.1000000000000001</v>
      </c>
      <c r="IW64" s="409" t="s">
        <v>202</v>
      </c>
      <c r="IX64" s="413" t="e">
        <f t="shared" si="196"/>
        <v>#REF!</v>
      </c>
      <c r="IY64" s="421"/>
      <c r="IZ64" s="422"/>
      <c r="JA64" s="423"/>
      <c r="JB64" s="421"/>
      <c r="JC64" s="422"/>
      <c r="JD64" s="423"/>
      <c r="JE64" s="418"/>
      <c r="JF64" s="419"/>
      <c r="JG64" s="420"/>
      <c r="JH64" s="418"/>
      <c r="JI64" s="419"/>
      <c r="JJ64" s="420"/>
      <c r="JK64" s="418"/>
      <c r="JL64" s="419"/>
      <c r="JM64" s="420"/>
      <c r="JN64" s="641">
        <v>1</v>
      </c>
      <c r="JO64" s="641">
        <v>1</v>
      </c>
      <c r="JP64" s="641">
        <v>1</v>
      </c>
      <c r="JQ64" s="641">
        <v>1</v>
      </c>
      <c r="JR64" s="641">
        <v>1</v>
      </c>
      <c r="JS64" s="656" t="e">
        <f t="shared" si="184"/>
        <v>#REF!</v>
      </c>
    </row>
    <row r="65" spans="25:279" ht="20.100000000000001" customHeight="1">
      <c r="Y65" s="380" t="e">
        <f>N!IK40</f>
        <v>#REF!</v>
      </c>
      <c r="Z65" s="377" t="s">
        <v>82</v>
      </c>
      <c r="AA65" s="244">
        <f>IF(AA$32="",IF(AA$31="",(SUMIF(S!$HC$15:$HL$15,'Ciclo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Semaforico'!AA$30,O!$HC40:$HL40))*AA$31),(SUMIF(S!$HC$15:$HL$15,'Ciclo Semaforico'!AA$32,S!$HC40:$HL40)+SUMIF(N!$HC$15:$HL$15,'Ciclo Semaforico'!AA$32,N!$HC40:$HL40)+SUMIF(E!$HC$15:$HL$15,'Ciclo Semaforico'!AA$32,E!$HC40:$HL40)+SUMIF(O!$HC$15:$HL$15,'Ciclo Semaforico'!AA$32,O!$HC40:$HL40))-IF(AA$31="",(SUMIF(S!$HC$15:$HL$15,'Ciclo Semaforico'!AA$30,S!$HC40:$HL40)+SUMIF(N!$HC$15:$HL$15,'Ciclo Semaforico'!AA$30,N!$HC40:$HL40)+SUMIF(E!$HC$15:$HL$15,'Ciclo Semaforico'!AA$30,E!$HC40:$HL40)+SUMIF(O!$HC$15:$HL$15,'Ciclo Semaforico'!AA$30,O!$HC40:$HL40)),(SUMIF(S!$HC$15:$HL$15,'Ciclo Semaforico'!AA$30,S!$HC40:$HL40)+SUMIF(N!$HC$15:$HL$15,'Ciclo Semaforico'!AA$30,N!$HC40:$HL40)+SUMIF(E!$HC$15:$HL$15,'Ciclo Semaforico'!AA$30,E!$HC40:$HL40)+SUMIF(O!$HC$15:$HL$15,'Ciclo Semaforico'!AA$30,O!$HC40:$HL40))*AA$31))</f>
        <v>0</v>
      </c>
      <c r="AB65" s="245">
        <f>IF(AB$32="",IF(AB$31="",(SUMIF(S!$HC$15:$HL$15,'Ciclo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Semaforico'!AB$30,O!$HC40:$HL40))*AB$31),(SUMIF(S!$HC$15:$HL$15,'Ciclo Semaforico'!AB$32,S!$HC40:$HL40)+SUMIF(N!$HC$15:$HL$15,'Ciclo Semaforico'!AB$32,N!$HC40:$HL40)+SUMIF(E!$HC$15:$HL$15,'Ciclo Semaforico'!AB$32,E!$HC40:$HL40)+SUMIF(O!$HC$15:$HL$15,'Ciclo Semaforico'!AB$32,O!$HC40:$HL40))-IF(AB$31="",(SUMIF(S!$HC$15:$HL$15,'Ciclo Semaforico'!AB$30,S!$HC40:$HL40)+SUMIF(N!$HC$15:$HL$15,'Ciclo Semaforico'!AB$30,N!$HC40:$HL40)+SUMIF(E!$HC$15:$HL$15,'Ciclo Semaforico'!AB$30,E!$HC40:$HL40)+SUMIF(O!$HC$15:$HL$15,'Ciclo Semaforico'!AB$30,O!$HC40:$HL40)),(SUMIF(S!$HC$15:$HL$15,'Ciclo Semaforico'!AB$30,S!$HC40:$HL40)+SUMIF(N!$HC$15:$HL$15,'Ciclo Semaforico'!AB$30,N!$HC40:$HL40)+SUMIF(E!$HC$15:$HL$15,'Ciclo Semaforico'!AB$30,E!$HC40:$HL40)+SUMIF(O!$HC$15:$HL$15,'Ciclo Semaforico'!AB$30,O!$HC40:$HL40))*AB$31))</f>
        <v>0</v>
      </c>
      <c r="AC65" s="245">
        <f>IF(AC$32="",IF(AC$31="",(SUMIF(S!$HC$15:$HL$15,'Ciclo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Semaforico'!AC$30,O!$HC40:$HL40))*AC$31),(SUMIF(S!$HC$15:$HL$15,'Ciclo Semaforico'!AC$32,S!$HC40:$HL40)+SUMIF(N!$HC$15:$HL$15,'Ciclo Semaforico'!AC$32,N!$HC40:$HL40)+SUMIF(E!$HC$15:$HL$15,'Ciclo Semaforico'!AC$32,E!$HC40:$HL40)+SUMIF(O!$HC$15:$HL$15,'Ciclo Semaforico'!AC$32,O!$HC40:$HL40))-IF(AC$31="",(SUMIF(S!$HC$15:$HL$15,'Ciclo Semaforico'!AC$30,S!$HC40:$HL40)+SUMIF(N!$HC$15:$HL$15,'Ciclo Semaforico'!AC$30,N!$HC40:$HL40)+SUMIF(E!$HC$15:$HL$15,'Ciclo Semaforico'!AC$30,E!$HC40:$HL40)+SUMIF(O!$HC$15:$HL$15,'Ciclo Semaforico'!AC$30,O!$HC40:$HL40)),(SUMIF(S!$HC$15:$HL$15,'Ciclo Semaforico'!AC$30,S!$HC40:$HL40)+SUMIF(N!$HC$15:$HL$15,'Ciclo Semaforico'!AC$30,N!$HC40:$HL40)+SUMIF(E!$HC$15:$HL$15,'Ciclo Semaforico'!AC$30,E!$HC40:$HL40)+SUMIF(O!$HC$15:$HL$15,'Ciclo Semaforico'!AC$30,O!$HC40:$HL40))*AC$31))</f>
        <v>0</v>
      </c>
      <c r="AD65" s="245">
        <f>IF(AD$32="",IF(AD$31="",(SUMIF(S!$HC$15:$HL$15,'Ciclo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Semaforico'!AD$30,O!$HC40:$HL40))*AD$31),(SUMIF(S!$HC$15:$HL$15,'Ciclo Semaforico'!AD$32,S!$HC40:$HL40)+SUMIF(N!$HC$15:$HL$15,'Ciclo Semaforico'!AD$32,N!$HC40:$HL40)+SUMIF(E!$HC$15:$HL$15,'Ciclo Semaforico'!AD$32,E!$HC40:$HL40)+SUMIF(O!$HC$15:$HL$15,'Ciclo Semaforico'!AD$32,O!$HC40:$HL40))-IF(AD$31="",(SUMIF(S!$HC$15:$HL$15,'Ciclo Semaforico'!AD$30,S!$HC40:$HL40)+SUMIF(N!$HC$15:$HL$15,'Ciclo Semaforico'!AD$30,N!$HC40:$HL40)+SUMIF(E!$HC$15:$HL$15,'Ciclo Semaforico'!AD$30,E!$HC40:$HL40)+SUMIF(O!$HC$15:$HL$15,'Ciclo Semaforico'!AD$30,O!$HC40:$HL40)),(SUMIF(S!$HC$15:$HL$15,'Ciclo Semaforico'!AD$30,S!$HC40:$HL40)+SUMIF(N!$HC$15:$HL$15,'Ciclo Semaforico'!AD$30,N!$HC40:$HL40)+SUMIF(E!$HC$15:$HL$15,'Ciclo Semaforico'!AD$30,E!$HC40:$HL40)+SUMIF(O!$HC$15:$HL$15,'Ciclo Semaforico'!AD$30,O!$HC40:$HL40))*AD$31))</f>
        <v>0</v>
      </c>
      <c r="AE65" s="245" t="e">
        <f>IF(AE$32="",IF(AE$31="",(SUMIF(S!$HC$15:$HL$15,'Ciclo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Semaforico'!AE$30,O!$HC40:$HL40))*AE$31),(SUMIF(S!$HC$15:$HL$15,'Ciclo Semaforico'!AE$32,S!$HC40:$HL40)+SUMIF(N!$HC$15:$HL$15,'Ciclo Semaforico'!AE$32,N!$HC40:$HL40)+SUMIF(E!$HC$15:$HL$15,'Ciclo Semaforico'!AE$32,E!$HC40:$HL40)+SUMIF(O!$HC$15:$HL$15,'Ciclo Semaforico'!AE$32,O!$HC40:$HL40))-IF(AE$31="",(SUMIF(S!$HC$15:$HL$15,'Ciclo Semaforico'!AE$30,S!$HC40:$HL40)+SUMIF(N!$HC$15:$HL$15,'Ciclo Semaforico'!AE$30,N!$HC40:$HL40)+SUMIF(E!$HC$15:$HL$15,'Ciclo Semaforico'!AE$30,E!$HC40:$HL40)+SUMIF(O!$HC$15:$HL$15,'Ciclo Semaforico'!AE$30,O!$HC40:$HL40)),(SUMIF(S!$HC$15:$HL$15,'Ciclo Semaforico'!AE$30,S!$HC40:$HL40)+SUMIF(N!$HC$15:$HL$15,'Ciclo Semaforico'!AE$30,N!$HC40:$HL40)+SUMIF(E!$HC$15:$HL$15,'Ciclo Semaforico'!AE$30,E!$HC40:$HL40)+SUMIF(O!$HC$15:$HL$15,'Ciclo Semaforico'!AE$30,O!$HC40:$HL40))*AE$31))</f>
        <v>#REF!</v>
      </c>
      <c r="AF65" s="245">
        <f>IF(AF$32="",IF(AF$31="",(SUMIF(S!$HC$15:$HL$15,'Ciclo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Semaforico'!AF$30,O!$HC40:$HL40))*AF$31),(SUMIF(S!$HC$15:$HL$15,'Ciclo Semaforico'!AF$32,S!$HC40:$HL40)+SUMIF(N!$HC$15:$HL$15,'Ciclo Semaforico'!AF$32,N!$HC40:$HL40)+SUMIF(E!$HC$15:$HL$15,'Ciclo Semaforico'!AF$32,E!$HC40:$HL40)+SUMIF(O!$HC$15:$HL$15,'Ciclo Semaforico'!AF$32,O!$HC40:$HL40))-IF(AF$31="",(SUMIF(S!$HC$15:$HL$15,'Ciclo Semaforico'!AF$30,S!$HC40:$HL40)+SUMIF(N!$HC$15:$HL$15,'Ciclo Semaforico'!AF$30,N!$HC40:$HL40)+SUMIF(E!$HC$15:$HL$15,'Ciclo Semaforico'!AF$30,E!$HC40:$HL40)+SUMIF(O!$HC$15:$HL$15,'Ciclo Semaforico'!AF$30,O!$HC40:$HL40)),(SUMIF(S!$HC$15:$HL$15,'Ciclo Semaforico'!AF$30,S!$HC40:$HL40)+SUMIF(N!$HC$15:$HL$15,'Ciclo Semaforico'!AF$30,N!$HC40:$HL40)+SUMIF(E!$HC$15:$HL$15,'Ciclo Semaforico'!AF$30,E!$HC40:$HL40)+SUMIF(O!$HC$15:$HL$15,'Ciclo Semaforico'!AF$30,O!$HC40:$HL40))*AF$31))</f>
        <v>0</v>
      </c>
      <c r="AG65" s="245">
        <f>IF(AG$32="",IF(AG$31="",(SUMIF(S!$HC$15:$HL$15,'Ciclo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Semaforico'!AG$30,O!$HC40:$HL40))*AG$31),(SUMIF(S!$HC$15:$HL$15,'Ciclo Semaforico'!AG$32,S!$HC40:$HL40)+SUMIF(N!$HC$15:$HL$15,'Ciclo Semaforico'!AG$32,N!$HC40:$HL40)+SUMIF(E!$HC$15:$HL$15,'Ciclo Semaforico'!AG$32,E!$HC40:$HL40)+SUMIF(O!$HC$15:$HL$15,'Ciclo Semaforico'!AG$32,O!$HC40:$HL40))-IF(AG$31="",(SUMIF(S!$HC$15:$HL$15,'Ciclo Semaforico'!AG$30,S!$HC40:$HL40)+SUMIF(N!$HC$15:$HL$15,'Ciclo Semaforico'!AG$30,N!$HC40:$HL40)+SUMIF(E!$HC$15:$HL$15,'Ciclo Semaforico'!AG$30,E!$HC40:$HL40)+SUMIF(O!$HC$15:$HL$15,'Ciclo Semaforico'!AG$30,O!$HC40:$HL40)),(SUMIF(S!$HC$15:$HL$15,'Ciclo Semaforico'!AG$30,S!$HC40:$HL40)+SUMIF(N!$HC$15:$HL$15,'Ciclo Semaforico'!AG$30,N!$HC40:$HL40)+SUMIF(E!$HC$15:$HL$15,'Ciclo Semaforico'!AG$30,E!$HC40:$HL40)+SUMIF(O!$HC$15:$HL$15,'Ciclo Semaforico'!AG$30,O!$HC40:$HL40))*AG$31))</f>
        <v>0</v>
      </c>
      <c r="AH65" s="245">
        <f>IF(AH$32="",IF(AH$31="",(SUMIF(S!$HC$15:$HL$15,'Ciclo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Semaforico'!AH$30,O!$HC40:$HL40))*AH$31),(SUMIF(S!$HC$15:$HL$15,'Ciclo Semaforico'!AH$32,S!$HC40:$HL40)+SUMIF(N!$HC$15:$HL$15,'Ciclo Semaforico'!AH$32,N!$HC40:$HL40)+SUMIF(E!$HC$15:$HL$15,'Ciclo Semaforico'!AH$32,E!$HC40:$HL40)+SUMIF(O!$HC$15:$HL$15,'Ciclo Semaforico'!AH$32,O!$HC40:$HL40))-IF(AH$31="",(SUMIF(S!$HC$15:$HL$15,'Ciclo Semaforico'!AH$30,S!$HC40:$HL40)+SUMIF(N!$HC$15:$HL$15,'Ciclo Semaforico'!AH$30,N!$HC40:$HL40)+SUMIF(E!$HC$15:$HL$15,'Ciclo Semaforico'!AH$30,E!$HC40:$HL40)+SUMIF(O!$HC$15:$HL$15,'Ciclo Semaforico'!AH$30,O!$HC40:$HL40)),(SUMIF(S!$HC$15:$HL$15,'Ciclo Semaforico'!AH$30,S!$HC40:$HL40)+SUMIF(N!$HC$15:$HL$15,'Ciclo Semaforico'!AH$30,N!$HC40:$HL40)+SUMIF(E!$HC$15:$HL$15,'Ciclo Semaforico'!AH$30,E!$HC40:$HL40)+SUMIF(O!$HC$15:$HL$15,'Ciclo Semaforico'!AH$30,O!$HC40:$HL40))*AH$31))</f>
        <v>0</v>
      </c>
      <c r="AI65" s="245">
        <f>IF(AI$32="",IF(AI$31="",(SUMIF(S!$HC$15:$HL$15,'Ciclo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Semaforico'!AI$30,O!$HC40:$HL40))*AI$31),(SUMIF(S!$HC$15:$HL$15,'Ciclo Semaforico'!AI$32,S!$HC40:$HL40)+SUMIF(N!$HC$15:$HL$15,'Ciclo Semaforico'!AI$32,N!$HC40:$HL40)+SUMIF(E!$HC$15:$HL$15,'Ciclo Semaforico'!AI$32,E!$HC40:$HL40)+SUMIF(O!$HC$15:$HL$15,'Ciclo Semaforico'!AI$32,O!$HC40:$HL40))-IF(AI$31="",(SUMIF(S!$HC$15:$HL$15,'Ciclo Semaforico'!AI$30,S!$HC40:$HL40)+SUMIF(N!$HC$15:$HL$15,'Ciclo Semaforico'!AI$30,N!$HC40:$HL40)+SUMIF(E!$HC$15:$HL$15,'Ciclo Semaforico'!AI$30,E!$HC40:$HL40)+SUMIF(O!$HC$15:$HL$15,'Ciclo Semaforico'!AI$30,O!$HC40:$HL40)),(SUMIF(S!$HC$15:$HL$15,'Ciclo Semaforico'!AI$30,S!$HC40:$HL40)+SUMIF(N!$HC$15:$HL$15,'Ciclo Semaforico'!AI$30,N!$HC40:$HL40)+SUMIF(E!$HC$15:$HL$15,'Ciclo Semaforico'!AI$30,E!$HC40:$HL40)+SUMIF(O!$HC$15:$HL$15,'Ciclo Semaforico'!AI$30,O!$HC40:$HL40))*AI$31))</f>
        <v>0</v>
      </c>
      <c r="AJ65" s="245">
        <f>IF(AJ$32="",IF(AJ$31="",(SUMIF(S!$HC$15:$HL$15,'Ciclo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Semaforico'!AJ$30,O!$HC40:$HL40))*AJ$31),(SUMIF(S!$HC$15:$HL$15,'Ciclo Semaforico'!AJ$32,S!$HC40:$HL40)+SUMIF(N!$HC$15:$HL$15,'Ciclo Semaforico'!AJ$32,N!$HC40:$HL40)+SUMIF(E!$HC$15:$HL$15,'Ciclo Semaforico'!AJ$32,E!$HC40:$HL40)+SUMIF(O!$HC$15:$HL$15,'Ciclo Semaforico'!AJ$32,O!$HC40:$HL40))-IF(AJ$31="",(SUMIF(S!$HC$15:$HL$15,'Ciclo Semaforico'!AJ$30,S!$HC40:$HL40)+SUMIF(N!$HC$15:$HL$15,'Ciclo Semaforico'!AJ$30,N!$HC40:$HL40)+SUMIF(E!$HC$15:$HL$15,'Ciclo Semaforico'!AJ$30,E!$HC40:$HL40)+SUMIF(O!$HC$15:$HL$15,'Ciclo Semaforico'!AJ$30,O!$HC40:$HL40)),(SUMIF(S!$HC$15:$HL$15,'Ciclo Semaforico'!AJ$30,S!$HC40:$HL40)+SUMIF(N!$HC$15:$HL$15,'Ciclo Semaforico'!AJ$30,N!$HC40:$HL40)+SUMIF(E!$HC$15:$HL$15,'Ciclo Semaforico'!AJ$30,E!$HC40:$HL40)+SUMIF(O!$HC$15:$HL$15,'Ciclo Semaforico'!AJ$30,O!$HC40:$HL40))*AJ$31))</f>
        <v>0</v>
      </c>
      <c r="AK65" s="245">
        <f>IF(AK$32="",IF(AK$31="",(SUMIF(S!$HC$15:$HL$15,'Ciclo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Semaforico'!AK$30,O!$HC40:$HL40))*AK$31),(SUMIF(S!$HC$15:$HL$15,'Ciclo Semaforico'!AK$32,S!$HC40:$HL40)+SUMIF(N!$HC$15:$HL$15,'Ciclo Semaforico'!AK$32,N!$HC40:$HL40)+SUMIF(E!$HC$15:$HL$15,'Ciclo Semaforico'!AK$32,E!$HC40:$HL40)+SUMIF(O!$HC$15:$HL$15,'Ciclo Semaforico'!AK$32,O!$HC40:$HL40))-IF(AK$31="",(SUMIF(S!$HC$15:$HL$15,'Ciclo Semaforico'!AK$30,S!$HC40:$HL40)+SUMIF(N!$HC$15:$HL$15,'Ciclo Semaforico'!AK$30,N!$HC40:$HL40)+SUMIF(E!$HC$15:$HL$15,'Ciclo Semaforico'!AK$30,E!$HC40:$HL40)+SUMIF(O!$HC$15:$HL$15,'Ciclo Semaforico'!AK$30,O!$HC40:$HL40)),(SUMIF(S!$HC$15:$HL$15,'Ciclo Semaforico'!AK$30,S!$HC40:$HL40)+SUMIF(N!$HC$15:$HL$15,'Ciclo Semaforico'!AK$30,N!$HC40:$HL40)+SUMIF(E!$HC$15:$HL$15,'Ciclo Semaforico'!AK$30,E!$HC40:$HL40)+SUMIF(O!$HC$15:$HL$15,'Ciclo Semaforico'!AK$30,O!$HC40:$HL40))*AK$31))</f>
        <v>0</v>
      </c>
      <c r="AL65" s="246">
        <f>IF(AL$32="",IF(AL$31="",(SUMIF(S!$HC$15:$HL$15,'Ciclo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Semaforico'!AL$30,O!$HC40:$HL40))*AL$31),(SUMIF(S!$HC$15:$HL$15,'Ciclo Semaforico'!AL$32,S!$HC40:$HL40)+SUMIF(N!$HC$15:$HL$15,'Ciclo Semaforico'!AL$32,N!$HC40:$HL40)+SUMIF(E!$HC$15:$HL$15,'Ciclo Semaforico'!AL$32,E!$HC40:$HL40)+SUMIF(O!$HC$15:$HL$15,'Ciclo Semaforico'!AL$32,O!$HC40:$HL40))-IF(AL$31="",(SUMIF(S!$HC$15:$HL$15,'Ciclo Semaforico'!AL$30,S!$HC40:$HL40)+SUMIF(N!$HC$15:$HL$15,'Ciclo Semaforico'!AL$30,N!$HC40:$HL40)+SUMIF(E!$HC$15:$HL$15,'Ciclo Semaforico'!AL$30,E!$HC40:$HL40)+SUMIF(O!$HC$15:$HL$15,'Ciclo Semaforico'!AL$30,O!$HC40:$HL40)),(SUMIF(S!$HC$15:$HL$15,'Ciclo Semaforico'!AL$30,S!$HC40:$HL40)+SUMIF(N!$HC$15:$HL$15,'Ciclo Semaforico'!AL$30,N!$HC40:$HL40)+SUMIF(E!$HC$15:$HL$15,'Ciclo Semaforico'!AL$30,E!$HC40:$HL40)+SUMIF(O!$HC$15:$HL$15,'Ciclo Semaforico'!AL$30,O!$HC40:$HL40))*AL$31))</f>
        <v>0</v>
      </c>
      <c r="AM65" s="244">
        <f>IF(AM$32="",IF(AM$31="",(SUMIF(S!$HC$15:$HL$15,'Ciclo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Semaforico'!AM$30,O!$HC40:$HL40))*AM$31),(SUMIF(S!$HC$15:$HL$15,'Ciclo Semaforico'!AM$32,S!$HC40:$HL40)+SUMIF(N!$HC$15:$HL$15,'Ciclo Semaforico'!AM$32,N!$HC40:$HL40)+SUMIF(E!$HC$15:$HL$15,'Ciclo Semaforico'!AM$32,E!$HC40:$HL40)+SUMIF(O!$HC$15:$HL$15,'Ciclo Semaforico'!AM$32,O!$HC40:$HL40))-IF(AM$31="",(SUMIF(S!$HC$15:$HL$15,'Ciclo Semaforico'!AM$30,S!$HC40:$HL40)+SUMIF(N!$HC$15:$HL$15,'Ciclo Semaforico'!AM$30,N!$HC40:$HL40)+SUMIF(E!$HC$15:$HL$15,'Ciclo Semaforico'!AM$30,E!$HC40:$HL40)+SUMIF(O!$HC$15:$HL$15,'Ciclo Semaforico'!AM$30,O!$HC40:$HL40)),(SUMIF(S!$HC$15:$HL$15,'Ciclo Semaforico'!AM$30,S!$HC40:$HL40)+SUMIF(N!$HC$15:$HL$15,'Ciclo Semaforico'!AM$30,N!$HC40:$HL40)+SUMIF(E!$HC$15:$HL$15,'Ciclo Semaforico'!AM$30,E!$HC40:$HL40)+SUMIF(O!$HC$15:$HL$15,'Ciclo Semaforico'!AM$30,O!$HC40:$HL40))*AM$31))</f>
        <v>0</v>
      </c>
      <c r="AN65" s="245">
        <f>IF(AN$32="",IF(AN$31="",(SUMIF(S!$HC$15:$HL$15,'Ciclo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Semaforico'!AN$30,O!$HC40:$HL40))*AN$31),(SUMIF(S!$HC$15:$HL$15,'Ciclo Semaforico'!AN$32,S!$HC40:$HL40)+SUMIF(N!$HC$15:$HL$15,'Ciclo Semaforico'!AN$32,N!$HC40:$HL40)+SUMIF(E!$HC$15:$HL$15,'Ciclo Semaforico'!AN$32,E!$HC40:$HL40)+SUMIF(O!$HC$15:$HL$15,'Ciclo Semaforico'!AN$32,O!$HC40:$HL40))-IF(AN$31="",(SUMIF(S!$HC$15:$HL$15,'Ciclo Semaforico'!AN$30,S!$HC40:$HL40)+SUMIF(N!$HC$15:$HL$15,'Ciclo Semaforico'!AN$30,N!$HC40:$HL40)+SUMIF(E!$HC$15:$HL$15,'Ciclo Semaforico'!AN$30,E!$HC40:$HL40)+SUMIF(O!$HC$15:$HL$15,'Ciclo Semaforico'!AN$30,O!$HC40:$HL40)),(SUMIF(S!$HC$15:$HL$15,'Ciclo Semaforico'!AN$30,S!$HC40:$HL40)+SUMIF(N!$HC$15:$HL$15,'Ciclo Semaforico'!AN$30,N!$HC40:$HL40)+SUMIF(E!$HC$15:$HL$15,'Ciclo Semaforico'!AN$30,E!$HC40:$HL40)+SUMIF(O!$HC$15:$HL$15,'Ciclo Semaforico'!AN$30,O!$HC40:$HL40))*AN$31))</f>
        <v>0</v>
      </c>
      <c r="AO65" s="245">
        <f>IF(AO$32="",IF(AO$31="",(SUMIF(S!$HC$15:$HL$15,'Ciclo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Semaforico'!AO$30,O!$HC40:$HL40))*AO$31),(SUMIF(S!$HC$15:$HL$15,'Ciclo Semaforico'!AO$32,S!$HC40:$HL40)+SUMIF(N!$HC$15:$HL$15,'Ciclo Semaforico'!AO$32,N!$HC40:$HL40)+SUMIF(E!$HC$15:$HL$15,'Ciclo Semaforico'!AO$32,E!$HC40:$HL40)+SUMIF(O!$HC$15:$HL$15,'Ciclo Semaforico'!AO$32,O!$HC40:$HL40))-IF(AO$31="",(SUMIF(S!$HC$15:$HL$15,'Ciclo Semaforico'!AO$30,S!$HC40:$HL40)+SUMIF(N!$HC$15:$HL$15,'Ciclo Semaforico'!AO$30,N!$HC40:$HL40)+SUMIF(E!$HC$15:$HL$15,'Ciclo Semaforico'!AO$30,E!$HC40:$HL40)+SUMIF(O!$HC$15:$HL$15,'Ciclo Semaforico'!AO$30,O!$HC40:$HL40)),(SUMIF(S!$HC$15:$HL$15,'Ciclo Semaforico'!AO$30,S!$HC40:$HL40)+SUMIF(N!$HC$15:$HL$15,'Ciclo Semaforico'!AO$30,N!$HC40:$HL40)+SUMIF(E!$HC$15:$HL$15,'Ciclo Semaforico'!AO$30,E!$HC40:$HL40)+SUMIF(O!$HC$15:$HL$15,'Ciclo Semaforico'!AO$30,O!$HC40:$HL40))*AO$31))</f>
        <v>0</v>
      </c>
      <c r="AP65" s="245">
        <f>IF(AP$32="",IF(AP$31="",(SUMIF(S!$HC$15:$HL$15,'Ciclo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Semaforico'!AP$30,O!$HC40:$HL40))*AP$31),(SUMIF(S!$HC$15:$HL$15,'Ciclo Semaforico'!AP$32,S!$HC40:$HL40)+SUMIF(N!$HC$15:$HL$15,'Ciclo Semaforico'!AP$32,N!$HC40:$HL40)+SUMIF(E!$HC$15:$HL$15,'Ciclo Semaforico'!AP$32,E!$HC40:$HL40)+SUMIF(O!$HC$15:$HL$15,'Ciclo Semaforico'!AP$32,O!$HC40:$HL40))-IF(AP$31="",(SUMIF(S!$HC$15:$HL$15,'Ciclo Semaforico'!AP$30,S!$HC40:$HL40)+SUMIF(N!$HC$15:$HL$15,'Ciclo Semaforico'!AP$30,N!$HC40:$HL40)+SUMIF(E!$HC$15:$HL$15,'Ciclo Semaforico'!AP$30,E!$HC40:$HL40)+SUMIF(O!$HC$15:$HL$15,'Ciclo Semaforico'!AP$30,O!$HC40:$HL40)),(SUMIF(S!$HC$15:$HL$15,'Ciclo Semaforico'!AP$30,S!$HC40:$HL40)+SUMIF(N!$HC$15:$HL$15,'Ciclo Semaforico'!AP$30,N!$HC40:$HL40)+SUMIF(E!$HC$15:$HL$15,'Ciclo Semaforico'!AP$30,E!$HC40:$HL40)+SUMIF(O!$HC$15:$HL$15,'Ciclo Semaforico'!AP$30,O!$HC40:$HL40))*AP$31))</f>
        <v>0</v>
      </c>
      <c r="AQ65" s="245">
        <f>IF(AQ$32="",IF(AQ$31="",(SUMIF(S!$HC$15:$HL$15,'Ciclo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Semaforico'!AQ$30,O!$HC40:$HL40))*AQ$31),(SUMIF(S!$HC$15:$HL$15,'Ciclo Semaforico'!AQ$32,S!$HC40:$HL40)+SUMIF(N!$HC$15:$HL$15,'Ciclo Semaforico'!AQ$32,N!$HC40:$HL40)+SUMIF(E!$HC$15:$HL$15,'Ciclo Semaforico'!AQ$32,E!$HC40:$HL40)+SUMIF(O!$HC$15:$HL$15,'Ciclo Semaforico'!AQ$32,O!$HC40:$HL40))-IF(AQ$31="",(SUMIF(S!$HC$15:$HL$15,'Ciclo Semaforico'!AQ$30,S!$HC40:$HL40)+SUMIF(N!$HC$15:$HL$15,'Ciclo Semaforico'!AQ$30,N!$HC40:$HL40)+SUMIF(E!$HC$15:$HL$15,'Ciclo Semaforico'!AQ$30,E!$HC40:$HL40)+SUMIF(O!$HC$15:$HL$15,'Ciclo Semaforico'!AQ$30,O!$HC40:$HL40)),(SUMIF(S!$HC$15:$HL$15,'Ciclo Semaforico'!AQ$30,S!$HC40:$HL40)+SUMIF(N!$HC$15:$HL$15,'Ciclo Semaforico'!AQ$30,N!$HC40:$HL40)+SUMIF(E!$HC$15:$HL$15,'Ciclo Semaforico'!AQ$30,E!$HC40:$HL40)+SUMIF(O!$HC$15:$HL$15,'Ciclo Semaforico'!AQ$30,O!$HC40:$HL40))*AQ$31))</f>
        <v>0</v>
      </c>
      <c r="AR65" s="245">
        <f>IF(AR$32="",IF(AR$31="",(SUMIF(S!$HC$15:$HL$15,'Ciclo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Semaforico'!AR$30,O!$HC40:$HL40))*AR$31),(SUMIF(S!$HC$15:$HL$15,'Ciclo Semaforico'!AR$32,S!$HC40:$HL40)+SUMIF(N!$HC$15:$HL$15,'Ciclo Semaforico'!AR$32,N!$HC40:$HL40)+SUMIF(E!$HC$15:$HL$15,'Ciclo Semaforico'!AR$32,E!$HC40:$HL40)+SUMIF(O!$HC$15:$HL$15,'Ciclo Semaforico'!AR$32,O!$HC40:$HL40))-IF(AR$31="",(SUMIF(S!$HC$15:$HL$15,'Ciclo Semaforico'!AR$30,S!$HC40:$HL40)+SUMIF(N!$HC$15:$HL$15,'Ciclo Semaforico'!AR$30,N!$HC40:$HL40)+SUMIF(E!$HC$15:$HL$15,'Ciclo Semaforico'!AR$30,E!$HC40:$HL40)+SUMIF(O!$HC$15:$HL$15,'Ciclo Semaforico'!AR$30,O!$HC40:$HL40)),(SUMIF(S!$HC$15:$HL$15,'Ciclo Semaforico'!AR$30,S!$HC40:$HL40)+SUMIF(N!$HC$15:$HL$15,'Ciclo Semaforico'!AR$30,N!$HC40:$HL40)+SUMIF(E!$HC$15:$HL$15,'Ciclo Semaforico'!AR$30,E!$HC40:$HL40)+SUMIF(O!$HC$15:$HL$15,'Ciclo Semaforico'!AR$30,O!$HC40:$HL40))*AR$31))</f>
        <v>0</v>
      </c>
      <c r="AS65" s="245">
        <f>IF(AS$32="",IF(AS$31="",(SUMIF(S!$HC$15:$HL$15,'Ciclo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Semaforico'!AS$30,O!$HC40:$HL40))*AS$31),(SUMIF(S!$HC$15:$HL$15,'Ciclo Semaforico'!AS$32,S!$HC40:$HL40)+SUMIF(N!$HC$15:$HL$15,'Ciclo Semaforico'!AS$32,N!$HC40:$HL40)+SUMIF(E!$HC$15:$HL$15,'Ciclo Semaforico'!AS$32,E!$HC40:$HL40)+SUMIF(O!$HC$15:$HL$15,'Ciclo Semaforico'!AS$32,O!$HC40:$HL40))-IF(AS$31="",(SUMIF(S!$HC$15:$HL$15,'Ciclo Semaforico'!AS$30,S!$HC40:$HL40)+SUMIF(N!$HC$15:$HL$15,'Ciclo Semaforico'!AS$30,N!$HC40:$HL40)+SUMIF(E!$HC$15:$HL$15,'Ciclo Semaforico'!AS$30,E!$HC40:$HL40)+SUMIF(O!$HC$15:$HL$15,'Ciclo Semaforico'!AS$30,O!$HC40:$HL40)),(SUMIF(S!$HC$15:$HL$15,'Ciclo Semaforico'!AS$30,S!$HC40:$HL40)+SUMIF(N!$HC$15:$HL$15,'Ciclo Semaforico'!AS$30,N!$HC40:$HL40)+SUMIF(E!$HC$15:$HL$15,'Ciclo Semaforico'!AS$30,E!$HC40:$HL40)+SUMIF(O!$HC$15:$HL$15,'Ciclo Semaforico'!AS$30,O!$HC40:$HL40))*AS$31))</f>
        <v>0</v>
      </c>
      <c r="AT65" s="245">
        <f>IF(AT$32="",IF(AT$31="",(SUMIF(S!$HC$15:$HL$15,'Ciclo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Semaforico'!AT$30,O!$HC40:$HL40))*AT$31),(SUMIF(S!$HC$15:$HL$15,'Ciclo Semaforico'!AT$32,S!$HC40:$HL40)+SUMIF(N!$HC$15:$HL$15,'Ciclo Semaforico'!AT$32,N!$HC40:$HL40)+SUMIF(E!$HC$15:$HL$15,'Ciclo Semaforico'!AT$32,E!$HC40:$HL40)+SUMIF(O!$HC$15:$HL$15,'Ciclo Semaforico'!AT$32,O!$HC40:$HL40))-IF(AT$31="",(SUMIF(S!$HC$15:$HL$15,'Ciclo Semaforico'!AT$30,S!$HC40:$HL40)+SUMIF(N!$HC$15:$HL$15,'Ciclo Semaforico'!AT$30,N!$HC40:$HL40)+SUMIF(E!$HC$15:$HL$15,'Ciclo Semaforico'!AT$30,E!$HC40:$HL40)+SUMIF(O!$HC$15:$HL$15,'Ciclo Semaforico'!AT$30,O!$HC40:$HL40)),(SUMIF(S!$HC$15:$HL$15,'Ciclo Semaforico'!AT$30,S!$HC40:$HL40)+SUMIF(N!$HC$15:$HL$15,'Ciclo Semaforico'!AT$30,N!$HC40:$HL40)+SUMIF(E!$HC$15:$HL$15,'Ciclo Semaforico'!AT$30,E!$HC40:$HL40)+SUMIF(O!$HC$15:$HL$15,'Ciclo Semaforico'!AT$30,O!$HC40:$HL40))*AT$31))</f>
        <v>0</v>
      </c>
      <c r="AU65" s="245">
        <f>IF(AU$32="",IF(AU$31="",(SUMIF(S!$HC$15:$HL$15,'Ciclo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Semaforico'!AU$30,O!$HC40:$HL40))*AU$31),(SUMIF(S!$HC$15:$HL$15,'Ciclo Semaforico'!AU$32,S!$HC40:$HL40)+SUMIF(N!$HC$15:$HL$15,'Ciclo Semaforico'!AU$32,N!$HC40:$HL40)+SUMIF(E!$HC$15:$HL$15,'Ciclo Semaforico'!AU$32,E!$HC40:$HL40)+SUMIF(O!$HC$15:$HL$15,'Ciclo Semaforico'!AU$32,O!$HC40:$HL40))-IF(AU$31="",(SUMIF(S!$HC$15:$HL$15,'Ciclo Semaforico'!AU$30,S!$HC40:$HL40)+SUMIF(N!$HC$15:$HL$15,'Ciclo Semaforico'!AU$30,N!$HC40:$HL40)+SUMIF(E!$HC$15:$HL$15,'Ciclo Semaforico'!AU$30,E!$HC40:$HL40)+SUMIF(O!$HC$15:$HL$15,'Ciclo Semaforico'!AU$30,O!$HC40:$HL40)),(SUMIF(S!$HC$15:$HL$15,'Ciclo Semaforico'!AU$30,S!$HC40:$HL40)+SUMIF(N!$HC$15:$HL$15,'Ciclo Semaforico'!AU$30,N!$HC40:$HL40)+SUMIF(E!$HC$15:$HL$15,'Ciclo Semaforico'!AU$30,E!$HC40:$HL40)+SUMIF(O!$HC$15:$HL$15,'Ciclo Semaforico'!AU$30,O!$HC40:$HL40))*AU$31))</f>
        <v>0</v>
      </c>
      <c r="AV65" s="245">
        <f>IF(AV$32="",IF(AV$31="",(SUMIF(S!$HC$15:$HL$15,'Ciclo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Semaforico'!AV$30,O!$HC40:$HL40))*AV$31),(SUMIF(S!$HC$15:$HL$15,'Ciclo Semaforico'!AV$32,S!$HC40:$HL40)+SUMIF(N!$HC$15:$HL$15,'Ciclo Semaforico'!AV$32,N!$HC40:$HL40)+SUMIF(E!$HC$15:$HL$15,'Ciclo Semaforico'!AV$32,E!$HC40:$HL40)+SUMIF(O!$HC$15:$HL$15,'Ciclo Semaforico'!AV$32,O!$HC40:$HL40))-IF(AV$31="",(SUMIF(S!$HC$15:$HL$15,'Ciclo Semaforico'!AV$30,S!$HC40:$HL40)+SUMIF(N!$HC$15:$HL$15,'Ciclo Semaforico'!AV$30,N!$HC40:$HL40)+SUMIF(E!$HC$15:$HL$15,'Ciclo Semaforico'!AV$30,E!$HC40:$HL40)+SUMIF(O!$HC$15:$HL$15,'Ciclo Semaforico'!AV$30,O!$HC40:$HL40)),(SUMIF(S!$HC$15:$HL$15,'Ciclo Semaforico'!AV$30,S!$HC40:$HL40)+SUMIF(N!$HC$15:$HL$15,'Ciclo Semaforico'!AV$30,N!$HC40:$HL40)+SUMIF(E!$HC$15:$HL$15,'Ciclo Semaforico'!AV$30,E!$HC40:$HL40)+SUMIF(O!$HC$15:$HL$15,'Ciclo Semaforico'!AV$30,O!$HC40:$HL40))*AV$31))</f>
        <v>0</v>
      </c>
      <c r="AW65" s="245">
        <f>IF(AW$32="",IF(AW$31="",(SUMIF(S!$HC$15:$HL$15,'Ciclo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Semaforico'!AW$30,O!$HC40:$HL40))*AW$31),(SUMIF(S!$HC$15:$HL$15,'Ciclo Semaforico'!AW$32,S!$HC40:$HL40)+SUMIF(N!$HC$15:$HL$15,'Ciclo Semaforico'!AW$32,N!$HC40:$HL40)+SUMIF(E!$HC$15:$HL$15,'Ciclo Semaforico'!AW$32,E!$HC40:$HL40)+SUMIF(O!$HC$15:$HL$15,'Ciclo Semaforico'!AW$32,O!$HC40:$HL40))-IF(AW$31="",(SUMIF(S!$HC$15:$HL$15,'Ciclo Semaforico'!AW$30,S!$HC40:$HL40)+SUMIF(N!$HC$15:$HL$15,'Ciclo Semaforico'!AW$30,N!$HC40:$HL40)+SUMIF(E!$HC$15:$HL$15,'Ciclo Semaforico'!AW$30,E!$HC40:$HL40)+SUMIF(O!$HC$15:$HL$15,'Ciclo Semaforico'!AW$30,O!$HC40:$HL40)),(SUMIF(S!$HC$15:$HL$15,'Ciclo Semaforico'!AW$30,S!$HC40:$HL40)+SUMIF(N!$HC$15:$HL$15,'Ciclo Semaforico'!AW$30,N!$HC40:$HL40)+SUMIF(E!$HC$15:$HL$15,'Ciclo Semaforico'!AW$30,E!$HC40:$HL40)+SUMIF(O!$HC$15:$HL$15,'Ciclo Semaforico'!AW$30,O!$HC40:$HL40))*AW$31))</f>
        <v>0</v>
      </c>
      <c r="AX65" s="246">
        <f>IF(AX$32="",IF(AX$31="",(SUMIF(S!$HC$15:$HL$15,'Ciclo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Semaforico'!AX$30,O!$HC40:$HL40))*AX$31),(SUMIF(S!$HC$15:$HL$15,'Ciclo Semaforico'!AX$32,S!$HC40:$HL40)+SUMIF(N!$HC$15:$HL$15,'Ciclo Semaforico'!AX$32,N!$HC40:$HL40)+SUMIF(E!$HC$15:$HL$15,'Ciclo Semaforico'!AX$32,E!$HC40:$HL40)+SUMIF(O!$HC$15:$HL$15,'Ciclo Semaforico'!AX$32,O!$HC40:$HL40))-IF(AX$31="",(SUMIF(S!$HC$15:$HL$15,'Ciclo Semaforico'!AX$30,S!$HC40:$HL40)+SUMIF(N!$HC$15:$HL$15,'Ciclo Semaforico'!AX$30,N!$HC40:$HL40)+SUMIF(E!$HC$15:$HL$15,'Ciclo Semaforico'!AX$30,E!$HC40:$HL40)+SUMIF(O!$HC$15:$HL$15,'Ciclo Semaforico'!AX$30,O!$HC40:$HL40)),(SUMIF(S!$HC$15:$HL$15,'Ciclo Semaforico'!AX$30,S!$HC40:$HL40)+SUMIF(N!$HC$15:$HL$15,'Ciclo Semaforico'!AX$30,N!$HC40:$HL40)+SUMIF(E!$HC$15:$HL$15,'Ciclo Semaforico'!AX$30,E!$HC40:$HL40)+SUMIF(O!$HC$15:$HL$15,'Ciclo Semaforico'!AX$30,O!$HC40:$HL40))*AX$31))</f>
        <v>0</v>
      </c>
      <c r="AY65" s="244" t="e">
        <f>IF(AY$32="",IF(AY$31="",(SUMIF(S!$HC$15:$HL$15,'Ciclo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Semaforico'!AY$30,O!$HC40:$HL40))*AY$31),(SUMIF(S!$HC$15:$HL$15,'Ciclo Semaforico'!AY$32,S!$HC40:$HL40)+SUMIF(N!$HC$15:$HL$15,'Ciclo Semaforico'!AY$32,N!$HC40:$HL40)+SUMIF(E!$HC$15:$HL$15,'Ciclo Semaforico'!AY$32,E!$HC40:$HL40)+SUMIF(O!$HC$15:$HL$15,'Ciclo Semaforico'!AY$32,O!$HC40:$HL40))-IF(AY$31="",(SUMIF(S!$HC$15:$HL$15,'Ciclo Semaforico'!AY$30,S!$HC40:$HL40)+SUMIF(N!$HC$15:$HL$15,'Ciclo Semaforico'!AY$30,N!$HC40:$HL40)+SUMIF(E!$HC$15:$HL$15,'Ciclo Semaforico'!AY$30,E!$HC40:$HL40)+SUMIF(O!$HC$15:$HL$15,'Ciclo Semaforico'!AY$30,O!$HC40:$HL40)),(SUMIF(S!$HC$15:$HL$15,'Ciclo Semaforico'!AY$30,S!$HC40:$HL40)+SUMIF(N!$HC$15:$HL$15,'Ciclo Semaforico'!AY$30,N!$HC40:$HL40)+SUMIF(E!$HC$15:$HL$15,'Ciclo Semaforico'!AY$30,E!$HC40:$HL40)+SUMIF(O!$HC$15:$HL$15,'Ciclo Semaforico'!AY$30,O!$HC40:$HL40))*AY$31))</f>
        <v>#REF!</v>
      </c>
      <c r="AZ65" s="245" t="e">
        <f>IF(AZ$32="",IF(AZ$31="",(SUMIF(S!$HC$15:$HL$15,'Ciclo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Semaforico'!AZ$30,O!$HC40:$HL40))*AZ$31),(SUMIF(S!$HC$15:$HL$15,'Ciclo Semaforico'!AZ$32,S!$HC40:$HL40)+SUMIF(N!$HC$15:$HL$15,'Ciclo Semaforico'!AZ$32,N!$HC40:$HL40)+SUMIF(E!$HC$15:$HL$15,'Ciclo Semaforico'!AZ$32,E!$HC40:$HL40)+SUMIF(O!$HC$15:$HL$15,'Ciclo Semaforico'!AZ$32,O!$HC40:$HL40))-IF(AZ$31="",(SUMIF(S!$HC$15:$HL$15,'Ciclo Semaforico'!AZ$30,S!$HC40:$HL40)+SUMIF(N!$HC$15:$HL$15,'Ciclo Semaforico'!AZ$30,N!$HC40:$HL40)+SUMIF(E!$HC$15:$HL$15,'Ciclo Semaforico'!AZ$30,E!$HC40:$HL40)+SUMIF(O!$HC$15:$HL$15,'Ciclo Semaforico'!AZ$30,O!$HC40:$HL40)),(SUMIF(S!$HC$15:$HL$15,'Ciclo Semaforico'!AZ$30,S!$HC40:$HL40)+SUMIF(N!$HC$15:$HL$15,'Ciclo Semaforico'!AZ$30,N!$HC40:$HL40)+SUMIF(E!$HC$15:$HL$15,'Ciclo Semaforico'!AZ$30,E!$HC40:$HL40)+SUMIF(O!$HC$15:$HL$15,'Ciclo Semaforico'!AZ$30,O!$HC40:$HL40))*AZ$31))</f>
        <v>#REF!</v>
      </c>
      <c r="BA65" s="245" t="e">
        <f>IF(BA$32="",IF(BA$31="",(SUMIF(S!$HC$15:$HL$15,'Ciclo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Semaforico'!BA$30,O!$HC40:$HL40))*BA$31),(SUMIF(S!$HC$15:$HL$15,'Ciclo Semaforico'!BA$32,S!$HC40:$HL40)+SUMIF(N!$HC$15:$HL$15,'Ciclo Semaforico'!BA$32,N!$HC40:$HL40)+SUMIF(E!$HC$15:$HL$15,'Ciclo Semaforico'!BA$32,E!$HC40:$HL40)+SUMIF(O!$HC$15:$HL$15,'Ciclo Semaforico'!BA$32,O!$HC40:$HL40))-IF(BA$31="",(SUMIF(S!$HC$15:$HL$15,'Ciclo Semaforico'!BA$30,S!$HC40:$HL40)+SUMIF(N!$HC$15:$HL$15,'Ciclo Semaforico'!BA$30,N!$HC40:$HL40)+SUMIF(E!$HC$15:$HL$15,'Ciclo Semaforico'!BA$30,E!$HC40:$HL40)+SUMIF(O!$HC$15:$HL$15,'Ciclo Semaforico'!BA$30,O!$HC40:$HL40)),(SUMIF(S!$HC$15:$HL$15,'Ciclo Semaforico'!BA$30,S!$HC40:$HL40)+SUMIF(N!$HC$15:$HL$15,'Ciclo Semaforico'!BA$30,N!$HC40:$HL40)+SUMIF(E!$HC$15:$HL$15,'Ciclo Semaforico'!BA$30,E!$HC40:$HL40)+SUMIF(O!$HC$15:$HL$15,'Ciclo Semaforico'!BA$30,O!$HC40:$HL40))*BA$31))</f>
        <v>#REF!</v>
      </c>
      <c r="BB65" s="245" t="e">
        <f>IF(BB$32="",IF(BB$31="",(SUMIF(S!$HC$15:$HL$15,'Ciclo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Semaforico'!BB$30,O!$HC40:$HL40))*BB$31),(SUMIF(S!$HC$15:$HL$15,'Ciclo Semaforico'!BB$32,S!$HC40:$HL40)+SUMIF(N!$HC$15:$HL$15,'Ciclo Semaforico'!BB$32,N!$HC40:$HL40)+SUMIF(E!$HC$15:$HL$15,'Ciclo Semaforico'!BB$32,E!$HC40:$HL40)+SUMIF(O!$HC$15:$HL$15,'Ciclo Semaforico'!BB$32,O!$HC40:$HL40))-IF(BB$31="",(SUMIF(S!$HC$15:$HL$15,'Ciclo Semaforico'!BB$30,S!$HC40:$HL40)+SUMIF(N!$HC$15:$HL$15,'Ciclo Semaforico'!BB$30,N!$HC40:$HL40)+SUMIF(E!$HC$15:$HL$15,'Ciclo Semaforico'!BB$30,E!$HC40:$HL40)+SUMIF(O!$HC$15:$HL$15,'Ciclo Semaforico'!BB$30,O!$HC40:$HL40)),(SUMIF(S!$HC$15:$HL$15,'Ciclo Semaforico'!BB$30,S!$HC40:$HL40)+SUMIF(N!$HC$15:$HL$15,'Ciclo Semaforico'!BB$30,N!$HC40:$HL40)+SUMIF(E!$HC$15:$HL$15,'Ciclo Semaforico'!BB$30,E!$HC40:$HL40)+SUMIF(O!$HC$15:$HL$15,'Ciclo Semaforico'!BB$30,O!$HC40:$HL40))*BB$31))</f>
        <v>#REF!</v>
      </c>
      <c r="BC65" s="245" t="e">
        <f>IF(BC$32="",IF(BC$31="",(SUMIF(S!$HC$15:$HL$15,'Ciclo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Semaforico'!BC$30,O!$HC40:$HL40))*BC$31),(SUMIF(S!$HC$15:$HL$15,'Ciclo Semaforico'!BC$32,S!$HC40:$HL40)+SUMIF(N!$HC$15:$HL$15,'Ciclo Semaforico'!BC$32,N!$HC40:$HL40)+SUMIF(E!$HC$15:$HL$15,'Ciclo Semaforico'!BC$32,E!$HC40:$HL40)+SUMIF(O!$HC$15:$HL$15,'Ciclo Semaforico'!BC$32,O!$HC40:$HL40))-IF(BC$31="",(SUMIF(S!$HC$15:$HL$15,'Ciclo Semaforico'!BC$30,S!$HC40:$HL40)+SUMIF(N!$HC$15:$HL$15,'Ciclo Semaforico'!BC$30,N!$HC40:$HL40)+SUMIF(E!$HC$15:$HL$15,'Ciclo Semaforico'!BC$30,E!$HC40:$HL40)+SUMIF(O!$HC$15:$HL$15,'Ciclo Semaforico'!BC$30,O!$HC40:$HL40)),(SUMIF(S!$HC$15:$HL$15,'Ciclo Semaforico'!BC$30,S!$HC40:$HL40)+SUMIF(N!$HC$15:$HL$15,'Ciclo Semaforico'!BC$30,N!$HC40:$HL40)+SUMIF(E!$HC$15:$HL$15,'Ciclo Semaforico'!BC$30,E!$HC40:$HL40)+SUMIF(O!$HC$15:$HL$15,'Ciclo Semaforico'!BC$30,O!$HC40:$HL40))*BC$31))</f>
        <v>#REF!</v>
      </c>
      <c r="BD65" s="245" t="e">
        <f>IF(BD$32="",IF(BD$31="",(SUMIF(S!$HC$15:$HL$15,'Ciclo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Semaforico'!BD$30,O!$HC40:$HL40))*BD$31),(SUMIF(S!$HC$15:$HL$15,'Ciclo Semaforico'!BD$32,S!$HC40:$HL40)+SUMIF(N!$HC$15:$HL$15,'Ciclo Semaforico'!BD$32,N!$HC40:$HL40)+SUMIF(E!$HC$15:$HL$15,'Ciclo Semaforico'!BD$32,E!$HC40:$HL40)+SUMIF(O!$HC$15:$HL$15,'Ciclo Semaforico'!BD$32,O!$HC40:$HL40))-IF(BD$31="",(SUMIF(S!$HC$15:$HL$15,'Ciclo Semaforico'!BD$30,S!$HC40:$HL40)+SUMIF(N!$HC$15:$HL$15,'Ciclo Semaforico'!BD$30,N!$HC40:$HL40)+SUMIF(E!$HC$15:$HL$15,'Ciclo Semaforico'!BD$30,E!$HC40:$HL40)+SUMIF(O!$HC$15:$HL$15,'Ciclo Semaforico'!BD$30,O!$HC40:$HL40)),(SUMIF(S!$HC$15:$HL$15,'Ciclo Semaforico'!BD$30,S!$HC40:$HL40)+SUMIF(N!$HC$15:$HL$15,'Ciclo Semaforico'!BD$30,N!$HC40:$HL40)+SUMIF(E!$HC$15:$HL$15,'Ciclo Semaforico'!BD$30,E!$HC40:$HL40)+SUMIF(O!$HC$15:$HL$15,'Ciclo Semaforico'!BD$30,O!$HC40:$HL40))*BD$31))</f>
        <v>#REF!</v>
      </c>
      <c r="BE65" s="245">
        <f>IF(BE$32="",IF(BE$31="",(SUMIF(S!$HC$15:$HL$15,'Ciclo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Semaforico'!BE$30,O!$HC40:$HL40))*BE$31),(SUMIF(S!$HC$15:$HL$15,'Ciclo Semaforico'!BE$32,S!$HC40:$HL40)+SUMIF(N!$HC$15:$HL$15,'Ciclo Semaforico'!BE$32,N!$HC40:$HL40)+SUMIF(E!$HC$15:$HL$15,'Ciclo Semaforico'!BE$32,E!$HC40:$HL40)+SUMIF(O!$HC$15:$HL$15,'Ciclo Semaforico'!BE$32,O!$HC40:$HL40))-IF(BE$31="",(SUMIF(S!$HC$15:$HL$15,'Ciclo Semaforico'!BE$30,S!$HC40:$HL40)+SUMIF(N!$HC$15:$HL$15,'Ciclo Semaforico'!BE$30,N!$HC40:$HL40)+SUMIF(E!$HC$15:$HL$15,'Ciclo Semaforico'!BE$30,E!$HC40:$HL40)+SUMIF(O!$HC$15:$HL$15,'Ciclo Semaforico'!BE$30,O!$HC40:$HL40)),(SUMIF(S!$HC$15:$HL$15,'Ciclo Semaforico'!BE$30,S!$HC40:$HL40)+SUMIF(N!$HC$15:$HL$15,'Ciclo Semaforico'!BE$30,N!$HC40:$HL40)+SUMIF(E!$HC$15:$HL$15,'Ciclo Semaforico'!BE$30,E!$HC40:$HL40)+SUMIF(O!$HC$15:$HL$15,'Ciclo Semaforico'!BE$30,O!$HC40:$HL40))*BE$31))</f>
        <v>0</v>
      </c>
      <c r="BF65" s="245">
        <f>IF(BF$32="",IF(BF$31="",(SUMIF(S!$HC$15:$HL$15,'Ciclo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Semaforico'!BF$30,O!$HC40:$HL40))*BF$31),(SUMIF(S!$HC$15:$HL$15,'Ciclo Semaforico'!BF$32,S!$HC40:$HL40)+SUMIF(N!$HC$15:$HL$15,'Ciclo Semaforico'!BF$32,N!$HC40:$HL40)+SUMIF(E!$HC$15:$HL$15,'Ciclo Semaforico'!BF$32,E!$HC40:$HL40)+SUMIF(O!$HC$15:$HL$15,'Ciclo Semaforico'!BF$32,O!$HC40:$HL40))-IF(BF$31="",(SUMIF(S!$HC$15:$HL$15,'Ciclo Semaforico'!BF$30,S!$HC40:$HL40)+SUMIF(N!$HC$15:$HL$15,'Ciclo Semaforico'!BF$30,N!$HC40:$HL40)+SUMIF(E!$HC$15:$HL$15,'Ciclo Semaforico'!BF$30,E!$HC40:$HL40)+SUMIF(O!$HC$15:$HL$15,'Ciclo Semaforico'!BF$30,O!$HC40:$HL40)),(SUMIF(S!$HC$15:$HL$15,'Ciclo Semaforico'!BF$30,S!$HC40:$HL40)+SUMIF(N!$HC$15:$HL$15,'Ciclo Semaforico'!BF$30,N!$HC40:$HL40)+SUMIF(E!$HC$15:$HL$15,'Ciclo Semaforico'!BF$30,E!$HC40:$HL40)+SUMIF(O!$HC$15:$HL$15,'Ciclo Semaforico'!BF$30,O!$HC40:$HL40))*BF$31))</f>
        <v>0</v>
      </c>
      <c r="BG65" s="245">
        <f>IF(BG$32="",IF(BG$31="",(SUMIF(S!$HC$15:$HL$15,'Ciclo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Semaforico'!BG$30,O!$HC40:$HL40))*BG$31),(SUMIF(S!$HC$15:$HL$15,'Ciclo Semaforico'!BG$32,S!$HC40:$HL40)+SUMIF(N!$HC$15:$HL$15,'Ciclo Semaforico'!BG$32,N!$HC40:$HL40)+SUMIF(E!$HC$15:$HL$15,'Ciclo Semaforico'!BG$32,E!$HC40:$HL40)+SUMIF(O!$HC$15:$HL$15,'Ciclo Semaforico'!BG$32,O!$HC40:$HL40))-IF(BG$31="",(SUMIF(S!$HC$15:$HL$15,'Ciclo Semaforico'!BG$30,S!$HC40:$HL40)+SUMIF(N!$HC$15:$HL$15,'Ciclo Semaforico'!BG$30,N!$HC40:$HL40)+SUMIF(E!$HC$15:$HL$15,'Ciclo Semaforico'!BG$30,E!$HC40:$HL40)+SUMIF(O!$HC$15:$HL$15,'Ciclo Semaforico'!BG$30,O!$HC40:$HL40)),(SUMIF(S!$HC$15:$HL$15,'Ciclo Semaforico'!BG$30,S!$HC40:$HL40)+SUMIF(N!$HC$15:$HL$15,'Ciclo Semaforico'!BG$30,N!$HC40:$HL40)+SUMIF(E!$HC$15:$HL$15,'Ciclo Semaforico'!BG$30,E!$HC40:$HL40)+SUMIF(O!$HC$15:$HL$15,'Ciclo Semaforico'!BG$30,O!$HC40:$HL40))*BG$31))</f>
        <v>0</v>
      </c>
      <c r="BH65" s="245">
        <f>IF(BH$32="",IF(BH$31="",(SUMIF(S!$HC$15:$HL$15,'Ciclo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Semaforico'!BH$30,O!$HC40:$HL40))*BH$31),(SUMIF(S!$HC$15:$HL$15,'Ciclo Semaforico'!BH$32,S!$HC40:$HL40)+SUMIF(N!$HC$15:$HL$15,'Ciclo Semaforico'!BH$32,N!$HC40:$HL40)+SUMIF(E!$HC$15:$HL$15,'Ciclo Semaforico'!BH$32,E!$HC40:$HL40)+SUMIF(O!$HC$15:$HL$15,'Ciclo Semaforico'!BH$32,O!$HC40:$HL40))-IF(BH$31="",(SUMIF(S!$HC$15:$HL$15,'Ciclo Semaforico'!BH$30,S!$HC40:$HL40)+SUMIF(N!$HC$15:$HL$15,'Ciclo Semaforico'!BH$30,N!$HC40:$HL40)+SUMIF(E!$HC$15:$HL$15,'Ciclo Semaforico'!BH$30,E!$HC40:$HL40)+SUMIF(O!$HC$15:$HL$15,'Ciclo Semaforico'!BH$30,O!$HC40:$HL40)),(SUMIF(S!$HC$15:$HL$15,'Ciclo Semaforico'!BH$30,S!$HC40:$HL40)+SUMIF(N!$HC$15:$HL$15,'Ciclo Semaforico'!BH$30,N!$HC40:$HL40)+SUMIF(E!$HC$15:$HL$15,'Ciclo Semaforico'!BH$30,E!$HC40:$HL40)+SUMIF(O!$HC$15:$HL$15,'Ciclo Semaforico'!BH$30,O!$HC40:$HL40))*BH$31))</f>
        <v>0</v>
      </c>
      <c r="BI65" s="245">
        <f>IF(BI$32="",IF(BI$31="",(SUMIF(S!$HC$15:$HL$15,'Ciclo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Semaforico'!BI$30,O!$HC40:$HL40))*BI$31),(SUMIF(S!$HC$15:$HL$15,'Ciclo Semaforico'!BI$32,S!$HC40:$HL40)+SUMIF(N!$HC$15:$HL$15,'Ciclo Semaforico'!BI$32,N!$HC40:$HL40)+SUMIF(E!$HC$15:$HL$15,'Ciclo Semaforico'!BI$32,E!$HC40:$HL40)+SUMIF(O!$HC$15:$HL$15,'Ciclo Semaforico'!BI$32,O!$HC40:$HL40))-IF(BI$31="",(SUMIF(S!$HC$15:$HL$15,'Ciclo Semaforico'!BI$30,S!$HC40:$HL40)+SUMIF(N!$HC$15:$HL$15,'Ciclo Semaforico'!BI$30,N!$HC40:$HL40)+SUMIF(E!$HC$15:$HL$15,'Ciclo Semaforico'!BI$30,E!$HC40:$HL40)+SUMIF(O!$HC$15:$HL$15,'Ciclo Semaforico'!BI$30,O!$HC40:$HL40)),(SUMIF(S!$HC$15:$HL$15,'Ciclo Semaforico'!BI$30,S!$HC40:$HL40)+SUMIF(N!$HC$15:$HL$15,'Ciclo Semaforico'!BI$30,N!$HC40:$HL40)+SUMIF(E!$HC$15:$HL$15,'Ciclo Semaforico'!BI$30,E!$HC40:$HL40)+SUMIF(O!$HC$15:$HL$15,'Ciclo Semaforico'!BI$30,O!$HC40:$HL40))*BI$31))</f>
        <v>0</v>
      </c>
      <c r="BJ65" s="246">
        <f>IF(BJ$32="",IF(BJ$31="",(SUMIF(S!$HC$15:$HL$15,'Ciclo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Semaforico'!BJ$30,O!$HC40:$HL40))*BJ$31),(SUMIF(S!$HC$15:$HL$15,'Ciclo Semaforico'!BJ$32,S!$HC40:$HL40)+SUMIF(N!$HC$15:$HL$15,'Ciclo Semaforico'!BJ$32,N!$HC40:$HL40)+SUMIF(E!$HC$15:$HL$15,'Ciclo Semaforico'!BJ$32,E!$HC40:$HL40)+SUMIF(O!$HC$15:$HL$15,'Ciclo Semaforico'!BJ$32,O!$HC40:$HL40))-IF(BJ$31="",(SUMIF(S!$HC$15:$HL$15,'Ciclo Semaforico'!BJ$30,S!$HC40:$HL40)+SUMIF(N!$HC$15:$HL$15,'Ciclo Semaforico'!BJ$30,N!$HC40:$HL40)+SUMIF(E!$HC$15:$HL$15,'Ciclo Semaforico'!BJ$30,E!$HC40:$HL40)+SUMIF(O!$HC$15:$HL$15,'Ciclo Semaforico'!BJ$30,O!$HC40:$HL40)),(SUMIF(S!$HC$15:$HL$15,'Ciclo Semaforico'!BJ$30,S!$HC40:$HL40)+SUMIF(N!$HC$15:$HL$15,'Ciclo Semaforico'!BJ$30,N!$HC40:$HL40)+SUMIF(E!$HC$15:$HL$15,'Ciclo Semaforico'!BJ$30,E!$HC40:$HL40)+SUMIF(O!$HC$15:$HL$15,'Ciclo Semaforico'!BJ$30,O!$HC40:$HL40))*BJ$31))</f>
        <v>0</v>
      </c>
      <c r="BK65" s="244">
        <f>IF(BK$32="",IF(BK$31="",(SUMIF(S!$HC$15:$HL$15,'Ciclo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Semaforico'!BK$30,O!$HC40:$HL40))*BK$31),(SUMIF(S!$HC$15:$HL$15,'Ciclo Semaforico'!BK$32,S!$HC40:$HL40)+SUMIF(N!$HC$15:$HL$15,'Ciclo Semaforico'!BK$32,N!$HC40:$HL40)+SUMIF(E!$HC$15:$HL$15,'Ciclo Semaforico'!BK$32,E!$HC40:$HL40)+SUMIF(O!$HC$15:$HL$15,'Ciclo Semaforico'!BK$32,O!$HC40:$HL40))-IF(BK$31="",(SUMIF(S!$HC$15:$HL$15,'Ciclo Semaforico'!BK$30,S!$HC40:$HL40)+SUMIF(N!$HC$15:$HL$15,'Ciclo Semaforico'!BK$30,N!$HC40:$HL40)+SUMIF(E!$HC$15:$HL$15,'Ciclo Semaforico'!BK$30,E!$HC40:$HL40)+SUMIF(O!$HC$15:$HL$15,'Ciclo Semaforico'!BK$30,O!$HC40:$HL40)),(SUMIF(S!$HC$15:$HL$15,'Ciclo Semaforico'!BK$30,S!$HC40:$HL40)+SUMIF(N!$HC$15:$HL$15,'Ciclo Semaforico'!BK$30,N!$HC40:$HL40)+SUMIF(E!$HC$15:$HL$15,'Ciclo Semaforico'!BK$30,E!$HC40:$HL40)+SUMIF(O!$HC$15:$HL$15,'Ciclo Semaforico'!BK$30,O!$HC40:$HL40))*BK$31))</f>
        <v>0</v>
      </c>
      <c r="BL65" s="245">
        <f>IF(BL$32="",IF(BL$31="",(SUMIF(S!$HC$15:$HL$15,'Ciclo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Semaforico'!BL$30,O!$HC40:$HL40))*BL$31),(SUMIF(S!$HC$15:$HL$15,'Ciclo Semaforico'!BL$32,S!$HC40:$HL40)+SUMIF(N!$HC$15:$HL$15,'Ciclo Semaforico'!BL$32,N!$HC40:$HL40)+SUMIF(E!$HC$15:$HL$15,'Ciclo Semaforico'!BL$32,E!$HC40:$HL40)+SUMIF(O!$HC$15:$HL$15,'Ciclo Semaforico'!BL$32,O!$HC40:$HL40))-IF(BL$31="",(SUMIF(S!$HC$15:$HL$15,'Ciclo Semaforico'!BL$30,S!$HC40:$HL40)+SUMIF(N!$HC$15:$HL$15,'Ciclo Semaforico'!BL$30,N!$HC40:$HL40)+SUMIF(E!$HC$15:$HL$15,'Ciclo Semaforico'!BL$30,E!$HC40:$HL40)+SUMIF(O!$HC$15:$HL$15,'Ciclo Semaforico'!BL$30,O!$HC40:$HL40)),(SUMIF(S!$HC$15:$HL$15,'Ciclo Semaforico'!BL$30,S!$HC40:$HL40)+SUMIF(N!$HC$15:$HL$15,'Ciclo Semaforico'!BL$30,N!$HC40:$HL40)+SUMIF(E!$HC$15:$HL$15,'Ciclo Semaforico'!BL$30,E!$HC40:$HL40)+SUMIF(O!$HC$15:$HL$15,'Ciclo Semaforico'!BL$30,O!$HC40:$HL40))*BL$31))</f>
        <v>0</v>
      </c>
      <c r="BM65" s="245">
        <f>IF(BM$32="",IF(BM$31="",(SUMIF(S!$HC$15:$HL$15,'Ciclo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Semaforico'!BM$30,O!$HC40:$HL40))*BM$31),(SUMIF(S!$HC$15:$HL$15,'Ciclo Semaforico'!BM$32,S!$HC40:$HL40)+SUMIF(N!$HC$15:$HL$15,'Ciclo Semaforico'!BM$32,N!$HC40:$HL40)+SUMIF(E!$HC$15:$HL$15,'Ciclo Semaforico'!BM$32,E!$HC40:$HL40)+SUMIF(O!$HC$15:$HL$15,'Ciclo Semaforico'!BM$32,O!$HC40:$HL40))-IF(BM$31="",(SUMIF(S!$HC$15:$HL$15,'Ciclo Semaforico'!BM$30,S!$HC40:$HL40)+SUMIF(N!$HC$15:$HL$15,'Ciclo Semaforico'!BM$30,N!$HC40:$HL40)+SUMIF(E!$HC$15:$HL$15,'Ciclo Semaforico'!BM$30,E!$HC40:$HL40)+SUMIF(O!$HC$15:$HL$15,'Ciclo Semaforico'!BM$30,O!$HC40:$HL40)),(SUMIF(S!$HC$15:$HL$15,'Ciclo Semaforico'!BM$30,S!$HC40:$HL40)+SUMIF(N!$HC$15:$HL$15,'Ciclo Semaforico'!BM$30,N!$HC40:$HL40)+SUMIF(E!$HC$15:$HL$15,'Ciclo Semaforico'!BM$30,E!$HC40:$HL40)+SUMIF(O!$HC$15:$HL$15,'Ciclo Semaforico'!BM$30,O!$HC40:$HL40))*BM$31))</f>
        <v>0</v>
      </c>
      <c r="BN65" s="245">
        <f>IF(BN$32="",IF(BN$31="",(SUMIF(S!$HC$15:$HL$15,'Ciclo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Semaforico'!BN$30,O!$HC40:$HL40))*BN$31),(SUMIF(S!$HC$15:$HL$15,'Ciclo Semaforico'!BN$32,S!$HC40:$HL40)+SUMIF(N!$HC$15:$HL$15,'Ciclo Semaforico'!BN$32,N!$HC40:$HL40)+SUMIF(E!$HC$15:$HL$15,'Ciclo Semaforico'!BN$32,E!$HC40:$HL40)+SUMIF(O!$HC$15:$HL$15,'Ciclo Semaforico'!BN$32,O!$HC40:$HL40))-IF(BN$31="",(SUMIF(S!$HC$15:$HL$15,'Ciclo Semaforico'!BN$30,S!$HC40:$HL40)+SUMIF(N!$HC$15:$HL$15,'Ciclo Semaforico'!BN$30,N!$HC40:$HL40)+SUMIF(E!$HC$15:$HL$15,'Ciclo Semaforico'!BN$30,E!$HC40:$HL40)+SUMIF(O!$HC$15:$HL$15,'Ciclo Semaforico'!BN$30,O!$HC40:$HL40)),(SUMIF(S!$HC$15:$HL$15,'Ciclo Semaforico'!BN$30,S!$HC40:$HL40)+SUMIF(N!$HC$15:$HL$15,'Ciclo Semaforico'!BN$30,N!$HC40:$HL40)+SUMIF(E!$HC$15:$HL$15,'Ciclo Semaforico'!BN$30,E!$HC40:$HL40)+SUMIF(O!$HC$15:$HL$15,'Ciclo Semaforico'!BN$30,O!$HC40:$HL40))*BN$31))</f>
        <v>0</v>
      </c>
      <c r="BO65" s="245">
        <f>IF(BO$32="",IF(BO$31="",(SUMIF(S!$HC$15:$HL$15,'Ciclo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Semaforico'!BO$30,O!$HC40:$HL40))*BO$31),(SUMIF(S!$HC$15:$HL$15,'Ciclo Semaforico'!BO$32,S!$HC40:$HL40)+SUMIF(N!$HC$15:$HL$15,'Ciclo Semaforico'!BO$32,N!$HC40:$HL40)+SUMIF(E!$HC$15:$HL$15,'Ciclo Semaforico'!BO$32,E!$HC40:$HL40)+SUMIF(O!$HC$15:$HL$15,'Ciclo Semaforico'!BO$32,O!$HC40:$HL40))-IF(BO$31="",(SUMIF(S!$HC$15:$HL$15,'Ciclo Semaforico'!BO$30,S!$HC40:$HL40)+SUMIF(N!$HC$15:$HL$15,'Ciclo Semaforico'!BO$30,N!$HC40:$HL40)+SUMIF(E!$HC$15:$HL$15,'Ciclo Semaforico'!BO$30,E!$HC40:$HL40)+SUMIF(O!$HC$15:$HL$15,'Ciclo Semaforico'!BO$30,O!$HC40:$HL40)),(SUMIF(S!$HC$15:$HL$15,'Ciclo Semaforico'!BO$30,S!$HC40:$HL40)+SUMIF(N!$HC$15:$HL$15,'Ciclo Semaforico'!BO$30,N!$HC40:$HL40)+SUMIF(E!$HC$15:$HL$15,'Ciclo Semaforico'!BO$30,E!$HC40:$HL40)+SUMIF(O!$HC$15:$HL$15,'Ciclo Semaforico'!BO$30,O!$HC40:$HL40))*BO$31))</f>
        <v>0</v>
      </c>
      <c r="BP65" s="245">
        <f>IF(BP$32="",IF(BP$31="",(SUMIF(S!$HC$15:$HL$15,'Ciclo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Semaforico'!BP$30,O!$HC40:$HL40))*BP$31),(SUMIF(S!$HC$15:$HL$15,'Ciclo Semaforico'!BP$32,S!$HC40:$HL40)+SUMIF(N!$HC$15:$HL$15,'Ciclo Semaforico'!BP$32,N!$HC40:$HL40)+SUMIF(E!$HC$15:$HL$15,'Ciclo Semaforico'!BP$32,E!$HC40:$HL40)+SUMIF(O!$HC$15:$HL$15,'Ciclo Semaforico'!BP$32,O!$HC40:$HL40))-IF(BP$31="",(SUMIF(S!$HC$15:$HL$15,'Ciclo Semaforico'!BP$30,S!$HC40:$HL40)+SUMIF(N!$HC$15:$HL$15,'Ciclo Semaforico'!BP$30,N!$HC40:$HL40)+SUMIF(E!$HC$15:$HL$15,'Ciclo Semaforico'!BP$30,E!$HC40:$HL40)+SUMIF(O!$HC$15:$HL$15,'Ciclo Semaforico'!BP$30,O!$HC40:$HL40)),(SUMIF(S!$HC$15:$HL$15,'Ciclo Semaforico'!BP$30,S!$HC40:$HL40)+SUMIF(N!$HC$15:$HL$15,'Ciclo Semaforico'!BP$30,N!$HC40:$HL40)+SUMIF(E!$HC$15:$HL$15,'Ciclo Semaforico'!BP$30,E!$HC40:$HL40)+SUMIF(O!$HC$15:$HL$15,'Ciclo Semaforico'!BP$30,O!$HC40:$HL40))*BP$31))</f>
        <v>0</v>
      </c>
      <c r="BQ65" s="245">
        <f>IF(BQ$32="",IF(BQ$31="",(SUMIF(S!$HC$15:$HL$15,'Ciclo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Semaforico'!BQ$30,O!$HC40:$HL40))*BQ$31),(SUMIF(S!$HC$15:$HL$15,'Ciclo Semaforico'!BQ$32,S!$HC40:$HL40)+SUMIF(N!$HC$15:$HL$15,'Ciclo Semaforico'!BQ$32,N!$HC40:$HL40)+SUMIF(E!$HC$15:$HL$15,'Ciclo Semaforico'!BQ$32,E!$HC40:$HL40)+SUMIF(O!$HC$15:$HL$15,'Ciclo Semaforico'!BQ$32,O!$HC40:$HL40))-IF(BQ$31="",(SUMIF(S!$HC$15:$HL$15,'Ciclo Semaforico'!BQ$30,S!$HC40:$HL40)+SUMIF(N!$HC$15:$HL$15,'Ciclo Semaforico'!BQ$30,N!$HC40:$HL40)+SUMIF(E!$HC$15:$HL$15,'Ciclo Semaforico'!BQ$30,E!$HC40:$HL40)+SUMIF(O!$HC$15:$HL$15,'Ciclo Semaforico'!BQ$30,O!$HC40:$HL40)),(SUMIF(S!$HC$15:$HL$15,'Ciclo Semaforico'!BQ$30,S!$HC40:$HL40)+SUMIF(N!$HC$15:$HL$15,'Ciclo Semaforico'!BQ$30,N!$HC40:$HL40)+SUMIF(E!$HC$15:$HL$15,'Ciclo Semaforico'!BQ$30,E!$HC40:$HL40)+SUMIF(O!$HC$15:$HL$15,'Ciclo Semaforico'!BQ$30,O!$HC40:$HL40))*BQ$31))</f>
        <v>0</v>
      </c>
      <c r="BR65" s="245">
        <f>IF(BR$32="",IF(BR$31="",(SUMIF(S!$HC$15:$HL$15,'Ciclo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Semaforico'!BR$30,O!$HC40:$HL40))*BR$31),(SUMIF(S!$HC$15:$HL$15,'Ciclo Semaforico'!BR$32,S!$HC40:$HL40)+SUMIF(N!$HC$15:$HL$15,'Ciclo Semaforico'!BR$32,N!$HC40:$HL40)+SUMIF(E!$HC$15:$HL$15,'Ciclo Semaforico'!BR$32,E!$HC40:$HL40)+SUMIF(O!$HC$15:$HL$15,'Ciclo Semaforico'!BR$32,O!$HC40:$HL40))-IF(BR$31="",(SUMIF(S!$HC$15:$HL$15,'Ciclo Semaforico'!BR$30,S!$HC40:$HL40)+SUMIF(N!$HC$15:$HL$15,'Ciclo Semaforico'!BR$30,N!$HC40:$HL40)+SUMIF(E!$HC$15:$HL$15,'Ciclo Semaforico'!BR$30,E!$HC40:$HL40)+SUMIF(O!$HC$15:$HL$15,'Ciclo Semaforico'!BR$30,O!$HC40:$HL40)),(SUMIF(S!$HC$15:$HL$15,'Ciclo Semaforico'!BR$30,S!$HC40:$HL40)+SUMIF(N!$HC$15:$HL$15,'Ciclo Semaforico'!BR$30,N!$HC40:$HL40)+SUMIF(E!$HC$15:$HL$15,'Ciclo Semaforico'!BR$30,E!$HC40:$HL40)+SUMIF(O!$HC$15:$HL$15,'Ciclo Semaforico'!BR$30,O!$HC40:$HL40))*BR$31))</f>
        <v>0</v>
      </c>
      <c r="BS65" s="245">
        <f>IF(BS$32="",IF(BS$31="",(SUMIF(S!$HC$15:$HL$15,'Ciclo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Semaforico'!BS$30,O!$HC40:$HL40))*BS$31),(SUMIF(S!$HC$15:$HL$15,'Ciclo Semaforico'!BS$32,S!$HC40:$HL40)+SUMIF(N!$HC$15:$HL$15,'Ciclo Semaforico'!BS$32,N!$HC40:$HL40)+SUMIF(E!$HC$15:$HL$15,'Ciclo Semaforico'!BS$32,E!$HC40:$HL40)+SUMIF(O!$HC$15:$HL$15,'Ciclo Semaforico'!BS$32,O!$HC40:$HL40))-IF(BS$31="",(SUMIF(S!$HC$15:$HL$15,'Ciclo Semaforico'!BS$30,S!$HC40:$HL40)+SUMIF(N!$HC$15:$HL$15,'Ciclo Semaforico'!BS$30,N!$HC40:$HL40)+SUMIF(E!$HC$15:$HL$15,'Ciclo Semaforico'!BS$30,E!$HC40:$HL40)+SUMIF(O!$HC$15:$HL$15,'Ciclo Semaforico'!BS$30,O!$HC40:$HL40)),(SUMIF(S!$HC$15:$HL$15,'Ciclo Semaforico'!BS$30,S!$HC40:$HL40)+SUMIF(N!$HC$15:$HL$15,'Ciclo Semaforico'!BS$30,N!$HC40:$HL40)+SUMIF(E!$HC$15:$HL$15,'Ciclo Semaforico'!BS$30,E!$HC40:$HL40)+SUMIF(O!$HC$15:$HL$15,'Ciclo Semaforico'!BS$30,O!$HC40:$HL40))*BS$31))</f>
        <v>0</v>
      </c>
      <c r="BT65" s="245">
        <f>IF(BT$32="",IF(BT$31="",(SUMIF(S!$HC$15:$HL$15,'Ciclo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Semaforico'!BT$30,O!$HC40:$HL40))*BT$31),(SUMIF(S!$HC$15:$HL$15,'Ciclo Semaforico'!BT$32,S!$HC40:$HL40)+SUMIF(N!$HC$15:$HL$15,'Ciclo Semaforico'!BT$32,N!$HC40:$HL40)+SUMIF(E!$HC$15:$HL$15,'Ciclo Semaforico'!BT$32,E!$HC40:$HL40)+SUMIF(O!$HC$15:$HL$15,'Ciclo Semaforico'!BT$32,O!$HC40:$HL40))-IF(BT$31="",(SUMIF(S!$HC$15:$HL$15,'Ciclo Semaforico'!BT$30,S!$HC40:$HL40)+SUMIF(N!$HC$15:$HL$15,'Ciclo Semaforico'!BT$30,N!$HC40:$HL40)+SUMIF(E!$HC$15:$HL$15,'Ciclo Semaforico'!BT$30,E!$HC40:$HL40)+SUMIF(O!$HC$15:$HL$15,'Ciclo Semaforico'!BT$30,O!$HC40:$HL40)),(SUMIF(S!$HC$15:$HL$15,'Ciclo Semaforico'!BT$30,S!$HC40:$HL40)+SUMIF(N!$HC$15:$HL$15,'Ciclo Semaforico'!BT$30,N!$HC40:$HL40)+SUMIF(E!$HC$15:$HL$15,'Ciclo Semaforico'!BT$30,E!$HC40:$HL40)+SUMIF(O!$HC$15:$HL$15,'Ciclo Semaforico'!BT$30,O!$HC40:$HL40))*BT$31))</f>
        <v>0</v>
      </c>
      <c r="BU65" s="245">
        <f>IF(BU$32="",IF(BU$31="",(SUMIF(S!$HC$15:$HL$15,'Ciclo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Semaforico'!BU$30,O!$HC40:$HL40))*BU$31),(SUMIF(S!$HC$15:$HL$15,'Ciclo Semaforico'!BU$32,S!$HC40:$HL40)+SUMIF(N!$HC$15:$HL$15,'Ciclo Semaforico'!BU$32,N!$HC40:$HL40)+SUMIF(E!$HC$15:$HL$15,'Ciclo Semaforico'!BU$32,E!$HC40:$HL40)+SUMIF(O!$HC$15:$HL$15,'Ciclo Semaforico'!BU$32,O!$HC40:$HL40))-IF(BU$31="",(SUMIF(S!$HC$15:$HL$15,'Ciclo Semaforico'!BU$30,S!$HC40:$HL40)+SUMIF(N!$HC$15:$HL$15,'Ciclo Semaforico'!BU$30,N!$HC40:$HL40)+SUMIF(E!$HC$15:$HL$15,'Ciclo Semaforico'!BU$30,E!$HC40:$HL40)+SUMIF(O!$HC$15:$HL$15,'Ciclo Semaforico'!BU$30,O!$HC40:$HL40)),(SUMIF(S!$HC$15:$HL$15,'Ciclo Semaforico'!BU$30,S!$HC40:$HL40)+SUMIF(N!$HC$15:$HL$15,'Ciclo Semaforico'!BU$30,N!$HC40:$HL40)+SUMIF(E!$HC$15:$HL$15,'Ciclo Semaforico'!BU$30,E!$HC40:$HL40)+SUMIF(O!$HC$15:$HL$15,'Ciclo Semaforico'!BU$30,O!$HC40:$HL40))*BU$31))</f>
        <v>0</v>
      </c>
      <c r="BV65" s="246">
        <f>IF(BV$32="",IF(BV$31="",(SUMIF(S!$HC$15:$HL$15,'Ciclo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Semaforico'!BV$30,O!$HC40:$HL40))*BV$31),(SUMIF(S!$HC$15:$HL$15,'Ciclo Semaforico'!BV$32,S!$HC40:$HL40)+SUMIF(N!$HC$15:$HL$15,'Ciclo Semaforico'!BV$32,N!$HC40:$HL40)+SUMIF(E!$HC$15:$HL$15,'Ciclo Semaforico'!BV$32,E!$HC40:$HL40)+SUMIF(O!$HC$15:$HL$15,'Ciclo Semaforico'!BV$32,O!$HC40:$HL40))-IF(BV$31="",(SUMIF(S!$HC$15:$HL$15,'Ciclo Semaforico'!BV$30,S!$HC40:$HL40)+SUMIF(N!$HC$15:$HL$15,'Ciclo Semaforico'!BV$30,N!$HC40:$HL40)+SUMIF(E!$HC$15:$HL$15,'Ciclo Semaforico'!BV$30,E!$HC40:$HL40)+SUMIF(O!$HC$15:$HL$15,'Ciclo Semaforico'!BV$30,O!$HC40:$HL40)),(SUMIF(S!$HC$15:$HL$15,'Ciclo Semaforico'!BV$30,S!$HC40:$HL40)+SUMIF(N!$HC$15:$HL$15,'Ciclo Semaforico'!BV$30,N!$HC40:$HL40)+SUMIF(E!$HC$15:$HL$15,'Ciclo Semaforico'!BV$30,E!$HC40:$HL40)+SUMIF(O!$HC$15:$HL$15,'Ciclo Semaforico'!BV$30,O!$HC40:$HL40))*BV$31))</f>
        <v>0</v>
      </c>
      <c r="BW65" s="244">
        <f>IF(BW$32="",IF(BW$31="",(SUMIF(S!$HC$15:$HL$15,'Ciclo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Semaforico'!BW$30,O!$HC40:$HL40))*BW$31),(SUMIF(S!$HC$15:$HL$15,'Ciclo Semaforico'!BW$32,S!$HC40:$HL40)+SUMIF(N!$HC$15:$HL$15,'Ciclo Semaforico'!BW$32,N!$HC40:$HL40)+SUMIF(E!$HC$15:$HL$15,'Ciclo Semaforico'!BW$32,E!$HC40:$HL40)+SUMIF(O!$HC$15:$HL$15,'Ciclo Semaforico'!BW$32,O!$HC40:$HL40))-IF(BW$31="",(SUMIF(S!$HC$15:$HL$15,'Ciclo Semaforico'!BW$30,S!$HC40:$HL40)+SUMIF(N!$HC$15:$HL$15,'Ciclo Semaforico'!BW$30,N!$HC40:$HL40)+SUMIF(E!$HC$15:$HL$15,'Ciclo Semaforico'!BW$30,E!$HC40:$HL40)+SUMIF(O!$HC$15:$HL$15,'Ciclo Semaforico'!BW$30,O!$HC40:$HL40)),(SUMIF(S!$HC$15:$HL$15,'Ciclo Semaforico'!BW$30,S!$HC40:$HL40)+SUMIF(N!$HC$15:$HL$15,'Ciclo Semaforico'!BW$30,N!$HC40:$HL40)+SUMIF(E!$HC$15:$HL$15,'Ciclo Semaforico'!BW$30,E!$HC40:$HL40)+SUMIF(O!$HC$15:$HL$15,'Ciclo Semaforico'!BW$30,O!$HC40:$HL40))*BW$31))</f>
        <v>0</v>
      </c>
      <c r="BX65" s="245">
        <f>IF(BX$32="",IF(BX$31="",(SUMIF(S!$HC$15:$HL$15,'Ciclo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Semaforico'!BX$30,O!$HC40:$HL40))*BX$31),(SUMIF(S!$HC$15:$HL$15,'Ciclo Semaforico'!BX$32,S!$HC40:$HL40)+SUMIF(N!$HC$15:$HL$15,'Ciclo Semaforico'!BX$32,N!$HC40:$HL40)+SUMIF(E!$HC$15:$HL$15,'Ciclo Semaforico'!BX$32,E!$HC40:$HL40)+SUMIF(O!$HC$15:$HL$15,'Ciclo Semaforico'!BX$32,O!$HC40:$HL40))-IF(BX$31="",(SUMIF(S!$HC$15:$HL$15,'Ciclo Semaforico'!BX$30,S!$HC40:$HL40)+SUMIF(N!$HC$15:$HL$15,'Ciclo Semaforico'!BX$30,N!$HC40:$HL40)+SUMIF(E!$HC$15:$HL$15,'Ciclo Semaforico'!BX$30,E!$HC40:$HL40)+SUMIF(O!$HC$15:$HL$15,'Ciclo Semaforico'!BX$30,O!$HC40:$HL40)),(SUMIF(S!$HC$15:$HL$15,'Ciclo Semaforico'!BX$30,S!$HC40:$HL40)+SUMIF(N!$HC$15:$HL$15,'Ciclo Semaforico'!BX$30,N!$HC40:$HL40)+SUMIF(E!$HC$15:$HL$15,'Ciclo Semaforico'!BX$30,E!$HC40:$HL40)+SUMIF(O!$HC$15:$HL$15,'Ciclo Semaforico'!BX$30,O!$HC40:$HL40))*BX$31))</f>
        <v>0</v>
      </c>
      <c r="BY65" s="245">
        <f>IF(BY$32="",IF(BY$31="",(SUMIF(S!$HC$15:$HL$15,'Ciclo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Semaforico'!BY$30,O!$HC40:$HL40))*BY$31),(SUMIF(S!$HC$15:$HL$15,'Ciclo Semaforico'!BY$32,S!$HC40:$HL40)+SUMIF(N!$HC$15:$HL$15,'Ciclo Semaforico'!BY$32,N!$HC40:$HL40)+SUMIF(E!$HC$15:$HL$15,'Ciclo Semaforico'!BY$32,E!$HC40:$HL40)+SUMIF(O!$HC$15:$HL$15,'Ciclo Semaforico'!BY$32,O!$HC40:$HL40))-IF(BY$31="",(SUMIF(S!$HC$15:$HL$15,'Ciclo Semaforico'!BY$30,S!$HC40:$HL40)+SUMIF(N!$HC$15:$HL$15,'Ciclo Semaforico'!BY$30,N!$HC40:$HL40)+SUMIF(E!$HC$15:$HL$15,'Ciclo Semaforico'!BY$30,E!$HC40:$HL40)+SUMIF(O!$HC$15:$HL$15,'Ciclo Semaforico'!BY$30,O!$HC40:$HL40)),(SUMIF(S!$HC$15:$HL$15,'Ciclo Semaforico'!BY$30,S!$HC40:$HL40)+SUMIF(N!$HC$15:$HL$15,'Ciclo Semaforico'!BY$30,N!$HC40:$HL40)+SUMIF(E!$HC$15:$HL$15,'Ciclo Semaforico'!BY$30,E!$HC40:$HL40)+SUMIF(O!$HC$15:$HL$15,'Ciclo Semaforico'!BY$30,O!$HC40:$HL40))*BY$31))</f>
        <v>0</v>
      </c>
      <c r="BZ65" s="245">
        <f>IF(BZ$32="",IF(BZ$31="",(SUMIF(S!$HC$15:$HL$15,'Ciclo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Semaforico'!BZ$30,O!$HC40:$HL40))*BZ$31),(SUMIF(S!$HC$15:$HL$15,'Ciclo Semaforico'!BZ$32,S!$HC40:$HL40)+SUMIF(N!$HC$15:$HL$15,'Ciclo Semaforico'!BZ$32,N!$HC40:$HL40)+SUMIF(E!$HC$15:$HL$15,'Ciclo Semaforico'!BZ$32,E!$HC40:$HL40)+SUMIF(O!$HC$15:$HL$15,'Ciclo Semaforico'!BZ$32,O!$HC40:$HL40))-IF(BZ$31="",(SUMIF(S!$HC$15:$HL$15,'Ciclo Semaforico'!BZ$30,S!$HC40:$HL40)+SUMIF(N!$HC$15:$HL$15,'Ciclo Semaforico'!BZ$30,N!$HC40:$HL40)+SUMIF(E!$HC$15:$HL$15,'Ciclo Semaforico'!BZ$30,E!$HC40:$HL40)+SUMIF(O!$HC$15:$HL$15,'Ciclo Semaforico'!BZ$30,O!$HC40:$HL40)),(SUMIF(S!$HC$15:$HL$15,'Ciclo Semaforico'!BZ$30,S!$HC40:$HL40)+SUMIF(N!$HC$15:$HL$15,'Ciclo Semaforico'!BZ$30,N!$HC40:$HL40)+SUMIF(E!$HC$15:$HL$15,'Ciclo Semaforico'!BZ$30,E!$HC40:$HL40)+SUMIF(O!$HC$15:$HL$15,'Ciclo Semaforico'!BZ$30,O!$HC40:$HL40))*BZ$31))</f>
        <v>0</v>
      </c>
      <c r="CA65" s="245">
        <f>IF(CA$32="",IF(CA$31="",(SUMIF(S!$HC$15:$HL$15,'Ciclo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Semaforico'!CA$30,O!$HC40:$HL40))*CA$31),(SUMIF(S!$HC$15:$HL$15,'Ciclo Semaforico'!CA$32,S!$HC40:$HL40)+SUMIF(N!$HC$15:$HL$15,'Ciclo Semaforico'!CA$32,N!$HC40:$HL40)+SUMIF(E!$HC$15:$HL$15,'Ciclo Semaforico'!CA$32,E!$HC40:$HL40)+SUMIF(O!$HC$15:$HL$15,'Ciclo Semaforico'!CA$32,O!$HC40:$HL40))-IF(CA$31="",(SUMIF(S!$HC$15:$HL$15,'Ciclo Semaforico'!CA$30,S!$HC40:$HL40)+SUMIF(N!$HC$15:$HL$15,'Ciclo Semaforico'!CA$30,N!$HC40:$HL40)+SUMIF(E!$HC$15:$HL$15,'Ciclo Semaforico'!CA$30,E!$HC40:$HL40)+SUMIF(O!$HC$15:$HL$15,'Ciclo Semaforico'!CA$30,O!$HC40:$HL40)),(SUMIF(S!$HC$15:$HL$15,'Ciclo Semaforico'!CA$30,S!$HC40:$HL40)+SUMIF(N!$HC$15:$HL$15,'Ciclo Semaforico'!CA$30,N!$HC40:$HL40)+SUMIF(E!$HC$15:$HL$15,'Ciclo Semaforico'!CA$30,E!$HC40:$HL40)+SUMIF(O!$HC$15:$HL$15,'Ciclo Semaforico'!CA$30,O!$HC40:$HL40))*CA$31))</f>
        <v>0</v>
      </c>
      <c r="CB65" s="245">
        <f>IF(CB$32="",IF(CB$31="",(SUMIF(S!$HC$15:$HL$15,'Ciclo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Semaforico'!CB$30,O!$HC40:$HL40))*CB$31),(SUMIF(S!$HC$15:$HL$15,'Ciclo Semaforico'!CB$32,S!$HC40:$HL40)+SUMIF(N!$HC$15:$HL$15,'Ciclo Semaforico'!CB$32,N!$HC40:$HL40)+SUMIF(E!$HC$15:$HL$15,'Ciclo Semaforico'!CB$32,E!$HC40:$HL40)+SUMIF(O!$HC$15:$HL$15,'Ciclo Semaforico'!CB$32,O!$HC40:$HL40))-IF(CB$31="",(SUMIF(S!$HC$15:$HL$15,'Ciclo Semaforico'!CB$30,S!$HC40:$HL40)+SUMIF(N!$HC$15:$HL$15,'Ciclo Semaforico'!CB$30,N!$HC40:$HL40)+SUMIF(E!$HC$15:$HL$15,'Ciclo Semaforico'!CB$30,E!$HC40:$HL40)+SUMIF(O!$HC$15:$HL$15,'Ciclo Semaforico'!CB$30,O!$HC40:$HL40)),(SUMIF(S!$HC$15:$HL$15,'Ciclo Semaforico'!CB$30,S!$HC40:$HL40)+SUMIF(N!$HC$15:$HL$15,'Ciclo Semaforico'!CB$30,N!$HC40:$HL40)+SUMIF(E!$HC$15:$HL$15,'Ciclo Semaforico'!CB$30,E!$HC40:$HL40)+SUMIF(O!$HC$15:$HL$15,'Ciclo Semaforico'!CB$30,O!$HC40:$HL40))*CB$31))</f>
        <v>0</v>
      </c>
      <c r="CC65" s="245">
        <f>IF(CC$32="",IF(CC$31="",(SUMIF(S!$HC$15:$HL$15,'Ciclo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Semaforico'!CC$30,O!$HC40:$HL40))*CC$31),(SUMIF(S!$HC$15:$HL$15,'Ciclo Semaforico'!CC$32,S!$HC40:$HL40)+SUMIF(N!$HC$15:$HL$15,'Ciclo Semaforico'!CC$32,N!$HC40:$HL40)+SUMIF(E!$HC$15:$HL$15,'Ciclo Semaforico'!CC$32,E!$HC40:$HL40)+SUMIF(O!$HC$15:$HL$15,'Ciclo Semaforico'!CC$32,O!$HC40:$HL40))-IF(CC$31="",(SUMIF(S!$HC$15:$HL$15,'Ciclo Semaforico'!CC$30,S!$HC40:$HL40)+SUMIF(N!$HC$15:$HL$15,'Ciclo Semaforico'!CC$30,N!$HC40:$HL40)+SUMIF(E!$HC$15:$HL$15,'Ciclo Semaforico'!CC$30,E!$HC40:$HL40)+SUMIF(O!$HC$15:$HL$15,'Ciclo Semaforico'!CC$30,O!$HC40:$HL40)),(SUMIF(S!$HC$15:$HL$15,'Ciclo Semaforico'!CC$30,S!$HC40:$HL40)+SUMIF(N!$HC$15:$HL$15,'Ciclo Semaforico'!CC$30,N!$HC40:$HL40)+SUMIF(E!$HC$15:$HL$15,'Ciclo Semaforico'!CC$30,E!$HC40:$HL40)+SUMIF(O!$HC$15:$HL$15,'Ciclo Semaforico'!CC$30,O!$HC40:$HL40))*CC$31))</f>
        <v>0</v>
      </c>
      <c r="CD65" s="245">
        <f>IF(CD$32="",IF(CD$31="",(SUMIF(S!$HC$15:$HL$15,'Ciclo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Semaforico'!CD$30,O!$HC40:$HL40))*CD$31),(SUMIF(S!$HC$15:$HL$15,'Ciclo Semaforico'!CD$32,S!$HC40:$HL40)+SUMIF(N!$HC$15:$HL$15,'Ciclo Semaforico'!CD$32,N!$HC40:$HL40)+SUMIF(E!$HC$15:$HL$15,'Ciclo Semaforico'!CD$32,E!$HC40:$HL40)+SUMIF(O!$HC$15:$HL$15,'Ciclo Semaforico'!CD$32,O!$HC40:$HL40))-IF(CD$31="",(SUMIF(S!$HC$15:$HL$15,'Ciclo Semaforico'!CD$30,S!$HC40:$HL40)+SUMIF(N!$HC$15:$HL$15,'Ciclo Semaforico'!CD$30,N!$HC40:$HL40)+SUMIF(E!$HC$15:$HL$15,'Ciclo Semaforico'!CD$30,E!$HC40:$HL40)+SUMIF(O!$HC$15:$HL$15,'Ciclo Semaforico'!CD$30,O!$HC40:$HL40)),(SUMIF(S!$HC$15:$HL$15,'Ciclo Semaforico'!CD$30,S!$HC40:$HL40)+SUMIF(N!$HC$15:$HL$15,'Ciclo Semaforico'!CD$30,N!$HC40:$HL40)+SUMIF(E!$HC$15:$HL$15,'Ciclo Semaforico'!CD$30,E!$HC40:$HL40)+SUMIF(O!$HC$15:$HL$15,'Ciclo Semaforico'!CD$30,O!$HC40:$HL40))*CD$31))</f>
        <v>0</v>
      </c>
      <c r="CE65" s="245">
        <f>IF(CE$32="",IF(CE$31="",(SUMIF(S!$HC$15:$HL$15,'Ciclo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Semaforico'!CE$30,O!$HC40:$HL40))*CE$31),(SUMIF(S!$HC$15:$HL$15,'Ciclo Semaforico'!CE$32,S!$HC40:$HL40)+SUMIF(N!$HC$15:$HL$15,'Ciclo Semaforico'!CE$32,N!$HC40:$HL40)+SUMIF(E!$HC$15:$HL$15,'Ciclo Semaforico'!CE$32,E!$HC40:$HL40)+SUMIF(O!$HC$15:$HL$15,'Ciclo Semaforico'!CE$32,O!$HC40:$HL40))-IF(CE$31="",(SUMIF(S!$HC$15:$HL$15,'Ciclo Semaforico'!CE$30,S!$HC40:$HL40)+SUMIF(N!$HC$15:$HL$15,'Ciclo Semaforico'!CE$30,N!$HC40:$HL40)+SUMIF(E!$HC$15:$HL$15,'Ciclo Semaforico'!CE$30,E!$HC40:$HL40)+SUMIF(O!$HC$15:$HL$15,'Ciclo Semaforico'!CE$30,O!$HC40:$HL40)),(SUMIF(S!$HC$15:$HL$15,'Ciclo Semaforico'!CE$30,S!$HC40:$HL40)+SUMIF(N!$HC$15:$HL$15,'Ciclo Semaforico'!CE$30,N!$HC40:$HL40)+SUMIF(E!$HC$15:$HL$15,'Ciclo Semaforico'!CE$30,E!$HC40:$HL40)+SUMIF(O!$HC$15:$HL$15,'Ciclo Semaforico'!CE$30,O!$HC40:$HL40))*CE$31))</f>
        <v>0</v>
      </c>
      <c r="CF65" s="245">
        <f>IF(CF$32="",IF(CF$31="",(SUMIF(S!$HC$15:$HL$15,'Ciclo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Semaforico'!CF$30,O!$HC40:$HL40))*CF$31),(SUMIF(S!$HC$15:$HL$15,'Ciclo Semaforico'!CF$32,S!$HC40:$HL40)+SUMIF(N!$HC$15:$HL$15,'Ciclo Semaforico'!CF$32,N!$HC40:$HL40)+SUMIF(E!$HC$15:$HL$15,'Ciclo Semaforico'!CF$32,E!$HC40:$HL40)+SUMIF(O!$HC$15:$HL$15,'Ciclo Semaforico'!CF$32,O!$HC40:$HL40))-IF(CF$31="",(SUMIF(S!$HC$15:$HL$15,'Ciclo Semaforico'!CF$30,S!$HC40:$HL40)+SUMIF(N!$HC$15:$HL$15,'Ciclo Semaforico'!CF$30,N!$HC40:$HL40)+SUMIF(E!$HC$15:$HL$15,'Ciclo Semaforico'!CF$30,E!$HC40:$HL40)+SUMIF(O!$HC$15:$HL$15,'Ciclo Semaforico'!CF$30,O!$HC40:$HL40)),(SUMIF(S!$HC$15:$HL$15,'Ciclo Semaforico'!CF$30,S!$HC40:$HL40)+SUMIF(N!$HC$15:$HL$15,'Ciclo Semaforico'!CF$30,N!$HC40:$HL40)+SUMIF(E!$HC$15:$HL$15,'Ciclo Semaforico'!CF$30,E!$HC40:$HL40)+SUMIF(O!$HC$15:$HL$15,'Ciclo Semaforico'!CF$30,O!$HC40:$HL40))*CF$31))</f>
        <v>0</v>
      </c>
      <c r="CG65" s="245">
        <f>IF(CG$32="",IF(CG$31="",(SUMIF(S!$HC$15:$HL$15,'Ciclo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Semaforico'!CG$30,O!$HC40:$HL40))*CG$31),(SUMIF(S!$HC$15:$HL$15,'Ciclo Semaforico'!CG$32,S!$HC40:$HL40)+SUMIF(N!$HC$15:$HL$15,'Ciclo Semaforico'!CG$32,N!$HC40:$HL40)+SUMIF(E!$HC$15:$HL$15,'Ciclo Semaforico'!CG$32,E!$HC40:$HL40)+SUMIF(O!$HC$15:$HL$15,'Ciclo Semaforico'!CG$32,O!$HC40:$HL40))-IF(CG$31="",(SUMIF(S!$HC$15:$HL$15,'Ciclo Semaforico'!CG$30,S!$HC40:$HL40)+SUMIF(N!$HC$15:$HL$15,'Ciclo Semaforico'!CG$30,N!$HC40:$HL40)+SUMIF(E!$HC$15:$HL$15,'Ciclo Semaforico'!CG$30,E!$HC40:$HL40)+SUMIF(O!$HC$15:$HL$15,'Ciclo Semaforico'!CG$30,O!$HC40:$HL40)),(SUMIF(S!$HC$15:$HL$15,'Ciclo Semaforico'!CG$30,S!$HC40:$HL40)+SUMIF(N!$HC$15:$HL$15,'Ciclo Semaforico'!CG$30,N!$HC40:$HL40)+SUMIF(E!$HC$15:$HL$15,'Ciclo Semaforico'!CG$30,E!$HC40:$HL40)+SUMIF(O!$HC$15:$HL$15,'Ciclo Semaforico'!CG$30,O!$HC40:$HL40))*CG$31))</f>
        <v>0</v>
      </c>
      <c r="CH65" s="246">
        <f>IF(CH$32="",IF(CH$31="",(SUMIF(S!$HC$15:$HL$15,'Ciclo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Semaforico'!CH$30,O!$HC40:$HL40))*CH$31),(SUMIF(S!$HC$15:$HL$15,'Ciclo Semaforico'!CH$32,S!$HC40:$HL40)+SUMIF(N!$HC$15:$HL$15,'Ciclo Semaforico'!CH$32,N!$HC40:$HL40)+SUMIF(E!$HC$15:$HL$15,'Ciclo Semaforico'!CH$32,E!$HC40:$HL40)+SUMIF(O!$HC$15:$HL$15,'Ciclo Semaforico'!CH$32,O!$HC40:$HL40))-IF(CH$31="",(SUMIF(S!$HC$15:$HL$15,'Ciclo Semaforico'!CH$30,S!$HC40:$HL40)+SUMIF(N!$HC$15:$HL$15,'Ciclo Semaforico'!CH$30,N!$HC40:$HL40)+SUMIF(E!$HC$15:$HL$15,'Ciclo Semaforico'!CH$30,E!$HC40:$HL40)+SUMIF(O!$HC$15:$HL$15,'Ciclo Semaforico'!CH$30,O!$HC40:$HL40)),(SUMIF(S!$HC$15:$HL$15,'Ciclo Semaforico'!CH$30,S!$HC40:$HL40)+SUMIF(N!$HC$15:$HL$15,'Ciclo Semaforico'!CH$30,N!$HC40:$HL40)+SUMIF(E!$HC$15:$HL$15,'Ciclo Semaforico'!CH$30,E!$HC40:$HL40)+SUMIF(O!$HC$15:$HL$15,'Ciclo Semaforico'!CH$30,O!$HC40:$HL40))*CH$31))</f>
        <v>0</v>
      </c>
      <c r="CI65" s="244">
        <f t="shared" si="52"/>
        <v>0</v>
      </c>
      <c r="CJ65" s="245">
        <f t="shared" si="53"/>
        <v>0</v>
      </c>
      <c r="CK65" s="245">
        <f t="shared" si="54"/>
        <v>0</v>
      </c>
      <c r="CL65" s="245">
        <f t="shared" si="55"/>
        <v>0</v>
      </c>
      <c r="CM65" s="245" t="e">
        <f t="shared" si="56"/>
        <v>#REF!</v>
      </c>
      <c r="CN65" s="245">
        <f t="shared" si="57"/>
        <v>0</v>
      </c>
      <c r="CO65" s="245">
        <f t="shared" si="58"/>
        <v>0</v>
      </c>
      <c r="CP65" s="245">
        <f t="shared" si="59"/>
        <v>0</v>
      </c>
      <c r="CQ65" s="245">
        <f t="shared" si="60"/>
        <v>0</v>
      </c>
      <c r="CR65" s="245">
        <f t="shared" si="61"/>
        <v>0</v>
      </c>
      <c r="CS65" s="245">
        <f t="shared" si="62"/>
        <v>0</v>
      </c>
      <c r="CT65" s="246">
        <f t="shared" si="63"/>
        <v>0</v>
      </c>
      <c r="CU65" s="244">
        <f t="shared" si="64"/>
        <v>0</v>
      </c>
      <c r="CV65" s="245">
        <f t="shared" si="65"/>
        <v>0</v>
      </c>
      <c r="CW65" s="245">
        <f t="shared" si="66"/>
        <v>0</v>
      </c>
      <c r="CX65" s="245">
        <f t="shared" si="67"/>
        <v>0</v>
      </c>
      <c r="CY65" s="245">
        <f t="shared" si="68"/>
        <v>0</v>
      </c>
      <c r="CZ65" s="245">
        <f t="shared" si="69"/>
        <v>0</v>
      </c>
      <c r="DA65" s="245">
        <f t="shared" si="70"/>
        <v>0</v>
      </c>
      <c r="DB65" s="245">
        <f t="shared" si="71"/>
        <v>0</v>
      </c>
      <c r="DC65" s="245">
        <f t="shared" si="72"/>
        <v>0</v>
      </c>
      <c r="DD65" s="245">
        <f t="shared" si="73"/>
        <v>0</v>
      </c>
      <c r="DE65" s="245">
        <f t="shared" si="74"/>
        <v>0</v>
      </c>
      <c r="DF65" s="246">
        <f t="shared" si="75"/>
        <v>0</v>
      </c>
      <c r="DG65" s="244" t="e">
        <f t="shared" si="76"/>
        <v>#REF!</v>
      </c>
      <c r="DH65" s="245" t="e">
        <f t="shared" si="77"/>
        <v>#REF!</v>
      </c>
      <c r="DI65" s="245" t="e">
        <f t="shared" si="78"/>
        <v>#REF!</v>
      </c>
      <c r="DJ65" s="245" t="e">
        <f t="shared" si="79"/>
        <v>#REF!</v>
      </c>
      <c r="DK65" s="245" t="e">
        <f t="shared" si="80"/>
        <v>#REF!</v>
      </c>
      <c r="DL65" s="245" t="e">
        <f t="shared" si="81"/>
        <v>#REF!</v>
      </c>
      <c r="DM65" s="245">
        <f t="shared" si="82"/>
        <v>0</v>
      </c>
      <c r="DN65" s="245">
        <f t="shared" si="83"/>
        <v>0</v>
      </c>
      <c r="DO65" s="245">
        <f t="shared" si="84"/>
        <v>0</v>
      </c>
      <c r="DP65" s="245">
        <f t="shared" si="85"/>
        <v>0</v>
      </c>
      <c r="DQ65" s="245">
        <f t="shared" si="86"/>
        <v>0</v>
      </c>
      <c r="DR65" s="246">
        <f t="shared" si="87"/>
        <v>0</v>
      </c>
      <c r="DS65" s="244">
        <f t="shared" si="88"/>
        <v>0</v>
      </c>
      <c r="DT65" s="245">
        <f t="shared" si="89"/>
        <v>0</v>
      </c>
      <c r="DU65" s="245">
        <f t="shared" si="90"/>
        <v>0</v>
      </c>
      <c r="DV65" s="245">
        <f t="shared" si="91"/>
        <v>0</v>
      </c>
      <c r="DW65" s="245">
        <f t="shared" si="92"/>
        <v>0</v>
      </c>
      <c r="DX65" s="245">
        <f t="shared" si="93"/>
        <v>0</v>
      </c>
      <c r="DY65" s="245">
        <f t="shared" si="94"/>
        <v>0</v>
      </c>
      <c r="DZ65" s="245">
        <f t="shared" si="95"/>
        <v>0</v>
      </c>
      <c r="EA65" s="245">
        <f t="shared" si="96"/>
        <v>0</v>
      </c>
      <c r="EB65" s="245">
        <f t="shared" si="97"/>
        <v>0</v>
      </c>
      <c r="EC65" s="245">
        <f t="shared" si="98"/>
        <v>0</v>
      </c>
      <c r="ED65" s="246">
        <f t="shared" si="99"/>
        <v>0</v>
      </c>
      <c r="EE65" s="244">
        <f t="shared" si="100"/>
        <v>0</v>
      </c>
      <c r="EF65" s="245">
        <f t="shared" si="101"/>
        <v>0</v>
      </c>
      <c r="EG65" s="245">
        <f t="shared" si="102"/>
        <v>0</v>
      </c>
      <c r="EH65" s="245">
        <f t="shared" si="103"/>
        <v>0</v>
      </c>
      <c r="EI65" s="245">
        <f t="shared" si="104"/>
        <v>0</v>
      </c>
      <c r="EJ65" s="245">
        <f t="shared" si="105"/>
        <v>0</v>
      </c>
      <c r="EK65" s="245">
        <f t="shared" si="106"/>
        <v>0</v>
      </c>
      <c r="EL65" s="245">
        <f t="shared" si="107"/>
        <v>0</v>
      </c>
      <c r="EM65" s="245">
        <f t="shared" si="108"/>
        <v>0</v>
      </c>
      <c r="EN65" s="245">
        <f t="shared" si="109"/>
        <v>0</v>
      </c>
      <c r="EO65" s="245">
        <f t="shared" si="110"/>
        <v>0</v>
      </c>
      <c r="EP65" s="246">
        <f t="shared" si="111"/>
        <v>0</v>
      </c>
      <c r="EQ65" s="255">
        <f t="shared" si="112"/>
        <v>0</v>
      </c>
      <c r="ER65" s="256">
        <f t="shared" si="113"/>
        <v>0</v>
      </c>
      <c r="ES65" s="256">
        <f t="shared" si="114"/>
        <v>0</v>
      </c>
      <c r="ET65" s="256">
        <f t="shared" si="115"/>
        <v>0</v>
      </c>
      <c r="EU65" s="256" t="e">
        <f t="shared" si="116"/>
        <v>#REF!</v>
      </c>
      <c r="EV65" s="256">
        <f t="shared" si="117"/>
        <v>0</v>
      </c>
      <c r="EW65" s="256">
        <f t="shared" si="118"/>
        <v>0</v>
      </c>
      <c r="EX65" s="256" t="str">
        <f t="shared" si="119"/>
        <v/>
      </c>
      <c r="EY65" s="256" t="str">
        <f t="shared" si="120"/>
        <v/>
      </c>
      <c r="EZ65" s="256" t="str">
        <f t="shared" si="121"/>
        <v/>
      </c>
      <c r="FA65" s="256" t="str">
        <f t="shared" si="122"/>
        <v/>
      </c>
      <c r="FB65" s="257" t="str">
        <f t="shared" si="123"/>
        <v/>
      </c>
      <c r="FC65" s="255">
        <f t="shared" si="124"/>
        <v>0</v>
      </c>
      <c r="FD65" s="256" t="str">
        <f t="shared" si="125"/>
        <v/>
      </c>
      <c r="FE65" s="256" t="str">
        <f t="shared" si="126"/>
        <v/>
      </c>
      <c r="FF65" s="256" t="str">
        <f t="shared" si="127"/>
        <v/>
      </c>
      <c r="FG65" s="256" t="str">
        <f t="shared" si="128"/>
        <v/>
      </c>
      <c r="FH65" s="256" t="str">
        <f t="shared" si="129"/>
        <v/>
      </c>
      <c r="FI65" s="256" t="str">
        <f t="shared" si="130"/>
        <v/>
      </c>
      <c r="FJ65" s="256" t="str">
        <f t="shared" si="131"/>
        <v/>
      </c>
      <c r="FK65" s="256" t="str">
        <f t="shared" si="132"/>
        <v/>
      </c>
      <c r="FL65" s="256" t="str">
        <f t="shared" si="133"/>
        <v/>
      </c>
      <c r="FM65" s="256" t="str">
        <f t="shared" si="134"/>
        <v/>
      </c>
      <c r="FN65" s="257" t="str">
        <f t="shared" si="135"/>
        <v/>
      </c>
      <c r="FO65" s="255" t="e">
        <f t="shared" si="136"/>
        <v>#REF!</v>
      </c>
      <c r="FP65" s="256" t="e">
        <f t="shared" si="137"/>
        <v>#REF!</v>
      </c>
      <c r="FQ65" s="256" t="e">
        <f t="shared" si="138"/>
        <v>#REF!</v>
      </c>
      <c r="FR65" s="256" t="e">
        <f t="shared" si="139"/>
        <v>#REF!</v>
      </c>
      <c r="FS65" s="256" t="e">
        <f t="shared" si="140"/>
        <v>#REF!</v>
      </c>
      <c r="FT65" s="256" t="e">
        <f t="shared" si="141"/>
        <v>#REF!</v>
      </c>
      <c r="FU65" s="256" t="str">
        <f t="shared" si="142"/>
        <v/>
      </c>
      <c r="FV65" s="256" t="str">
        <f t="shared" si="143"/>
        <v/>
      </c>
      <c r="FW65" s="256" t="str">
        <f t="shared" si="144"/>
        <v/>
      </c>
      <c r="FX65" s="256" t="str">
        <f t="shared" si="145"/>
        <v/>
      </c>
      <c r="FY65" s="256" t="str">
        <f t="shared" si="146"/>
        <v/>
      </c>
      <c r="FZ65" s="257" t="str">
        <f t="shared" si="147"/>
        <v/>
      </c>
      <c r="GA65" s="255" t="str">
        <f t="shared" si="148"/>
        <v/>
      </c>
      <c r="GB65" s="256" t="str">
        <f t="shared" si="149"/>
        <v/>
      </c>
      <c r="GC65" s="256" t="str">
        <f t="shared" si="150"/>
        <v/>
      </c>
      <c r="GD65" s="256" t="str">
        <f t="shared" si="151"/>
        <v/>
      </c>
      <c r="GE65" s="256" t="str">
        <f t="shared" si="152"/>
        <v/>
      </c>
      <c r="GF65" s="256" t="str">
        <f t="shared" si="153"/>
        <v/>
      </c>
      <c r="GG65" s="256" t="str">
        <f t="shared" si="154"/>
        <v/>
      </c>
      <c r="GH65" s="256" t="str">
        <f t="shared" si="155"/>
        <v/>
      </c>
      <c r="GI65" s="256" t="str">
        <f t="shared" si="156"/>
        <v/>
      </c>
      <c r="GJ65" s="256" t="str">
        <f t="shared" si="157"/>
        <v/>
      </c>
      <c r="GK65" s="256" t="str">
        <f t="shared" si="158"/>
        <v/>
      </c>
      <c r="GL65" s="257" t="str">
        <f t="shared" si="159"/>
        <v/>
      </c>
      <c r="GM65" s="255" t="str">
        <f t="shared" si="160"/>
        <v/>
      </c>
      <c r="GN65" s="256" t="str">
        <f t="shared" si="161"/>
        <v/>
      </c>
      <c r="GO65" s="256" t="str">
        <f t="shared" si="162"/>
        <v/>
      </c>
      <c r="GP65" s="256" t="str">
        <f t="shared" si="163"/>
        <v/>
      </c>
      <c r="GQ65" s="256" t="str">
        <f t="shared" si="164"/>
        <v/>
      </c>
      <c r="GR65" s="256" t="str">
        <f t="shared" si="165"/>
        <v/>
      </c>
      <c r="GS65" s="256" t="str">
        <f t="shared" si="166"/>
        <v/>
      </c>
      <c r="GT65" s="256" t="str">
        <f t="shared" si="167"/>
        <v/>
      </c>
      <c r="GU65" s="256" t="str">
        <f t="shared" si="168"/>
        <v/>
      </c>
      <c r="GV65" s="256" t="str">
        <f t="shared" si="169"/>
        <v/>
      </c>
      <c r="GW65" s="256" t="str">
        <f t="shared" si="170"/>
        <v/>
      </c>
      <c r="GX65" s="257" t="str">
        <f t="shared" si="171"/>
        <v/>
      </c>
      <c r="GY65" s="252">
        <f t="shared" si="185"/>
        <v>0</v>
      </c>
      <c r="GZ65" s="253" t="e">
        <f t="shared" si="185"/>
        <v>#REF!</v>
      </c>
      <c r="HA65" s="253">
        <f t="shared" si="185"/>
        <v>0</v>
      </c>
      <c r="HB65" s="253">
        <f t="shared" si="185"/>
        <v>0</v>
      </c>
      <c r="HC65" s="253">
        <f t="shared" si="185"/>
        <v>0</v>
      </c>
      <c r="HD65" s="253">
        <f t="shared" si="185"/>
        <v>0</v>
      </c>
      <c r="HE65" s="253">
        <f t="shared" si="185"/>
        <v>0</v>
      </c>
      <c r="HF65" s="254">
        <f t="shared" si="185"/>
        <v>0</v>
      </c>
      <c r="HG65" s="252">
        <f t="shared" si="187"/>
        <v>0</v>
      </c>
      <c r="HH65" s="253">
        <f t="shared" si="187"/>
        <v>0</v>
      </c>
      <c r="HI65" s="253">
        <f t="shared" si="187"/>
        <v>0</v>
      </c>
      <c r="HJ65" s="253">
        <f t="shared" si="187"/>
        <v>0</v>
      </c>
      <c r="HK65" s="253">
        <f t="shared" si="187"/>
        <v>0</v>
      </c>
      <c r="HL65" s="253">
        <f t="shared" si="187"/>
        <v>0</v>
      </c>
      <c r="HM65" s="253">
        <f t="shared" si="187"/>
        <v>0</v>
      </c>
      <c r="HN65" s="254">
        <f t="shared" si="187"/>
        <v>0</v>
      </c>
      <c r="HO65" s="252" t="e">
        <f t="shared" si="189"/>
        <v>#REF!</v>
      </c>
      <c r="HP65" s="253" t="e">
        <f t="shared" si="189"/>
        <v>#REF!</v>
      </c>
      <c r="HQ65" s="253">
        <f t="shared" si="189"/>
        <v>0</v>
      </c>
      <c r="HR65" s="253">
        <f t="shared" si="189"/>
        <v>0</v>
      </c>
      <c r="HS65" s="253">
        <f t="shared" si="189"/>
        <v>0</v>
      </c>
      <c r="HT65" s="253">
        <f t="shared" si="189"/>
        <v>0</v>
      </c>
      <c r="HU65" s="253">
        <f t="shared" si="189"/>
        <v>0</v>
      </c>
      <c r="HV65" s="254">
        <f t="shared" si="189"/>
        <v>0</v>
      </c>
      <c r="HW65" s="252">
        <f t="shared" si="191"/>
        <v>0</v>
      </c>
      <c r="HX65" s="253">
        <f t="shared" si="191"/>
        <v>0</v>
      </c>
      <c r="HY65" s="253">
        <f t="shared" si="191"/>
        <v>0</v>
      </c>
      <c r="HZ65" s="253">
        <f t="shared" si="191"/>
        <v>0</v>
      </c>
      <c r="IA65" s="253">
        <f t="shared" si="191"/>
        <v>0</v>
      </c>
      <c r="IB65" s="253">
        <f t="shared" si="191"/>
        <v>0</v>
      </c>
      <c r="IC65" s="253">
        <f t="shared" si="191"/>
        <v>0</v>
      </c>
      <c r="ID65" s="254">
        <f t="shared" si="191"/>
        <v>0</v>
      </c>
      <c r="IE65" s="252">
        <f t="shared" si="193"/>
        <v>0</v>
      </c>
      <c r="IF65" s="253">
        <f t="shared" si="193"/>
        <v>0</v>
      </c>
      <c r="IG65" s="253">
        <f t="shared" si="193"/>
        <v>0</v>
      </c>
      <c r="IH65" s="253">
        <f t="shared" si="193"/>
        <v>0</v>
      </c>
      <c r="II65" s="253">
        <f t="shared" si="193"/>
        <v>0</v>
      </c>
      <c r="IJ65" s="253">
        <f t="shared" si="193"/>
        <v>0</v>
      </c>
      <c r="IK65" s="253">
        <f t="shared" si="193"/>
        <v>0</v>
      </c>
      <c r="IL65" s="254">
        <f t="shared" si="193"/>
        <v>0</v>
      </c>
      <c r="IM65" s="255" t="e">
        <f t="shared" si="178"/>
        <v>#REF!</v>
      </c>
      <c r="IN65" s="256">
        <f t="shared" si="179"/>
        <v>0</v>
      </c>
      <c r="IO65" s="256" t="e">
        <f t="shared" si="180"/>
        <v>#REF!</v>
      </c>
      <c r="IP65" s="256">
        <f t="shared" si="181"/>
        <v>0</v>
      </c>
      <c r="IQ65" s="257">
        <f t="shared" si="182"/>
        <v>0</v>
      </c>
      <c r="IR65" s="404" t="e">
        <f t="shared" si="195"/>
        <v>#REF!</v>
      </c>
      <c r="IS65" s="250">
        <f t="shared" si="197"/>
        <v>0</v>
      </c>
      <c r="IT65" s="258" t="e">
        <f t="shared" si="183"/>
        <v>#REF!</v>
      </c>
      <c r="IU65" s="664">
        <v>2400</v>
      </c>
      <c r="IV65" s="409">
        <v>1.1000000000000001</v>
      </c>
      <c r="IW65" s="409" t="s">
        <v>203</v>
      </c>
      <c r="IX65" s="413" t="e">
        <f t="shared" si="196"/>
        <v>#REF!</v>
      </c>
      <c r="IY65" s="421" t="e">
        <f t="shared" ref="IY65:IY75" si="198">+IF($IR65=0,"",($IM65/$IR65)*IT65)</f>
        <v>#REF!</v>
      </c>
      <c r="IZ65" s="422">
        <v>3</v>
      </c>
      <c r="JA65" s="423">
        <v>2</v>
      </c>
      <c r="JB65" s="421" t="e">
        <f t="shared" ref="JB65:JB75" si="199">+IF($IR65=0,"",($IN65/$IR65)*IT65)</f>
        <v>#REF!</v>
      </c>
      <c r="JC65" s="422">
        <v>3</v>
      </c>
      <c r="JD65" s="423">
        <v>2</v>
      </c>
      <c r="JE65" s="418" t="e">
        <f t="shared" ref="JE65:JE75" si="200">+IF($IR65=0,"",($IO65/$IR65)*IT65)</f>
        <v>#REF!</v>
      </c>
      <c r="JF65" s="419">
        <v>3</v>
      </c>
      <c r="JG65" s="420">
        <v>2</v>
      </c>
      <c r="JH65" s="418"/>
      <c r="JI65" s="419"/>
      <c r="JJ65" s="420"/>
      <c r="JK65" s="418"/>
      <c r="JL65" s="419"/>
      <c r="JM65" s="420"/>
      <c r="JN65" s="662">
        <v>1</v>
      </c>
      <c r="JO65" s="662">
        <v>1.4</v>
      </c>
      <c r="JP65" s="662">
        <v>1</v>
      </c>
      <c r="JQ65" s="662">
        <v>1</v>
      </c>
      <c r="JR65" s="663">
        <v>1</v>
      </c>
      <c r="JS65" s="657" t="e">
        <f>+SUM(CI65:EP65)</f>
        <v>#REF!</v>
      </c>
    </row>
    <row r="66" spans="25:279" ht="20.100000000000001" customHeight="1">
      <c r="Y66" s="380" t="e">
        <f>N!IK41</f>
        <v>#REF!</v>
      </c>
      <c r="Z66" s="377" t="s">
        <v>83</v>
      </c>
      <c r="AA66" s="244">
        <f>IF(AA$32="",IF(AA$31="",(SUMIF(S!$HC$15:$HL$15,'Ciclo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Semaforico'!AA$30,O!$HC41:$HL41))*AA$31),(SUMIF(S!$HC$15:$HL$15,'Ciclo Semaforico'!AA$32,S!$HC41:$HL41)+SUMIF(N!$HC$15:$HL$15,'Ciclo Semaforico'!AA$32,N!$HC41:$HL41)+SUMIF(E!$HC$15:$HL$15,'Ciclo Semaforico'!AA$32,E!$HC41:$HL41)+SUMIF(O!$HC$15:$HL$15,'Ciclo Semaforico'!AA$32,O!$HC41:$HL41))-IF(AA$31="",(SUMIF(S!$HC$15:$HL$15,'Ciclo Semaforico'!AA$30,S!$HC41:$HL41)+SUMIF(N!$HC$15:$HL$15,'Ciclo Semaforico'!AA$30,N!$HC41:$HL41)+SUMIF(E!$HC$15:$HL$15,'Ciclo Semaforico'!AA$30,E!$HC41:$HL41)+SUMIF(O!$HC$15:$HL$15,'Ciclo Semaforico'!AA$30,O!$HC41:$HL41)),(SUMIF(S!$HC$15:$HL$15,'Ciclo Semaforico'!AA$30,S!$HC41:$HL41)+SUMIF(N!$HC$15:$HL$15,'Ciclo Semaforico'!AA$30,N!$HC41:$HL41)+SUMIF(E!$HC$15:$HL$15,'Ciclo Semaforico'!AA$30,E!$HC41:$HL41)+SUMIF(O!$HC$15:$HL$15,'Ciclo Semaforico'!AA$30,O!$HC41:$HL41))*AA$31))</f>
        <v>0</v>
      </c>
      <c r="AB66" s="245">
        <f>IF(AB$32="",IF(AB$31="",(SUMIF(S!$HC$15:$HL$15,'Ciclo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Semaforico'!AB$30,O!$HC41:$HL41))*AB$31),(SUMIF(S!$HC$15:$HL$15,'Ciclo Semaforico'!AB$32,S!$HC41:$HL41)+SUMIF(N!$HC$15:$HL$15,'Ciclo Semaforico'!AB$32,N!$HC41:$HL41)+SUMIF(E!$HC$15:$HL$15,'Ciclo Semaforico'!AB$32,E!$HC41:$HL41)+SUMIF(O!$HC$15:$HL$15,'Ciclo Semaforico'!AB$32,O!$HC41:$HL41))-IF(AB$31="",(SUMIF(S!$HC$15:$HL$15,'Ciclo Semaforico'!AB$30,S!$HC41:$HL41)+SUMIF(N!$HC$15:$HL$15,'Ciclo Semaforico'!AB$30,N!$HC41:$HL41)+SUMIF(E!$HC$15:$HL$15,'Ciclo Semaforico'!AB$30,E!$HC41:$HL41)+SUMIF(O!$HC$15:$HL$15,'Ciclo Semaforico'!AB$30,O!$HC41:$HL41)),(SUMIF(S!$HC$15:$HL$15,'Ciclo Semaforico'!AB$30,S!$HC41:$HL41)+SUMIF(N!$HC$15:$HL$15,'Ciclo Semaforico'!AB$30,N!$HC41:$HL41)+SUMIF(E!$HC$15:$HL$15,'Ciclo Semaforico'!AB$30,E!$HC41:$HL41)+SUMIF(O!$HC$15:$HL$15,'Ciclo Semaforico'!AB$30,O!$HC41:$HL41))*AB$31))</f>
        <v>0</v>
      </c>
      <c r="AC66" s="245">
        <f>IF(AC$32="",IF(AC$31="",(SUMIF(S!$HC$15:$HL$15,'Ciclo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Semaforico'!AC$30,O!$HC41:$HL41))*AC$31),(SUMIF(S!$HC$15:$HL$15,'Ciclo Semaforico'!AC$32,S!$HC41:$HL41)+SUMIF(N!$HC$15:$HL$15,'Ciclo Semaforico'!AC$32,N!$HC41:$HL41)+SUMIF(E!$HC$15:$HL$15,'Ciclo Semaforico'!AC$32,E!$HC41:$HL41)+SUMIF(O!$HC$15:$HL$15,'Ciclo Semaforico'!AC$32,O!$HC41:$HL41))-IF(AC$31="",(SUMIF(S!$HC$15:$HL$15,'Ciclo Semaforico'!AC$30,S!$HC41:$HL41)+SUMIF(N!$HC$15:$HL$15,'Ciclo Semaforico'!AC$30,N!$HC41:$HL41)+SUMIF(E!$HC$15:$HL$15,'Ciclo Semaforico'!AC$30,E!$HC41:$HL41)+SUMIF(O!$HC$15:$HL$15,'Ciclo Semaforico'!AC$30,O!$HC41:$HL41)),(SUMIF(S!$HC$15:$HL$15,'Ciclo Semaforico'!AC$30,S!$HC41:$HL41)+SUMIF(N!$HC$15:$HL$15,'Ciclo Semaforico'!AC$30,N!$HC41:$HL41)+SUMIF(E!$HC$15:$HL$15,'Ciclo Semaforico'!AC$30,E!$HC41:$HL41)+SUMIF(O!$HC$15:$HL$15,'Ciclo Semaforico'!AC$30,O!$HC41:$HL41))*AC$31))</f>
        <v>0</v>
      </c>
      <c r="AD66" s="245">
        <f>IF(AD$32="",IF(AD$31="",(SUMIF(S!$HC$15:$HL$15,'Ciclo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Semaforico'!AD$30,O!$HC41:$HL41))*AD$31),(SUMIF(S!$HC$15:$HL$15,'Ciclo Semaforico'!AD$32,S!$HC41:$HL41)+SUMIF(N!$HC$15:$HL$15,'Ciclo Semaforico'!AD$32,N!$HC41:$HL41)+SUMIF(E!$HC$15:$HL$15,'Ciclo Semaforico'!AD$32,E!$HC41:$HL41)+SUMIF(O!$HC$15:$HL$15,'Ciclo Semaforico'!AD$32,O!$HC41:$HL41))-IF(AD$31="",(SUMIF(S!$HC$15:$HL$15,'Ciclo Semaforico'!AD$30,S!$HC41:$HL41)+SUMIF(N!$HC$15:$HL$15,'Ciclo Semaforico'!AD$30,N!$HC41:$HL41)+SUMIF(E!$HC$15:$HL$15,'Ciclo Semaforico'!AD$30,E!$HC41:$HL41)+SUMIF(O!$HC$15:$HL$15,'Ciclo Semaforico'!AD$30,O!$HC41:$HL41)),(SUMIF(S!$HC$15:$HL$15,'Ciclo Semaforico'!AD$30,S!$HC41:$HL41)+SUMIF(N!$HC$15:$HL$15,'Ciclo Semaforico'!AD$30,N!$HC41:$HL41)+SUMIF(E!$HC$15:$HL$15,'Ciclo Semaforico'!AD$30,E!$HC41:$HL41)+SUMIF(O!$HC$15:$HL$15,'Ciclo Semaforico'!AD$30,O!$HC41:$HL41))*AD$31))</f>
        <v>0</v>
      </c>
      <c r="AE66" s="245" t="e">
        <f>IF(AE$32="",IF(AE$31="",(SUMIF(S!$HC$15:$HL$15,'Ciclo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Semaforico'!AE$30,O!$HC41:$HL41))*AE$31),(SUMIF(S!$HC$15:$HL$15,'Ciclo Semaforico'!AE$32,S!$HC41:$HL41)+SUMIF(N!$HC$15:$HL$15,'Ciclo Semaforico'!AE$32,N!$HC41:$HL41)+SUMIF(E!$HC$15:$HL$15,'Ciclo Semaforico'!AE$32,E!$HC41:$HL41)+SUMIF(O!$HC$15:$HL$15,'Ciclo Semaforico'!AE$32,O!$HC41:$HL41))-IF(AE$31="",(SUMIF(S!$HC$15:$HL$15,'Ciclo Semaforico'!AE$30,S!$HC41:$HL41)+SUMIF(N!$HC$15:$HL$15,'Ciclo Semaforico'!AE$30,N!$HC41:$HL41)+SUMIF(E!$HC$15:$HL$15,'Ciclo Semaforico'!AE$30,E!$HC41:$HL41)+SUMIF(O!$HC$15:$HL$15,'Ciclo Semaforico'!AE$30,O!$HC41:$HL41)),(SUMIF(S!$HC$15:$HL$15,'Ciclo Semaforico'!AE$30,S!$HC41:$HL41)+SUMIF(N!$HC$15:$HL$15,'Ciclo Semaforico'!AE$30,N!$HC41:$HL41)+SUMIF(E!$HC$15:$HL$15,'Ciclo Semaforico'!AE$30,E!$HC41:$HL41)+SUMIF(O!$HC$15:$HL$15,'Ciclo Semaforico'!AE$30,O!$HC41:$HL41))*AE$31))</f>
        <v>#REF!</v>
      </c>
      <c r="AF66" s="245">
        <f>IF(AF$32="",IF(AF$31="",(SUMIF(S!$HC$15:$HL$15,'Ciclo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Semaforico'!AF$30,O!$HC41:$HL41))*AF$31),(SUMIF(S!$HC$15:$HL$15,'Ciclo Semaforico'!AF$32,S!$HC41:$HL41)+SUMIF(N!$HC$15:$HL$15,'Ciclo Semaforico'!AF$32,N!$HC41:$HL41)+SUMIF(E!$HC$15:$HL$15,'Ciclo Semaforico'!AF$32,E!$HC41:$HL41)+SUMIF(O!$HC$15:$HL$15,'Ciclo Semaforico'!AF$32,O!$HC41:$HL41))-IF(AF$31="",(SUMIF(S!$HC$15:$HL$15,'Ciclo Semaforico'!AF$30,S!$HC41:$HL41)+SUMIF(N!$HC$15:$HL$15,'Ciclo Semaforico'!AF$30,N!$HC41:$HL41)+SUMIF(E!$HC$15:$HL$15,'Ciclo Semaforico'!AF$30,E!$HC41:$HL41)+SUMIF(O!$HC$15:$HL$15,'Ciclo Semaforico'!AF$30,O!$HC41:$HL41)),(SUMIF(S!$HC$15:$HL$15,'Ciclo Semaforico'!AF$30,S!$HC41:$HL41)+SUMIF(N!$HC$15:$HL$15,'Ciclo Semaforico'!AF$30,N!$HC41:$HL41)+SUMIF(E!$HC$15:$HL$15,'Ciclo Semaforico'!AF$30,E!$HC41:$HL41)+SUMIF(O!$HC$15:$HL$15,'Ciclo Semaforico'!AF$30,O!$HC41:$HL41))*AF$31))</f>
        <v>0</v>
      </c>
      <c r="AG66" s="245">
        <f>IF(AG$32="",IF(AG$31="",(SUMIF(S!$HC$15:$HL$15,'Ciclo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Semaforico'!AG$30,O!$HC41:$HL41))*AG$31),(SUMIF(S!$HC$15:$HL$15,'Ciclo Semaforico'!AG$32,S!$HC41:$HL41)+SUMIF(N!$HC$15:$HL$15,'Ciclo Semaforico'!AG$32,N!$HC41:$HL41)+SUMIF(E!$HC$15:$HL$15,'Ciclo Semaforico'!AG$32,E!$HC41:$HL41)+SUMIF(O!$HC$15:$HL$15,'Ciclo Semaforico'!AG$32,O!$HC41:$HL41))-IF(AG$31="",(SUMIF(S!$HC$15:$HL$15,'Ciclo Semaforico'!AG$30,S!$HC41:$HL41)+SUMIF(N!$HC$15:$HL$15,'Ciclo Semaforico'!AG$30,N!$HC41:$HL41)+SUMIF(E!$HC$15:$HL$15,'Ciclo Semaforico'!AG$30,E!$HC41:$HL41)+SUMIF(O!$HC$15:$HL$15,'Ciclo Semaforico'!AG$30,O!$HC41:$HL41)),(SUMIF(S!$HC$15:$HL$15,'Ciclo Semaforico'!AG$30,S!$HC41:$HL41)+SUMIF(N!$HC$15:$HL$15,'Ciclo Semaforico'!AG$30,N!$HC41:$HL41)+SUMIF(E!$HC$15:$HL$15,'Ciclo Semaforico'!AG$30,E!$HC41:$HL41)+SUMIF(O!$HC$15:$HL$15,'Ciclo Semaforico'!AG$30,O!$HC41:$HL41))*AG$31))</f>
        <v>0</v>
      </c>
      <c r="AH66" s="245">
        <f>IF(AH$32="",IF(AH$31="",(SUMIF(S!$HC$15:$HL$15,'Ciclo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Semaforico'!AH$30,O!$HC41:$HL41))*AH$31),(SUMIF(S!$HC$15:$HL$15,'Ciclo Semaforico'!AH$32,S!$HC41:$HL41)+SUMIF(N!$HC$15:$HL$15,'Ciclo Semaforico'!AH$32,N!$HC41:$HL41)+SUMIF(E!$HC$15:$HL$15,'Ciclo Semaforico'!AH$32,E!$HC41:$HL41)+SUMIF(O!$HC$15:$HL$15,'Ciclo Semaforico'!AH$32,O!$HC41:$HL41))-IF(AH$31="",(SUMIF(S!$HC$15:$HL$15,'Ciclo Semaforico'!AH$30,S!$HC41:$HL41)+SUMIF(N!$HC$15:$HL$15,'Ciclo Semaforico'!AH$30,N!$HC41:$HL41)+SUMIF(E!$HC$15:$HL$15,'Ciclo Semaforico'!AH$30,E!$HC41:$HL41)+SUMIF(O!$HC$15:$HL$15,'Ciclo Semaforico'!AH$30,O!$HC41:$HL41)),(SUMIF(S!$HC$15:$HL$15,'Ciclo Semaforico'!AH$30,S!$HC41:$HL41)+SUMIF(N!$HC$15:$HL$15,'Ciclo Semaforico'!AH$30,N!$HC41:$HL41)+SUMIF(E!$HC$15:$HL$15,'Ciclo Semaforico'!AH$30,E!$HC41:$HL41)+SUMIF(O!$HC$15:$HL$15,'Ciclo Semaforico'!AH$30,O!$HC41:$HL41))*AH$31))</f>
        <v>0</v>
      </c>
      <c r="AI66" s="245">
        <f>IF(AI$32="",IF(AI$31="",(SUMIF(S!$HC$15:$HL$15,'Ciclo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Semaforico'!AI$30,O!$HC41:$HL41))*AI$31),(SUMIF(S!$HC$15:$HL$15,'Ciclo Semaforico'!AI$32,S!$HC41:$HL41)+SUMIF(N!$HC$15:$HL$15,'Ciclo Semaforico'!AI$32,N!$HC41:$HL41)+SUMIF(E!$HC$15:$HL$15,'Ciclo Semaforico'!AI$32,E!$HC41:$HL41)+SUMIF(O!$HC$15:$HL$15,'Ciclo Semaforico'!AI$32,O!$HC41:$HL41))-IF(AI$31="",(SUMIF(S!$HC$15:$HL$15,'Ciclo Semaforico'!AI$30,S!$HC41:$HL41)+SUMIF(N!$HC$15:$HL$15,'Ciclo Semaforico'!AI$30,N!$HC41:$HL41)+SUMIF(E!$HC$15:$HL$15,'Ciclo Semaforico'!AI$30,E!$HC41:$HL41)+SUMIF(O!$HC$15:$HL$15,'Ciclo Semaforico'!AI$30,O!$HC41:$HL41)),(SUMIF(S!$HC$15:$HL$15,'Ciclo Semaforico'!AI$30,S!$HC41:$HL41)+SUMIF(N!$HC$15:$HL$15,'Ciclo Semaforico'!AI$30,N!$HC41:$HL41)+SUMIF(E!$HC$15:$HL$15,'Ciclo Semaforico'!AI$30,E!$HC41:$HL41)+SUMIF(O!$HC$15:$HL$15,'Ciclo Semaforico'!AI$30,O!$HC41:$HL41))*AI$31))</f>
        <v>0</v>
      </c>
      <c r="AJ66" s="245">
        <f>IF(AJ$32="",IF(AJ$31="",(SUMIF(S!$HC$15:$HL$15,'Ciclo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Semaforico'!AJ$30,O!$HC41:$HL41))*AJ$31),(SUMIF(S!$HC$15:$HL$15,'Ciclo Semaforico'!AJ$32,S!$HC41:$HL41)+SUMIF(N!$HC$15:$HL$15,'Ciclo Semaforico'!AJ$32,N!$HC41:$HL41)+SUMIF(E!$HC$15:$HL$15,'Ciclo Semaforico'!AJ$32,E!$HC41:$HL41)+SUMIF(O!$HC$15:$HL$15,'Ciclo Semaforico'!AJ$32,O!$HC41:$HL41))-IF(AJ$31="",(SUMIF(S!$HC$15:$HL$15,'Ciclo Semaforico'!AJ$30,S!$HC41:$HL41)+SUMIF(N!$HC$15:$HL$15,'Ciclo Semaforico'!AJ$30,N!$HC41:$HL41)+SUMIF(E!$HC$15:$HL$15,'Ciclo Semaforico'!AJ$30,E!$HC41:$HL41)+SUMIF(O!$HC$15:$HL$15,'Ciclo Semaforico'!AJ$30,O!$HC41:$HL41)),(SUMIF(S!$HC$15:$HL$15,'Ciclo Semaforico'!AJ$30,S!$HC41:$HL41)+SUMIF(N!$HC$15:$HL$15,'Ciclo Semaforico'!AJ$30,N!$HC41:$HL41)+SUMIF(E!$HC$15:$HL$15,'Ciclo Semaforico'!AJ$30,E!$HC41:$HL41)+SUMIF(O!$HC$15:$HL$15,'Ciclo Semaforico'!AJ$30,O!$HC41:$HL41))*AJ$31))</f>
        <v>0</v>
      </c>
      <c r="AK66" s="245">
        <f>IF(AK$32="",IF(AK$31="",(SUMIF(S!$HC$15:$HL$15,'Ciclo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Semaforico'!AK$30,O!$HC41:$HL41))*AK$31),(SUMIF(S!$HC$15:$HL$15,'Ciclo Semaforico'!AK$32,S!$HC41:$HL41)+SUMIF(N!$HC$15:$HL$15,'Ciclo Semaforico'!AK$32,N!$HC41:$HL41)+SUMIF(E!$HC$15:$HL$15,'Ciclo Semaforico'!AK$32,E!$HC41:$HL41)+SUMIF(O!$HC$15:$HL$15,'Ciclo Semaforico'!AK$32,O!$HC41:$HL41))-IF(AK$31="",(SUMIF(S!$HC$15:$HL$15,'Ciclo Semaforico'!AK$30,S!$HC41:$HL41)+SUMIF(N!$HC$15:$HL$15,'Ciclo Semaforico'!AK$30,N!$HC41:$HL41)+SUMIF(E!$HC$15:$HL$15,'Ciclo Semaforico'!AK$30,E!$HC41:$HL41)+SUMIF(O!$HC$15:$HL$15,'Ciclo Semaforico'!AK$30,O!$HC41:$HL41)),(SUMIF(S!$HC$15:$HL$15,'Ciclo Semaforico'!AK$30,S!$HC41:$HL41)+SUMIF(N!$HC$15:$HL$15,'Ciclo Semaforico'!AK$30,N!$HC41:$HL41)+SUMIF(E!$HC$15:$HL$15,'Ciclo Semaforico'!AK$30,E!$HC41:$HL41)+SUMIF(O!$HC$15:$HL$15,'Ciclo Semaforico'!AK$30,O!$HC41:$HL41))*AK$31))</f>
        <v>0</v>
      </c>
      <c r="AL66" s="246">
        <f>IF(AL$32="",IF(AL$31="",(SUMIF(S!$HC$15:$HL$15,'Ciclo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Semaforico'!AL$30,O!$HC41:$HL41))*AL$31),(SUMIF(S!$HC$15:$HL$15,'Ciclo Semaforico'!AL$32,S!$HC41:$HL41)+SUMIF(N!$HC$15:$HL$15,'Ciclo Semaforico'!AL$32,N!$HC41:$HL41)+SUMIF(E!$HC$15:$HL$15,'Ciclo Semaforico'!AL$32,E!$HC41:$HL41)+SUMIF(O!$HC$15:$HL$15,'Ciclo Semaforico'!AL$32,O!$HC41:$HL41))-IF(AL$31="",(SUMIF(S!$HC$15:$HL$15,'Ciclo Semaforico'!AL$30,S!$HC41:$HL41)+SUMIF(N!$HC$15:$HL$15,'Ciclo Semaforico'!AL$30,N!$HC41:$HL41)+SUMIF(E!$HC$15:$HL$15,'Ciclo Semaforico'!AL$30,E!$HC41:$HL41)+SUMIF(O!$HC$15:$HL$15,'Ciclo Semaforico'!AL$30,O!$HC41:$HL41)),(SUMIF(S!$HC$15:$HL$15,'Ciclo Semaforico'!AL$30,S!$HC41:$HL41)+SUMIF(N!$HC$15:$HL$15,'Ciclo Semaforico'!AL$30,N!$HC41:$HL41)+SUMIF(E!$HC$15:$HL$15,'Ciclo Semaforico'!AL$30,E!$HC41:$HL41)+SUMIF(O!$HC$15:$HL$15,'Ciclo Semaforico'!AL$30,O!$HC41:$HL41))*AL$31))</f>
        <v>0</v>
      </c>
      <c r="AM66" s="244">
        <f>IF(AM$32="",IF(AM$31="",(SUMIF(S!$HC$15:$HL$15,'Ciclo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Semaforico'!AM$30,O!$HC41:$HL41))*AM$31),(SUMIF(S!$HC$15:$HL$15,'Ciclo Semaforico'!AM$32,S!$HC41:$HL41)+SUMIF(N!$HC$15:$HL$15,'Ciclo Semaforico'!AM$32,N!$HC41:$HL41)+SUMIF(E!$HC$15:$HL$15,'Ciclo Semaforico'!AM$32,E!$HC41:$HL41)+SUMIF(O!$HC$15:$HL$15,'Ciclo Semaforico'!AM$32,O!$HC41:$HL41))-IF(AM$31="",(SUMIF(S!$HC$15:$HL$15,'Ciclo Semaforico'!AM$30,S!$HC41:$HL41)+SUMIF(N!$HC$15:$HL$15,'Ciclo Semaforico'!AM$30,N!$HC41:$HL41)+SUMIF(E!$HC$15:$HL$15,'Ciclo Semaforico'!AM$30,E!$HC41:$HL41)+SUMIF(O!$HC$15:$HL$15,'Ciclo Semaforico'!AM$30,O!$HC41:$HL41)),(SUMIF(S!$HC$15:$HL$15,'Ciclo Semaforico'!AM$30,S!$HC41:$HL41)+SUMIF(N!$HC$15:$HL$15,'Ciclo Semaforico'!AM$30,N!$HC41:$HL41)+SUMIF(E!$HC$15:$HL$15,'Ciclo Semaforico'!AM$30,E!$HC41:$HL41)+SUMIF(O!$HC$15:$HL$15,'Ciclo Semaforico'!AM$30,O!$HC41:$HL41))*AM$31))</f>
        <v>0</v>
      </c>
      <c r="AN66" s="245">
        <f>IF(AN$32="",IF(AN$31="",(SUMIF(S!$HC$15:$HL$15,'Ciclo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Semaforico'!AN$30,O!$HC41:$HL41))*AN$31),(SUMIF(S!$HC$15:$HL$15,'Ciclo Semaforico'!AN$32,S!$HC41:$HL41)+SUMIF(N!$HC$15:$HL$15,'Ciclo Semaforico'!AN$32,N!$HC41:$HL41)+SUMIF(E!$HC$15:$HL$15,'Ciclo Semaforico'!AN$32,E!$HC41:$HL41)+SUMIF(O!$HC$15:$HL$15,'Ciclo Semaforico'!AN$32,O!$HC41:$HL41))-IF(AN$31="",(SUMIF(S!$HC$15:$HL$15,'Ciclo Semaforico'!AN$30,S!$HC41:$HL41)+SUMIF(N!$HC$15:$HL$15,'Ciclo Semaforico'!AN$30,N!$HC41:$HL41)+SUMIF(E!$HC$15:$HL$15,'Ciclo Semaforico'!AN$30,E!$HC41:$HL41)+SUMIF(O!$HC$15:$HL$15,'Ciclo Semaforico'!AN$30,O!$HC41:$HL41)),(SUMIF(S!$HC$15:$HL$15,'Ciclo Semaforico'!AN$30,S!$HC41:$HL41)+SUMIF(N!$HC$15:$HL$15,'Ciclo Semaforico'!AN$30,N!$HC41:$HL41)+SUMIF(E!$HC$15:$HL$15,'Ciclo Semaforico'!AN$30,E!$HC41:$HL41)+SUMIF(O!$HC$15:$HL$15,'Ciclo Semaforico'!AN$30,O!$HC41:$HL41))*AN$31))</f>
        <v>0</v>
      </c>
      <c r="AO66" s="245">
        <f>IF(AO$32="",IF(AO$31="",(SUMIF(S!$HC$15:$HL$15,'Ciclo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Semaforico'!AO$30,O!$HC41:$HL41))*AO$31),(SUMIF(S!$HC$15:$HL$15,'Ciclo Semaforico'!AO$32,S!$HC41:$HL41)+SUMIF(N!$HC$15:$HL$15,'Ciclo Semaforico'!AO$32,N!$HC41:$HL41)+SUMIF(E!$HC$15:$HL$15,'Ciclo Semaforico'!AO$32,E!$HC41:$HL41)+SUMIF(O!$HC$15:$HL$15,'Ciclo Semaforico'!AO$32,O!$HC41:$HL41))-IF(AO$31="",(SUMIF(S!$HC$15:$HL$15,'Ciclo Semaforico'!AO$30,S!$HC41:$HL41)+SUMIF(N!$HC$15:$HL$15,'Ciclo Semaforico'!AO$30,N!$HC41:$HL41)+SUMIF(E!$HC$15:$HL$15,'Ciclo Semaforico'!AO$30,E!$HC41:$HL41)+SUMIF(O!$HC$15:$HL$15,'Ciclo Semaforico'!AO$30,O!$HC41:$HL41)),(SUMIF(S!$HC$15:$HL$15,'Ciclo Semaforico'!AO$30,S!$HC41:$HL41)+SUMIF(N!$HC$15:$HL$15,'Ciclo Semaforico'!AO$30,N!$HC41:$HL41)+SUMIF(E!$HC$15:$HL$15,'Ciclo Semaforico'!AO$30,E!$HC41:$HL41)+SUMIF(O!$HC$15:$HL$15,'Ciclo Semaforico'!AO$30,O!$HC41:$HL41))*AO$31))</f>
        <v>0</v>
      </c>
      <c r="AP66" s="245">
        <f>IF(AP$32="",IF(AP$31="",(SUMIF(S!$HC$15:$HL$15,'Ciclo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Semaforico'!AP$30,O!$HC41:$HL41))*AP$31),(SUMIF(S!$HC$15:$HL$15,'Ciclo Semaforico'!AP$32,S!$HC41:$HL41)+SUMIF(N!$HC$15:$HL$15,'Ciclo Semaforico'!AP$32,N!$HC41:$HL41)+SUMIF(E!$HC$15:$HL$15,'Ciclo Semaforico'!AP$32,E!$HC41:$HL41)+SUMIF(O!$HC$15:$HL$15,'Ciclo Semaforico'!AP$32,O!$HC41:$HL41))-IF(AP$31="",(SUMIF(S!$HC$15:$HL$15,'Ciclo Semaforico'!AP$30,S!$HC41:$HL41)+SUMIF(N!$HC$15:$HL$15,'Ciclo Semaforico'!AP$30,N!$HC41:$HL41)+SUMIF(E!$HC$15:$HL$15,'Ciclo Semaforico'!AP$30,E!$HC41:$HL41)+SUMIF(O!$HC$15:$HL$15,'Ciclo Semaforico'!AP$30,O!$HC41:$HL41)),(SUMIF(S!$HC$15:$HL$15,'Ciclo Semaforico'!AP$30,S!$HC41:$HL41)+SUMIF(N!$HC$15:$HL$15,'Ciclo Semaforico'!AP$30,N!$HC41:$HL41)+SUMIF(E!$HC$15:$HL$15,'Ciclo Semaforico'!AP$30,E!$HC41:$HL41)+SUMIF(O!$HC$15:$HL$15,'Ciclo Semaforico'!AP$30,O!$HC41:$HL41))*AP$31))</f>
        <v>0</v>
      </c>
      <c r="AQ66" s="245">
        <f>IF(AQ$32="",IF(AQ$31="",(SUMIF(S!$HC$15:$HL$15,'Ciclo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Semaforico'!AQ$30,O!$HC41:$HL41))*AQ$31),(SUMIF(S!$HC$15:$HL$15,'Ciclo Semaforico'!AQ$32,S!$HC41:$HL41)+SUMIF(N!$HC$15:$HL$15,'Ciclo Semaforico'!AQ$32,N!$HC41:$HL41)+SUMIF(E!$HC$15:$HL$15,'Ciclo Semaforico'!AQ$32,E!$HC41:$HL41)+SUMIF(O!$HC$15:$HL$15,'Ciclo Semaforico'!AQ$32,O!$HC41:$HL41))-IF(AQ$31="",(SUMIF(S!$HC$15:$HL$15,'Ciclo Semaforico'!AQ$30,S!$HC41:$HL41)+SUMIF(N!$HC$15:$HL$15,'Ciclo Semaforico'!AQ$30,N!$HC41:$HL41)+SUMIF(E!$HC$15:$HL$15,'Ciclo Semaforico'!AQ$30,E!$HC41:$HL41)+SUMIF(O!$HC$15:$HL$15,'Ciclo Semaforico'!AQ$30,O!$HC41:$HL41)),(SUMIF(S!$HC$15:$HL$15,'Ciclo Semaforico'!AQ$30,S!$HC41:$HL41)+SUMIF(N!$HC$15:$HL$15,'Ciclo Semaforico'!AQ$30,N!$HC41:$HL41)+SUMIF(E!$HC$15:$HL$15,'Ciclo Semaforico'!AQ$30,E!$HC41:$HL41)+SUMIF(O!$HC$15:$HL$15,'Ciclo Semaforico'!AQ$30,O!$HC41:$HL41))*AQ$31))</f>
        <v>0</v>
      </c>
      <c r="AR66" s="245">
        <f>IF(AR$32="",IF(AR$31="",(SUMIF(S!$HC$15:$HL$15,'Ciclo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Semaforico'!AR$30,O!$HC41:$HL41))*AR$31),(SUMIF(S!$HC$15:$HL$15,'Ciclo Semaforico'!AR$32,S!$HC41:$HL41)+SUMIF(N!$HC$15:$HL$15,'Ciclo Semaforico'!AR$32,N!$HC41:$HL41)+SUMIF(E!$HC$15:$HL$15,'Ciclo Semaforico'!AR$32,E!$HC41:$HL41)+SUMIF(O!$HC$15:$HL$15,'Ciclo Semaforico'!AR$32,O!$HC41:$HL41))-IF(AR$31="",(SUMIF(S!$HC$15:$HL$15,'Ciclo Semaforico'!AR$30,S!$HC41:$HL41)+SUMIF(N!$HC$15:$HL$15,'Ciclo Semaforico'!AR$30,N!$HC41:$HL41)+SUMIF(E!$HC$15:$HL$15,'Ciclo Semaforico'!AR$30,E!$HC41:$HL41)+SUMIF(O!$HC$15:$HL$15,'Ciclo Semaforico'!AR$30,O!$HC41:$HL41)),(SUMIF(S!$HC$15:$HL$15,'Ciclo Semaforico'!AR$30,S!$HC41:$HL41)+SUMIF(N!$HC$15:$HL$15,'Ciclo Semaforico'!AR$30,N!$HC41:$HL41)+SUMIF(E!$HC$15:$HL$15,'Ciclo Semaforico'!AR$30,E!$HC41:$HL41)+SUMIF(O!$HC$15:$HL$15,'Ciclo Semaforico'!AR$30,O!$HC41:$HL41))*AR$31))</f>
        <v>0</v>
      </c>
      <c r="AS66" s="245">
        <f>IF(AS$32="",IF(AS$31="",(SUMIF(S!$HC$15:$HL$15,'Ciclo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Semaforico'!AS$30,O!$HC41:$HL41))*AS$31),(SUMIF(S!$HC$15:$HL$15,'Ciclo Semaforico'!AS$32,S!$HC41:$HL41)+SUMIF(N!$HC$15:$HL$15,'Ciclo Semaforico'!AS$32,N!$HC41:$HL41)+SUMIF(E!$HC$15:$HL$15,'Ciclo Semaforico'!AS$32,E!$HC41:$HL41)+SUMIF(O!$HC$15:$HL$15,'Ciclo Semaforico'!AS$32,O!$HC41:$HL41))-IF(AS$31="",(SUMIF(S!$HC$15:$HL$15,'Ciclo Semaforico'!AS$30,S!$HC41:$HL41)+SUMIF(N!$HC$15:$HL$15,'Ciclo Semaforico'!AS$30,N!$HC41:$HL41)+SUMIF(E!$HC$15:$HL$15,'Ciclo Semaforico'!AS$30,E!$HC41:$HL41)+SUMIF(O!$HC$15:$HL$15,'Ciclo Semaforico'!AS$30,O!$HC41:$HL41)),(SUMIF(S!$HC$15:$HL$15,'Ciclo Semaforico'!AS$30,S!$HC41:$HL41)+SUMIF(N!$HC$15:$HL$15,'Ciclo Semaforico'!AS$30,N!$HC41:$HL41)+SUMIF(E!$HC$15:$HL$15,'Ciclo Semaforico'!AS$30,E!$HC41:$HL41)+SUMIF(O!$HC$15:$HL$15,'Ciclo Semaforico'!AS$30,O!$HC41:$HL41))*AS$31))</f>
        <v>0</v>
      </c>
      <c r="AT66" s="245">
        <f>IF(AT$32="",IF(AT$31="",(SUMIF(S!$HC$15:$HL$15,'Ciclo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Semaforico'!AT$30,O!$HC41:$HL41))*AT$31),(SUMIF(S!$HC$15:$HL$15,'Ciclo Semaforico'!AT$32,S!$HC41:$HL41)+SUMIF(N!$HC$15:$HL$15,'Ciclo Semaforico'!AT$32,N!$HC41:$HL41)+SUMIF(E!$HC$15:$HL$15,'Ciclo Semaforico'!AT$32,E!$HC41:$HL41)+SUMIF(O!$HC$15:$HL$15,'Ciclo Semaforico'!AT$32,O!$HC41:$HL41))-IF(AT$31="",(SUMIF(S!$HC$15:$HL$15,'Ciclo Semaforico'!AT$30,S!$HC41:$HL41)+SUMIF(N!$HC$15:$HL$15,'Ciclo Semaforico'!AT$30,N!$HC41:$HL41)+SUMIF(E!$HC$15:$HL$15,'Ciclo Semaforico'!AT$30,E!$HC41:$HL41)+SUMIF(O!$HC$15:$HL$15,'Ciclo Semaforico'!AT$30,O!$HC41:$HL41)),(SUMIF(S!$HC$15:$HL$15,'Ciclo Semaforico'!AT$30,S!$HC41:$HL41)+SUMIF(N!$HC$15:$HL$15,'Ciclo Semaforico'!AT$30,N!$HC41:$HL41)+SUMIF(E!$HC$15:$HL$15,'Ciclo Semaforico'!AT$30,E!$HC41:$HL41)+SUMIF(O!$HC$15:$HL$15,'Ciclo Semaforico'!AT$30,O!$HC41:$HL41))*AT$31))</f>
        <v>0</v>
      </c>
      <c r="AU66" s="245">
        <f>IF(AU$32="",IF(AU$31="",(SUMIF(S!$HC$15:$HL$15,'Ciclo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Semaforico'!AU$30,O!$HC41:$HL41))*AU$31),(SUMIF(S!$HC$15:$HL$15,'Ciclo Semaforico'!AU$32,S!$HC41:$HL41)+SUMIF(N!$HC$15:$HL$15,'Ciclo Semaforico'!AU$32,N!$HC41:$HL41)+SUMIF(E!$HC$15:$HL$15,'Ciclo Semaforico'!AU$32,E!$HC41:$HL41)+SUMIF(O!$HC$15:$HL$15,'Ciclo Semaforico'!AU$32,O!$HC41:$HL41))-IF(AU$31="",(SUMIF(S!$HC$15:$HL$15,'Ciclo Semaforico'!AU$30,S!$HC41:$HL41)+SUMIF(N!$HC$15:$HL$15,'Ciclo Semaforico'!AU$30,N!$HC41:$HL41)+SUMIF(E!$HC$15:$HL$15,'Ciclo Semaforico'!AU$30,E!$HC41:$HL41)+SUMIF(O!$HC$15:$HL$15,'Ciclo Semaforico'!AU$30,O!$HC41:$HL41)),(SUMIF(S!$HC$15:$HL$15,'Ciclo Semaforico'!AU$30,S!$HC41:$HL41)+SUMIF(N!$HC$15:$HL$15,'Ciclo Semaforico'!AU$30,N!$HC41:$HL41)+SUMIF(E!$HC$15:$HL$15,'Ciclo Semaforico'!AU$30,E!$HC41:$HL41)+SUMIF(O!$HC$15:$HL$15,'Ciclo Semaforico'!AU$30,O!$HC41:$HL41))*AU$31))</f>
        <v>0</v>
      </c>
      <c r="AV66" s="245">
        <f>IF(AV$32="",IF(AV$31="",(SUMIF(S!$HC$15:$HL$15,'Ciclo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Semaforico'!AV$30,O!$HC41:$HL41))*AV$31),(SUMIF(S!$HC$15:$HL$15,'Ciclo Semaforico'!AV$32,S!$HC41:$HL41)+SUMIF(N!$HC$15:$HL$15,'Ciclo Semaforico'!AV$32,N!$HC41:$HL41)+SUMIF(E!$HC$15:$HL$15,'Ciclo Semaforico'!AV$32,E!$HC41:$HL41)+SUMIF(O!$HC$15:$HL$15,'Ciclo Semaforico'!AV$32,O!$HC41:$HL41))-IF(AV$31="",(SUMIF(S!$HC$15:$HL$15,'Ciclo Semaforico'!AV$30,S!$HC41:$HL41)+SUMIF(N!$HC$15:$HL$15,'Ciclo Semaforico'!AV$30,N!$HC41:$HL41)+SUMIF(E!$HC$15:$HL$15,'Ciclo Semaforico'!AV$30,E!$HC41:$HL41)+SUMIF(O!$HC$15:$HL$15,'Ciclo Semaforico'!AV$30,O!$HC41:$HL41)),(SUMIF(S!$HC$15:$HL$15,'Ciclo Semaforico'!AV$30,S!$HC41:$HL41)+SUMIF(N!$HC$15:$HL$15,'Ciclo Semaforico'!AV$30,N!$HC41:$HL41)+SUMIF(E!$HC$15:$HL$15,'Ciclo Semaforico'!AV$30,E!$HC41:$HL41)+SUMIF(O!$HC$15:$HL$15,'Ciclo Semaforico'!AV$30,O!$HC41:$HL41))*AV$31))</f>
        <v>0</v>
      </c>
      <c r="AW66" s="245">
        <f>IF(AW$32="",IF(AW$31="",(SUMIF(S!$HC$15:$HL$15,'Ciclo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Semaforico'!AW$30,O!$HC41:$HL41))*AW$31),(SUMIF(S!$HC$15:$HL$15,'Ciclo Semaforico'!AW$32,S!$HC41:$HL41)+SUMIF(N!$HC$15:$HL$15,'Ciclo Semaforico'!AW$32,N!$HC41:$HL41)+SUMIF(E!$HC$15:$HL$15,'Ciclo Semaforico'!AW$32,E!$HC41:$HL41)+SUMIF(O!$HC$15:$HL$15,'Ciclo Semaforico'!AW$32,O!$HC41:$HL41))-IF(AW$31="",(SUMIF(S!$HC$15:$HL$15,'Ciclo Semaforico'!AW$30,S!$HC41:$HL41)+SUMIF(N!$HC$15:$HL$15,'Ciclo Semaforico'!AW$30,N!$HC41:$HL41)+SUMIF(E!$HC$15:$HL$15,'Ciclo Semaforico'!AW$30,E!$HC41:$HL41)+SUMIF(O!$HC$15:$HL$15,'Ciclo Semaforico'!AW$30,O!$HC41:$HL41)),(SUMIF(S!$HC$15:$HL$15,'Ciclo Semaforico'!AW$30,S!$HC41:$HL41)+SUMIF(N!$HC$15:$HL$15,'Ciclo Semaforico'!AW$30,N!$HC41:$HL41)+SUMIF(E!$HC$15:$HL$15,'Ciclo Semaforico'!AW$30,E!$HC41:$HL41)+SUMIF(O!$HC$15:$HL$15,'Ciclo Semaforico'!AW$30,O!$HC41:$HL41))*AW$31))</f>
        <v>0</v>
      </c>
      <c r="AX66" s="246">
        <f>IF(AX$32="",IF(AX$31="",(SUMIF(S!$HC$15:$HL$15,'Ciclo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Semaforico'!AX$30,O!$HC41:$HL41))*AX$31),(SUMIF(S!$HC$15:$HL$15,'Ciclo Semaforico'!AX$32,S!$HC41:$HL41)+SUMIF(N!$HC$15:$HL$15,'Ciclo Semaforico'!AX$32,N!$HC41:$HL41)+SUMIF(E!$HC$15:$HL$15,'Ciclo Semaforico'!AX$32,E!$HC41:$HL41)+SUMIF(O!$HC$15:$HL$15,'Ciclo Semaforico'!AX$32,O!$HC41:$HL41))-IF(AX$31="",(SUMIF(S!$HC$15:$HL$15,'Ciclo Semaforico'!AX$30,S!$HC41:$HL41)+SUMIF(N!$HC$15:$HL$15,'Ciclo Semaforico'!AX$30,N!$HC41:$HL41)+SUMIF(E!$HC$15:$HL$15,'Ciclo Semaforico'!AX$30,E!$HC41:$HL41)+SUMIF(O!$HC$15:$HL$15,'Ciclo Semaforico'!AX$30,O!$HC41:$HL41)),(SUMIF(S!$HC$15:$HL$15,'Ciclo Semaforico'!AX$30,S!$HC41:$HL41)+SUMIF(N!$HC$15:$HL$15,'Ciclo Semaforico'!AX$30,N!$HC41:$HL41)+SUMIF(E!$HC$15:$HL$15,'Ciclo Semaforico'!AX$30,E!$HC41:$HL41)+SUMIF(O!$HC$15:$HL$15,'Ciclo Semaforico'!AX$30,O!$HC41:$HL41))*AX$31))</f>
        <v>0</v>
      </c>
      <c r="AY66" s="244" t="e">
        <f>IF(AY$32="",IF(AY$31="",(SUMIF(S!$HC$15:$HL$15,'Ciclo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Semaforico'!AY$30,O!$HC41:$HL41))*AY$31),(SUMIF(S!$HC$15:$HL$15,'Ciclo Semaforico'!AY$32,S!$HC41:$HL41)+SUMIF(N!$HC$15:$HL$15,'Ciclo Semaforico'!AY$32,N!$HC41:$HL41)+SUMIF(E!$HC$15:$HL$15,'Ciclo Semaforico'!AY$32,E!$HC41:$HL41)+SUMIF(O!$HC$15:$HL$15,'Ciclo Semaforico'!AY$32,O!$HC41:$HL41))-IF(AY$31="",(SUMIF(S!$HC$15:$HL$15,'Ciclo Semaforico'!AY$30,S!$HC41:$HL41)+SUMIF(N!$HC$15:$HL$15,'Ciclo Semaforico'!AY$30,N!$HC41:$HL41)+SUMIF(E!$HC$15:$HL$15,'Ciclo Semaforico'!AY$30,E!$HC41:$HL41)+SUMIF(O!$HC$15:$HL$15,'Ciclo Semaforico'!AY$30,O!$HC41:$HL41)),(SUMIF(S!$HC$15:$HL$15,'Ciclo Semaforico'!AY$30,S!$HC41:$HL41)+SUMIF(N!$HC$15:$HL$15,'Ciclo Semaforico'!AY$30,N!$HC41:$HL41)+SUMIF(E!$HC$15:$HL$15,'Ciclo Semaforico'!AY$30,E!$HC41:$HL41)+SUMIF(O!$HC$15:$HL$15,'Ciclo Semaforico'!AY$30,O!$HC41:$HL41))*AY$31))</f>
        <v>#REF!</v>
      </c>
      <c r="AZ66" s="245" t="e">
        <f>IF(AZ$32="",IF(AZ$31="",(SUMIF(S!$HC$15:$HL$15,'Ciclo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Semaforico'!AZ$30,O!$HC41:$HL41))*AZ$31),(SUMIF(S!$HC$15:$HL$15,'Ciclo Semaforico'!AZ$32,S!$HC41:$HL41)+SUMIF(N!$HC$15:$HL$15,'Ciclo Semaforico'!AZ$32,N!$HC41:$HL41)+SUMIF(E!$HC$15:$HL$15,'Ciclo Semaforico'!AZ$32,E!$HC41:$HL41)+SUMIF(O!$HC$15:$HL$15,'Ciclo Semaforico'!AZ$32,O!$HC41:$HL41))-IF(AZ$31="",(SUMIF(S!$HC$15:$HL$15,'Ciclo Semaforico'!AZ$30,S!$HC41:$HL41)+SUMIF(N!$HC$15:$HL$15,'Ciclo Semaforico'!AZ$30,N!$HC41:$HL41)+SUMIF(E!$HC$15:$HL$15,'Ciclo Semaforico'!AZ$30,E!$HC41:$HL41)+SUMIF(O!$HC$15:$HL$15,'Ciclo Semaforico'!AZ$30,O!$HC41:$HL41)),(SUMIF(S!$HC$15:$HL$15,'Ciclo Semaforico'!AZ$30,S!$HC41:$HL41)+SUMIF(N!$HC$15:$HL$15,'Ciclo Semaforico'!AZ$30,N!$HC41:$HL41)+SUMIF(E!$HC$15:$HL$15,'Ciclo Semaforico'!AZ$30,E!$HC41:$HL41)+SUMIF(O!$HC$15:$HL$15,'Ciclo Semaforico'!AZ$30,O!$HC41:$HL41))*AZ$31))</f>
        <v>#REF!</v>
      </c>
      <c r="BA66" s="245" t="e">
        <f>IF(BA$32="",IF(BA$31="",(SUMIF(S!$HC$15:$HL$15,'Ciclo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Semaforico'!BA$30,O!$HC41:$HL41))*BA$31),(SUMIF(S!$HC$15:$HL$15,'Ciclo Semaforico'!BA$32,S!$HC41:$HL41)+SUMIF(N!$HC$15:$HL$15,'Ciclo Semaforico'!BA$32,N!$HC41:$HL41)+SUMIF(E!$HC$15:$HL$15,'Ciclo Semaforico'!BA$32,E!$HC41:$HL41)+SUMIF(O!$HC$15:$HL$15,'Ciclo Semaforico'!BA$32,O!$HC41:$HL41))-IF(BA$31="",(SUMIF(S!$HC$15:$HL$15,'Ciclo Semaforico'!BA$30,S!$HC41:$HL41)+SUMIF(N!$HC$15:$HL$15,'Ciclo Semaforico'!BA$30,N!$HC41:$HL41)+SUMIF(E!$HC$15:$HL$15,'Ciclo Semaforico'!BA$30,E!$HC41:$HL41)+SUMIF(O!$HC$15:$HL$15,'Ciclo Semaforico'!BA$30,O!$HC41:$HL41)),(SUMIF(S!$HC$15:$HL$15,'Ciclo Semaforico'!BA$30,S!$HC41:$HL41)+SUMIF(N!$HC$15:$HL$15,'Ciclo Semaforico'!BA$30,N!$HC41:$HL41)+SUMIF(E!$HC$15:$HL$15,'Ciclo Semaforico'!BA$30,E!$HC41:$HL41)+SUMIF(O!$HC$15:$HL$15,'Ciclo Semaforico'!BA$30,O!$HC41:$HL41))*BA$31))</f>
        <v>#REF!</v>
      </c>
      <c r="BB66" s="245" t="e">
        <f>IF(BB$32="",IF(BB$31="",(SUMIF(S!$HC$15:$HL$15,'Ciclo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Semaforico'!BB$30,O!$HC41:$HL41))*BB$31),(SUMIF(S!$HC$15:$HL$15,'Ciclo Semaforico'!BB$32,S!$HC41:$HL41)+SUMIF(N!$HC$15:$HL$15,'Ciclo Semaforico'!BB$32,N!$HC41:$HL41)+SUMIF(E!$HC$15:$HL$15,'Ciclo Semaforico'!BB$32,E!$HC41:$HL41)+SUMIF(O!$HC$15:$HL$15,'Ciclo Semaforico'!BB$32,O!$HC41:$HL41))-IF(BB$31="",(SUMIF(S!$HC$15:$HL$15,'Ciclo Semaforico'!BB$30,S!$HC41:$HL41)+SUMIF(N!$HC$15:$HL$15,'Ciclo Semaforico'!BB$30,N!$HC41:$HL41)+SUMIF(E!$HC$15:$HL$15,'Ciclo Semaforico'!BB$30,E!$HC41:$HL41)+SUMIF(O!$HC$15:$HL$15,'Ciclo Semaforico'!BB$30,O!$HC41:$HL41)),(SUMIF(S!$HC$15:$HL$15,'Ciclo Semaforico'!BB$30,S!$HC41:$HL41)+SUMIF(N!$HC$15:$HL$15,'Ciclo Semaforico'!BB$30,N!$HC41:$HL41)+SUMIF(E!$HC$15:$HL$15,'Ciclo Semaforico'!BB$30,E!$HC41:$HL41)+SUMIF(O!$HC$15:$HL$15,'Ciclo Semaforico'!BB$30,O!$HC41:$HL41))*BB$31))</f>
        <v>#REF!</v>
      </c>
      <c r="BC66" s="245" t="e">
        <f>IF(BC$32="",IF(BC$31="",(SUMIF(S!$HC$15:$HL$15,'Ciclo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Semaforico'!BC$30,O!$HC41:$HL41))*BC$31),(SUMIF(S!$HC$15:$HL$15,'Ciclo Semaforico'!BC$32,S!$HC41:$HL41)+SUMIF(N!$HC$15:$HL$15,'Ciclo Semaforico'!BC$32,N!$HC41:$HL41)+SUMIF(E!$HC$15:$HL$15,'Ciclo Semaforico'!BC$32,E!$HC41:$HL41)+SUMIF(O!$HC$15:$HL$15,'Ciclo Semaforico'!BC$32,O!$HC41:$HL41))-IF(BC$31="",(SUMIF(S!$HC$15:$HL$15,'Ciclo Semaforico'!BC$30,S!$HC41:$HL41)+SUMIF(N!$HC$15:$HL$15,'Ciclo Semaforico'!BC$30,N!$HC41:$HL41)+SUMIF(E!$HC$15:$HL$15,'Ciclo Semaforico'!BC$30,E!$HC41:$HL41)+SUMIF(O!$HC$15:$HL$15,'Ciclo Semaforico'!BC$30,O!$HC41:$HL41)),(SUMIF(S!$HC$15:$HL$15,'Ciclo Semaforico'!BC$30,S!$HC41:$HL41)+SUMIF(N!$HC$15:$HL$15,'Ciclo Semaforico'!BC$30,N!$HC41:$HL41)+SUMIF(E!$HC$15:$HL$15,'Ciclo Semaforico'!BC$30,E!$HC41:$HL41)+SUMIF(O!$HC$15:$HL$15,'Ciclo Semaforico'!BC$30,O!$HC41:$HL41))*BC$31))</f>
        <v>#REF!</v>
      </c>
      <c r="BD66" s="245" t="e">
        <f>IF(BD$32="",IF(BD$31="",(SUMIF(S!$HC$15:$HL$15,'Ciclo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Semaforico'!BD$30,O!$HC41:$HL41))*BD$31),(SUMIF(S!$HC$15:$HL$15,'Ciclo Semaforico'!BD$32,S!$HC41:$HL41)+SUMIF(N!$HC$15:$HL$15,'Ciclo Semaforico'!BD$32,N!$HC41:$HL41)+SUMIF(E!$HC$15:$HL$15,'Ciclo Semaforico'!BD$32,E!$HC41:$HL41)+SUMIF(O!$HC$15:$HL$15,'Ciclo Semaforico'!BD$32,O!$HC41:$HL41))-IF(BD$31="",(SUMIF(S!$HC$15:$HL$15,'Ciclo Semaforico'!BD$30,S!$HC41:$HL41)+SUMIF(N!$HC$15:$HL$15,'Ciclo Semaforico'!BD$30,N!$HC41:$HL41)+SUMIF(E!$HC$15:$HL$15,'Ciclo Semaforico'!BD$30,E!$HC41:$HL41)+SUMIF(O!$HC$15:$HL$15,'Ciclo Semaforico'!BD$30,O!$HC41:$HL41)),(SUMIF(S!$HC$15:$HL$15,'Ciclo Semaforico'!BD$30,S!$HC41:$HL41)+SUMIF(N!$HC$15:$HL$15,'Ciclo Semaforico'!BD$30,N!$HC41:$HL41)+SUMIF(E!$HC$15:$HL$15,'Ciclo Semaforico'!BD$30,E!$HC41:$HL41)+SUMIF(O!$HC$15:$HL$15,'Ciclo Semaforico'!BD$30,O!$HC41:$HL41))*BD$31))</f>
        <v>#REF!</v>
      </c>
      <c r="BE66" s="245">
        <f>IF(BE$32="",IF(BE$31="",(SUMIF(S!$HC$15:$HL$15,'Ciclo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Semaforico'!BE$30,O!$HC41:$HL41))*BE$31),(SUMIF(S!$HC$15:$HL$15,'Ciclo Semaforico'!BE$32,S!$HC41:$HL41)+SUMIF(N!$HC$15:$HL$15,'Ciclo Semaforico'!BE$32,N!$HC41:$HL41)+SUMIF(E!$HC$15:$HL$15,'Ciclo Semaforico'!BE$32,E!$HC41:$HL41)+SUMIF(O!$HC$15:$HL$15,'Ciclo Semaforico'!BE$32,O!$HC41:$HL41))-IF(BE$31="",(SUMIF(S!$HC$15:$HL$15,'Ciclo Semaforico'!BE$30,S!$HC41:$HL41)+SUMIF(N!$HC$15:$HL$15,'Ciclo Semaforico'!BE$30,N!$HC41:$HL41)+SUMIF(E!$HC$15:$HL$15,'Ciclo Semaforico'!BE$30,E!$HC41:$HL41)+SUMIF(O!$HC$15:$HL$15,'Ciclo Semaforico'!BE$30,O!$HC41:$HL41)),(SUMIF(S!$HC$15:$HL$15,'Ciclo Semaforico'!BE$30,S!$HC41:$HL41)+SUMIF(N!$HC$15:$HL$15,'Ciclo Semaforico'!BE$30,N!$HC41:$HL41)+SUMIF(E!$HC$15:$HL$15,'Ciclo Semaforico'!BE$30,E!$HC41:$HL41)+SUMIF(O!$HC$15:$HL$15,'Ciclo Semaforico'!BE$30,O!$HC41:$HL41))*BE$31))</f>
        <v>0</v>
      </c>
      <c r="BF66" s="245">
        <f>IF(BF$32="",IF(BF$31="",(SUMIF(S!$HC$15:$HL$15,'Ciclo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Semaforico'!BF$30,O!$HC41:$HL41))*BF$31),(SUMIF(S!$HC$15:$HL$15,'Ciclo Semaforico'!BF$32,S!$HC41:$HL41)+SUMIF(N!$HC$15:$HL$15,'Ciclo Semaforico'!BF$32,N!$HC41:$HL41)+SUMIF(E!$HC$15:$HL$15,'Ciclo Semaforico'!BF$32,E!$HC41:$HL41)+SUMIF(O!$HC$15:$HL$15,'Ciclo Semaforico'!BF$32,O!$HC41:$HL41))-IF(BF$31="",(SUMIF(S!$HC$15:$HL$15,'Ciclo Semaforico'!BF$30,S!$HC41:$HL41)+SUMIF(N!$HC$15:$HL$15,'Ciclo Semaforico'!BF$30,N!$HC41:$HL41)+SUMIF(E!$HC$15:$HL$15,'Ciclo Semaforico'!BF$30,E!$HC41:$HL41)+SUMIF(O!$HC$15:$HL$15,'Ciclo Semaforico'!BF$30,O!$HC41:$HL41)),(SUMIF(S!$HC$15:$HL$15,'Ciclo Semaforico'!BF$30,S!$HC41:$HL41)+SUMIF(N!$HC$15:$HL$15,'Ciclo Semaforico'!BF$30,N!$HC41:$HL41)+SUMIF(E!$HC$15:$HL$15,'Ciclo Semaforico'!BF$30,E!$HC41:$HL41)+SUMIF(O!$HC$15:$HL$15,'Ciclo Semaforico'!BF$30,O!$HC41:$HL41))*BF$31))</f>
        <v>0</v>
      </c>
      <c r="BG66" s="245">
        <f>IF(BG$32="",IF(BG$31="",(SUMIF(S!$HC$15:$HL$15,'Ciclo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Semaforico'!BG$30,O!$HC41:$HL41))*BG$31),(SUMIF(S!$HC$15:$HL$15,'Ciclo Semaforico'!BG$32,S!$HC41:$HL41)+SUMIF(N!$HC$15:$HL$15,'Ciclo Semaforico'!BG$32,N!$HC41:$HL41)+SUMIF(E!$HC$15:$HL$15,'Ciclo Semaforico'!BG$32,E!$HC41:$HL41)+SUMIF(O!$HC$15:$HL$15,'Ciclo Semaforico'!BG$32,O!$HC41:$HL41))-IF(BG$31="",(SUMIF(S!$HC$15:$HL$15,'Ciclo Semaforico'!BG$30,S!$HC41:$HL41)+SUMIF(N!$HC$15:$HL$15,'Ciclo Semaforico'!BG$30,N!$HC41:$HL41)+SUMIF(E!$HC$15:$HL$15,'Ciclo Semaforico'!BG$30,E!$HC41:$HL41)+SUMIF(O!$HC$15:$HL$15,'Ciclo Semaforico'!BG$30,O!$HC41:$HL41)),(SUMIF(S!$HC$15:$HL$15,'Ciclo Semaforico'!BG$30,S!$HC41:$HL41)+SUMIF(N!$HC$15:$HL$15,'Ciclo Semaforico'!BG$30,N!$HC41:$HL41)+SUMIF(E!$HC$15:$HL$15,'Ciclo Semaforico'!BG$30,E!$HC41:$HL41)+SUMIF(O!$HC$15:$HL$15,'Ciclo Semaforico'!BG$30,O!$HC41:$HL41))*BG$31))</f>
        <v>0</v>
      </c>
      <c r="BH66" s="245">
        <f>IF(BH$32="",IF(BH$31="",(SUMIF(S!$HC$15:$HL$15,'Ciclo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Semaforico'!BH$30,O!$HC41:$HL41))*BH$31),(SUMIF(S!$HC$15:$HL$15,'Ciclo Semaforico'!BH$32,S!$HC41:$HL41)+SUMIF(N!$HC$15:$HL$15,'Ciclo Semaforico'!BH$32,N!$HC41:$HL41)+SUMIF(E!$HC$15:$HL$15,'Ciclo Semaforico'!BH$32,E!$HC41:$HL41)+SUMIF(O!$HC$15:$HL$15,'Ciclo Semaforico'!BH$32,O!$HC41:$HL41))-IF(BH$31="",(SUMIF(S!$HC$15:$HL$15,'Ciclo Semaforico'!BH$30,S!$HC41:$HL41)+SUMIF(N!$HC$15:$HL$15,'Ciclo Semaforico'!BH$30,N!$HC41:$HL41)+SUMIF(E!$HC$15:$HL$15,'Ciclo Semaforico'!BH$30,E!$HC41:$HL41)+SUMIF(O!$HC$15:$HL$15,'Ciclo Semaforico'!BH$30,O!$HC41:$HL41)),(SUMIF(S!$HC$15:$HL$15,'Ciclo Semaforico'!BH$30,S!$HC41:$HL41)+SUMIF(N!$HC$15:$HL$15,'Ciclo Semaforico'!BH$30,N!$HC41:$HL41)+SUMIF(E!$HC$15:$HL$15,'Ciclo Semaforico'!BH$30,E!$HC41:$HL41)+SUMIF(O!$HC$15:$HL$15,'Ciclo Semaforico'!BH$30,O!$HC41:$HL41))*BH$31))</f>
        <v>0</v>
      </c>
      <c r="BI66" s="245">
        <f>IF(BI$32="",IF(BI$31="",(SUMIF(S!$HC$15:$HL$15,'Ciclo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Semaforico'!BI$30,O!$HC41:$HL41))*BI$31),(SUMIF(S!$HC$15:$HL$15,'Ciclo Semaforico'!BI$32,S!$HC41:$HL41)+SUMIF(N!$HC$15:$HL$15,'Ciclo Semaforico'!BI$32,N!$HC41:$HL41)+SUMIF(E!$HC$15:$HL$15,'Ciclo Semaforico'!BI$32,E!$HC41:$HL41)+SUMIF(O!$HC$15:$HL$15,'Ciclo Semaforico'!BI$32,O!$HC41:$HL41))-IF(BI$31="",(SUMIF(S!$HC$15:$HL$15,'Ciclo Semaforico'!BI$30,S!$HC41:$HL41)+SUMIF(N!$HC$15:$HL$15,'Ciclo Semaforico'!BI$30,N!$HC41:$HL41)+SUMIF(E!$HC$15:$HL$15,'Ciclo Semaforico'!BI$30,E!$HC41:$HL41)+SUMIF(O!$HC$15:$HL$15,'Ciclo Semaforico'!BI$30,O!$HC41:$HL41)),(SUMIF(S!$HC$15:$HL$15,'Ciclo Semaforico'!BI$30,S!$HC41:$HL41)+SUMIF(N!$HC$15:$HL$15,'Ciclo Semaforico'!BI$30,N!$HC41:$HL41)+SUMIF(E!$HC$15:$HL$15,'Ciclo Semaforico'!BI$30,E!$HC41:$HL41)+SUMIF(O!$HC$15:$HL$15,'Ciclo Semaforico'!BI$30,O!$HC41:$HL41))*BI$31))</f>
        <v>0</v>
      </c>
      <c r="BJ66" s="246">
        <f>IF(BJ$32="",IF(BJ$31="",(SUMIF(S!$HC$15:$HL$15,'Ciclo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Semaforico'!BJ$30,O!$HC41:$HL41))*BJ$31),(SUMIF(S!$HC$15:$HL$15,'Ciclo Semaforico'!BJ$32,S!$HC41:$HL41)+SUMIF(N!$HC$15:$HL$15,'Ciclo Semaforico'!BJ$32,N!$HC41:$HL41)+SUMIF(E!$HC$15:$HL$15,'Ciclo Semaforico'!BJ$32,E!$HC41:$HL41)+SUMIF(O!$HC$15:$HL$15,'Ciclo Semaforico'!BJ$32,O!$HC41:$HL41))-IF(BJ$31="",(SUMIF(S!$HC$15:$HL$15,'Ciclo Semaforico'!BJ$30,S!$HC41:$HL41)+SUMIF(N!$HC$15:$HL$15,'Ciclo Semaforico'!BJ$30,N!$HC41:$HL41)+SUMIF(E!$HC$15:$HL$15,'Ciclo Semaforico'!BJ$30,E!$HC41:$HL41)+SUMIF(O!$HC$15:$HL$15,'Ciclo Semaforico'!BJ$30,O!$HC41:$HL41)),(SUMIF(S!$HC$15:$HL$15,'Ciclo Semaforico'!BJ$30,S!$HC41:$HL41)+SUMIF(N!$HC$15:$HL$15,'Ciclo Semaforico'!BJ$30,N!$HC41:$HL41)+SUMIF(E!$HC$15:$HL$15,'Ciclo Semaforico'!BJ$30,E!$HC41:$HL41)+SUMIF(O!$HC$15:$HL$15,'Ciclo Semaforico'!BJ$30,O!$HC41:$HL41))*BJ$31))</f>
        <v>0</v>
      </c>
      <c r="BK66" s="244">
        <f>IF(BK$32="",IF(BK$31="",(SUMIF(S!$HC$15:$HL$15,'Ciclo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Semaforico'!BK$30,O!$HC41:$HL41))*BK$31),(SUMIF(S!$HC$15:$HL$15,'Ciclo Semaforico'!BK$32,S!$HC41:$HL41)+SUMIF(N!$HC$15:$HL$15,'Ciclo Semaforico'!BK$32,N!$HC41:$HL41)+SUMIF(E!$HC$15:$HL$15,'Ciclo Semaforico'!BK$32,E!$HC41:$HL41)+SUMIF(O!$HC$15:$HL$15,'Ciclo Semaforico'!BK$32,O!$HC41:$HL41))-IF(BK$31="",(SUMIF(S!$HC$15:$HL$15,'Ciclo Semaforico'!BK$30,S!$HC41:$HL41)+SUMIF(N!$HC$15:$HL$15,'Ciclo Semaforico'!BK$30,N!$HC41:$HL41)+SUMIF(E!$HC$15:$HL$15,'Ciclo Semaforico'!BK$30,E!$HC41:$HL41)+SUMIF(O!$HC$15:$HL$15,'Ciclo Semaforico'!BK$30,O!$HC41:$HL41)),(SUMIF(S!$HC$15:$HL$15,'Ciclo Semaforico'!BK$30,S!$HC41:$HL41)+SUMIF(N!$HC$15:$HL$15,'Ciclo Semaforico'!BK$30,N!$HC41:$HL41)+SUMIF(E!$HC$15:$HL$15,'Ciclo Semaforico'!BK$30,E!$HC41:$HL41)+SUMIF(O!$HC$15:$HL$15,'Ciclo Semaforico'!BK$30,O!$HC41:$HL41))*BK$31))</f>
        <v>0</v>
      </c>
      <c r="BL66" s="245">
        <f>IF(BL$32="",IF(BL$31="",(SUMIF(S!$HC$15:$HL$15,'Ciclo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Semaforico'!BL$30,O!$HC41:$HL41))*BL$31),(SUMIF(S!$HC$15:$HL$15,'Ciclo Semaforico'!BL$32,S!$HC41:$HL41)+SUMIF(N!$HC$15:$HL$15,'Ciclo Semaforico'!BL$32,N!$HC41:$HL41)+SUMIF(E!$HC$15:$HL$15,'Ciclo Semaforico'!BL$32,E!$HC41:$HL41)+SUMIF(O!$HC$15:$HL$15,'Ciclo Semaforico'!BL$32,O!$HC41:$HL41))-IF(BL$31="",(SUMIF(S!$HC$15:$HL$15,'Ciclo Semaforico'!BL$30,S!$HC41:$HL41)+SUMIF(N!$HC$15:$HL$15,'Ciclo Semaforico'!BL$30,N!$HC41:$HL41)+SUMIF(E!$HC$15:$HL$15,'Ciclo Semaforico'!BL$30,E!$HC41:$HL41)+SUMIF(O!$HC$15:$HL$15,'Ciclo Semaforico'!BL$30,O!$HC41:$HL41)),(SUMIF(S!$HC$15:$HL$15,'Ciclo Semaforico'!BL$30,S!$HC41:$HL41)+SUMIF(N!$HC$15:$HL$15,'Ciclo Semaforico'!BL$30,N!$HC41:$HL41)+SUMIF(E!$HC$15:$HL$15,'Ciclo Semaforico'!BL$30,E!$HC41:$HL41)+SUMIF(O!$HC$15:$HL$15,'Ciclo Semaforico'!BL$30,O!$HC41:$HL41))*BL$31))</f>
        <v>0</v>
      </c>
      <c r="BM66" s="245">
        <f>IF(BM$32="",IF(BM$31="",(SUMIF(S!$HC$15:$HL$15,'Ciclo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Semaforico'!BM$30,O!$HC41:$HL41))*BM$31),(SUMIF(S!$HC$15:$HL$15,'Ciclo Semaforico'!BM$32,S!$HC41:$HL41)+SUMIF(N!$HC$15:$HL$15,'Ciclo Semaforico'!BM$32,N!$HC41:$HL41)+SUMIF(E!$HC$15:$HL$15,'Ciclo Semaforico'!BM$32,E!$HC41:$HL41)+SUMIF(O!$HC$15:$HL$15,'Ciclo Semaforico'!BM$32,O!$HC41:$HL41))-IF(BM$31="",(SUMIF(S!$HC$15:$HL$15,'Ciclo Semaforico'!BM$30,S!$HC41:$HL41)+SUMIF(N!$HC$15:$HL$15,'Ciclo Semaforico'!BM$30,N!$HC41:$HL41)+SUMIF(E!$HC$15:$HL$15,'Ciclo Semaforico'!BM$30,E!$HC41:$HL41)+SUMIF(O!$HC$15:$HL$15,'Ciclo Semaforico'!BM$30,O!$HC41:$HL41)),(SUMIF(S!$HC$15:$HL$15,'Ciclo Semaforico'!BM$30,S!$HC41:$HL41)+SUMIF(N!$HC$15:$HL$15,'Ciclo Semaforico'!BM$30,N!$HC41:$HL41)+SUMIF(E!$HC$15:$HL$15,'Ciclo Semaforico'!BM$30,E!$HC41:$HL41)+SUMIF(O!$HC$15:$HL$15,'Ciclo Semaforico'!BM$30,O!$HC41:$HL41))*BM$31))</f>
        <v>0</v>
      </c>
      <c r="BN66" s="245">
        <f>IF(BN$32="",IF(BN$31="",(SUMIF(S!$HC$15:$HL$15,'Ciclo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Semaforico'!BN$30,O!$HC41:$HL41))*BN$31),(SUMIF(S!$HC$15:$HL$15,'Ciclo Semaforico'!BN$32,S!$HC41:$HL41)+SUMIF(N!$HC$15:$HL$15,'Ciclo Semaforico'!BN$32,N!$HC41:$HL41)+SUMIF(E!$HC$15:$HL$15,'Ciclo Semaforico'!BN$32,E!$HC41:$HL41)+SUMIF(O!$HC$15:$HL$15,'Ciclo Semaforico'!BN$32,O!$HC41:$HL41))-IF(BN$31="",(SUMIF(S!$HC$15:$HL$15,'Ciclo Semaforico'!BN$30,S!$HC41:$HL41)+SUMIF(N!$HC$15:$HL$15,'Ciclo Semaforico'!BN$30,N!$HC41:$HL41)+SUMIF(E!$HC$15:$HL$15,'Ciclo Semaforico'!BN$30,E!$HC41:$HL41)+SUMIF(O!$HC$15:$HL$15,'Ciclo Semaforico'!BN$30,O!$HC41:$HL41)),(SUMIF(S!$HC$15:$HL$15,'Ciclo Semaforico'!BN$30,S!$HC41:$HL41)+SUMIF(N!$HC$15:$HL$15,'Ciclo Semaforico'!BN$30,N!$HC41:$HL41)+SUMIF(E!$HC$15:$HL$15,'Ciclo Semaforico'!BN$30,E!$HC41:$HL41)+SUMIF(O!$HC$15:$HL$15,'Ciclo Semaforico'!BN$30,O!$HC41:$HL41))*BN$31))</f>
        <v>0</v>
      </c>
      <c r="BO66" s="245">
        <f>IF(BO$32="",IF(BO$31="",(SUMIF(S!$HC$15:$HL$15,'Ciclo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Semaforico'!BO$30,O!$HC41:$HL41))*BO$31),(SUMIF(S!$HC$15:$HL$15,'Ciclo Semaforico'!BO$32,S!$HC41:$HL41)+SUMIF(N!$HC$15:$HL$15,'Ciclo Semaforico'!BO$32,N!$HC41:$HL41)+SUMIF(E!$HC$15:$HL$15,'Ciclo Semaforico'!BO$32,E!$HC41:$HL41)+SUMIF(O!$HC$15:$HL$15,'Ciclo Semaforico'!BO$32,O!$HC41:$HL41))-IF(BO$31="",(SUMIF(S!$HC$15:$HL$15,'Ciclo Semaforico'!BO$30,S!$HC41:$HL41)+SUMIF(N!$HC$15:$HL$15,'Ciclo Semaforico'!BO$30,N!$HC41:$HL41)+SUMIF(E!$HC$15:$HL$15,'Ciclo Semaforico'!BO$30,E!$HC41:$HL41)+SUMIF(O!$HC$15:$HL$15,'Ciclo Semaforico'!BO$30,O!$HC41:$HL41)),(SUMIF(S!$HC$15:$HL$15,'Ciclo Semaforico'!BO$30,S!$HC41:$HL41)+SUMIF(N!$HC$15:$HL$15,'Ciclo Semaforico'!BO$30,N!$HC41:$HL41)+SUMIF(E!$HC$15:$HL$15,'Ciclo Semaforico'!BO$30,E!$HC41:$HL41)+SUMIF(O!$HC$15:$HL$15,'Ciclo Semaforico'!BO$30,O!$HC41:$HL41))*BO$31))</f>
        <v>0</v>
      </c>
      <c r="BP66" s="245">
        <f>IF(BP$32="",IF(BP$31="",(SUMIF(S!$HC$15:$HL$15,'Ciclo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Semaforico'!BP$30,O!$HC41:$HL41))*BP$31),(SUMIF(S!$HC$15:$HL$15,'Ciclo Semaforico'!BP$32,S!$HC41:$HL41)+SUMIF(N!$HC$15:$HL$15,'Ciclo Semaforico'!BP$32,N!$HC41:$HL41)+SUMIF(E!$HC$15:$HL$15,'Ciclo Semaforico'!BP$32,E!$HC41:$HL41)+SUMIF(O!$HC$15:$HL$15,'Ciclo Semaforico'!BP$32,O!$HC41:$HL41))-IF(BP$31="",(SUMIF(S!$HC$15:$HL$15,'Ciclo Semaforico'!BP$30,S!$HC41:$HL41)+SUMIF(N!$HC$15:$HL$15,'Ciclo Semaforico'!BP$30,N!$HC41:$HL41)+SUMIF(E!$HC$15:$HL$15,'Ciclo Semaforico'!BP$30,E!$HC41:$HL41)+SUMIF(O!$HC$15:$HL$15,'Ciclo Semaforico'!BP$30,O!$HC41:$HL41)),(SUMIF(S!$HC$15:$HL$15,'Ciclo Semaforico'!BP$30,S!$HC41:$HL41)+SUMIF(N!$HC$15:$HL$15,'Ciclo Semaforico'!BP$30,N!$HC41:$HL41)+SUMIF(E!$HC$15:$HL$15,'Ciclo Semaforico'!BP$30,E!$HC41:$HL41)+SUMIF(O!$HC$15:$HL$15,'Ciclo Semaforico'!BP$30,O!$HC41:$HL41))*BP$31))</f>
        <v>0</v>
      </c>
      <c r="BQ66" s="245">
        <f>IF(BQ$32="",IF(BQ$31="",(SUMIF(S!$HC$15:$HL$15,'Ciclo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Semaforico'!BQ$30,O!$HC41:$HL41))*BQ$31),(SUMIF(S!$HC$15:$HL$15,'Ciclo Semaforico'!BQ$32,S!$HC41:$HL41)+SUMIF(N!$HC$15:$HL$15,'Ciclo Semaforico'!BQ$32,N!$HC41:$HL41)+SUMIF(E!$HC$15:$HL$15,'Ciclo Semaforico'!BQ$32,E!$HC41:$HL41)+SUMIF(O!$HC$15:$HL$15,'Ciclo Semaforico'!BQ$32,O!$HC41:$HL41))-IF(BQ$31="",(SUMIF(S!$HC$15:$HL$15,'Ciclo Semaforico'!BQ$30,S!$HC41:$HL41)+SUMIF(N!$HC$15:$HL$15,'Ciclo Semaforico'!BQ$30,N!$HC41:$HL41)+SUMIF(E!$HC$15:$HL$15,'Ciclo Semaforico'!BQ$30,E!$HC41:$HL41)+SUMIF(O!$HC$15:$HL$15,'Ciclo Semaforico'!BQ$30,O!$HC41:$HL41)),(SUMIF(S!$HC$15:$HL$15,'Ciclo Semaforico'!BQ$30,S!$HC41:$HL41)+SUMIF(N!$HC$15:$HL$15,'Ciclo Semaforico'!BQ$30,N!$HC41:$HL41)+SUMIF(E!$HC$15:$HL$15,'Ciclo Semaforico'!BQ$30,E!$HC41:$HL41)+SUMIF(O!$HC$15:$HL$15,'Ciclo Semaforico'!BQ$30,O!$HC41:$HL41))*BQ$31))</f>
        <v>0</v>
      </c>
      <c r="BR66" s="245">
        <f>IF(BR$32="",IF(BR$31="",(SUMIF(S!$HC$15:$HL$15,'Ciclo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Semaforico'!BR$30,O!$HC41:$HL41))*BR$31),(SUMIF(S!$HC$15:$HL$15,'Ciclo Semaforico'!BR$32,S!$HC41:$HL41)+SUMIF(N!$HC$15:$HL$15,'Ciclo Semaforico'!BR$32,N!$HC41:$HL41)+SUMIF(E!$HC$15:$HL$15,'Ciclo Semaforico'!BR$32,E!$HC41:$HL41)+SUMIF(O!$HC$15:$HL$15,'Ciclo Semaforico'!BR$32,O!$HC41:$HL41))-IF(BR$31="",(SUMIF(S!$HC$15:$HL$15,'Ciclo Semaforico'!BR$30,S!$HC41:$HL41)+SUMIF(N!$HC$15:$HL$15,'Ciclo Semaforico'!BR$30,N!$HC41:$HL41)+SUMIF(E!$HC$15:$HL$15,'Ciclo Semaforico'!BR$30,E!$HC41:$HL41)+SUMIF(O!$HC$15:$HL$15,'Ciclo Semaforico'!BR$30,O!$HC41:$HL41)),(SUMIF(S!$HC$15:$HL$15,'Ciclo Semaforico'!BR$30,S!$HC41:$HL41)+SUMIF(N!$HC$15:$HL$15,'Ciclo Semaforico'!BR$30,N!$HC41:$HL41)+SUMIF(E!$HC$15:$HL$15,'Ciclo Semaforico'!BR$30,E!$HC41:$HL41)+SUMIF(O!$HC$15:$HL$15,'Ciclo Semaforico'!BR$30,O!$HC41:$HL41))*BR$31))</f>
        <v>0</v>
      </c>
      <c r="BS66" s="245">
        <f>IF(BS$32="",IF(BS$31="",(SUMIF(S!$HC$15:$HL$15,'Ciclo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Semaforico'!BS$30,O!$HC41:$HL41))*BS$31),(SUMIF(S!$HC$15:$HL$15,'Ciclo Semaforico'!BS$32,S!$HC41:$HL41)+SUMIF(N!$HC$15:$HL$15,'Ciclo Semaforico'!BS$32,N!$HC41:$HL41)+SUMIF(E!$HC$15:$HL$15,'Ciclo Semaforico'!BS$32,E!$HC41:$HL41)+SUMIF(O!$HC$15:$HL$15,'Ciclo Semaforico'!BS$32,O!$HC41:$HL41))-IF(BS$31="",(SUMIF(S!$HC$15:$HL$15,'Ciclo Semaforico'!BS$30,S!$HC41:$HL41)+SUMIF(N!$HC$15:$HL$15,'Ciclo Semaforico'!BS$30,N!$HC41:$HL41)+SUMIF(E!$HC$15:$HL$15,'Ciclo Semaforico'!BS$30,E!$HC41:$HL41)+SUMIF(O!$HC$15:$HL$15,'Ciclo Semaforico'!BS$30,O!$HC41:$HL41)),(SUMIF(S!$HC$15:$HL$15,'Ciclo Semaforico'!BS$30,S!$HC41:$HL41)+SUMIF(N!$HC$15:$HL$15,'Ciclo Semaforico'!BS$30,N!$HC41:$HL41)+SUMIF(E!$HC$15:$HL$15,'Ciclo Semaforico'!BS$30,E!$HC41:$HL41)+SUMIF(O!$HC$15:$HL$15,'Ciclo Semaforico'!BS$30,O!$HC41:$HL41))*BS$31))</f>
        <v>0</v>
      </c>
      <c r="BT66" s="245">
        <f>IF(BT$32="",IF(BT$31="",(SUMIF(S!$HC$15:$HL$15,'Ciclo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Semaforico'!BT$30,O!$HC41:$HL41))*BT$31),(SUMIF(S!$HC$15:$HL$15,'Ciclo Semaforico'!BT$32,S!$HC41:$HL41)+SUMIF(N!$HC$15:$HL$15,'Ciclo Semaforico'!BT$32,N!$HC41:$HL41)+SUMIF(E!$HC$15:$HL$15,'Ciclo Semaforico'!BT$32,E!$HC41:$HL41)+SUMIF(O!$HC$15:$HL$15,'Ciclo Semaforico'!BT$32,O!$HC41:$HL41))-IF(BT$31="",(SUMIF(S!$HC$15:$HL$15,'Ciclo Semaforico'!BT$30,S!$HC41:$HL41)+SUMIF(N!$HC$15:$HL$15,'Ciclo Semaforico'!BT$30,N!$HC41:$HL41)+SUMIF(E!$HC$15:$HL$15,'Ciclo Semaforico'!BT$30,E!$HC41:$HL41)+SUMIF(O!$HC$15:$HL$15,'Ciclo Semaforico'!BT$30,O!$HC41:$HL41)),(SUMIF(S!$HC$15:$HL$15,'Ciclo Semaforico'!BT$30,S!$HC41:$HL41)+SUMIF(N!$HC$15:$HL$15,'Ciclo Semaforico'!BT$30,N!$HC41:$HL41)+SUMIF(E!$HC$15:$HL$15,'Ciclo Semaforico'!BT$30,E!$HC41:$HL41)+SUMIF(O!$HC$15:$HL$15,'Ciclo Semaforico'!BT$30,O!$HC41:$HL41))*BT$31))</f>
        <v>0</v>
      </c>
      <c r="BU66" s="245">
        <f>IF(BU$32="",IF(BU$31="",(SUMIF(S!$HC$15:$HL$15,'Ciclo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Semaforico'!BU$30,O!$HC41:$HL41))*BU$31),(SUMIF(S!$HC$15:$HL$15,'Ciclo Semaforico'!BU$32,S!$HC41:$HL41)+SUMIF(N!$HC$15:$HL$15,'Ciclo Semaforico'!BU$32,N!$HC41:$HL41)+SUMIF(E!$HC$15:$HL$15,'Ciclo Semaforico'!BU$32,E!$HC41:$HL41)+SUMIF(O!$HC$15:$HL$15,'Ciclo Semaforico'!BU$32,O!$HC41:$HL41))-IF(BU$31="",(SUMIF(S!$HC$15:$HL$15,'Ciclo Semaforico'!BU$30,S!$HC41:$HL41)+SUMIF(N!$HC$15:$HL$15,'Ciclo Semaforico'!BU$30,N!$HC41:$HL41)+SUMIF(E!$HC$15:$HL$15,'Ciclo Semaforico'!BU$30,E!$HC41:$HL41)+SUMIF(O!$HC$15:$HL$15,'Ciclo Semaforico'!BU$30,O!$HC41:$HL41)),(SUMIF(S!$HC$15:$HL$15,'Ciclo Semaforico'!BU$30,S!$HC41:$HL41)+SUMIF(N!$HC$15:$HL$15,'Ciclo Semaforico'!BU$30,N!$HC41:$HL41)+SUMIF(E!$HC$15:$HL$15,'Ciclo Semaforico'!BU$30,E!$HC41:$HL41)+SUMIF(O!$HC$15:$HL$15,'Ciclo Semaforico'!BU$30,O!$HC41:$HL41))*BU$31))</f>
        <v>0</v>
      </c>
      <c r="BV66" s="246">
        <f>IF(BV$32="",IF(BV$31="",(SUMIF(S!$HC$15:$HL$15,'Ciclo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Semaforico'!BV$30,O!$HC41:$HL41))*BV$31),(SUMIF(S!$HC$15:$HL$15,'Ciclo Semaforico'!BV$32,S!$HC41:$HL41)+SUMIF(N!$HC$15:$HL$15,'Ciclo Semaforico'!BV$32,N!$HC41:$HL41)+SUMIF(E!$HC$15:$HL$15,'Ciclo Semaforico'!BV$32,E!$HC41:$HL41)+SUMIF(O!$HC$15:$HL$15,'Ciclo Semaforico'!BV$32,O!$HC41:$HL41))-IF(BV$31="",(SUMIF(S!$HC$15:$HL$15,'Ciclo Semaforico'!BV$30,S!$HC41:$HL41)+SUMIF(N!$HC$15:$HL$15,'Ciclo Semaforico'!BV$30,N!$HC41:$HL41)+SUMIF(E!$HC$15:$HL$15,'Ciclo Semaforico'!BV$30,E!$HC41:$HL41)+SUMIF(O!$HC$15:$HL$15,'Ciclo Semaforico'!BV$30,O!$HC41:$HL41)),(SUMIF(S!$HC$15:$HL$15,'Ciclo Semaforico'!BV$30,S!$HC41:$HL41)+SUMIF(N!$HC$15:$HL$15,'Ciclo Semaforico'!BV$30,N!$HC41:$HL41)+SUMIF(E!$HC$15:$HL$15,'Ciclo Semaforico'!BV$30,E!$HC41:$HL41)+SUMIF(O!$HC$15:$HL$15,'Ciclo Semaforico'!BV$30,O!$HC41:$HL41))*BV$31))</f>
        <v>0</v>
      </c>
      <c r="BW66" s="244">
        <f>IF(BW$32="",IF(BW$31="",(SUMIF(S!$HC$15:$HL$15,'Ciclo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Semaforico'!BW$30,O!$HC41:$HL41))*BW$31),(SUMIF(S!$HC$15:$HL$15,'Ciclo Semaforico'!BW$32,S!$HC41:$HL41)+SUMIF(N!$HC$15:$HL$15,'Ciclo Semaforico'!BW$32,N!$HC41:$HL41)+SUMIF(E!$HC$15:$HL$15,'Ciclo Semaforico'!BW$32,E!$HC41:$HL41)+SUMIF(O!$HC$15:$HL$15,'Ciclo Semaforico'!BW$32,O!$HC41:$HL41))-IF(BW$31="",(SUMIF(S!$HC$15:$HL$15,'Ciclo Semaforico'!BW$30,S!$HC41:$HL41)+SUMIF(N!$HC$15:$HL$15,'Ciclo Semaforico'!BW$30,N!$HC41:$HL41)+SUMIF(E!$HC$15:$HL$15,'Ciclo Semaforico'!BW$30,E!$HC41:$HL41)+SUMIF(O!$HC$15:$HL$15,'Ciclo Semaforico'!BW$30,O!$HC41:$HL41)),(SUMIF(S!$HC$15:$HL$15,'Ciclo Semaforico'!BW$30,S!$HC41:$HL41)+SUMIF(N!$HC$15:$HL$15,'Ciclo Semaforico'!BW$30,N!$HC41:$HL41)+SUMIF(E!$HC$15:$HL$15,'Ciclo Semaforico'!BW$30,E!$HC41:$HL41)+SUMIF(O!$HC$15:$HL$15,'Ciclo Semaforico'!BW$30,O!$HC41:$HL41))*BW$31))</f>
        <v>0</v>
      </c>
      <c r="BX66" s="245">
        <f>IF(BX$32="",IF(BX$31="",(SUMIF(S!$HC$15:$HL$15,'Ciclo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Semaforico'!BX$30,O!$HC41:$HL41))*BX$31),(SUMIF(S!$HC$15:$HL$15,'Ciclo Semaforico'!BX$32,S!$HC41:$HL41)+SUMIF(N!$HC$15:$HL$15,'Ciclo Semaforico'!BX$32,N!$HC41:$HL41)+SUMIF(E!$HC$15:$HL$15,'Ciclo Semaforico'!BX$32,E!$HC41:$HL41)+SUMIF(O!$HC$15:$HL$15,'Ciclo Semaforico'!BX$32,O!$HC41:$HL41))-IF(BX$31="",(SUMIF(S!$HC$15:$HL$15,'Ciclo Semaforico'!BX$30,S!$HC41:$HL41)+SUMIF(N!$HC$15:$HL$15,'Ciclo Semaforico'!BX$30,N!$HC41:$HL41)+SUMIF(E!$HC$15:$HL$15,'Ciclo Semaforico'!BX$30,E!$HC41:$HL41)+SUMIF(O!$HC$15:$HL$15,'Ciclo Semaforico'!BX$30,O!$HC41:$HL41)),(SUMIF(S!$HC$15:$HL$15,'Ciclo Semaforico'!BX$30,S!$HC41:$HL41)+SUMIF(N!$HC$15:$HL$15,'Ciclo Semaforico'!BX$30,N!$HC41:$HL41)+SUMIF(E!$HC$15:$HL$15,'Ciclo Semaforico'!BX$30,E!$HC41:$HL41)+SUMIF(O!$HC$15:$HL$15,'Ciclo Semaforico'!BX$30,O!$HC41:$HL41))*BX$31))</f>
        <v>0</v>
      </c>
      <c r="BY66" s="245">
        <f>IF(BY$32="",IF(BY$31="",(SUMIF(S!$HC$15:$HL$15,'Ciclo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Semaforico'!BY$30,O!$HC41:$HL41))*BY$31),(SUMIF(S!$HC$15:$HL$15,'Ciclo Semaforico'!BY$32,S!$HC41:$HL41)+SUMIF(N!$HC$15:$HL$15,'Ciclo Semaforico'!BY$32,N!$HC41:$HL41)+SUMIF(E!$HC$15:$HL$15,'Ciclo Semaforico'!BY$32,E!$HC41:$HL41)+SUMIF(O!$HC$15:$HL$15,'Ciclo Semaforico'!BY$32,O!$HC41:$HL41))-IF(BY$31="",(SUMIF(S!$HC$15:$HL$15,'Ciclo Semaforico'!BY$30,S!$HC41:$HL41)+SUMIF(N!$HC$15:$HL$15,'Ciclo Semaforico'!BY$30,N!$HC41:$HL41)+SUMIF(E!$HC$15:$HL$15,'Ciclo Semaforico'!BY$30,E!$HC41:$HL41)+SUMIF(O!$HC$15:$HL$15,'Ciclo Semaforico'!BY$30,O!$HC41:$HL41)),(SUMIF(S!$HC$15:$HL$15,'Ciclo Semaforico'!BY$30,S!$HC41:$HL41)+SUMIF(N!$HC$15:$HL$15,'Ciclo Semaforico'!BY$30,N!$HC41:$HL41)+SUMIF(E!$HC$15:$HL$15,'Ciclo Semaforico'!BY$30,E!$HC41:$HL41)+SUMIF(O!$HC$15:$HL$15,'Ciclo Semaforico'!BY$30,O!$HC41:$HL41))*BY$31))</f>
        <v>0</v>
      </c>
      <c r="BZ66" s="245">
        <f>IF(BZ$32="",IF(BZ$31="",(SUMIF(S!$HC$15:$HL$15,'Ciclo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Semaforico'!BZ$30,O!$HC41:$HL41))*BZ$31),(SUMIF(S!$HC$15:$HL$15,'Ciclo Semaforico'!BZ$32,S!$HC41:$HL41)+SUMIF(N!$HC$15:$HL$15,'Ciclo Semaforico'!BZ$32,N!$HC41:$HL41)+SUMIF(E!$HC$15:$HL$15,'Ciclo Semaforico'!BZ$32,E!$HC41:$HL41)+SUMIF(O!$HC$15:$HL$15,'Ciclo Semaforico'!BZ$32,O!$HC41:$HL41))-IF(BZ$31="",(SUMIF(S!$HC$15:$HL$15,'Ciclo Semaforico'!BZ$30,S!$HC41:$HL41)+SUMIF(N!$HC$15:$HL$15,'Ciclo Semaforico'!BZ$30,N!$HC41:$HL41)+SUMIF(E!$HC$15:$HL$15,'Ciclo Semaforico'!BZ$30,E!$HC41:$HL41)+SUMIF(O!$HC$15:$HL$15,'Ciclo Semaforico'!BZ$30,O!$HC41:$HL41)),(SUMIF(S!$HC$15:$HL$15,'Ciclo Semaforico'!BZ$30,S!$HC41:$HL41)+SUMIF(N!$HC$15:$HL$15,'Ciclo Semaforico'!BZ$30,N!$HC41:$HL41)+SUMIF(E!$HC$15:$HL$15,'Ciclo Semaforico'!BZ$30,E!$HC41:$HL41)+SUMIF(O!$HC$15:$HL$15,'Ciclo Semaforico'!BZ$30,O!$HC41:$HL41))*BZ$31))</f>
        <v>0</v>
      </c>
      <c r="CA66" s="245">
        <f>IF(CA$32="",IF(CA$31="",(SUMIF(S!$HC$15:$HL$15,'Ciclo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Semaforico'!CA$30,O!$HC41:$HL41))*CA$31),(SUMIF(S!$HC$15:$HL$15,'Ciclo Semaforico'!CA$32,S!$HC41:$HL41)+SUMIF(N!$HC$15:$HL$15,'Ciclo Semaforico'!CA$32,N!$HC41:$HL41)+SUMIF(E!$HC$15:$HL$15,'Ciclo Semaforico'!CA$32,E!$HC41:$HL41)+SUMIF(O!$HC$15:$HL$15,'Ciclo Semaforico'!CA$32,O!$HC41:$HL41))-IF(CA$31="",(SUMIF(S!$HC$15:$HL$15,'Ciclo Semaforico'!CA$30,S!$HC41:$HL41)+SUMIF(N!$HC$15:$HL$15,'Ciclo Semaforico'!CA$30,N!$HC41:$HL41)+SUMIF(E!$HC$15:$HL$15,'Ciclo Semaforico'!CA$30,E!$HC41:$HL41)+SUMIF(O!$HC$15:$HL$15,'Ciclo Semaforico'!CA$30,O!$HC41:$HL41)),(SUMIF(S!$HC$15:$HL$15,'Ciclo Semaforico'!CA$30,S!$HC41:$HL41)+SUMIF(N!$HC$15:$HL$15,'Ciclo Semaforico'!CA$30,N!$HC41:$HL41)+SUMIF(E!$HC$15:$HL$15,'Ciclo Semaforico'!CA$30,E!$HC41:$HL41)+SUMIF(O!$HC$15:$HL$15,'Ciclo Semaforico'!CA$30,O!$HC41:$HL41))*CA$31))</f>
        <v>0</v>
      </c>
      <c r="CB66" s="245">
        <f>IF(CB$32="",IF(CB$31="",(SUMIF(S!$HC$15:$HL$15,'Ciclo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Semaforico'!CB$30,O!$HC41:$HL41))*CB$31),(SUMIF(S!$HC$15:$HL$15,'Ciclo Semaforico'!CB$32,S!$HC41:$HL41)+SUMIF(N!$HC$15:$HL$15,'Ciclo Semaforico'!CB$32,N!$HC41:$HL41)+SUMIF(E!$HC$15:$HL$15,'Ciclo Semaforico'!CB$32,E!$HC41:$HL41)+SUMIF(O!$HC$15:$HL$15,'Ciclo Semaforico'!CB$32,O!$HC41:$HL41))-IF(CB$31="",(SUMIF(S!$HC$15:$HL$15,'Ciclo Semaforico'!CB$30,S!$HC41:$HL41)+SUMIF(N!$HC$15:$HL$15,'Ciclo Semaforico'!CB$30,N!$HC41:$HL41)+SUMIF(E!$HC$15:$HL$15,'Ciclo Semaforico'!CB$30,E!$HC41:$HL41)+SUMIF(O!$HC$15:$HL$15,'Ciclo Semaforico'!CB$30,O!$HC41:$HL41)),(SUMIF(S!$HC$15:$HL$15,'Ciclo Semaforico'!CB$30,S!$HC41:$HL41)+SUMIF(N!$HC$15:$HL$15,'Ciclo Semaforico'!CB$30,N!$HC41:$HL41)+SUMIF(E!$HC$15:$HL$15,'Ciclo Semaforico'!CB$30,E!$HC41:$HL41)+SUMIF(O!$HC$15:$HL$15,'Ciclo Semaforico'!CB$30,O!$HC41:$HL41))*CB$31))</f>
        <v>0</v>
      </c>
      <c r="CC66" s="245">
        <f>IF(CC$32="",IF(CC$31="",(SUMIF(S!$HC$15:$HL$15,'Ciclo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Semaforico'!CC$30,O!$HC41:$HL41))*CC$31),(SUMIF(S!$HC$15:$HL$15,'Ciclo Semaforico'!CC$32,S!$HC41:$HL41)+SUMIF(N!$HC$15:$HL$15,'Ciclo Semaforico'!CC$32,N!$HC41:$HL41)+SUMIF(E!$HC$15:$HL$15,'Ciclo Semaforico'!CC$32,E!$HC41:$HL41)+SUMIF(O!$HC$15:$HL$15,'Ciclo Semaforico'!CC$32,O!$HC41:$HL41))-IF(CC$31="",(SUMIF(S!$HC$15:$HL$15,'Ciclo Semaforico'!CC$30,S!$HC41:$HL41)+SUMIF(N!$HC$15:$HL$15,'Ciclo Semaforico'!CC$30,N!$HC41:$HL41)+SUMIF(E!$HC$15:$HL$15,'Ciclo Semaforico'!CC$30,E!$HC41:$HL41)+SUMIF(O!$HC$15:$HL$15,'Ciclo Semaforico'!CC$30,O!$HC41:$HL41)),(SUMIF(S!$HC$15:$HL$15,'Ciclo Semaforico'!CC$30,S!$HC41:$HL41)+SUMIF(N!$HC$15:$HL$15,'Ciclo Semaforico'!CC$30,N!$HC41:$HL41)+SUMIF(E!$HC$15:$HL$15,'Ciclo Semaforico'!CC$30,E!$HC41:$HL41)+SUMIF(O!$HC$15:$HL$15,'Ciclo Semaforico'!CC$30,O!$HC41:$HL41))*CC$31))</f>
        <v>0</v>
      </c>
      <c r="CD66" s="245">
        <f>IF(CD$32="",IF(CD$31="",(SUMIF(S!$HC$15:$HL$15,'Ciclo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Semaforico'!CD$30,O!$HC41:$HL41))*CD$31),(SUMIF(S!$HC$15:$HL$15,'Ciclo Semaforico'!CD$32,S!$HC41:$HL41)+SUMIF(N!$HC$15:$HL$15,'Ciclo Semaforico'!CD$32,N!$HC41:$HL41)+SUMIF(E!$HC$15:$HL$15,'Ciclo Semaforico'!CD$32,E!$HC41:$HL41)+SUMIF(O!$HC$15:$HL$15,'Ciclo Semaforico'!CD$32,O!$HC41:$HL41))-IF(CD$31="",(SUMIF(S!$HC$15:$HL$15,'Ciclo Semaforico'!CD$30,S!$HC41:$HL41)+SUMIF(N!$HC$15:$HL$15,'Ciclo Semaforico'!CD$30,N!$HC41:$HL41)+SUMIF(E!$HC$15:$HL$15,'Ciclo Semaforico'!CD$30,E!$HC41:$HL41)+SUMIF(O!$HC$15:$HL$15,'Ciclo Semaforico'!CD$30,O!$HC41:$HL41)),(SUMIF(S!$HC$15:$HL$15,'Ciclo Semaforico'!CD$30,S!$HC41:$HL41)+SUMIF(N!$HC$15:$HL$15,'Ciclo Semaforico'!CD$30,N!$HC41:$HL41)+SUMIF(E!$HC$15:$HL$15,'Ciclo Semaforico'!CD$30,E!$HC41:$HL41)+SUMIF(O!$HC$15:$HL$15,'Ciclo Semaforico'!CD$30,O!$HC41:$HL41))*CD$31))</f>
        <v>0</v>
      </c>
      <c r="CE66" s="245">
        <f>IF(CE$32="",IF(CE$31="",(SUMIF(S!$HC$15:$HL$15,'Ciclo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Semaforico'!CE$30,O!$HC41:$HL41))*CE$31),(SUMIF(S!$HC$15:$HL$15,'Ciclo Semaforico'!CE$32,S!$HC41:$HL41)+SUMIF(N!$HC$15:$HL$15,'Ciclo Semaforico'!CE$32,N!$HC41:$HL41)+SUMIF(E!$HC$15:$HL$15,'Ciclo Semaforico'!CE$32,E!$HC41:$HL41)+SUMIF(O!$HC$15:$HL$15,'Ciclo Semaforico'!CE$32,O!$HC41:$HL41))-IF(CE$31="",(SUMIF(S!$HC$15:$HL$15,'Ciclo Semaforico'!CE$30,S!$HC41:$HL41)+SUMIF(N!$HC$15:$HL$15,'Ciclo Semaforico'!CE$30,N!$HC41:$HL41)+SUMIF(E!$HC$15:$HL$15,'Ciclo Semaforico'!CE$30,E!$HC41:$HL41)+SUMIF(O!$HC$15:$HL$15,'Ciclo Semaforico'!CE$30,O!$HC41:$HL41)),(SUMIF(S!$HC$15:$HL$15,'Ciclo Semaforico'!CE$30,S!$HC41:$HL41)+SUMIF(N!$HC$15:$HL$15,'Ciclo Semaforico'!CE$30,N!$HC41:$HL41)+SUMIF(E!$HC$15:$HL$15,'Ciclo Semaforico'!CE$30,E!$HC41:$HL41)+SUMIF(O!$HC$15:$HL$15,'Ciclo Semaforico'!CE$30,O!$HC41:$HL41))*CE$31))</f>
        <v>0</v>
      </c>
      <c r="CF66" s="245">
        <f>IF(CF$32="",IF(CF$31="",(SUMIF(S!$HC$15:$HL$15,'Ciclo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Semaforico'!CF$30,O!$HC41:$HL41))*CF$31),(SUMIF(S!$HC$15:$HL$15,'Ciclo Semaforico'!CF$32,S!$HC41:$HL41)+SUMIF(N!$HC$15:$HL$15,'Ciclo Semaforico'!CF$32,N!$HC41:$HL41)+SUMIF(E!$HC$15:$HL$15,'Ciclo Semaforico'!CF$32,E!$HC41:$HL41)+SUMIF(O!$HC$15:$HL$15,'Ciclo Semaforico'!CF$32,O!$HC41:$HL41))-IF(CF$31="",(SUMIF(S!$HC$15:$HL$15,'Ciclo Semaforico'!CF$30,S!$HC41:$HL41)+SUMIF(N!$HC$15:$HL$15,'Ciclo Semaforico'!CF$30,N!$HC41:$HL41)+SUMIF(E!$HC$15:$HL$15,'Ciclo Semaforico'!CF$30,E!$HC41:$HL41)+SUMIF(O!$HC$15:$HL$15,'Ciclo Semaforico'!CF$30,O!$HC41:$HL41)),(SUMIF(S!$HC$15:$HL$15,'Ciclo Semaforico'!CF$30,S!$HC41:$HL41)+SUMIF(N!$HC$15:$HL$15,'Ciclo Semaforico'!CF$30,N!$HC41:$HL41)+SUMIF(E!$HC$15:$HL$15,'Ciclo Semaforico'!CF$30,E!$HC41:$HL41)+SUMIF(O!$HC$15:$HL$15,'Ciclo Semaforico'!CF$30,O!$HC41:$HL41))*CF$31))</f>
        <v>0</v>
      </c>
      <c r="CG66" s="245">
        <f>IF(CG$32="",IF(CG$31="",(SUMIF(S!$HC$15:$HL$15,'Ciclo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Semaforico'!CG$30,O!$HC41:$HL41))*CG$31),(SUMIF(S!$HC$15:$HL$15,'Ciclo Semaforico'!CG$32,S!$HC41:$HL41)+SUMIF(N!$HC$15:$HL$15,'Ciclo Semaforico'!CG$32,N!$HC41:$HL41)+SUMIF(E!$HC$15:$HL$15,'Ciclo Semaforico'!CG$32,E!$HC41:$HL41)+SUMIF(O!$HC$15:$HL$15,'Ciclo Semaforico'!CG$32,O!$HC41:$HL41))-IF(CG$31="",(SUMIF(S!$HC$15:$HL$15,'Ciclo Semaforico'!CG$30,S!$HC41:$HL41)+SUMIF(N!$HC$15:$HL$15,'Ciclo Semaforico'!CG$30,N!$HC41:$HL41)+SUMIF(E!$HC$15:$HL$15,'Ciclo Semaforico'!CG$30,E!$HC41:$HL41)+SUMIF(O!$HC$15:$HL$15,'Ciclo Semaforico'!CG$30,O!$HC41:$HL41)),(SUMIF(S!$HC$15:$HL$15,'Ciclo Semaforico'!CG$30,S!$HC41:$HL41)+SUMIF(N!$HC$15:$HL$15,'Ciclo Semaforico'!CG$30,N!$HC41:$HL41)+SUMIF(E!$HC$15:$HL$15,'Ciclo Semaforico'!CG$30,E!$HC41:$HL41)+SUMIF(O!$HC$15:$HL$15,'Ciclo Semaforico'!CG$30,O!$HC41:$HL41))*CG$31))</f>
        <v>0</v>
      </c>
      <c r="CH66" s="246">
        <f>IF(CH$32="",IF(CH$31="",(SUMIF(S!$HC$15:$HL$15,'Ciclo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Semaforico'!CH$30,O!$HC41:$HL41))*CH$31),(SUMIF(S!$HC$15:$HL$15,'Ciclo Semaforico'!CH$32,S!$HC41:$HL41)+SUMIF(N!$HC$15:$HL$15,'Ciclo Semaforico'!CH$32,N!$HC41:$HL41)+SUMIF(E!$HC$15:$HL$15,'Ciclo Semaforico'!CH$32,E!$HC41:$HL41)+SUMIF(O!$HC$15:$HL$15,'Ciclo Semaforico'!CH$32,O!$HC41:$HL41))-IF(CH$31="",(SUMIF(S!$HC$15:$HL$15,'Ciclo Semaforico'!CH$30,S!$HC41:$HL41)+SUMIF(N!$HC$15:$HL$15,'Ciclo Semaforico'!CH$30,N!$HC41:$HL41)+SUMIF(E!$HC$15:$HL$15,'Ciclo Semaforico'!CH$30,E!$HC41:$HL41)+SUMIF(O!$HC$15:$HL$15,'Ciclo Semaforico'!CH$30,O!$HC41:$HL41)),(SUMIF(S!$HC$15:$HL$15,'Ciclo Semaforico'!CH$30,S!$HC41:$HL41)+SUMIF(N!$HC$15:$HL$15,'Ciclo Semaforico'!CH$30,N!$HC41:$HL41)+SUMIF(E!$HC$15:$HL$15,'Ciclo Semaforico'!CH$30,E!$HC41:$HL41)+SUMIF(O!$HC$15:$HL$15,'Ciclo Semaforico'!CH$30,O!$HC41:$HL41))*CH$31))</f>
        <v>0</v>
      </c>
      <c r="CI66" s="244">
        <f t="shared" si="52"/>
        <v>0</v>
      </c>
      <c r="CJ66" s="245">
        <f t="shared" si="53"/>
        <v>0</v>
      </c>
      <c r="CK66" s="245">
        <f t="shared" si="54"/>
        <v>0</v>
      </c>
      <c r="CL66" s="245">
        <f t="shared" si="55"/>
        <v>0</v>
      </c>
      <c r="CM66" s="245" t="e">
        <f t="shared" si="56"/>
        <v>#REF!</v>
      </c>
      <c r="CN66" s="245">
        <f t="shared" si="57"/>
        <v>0</v>
      </c>
      <c r="CO66" s="245">
        <f t="shared" si="58"/>
        <v>0</v>
      </c>
      <c r="CP66" s="245">
        <f t="shared" si="59"/>
        <v>0</v>
      </c>
      <c r="CQ66" s="245">
        <f t="shared" si="60"/>
        <v>0</v>
      </c>
      <c r="CR66" s="245">
        <f t="shared" si="61"/>
        <v>0</v>
      </c>
      <c r="CS66" s="245">
        <f t="shared" si="62"/>
        <v>0</v>
      </c>
      <c r="CT66" s="246">
        <f t="shared" si="63"/>
        <v>0</v>
      </c>
      <c r="CU66" s="244">
        <f t="shared" si="64"/>
        <v>0</v>
      </c>
      <c r="CV66" s="245">
        <f t="shared" si="65"/>
        <v>0</v>
      </c>
      <c r="CW66" s="245">
        <f t="shared" si="66"/>
        <v>0</v>
      </c>
      <c r="CX66" s="245">
        <f t="shared" si="67"/>
        <v>0</v>
      </c>
      <c r="CY66" s="245">
        <f t="shared" si="68"/>
        <v>0</v>
      </c>
      <c r="CZ66" s="245">
        <f t="shared" si="69"/>
        <v>0</v>
      </c>
      <c r="DA66" s="245">
        <f t="shared" si="70"/>
        <v>0</v>
      </c>
      <c r="DB66" s="245">
        <f t="shared" si="71"/>
        <v>0</v>
      </c>
      <c r="DC66" s="245">
        <f t="shared" si="72"/>
        <v>0</v>
      </c>
      <c r="DD66" s="245">
        <f t="shared" si="73"/>
        <v>0</v>
      </c>
      <c r="DE66" s="245">
        <f t="shared" si="74"/>
        <v>0</v>
      </c>
      <c r="DF66" s="246">
        <f t="shared" si="75"/>
        <v>0</v>
      </c>
      <c r="DG66" s="244" t="e">
        <f t="shared" si="76"/>
        <v>#REF!</v>
      </c>
      <c r="DH66" s="245" t="e">
        <f t="shared" si="77"/>
        <v>#REF!</v>
      </c>
      <c r="DI66" s="245" t="e">
        <f t="shared" si="78"/>
        <v>#REF!</v>
      </c>
      <c r="DJ66" s="245" t="e">
        <f t="shared" si="79"/>
        <v>#REF!</v>
      </c>
      <c r="DK66" s="245" t="e">
        <f t="shared" si="80"/>
        <v>#REF!</v>
      </c>
      <c r="DL66" s="245" t="e">
        <f t="shared" si="81"/>
        <v>#REF!</v>
      </c>
      <c r="DM66" s="245">
        <f t="shared" si="82"/>
        <v>0</v>
      </c>
      <c r="DN66" s="245">
        <f t="shared" si="83"/>
        <v>0</v>
      </c>
      <c r="DO66" s="245">
        <f t="shared" si="84"/>
        <v>0</v>
      </c>
      <c r="DP66" s="245">
        <f t="shared" si="85"/>
        <v>0</v>
      </c>
      <c r="DQ66" s="245">
        <f t="shared" si="86"/>
        <v>0</v>
      </c>
      <c r="DR66" s="246">
        <f t="shared" si="87"/>
        <v>0</v>
      </c>
      <c r="DS66" s="244">
        <f t="shared" si="88"/>
        <v>0</v>
      </c>
      <c r="DT66" s="245">
        <f t="shared" si="89"/>
        <v>0</v>
      </c>
      <c r="DU66" s="245">
        <f t="shared" si="90"/>
        <v>0</v>
      </c>
      <c r="DV66" s="245">
        <f t="shared" si="91"/>
        <v>0</v>
      </c>
      <c r="DW66" s="245">
        <f t="shared" si="92"/>
        <v>0</v>
      </c>
      <c r="DX66" s="245">
        <f t="shared" si="93"/>
        <v>0</v>
      </c>
      <c r="DY66" s="245">
        <f t="shared" si="94"/>
        <v>0</v>
      </c>
      <c r="DZ66" s="245">
        <f t="shared" si="95"/>
        <v>0</v>
      </c>
      <c r="EA66" s="245">
        <f t="shared" si="96"/>
        <v>0</v>
      </c>
      <c r="EB66" s="245">
        <f t="shared" si="97"/>
        <v>0</v>
      </c>
      <c r="EC66" s="245">
        <f t="shared" si="98"/>
        <v>0</v>
      </c>
      <c r="ED66" s="246">
        <f t="shared" si="99"/>
        <v>0</v>
      </c>
      <c r="EE66" s="244">
        <f t="shared" si="100"/>
        <v>0</v>
      </c>
      <c r="EF66" s="245">
        <f t="shared" si="101"/>
        <v>0</v>
      </c>
      <c r="EG66" s="245">
        <f t="shared" si="102"/>
        <v>0</v>
      </c>
      <c r="EH66" s="245">
        <f t="shared" si="103"/>
        <v>0</v>
      </c>
      <c r="EI66" s="245">
        <f t="shared" si="104"/>
        <v>0</v>
      </c>
      <c r="EJ66" s="245">
        <f t="shared" si="105"/>
        <v>0</v>
      </c>
      <c r="EK66" s="245">
        <f t="shared" si="106"/>
        <v>0</v>
      </c>
      <c r="EL66" s="245">
        <f t="shared" si="107"/>
        <v>0</v>
      </c>
      <c r="EM66" s="245">
        <f t="shared" si="108"/>
        <v>0</v>
      </c>
      <c r="EN66" s="245">
        <f t="shared" si="109"/>
        <v>0</v>
      </c>
      <c r="EO66" s="245">
        <f t="shared" si="110"/>
        <v>0</v>
      </c>
      <c r="EP66" s="246">
        <f t="shared" si="111"/>
        <v>0</v>
      </c>
      <c r="EQ66" s="255">
        <f t="shared" si="112"/>
        <v>0</v>
      </c>
      <c r="ER66" s="256">
        <f t="shared" si="113"/>
        <v>0</v>
      </c>
      <c r="ES66" s="256">
        <f t="shared" si="114"/>
        <v>0</v>
      </c>
      <c r="ET66" s="256">
        <f t="shared" si="115"/>
        <v>0</v>
      </c>
      <c r="EU66" s="256" t="e">
        <f t="shared" si="116"/>
        <v>#REF!</v>
      </c>
      <c r="EV66" s="256">
        <f t="shared" si="117"/>
        <v>0</v>
      </c>
      <c r="EW66" s="256">
        <f t="shared" si="118"/>
        <v>0</v>
      </c>
      <c r="EX66" s="256" t="str">
        <f t="shared" si="119"/>
        <v/>
      </c>
      <c r="EY66" s="256" t="str">
        <f t="shared" si="120"/>
        <v/>
      </c>
      <c r="EZ66" s="256" t="str">
        <f t="shared" si="121"/>
        <v/>
      </c>
      <c r="FA66" s="256" t="str">
        <f t="shared" si="122"/>
        <v/>
      </c>
      <c r="FB66" s="257" t="str">
        <f t="shared" si="123"/>
        <v/>
      </c>
      <c r="FC66" s="255">
        <f t="shared" si="124"/>
        <v>0</v>
      </c>
      <c r="FD66" s="256" t="str">
        <f t="shared" si="125"/>
        <v/>
      </c>
      <c r="FE66" s="256" t="str">
        <f t="shared" si="126"/>
        <v/>
      </c>
      <c r="FF66" s="256" t="str">
        <f t="shared" si="127"/>
        <v/>
      </c>
      <c r="FG66" s="256" t="str">
        <f t="shared" si="128"/>
        <v/>
      </c>
      <c r="FH66" s="256" t="str">
        <f t="shared" si="129"/>
        <v/>
      </c>
      <c r="FI66" s="256" t="str">
        <f t="shared" si="130"/>
        <v/>
      </c>
      <c r="FJ66" s="256" t="str">
        <f t="shared" si="131"/>
        <v/>
      </c>
      <c r="FK66" s="256" t="str">
        <f t="shared" si="132"/>
        <v/>
      </c>
      <c r="FL66" s="256" t="str">
        <f t="shared" si="133"/>
        <v/>
      </c>
      <c r="FM66" s="256" t="str">
        <f t="shared" si="134"/>
        <v/>
      </c>
      <c r="FN66" s="257" t="str">
        <f t="shared" si="135"/>
        <v/>
      </c>
      <c r="FO66" s="255" t="e">
        <f t="shared" si="136"/>
        <v>#REF!</v>
      </c>
      <c r="FP66" s="256" t="e">
        <f t="shared" si="137"/>
        <v>#REF!</v>
      </c>
      <c r="FQ66" s="256" t="e">
        <f t="shared" si="138"/>
        <v>#REF!</v>
      </c>
      <c r="FR66" s="256" t="e">
        <f t="shared" si="139"/>
        <v>#REF!</v>
      </c>
      <c r="FS66" s="256" t="e">
        <f t="shared" si="140"/>
        <v>#REF!</v>
      </c>
      <c r="FT66" s="256" t="e">
        <f t="shared" si="141"/>
        <v>#REF!</v>
      </c>
      <c r="FU66" s="256" t="str">
        <f t="shared" si="142"/>
        <v/>
      </c>
      <c r="FV66" s="256" t="str">
        <f t="shared" si="143"/>
        <v/>
      </c>
      <c r="FW66" s="256" t="str">
        <f t="shared" si="144"/>
        <v/>
      </c>
      <c r="FX66" s="256" t="str">
        <f t="shared" si="145"/>
        <v/>
      </c>
      <c r="FY66" s="256" t="str">
        <f t="shared" si="146"/>
        <v/>
      </c>
      <c r="FZ66" s="257" t="str">
        <f t="shared" si="147"/>
        <v/>
      </c>
      <c r="GA66" s="255" t="str">
        <f t="shared" si="148"/>
        <v/>
      </c>
      <c r="GB66" s="256" t="str">
        <f t="shared" si="149"/>
        <v/>
      </c>
      <c r="GC66" s="256" t="str">
        <f t="shared" si="150"/>
        <v/>
      </c>
      <c r="GD66" s="256" t="str">
        <f t="shared" si="151"/>
        <v/>
      </c>
      <c r="GE66" s="256" t="str">
        <f t="shared" si="152"/>
        <v/>
      </c>
      <c r="GF66" s="256" t="str">
        <f t="shared" si="153"/>
        <v/>
      </c>
      <c r="GG66" s="256" t="str">
        <f t="shared" si="154"/>
        <v/>
      </c>
      <c r="GH66" s="256" t="str">
        <f t="shared" si="155"/>
        <v/>
      </c>
      <c r="GI66" s="256" t="str">
        <f t="shared" si="156"/>
        <v/>
      </c>
      <c r="GJ66" s="256" t="str">
        <f t="shared" si="157"/>
        <v/>
      </c>
      <c r="GK66" s="256" t="str">
        <f t="shared" si="158"/>
        <v/>
      </c>
      <c r="GL66" s="257" t="str">
        <f t="shared" si="159"/>
        <v/>
      </c>
      <c r="GM66" s="255" t="str">
        <f t="shared" si="160"/>
        <v/>
      </c>
      <c r="GN66" s="256" t="str">
        <f t="shared" si="161"/>
        <v/>
      </c>
      <c r="GO66" s="256" t="str">
        <f t="shared" si="162"/>
        <v/>
      </c>
      <c r="GP66" s="256" t="str">
        <f t="shared" si="163"/>
        <v/>
      </c>
      <c r="GQ66" s="256" t="str">
        <f t="shared" si="164"/>
        <v/>
      </c>
      <c r="GR66" s="256" t="str">
        <f t="shared" si="165"/>
        <v/>
      </c>
      <c r="GS66" s="256" t="str">
        <f t="shared" si="166"/>
        <v/>
      </c>
      <c r="GT66" s="256" t="str">
        <f t="shared" si="167"/>
        <v/>
      </c>
      <c r="GU66" s="256" t="str">
        <f t="shared" si="168"/>
        <v/>
      </c>
      <c r="GV66" s="256" t="str">
        <f t="shared" si="169"/>
        <v/>
      </c>
      <c r="GW66" s="256" t="str">
        <f t="shared" si="170"/>
        <v/>
      </c>
      <c r="GX66" s="257" t="str">
        <f t="shared" si="171"/>
        <v/>
      </c>
      <c r="GY66" s="252">
        <f t="shared" si="185"/>
        <v>0</v>
      </c>
      <c r="GZ66" s="253" t="e">
        <f t="shared" si="185"/>
        <v>#REF!</v>
      </c>
      <c r="HA66" s="253">
        <f t="shared" si="185"/>
        <v>0</v>
      </c>
      <c r="HB66" s="253">
        <f t="shared" si="185"/>
        <v>0</v>
      </c>
      <c r="HC66" s="253">
        <f t="shared" si="185"/>
        <v>0</v>
      </c>
      <c r="HD66" s="253">
        <f t="shared" si="185"/>
        <v>0</v>
      </c>
      <c r="HE66" s="253">
        <f t="shared" si="185"/>
        <v>0</v>
      </c>
      <c r="HF66" s="254">
        <f t="shared" si="185"/>
        <v>0</v>
      </c>
      <c r="HG66" s="252">
        <f t="shared" si="187"/>
        <v>0</v>
      </c>
      <c r="HH66" s="253">
        <f t="shared" si="187"/>
        <v>0</v>
      </c>
      <c r="HI66" s="253">
        <f t="shared" si="187"/>
        <v>0</v>
      </c>
      <c r="HJ66" s="253">
        <f t="shared" si="187"/>
        <v>0</v>
      </c>
      <c r="HK66" s="253">
        <f t="shared" si="187"/>
        <v>0</v>
      </c>
      <c r="HL66" s="253">
        <f t="shared" si="187"/>
        <v>0</v>
      </c>
      <c r="HM66" s="253">
        <f t="shared" si="187"/>
        <v>0</v>
      </c>
      <c r="HN66" s="254">
        <f t="shared" si="187"/>
        <v>0</v>
      </c>
      <c r="HO66" s="252" t="e">
        <f t="shared" si="189"/>
        <v>#REF!</v>
      </c>
      <c r="HP66" s="253" t="e">
        <f t="shared" si="189"/>
        <v>#REF!</v>
      </c>
      <c r="HQ66" s="253">
        <f t="shared" si="189"/>
        <v>0</v>
      </c>
      <c r="HR66" s="253">
        <f t="shared" si="189"/>
        <v>0</v>
      </c>
      <c r="HS66" s="253">
        <f t="shared" si="189"/>
        <v>0</v>
      </c>
      <c r="HT66" s="253">
        <f t="shared" si="189"/>
        <v>0</v>
      </c>
      <c r="HU66" s="253">
        <f t="shared" si="189"/>
        <v>0</v>
      </c>
      <c r="HV66" s="254">
        <f t="shared" si="189"/>
        <v>0</v>
      </c>
      <c r="HW66" s="252">
        <f t="shared" si="191"/>
        <v>0</v>
      </c>
      <c r="HX66" s="253">
        <f t="shared" si="191"/>
        <v>0</v>
      </c>
      <c r="HY66" s="253">
        <f t="shared" si="191"/>
        <v>0</v>
      </c>
      <c r="HZ66" s="253">
        <f t="shared" si="191"/>
        <v>0</v>
      </c>
      <c r="IA66" s="253">
        <f t="shared" si="191"/>
        <v>0</v>
      </c>
      <c r="IB66" s="253">
        <f t="shared" si="191"/>
        <v>0</v>
      </c>
      <c r="IC66" s="253">
        <f t="shared" si="191"/>
        <v>0</v>
      </c>
      <c r="ID66" s="254">
        <f t="shared" si="191"/>
        <v>0</v>
      </c>
      <c r="IE66" s="252">
        <f t="shared" si="193"/>
        <v>0</v>
      </c>
      <c r="IF66" s="253">
        <f t="shared" si="193"/>
        <v>0</v>
      </c>
      <c r="IG66" s="253">
        <f t="shared" si="193"/>
        <v>0</v>
      </c>
      <c r="IH66" s="253">
        <f t="shared" si="193"/>
        <v>0</v>
      </c>
      <c r="II66" s="253">
        <f t="shared" si="193"/>
        <v>0</v>
      </c>
      <c r="IJ66" s="253">
        <f t="shared" si="193"/>
        <v>0</v>
      </c>
      <c r="IK66" s="253">
        <f t="shared" si="193"/>
        <v>0</v>
      </c>
      <c r="IL66" s="254">
        <f t="shared" si="193"/>
        <v>0</v>
      </c>
      <c r="IM66" s="255" t="e">
        <f t="shared" si="178"/>
        <v>#REF!</v>
      </c>
      <c r="IN66" s="256">
        <f t="shared" si="179"/>
        <v>0</v>
      </c>
      <c r="IO66" s="256" t="e">
        <f t="shared" si="180"/>
        <v>#REF!</v>
      </c>
      <c r="IP66" s="256">
        <f t="shared" si="181"/>
        <v>0</v>
      </c>
      <c r="IQ66" s="257">
        <f t="shared" si="182"/>
        <v>0</v>
      </c>
      <c r="IR66" s="404" t="e">
        <f t="shared" si="195"/>
        <v>#REF!</v>
      </c>
      <c r="IS66" s="250">
        <f t="shared" si="197"/>
        <v>0</v>
      </c>
      <c r="IT66" s="258" t="e">
        <f t="shared" si="183"/>
        <v>#REF!</v>
      </c>
      <c r="IU66" s="664">
        <v>2400</v>
      </c>
      <c r="IV66" s="409">
        <v>2</v>
      </c>
      <c r="IW66" s="409" t="s">
        <v>204</v>
      </c>
      <c r="IX66" s="413" t="e">
        <f t="shared" si="196"/>
        <v>#REF!</v>
      </c>
      <c r="IY66" s="421" t="e">
        <f t="shared" si="198"/>
        <v>#REF!</v>
      </c>
      <c r="IZ66" s="422">
        <v>3</v>
      </c>
      <c r="JA66" s="423">
        <v>2</v>
      </c>
      <c r="JB66" s="421" t="e">
        <f t="shared" si="199"/>
        <v>#REF!</v>
      </c>
      <c r="JC66" s="422">
        <v>3</v>
      </c>
      <c r="JD66" s="423">
        <v>2</v>
      </c>
      <c r="JE66" s="418" t="e">
        <f t="shared" si="200"/>
        <v>#REF!</v>
      </c>
      <c r="JF66" s="419">
        <f>+JF65</f>
        <v>3</v>
      </c>
      <c r="JG66" s="420">
        <v>2</v>
      </c>
      <c r="JH66" s="418"/>
      <c r="JI66" s="419"/>
      <c r="JJ66" s="420"/>
      <c r="JK66" s="418"/>
      <c r="JL66" s="419"/>
      <c r="JM66" s="420"/>
      <c r="JN66" s="662">
        <v>1</v>
      </c>
      <c r="JO66" s="662">
        <v>1.4</v>
      </c>
      <c r="JP66" s="662">
        <v>1</v>
      </c>
      <c r="JQ66" s="662">
        <v>1</v>
      </c>
      <c r="JR66" s="663">
        <v>1</v>
      </c>
      <c r="JS66" s="657" t="e">
        <f t="shared" ref="JS66:JS129" si="201">+SUM(CI66:EP66)</f>
        <v>#REF!</v>
      </c>
    </row>
    <row r="67" spans="25:279" ht="20.100000000000001" customHeight="1">
      <c r="Y67" s="380" t="e">
        <f>N!IK42</f>
        <v>#REF!</v>
      </c>
      <c r="Z67" s="377" t="s">
        <v>84</v>
      </c>
      <c r="AA67" s="244">
        <f>IF(AA$32="",IF(AA$31="",(SUMIF(S!$HC$15:$HL$15,'Ciclo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Semaforico'!AA$30,O!$HC42:$HL42))*AA$31),(SUMIF(S!$HC$15:$HL$15,'Ciclo Semaforico'!AA$32,S!$HC42:$HL42)+SUMIF(N!$HC$15:$HL$15,'Ciclo Semaforico'!AA$32,N!$HC42:$HL42)+SUMIF(E!$HC$15:$HL$15,'Ciclo Semaforico'!AA$32,E!$HC42:$HL42)+SUMIF(O!$HC$15:$HL$15,'Ciclo Semaforico'!AA$32,O!$HC42:$HL42))-IF(AA$31="",(SUMIF(S!$HC$15:$HL$15,'Ciclo Semaforico'!AA$30,S!$HC42:$HL42)+SUMIF(N!$HC$15:$HL$15,'Ciclo Semaforico'!AA$30,N!$HC42:$HL42)+SUMIF(E!$HC$15:$HL$15,'Ciclo Semaforico'!AA$30,E!$HC42:$HL42)+SUMIF(O!$HC$15:$HL$15,'Ciclo Semaforico'!AA$30,O!$HC42:$HL42)),(SUMIF(S!$HC$15:$HL$15,'Ciclo Semaforico'!AA$30,S!$HC42:$HL42)+SUMIF(N!$HC$15:$HL$15,'Ciclo Semaforico'!AA$30,N!$HC42:$HL42)+SUMIF(E!$HC$15:$HL$15,'Ciclo Semaforico'!AA$30,E!$HC42:$HL42)+SUMIF(O!$HC$15:$HL$15,'Ciclo Semaforico'!AA$30,O!$HC42:$HL42))*AA$31))</f>
        <v>0</v>
      </c>
      <c r="AB67" s="245">
        <f>IF(AB$32="",IF(AB$31="",(SUMIF(S!$HC$15:$HL$15,'Ciclo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Semaforico'!AB$30,O!$HC42:$HL42))*AB$31),(SUMIF(S!$HC$15:$HL$15,'Ciclo Semaforico'!AB$32,S!$HC42:$HL42)+SUMIF(N!$HC$15:$HL$15,'Ciclo Semaforico'!AB$32,N!$HC42:$HL42)+SUMIF(E!$HC$15:$HL$15,'Ciclo Semaforico'!AB$32,E!$HC42:$HL42)+SUMIF(O!$HC$15:$HL$15,'Ciclo Semaforico'!AB$32,O!$HC42:$HL42))-IF(AB$31="",(SUMIF(S!$HC$15:$HL$15,'Ciclo Semaforico'!AB$30,S!$HC42:$HL42)+SUMIF(N!$HC$15:$HL$15,'Ciclo Semaforico'!AB$30,N!$HC42:$HL42)+SUMIF(E!$HC$15:$HL$15,'Ciclo Semaforico'!AB$30,E!$HC42:$HL42)+SUMIF(O!$HC$15:$HL$15,'Ciclo Semaforico'!AB$30,O!$HC42:$HL42)),(SUMIF(S!$HC$15:$HL$15,'Ciclo Semaforico'!AB$30,S!$HC42:$HL42)+SUMIF(N!$HC$15:$HL$15,'Ciclo Semaforico'!AB$30,N!$HC42:$HL42)+SUMIF(E!$HC$15:$HL$15,'Ciclo Semaforico'!AB$30,E!$HC42:$HL42)+SUMIF(O!$HC$15:$HL$15,'Ciclo Semaforico'!AB$30,O!$HC42:$HL42))*AB$31))</f>
        <v>0</v>
      </c>
      <c r="AC67" s="245">
        <f>IF(AC$32="",IF(AC$31="",(SUMIF(S!$HC$15:$HL$15,'Ciclo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Semaforico'!AC$30,O!$HC42:$HL42))*AC$31),(SUMIF(S!$HC$15:$HL$15,'Ciclo Semaforico'!AC$32,S!$HC42:$HL42)+SUMIF(N!$HC$15:$HL$15,'Ciclo Semaforico'!AC$32,N!$HC42:$HL42)+SUMIF(E!$HC$15:$HL$15,'Ciclo Semaforico'!AC$32,E!$HC42:$HL42)+SUMIF(O!$HC$15:$HL$15,'Ciclo Semaforico'!AC$32,O!$HC42:$HL42))-IF(AC$31="",(SUMIF(S!$HC$15:$HL$15,'Ciclo Semaforico'!AC$30,S!$HC42:$HL42)+SUMIF(N!$HC$15:$HL$15,'Ciclo Semaforico'!AC$30,N!$HC42:$HL42)+SUMIF(E!$HC$15:$HL$15,'Ciclo Semaforico'!AC$30,E!$HC42:$HL42)+SUMIF(O!$HC$15:$HL$15,'Ciclo Semaforico'!AC$30,O!$HC42:$HL42)),(SUMIF(S!$HC$15:$HL$15,'Ciclo Semaforico'!AC$30,S!$HC42:$HL42)+SUMIF(N!$HC$15:$HL$15,'Ciclo Semaforico'!AC$30,N!$HC42:$HL42)+SUMIF(E!$HC$15:$HL$15,'Ciclo Semaforico'!AC$30,E!$HC42:$HL42)+SUMIF(O!$HC$15:$HL$15,'Ciclo Semaforico'!AC$30,O!$HC42:$HL42))*AC$31))</f>
        <v>0</v>
      </c>
      <c r="AD67" s="245">
        <f>IF(AD$32="",IF(AD$31="",(SUMIF(S!$HC$15:$HL$15,'Ciclo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Semaforico'!AD$30,O!$HC42:$HL42))*AD$31),(SUMIF(S!$HC$15:$HL$15,'Ciclo Semaforico'!AD$32,S!$HC42:$HL42)+SUMIF(N!$HC$15:$HL$15,'Ciclo Semaforico'!AD$32,N!$HC42:$HL42)+SUMIF(E!$HC$15:$HL$15,'Ciclo Semaforico'!AD$32,E!$HC42:$HL42)+SUMIF(O!$HC$15:$HL$15,'Ciclo Semaforico'!AD$32,O!$HC42:$HL42))-IF(AD$31="",(SUMIF(S!$HC$15:$HL$15,'Ciclo Semaforico'!AD$30,S!$HC42:$HL42)+SUMIF(N!$HC$15:$HL$15,'Ciclo Semaforico'!AD$30,N!$HC42:$HL42)+SUMIF(E!$HC$15:$HL$15,'Ciclo Semaforico'!AD$30,E!$HC42:$HL42)+SUMIF(O!$HC$15:$HL$15,'Ciclo Semaforico'!AD$30,O!$HC42:$HL42)),(SUMIF(S!$HC$15:$HL$15,'Ciclo Semaforico'!AD$30,S!$HC42:$HL42)+SUMIF(N!$HC$15:$HL$15,'Ciclo Semaforico'!AD$30,N!$HC42:$HL42)+SUMIF(E!$HC$15:$HL$15,'Ciclo Semaforico'!AD$30,E!$HC42:$HL42)+SUMIF(O!$HC$15:$HL$15,'Ciclo Semaforico'!AD$30,O!$HC42:$HL42))*AD$31))</f>
        <v>0</v>
      </c>
      <c r="AE67" s="245" t="e">
        <f>IF(AE$32="",IF(AE$31="",(SUMIF(S!$HC$15:$HL$15,'Ciclo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Semaforico'!AE$30,O!$HC42:$HL42))*AE$31),(SUMIF(S!$HC$15:$HL$15,'Ciclo Semaforico'!AE$32,S!$HC42:$HL42)+SUMIF(N!$HC$15:$HL$15,'Ciclo Semaforico'!AE$32,N!$HC42:$HL42)+SUMIF(E!$HC$15:$HL$15,'Ciclo Semaforico'!AE$32,E!$HC42:$HL42)+SUMIF(O!$HC$15:$HL$15,'Ciclo Semaforico'!AE$32,O!$HC42:$HL42))-IF(AE$31="",(SUMIF(S!$HC$15:$HL$15,'Ciclo Semaforico'!AE$30,S!$HC42:$HL42)+SUMIF(N!$HC$15:$HL$15,'Ciclo Semaforico'!AE$30,N!$HC42:$HL42)+SUMIF(E!$HC$15:$HL$15,'Ciclo Semaforico'!AE$30,E!$HC42:$HL42)+SUMIF(O!$HC$15:$HL$15,'Ciclo Semaforico'!AE$30,O!$HC42:$HL42)),(SUMIF(S!$HC$15:$HL$15,'Ciclo Semaforico'!AE$30,S!$HC42:$HL42)+SUMIF(N!$HC$15:$HL$15,'Ciclo Semaforico'!AE$30,N!$HC42:$HL42)+SUMIF(E!$HC$15:$HL$15,'Ciclo Semaforico'!AE$30,E!$HC42:$HL42)+SUMIF(O!$HC$15:$HL$15,'Ciclo Semaforico'!AE$30,O!$HC42:$HL42))*AE$31))</f>
        <v>#REF!</v>
      </c>
      <c r="AF67" s="245">
        <f>IF(AF$32="",IF(AF$31="",(SUMIF(S!$HC$15:$HL$15,'Ciclo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Semaforico'!AF$30,O!$HC42:$HL42))*AF$31),(SUMIF(S!$HC$15:$HL$15,'Ciclo Semaforico'!AF$32,S!$HC42:$HL42)+SUMIF(N!$HC$15:$HL$15,'Ciclo Semaforico'!AF$32,N!$HC42:$HL42)+SUMIF(E!$HC$15:$HL$15,'Ciclo Semaforico'!AF$32,E!$HC42:$HL42)+SUMIF(O!$HC$15:$HL$15,'Ciclo Semaforico'!AF$32,O!$HC42:$HL42))-IF(AF$31="",(SUMIF(S!$HC$15:$HL$15,'Ciclo Semaforico'!AF$30,S!$HC42:$HL42)+SUMIF(N!$HC$15:$HL$15,'Ciclo Semaforico'!AF$30,N!$HC42:$HL42)+SUMIF(E!$HC$15:$HL$15,'Ciclo Semaforico'!AF$30,E!$HC42:$HL42)+SUMIF(O!$HC$15:$HL$15,'Ciclo Semaforico'!AF$30,O!$HC42:$HL42)),(SUMIF(S!$HC$15:$HL$15,'Ciclo Semaforico'!AF$30,S!$HC42:$HL42)+SUMIF(N!$HC$15:$HL$15,'Ciclo Semaforico'!AF$30,N!$HC42:$HL42)+SUMIF(E!$HC$15:$HL$15,'Ciclo Semaforico'!AF$30,E!$HC42:$HL42)+SUMIF(O!$HC$15:$HL$15,'Ciclo Semaforico'!AF$30,O!$HC42:$HL42))*AF$31))</f>
        <v>0</v>
      </c>
      <c r="AG67" s="245">
        <f>IF(AG$32="",IF(AG$31="",(SUMIF(S!$HC$15:$HL$15,'Ciclo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Semaforico'!AG$30,O!$HC42:$HL42))*AG$31),(SUMIF(S!$HC$15:$HL$15,'Ciclo Semaforico'!AG$32,S!$HC42:$HL42)+SUMIF(N!$HC$15:$HL$15,'Ciclo Semaforico'!AG$32,N!$HC42:$HL42)+SUMIF(E!$HC$15:$HL$15,'Ciclo Semaforico'!AG$32,E!$HC42:$HL42)+SUMIF(O!$HC$15:$HL$15,'Ciclo Semaforico'!AG$32,O!$HC42:$HL42))-IF(AG$31="",(SUMIF(S!$HC$15:$HL$15,'Ciclo Semaforico'!AG$30,S!$HC42:$HL42)+SUMIF(N!$HC$15:$HL$15,'Ciclo Semaforico'!AG$30,N!$HC42:$HL42)+SUMIF(E!$HC$15:$HL$15,'Ciclo Semaforico'!AG$30,E!$HC42:$HL42)+SUMIF(O!$HC$15:$HL$15,'Ciclo Semaforico'!AG$30,O!$HC42:$HL42)),(SUMIF(S!$HC$15:$HL$15,'Ciclo Semaforico'!AG$30,S!$HC42:$HL42)+SUMIF(N!$HC$15:$HL$15,'Ciclo Semaforico'!AG$30,N!$HC42:$HL42)+SUMIF(E!$HC$15:$HL$15,'Ciclo Semaforico'!AG$30,E!$HC42:$HL42)+SUMIF(O!$HC$15:$HL$15,'Ciclo Semaforico'!AG$30,O!$HC42:$HL42))*AG$31))</f>
        <v>0</v>
      </c>
      <c r="AH67" s="245">
        <f>IF(AH$32="",IF(AH$31="",(SUMIF(S!$HC$15:$HL$15,'Ciclo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Semaforico'!AH$30,O!$HC42:$HL42))*AH$31),(SUMIF(S!$HC$15:$HL$15,'Ciclo Semaforico'!AH$32,S!$HC42:$HL42)+SUMIF(N!$HC$15:$HL$15,'Ciclo Semaforico'!AH$32,N!$HC42:$HL42)+SUMIF(E!$HC$15:$HL$15,'Ciclo Semaforico'!AH$32,E!$HC42:$HL42)+SUMIF(O!$HC$15:$HL$15,'Ciclo Semaforico'!AH$32,O!$HC42:$HL42))-IF(AH$31="",(SUMIF(S!$HC$15:$HL$15,'Ciclo Semaforico'!AH$30,S!$HC42:$HL42)+SUMIF(N!$HC$15:$HL$15,'Ciclo Semaforico'!AH$30,N!$HC42:$HL42)+SUMIF(E!$HC$15:$HL$15,'Ciclo Semaforico'!AH$30,E!$HC42:$HL42)+SUMIF(O!$HC$15:$HL$15,'Ciclo Semaforico'!AH$30,O!$HC42:$HL42)),(SUMIF(S!$HC$15:$HL$15,'Ciclo Semaforico'!AH$30,S!$HC42:$HL42)+SUMIF(N!$HC$15:$HL$15,'Ciclo Semaforico'!AH$30,N!$HC42:$HL42)+SUMIF(E!$HC$15:$HL$15,'Ciclo Semaforico'!AH$30,E!$HC42:$HL42)+SUMIF(O!$HC$15:$HL$15,'Ciclo Semaforico'!AH$30,O!$HC42:$HL42))*AH$31))</f>
        <v>0</v>
      </c>
      <c r="AI67" s="245">
        <f>IF(AI$32="",IF(AI$31="",(SUMIF(S!$HC$15:$HL$15,'Ciclo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Semaforico'!AI$30,O!$HC42:$HL42))*AI$31),(SUMIF(S!$HC$15:$HL$15,'Ciclo Semaforico'!AI$32,S!$HC42:$HL42)+SUMIF(N!$HC$15:$HL$15,'Ciclo Semaforico'!AI$32,N!$HC42:$HL42)+SUMIF(E!$HC$15:$HL$15,'Ciclo Semaforico'!AI$32,E!$HC42:$HL42)+SUMIF(O!$HC$15:$HL$15,'Ciclo Semaforico'!AI$32,O!$HC42:$HL42))-IF(AI$31="",(SUMIF(S!$HC$15:$HL$15,'Ciclo Semaforico'!AI$30,S!$HC42:$HL42)+SUMIF(N!$HC$15:$HL$15,'Ciclo Semaforico'!AI$30,N!$HC42:$HL42)+SUMIF(E!$HC$15:$HL$15,'Ciclo Semaforico'!AI$30,E!$HC42:$HL42)+SUMIF(O!$HC$15:$HL$15,'Ciclo Semaforico'!AI$30,O!$HC42:$HL42)),(SUMIF(S!$HC$15:$HL$15,'Ciclo Semaforico'!AI$30,S!$HC42:$HL42)+SUMIF(N!$HC$15:$HL$15,'Ciclo Semaforico'!AI$30,N!$HC42:$HL42)+SUMIF(E!$HC$15:$HL$15,'Ciclo Semaforico'!AI$30,E!$HC42:$HL42)+SUMIF(O!$HC$15:$HL$15,'Ciclo Semaforico'!AI$30,O!$HC42:$HL42))*AI$31))</f>
        <v>0</v>
      </c>
      <c r="AJ67" s="245">
        <f>IF(AJ$32="",IF(AJ$31="",(SUMIF(S!$HC$15:$HL$15,'Ciclo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Semaforico'!AJ$30,O!$HC42:$HL42))*AJ$31),(SUMIF(S!$HC$15:$HL$15,'Ciclo Semaforico'!AJ$32,S!$HC42:$HL42)+SUMIF(N!$HC$15:$HL$15,'Ciclo Semaforico'!AJ$32,N!$HC42:$HL42)+SUMIF(E!$HC$15:$HL$15,'Ciclo Semaforico'!AJ$32,E!$HC42:$HL42)+SUMIF(O!$HC$15:$HL$15,'Ciclo Semaforico'!AJ$32,O!$HC42:$HL42))-IF(AJ$31="",(SUMIF(S!$HC$15:$HL$15,'Ciclo Semaforico'!AJ$30,S!$HC42:$HL42)+SUMIF(N!$HC$15:$HL$15,'Ciclo Semaforico'!AJ$30,N!$HC42:$HL42)+SUMIF(E!$HC$15:$HL$15,'Ciclo Semaforico'!AJ$30,E!$HC42:$HL42)+SUMIF(O!$HC$15:$HL$15,'Ciclo Semaforico'!AJ$30,O!$HC42:$HL42)),(SUMIF(S!$HC$15:$HL$15,'Ciclo Semaforico'!AJ$30,S!$HC42:$HL42)+SUMIF(N!$HC$15:$HL$15,'Ciclo Semaforico'!AJ$30,N!$HC42:$HL42)+SUMIF(E!$HC$15:$HL$15,'Ciclo Semaforico'!AJ$30,E!$HC42:$HL42)+SUMIF(O!$HC$15:$HL$15,'Ciclo Semaforico'!AJ$30,O!$HC42:$HL42))*AJ$31))</f>
        <v>0</v>
      </c>
      <c r="AK67" s="245">
        <f>IF(AK$32="",IF(AK$31="",(SUMIF(S!$HC$15:$HL$15,'Ciclo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Semaforico'!AK$30,O!$HC42:$HL42))*AK$31),(SUMIF(S!$HC$15:$HL$15,'Ciclo Semaforico'!AK$32,S!$HC42:$HL42)+SUMIF(N!$HC$15:$HL$15,'Ciclo Semaforico'!AK$32,N!$HC42:$HL42)+SUMIF(E!$HC$15:$HL$15,'Ciclo Semaforico'!AK$32,E!$HC42:$HL42)+SUMIF(O!$HC$15:$HL$15,'Ciclo Semaforico'!AK$32,O!$HC42:$HL42))-IF(AK$31="",(SUMIF(S!$HC$15:$HL$15,'Ciclo Semaforico'!AK$30,S!$HC42:$HL42)+SUMIF(N!$HC$15:$HL$15,'Ciclo Semaforico'!AK$30,N!$HC42:$HL42)+SUMIF(E!$HC$15:$HL$15,'Ciclo Semaforico'!AK$30,E!$HC42:$HL42)+SUMIF(O!$HC$15:$HL$15,'Ciclo Semaforico'!AK$30,O!$HC42:$HL42)),(SUMIF(S!$HC$15:$HL$15,'Ciclo Semaforico'!AK$30,S!$HC42:$HL42)+SUMIF(N!$HC$15:$HL$15,'Ciclo Semaforico'!AK$30,N!$HC42:$HL42)+SUMIF(E!$HC$15:$HL$15,'Ciclo Semaforico'!AK$30,E!$HC42:$HL42)+SUMIF(O!$HC$15:$HL$15,'Ciclo Semaforico'!AK$30,O!$HC42:$HL42))*AK$31))</f>
        <v>0</v>
      </c>
      <c r="AL67" s="246">
        <f>IF(AL$32="",IF(AL$31="",(SUMIF(S!$HC$15:$HL$15,'Ciclo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Semaforico'!AL$30,O!$HC42:$HL42))*AL$31),(SUMIF(S!$HC$15:$HL$15,'Ciclo Semaforico'!AL$32,S!$HC42:$HL42)+SUMIF(N!$HC$15:$HL$15,'Ciclo Semaforico'!AL$32,N!$HC42:$HL42)+SUMIF(E!$HC$15:$HL$15,'Ciclo Semaforico'!AL$32,E!$HC42:$HL42)+SUMIF(O!$HC$15:$HL$15,'Ciclo Semaforico'!AL$32,O!$HC42:$HL42))-IF(AL$31="",(SUMIF(S!$HC$15:$HL$15,'Ciclo Semaforico'!AL$30,S!$HC42:$HL42)+SUMIF(N!$HC$15:$HL$15,'Ciclo Semaforico'!AL$30,N!$HC42:$HL42)+SUMIF(E!$HC$15:$HL$15,'Ciclo Semaforico'!AL$30,E!$HC42:$HL42)+SUMIF(O!$HC$15:$HL$15,'Ciclo Semaforico'!AL$30,O!$HC42:$HL42)),(SUMIF(S!$HC$15:$HL$15,'Ciclo Semaforico'!AL$30,S!$HC42:$HL42)+SUMIF(N!$HC$15:$HL$15,'Ciclo Semaforico'!AL$30,N!$HC42:$HL42)+SUMIF(E!$HC$15:$HL$15,'Ciclo Semaforico'!AL$30,E!$HC42:$HL42)+SUMIF(O!$HC$15:$HL$15,'Ciclo Semaforico'!AL$30,O!$HC42:$HL42))*AL$31))</f>
        <v>0</v>
      </c>
      <c r="AM67" s="244">
        <f>IF(AM$32="",IF(AM$31="",(SUMIF(S!$HC$15:$HL$15,'Ciclo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Semaforico'!AM$30,O!$HC42:$HL42))*AM$31),(SUMIF(S!$HC$15:$HL$15,'Ciclo Semaforico'!AM$32,S!$HC42:$HL42)+SUMIF(N!$HC$15:$HL$15,'Ciclo Semaforico'!AM$32,N!$HC42:$HL42)+SUMIF(E!$HC$15:$HL$15,'Ciclo Semaforico'!AM$32,E!$HC42:$HL42)+SUMIF(O!$HC$15:$HL$15,'Ciclo Semaforico'!AM$32,O!$HC42:$HL42))-IF(AM$31="",(SUMIF(S!$HC$15:$HL$15,'Ciclo Semaforico'!AM$30,S!$HC42:$HL42)+SUMIF(N!$HC$15:$HL$15,'Ciclo Semaforico'!AM$30,N!$HC42:$HL42)+SUMIF(E!$HC$15:$HL$15,'Ciclo Semaforico'!AM$30,E!$HC42:$HL42)+SUMIF(O!$HC$15:$HL$15,'Ciclo Semaforico'!AM$30,O!$HC42:$HL42)),(SUMIF(S!$HC$15:$HL$15,'Ciclo Semaforico'!AM$30,S!$HC42:$HL42)+SUMIF(N!$HC$15:$HL$15,'Ciclo Semaforico'!AM$30,N!$HC42:$HL42)+SUMIF(E!$HC$15:$HL$15,'Ciclo Semaforico'!AM$30,E!$HC42:$HL42)+SUMIF(O!$HC$15:$HL$15,'Ciclo Semaforico'!AM$30,O!$HC42:$HL42))*AM$31))</f>
        <v>0</v>
      </c>
      <c r="AN67" s="245">
        <f>IF(AN$32="",IF(AN$31="",(SUMIF(S!$HC$15:$HL$15,'Ciclo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Semaforico'!AN$30,O!$HC42:$HL42))*AN$31),(SUMIF(S!$HC$15:$HL$15,'Ciclo Semaforico'!AN$32,S!$HC42:$HL42)+SUMIF(N!$HC$15:$HL$15,'Ciclo Semaforico'!AN$32,N!$HC42:$HL42)+SUMIF(E!$HC$15:$HL$15,'Ciclo Semaforico'!AN$32,E!$HC42:$HL42)+SUMIF(O!$HC$15:$HL$15,'Ciclo Semaforico'!AN$32,O!$HC42:$HL42))-IF(AN$31="",(SUMIF(S!$HC$15:$HL$15,'Ciclo Semaforico'!AN$30,S!$HC42:$HL42)+SUMIF(N!$HC$15:$HL$15,'Ciclo Semaforico'!AN$30,N!$HC42:$HL42)+SUMIF(E!$HC$15:$HL$15,'Ciclo Semaforico'!AN$30,E!$HC42:$HL42)+SUMIF(O!$HC$15:$HL$15,'Ciclo Semaforico'!AN$30,O!$HC42:$HL42)),(SUMIF(S!$HC$15:$HL$15,'Ciclo Semaforico'!AN$30,S!$HC42:$HL42)+SUMIF(N!$HC$15:$HL$15,'Ciclo Semaforico'!AN$30,N!$HC42:$HL42)+SUMIF(E!$HC$15:$HL$15,'Ciclo Semaforico'!AN$30,E!$HC42:$HL42)+SUMIF(O!$HC$15:$HL$15,'Ciclo Semaforico'!AN$30,O!$HC42:$HL42))*AN$31))</f>
        <v>0</v>
      </c>
      <c r="AO67" s="245">
        <f>IF(AO$32="",IF(AO$31="",(SUMIF(S!$HC$15:$HL$15,'Ciclo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Semaforico'!AO$30,O!$HC42:$HL42))*AO$31),(SUMIF(S!$HC$15:$HL$15,'Ciclo Semaforico'!AO$32,S!$HC42:$HL42)+SUMIF(N!$HC$15:$HL$15,'Ciclo Semaforico'!AO$32,N!$HC42:$HL42)+SUMIF(E!$HC$15:$HL$15,'Ciclo Semaforico'!AO$32,E!$HC42:$HL42)+SUMIF(O!$HC$15:$HL$15,'Ciclo Semaforico'!AO$32,O!$HC42:$HL42))-IF(AO$31="",(SUMIF(S!$HC$15:$HL$15,'Ciclo Semaforico'!AO$30,S!$HC42:$HL42)+SUMIF(N!$HC$15:$HL$15,'Ciclo Semaforico'!AO$30,N!$HC42:$HL42)+SUMIF(E!$HC$15:$HL$15,'Ciclo Semaforico'!AO$30,E!$HC42:$HL42)+SUMIF(O!$HC$15:$HL$15,'Ciclo Semaforico'!AO$30,O!$HC42:$HL42)),(SUMIF(S!$HC$15:$HL$15,'Ciclo Semaforico'!AO$30,S!$HC42:$HL42)+SUMIF(N!$HC$15:$HL$15,'Ciclo Semaforico'!AO$30,N!$HC42:$HL42)+SUMIF(E!$HC$15:$HL$15,'Ciclo Semaforico'!AO$30,E!$HC42:$HL42)+SUMIF(O!$HC$15:$HL$15,'Ciclo Semaforico'!AO$30,O!$HC42:$HL42))*AO$31))</f>
        <v>0</v>
      </c>
      <c r="AP67" s="245">
        <f>IF(AP$32="",IF(AP$31="",(SUMIF(S!$HC$15:$HL$15,'Ciclo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Semaforico'!AP$30,O!$HC42:$HL42))*AP$31),(SUMIF(S!$HC$15:$HL$15,'Ciclo Semaforico'!AP$32,S!$HC42:$HL42)+SUMIF(N!$HC$15:$HL$15,'Ciclo Semaforico'!AP$32,N!$HC42:$HL42)+SUMIF(E!$HC$15:$HL$15,'Ciclo Semaforico'!AP$32,E!$HC42:$HL42)+SUMIF(O!$HC$15:$HL$15,'Ciclo Semaforico'!AP$32,O!$HC42:$HL42))-IF(AP$31="",(SUMIF(S!$HC$15:$HL$15,'Ciclo Semaforico'!AP$30,S!$HC42:$HL42)+SUMIF(N!$HC$15:$HL$15,'Ciclo Semaforico'!AP$30,N!$HC42:$HL42)+SUMIF(E!$HC$15:$HL$15,'Ciclo Semaforico'!AP$30,E!$HC42:$HL42)+SUMIF(O!$HC$15:$HL$15,'Ciclo Semaforico'!AP$30,O!$HC42:$HL42)),(SUMIF(S!$HC$15:$HL$15,'Ciclo Semaforico'!AP$30,S!$HC42:$HL42)+SUMIF(N!$HC$15:$HL$15,'Ciclo Semaforico'!AP$30,N!$HC42:$HL42)+SUMIF(E!$HC$15:$HL$15,'Ciclo Semaforico'!AP$30,E!$HC42:$HL42)+SUMIF(O!$HC$15:$HL$15,'Ciclo Semaforico'!AP$30,O!$HC42:$HL42))*AP$31))</f>
        <v>0</v>
      </c>
      <c r="AQ67" s="245">
        <f>IF(AQ$32="",IF(AQ$31="",(SUMIF(S!$HC$15:$HL$15,'Ciclo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Semaforico'!AQ$30,O!$HC42:$HL42))*AQ$31),(SUMIF(S!$HC$15:$HL$15,'Ciclo Semaforico'!AQ$32,S!$HC42:$HL42)+SUMIF(N!$HC$15:$HL$15,'Ciclo Semaforico'!AQ$32,N!$HC42:$HL42)+SUMIF(E!$HC$15:$HL$15,'Ciclo Semaforico'!AQ$32,E!$HC42:$HL42)+SUMIF(O!$HC$15:$HL$15,'Ciclo Semaforico'!AQ$32,O!$HC42:$HL42))-IF(AQ$31="",(SUMIF(S!$HC$15:$HL$15,'Ciclo Semaforico'!AQ$30,S!$HC42:$HL42)+SUMIF(N!$HC$15:$HL$15,'Ciclo Semaforico'!AQ$30,N!$HC42:$HL42)+SUMIF(E!$HC$15:$HL$15,'Ciclo Semaforico'!AQ$30,E!$HC42:$HL42)+SUMIF(O!$HC$15:$HL$15,'Ciclo Semaforico'!AQ$30,O!$HC42:$HL42)),(SUMIF(S!$HC$15:$HL$15,'Ciclo Semaforico'!AQ$30,S!$HC42:$HL42)+SUMIF(N!$HC$15:$HL$15,'Ciclo Semaforico'!AQ$30,N!$HC42:$HL42)+SUMIF(E!$HC$15:$HL$15,'Ciclo Semaforico'!AQ$30,E!$HC42:$HL42)+SUMIF(O!$HC$15:$HL$15,'Ciclo Semaforico'!AQ$30,O!$HC42:$HL42))*AQ$31))</f>
        <v>0</v>
      </c>
      <c r="AR67" s="245">
        <f>IF(AR$32="",IF(AR$31="",(SUMIF(S!$HC$15:$HL$15,'Ciclo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Semaforico'!AR$30,O!$HC42:$HL42))*AR$31),(SUMIF(S!$HC$15:$HL$15,'Ciclo Semaforico'!AR$32,S!$HC42:$HL42)+SUMIF(N!$HC$15:$HL$15,'Ciclo Semaforico'!AR$32,N!$HC42:$HL42)+SUMIF(E!$HC$15:$HL$15,'Ciclo Semaforico'!AR$32,E!$HC42:$HL42)+SUMIF(O!$HC$15:$HL$15,'Ciclo Semaforico'!AR$32,O!$HC42:$HL42))-IF(AR$31="",(SUMIF(S!$HC$15:$HL$15,'Ciclo Semaforico'!AR$30,S!$HC42:$HL42)+SUMIF(N!$HC$15:$HL$15,'Ciclo Semaforico'!AR$30,N!$HC42:$HL42)+SUMIF(E!$HC$15:$HL$15,'Ciclo Semaforico'!AR$30,E!$HC42:$HL42)+SUMIF(O!$HC$15:$HL$15,'Ciclo Semaforico'!AR$30,O!$HC42:$HL42)),(SUMIF(S!$HC$15:$HL$15,'Ciclo Semaforico'!AR$30,S!$HC42:$HL42)+SUMIF(N!$HC$15:$HL$15,'Ciclo Semaforico'!AR$30,N!$HC42:$HL42)+SUMIF(E!$HC$15:$HL$15,'Ciclo Semaforico'!AR$30,E!$HC42:$HL42)+SUMIF(O!$HC$15:$HL$15,'Ciclo Semaforico'!AR$30,O!$HC42:$HL42))*AR$31))</f>
        <v>0</v>
      </c>
      <c r="AS67" s="245">
        <f>IF(AS$32="",IF(AS$31="",(SUMIF(S!$HC$15:$HL$15,'Ciclo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Semaforico'!AS$30,O!$HC42:$HL42))*AS$31),(SUMIF(S!$HC$15:$HL$15,'Ciclo Semaforico'!AS$32,S!$HC42:$HL42)+SUMIF(N!$HC$15:$HL$15,'Ciclo Semaforico'!AS$32,N!$HC42:$HL42)+SUMIF(E!$HC$15:$HL$15,'Ciclo Semaforico'!AS$32,E!$HC42:$HL42)+SUMIF(O!$HC$15:$HL$15,'Ciclo Semaforico'!AS$32,O!$HC42:$HL42))-IF(AS$31="",(SUMIF(S!$HC$15:$HL$15,'Ciclo Semaforico'!AS$30,S!$HC42:$HL42)+SUMIF(N!$HC$15:$HL$15,'Ciclo Semaforico'!AS$30,N!$HC42:$HL42)+SUMIF(E!$HC$15:$HL$15,'Ciclo Semaforico'!AS$30,E!$HC42:$HL42)+SUMIF(O!$HC$15:$HL$15,'Ciclo Semaforico'!AS$30,O!$HC42:$HL42)),(SUMIF(S!$HC$15:$HL$15,'Ciclo Semaforico'!AS$30,S!$HC42:$HL42)+SUMIF(N!$HC$15:$HL$15,'Ciclo Semaforico'!AS$30,N!$HC42:$HL42)+SUMIF(E!$HC$15:$HL$15,'Ciclo Semaforico'!AS$30,E!$HC42:$HL42)+SUMIF(O!$HC$15:$HL$15,'Ciclo Semaforico'!AS$30,O!$HC42:$HL42))*AS$31))</f>
        <v>0</v>
      </c>
      <c r="AT67" s="245">
        <f>IF(AT$32="",IF(AT$31="",(SUMIF(S!$HC$15:$HL$15,'Ciclo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Semaforico'!AT$30,O!$HC42:$HL42))*AT$31),(SUMIF(S!$HC$15:$HL$15,'Ciclo Semaforico'!AT$32,S!$HC42:$HL42)+SUMIF(N!$HC$15:$HL$15,'Ciclo Semaforico'!AT$32,N!$HC42:$HL42)+SUMIF(E!$HC$15:$HL$15,'Ciclo Semaforico'!AT$32,E!$HC42:$HL42)+SUMIF(O!$HC$15:$HL$15,'Ciclo Semaforico'!AT$32,O!$HC42:$HL42))-IF(AT$31="",(SUMIF(S!$HC$15:$HL$15,'Ciclo Semaforico'!AT$30,S!$HC42:$HL42)+SUMIF(N!$HC$15:$HL$15,'Ciclo Semaforico'!AT$30,N!$HC42:$HL42)+SUMIF(E!$HC$15:$HL$15,'Ciclo Semaforico'!AT$30,E!$HC42:$HL42)+SUMIF(O!$HC$15:$HL$15,'Ciclo Semaforico'!AT$30,O!$HC42:$HL42)),(SUMIF(S!$HC$15:$HL$15,'Ciclo Semaforico'!AT$30,S!$HC42:$HL42)+SUMIF(N!$HC$15:$HL$15,'Ciclo Semaforico'!AT$30,N!$HC42:$HL42)+SUMIF(E!$HC$15:$HL$15,'Ciclo Semaforico'!AT$30,E!$HC42:$HL42)+SUMIF(O!$HC$15:$HL$15,'Ciclo Semaforico'!AT$30,O!$HC42:$HL42))*AT$31))</f>
        <v>0</v>
      </c>
      <c r="AU67" s="245">
        <f>IF(AU$32="",IF(AU$31="",(SUMIF(S!$HC$15:$HL$15,'Ciclo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Semaforico'!AU$30,O!$HC42:$HL42))*AU$31),(SUMIF(S!$HC$15:$HL$15,'Ciclo Semaforico'!AU$32,S!$HC42:$HL42)+SUMIF(N!$HC$15:$HL$15,'Ciclo Semaforico'!AU$32,N!$HC42:$HL42)+SUMIF(E!$HC$15:$HL$15,'Ciclo Semaforico'!AU$32,E!$HC42:$HL42)+SUMIF(O!$HC$15:$HL$15,'Ciclo Semaforico'!AU$32,O!$HC42:$HL42))-IF(AU$31="",(SUMIF(S!$HC$15:$HL$15,'Ciclo Semaforico'!AU$30,S!$HC42:$HL42)+SUMIF(N!$HC$15:$HL$15,'Ciclo Semaforico'!AU$30,N!$HC42:$HL42)+SUMIF(E!$HC$15:$HL$15,'Ciclo Semaforico'!AU$30,E!$HC42:$HL42)+SUMIF(O!$HC$15:$HL$15,'Ciclo Semaforico'!AU$30,O!$HC42:$HL42)),(SUMIF(S!$HC$15:$HL$15,'Ciclo Semaforico'!AU$30,S!$HC42:$HL42)+SUMIF(N!$HC$15:$HL$15,'Ciclo Semaforico'!AU$30,N!$HC42:$HL42)+SUMIF(E!$HC$15:$HL$15,'Ciclo Semaforico'!AU$30,E!$HC42:$HL42)+SUMIF(O!$HC$15:$HL$15,'Ciclo Semaforico'!AU$30,O!$HC42:$HL42))*AU$31))</f>
        <v>0</v>
      </c>
      <c r="AV67" s="245">
        <f>IF(AV$32="",IF(AV$31="",(SUMIF(S!$HC$15:$HL$15,'Ciclo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Semaforico'!AV$30,O!$HC42:$HL42))*AV$31),(SUMIF(S!$HC$15:$HL$15,'Ciclo Semaforico'!AV$32,S!$HC42:$HL42)+SUMIF(N!$HC$15:$HL$15,'Ciclo Semaforico'!AV$32,N!$HC42:$HL42)+SUMIF(E!$HC$15:$HL$15,'Ciclo Semaforico'!AV$32,E!$HC42:$HL42)+SUMIF(O!$HC$15:$HL$15,'Ciclo Semaforico'!AV$32,O!$HC42:$HL42))-IF(AV$31="",(SUMIF(S!$HC$15:$HL$15,'Ciclo Semaforico'!AV$30,S!$HC42:$HL42)+SUMIF(N!$HC$15:$HL$15,'Ciclo Semaforico'!AV$30,N!$HC42:$HL42)+SUMIF(E!$HC$15:$HL$15,'Ciclo Semaforico'!AV$30,E!$HC42:$HL42)+SUMIF(O!$HC$15:$HL$15,'Ciclo Semaforico'!AV$30,O!$HC42:$HL42)),(SUMIF(S!$HC$15:$HL$15,'Ciclo Semaforico'!AV$30,S!$HC42:$HL42)+SUMIF(N!$HC$15:$HL$15,'Ciclo Semaforico'!AV$30,N!$HC42:$HL42)+SUMIF(E!$HC$15:$HL$15,'Ciclo Semaforico'!AV$30,E!$HC42:$HL42)+SUMIF(O!$HC$15:$HL$15,'Ciclo Semaforico'!AV$30,O!$HC42:$HL42))*AV$31))</f>
        <v>0</v>
      </c>
      <c r="AW67" s="245">
        <f>IF(AW$32="",IF(AW$31="",(SUMIF(S!$HC$15:$HL$15,'Ciclo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Semaforico'!AW$30,O!$HC42:$HL42))*AW$31),(SUMIF(S!$HC$15:$HL$15,'Ciclo Semaforico'!AW$32,S!$HC42:$HL42)+SUMIF(N!$HC$15:$HL$15,'Ciclo Semaforico'!AW$32,N!$HC42:$HL42)+SUMIF(E!$HC$15:$HL$15,'Ciclo Semaforico'!AW$32,E!$HC42:$HL42)+SUMIF(O!$HC$15:$HL$15,'Ciclo Semaforico'!AW$32,O!$HC42:$HL42))-IF(AW$31="",(SUMIF(S!$HC$15:$HL$15,'Ciclo Semaforico'!AW$30,S!$HC42:$HL42)+SUMIF(N!$HC$15:$HL$15,'Ciclo Semaforico'!AW$30,N!$HC42:$HL42)+SUMIF(E!$HC$15:$HL$15,'Ciclo Semaforico'!AW$30,E!$HC42:$HL42)+SUMIF(O!$HC$15:$HL$15,'Ciclo Semaforico'!AW$30,O!$HC42:$HL42)),(SUMIF(S!$HC$15:$HL$15,'Ciclo Semaforico'!AW$30,S!$HC42:$HL42)+SUMIF(N!$HC$15:$HL$15,'Ciclo Semaforico'!AW$30,N!$HC42:$HL42)+SUMIF(E!$HC$15:$HL$15,'Ciclo Semaforico'!AW$30,E!$HC42:$HL42)+SUMIF(O!$HC$15:$HL$15,'Ciclo Semaforico'!AW$30,O!$HC42:$HL42))*AW$31))</f>
        <v>0</v>
      </c>
      <c r="AX67" s="246">
        <f>IF(AX$32="",IF(AX$31="",(SUMIF(S!$HC$15:$HL$15,'Ciclo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Semaforico'!AX$30,O!$HC42:$HL42))*AX$31),(SUMIF(S!$HC$15:$HL$15,'Ciclo Semaforico'!AX$32,S!$HC42:$HL42)+SUMIF(N!$HC$15:$HL$15,'Ciclo Semaforico'!AX$32,N!$HC42:$HL42)+SUMIF(E!$HC$15:$HL$15,'Ciclo Semaforico'!AX$32,E!$HC42:$HL42)+SUMIF(O!$HC$15:$HL$15,'Ciclo Semaforico'!AX$32,O!$HC42:$HL42))-IF(AX$31="",(SUMIF(S!$HC$15:$HL$15,'Ciclo Semaforico'!AX$30,S!$HC42:$HL42)+SUMIF(N!$HC$15:$HL$15,'Ciclo Semaforico'!AX$30,N!$HC42:$HL42)+SUMIF(E!$HC$15:$HL$15,'Ciclo Semaforico'!AX$30,E!$HC42:$HL42)+SUMIF(O!$HC$15:$HL$15,'Ciclo Semaforico'!AX$30,O!$HC42:$HL42)),(SUMIF(S!$HC$15:$HL$15,'Ciclo Semaforico'!AX$30,S!$HC42:$HL42)+SUMIF(N!$HC$15:$HL$15,'Ciclo Semaforico'!AX$30,N!$HC42:$HL42)+SUMIF(E!$HC$15:$HL$15,'Ciclo Semaforico'!AX$30,E!$HC42:$HL42)+SUMIF(O!$HC$15:$HL$15,'Ciclo Semaforico'!AX$30,O!$HC42:$HL42))*AX$31))</f>
        <v>0</v>
      </c>
      <c r="AY67" s="244" t="e">
        <f>IF(AY$32="",IF(AY$31="",(SUMIF(S!$HC$15:$HL$15,'Ciclo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Semaforico'!AY$30,O!$HC42:$HL42))*AY$31),(SUMIF(S!$HC$15:$HL$15,'Ciclo Semaforico'!AY$32,S!$HC42:$HL42)+SUMIF(N!$HC$15:$HL$15,'Ciclo Semaforico'!AY$32,N!$HC42:$HL42)+SUMIF(E!$HC$15:$HL$15,'Ciclo Semaforico'!AY$32,E!$HC42:$HL42)+SUMIF(O!$HC$15:$HL$15,'Ciclo Semaforico'!AY$32,O!$HC42:$HL42))-IF(AY$31="",(SUMIF(S!$HC$15:$HL$15,'Ciclo Semaforico'!AY$30,S!$HC42:$HL42)+SUMIF(N!$HC$15:$HL$15,'Ciclo Semaforico'!AY$30,N!$HC42:$HL42)+SUMIF(E!$HC$15:$HL$15,'Ciclo Semaforico'!AY$30,E!$HC42:$HL42)+SUMIF(O!$HC$15:$HL$15,'Ciclo Semaforico'!AY$30,O!$HC42:$HL42)),(SUMIF(S!$HC$15:$HL$15,'Ciclo Semaforico'!AY$30,S!$HC42:$HL42)+SUMIF(N!$HC$15:$HL$15,'Ciclo Semaforico'!AY$30,N!$HC42:$HL42)+SUMIF(E!$HC$15:$HL$15,'Ciclo Semaforico'!AY$30,E!$HC42:$HL42)+SUMIF(O!$HC$15:$HL$15,'Ciclo Semaforico'!AY$30,O!$HC42:$HL42))*AY$31))</f>
        <v>#REF!</v>
      </c>
      <c r="AZ67" s="245" t="e">
        <f>IF(AZ$32="",IF(AZ$31="",(SUMIF(S!$HC$15:$HL$15,'Ciclo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Semaforico'!AZ$30,O!$HC42:$HL42))*AZ$31),(SUMIF(S!$HC$15:$HL$15,'Ciclo Semaforico'!AZ$32,S!$HC42:$HL42)+SUMIF(N!$HC$15:$HL$15,'Ciclo Semaforico'!AZ$32,N!$HC42:$HL42)+SUMIF(E!$HC$15:$HL$15,'Ciclo Semaforico'!AZ$32,E!$HC42:$HL42)+SUMIF(O!$HC$15:$HL$15,'Ciclo Semaforico'!AZ$32,O!$HC42:$HL42))-IF(AZ$31="",(SUMIF(S!$HC$15:$HL$15,'Ciclo Semaforico'!AZ$30,S!$HC42:$HL42)+SUMIF(N!$HC$15:$HL$15,'Ciclo Semaforico'!AZ$30,N!$HC42:$HL42)+SUMIF(E!$HC$15:$HL$15,'Ciclo Semaforico'!AZ$30,E!$HC42:$HL42)+SUMIF(O!$HC$15:$HL$15,'Ciclo Semaforico'!AZ$30,O!$HC42:$HL42)),(SUMIF(S!$HC$15:$HL$15,'Ciclo Semaforico'!AZ$30,S!$HC42:$HL42)+SUMIF(N!$HC$15:$HL$15,'Ciclo Semaforico'!AZ$30,N!$HC42:$HL42)+SUMIF(E!$HC$15:$HL$15,'Ciclo Semaforico'!AZ$30,E!$HC42:$HL42)+SUMIF(O!$HC$15:$HL$15,'Ciclo Semaforico'!AZ$30,O!$HC42:$HL42))*AZ$31))</f>
        <v>#REF!</v>
      </c>
      <c r="BA67" s="245" t="e">
        <f>IF(BA$32="",IF(BA$31="",(SUMIF(S!$HC$15:$HL$15,'Ciclo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Semaforico'!BA$30,O!$HC42:$HL42))*BA$31),(SUMIF(S!$HC$15:$HL$15,'Ciclo Semaforico'!BA$32,S!$HC42:$HL42)+SUMIF(N!$HC$15:$HL$15,'Ciclo Semaforico'!BA$32,N!$HC42:$HL42)+SUMIF(E!$HC$15:$HL$15,'Ciclo Semaforico'!BA$32,E!$HC42:$HL42)+SUMIF(O!$HC$15:$HL$15,'Ciclo Semaforico'!BA$32,O!$HC42:$HL42))-IF(BA$31="",(SUMIF(S!$HC$15:$HL$15,'Ciclo Semaforico'!BA$30,S!$HC42:$HL42)+SUMIF(N!$HC$15:$HL$15,'Ciclo Semaforico'!BA$30,N!$HC42:$HL42)+SUMIF(E!$HC$15:$HL$15,'Ciclo Semaforico'!BA$30,E!$HC42:$HL42)+SUMIF(O!$HC$15:$HL$15,'Ciclo Semaforico'!BA$30,O!$HC42:$HL42)),(SUMIF(S!$HC$15:$HL$15,'Ciclo Semaforico'!BA$30,S!$HC42:$HL42)+SUMIF(N!$HC$15:$HL$15,'Ciclo Semaforico'!BA$30,N!$HC42:$HL42)+SUMIF(E!$HC$15:$HL$15,'Ciclo Semaforico'!BA$30,E!$HC42:$HL42)+SUMIF(O!$HC$15:$HL$15,'Ciclo Semaforico'!BA$30,O!$HC42:$HL42))*BA$31))</f>
        <v>#REF!</v>
      </c>
      <c r="BB67" s="245" t="e">
        <f>IF(BB$32="",IF(BB$31="",(SUMIF(S!$HC$15:$HL$15,'Ciclo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Semaforico'!BB$30,O!$HC42:$HL42))*BB$31),(SUMIF(S!$HC$15:$HL$15,'Ciclo Semaforico'!BB$32,S!$HC42:$HL42)+SUMIF(N!$HC$15:$HL$15,'Ciclo Semaforico'!BB$32,N!$HC42:$HL42)+SUMIF(E!$HC$15:$HL$15,'Ciclo Semaforico'!BB$32,E!$HC42:$HL42)+SUMIF(O!$HC$15:$HL$15,'Ciclo Semaforico'!BB$32,O!$HC42:$HL42))-IF(BB$31="",(SUMIF(S!$HC$15:$HL$15,'Ciclo Semaforico'!BB$30,S!$HC42:$HL42)+SUMIF(N!$HC$15:$HL$15,'Ciclo Semaforico'!BB$30,N!$HC42:$HL42)+SUMIF(E!$HC$15:$HL$15,'Ciclo Semaforico'!BB$30,E!$HC42:$HL42)+SUMIF(O!$HC$15:$HL$15,'Ciclo Semaforico'!BB$30,O!$HC42:$HL42)),(SUMIF(S!$HC$15:$HL$15,'Ciclo Semaforico'!BB$30,S!$HC42:$HL42)+SUMIF(N!$HC$15:$HL$15,'Ciclo Semaforico'!BB$30,N!$HC42:$HL42)+SUMIF(E!$HC$15:$HL$15,'Ciclo Semaforico'!BB$30,E!$HC42:$HL42)+SUMIF(O!$HC$15:$HL$15,'Ciclo Semaforico'!BB$30,O!$HC42:$HL42))*BB$31))</f>
        <v>#REF!</v>
      </c>
      <c r="BC67" s="245" t="e">
        <f>IF(BC$32="",IF(BC$31="",(SUMIF(S!$HC$15:$HL$15,'Ciclo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Semaforico'!BC$30,O!$HC42:$HL42))*BC$31),(SUMIF(S!$HC$15:$HL$15,'Ciclo Semaforico'!BC$32,S!$HC42:$HL42)+SUMIF(N!$HC$15:$HL$15,'Ciclo Semaforico'!BC$32,N!$HC42:$HL42)+SUMIF(E!$HC$15:$HL$15,'Ciclo Semaforico'!BC$32,E!$HC42:$HL42)+SUMIF(O!$HC$15:$HL$15,'Ciclo Semaforico'!BC$32,O!$HC42:$HL42))-IF(BC$31="",(SUMIF(S!$HC$15:$HL$15,'Ciclo Semaforico'!BC$30,S!$HC42:$HL42)+SUMIF(N!$HC$15:$HL$15,'Ciclo Semaforico'!BC$30,N!$HC42:$HL42)+SUMIF(E!$HC$15:$HL$15,'Ciclo Semaforico'!BC$30,E!$HC42:$HL42)+SUMIF(O!$HC$15:$HL$15,'Ciclo Semaforico'!BC$30,O!$HC42:$HL42)),(SUMIF(S!$HC$15:$HL$15,'Ciclo Semaforico'!BC$30,S!$HC42:$HL42)+SUMIF(N!$HC$15:$HL$15,'Ciclo Semaforico'!BC$30,N!$HC42:$HL42)+SUMIF(E!$HC$15:$HL$15,'Ciclo Semaforico'!BC$30,E!$HC42:$HL42)+SUMIF(O!$HC$15:$HL$15,'Ciclo Semaforico'!BC$30,O!$HC42:$HL42))*BC$31))</f>
        <v>#REF!</v>
      </c>
      <c r="BD67" s="245" t="e">
        <f>IF(BD$32="",IF(BD$31="",(SUMIF(S!$HC$15:$HL$15,'Ciclo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Semaforico'!BD$30,O!$HC42:$HL42))*BD$31),(SUMIF(S!$HC$15:$HL$15,'Ciclo Semaforico'!BD$32,S!$HC42:$HL42)+SUMIF(N!$HC$15:$HL$15,'Ciclo Semaforico'!BD$32,N!$HC42:$HL42)+SUMIF(E!$HC$15:$HL$15,'Ciclo Semaforico'!BD$32,E!$HC42:$HL42)+SUMIF(O!$HC$15:$HL$15,'Ciclo Semaforico'!BD$32,O!$HC42:$HL42))-IF(BD$31="",(SUMIF(S!$HC$15:$HL$15,'Ciclo Semaforico'!BD$30,S!$HC42:$HL42)+SUMIF(N!$HC$15:$HL$15,'Ciclo Semaforico'!BD$30,N!$HC42:$HL42)+SUMIF(E!$HC$15:$HL$15,'Ciclo Semaforico'!BD$30,E!$HC42:$HL42)+SUMIF(O!$HC$15:$HL$15,'Ciclo Semaforico'!BD$30,O!$HC42:$HL42)),(SUMIF(S!$HC$15:$HL$15,'Ciclo Semaforico'!BD$30,S!$HC42:$HL42)+SUMIF(N!$HC$15:$HL$15,'Ciclo Semaforico'!BD$30,N!$HC42:$HL42)+SUMIF(E!$HC$15:$HL$15,'Ciclo Semaforico'!BD$30,E!$HC42:$HL42)+SUMIF(O!$HC$15:$HL$15,'Ciclo Semaforico'!BD$30,O!$HC42:$HL42))*BD$31))</f>
        <v>#REF!</v>
      </c>
      <c r="BE67" s="245">
        <f>IF(BE$32="",IF(BE$31="",(SUMIF(S!$HC$15:$HL$15,'Ciclo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Semaforico'!BE$30,O!$HC42:$HL42))*BE$31),(SUMIF(S!$HC$15:$HL$15,'Ciclo Semaforico'!BE$32,S!$HC42:$HL42)+SUMIF(N!$HC$15:$HL$15,'Ciclo Semaforico'!BE$32,N!$HC42:$HL42)+SUMIF(E!$HC$15:$HL$15,'Ciclo Semaforico'!BE$32,E!$HC42:$HL42)+SUMIF(O!$HC$15:$HL$15,'Ciclo Semaforico'!BE$32,O!$HC42:$HL42))-IF(BE$31="",(SUMIF(S!$HC$15:$HL$15,'Ciclo Semaforico'!BE$30,S!$HC42:$HL42)+SUMIF(N!$HC$15:$HL$15,'Ciclo Semaforico'!BE$30,N!$HC42:$HL42)+SUMIF(E!$HC$15:$HL$15,'Ciclo Semaforico'!BE$30,E!$HC42:$HL42)+SUMIF(O!$HC$15:$HL$15,'Ciclo Semaforico'!BE$30,O!$HC42:$HL42)),(SUMIF(S!$HC$15:$HL$15,'Ciclo Semaforico'!BE$30,S!$HC42:$HL42)+SUMIF(N!$HC$15:$HL$15,'Ciclo Semaforico'!BE$30,N!$HC42:$HL42)+SUMIF(E!$HC$15:$HL$15,'Ciclo Semaforico'!BE$30,E!$HC42:$HL42)+SUMIF(O!$HC$15:$HL$15,'Ciclo Semaforico'!BE$30,O!$HC42:$HL42))*BE$31))</f>
        <v>0</v>
      </c>
      <c r="BF67" s="245">
        <f>IF(BF$32="",IF(BF$31="",(SUMIF(S!$HC$15:$HL$15,'Ciclo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Semaforico'!BF$30,O!$HC42:$HL42))*BF$31),(SUMIF(S!$HC$15:$HL$15,'Ciclo Semaforico'!BF$32,S!$HC42:$HL42)+SUMIF(N!$HC$15:$HL$15,'Ciclo Semaforico'!BF$32,N!$HC42:$HL42)+SUMIF(E!$HC$15:$HL$15,'Ciclo Semaforico'!BF$32,E!$HC42:$HL42)+SUMIF(O!$HC$15:$HL$15,'Ciclo Semaforico'!BF$32,O!$HC42:$HL42))-IF(BF$31="",(SUMIF(S!$HC$15:$HL$15,'Ciclo Semaforico'!BF$30,S!$HC42:$HL42)+SUMIF(N!$HC$15:$HL$15,'Ciclo Semaforico'!BF$30,N!$HC42:$HL42)+SUMIF(E!$HC$15:$HL$15,'Ciclo Semaforico'!BF$30,E!$HC42:$HL42)+SUMIF(O!$HC$15:$HL$15,'Ciclo Semaforico'!BF$30,O!$HC42:$HL42)),(SUMIF(S!$HC$15:$HL$15,'Ciclo Semaforico'!BF$30,S!$HC42:$HL42)+SUMIF(N!$HC$15:$HL$15,'Ciclo Semaforico'!BF$30,N!$HC42:$HL42)+SUMIF(E!$HC$15:$HL$15,'Ciclo Semaforico'!BF$30,E!$HC42:$HL42)+SUMIF(O!$HC$15:$HL$15,'Ciclo Semaforico'!BF$30,O!$HC42:$HL42))*BF$31))</f>
        <v>0</v>
      </c>
      <c r="BG67" s="245">
        <f>IF(BG$32="",IF(BG$31="",(SUMIF(S!$HC$15:$HL$15,'Ciclo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Semaforico'!BG$30,O!$HC42:$HL42))*BG$31),(SUMIF(S!$HC$15:$HL$15,'Ciclo Semaforico'!BG$32,S!$HC42:$HL42)+SUMIF(N!$HC$15:$HL$15,'Ciclo Semaforico'!BG$32,N!$HC42:$HL42)+SUMIF(E!$HC$15:$HL$15,'Ciclo Semaforico'!BG$32,E!$HC42:$HL42)+SUMIF(O!$HC$15:$HL$15,'Ciclo Semaforico'!BG$32,O!$HC42:$HL42))-IF(BG$31="",(SUMIF(S!$HC$15:$HL$15,'Ciclo Semaforico'!BG$30,S!$HC42:$HL42)+SUMIF(N!$HC$15:$HL$15,'Ciclo Semaforico'!BG$30,N!$HC42:$HL42)+SUMIF(E!$HC$15:$HL$15,'Ciclo Semaforico'!BG$30,E!$HC42:$HL42)+SUMIF(O!$HC$15:$HL$15,'Ciclo Semaforico'!BG$30,O!$HC42:$HL42)),(SUMIF(S!$HC$15:$HL$15,'Ciclo Semaforico'!BG$30,S!$HC42:$HL42)+SUMIF(N!$HC$15:$HL$15,'Ciclo Semaforico'!BG$30,N!$HC42:$HL42)+SUMIF(E!$HC$15:$HL$15,'Ciclo Semaforico'!BG$30,E!$HC42:$HL42)+SUMIF(O!$HC$15:$HL$15,'Ciclo Semaforico'!BG$30,O!$HC42:$HL42))*BG$31))</f>
        <v>0</v>
      </c>
      <c r="BH67" s="245">
        <f>IF(BH$32="",IF(BH$31="",(SUMIF(S!$HC$15:$HL$15,'Ciclo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Semaforico'!BH$30,O!$HC42:$HL42))*BH$31),(SUMIF(S!$HC$15:$HL$15,'Ciclo Semaforico'!BH$32,S!$HC42:$HL42)+SUMIF(N!$HC$15:$HL$15,'Ciclo Semaforico'!BH$32,N!$HC42:$HL42)+SUMIF(E!$HC$15:$HL$15,'Ciclo Semaforico'!BH$32,E!$HC42:$HL42)+SUMIF(O!$HC$15:$HL$15,'Ciclo Semaforico'!BH$32,O!$HC42:$HL42))-IF(BH$31="",(SUMIF(S!$HC$15:$HL$15,'Ciclo Semaforico'!BH$30,S!$HC42:$HL42)+SUMIF(N!$HC$15:$HL$15,'Ciclo Semaforico'!BH$30,N!$HC42:$HL42)+SUMIF(E!$HC$15:$HL$15,'Ciclo Semaforico'!BH$30,E!$HC42:$HL42)+SUMIF(O!$HC$15:$HL$15,'Ciclo Semaforico'!BH$30,O!$HC42:$HL42)),(SUMIF(S!$HC$15:$HL$15,'Ciclo Semaforico'!BH$30,S!$HC42:$HL42)+SUMIF(N!$HC$15:$HL$15,'Ciclo Semaforico'!BH$30,N!$HC42:$HL42)+SUMIF(E!$HC$15:$HL$15,'Ciclo Semaforico'!BH$30,E!$HC42:$HL42)+SUMIF(O!$HC$15:$HL$15,'Ciclo Semaforico'!BH$30,O!$HC42:$HL42))*BH$31))</f>
        <v>0</v>
      </c>
      <c r="BI67" s="245">
        <f>IF(BI$32="",IF(BI$31="",(SUMIF(S!$HC$15:$HL$15,'Ciclo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Semaforico'!BI$30,O!$HC42:$HL42))*BI$31),(SUMIF(S!$HC$15:$HL$15,'Ciclo Semaforico'!BI$32,S!$HC42:$HL42)+SUMIF(N!$HC$15:$HL$15,'Ciclo Semaforico'!BI$32,N!$HC42:$HL42)+SUMIF(E!$HC$15:$HL$15,'Ciclo Semaforico'!BI$32,E!$HC42:$HL42)+SUMIF(O!$HC$15:$HL$15,'Ciclo Semaforico'!BI$32,O!$HC42:$HL42))-IF(BI$31="",(SUMIF(S!$HC$15:$HL$15,'Ciclo Semaforico'!BI$30,S!$HC42:$HL42)+SUMIF(N!$HC$15:$HL$15,'Ciclo Semaforico'!BI$30,N!$HC42:$HL42)+SUMIF(E!$HC$15:$HL$15,'Ciclo Semaforico'!BI$30,E!$HC42:$HL42)+SUMIF(O!$HC$15:$HL$15,'Ciclo Semaforico'!BI$30,O!$HC42:$HL42)),(SUMIF(S!$HC$15:$HL$15,'Ciclo Semaforico'!BI$30,S!$HC42:$HL42)+SUMIF(N!$HC$15:$HL$15,'Ciclo Semaforico'!BI$30,N!$HC42:$HL42)+SUMIF(E!$HC$15:$HL$15,'Ciclo Semaforico'!BI$30,E!$HC42:$HL42)+SUMIF(O!$HC$15:$HL$15,'Ciclo Semaforico'!BI$30,O!$HC42:$HL42))*BI$31))</f>
        <v>0</v>
      </c>
      <c r="BJ67" s="246">
        <f>IF(BJ$32="",IF(BJ$31="",(SUMIF(S!$HC$15:$HL$15,'Ciclo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Semaforico'!BJ$30,O!$HC42:$HL42))*BJ$31),(SUMIF(S!$HC$15:$HL$15,'Ciclo Semaforico'!BJ$32,S!$HC42:$HL42)+SUMIF(N!$HC$15:$HL$15,'Ciclo Semaforico'!BJ$32,N!$HC42:$HL42)+SUMIF(E!$HC$15:$HL$15,'Ciclo Semaforico'!BJ$32,E!$HC42:$HL42)+SUMIF(O!$HC$15:$HL$15,'Ciclo Semaforico'!BJ$32,O!$HC42:$HL42))-IF(BJ$31="",(SUMIF(S!$HC$15:$HL$15,'Ciclo Semaforico'!BJ$30,S!$HC42:$HL42)+SUMIF(N!$HC$15:$HL$15,'Ciclo Semaforico'!BJ$30,N!$HC42:$HL42)+SUMIF(E!$HC$15:$HL$15,'Ciclo Semaforico'!BJ$30,E!$HC42:$HL42)+SUMIF(O!$HC$15:$HL$15,'Ciclo Semaforico'!BJ$30,O!$HC42:$HL42)),(SUMIF(S!$HC$15:$HL$15,'Ciclo Semaforico'!BJ$30,S!$HC42:$HL42)+SUMIF(N!$HC$15:$HL$15,'Ciclo Semaforico'!BJ$30,N!$HC42:$HL42)+SUMIF(E!$HC$15:$HL$15,'Ciclo Semaforico'!BJ$30,E!$HC42:$HL42)+SUMIF(O!$HC$15:$HL$15,'Ciclo Semaforico'!BJ$30,O!$HC42:$HL42))*BJ$31))</f>
        <v>0</v>
      </c>
      <c r="BK67" s="244">
        <f>IF(BK$32="",IF(BK$31="",(SUMIF(S!$HC$15:$HL$15,'Ciclo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Semaforico'!BK$30,O!$HC42:$HL42))*BK$31),(SUMIF(S!$HC$15:$HL$15,'Ciclo Semaforico'!BK$32,S!$HC42:$HL42)+SUMIF(N!$HC$15:$HL$15,'Ciclo Semaforico'!BK$32,N!$HC42:$HL42)+SUMIF(E!$HC$15:$HL$15,'Ciclo Semaforico'!BK$32,E!$HC42:$HL42)+SUMIF(O!$HC$15:$HL$15,'Ciclo Semaforico'!BK$32,O!$HC42:$HL42))-IF(BK$31="",(SUMIF(S!$HC$15:$HL$15,'Ciclo Semaforico'!BK$30,S!$HC42:$HL42)+SUMIF(N!$HC$15:$HL$15,'Ciclo Semaforico'!BK$30,N!$HC42:$HL42)+SUMIF(E!$HC$15:$HL$15,'Ciclo Semaforico'!BK$30,E!$HC42:$HL42)+SUMIF(O!$HC$15:$HL$15,'Ciclo Semaforico'!BK$30,O!$HC42:$HL42)),(SUMIF(S!$HC$15:$HL$15,'Ciclo Semaforico'!BK$30,S!$HC42:$HL42)+SUMIF(N!$HC$15:$HL$15,'Ciclo Semaforico'!BK$30,N!$HC42:$HL42)+SUMIF(E!$HC$15:$HL$15,'Ciclo Semaforico'!BK$30,E!$HC42:$HL42)+SUMIF(O!$HC$15:$HL$15,'Ciclo Semaforico'!BK$30,O!$HC42:$HL42))*BK$31))</f>
        <v>0</v>
      </c>
      <c r="BL67" s="245">
        <f>IF(BL$32="",IF(BL$31="",(SUMIF(S!$HC$15:$HL$15,'Ciclo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Semaforico'!BL$30,O!$HC42:$HL42))*BL$31),(SUMIF(S!$HC$15:$HL$15,'Ciclo Semaforico'!BL$32,S!$HC42:$HL42)+SUMIF(N!$HC$15:$HL$15,'Ciclo Semaforico'!BL$32,N!$HC42:$HL42)+SUMIF(E!$HC$15:$HL$15,'Ciclo Semaforico'!BL$32,E!$HC42:$HL42)+SUMIF(O!$HC$15:$HL$15,'Ciclo Semaforico'!BL$32,O!$HC42:$HL42))-IF(BL$31="",(SUMIF(S!$HC$15:$HL$15,'Ciclo Semaforico'!BL$30,S!$HC42:$HL42)+SUMIF(N!$HC$15:$HL$15,'Ciclo Semaforico'!BL$30,N!$HC42:$HL42)+SUMIF(E!$HC$15:$HL$15,'Ciclo Semaforico'!BL$30,E!$HC42:$HL42)+SUMIF(O!$HC$15:$HL$15,'Ciclo Semaforico'!BL$30,O!$HC42:$HL42)),(SUMIF(S!$HC$15:$HL$15,'Ciclo Semaforico'!BL$30,S!$HC42:$HL42)+SUMIF(N!$HC$15:$HL$15,'Ciclo Semaforico'!BL$30,N!$HC42:$HL42)+SUMIF(E!$HC$15:$HL$15,'Ciclo Semaforico'!BL$30,E!$HC42:$HL42)+SUMIF(O!$HC$15:$HL$15,'Ciclo Semaforico'!BL$30,O!$HC42:$HL42))*BL$31))</f>
        <v>0</v>
      </c>
      <c r="BM67" s="245">
        <f>IF(BM$32="",IF(BM$31="",(SUMIF(S!$HC$15:$HL$15,'Ciclo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Semaforico'!BM$30,O!$HC42:$HL42))*BM$31),(SUMIF(S!$HC$15:$HL$15,'Ciclo Semaforico'!BM$32,S!$HC42:$HL42)+SUMIF(N!$HC$15:$HL$15,'Ciclo Semaforico'!BM$32,N!$HC42:$HL42)+SUMIF(E!$HC$15:$HL$15,'Ciclo Semaforico'!BM$32,E!$HC42:$HL42)+SUMIF(O!$HC$15:$HL$15,'Ciclo Semaforico'!BM$32,O!$HC42:$HL42))-IF(BM$31="",(SUMIF(S!$HC$15:$HL$15,'Ciclo Semaforico'!BM$30,S!$HC42:$HL42)+SUMIF(N!$HC$15:$HL$15,'Ciclo Semaforico'!BM$30,N!$HC42:$HL42)+SUMIF(E!$HC$15:$HL$15,'Ciclo Semaforico'!BM$30,E!$HC42:$HL42)+SUMIF(O!$HC$15:$HL$15,'Ciclo Semaforico'!BM$30,O!$HC42:$HL42)),(SUMIF(S!$HC$15:$HL$15,'Ciclo Semaforico'!BM$30,S!$HC42:$HL42)+SUMIF(N!$HC$15:$HL$15,'Ciclo Semaforico'!BM$30,N!$HC42:$HL42)+SUMIF(E!$HC$15:$HL$15,'Ciclo Semaforico'!BM$30,E!$HC42:$HL42)+SUMIF(O!$HC$15:$HL$15,'Ciclo Semaforico'!BM$30,O!$HC42:$HL42))*BM$31))</f>
        <v>0</v>
      </c>
      <c r="BN67" s="245">
        <f>IF(BN$32="",IF(BN$31="",(SUMIF(S!$HC$15:$HL$15,'Ciclo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Semaforico'!BN$30,O!$HC42:$HL42))*BN$31),(SUMIF(S!$HC$15:$HL$15,'Ciclo Semaforico'!BN$32,S!$HC42:$HL42)+SUMIF(N!$HC$15:$HL$15,'Ciclo Semaforico'!BN$32,N!$HC42:$HL42)+SUMIF(E!$HC$15:$HL$15,'Ciclo Semaforico'!BN$32,E!$HC42:$HL42)+SUMIF(O!$HC$15:$HL$15,'Ciclo Semaforico'!BN$32,O!$HC42:$HL42))-IF(BN$31="",(SUMIF(S!$HC$15:$HL$15,'Ciclo Semaforico'!BN$30,S!$HC42:$HL42)+SUMIF(N!$HC$15:$HL$15,'Ciclo Semaforico'!BN$30,N!$HC42:$HL42)+SUMIF(E!$HC$15:$HL$15,'Ciclo Semaforico'!BN$30,E!$HC42:$HL42)+SUMIF(O!$HC$15:$HL$15,'Ciclo Semaforico'!BN$30,O!$HC42:$HL42)),(SUMIF(S!$HC$15:$HL$15,'Ciclo Semaforico'!BN$30,S!$HC42:$HL42)+SUMIF(N!$HC$15:$HL$15,'Ciclo Semaforico'!BN$30,N!$HC42:$HL42)+SUMIF(E!$HC$15:$HL$15,'Ciclo Semaforico'!BN$30,E!$HC42:$HL42)+SUMIF(O!$HC$15:$HL$15,'Ciclo Semaforico'!BN$30,O!$HC42:$HL42))*BN$31))</f>
        <v>0</v>
      </c>
      <c r="BO67" s="245">
        <f>IF(BO$32="",IF(BO$31="",(SUMIF(S!$HC$15:$HL$15,'Ciclo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Semaforico'!BO$30,O!$HC42:$HL42))*BO$31),(SUMIF(S!$HC$15:$HL$15,'Ciclo Semaforico'!BO$32,S!$HC42:$HL42)+SUMIF(N!$HC$15:$HL$15,'Ciclo Semaforico'!BO$32,N!$HC42:$HL42)+SUMIF(E!$HC$15:$HL$15,'Ciclo Semaforico'!BO$32,E!$HC42:$HL42)+SUMIF(O!$HC$15:$HL$15,'Ciclo Semaforico'!BO$32,O!$HC42:$HL42))-IF(BO$31="",(SUMIF(S!$HC$15:$HL$15,'Ciclo Semaforico'!BO$30,S!$HC42:$HL42)+SUMIF(N!$HC$15:$HL$15,'Ciclo Semaforico'!BO$30,N!$HC42:$HL42)+SUMIF(E!$HC$15:$HL$15,'Ciclo Semaforico'!BO$30,E!$HC42:$HL42)+SUMIF(O!$HC$15:$HL$15,'Ciclo Semaforico'!BO$30,O!$HC42:$HL42)),(SUMIF(S!$HC$15:$HL$15,'Ciclo Semaforico'!BO$30,S!$HC42:$HL42)+SUMIF(N!$HC$15:$HL$15,'Ciclo Semaforico'!BO$30,N!$HC42:$HL42)+SUMIF(E!$HC$15:$HL$15,'Ciclo Semaforico'!BO$30,E!$HC42:$HL42)+SUMIF(O!$HC$15:$HL$15,'Ciclo Semaforico'!BO$30,O!$HC42:$HL42))*BO$31))</f>
        <v>0</v>
      </c>
      <c r="BP67" s="245">
        <f>IF(BP$32="",IF(BP$31="",(SUMIF(S!$HC$15:$HL$15,'Ciclo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Semaforico'!BP$30,O!$HC42:$HL42))*BP$31),(SUMIF(S!$HC$15:$HL$15,'Ciclo Semaforico'!BP$32,S!$HC42:$HL42)+SUMIF(N!$HC$15:$HL$15,'Ciclo Semaforico'!BP$32,N!$HC42:$HL42)+SUMIF(E!$HC$15:$HL$15,'Ciclo Semaforico'!BP$32,E!$HC42:$HL42)+SUMIF(O!$HC$15:$HL$15,'Ciclo Semaforico'!BP$32,O!$HC42:$HL42))-IF(BP$31="",(SUMIF(S!$HC$15:$HL$15,'Ciclo Semaforico'!BP$30,S!$HC42:$HL42)+SUMIF(N!$HC$15:$HL$15,'Ciclo Semaforico'!BP$30,N!$HC42:$HL42)+SUMIF(E!$HC$15:$HL$15,'Ciclo Semaforico'!BP$30,E!$HC42:$HL42)+SUMIF(O!$HC$15:$HL$15,'Ciclo Semaforico'!BP$30,O!$HC42:$HL42)),(SUMIF(S!$HC$15:$HL$15,'Ciclo Semaforico'!BP$30,S!$HC42:$HL42)+SUMIF(N!$HC$15:$HL$15,'Ciclo Semaforico'!BP$30,N!$HC42:$HL42)+SUMIF(E!$HC$15:$HL$15,'Ciclo Semaforico'!BP$30,E!$HC42:$HL42)+SUMIF(O!$HC$15:$HL$15,'Ciclo Semaforico'!BP$30,O!$HC42:$HL42))*BP$31))</f>
        <v>0</v>
      </c>
      <c r="BQ67" s="245">
        <f>IF(BQ$32="",IF(BQ$31="",(SUMIF(S!$HC$15:$HL$15,'Ciclo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Semaforico'!BQ$30,O!$HC42:$HL42))*BQ$31),(SUMIF(S!$HC$15:$HL$15,'Ciclo Semaforico'!BQ$32,S!$HC42:$HL42)+SUMIF(N!$HC$15:$HL$15,'Ciclo Semaforico'!BQ$32,N!$HC42:$HL42)+SUMIF(E!$HC$15:$HL$15,'Ciclo Semaforico'!BQ$32,E!$HC42:$HL42)+SUMIF(O!$HC$15:$HL$15,'Ciclo Semaforico'!BQ$32,O!$HC42:$HL42))-IF(BQ$31="",(SUMIF(S!$HC$15:$HL$15,'Ciclo Semaforico'!BQ$30,S!$HC42:$HL42)+SUMIF(N!$HC$15:$HL$15,'Ciclo Semaforico'!BQ$30,N!$HC42:$HL42)+SUMIF(E!$HC$15:$HL$15,'Ciclo Semaforico'!BQ$30,E!$HC42:$HL42)+SUMIF(O!$HC$15:$HL$15,'Ciclo Semaforico'!BQ$30,O!$HC42:$HL42)),(SUMIF(S!$HC$15:$HL$15,'Ciclo Semaforico'!BQ$30,S!$HC42:$HL42)+SUMIF(N!$HC$15:$HL$15,'Ciclo Semaforico'!BQ$30,N!$HC42:$HL42)+SUMIF(E!$HC$15:$HL$15,'Ciclo Semaforico'!BQ$30,E!$HC42:$HL42)+SUMIF(O!$HC$15:$HL$15,'Ciclo Semaforico'!BQ$30,O!$HC42:$HL42))*BQ$31))</f>
        <v>0</v>
      </c>
      <c r="BR67" s="245">
        <f>IF(BR$32="",IF(BR$31="",(SUMIF(S!$HC$15:$HL$15,'Ciclo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Semaforico'!BR$30,O!$HC42:$HL42))*BR$31),(SUMIF(S!$HC$15:$HL$15,'Ciclo Semaforico'!BR$32,S!$HC42:$HL42)+SUMIF(N!$HC$15:$HL$15,'Ciclo Semaforico'!BR$32,N!$HC42:$HL42)+SUMIF(E!$HC$15:$HL$15,'Ciclo Semaforico'!BR$32,E!$HC42:$HL42)+SUMIF(O!$HC$15:$HL$15,'Ciclo Semaforico'!BR$32,O!$HC42:$HL42))-IF(BR$31="",(SUMIF(S!$HC$15:$HL$15,'Ciclo Semaforico'!BR$30,S!$HC42:$HL42)+SUMIF(N!$HC$15:$HL$15,'Ciclo Semaforico'!BR$30,N!$HC42:$HL42)+SUMIF(E!$HC$15:$HL$15,'Ciclo Semaforico'!BR$30,E!$HC42:$HL42)+SUMIF(O!$HC$15:$HL$15,'Ciclo Semaforico'!BR$30,O!$HC42:$HL42)),(SUMIF(S!$HC$15:$HL$15,'Ciclo Semaforico'!BR$30,S!$HC42:$HL42)+SUMIF(N!$HC$15:$HL$15,'Ciclo Semaforico'!BR$30,N!$HC42:$HL42)+SUMIF(E!$HC$15:$HL$15,'Ciclo Semaforico'!BR$30,E!$HC42:$HL42)+SUMIF(O!$HC$15:$HL$15,'Ciclo Semaforico'!BR$30,O!$HC42:$HL42))*BR$31))</f>
        <v>0</v>
      </c>
      <c r="BS67" s="245">
        <f>IF(BS$32="",IF(BS$31="",(SUMIF(S!$HC$15:$HL$15,'Ciclo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Semaforico'!BS$30,O!$HC42:$HL42))*BS$31),(SUMIF(S!$HC$15:$HL$15,'Ciclo Semaforico'!BS$32,S!$HC42:$HL42)+SUMIF(N!$HC$15:$HL$15,'Ciclo Semaforico'!BS$32,N!$HC42:$HL42)+SUMIF(E!$HC$15:$HL$15,'Ciclo Semaforico'!BS$32,E!$HC42:$HL42)+SUMIF(O!$HC$15:$HL$15,'Ciclo Semaforico'!BS$32,O!$HC42:$HL42))-IF(BS$31="",(SUMIF(S!$HC$15:$HL$15,'Ciclo Semaforico'!BS$30,S!$HC42:$HL42)+SUMIF(N!$HC$15:$HL$15,'Ciclo Semaforico'!BS$30,N!$HC42:$HL42)+SUMIF(E!$HC$15:$HL$15,'Ciclo Semaforico'!BS$30,E!$HC42:$HL42)+SUMIF(O!$HC$15:$HL$15,'Ciclo Semaforico'!BS$30,O!$HC42:$HL42)),(SUMIF(S!$HC$15:$HL$15,'Ciclo Semaforico'!BS$30,S!$HC42:$HL42)+SUMIF(N!$HC$15:$HL$15,'Ciclo Semaforico'!BS$30,N!$HC42:$HL42)+SUMIF(E!$HC$15:$HL$15,'Ciclo Semaforico'!BS$30,E!$HC42:$HL42)+SUMIF(O!$HC$15:$HL$15,'Ciclo Semaforico'!BS$30,O!$HC42:$HL42))*BS$31))</f>
        <v>0</v>
      </c>
      <c r="BT67" s="245">
        <f>IF(BT$32="",IF(BT$31="",(SUMIF(S!$HC$15:$HL$15,'Ciclo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Semaforico'!BT$30,O!$HC42:$HL42))*BT$31),(SUMIF(S!$HC$15:$HL$15,'Ciclo Semaforico'!BT$32,S!$HC42:$HL42)+SUMIF(N!$HC$15:$HL$15,'Ciclo Semaforico'!BT$32,N!$HC42:$HL42)+SUMIF(E!$HC$15:$HL$15,'Ciclo Semaforico'!BT$32,E!$HC42:$HL42)+SUMIF(O!$HC$15:$HL$15,'Ciclo Semaforico'!BT$32,O!$HC42:$HL42))-IF(BT$31="",(SUMIF(S!$HC$15:$HL$15,'Ciclo Semaforico'!BT$30,S!$HC42:$HL42)+SUMIF(N!$HC$15:$HL$15,'Ciclo Semaforico'!BT$30,N!$HC42:$HL42)+SUMIF(E!$HC$15:$HL$15,'Ciclo Semaforico'!BT$30,E!$HC42:$HL42)+SUMIF(O!$HC$15:$HL$15,'Ciclo Semaforico'!BT$30,O!$HC42:$HL42)),(SUMIF(S!$HC$15:$HL$15,'Ciclo Semaforico'!BT$30,S!$HC42:$HL42)+SUMIF(N!$HC$15:$HL$15,'Ciclo Semaforico'!BT$30,N!$HC42:$HL42)+SUMIF(E!$HC$15:$HL$15,'Ciclo Semaforico'!BT$30,E!$HC42:$HL42)+SUMIF(O!$HC$15:$HL$15,'Ciclo Semaforico'!BT$30,O!$HC42:$HL42))*BT$31))</f>
        <v>0</v>
      </c>
      <c r="BU67" s="245">
        <f>IF(BU$32="",IF(BU$31="",(SUMIF(S!$HC$15:$HL$15,'Ciclo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Semaforico'!BU$30,O!$HC42:$HL42))*BU$31),(SUMIF(S!$HC$15:$HL$15,'Ciclo Semaforico'!BU$32,S!$HC42:$HL42)+SUMIF(N!$HC$15:$HL$15,'Ciclo Semaforico'!BU$32,N!$HC42:$HL42)+SUMIF(E!$HC$15:$HL$15,'Ciclo Semaforico'!BU$32,E!$HC42:$HL42)+SUMIF(O!$HC$15:$HL$15,'Ciclo Semaforico'!BU$32,O!$HC42:$HL42))-IF(BU$31="",(SUMIF(S!$HC$15:$HL$15,'Ciclo Semaforico'!BU$30,S!$HC42:$HL42)+SUMIF(N!$HC$15:$HL$15,'Ciclo Semaforico'!BU$30,N!$HC42:$HL42)+SUMIF(E!$HC$15:$HL$15,'Ciclo Semaforico'!BU$30,E!$HC42:$HL42)+SUMIF(O!$HC$15:$HL$15,'Ciclo Semaforico'!BU$30,O!$HC42:$HL42)),(SUMIF(S!$HC$15:$HL$15,'Ciclo Semaforico'!BU$30,S!$HC42:$HL42)+SUMIF(N!$HC$15:$HL$15,'Ciclo Semaforico'!BU$30,N!$HC42:$HL42)+SUMIF(E!$HC$15:$HL$15,'Ciclo Semaforico'!BU$30,E!$HC42:$HL42)+SUMIF(O!$HC$15:$HL$15,'Ciclo Semaforico'!BU$30,O!$HC42:$HL42))*BU$31))</f>
        <v>0</v>
      </c>
      <c r="BV67" s="246">
        <f>IF(BV$32="",IF(BV$31="",(SUMIF(S!$HC$15:$HL$15,'Ciclo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Semaforico'!BV$30,O!$HC42:$HL42))*BV$31),(SUMIF(S!$HC$15:$HL$15,'Ciclo Semaforico'!BV$32,S!$HC42:$HL42)+SUMIF(N!$HC$15:$HL$15,'Ciclo Semaforico'!BV$32,N!$HC42:$HL42)+SUMIF(E!$HC$15:$HL$15,'Ciclo Semaforico'!BV$32,E!$HC42:$HL42)+SUMIF(O!$HC$15:$HL$15,'Ciclo Semaforico'!BV$32,O!$HC42:$HL42))-IF(BV$31="",(SUMIF(S!$HC$15:$HL$15,'Ciclo Semaforico'!BV$30,S!$HC42:$HL42)+SUMIF(N!$HC$15:$HL$15,'Ciclo Semaforico'!BV$30,N!$HC42:$HL42)+SUMIF(E!$HC$15:$HL$15,'Ciclo Semaforico'!BV$30,E!$HC42:$HL42)+SUMIF(O!$HC$15:$HL$15,'Ciclo Semaforico'!BV$30,O!$HC42:$HL42)),(SUMIF(S!$HC$15:$HL$15,'Ciclo Semaforico'!BV$30,S!$HC42:$HL42)+SUMIF(N!$HC$15:$HL$15,'Ciclo Semaforico'!BV$30,N!$HC42:$HL42)+SUMIF(E!$HC$15:$HL$15,'Ciclo Semaforico'!BV$30,E!$HC42:$HL42)+SUMIF(O!$HC$15:$HL$15,'Ciclo Semaforico'!BV$30,O!$HC42:$HL42))*BV$31))</f>
        <v>0</v>
      </c>
      <c r="BW67" s="244">
        <f>IF(BW$32="",IF(BW$31="",(SUMIF(S!$HC$15:$HL$15,'Ciclo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Semaforico'!BW$30,O!$HC42:$HL42))*BW$31),(SUMIF(S!$HC$15:$HL$15,'Ciclo Semaforico'!BW$32,S!$HC42:$HL42)+SUMIF(N!$HC$15:$HL$15,'Ciclo Semaforico'!BW$32,N!$HC42:$HL42)+SUMIF(E!$HC$15:$HL$15,'Ciclo Semaforico'!BW$32,E!$HC42:$HL42)+SUMIF(O!$HC$15:$HL$15,'Ciclo Semaforico'!BW$32,O!$HC42:$HL42))-IF(BW$31="",(SUMIF(S!$HC$15:$HL$15,'Ciclo Semaforico'!BW$30,S!$HC42:$HL42)+SUMIF(N!$HC$15:$HL$15,'Ciclo Semaforico'!BW$30,N!$HC42:$HL42)+SUMIF(E!$HC$15:$HL$15,'Ciclo Semaforico'!BW$30,E!$HC42:$HL42)+SUMIF(O!$HC$15:$HL$15,'Ciclo Semaforico'!BW$30,O!$HC42:$HL42)),(SUMIF(S!$HC$15:$HL$15,'Ciclo Semaforico'!BW$30,S!$HC42:$HL42)+SUMIF(N!$HC$15:$HL$15,'Ciclo Semaforico'!BW$30,N!$HC42:$HL42)+SUMIF(E!$HC$15:$HL$15,'Ciclo Semaforico'!BW$30,E!$HC42:$HL42)+SUMIF(O!$HC$15:$HL$15,'Ciclo Semaforico'!BW$30,O!$HC42:$HL42))*BW$31))</f>
        <v>0</v>
      </c>
      <c r="BX67" s="245">
        <f>IF(BX$32="",IF(BX$31="",(SUMIF(S!$HC$15:$HL$15,'Ciclo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Semaforico'!BX$30,O!$HC42:$HL42))*BX$31),(SUMIF(S!$HC$15:$HL$15,'Ciclo Semaforico'!BX$32,S!$HC42:$HL42)+SUMIF(N!$HC$15:$HL$15,'Ciclo Semaforico'!BX$32,N!$HC42:$HL42)+SUMIF(E!$HC$15:$HL$15,'Ciclo Semaforico'!BX$32,E!$HC42:$HL42)+SUMIF(O!$HC$15:$HL$15,'Ciclo Semaforico'!BX$32,O!$HC42:$HL42))-IF(BX$31="",(SUMIF(S!$HC$15:$HL$15,'Ciclo Semaforico'!BX$30,S!$HC42:$HL42)+SUMIF(N!$HC$15:$HL$15,'Ciclo Semaforico'!BX$30,N!$HC42:$HL42)+SUMIF(E!$HC$15:$HL$15,'Ciclo Semaforico'!BX$30,E!$HC42:$HL42)+SUMIF(O!$HC$15:$HL$15,'Ciclo Semaforico'!BX$30,O!$HC42:$HL42)),(SUMIF(S!$HC$15:$HL$15,'Ciclo Semaforico'!BX$30,S!$HC42:$HL42)+SUMIF(N!$HC$15:$HL$15,'Ciclo Semaforico'!BX$30,N!$HC42:$HL42)+SUMIF(E!$HC$15:$HL$15,'Ciclo Semaforico'!BX$30,E!$HC42:$HL42)+SUMIF(O!$HC$15:$HL$15,'Ciclo Semaforico'!BX$30,O!$HC42:$HL42))*BX$31))</f>
        <v>0</v>
      </c>
      <c r="BY67" s="245">
        <f>IF(BY$32="",IF(BY$31="",(SUMIF(S!$HC$15:$HL$15,'Ciclo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Semaforico'!BY$30,O!$HC42:$HL42))*BY$31),(SUMIF(S!$HC$15:$HL$15,'Ciclo Semaforico'!BY$32,S!$HC42:$HL42)+SUMIF(N!$HC$15:$HL$15,'Ciclo Semaforico'!BY$32,N!$HC42:$HL42)+SUMIF(E!$HC$15:$HL$15,'Ciclo Semaforico'!BY$32,E!$HC42:$HL42)+SUMIF(O!$HC$15:$HL$15,'Ciclo Semaforico'!BY$32,O!$HC42:$HL42))-IF(BY$31="",(SUMIF(S!$HC$15:$HL$15,'Ciclo Semaforico'!BY$30,S!$HC42:$HL42)+SUMIF(N!$HC$15:$HL$15,'Ciclo Semaforico'!BY$30,N!$HC42:$HL42)+SUMIF(E!$HC$15:$HL$15,'Ciclo Semaforico'!BY$30,E!$HC42:$HL42)+SUMIF(O!$HC$15:$HL$15,'Ciclo Semaforico'!BY$30,O!$HC42:$HL42)),(SUMIF(S!$HC$15:$HL$15,'Ciclo Semaforico'!BY$30,S!$HC42:$HL42)+SUMIF(N!$HC$15:$HL$15,'Ciclo Semaforico'!BY$30,N!$HC42:$HL42)+SUMIF(E!$HC$15:$HL$15,'Ciclo Semaforico'!BY$30,E!$HC42:$HL42)+SUMIF(O!$HC$15:$HL$15,'Ciclo Semaforico'!BY$30,O!$HC42:$HL42))*BY$31))</f>
        <v>0</v>
      </c>
      <c r="BZ67" s="245">
        <f>IF(BZ$32="",IF(BZ$31="",(SUMIF(S!$HC$15:$HL$15,'Ciclo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Semaforico'!BZ$30,O!$HC42:$HL42))*BZ$31),(SUMIF(S!$HC$15:$HL$15,'Ciclo Semaforico'!BZ$32,S!$HC42:$HL42)+SUMIF(N!$HC$15:$HL$15,'Ciclo Semaforico'!BZ$32,N!$HC42:$HL42)+SUMIF(E!$HC$15:$HL$15,'Ciclo Semaforico'!BZ$32,E!$HC42:$HL42)+SUMIF(O!$HC$15:$HL$15,'Ciclo Semaforico'!BZ$32,O!$HC42:$HL42))-IF(BZ$31="",(SUMIF(S!$HC$15:$HL$15,'Ciclo Semaforico'!BZ$30,S!$HC42:$HL42)+SUMIF(N!$HC$15:$HL$15,'Ciclo Semaforico'!BZ$30,N!$HC42:$HL42)+SUMIF(E!$HC$15:$HL$15,'Ciclo Semaforico'!BZ$30,E!$HC42:$HL42)+SUMIF(O!$HC$15:$HL$15,'Ciclo Semaforico'!BZ$30,O!$HC42:$HL42)),(SUMIF(S!$HC$15:$HL$15,'Ciclo Semaforico'!BZ$30,S!$HC42:$HL42)+SUMIF(N!$HC$15:$HL$15,'Ciclo Semaforico'!BZ$30,N!$HC42:$HL42)+SUMIF(E!$HC$15:$HL$15,'Ciclo Semaforico'!BZ$30,E!$HC42:$HL42)+SUMIF(O!$HC$15:$HL$15,'Ciclo Semaforico'!BZ$30,O!$HC42:$HL42))*BZ$31))</f>
        <v>0</v>
      </c>
      <c r="CA67" s="245">
        <f>IF(CA$32="",IF(CA$31="",(SUMIF(S!$HC$15:$HL$15,'Ciclo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Semaforico'!CA$30,O!$HC42:$HL42))*CA$31),(SUMIF(S!$HC$15:$HL$15,'Ciclo Semaforico'!CA$32,S!$HC42:$HL42)+SUMIF(N!$HC$15:$HL$15,'Ciclo Semaforico'!CA$32,N!$HC42:$HL42)+SUMIF(E!$HC$15:$HL$15,'Ciclo Semaforico'!CA$32,E!$HC42:$HL42)+SUMIF(O!$HC$15:$HL$15,'Ciclo Semaforico'!CA$32,O!$HC42:$HL42))-IF(CA$31="",(SUMIF(S!$HC$15:$HL$15,'Ciclo Semaforico'!CA$30,S!$HC42:$HL42)+SUMIF(N!$HC$15:$HL$15,'Ciclo Semaforico'!CA$30,N!$HC42:$HL42)+SUMIF(E!$HC$15:$HL$15,'Ciclo Semaforico'!CA$30,E!$HC42:$HL42)+SUMIF(O!$HC$15:$HL$15,'Ciclo Semaforico'!CA$30,O!$HC42:$HL42)),(SUMIF(S!$HC$15:$HL$15,'Ciclo Semaforico'!CA$30,S!$HC42:$HL42)+SUMIF(N!$HC$15:$HL$15,'Ciclo Semaforico'!CA$30,N!$HC42:$HL42)+SUMIF(E!$HC$15:$HL$15,'Ciclo Semaforico'!CA$30,E!$HC42:$HL42)+SUMIF(O!$HC$15:$HL$15,'Ciclo Semaforico'!CA$30,O!$HC42:$HL42))*CA$31))</f>
        <v>0</v>
      </c>
      <c r="CB67" s="245">
        <f>IF(CB$32="",IF(CB$31="",(SUMIF(S!$HC$15:$HL$15,'Ciclo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Semaforico'!CB$30,O!$HC42:$HL42))*CB$31),(SUMIF(S!$HC$15:$HL$15,'Ciclo Semaforico'!CB$32,S!$HC42:$HL42)+SUMIF(N!$HC$15:$HL$15,'Ciclo Semaforico'!CB$32,N!$HC42:$HL42)+SUMIF(E!$HC$15:$HL$15,'Ciclo Semaforico'!CB$32,E!$HC42:$HL42)+SUMIF(O!$HC$15:$HL$15,'Ciclo Semaforico'!CB$32,O!$HC42:$HL42))-IF(CB$31="",(SUMIF(S!$HC$15:$HL$15,'Ciclo Semaforico'!CB$30,S!$HC42:$HL42)+SUMIF(N!$HC$15:$HL$15,'Ciclo Semaforico'!CB$30,N!$HC42:$HL42)+SUMIF(E!$HC$15:$HL$15,'Ciclo Semaforico'!CB$30,E!$HC42:$HL42)+SUMIF(O!$HC$15:$HL$15,'Ciclo Semaforico'!CB$30,O!$HC42:$HL42)),(SUMIF(S!$HC$15:$HL$15,'Ciclo Semaforico'!CB$30,S!$HC42:$HL42)+SUMIF(N!$HC$15:$HL$15,'Ciclo Semaforico'!CB$30,N!$HC42:$HL42)+SUMIF(E!$HC$15:$HL$15,'Ciclo Semaforico'!CB$30,E!$HC42:$HL42)+SUMIF(O!$HC$15:$HL$15,'Ciclo Semaforico'!CB$30,O!$HC42:$HL42))*CB$31))</f>
        <v>0</v>
      </c>
      <c r="CC67" s="245">
        <f>IF(CC$32="",IF(CC$31="",(SUMIF(S!$HC$15:$HL$15,'Ciclo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Semaforico'!CC$30,O!$HC42:$HL42))*CC$31),(SUMIF(S!$HC$15:$HL$15,'Ciclo Semaforico'!CC$32,S!$HC42:$HL42)+SUMIF(N!$HC$15:$HL$15,'Ciclo Semaforico'!CC$32,N!$HC42:$HL42)+SUMIF(E!$HC$15:$HL$15,'Ciclo Semaforico'!CC$32,E!$HC42:$HL42)+SUMIF(O!$HC$15:$HL$15,'Ciclo Semaforico'!CC$32,O!$HC42:$HL42))-IF(CC$31="",(SUMIF(S!$HC$15:$HL$15,'Ciclo Semaforico'!CC$30,S!$HC42:$HL42)+SUMIF(N!$HC$15:$HL$15,'Ciclo Semaforico'!CC$30,N!$HC42:$HL42)+SUMIF(E!$HC$15:$HL$15,'Ciclo Semaforico'!CC$30,E!$HC42:$HL42)+SUMIF(O!$HC$15:$HL$15,'Ciclo Semaforico'!CC$30,O!$HC42:$HL42)),(SUMIF(S!$HC$15:$HL$15,'Ciclo Semaforico'!CC$30,S!$HC42:$HL42)+SUMIF(N!$HC$15:$HL$15,'Ciclo Semaforico'!CC$30,N!$HC42:$HL42)+SUMIF(E!$HC$15:$HL$15,'Ciclo Semaforico'!CC$30,E!$HC42:$HL42)+SUMIF(O!$HC$15:$HL$15,'Ciclo Semaforico'!CC$30,O!$HC42:$HL42))*CC$31))</f>
        <v>0</v>
      </c>
      <c r="CD67" s="245">
        <f>IF(CD$32="",IF(CD$31="",(SUMIF(S!$HC$15:$HL$15,'Ciclo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Semaforico'!CD$30,O!$HC42:$HL42))*CD$31),(SUMIF(S!$HC$15:$HL$15,'Ciclo Semaforico'!CD$32,S!$HC42:$HL42)+SUMIF(N!$HC$15:$HL$15,'Ciclo Semaforico'!CD$32,N!$HC42:$HL42)+SUMIF(E!$HC$15:$HL$15,'Ciclo Semaforico'!CD$32,E!$HC42:$HL42)+SUMIF(O!$HC$15:$HL$15,'Ciclo Semaforico'!CD$32,O!$HC42:$HL42))-IF(CD$31="",(SUMIF(S!$HC$15:$HL$15,'Ciclo Semaforico'!CD$30,S!$HC42:$HL42)+SUMIF(N!$HC$15:$HL$15,'Ciclo Semaforico'!CD$30,N!$HC42:$HL42)+SUMIF(E!$HC$15:$HL$15,'Ciclo Semaforico'!CD$30,E!$HC42:$HL42)+SUMIF(O!$HC$15:$HL$15,'Ciclo Semaforico'!CD$30,O!$HC42:$HL42)),(SUMIF(S!$HC$15:$HL$15,'Ciclo Semaforico'!CD$30,S!$HC42:$HL42)+SUMIF(N!$HC$15:$HL$15,'Ciclo Semaforico'!CD$30,N!$HC42:$HL42)+SUMIF(E!$HC$15:$HL$15,'Ciclo Semaforico'!CD$30,E!$HC42:$HL42)+SUMIF(O!$HC$15:$HL$15,'Ciclo Semaforico'!CD$30,O!$HC42:$HL42))*CD$31))</f>
        <v>0</v>
      </c>
      <c r="CE67" s="245">
        <f>IF(CE$32="",IF(CE$31="",(SUMIF(S!$HC$15:$HL$15,'Ciclo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Semaforico'!CE$30,O!$HC42:$HL42))*CE$31),(SUMIF(S!$HC$15:$HL$15,'Ciclo Semaforico'!CE$32,S!$HC42:$HL42)+SUMIF(N!$HC$15:$HL$15,'Ciclo Semaforico'!CE$32,N!$HC42:$HL42)+SUMIF(E!$HC$15:$HL$15,'Ciclo Semaforico'!CE$32,E!$HC42:$HL42)+SUMIF(O!$HC$15:$HL$15,'Ciclo Semaforico'!CE$32,O!$HC42:$HL42))-IF(CE$31="",(SUMIF(S!$HC$15:$HL$15,'Ciclo Semaforico'!CE$30,S!$HC42:$HL42)+SUMIF(N!$HC$15:$HL$15,'Ciclo Semaforico'!CE$30,N!$HC42:$HL42)+SUMIF(E!$HC$15:$HL$15,'Ciclo Semaforico'!CE$30,E!$HC42:$HL42)+SUMIF(O!$HC$15:$HL$15,'Ciclo Semaforico'!CE$30,O!$HC42:$HL42)),(SUMIF(S!$HC$15:$HL$15,'Ciclo Semaforico'!CE$30,S!$HC42:$HL42)+SUMIF(N!$HC$15:$HL$15,'Ciclo Semaforico'!CE$30,N!$HC42:$HL42)+SUMIF(E!$HC$15:$HL$15,'Ciclo Semaforico'!CE$30,E!$HC42:$HL42)+SUMIF(O!$HC$15:$HL$15,'Ciclo Semaforico'!CE$30,O!$HC42:$HL42))*CE$31))</f>
        <v>0</v>
      </c>
      <c r="CF67" s="245">
        <f>IF(CF$32="",IF(CF$31="",(SUMIF(S!$HC$15:$HL$15,'Ciclo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Semaforico'!CF$30,O!$HC42:$HL42))*CF$31),(SUMIF(S!$HC$15:$HL$15,'Ciclo Semaforico'!CF$32,S!$HC42:$HL42)+SUMIF(N!$HC$15:$HL$15,'Ciclo Semaforico'!CF$32,N!$HC42:$HL42)+SUMIF(E!$HC$15:$HL$15,'Ciclo Semaforico'!CF$32,E!$HC42:$HL42)+SUMIF(O!$HC$15:$HL$15,'Ciclo Semaforico'!CF$32,O!$HC42:$HL42))-IF(CF$31="",(SUMIF(S!$HC$15:$HL$15,'Ciclo Semaforico'!CF$30,S!$HC42:$HL42)+SUMIF(N!$HC$15:$HL$15,'Ciclo Semaforico'!CF$30,N!$HC42:$HL42)+SUMIF(E!$HC$15:$HL$15,'Ciclo Semaforico'!CF$30,E!$HC42:$HL42)+SUMIF(O!$HC$15:$HL$15,'Ciclo Semaforico'!CF$30,O!$HC42:$HL42)),(SUMIF(S!$HC$15:$HL$15,'Ciclo Semaforico'!CF$30,S!$HC42:$HL42)+SUMIF(N!$HC$15:$HL$15,'Ciclo Semaforico'!CF$30,N!$HC42:$HL42)+SUMIF(E!$HC$15:$HL$15,'Ciclo Semaforico'!CF$30,E!$HC42:$HL42)+SUMIF(O!$HC$15:$HL$15,'Ciclo Semaforico'!CF$30,O!$HC42:$HL42))*CF$31))</f>
        <v>0</v>
      </c>
      <c r="CG67" s="245">
        <f>IF(CG$32="",IF(CG$31="",(SUMIF(S!$HC$15:$HL$15,'Ciclo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Semaforico'!CG$30,O!$HC42:$HL42))*CG$31),(SUMIF(S!$HC$15:$HL$15,'Ciclo Semaforico'!CG$32,S!$HC42:$HL42)+SUMIF(N!$HC$15:$HL$15,'Ciclo Semaforico'!CG$32,N!$HC42:$HL42)+SUMIF(E!$HC$15:$HL$15,'Ciclo Semaforico'!CG$32,E!$HC42:$HL42)+SUMIF(O!$HC$15:$HL$15,'Ciclo Semaforico'!CG$32,O!$HC42:$HL42))-IF(CG$31="",(SUMIF(S!$HC$15:$HL$15,'Ciclo Semaforico'!CG$30,S!$HC42:$HL42)+SUMIF(N!$HC$15:$HL$15,'Ciclo Semaforico'!CG$30,N!$HC42:$HL42)+SUMIF(E!$HC$15:$HL$15,'Ciclo Semaforico'!CG$30,E!$HC42:$HL42)+SUMIF(O!$HC$15:$HL$15,'Ciclo Semaforico'!CG$30,O!$HC42:$HL42)),(SUMIF(S!$HC$15:$HL$15,'Ciclo Semaforico'!CG$30,S!$HC42:$HL42)+SUMIF(N!$HC$15:$HL$15,'Ciclo Semaforico'!CG$30,N!$HC42:$HL42)+SUMIF(E!$HC$15:$HL$15,'Ciclo Semaforico'!CG$30,E!$HC42:$HL42)+SUMIF(O!$HC$15:$HL$15,'Ciclo Semaforico'!CG$30,O!$HC42:$HL42))*CG$31))</f>
        <v>0</v>
      </c>
      <c r="CH67" s="246">
        <f>IF(CH$32="",IF(CH$31="",(SUMIF(S!$HC$15:$HL$15,'Ciclo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Semaforico'!CH$30,O!$HC42:$HL42))*CH$31),(SUMIF(S!$HC$15:$HL$15,'Ciclo Semaforico'!CH$32,S!$HC42:$HL42)+SUMIF(N!$HC$15:$HL$15,'Ciclo Semaforico'!CH$32,N!$HC42:$HL42)+SUMIF(E!$HC$15:$HL$15,'Ciclo Semaforico'!CH$32,E!$HC42:$HL42)+SUMIF(O!$HC$15:$HL$15,'Ciclo Semaforico'!CH$32,O!$HC42:$HL42))-IF(CH$31="",(SUMIF(S!$HC$15:$HL$15,'Ciclo Semaforico'!CH$30,S!$HC42:$HL42)+SUMIF(N!$HC$15:$HL$15,'Ciclo Semaforico'!CH$30,N!$HC42:$HL42)+SUMIF(E!$HC$15:$HL$15,'Ciclo Semaforico'!CH$30,E!$HC42:$HL42)+SUMIF(O!$HC$15:$HL$15,'Ciclo Semaforico'!CH$30,O!$HC42:$HL42)),(SUMIF(S!$HC$15:$HL$15,'Ciclo Semaforico'!CH$30,S!$HC42:$HL42)+SUMIF(N!$HC$15:$HL$15,'Ciclo Semaforico'!CH$30,N!$HC42:$HL42)+SUMIF(E!$HC$15:$HL$15,'Ciclo Semaforico'!CH$30,E!$HC42:$HL42)+SUMIF(O!$HC$15:$HL$15,'Ciclo Semaforico'!CH$30,O!$HC42:$HL42))*CH$31))</f>
        <v>0</v>
      </c>
      <c r="CI67" s="244">
        <f t="shared" si="52"/>
        <v>0</v>
      </c>
      <c r="CJ67" s="245">
        <f t="shared" si="53"/>
        <v>0</v>
      </c>
      <c r="CK67" s="245">
        <f t="shared" si="54"/>
        <v>0</v>
      </c>
      <c r="CL67" s="245">
        <f t="shared" si="55"/>
        <v>0</v>
      </c>
      <c r="CM67" s="245" t="e">
        <f t="shared" si="56"/>
        <v>#REF!</v>
      </c>
      <c r="CN67" s="245">
        <f t="shared" si="57"/>
        <v>0</v>
      </c>
      <c r="CO67" s="245">
        <f t="shared" si="58"/>
        <v>0</v>
      </c>
      <c r="CP67" s="245">
        <f t="shared" si="59"/>
        <v>0</v>
      </c>
      <c r="CQ67" s="245">
        <f t="shared" si="60"/>
        <v>0</v>
      </c>
      <c r="CR67" s="245">
        <f t="shared" si="61"/>
        <v>0</v>
      </c>
      <c r="CS67" s="245">
        <f t="shared" si="62"/>
        <v>0</v>
      </c>
      <c r="CT67" s="246">
        <f t="shared" si="63"/>
        <v>0</v>
      </c>
      <c r="CU67" s="244">
        <f t="shared" si="64"/>
        <v>0</v>
      </c>
      <c r="CV67" s="245">
        <f t="shared" si="65"/>
        <v>0</v>
      </c>
      <c r="CW67" s="245">
        <f t="shared" si="66"/>
        <v>0</v>
      </c>
      <c r="CX67" s="245">
        <f t="shared" si="67"/>
        <v>0</v>
      </c>
      <c r="CY67" s="245">
        <f t="shared" si="68"/>
        <v>0</v>
      </c>
      <c r="CZ67" s="245">
        <f t="shared" si="69"/>
        <v>0</v>
      </c>
      <c r="DA67" s="245">
        <f t="shared" si="70"/>
        <v>0</v>
      </c>
      <c r="DB67" s="245">
        <f t="shared" si="71"/>
        <v>0</v>
      </c>
      <c r="DC67" s="245">
        <f t="shared" si="72"/>
        <v>0</v>
      </c>
      <c r="DD67" s="245">
        <f t="shared" si="73"/>
        <v>0</v>
      </c>
      <c r="DE67" s="245">
        <f t="shared" si="74"/>
        <v>0</v>
      </c>
      <c r="DF67" s="246">
        <f t="shared" si="75"/>
        <v>0</v>
      </c>
      <c r="DG67" s="244" t="e">
        <f t="shared" si="76"/>
        <v>#REF!</v>
      </c>
      <c r="DH67" s="245" t="e">
        <f t="shared" si="77"/>
        <v>#REF!</v>
      </c>
      <c r="DI67" s="245" t="e">
        <f t="shared" si="78"/>
        <v>#REF!</v>
      </c>
      <c r="DJ67" s="245" t="e">
        <f t="shared" si="79"/>
        <v>#REF!</v>
      </c>
      <c r="DK67" s="245" t="e">
        <f t="shared" si="80"/>
        <v>#REF!</v>
      </c>
      <c r="DL67" s="245" t="e">
        <f t="shared" si="81"/>
        <v>#REF!</v>
      </c>
      <c r="DM67" s="245">
        <f t="shared" si="82"/>
        <v>0</v>
      </c>
      <c r="DN67" s="245">
        <f t="shared" si="83"/>
        <v>0</v>
      </c>
      <c r="DO67" s="245">
        <f t="shared" si="84"/>
        <v>0</v>
      </c>
      <c r="DP67" s="245">
        <f t="shared" si="85"/>
        <v>0</v>
      </c>
      <c r="DQ67" s="245">
        <f t="shared" si="86"/>
        <v>0</v>
      </c>
      <c r="DR67" s="246">
        <f t="shared" si="87"/>
        <v>0</v>
      </c>
      <c r="DS67" s="244">
        <f t="shared" si="88"/>
        <v>0</v>
      </c>
      <c r="DT67" s="245">
        <f t="shared" si="89"/>
        <v>0</v>
      </c>
      <c r="DU67" s="245">
        <f t="shared" si="90"/>
        <v>0</v>
      </c>
      <c r="DV67" s="245">
        <f t="shared" si="91"/>
        <v>0</v>
      </c>
      <c r="DW67" s="245">
        <f t="shared" si="92"/>
        <v>0</v>
      </c>
      <c r="DX67" s="245">
        <f t="shared" si="93"/>
        <v>0</v>
      </c>
      <c r="DY67" s="245">
        <f t="shared" si="94"/>
        <v>0</v>
      </c>
      <c r="DZ67" s="245">
        <f t="shared" si="95"/>
        <v>0</v>
      </c>
      <c r="EA67" s="245">
        <f t="shared" si="96"/>
        <v>0</v>
      </c>
      <c r="EB67" s="245">
        <f t="shared" si="97"/>
        <v>0</v>
      </c>
      <c r="EC67" s="245">
        <f t="shared" si="98"/>
        <v>0</v>
      </c>
      <c r="ED67" s="246">
        <f t="shared" si="99"/>
        <v>0</v>
      </c>
      <c r="EE67" s="244">
        <f t="shared" si="100"/>
        <v>0</v>
      </c>
      <c r="EF67" s="245">
        <f t="shared" si="101"/>
        <v>0</v>
      </c>
      <c r="EG67" s="245">
        <f t="shared" si="102"/>
        <v>0</v>
      </c>
      <c r="EH67" s="245">
        <f t="shared" si="103"/>
        <v>0</v>
      </c>
      <c r="EI67" s="245">
        <f t="shared" si="104"/>
        <v>0</v>
      </c>
      <c r="EJ67" s="245">
        <f t="shared" si="105"/>
        <v>0</v>
      </c>
      <c r="EK67" s="245">
        <f t="shared" si="106"/>
        <v>0</v>
      </c>
      <c r="EL67" s="245">
        <f t="shared" si="107"/>
        <v>0</v>
      </c>
      <c r="EM67" s="245">
        <f t="shared" si="108"/>
        <v>0</v>
      </c>
      <c r="EN67" s="245">
        <f t="shared" si="109"/>
        <v>0</v>
      </c>
      <c r="EO67" s="245">
        <f t="shared" si="110"/>
        <v>0</v>
      </c>
      <c r="EP67" s="246">
        <f t="shared" si="111"/>
        <v>0</v>
      </c>
      <c r="EQ67" s="255">
        <f t="shared" si="112"/>
        <v>0</v>
      </c>
      <c r="ER67" s="256">
        <f t="shared" si="113"/>
        <v>0</v>
      </c>
      <c r="ES67" s="256">
        <f t="shared" si="114"/>
        <v>0</v>
      </c>
      <c r="ET67" s="256">
        <f t="shared" si="115"/>
        <v>0</v>
      </c>
      <c r="EU67" s="256" t="e">
        <f t="shared" si="116"/>
        <v>#REF!</v>
      </c>
      <c r="EV67" s="256">
        <f t="shared" si="117"/>
        <v>0</v>
      </c>
      <c r="EW67" s="256">
        <f t="shared" si="118"/>
        <v>0</v>
      </c>
      <c r="EX67" s="256" t="str">
        <f t="shared" si="119"/>
        <v/>
      </c>
      <c r="EY67" s="256" t="str">
        <f t="shared" si="120"/>
        <v/>
      </c>
      <c r="EZ67" s="256" t="str">
        <f t="shared" si="121"/>
        <v/>
      </c>
      <c r="FA67" s="256" t="str">
        <f t="shared" si="122"/>
        <v/>
      </c>
      <c r="FB67" s="257" t="str">
        <f t="shared" si="123"/>
        <v/>
      </c>
      <c r="FC67" s="255">
        <f t="shared" si="124"/>
        <v>0</v>
      </c>
      <c r="FD67" s="256" t="str">
        <f t="shared" si="125"/>
        <v/>
      </c>
      <c r="FE67" s="256" t="str">
        <f t="shared" si="126"/>
        <v/>
      </c>
      <c r="FF67" s="256" t="str">
        <f t="shared" si="127"/>
        <v/>
      </c>
      <c r="FG67" s="256" t="str">
        <f t="shared" si="128"/>
        <v/>
      </c>
      <c r="FH67" s="256" t="str">
        <f t="shared" si="129"/>
        <v/>
      </c>
      <c r="FI67" s="256" t="str">
        <f t="shared" si="130"/>
        <v/>
      </c>
      <c r="FJ67" s="256" t="str">
        <f t="shared" si="131"/>
        <v/>
      </c>
      <c r="FK67" s="256" t="str">
        <f t="shared" si="132"/>
        <v/>
      </c>
      <c r="FL67" s="256" t="str">
        <f t="shared" si="133"/>
        <v/>
      </c>
      <c r="FM67" s="256" t="str">
        <f t="shared" si="134"/>
        <v/>
      </c>
      <c r="FN67" s="257" t="str">
        <f t="shared" si="135"/>
        <v/>
      </c>
      <c r="FO67" s="255" t="e">
        <f t="shared" si="136"/>
        <v>#REF!</v>
      </c>
      <c r="FP67" s="256" t="e">
        <f t="shared" si="137"/>
        <v>#REF!</v>
      </c>
      <c r="FQ67" s="256" t="e">
        <f t="shared" si="138"/>
        <v>#REF!</v>
      </c>
      <c r="FR67" s="256" t="e">
        <f t="shared" si="139"/>
        <v>#REF!</v>
      </c>
      <c r="FS67" s="256" t="e">
        <f t="shared" si="140"/>
        <v>#REF!</v>
      </c>
      <c r="FT67" s="256" t="e">
        <f t="shared" si="141"/>
        <v>#REF!</v>
      </c>
      <c r="FU67" s="256" t="str">
        <f t="shared" si="142"/>
        <v/>
      </c>
      <c r="FV67" s="256" t="str">
        <f t="shared" si="143"/>
        <v/>
      </c>
      <c r="FW67" s="256" t="str">
        <f t="shared" si="144"/>
        <v/>
      </c>
      <c r="FX67" s="256" t="str">
        <f t="shared" si="145"/>
        <v/>
      </c>
      <c r="FY67" s="256" t="str">
        <f t="shared" si="146"/>
        <v/>
      </c>
      <c r="FZ67" s="257" t="str">
        <f t="shared" si="147"/>
        <v/>
      </c>
      <c r="GA67" s="255" t="str">
        <f t="shared" si="148"/>
        <v/>
      </c>
      <c r="GB67" s="256" t="str">
        <f t="shared" si="149"/>
        <v/>
      </c>
      <c r="GC67" s="256" t="str">
        <f t="shared" si="150"/>
        <v/>
      </c>
      <c r="GD67" s="256" t="str">
        <f t="shared" si="151"/>
        <v/>
      </c>
      <c r="GE67" s="256" t="str">
        <f t="shared" si="152"/>
        <v/>
      </c>
      <c r="GF67" s="256" t="str">
        <f t="shared" si="153"/>
        <v/>
      </c>
      <c r="GG67" s="256" t="str">
        <f t="shared" si="154"/>
        <v/>
      </c>
      <c r="GH67" s="256" t="str">
        <f t="shared" si="155"/>
        <v/>
      </c>
      <c r="GI67" s="256" t="str">
        <f t="shared" si="156"/>
        <v/>
      </c>
      <c r="GJ67" s="256" t="str">
        <f t="shared" si="157"/>
        <v/>
      </c>
      <c r="GK67" s="256" t="str">
        <f t="shared" si="158"/>
        <v/>
      </c>
      <c r="GL67" s="257" t="str">
        <f t="shared" si="159"/>
        <v/>
      </c>
      <c r="GM67" s="255" t="str">
        <f t="shared" si="160"/>
        <v/>
      </c>
      <c r="GN67" s="256" t="str">
        <f t="shared" si="161"/>
        <v/>
      </c>
      <c r="GO67" s="256" t="str">
        <f t="shared" si="162"/>
        <v/>
      </c>
      <c r="GP67" s="256" t="str">
        <f t="shared" si="163"/>
        <v/>
      </c>
      <c r="GQ67" s="256" t="str">
        <f t="shared" si="164"/>
        <v/>
      </c>
      <c r="GR67" s="256" t="str">
        <f t="shared" si="165"/>
        <v/>
      </c>
      <c r="GS67" s="256" t="str">
        <f t="shared" si="166"/>
        <v/>
      </c>
      <c r="GT67" s="256" t="str">
        <f t="shared" si="167"/>
        <v/>
      </c>
      <c r="GU67" s="256" t="str">
        <f t="shared" si="168"/>
        <v/>
      </c>
      <c r="GV67" s="256" t="str">
        <f t="shared" si="169"/>
        <v/>
      </c>
      <c r="GW67" s="256" t="str">
        <f t="shared" si="170"/>
        <v/>
      </c>
      <c r="GX67" s="257" t="str">
        <f t="shared" si="171"/>
        <v/>
      </c>
      <c r="GY67" s="252">
        <f t="shared" si="185"/>
        <v>0</v>
      </c>
      <c r="GZ67" s="253" t="e">
        <f t="shared" si="185"/>
        <v>#REF!</v>
      </c>
      <c r="HA67" s="253">
        <f t="shared" si="185"/>
        <v>0</v>
      </c>
      <c r="HB67" s="253">
        <f t="shared" si="185"/>
        <v>0</v>
      </c>
      <c r="HC67" s="253">
        <f t="shared" si="185"/>
        <v>0</v>
      </c>
      <c r="HD67" s="253">
        <f t="shared" si="185"/>
        <v>0</v>
      </c>
      <c r="HE67" s="253">
        <f t="shared" si="185"/>
        <v>0</v>
      </c>
      <c r="HF67" s="254">
        <f t="shared" si="185"/>
        <v>0</v>
      </c>
      <c r="HG67" s="252">
        <f t="shared" si="187"/>
        <v>0</v>
      </c>
      <c r="HH67" s="253">
        <f t="shared" si="187"/>
        <v>0</v>
      </c>
      <c r="HI67" s="253">
        <f t="shared" si="187"/>
        <v>0</v>
      </c>
      <c r="HJ67" s="253">
        <f t="shared" si="187"/>
        <v>0</v>
      </c>
      <c r="HK67" s="253">
        <f t="shared" si="187"/>
        <v>0</v>
      </c>
      <c r="HL67" s="253">
        <f t="shared" si="187"/>
        <v>0</v>
      </c>
      <c r="HM67" s="253">
        <f t="shared" si="187"/>
        <v>0</v>
      </c>
      <c r="HN67" s="254">
        <f t="shared" si="187"/>
        <v>0</v>
      </c>
      <c r="HO67" s="252" t="e">
        <f t="shared" si="189"/>
        <v>#REF!</v>
      </c>
      <c r="HP67" s="253" t="e">
        <f t="shared" si="189"/>
        <v>#REF!</v>
      </c>
      <c r="HQ67" s="253">
        <f t="shared" si="189"/>
        <v>0</v>
      </c>
      <c r="HR67" s="253">
        <f t="shared" si="189"/>
        <v>0</v>
      </c>
      <c r="HS67" s="253">
        <f t="shared" si="189"/>
        <v>0</v>
      </c>
      <c r="HT67" s="253">
        <f t="shared" si="189"/>
        <v>0</v>
      </c>
      <c r="HU67" s="253">
        <f t="shared" si="189"/>
        <v>0</v>
      </c>
      <c r="HV67" s="254">
        <f t="shared" si="189"/>
        <v>0</v>
      </c>
      <c r="HW67" s="252">
        <f t="shared" si="191"/>
        <v>0</v>
      </c>
      <c r="HX67" s="253">
        <f t="shared" si="191"/>
        <v>0</v>
      </c>
      <c r="HY67" s="253">
        <f t="shared" si="191"/>
        <v>0</v>
      </c>
      <c r="HZ67" s="253">
        <f t="shared" si="191"/>
        <v>0</v>
      </c>
      <c r="IA67" s="253">
        <f t="shared" si="191"/>
        <v>0</v>
      </c>
      <c r="IB67" s="253">
        <f t="shared" si="191"/>
        <v>0</v>
      </c>
      <c r="IC67" s="253">
        <f t="shared" si="191"/>
        <v>0</v>
      </c>
      <c r="ID67" s="254">
        <f t="shared" si="191"/>
        <v>0</v>
      </c>
      <c r="IE67" s="252">
        <f t="shared" si="193"/>
        <v>0</v>
      </c>
      <c r="IF67" s="253">
        <f t="shared" si="193"/>
        <v>0</v>
      </c>
      <c r="IG67" s="253">
        <f t="shared" si="193"/>
        <v>0</v>
      </c>
      <c r="IH67" s="253">
        <f t="shared" si="193"/>
        <v>0</v>
      </c>
      <c r="II67" s="253">
        <f t="shared" si="193"/>
        <v>0</v>
      </c>
      <c r="IJ67" s="253">
        <f t="shared" si="193"/>
        <v>0</v>
      </c>
      <c r="IK67" s="253">
        <f t="shared" si="193"/>
        <v>0</v>
      </c>
      <c r="IL67" s="254">
        <f t="shared" si="193"/>
        <v>0</v>
      </c>
      <c r="IM67" s="255" t="e">
        <f t="shared" si="178"/>
        <v>#REF!</v>
      </c>
      <c r="IN67" s="256">
        <f t="shared" si="179"/>
        <v>0</v>
      </c>
      <c r="IO67" s="256" t="e">
        <f t="shared" si="180"/>
        <v>#REF!</v>
      </c>
      <c r="IP67" s="256">
        <f t="shared" si="181"/>
        <v>0</v>
      </c>
      <c r="IQ67" s="257">
        <f t="shared" si="182"/>
        <v>0</v>
      </c>
      <c r="IR67" s="404" t="e">
        <f t="shared" si="195"/>
        <v>#REF!</v>
      </c>
      <c r="IS67" s="250">
        <f t="shared" si="197"/>
        <v>0</v>
      </c>
      <c r="IT67" s="258" t="e">
        <f t="shared" si="183"/>
        <v>#REF!</v>
      </c>
      <c r="IU67" s="664">
        <v>2400</v>
      </c>
      <c r="IV67" s="409">
        <v>2</v>
      </c>
      <c r="IW67" s="409" t="s">
        <v>205</v>
      </c>
      <c r="IX67" s="413" t="e">
        <f t="shared" si="196"/>
        <v>#REF!</v>
      </c>
      <c r="IY67" s="421" t="e">
        <f t="shared" si="198"/>
        <v>#REF!</v>
      </c>
      <c r="IZ67" s="422">
        <v>3</v>
      </c>
      <c r="JA67" s="423">
        <v>2</v>
      </c>
      <c r="JB67" s="421" t="e">
        <f t="shared" si="199"/>
        <v>#REF!</v>
      </c>
      <c r="JC67" s="422">
        <v>3</v>
      </c>
      <c r="JD67" s="423">
        <v>2</v>
      </c>
      <c r="JE67" s="418" t="e">
        <f t="shared" si="200"/>
        <v>#REF!</v>
      </c>
      <c r="JF67" s="419">
        <v>3</v>
      </c>
      <c r="JG67" s="420">
        <v>2</v>
      </c>
      <c r="JH67" s="418"/>
      <c r="JI67" s="419"/>
      <c r="JJ67" s="420"/>
      <c r="JK67" s="418"/>
      <c r="JL67" s="419"/>
      <c r="JM67" s="420"/>
      <c r="JN67" s="662">
        <v>1</v>
      </c>
      <c r="JO67" s="662">
        <v>1.4</v>
      </c>
      <c r="JP67" s="662">
        <v>1</v>
      </c>
      <c r="JQ67" s="662">
        <v>1</v>
      </c>
      <c r="JR67" s="663">
        <v>1</v>
      </c>
      <c r="JS67" s="657" t="e">
        <f t="shared" si="201"/>
        <v>#REF!</v>
      </c>
    </row>
    <row r="68" spans="25:279" ht="20.100000000000001" customHeight="1">
      <c r="Y68" s="380" t="e">
        <f>N!IK43</f>
        <v>#REF!</v>
      </c>
      <c r="Z68" s="377" t="s">
        <v>85</v>
      </c>
      <c r="AA68" s="244">
        <f>IF(AA$32="",IF(AA$31="",(SUMIF(S!$HC$15:$HL$15,'Ciclo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Semaforico'!AA$30,O!$HC43:$HL43))*AA$31),(SUMIF(S!$HC$15:$HL$15,'Ciclo Semaforico'!AA$32,S!$HC43:$HL43)+SUMIF(N!$HC$15:$HL$15,'Ciclo Semaforico'!AA$32,N!$HC43:$HL43)+SUMIF(E!$HC$15:$HL$15,'Ciclo Semaforico'!AA$32,E!$HC43:$HL43)+SUMIF(O!$HC$15:$HL$15,'Ciclo Semaforico'!AA$32,O!$HC43:$HL43))-IF(AA$31="",(SUMIF(S!$HC$15:$HL$15,'Ciclo Semaforico'!AA$30,S!$HC43:$HL43)+SUMIF(N!$HC$15:$HL$15,'Ciclo Semaforico'!AA$30,N!$HC43:$HL43)+SUMIF(E!$HC$15:$HL$15,'Ciclo Semaforico'!AA$30,E!$HC43:$HL43)+SUMIF(O!$HC$15:$HL$15,'Ciclo Semaforico'!AA$30,O!$HC43:$HL43)),(SUMIF(S!$HC$15:$HL$15,'Ciclo Semaforico'!AA$30,S!$HC43:$HL43)+SUMIF(N!$HC$15:$HL$15,'Ciclo Semaforico'!AA$30,N!$HC43:$HL43)+SUMIF(E!$HC$15:$HL$15,'Ciclo Semaforico'!AA$30,E!$HC43:$HL43)+SUMIF(O!$HC$15:$HL$15,'Ciclo Semaforico'!AA$30,O!$HC43:$HL43))*AA$31))</f>
        <v>0</v>
      </c>
      <c r="AB68" s="245">
        <f>IF(AB$32="",IF(AB$31="",(SUMIF(S!$HC$15:$HL$15,'Ciclo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Semaforico'!AB$30,O!$HC43:$HL43))*AB$31),(SUMIF(S!$HC$15:$HL$15,'Ciclo Semaforico'!AB$32,S!$HC43:$HL43)+SUMIF(N!$HC$15:$HL$15,'Ciclo Semaforico'!AB$32,N!$HC43:$HL43)+SUMIF(E!$HC$15:$HL$15,'Ciclo Semaforico'!AB$32,E!$HC43:$HL43)+SUMIF(O!$HC$15:$HL$15,'Ciclo Semaforico'!AB$32,O!$HC43:$HL43))-IF(AB$31="",(SUMIF(S!$HC$15:$HL$15,'Ciclo Semaforico'!AB$30,S!$HC43:$HL43)+SUMIF(N!$HC$15:$HL$15,'Ciclo Semaforico'!AB$30,N!$HC43:$HL43)+SUMIF(E!$HC$15:$HL$15,'Ciclo Semaforico'!AB$30,E!$HC43:$HL43)+SUMIF(O!$HC$15:$HL$15,'Ciclo Semaforico'!AB$30,O!$HC43:$HL43)),(SUMIF(S!$HC$15:$HL$15,'Ciclo Semaforico'!AB$30,S!$HC43:$HL43)+SUMIF(N!$HC$15:$HL$15,'Ciclo Semaforico'!AB$30,N!$HC43:$HL43)+SUMIF(E!$HC$15:$HL$15,'Ciclo Semaforico'!AB$30,E!$HC43:$HL43)+SUMIF(O!$HC$15:$HL$15,'Ciclo Semaforico'!AB$30,O!$HC43:$HL43))*AB$31))</f>
        <v>0</v>
      </c>
      <c r="AC68" s="245">
        <f>IF(AC$32="",IF(AC$31="",(SUMIF(S!$HC$15:$HL$15,'Ciclo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Semaforico'!AC$30,O!$HC43:$HL43))*AC$31),(SUMIF(S!$HC$15:$HL$15,'Ciclo Semaforico'!AC$32,S!$HC43:$HL43)+SUMIF(N!$HC$15:$HL$15,'Ciclo Semaforico'!AC$32,N!$HC43:$HL43)+SUMIF(E!$HC$15:$HL$15,'Ciclo Semaforico'!AC$32,E!$HC43:$HL43)+SUMIF(O!$HC$15:$HL$15,'Ciclo Semaforico'!AC$32,O!$HC43:$HL43))-IF(AC$31="",(SUMIF(S!$HC$15:$HL$15,'Ciclo Semaforico'!AC$30,S!$HC43:$HL43)+SUMIF(N!$HC$15:$HL$15,'Ciclo Semaforico'!AC$30,N!$HC43:$HL43)+SUMIF(E!$HC$15:$HL$15,'Ciclo Semaforico'!AC$30,E!$HC43:$HL43)+SUMIF(O!$HC$15:$HL$15,'Ciclo Semaforico'!AC$30,O!$HC43:$HL43)),(SUMIF(S!$HC$15:$HL$15,'Ciclo Semaforico'!AC$30,S!$HC43:$HL43)+SUMIF(N!$HC$15:$HL$15,'Ciclo Semaforico'!AC$30,N!$HC43:$HL43)+SUMIF(E!$HC$15:$HL$15,'Ciclo Semaforico'!AC$30,E!$HC43:$HL43)+SUMIF(O!$HC$15:$HL$15,'Ciclo Semaforico'!AC$30,O!$HC43:$HL43))*AC$31))</f>
        <v>0</v>
      </c>
      <c r="AD68" s="245">
        <f>IF(AD$32="",IF(AD$31="",(SUMIF(S!$HC$15:$HL$15,'Ciclo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Semaforico'!AD$30,O!$HC43:$HL43))*AD$31),(SUMIF(S!$HC$15:$HL$15,'Ciclo Semaforico'!AD$32,S!$HC43:$HL43)+SUMIF(N!$HC$15:$HL$15,'Ciclo Semaforico'!AD$32,N!$HC43:$HL43)+SUMIF(E!$HC$15:$HL$15,'Ciclo Semaforico'!AD$32,E!$HC43:$HL43)+SUMIF(O!$HC$15:$HL$15,'Ciclo Semaforico'!AD$32,O!$HC43:$HL43))-IF(AD$31="",(SUMIF(S!$HC$15:$HL$15,'Ciclo Semaforico'!AD$30,S!$HC43:$HL43)+SUMIF(N!$HC$15:$HL$15,'Ciclo Semaforico'!AD$30,N!$HC43:$HL43)+SUMIF(E!$HC$15:$HL$15,'Ciclo Semaforico'!AD$30,E!$HC43:$HL43)+SUMIF(O!$HC$15:$HL$15,'Ciclo Semaforico'!AD$30,O!$HC43:$HL43)),(SUMIF(S!$HC$15:$HL$15,'Ciclo Semaforico'!AD$30,S!$HC43:$HL43)+SUMIF(N!$HC$15:$HL$15,'Ciclo Semaforico'!AD$30,N!$HC43:$HL43)+SUMIF(E!$HC$15:$HL$15,'Ciclo Semaforico'!AD$30,E!$HC43:$HL43)+SUMIF(O!$HC$15:$HL$15,'Ciclo Semaforico'!AD$30,O!$HC43:$HL43))*AD$31))</f>
        <v>0</v>
      </c>
      <c r="AE68" s="245" t="e">
        <f>IF(AE$32="",IF(AE$31="",(SUMIF(S!$HC$15:$HL$15,'Ciclo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Semaforico'!AE$30,O!$HC43:$HL43))*AE$31),(SUMIF(S!$HC$15:$HL$15,'Ciclo Semaforico'!AE$32,S!$HC43:$HL43)+SUMIF(N!$HC$15:$HL$15,'Ciclo Semaforico'!AE$32,N!$HC43:$HL43)+SUMIF(E!$HC$15:$HL$15,'Ciclo Semaforico'!AE$32,E!$HC43:$HL43)+SUMIF(O!$HC$15:$HL$15,'Ciclo Semaforico'!AE$32,O!$HC43:$HL43))-IF(AE$31="",(SUMIF(S!$HC$15:$HL$15,'Ciclo Semaforico'!AE$30,S!$HC43:$HL43)+SUMIF(N!$HC$15:$HL$15,'Ciclo Semaforico'!AE$30,N!$HC43:$HL43)+SUMIF(E!$HC$15:$HL$15,'Ciclo Semaforico'!AE$30,E!$HC43:$HL43)+SUMIF(O!$HC$15:$HL$15,'Ciclo Semaforico'!AE$30,O!$HC43:$HL43)),(SUMIF(S!$HC$15:$HL$15,'Ciclo Semaforico'!AE$30,S!$HC43:$HL43)+SUMIF(N!$HC$15:$HL$15,'Ciclo Semaforico'!AE$30,N!$HC43:$HL43)+SUMIF(E!$HC$15:$HL$15,'Ciclo Semaforico'!AE$30,E!$HC43:$HL43)+SUMIF(O!$HC$15:$HL$15,'Ciclo Semaforico'!AE$30,O!$HC43:$HL43))*AE$31))</f>
        <v>#REF!</v>
      </c>
      <c r="AF68" s="245">
        <f>IF(AF$32="",IF(AF$31="",(SUMIF(S!$HC$15:$HL$15,'Ciclo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Semaforico'!AF$30,O!$HC43:$HL43))*AF$31),(SUMIF(S!$HC$15:$HL$15,'Ciclo Semaforico'!AF$32,S!$HC43:$HL43)+SUMIF(N!$HC$15:$HL$15,'Ciclo Semaforico'!AF$32,N!$HC43:$HL43)+SUMIF(E!$HC$15:$HL$15,'Ciclo Semaforico'!AF$32,E!$HC43:$HL43)+SUMIF(O!$HC$15:$HL$15,'Ciclo Semaforico'!AF$32,O!$HC43:$HL43))-IF(AF$31="",(SUMIF(S!$HC$15:$HL$15,'Ciclo Semaforico'!AF$30,S!$HC43:$HL43)+SUMIF(N!$HC$15:$HL$15,'Ciclo Semaforico'!AF$30,N!$HC43:$HL43)+SUMIF(E!$HC$15:$HL$15,'Ciclo Semaforico'!AF$30,E!$HC43:$HL43)+SUMIF(O!$HC$15:$HL$15,'Ciclo Semaforico'!AF$30,O!$HC43:$HL43)),(SUMIF(S!$HC$15:$HL$15,'Ciclo Semaforico'!AF$30,S!$HC43:$HL43)+SUMIF(N!$HC$15:$HL$15,'Ciclo Semaforico'!AF$30,N!$HC43:$HL43)+SUMIF(E!$HC$15:$HL$15,'Ciclo Semaforico'!AF$30,E!$HC43:$HL43)+SUMIF(O!$HC$15:$HL$15,'Ciclo Semaforico'!AF$30,O!$HC43:$HL43))*AF$31))</f>
        <v>0</v>
      </c>
      <c r="AG68" s="245">
        <f>IF(AG$32="",IF(AG$31="",(SUMIF(S!$HC$15:$HL$15,'Ciclo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Semaforico'!AG$30,O!$HC43:$HL43))*AG$31),(SUMIF(S!$HC$15:$HL$15,'Ciclo Semaforico'!AG$32,S!$HC43:$HL43)+SUMIF(N!$HC$15:$HL$15,'Ciclo Semaforico'!AG$32,N!$HC43:$HL43)+SUMIF(E!$HC$15:$HL$15,'Ciclo Semaforico'!AG$32,E!$HC43:$HL43)+SUMIF(O!$HC$15:$HL$15,'Ciclo Semaforico'!AG$32,O!$HC43:$HL43))-IF(AG$31="",(SUMIF(S!$HC$15:$HL$15,'Ciclo Semaforico'!AG$30,S!$HC43:$HL43)+SUMIF(N!$HC$15:$HL$15,'Ciclo Semaforico'!AG$30,N!$HC43:$HL43)+SUMIF(E!$HC$15:$HL$15,'Ciclo Semaforico'!AG$30,E!$HC43:$HL43)+SUMIF(O!$HC$15:$HL$15,'Ciclo Semaforico'!AG$30,O!$HC43:$HL43)),(SUMIF(S!$HC$15:$HL$15,'Ciclo Semaforico'!AG$30,S!$HC43:$HL43)+SUMIF(N!$HC$15:$HL$15,'Ciclo Semaforico'!AG$30,N!$HC43:$HL43)+SUMIF(E!$HC$15:$HL$15,'Ciclo Semaforico'!AG$30,E!$HC43:$HL43)+SUMIF(O!$HC$15:$HL$15,'Ciclo Semaforico'!AG$30,O!$HC43:$HL43))*AG$31))</f>
        <v>0</v>
      </c>
      <c r="AH68" s="245">
        <f>IF(AH$32="",IF(AH$31="",(SUMIF(S!$HC$15:$HL$15,'Ciclo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Semaforico'!AH$30,O!$HC43:$HL43))*AH$31),(SUMIF(S!$HC$15:$HL$15,'Ciclo Semaforico'!AH$32,S!$HC43:$HL43)+SUMIF(N!$HC$15:$HL$15,'Ciclo Semaforico'!AH$32,N!$HC43:$HL43)+SUMIF(E!$HC$15:$HL$15,'Ciclo Semaforico'!AH$32,E!$HC43:$HL43)+SUMIF(O!$HC$15:$HL$15,'Ciclo Semaforico'!AH$32,O!$HC43:$HL43))-IF(AH$31="",(SUMIF(S!$HC$15:$HL$15,'Ciclo Semaforico'!AH$30,S!$HC43:$HL43)+SUMIF(N!$HC$15:$HL$15,'Ciclo Semaforico'!AH$30,N!$HC43:$HL43)+SUMIF(E!$HC$15:$HL$15,'Ciclo Semaforico'!AH$30,E!$HC43:$HL43)+SUMIF(O!$HC$15:$HL$15,'Ciclo Semaforico'!AH$30,O!$HC43:$HL43)),(SUMIF(S!$HC$15:$HL$15,'Ciclo Semaforico'!AH$30,S!$HC43:$HL43)+SUMIF(N!$HC$15:$HL$15,'Ciclo Semaforico'!AH$30,N!$HC43:$HL43)+SUMIF(E!$HC$15:$HL$15,'Ciclo Semaforico'!AH$30,E!$HC43:$HL43)+SUMIF(O!$HC$15:$HL$15,'Ciclo Semaforico'!AH$30,O!$HC43:$HL43))*AH$31))</f>
        <v>0</v>
      </c>
      <c r="AI68" s="245">
        <f>IF(AI$32="",IF(AI$31="",(SUMIF(S!$HC$15:$HL$15,'Ciclo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Semaforico'!AI$30,O!$HC43:$HL43))*AI$31),(SUMIF(S!$HC$15:$HL$15,'Ciclo Semaforico'!AI$32,S!$HC43:$HL43)+SUMIF(N!$HC$15:$HL$15,'Ciclo Semaforico'!AI$32,N!$HC43:$HL43)+SUMIF(E!$HC$15:$HL$15,'Ciclo Semaforico'!AI$32,E!$HC43:$HL43)+SUMIF(O!$HC$15:$HL$15,'Ciclo Semaforico'!AI$32,O!$HC43:$HL43))-IF(AI$31="",(SUMIF(S!$HC$15:$HL$15,'Ciclo Semaforico'!AI$30,S!$HC43:$HL43)+SUMIF(N!$HC$15:$HL$15,'Ciclo Semaforico'!AI$30,N!$HC43:$HL43)+SUMIF(E!$HC$15:$HL$15,'Ciclo Semaforico'!AI$30,E!$HC43:$HL43)+SUMIF(O!$HC$15:$HL$15,'Ciclo Semaforico'!AI$30,O!$HC43:$HL43)),(SUMIF(S!$HC$15:$HL$15,'Ciclo Semaforico'!AI$30,S!$HC43:$HL43)+SUMIF(N!$HC$15:$HL$15,'Ciclo Semaforico'!AI$30,N!$HC43:$HL43)+SUMIF(E!$HC$15:$HL$15,'Ciclo Semaforico'!AI$30,E!$HC43:$HL43)+SUMIF(O!$HC$15:$HL$15,'Ciclo Semaforico'!AI$30,O!$HC43:$HL43))*AI$31))</f>
        <v>0</v>
      </c>
      <c r="AJ68" s="245">
        <f>IF(AJ$32="",IF(AJ$31="",(SUMIF(S!$HC$15:$HL$15,'Ciclo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Semaforico'!AJ$30,O!$HC43:$HL43))*AJ$31),(SUMIF(S!$HC$15:$HL$15,'Ciclo Semaforico'!AJ$32,S!$HC43:$HL43)+SUMIF(N!$HC$15:$HL$15,'Ciclo Semaforico'!AJ$32,N!$HC43:$HL43)+SUMIF(E!$HC$15:$HL$15,'Ciclo Semaforico'!AJ$32,E!$HC43:$HL43)+SUMIF(O!$HC$15:$HL$15,'Ciclo Semaforico'!AJ$32,O!$HC43:$HL43))-IF(AJ$31="",(SUMIF(S!$HC$15:$HL$15,'Ciclo Semaforico'!AJ$30,S!$HC43:$HL43)+SUMIF(N!$HC$15:$HL$15,'Ciclo Semaforico'!AJ$30,N!$HC43:$HL43)+SUMIF(E!$HC$15:$HL$15,'Ciclo Semaforico'!AJ$30,E!$HC43:$HL43)+SUMIF(O!$HC$15:$HL$15,'Ciclo Semaforico'!AJ$30,O!$HC43:$HL43)),(SUMIF(S!$HC$15:$HL$15,'Ciclo Semaforico'!AJ$30,S!$HC43:$HL43)+SUMIF(N!$HC$15:$HL$15,'Ciclo Semaforico'!AJ$30,N!$HC43:$HL43)+SUMIF(E!$HC$15:$HL$15,'Ciclo Semaforico'!AJ$30,E!$HC43:$HL43)+SUMIF(O!$HC$15:$HL$15,'Ciclo Semaforico'!AJ$30,O!$HC43:$HL43))*AJ$31))</f>
        <v>0</v>
      </c>
      <c r="AK68" s="245">
        <f>IF(AK$32="",IF(AK$31="",(SUMIF(S!$HC$15:$HL$15,'Ciclo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Semaforico'!AK$30,O!$HC43:$HL43))*AK$31),(SUMIF(S!$HC$15:$HL$15,'Ciclo Semaforico'!AK$32,S!$HC43:$HL43)+SUMIF(N!$HC$15:$HL$15,'Ciclo Semaforico'!AK$32,N!$HC43:$HL43)+SUMIF(E!$HC$15:$HL$15,'Ciclo Semaforico'!AK$32,E!$HC43:$HL43)+SUMIF(O!$HC$15:$HL$15,'Ciclo Semaforico'!AK$32,O!$HC43:$HL43))-IF(AK$31="",(SUMIF(S!$HC$15:$HL$15,'Ciclo Semaforico'!AK$30,S!$HC43:$HL43)+SUMIF(N!$HC$15:$HL$15,'Ciclo Semaforico'!AK$30,N!$HC43:$HL43)+SUMIF(E!$HC$15:$HL$15,'Ciclo Semaforico'!AK$30,E!$HC43:$HL43)+SUMIF(O!$HC$15:$HL$15,'Ciclo Semaforico'!AK$30,O!$HC43:$HL43)),(SUMIF(S!$HC$15:$HL$15,'Ciclo Semaforico'!AK$30,S!$HC43:$HL43)+SUMIF(N!$HC$15:$HL$15,'Ciclo Semaforico'!AK$30,N!$HC43:$HL43)+SUMIF(E!$HC$15:$HL$15,'Ciclo Semaforico'!AK$30,E!$HC43:$HL43)+SUMIF(O!$HC$15:$HL$15,'Ciclo Semaforico'!AK$30,O!$HC43:$HL43))*AK$31))</f>
        <v>0</v>
      </c>
      <c r="AL68" s="246">
        <f>IF(AL$32="",IF(AL$31="",(SUMIF(S!$HC$15:$HL$15,'Ciclo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Semaforico'!AL$30,O!$HC43:$HL43))*AL$31),(SUMIF(S!$HC$15:$HL$15,'Ciclo Semaforico'!AL$32,S!$HC43:$HL43)+SUMIF(N!$HC$15:$HL$15,'Ciclo Semaforico'!AL$32,N!$HC43:$HL43)+SUMIF(E!$HC$15:$HL$15,'Ciclo Semaforico'!AL$32,E!$HC43:$HL43)+SUMIF(O!$HC$15:$HL$15,'Ciclo Semaforico'!AL$32,O!$HC43:$HL43))-IF(AL$31="",(SUMIF(S!$HC$15:$HL$15,'Ciclo Semaforico'!AL$30,S!$HC43:$HL43)+SUMIF(N!$HC$15:$HL$15,'Ciclo Semaforico'!AL$30,N!$HC43:$HL43)+SUMIF(E!$HC$15:$HL$15,'Ciclo Semaforico'!AL$30,E!$HC43:$HL43)+SUMIF(O!$HC$15:$HL$15,'Ciclo Semaforico'!AL$30,O!$HC43:$HL43)),(SUMIF(S!$HC$15:$HL$15,'Ciclo Semaforico'!AL$30,S!$HC43:$HL43)+SUMIF(N!$HC$15:$HL$15,'Ciclo Semaforico'!AL$30,N!$HC43:$HL43)+SUMIF(E!$HC$15:$HL$15,'Ciclo Semaforico'!AL$30,E!$HC43:$HL43)+SUMIF(O!$HC$15:$HL$15,'Ciclo Semaforico'!AL$30,O!$HC43:$HL43))*AL$31))</f>
        <v>0</v>
      </c>
      <c r="AM68" s="244">
        <f>IF(AM$32="",IF(AM$31="",(SUMIF(S!$HC$15:$HL$15,'Ciclo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Semaforico'!AM$30,O!$HC43:$HL43))*AM$31),(SUMIF(S!$HC$15:$HL$15,'Ciclo Semaforico'!AM$32,S!$HC43:$HL43)+SUMIF(N!$HC$15:$HL$15,'Ciclo Semaforico'!AM$32,N!$HC43:$HL43)+SUMIF(E!$HC$15:$HL$15,'Ciclo Semaforico'!AM$32,E!$HC43:$HL43)+SUMIF(O!$HC$15:$HL$15,'Ciclo Semaforico'!AM$32,O!$HC43:$HL43))-IF(AM$31="",(SUMIF(S!$HC$15:$HL$15,'Ciclo Semaforico'!AM$30,S!$HC43:$HL43)+SUMIF(N!$HC$15:$HL$15,'Ciclo Semaforico'!AM$30,N!$HC43:$HL43)+SUMIF(E!$HC$15:$HL$15,'Ciclo Semaforico'!AM$30,E!$HC43:$HL43)+SUMIF(O!$HC$15:$HL$15,'Ciclo Semaforico'!AM$30,O!$HC43:$HL43)),(SUMIF(S!$HC$15:$HL$15,'Ciclo Semaforico'!AM$30,S!$HC43:$HL43)+SUMIF(N!$HC$15:$HL$15,'Ciclo Semaforico'!AM$30,N!$HC43:$HL43)+SUMIF(E!$HC$15:$HL$15,'Ciclo Semaforico'!AM$30,E!$HC43:$HL43)+SUMIF(O!$HC$15:$HL$15,'Ciclo Semaforico'!AM$30,O!$HC43:$HL43))*AM$31))</f>
        <v>0</v>
      </c>
      <c r="AN68" s="245">
        <f>IF(AN$32="",IF(AN$31="",(SUMIF(S!$HC$15:$HL$15,'Ciclo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Semaforico'!AN$30,O!$HC43:$HL43))*AN$31),(SUMIF(S!$HC$15:$HL$15,'Ciclo Semaforico'!AN$32,S!$HC43:$HL43)+SUMIF(N!$HC$15:$HL$15,'Ciclo Semaforico'!AN$32,N!$HC43:$HL43)+SUMIF(E!$HC$15:$HL$15,'Ciclo Semaforico'!AN$32,E!$HC43:$HL43)+SUMIF(O!$HC$15:$HL$15,'Ciclo Semaforico'!AN$32,O!$HC43:$HL43))-IF(AN$31="",(SUMIF(S!$HC$15:$HL$15,'Ciclo Semaforico'!AN$30,S!$HC43:$HL43)+SUMIF(N!$HC$15:$HL$15,'Ciclo Semaforico'!AN$30,N!$HC43:$HL43)+SUMIF(E!$HC$15:$HL$15,'Ciclo Semaforico'!AN$30,E!$HC43:$HL43)+SUMIF(O!$HC$15:$HL$15,'Ciclo Semaforico'!AN$30,O!$HC43:$HL43)),(SUMIF(S!$HC$15:$HL$15,'Ciclo Semaforico'!AN$30,S!$HC43:$HL43)+SUMIF(N!$HC$15:$HL$15,'Ciclo Semaforico'!AN$30,N!$HC43:$HL43)+SUMIF(E!$HC$15:$HL$15,'Ciclo Semaforico'!AN$30,E!$HC43:$HL43)+SUMIF(O!$HC$15:$HL$15,'Ciclo Semaforico'!AN$30,O!$HC43:$HL43))*AN$31))</f>
        <v>0</v>
      </c>
      <c r="AO68" s="245">
        <f>IF(AO$32="",IF(AO$31="",(SUMIF(S!$HC$15:$HL$15,'Ciclo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Semaforico'!AO$30,O!$HC43:$HL43))*AO$31),(SUMIF(S!$HC$15:$HL$15,'Ciclo Semaforico'!AO$32,S!$HC43:$HL43)+SUMIF(N!$HC$15:$HL$15,'Ciclo Semaforico'!AO$32,N!$HC43:$HL43)+SUMIF(E!$HC$15:$HL$15,'Ciclo Semaforico'!AO$32,E!$HC43:$HL43)+SUMIF(O!$HC$15:$HL$15,'Ciclo Semaforico'!AO$32,O!$HC43:$HL43))-IF(AO$31="",(SUMIF(S!$HC$15:$HL$15,'Ciclo Semaforico'!AO$30,S!$HC43:$HL43)+SUMIF(N!$HC$15:$HL$15,'Ciclo Semaforico'!AO$30,N!$HC43:$HL43)+SUMIF(E!$HC$15:$HL$15,'Ciclo Semaforico'!AO$30,E!$HC43:$HL43)+SUMIF(O!$HC$15:$HL$15,'Ciclo Semaforico'!AO$30,O!$HC43:$HL43)),(SUMIF(S!$HC$15:$HL$15,'Ciclo Semaforico'!AO$30,S!$HC43:$HL43)+SUMIF(N!$HC$15:$HL$15,'Ciclo Semaforico'!AO$30,N!$HC43:$HL43)+SUMIF(E!$HC$15:$HL$15,'Ciclo Semaforico'!AO$30,E!$HC43:$HL43)+SUMIF(O!$HC$15:$HL$15,'Ciclo Semaforico'!AO$30,O!$HC43:$HL43))*AO$31))</f>
        <v>0</v>
      </c>
      <c r="AP68" s="245">
        <f>IF(AP$32="",IF(AP$31="",(SUMIF(S!$HC$15:$HL$15,'Ciclo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Semaforico'!AP$30,O!$HC43:$HL43))*AP$31),(SUMIF(S!$HC$15:$HL$15,'Ciclo Semaforico'!AP$32,S!$HC43:$HL43)+SUMIF(N!$HC$15:$HL$15,'Ciclo Semaforico'!AP$32,N!$HC43:$HL43)+SUMIF(E!$HC$15:$HL$15,'Ciclo Semaforico'!AP$32,E!$HC43:$HL43)+SUMIF(O!$HC$15:$HL$15,'Ciclo Semaforico'!AP$32,O!$HC43:$HL43))-IF(AP$31="",(SUMIF(S!$HC$15:$HL$15,'Ciclo Semaforico'!AP$30,S!$HC43:$HL43)+SUMIF(N!$HC$15:$HL$15,'Ciclo Semaforico'!AP$30,N!$HC43:$HL43)+SUMIF(E!$HC$15:$HL$15,'Ciclo Semaforico'!AP$30,E!$HC43:$HL43)+SUMIF(O!$HC$15:$HL$15,'Ciclo Semaforico'!AP$30,O!$HC43:$HL43)),(SUMIF(S!$HC$15:$HL$15,'Ciclo Semaforico'!AP$30,S!$HC43:$HL43)+SUMIF(N!$HC$15:$HL$15,'Ciclo Semaforico'!AP$30,N!$HC43:$HL43)+SUMIF(E!$HC$15:$HL$15,'Ciclo Semaforico'!AP$30,E!$HC43:$HL43)+SUMIF(O!$HC$15:$HL$15,'Ciclo Semaforico'!AP$30,O!$HC43:$HL43))*AP$31))</f>
        <v>0</v>
      </c>
      <c r="AQ68" s="245">
        <f>IF(AQ$32="",IF(AQ$31="",(SUMIF(S!$HC$15:$HL$15,'Ciclo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Semaforico'!AQ$30,O!$HC43:$HL43))*AQ$31),(SUMIF(S!$HC$15:$HL$15,'Ciclo Semaforico'!AQ$32,S!$HC43:$HL43)+SUMIF(N!$HC$15:$HL$15,'Ciclo Semaforico'!AQ$32,N!$HC43:$HL43)+SUMIF(E!$HC$15:$HL$15,'Ciclo Semaforico'!AQ$32,E!$HC43:$HL43)+SUMIF(O!$HC$15:$HL$15,'Ciclo Semaforico'!AQ$32,O!$HC43:$HL43))-IF(AQ$31="",(SUMIF(S!$HC$15:$HL$15,'Ciclo Semaforico'!AQ$30,S!$HC43:$HL43)+SUMIF(N!$HC$15:$HL$15,'Ciclo Semaforico'!AQ$30,N!$HC43:$HL43)+SUMIF(E!$HC$15:$HL$15,'Ciclo Semaforico'!AQ$30,E!$HC43:$HL43)+SUMIF(O!$HC$15:$HL$15,'Ciclo Semaforico'!AQ$30,O!$HC43:$HL43)),(SUMIF(S!$HC$15:$HL$15,'Ciclo Semaforico'!AQ$30,S!$HC43:$HL43)+SUMIF(N!$HC$15:$HL$15,'Ciclo Semaforico'!AQ$30,N!$HC43:$HL43)+SUMIF(E!$HC$15:$HL$15,'Ciclo Semaforico'!AQ$30,E!$HC43:$HL43)+SUMIF(O!$HC$15:$HL$15,'Ciclo Semaforico'!AQ$30,O!$HC43:$HL43))*AQ$31))</f>
        <v>0</v>
      </c>
      <c r="AR68" s="245">
        <f>IF(AR$32="",IF(AR$31="",(SUMIF(S!$HC$15:$HL$15,'Ciclo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Semaforico'!AR$30,O!$HC43:$HL43))*AR$31),(SUMIF(S!$HC$15:$HL$15,'Ciclo Semaforico'!AR$32,S!$HC43:$HL43)+SUMIF(N!$HC$15:$HL$15,'Ciclo Semaforico'!AR$32,N!$HC43:$HL43)+SUMIF(E!$HC$15:$HL$15,'Ciclo Semaforico'!AR$32,E!$HC43:$HL43)+SUMIF(O!$HC$15:$HL$15,'Ciclo Semaforico'!AR$32,O!$HC43:$HL43))-IF(AR$31="",(SUMIF(S!$HC$15:$HL$15,'Ciclo Semaforico'!AR$30,S!$HC43:$HL43)+SUMIF(N!$HC$15:$HL$15,'Ciclo Semaforico'!AR$30,N!$HC43:$HL43)+SUMIF(E!$HC$15:$HL$15,'Ciclo Semaforico'!AR$30,E!$HC43:$HL43)+SUMIF(O!$HC$15:$HL$15,'Ciclo Semaforico'!AR$30,O!$HC43:$HL43)),(SUMIF(S!$HC$15:$HL$15,'Ciclo Semaforico'!AR$30,S!$HC43:$HL43)+SUMIF(N!$HC$15:$HL$15,'Ciclo Semaforico'!AR$30,N!$HC43:$HL43)+SUMIF(E!$HC$15:$HL$15,'Ciclo Semaforico'!AR$30,E!$HC43:$HL43)+SUMIF(O!$HC$15:$HL$15,'Ciclo Semaforico'!AR$30,O!$HC43:$HL43))*AR$31))</f>
        <v>0</v>
      </c>
      <c r="AS68" s="245">
        <f>IF(AS$32="",IF(AS$31="",(SUMIF(S!$HC$15:$HL$15,'Ciclo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Semaforico'!AS$30,O!$HC43:$HL43))*AS$31),(SUMIF(S!$HC$15:$HL$15,'Ciclo Semaforico'!AS$32,S!$HC43:$HL43)+SUMIF(N!$HC$15:$HL$15,'Ciclo Semaforico'!AS$32,N!$HC43:$HL43)+SUMIF(E!$HC$15:$HL$15,'Ciclo Semaforico'!AS$32,E!$HC43:$HL43)+SUMIF(O!$HC$15:$HL$15,'Ciclo Semaforico'!AS$32,O!$HC43:$HL43))-IF(AS$31="",(SUMIF(S!$HC$15:$HL$15,'Ciclo Semaforico'!AS$30,S!$HC43:$HL43)+SUMIF(N!$HC$15:$HL$15,'Ciclo Semaforico'!AS$30,N!$HC43:$HL43)+SUMIF(E!$HC$15:$HL$15,'Ciclo Semaforico'!AS$30,E!$HC43:$HL43)+SUMIF(O!$HC$15:$HL$15,'Ciclo Semaforico'!AS$30,O!$HC43:$HL43)),(SUMIF(S!$HC$15:$HL$15,'Ciclo Semaforico'!AS$30,S!$HC43:$HL43)+SUMIF(N!$HC$15:$HL$15,'Ciclo Semaforico'!AS$30,N!$HC43:$HL43)+SUMIF(E!$HC$15:$HL$15,'Ciclo Semaforico'!AS$30,E!$HC43:$HL43)+SUMIF(O!$HC$15:$HL$15,'Ciclo Semaforico'!AS$30,O!$HC43:$HL43))*AS$31))</f>
        <v>0</v>
      </c>
      <c r="AT68" s="245">
        <f>IF(AT$32="",IF(AT$31="",(SUMIF(S!$HC$15:$HL$15,'Ciclo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Semaforico'!AT$30,O!$HC43:$HL43))*AT$31),(SUMIF(S!$HC$15:$HL$15,'Ciclo Semaforico'!AT$32,S!$HC43:$HL43)+SUMIF(N!$HC$15:$HL$15,'Ciclo Semaforico'!AT$32,N!$HC43:$HL43)+SUMIF(E!$HC$15:$HL$15,'Ciclo Semaforico'!AT$32,E!$HC43:$HL43)+SUMIF(O!$HC$15:$HL$15,'Ciclo Semaforico'!AT$32,O!$HC43:$HL43))-IF(AT$31="",(SUMIF(S!$HC$15:$HL$15,'Ciclo Semaforico'!AT$30,S!$HC43:$HL43)+SUMIF(N!$HC$15:$HL$15,'Ciclo Semaforico'!AT$30,N!$HC43:$HL43)+SUMIF(E!$HC$15:$HL$15,'Ciclo Semaforico'!AT$30,E!$HC43:$HL43)+SUMIF(O!$HC$15:$HL$15,'Ciclo Semaforico'!AT$30,O!$HC43:$HL43)),(SUMIF(S!$HC$15:$HL$15,'Ciclo Semaforico'!AT$30,S!$HC43:$HL43)+SUMIF(N!$HC$15:$HL$15,'Ciclo Semaforico'!AT$30,N!$HC43:$HL43)+SUMIF(E!$HC$15:$HL$15,'Ciclo Semaforico'!AT$30,E!$HC43:$HL43)+SUMIF(O!$HC$15:$HL$15,'Ciclo Semaforico'!AT$30,O!$HC43:$HL43))*AT$31))</f>
        <v>0</v>
      </c>
      <c r="AU68" s="245">
        <f>IF(AU$32="",IF(AU$31="",(SUMIF(S!$HC$15:$HL$15,'Ciclo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Semaforico'!AU$30,O!$HC43:$HL43))*AU$31),(SUMIF(S!$HC$15:$HL$15,'Ciclo Semaforico'!AU$32,S!$HC43:$HL43)+SUMIF(N!$HC$15:$HL$15,'Ciclo Semaforico'!AU$32,N!$HC43:$HL43)+SUMIF(E!$HC$15:$HL$15,'Ciclo Semaforico'!AU$32,E!$HC43:$HL43)+SUMIF(O!$HC$15:$HL$15,'Ciclo Semaforico'!AU$32,O!$HC43:$HL43))-IF(AU$31="",(SUMIF(S!$HC$15:$HL$15,'Ciclo Semaforico'!AU$30,S!$HC43:$HL43)+SUMIF(N!$HC$15:$HL$15,'Ciclo Semaforico'!AU$30,N!$HC43:$HL43)+SUMIF(E!$HC$15:$HL$15,'Ciclo Semaforico'!AU$30,E!$HC43:$HL43)+SUMIF(O!$HC$15:$HL$15,'Ciclo Semaforico'!AU$30,O!$HC43:$HL43)),(SUMIF(S!$HC$15:$HL$15,'Ciclo Semaforico'!AU$30,S!$HC43:$HL43)+SUMIF(N!$HC$15:$HL$15,'Ciclo Semaforico'!AU$30,N!$HC43:$HL43)+SUMIF(E!$HC$15:$HL$15,'Ciclo Semaforico'!AU$30,E!$HC43:$HL43)+SUMIF(O!$HC$15:$HL$15,'Ciclo Semaforico'!AU$30,O!$HC43:$HL43))*AU$31))</f>
        <v>0</v>
      </c>
      <c r="AV68" s="245">
        <f>IF(AV$32="",IF(AV$31="",(SUMIF(S!$HC$15:$HL$15,'Ciclo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Semaforico'!AV$30,O!$HC43:$HL43))*AV$31),(SUMIF(S!$HC$15:$HL$15,'Ciclo Semaforico'!AV$32,S!$HC43:$HL43)+SUMIF(N!$HC$15:$HL$15,'Ciclo Semaforico'!AV$32,N!$HC43:$HL43)+SUMIF(E!$HC$15:$HL$15,'Ciclo Semaforico'!AV$32,E!$HC43:$HL43)+SUMIF(O!$HC$15:$HL$15,'Ciclo Semaforico'!AV$32,O!$HC43:$HL43))-IF(AV$31="",(SUMIF(S!$HC$15:$HL$15,'Ciclo Semaforico'!AV$30,S!$HC43:$HL43)+SUMIF(N!$HC$15:$HL$15,'Ciclo Semaforico'!AV$30,N!$HC43:$HL43)+SUMIF(E!$HC$15:$HL$15,'Ciclo Semaforico'!AV$30,E!$HC43:$HL43)+SUMIF(O!$HC$15:$HL$15,'Ciclo Semaforico'!AV$30,O!$HC43:$HL43)),(SUMIF(S!$HC$15:$HL$15,'Ciclo Semaforico'!AV$30,S!$HC43:$HL43)+SUMIF(N!$HC$15:$HL$15,'Ciclo Semaforico'!AV$30,N!$HC43:$HL43)+SUMIF(E!$HC$15:$HL$15,'Ciclo Semaforico'!AV$30,E!$HC43:$HL43)+SUMIF(O!$HC$15:$HL$15,'Ciclo Semaforico'!AV$30,O!$HC43:$HL43))*AV$31))</f>
        <v>0</v>
      </c>
      <c r="AW68" s="245">
        <f>IF(AW$32="",IF(AW$31="",(SUMIF(S!$HC$15:$HL$15,'Ciclo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Semaforico'!AW$30,O!$HC43:$HL43))*AW$31),(SUMIF(S!$HC$15:$HL$15,'Ciclo Semaforico'!AW$32,S!$HC43:$HL43)+SUMIF(N!$HC$15:$HL$15,'Ciclo Semaforico'!AW$32,N!$HC43:$HL43)+SUMIF(E!$HC$15:$HL$15,'Ciclo Semaforico'!AW$32,E!$HC43:$HL43)+SUMIF(O!$HC$15:$HL$15,'Ciclo Semaforico'!AW$32,O!$HC43:$HL43))-IF(AW$31="",(SUMIF(S!$HC$15:$HL$15,'Ciclo Semaforico'!AW$30,S!$HC43:$HL43)+SUMIF(N!$HC$15:$HL$15,'Ciclo Semaforico'!AW$30,N!$HC43:$HL43)+SUMIF(E!$HC$15:$HL$15,'Ciclo Semaforico'!AW$30,E!$HC43:$HL43)+SUMIF(O!$HC$15:$HL$15,'Ciclo Semaforico'!AW$30,O!$HC43:$HL43)),(SUMIF(S!$HC$15:$HL$15,'Ciclo Semaforico'!AW$30,S!$HC43:$HL43)+SUMIF(N!$HC$15:$HL$15,'Ciclo Semaforico'!AW$30,N!$HC43:$HL43)+SUMIF(E!$HC$15:$HL$15,'Ciclo Semaforico'!AW$30,E!$HC43:$HL43)+SUMIF(O!$HC$15:$HL$15,'Ciclo Semaforico'!AW$30,O!$HC43:$HL43))*AW$31))</f>
        <v>0</v>
      </c>
      <c r="AX68" s="246">
        <f>IF(AX$32="",IF(AX$31="",(SUMIF(S!$HC$15:$HL$15,'Ciclo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Semaforico'!AX$30,O!$HC43:$HL43))*AX$31),(SUMIF(S!$HC$15:$HL$15,'Ciclo Semaforico'!AX$32,S!$HC43:$HL43)+SUMIF(N!$HC$15:$HL$15,'Ciclo Semaforico'!AX$32,N!$HC43:$HL43)+SUMIF(E!$HC$15:$HL$15,'Ciclo Semaforico'!AX$32,E!$HC43:$HL43)+SUMIF(O!$HC$15:$HL$15,'Ciclo Semaforico'!AX$32,O!$HC43:$HL43))-IF(AX$31="",(SUMIF(S!$HC$15:$HL$15,'Ciclo Semaforico'!AX$30,S!$HC43:$HL43)+SUMIF(N!$HC$15:$HL$15,'Ciclo Semaforico'!AX$30,N!$HC43:$HL43)+SUMIF(E!$HC$15:$HL$15,'Ciclo Semaforico'!AX$30,E!$HC43:$HL43)+SUMIF(O!$HC$15:$HL$15,'Ciclo Semaforico'!AX$30,O!$HC43:$HL43)),(SUMIF(S!$HC$15:$HL$15,'Ciclo Semaforico'!AX$30,S!$HC43:$HL43)+SUMIF(N!$HC$15:$HL$15,'Ciclo Semaforico'!AX$30,N!$HC43:$HL43)+SUMIF(E!$HC$15:$HL$15,'Ciclo Semaforico'!AX$30,E!$HC43:$HL43)+SUMIF(O!$HC$15:$HL$15,'Ciclo Semaforico'!AX$30,O!$HC43:$HL43))*AX$31))</f>
        <v>0</v>
      </c>
      <c r="AY68" s="244" t="e">
        <f>IF(AY$32="",IF(AY$31="",(SUMIF(S!$HC$15:$HL$15,'Ciclo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Semaforico'!AY$30,O!$HC43:$HL43))*AY$31),(SUMIF(S!$HC$15:$HL$15,'Ciclo Semaforico'!AY$32,S!$HC43:$HL43)+SUMIF(N!$HC$15:$HL$15,'Ciclo Semaforico'!AY$32,N!$HC43:$HL43)+SUMIF(E!$HC$15:$HL$15,'Ciclo Semaforico'!AY$32,E!$HC43:$HL43)+SUMIF(O!$HC$15:$HL$15,'Ciclo Semaforico'!AY$32,O!$HC43:$HL43))-IF(AY$31="",(SUMIF(S!$HC$15:$HL$15,'Ciclo Semaforico'!AY$30,S!$HC43:$HL43)+SUMIF(N!$HC$15:$HL$15,'Ciclo Semaforico'!AY$30,N!$HC43:$HL43)+SUMIF(E!$HC$15:$HL$15,'Ciclo Semaforico'!AY$30,E!$HC43:$HL43)+SUMIF(O!$HC$15:$HL$15,'Ciclo Semaforico'!AY$30,O!$HC43:$HL43)),(SUMIF(S!$HC$15:$HL$15,'Ciclo Semaforico'!AY$30,S!$HC43:$HL43)+SUMIF(N!$HC$15:$HL$15,'Ciclo Semaforico'!AY$30,N!$HC43:$HL43)+SUMIF(E!$HC$15:$HL$15,'Ciclo Semaforico'!AY$30,E!$HC43:$HL43)+SUMIF(O!$HC$15:$HL$15,'Ciclo Semaforico'!AY$30,O!$HC43:$HL43))*AY$31))</f>
        <v>#REF!</v>
      </c>
      <c r="AZ68" s="245" t="e">
        <f>IF(AZ$32="",IF(AZ$31="",(SUMIF(S!$HC$15:$HL$15,'Ciclo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Semaforico'!AZ$30,O!$HC43:$HL43))*AZ$31),(SUMIF(S!$HC$15:$HL$15,'Ciclo Semaforico'!AZ$32,S!$HC43:$HL43)+SUMIF(N!$HC$15:$HL$15,'Ciclo Semaforico'!AZ$32,N!$HC43:$HL43)+SUMIF(E!$HC$15:$HL$15,'Ciclo Semaforico'!AZ$32,E!$HC43:$HL43)+SUMIF(O!$HC$15:$HL$15,'Ciclo Semaforico'!AZ$32,O!$HC43:$HL43))-IF(AZ$31="",(SUMIF(S!$HC$15:$HL$15,'Ciclo Semaforico'!AZ$30,S!$HC43:$HL43)+SUMIF(N!$HC$15:$HL$15,'Ciclo Semaforico'!AZ$30,N!$HC43:$HL43)+SUMIF(E!$HC$15:$HL$15,'Ciclo Semaforico'!AZ$30,E!$HC43:$HL43)+SUMIF(O!$HC$15:$HL$15,'Ciclo Semaforico'!AZ$30,O!$HC43:$HL43)),(SUMIF(S!$HC$15:$HL$15,'Ciclo Semaforico'!AZ$30,S!$HC43:$HL43)+SUMIF(N!$HC$15:$HL$15,'Ciclo Semaforico'!AZ$30,N!$HC43:$HL43)+SUMIF(E!$HC$15:$HL$15,'Ciclo Semaforico'!AZ$30,E!$HC43:$HL43)+SUMIF(O!$HC$15:$HL$15,'Ciclo Semaforico'!AZ$30,O!$HC43:$HL43))*AZ$31))</f>
        <v>#REF!</v>
      </c>
      <c r="BA68" s="245" t="e">
        <f>IF(BA$32="",IF(BA$31="",(SUMIF(S!$HC$15:$HL$15,'Ciclo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Semaforico'!BA$30,O!$HC43:$HL43))*BA$31),(SUMIF(S!$HC$15:$HL$15,'Ciclo Semaforico'!BA$32,S!$HC43:$HL43)+SUMIF(N!$HC$15:$HL$15,'Ciclo Semaforico'!BA$32,N!$HC43:$HL43)+SUMIF(E!$HC$15:$HL$15,'Ciclo Semaforico'!BA$32,E!$HC43:$HL43)+SUMIF(O!$HC$15:$HL$15,'Ciclo Semaforico'!BA$32,O!$HC43:$HL43))-IF(BA$31="",(SUMIF(S!$HC$15:$HL$15,'Ciclo Semaforico'!BA$30,S!$HC43:$HL43)+SUMIF(N!$HC$15:$HL$15,'Ciclo Semaforico'!BA$30,N!$HC43:$HL43)+SUMIF(E!$HC$15:$HL$15,'Ciclo Semaforico'!BA$30,E!$HC43:$HL43)+SUMIF(O!$HC$15:$HL$15,'Ciclo Semaforico'!BA$30,O!$HC43:$HL43)),(SUMIF(S!$HC$15:$HL$15,'Ciclo Semaforico'!BA$30,S!$HC43:$HL43)+SUMIF(N!$HC$15:$HL$15,'Ciclo Semaforico'!BA$30,N!$HC43:$HL43)+SUMIF(E!$HC$15:$HL$15,'Ciclo Semaforico'!BA$30,E!$HC43:$HL43)+SUMIF(O!$HC$15:$HL$15,'Ciclo Semaforico'!BA$30,O!$HC43:$HL43))*BA$31))</f>
        <v>#REF!</v>
      </c>
      <c r="BB68" s="245" t="e">
        <f>IF(BB$32="",IF(BB$31="",(SUMIF(S!$HC$15:$HL$15,'Ciclo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Semaforico'!BB$30,O!$HC43:$HL43))*BB$31),(SUMIF(S!$HC$15:$HL$15,'Ciclo Semaforico'!BB$32,S!$HC43:$HL43)+SUMIF(N!$HC$15:$HL$15,'Ciclo Semaforico'!BB$32,N!$HC43:$HL43)+SUMIF(E!$HC$15:$HL$15,'Ciclo Semaforico'!BB$32,E!$HC43:$HL43)+SUMIF(O!$HC$15:$HL$15,'Ciclo Semaforico'!BB$32,O!$HC43:$HL43))-IF(BB$31="",(SUMIF(S!$HC$15:$HL$15,'Ciclo Semaforico'!BB$30,S!$HC43:$HL43)+SUMIF(N!$HC$15:$HL$15,'Ciclo Semaforico'!BB$30,N!$HC43:$HL43)+SUMIF(E!$HC$15:$HL$15,'Ciclo Semaforico'!BB$30,E!$HC43:$HL43)+SUMIF(O!$HC$15:$HL$15,'Ciclo Semaforico'!BB$30,O!$HC43:$HL43)),(SUMIF(S!$HC$15:$HL$15,'Ciclo Semaforico'!BB$30,S!$HC43:$HL43)+SUMIF(N!$HC$15:$HL$15,'Ciclo Semaforico'!BB$30,N!$HC43:$HL43)+SUMIF(E!$HC$15:$HL$15,'Ciclo Semaforico'!BB$30,E!$HC43:$HL43)+SUMIF(O!$HC$15:$HL$15,'Ciclo Semaforico'!BB$30,O!$HC43:$HL43))*BB$31))</f>
        <v>#REF!</v>
      </c>
      <c r="BC68" s="245" t="e">
        <f>IF(BC$32="",IF(BC$31="",(SUMIF(S!$HC$15:$HL$15,'Ciclo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Semaforico'!BC$30,O!$HC43:$HL43))*BC$31),(SUMIF(S!$HC$15:$HL$15,'Ciclo Semaforico'!BC$32,S!$HC43:$HL43)+SUMIF(N!$HC$15:$HL$15,'Ciclo Semaforico'!BC$32,N!$HC43:$HL43)+SUMIF(E!$HC$15:$HL$15,'Ciclo Semaforico'!BC$32,E!$HC43:$HL43)+SUMIF(O!$HC$15:$HL$15,'Ciclo Semaforico'!BC$32,O!$HC43:$HL43))-IF(BC$31="",(SUMIF(S!$HC$15:$HL$15,'Ciclo Semaforico'!BC$30,S!$HC43:$HL43)+SUMIF(N!$HC$15:$HL$15,'Ciclo Semaforico'!BC$30,N!$HC43:$HL43)+SUMIF(E!$HC$15:$HL$15,'Ciclo Semaforico'!BC$30,E!$HC43:$HL43)+SUMIF(O!$HC$15:$HL$15,'Ciclo Semaforico'!BC$30,O!$HC43:$HL43)),(SUMIF(S!$HC$15:$HL$15,'Ciclo Semaforico'!BC$30,S!$HC43:$HL43)+SUMIF(N!$HC$15:$HL$15,'Ciclo Semaforico'!BC$30,N!$HC43:$HL43)+SUMIF(E!$HC$15:$HL$15,'Ciclo Semaforico'!BC$30,E!$HC43:$HL43)+SUMIF(O!$HC$15:$HL$15,'Ciclo Semaforico'!BC$30,O!$HC43:$HL43))*BC$31))</f>
        <v>#REF!</v>
      </c>
      <c r="BD68" s="245" t="e">
        <f>IF(BD$32="",IF(BD$31="",(SUMIF(S!$HC$15:$HL$15,'Ciclo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Semaforico'!BD$30,O!$HC43:$HL43))*BD$31),(SUMIF(S!$HC$15:$HL$15,'Ciclo Semaforico'!BD$32,S!$HC43:$HL43)+SUMIF(N!$HC$15:$HL$15,'Ciclo Semaforico'!BD$32,N!$HC43:$HL43)+SUMIF(E!$HC$15:$HL$15,'Ciclo Semaforico'!BD$32,E!$HC43:$HL43)+SUMIF(O!$HC$15:$HL$15,'Ciclo Semaforico'!BD$32,O!$HC43:$HL43))-IF(BD$31="",(SUMIF(S!$HC$15:$HL$15,'Ciclo Semaforico'!BD$30,S!$HC43:$HL43)+SUMIF(N!$HC$15:$HL$15,'Ciclo Semaforico'!BD$30,N!$HC43:$HL43)+SUMIF(E!$HC$15:$HL$15,'Ciclo Semaforico'!BD$30,E!$HC43:$HL43)+SUMIF(O!$HC$15:$HL$15,'Ciclo Semaforico'!BD$30,O!$HC43:$HL43)),(SUMIF(S!$HC$15:$HL$15,'Ciclo Semaforico'!BD$30,S!$HC43:$HL43)+SUMIF(N!$HC$15:$HL$15,'Ciclo Semaforico'!BD$30,N!$HC43:$HL43)+SUMIF(E!$HC$15:$HL$15,'Ciclo Semaforico'!BD$30,E!$HC43:$HL43)+SUMIF(O!$HC$15:$HL$15,'Ciclo Semaforico'!BD$30,O!$HC43:$HL43))*BD$31))</f>
        <v>#REF!</v>
      </c>
      <c r="BE68" s="245">
        <f>IF(BE$32="",IF(BE$31="",(SUMIF(S!$HC$15:$HL$15,'Ciclo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Semaforico'!BE$30,O!$HC43:$HL43))*BE$31),(SUMIF(S!$HC$15:$HL$15,'Ciclo Semaforico'!BE$32,S!$HC43:$HL43)+SUMIF(N!$HC$15:$HL$15,'Ciclo Semaforico'!BE$32,N!$HC43:$HL43)+SUMIF(E!$HC$15:$HL$15,'Ciclo Semaforico'!BE$32,E!$HC43:$HL43)+SUMIF(O!$HC$15:$HL$15,'Ciclo Semaforico'!BE$32,O!$HC43:$HL43))-IF(BE$31="",(SUMIF(S!$HC$15:$HL$15,'Ciclo Semaforico'!BE$30,S!$HC43:$HL43)+SUMIF(N!$HC$15:$HL$15,'Ciclo Semaforico'!BE$30,N!$HC43:$HL43)+SUMIF(E!$HC$15:$HL$15,'Ciclo Semaforico'!BE$30,E!$HC43:$HL43)+SUMIF(O!$HC$15:$HL$15,'Ciclo Semaforico'!BE$30,O!$HC43:$HL43)),(SUMIF(S!$HC$15:$HL$15,'Ciclo Semaforico'!BE$30,S!$HC43:$HL43)+SUMIF(N!$HC$15:$HL$15,'Ciclo Semaforico'!BE$30,N!$HC43:$HL43)+SUMIF(E!$HC$15:$HL$15,'Ciclo Semaforico'!BE$30,E!$HC43:$HL43)+SUMIF(O!$HC$15:$HL$15,'Ciclo Semaforico'!BE$30,O!$HC43:$HL43))*BE$31))</f>
        <v>0</v>
      </c>
      <c r="BF68" s="245">
        <f>IF(BF$32="",IF(BF$31="",(SUMIF(S!$HC$15:$HL$15,'Ciclo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Semaforico'!BF$30,O!$HC43:$HL43))*BF$31),(SUMIF(S!$HC$15:$HL$15,'Ciclo Semaforico'!BF$32,S!$HC43:$HL43)+SUMIF(N!$HC$15:$HL$15,'Ciclo Semaforico'!BF$32,N!$HC43:$HL43)+SUMIF(E!$HC$15:$HL$15,'Ciclo Semaforico'!BF$32,E!$HC43:$HL43)+SUMIF(O!$HC$15:$HL$15,'Ciclo Semaforico'!BF$32,O!$HC43:$HL43))-IF(BF$31="",(SUMIF(S!$HC$15:$HL$15,'Ciclo Semaforico'!BF$30,S!$HC43:$HL43)+SUMIF(N!$HC$15:$HL$15,'Ciclo Semaforico'!BF$30,N!$HC43:$HL43)+SUMIF(E!$HC$15:$HL$15,'Ciclo Semaforico'!BF$30,E!$HC43:$HL43)+SUMIF(O!$HC$15:$HL$15,'Ciclo Semaforico'!BF$30,O!$HC43:$HL43)),(SUMIF(S!$HC$15:$HL$15,'Ciclo Semaforico'!BF$30,S!$HC43:$HL43)+SUMIF(N!$HC$15:$HL$15,'Ciclo Semaforico'!BF$30,N!$HC43:$HL43)+SUMIF(E!$HC$15:$HL$15,'Ciclo Semaforico'!BF$30,E!$HC43:$HL43)+SUMIF(O!$HC$15:$HL$15,'Ciclo Semaforico'!BF$30,O!$HC43:$HL43))*BF$31))</f>
        <v>0</v>
      </c>
      <c r="BG68" s="245">
        <f>IF(BG$32="",IF(BG$31="",(SUMIF(S!$HC$15:$HL$15,'Ciclo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Semaforico'!BG$30,O!$HC43:$HL43))*BG$31),(SUMIF(S!$HC$15:$HL$15,'Ciclo Semaforico'!BG$32,S!$HC43:$HL43)+SUMIF(N!$HC$15:$HL$15,'Ciclo Semaforico'!BG$32,N!$HC43:$HL43)+SUMIF(E!$HC$15:$HL$15,'Ciclo Semaforico'!BG$32,E!$HC43:$HL43)+SUMIF(O!$HC$15:$HL$15,'Ciclo Semaforico'!BG$32,O!$HC43:$HL43))-IF(BG$31="",(SUMIF(S!$HC$15:$HL$15,'Ciclo Semaforico'!BG$30,S!$HC43:$HL43)+SUMIF(N!$HC$15:$HL$15,'Ciclo Semaforico'!BG$30,N!$HC43:$HL43)+SUMIF(E!$HC$15:$HL$15,'Ciclo Semaforico'!BG$30,E!$HC43:$HL43)+SUMIF(O!$HC$15:$HL$15,'Ciclo Semaforico'!BG$30,O!$HC43:$HL43)),(SUMIF(S!$HC$15:$HL$15,'Ciclo Semaforico'!BG$30,S!$HC43:$HL43)+SUMIF(N!$HC$15:$HL$15,'Ciclo Semaforico'!BG$30,N!$HC43:$HL43)+SUMIF(E!$HC$15:$HL$15,'Ciclo Semaforico'!BG$30,E!$HC43:$HL43)+SUMIF(O!$HC$15:$HL$15,'Ciclo Semaforico'!BG$30,O!$HC43:$HL43))*BG$31))</f>
        <v>0</v>
      </c>
      <c r="BH68" s="245">
        <f>IF(BH$32="",IF(BH$31="",(SUMIF(S!$HC$15:$HL$15,'Ciclo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Semaforico'!BH$30,O!$HC43:$HL43))*BH$31),(SUMIF(S!$HC$15:$HL$15,'Ciclo Semaforico'!BH$32,S!$HC43:$HL43)+SUMIF(N!$HC$15:$HL$15,'Ciclo Semaforico'!BH$32,N!$HC43:$HL43)+SUMIF(E!$HC$15:$HL$15,'Ciclo Semaforico'!BH$32,E!$HC43:$HL43)+SUMIF(O!$HC$15:$HL$15,'Ciclo Semaforico'!BH$32,O!$HC43:$HL43))-IF(BH$31="",(SUMIF(S!$HC$15:$HL$15,'Ciclo Semaforico'!BH$30,S!$HC43:$HL43)+SUMIF(N!$HC$15:$HL$15,'Ciclo Semaforico'!BH$30,N!$HC43:$HL43)+SUMIF(E!$HC$15:$HL$15,'Ciclo Semaforico'!BH$30,E!$HC43:$HL43)+SUMIF(O!$HC$15:$HL$15,'Ciclo Semaforico'!BH$30,O!$HC43:$HL43)),(SUMIF(S!$HC$15:$HL$15,'Ciclo Semaforico'!BH$30,S!$HC43:$HL43)+SUMIF(N!$HC$15:$HL$15,'Ciclo Semaforico'!BH$30,N!$HC43:$HL43)+SUMIF(E!$HC$15:$HL$15,'Ciclo Semaforico'!BH$30,E!$HC43:$HL43)+SUMIF(O!$HC$15:$HL$15,'Ciclo Semaforico'!BH$30,O!$HC43:$HL43))*BH$31))</f>
        <v>0</v>
      </c>
      <c r="BI68" s="245">
        <f>IF(BI$32="",IF(BI$31="",(SUMIF(S!$HC$15:$HL$15,'Ciclo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Semaforico'!BI$30,O!$HC43:$HL43))*BI$31),(SUMIF(S!$HC$15:$HL$15,'Ciclo Semaforico'!BI$32,S!$HC43:$HL43)+SUMIF(N!$HC$15:$HL$15,'Ciclo Semaforico'!BI$32,N!$HC43:$HL43)+SUMIF(E!$HC$15:$HL$15,'Ciclo Semaforico'!BI$32,E!$HC43:$HL43)+SUMIF(O!$HC$15:$HL$15,'Ciclo Semaforico'!BI$32,O!$HC43:$HL43))-IF(BI$31="",(SUMIF(S!$HC$15:$HL$15,'Ciclo Semaforico'!BI$30,S!$HC43:$HL43)+SUMIF(N!$HC$15:$HL$15,'Ciclo Semaforico'!BI$30,N!$HC43:$HL43)+SUMIF(E!$HC$15:$HL$15,'Ciclo Semaforico'!BI$30,E!$HC43:$HL43)+SUMIF(O!$HC$15:$HL$15,'Ciclo Semaforico'!BI$30,O!$HC43:$HL43)),(SUMIF(S!$HC$15:$HL$15,'Ciclo Semaforico'!BI$30,S!$HC43:$HL43)+SUMIF(N!$HC$15:$HL$15,'Ciclo Semaforico'!BI$30,N!$HC43:$HL43)+SUMIF(E!$HC$15:$HL$15,'Ciclo Semaforico'!BI$30,E!$HC43:$HL43)+SUMIF(O!$HC$15:$HL$15,'Ciclo Semaforico'!BI$30,O!$HC43:$HL43))*BI$31))</f>
        <v>0</v>
      </c>
      <c r="BJ68" s="246">
        <f>IF(BJ$32="",IF(BJ$31="",(SUMIF(S!$HC$15:$HL$15,'Ciclo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Semaforico'!BJ$30,O!$HC43:$HL43))*BJ$31),(SUMIF(S!$HC$15:$HL$15,'Ciclo Semaforico'!BJ$32,S!$HC43:$HL43)+SUMIF(N!$HC$15:$HL$15,'Ciclo Semaforico'!BJ$32,N!$HC43:$HL43)+SUMIF(E!$HC$15:$HL$15,'Ciclo Semaforico'!BJ$32,E!$HC43:$HL43)+SUMIF(O!$HC$15:$HL$15,'Ciclo Semaforico'!BJ$32,O!$HC43:$HL43))-IF(BJ$31="",(SUMIF(S!$HC$15:$HL$15,'Ciclo Semaforico'!BJ$30,S!$HC43:$HL43)+SUMIF(N!$HC$15:$HL$15,'Ciclo Semaforico'!BJ$30,N!$HC43:$HL43)+SUMIF(E!$HC$15:$HL$15,'Ciclo Semaforico'!BJ$30,E!$HC43:$HL43)+SUMIF(O!$HC$15:$HL$15,'Ciclo Semaforico'!BJ$30,O!$HC43:$HL43)),(SUMIF(S!$HC$15:$HL$15,'Ciclo Semaforico'!BJ$30,S!$HC43:$HL43)+SUMIF(N!$HC$15:$HL$15,'Ciclo Semaforico'!BJ$30,N!$HC43:$HL43)+SUMIF(E!$HC$15:$HL$15,'Ciclo Semaforico'!BJ$30,E!$HC43:$HL43)+SUMIF(O!$HC$15:$HL$15,'Ciclo Semaforico'!BJ$30,O!$HC43:$HL43))*BJ$31))</f>
        <v>0</v>
      </c>
      <c r="BK68" s="244">
        <f>IF(BK$32="",IF(BK$31="",(SUMIF(S!$HC$15:$HL$15,'Ciclo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Semaforico'!BK$30,O!$HC43:$HL43))*BK$31),(SUMIF(S!$HC$15:$HL$15,'Ciclo Semaforico'!BK$32,S!$HC43:$HL43)+SUMIF(N!$HC$15:$HL$15,'Ciclo Semaforico'!BK$32,N!$HC43:$HL43)+SUMIF(E!$HC$15:$HL$15,'Ciclo Semaforico'!BK$32,E!$HC43:$HL43)+SUMIF(O!$HC$15:$HL$15,'Ciclo Semaforico'!BK$32,O!$HC43:$HL43))-IF(BK$31="",(SUMIF(S!$HC$15:$HL$15,'Ciclo Semaforico'!BK$30,S!$HC43:$HL43)+SUMIF(N!$HC$15:$HL$15,'Ciclo Semaforico'!BK$30,N!$HC43:$HL43)+SUMIF(E!$HC$15:$HL$15,'Ciclo Semaforico'!BK$30,E!$HC43:$HL43)+SUMIF(O!$HC$15:$HL$15,'Ciclo Semaforico'!BK$30,O!$HC43:$HL43)),(SUMIF(S!$HC$15:$HL$15,'Ciclo Semaforico'!BK$30,S!$HC43:$HL43)+SUMIF(N!$HC$15:$HL$15,'Ciclo Semaforico'!BK$30,N!$HC43:$HL43)+SUMIF(E!$HC$15:$HL$15,'Ciclo Semaforico'!BK$30,E!$HC43:$HL43)+SUMIF(O!$HC$15:$HL$15,'Ciclo Semaforico'!BK$30,O!$HC43:$HL43))*BK$31))</f>
        <v>0</v>
      </c>
      <c r="BL68" s="245">
        <f>IF(BL$32="",IF(BL$31="",(SUMIF(S!$HC$15:$HL$15,'Ciclo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Semaforico'!BL$30,O!$HC43:$HL43))*BL$31),(SUMIF(S!$HC$15:$HL$15,'Ciclo Semaforico'!BL$32,S!$HC43:$HL43)+SUMIF(N!$HC$15:$HL$15,'Ciclo Semaforico'!BL$32,N!$HC43:$HL43)+SUMIF(E!$HC$15:$HL$15,'Ciclo Semaforico'!BL$32,E!$HC43:$HL43)+SUMIF(O!$HC$15:$HL$15,'Ciclo Semaforico'!BL$32,O!$HC43:$HL43))-IF(BL$31="",(SUMIF(S!$HC$15:$HL$15,'Ciclo Semaforico'!BL$30,S!$HC43:$HL43)+SUMIF(N!$HC$15:$HL$15,'Ciclo Semaforico'!BL$30,N!$HC43:$HL43)+SUMIF(E!$HC$15:$HL$15,'Ciclo Semaforico'!BL$30,E!$HC43:$HL43)+SUMIF(O!$HC$15:$HL$15,'Ciclo Semaforico'!BL$30,O!$HC43:$HL43)),(SUMIF(S!$HC$15:$HL$15,'Ciclo Semaforico'!BL$30,S!$HC43:$HL43)+SUMIF(N!$HC$15:$HL$15,'Ciclo Semaforico'!BL$30,N!$HC43:$HL43)+SUMIF(E!$HC$15:$HL$15,'Ciclo Semaforico'!BL$30,E!$HC43:$HL43)+SUMIF(O!$HC$15:$HL$15,'Ciclo Semaforico'!BL$30,O!$HC43:$HL43))*BL$31))</f>
        <v>0</v>
      </c>
      <c r="BM68" s="245">
        <f>IF(BM$32="",IF(BM$31="",(SUMIF(S!$HC$15:$HL$15,'Ciclo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Semaforico'!BM$30,O!$HC43:$HL43))*BM$31),(SUMIF(S!$HC$15:$HL$15,'Ciclo Semaforico'!BM$32,S!$HC43:$HL43)+SUMIF(N!$HC$15:$HL$15,'Ciclo Semaforico'!BM$32,N!$HC43:$HL43)+SUMIF(E!$HC$15:$HL$15,'Ciclo Semaforico'!BM$32,E!$HC43:$HL43)+SUMIF(O!$HC$15:$HL$15,'Ciclo Semaforico'!BM$32,O!$HC43:$HL43))-IF(BM$31="",(SUMIF(S!$HC$15:$HL$15,'Ciclo Semaforico'!BM$30,S!$HC43:$HL43)+SUMIF(N!$HC$15:$HL$15,'Ciclo Semaforico'!BM$30,N!$HC43:$HL43)+SUMIF(E!$HC$15:$HL$15,'Ciclo Semaforico'!BM$30,E!$HC43:$HL43)+SUMIF(O!$HC$15:$HL$15,'Ciclo Semaforico'!BM$30,O!$HC43:$HL43)),(SUMIF(S!$HC$15:$HL$15,'Ciclo Semaforico'!BM$30,S!$HC43:$HL43)+SUMIF(N!$HC$15:$HL$15,'Ciclo Semaforico'!BM$30,N!$HC43:$HL43)+SUMIF(E!$HC$15:$HL$15,'Ciclo Semaforico'!BM$30,E!$HC43:$HL43)+SUMIF(O!$HC$15:$HL$15,'Ciclo Semaforico'!BM$30,O!$HC43:$HL43))*BM$31))</f>
        <v>0</v>
      </c>
      <c r="BN68" s="245">
        <f>IF(BN$32="",IF(BN$31="",(SUMIF(S!$HC$15:$HL$15,'Ciclo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Semaforico'!BN$30,O!$HC43:$HL43))*BN$31),(SUMIF(S!$HC$15:$HL$15,'Ciclo Semaforico'!BN$32,S!$HC43:$HL43)+SUMIF(N!$HC$15:$HL$15,'Ciclo Semaforico'!BN$32,N!$HC43:$HL43)+SUMIF(E!$HC$15:$HL$15,'Ciclo Semaforico'!BN$32,E!$HC43:$HL43)+SUMIF(O!$HC$15:$HL$15,'Ciclo Semaforico'!BN$32,O!$HC43:$HL43))-IF(BN$31="",(SUMIF(S!$HC$15:$HL$15,'Ciclo Semaforico'!BN$30,S!$HC43:$HL43)+SUMIF(N!$HC$15:$HL$15,'Ciclo Semaforico'!BN$30,N!$HC43:$HL43)+SUMIF(E!$HC$15:$HL$15,'Ciclo Semaforico'!BN$30,E!$HC43:$HL43)+SUMIF(O!$HC$15:$HL$15,'Ciclo Semaforico'!BN$30,O!$HC43:$HL43)),(SUMIF(S!$HC$15:$HL$15,'Ciclo Semaforico'!BN$30,S!$HC43:$HL43)+SUMIF(N!$HC$15:$HL$15,'Ciclo Semaforico'!BN$30,N!$HC43:$HL43)+SUMIF(E!$HC$15:$HL$15,'Ciclo Semaforico'!BN$30,E!$HC43:$HL43)+SUMIF(O!$HC$15:$HL$15,'Ciclo Semaforico'!BN$30,O!$HC43:$HL43))*BN$31))</f>
        <v>0</v>
      </c>
      <c r="BO68" s="245">
        <f>IF(BO$32="",IF(BO$31="",(SUMIF(S!$HC$15:$HL$15,'Ciclo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Semaforico'!BO$30,O!$HC43:$HL43))*BO$31),(SUMIF(S!$HC$15:$HL$15,'Ciclo Semaforico'!BO$32,S!$HC43:$HL43)+SUMIF(N!$HC$15:$HL$15,'Ciclo Semaforico'!BO$32,N!$HC43:$HL43)+SUMIF(E!$HC$15:$HL$15,'Ciclo Semaforico'!BO$32,E!$HC43:$HL43)+SUMIF(O!$HC$15:$HL$15,'Ciclo Semaforico'!BO$32,O!$HC43:$HL43))-IF(BO$31="",(SUMIF(S!$HC$15:$HL$15,'Ciclo Semaforico'!BO$30,S!$HC43:$HL43)+SUMIF(N!$HC$15:$HL$15,'Ciclo Semaforico'!BO$30,N!$HC43:$HL43)+SUMIF(E!$HC$15:$HL$15,'Ciclo Semaforico'!BO$30,E!$HC43:$HL43)+SUMIF(O!$HC$15:$HL$15,'Ciclo Semaforico'!BO$30,O!$HC43:$HL43)),(SUMIF(S!$HC$15:$HL$15,'Ciclo Semaforico'!BO$30,S!$HC43:$HL43)+SUMIF(N!$HC$15:$HL$15,'Ciclo Semaforico'!BO$30,N!$HC43:$HL43)+SUMIF(E!$HC$15:$HL$15,'Ciclo Semaforico'!BO$30,E!$HC43:$HL43)+SUMIF(O!$HC$15:$HL$15,'Ciclo Semaforico'!BO$30,O!$HC43:$HL43))*BO$31))</f>
        <v>0</v>
      </c>
      <c r="BP68" s="245">
        <f>IF(BP$32="",IF(BP$31="",(SUMIF(S!$HC$15:$HL$15,'Ciclo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Semaforico'!BP$30,O!$HC43:$HL43))*BP$31),(SUMIF(S!$HC$15:$HL$15,'Ciclo Semaforico'!BP$32,S!$HC43:$HL43)+SUMIF(N!$HC$15:$HL$15,'Ciclo Semaforico'!BP$32,N!$HC43:$HL43)+SUMIF(E!$HC$15:$HL$15,'Ciclo Semaforico'!BP$32,E!$HC43:$HL43)+SUMIF(O!$HC$15:$HL$15,'Ciclo Semaforico'!BP$32,O!$HC43:$HL43))-IF(BP$31="",(SUMIF(S!$HC$15:$HL$15,'Ciclo Semaforico'!BP$30,S!$HC43:$HL43)+SUMIF(N!$HC$15:$HL$15,'Ciclo Semaforico'!BP$30,N!$HC43:$HL43)+SUMIF(E!$HC$15:$HL$15,'Ciclo Semaforico'!BP$30,E!$HC43:$HL43)+SUMIF(O!$HC$15:$HL$15,'Ciclo Semaforico'!BP$30,O!$HC43:$HL43)),(SUMIF(S!$HC$15:$HL$15,'Ciclo Semaforico'!BP$30,S!$HC43:$HL43)+SUMIF(N!$HC$15:$HL$15,'Ciclo Semaforico'!BP$30,N!$HC43:$HL43)+SUMIF(E!$HC$15:$HL$15,'Ciclo Semaforico'!BP$30,E!$HC43:$HL43)+SUMIF(O!$HC$15:$HL$15,'Ciclo Semaforico'!BP$30,O!$HC43:$HL43))*BP$31))</f>
        <v>0</v>
      </c>
      <c r="BQ68" s="245">
        <f>IF(BQ$32="",IF(BQ$31="",(SUMIF(S!$HC$15:$HL$15,'Ciclo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Semaforico'!BQ$30,O!$HC43:$HL43))*BQ$31),(SUMIF(S!$HC$15:$HL$15,'Ciclo Semaforico'!BQ$32,S!$HC43:$HL43)+SUMIF(N!$HC$15:$HL$15,'Ciclo Semaforico'!BQ$32,N!$HC43:$HL43)+SUMIF(E!$HC$15:$HL$15,'Ciclo Semaforico'!BQ$32,E!$HC43:$HL43)+SUMIF(O!$HC$15:$HL$15,'Ciclo Semaforico'!BQ$32,O!$HC43:$HL43))-IF(BQ$31="",(SUMIF(S!$HC$15:$HL$15,'Ciclo Semaforico'!BQ$30,S!$HC43:$HL43)+SUMIF(N!$HC$15:$HL$15,'Ciclo Semaforico'!BQ$30,N!$HC43:$HL43)+SUMIF(E!$HC$15:$HL$15,'Ciclo Semaforico'!BQ$30,E!$HC43:$HL43)+SUMIF(O!$HC$15:$HL$15,'Ciclo Semaforico'!BQ$30,O!$HC43:$HL43)),(SUMIF(S!$HC$15:$HL$15,'Ciclo Semaforico'!BQ$30,S!$HC43:$HL43)+SUMIF(N!$HC$15:$HL$15,'Ciclo Semaforico'!BQ$30,N!$HC43:$HL43)+SUMIF(E!$HC$15:$HL$15,'Ciclo Semaforico'!BQ$30,E!$HC43:$HL43)+SUMIF(O!$HC$15:$HL$15,'Ciclo Semaforico'!BQ$30,O!$HC43:$HL43))*BQ$31))</f>
        <v>0</v>
      </c>
      <c r="BR68" s="245">
        <f>IF(BR$32="",IF(BR$31="",(SUMIF(S!$HC$15:$HL$15,'Ciclo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Semaforico'!BR$30,O!$HC43:$HL43))*BR$31),(SUMIF(S!$HC$15:$HL$15,'Ciclo Semaforico'!BR$32,S!$HC43:$HL43)+SUMIF(N!$HC$15:$HL$15,'Ciclo Semaforico'!BR$32,N!$HC43:$HL43)+SUMIF(E!$HC$15:$HL$15,'Ciclo Semaforico'!BR$32,E!$HC43:$HL43)+SUMIF(O!$HC$15:$HL$15,'Ciclo Semaforico'!BR$32,O!$HC43:$HL43))-IF(BR$31="",(SUMIF(S!$HC$15:$HL$15,'Ciclo Semaforico'!BR$30,S!$HC43:$HL43)+SUMIF(N!$HC$15:$HL$15,'Ciclo Semaforico'!BR$30,N!$HC43:$HL43)+SUMIF(E!$HC$15:$HL$15,'Ciclo Semaforico'!BR$30,E!$HC43:$HL43)+SUMIF(O!$HC$15:$HL$15,'Ciclo Semaforico'!BR$30,O!$HC43:$HL43)),(SUMIF(S!$HC$15:$HL$15,'Ciclo Semaforico'!BR$30,S!$HC43:$HL43)+SUMIF(N!$HC$15:$HL$15,'Ciclo Semaforico'!BR$30,N!$HC43:$HL43)+SUMIF(E!$HC$15:$HL$15,'Ciclo Semaforico'!BR$30,E!$HC43:$HL43)+SUMIF(O!$HC$15:$HL$15,'Ciclo Semaforico'!BR$30,O!$HC43:$HL43))*BR$31))</f>
        <v>0</v>
      </c>
      <c r="BS68" s="245">
        <f>IF(BS$32="",IF(BS$31="",(SUMIF(S!$HC$15:$HL$15,'Ciclo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Semaforico'!BS$30,O!$HC43:$HL43))*BS$31),(SUMIF(S!$HC$15:$HL$15,'Ciclo Semaforico'!BS$32,S!$HC43:$HL43)+SUMIF(N!$HC$15:$HL$15,'Ciclo Semaforico'!BS$32,N!$HC43:$HL43)+SUMIF(E!$HC$15:$HL$15,'Ciclo Semaforico'!BS$32,E!$HC43:$HL43)+SUMIF(O!$HC$15:$HL$15,'Ciclo Semaforico'!BS$32,O!$HC43:$HL43))-IF(BS$31="",(SUMIF(S!$HC$15:$HL$15,'Ciclo Semaforico'!BS$30,S!$HC43:$HL43)+SUMIF(N!$HC$15:$HL$15,'Ciclo Semaforico'!BS$30,N!$HC43:$HL43)+SUMIF(E!$HC$15:$HL$15,'Ciclo Semaforico'!BS$30,E!$HC43:$HL43)+SUMIF(O!$HC$15:$HL$15,'Ciclo Semaforico'!BS$30,O!$HC43:$HL43)),(SUMIF(S!$HC$15:$HL$15,'Ciclo Semaforico'!BS$30,S!$HC43:$HL43)+SUMIF(N!$HC$15:$HL$15,'Ciclo Semaforico'!BS$30,N!$HC43:$HL43)+SUMIF(E!$HC$15:$HL$15,'Ciclo Semaforico'!BS$30,E!$HC43:$HL43)+SUMIF(O!$HC$15:$HL$15,'Ciclo Semaforico'!BS$30,O!$HC43:$HL43))*BS$31))</f>
        <v>0</v>
      </c>
      <c r="BT68" s="245">
        <f>IF(BT$32="",IF(BT$31="",(SUMIF(S!$HC$15:$HL$15,'Ciclo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Semaforico'!BT$30,O!$HC43:$HL43))*BT$31),(SUMIF(S!$HC$15:$HL$15,'Ciclo Semaforico'!BT$32,S!$HC43:$HL43)+SUMIF(N!$HC$15:$HL$15,'Ciclo Semaforico'!BT$32,N!$HC43:$HL43)+SUMIF(E!$HC$15:$HL$15,'Ciclo Semaforico'!BT$32,E!$HC43:$HL43)+SUMIF(O!$HC$15:$HL$15,'Ciclo Semaforico'!BT$32,O!$HC43:$HL43))-IF(BT$31="",(SUMIF(S!$HC$15:$HL$15,'Ciclo Semaforico'!BT$30,S!$HC43:$HL43)+SUMIF(N!$HC$15:$HL$15,'Ciclo Semaforico'!BT$30,N!$HC43:$HL43)+SUMIF(E!$HC$15:$HL$15,'Ciclo Semaforico'!BT$30,E!$HC43:$HL43)+SUMIF(O!$HC$15:$HL$15,'Ciclo Semaforico'!BT$30,O!$HC43:$HL43)),(SUMIF(S!$HC$15:$HL$15,'Ciclo Semaforico'!BT$30,S!$HC43:$HL43)+SUMIF(N!$HC$15:$HL$15,'Ciclo Semaforico'!BT$30,N!$HC43:$HL43)+SUMIF(E!$HC$15:$HL$15,'Ciclo Semaforico'!BT$30,E!$HC43:$HL43)+SUMIF(O!$HC$15:$HL$15,'Ciclo Semaforico'!BT$30,O!$HC43:$HL43))*BT$31))</f>
        <v>0</v>
      </c>
      <c r="BU68" s="245">
        <f>IF(BU$32="",IF(BU$31="",(SUMIF(S!$HC$15:$HL$15,'Ciclo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Semaforico'!BU$30,O!$HC43:$HL43))*BU$31),(SUMIF(S!$HC$15:$HL$15,'Ciclo Semaforico'!BU$32,S!$HC43:$HL43)+SUMIF(N!$HC$15:$HL$15,'Ciclo Semaforico'!BU$32,N!$HC43:$HL43)+SUMIF(E!$HC$15:$HL$15,'Ciclo Semaforico'!BU$32,E!$HC43:$HL43)+SUMIF(O!$HC$15:$HL$15,'Ciclo Semaforico'!BU$32,O!$HC43:$HL43))-IF(BU$31="",(SUMIF(S!$HC$15:$HL$15,'Ciclo Semaforico'!BU$30,S!$HC43:$HL43)+SUMIF(N!$HC$15:$HL$15,'Ciclo Semaforico'!BU$30,N!$HC43:$HL43)+SUMIF(E!$HC$15:$HL$15,'Ciclo Semaforico'!BU$30,E!$HC43:$HL43)+SUMIF(O!$HC$15:$HL$15,'Ciclo Semaforico'!BU$30,O!$HC43:$HL43)),(SUMIF(S!$HC$15:$HL$15,'Ciclo Semaforico'!BU$30,S!$HC43:$HL43)+SUMIF(N!$HC$15:$HL$15,'Ciclo Semaforico'!BU$30,N!$HC43:$HL43)+SUMIF(E!$HC$15:$HL$15,'Ciclo Semaforico'!BU$30,E!$HC43:$HL43)+SUMIF(O!$HC$15:$HL$15,'Ciclo Semaforico'!BU$30,O!$HC43:$HL43))*BU$31))</f>
        <v>0</v>
      </c>
      <c r="BV68" s="246">
        <f>IF(BV$32="",IF(BV$31="",(SUMIF(S!$HC$15:$HL$15,'Ciclo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Semaforico'!BV$30,O!$HC43:$HL43))*BV$31),(SUMIF(S!$HC$15:$HL$15,'Ciclo Semaforico'!BV$32,S!$HC43:$HL43)+SUMIF(N!$HC$15:$HL$15,'Ciclo Semaforico'!BV$32,N!$HC43:$HL43)+SUMIF(E!$HC$15:$HL$15,'Ciclo Semaforico'!BV$32,E!$HC43:$HL43)+SUMIF(O!$HC$15:$HL$15,'Ciclo Semaforico'!BV$32,O!$HC43:$HL43))-IF(BV$31="",(SUMIF(S!$HC$15:$HL$15,'Ciclo Semaforico'!BV$30,S!$HC43:$HL43)+SUMIF(N!$HC$15:$HL$15,'Ciclo Semaforico'!BV$30,N!$HC43:$HL43)+SUMIF(E!$HC$15:$HL$15,'Ciclo Semaforico'!BV$30,E!$HC43:$HL43)+SUMIF(O!$HC$15:$HL$15,'Ciclo Semaforico'!BV$30,O!$HC43:$HL43)),(SUMIF(S!$HC$15:$HL$15,'Ciclo Semaforico'!BV$30,S!$HC43:$HL43)+SUMIF(N!$HC$15:$HL$15,'Ciclo Semaforico'!BV$30,N!$HC43:$HL43)+SUMIF(E!$HC$15:$HL$15,'Ciclo Semaforico'!BV$30,E!$HC43:$HL43)+SUMIF(O!$HC$15:$HL$15,'Ciclo Semaforico'!BV$30,O!$HC43:$HL43))*BV$31))</f>
        <v>0</v>
      </c>
      <c r="BW68" s="244">
        <f>IF(BW$32="",IF(BW$31="",(SUMIF(S!$HC$15:$HL$15,'Ciclo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Semaforico'!BW$30,O!$HC43:$HL43))*BW$31),(SUMIF(S!$HC$15:$HL$15,'Ciclo Semaforico'!BW$32,S!$HC43:$HL43)+SUMIF(N!$HC$15:$HL$15,'Ciclo Semaforico'!BW$32,N!$HC43:$HL43)+SUMIF(E!$HC$15:$HL$15,'Ciclo Semaforico'!BW$32,E!$HC43:$HL43)+SUMIF(O!$HC$15:$HL$15,'Ciclo Semaforico'!BW$32,O!$HC43:$HL43))-IF(BW$31="",(SUMIF(S!$HC$15:$HL$15,'Ciclo Semaforico'!BW$30,S!$HC43:$HL43)+SUMIF(N!$HC$15:$HL$15,'Ciclo Semaforico'!BW$30,N!$HC43:$HL43)+SUMIF(E!$HC$15:$HL$15,'Ciclo Semaforico'!BW$30,E!$HC43:$HL43)+SUMIF(O!$HC$15:$HL$15,'Ciclo Semaforico'!BW$30,O!$HC43:$HL43)),(SUMIF(S!$HC$15:$HL$15,'Ciclo Semaforico'!BW$30,S!$HC43:$HL43)+SUMIF(N!$HC$15:$HL$15,'Ciclo Semaforico'!BW$30,N!$HC43:$HL43)+SUMIF(E!$HC$15:$HL$15,'Ciclo Semaforico'!BW$30,E!$HC43:$HL43)+SUMIF(O!$HC$15:$HL$15,'Ciclo Semaforico'!BW$30,O!$HC43:$HL43))*BW$31))</f>
        <v>0</v>
      </c>
      <c r="BX68" s="245">
        <f>IF(BX$32="",IF(BX$31="",(SUMIF(S!$HC$15:$HL$15,'Ciclo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Semaforico'!BX$30,O!$HC43:$HL43))*BX$31),(SUMIF(S!$HC$15:$HL$15,'Ciclo Semaforico'!BX$32,S!$HC43:$HL43)+SUMIF(N!$HC$15:$HL$15,'Ciclo Semaforico'!BX$32,N!$HC43:$HL43)+SUMIF(E!$HC$15:$HL$15,'Ciclo Semaforico'!BX$32,E!$HC43:$HL43)+SUMIF(O!$HC$15:$HL$15,'Ciclo Semaforico'!BX$32,O!$HC43:$HL43))-IF(BX$31="",(SUMIF(S!$HC$15:$HL$15,'Ciclo Semaforico'!BX$30,S!$HC43:$HL43)+SUMIF(N!$HC$15:$HL$15,'Ciclo Semaforico'!BX$30,N!$HC43:$HL43)+SUMIF(E!$HC$15:$HL$15,'Ciclo Semaforico'!BX$30,E!$HC43:$HL43)+SUMIF(O!$HC$15:$HL$15,'Ciclo Semaforico'!BX$30,O!$HC43:$HL43)),(SUMIF(S!$HC$15:$HL$15,'Ciclo Semaforico'!BX$30,S!$HC43:$HL43)+SUMIF(N!$HC$15:$HL$15,'Ciclo Semaforico'!BX$30,N!$HC43:$HL43)+SUMIF(E!$HC$15:$HL$15,'Ciclo Semaforico'!BX$30,E!$HC43:$HL43)+SUMIF(O!$HC$15:$HL$15,'Ciclo Semaforico'!BX$30,O!$HC43:$HL43))*BX$31))</f>
        <v>0</v>
      </c>
      <c r="BY68" s="245">
        <f>IF(BY$32="",IF(BY$31="",(SUMIF(S!$HC$15:$HL$15,'Ciclo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Semaforico'!BY$30,O!$HC43:$HL43))*BY$31),(SUMIF(S!$HC$15:$HL$15,'Ciclo Semaforico'!BY$32,S!$HC43:$HL43)+SUMIF(N!$HC$15:$HL$15,'Ciclo Semaforico'!BY$32,N!$HC43:$HL43)+SUMIF(E!$HC$15:$HL$15,'Ciclo Semaforico'!BY$32,E!$HC43:$HL43)+SUMIF(O!$HC$15:$HL$15,'Ciclo Semaforico'!BY$32,O!$HC43:$HL43))-IF(BY$31="",(SUMIF(S!$HC$15:$HL$15,'Ciclo Semaforico'!BY$30,S!$HC43:$HL43)+SUMIF(N!$HC$15:$HL$15,'Ciclo Semaforico'!BY$30,N!$HC43:$HL43)+SUMIF(E!$HC$15:$HL$15,'Ciclo Semaforico'!BY$30,E!$HC43:$HL43)+SUMIF(O!$HC$15:$HL$15,'Ciclo Semaforico'!BY$30,O!$HC43:$HL43)),(SUMIF(S!$HC$15:$HL$15,'Ciclo Semaforico'!BY$30,S!$HC43:$HL43)+SUMIF(N!$HC$15:$HL$15,'Ciclo Semaforico'!BY$30,N!$HC43:$HL43)+SUMIF(E!$HC$15:$HL$15,'Ciclo Semaforico'!BY$30,E!$HC43:$HL43)+SUMIF(O!$HC$15:$HL$15,'Ciclo Semaforico'!BY$30,O!$HC43:$HL43))*BY$31))</f>
        <v>0</v>
      </c>
      <c r="BZ68" s="245">
        <f>IF(BZ$32="",IF(BZ$31="",(SUMIF(S!$HC$15:$HL$15,'Ciclo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Semaforico'!BZ$30,O!$HC43:$HL43))*BZ$31),(SUMIF(S!$HC$15:$HL$15,'Ciclo Semaforico'!BZ$32,S!$HC43:$HL43)+SUMIF(N!$HC$15:$HL$15,'Ciclo Semaforico'!BZ$32,N!$HC43:$HL43)+SUMIF(E!$HC$15:$HL$15,'Ciclo Semaforico'!BZ$32,E!$HC43:$HL43)+SUMIF(O!$HC$15:$HL$15,'Ciclo Semaforico'!BZ$32,O!$HC43:$HL43))-IF(BZ$31="",(SUMIF(S!$HC$15:$HL$15,'Ciclo Semaforico'!BZ$30,S!$HC43:$HL43)+SUMIF(N!$HC$15:$HL$15,'Ciclo Semaforico'!BZ$30,N!$HC43:$HL43)+SUMIF(E!$HC$15:$HL$15,'Ciclo Semaforico'!BZ$30,E!$HC43:$HL43)+SUMIF(O!$HC$15:$HL$15,'Ciclo Semaforico'!BZ$30,O!$HC43:$HL43)),(SUMIF(S!$HC$15:$HL$15,'Ciclo Semaforico'!BZ$30,S!$HC43:$HL43)+SUMIF(N!$HC$15:$HL$15,'Ciclo Semaforico'!BZ$30,N!$HC43:$HL43)+SUMIF(E!$HC$15:$HL$15,'Ciclo Semaforico'!BZ$30,E!$HC43:$HL43)+SUMIF(O!$HC$15:$HL$15,'Ciclo Semaforico'!BZ$30,O!$HC43:$HL43))*BZ$31))</f>
        <v>0</v>
      </c>
      <c r="CA68" s="245">
        <f>IF(CA$32="",IF(CA$31="",(SUMIF(S!$HC$15:$HL$15,'Ciclo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Semaforico'!CA$30,O!$HC43:$HL43))*CA$31),(SUMIF(S!$HC$15:$HL$15,'Ciclo Semaforico'!CA$32,S!$HC43:$HL43)+SUMIF(N!$HC$15:$HL$15,'Ciclo Semaforico'!CA$32,N!$HC43:$HL43)+SUMIF(E!$HC$15:$HL$15,'Ciclo Semaforico'!CA$32,E!$HC43:$HL43)+SUMIF(O!$HC$15:$HL$15,'Ciclo Semaforico'!CA$32,O!$HC43:$HL43))-IF(CA$31="",(SUMIF(S!$HC$15:$HL$15,'Ciclo Semaforico'!CA$30,S!$HC43:$HL43)+SUMIF(N!$HC$15:$HL$15,'Ciclo Semaforico'!CA$30,N!$HC43:$HL43)+SUMIF(E!$HC$15:$HL$15,'Ciclo Semaforico'!CA$30,E!$HC43:$HL43)+SUMIF(O!$HC$15:$HL$15,'Ciclo Semaforico'!CA$30,O!$HC43:$HL43)),(SUMIF(S!$HC$15:$HL$15,'Ciclo Semaforico'!CA$30,S!$HC43:$HL43)+SUMIF(N!$HC$15:$HL$15,'Ciclo Semaforico'!CA$30,N!$HC43:$HL43)+SUMIF(E!$HC$15:$HL$15,'Ciclo Semaforico'!CA$30,E!$HC43:$HL43)+SUMIF(O!$HC$15:$HL$15,'Ciclo Semaforico'!CA$30,O!$HC43:$HL43))*CA$31))</f>
        <v>0</v>
      </c>
      <c r="CB68" s="245">
        <f>IF(CB$32="",IF(CB$31="",(SUMIF(S!$HC$15:$HL$15,'Ciclo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Semaforico'!CB$30,O!$HC43:$HL43))*CB$31),(SUMIF(S!$HC$15:$HL$15,'Ciclo Semaforico'!CB$32,S!$HC43:$HL43)+SUMIF(N!$HC$15:$HL$15,'Ciclo Semaforico'!CB$32,N!$HC43:$HL43)+SUMIF(E!$HC$15:$HL$15,'Ciclo Semaforico'!CB$32,E!$HC43:$HL43)+SUMIF(O!$HC$15:$HL$15,'Ciclo Semaforico'!CB$32,O!$HC43:$HL43))-IF(CB$31="",(SUMIF(S!$HC$15:$HL$15,'Ciclo Semaforico'!CB$30,S!$HC43:$HL43)+SUMIF(N!$HC$15:$HL$15,'Ciclo Semaforico'!CB$30,N!$HC43:$HL43)+SUMIF(E!$HC$15:$HL$15,'Ciclo Semaforico'!CB$30,E!$HC43:$HL43)+SUMIF(O!$HC$15:$HL$15,'Ciclo Semaforico'!CB$30,O!$HC43:$HL43)),(SUMIF(S!$HC$15:$HL$15,'Ciclo Semaforico'!CB$30,S!$HC43:$HL43)+SUMIF(N!$HC$15:$HL$15,'Ciclo Semaforico'!CB$30,N!$HC43:$HL43)+SUMIF(E!$HC$15:$HL$15,'Ciclo Semaforico'!CB$30,E!$HC43:$HL43)+SUMIF(O!$HC$15:$HL$15,'Ciclo Semaforico'!CB$30,O!$HC43:$HL43))*CB$31))</f>
        <v>0</v>
      </c>
      <c r="CC68" s="245">
        <f>IF(CC$32="",IF(CC$31="",(SUMIF(S!$HC$15:$HL$15,'Ciclo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Semaforico'!CC$30,O!$HC43:$HL43))*CC$31),(SUMIF(S!$HC$15:$HL$15,'Ciclo Semaforico'!CC$32,S!$HC43:$HL43)+SUMIF(N!$HC$15:$HL$15,'Ciclo Semaforico'!CC$32,N!$HC43:$HL43)+SUMIF(E!$HC$15:$HL$15,'Ciclo Semaforico'!CC$32,E!$HC43:$HL43)+SUMIF(O!$HC$15:$HL$15,'Ciclo Semaforico'!CC$32,O!$HC43:$HL43))-IF(CC$31="",(SUMIF(S!$HC$15:$HL$15,'Ciclo Semaforico'!CC$30,S!$HC43:$HL43)+SUMIF(N!$HC$15:$HL$15,'Ciclo Semaforico'!CC$30,N!$HC43:$HL43)+SUMIF(E!$HC$15:$HL$15,'Ciclo Semaforico'!CC$30,E!$HC43:$HL43)+SUMIF(O!$HC$15:$HL$15,'Ciclo Semaforico'!CC$30,O!$HC43:$HL43)),(SUMIF(S!$HC$15:$HL$15,'Ciclo Semaforico'!CC$30,S!$HC43:$HL43)+SUMIF(N!$HC$15:$HL$15,'Ciclo Semaforico'!CC$30,N!$HC43:$HL43)+SUMIF(E!$HC$15:$HL$15,'Ciclo Semaforico'!CC$30,E!$HC43:$HL43)+SUMIF(O!$HC$15:$HL$15,'Ciclo Semaforico'!CC$30,O!$HC43:$HL43))*CC$31))</f>
        <v>0</v>
      </c>
      <c r="CD68" s="245">
        <f>IF(CD$32="",IF(CD$31="",(SUMIF(S!$HC$15:$HL$15,'Ciclo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Semaforico'!CD$30,O!$HC43:$HL43))*CD$31),(SUMIF(S!$HC$15:$HL$15,'Ciclo Semaforico'!CD$32,S!$HC43:$HL43)+SUMIF(N!$HC$15:$HL$15,'Ciclo Semaforico'!CD$32,N!$HC43:$HL43)+SUMIF(E!$HC$15:$HL$15,'Ciclo Semaforico'!CD$32,E!$HC43:$HL43)+SUMIF(O!$HC$15:$HL$15,'Ciclo Semaforico'!CD$32,O!$HC43:$HL43))-IF(CD$31="",(SUMIF(S!$HC$15:$HL$15,'Ciclo Semaforico'!CD$30,S!$HC43:$HL43)+SUMIF(N!$HC$15:$HL$15,'Ciclo Semaforico'!CD$30,N!$HC43:$HL43)+SUMIF(E!$HC$15:$HL$15,'Ciclo Semaforico'!CD$30,E!$HC43:$HL43)+SUMIF(O!$HC$15:$HL$15,'Ciclo Semaforico'!CD$30,O!$HC43:$HL43)),(SUMIF(S!$HC$15:$HL$15,'Ciclo Semaforico'!CD$30,S!$HC43:$HL43)+SUMIF(N!$HC$15:$HL$15,'Ciclo Semaforico'!CD$30,N!$HC43:$HL43)+SUMIF(E!$HC$15:$HL$15,'Ciclo Semaforico'!CD$30,E!$HC43:$HL43)+SUMIF(O!$HC$15:$HL$15,'Ciclo Semaforico'!CD$30,O!$HC43:$HL43))*CD$31))</f>
        <v>0</v>
      </c>
      <c r="CE68" s="245">
        <f>IF(CE$32="",IF(CE$31="",(SUMIF(S!$HC$15:$HL$15,'Ciclo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Semaforico'!CE$30,O!$HC43:$HL43))*CE$31),(SUMIF(S!$HC$15:$HL$15,'Ciclo Semaforico'!CE$32,S!$HC43:$HL43)+SUMIF(N!$HC$15:$HL$15,'Ciclo Semaforico'!CE$32,N!$HC43:$HL43)+SUMIF(E!$HC$15:$HL$15,'Ciclo Semaforico'!CE$32,E!$HC43:$HL43)+SUMIF(O!$HC$15:$HL$15,'Ciclo Semaforico'!CE$32,O!$HC43:$HL43))-IF(CE$31="",(SUMIF(S!$HC$15:$HL$15,'Ciclo Semaforico'!CE$30,S!$HC43:$HL43)+SUMIF(N!$HC$15:$HL$15,'Ciclo Semaforico'!CE$30,N!$HC43:$HL43)+SUMIF(E!$HC$15:$HL$15,'Ciclo Semaforico'!CE$30,E!$HC43:$HL43)+SUMIF(O!$HC$15:$HL$15,'Ciclo Semaforico'!CE$30,O!$HC43:$HL43)),(SUMIF(S!$HC$15:$HL$15,'Ciclo Semaforico'!CE$30,S!$HC43:$HL43)+SUMIF(N!$HC$15:$HL$15,'Ciclo Semaforico'!CE$30,N!$HC43:$HL43)+SUMIF(E!$HC$15:$HL$15,'Ciclo Semaforico'!CE$30,E!$HC43:$HL43)+SUMIF(O!$HC$15:$HL$15,'Ciclo Semaforico'!CE$30,O!$HC43:$HL43))*CE$31))</f>
        <v>0</v>
      </c>
      <c r="CF68" s="245">
        <f>IF(CF$32="",IF(CF$31="",(SUMIF(S!$HC$15:$HL$15,'Ciclo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Semaforico'!CF$30,O!$HC43:$HL43))*CF$31),(SUMIF(S!$HC$15:$HL$15,'Ciclo Semaforico'!CF$32,S!$HC43:$HL43)+SUMIF(N!$HC$15:$HL$15,'Ciclo Semaforico'!CF$32,N!$HC43:$HL43)+SUMIF(E!$HC$15:$HL$15,'Ciclo Semaforico'!CF$32,E!$HC43:$HL43)+SUMIF(O!$HC$15:$HL$15,'Ciclo Semaforico'!CF$32,O!$HC43:$HL43))-IF(CF$31="",(SUMIF(S!$HC$15:$HL$15,'Ciclo Semaforico'!CF$30,S!$HC43:$HL43)+SUMIF(N!$HC$15:$HL$15,'Ciclo Semaforico'!CF$30,N!$HC43:$HL43)+SUMIF(E!$HC$15:$HL$15,'Ciclo Semaforico'!CF$30,E!$HC43:$HL43)+SUMIF(O!$HC$15:$HL$15,'Ciclo Semaforico'!CF$30,O!$HC43:$HL43)),(SUMIF(S!$HC$15:$HL$15,'Ciclo Semaforico'!CF$30,S!$HC43:$HL43)+SUMIF(N!$HC$15:$HL$15,'Ciclo Semaforico'!CF$30,N!$HC43:$HL43)+SUMIF(E!$HC$15:$HL$15,'Ciclo Semaforico'!CF$30,E!$HC43:$HL43)+SUMIF(O!$HC$15:$HL$15,'Ciclo Semaforico'!CF$30,O!$HC43:$HL43))*CF$31))</f>
        <v>0</v>
      </c>
      <c r="CG68" s="245">
        <f>IF(CG$32="",IF(CG$31="",(SUMIF(S!$HC$15:$HL$15,'Ciclo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Semaforico'!CG$30,O!$HC43:$HL43))*CG$31),(SUMIF(S!$HC$15:$HL$15,'Ciclo Semaforico'!CG$32,S!$HC43:$HL43)+SUMIF(N!$HC$15:$HL$15,'Ciclo Semaforico'!CG$32,N!$HC43:$HL43)+SUMIF(E!$HC$15:$HL$15,'Ciclo Semaforico'!CG$32,E!$HC43:$HL43)+SUMIF(O!$HC$15:$HL$15,'Ciclo Semaforico'!CG$32,O!$HC43:$HL43))-IF(CG$31="",(SUMIF(S!$HC$15:$HL$15,'Ciclo Semaforico'!CG$30,S!$HC43:$HL43)+SUMIF(N!$HC$15:$HL$15,'Ciclo Semaforico'!CG$30,N!$HC43:$HL43)+SUMIF(E!$HC$15:$HL$15,'Ciclo Semaforico'!CG$30,E!$HC43:$HL43)+SUMIF(O!$HC$15:$HL$15,'Ciclo Semaforico'!CG$30,O!$HC43:$HL43)),(SUMIF(S!$HC$15:$HL$15,'Ciclo Semaforico'!CG$30,S!$HC43:$HL43)+SUMIF(N!$HC$15:$HL$15,'Ciclo Semaforico'!CG$30,N!$HC43:$HL43)+SUMIF(E!$HC$15:$HL$15,'Ciclo Semaforico'!CG$30,E!$HC43:$HL43)+SUMIF(O!$HC$15:$HL$15,'Ciclo Semaforico'!CG$30,O!$HC43:$HL43))*CG$31))</f>
        <v>0</v>
      </c>
      <c r="CH68" s="246">
        <f>IF(CH$32="",IF(CH$31="",(SUMIF(S!$HC$15:$HL$15,'Ciclo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Semaforico'!CH$30,O!$HC43:$HL43))*CH$31),(SUMIF(S!$HC$15:$HL$15,'Ciclo Semaforico'!CH$32,S!$HC43:$HL43)+SUMIF(N!$HC$15:$HL$15,'Ciclo Semaforico'!CH$32,N!$HC43:$HL43)+SUMIF(E!$HC$15:$HL$15,'Ciclo Semaforico'!CH$32,E!$HC43:$HL43)+SUMIF(O!$HC$15:$HL$15,'Ciclo Semaforico'!CH$32,O!$HC43:$HL43))-IF(CH$31="",(SUMIF(S!$HC$15:$HL$15,'Ciclo Semaforico'!CH$30,S!$HC43:$HL43)+SUMIF(N!$HC$15:$HL$15,'Ciclo Semaforico'!CH$30,N!$HC43:$HL43)+SUMIF(E!$HC$15:$HL$15,'Ciclo Semaforico'!CH$30,E!$HC43:$HL43)+SUMIF(O!$HC$15:$HL$15,'Ciclo Semaforico'!CH$30,O!$HC43:$HL43)),(SUMIF(S!$HC$15:$HL$15,'Ciclo Semaforico'!CH$30,S!$HC43:$HL43)+SUMIF(N!$HC$15:$HL$15,'Ciclo Semaforico'!CH$30,N!$HC43:$HL43)+SUMIF(E!$HC$15:$HL$15,'Ciclo Semaforico'!CH$30,E!$HC43:$HL43)+SUMIF(O!$HC$15:$HL$15,'Ciclo Semaforico'!CH$30,O!$HC43:$HL43))*CH$31))</f>
        <v>0</v>
      </c>
      <c r="CI68" s="244">
        <f t="shared" si="52"/>
        <v>0</v>
      </c>
      <c r="CJ68" s="245">
        <f t="shared" si="53"/>
        <v>0</v>
      </c>
      <c r="CK68" s="245">
        <f t="shared" si="54"/>
        <v>0</v>
      </c>
      <c r="CL68" s="245">
        <f t="shared" si="55"/>
        <v>0</v>
      </c>
      <c r="CM68" s="245" t="e">
        <f t="shared" si="56"/>
        <v>#REF!</v>
      </c>
      <c r="CN68" s="245">
        <f t="shared" si="57"/>
        <v>0</v>
      </c>
      <c r="CO68" s="245">
        <f t="shared" si="58"/>
        <v>0</v>
      </c>
      <c r="CP68" s="245">
        <f t="shared" si="59"/>
        <v>0</v>
      </c>
      <c r="CQ68" s="245">
        <f t="shared" si="60"/>
        <v>0</v>
      </c>
      <c r="CR68" s="245">
        <f t="shared" si="61"/>
        <v>0</v>
      </c>
      <c r="CS68" s="245">
        <f t="shared" si="62"/>
        <v>0</v>
      </c>
      <c r="CT68" s="246">
        <f t="shared" si="63"/>
        <v>0</v>
      </c>
      <c r="CU68" s="244">
        <f t="shared" si="64"/>
        <v>0</v>
      </c>
      <c r="CV68" s="245">
        <f t="shared" si="65"/>
        <v>0</v>
      </c>
      <c r="CW68" s="245">
        <f t="shared" si="66"/>
        <v>0</v>
      </c>
      <c r="CX68" s="245">
        <f t="shared" si="67"/>
        <v>0</v>
      </c>
      <c r="CY68" s="245">
        <f t="shared" si="68"/>
        <v>0</v>
      </c>
      <c r="CZ68" s="245">
        <f t="shared" si="69"/>
        <v>0</v>
      </c>
      <c r="DA68" s="245">
        <f t="shared" si="70"/>
        <v>0</v>
      </c>
      <c r="DB68" s="245">
        <f t="shared" si="71"/>
        <v>0</v>
      </c>
      <c r="DC68" s="245">
        <f t="shared" si="72"/>
        <v>0</v>
      </c>
      <c r="DD68" s="245">
        <f t="shared" si="73"/>
        <v>0</v>
      </c>
      <c r="DE68" s="245">
        <f t="shared" si="74"/>
        <v>0</v>
      </c>
      <c r="DF68" s="246">
        <f t="shared" si="75"/>
        <v>0</v>
      </c>
      <c r="DG68" s="244" t="e">
        <f t="shared" si="76"/>
        <v>#REF!</v>
      </c>
      <c r="DH68" s="245" t="e">
        <f t="shared" si="77"/>
        <v>#REF!</v>
      </c>
      <c r="DI68" s="245" t="e">
        <f t="shared" si="78"/>
        <v>#REF!</v>
      </c>
      <c r="DJ68" s="245" t="e">
        <f t="shared" si="79"/>
        <v>#REF!</v>
      </c>
      <c r="DK68" s="245" t="e">
        <f t="shared" si="80"/>
        <v>#REF!</v>
      </c>
      <c r="DL68" s="245" t="e">
        <f t="shared" si="81"/>
        <v>#REF!</v>
      </c>
      <c r="DM68" s="245">
        <f t="shared" si="82"/>
        <v>0</v>
      </c>
      <c r="DN68" s="245">
        <f t="shared" si="83"/>
        <v>0</v>
      </c>
      <c r="DO68" s="245">
        <f t="shared" si="84"/>
        <v>0</v>
      </c>
      <c r="DP68" s="245">
        <f t="shared" si="85"/>
        <v>0</v>
      </c>
      <c r="DQ68" s="245">
        <f t="shared" si="86"/>
        <v>0</v>
      </c>
      <c r="DR68" s="246">
        <f t="shared" si="87"/>
        <v>0</v>
      </c>
      <c r="DS68" s="244">
        <f t="shared" si="88"/>
        <v>0</v>
      </c>
      <c r="DT68" s="245">
        <f t="shared" si="89"/>
        <v>0</v>
      </c>
      <c r="DU68" s="245">
        <f t="shared" si="90"/>
        <v>0</v>
      </c>
      <c r="DV68" s="245">
        <f t="shared" si="91"/>
        <v>0</v>
      </c>
      <c r="DW68" s="245">
        <f t="shared" si="92"/>
        <v>0</v>
      </c>
      <c r="DX68" s="245">
        <f t="shared" si="93"/>
        <v>0</v>
      </c>
      <c r="DY68" s="245">
        <f t="shared" si="94"/>
        <v>0</v>
      </c>
      <c r="DZ68" s="245">
        <f t="shared" si="95"/>
        <v>0</v>
      </c>
      <c r="EA68" s="245">
        <f t="shared" si="96"/>
        <v>0</v>
      </c>
      <c r="EB68" s="245">
        <f t="shared" si="97"/>
        <v>0</v>
      </c>
      <c r="EC68" s="245">
        <f t="shared" si="98"/>
        <v>0</v>
      </c>
      <c r="ED68" s="246">
        <f t="shared" si="99"/>
        <v>0</v>
      </c>
      <c r="EE68" s="244">
        <f t="shared" si="100"/>
        <v>0</v>
      </c>
      <c r="EF68" s="245">
        <f t="shared" si="101"/>
        <v>0</v>
      </c>
      <c r="EG68" s="245">
        <f t="shared" si="102"/>
        <v>0</v>
      </c>
      <c r="EH68" s="245">
        <f t="shared" si="103"/>
        <v>0</v>
      </c>
      <c r="EI68" s="245">
        <f t="shared" si="104"/>
        <v>0</v>
      </c>
      <c r="EJ68" s="245">
        <f t="shared" si="105"/>
        <v>0</v>
      </c>
      <c r="EK68" s="245">
        <f t="shared" si="106"/>
        <v>0</v>
      </c>
      <c r="EL68" s="245">
        <f t="shared" si="107"/>
        <v>0</v>
      </c>
      <c r="EM68" s="245">
        <f t="shared" si="108"/>
        <v>0</v>
      </c>
      <c r="EN68" s="245">
        <f t="shared" si="109"/>
        <v>0</v>
      </c>
      <c r="EO68" s="245">
        <f t="shared" si="110"/>
        <v>0</v>
      </c>
      <c r="EP68" s="246">
        <f t="shared" si="111"/>
        <v>0</v>
      </c>
      <c r="EQ68" s="255">
        <f t="shared" si="112"/>
        <v>0</v>
      </c>
      <c r="ER68" s="256">
        <f t="shared" si="113"/>
        <v>0</v>
      </c>
      <c r="ES68" s="256">
        <f t="shared" si="114"/>
        <v>0</v>
      </c>
      <c r="ET68" s="256">
        <f t="shared" si="115"/>
        <v>0</v>
      </c>
      <c r="EU68" s="256" t="e">
        <f t="shared" si="116"/>
        <v>#REF!</v>
      </c>
      <c r="EV68" s="256">
        <f t="shared" si="117"/>
        <v>0</v>
      </c>
      <c r="EW68" s="256">
        <f t="shared" si="118"/>
        <v>0</v>
      </c>
      <c r="EX68" s="256" t="str">
        <f t="shared" si="119"/>
        <v/>
      </c>
      <c r="EY68" s="256" t="str">
        <f t="shared" si="120"/>
        <v/>
      </c>
      <c r="EZ68" s="256" t="str">
        <f t="shared" si="121"/>
        <v/>
      </c>
      <c r="FA68" s="256" t="str">
        <f t="shared" si="122"/>
        <v/>
      </c>
      <c r="FB68" s="257" t="str">
        <f t="shared" si="123"/>
        <v/>
      </c>
      <c r="FC68" s="255">
        <f t="shared" si="124"/>
        <v>0</v>
      </c>
      <c r="FD68" s="256" t="str">
        <f t="shared" si="125"/>
        <v/>
      </c>
      <c r="FE68" s="256" t="str">
        <f t="shared" si="126"/>
        <v/>
      </c>
      <c r="FF68" s="256" t="str">
        <f t="shared" si="127"/>
        <v/>
      </c>
      <c r="FG68" s="256" t="str">
        <f t="shared" si="128"/>
        <v/>
      </c>
      <c r="FH68" s="256" t="str">
        <f t="shared" si="129"/>
        <v/>
      </c>
      <c r="FI68" s="256" t="str">
        <f t="shared" si="130"/>
        <v/>
      </c>
      <c r="FJ68" s="256" t="str">
        <f t="shared" si="131"/>
        <v/>
      </c>
      <c r="FK68" s="256" t="str">
        <f t="shared" si="132"/>
        <v/>
      </c>
      <c r="FL68" s="256" t="str">
        <f t="shared" si="133"/>
        <v/>
      </c>
      <c r="FM68" s="256" t="str">
        <f t="shared" si="134"/>
        <v/>
      </c>
      <c r="FN68" s="257" t="str">
        <f t="shared" si="135"/>
        <v/>
      </c>
      <c r="FO68" s="255" t="e">
        <f t="shared" si="136"/>
        <v>#REF!</v>
      </c>
      <c r="FP68" s="256" t="e">
        <f t="shared" si="137"/>
        <v>#REF!</v>
      </c>
      <c r="FQ68" s="256" t="e">
        <f t="shared" si="138"/>
        <v>#REF!</v>
      </c>
      <c r="FR68" s="256" t="e">
        <f t="shared" si="139"/>
        <v>#REF!</v>
      </c>
      <c r="FS68" s="256" t="e">
        <f t="shared" si="140"/>
        <v>#REF!</v>
      </c>
      <c r="FT68" s="256" t="e">
        <f t="shared" si="141"/>
        <v>#REF!</v>
      </c>
      <c r="FU68" s="256" t="str">
        <f t="shared" si="142"/>
        <v/>
      </c>
      <c r="FV68" s="256" t="str">
        <f t="shared" si="143"/>
        <v/>
      </c>
      <c r="FW68" s="256" t="str">
        <f t="shared" si="144"/>
        <v/>
      </c>
      <c r="FX68" s="256" t="str">
        <f t="shared" si="145"/>
        <v/>
      </c>
      <c r="FY68" s="256" t="str">
        <f t="shared" si="146"/>
        <v/>
      </c>
      <c r="FZ68" s="257" t="str">
        <f t="shared" si="147"/>
        <v/>
      </c>
      <c r="GA68" s="255" t="str">
        <f t="shared" si="148"/>
        <v/>
      </c>
      <c r="GB68" s="256" t="str">
        <f t="shared" si="149"/>
        <v/>
      </c>
      <c r="GC68" s="256" t="str">
        <f t="shared" si="150"/>
        <v/>
      </c>
      <c r="GD68" s="256" t="str">
        <f t="shared" si="151"/>
        <v/>
      </c>
      <c r="GE68" s="256" t="str">
        <f t="shared" si="152"/>
        <v/>
      </c>
      <c r="GF68" s="256" t="str">
        <f t="shared" si="153"/>
        <v/>
      </c>
      <c r="GG68" s="256" t="str">
        <f t="shared" si="154"/>
        <v/>
      </c>
      <c r="GH68" s="256" t="str">
        <f t="shared" si="155"/>
        <v/>
      </c>
      <c r="GI68" s="256" t="str">
        <f t="shared" si="156"/>
        <v/>
      </c>
      <c r="GJ68" s="256" t="str">
        <f t="shared" si="157"/>
        <v/>
      </c>
      <c r="GK68" s="256" t="str">
        <f t="shared" si="158"/>
        <v/>
      </c>
      <c r="GL68" s="257" t="str">
        <f t="shared" si="159"/>
        <v/>
      </c>
      <c r="GM68" s="255" t="str">
        <f t="shared" si="160"/>
        <v/>
      </c>
      <c r="GN68" s="256" t="str">
        <f t="shared" si="161"/>
        <v/>
      </c>
      <c r="GO68" s="256" t="str">
        <f t="shared" si="162"/>
        <v/>
      </c>
      <c r="GP68" s="256" t="str">
        <f t="shared" si="163"/>
        <v/>
      </c>
      <c r="GQ68" s="256" t="str">
        <f t="shared" si="164"/>
        <v/>
      </c>
      <c r="GR68" s="256" t="str">
        <f t="shared" si="165"/>
        <v/>
      </c>
      <c r="GS68" s="256" t="str">
        <f t="shared" si="166"/>
        <v/>
      </c>
      <c r="GT68" s="256" t="str">
        <f t="shared" si="167"/>
        <v/>
      </c>
      <c r="GU68" s="256" t="str">
        <f t="shared" si="168"/>
        <v/>
      </c>
      <c r="GV68" s="256" t="str">
        <f t="shared" si="169"/>
        <v/>
      </c>
      <c r="GW68" s="256" t="str">
        <f t="shared" si="170"/>
        <v/>
      </c>
      <c r="GX68" s="257" t="str">
        <f t="shared" si="171"/>
        <v/>
      </c>
      <c r="GY68" s="252">
        <f t="shared" si="185"/>
        <v>0</v>
      </c>
      <c r="GZ68" s="253" t="e">
        <f t="shared" si="185"/>
        <v>#REF!</v>
      </c>
      <c r="HA68" s="253">
        <f t="shared" si="185"/>
        <v>0</v>
      </c>
      <c r="HB68" s="253">
        <f t="shared" si="185"/>
        <v>0</v>
      </c>
      <c r="HC68" s="253">
        <f t="shared" si="185"/>
        <v>0</v>
      </c>
      <c r="HD68" s="253">
        <f t="shared" si="185"/>
        <v>0</v>
      </c>
      <c r="HE68" s="253">
        <f t="shared" si="185"/>
        <v>0</v>
      </c>
      <c r="HF68" s="254">
        <f t="shared" si="185"/>
        <v>0</v>
      </c>
      <c r="HG68" s="252">
        <f t="shared" si="187"/>
        <v>0</v>
      </c>
      <c r="HH68" s="253">
        <f t="shared" si="187"/>
        <v>0</v>
      </c>
      <c r="HI68" s="253">
        <f t="shared" si="187"/>
        <v>0</v>
      </c>
      <c r="HJ68" s="253">
        <f t="shared" si="187"/>
        <v>0</v>
      </c>
      <c r="HK68" s="253">
        <f t="shared" si="187"/>
        <v>0</v>
      </c>
      <c r="HL68" s="253">
        <f t="shared" si="187"/>
        <v>0</v>
      </c>
      <c r="HM68" s="253">
        <f t="shared" si="187"/>
        <v>0</v>
      </c>
      <c r="HN68" s="254">
        <f t="shared" si="187"/>
        <v>0</v>
      </c>
      <c r="HO68" s="252" t="e">
        <f t="shared" si="189"/>
        <v>#REF!</v>
      </c>
      <c r="HP68" s="253" t="e">
        <f t="shared" si="189"/>
        <v>#REF!</v>
      </c>
      <c r="HQ68" s="253">
        <f t="shared" si="189"/>
        <v>0</v>
      </c>
      <c r="HR68" s="253">
        <f t="shared" si="189"/>
        <v>0</v>
      </c>
      <c r="HS68" s="253">
        <f t="shared" si="189"/>
        <v>0</v>
      </c>
      <c r="HT68" s="253">
        <f t="shared" si="189"/>
        <v>0</v>
      </c>
      <c r="HU68" s="253">
        <f t="shared" si="189"/>
        <v>0</v>
      </c>
      <c r="HV68" s="254">
        <f t="shared" si="189"/>
        <v>0</v>
      </c>
      <c r="HW68" s="252">
        <f t="shared" si="191"/>
        <v>0</v>
      </c>
      <c r="HX68" s="253">
        <f t="shared" si="191"/>
        <v>0</v>
      </c>
      <c r="HY68" s="253">
        <f t="shared" si="191"/>
        <v>0</v>
      </c>
      <c r="HZ68" s="253">
        <f t="shared" si="191"/>
        <v>0</v>
      </c>
      <c r="IA68" s="253">
        <f t="shared" si="191"/>
        <v>0</v>
      </c>
      <c r="IB68" s="253">
        <f t="shared" si="191"/>
        <v>0</v>
      </c>
      <c r="IC68" s="253">
        <f t="shared" si="191"/>
        <v>0</v>
      </c>
      <c r="ID68" s="254">
        <f t="shared" si="191"/>
        <v>0</v>
      </c>
      <c r="IE68" s="252">
        <f t="shared" si="193"/>
        <v>0</v>
      </c>
      <c r="IF68" s="253">
        <f t="shared" si="193"/>
        <v>0</v>
      </c>
      <c r="IG68" s="253">
        <f t="shared" si="193"/>
        <v>0</v>
      </c>
      <c r="IH68" s="253">
        <f t="shared" si="193"/>
        <v>0</v>
      </c>
      <c r="II68" s="253">
        <f t="shared" si="193"/>
        <v>0</v>
      </c>
      <c r="IJ68" s="253">
        <f t="shared" si="193"/>
        <v>0</v>
      </c>
      <c r="IK68" s="253">
        <f t="shared" si="193"/>
        <v>0</v>
      </c>
      <c r="IL68" s="254">
        <f t="shared" si="193"/>
        <v>0</v>
      </c>
      <c r="IM68" s="255" t="e">
        <f t="shared" si="178"/>
        <v>#REF!</v>
      </c>
      <c r="IN68" s="256">
        <f t="shared" si="179"/>
        <v>0</v>
      </c>
      <c r="IO68" s="256" t="e">
        <f t="shared" si="180"/>
        <v>#REF!</v>
      </c>
      <c r="IP68" s="256">
        <f t="shared" si="181"/>
        <v>0</v>
      </c>
      <c r="IQ68" s="257">
        <f t="shared" si="182"/>
        <v>0</v>
      </c>
      <c r="IR68" s="404" t="e">
        <f t="shared" si="195"/>
        <v>#REF!</v>
      </c>
      <c r="IS68" s="250">
        <f>+IZ68+JA68+JC68+JD68+JF68+JG68+JI68+JJ68</f>
        <v>15</v>
      </c>
      <c r="IT68" s="258" t="e">
        <f t="shared" si="183"/>
        <v>#REF!</v>
      </c>
      <c r="IU68" s="664">
        <v>2400</v>
      </c>
      <c r="IV68" s="409">
        <v>2</v>
      </c>
      <c r="IW68" s="648" t="s">
        <v>206</v>
      </c>
      <c r="IX68" s="649" t="e">
        <f t="shared" si="196"/>
        <v>#REF!</v>
      </c>
      <c r="IY68" s="650" t="e">
        <f t="shared" si="198"/>
        <v>#REF!</v>
      </c>
      <c r="IZ68" s="651">
        <v>3</v>
      </c>
      <c r="JA68" s="652">
        <v>2</v>
      </c>
      <c r="JB68" s="650" t="e">
        <f t="shared" si="199"/>
        <v>#REF!</v>
      </c>
      <c r="JC68" s="651">
        <v>3</v>
      </c>
      <c r="JD68" s="652">
        <v>2</v>
      </c>
      <c r="JE68" s="653" t="e">
        <f t="shared" si="200"/>
        <v>#REF!</v>
      </c>
      <c r="JF68" s="654">
        <v>3</v>
      </c>
      <c r="JG68" s="652">
        <v>2</v>
      </c>
      <c r="JH68" s="653"/>
      <c r="JI68" s="654"/>
      <c r="JJ68" s="655"/>
      <c r="JK68" s="418"/>
      <c r="JL68" s="419"/>
      <c r="JM68" s="420"/>
      <c r="JN68" s="662">
        <v>1</v>
      </c>
      <c r="JO68" s="662">
        <v>1.4</v>
      </c>
      <c r="JP68" s="662">
        <v>1</v>
      </c>
      <c r="JQ68" s="662">
        <v>1</v>
      </c>
      <c r="JR68" s="663">
        <v>1</v>
      </c>
      <c r="JS68" s="658" t="e">
        <f t="shared" si="201"/>
        <v>#REF!</v>
      </c>
    </row>
    <row r="69" spans="25:279" ht="20.100000000000001" customHeight="1">
      <c r="Y69" s="380" t="e">
        <f>N!IK44</f>
        <v>#REF!</v>
      </c>
      <c r="Z69" s="377" t="s">
        <v>26</v>
      </c>
      <c r="AA69" s="244">
        <f>IF(AA$32="",IF(AA$31="",(SUMIF(S!$HC$15:$HL$15,'Ciclo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Semaforico'!AA$30,O!$HC44:$HL44))*AA$31),(SUMIF(S!$HC$15:$HL$15,'Ciclo Semaforico'!AA$32,S!$HC44:$HL44)+SUMIF(N!$HC$15:$HL$15,'Ciclo Semaforico'!AA$32,N!$HC44:$HL44)+SUMIF(E!$HC$15:$HL$15,'Ciclo Semaforico'!AA$32,E!$HC44:$HL44)+SUMIF(O!$HC$15:$HL$15,'Ciclo Semaforico'!AA$32,O!$HC44:$HL44))-IF(AA$31="",(SUMIF(S!$HC$15:$HL$15,'Ciclo Semaforico'!AA$30,S!$HC44:$HL44)+SUMIF(N!$HC$15:$HL$15,'Ciclo Semaforico'!AA$30,N!$HC44:$HL44)+SUMIF(E!$HC$15:$HL$15,'Ciclo Semaforico'!AA$30,E!$HC44:$HL44)+SUMIF(O!$HC$15:$HL$15,'Ciclo Semaforico'!AA$30,O!$HC44:$HL44)),(SUMIF(S!$HC$15:$HL$15,'Ciclo Semaforico'!AA$30,S!$HC44:$HL44)+SUMIF(N!$HC$15:$HL$15,'Ciclo Semaforico'!AA$30,N!$HC44:$HL44)+SUMIF(E!$HC$15:$HL$15,'Ciclo Semaforico'!AA$30,E!$HC44:$HL44)+SUMIF(O!$HC$15:$HL$15,'Ciclo Semaforico'!AA$30,O!$HC44:$HL44))*AA$31))</f>
        <v>0</v>
      </c>
      <c r="AB69" s="245">
        <f>IF(AB$32="",IF(AB$31="",(SUMIF(S!$HC$15:$HL$15,'Ciclo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Semaforico'!AB$30,O!$HC44:$HL44))*AB$31),(SUMIF(S!$HC$15:$HL$15,'Ciclo Semaforico'!AB$32,S!$HC44:$HL44)+SUMIF(N!$HC$15:$HL$15,'Ciclo Semaforico'!AB$32,N!$HC44:$HL44)+SUMIF(E!$HC$15:$HL$15,'Ciclo Semaforico'!AB$32,E!$HC44:$HL44)+SUMIF(O!$HC$15:$HL$15,'Ciclo Semaforico'!AB$32,O!$HC44:$HL44))-IF(AB$31="",(SUMIF(S!$HC$15:$HL$15,'Ciclo Semaforico'!AB$30,S!$HC44:$HL44)+SUMIF(N!$HC$15:$HL$15,'Ciclo Semaforico'!AB$30,N!$HC44:$HL44)+SUMIF(E!$HC$15:$HL$15,'Ciclo Semaforico'!AB$30,E!$HC44:$HL44)+SUMIF(O!$HC$15:$HL$15,'Ciclo Semaforico'!AB$30,O!$HC44:$HL44)),(SUMIF(S!$HC$15:$HL$15,'Ciclo Semaforico'!AB$30,S!$HC44:$HL44)+SUMIF(N!$HC$15:$HL$15,'Ciclo Semaforico'!AB$30,N!$HC44:$HL44)+SUMIF(E!$HC$15:$HL$15,'Ciclo Semaforico'!AB$30,E!$HC44:$HL44)+SUMIF(O!$HC$15:$HL$15,'Ciclo Semaforico'!AB$30,O!$HC44:$HL44))*AB$31))</f>
        <v>0</v>
      </c>
      <c r="AC69" s="245">
        <f>IF(AC$32="",IF(AC$31="",(SUMIF(S!$HC$15:$HL$15,'Ciclo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Semaforico'!AC$30,O!$HC44:$HL44))*AC$31),(SUMIF(S!$HC$15:$HL$15,'Ciclo Semaforico'!AC$32,S!$HC44:$HL44)+SUMIF(N!$HC$15:$HL$15,'Ciclo Semaforico'!AC$32,N!$HC44:$HL44)+SUMIF(E!$HC$15:$HL$15,'Ciclo Semaforico'!AC$32,E!$HC44:$HL44)+SUMIF(O!$HC$15:$HL$15,'Ciclo Semaforico'!AC$32,O!$HC44:$HL44))-IF(AC$31="",(SUMIF(S!$HC$15:$HL$15,'Ciclo Semaforico'!AC$30,S!$HC44:$HL44)+SUMIF(N!$HC$15:$HL$15,'Ciclo Semaforico'!AC$30,N!$HC44:$HL44)+SUMIF(E!$HC$15:$HL$15,'Ciclo Semaforico'!AC$30,E!$HC44:$HL44)+SUMIF(O!$HC$15:$HL$15,'Ciclo Semaforico'!AC$30,O!$HC44:$HL44)),(SUMIF(S!$HC$15:$HL$15,'Ciclo Semaforico'!AC$30,S!$HC44:$HL44)+SUMIF(N!$HC$15:$HL$15,'Ciclo Semaforico'!AC$30,N!$HC44:$HL44)+SUMIF(E!$HC$15:$HL$15,'Ciclo Semaforico'!AC$30,E!$HC44:$HL44)+SUMIF(O!$HC$15:$HL$15,'Ciclo Semaforico'!AC$30,O!$HC44:$HL44))*AC$31))</f>
        <v>0</v>
      </c>
      <c r="AD69" s="245">
        <f>IF(AD$32="",IF(AD$31="",(SUMIF(S!$HC$15:$HL$15,'Ciclo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Semaforico'!AD$30,O!$HC44:$HL44))*AD$31),(SUMIF(S!$HC$15:$HL$15,'Ciclo Semaforico'!AD$32,S!$HC44:$HL44)+SUMIF(N!$HC$15:$HL$15,'Ciclo Semaforico'!AD$32,N!$HC44:$HL44)+SUMIF(E!$HC$15:$HL$15,'Ciclo Semaforico'!AD$32,E!$HC44:$HL44)+SUMIF(O!$HC$15:$HL$15,'Ciclo Semaforico'!AD$32,O!$HC44:$HL44))-IF(AD$31="",(SUMIF(S!$HC$15:$HL$15,'Ciclo Semaforico'!AD$30,S!$HC44:$HL44)+SUMIF(N!$HC$15:$HL$15,'Ciclo Semaforico'!AD$30,N!$HC44:$HL44)+SUMIF(E!$HC$15:$HL$15,'Ciclo Semaforico'!AD$30,E!$HC44:$HL44)+SUMIF(O!$HC$15:$HL$15,'Ciclo Semaforico'!AD$30,O!$HC44:$HL44)),(SUMIF(S!$HC$15:$HL$15,'Ciclo Semaforico'!AD$30,S!$HC44:$HL44)+SUMIF(N!$HC$15:$HL$15,'Ciclo Semaforico'!AD$30,N!$HC44:$HL44)+SUMIF(E!$HC$15:$HL$15,'Ciclo Semaforico'!AD$30,E!$HC44:$HL44)+SUMIF(O!$HC$15:$HL$15,'Ciclo Semaforico'!AD$30,O!$HC44:$HL44))*AD$31))</f>
        <v>0</v>
      </c>
      <c r="AE69" s="245" t="e">
        <f>IF(AE$32="",IF(AE$31="",(SUMIF(S!$HC$15:$HL$15,'Ciclo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Semaforico'!AE$30,O!$HC44:$HL44))*AE$31),(SUMIF(S!$HC$15:$HL$15,'Ciclo Semaforico'!AE$32,S!$HC44:$HL44)+SUMIF(N!$HC$15:$HL$15,'Ciclo Semaforico'!AE$32,N!$HC44:$HL44)+SUMIF(E!$HC$15:$HL$15,'Ciclo Semaforico'!AE$32,E!$HC44:$HL44)+SUMIF(O!$HC$15:$HL$15,'Ciclo Semaforico'!AE$32,O!$HC44:$HL44))-IF(AE$31="",(SUMIF(S!$HC$15:$HL$15,'Ciclo Semaforico'!AE$30,S!$HC44:$HL44)+SUMIF(N!$HC$15:$HL$15,'Ciclo Semaforico'!AE$30,N!$HC44:$HL44)+SUMIF(E!$HC$15:$HL$15,'Ciclo Semaforico'!AE$30,E!$HC44:$HL44)+SUMIF(O!$HC$15:$HL$15,'Ciclo Semaforico'!AE$30,O!$HC44:$HL44)),(SUMIF(S!$HC$15:$HL$15,'Ciclo Semaforico'!AE$30,S!$HC44:$HL44)+SUMIF(N!$HC$15:$HL$15,'Ciclo Semaforico'!AE$30,N!$HC44:$HL44)+SUMIF(E!$HC$15:$HL$15,'Ciclo Semaforico'!AE$30,E!$HC44:$HL44)+SUMIF(O!$HC$15:$HL$15,'Ciclo Semaforico'!AE$30,O!$HC44:$HL44))*AE$31))</f>
        <v>#REF!</v>
      </c>
      <c r="AF69" s="245">
        <f>IF(AF$32="",IF(AF$31="",(SUMIF(S!$HC$15:$HL$15,'Ciclo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Semaforico'!AF$30,O!$HC44:$HL44))*AF$31),(SUMIF(S!$HC$15:$HL$15,'Ciclo Semaforico'!AF$32,S!$HC44:$HL44)+SUMIF(N!$HC$15:$HL$15,'Ciclo Semaforico'!AF$32,N!$HC44:$HL44)+SUMIF(E!$HC$15:$HL$15,'Ciclo Semaforico'!AF$32,E!$HC44:$HL44)+SUMIF(O!$HC$15:$HL$15,'Ciclo Semaforico'!AF$32,O!$HC44:$HL44))-IF(AF$31="",(SUMIF(S!$HC$15:$HL$15,'Ciclo Semaforico'!AF$30,S!$HC44:$HL44)+SUMIF(N!$HC$15:$HL$15,'Ciclo Semaforico'!AF$30,N!$HC44:$HL44)+SUMIF(E!$HC$15:$HL$15,'Ciclo Semaforico'!AF$30,E!$HC44:$HL44)+SUMIF(O!$HC$15:$HL$15,'Ciclo Semaforico'!AF$30,O!$HC44:$HL44)),(SUMIF(S!$HC$15:$HL$15,'Ciclo Semaforico'!AF$30,S!$HC44:$HL44)+SUMIF(N!$HC$15:$HL$15,'Ciclo Semaforico'!AF$30,N!$HC44:$HL44)+SUMIF(E!$HC$15:$HL$15,'Ciclo Semaforico'!AF$30,E!$HC44:$HL44)+SUMIF(O!$HC$15:$HL$15,'Ciclo Semaforico'!AF$30,O!$HC44:$HL44))*AF$31))</f>
        <v>0</v>
      </c>
      <c r="AG69" s="245">
        <f>IF(AG$32="",IF(AG$31="",(SUMIF(S!$HC$15:$HL$15,'Ciclo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Semaforico'!AG$30,O!$HC44:$HL44))*AG$31),(SUMIF(S!$HC$15:$HL$15,'Ciclo Semaforico'!AG$32,S!$HC44:$HL44)+SUMIF(N!$HC$15:$HL$15,'Ciclo Semaforico'!AG$32,N!$HC44:$HL44)+SUMIF(E!$HC$15:$HL$15,'Ciclo Semaforico'!AG$32,E!$HC44:$HL44)+SUMIF(O!$HC$15:$HL$15,'Ciclo Semaforico'!AG$32,O!$HC44:$HL44))-IF(AG$31="",(SUMIF(S!$HC$15:$HL$15,'Ciclo Semaforico'!AG$30,S!$HC44:$HL44)+SUMIF(N!$HC$15:$HL$15,'Ciclo Semaforico'!AG$30,N!$HC44:$HL44)+SUMIF(E!$HC$15:$HL$15,'Ciclo Semaforico'!AG$30,E!$HC44:$HL44)+SUMIF(O!$HC$15:$HL$15,'Ciclo Semaforico'!AG$30,O!$HC44:$HL44)),(SUMIF(S!$HC$15:$HL$15,'Ciclo Semaforico'!AG$30,S!$HC44:$HL44)+SUMIF(N!$HC$15:$HL$15,'Ciclo Semaforico'!AG$30,N!$HC44:$HL44)+SUMIF(E!$HC$15:$HL$15,'Ciclo Semaforico'!AG$30,E!$HC44:$HL44)+SUMIF(O!$HC$15:$HL$15,'Ciclo Semaforico'!AG$30,O!$HC44:$HL44))*AG$31))</f>
        <v>0</v>
      </c>
      <c r="AH69" s="245">
        <f>IF(AH$32="",IF(AH$31="",(SUMIF(S!$HC$15:$HL$15,'Ciclo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Semaforico'!AH$30,O!$HC44:$HL44))*AH$31),(SUMIF(S!$HC$15:$HL$15,'Ciclo Semaforico'!AH$32,S!$HC44:$HL44)+SUMIF(N!$HC$15:$HL$15,'Ciclo Semaforico'!AH$32,N!$HC44:$HL44)+SUMIF(E!$HC$15:$HL$15,'Ciclo Semaforico'!AH$32,E!$HC44:$HL44)+SUMIF(O!$HC$15:$HL$15,'Ciclo Semaforico'!AH$32,O!$HC44:$HL44))-IF(AH$31="",(SUMIF(S!$HC$15:$HL$15,'Ciclo Semaforico'!AH$30,S!$HC44:$HL44)+SUMIF(N!$HC$15:$HL$15,'Ciclo Semaforico'!AH$30,N!$HC44:$HL44)+SUMIF(E!$HC$15:$HL$15,'Ciclo Semaforico'!AH$30,E!$HC44:$HL44)+SUMIF(O!$HC$15:$HL$15,'Ciclo Semaforico'!AH$30,O!$HC44:$HL44)),(SUMIF(S!$HC$15:$HL$15,'Ciclo Semaforico'!AH$30,S!$HC44:$HL44)+SUMIF(N!$HC$15:$HL$15,'Ciclo Semaforico'!AH$30,N!$HC44:$HL44)+SUMIF(E!$HC$15:$HL$15,'Ciclo Semaforico'!AH$30,E!$HC44:$HL44)+SUMIF(O!$HC$15:$HL$15,'Ciclo Semaforico'!AH$30,O!$HC44:$HL44))*AH$31))</f>
        <v>0</v>
      </c>
      <c r="AI69" s="245">
        <f>IF(AI$32="",IF(AI$31="",(SUMIF(S!$HC$15:$HL$15,'Ciclo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Semaforico'!AI$30,O!$HC44:$HL44))*AI$31),(SUMIF(S!$HC$15:$HL$15,'Ciclo Semaforico'!AI$32,S!$HC44:$HL44)+SUMIF(N!$HC$15:$HL$15,'Ciclo Semaforico'!AI$32,N!$HC44:$HL44)+SUMIF(E!$HC$15:$HL$15,'Ciclo Semaforico'!AI$32,E!$HC44:$HL44)+SUMIF(O!$HC$15:$HL$15,'Ciclo Semaforico'!AI$32,O!$HC44:$HL44))-IF(AI$31="",(SUMIF(S!$HC$15:$HL$15,'Ciclo Semaforico'!AI$30,S!$HC44:$HL44)+SUMIF(N!$HC$15:$HL$15,'Ciclo Semaforico'!AI$30,N!$HC44:$HL44)+SUMIF(E!$HC$15:$HL$15,'Ciclo Semaforico'!AI$30,E!$HC44:$HL44)+SUMIF(O!$HC$15:$HL$15,'Ciclo Semaforico'!AI$30,O!$HC44:$HL44)),(SUMIF(S!$HC$15:$HL$15,'Ciclo Semaforico'!AI$30,S!$HC44:$HL44)+SUMIF(N!$HC$15:$HL$15,'Ciclo Semaforico'!AI$30,N!$HC44:$HL44)+SUMIF(E!$HC$15:$HL$15,'Ciclo Semaforico'!AI$30,E!$HC44:$HL44)+SUMIF(O!$HC$15:$HL$15,'Ciclo Semaforico'!AI$30,O!$HC44:$HL44))*AI$31))</f>
        <v>0</v>
      </c>
      <c r="AJ69" s="245">
        <f>IF(AJ$32="",IF(AJ$31="",(SUMIF(S!$HC$15:$HL$15,'Ciclo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Semaforico'!AJ$30,O!$HC44:$HL44))*AJ$31),(SUMIF(S!$HC$15:$HL$15,'Ciclo Semaforico'!AJ$32,S!$HC44:$HL44)+SUMIF(N!$HC$15:$HL$15,'Ciclo Semaforico'!AJ$32,N!$HC44:$HL44)+SUMIF(E!$HC$15:$HL$15,'Ciclo Semaforico'!AJ$32,E!$HC44:$HL44)+SUMIF(O!$HC$15:$HL$15,'Ciclo Semaforico'!AJ$32,O!$HC44:$HL44))-IF(AJ$31="",(SUMIF(S!$HC$15:$HL$15,'Ciclo Semaforico'!AJ$30,S!$HC44:$HL44)+SUMIF(N!$HC$15:$HL$15,'Ciclo Semaforico'!AJ$30,N!$HC44:$HL44)+SUMIF(E!$HC$15:$HL$15,'Ciclo Semaforico'!AJ$30,E!$HC44:$HL44)+SUMIF(O!$HC$15:$HL$15,'Ciclo Semaforico'!AJ$30,O!$HC44:$HL44)),(SUMIF(S!$HC$15:$HL$15,'Ciclo Semaforico'!AJ$30,S!$HC44:$HL44)+SUMIF(N!$HC$15:$HL$15,'Ciclo Semaforico'!AJ$30,N!$HC44:$HL44)+SUMIF(E!$HC$15:$HL$15,'Ciclo Semaforico'!AJ$30,E!$HC44:$HL44)+SUMIF(O!$HC$15:$HL$15,'Ciclo Semaforico'!AJ$30,O!$HC44:$HL44))*AJ$31))</f>
        <v>0</v>
      </c>
      <c r="AK69" s="245">
        <f>IF(AK$32="",IF(AK$31="",(SUMIF(S!$HC$15:$HL$15,'Ciclo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Semaforico'!AK$30,O!$HC44:$HL44))*AK$31),(SUMIF(S!$HC$15:$HL$15,'Ciclo Semaforico'!AK$32,S!$HC44:$HL44)+SUMIF(N!$HC$15:$HL$15,'Ciclo Semaforico'!AK$32,N!$HC44:$HL44)+SUMIF(E!$HC$15:$HL$15,'Ciclo Semaforico'!AK$32,E!$HC44:$HL44)+SUMIF(O!$HC$15:$HL$15,'Ciclo Semaforico'!AK$32,O!$HC44:$HL44))-IF(AK$31="",(SUMIF(S!$HC$15:$HL$15,'Ciclo Semaforico'!AK$30,S!$HC44:$HL44)+SUMIF(N!$HC$15:$HL$15,'Ciclo Semaforico'!AK$30,N!$HC44:$HL44)+SUMIF(E!$HC$15:$HL$15,'Ciclo Semaforico'!AK$30,E!$HC44:$HL44)+SUMIF(O!$HC$15:$HL$15,'Ciclo Semaforico'!AK$30,O!$HC44:$HL44)),(SUMIF(S!$HC$15:$HL$15,'Ciclo Semaforico'!AK$30,S!$HC44:$HL44)+SUMIF(N!$HC$15:$HL$15,'Ciclo Semaforico'!AK$30,N!$HC44:$HL44)+SUMIF(E!$HC$15:$HL$15,'Ciclo Semaforico'!AK$30,E!$HC44:$HL44)+SUMIF(O!$HC$15:$HL$15,'Ciclo Semaforico'!AK$30,O!$HC44:$HL44))*AK$31))</f>
        <v>0</v>
      </c>
      <c r="AL69" s="246">
        <f>IF(AL$32="",IF(AL$31="",(SUMIF(S!$HC$15:$HL$15,'Ciclo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Semaforico'!AL$30,O!$HC44:$HL44))*AL$31),(SUMIF(S!$HC$15:$HL$15,'Ciclo Semaforico'!AL$32,S!$HC44:$HL44)+SUMIF(N!$HC$15:$HL$15,'Ciclo Semaforico'!AL$32,N!$HC44:$HL44)+SUMIF(E!$HC$15:$HL$15,'Ciclo Semaforico'!AL$32,E!$HC44:$HL44)+SUMIF(O!$HC$15:$HL$15,'Ciclo Semaforico'!AL$32,O!$HC44:$HL44))-IF(AL$31="",(SUMIF(S!$HC$15:$HL$15,'Ciclo Semaforico'!AL$30,S!$HC44:$HL44)+SUMIF(N!$HC$15:$HL$15,'Ciclo Semaforico'!AL$30,N!$HC44:$HL44)+SUMIF(E!$HC$15:$HL$15,'Ciclo Semaforico'!AL$30,E!$HC44:$HL44)+SUMIF(O!$HC$15:$HL$15,'Ciclo Semaforico'!AL$30,O!$HC44:$HL44)),(SUMIF(S!$HC$15:$HL$15,'Ciclo Semaforico'!AL$30,S!$HC44:$HL44)+SUMIF(N!$HC$15:$HL$15,'Ciclo Semaforico'!AL$30,N!$HC44:$HL44)+SUMIF(E!$HC$15:$HL$15,'Ciclo Semaforico'!AL$30,E!$HC44:$HL44)+SUMIF(O!$HC$15:$HL$15,'Ciclo Semaforico'!AL$30,O!$HC44:$HL44))*AL$31))</f>
        <v>0</v>
      </c>
      <c r="AM69" s="244">
        <f>IF(AM$32="",IF(AM$31="",(SUMIF(S!$HC$15:$HL$15,'Ciclo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Semaforico'!AM$30,O!$HC44:$HL44))*AM$31),(SUMIF(S!$HC$15:$HL$15,'Ciclo Semaforico'!AM$32,S!$HC44:$HL44)+SUMIF(N!$HC$15:$HL$15,'Ciclo Semaforico'!AM$32,N!$HC44:$HL44)+SUMIF(E!$HC$15:$HL$15,'Ciclo Semaforico'!AM$32,E!$HC44:$HL44)+SUMIF(O!$HC$15:$HL$15,'Ciclo Semaforico'!AM$32,O!$HC44:$HL44))-IF(AM$31="",(SUMIF(S!$HC$15:$HL$15,'Ciclo Semaforico'!AM$30,S!$HC44:$HL44)+SUMIF(N!$HC$15:$HL$15,'Ciclo Semaforico'!AM$30,N!$HC44:$HL44)+SUMIF(E!$HC$15:$HL$15,'Ciclo Semaforico'!AM$30,E!$HC44:$HL44)+SUMIF(O!$HC$15:$HL$15,'Ciclo Semaforico'!AM$30,O!$HC44:$HL44)),(SUMIF(S!$HC$15:$HL$15,'Ciclo Semaforico'!AM$30,S!$HC44:$HL44)+SUMIF(N!$HC$15:$HL$15,'Ciclo Semaforico'!AM$30,N!$HC44:$HL44)+SUMIF(E!$HC$15:$HL$15,'Ciclo Semaforico'!AM$30,E!$HC44:$HL44)+SUMIF(O!$HC$15:$HL$15,'Ciclo Semaforico'!AM$30,O!$HC44:$HL44))*AM$31))</f>
        <v>0</v>
      </c>
      <c r="AN69" s="245">
        <f>IF(AN$32="",IF(AN$31="",(SUMIF(S!$HC$15:$HL$15,'Ciclo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Semaforico'!AN$30,O!$HC44:$HL44))*AN$31),(SUMIF(S!$HC$15:$HL$15,'Ciclo Semaforico'!AN$32,S!$HC44:$HL44)+SUMIF(N!$HC$15:$HL$15,'Ciclo Semaforico'!AN$32,N!$HC44:$HL44)+SUMIF(E!$HC$15:$HL$15,'Ciclo Semaforico'!AN$32,E!$HC44:$HL44)+SUMIF(O!$HC$15:$HL$15,'Ciclo Semaforico'!AN$32,O!$HC44:$HL44))-IF(AN$31="",(SUMIF(S!$HC$15:$HL$15,'Ciclo Semaforico'!AN$30,S!$HC44:$HL44)+SUMIF(N!$HC$15:$HL$15,'Ciclo Semaforico'!AN$30,N!$HC44:$HL44)+SUMIF(E!$HC$15:$HL$15,'Ciclo Semaforico'!AN$30,E!$HC44:$HL44)+SUMIF(O!$HC$15:$HL$15,'Ciclo Semaforico'!AN$30,O!$HC44:$HL44)),(SUMIF(S!$HC$15:$HL$15,'Ciclo Semaforico'!AN$30,S!$HC44:$HL44)+SUMIF(N!$HC$15:$HL$15,'Ciclo Semaforico'!AN$30,N!$HC44:$HL44)+SUMIF(E!$HC$15:$HL$15,'Ciclo Semaforico'!AN$30,E!$HC44:$HL44)+SUMIF(O!$HC$15:$HL$15,'Ciclo Semaforico'!AN$30,O!$HC44:$HL44))*AN$31))</f>
        <v>0</v>
      </c>
      <c r="AO69" s="245">
        <f>IF(AO$32="",IF(AO$31="",(SUMIF(S!$HC$15:$HL$15,'Ciclo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Semaforico'!AO$30,O!$HC44:$HL44))*AO$31),(SUMIF(S!$HC$15:$HL$15,'Ciclo Semaforico'!AO$32,S!$HC44:$HL44)+SUMIF(N!$HC$15:$HL$15,'Ciclo Semaforico'!AO$32,N!$HC44:$HL44)+SUMIF(E!$HC$15:$HL$15,'Ciclo Semaforico'!AO$32,E!$HC44:$HL44)+SUMIF(O!$HC$15:$HL$15,'Ciclo Semaforico'!AO$32,O!$HC44:$HL44))-IF(AO$31="",(SUMIF(S!$HC$15:$HL$15,'Ciclo Semaforico'!AO$30,S!$HC44:$HL44)+SUMIF(N!$HC$15:$HL$15,'Ciclo Semaforico'!AO$30,N!$HC44:$HL44)+SUMIF(E!$HC$15:$HL$15,'Ciclo Semaforico'!AO$30,E!$HC44:$HL44)+SUMIF(O!$HC$15:$HL$15,'Ciclo Semaforico'!AO$30,O!$HC44:$HL44)),(SUMIF(S!$HC$15:$HL$15,'Ciclo Semaforico'!AO$30,S!$HC44:$HL44)+SUMIF(N!$HC$15:$HL$15,'Ciclo Semaforico'!AO$30,N!$HC44:$HL44)+SUMIF(E!$HC$15:$HL$15,'Ciclo Semaforico'!AO$30,E!$HC44:$HL44)+SUMIF(O!$HC$15:$HL$15,'Ciclo Semaforico'!AO$30,O!$HC44:$HL44))*AO$31))</f>
        <v>0</v>
      </c>
      <c r="AP69" s="245">
        <f>IF(AP$32="",IF(AP$31="",(SUMIF(S!$HC$15:$HL$15,'Ciclo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Semaforico'!AP$30,O!$HC44:$HL44))*AP$31),(SUMIF(S!$HC$15:$HL$15,'Ciclo Semaforico'!AP$32,S!$HC44:$HL44)+SUMIF(N!$HC$15:$HL$15,'Ciclo Semaforico'!AP$32,N!$HC44:$HL44)+SUMIF(E!$HC$15:$HL$15,'Ciclo Semaforico'!AP$32,E!$HC44:$HL44)+SUMIF(O!$HC$15:$HL$15,'Ciclo Semaforico'!AP$32,O!$HC44:$HL44))-IF(AP$31="",(SUMIF(S!$HC$15:$HL$15,'Ciclo Semaforico'!AP$30,S!$HC44:$HL44)+SUMIF(N!$HC$15:$HL$15,'Ciclo Semaforico'!AP$30,N!$HC44:$HL44)+SUMIF(E!$HC$15:$HL$15,'Ciclo Semaforico'!AP$30,E!$HC44:$HL44)+SUMIF(O!$HC$15:$HL$15,'Ciclo Semaforico'!AP$30,O!$HC44:$HL44)),(SUMIF(S!$HC$15:$HL$15,'Ciclo Semaforico'!AP$30,S!$HC44:$HL44)+SUMIF(N!$HC$15:$HL$15,'Ciclo Semaforico'!AP$30,N!$HC44:$HL44)+SUMIF(E!$HC$15:$HL$15,'Ciclo Semaforico'!AP$30,E!$HC44:$HL44)+SUMIF(O!$HC$15:$HL$15,'Ciclo Semaforico'!AP$30,O!$HC44:$HL44))*AP$31))</f>
        <v>0</v>
      </c>
      <c r="AQ69" s="245">
        <f>IF(AQ$32="",IF(AQ$31="",(SUMIF(S!$HC$15:$HL$15,'Ciclo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Semaforico'!AQ$30,O!$HC44:$HL44))*AQ$31),(SUMIF(S!$HC$15:$HL$15,'Ciclo Semaforico'!AQ$32,S!$HC44:$HL44)+SUMIF(N!$HC$15:$HL$15,'Ciclo Semaforico'!AQ$32,N!$HC44:$HL44)+SUMIF(E!$HC$15:$HL$15,'Ciclo Semaforico'!AQ$32,E!$HC44:$HL44)+SUMIF(O!$HC$15:$HL$15,'Ciclo Semaforico'!AQ$32,O!$HC44:$HL44))-IF(AQ$31="",(SUMIF(S!$HC$15:$HL$15,'Ciclo Semaforico'!AQ$30,S!$HC44:$HL44)+SUMIF(N!$HC$15:$HL$15,'Ciclo Semaforico'!AQ$30,N!$HC44:$HL44)+SUMIF(E!$HC$15:$HL$15,'Ciclo Semaforico'!AQ$30,E!$HC44:$HL44)+SUMIF(O!$HC$15:$HL$15,'Ciclo Semaforico'!AQ$30,O!$HC44:$HL44)),(SUMIF(S!$HC$15:$HL$15,'Ciclo Semaforico'!AQ$30,S!$HC44:$HL44)+SUMIF(N!$HC$15:$HL$15,'Ciclo Semaforico'!AQ$30,N!$HC44:$HL44)+SUMIF(E!$HC$15:$HL$15,'Ciclo Semaforico'!AQ$30,E!$HC44:$HL44)+SUMIF(O!$HC$15:$HL$15,'Ciclo Semaforico'!AQ$30,O!$HC44:$HL44))*AQ$31))</f>
        <v>0</v>
      </c>
      <c r="AR69" s="245">
        <f>IF(AR$32="",IF(AR$31="",(SUMIF(S!$HC$15:$HL$15,'Ciclo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Semaforico'!AR$30,O!$HC44:$HL44))*AR$31),(SUMIF(S!$HC$15:$HL$15,'Ciclo Semaforico'!AR$32,S!$HC44:$HL44)+SUMIF(N!$HC$15:$HL$15,'Ciclo Semaforico'!AR$32,N!$HC44:$HL44)+SUMIF(E!$HC$15:$HL$15,'Ciclo Semaforico'!AR$32,E!$HC44:$HL44)+SUMIF(O!$HC$15:$HL$15,'Ciclo Semaforico'!AR$32,O!$HC44:$HL44))-IF(AR$31="",(SUMIF(S!$HC$15:$HL$15,'Ciclo Semaforico'!AR$30,S!$HC44:$HL44)+SUMIF(N!$HC$15:$HL$15,'Ciclo Semaforico'!AR$30,N!$HC44:$HL44)+SUMIF(E!$HC$15:$HL$15,'Ciclo Semaforico'!AR$30,E!$HC44:$HL44)+SUMIF(O!$HC$15:$HL$15,'Ciclo Semaforico'!AR$30,O!$HC44:$HL44)),(SUMIF(S!$HC$15:$HL$15,'Ciclo Semaforico'!AR$30,S!$HC44:$HL44)+SUMIF(N!$HC$15:$HL$15,'Ciclo Semaforico'!AR$30,N!$HC44:$HL44)+SUMIF(E!$HC$15:$HL$15,'Ciclo Semaforico'!AR$30,E!$HC44:$HL44)+SUMIF(O!$HC$15:$HL$15,'Ciclo Semaforico'!AR$30,O!$HC44:$HL44))*AR$31))</f>
        <v>0</v>
      </c>
      <c r="AS69" s="245">
        <f>IF(AS$32="",IF(AS$31="",(SUMIF(S!$HC$15:$HL$15,'Ciclo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Semaforico'!AS$30,O!$HC44:$HL44))*AS$31),(SUMIF(S!$HC$15:$HL$15,'Ciclo Semaforico'!AS$32,S!$HC44:$HL44)+SUMIF(N!$HC$15:$HL$15,'Ciclo Semaforico'!AS$32,N!$HC44:$HL44)+SUMIF(E!$HC$15:$HL$15,'Ciclo Semaforico'!AS$32,E!$HC44:$HL44)+SUMIF(O!$HC$15:$HL$15,'Ciclo Semaforico'!AS$32,O!$HC44:$HL44))-IF(AS$31="",(SUMIF(S!$HC$15:$HL$15,'Ciclo Semaforico'!AS$30,S!$HC44:$HL44)+SUMIF(N!$HC$15:$HL$15,'Ciclo Semaforico'!AS$30,N!$HC44:$HL44)+SUMIF(E!$HC$15:$HL$15,'Ciclo Semaforico'!AS$30,E!$HC44:$HL44)+SUMIF(O!$HC$15:$HL$15,'Ciclo Semaforico'!AS$30,O!$HC44:$HL44)),(SUMIF(S!$HC$15:$HL$15,'Ciclo Semaforico'!AS$30,S!$HC44:$HL44)+SUMIF(N!$HC$15:$HL$15,'Ciclo Semaforico'!AS$30,N!$HC44:$HL44)+SUMIF(E!$HC$15:$HL$15,'Ciclo Semaforico'!AS$30,E!$HC44:$HL44)+SUMIF(O!$HC$15:$HL$15,'Ciclo Semaforico'!AS$30,O!$HC44:$HL44))*AS$31))</f>
        <v>0</v>
      </c>
      <c r="AT69" s="245">
        <f>IF(AT$32="",IF(AT$31="",(SUMIF(S!$HC$15:$HL$15,'Ciclo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Semaforico'!AT$30,O!$HC44:$HL44))*AT$31),(SUMIF(S!$HC$15:$HL$15,'Ciclo Semaforico'!AT$32,S!$HC44:$HL44)+SUMIF(N!$HC$15:$HL$15,'Ciclo Semaforico'!AT$32,N!$HC44:$HL44)+SUMIF(E!$HC$15:$HL$15,'Ciclo Semaforico'!AT$32,E!$HC44:$HL44)+SUMIF(O!$HC$15:$HL$15,'Ciclo Semaforico'!AT$32,O!$HC44:$HL44))-IF(AT$31="",(SUMIF(S!$HC$15:$HL$15,'Ciclo Semaforico'!AT$30,S!$HC44:$HL44)+SUMIF(N!$HC$15:$HL$15,'Ciclo Semaforico'!AT$30,N!$HC44:$HL44)+SUMIF(E!$HC$15:$HL$15,'Ciclo Semaforico'!AT$30,E!$HC44:$HL44)+SUMIF(O!$HC$15:$HL$15,'Ciclo Semaforico'!AT$30,O!$HC44:$HL44)),(SUMIF(S!$HC$15:$HL$15,'Ciclo Semaforico'!AT$30,S!$HC44:$HL44)+SUMIF(N!$HC$15:$HL$15,'Ciclo Semaforico'!AT$30,N!$HC44:$HL44)+SUMIF(E!$HC$15:$HL$15,'Ciclo Semaforico'!AT$30,E!$HC44:$HL44)+SUMIF(O!$HC$15:$HL$15,'Ciclo Semaforico'!AT$30,O!$HC44:$HL44))*AT$31))</f>
        <v>0</v>
      </c>
      <c r="AU69" s="245">
        <f>IF(AU$32="",IF(AU$31="",(SUMIF(S!$HC$15:$HL$15,'Ciclo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Semaforico'!AU$30,O!$HC44:$HL44))*AU$31),(SUMIF(S!$HC$15:$HL$15,'Ciclo Semaforico'!AU$32,S!$HC44:$HL44)+SUMIF(N!$HC$15:$HL$15,'Ciclo Semaforico'!AU$32,N!$HC44:$HL44)+SUMIF(E!$HC$15:$HL$15,'Ciclo Semaforico'!AU$32,E!$HC44:$HL44)+SUMIF(O!$HC$15:$HL$15,'Ciclo Semaforico'!AU$32,O!$HC44:$HL44))-IF(AU$31="",(SUMIF(S!$HC$15:$HL$15,'Ciclo Semaforico'!AU$30,S!$HC44:$HL44)+SUMIF(N!$HC$15:$HL$15,'Ciclo Semaforico'!AU$30,N!$HC44:$HL44)+SUMIF(E!$HC$15:$HL$15,'Ciclo Semaforico'!AU$30,E!$HC44:$HL44)+SUMIF(O!$HC$15:$HL$15,'Ciclo Semaforico'!AU$30,O!$HC44:$HL44)),(SUMIF(S!$HC$15:$HL$15,'Ciclo Semaforico'!AU$30,S!$HC44:$HL44)+SUMIF(N!$HC$15:$HL$15,'Ciclo Semaforico'!AU$30,N!$HC44:$HL44)+SUMIF(E!$HC$15:$HL$15,'Ciclo Semaforico'!AU$30,E!$HC44:$HL44)+SUMIF(O!$HC$15:$HL$15,'Ciclo Semaforico'!AU$30,O!$HC44:$HL44))*AU$31))</f>
        <v>0</v>
      </c>
      <c r="AV69" s="245">
        <f>IF(AV$32="",IF(AV$31="",(SUMIF(S!$HC$15:$HL$15,'Ciclo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Semaforico'!AV$30,O!$HC44:$HL44))*AV$31),(SUMIF(S!$HC$15:$HL$15,'Ciclo Semaforico'!AV$32,S!$HC44:$HL44)+SUMIF(N!$HC$15:$HL$15,'Ciclo Semaforico'!AV$32,N!$HC44:$HL44)+SUMIF(E!$HC$15:$HL$15,'Ciclo Semaforico'!AV$32,E!$HC44:$HL44)+SUMIF(O!$HC$15:$HL$15,'Ciclo Semaforico'!AV$32,O!$HC44:$HL44))-IF(AV$31="",(SUMIF(S!$HC$15:$HL$15,'Ciclo Semaforico'!AV$30,S!$HC44:$HL44)+SUMIF(N!$HC$15:$HL$15,'Ciclo Semaforico'!AV$30,N!$HC44:$HL44)+SUMIF(E!$HC$15:$HL$15,'Ciclo Semaforico'!AV$30,E!$HC44:$HL44)+SUMIF(O!$HC$15:$HL$15,'Ciclo Semaforico'!AV$30,O!$HC44:$HL44)),(SUMIF(S!$HC$15:$HL$15,'Ciclo Semaforico'!AV$30,S!$HC44:$HL44)+SUMIF(N!$HC$15:$HL$15,'Ciclo Semaforico'!AV$30,N!$HC44:$HL44)+SUMIF(E!$HC$15:$HL$15,'Ciclo Semaforico'!AV$30,E!$HC44:$HL44)+SUMIF(O!$HC$15:$HL$15,'Ciclo Semaforico'!AV$30,O!$HC44:$HL44))*AV$31))</f>
        <v>0</v>
      </c>
      <c r="AW69" s="245">
        <f>IF(AW$32="",IF(AW$31="",(SUMIF(S!$HC$15:$HL$15,'Ciclo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Semaforico'!AW$30,O!$HC44:$HL44))*AW$31),(SUMIF(S!$HC$15:$HL$15,'Ciclo Semaforico'!AW$32,S!$HC44:$HL44)+SUMIF(N!$HC$15:$HL$15,'Ciclo Semaforico'!AW$32,N!$HC44:$HL44)+SUMIF(E!$HC$15:$HL$15,'Ciclo Semaforico'!AW$32,E!$HC44:$HL44)+SUMIF(O!$HC$15:$HL$15,'Ciclo Semaforico'!AW$32,O!$HC44:$HL44))-IF(AW$31="",(SUMIF(S!$HC$15:$HL$15,'Ciclo Semaforico'!AW$30,S!$HC44:$HL44)+SUMIF(N!$HC$15:$HL$15,'Ciclo Semaforico'!AW$30,N!$HC44:$HL44)+SUMIF(E!$HC$15:$HL$15,'Ciclo Semaforico'!AW$30,E!$HC44:$HL44)+SUMIF(O!$HC$15:$HL$15,'Ciclo Semaforico'!AW$30,O!$HC44:$HL44)),(SUMIF(S!$HC$15:$HL$15,'Ciclo Semaforico'!AW$30,S!$HC44:$HL44)+SUMIF(N!$HC$15:$HL$15,'Ciclo Semaforico'!AW$30,N!$HC44:$HL44)+SUMIF(E!$HC$15:$HL$15,'Ciclo Semaforico'!AW$30,E!$HC44:$HL44)+SUMIF(O!$HC$15:$HL$15,'Ciclo Semaforico'!AW$30,O!$HC44:$HL44))*AW$31))</f>
        <v>0</v>
      </c>
      <c r="AX69" s="246">
        <f>IF(AX$32="",IF(AX$31="",(SUMIF(S!$HC$15:$HL$15,'Ciclo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Semaforico'!AX$30,O!$HC44:$HL44))*AX$31),(SUMIF(S!$HC$15:$HL$15,'Ciclo Semaforico'!AX$32,S!$HC44:$HL44)+SUMIF(N!$HC$15:$HL$15,'Ciclo Semaforico'!AX$32,N!$HC44:$HL44)+SUMIF(E!$HC$15:$HL$15,'Ciclo Semaforico'!AX$32,E!$HC44:$HL44)+SUMIF(O!$HC$15:$HL$15,'Ciclo Semaforico'!AX$32,O!$HC44:$HL44))-IF(AX$31="",(SUMIF(S!$HC$15:$HL$15,'Ciclo Semaforico'!AX$30,S!$HC44:$HL44)+SUMIF(N!$HC$15:$HL$15,'Ciclo Semaforico'!AX$30,N!$HC44:$HL44)+SUMIF(E!$HC$15:$HL$15,'Ciclo Semaforico'!AX$30,E!$HC44:$HL44)+SUMIF(O!$HC$15:$HL$15,'Ciclo Semaforico'!AX$30,O!$HC44:$HL44)),(SUMIF(S!$HC$15:$HL$15,'Ciclo Semaforico'!AX$30,S!$HC44:$HL44)+SUMIF(N!$HC$15:$HL$15,'Ciclo Semaforico'!AX$30,N!$HC44:$HL44)+SUMIF(E!$HC$15:$HL$15,'Ciclo Semaforico'!AX$30,E!$HC44:$HL44)+SUMIF(O!$HC$15:$HL$15,'Ciclo Semaforico'!AX$30,O!$HC44:$HL44))*AX$31))</f>
        <v>0</v>
      </c>
      <c r="AY69" s="244" t="e">
        <f>IF(AY$32="",IF(AY$31="",(SUMIF(S!$HC$15:$HL$15,'Ciclo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Semaforico'!AY$30,O!$HC44:$HL44))*AY$31),(SUMIF(S!$HC$15:$HL$15,'Ciclo Semaforico'!AY$32,S!$HC44:$HL44)+SUMIF(N!$HC$15:$HL$15,'Ciclo Semaforico'!AY$32,N!$HC44:$HL44)+SUMIF(E!$HC$15:$HL$15,'Ciclo Semaforico'!AY$32,E!$HC44:$HL44)+SUMIF(O!$HC$15:$HL$15,'Ciclo Semaforico'!AY$32,O!$HC44:$HL44))-IF(AY$31="",(SUMIF(S!$HC$15:$HL$15,'Ciclo Semaforico'!AY$30,S!$HC44:$HL44)+SUMIF(N!$HC$15:$HL$15,'Ciclo Semaforico'!AY$30,N!$HC44:$HL44)+SUMIF(E!$HC$15:$HL$15,'Ciclo Semaforico'!AY$30,E!$HC44:$HL44)+SUMIF(O!$HC$15:$HL$15,'Ciclo Semaforico'!AY$30,O!$HC44:$HL44)),(SUMIF(S!$HC$15:$HL$15,'Ciclo Semaforico'!AY$30,S!$HC44:$HL44)+SUMIF(N!$HC$15:$HL$15,'Ciclo Semaforico'!AY$30,N!$HC44:$HL44)+SUMIF(E!$HC$15:$HL$15,'Ciclo Semaforico'!AY$30,E!$HC44:$HL44)+SUMIF(O!$HC$15:$HL$15,'Ciclo Semaforico'!AY$30,O!$HC44:$HL44))*AY$31))</f>
        <v>#REF!</v>
      </c>
      <c r="AZ69" s="245" t="e">
        <f>IF(AZ$32="",IF(AZ$31="",(SUMIF(S!$HC$15:$HL$15,'Ciclo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Semaforico'!AZ$30,O!$HC44:$HL44))*AZ$31),(SUMIF(S!$HC$15:$HL$15,'Ciclo Semaforico'!AZ$32,S!$HC44:$HL44)+SUMIF(N!$HC$15:$HL$15,'Ciclo Semaforico'!AZ$32,N!$HC44:$HL44)+SUMIF(E!$HC$15:$HL$15,'Ciclo Semaforico'!AZ$32,E!$HC44:$HL44)+SUMIF(O!$HC$15:$HL$15,'Ciclo Semaforico'!AZ$32,O!$HC44:$HL44))-IF(AZ$31="",(SUMIF(S!$HC$15:$HL$15,'Ciclo Semaforico'!AZ$30,S!$HC44:$HL44)+SUMIF(N!$HC$15:$HL$15,'Ciclo Semaforico'!AZ$30,N!$HC44:$HL44)+SUMIF(E!$HC$15:$HL$15,'Ciclo Semaforico'!AZ$30,E!$HC44:$HL44)+SUMIF(O!$HC$15:$HL$15,'Ciclo Semaforico'!AZ$30,O!$HC44:$HL44)),(SUMIF(S!$HC$15:$HL$15,'Ciclo Semaforico'!AZ$30,S!$HC44:$HL44)+SUMIF(N!$HC$15:$HL$15,'Ciclo Semaforico'!AZ$30,N!$HC44:$HL44)+SUMIF(E!$HC$15:$HL$15,'Ciclo Semaforico'!AZ$30,E!$HC44:$HL44)+SUMIF(O!$HC$15:$HL$15,'Ciclo Semaforico'!AZ$30,O!$HC44:$HL44))*AZ$31))</f>
        <v>#REF!</v>
      </c>
      <c r="BA69" s="245" t="e">
        <f>IF(BA$32="",IF(BA$31="",(SUMIF(S!$HC$15:$HL$15,'Ciclo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Semaforico'!BA$30,O!$HC44:$HL44))*BA$31),(SUMIF(S!$HC$15:$HL$15,'Ciclo Semaforico'!BA$32,S!$HC44:$HL44)+SUMIF(N!$HC$15:$HL$15,'Ciclo Semaforico'!BA$32,N!$HC44:$HL44)+SUMIF(E!$HC$15:$HL$15,'Ciclo Semaforico'!BA$32,E!$HC44:$HL44)+SUMIF(O!$HC$15:$HL$15,'Ciclo Semaforico'!BA$32,O!$HC44:$HL44))-IF(BA$31="",(SUMIF(S!$HC$15:$HL$15,'Ciclo Semaforico'!BA$30,S!$HC44:$HL44)+SUMIF(N!$HC$15:$HL$15,'Ciclo Semaforico'!BA$30,N!$HC44:$HL44)+SUMIF(E!$HC$15:$HL$15,'Ciclo Semaforico'!BA$30,E!$HC44:$HL44)+SUMIF(O!$HC$15:$HL$15,'Ciclo Semaforico'!BA$30,O!$HC44:$HL44)),(SUMIF(S!$HC$15:$HL$15,'Ciclo Semaforico'!BA$30,S!$HC44:$HL44)+SUMIF(N!$HC$15:$HL$15,'Ciclo Semaforico'!BA$30,N!$HC44:$HL44)+SUMIF(E!$HC$15:$HL$15,'Ciclo Semaforico'!BA$30,E!$HC44:$HL44)+SUMIF(O!$HC$15:$HL$15,'Ciclo Semaforico'!BA$30,O!$HC44:$HL44))*BA$31))</f>
        <v>#REF!</v>
      </c>
      <c r="BB69" s="245" t="e">
        <f>IF(BB$32="",IF(BB$31="",(SUMIF(S!$HC$15:$HL$15,'Ciclo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Semaforico'!BB$30,O!$HC44:$HL44))*BB$31),(SUMIF(S!$HC$15:$HL$15,'Ciclo Semaforico'!BB$32,S!$HC44:$HL44)+SUMIF(N!$HC$15:$HL$15,'Ciclo Semaforico'!BB$32,N!$HC44:$HL44)+SUMIF(E!$HC$15:$HL$15,'Ciclo Semaforico'!BB$32,E!$HC44:$HL44)+SUMIF(O!$HC$15:$HL$15,'Ciclo Semaforico'!BB$32,O!$HC44:$HL44))-IF(BB$31="",(SUMIF(S!$HC$15:$HL$15,'Ciclo Semaforico'!BB$30,S!$HC44:$HL44)+SUMIF(N!$HC$15:$HL$15,'Ciclo Semaforico'!BB$30,N!$HC44:$HL44)+SUMIF(E!$HC$15:$HL$15,'Ciclo Semaforico'!BB$30,E!$HC44:$HL44)+SUMIF(O!$HC$15:$HL$15,'Ciclo Semaforico'!BB$30,O!$HC44:$HL44)),(SUMIF(S!$HC$15:$HL$15,'Ciclo Semaforico'!BB$30,S!$HC44:$HL44)+SUMIF(N!$HC$15:$HL$15,'Ciclo Semaforico'!BB$30,N!$HC44:$HL44)+SUMIF(E!$HC$15:$HL$15,'Ciclo Semaforico'!BB$30,E!$HC44:$HL44)+SUMIF(O!$HC$15:$HL$15,'Ciclo Semaforico'!BB$30,O!$HC44:$HL44))*BB$31))</f>
        <v>#REF!</v>
      </c>
      <c r="BC69" s="245" t="e">
        <f>IF(BC$32="",IF(BC$31="",(SUMIF(S!$HC$15:$HL$15,'Ciclo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Semaforico'!BC$30,O!$HC44:$HL44))*BC$31),(SUMIF(S!$HC$15:$HL$15,'Ciclo Semaforico'!BC$32,S!$HC44:$HL44)+SUMIF(N!$HC$15:$HL$15,'Ciclo Semaforico'!BC$32,N!$HC44:$HL44)+SUMIF(E!$HC$15:$HL$15,'Ciclo Semaforico'!BC$32,E!$HC44:$HL44)+SUMIF(O!$HC$15:$HL$15,'Ciclo Semaforico'!BC$32,O!$HC44:$HL44))-IF(BC$31="",(SUMIF(S!$HC$15:$HL$15,'Ciclo Semaforico'!BC$30,S!$HC44:$HL44)+SUMIF(N!$HC$15:$HL$15,'Ciclo Semaforico'!BC$30,N!$HC44:$HL44)+SUMIF(E!$HC$15:$HL$15,'Ciclo Semaforico'!BC$30,E!$HC44:$HL44)+SUMIF(O!$HC$15:$HL$15,'Ciclo Semaforico'!BC$30,O!$HC44:$HL44)),(SUMIF(S!$HC$15:$HL$15,'Ciclo Semaforico'!BC$30,S!$HC44:$HL44)+SUMIF(N!$HC$15:$HL$15,'Ciclo Semaforico'!BC$30,N!$HC44:$HL44)+SUMIF(E!$HC$15:$HL$15,'Ciclo Semaforico'!BC$30,E!$HC44:$HL44)+SUMIF(O!$HC$15:$HL$15,'Ciclo Semaforico'!BC$30,O!$HC44:$HL44))*BC$31))</f>
        <v>#REF!</v>
      </c>
      <c r="BD69" s="245" t="e">
        <f>IF(BD$32="",IF(BD$31="",(SUMIF(S!$HC$15:$HL$15,'Ciclo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Semaforico'!BD$30,O!$HC44:$HL44))*BD$31),(SUMIF(S!$HC$15:$HL$15,'Ciclo Semaforico'!BD$32,S!$HC44:$HL44)+SUMIF(N!$HC$15:$HL$15,'Ciclo Semaforico'!BD$32,N!$HC44:$HL44)+SUMIF(E!$HC$15:$HL$15,'Ciclo Semaforico'!BD$32,E!$HC44:$HL44)+SUMIF(O!$HC$15:$HL$15,'Ciclo Semaforico'!BD$32,O!$HC44:$HL44))-IF(BD$31="",(SUMIF(S!$HC$15:$HL$15,'Ciclo Semaforico'!BD$30,S!$HC44:$HL44)+SUMIF(N!$HC$15:$HL$15,'Ciclo Semaforico'!BD$30,N!$HC44:$HL44)+SUMIF(E!$HC$15:$HL$15,'Ciclo Semaforico'!BD$30,E!$HC44:$HL44)+SUMIF(O!$HC$15:$HL$15,'Ciclo Semaforico'!BD$30,O!$HC44:$HL44)),(SUMIF(S!$HC$15:$HL$15,'Ciclo Semaforico'!BD$30,S!$HC44:$HL44)+SUMIF(N!$HC$15:$HL$15,'Ciclo Semaforico'!BD$30,N!$HC44:$HL44)+SUMIF(E!$HC$15:$HL$15,'Ciclo Semaforico'!BD$30,E!$HC44:$HL44)+SUMIF(O!$HC$15:$HL$15,'Ciclo Semaforico'!BD$30,O!$HC44:$HL44))*BD$31))</f>
        <v>#REF!</v>
      </c>
      <c r="BE69" s="245">
        <f>IF(BE$32="",IF(BE$31="",(SUMIF(S!$HC$15:$HL$15,'Ciclo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Semaforico'!BE$30,O!$HC44:$HL44))*BE$31),(SUMIF(S!$HC$15:$HL$15,'Ciclo Semaforico'!BE$32,S!$HC44:$HL44)+SUMIF(N!$HC$15:$HL$15,'Ciclo Semaforico'!BE$32,N!$HC44:$HL44)+SUMIF(E!$HC$15:$HL$15,'Ciclo Semaforico'!BE$32,E!$HC44:$HL44)+SUMIF(O!$HC$15:$HL$15,'Ciclo Semaforico'!BE$32,O!$HC44:$HL44))-IF(BE$31="",(SUMIF(S!$HC$15:$HL$15,'Ciclo Semaforico'!BE$30,S!$HC44:$HL44)+SUMIF(N!$HC$15:$HL$15,'Ciclo Semaforico'!BE$30,N!$HC44:$HL44)+SUMIF(E!$HC$15:$HL$15,'Ciclo Semaforico'!BE$30,E!$HC44:$HL44)+SUMIF(O!$HC$15:$HL$15,'Ciclo Semaforico'!BE$30,O!$HC44:$HL44)),(SUMIF(S!$HC$15:$HL$15,'Ciclo Semaforico'!BE$30,S!$HC44:$HL44)+SUMIF(N!$HC$15:$HL$15,'Ciclo Semaforico'!BE$30,N!$HC44:$HL44)+SUMIF(E!$HC$15:$HL$15,'Ciclo Semaforico'!BE$30,E!$HC44:$HL44)+SUMIF(O!$HC$15:$HL$15,'Ciclo Semaforico'!BE$30,O!$HC44:$HL44))*BE$31))</f>
        <v>0</v>
      </c>
      <c r="BF69" s="245">
        <f>IF(BF$32="",IF(BF$31="",(SUMIF(S!$HC$15:$HL$15,'Ciclo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Semaforico'!BF$30,O!$HC44:$HL44))*BF$31),(SUMIF(S!$HC$15:$HL$15,'Ciclo Semaforico'!BF$32,S!$HC44:$HL44)+SUMIF(N!$HC$15:$HL$15,'Ciclo Semaforico'!BF$32,N!$HC44:$HL44)+SUMIF(E!$HC$15:$HL$15,'Ciclo Semaforico'!BF$32,E!$HC44:$HL44)+SUMIF(O!$HC$15:$HL$15,'Ciclo Semaforico'!BF$32,O!$HC44:$HL44))-IF(BF$31="",(SUMIF(S!$HC$15:$HL$15,'Ciclo Semaforico'!BF$30,S!$HC44:$HL44)+SUMIF(N!$HC$15:$HL$15,'Ciclo Semaforico'!BF$30,N!$HC44:$HL44)+SUMIF(E!$HC$15:$HL$15,'Ciclo Semaforico'!BF$30,E!$HC44:$HL44)+SUMIF(O!$HC$15:$HL$15,'Ciclo Semaforico'!BF$30,O!$HC44:$HL44)),(SUMIF(S!$HC$15:$HL$15,'Ciclo Semaforico'!BF$30,S!$HC44:$HL44)+SUMIF(N!$HC$15:$HL$15,'Ciclo Semaforico'!BF$30,N!$HC44:$HL44)+SUMIF(E!$HC$15:$HL$15,'Ciclo Semaforico'!BF$30,E!$HC44:$HL44)+SUMIF(O!$HC$15:$HL$15,'Ciclo Semaforico'!BF$30,O!$HC44:$HL44))*BF$31))</f>
        <v>0</v>
      </c>
      <c r="BG69" s="245">
        <f>IF(BG$32="",IF(BG$31="",(SUMIF(S!$HC$15:$HL$15,'Ciclo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Semaforico'!BG$30,O!$HC44:$HL44))*BG$31),(SUMIF(S!$HC$15:$HL$15,'Ciclo Semaforico'!BG$32,S!$HC44:$HL44)+SUMIF(N!$HC$15:$HL$15,'Ciclo Semaforico'!BG$32,N!$HC44:$HL44)+SUMIF(E!$HC$15:$HL$15,'Ciclo Semaforico'!BG$32,E!$HC44:$HL44)+SUMIF(O!$HC$15:$HL$15,'Ciclo Semaforico'!BG$32,O!$HC44:$HL44))-IF(BG$31="",(SUMIF(S!$HC$15:$HL$15,'Ciclo Semaforico'!BG$30,S!$HC44:$HL44)+SUMIF(N!$HC$15:$HL$15,'Ciclo Semaforico'!BG$30,N!$HC44:$HL44)+SUMIF(E!$HC$15:$HL$15,'Ciclo Semaforico'!BG$30,E!$HC44:$HL44)+SUMIF(O!$HC$15:$HL$15,'Ciclo Semaforico'!BG$30,O!$HC44:$HL44)),(SUMIF(S!$HC$15:$HL$15,'Ciclo Semaforico'!BG$30,S!$HC44:$HL44)+SUMIF(N!$HC$15:$HL$15,'Ciclo Semaforico'!BG$30,N!$HC44:$HL44)+SUMIF(E!$HC$15:$HL$15,'Ciclo Semaforico'!BG$30,E!$HC44:$HL44)+SUMIF(O!$HC$15:$HL$15,'Ciclo Semaforico'!BG$30,O!$HC44:$HL44))*BG$31))</f>
        <v>0</v>
      </c>
      <c r="BH69" s="245">
        <f>IF(BH$32="",IF(BH$31="",(SUMIF(S!$HC$15:$HL$15,'Ciclo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Semaforico'!BH$30,O!$HC44:$HL44))*BH$31),(SUMIF(S!$HC$15:$HL$15,'Ciclo Semaforico'!BH$32,S!$HC44:$HL44)+SUMIF(N!$HC$15:$HL$15,'Ciclo Semaforico'!BH$32,N!$HC44:$HL44)+SUMIF(E!$HC$15:$HL$15,'Ciclo Semaforico'!BH$32,E!$HC44:$HL44)+SUMIF(O!$HC$15:$HL$15,'Ciclo Semaforico'!BH$32,O!$HC44:$HL44))-IF(BH$31="",(SUMIF(S!$HC$15:$HL$15,'Ciclo Semaforico'!BH$30,S!$HC44:$HL44)+SUMIF(N!$HC$15:$HL$15,'Ciclo Semaforico'!BH$30,N!$HC44:$HL44)+SUMIF(E!$HC$15:$HL$15,'Ciclo Semaforico'!BH$30,E!$HC44:$HL44)+SUMIF(O!$HC$15:$HL$15,'Ciclo Semaforico'!BH$30,O!$HC44:$HL44)),(SUMIF(S!$HC$15:$HL$15,'Ciclo Semaforico'!BH$30,S!$HC44:$HL44)+SUMIF(N!$HC$15:$HL$15,'Ciclo Semaforico'!BH$30,N!$HC44:$HL44)+SUMIF(E!$HC$15:$HL$15,'Ciclo Semaforico'!BH$30,E!$HC44:$HL44)+SUMIF(O!$HC$15:$HL$15,'Ciclo Semaforico'!BH$30,O!$HC44:$HL44))*BH$31))</f>
        <v>0</v>
      </c>
      <c r="BI69" s="245">
        <f>IF(BI$32="",IF(BI$31="",(SUMIF(S!$HC$15:$HL$15,'Ciclo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Semaforico'!BI$30,O!$HC44:$HL44))*BI$31),(SUMIF(S!$HC$15:$HL$15,'Ciclo Semaforico'!BI$32,S!$HC44:$HL44)+SUMIF(N!$HC$15:$HL$15,'Ciclo Semaforico'!BI$32,N!$HC44:$HL44)+SUMIF(E!$HC$15:$HL$15,'Ciclo Semaforico'!BI$32,E!$HC44:$HL44)+SUMIF(O!$HC$15:$HL$15,'Ciclo Semaforico'!BI$32,O!$HC44:$HL44))-IF(BI$31="",(SUMIF(S!$HC$15:$HL$15,'Ciclo Semaforico'!BI$30,S!$HC44:$HL44)+SUMIF(N!$HC$15:$HL$15,'Ciclo Semaforico'!BI$30,N!$HC44:$HL44)+SUMIF(E!$HC$15:$HL$15,'Ciclo Semaforico'!BI$30,E!$HC44:$HL44)+SUMIF(O!$HC$15:$HL$15,'Ciclo Semaforico'!BI$30,O!$HC44:$HL44)),(SUMIF(S!$HC$15:$HL$15,'Ciclo Semaforico'!BI$30,S!$HC44:$HL44)+SUMIF(N!$HC$15:$HL$15,'Ciclo Semaforico'!BI$30,N!$HC44:$HL44)+SUMIF(E!$HC$15:$HL$15,'Ciclo Semaforico'!BI$30,E!$HC44:$HL44)+SUMIF(O!$HC$15:$HL$15,'Ciclo Semaforico'!BI$30,O!$HC44:$HL44))*BI$31))</f>
        <v>0</v>
      </c>
      <c r="BJ69" s="246">
        <f>IF(BJ$32="",IF(BJ$31="",(SUMIF(S!$HC$15:$HL$15,'Ciclo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Semaforico'!BJ$30,O!$HC44:$HL44))*BJ$31),(SUMIF(S!$HC$15:$HL$15,'Ciclo Semaforico'!BJ$32,S!$HC44:$HL44)+SUMIF(N!$HC$15:$HL$15,'Ciclo Semaforico'!BJ$32,N!$HC44:$HL44)+SUMIF(E!$HC$15:$HL$15,'Ciclo Semaforico'!BJ$32,E!$HC44:$HL44)+SUMIF(O!$HC$15:$HL$15,'Ciclo Semaforico'!BJ$32,O!$HC44:$HL44))-IF(BJ$31="",(SUMIF(S!$HC$15:$HL$15,'Ciclo Semaforico'!BJ$30,S!$HC44:$HL44)+SUMIF(N!$HC$15:$HL$15,'Ciclo Semaforico'!BJ$30,N!$HC44:$HL44)+SUMIF(E!$HC$15:$HL$15,'Ciclo Semaforico'!BJ$30,E!$HC44:$HL44)+SUMIF(O!$HC$15:$HL$15,'Ciclo Semaforico'!BJ$30,O!$HC44:$HL44)),(SUMIF(S!$HC$15:$HL$15,'Ciclo Semaforico'!BJ$30,S!$HC44:$HL44)+SUMIF(N!$HC$15:$HL$15,'Ciclo Semaforico'!BJ$30,N!$HC44:$HL44)+SUMIF(E!$HC$15:$HL$15,'Ciclo Semaforico'!BJ$30,E!$HC44:$HL44)+SUMIF(O!$HC$15:$HL$15,'Ciclo Semaforico'!BJ$30,O!$HC44:$HL44))*BJ$31))</f>
        <v>0</v>
      </c>
      <c r="BK69" s="244">
        <f>IF(BK$32="",IF(BK$31="",(SUMIF(S!$HC$15:$HL$15,'Ciclo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Semaforico'!BK$30,O!$HC44:$HL44))*BK$31),(SUMIF(S!$HC$15:$HL$15,'Ciclo Semaforico'!BK$32,S!$HC44:$HL44)+SUMIF(N!$HC$15:$HL$15,'Ciclo Semaforico'!BK$32,N!$HC44:$HL44)+SUMIF(E!$HC$15:$HL$15,'Ciclo Semaforico'!BK$32,E!$HC44:$HL44)+SUMIF(O!$HC$15:$HL$15,'Ciclo Semaforico'!BK$32,O!$HC44:$HL44))-IF(BK$31="",(SUMIF(S!$HC$15:$HL$15,'Ciclo Semaforico'!BK$30,S!$HC44:$HL44)+SUMIF(N!$HC$15:$HL$15,'Ciclo Semaforico'!BK$30,N!$HC44:$HL44)+SUMIF(E!$HC$15:$HL$15,'Ciclo Semaforico'!BK$30,E!$HC44:$HL44)+SUMIF(O!$HC$15:$HL$15,'Ciclo Semaforico'!BK$30,O!$HC44:$HL44)),(SUMIF(S!$HC$15:$HL$15,'Ciclo Semaforico'!BK$30,S!$HC44:$HL44)+SUMIF(N!$HC$15:$HL$15,'Ciclo Semaforico'!BK$30,N!$HC44:$HL44)+SUMIF(E!$HC$15:$HL$15,'Ciclo Semaforico'!BK$30,E!$HC44:$HL44)+SUMIF(O!$HC$15:$HL$15,'Ciclo Semaforico'!BK$30,O!$HC44:$HL44))*BK$31))</f>
        <v>0</v>
      </c>
      <c r="BL69" s="245">
        <f>IF(BL$32="",IF(BL$31="",(SUMIF(S!$HC$15:$HL$15,'Ciclo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Semaforico'!BL$30,O!$HC44:$HL44))*BL$31),(SUMIF(S!$HC$15:$HL$15,'Ciclo Semaforico'!BL$32,S!$HC44:$HL44)+SUMIF(N!$HC$15:$HL$15,'Ciclo Semaforico'!BL$32,N!$HC44:$HL44)+SUMIF(E!$HC$15:$HL$15,'Ciclo Semaforico'!BL$32,E!$HC44:$HL44)+SUMIF(O!$HC$15:$HL$15,'Ciclo Semaforico'!BL$32,O!$HC44:$HL44))-IF(BL$31="",(SUMIF(S!$HC$15:$HL$15,'Ciclo Semaforico'!BL$30,S!$HC44:$HL44)+SUMIF(N!$HC$15:$HL$15,'Ciclo Semaforico'!BL$30,N!$HC44:$HL44)+SUMIF(E!$HC$15:$HL$15,'Ciclo Semaforico'!BL$30,E!$HC44:$HL44)+SUMIF(O!$HC$15:$HL$15,'Ciclo Semaforico'!BL$30,O!$HC44:$HL44)),(SUMIF(S!$HC$15:$HL$15,'Ciclo Semaforico'!BL$30,S!$HC44:$HL44)+SUMIF(N!$HC$15:$HL$15,'Ciclo Semaforico'!BL$30,N!$HC44:$HL44)+SUMIF(E!$HC$15:$HL$15,'Ciclo Semaforico'!BL$30,E!$HC44:$HL44)+SUMIF(O!$HC$15:$HL$15,'Ciclo Semaforico'!BL$30,O!$HC44:$HL44))*BL$31))</f>
        <v>0</v>
      </c>
      <c r="BM69" s="245">
        <f>IF(BM$32="",IF(BM$31="",(SUMIF(S!$HC$15:$HL$15,'Ciclo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Semaforico'!BM$30,O!$HC44:$HL44))*BM$31),(SUMIF(S!$HC$15:$HL$15,'Ciclo Semaforico'!BM$32,S!$HC44:$HL44)+SUMIF(N!$HC$15:$HL$15,'Ciclo Semaforico'!BM$32,N!$HC44:$HL44)+SUMIF(E!$HC$15:$HL$15,'Ciclo Semaforico'!BM$32,E!$HC44:$HL44)+SUMIF(O!$HC$15:$HL$15,'Ciclo Semaforico'!BM$32,O!$HC44:$HL44))-IF(BM$31="",(SUMIF(S!$HC$15:$HL$15,'Ciclo Semaforico'!BM$30,S!$HC44:$HL44)+SUMIF(N!$HC$15:$HL$15,'Ciclo Semaforico'!BM$30,N!$HC44:$HL44)+SUMIF(E!$HC$15:$HL$15,'Ciclo Semaforico'!BM$30,E!$HC44:$HL44)+SUMIF(O!$HC$15:$HL$15,'Ciclo Semaforico'!BM$30,O!$HC44:$HL44)),(SUMIF(S!$HC$15:$HL$15,'Ciclo Semaforico'!BM$30,S!$HC44:$HL44)+SUMIF(N!$HC$15:$HL$15,'Ciclo Semaforico'!BM$30,N!$HC44:$HL44)+SUMIF(E!$HC$15:$HL$15,'Ciclo Semaforico'!BM$30,E!$HC44:$HL44)+SUMIF(O!$HC$15:$HL$15,'Ciclo Semaforico'!BM$30,O!$HC44:$HL44))*BM$31))</f>
        <v>0</v>
      </c>
      <c r="BN69" s="245">
        <f>IF(BN$32="",IF(BN$31="",(SUMIF(S!$HC$15:$HL$15,'Ciclo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Semaforico'!BN$30,O!$HC44:$HL44))*BN$31),(SUMIF(S!$HC$15:$HL$15,'Ciclo Semaforico'!BN$32,S!$HC44:$HL44)+SUMIF(N!$HC$15:$HL$15,'Ciclo Semaforico'!BN$32,N!$HC44:$HL44)+SUMIF(E!$HC$15:$HL$15,'Ciclo Semaforico'!BN$32,E!$HC44:$HL44)+SUMIF(O!$HC$15:$HL$15,'Ciclo Semaforico'!BN$32,O!$HC44:$HL44))-IF(BN$31="",(SUMIF(S!$HC$15:$HL$15,'Ciclo Semaforico'!BN$30,S!$HC44:$HL44)+SUMIF(N!$HC$15:$HL$15,'Ciclo Semaforico'!BN$30,N!$HC44:$HL44)+SUMIF(E!$HC$15:$HL$15,'Ciclo Semaforico'!BN$30,E!$HC44:$HL44)+SUMIF(O!$HC$15:$HL$15,'Ciclo Semaforico'!BN$30,O!$HC44:$HL44)),(SUMIF(S!$HC$15:$HL$15,'Ciclo Semaforico'!BN$30,S!$HC44:$HL44)+SUMIF(N!$HC$15:$HL$15,'Ciclo Semaforico'!BN$30,N!$HC44:$HL44)+SUMIF(E!$HC$15:$HL$15,'Ciclo Semaforico'!BN$30,E!$HC44:$HL44)+SUMIF(O!$HC$15:$HL$15,'Ciclo Semaforico'!BN$30,O!$HC44:$HL44))*BN$31))</f>
        <v>0</v>
      </c>
      <c r="BO69" s="245">
        <f>IF(BO$32="",IF(BO$31="",(SUMIF(S!$HC$15:$HL$15,'Ciclo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Semaforico'!BO$30,O!$HC44:$HL44))*BO$31),(SUMIF(S!$HC$15:$HL$15,'Ciclo Semaforico'!BO$32,S!$HC44:$HL44)+SUMIF(N!$HC$15:$HL$15,'Ciclo Semaforico'!BO$32,N!$HC44:$HL44)+SUMIF(E!$HC$15:$HL$15,'Ciclo Semaforico'!BO$32,E!$HC44:$HL44)+SUMIF(O!$HC$15:$HL$15,'Ciclo Semaforico'!BO$32,O!$HC44:$HL44))-IF(BO$31="",(SUMIF(S!$HC$15:$HL$15,'Ciclo Semaforico'!BO$30,S!$HC44:$HL44)+SUMIF(N!$HC$15:$HL$15,'Ciclo Semaforico'!BO$30,N!$HC44:$HL44)+SUMIF(E!$HC$15:$HL$15,'Ciclo Semaforico'!BO$30,E!$HC44:$HL44)+SUMIF(O!$HC$15:$HL$15,'Ciclo Semaforico'!BO$30,O!$HC44:$HL44)),(SUMIF(S!$HC$15:$HL$15,'Ciclo Semaforico'!BO$30,S!$HC44:$HL44)+SUMIF(N!$HC$15:$HL$15,'Ciclo Semaforico'!BO$30,N!$HC44:$HL44)+SUMIF(E!$HC$15:$HL$15,'Ciclo Semaforico'!BO$30,E!$HC44:$HL44)+SUMIF(O!$HC$15:$HL$15,'Ciclo Semaforico'!BO$30,O!$HC44:$HL44))*BO$31))</f>
        <v>0</v>
      </c>
      <c r="BP69" s="245">
        <f>IF(BP$32="",IF(BP$31="",(SUMIF(S!$HC$15:$HL$15,'Ciclo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Semaforico'!BP$30,O!$HC44:$HL44))*BP$31),(SUMIF(S!$HC$15:$HL$15,'Ciclo Semaforico'!BP$32,S!$HC44:$HL44)+SUMIF(N!$HC$15:$HL$15,'Ciclo Semaforico'!BP$32,N!$HC44:$HL44)+SUMIF(E!$HC$15:$HL$15,'Ciclo Semaforico'!BP$32,E!$HC44:$HL44)+SUMIF(O!$HC$15:$HL$15,'Ciclo Semaforico'!BP$32,O!$HC44:$HL44))-IF(BP$31="",(SUMIF(S!$HC$15:$HL$15,'Ciclo Semaforico'!BP$30,S!$HC44:$HL44)+SUMIF(N!$HC$15:$HL$15,'Ciclo Semaforico'!BP$30,N!$HC44:$HL44)+SUMIF(E!$HC$15:$HL$15,'Ciclo Semaforico'!BP$30,E!$HC44:$HL44)+SUMIF(O!$HC$15:$HL$15,'Ciclo Semaforico'!BP$30,O!$HC44:$HL44)),(SUMIF(S!$HC$15:$HL$15,'Ciclo Semaforico'!BP$30,S!$HC44:$HL44)+SUMIF(N!$HC$15:$HL$15,'Ciclo Semaforico'!BP$30,N!$HC44:$HL44)+SUMIF(E!$HC$15:$HL$15,'Ciclo Semaforico'!BP$30,E!$HC44:$HL44)+SUMIF(O!$HC$15:$HL$15,'Ciclo Semaforico'!BP$30,O!$HC44:$HL44))*BP$31))</f>
        <v>0</v>
      </c>
      <c r="BQ69" s="245">
        <f>IF(BQ$32="",IF(BQ$31="",(SUMIF(S!$HC$15:$HL$15,'Ciclo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Semaforico'!BQ$30,O!$HC44:$HL44))*BQ$31),(SUMIF(S!$HC$15:$HL$15,'Ciclo Semaforico'!BQ$32,S!$HC44:$HL44)+SUMIF(N!$HC$15:$HL$15,'Ciclo Semaforico'!BQ$32,N!$HC44:$HL44)+SUMIF(E!$HC$15:$HL$15,'Ciclo Semaforico'!BQ$32,E!$HC44:$HL44)+SUMIF(O!$HC$15:$HL$15,'Ciclo Semaforico'!BQ$32,O!$HC44:$HL44))-IF(BQ$31="",(SUMIF(S!$HC$15:$HL$15,'Ciclo Semaforico'!BQ$30,S!$HC44:$HL44)+SUMIF(N!$HC$15:$HL$15,'Ciclo Semaforico'!BQ$30,N!$HC44:$HL44)+SUMIF(E!$HC$15:$HL$15,'Ciclo Semaforico'!BQ$30,E!$HC44:$HL44)+SUMIF(O!$HC$15:$HL$15,'Ciclo Semaforico'!BQ$30,O!$HC44:$HL44)),(SUMIF(S!$HC$15:$HL$15,'Ciclo Semaforico'!BQ$30,S!$HC44:$HL44)+SUMIF(N!$HC$15:$HL$15,'Ciclo Semaforico'!BQ$30,N!$HC44:$HL44)+SUMIF(E!$HC$15:$HL$15,'Ciclo Semaforico'!BQ$30,E!$HC44:$HL44)+SUMIF(O!$HC$15:$HL$15,'Ciclo Semaforico'!BQ$30,O!$HC44:$HL44))*BQ$31))</f>
        <v>0</v>
      </c>
      <c r="BR69" s="245">
        <f>IF(BR$32="",IF(BR$31="",(SUMIF(S!$HC$15:$HL$15,'Ciclo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Semaforico'!BR$30,O!$HC44:$HL44))*BR$31),(SUMIF(S!$HC$15:$HL$15,'Ciclo Semaforico'!BR$32,S!$HC44:$HL44)+SUMIF(N!$HC$15:$HL$15,'Ciclo Semaforico'!BR$32,N!$HC44:$HL44)+SUMIF(E!$HC$15:$HL$15,'Ciclo Semaforico'!BR$32,E!$HC44:$HL44)+SUMIF(O!$HC$15:$HL$15,'Ciclo Semaforico'!BR$32,O!$HC44:$HL44))-IF(BR$31="",(SUMIF(S!$HC$15:$HL$15,'Ciclo Semaforico'!BR$30,S!$HC44:$HL44)+SUMIF(N!$HC$15:$HL$15,'Ciclo Semaforico'!BR$30,N!$HC44:$HL44)+SUMIF(E!$HC$15:$HL$15,'Ciclo Semaforico'!BR$30,E!$HC44:$HL44)+SUMIF(O!$HC$15:$HL$15,'Ciclo Semaforico'!BR$30,O!$HC44:$HL44)),(SUMIF(S!$HC$15:$HL$15,'Ciclo Semaforico'!BR$30,S!$HC44:$HL44)+SUMIF(N!$HC$15:$HL$15,'Ciclo Semaforico'!BR$30,N!$HC44:$HL44)+SUMIF(E!$HC$15:$HL$15,'Ciclo Semaforico'!BR$30,E!$HC44:$HL44)+SUMIF(O!$HC$15:$HL$15,'Ciclo Semaforico'!BR$30,O!$HC44:$HL44))*BR$31))</f>
        <v>0</v>
      </c>
      <c r="BS69" s="245">
        <f>IF(BS$32="",IF(BS$31="",(SUMIF(S!$HC$15:$HL$15,'Ciclo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Semaforico'!BS$30,O!$HC44:$HL44))*BS$31),(SUMIF(S!$HC$15:$HL$15,'Ciclo Semaforico'!BS$32,S!$HC44:$HL44)+SUMIF(N!$HC$15:$HL$15,'Ciclo Semaforico'!BS$32,N!$HC44:$HL44)+SUMIF(E!$HC$15:$HL$15,'Ciclo Semaforico'!BS$32,E!$HC44:$HL44)+SUMIF(O!$HC$15:$HL$15,'Ciclo Semaforico'!BS$32,O!$HC44:$HL44))-IF(BS$31="",(SUMIF(S!$HC$15:$HL$15,'Ciclo Semaforico'!BS$30,S!$HC44:$HL44)+SUMIF(N!$HC$15:$HL$15,'Ciclo Semaforico'!BS$30,N!$HC44:$HL44)+SUMIF(E!$HC$15:$HL$15,'Ciclo Semaforico'!BS$30,E!$HC44:$HL44)+SUMIF(O!$HC$15:$HL$15,'Ciclo Semaforico'!BS$30,O!$HC44:$HL44)),(SUMIF(S!$HC$15:$HL$15,'Ciclo Semaforico'!BS$30,S!$HC44:$HL44)+SUMIF(N!$HC$15:$HL$15,'Ciclo Semaforico'!BS$30,N!$HC44:$HL44)+SUMIF(E!$HC$15:$HL$15,'Ciclo Semaforico'!BS$30,E!$HC44:$HL44)+SUMIF(O!$HC$15:$HL$15,'Ciclo Semaforico'!BS$30,O!$HC44:$HL44))*BS$31))</f>
        <v>0</v>
      </c>
      <c r="BT69" s="245">
        <f>IF(BT$32="",IF(BT$31="",(SUMIF(S!$HC$15:$HL$15,'Ciclo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Semaforico'!BT$30,O!$HC44:$HL44))*BT$31),(SUMIF(S!$HC$15:$HL$15,'Ciclo Semaforico'!BT$32,S!$HC44:$HL44)+SUMIF(N!$HC$15:$HL$15,'Ciclo Semaforico'!BT$32,N!$HC44:$HL44)+SUMIF(E!$HC$15:$HL$15,'Ciclo Semaforico'!BT$32,E!$HC44:$HL44)+SUMIF(O!$HC$15:$HL$15,'Ciclo Semaforico'!BT$32,O!$HC44:$HL44))-IF(BT$31="",(SUMIF(S!$HC$15:$HL$15,'Ciclo Semaforico'!BT$30,S!$HC44:$HL44)+SUMIF(N!$HC$15:$HL$15,'Ciclo Semaforico'!BT$30,N!$HC44:$HL44)+SUMIF(E!$HC$15:$HL$15,'Ciclo Semaforico'!BT$30,E!$HC44:$HL44)+SUMIF(O!$HC$15:$HL$15,'Ciclo Semaforico'!BT$30,O!$HC44:$HL44)),(SUMIF(S!$HC$15:$HL$15,'Ciclo Semaforico'!BT$30,S!$HC44:$HL44)+SUMIF(N!$HC$15:$HL$15,'Ciclo Semaforico'!BT$30,N!$HC44:$HL44)+SUMIF(E!$HC$15:$HL$15,'Ciclo Semaforico'!BT$30,E!$HC44:$HL44)+SUMIF(O!$HC$15:$HL$15,'Ciclo Semaforico'!BT$30,O!$HC44:$HL44))*BT$31))</f>
        <v>0</v>
      </c>
      <c r="BU69" s="245">
        <f>IF(BU$32="",IF(BU$31="",(SUMIF(S!$HC$15:$HL$15,'Ciclo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Semaforico'!BU$30,O!$HC44:$HL44))*BU$31),(SUMIF(S!$HC$15:$HL$15,'Ciclo Semaforico'!BU$32,S!$HC44:$HL44)+SUMIF(N!$HC$15:$HL$15,'Ciclo Semaforico'!BU$32,N!$HC44:$HL44)+SUMIF(E!$HC$15:$HL$15,'Ciclo Semaforico'!BU$32,E!$HC44:$HL44)+SUMIF(O!$HC$15:$HL$15,'Ciclo Semaforico'!BU$32,O!$HC44:$HL44))-IF(BU$31="",(SUMIF(S!$HC$15:$HL$15,'Ciclo Semaforico'!BU$30,S!$HC44:$HL44)+SUMIF(N!$HC$15:$HL$15,'Ciclo Semaforico'!BU$30,N!$HC44:$HL44)+SUMIF(E!$HC$15:$HL$15,'Ciclo Semaforico'!BU$30,E!$HC44:$HL44)+SUMIF(O!$HC$15:$HL$15,'Ciclo Semaforico'!BU$30,O!$HC44:$HL44)),(SUMIF(S!$HC$15:$HL$15,'Ciclo Semaforico'!BU$30,S!$HC44:$HL44)+SUMIF(N!$HC$15:$HL$15,'Ciclo Semaforico'!BU$30,N!$HC44:$HL44)+SUMIF(E!$HC$15:$HL$15,'Ciclo Semaforico'!BU$30,E!$HC44:$HL44)+SUMIF(O!$HC$15:$HL$15,'Ciclo Semaforico'!BU$30,O!$HC44:$HL44))*BU$31))</f>
        <v>0</v>
      </c>
      <c r="BV69" s="246">
        <f>IF(BV$32="",IF(BV$31="",(SUMIF(S!$HC$15:$HL$15,'Ciclo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Semaforico'!BV$30,O!$HC44:$HL44))*BV$31),(SUMIF(S!$HC$15:$HL$15,'Ciclo Semaforico'!BV$32,S!$HC44:$HL44)+SUMIF(N!$HC$15:$HL$15,'Ciclo Semaforico'!BV$32,N!$HC44:$HL44)+SUMIF(E!$HC$15:$HL$15,'Ciclo Semaforico'!BV$32,E!$HC44:$HL44)+SUMIF(O!$HC$15:$HL$15,'Ciclo Semaforico'!BV$32,O!$HC44:$HL44))-IF(BV$31="",(SUMIF(S!$HC$15:$HL$15,'Ciclo Semaforico'!BV$30,S!$HC44:$HL44)+SUMIF(N!$HC$15:$HL$15,'Ciclo Semaforico'!BV$30,N!$HC44:$HL44)+SUMIF(E!$HC$15:$HL$15,'Ciclo Semaforico'!BV$30,E!$HC44:$HL44)+SUMIF(O!$HC$15:$HL$15,'Ciclo Semaforico'!BV$30,O!$HC44:$HL44)),(SUMIF(S!$HC$15:$HL$15,'Ciclo Semaforico'!BV$30,S!$HC44:$HL44)+SUMIF(N!$HC$15:$HL$15,'Ciclo Semaforico'!BV$30,N!$HC44:$HL44)+SUMIF(E!$HC$15:$HL$15,'Ciclo Semaforico'!BV$30,E!$HC44:$HL44)+SUMIF(O!$HC$15:$HL$15,'Ciclo Semaforico'!BV$30,O!$HC44:$HL44))*BV$31))</f>
        <v>0</v>
      </c>
      <c r="BW69" s="244">
        <f>IF(BW$32="",IF(BW$31="",(SUMIF(S!$HC$15:$HL$15,'Ciclo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Semaforico'!BW$30,O!$HC44:$HL44))*BW$31),(SUMIF(S!$HC$15:$HL$15,'Ciclo Semaforico'!BW$32,S!$HC44:$HL44)+SUMIF(N!$HC$15:$HL$15,'Ciclo Semaforico'!BW$32,N!$HC44:$HL44)+SUMIF(E!$HC$15:$HL$15,'Ciclo Semaforico'!BW$32,E!$HC44:$HL44)+SUMIF(O!$HC$15:$HL$15,'Ciclo Semaforico'!BW$32,O!$HC44:$HL44))-IF(BW$31="",(SUMIF(S!$HC$15:$HL$15,'Ciclo Semaforico'!BW$30,S!$HC44:$HL44)+SUMIF(N!$HC$15:$HL$15,'Ciclo Semaforico'!BW$30,N!$HC44:$HL44)+SUMIF(E!$HC$15:$HL$15,'Ciclo Semaforico'!BW$30,E!$HC44:$HL44)+SUMIF(O!$HC$15:$HL$15,'Ciclo Semaforico'!BW$30,O!$HC44:$HL44)),(SUMIF(S!$HC$15:$HL$15,'Ciclo Semaforico'!BW$30,S!$HC44:$HL44)+SUMIF(N!$HC$15:$HL$15,'Ciclo Semaforico'!BW$30,N!$HC44:$HL44)+SUMIF(E!$HC$15:$HL$15,'Ciclo Semaforico'!BW$30,E!$HC44:$HL44)+SUMIF(O!$HC$15:$HL$15,'Ciclo Semaforico'!BW$30,O!$HC44:$HL44))*BW$31))</f>
        <v>0</v>
      </c>
      <c r="BX69" s="245">
        <f>IF(BX$32="",IF(BX$31="",(SUMIF(S!$HC$15:$HL$15,'Ciclo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Semaforico'!BX$30,O!$HC44:$HL44))*BX$31),(SUMIF(S!$HC$15:$HL$15,'Ciclo Semaforico'!BX$32,S!$HC44:$HL44)+SUMIF(N!$HC$15:$HL$15,'Ciclo Semaforico'!BX$32,N!$HC44:$HL44)+SUMIF(E!$HC$15:$HL$15,'Ciclo Semaforico'!BX$32,E!$HC44:$HL44)+SUMIF(O!$HC$15:$HL$15,'Ciclo Semaforico'!BX$32,O!$HC44:$HL44))-IF(BX$31="",(SUMIF(S!$HC$15:$HL$15,'Ciclo Semaforico'!BX$30,S!$HC44:$HL44)+SUMIF(N!$HC$15:$HL$15,'Ciclo Semaforico'!BX$30,N!$HC44:$HL44)+SUMIF(E!$HC$15:$HL$15,'Ciclo Semaforico'!BX$30,E!$HC44:$HL44)+SUMIF(O!$HC$15:$HL$15,'Ciclo Semaforico'!BX$30,O!$HC44:$HL44)),(SUMIF(S!$HC$15:$HL$15,'Ciclo Semaforico'!BX$30,S!$HC44:$HL44)+SUMIF(N!$HC$15:$HL$15,'Ciclo Semaforico'!BX$30,N!$HC44:$HL44)+SUMIF(E!$HC$15:$HL$15,'Ciclo Semaforico'!BX$30,E!$HC44:$HL44)+SUMIF(O!$HC$15:$HL$15,'Ciclo Semaforico'!BX$30,O!$HC44:$HL44))*BX$31))</f>
        <v>0</v>
      </c>
      <c r="BY69" s="245">
        <f>IF(BY$32="",IF(BY$31="",(SUMIF(S!$HC$15:$HL$15,'Ciclo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Semaforico'!BY$30,O!$HC44:$HL44))*BY$31),(SUMIF(S!$HC$15:$HL$15,'Ciclo Semaforico'!BY$32,S!$HC44:$HL44)+SUMIF(N!$HC$15:$HL$15,'Ciclo Semaforico'!BY$32,N!$HC44:$HL44)+SUMIF(E!$HC$15:$HL$15,'Ciclo Semaforico'!BY$32,E!$HC44:$HL44)+SUMIF(O!$HC$15:$HL$15,'Ciclo Semaforico'!BY$32,O!$HC44:$HL44))-IF(BY$31="",(SUMIF(S!$HC$15:$HL$15,'Ciclo Semaforico'!BY$30,S!$HC44:$HL44)+SUMIF(N!$HC$15:$HL$15,'Ciclo Semaforico'!BY$30,N!$HC44:$HL44)+SUMIF(E!$HC$15:$HL$15,'Ciclo Semaforico'!BY$30,E!$HC44:$HL44)+SUMIF(O!$HC$15:$HL$15,'Ciclo Semaforico'!BY$30,O!$HC44:$HL44)),(SUMIF(S!$HC$15:$HL$15,'Ciclo Semaforico'!BY$30,S!$HC44:$HL44)+SUMIF(N!$HC$15:$HL$15,'Ciclo Semaforico'!BY$30,N!$HC44:$HL44)+SUMIF(E!$HC$15:$HL$15,'Ciclo Semaforico'!BY$30,E!$HC44:$HL44)+SUMIF(O!$HC$15:$HL$15,'Ciclo Semaforico'!BY$30,O!$HC44:$HL44))*BY$31))</f>
        <v>0</v>
      </c>
      <c r="BZ69" s="245">
        <f>IF(BZ$32="",IF(BZ$31="",(SUMIF(S!$HC$15:$HL$15,'Ciclo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Semaforico'!BZ$30,O!$HC44:$HL44))*BZ$31),(SUMIF(S!$HC$15:$HL$15,'Ciclo Semaforico'!BZ$32,S!$HC44:$HL44)+SUMIF(N!$HC$15:$HL$15,'Ciclo Semaforico'!BZ$32,N!$HC44:$HL44)+SUMIF(E!$HC$15:$HL$15,'Ciclo Semaforico'!BZ$32,E!$HC44:$HL44)+SUMIF(O!$HC$15:$HL$15,'Ciclo Semaforico'!BZ$32,O!$HC44:$HL44))-IF(BZ$31="",(SUMIF(S!$HC$15:$HL$15,'Ciclo Semaforico'!BZ$30,S!$HC44:$HL44)+SUMIF(N!$HC$15:$HL$15,'Ciclo Semaforico'!BZ$30,N!$HC44:$HL44)+SUMIF(E!$HC$15:$HL$15,'Ciclo Semaforico'!BZ$30,E!$HC44:$HL44)+SUMIF(O!$HC$15:$HL$15,'Ciclo Semaforico'!BZ$30,O!$HC44:$HL44)),(SUMIF(S!$HC$15:$HL$15,'Ciclo Semaforico'!BZ$30,S!$HC44:$HL44)+SUMIF(N!$HC$15:$HL$15,'Ciclo Semaforico'!BZ$30,N!$HC44:$HL44)+SUMIF(E!$HC$15:$HL$15,'Ciclo Semaforico'!BZ$30,E!$HC44:$HL44)+SUMIF(O!$HC$15:$HL$15,'Ciclo Semaforico'!BZ$30,O!$HC44:$HL44))*BZ$31))</f>
        <v>0</v>
      </c>
      <c r="CA69" s="245">
        <f>IF(CA$32="",IF(CA$31="",(SUMIF(S!$HC$15:$HL$15,'Ciclo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Semaforico'!CA$30,O!$HC44:$HL44))*CA$31),(SUMIF(S!$HC$15:$HL$15,'Ciclo Semaforico'!CA$32,S!$HC44:$HL44)+SUMIF(N!$HC$15:$HL$15,'Ciclo Semaforico'!CA$32,N!$HC44:$HL44)+SUMIF(E!$HC$15:$HL$15,'Ciclo Semaforico'!CA$32,E!$HC44:$HL44)+SUMIF(O!$HC$15:$HL$15,'Ciclo Semaforico'!CA$32,O!$HC44:$HL44))-IF(CA$31="",(SUMIF(S!$HC$15:$HL$15,'Ciclo Semaforico'!CA$30,S!$HC44:$HL44)+SUMIF(N!$HC$15:$HL$15,'Ciclo Semaforico'!CA$30,N!$HC44:$HL44)+SUMIF(E!$HC$15:$HL$15,'Ciclo Semaforico'!CA$30,E!$HC44:$HL44)+SUMIF(O!$HC$15:$HL$15,'Ciclo Semaforico'!CA$30,O!$HC44:$HL44)),(SUMIF(S!$HC$15:$HL$15,'Ciclo Semaforico'!CA$30,S!$HC44:$HL44)+SUMIF(N!$HC$15:$HL$15,'Ciclo Semaforico'!CA$30,N!$HC44:$HL44)+SUMIF(E!$HC$15:$HL$15,'Ciclo Semaforico'!CA$30,E!$HC44:$HL44)+SUMIF(O!$HC$15:$HL$15,'Ciclo Semaforico'!CA$30,O!$HC44:$HL44))*CA$31))</f>
        <v>0</v>
      </c>
      <c r="CB69" s="245">
        <f>IF(CB$32="",IF(CB$31="",(SUMIF(S!$HC$15:$HL$15,'Ciclo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Semaforico'!CB$30,O!$HC44:$HL44))*CB$31),(SUMIF(S!$HC$15:$HL$15,'Ciclo Semaforico'!CB$32,S!$HC44:$HL44)+SUMIF(N!$HC$15:$HL$15,'Ciclo Semaforico'!CB$32,N!$HC44:$HL44)+SUMIF(E!$HC$15:$HL$15,'Ciclo Semaforico'!CB$32,E!$HC44:$HL44)+SUMIF(O!$HC$15:$HL$15,'Ciclo Semaforico'!CB$32,O!$HC44:$HL44))-IF(CB$31="",(SUMIF(S!$HC$15:$HL$15,'Ciclo Semaforico'!CB$30,S!$HC44:$HL44)+SUMIF(N!$HC$15:$HL$15,'Ciclo Semaforico'!CB$30,N!$HC44:$HL44)+SUMIF(E!$HC$15:$HL$15,'Ciclo Semaforico'!CB$30,E!$HC44:$HL44)+SUMIF(O!$HC$15:$HL$15,'Ciclo Semaforico'!CB$30,O!$HC44:$HL44)),(SUMIF(S!$HC$15:$HL$15,'Ciclo Semaforico'!CB$30,S!$HC44:$HL44)+SUMIF(N!$HC$15:$HL$15,'Ciclo Semaforico'!CB$30,N!$HC44:$HL44)+SUMIF(E!$HC$15:$HL$15,'Ciclo Semaforico'!CB$30,E!$HC44:$HL44)+SUMIF(O!$HC$15:$HL$15,'Ciclo Semaforico'!CB$30,O!$HC44:$HL44))*CB$31))</f>
        <v>0</v>
      </c>
      <c r="CC69" s="245">
        <f>IF(CC$32="",IF(CC$31="",(SUMIF(S!$HC$15:$HL$15,'Ciclo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Semaforico'!CC$30,O!$HC44:$HL44))*CC$31),(SUMIF(S!$HC$15:$HL$15,'Ciclo Semaforico'!CC$32,S!$HC44:$HL44)+SUMIF(N!$HC$15:$HL$15,'Ciclo Semaforico'!CC$32,N!$HC44:$HL44)+SUMIF(E!$HC$15:$HL$15,'Ciclo Semaforico'!CC$32,E!$HC44:$HL44)+SUMIF(O!$HC$15:$HL$15,'Ciclo Semaforico'!CC$32,O!$HC44:$HL44))-IF(CC$31="",(SUMIF(S!$HC$15:$HL$15,'Ciclo Semaforico'!CC$30,S!$HC44:$HL44)+SUMIF(N!$HC$15:$HL$15,'Ciclo Semaforico'!CC$30,N!$HC44:$HL44)+SUMIF(E!$HC$15:$HL$15,'Ciclo Semaforico'!CC$30,E!$HC44:$HL44)+SUMIF(O!$HC$15:$HL$15,'Ciclo Semaforico'!CC$30,O!$HC44:$HL44)),(SUMIF(S!$HC$15:$HL$15,'Ciclo Semaforico'!CC$30,S!$HC44:$HL44)+SUMIF(N!$HC$15:$HL$15,'Ciclo Semaforico'!CC$30,N!$HC44:$HL44)+SUMIF(E!$HC$15:$HL$15,'Ciclo Semaforico'!CC$30,E!$HC44:$HL44)+SUMIF(O!$HC$15:$HL$15,'Ciclo Semaforico'!CC$30,O!$HC44:$HL44))*CC$31))</f>
        <v>0</v>
      </c>
      <c r="CD69" s="245">
        <f>IF(CD$32="",IF(CD$31="",(SUMIF(S!$HC$15:$HL$15,'Ciclo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Semaforico'!CD$30,O!$HC44:$HL44))*CD$31),(SUMIF(S!$HC$15:$HL$15,'Ciclo Semaforico'!CD$32,S!$HC44:$HL44)+SUMIF(N!$HC$15:$HL$15,'Ciclo Semaforico'!CD$32,N!$HC44:$HL44)+SUMIF(E!$HC$15:$HL$15,'Ciclo Semaforico'!CD$32,E!$HC44:$HL44)+SUMIF(O!$HC$15:$HL$15,'Ciclo Semaforico'!CD$32,O!$HC44:$HL44))-IF(CD$31="",(SUMIF(S!$HC$15:$HL$15,'Ciclo Semaforico'!CD$30,S!$HC44:$HL44)+SUMIF(N!$HC$15:$HL$15,'Ciclo Semaforico'!CD$30,N!$HC44:$HL44)+SUMIF(E!$HC$15:$HL$15,'Ciclo Semaforico'!CD$30,E!$HC44:$HL44)+SUMIF(O!$HC$15:$HL$15,'Ciclo Semaforico'!CD$30,O!$HC44:$HL44)),(SUMIF(S!$HC$15:$HL$15,'Ciclo Semaforico'!CD$30,S!$HC44:$HL44)+SUMIF(N!$HC$15:$HL$15,'Ciclo Semaforico'!CD$30,N!$HC44:$HL44)+SUMIF(E!$HC$15:$HL$15,'Ciclo Semaforico'!CD$30,E!$HC44:$HL44)+SUMIF(O!$HC$15:$HL$15,'Ciclo Semaforico'!CD$30,O!$HC44:$HL44))*CD$31))</f>
        <v>0</v>
      </c>
      <c r="CE69" s="245">
        <f>IF(CE$32="",IF(CE$31="",(SUMIF(S!$HC$15:$HL$15,'Ciclo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Semaforico'!CE$30,O!$HC44:$HL44))*CE$31),(SUMIF(S!$HC$15:$HL$15,'Ciclo Semaforico'!CE$32,S!$HC44:$HL44)+SUMIF(N!$HC$15:$HL$15,'Ciclo Semaforico'!CE$32,N!$HC44:$HL44)+SUMIF(E!$HC$15:$HL$15,'Ciclo Semaforico'!CE$32,E!$HC44:$HL44)+SUMIF(O!$HC$15:$HL$15,'Ciclo Semaforico'!CE$32,O!$HC44:$HL44))-IF(CE$31="",(SUMIF(S!$HC$15:$HL$15,'Ciclo Semaforico'!CE$30,S!$HC44:$HL44)+SUMIF(N!$HC$15:$HL$15,'Ciclo Semaforico'!CE$30,N!$HC44:$HL44)+SUMIF(E!$HC$15:$HL$15,'Ciclo Semaforico'!CE$30,E!$HC44:$HL44)+SUMIF(O!$HC$15:$HL$15,'Ciclo Semaforico'!CE$30,O!$HC44:$HL44)),(SUMIF(S!$HC$15:$HL$15,'Ciclo Semaforico'!CE$30,S!$HC44:$HL44)+SUMIF(N!$HC$15:$HL$15,'Ciclo Semaforico'!CE$30,N!$HC44:$HL44)+SUMIF(E!$HC$15:$HL$15,'Ciclo Semaforico'!CE$30,E!$HC44:$HL44)+SUMIF(O!$HC$15:$HL$15,'Ciclo Semaforico'!CE$30,O!$HC44:$HL44))*CE$31))</f>
        <v>0</v>
      </c>
      <c r="CF69" s="245">
        <f>IF(CF$32="",IF(CF$31="",(SUMIF(S!$HC$15:$HL$15,'Ciclo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Semaforico'!CF$30,O!$HC44:$HL44))*CF$31),(SUMIF(S!$HC$15:$HL$15,'Ciclo Semaforico'!CF$32,S!$HC44:$HL44)+SUMIF(N!$HC$15:$HL$15,'Ciclo Semaforico'!CF$32,N!$HC44:$HL44)+SUMIF(E!$HC$15:$HL$15,'Ciclo Semaforico'!CF$32,E!$HC44:$HL44)+SUMIF(O!$HC$15:$HL$15,'Ciclo Semaforico'!CF$32,O!$HC44:$HL44))-IF(CF$31="",(SUMIF(S!$HC$15:$HL$15,'Ciclo Semaforico'!CF$30,S!$HC44:$HL44)+SUMIF(N!$HC$15:$HL$15,'Ciclo Semaforico'!CF$30,N!$HC44:$HL44)+SUMIF(E!$HC$15:$HL$15,'Ciclo Semaforico'!CF$30,E!$HC44:$HL44)+SUMIF(O!$HC$15:$HL$15,'Ciclo Semaforico'!CF$30,O!$HC44:$HL44)),(SUMIF(S!$HC$15:$HL$15,'Ciclo Semaforico'!CF$30,S!$HC44:$HL44)+SUMIF(N!$HC$15:$HL$15,'Ciclo Semaforico'!CF$30,N!$HC44:$HL44)+SUMIF(E!$HC$15:$HL$15,'Ciclo Semaforico'!CF$30,E!$HC44:$HL44)+SUMIF(O!$HC$15:$HL$15,'Ciclo Semaforico'!CF$30,O!$HC44:$HL44))*CF$31))</f>
        <v>0</v>
      </c>
      <c r="CG69" s="245">
        <f>IF(CG$32="",IF(CG$31="",(SUMIF(S!$HC$15:$HL$15,'Ciclo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Semaforico'!CG$30,O!$HC44:$HL44))*CG$31),(SUMIF(S!$HC$15:$HL$15,'Ciclo Semaforico'!CG$32,S!$HC44:$HL44)+SUMIF(N!$HC$15:$HL$15,'Ciclo Semaforico'!CG$32,N!$HC44:$HL44)+SUMIF(E!$HC$15:$HL$15,'Ciclo Semaforico'!CG$32,E!$HC44:$HL44)+SUMIF(O!$HC$15:$HL$15,'Ciclo Semaforico'!CG$32,O!$HC44:$HL44))-IF(CG$31="",(SUMIF(S!$HC$15:$HL$15,'Ciclo Semaforico'!CG$30,S!$HC44:$HL44)+SUMIF(N!$HC$15:$HL$15,'Ciclo Semaforico'!CG$30,N!$HC44:$HL44)+SUMIF(E!$HC$15:$HL$15,'Ciclo Semaforico'!CG$30,E!$HC44:$HL44)+SUMIF(O!$HC$15:$HL$15,'Ciclo Semaforico'!CG$30,O!$HC44:$HL44)),(SUMIF(S!$HC$15:$HL$15,'Ciclo Semaforico'!CG$30,S!$HC44:$HL44)+SUMIF(N!$HC$15:$HL$15,'Ciclo Semaforico'!CG$30,N!$HC44:$HL44)+SUMIF(E!$HC$15:$HL$15,'Ciclo Semaforico'!CG$30,E!$HC44:$HL44)+SUMIF(O!$HC$15:$HL$15,'Ciclo Semaforico'!CG$30,O!$HC44:$HL44))*CG$31))</f>
        <v>0</v>
      </c>
      <c r="CH69" s="246">
        <f>IF(CH$32="",IF(CH$31="",(SUMIF(S!$HC$15:$HL$15,'Ciclo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Semaforico'!CH$30,O!$HC44:$HL44))*CH$31),(SUMIF(S!$HC$15:$HL$15,'Ciclo Semaforico'!CH$32,S!$HC44:$HL44)+SUMIF(N!$HC$15:$HL$15,'Ciclo Semaforico'!CH$32,N!$HC44:$HL44)+SUMIF(E!$HC$15:$HL$15,'Ciclo Semaforico'!CH$32,E!$HC44:$HL44)+SUMIF(O!$HC$15:$HL$15,'Ciclo Semaforico'!CH$32,O!$HC44:$HL44))-IF(CH$31="",(SUMIF(S!$HC$15:$HL$15,'Ciclo Semaforico'!CH$30,S!$HC44:$HL44)+SUMIF(N!$HC$15:$HL$15,'Ciclo Semaforico'!CH$30,N!$HC44:$HL44)+SUMIF(E!$HC$15:$HL$15,'Ciclo Semaforico'!CH$30,E!$HC44:$HL44)+SUMIF(O!$HC$15:$HL$15,'Ciclo Semaforico'!CH$30,O!$HC44:$HL44)),(SUMIF(S!$HC$15:$HL$15,'Ciclo Semaforico'!CH$30,S!$HC44:$HL44)+SUMIF(N!$HC$15:$HL$15,'Ciclo Semaforico'!CH$30,N!$HC44:$HL44)+SUMIF(E!$HC$15:$HL$15,'Ciclo Semaforico'!CH$30,E!$HC44:$HL44)+SUMIF(O!$HC$15:$HL$15,'Ciclo Semaforico'!CH$30,O!$HC44:$HL44))*CH$31))</f>
        <v>0</v>
      </c>
      <c r="CI69" s="244">
        <f t="shared" si="52"/>
        <v>0</v>
      </c>
      <c r="CJ69" s="245">
        <f t="shared" si="53"/>
        <v>0</v>
      </c>
      <c r="CK69" s="245">
        <f t="shared" si="54"/>
        <v>0</v>
      </c>
      <c r="CL69" s="245">
        <f t="shared" si="55"/>
        <v>0</v>
      </c>
      <c r="CM69" s="245" t="e">
        <f t="shared" si="56"/>
        <v>#REF!</v>
      </c>
      <c r="CN69" s="245">
        <f t="shared" si="57"/>
        <v>0</v>
      </c>
      <c r="CO69" s="245">
        <f t="shared" si="58"/>
        <v>0</v>
      </c>
      <c r="CP69" s="245">
        <f t="shared" si="59"/>
        <v>0</v>
      </c>
      <c r="CQ69" s="245">
        <f t="shared" si="60"/>
        <v>0</v>
      </c>
      <c r="CR69" s="245">
        <f t="shared" si="61"/>
        <v>0</v>
      </c>
      <c r="CS69" s="245">
        <f t="shared" si="62"/>
        <v>0</v>
      </c>
      <c r="CT69" s="246">
        <f t="shared" si="63"/>
        <v>0</v>
      </c>
      <c r="CU69" s="244">
        <f t="shared" si="64"/>
        <v>0</v>
      </c>
      <c r="CV69" s="245">
        <f t="shared" si="65"/>
        <v>0</v>
      </c>
      <c r="CW69" s="245">
        <f t="shared" si="66"/>
        <v>0</v>
      </c>
      <c r="CX69" s="245">
        <f t="shared" si="67"/>
        <v>0</v>
      </c>
      <c r="CY69" s="245">
        <f t="shared" si="68"/>
        <v>0</v>
      </c>
      <c r="CZ69" s="245">
        <f t="shared" si="69"/>
        <v>0</v>
      </c>
      <c r="DA69" s="245">
        <f t="shared" si="70"/>
        <v>0</v>
      </c>
      <c r="DB69" s="245">
        <f t="shared" si="71"/>
        <v>0</v>
      </c>
      <c r="DC69" s="245">
        <f t="shared" si="72"/>
        <v>0</v>
      </c>
      <c r="DD69" s="245">
        <f t="shared" si="73"/>
        <v>0</v>
      </c>
      <c r="DE69" s="245">
        <f t="shared" si="74"/>
        <v>0</v>
      </c>
      <c r="DF69" s="246">
        <f t="shared" si="75"/>
        <v>0</v>
      </c>
      <c r="DG69" s="244" t="e">
        <f t="shared" si="76"/>
        <v>#REF!</v>
      </c>
      <c r="DH69" s="245" t="e">
        <f t="shared" si="77"/>
        <v>#REF!</v>
      </c>
      <c r="DI69" s="245" t="e">
        <f t="shared" si="78"/>
        <v>#REF!</v>
      </c>
      <c r="DJ69" s="245" t="e">
        <f t="shared" si="79"/>
        <v>#REF!</v>
      </c>
      <c r="DK69" s="245" t="e">
        <f t="shared" si="80"/>
        <v>#REF!</v>
      </c>
      <c r="DL69" s="245" t="e">
        <f t="shared" si="81"/>
        <v>#REF!</v>
      </c>
      <c r="DM69" s="245">
        <f t="shared" si="82"/>
        <v>0</v>
      </c>
      <c r="DN69" s="245">
        <f t="shared" si="83"/>
        <v>0</v>
      </c>
      <c r="DO69" s="245">
        <f t="shared" si="84"/>
        <v>0</v>
      </c>
      <c r="DP69" s="245">
        <f t="shared" si="85"/>
        <v>0</v>
      </c>
      <c r="DQ69" s="245">
        <f t="shared" si="86"/>
        <v>0</v>
      </c>
      <c r="DR69" s="246">
        <f t="shared" si="87"/>
        <v>0</v>
      </c>
      <c r="DS69" s="244">
        <f t="shared" si="88"/>
        <v>0</v>
      </c>
      <c r="DT69" s="245">
        <f t="shared" si="89"/>
        <v>0</v>
      </c>
      <c r="DU69" s="245">
        <f t="shared" si="90"/>
        <v>0</v>
      </c>
      <c r="DV69" s="245">
        <f t="shared" si="91"/>
        <v>0</v>
      </c>
      <c r="DW69" s="245">
        <f t="shared" si="92"/>
        <v>0</v>
      </c>
      <c r="DX69" s="245">
        <f t="shared" si="93"/>
        <v>0</v>
      </c>
      <c r="DY69" s="245">
        <f t="shared" si="94"/>
        <v>0</v>
      </c>
      <c r="DZ69" s="245">
        <f t="shared" si="95"/>
        <v>0</v>
      </c>
      <c r="EA69" s="245">
        <f t="shared" si="96"/>
        <v>0</v>
      </c>
      <c r="EB69" s="245">
        <f t="shared" si="97"/>
        <v>0</v>
      </c>
      <c r="EC69" s="245">
        <f t="shared" si="98"/>
        <v>0</v>
      </c>
      <c r="ED69" s="246">
        <f t="shared" si="99"/>
        <v>0</v>
      </c>
      <c r="EE69" s="244">
        <f t="shared" si="100"/>
        <v>0</v>
      </c>
      <c r="EF69" s="245">
        <f t="shared" si="101"/>
        <v>0</v>
      </c>
      <c r="EG69" s="245">
        <f t="shared" si="102"/>
        <v>0</v>
      </c>
      <c r="EH69" s="245">
        <f t="shared" si="103"/>
        <v>0</v>
      </c>
      <c r="EI69" s="245">
        <f t="shared" si="104"/>
        <v>0</v>
      </c>
      <c r="EJ69" s="245">
        <f t="shared" si="105"/>
        <v>0</v>
      </c>
      <c r="EK69" s="245">
        <f t="shared" si="106"/>
        <v>0</v>
      </c>
      <c r="EL69" s="245">
        <f t="shared" si="107"/>
        <v>0</v>
      </c>
      <c r="EM69" s="245">
        <f t="shared" si="108"/>
        <v>0</v>
      </c>
      <c r="EN69" s="245">
        <f t="shared" si="109"/>
        <v>0</v>
      </c>
      <c r="EO69" s="245">
        <f t="shared" si="110"/>
        <v>0</v>
      </c>
      <c r="EP69" s="246">
        <f t="shared" si="111"/>
        <v>0</v>
      </c>
      <c r="EQ69" s="255">
        <f t="shared" si="112"/>
        <v>0</v>
      </c>
      <c r="ER69" s="256">
        <f t="shared" si="113"/>
        <v>0</v>
      </c>
      <c r="ES69" s="256">
        <f t="shared" si="114"/>
        <v>0</v>
      </c>
      <c r="ET69" s="256">
        <f t="shared" si="115"/>
        <v>0</v>
      </c>
      <c r="EU69" s="256" t="e">
        <f t="shared" si="116"/>
        <v>#REF!</v>
      </c>
      <c r="EV69" s="256">
        <f t="shared" si="117"/>
        <v>0</v>
      </c>
      <c r="EW69" s="256">
        <f t="shared" si="118"/>
        <v>0</v>
      </c>
      <c r="EX69" s="256" t="str">
        <f t="shared" si="119"/>
        <v/>
      </c>
      <c r="EY69" s="256" t="str">
        <f t="shared" si="120"/>
        <v/>
      </c>
      <c r="EZ69" s="256" t="str">
        <f t="shared" si="121"/>
        <v/>
      </c>
      <c r="FA69" s="256" t="str">
        <f t="shared" si="122"/>
        <v/>
      </c>
      <c r="FB69" s="257" t="str">
        <f t="shared" si="123"/>
        <v/>
      </c>
      <c r="FC69" s="255">
        <f t="shared" si="124"/>
        <v>0</v>
      </c>
      <c r="FD69" s="256" t="str">
        <f t="shared" si="125"/>
        <v/>
      </c>
      <c r="FE69" s="256" t="str">
        <f t="shared" si="126"/>
        <v/>
      </c>
      <c r="FF69" s="256" t="str">
        <f t="shared" si="127"/>
        <v/>
      </c>
      <c r="FG69" s="256" t="str">
        <f t="shared" si="128"/>
        <v/>
      </c>
      <c r="FH69" s="256" t="str">
        <f t="shared" si="129"/>
        <v/>
      </c>
      <c r="FI69" s="256" t="str">
        <f t="shared" si="130"/>
        <v/>
      </c>
      <c r="FJ69" s="256" t="str">
        <f t="shared" si="131"/>
        <v/>
      </c>
      <c r="FK69" s="256" t="str">
        <f t="shared" si="132"/>
        <v/>
      </c>
      <c r="FL69" s="256" t="str">
        <f t="shared" si="133"/>
        <v/>
      </c>
      <c r="FM69" s="256" t="str">
        <f t="shared" si="134"/>
        <v/>
      </c>
      <c r="FN69" s="257" t="str">
        <f t="shared" si="135"/>
        <v/>
      </c>
      <c r="FO69" s="255" t="e">
        <f t="shared" si="136"/>
        <v>#REF!</v>
      </c>
      <c r="FP69" s="256" t="e">
        <f t="shared" si="137"/>
        <v>#REF!</v>
      </c>
      <c r="FQ69" s="256" t="e">
        <f t="shared" si="138"/>
        <v>#REF!</v>
      </c>
      <c r="FR69" s="256" t="e">
        <f t="shared" si="139"/>
        <v>#REF!</v>
      </c>
      <c r="FS69" s="256" t="e">
        <f t="shared" si="140"/>
        <v>#REF!</v>
      </c>
      <c r="FT69" s="256" t="e">
        <f t="shared" si="141"/>
        <v>#REF!</v>
      </c>
      <c r="FU69" s="256" t="str">
        <f t="shared" si="142"/>
        <v/>
      </c>
      <c r="FV69" s="256" t="str">
        <f t="shared" si="143"/>
        <v/>
      </c>
      <c r="FW69" s="256" t="str">
        <f t="shared" si="144"/>
        <v/>
      </c>
      <c r="FX69" s="256" t="str">
        <f t="shared" si="145"/>
        <v/>
      </c>
      <c r="FY69" s="256" t="str">
        <f t="shared" si="146"/>
        <v/>
      </c>
      <c r="FZ69" s="257" t="str">
        <f t="shared" si="147"/>
        <v/>
      </c>
      <c r="GA69" s="255" t="str">
        <f t="shared" si="148"/>
        <v/>
      </c>
      <c r="GB69" s="256" t="str">
        <f t="shared" si="149"/>
        <v/>
      </c>
      <c r="GC69" s="256" t="str">
        <f t="shared" si="150"/>
        <v/>
      </c>
      <c r="GD69" s="256" t="str">
        <f t="shared" si="151"/>
        <v/>
      </c>
      <c r="GE69" s="256" t="str">
        <f t="shared" si="152"/>
        <v/>
      </c>
      <c r="GF69" s="256" t="str">
        <f t="shared" si="153"/>
        <v/>
      </c>
      <c r="GG69" s="256" t="str">
        <f t="shared" si="154"/>
        <v/>
      </c>
      <c r="GH69" s="256" t="str">
        <f t="shared" si="155"/>
        <v/>
      </c>
      <c r="GI69" s="256" t="str">
        <f t="shared" si="156"/>
        <v/>
      </c>
      <c r="GJ69" s="256" t="str">
        <f t="shared" si="157"/>
        <v/>
      </c>
      <c r="GK69" s="256" t="str">
        <f t="shared" si="158"/>
        <v/>
      </c>
      <c r="GL69" s="257" t="str">
        <f t="shared" si="159"/>
        <v/>
      </c>
      <c r="GM69" s="255" t="str">
        <f t="shared" si="160"/>
        <v/>
      </c>
      <c r="GN69" s="256" t="str">
        <f t="shared" si="161"/>
        <v/>
      </c>
      <c r="GO69" s="256" t="str">
        <f t="shared" si="162"/>
        <v/>
      </c>
      <c r="GP69" s="256" t="str">
        <f t="shared" si="163"/>
        <v/>
      </c>
      <c r="GQ69" s="256" t="str">
        <f t="shared" si="164"/>
        <v/>
      </c>
      <c r="GR69" s="256" t="str">
        <f t="shared" si="165"/>
        <v/>
      </c>
      <c r="GS69" s="256" t="str">
        <f t="shared" si="166"/>
        <v/>
      </c>
      <c r="GT69" s="256" t="str">
        <f t="shared" si="167"/>
        <v/>
      </c>
      <c r="GU69" s="256" t="str">
        <f t="shared" si="168"/>
        <v/>
      </c>
      <c r="GV69" s="256" t="str">
        <f t="shared" si="169"/>
        <v/>
      </c>
      <c r="GW69" s="256" t="str">
        <f t="shared" si="170"/>
        <v/>
      </c>
      <c r="GX69" s="257" t="str">
        <f t="shared" si="171"/>
        <v/>
      </c>
      <c r="GY69" s="252">
        <f t="shared" si="185"/>
        <v>0</v>
      </c>
      <c r="GZ69" s="253" t="e">
        <f t="shared" si="185"/>
        <v>#REF!</v>
      </c>
      <c r="HA69" s="253">
        <f t="shared" si="185"/>
        <v>0</v>
      </c>
      <c r="HB69" s="253">
        <f t="shared" si="185"/>
        <v>0</v>
      </c>
      <c r="HC69" s="253">
        <f t="shared" si="185"/>
        <v>0</v>
      </c>
      <c r="HD69" s="253">
        <f t="shared" si="185"/>
        <v>0</v>
      </c>
      <c r="HE69" s="253">
        <f t="shared" si="185"/>
        <v>0</v>
      </c>
      <c r="HF69" s="254">
        <f t="shared" si="185"/>
        <v>0</v>
      </c>
      <c r="HG69" s="252">
        <f t="shared" si="187"/>
        <v>0</v>
      </c>
      <c r="HH69" s="253">
        <f t="shared" si="187"/>
        <v>0</v>
      </c>
      <c r="HI69" s="253">
        <f t="shared" si="187"/>
        <v>0</v>
      </c>
      <c r="HJ69" s="253">
        <f t="shared" si="187"/>
        <v>0</v>
      </c>
      <c r="HK69" s="253">
        <f t="shared" si="187"/>
        <v>0</v>
      </c>
      <c r="HL69" s="253">
        <f t="shared" si="187"/>
        <v>0</v>
      </c>
      <c r="HM69" s="253">
        <f t="shared" si="187"/>
        <v>0</v>
      </c>
      <c r="HN69" s="254">
        <f t="shared" si="187"/>
        <v>0</v>
      </c>
      <c r="HO69" s="252" t="e">
        <f t="shared" si="189"/>
        <v>#REF!</v>
      </c>
      <c r="HP69" s="253" t="e">
        <f t="shared" si="189"/>
        <v>#REF!</v>
      </c>
      <c r="HQ69" s="253">
        <f t="shared" si="189"/>
        <v>0</v>
      </c>
      <c r="HR69" s="253">
        <f t="shared" si="189"/>
        <v>0</v>
      </c>
      <c r="HS69" s="253">
        <f t="shared" si="189"/>
        <v>0</v>
      </c>
      <c r="HT69" s="253">
        <f t="shared" si="189"/>
        <v>0</v>
      </c>
      <c r="HU69" s="253">
        <f t="shared" si="189"/>
        <v>0</v>
      </c>
      <c r="HV69" s="254">
        <f t="shared" si="189"/>
        <v>0</v>
      </c>
      <c r="HW69" s="252">
        <f t="shared" si="191"/>
        <v>0</v>
      </c>
      <c r="HX69" s="253">
        <f t="shared" si="191"/>
        <v>0</v>
      </c>
      <c r="HY69" s="253">
        <f t="shared" si="191"/>
        <v>0</v>
      </c>
      <c r="HZ69" s="253">
        <f t="shared" si="191"/>
        <v>0</v>
      </c>
      <c r="IA69" s="253">
        <f t="shared" si="191"/>
        <v>0</v>
      </c>
      <c r="IB69" s="253">
        <f t="shared" si="191"/>
        <v>0</v>
      </c>
      <c r="IC69" s="253">
        <f t="shared" si="191"/>
        <v>0</v>
      </c>
      <c r="ID69" s="254">
        <f t="shared" si="191"/>
        <v>0</v>
      </c>
      <c r="IE69" s="252">
        <f t="shared" si="193"/>
        <v>0</v>
      </c>
      <c r="IF69" s="253">
        <f t="shared" si="193"/>
        <v>0</v>
      </c>
      <c r="IG69" s="253">
        <f t="shared" si="193"/>
        <v>0</v>
      </c>
      <c r="IH69" s="253">
        <f t="shared" si="193"/>
        <v>0</v>
      </c>
      <c r="II69" s="253">
        <f t="shared" si="193"/>
        <v>0</v>
      </c>
      <c r="IJ69" s="253">
        <f t="shared" si="193"/>
        <v>0</v>
      </c>
      <c r="IK69" s="253">
        <f t="shared" si="193"/>
        <v>0</v>
      </c>
      <c r="IL69" s="254">
        <f t="shared" si="193"/>
        <v>0</v>
      </c>
      <c r="IM69" s="255" t="e">
        <f t="shared" si="178"/>
        <v>#REF!</v>
      </c>
      <c r="IN69" s="256">
        <f t="shared" si="179"/>
        <v>0</v>
      </c>
      <c r="IO69" s="256" t="e">
        <f t="shared" si="180"/>
        <v>#REF!</v>
      </c>
      <c r="IP69" s="256">
        <f t="shared" si="181"/>
        <v>0</v>
      </c>
      <c r="IQ69" s="257">
        <f t="shared" si="182"/>
        <v>0</v>
      </c>
      <c r="IR69" s="404" t="e">
        <f t="shared" si="195"/>
        <v>#REF!</v>
      </c>
      <c r="IS69" s="250">
        <f t="shared" ref="IS69:IS132" si="202">+IZ69+JA69+JC69+JD69+JF69+JG69+JI69+JJ69</f>
        <v>15</v>
      </c>
      <c r="IT69" s="258" t="e">
        <f t="shared" si="183"/>
        <v>#REF!</v>
      </c>
      <c r="IU69" s="664">
        <v>2400</v>
      </c>
      <c r="IV69" s="409">
        <v>2</v>
      </c>
      <c r="IW69" s="648" t="s">
        <v>207</v>
      </c>
      <c r="IX69" s="649" t="e">
        <f t="shared" si="196"/>
        <v>#REF!</v>
      </c>
      <c r="IY69" s="650" t="e">
        <f t="shared" si="198"/>
        <v>#REF!</v>
      </c>
      <c r="IZ69" s="651">
        <v>3</v>
      </c>
      <c r="JA69" s="652">
        <v>2</v>
      </c>
      <c r="JB69" s="650" t="e">
        <f t="shared" si="199"/>
        <v>#REF!</v>
      </c>
      <c r="JC69" s="651">
        <v>3</v>
      </c>
      <c r="JD69" s="652">
        <v>2</v>
      </c>
      <c r="JE69" s="653" t="e">
        <f t="shared" si="200"/>
        <v>#REF!</v>
      </c>
      <c r="JF69" s="654">
        <v>3</v>
      </c>
      <c r="JG69" s="652">
        <v>2</v>
      </c>
      <c r="JH69" s="653"/>
      <c r="JI69" s="654"/>
      <c r="JJ69" s="655"/>
      <c r="JK69" s="418"/>
      <c r="JL69" s="419"/>
      <c r="JM69" s="420"/>
      <c r="JN69" s="662">
        <v>1</v>
      </c>
      <c r="JO69" s="662">
        <v>1.4</v>
      </c>
      <c r="JP69" s="662">
        <v>1</v>
      </c>
      <c r="JQ69" s="662">
        <v>1</v>
      </c>
      <c r="JR69" s="663">
        <v>1</v>
      </c>
      <c r="JS69" s="658" t="e">
        <f t="shared" si="201"/>
        <v>#REF!</v>
      </c>
    </row>
    <row r="70" spans="25:279" ht="20.100000000000001" customHeight="1">
      <c r="Y70" s="380" t="e">
        <f>N!IK45</f>
        <v>#REF!</v>
      </c>
      <c r="Z70" s="377" t="s">
        <v>27</v>
      </c>
      <c r="AA70" s="244">
        <f>IF(AA$32="",IF(AA$31="",(SUMIF(S!$HC$15:$HL$15,'Ciclo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Semaforico'!AA$30,O!$HC45:$HL45))*AA$31),(SUMIF(S!$HC$15:$HL$15,'Ciclo Semaforico'!AA$32,S!$HC45:$HL45)+SUMIF(N!$HC$15:$HL$15,'Ciclo Semaforico'!AA$32,N!$HC45:$HL45)+SUMIF(E!$HC$15:$HL$15,'Ciclo Semaforico'!AA$32,E!$HC45:$HL45)+SUMIF(O!$HC$15:$HL$15,'Ciclo Semaforico'!AA$32,O!$HC45:$HL45))-IF(AA$31="",(SUMIF(S!$HC$15:$HL$15,'Ciclo Semaforico'!AA$30,S!$HC45:$HL45)+SUMIF(N!$HC$15:$HL$15,'Ciclo Semaforico'!AA$30,N!$HC45:$HL45)+SUMIF(E!$HC$15:$HL$15,'Ciclo Semaforico'!AA$30,E!$HC45:$HL45)+SUMIF(O!$HC$15:$HL$15,'Ciclo Semaforico'!AA$30,O!$HC45:$HL45)),(SUMIF(S!$HC$15:$HL$15,'Ciclo Semaforico'!AA$30,S!$HC45:$HL45)+SUMIF(N!$HC$15:$HL$15,'Ciclo Semaforico'!AA$30,N!$HC45:$HL45)+SUMIF(E!$HC$15:$HL$15,'Ciclo Semaforico'!AA$30,E!$HC45:$HL45)+SUMIF(O!$HC$15:$HL$15,'Ciclo Semaforico'!AA$30,O!$HC45:$HL45))*AA$31))</f>
        <v>0</v>
      </c>
      <c r="AB70" s="245">
        <f>IF(AB$32="",IF(AB$31="",(SUMIF(S!$HC$15:$HL$15,'Ciclo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Semaforico'!AB$30,O!$HC45:$HL45))*AB$31),(SUMIF(S!$HC$15:$HL$15,'Ciclo Semaforico'!AB$32,S!$HC45:$HL45)+SUMIF(N!$HC$15:$HL$15,'Ciclo Semaforico'!AB$32,N!$HC45:$HL45)+SUMIF(E!$HC$15:$HL$15,'Ciclo Semaforico'!AB$32,E!$HC45:$HL45)+SUMIF(O!$HC$15:$HL$15,'Ciclo Semaforico'!AB$32,O!$HC45:$HL45))-IF(AB$31="",(SUMIF(S!$HC$15:$HL$15,'Ciclo Semaforico'!AB$30,S!$HC45:$HL45)+SUMIF(N!$HC$15:$HL$15,'Ciclo Semaforico'!AB$30,N!$HC45:$HL45)+SUMIF(E!$HC$15:$HL$15,'Ciclo Semaforico'!AB$30,E!$HC45:$HL45)+SUMIF(O!$HC$15:$HL$15,'Ciclo Semaforico'!AB$30,O!$HC45:$HL45)),(SUMIF(S!$HC$15:$HL$15,'Ciclo Semaforico'!AB$30,S!$HC45:$HL45)+SUMIF(N!$HC$15:$HL$15,'Ciclo Semaforico'!AB$30,N!$HC45:$HL45)+SUMIF(E!$HC$15:$HL$15,'Ciclo Semaforico'!AB$30,E!$HC45:$HL45)+SUMIF(O!$HC$15:$HL$15,'Ciclo Semaforico'!AB$30,O!$HC45:$HL45))*AB$31))</f>
        <v>0</v>
      </c>
      <c r="AC70" s="245">
        <f>IF(AC$32="",IF(AC$31="",(SUMIF(S!$HC$15:$HL$15,'Ciclo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Semaforico'!AC$30,O!$HC45:$HL45))*AC$31),(SUMIF(S!$HC$15:$HL$15,'Ciclo Semaforico'!AC$32,S!$HC45:$HL45)+SUMIF(N!$HC$15:$HL$15,'Ciclo Semaforico'!AC$32,N!$HC45:$HL45)+SUMIF(E!$HC$15:$HL$15,'Ciclo Semaforico'!AC$32,E!$HC45:$HL45)+SUMIF(O!$HC$15:$HL$15,'Ciclo Semaforico'!AC$32,O!$HC45:$HL45))-IF(AC$31="",(SUMIF(S!$HC$15:$HL$15,'Ciclo Semaforico'!AC$30,S!$HC45:$HL45)+SUMIF(N!$HC$15:$HL$15,'Ciclo Semaforico'!AC$30,N!$HC45:$HL45)+SUMIF(E!$HC$15:$HL$15,'Ciclo Semaforico'!AC$30,E!$HC45:$HL45)+SUMIF(O!$HC$15:$HL$15,'Ciclo Semaforico'!AC$30,O!$HC45:$HL45)),(SUMIF(S!$HC$15:$HL$15,'Ciclo Semaforico'!AC$30,S!$HC45:$HL45)+SUMIF(N!$HC$15:$HL$15,'Ciclo Semaforico'!AC$30,N!$HC45:$HL45)+SUMIF(E!$HC$15:$HL$15,'Ciclo Semaforico'!AC$30,E!$HC45:$HL45)+SUMIF(O!$HC$15:$HL$15,'Ciclo Semaforico'!AC$30,O!$HC45:$HL45))*AC$31))</f>
        <v>0</v>
      </c>
      <c r="AD70" s="245">
        <f>IF(AD$32="",IF(AD$31="",(SUMIF(S!$HC$15:$HL$15,'Ciclo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Semaforico'!AD$30,O!$HC45:$HL45))*AD$31),(SUMIF(S!$HC$15:$HL$15,'Ciclo Semaforico'!AD$32,S!$HC45:$HL45)+SUMIF(N!$HC$15:$HL$15,'Ciclo Semaforico'!AD$32,N!$HC45:$HL45)+SUMIF(E!$HC$15:$HL$15,'Ciclo Semaforico'!AD$32,E!$HC45:$HL45)+SUMIF(O!$HC$15:$HL$15,'Ciclo Semaforico'!AD$32,O!$HC45:$HL45))-IF(AD$31="",(SUMIF(S!$HC$15:$HL$15,'Ciclo Semaforico'!AD$30,S!$HC45:$HL45)+SUMIF(N!$HC$15:$HL$15,'Ciclo Semaforico'!AD$30,N!$HC45:$HL45)+SUMIF(E!$HC$15:$HL$15,'Ciclo Semaforico'!AD$30,E!$HC45:$HL45)+SUMIF(O!$HC$15:$HL$15,'Ciclo Semaforico'!AD$30,O!$HC45:$HL45)),(SUMIF(S!$HC$15:$HL$15,'Ciclo Semaforico'!AD$30,S!$HC45:$HL45)+SUMIF(N!$HC$15:$HL$15,'Ciclo Semaforico'!AD$30,N!$HC45:$HL45)+SUMIF(E!$HC$15:$HL$15,'Ciclo Semaforico'!AD$30,E!$HC45:$HL45)+SUMIF(O!$HC$15:$HL$15,'Ciclo Semaforico'!AD$30,O!$HC45:$HL45))*AD$31))</f>
        <v>0</v>
      </c>
      <c r="AE70" s="245" t="e">
        <f>IF(AE$32="",IF(AE$31="",(SUMIF(S!$HC$15:$HL$15,'Ciclo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Semaforico'!AE$30,O!$HC45:$HL45))*AE$31),(SUMIF(S!$HC$15:$HL$15,'Ciclo Semaforico'!AE$32,S!$HC45:$HL45)+SUMIF(N!$HC$15:$HL$15,'Ciclo Semaforico'!AE$32,N!$HC45:$HL45)+SUMIF(E!$HC$15:$HL$15,'Ciclo Semaforico'!AE$32,E!$HC45:$HL45)+SUMIF(O!$HC$15:$HL$15,'Ciclo Semaforico'!AE$32,O!$HC45:$HL45))-IF(AE$31="",(SUMIF(S!$HC$15:$HL$15,'Ciclo Semaforico'!AE$30,S!$HC45:$HL45)+SUMIF(N!$HC$15:$HL$15,'Ciclo Semaforico'!AE$30,N!$HC45:$HL45)+SUMIF(E!$HC$15:$HL$15,'Ciclo Semaforico'!AE$30,E!$HC45:$HL45)+SUMIF(O!$HC$15:$HL$15,'Ciclo Semaforico'!AE$30,O!$HC45:$HL45)),(SUMIF(S!$HC$15:$HL$15,'Ciclo Semaforico'!AE$30,S!$HC45:$HL45)+SUMIF(N!$HC$15:$HL$15,'Ciclo Semaforico'!AE$30,N!$HC45:$HL45)+SUMIF(E!$HC$15:$HL$15,'Ciclo Semaforico'!AE$30,E!$HC45:$HL45)+SUMIF(O!$HC$15:$HL$15,'Ciclo Semaforico'!AE$30,O!$HC45:$HL45))*AE$31))</f>
        <v>#REF!</v>
      </c>
      <c r="AF70" s="245">
        <f>IF(AF$32="",IF(AF$31="",(SUMIF(S!$HC$15:$HL$15,'Ciclo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Semaforico'!AF$30,O!$HC45:$HL45))*AF$31),(SUMIF(S!$HC$15:$HL$15,'Ciclo Semaforico'!AF$32,S!$HC45:$HL45)+SUMIF(N!$HC$15:$HL$15,'Ciclo Semaforico'!AF$32,N!$HC45:$HL45)+SUMIF(E!$HC$15:$HL$15,'Ciclo Semaforico'!AF$32,E!$HC45:$HL45)+SUMIF(O!$HC$15:$HL$15,'Ciclo Semaforico'!AF$32,O!$HC45:$HL45))-IF(AF$31="",(SUMIF(S!$HC$15:$HL$15,'Ciclo Semaforico'!AF$30,S!$HC45:$HL45)+SUMIF(N!$HC$15:$HL$15,'Ciclo Semaforico'!AF$30,N!$HC45:$HL45)+SUMIF(E!$HC$15:$HL$15,'Ciclo Semaforico'!AF$30,E!$HC45:$HL45)+SUMIF(O!$HC$15:$HL$15,'Ciclo Semaforico'!AF$30,O!$HC45:$HL45)),(SUMIF(S!$HC$15:$HL$15,'Ciclo Semaforico'!AF$30,S!$HC45:$HL45)+SUMIF(N!$HC$15:$HL$15,'Ciclo Semaforico'!AF$30,N!$HC45:$HL45)+SUMIF(E!$HC$15:$HL$15,'Ciclo Semaforico'!AF$30,E!$HC45:$HL45)+SUMIF(O!$HC$15:$HL$15,'Ciclo Semaforico'!AF$30,O!$HC45:$HL45))*AF$31))</f>
        <v>0</v>
      </c>
      <c r="AG70" s="245">
        <f>IF(AG$32="",IF(AG$31="",(SUMIF(S!$HC$15:$HL$15,'Ciclo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Semaforico'!AG$30,O!$HC45:$HL45))*AG$31),(SUMIF(S!$HC$15:$HL$15,'Ciclo Semaforico'!AG$32,S!$HC45:$HL45)+SUMIF(N!$HC$15:$HL$15,'Ciclo Semaforico'!AG$32,N!$HC45:$HL45)+SUMIF(E!$HC$15:$HL$15,'Ciclo Semaforico'!AG$32,E!$HC45:$HL45)+SUMIF(O!$HC$15:$HL$15,'Ciclo Semaforico'!AG$32,O!$HC45:$HL45))-IF(AG$31="",(SUMIF(S!$HC$15:$HL$15,'Ciclo Semaforico'!AG$30,S!$HC45:$HL45)+SUMIF(N!$HC$15:$HL$15,'Ciclo Semaforico'!AG$30,N!$HC45:$HL45)+SUMIF(E!$HC$15:$HL$15,'Ciclo Semaforico'!AG$30,E!$HC45:$HL45)+SUMIF(O!$HC$15:$HL$15,'Ciclo Semaforico'!AG$30,O!$HC45:$HL45)),(SUMIF(S!$HC$15:$HL$15,'Ciclo Semaforico'!AG$30,S!$HC45:$HL45)+SUMIF(N!$HC$15:$HL$15,'Ciclo Semaforico'!AG$30,N!$HC45:$HL45)+SUMIF(E!$HC$15:$HL$15,'Ciclo Semaforico'!AG$30,E!$HC45:$HL45)+SUMIF(O!$HC$15:$HL$15,'Ciclo Semaforico'!AG$30,O!$HC45:$HL45))*AG$31))</f>
        <v>0</v>
      </c>
      <c r="AH70" s="245">
        <f>IF(AH$32="",IF(AH$31="",(SUMIF(S!$HC$15:$HL$15,'Ciclo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Semaforico'!AH$30,O!$HC45:$HL45))*AH$31),(SUMIF(S!$HC$15:$HL$15,'Ciclo Semaforico'!AH$32,S!$HC45:$HL45)+SUMIF(N!$HC$15:$HL$15,'Ciclo Semaforico'!AH$32,N!$HC45:$HL45)+SUMIF(E!$HC$15:$HL$15,'Ciclo Semaforico'!AH$32,E!$HC45:$HL45)+SUMIF(O!$HC$15:$HL$15,'Ciclo Semaforico'!AH$32,O!$HC45:$HL45))-IF(AH$31="",(SUMIF(S!$HC$15:$HL$15,'Ciclo Semaforico'!AH$30,S!$HC45:$HL45)+SUMIF(N!$HC$15:$HL$15,'Ciclo Semaforico'!AH$30,N!$HC45:$HL45)+SUMIF(E!$HC$15:$HL$15,'Ciclo Semaforico'!AH$30,E!$HC45:$HL45)+SUMIF(O!$HC$15:$HL$15,'Ciclo Semaforico'!AH$30,O!$HC45:$HL45)),(SUMIF(S!$HC$15:$HL$15,'Ciclo Semaforico'!AH$30,S!$HC45:$HL45)+SUMIF(N!$HC$15:$HL$15,'Ciclo Semaforico'!AH$30,N!$HC45:$HL45)+SUMIF(E!$HC$15:$HL$15,'Ciclo Semaforico'!AH$30,E!$HC45:$HL45)+SUMIF(O!$HC$15:$HL$15,'Ciclo Semaforico'!AH$30,O!$HC45:$HL45))*AH$31))</f>
        <v>0</v>
      </c>
      <c r="AI70" s="245">
        <f>IF(AI$32="",IF(AI$31="",(SUMIF(S!$HC$15:$HL$15,'Ciclo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Semaforico'!AI$30,O!$HC45:$HL45))*AI$31),(SUMIF(S!$HC$15:$HL$15,'Ciclo Semaforico'!AI$32,S!$HC45:$HL45)+SUMIF(N!$HC$15:$HL$15,'Ciclo Semaforico'!AI$32,N!$HC45:$HL45)+SUMIF(E!$HC$15:$HL$15,'Ciclo Semaforico'!AI$32,E!$HC45:$HL45)+SUMIF(O!$HC$15:$HL$15,'Ciclo Semaforico'!AI$32,O!$HC45:$HL45))-IF(AI$31="",(SUMIF(S!$HC$15:$HL$15,'Ciclo Semaforico'!AI$30,S!$HC45:$HL45)+SUMIF(N!$HC$15:$HL$15,'Ciclo Semaforico'!AI$30,N!$HC45:$HL45)+SUMIF(E!$HC$15:$HL$15,'Ciclo Semaforico'!AI$30,E!$HC45:$HL45)+SUMIF(O!$HC$15:$HL$15,'Ciclo Semaforico'!AI$30,O!$HC45:$HL45)),(SUMIF(S!$HC$15:$HL$15,'Ciclo Semaforico'!AI$30,S!$HC45:$HL45)+SUMIF(N!$HC$15:$HL$15,'Ciclo Semaforico'!AI$30,N!$HC45:$HL45)+SUMIF(E!$HC$15:$HL$15,'Ciclo Semaforico'!AI$30,E!$HC45:$HL45)+SUMIF(O!$HC$15:$HL$15,'Ciclo Semaforico'!AI$30,O!$HC45:$HL45))*AI$31))</f>
        <v>0</v>
      </c>
      <c r="AJ70" s="245">
        <f>IF(AJ$32="",IF(AJ$31="",(SUMIF(S!$HC$15:$HL$15,'Ciclo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Semaforico'!AJ$30,O!$HC45:$HL45))*AJ$31),(SUMIF(S!$HC$15:$HL$15,'Ciclo Semaforico'!AJ$32,S!$HC45:$HL45)+SUMIF(N!$HC$15:$HL$15,'Ciclo Semaforico'!AJ$32,N!$HC45:$HL45)+SUMIF(E!$HC$15:$HL$15,'Ciclo Semaforico'!AJ$32,E!$HC45:$HL45)+SUMIF(O!$HC$15:$HL$15,'Ciclo Semaforico'!AJ$32,O!$HC45:$HL45))-IF(AJ$31="",(SUMIF(S!$HC$15:$HL$15,'Ciclo Semaforico'!AJ$30,S!$HC45:$HL45)+SUMIF(N!$HC$15:$HL$15,'Ciclo Semaforico'!AJ$30,N!$HC45:$HL45)+SUMIF(E!$HC$15:$HL$15,'Ciclo Semaforico'!AJ$30,E!$HC45:$HL45)+SUMIF(O!$HC$15:$HL$15,'Ciclo Semaforico'!AJ$30,O!$HC45:$HL45)),(SUMIF(S!$HC$15:$HL$15,'Ciclo Semaforico'!AJ$30,S!$HC45:$HL45)+SUMIF(N!$HC$15:$HL$15,'Ciclo Semaforico'!AJ$30,N!$HC45:$HL45)+SUMIF(E!$HC$15:$HL$15,'Ciclo Semaforico'!AJ$30,E!$HC45:$HL45)+SUMIF(O!$HC$15:$HL$15,'Ciclo Semaforico'!AJ$30,O!$HC45:$HL45))*AJ$31))</f>
        <v>0</v>
      </c>
      <c r="AK70" s="245">
        <f>IF(AK$32="",IF(AK$31="",(SUMIF(S!$HC$15:$HL$15,'Ciclo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Semaforico'!AK$30,O!$HC45:$HL45))*AK$31),(SUMIF(S!$HC$15:$HL$15,'Ciclo Semaforico'!AK$32,S!$HC45:$HL45)+SUMIF(N!$HC$15:$HL$15,'Ciclo Semaforico'!AK$32,N!$HC45:$HL45)+SUMIF(E!$HC$15:$HL$15,'Ciclo Semaforico'!AK$32,E!$HC45:$HL45)+SUMIF(O!$HC$15:$HL$15,'Ciclo Semaforico'!AK$32,O!$HC45:$HL45))-IF(AK$31="",(SUMIF(S!$HC$15:$HL$15,'Ciclo Semaforico'!AK$30,S!$HC45:$HL45)+SUMIF(N!$HC$15:$HL$15,'Ciclo Semaforico'!AK$30,N!$HC45:$HL45)+SUMIF(E!$HC$15:$HL$15,'Ciclo Semaforico'!AK$30,E!$HC45:$HL45)+SUMIF(O!$HC$15:$HL$15,'Ciclo Semaforico'!AK$30,O!$HC45:$HL45)),(SUMIF(S!$HC$15:$HL$15,'Ciclo Semaforico'!AK$30,S!$HC45:$HL45)+SUMIF(N!$HC$15:$HL$15,'Ciclo Semaforico'!AK$30,N!$HC45:$HL45)+SUMIF(E!$HC$15:$HL$15,'Ciclo Semaforico'!AK$30,E!$HC45:$HL45)+SUMIF(O!$HC$15:$HL$15,'Ciclo Semaforico'!AK$30,O!$HC45:$HL45))*AK$31))</f>
        <v>0</v>
      </c>
      <c r="AL70" s="246">
        <f>IF(AL$32="",IF(AL$31="",(SUMIF(S!$HC$15:$HL$15,'Ciclo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Semaforico'!AL$30,O!$HC45:$HL45))*AL$31),(SUMIF(S!$HC$15:$HL$15,'Ciclo Semaforico'!AL$32,S!$HC45:$HL45)+SUMIF(N!$HC$15:$HL$15,'Ciclo Semaforico'!AL$32,N!$HC45:$HL45)+SUMIF(E!$HC$15:$HL$15,'Ciclo Semaforico'!AL$32,E!$HC45:$HL45)+SUMIF(O!$HC$15:$HL$15,'Ciclo Semaforico'!AL$32,O!$HC45:$HL45))-IF(AL$31="",(SUMIF(S!$HC$15:$HL$15,'Ciclo Semaforico'!AL$30,S!$HC45:$HL45)+SUMIF(N!$HC$15:$HL$15,'Ciclo Semaforico'!AL$30,N!$HC45:$HL45)+SUMIF(E!$HC$15:$HL$15,'Ciclo Semaforico'!AL$30,E!$HC45:$HL45)+SUMIF(O!$HC$15:$HL$15,'Ciclo Semaforico'!AL$30,O!$HC45:$HL45)),(SUMIF(S!$HC$15:$HL$15,'Ciclo Semaforico'!AL$30,S!$HC45:$HL45)+SUMIF(N!$HC$15:$HL$15,'Ciclo Semaforico'!AL$30,N!$HC45:$HL45)+SUMIF(E!$HC$15:$HL$15,'Ciclo Semaforico'!AL$30,E!$HC45:$HL45)+SUMIF(O!$HC$15:$HL$15,'Ciclo Semaforico'!AL$30,O!$HC45:$HL45))*AL$31))</f>
        <v>0</v>
      </c>
      <c r="AM70" s="244">
        <f>IF(AM$32="",IF(AM$31="",(SUMIF(S!$HC$15:$HL$15,'Ciclo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Semaforico'!AM$30,O!$HC45:$HL45))*AM$31),(SUMIF(S!$HC$15:$HL$15,'Ciclo Semaforico'!AM$32,S!$HC45:$HL45)+SUMIF(N!$HC$15:$HL$15,'Ciclo Semaforico'!AM$32,N!$HC45:$HL45)+SUMIF(E!$HC$15:$HL$15,'Ciclo Semaforico'!AM$32,E!$HC45:$HL45)+SUMIF(O!$HC$15:$HL$15,'Ciclo Semaforico'!AM$32,O!$HC45:$HL45))-IF(AM$31="",(SUMIF(S!$HC$15:$HL$15,'Ciclo Semaforico'!AM$30,S!$HC45:$HL45)+SUMIF(N!$HC$15:$HL$15,'Ciclo Semaforico'!AM$30,N!$HC45:$HL45)+SUMIF(E!$HC$15:$HL$15,'Ciclo Semaforico'!AM$30,E!$HC45:$HL45)+SUMIF(O!$HC$15:$HL$15,'Ciclo Semaforico'!AM$30,O!$HC45:$HL45)),(SUMIF(S!$HC$15:$HL$15,'Ciclo Semaforico'!AM$30,S!$HC45:$HL45)+SUMIF(N!$HC$15:$HL$15,'Ciclo Semaforico'!AM$30,N!$HC45:$HL45)+SUMIF(E!$HC$15:$HL$15,'Ciclo Semaforico'!AM$30,E!$HC45:$HL45)+SUMIF(O!$HC$15:$HL$15,'Ciclo Semaforico'!AM$30,O!$HC45:$HL45))*AM$31))</f>
        <v>0</v>
      </c>
      <c r="AN70" s="245">
        <f>IF(AN$32="",IF(AN$31="",(SUMIF(S!$HC$15:$HL$15,'Ciclo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Semaforico'!AN$30,O!$HC45:$HL45))*AN$31),(SUMIF(S!$HC$15:$HL$15,'Ciclo Semaforico'!AN$32,S!$HC45:$HL45)+SUMIF(N!$HC$15:$HL$15,'Ciclo Semaforico'!AN$32,N!$HC45:$HL45)+SUMIF(E!$HC$15:$HL$15,'Ciclo Semaforico'!AN$32,E!$HC45:$HL45)+SUMIF(O!$HC$15:$HL$15,'Ciclo Semaforico'!AN$32,O!$HC45:$HL45))-IF(AN$31="",(SUMIF(S!$HC$15:$HL$15,'Ciclo Semaforico'!AN$30,S!$HC45:$HL45)+SUMIF(N!$HC$15:$HL$15,'Ciclo Semaforico'!AN$30,N!$HC45:$HL45)+SUMIF(E!$HC$15:$HL$15,'Ciclo Semaforico'!AN$30,E!$HC45:$HL45)+SUMIF(O!$HC$15:$HL$15,'Ciclo Semaforico'!AN$30,O!$HC45:$HL45)),(SUMIF(S!$HC$15:$HL$15,'Ciclo Semaforico'!AN$30,S!$HC45:$HL45)+SUMIF(N!$HC$15:$HL$15,'Ciclo Semaforico'!AN$30,N!$HC45:$HL45)+SUMIF(E!$HC$15:$HL$15,'Ciclo Semaforico'!AN$30,E!$HC45:$HL45)+SUMIF(O!$HC$15:$HL$15,'Ciclo Semaforico'!AN$30,O!$HC45:$HL45))*AN$31))</f>
        <v>0</v>
      </c>
      <c r="AO70" s="245">
        <f>IF(AO$32="",IF(AO$31="",(SUMIF(S!$HC$15:$HL$15,'Ciclo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Semaforico'!AO$30,O!$HC45:$HL45))*AO$31),(SUMIF(S!$HC$15:$HL$15,'Ciclo Semaforico'!AO$32,S!$HC45:$HL45)+SUMIF(N!$HC$15:$HL$15,'Ciclo Semaforico'!AO$32,N!$HC45:$HL45)+SUMIF(E!$HC$15:$HL$15,'Ciclo Semaforico'!AO$32,E!$HC45:$HL45)+SUMIF(O!$HC$15:$HL$15,'Ciclo Semaforico'!AO$32,O!$HC45:$HL45))-IF(AO$31="",(SUMIF(S!$HC$15:$HL$15,'Ciclo Semaforico'!AO$30,S!$HC45:$HL45)+SUMIF(N!$HC$15:$HL$15,'Ciclo Semaforico'!AO$30,N!$HC45:$HL45)+SUMIF(E!$HC$15:$HL$15,'Ciclo Semaforico'!AO$30,E!$HC45:$HL45)+SUMIF(O!$HC$15:$HL$15,'Ciclo Semaforico'!AO$30,O!$HC45:$HL45)),(SUMIF(S!$HC$15:$HL$15,'Ciclo Semaforico'!AO$30,S!$HC45:$HL45)+SUMIF(N!$HC$15:$HL$15,'Ciclo Semaforico'!AO$30,N!$HC45:$HL45)+SUMIF(E!$HC$15:$HL$15,'Ciclo Semaforico'!AO$30,E!$HC45:$HL45)+SUMIF(O!$HC$15:$HL$15,'Ciclo Semaforico'!AO$30,O!$HC45:$HL45))*AO$31))</f>
        <v>0</v>
      </c>
      <c r="AP70" s="245">
        <f>IF(AP$32="",IF(AP$31="",(SUMIF(S!$HC$15:$HL$15,'Ciclo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Semaforico'!AP$30,O!$HC45:$HL45))*AP$31),(SUMIF(S!$HC$15:$HL$15,'Ciclo Semaforico'!AP$32,S!$HC45:$HL45)+SUMIF(N!$HC$15:$HL$15,'Ciclo Semaforico'!AP$32,N!$HC45:$HL45)+SUMIF(E!$HC$15:$HL$15,'Ciclo Semaforico'!AP$32,E!$HC45:$HL45)+SUMIF(O!$HC$15:$HL$15,'Ciclo Semaforico'!AP$32,O!$HC45:$HL45))-IF(AP$31="",(SUMIF(S!$HC$15:$HL$15,'Ciclo Semaforico'!AP$30,S!$HC45:$HL45)+SUMIF(N!$HC$15:$HL$15,'Ciclo Semaforico'!AP$30,N!$HC45:$HL45)+SUMIF(E!$HC$15:$HL$15,'Ciclo Semaforico'!AP$30,E!$HC45:$HL45)+SUMIF(O!$HC$15:$HL$15,'Ciclo Semaforico'!AP$30,O!$HC45:$HL45)),(SUMIF(S!$HC$15:$HL$15,'Ciclo Semaforico'!AP$30,S!$HC45:$HL45)+SUMIF(N!$HC$15:$HL$15,'Ciclo Semaforico'!AP$30,N!$HC45:$HL45)+SUMIF(E!$HC$15:$HL$15,'Ciclo Semaforico'!AP$30,E!$HC45:$HL45)+SUMIF(O!$HC$15:$HL$15,'Ciclo Semaforico'!AP$30,O!$HC45:$HL45))*AP$31))</f>
        <v>0</v>
      </c>
      <c r="AQ70" s="245">
        <f>IF(AQ$32="",IF(AQ$31="",(SUMIF(S!$HC$15:$HL$15,'Ciclo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Semaforico'!AQ$30,O!$HC45:$HL45))*AQ$31),(SUMIF(S!$HC$15:$HL$15,'Ciclo Semaforico'!AQ$32,S!$HC45:$HL45)+SUMIF(N!$HC$15:$HL$15,'Ciclo Semaforico'!AQ$32,N!$HC45:$HL45)+SUMIF(E!$HC$15:$HL$15,'Ciclo Semaforico'!AQ$32,E!$HC45:$HL45)+SUMIF(O!$HC$15:$HL$15,'Ciclo Semaforico'!AQ$32,O!$HC45:$HL45))-IF(AQ$31="",(SUMIF(S!$HC$15:$HL$15,'Ciclo Semaforico'!AQ$30,S!$HC45:$HL45)+SUMIF(N!$HC$15:$HL$15,'Ciclo Semaforico'!AQ$30,N!$HC45:$HL45)+SUMIF(E!$HC$15:$HL$15,'Ciclo Semaforico'!AQ$30,E!$HC45:$HL45)+SUMIF(O!$HC$15:$HL$15,'Ciclo Semaforico'!AQ$30,O!$HC45:$HL45)),(SUMIF(S!$HC$15:$HL$15,'Ciclo Semaforico'!AQ$30,S!$HC45:$HL45)+SUMIF(N!$HC$15:$HL$15,'Ciclo Semaforico'!AQ$30,N!$HC45:$HL45)+SUMIF(E!$HC$15:$HL$15,'Ciclo Semaforico'!AQ$30,E!$HC45:$HL45)+SUMIF(O!$HC$15:$HL$15,'Ciclo Semaforico'!AQ$30,O!$HC45:$HL45))*AQ$31))</f>
        <v>0</v>
      </c>
      <c r="AR70" s="245">
        <f>IF(AR$32="",IF(AR$31="",(SUMIF(S!$HC$15:$HL$15,'Ciclo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Semaforico'!AR$30,O!$HC45:$HL45))*AR$31),(SUMIF(S!$HC$15:$HL$15,'Ciclo Semaforico'!AR$32,S!$HC45:$HL45)+SUMIF(N!$HC$15:$HL$15,'Ciclo Semaforico'!AR$32,N!$HC45:$HL45)+SUMIF(E!$HC$15:$HL$15,'Ciclo Semaforico'!AR$32,E!$HC45:$HL45)+SUMIF(O!$HC$15:$HL$15,'Ciclo Semaforico'!AR$32,O!$HC45:$HL45))-IF(AR$31="",(SUMIF(S!$HC$15:$HL$15,'Ciclo Semaforico'!AR$30,S!$HC45:$HL45)+SUMIF(N!$HC$15:$HL$15,'Ciclo Semaforico'!AR$30,N!$HC45:$HL45)+SUMIF(E!$HC$15:$HL$15,'Ciclo Semaforico'!AR$30,E!$HC45:$HL45)+SUMIF(O!$HC$15:$HL$15,'Ciclo Semaforico'!AR$30,O!$HC45:$HL45)),(SUMIF(S!$HC$15:$HL$15,'Ciclo Semaforico'!AR$30,S!$HC45:$HL45)+SUMIF(N!$HC$15:$HL$15,'Ciclo Semaforico'!AR$30,N!$HC45:$HL45)+SUMIF(E!$HC$15:$HL$15,'Ciclo Semaforico'!AR$30,E!$HC45:$HL45)+SUMIF(O!$HC$15:$HL$15,'Ciclo Semaforico'!AR$30,O!$HC45:$HL45))*AR$31))</f>
        <v>0</v>
      </c>
      <c r="AS70" s="245">
        <f>IF(AS$32="",IF(AS$31="",(SUMIF(S!$HC$15:$HL$15,'Ciclo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Semaforico'!AS$30,O!$HC45:$HL45))*AS$31),(SUMIF(S!$HC$15:$HL$15,'Ciclo Semaforico'!AS$32,S!$HC45:$HL45)+SUMIF(N!$HC$15:$HL$15,'Ciclo Semaforico'!AS$32,N!$HC45:$HL45)+SUMIF(E!$HC$15:$HL$15,'Ciclo Semaforico'!AS$32,E!$HC45:$HL45)+SUMIF(O!$HC$15:$HL$15,'Ciclo Semaforico'!AS$32,O!$HC45:$HL45))-IF(AS$31="",(SUMIF(S!$HC$15:$HL$15,'Ciclo Semaforico'!AS$30,S!$HC45:$HL45)+SUMIF(N!$HC$15:$HL$15,'Ciclo Semaforico'!AS$30,N!$HC45:$HL45)+SUMIF(E!$HC$15:$HL$15,'Ciclo Semaforico'!AS$30,E!$HC45:$HL45)+SUMIF(O!$HC$15:$HL$15,'Ciclo Semaforico'!AS$30,O!$HC45:$HL45)),(SUMIF(S!$HC$15:$HL$15,'Ciclo Semaforico'!AS$30,S!$HC45:$HL45)+SUMIF(N!$HC$15:$HL$15,'Ciclo Semaforico'!AS$30,N!$HC45:$HL45)+SUMIF(E!$HC$15:$HL$15,'Ciclo Semaforico'!AS$30,E!$HC45:$HL45)+SUMIF(O!$HC$15:$HL$15,'Ciclo Semaforico'!AS$30,O!$HC45:$HL45))*AS$31))</f>
        <v>0</v>
      </c>
      <c r="AT70" s="245">
        <f>IF(AT$32="",IF(AT$31="",(SUMIF(S!$HC$15:$HL$15,'Ciclo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Semaforico'!AT$30,O!$HC45:$HL45))*AT$31),(SUMIF(S!$HC$15:$HL$15,'Ciclo Semaforico'!AT$32,S!$HC45:$HL45)+SUMIF(N!$HC$15:$HL$15,'Ciclo Semaforico'!AT$32,N!$HC45:$HL45)+SUMIF(E!$HC$15:$HL$15,'Ciclo Semaforico'!AT$32,E!$HC45:$HL45)+SUMIF(O!$HC$15:$HL$15,'Ciclo Semaforico'!AT$32,O!$HC45:$HL45))-IF(AT$31="",(SUMIF(S!$HC$15:$HL$15,'Ciclo Semaforico'!AT$30,S!$HC45:$HL45)+SUMIF(N!$HC$15:$HL$15,'Ciclo Semaforico'!AT$30,N!$HC45:$HL45)+SUMIF(E!$HC$15:$HL$15,'Ciclo Semaforico'!AT$30,E!$HC45:$HL45)+SUMIF(O!$HC$15:$HL$15,'Ciclo Semaforico'!AT$30,O!$HC45:$HL45)),(SUMIF(S!$HC$15:$HL$15,'Ciclo Semaforico'!AT$30,S!$HC45:$HL45)+SUMIF(N!$HC$15:$HL$15,'Ciclo Semaforico'!AT$30,N!$HC45:$HL45)+SUMIF(E!$HC$15:$HL$15,'Ciclo Semaforico'!AT$30,E!$HC45:$HL45)+SUMIF(O!$HC$15:$HL$15,'Ciclo Semaforico'!AT$30,O!$HC45:$HL45))*AT$31))</f>
        <v>0</v>
      </c>
      <c r="AU70" s="245">
        <f>IF(AU$32="",IF(AU$31="",(SUMIF(S!$HC$15:$HL$15,'Ciclo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Semaforico'!AU$30,O!$HC45:$HL45))*AU$31),(SUMIF(S!$HC$15:$HL$15,'Ciclo Semaforico'!AU$32,S!$HC45:$HL45)+SUMIF(N!$HC$15:$HL$15,'Ciclo Semaforico'!AU$32,N!$HC45:$HL45)+SUMIF(E!$HC$15:$HL$15,'Ciclo Semaforico'!AU$32,E!$HC45:$HL45)+SUMIF(O!$HC$15:$HL$15,'Ciclo Semaforico'!AU$32,O!$HC45:$HL45))-IF(AU$31="",(SUMIF(S!$HC$15:$HL$15,'Ciclo Semaforico'!AU$30,S!$HC45:$HL45)+SUMIF(N!$HC$15:$HL$15,'Ciclo Semaforico'!AU$30,N!$HC45:$HL45)+SUMIF(E!$HC$15:$HL$15,'Ciclo Semaforico'!AU$30,E!$HC45:$HL45)+SUMIF(O!$HC$15:$HL$15,'Ciclo Semaforico'!AU$30,O!$HC45:$HL45)),(SUMIF(S!$HC$15:$HL$15,'Ciclo Semaforico'!AU$30,S!$HC45:$HL45)+SUMIF(N!$HC$15:$HL$15,'Ciclo Semaforico'!AU$30,N!$HC45:$HL45)+SUMIF(E!$HC$15:$HL$15,'Ciclo Semaforico'!AU$30,E!$HC45:$HL45)+SUMIF(O!$HC$15:$HL$15,'Ciclo Semaforico'!AU$30,O!$HC45:$HL45))*AU$31))</f>
        <v>0</v>
      </c>
      <c r="AV70" s="245">
        <f>IF(AV$32="",IF(AV$31="",(SUMIF(S!$HC$15:$HL$15,'Ciclo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Semaforico'!AV$30,O!$HC45:$HL45))*AV$31),(SUMIF(S!$HC$15:$HL$15,'Ciclo Semaforico'!AV$32,S!$HC45:$HL45)+SUMIF(N!$HC$15:$HL$15,'Ciclo Semaforico'!AV$32,N!$HC45:$HL45)+SUMIF(E!$HC$15:$HL$15,'Ciclo Semaforico'!AV$32,E!$HC45:$HL45)+SUMIF(O!$HC$15:$HL$15,'Ciclo Semaforico'!AV$32,O!$HC45:$HL45))-IF(AV$31="",(SUMIF(S!$HC$15:$HL$15,'Ciclo Semaforico'!AV$30,S!$HC45:$HL45)+SUMIF(N!$HC$15:$HL$15,'Ciclo Semaforico'!AV$30,N!$HC45:$HL45)+SUMIF(E!$HC$15:$HL$15,'Ciclo Semaforico'!AV$30,E!$HC45:$HL45)+SUMIF(O!$HC$15:$HL$15,'Ciclo Semaforico'!AV$30,O!$HC45:$HL45)),(SUMIF(S!$HC$15:$HL$15,'Ciclo Semaforico'!AV$30,S!$HC45:$HL45)+SUMIF(N!$HC$15:$HL$15,'Ciclo Semaforico'!AV$30,N!$HC45:$HL45)+SUMIF(E!$HC$15:$HL$15,'Ciclo Semaforico'!AV$30,E!$HC45:$HL45)+SUMIF(O!$HC$15:$HL$15,'Ciclo Semaforico'!AV$30,O!$HC45:$HL45))*AV$31))</f>
        <v>0</v>
      </c>
      <c r="AW70" s="245">
        <f>IF(AW$32="",IF(AW$31="",(SUMIF(S!$HC$15:$HL$15,'Ciclo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Semaforico'!AW$30,O!$HC45:$HL45))*AW$31),(SUMIF(S!$HC$15:$HL$15,'Ciclo Semaforico'!AW$32,S!$HC45:$HL45)+SUMIF(N!$HC$15:$HL$15,'Ciclo Semaforico'!AW$32,N!$HC45:$HL45)+SUMIF(E!$HC$15:$HL$15,'Ciclo Semaforico'!AW$32,E!$HC45:$HL45)+SUMIF(O!$HC$15:$HL$15,'Ciclo Semaforico'!AW$32,O!$HC45:$HL45))-IF(AW$31="",(SUMIF(S!$HC$15:$HL$15,'Ciclo Semaforico'!AW$30,S!$HC45:$HL45)+SUMIF(N!$HC$15:$HL$15,'Ciclo Semaforico'!AW$30,N!$HC45:$HL45)+SUMIF(E!$HC$15:$HL$15,'Ciclo Semaforico'!AW$30,E!$HC45:$HL45)+SUMIF(O!$HC$15:$HL$15,'Ciclo Semaforico'!AW$30,O!$HC45:$HL45)),(SUMIF(S!$HC$15:$HL$15,'Ciclo Semaforico'!AW$30,S!$HC45:$HL45)+SUMIF(N!$HC$15:$HL$15,'Ciclo Semaforico'!AW$30,N!$HC45:$HL45)+SUMIF(E!$HC$15:$HL$15,'Ciclo Semaforico'!AW$30,E!$HC45:$HL45)+SUMIF(O!$HC$15:$HL$15,'Ciclo Semaforico'!AW$30,O!$HC45:$HL45))*AW$31))</f>
        <v>0</v>
      </c>
      <c r="AX70" s="246">
        <f>IF(AX$32="",IF(AX$31="",(SUMIF(S!$HC$15:$HL$15,'Ciclo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Semaforico'!AX$30,O!$HC45:$HL45))*AX$31),(SUMIF(S!$HC$15:$HL$15,'Ciclo Semaforico'!AX$32,S!$HC45:$HL45)+SUMIF(N!$HC$15:$HL$15,'Ciclo Semaforico'!AX$32,N!$HC45:$HL45)+SUMIF(E!$HC$15:$HL$15,'Ciclo Semaforico'!AX$32,E!$HC45:$HL45)+SUMIF(O!$HC$15:$HL$15,'Ciclo Semaforico'!AX$32,O!$HC45:$HL45))-IF(AX$31="",(SUMIF(S!$HC$15:$HL$15,'Ciclo Semaforico'!AX$30,S!$HC45:$HL45)+SUMIF(N!$HC$15:$HL$15,'Ciclo Semaforico'!AX$30,N!$HC45:$HL45)+SUMIF(E!$HC$15:$HL$15,'Ciclo Semaforico'!AX$30,E!$HC45:$HL45)+SUMIF(O!$HC$15:$HL$15,'Ciclo Semaforico'!AX$30,O!$HC45:$HL45)),(SUMIF(S!$HC$15:$HL$15,'Ciclo Semaforico'!AX$30,S!$HC45:$HL45)+SUMIF(N!$HC$15:$HL$15,'Ciclo Semaforico'!AX$30,N!$HC45:$HL45)+SUMIF(E!$HC$15:$HL$15,'Ciclo Semaforico'!AX$30,E!$HC45:$HL45)+SUMIF(O!$HC$15:$HL$15,'Ciclo Semaforico'!AX$30,O!$HC45:$HL45))*AX$31))</f>
        <v>0</v>
      </c>
      <c r="AY70" s="244" t="e">
        <f>IF(AY$32="",IF(AY$31="",(SUMIF(S!$HC$15:$HL$15,'Ciclo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Semaforico'!AY$30,O!$HC45:$HL45))*AY$31),(SUMIF(S!$HC$15:$HL$15,'Ciclo Semaforico'!AY$32,S!$HC45:$HL45)+SUMIF(N!$HC$15:$HL$15,'Ciclo Semaforico'!AY$32,N!$HC45:$HL45)+SUMIF(E!$HC$15:$HL$15,'Ciclo Semaforico'!AY$32,E!$HC45:$HL45)+SUMIF(O!$HC$15:$HL$15,'Ciclo Semaforico'!AY$32,O!$HC45:$HL45))-IF(AY$31="",(SUMIF(S!$HC$15:$HL$15,'Ciclo Semaforico'!AY$30,S!$HC45:$HL45)+SUMIF(N!$HC$15:$HL$15,'Ciclo Semaforico'!AY$30,N!$HC45:$HL45)+SUMIF(E!$HC$15:$HL$15,'Ciclo Semaforico'!AY$30,E!$HC45:$HL45)+SUMIF(O!$HC$15:$HL$15,'Ciclo Semaforico'!AY$30,O!$HC45:$HL45)),(SUMIF(S!$HC$15:$HL$15,'Ciclo Semaforico'!AY$30,S!$HC45:$HL45)+SUMIF(N!$HC$15:$HL$15,'Ciclo Semaforico'!AY$30,N!$HC45:$HL45)+SUMIF(E!$HC$15:$HL$15,'Ciclo Semaforico'!AY$30,E!$HC45:$HL45)+SUMIF(O!$HC$15:$HL$15,'Ciclo Semaforico'!AY$30,O!$HC45:$HL45))*AY$31))</f>
        <v>#REF!</v>
      </c>
      <c r="AZ70" s="245" t="e">
        <f>IF(AZ$32="",IF(AZ$31="",(SUMIF(S!$HC$15:$HL$15,'Ciclo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Semaforico'!AZ$30,O!$HC45:$HL45))*AZ$31),(SUMIF(S!$HC$15:$HL$15,'Ciclo Semaforico'!AZ$32,S!$HC45:$HL45)+SUMIF(N!$HC$15:$HL$15,'Ciclo Semaforico'!AZ$32,N!$HC45:$HL45)+SUMIF(E!$HC$15:$HL$15,'Ciclo Semaforico'!AZ$32,E!$HC45:$HL45)+SUMIF(O!$HC$15:$HL$15,'Ciclo Semaforico'!AZ$32,O!$HC45:$HL45))-IF(AZ$31="",(SUMIF(S!$HC$15:$HL$15,'Ciclo Semaforico'!AZ$30,S!$HC45:$HL45)+SUMIF(N!$HC$15:$HL$15,'Ciclo Semaforico'!AZ$30,N!$HC45:$HL45)+SUMIF(E!$HC$15:$HL$15,'Ciclo Semaforico'!AZ$30,E!$HC45:$HL45)+SUMIF(O!$HC$15:$HL$15,'Ciclo Semaforico'!AZ$30,O!$HC45:$HL45)),(SUMIF(S!$HC$15:$HL$15,'Ciclo Semaforico'!AZ$30,S!$HC45:$HL45)+SUMIF(N!$HC$15:$HL$15,'Ciclo Semaforico'!AZ$30,N!$HC45:$HL45)+SUMIF(E!$HC$15:$HL$15,'Ciclo Semaforico'!AZ$30,E!$HC45:$HL45)+SUMIF(O!$HC$15:$HL$15,'Ciclo Semaforico'!AZ$30,O!$HC45:$HL45))*AZ$31))</f>
        <v>#REF!</v>
      </c>
      <c r="BA70" s="245" t="e">
        <f>IF(BA$32="",IF(BA$31="",(SUMIF(S!$HC$15:$HL$15,'Ciclo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Semaforico'!BA$30,O!$HC45:$HL45))*BA$31),(SUMIF(S!$HC$15:$HL$15,'Ciclo Semaforico'!BA$32,S!$HC45:$HL45)+SUMIF(N!$HC$15:$HL$15,'Ciclo Semaforico'!BA$32,N!$HC45:$HL45)+SUMIF(E!$HC$15:$HL$15,'Ciclo Semaforico'!BA$32,E!$HC45:$HL45)+SUMIF(O!$HC$15:$HL$15,'Ciclo Semaforico'!BA$32,O!$HC45:$HL45))-IF(BA$31="",(SUMIF(S!$HC$15:$HL$15,'Ciclo Semaforico'!BA$30,S!$HC45:$HL45)+SUMIF(N!$HC$15:$HL$15,'Ciclo Semaforico'!BA$30,N!$HC45:$HL45)+SUMIF(E!$HC$15:$HL$15,'Ciclo Semaforico'!BA$30,E!$HC45:$HL45)+SUMIF(O!$HC$15:$HL$15,'Ciclo Semaforico'!BA$30,O!$HC45:$HL45)),(SUMIF(S!$HC$15:$HL$15,'Ciclo Semaforico'!BA$30,S!$HC45:$HL45)+SUMIF(N!$HC$15:$HL$15,'Ciclo Semaforico'!BA$30,N!$HC45:$HL45)+SUMIF(E!$HC$15:$HL$15,'Ciclo Semaforico'!BA$30,E!$HC45:$HL45)+SUMIF(O!$HC$15:$HL$15,'Ciclo Semaforico'!BA$30,O!$HC45:$HL45))*BA$31))</f>
        <v>#REF!</v>
      </c>
      <c r="BB70" s="245" t="e">
        <f>IF(BB$32="",IF(BB$31="",(SUMIF(S!$HC$15:$HL$15,'Ciclo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Semaforico'!BB$30,O!$HC45:$HL45))*BB$31),(SUMIF(S!$HC$15:$HL$15,'Ciclo Semaforico'!BB$32,S!$HC45:$HL45)+SUMIF(N!$HC$15:$HL$15,'Ciclo Semaforico'!BB$32,N!$HC45:$HL45)+SUMIF(E!$HC$15:$HL$15,'Ciclo Semaforico'!BB$32,E!$HC45:$HL45)+SUMIF(O!$HC$15:$HL$15,'Ciclo Semaforico'!BB$32,O!$HC45:$HL45))-IF(BB$31="",(SUMIF(S!$HC$15:$HL$15,'Ciclo Semaforico'!BB$30,S!$HC45:$HL45)+SUMIF(N!$HC$15:$HL$15,'Ciclo Semaforico'!BB$30,N!$HC45:$HL45)+SUMIF(E!$HC$15:$HL$15,'Ciclo Semaforico'!BB$30,E!$HC45:$HL45)+SUMIF(O!$HC$15:$HL$15,'Ciclo Semaforico'!BB$30,O!$HC45:$HL45)),(SUMIF(S!$HC$15:$HL$15,'Ciclo Semaforico'!BB$30,S!$HC45:$HL45)+SUMIF(N!$HC$15:$HL$15,'Ciclo Semaforico'!BB$30,N!$HC45:$HL45)+SUMIF(E!$HC$15:$HL$15,'Ciclo Semaforico'!BB$30,E!$HC45:$HL45)+SUMIF(O!$HC$15:$HL$15,'Ciclo Semaforico'!BB$30,O!$HC45:$HL45))*BB$31))</f>
        <v>#REF!</v>
      </c>
      <c r="BC70" s="245" t="e">
        <f>IF(BC$32="",IF(BC$31="",(SUMIF(S!$HC$15:$HL$15,'Ciclo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Semaforico'!BC$30,O!$HC45:$HL45))*BC$31),(SUMIF(S!$HC$15:$HL$15,'Ciclo Semaforico'!BC$32,S!$HC45:$HL45)+SUMIF(N!$HC$15:$HL$15,'Ciclo Semaforico'!BC$32,N!$HC45:$HL45)+SUMIF(E!$HC$15:$HL$15,'Ciclo Semaforico'!BC$32,E!$HC45:$HL45)+SUMIF(O!$HC$15:$HL$15,'Ciclo Semaforico'!BC$32,O!$HC45:$HL45))-IF(BC$31="",(SUMIF(S!$HC$15:$HL$15,'Ciclo Semaforico'!BC$30,S!$HC45:$HL45)+SUMIF(N!$HC$15:$HL$15,'Ciclo Semaforico'!BC$30,N!$HC45:$HL45)+SUMIF(E!$HC$15:$HL$15,'Ciclo Semaforico'!BC$30,E!$HC45:$HL45)+SUMIF(O!$HC$15:$HL$15,'Ciclo Semaforico'!BC$30,O!$HC45:$HL45)),(SUMIF(S!$HC$15:$HL$15,'Ciclo Semaforico'!BC$30,S!$HC45:$HL45)+SUMIF(N!$HC$15:$HL$15,'Ciclo Semaforico'!BC$30,N!$HC45:$HL45)+SUMIF(E!$HC$15:$HL$15,'Ciclo Semaforico'!BC$30,E!$HC45:$HL45)+SUMIF(O!$HC$15:$HL$15,'Ciclo Semaforico'!BC$30,O!$HC45:$HL45))*BC$31))</f>
        <v>#REF!</v>
      </c>
      <c r="BD70" s="245" t="e">
        <f>IF(BD$32="",IF(BD$31="",(SUMIF(S!$HC$15:$HL$15,'Ciclo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Semaforico'!BD$30,O!$HC45:$HL45))*BD$31),(SUMIF(S!$HC$15:$HL$15,'Ciclo Semaforico'!BD$32,S!$HC45:$HL45)+SUMIF(N!$HC$15:$HL$15,'Ciclo Semaforico'!BD$32,N!$HC45:$HL45)+SUMIF(E!$HC$15:$HL$15,'Ciclo Semaforico'!BD$32,E!$HC45:$HL45)+SUMIF(O!$HC$15:$HL$15,'Ciclo Semaforico'!BD$32,O!$HC45:$HL45))-IF(BD$31="",(SUMIF(S!$HC$15:$HL$15,'Ciclo Semaforico'!BD$30,S!$HC45:$HL45)+SUMIF(N!$HC$15:$HL$15,'Ciclo Semaforico'!BD$30,N!$HC45:$HL45)+SUMIF(E!$HC$15:$HL$15,'Ciclo Semaforico'!BD$30,E!$HC45:$HL45)+SUMIF(O!$HC$15:$HL$15,'Ciclo Semaforico'!BD$30,O!$HC45:$HL45)),(SUMIF(S!$HC$15:$HL$15,'Ciclo Semaforico'!BD$30,S!$HC45:$HL45)+SUMIF(N!$HC$15:$HL$15,'Ciclo Semaforico'!BD$30,N!$HC45:$HL45)+SUMIF(E!$HC$15:$HL$15,'Ciclo Semaforico'!BD$30,E!$HC45:$HL45)+SUMIF(O!$HC$15:$HL$15,'Ciclo Semaforico'!BD$30,O!$HC45:$HL45))*BD$31))</f>
        <v>#REF!</v>
      </c>
      <c r="BE70" s="245">
        <f>IF(BE$32="",IF(BE$31="",(SUMIF(S!$HC$15:$HL$15,'Ciclo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Semaforico'!BE$30,O!$HC45:$HL45))*BE$31),(SUMIF(S!$HC$15:$HL$15,'Ciclo Semaforico'!BE$32,S!$HC45:$HL45)+SUMIF(N!$HC$15:$HL$15,'Ciclo Semaforico'!BE$32,N!$HC45:$HL45)+SUMIF(E!$HC$15:$HL$15,'Ciclo Semaforico'!BE$32,E!$HC45:$HL45)+SUMIF(O!$HC$15:$HL$15,'Ciclo Semaforico'!BE$32,O!$HC45:$HL45))-IF(BE$31="",(SUMIF(S!$HC$15:$HL$15,'Ciclo Semaforico'!BE$30,S!$HC45:$HL45)+SUMIF(N!$HC$15:$HL$15,'Ciclo Semaforico'!BE$30,N!$HC45:$HL45)+SUMIF(E!$HC$15:$HL$15,'Ciclo Semaforico'!BE$30,E!$HC45:$HL45)+SUMIF(O!$HC$15:$HL$15,'Ciclo Semaforico'!BE$30,O!$HC45:$HL45)),(SUMIF(S!$HC$15:$HL$15,'Ciclo Semaforico'!BE$30,S!$HC45:$HL45)+SUMIF(N!$HC$15:$HL$15,'Ciclo Semaforico'!BE$30,N!$HC45:$HL45)+SUMIF(E!$HC$15:$HL$15,'Ciclo Semaforico'!BE$30,E!$HC45:$HL45)+SUMIF(O!$HC$15:$HL$15,'Ciclo Semaforico'!BE$30,O!$HC45:$HL45))*BE$31))</f>
        <v>0</v>
      </c>
      <c r="BF70" s="245">
        <f>IF(BF$32="",IF(BF$31="",(SUMIF(S!$HC$15:$HL$15,'Ciclo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Semaforico'!BF$30,O!$HC45:$HL45))*BF$31),(SUMIF(S!$HC$15:$HL$15,'Ciclo Semaforico'!BF$32,S!$HC45:$HL45)+SUMIF(N!$HC$15:$HL$15,'Ciclo Semaforico'!BF$32,N!$HC45:$HL45)+SUMIF(E!$HC$15:$HL$15,'Ciclo Semaforico'!BF$32,E!$HC45:$HL45)+SUMIF(O!$HC$15:$HL$15,'Ciclo Semaforico'!BF$32,O!$HC45:$HL45))-IF(BF$31="",(SUMIF(S!$HC$15:$HL$15,'Ciclo Semaforico'!BF$30,S!$HC45:$HL45)+SUMIF(N!$HC$15:$HL$15,'Ciclo Semaforico'!BF$30,N!$HC45:$HL45)+SUMIF(E!$HC$15:$HL$15,'Ciclo Semaforico'!BF$30,E!$HC45:$HL45)+SUMIF(O!$HC$15:$HL$15,'Ciclo Semaforico'!BF$30,O!$HC45:$HL45)),(SUMIF(S!$HC$15:$HL$15,'Ciclo Semaforico'!BF$30,S!$HC45:$HL45)+SUMIF(N!$HC$15:$HL$15,'Ciclo Semaforico'!BF$30,N!$HC45:$HL45)+SUMIF(E!$HC$15:$HL$15,'Ciclo Semaforico'!BF$30,E!$HC45:$HL45)+SUMIF(O!$HC$15:$HL$15,'Ciclo Semaforico'!BF$30,O!$HC45:$HL45))*BF$31))</f>
        <v>0</v>
      </c>
      <c r="BG70" s="245">
        <f>IF(BG$32="",IF(BG$31="",(SUMIF(S!$HC$15:$HL$15,'Ciclo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Semaforico'!BG$30,O!$HC45:$HL45))*BG$31),(SUMIF(S!$HC$15:$HL$15,'Ciclo Semaforico'!BG$32,S!$HC45:$HL45)+SUMIF(N!$HC$15:$HL$15,'Ciclo Semaforico'!BG$32,N!$HC45:$HL45)+SUMIF(E!$HC$15:$HL$15,'Ciclo Semaforico'!BG$32,E!$HC45:$HL45)+SUMIF(O!$HC$15:$HL$15,'Ciclo Semaforico'!BG$32,O!$HC45:$HL45))-IF(BG$31="",(SUMIF(S!$HC$15:$HL$15,'Ciclo Semaforico'!BG$30,S!$HC45:$HL45)+SUMIF(N!$HC$15:$HL$15,'Ciclo Semaforico'!BG$30,N!$HC45:$HL45)+SUMIF(E!$HC$15:$HL$15,'Ciclo Semaforico'!BG$30,E!$HC45:$HL45)+SUMIF(O!$HC$15:$HL$15,'Ciclo Semaforico'!BG$30,O!$HC45:$HL45)),(SUMIF(S!$HC$15:$HL$15,'Ciclo Semaforico'!BG$30,S!$HC45:$HL45)+SUMIF(N!$HC$15:$HL$15,'Ciclo Semaforico'!BG$30,N!$HC45:$HL45)+SUMIF(E!$HC$15:$HL$15,'Ciclo Semaforico'!BG$30,E!$HC45:$HL45)+SUMIF(O!$HC$15:$HL$15,'Ciclo Semaforico'!BG$30,O!$HC45:$HL45))*BG$31))</f>
        <v>0</v>
      </c>
      <c r="BH70" s="245">
        <f>IF(BH$32="",IF(BH$31="",(SUMIF(S!$HC$15:$HL$15,'Ciclo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Semaforico'!BH$30,O!$HC45:$HL45))*BH$31),(SUMIF(S!$HC$15:$HL$15,'Ciclo Semaforico'!BH$32,S!$HC45:$HL45)+SUMIF(N!$HC$15:$HL$15,'Ciclo Semaforico'!BH$32,N!$HC45:$HL45)+SUMIF(E!$HC$15:$HL$15,'Ciclo Semaforico'!BH$32,E!$HC45:$HL45)+SUMIF(O!$HC$15:$HL$15,'Ciclo Semaforico'!BH$32,O!$HC45:$HL45))-IF(BH$31="",(SUMIF(S!$HC$15:$HL$15,'Ciclo Semaforico'!BH$30,S!$HC45:$HL45)+SUMIF(N!$HC$15:$HL$15,'Ciclo Semaforico'!BH$30,N!$HC45:$HL45)+SUMIF(E!$HC$15:$HL$15,'Ciclo Semaforico'!BH$30,E!$HC45:$HL45)+SUMIF(O!$HC$15:$HL$15,'Ciclo Semaforico'!BH$30,O!$HC45:$HL45)),(SUMIF(S!$HC$15:$HL$15,'Ciclo Semaforico'!BH$30,S!$HC45:$HL45)+SUMIF(N!$HC$15:$HL$15,'Ciclo Semaforico'!BH$30,N!$HC45:$HL45)+SUMIF(E!$HC$15:$HL$15,'Ciclo Semaforico'!BH$30,E!$HC45:$HL45)+SUMIF(O!$HC$15:$HL$15,'Ciclo Semaforico'!BH$30,O!$HC45:$HL45))*BH$31))</f>
        <v>0</v>
      </c>
      <c r="BI70" s="245">
        <f>IF(BI$32="",IF(BI$31="",(SUMIF(S!$HC$15:$HL$15,'Ciclo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Semaforico'!BI$30,O!$HC45:$HL45))*BI$31),(SUMIF(S!$HC$15:$HL$15,'Ciclo Semaforico'!BI$32,S!$HC45:$HL45)+SUMIF(N!$HC$15:$HL$15,'Ciclo Semaforico'!BI$32,N!$HC45:$HL45)+SUMIF(E!$HC$15:$HL$15,'Ciclo Semaforico'!BI$32,E!$HC45:$HL45)+SUMIF(O!$HC$15:$HL$15,'Ciclo Semaforico'!BI$32,O!$HC45:$HL45))-IF(BI$31="",(SUMIF(S!$HC$15:$HL$15,'Ciclo Semaforico'!BI$30,S!$HC45:$HL45)+SUMIF(N!$HC$15:$HL$15,'Ciclo Semaforico'!BI$30,N!$HC45:$HL45)+SUMIF(E!$HC$15:$HL$15,'Ciclo Semaforico'!BI$30,E!$HC45:$HL45)+SUMIF(O!$HC$15:$HL$15,'Ciclo Semaforico'!BI$30,O!$HC45:$HL45)),(SUMIF(S!$HC$15:$HL$15,'Ciclo Semaforico'!BI$30,S!$HC45:$HL45)+SUMIF(N!$HC$15:$HL$15,'Ciclo Semaforico'!BI$30,N!$HC45:$HL45)+SUMIF(E!$HC$15:$HL$15,'Ciclo Semaforico'!BI$30,E!$HC45:$HL45)+SUMIF(O!$HC$15:$HL$15,'Ciclo Semaforico'!BI$30,O!$HC45:$HL45))*BI$31))</f>
        <v>0</v>
      </c>
      <c r="BJ70" s="246">
        <f>IF(BJ$32="",IF(BJ$31="",(SUMIF(S!$HC$15:$HL$15,'Ciclo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Semaforico'!BJ$30,O!$HC45:$HL45))*BJ$31),(SUMIF(S!$HC$15:$HL$15,'Ciclo Semaforico'!BJ$32,S!$HC45:$HL45)+SUMIF(N!$HC$15:$HL$15,'Ciclo Semaforico'!BJ$32,N!$HC45:$HL45)+SUMIF(E!$HC$15:$HL$15,'Ciclo Semaforico'!BJ$32,E!$HC45:$HL45)+SUMIF(O!$HC$15:$HL$15,'Ciclo Semaforico'!BJ$32,O!$HC45:$HL45))-IF(BJ$31="",(SUMIF(S!$HC$15:$HL$15,'Ciclo Semaforico'!BJ$30,S!$HC45:$HL45)+SUMIF(N!$HC$15:$HL$15,'Ciclo Semaforico'!BJ$30,N!$HC45:$HL45)+SUMIF(E!$HC$15:$HL$15,'Ciclo Semaforico'!BJ$30,E!$HC45:$HL45)+SUMIF(O!$HC$15:$HL$15,'Ciclo Semaforico'!BJ$30,O!$HC45:$HL45)),(SUMIF(S!$HC$15:$HL$15,'Ciclo Semaforico'!BJ$30,S!$HC45:$HL45)+SUMIF(N!$HC$15:$HL$15,'Ciclo Semaforico'!BJ$30,N!$HC45:$HL45)+SUMIF(E!$HC$15:$HL$15,'Ciclo Semaforico'!BJ$30,E!$HC45:$HL45)+SUMIF(O!$HC$15:$HL$15,'Ciclo Semaforico'!BJ$30,O!$HC45:$HL45))*BJ$31))</f>
        <v>0</v>
      </c>
      <c r="BK70" s="244">
        <f>IF(BK$32="",IF(BK$31="",(SUMIF(S!$HC$15:$HL$15,'Ciclo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Semaforico'!BK$30,O!$HC45:$HL45))*BK$31),(SUMIF(S!$HC$15:$HL$15,'Ciclo Semaforico'!BK$32,S!$HC45:$HL45)+SUMIF(N!$HC$15:$HL$15,'Ciclo Semaforico'!BK$32,N!$HC45:$HL45)+SUMIF(E!$HC$15:$HL$15,'Ciclo Semaforico'!BK$32,E!$HC45:$HL45)+SUMIF(O!$HC$15:$HL$15,'Ciclo Semaforico'!BK$32,O!$HC45:$HL45))-IF(BK$31="",(SUMIF(S!$HC$15:$HL$15,'Ciclo Semaforico'!BK$30,S!$HC45:$HL45)+SUMIF(N!$HC$15:$HL$15,'Ciclo Semaforico'!BK$30,N!$HC45:$HL45)+SUMIF(E!$HC$15:$HL$15,'Ciclo Semaforico'!BK$30,E!$HC45:$HL45)+SUMIF(O!$HC$15:$HL$15,'Ciclo Semaforico'!BK$30,O!$HC45:$HL45)),(SUMIF(S!$HC$15:$HL$15,'Ciclo Semaforico'!BK$30,S!$HC45:$HL45)+SUMIF(N!$HC$15:$HL$15,'Ciclo Semaforico'!BK$30,N!$HC45:$HL45)+SUMIF(E!$HC$15:$HL$15,'Ciclo Semaforico'!BK$30,E!$HC45:$HL45)+SUMIF(O!$HC$15:$HL$15,'Ciclo Semaforico'!BK$30,O!$HC45:$HL45))*BK$31))</f>
        <v>0</v>
      </c>
      <c r="BL70" s="245">
        <f>IF(BL$32="",IF(BL$31="",(SUMIF(S!$HC$15:$HL$15,'Ciclo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Semaforico'!BL$30,O!$HC45:$HL45))*BL$31),(SUMIF(S!$HC$15:$HL$15,'Ciclo Semaforico'!BL$32,S!$HC45:$HL45)+SUMIF(N!$HC$15:$HL$15,'Ciclo Semaforico'!BL$32,N!$HC45:$HL45)+SUMIF(E!$HC$15:$HL$15,'Ciclo Semaforico'!BL$32,E!$HC45:$HL45)+SUMIF(O!$HC$15:$HL$15,'Ciclo Semaforico'!BL$32,O!$HC45:$HL45))-IF(BL$31="",(SUMIF(S!$HC$15:$HL$15,'Ciclo Semaforico'!BL$30,S!$HC45:$HL45)+SUMIF(N!$HC$15:$HL$15,'Ciclo Semaforico'!BL$30,N!$HC45:$HL45)+SUMIF(E!$HC$15:$HL$15,'Ciclo Semaforico'!BL$30,E!$HC45:$HL45)+SUMIF(O!$HC$15:$HL$15,'Ciclo Semaforico'!BL$30,O!$HC45:$HL45)),(SUMIF(S!$HC$15:$HL$15,'Ciclo Semaforico'!BL$30,S!$HC45:$HL45)+SUMIF(N!$HC$15:$HL$15,'Ciclo Semaforico'!BL$30,N!$HC45:$HL45)+SUMIF(E!$HC$15:$HL$15,'Ciclo Semaforico'!BL$30,E!$HC45:$HL45)+SUMIF(O!$HC$15:$HL$15,'Ciclo Semaforico'!BL$30,O!$HC45:$HL45))*BL$31))</f>
        <v>0</v>
      </c>
      <c r="BM70" s="245">
        <f>IF(BM$32="",IF(BM$31="",(SUMIF(S!$HC$15:$HL$15,'Ciclo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Semaforico'!BM$30,O!$HC45:$HL45))*BM$31),(SUMIF(S!$HC$15:$HL$15,'Ciclo Semaforico'!BM$32,S!$HC45:$HL45)+SUMIF(N!$HC$15:$HL$15,'Ciclo Semaforico'!BM$32,N!$HC45:$HL45)+SUMIF(E!$HC$15:$HL$15,'Ciclo Semaforico'!BM$32,E!$HC45:$HL45)+SUMIF(O!$HC$15:$HL$15,'Ciclo Semaforico'!BM$32,O!$HC45:$HL45))-IF(BM$31="",(SUMIF(S!$HC$15:$HL$15,'Ciclo Semaforico'!BM$30,S!$HC45:$HL45)+SUMIF(N!$HC$15:$HL$15,'Ciclo Semaforico'!BM$30,N!$HC45:$HL45)+SUMIF(E!$HC$15:$HL$15,'Ciclo Semaforico'!BM$30,E!$HC45:$HL45)+SUMIF(O!$HC$15:$HL$15,'Ciclo Semaforico'!BM$30,O!$HC45:$HL45)),(SUMIF(S!$HC$15:$HL$15,'Ciclo Semaforico'!BM$30,S!$HC45:$HL45)+SUMIF(N!$HC$15:$HL$15,'Ciclo Semaforico'!BM$30,N!$HC45:$HL45)+SUMIF(E!$HC$15:$HL$15,'Ciclo Semaforico'!BM$30,E!$HC45:$HL45)+SUMIF(O!$HC$15:$HL$15,'Ciclo Semaforico'!BM$30,O!$HC45:$HL45))*BM$31))</f>
        <v>0</v>
      </c>
      <c r="BN70" s="245">
        <f>IF(BN$32="",IF(BN$31="",(SUMIF(S!$HC$15:$HL$15,'Ciclo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Semaforico'!BN$30,O!$HC45:$HL45))*BN$31),(SUMIF(S!$HC$15:$HL$15,'Ciclo Semaforico'!BN$32,S!$HC45:$HL45)+SUMIF(N!$HC$15:$HL$15,'Ciclo Semaforico'!BN$32,N!$HC45:$HL45)+SUMIF(E!$HC$15:$HL$15,'Ciclo Semaforico'!BN$32,E!$HC45:$HL45)+SUMIF(O!$HC$15:$HL$15,'Ciclo Semaforico'!BN$32,O!$HC45:$HL45))-IF(BN$31="",(SUMIF(S!$HC$15:$HL$15,'Ciclo Semaforico'!BN$30,S!$HC45:$HL45)+SUMIF(N!$HC$15:$HL$15,'Ciclo Semaforico'!BN$30,N!$HC45:$HL45)+SUMIF(E!$HC$15:$HL$15,'Ciclo Semaforico'!BN$30,E!$HC45:$HL45)+SUMIF(O!$HC$15:$HL$15,'Ciclo Semaforico'!BN$30,O!$HC45:$HL45)),(SUMIF(S!$HC$15:$HL$15,'Ciclo Semaforico'!BN$30,S!$HC45:$HL45)+SUMIF(N!$HC$15:$HL$15,'Ciclo Semaforico'!BN$30,N!$HC45:$HL45)+SUMIF(E!$HC$15:$HL$15,'Ciclo Semaforico'!BN$30,E!$HC45:$HL45)+SUMIF(O!$HC$15:$HL$15,'Ciclo Semaforico'!BN$30,O!$HC45:$HL45))*BN$31))</f>
        <v>0</v>
      </c>
      <c r="BO70" s="245">
        <f>IF(BO$32="",IF(BO$31="",(SUMIF(S!$HC$15:$HL$15,'Ciclo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Semaforico'!BO$30,O!$HC45:$HL45))*BO$31),(SUMIF(S!$HC$15:$HL$15,'Ciclo Semaforico'!BO$32,S!$HC45:$HL45)+SUMIF(N!$HC$15:$HL$15,'Ciclo Semaforico'!BO$32,N!$HC45:$HL45)+SUMIF(E!$HC$15:$HL$15,'Ciclo Semaforico'!BO$32,E!$HC45:$HL45)+SUMIF(O!$HC$15:$HL$15,'Ciclo Semaforico'!BO$32,O!$HC45:$HL45))-IF(BO$31="",(SUMIF(S!$HC$15:$HL$15,'Ciclo Semaforico'!BO$30,S!$HC45:$HL45)+SUMIF(N!$HC$15:$HL$15,'Ciclo Semaforico'!BO$30,N!$HC45:$HL45)+SUMIF(E!$HC$15:$HL$15,'Ciclo Semaforico'!BO$30,E!$HC45:$HL45)+SUMIF(O!$HC$15:$HL$15,'Ciclo Semaforico'!BO$30,O!$HC45:$HL45)),(SUMIF(S!$HC$15:$HL$15,'Ciclo Semaforico'!BO$30,S!$HC45:$HL45)+SUMIF(N!$HC$15:$HL$15,'Ciclo Semaforico'!BO$30,N!$HC45:$HL45)+SUMIF(E!$HC$15:$HL$15,'Ciclo Semaforico'!BO$30,E!$HC45:$HL45)+SUMIF(O!$HC$15:$HL$15,'Ciclo Semaforico'!BO$30,O!$HC45:$HL45))*BO$31))</f>
        <v>0</v>
      </c>
      <c r="BP70" s="245">
        <f>IF(BP$32="",IF(BP$31="",(SUMIF(S!$HC$15:$HL$15,'Ciclo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Semaforico'!BP$30,O!$HC45:$HL45))*BP$31),(SUMIF(S!$HC$15:$HL$15,'Ciclo Semaforico'!BP$32,S!$HC45:$HL45)+SUMIF(N!$HC$15:$HL$15,'Ciclo Semaforico'!BP$32,N!$HC45:$HL45)+SUMIF(E!$HC$15:$HL$15,'Ciclo Semaforico'!BP$32,E!$HC45:$HL45)+SUMIF(O!$HC$15:$HL$15,'Ciclo Semaforico'!BP$32,O!$HC45:$HL45))-IF(BP$31="",(SUMIF(S!$HC$15:$HL$15,'Ciclo Semaforico'!BP$30,S!$HC45:$HL45)+SUMIF(N!$HC$15:$HL$15,'Ciclo Semaforico'!BP$30,N!$HC45:$HL45)+SUMIF(E!$HC$15:$HL$15,'Ciclo Semaforico'!BP$30,E!$HC45:$HL45)+SUMIF(O!$HC$15:$HL$15,'Ciclo Semaforico'!BP$30,O!$HC45:$HL45)),(SUMIF(S!$HC$15:$HL$15,'Ciclo Semaforico'!BP$30,S!$HC45:$HL45)+SUMIF(N!$HC$15:$HL$15,'Ciclo Semaforico'!BP$30,N!$HC45:$HL45)+SUMIF(E!$HC$15:$HL$15,'Ciclo Semaforico'!BP$30,E!$HC45:$HL45)+SUMIF(O!$HC$15:$HL$15,'Ciclo Semaforico'!BP$30,O!$HC45:$HL45))*BP$31))</f>
        <v>0</v>
      </c>
      <c r="BQ70" s="245">
        <f>IF(BQ$32="",IF(BQ$31="",(SUMIF(S!$HC$15:$HL$15,'Ciclo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Semaforico'!BQ$30,O!$HC45:$HL45))*BQ$31),(SUMIF(S!$HC$15:$HL$15,'Ciclo Semaforico'!BQ$32,S!$HC45:$HL45)+SUMIF(N!$HC$15:$HL$15,'Ciclo Semaforico'!BQ$32,N!$HC45:$HL45)+SUMIF(E!$HC$15:$HL$15,'Ciclo Semaforico'!BQ$32,E!$HC45:$HL45)+SUMIF(O!$HC$15:$HL$15,'Ciclo Semaforico'!BQ$32,O!$HC45:$HL45))-IF(BQ$31="",(SUMIF(S!$HC$15:$HL$15,'Ciclo Semaforico'!BQ$30,S!$HC45:$HL45)+SUMIF(N!$HC$15:$HL$15,'Ciclo Semaforico'!BQ$30,N!$HC45:$HL45)+SUMIF(E!$HC$15:$HL$15,'Ciclo Semaforico'!BQ$30,E!$HC45:$HL45)+SUMIF(O!$HC$15:$HL$15,'Ciclo Semaforico'!BQ$30,O!$HC45:$HL45)),(SUMIF(S!$HC$15:$HL$15,'Ciclo Semaforico'!BQ$30,S!$HC45:$HL45)+SUMIF(N!$HC$15:$HL$15,'Ciclo Semaforico'!BQ$30,N!$HC45:$HL45)+SUMIF(E!$HC$15:$HL$15,'Ciclo Semaforico'!BQ$30,E!$HC45:$HL45)+SUMIF(O!$HC$15:$HL$15,'Ciclo Semaforico'!BQ$30,O!$HC45:$HL45))*BQ$31))</f>
        <v>0</v>
      </c>
      <c r="BR70" s="245">
        <f>IF(BR$32="",IF(BR$31="",(SUMIF(S!$HC$15:$HL$15,'Ciclo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Semaforico'!BR$30,O!$HC45:$HL45))*BR$31),(SUMIF(S!$HC$15:$HL$15,'Ciclo Semaforico'!BR$32,S!$HC45:$HL45)+SUMIF(N!$HC$15:$HL$15,'Ciclo Semaforico'!BR$32,N!$HC45:$HL45)+SUMIF(E!$HC$15:$HL$15,'Ciclo Semaforico'!BR$32,E!$HC45:$HL45)+SUMIF(O!$HC$15:$HL$15,'Ciclo Semaforico'!BR$32,O!$HC45:$HL45))-IF(BR$31="",(SUMIF(S!$HC$15:$HL$15,'Ciclo Semaforico'!BR$30,S!$HC45:$HL45)+SUMIF(N!$HC$15:$HL$15,'Ciclo Semaforico'!BR$30,N!$HC45:$HL45)+SUMIF(E!$HC$15:$HL$15,'Ciclo Semaforico'!BR$30,E!$HC45:$HL45)+SUMIF(O!$HC$15:$HL$15,'Ciclo Semaforico'!BR$30,O!$HC45:$HL45)),(SUMIF(S!$HC$15:$HL$15,'Ciclo Semaforico'!BR$30,S!$HC45:$HL45)+SUMIF(N!$HC$15:$HL$15,'Ciclo Semaforico'!BR$30,N!$HC45:$HL45)+SUMIF(E!$HC$15:$HL$15,'Ciclo Semaforico'!BR$30,E!$HC45:$HL45)+SUMIF(O!$HC$15:$HL$15,'Ciclo Semaforico'!BR$30,O!$HC45:$HL45))*BR$31))</f>
        <v>0</v>
      </c>
      <c r="BS70" s="245">
        <f>IF(BS$32="",IF(BS$31="",(SUMIF(S!$HC$15:$HL$15,'Ciclo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Semaforico'!BS$30,O!$HC45:$HL45))*BS$31),(SUMIF(S!$HC$15:$HL$15,'Ciclo Semaforico'!BS$32,S!$HC45:$HL45)+SUMIF(N!$HC$15:$HL$15,'Ciclo Semaforico'!BS$32,N!$HC45:$HL45)+SUMIF(E!$HC$15:$HL$15,'Ciclo Semaforico'!BS$32,E!$HC45:$HL45)+SUMIF(O!$HC$15:$HL$15,'Ciclo Semaforico'!BS$32,O!$HC45:$HL45))-IF(BS$31="",(SUMIF(S!$HC$15:$HL$15,'Ciclo Semaforico'!BS$30,S!$HC45:$HL45)+SUMIF(N!$HC$15:$HL$15,'Ciclo Semaforico'!BS$30,N!$HC45:$HL45)+SUMIF(E!$HC$15:$HL$15,'Ciclo Semaforico'!BS$30,E!$HC45:$HL45)+SUMIF(O!$HC$15:$HL$15,'Ciclo Semaforico'!BS$30,O!$HC45:$HL45)),(SUMIF(S!$HC$15:$HL$15,'Ciclo Semaforico'!BS$30,S!$HC45:$HL45)+SUMIF(N!$HC$15:$HL$15,'Ciclo Semaforico'!BS$30,N!$HC45:$HL45)+SUMIF(E!$HC$15:$HL$15,'Ciclo Semaforico'!BS$30,E!$HC45:$HL45)+SUMIF(O!$HC$15:$HL$15,'Ciclo Semaforico'!BS$30,O!$HC45:$HL45))*BS$31))</f>
        <v>0</v>
      </c>
      <c r="BT70" s="245">
        <f>IF(BT$32="",IF(BT$31="",(SUMIF(S!$HC$15:$HL$15,'Ciclo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Semaforico'!BT$30,O!$HC45:$HL45))*BT$31),(SUMIF(S!$HC$15:$HL$15,'Ciclo Semaforico'!BT$32,S!$HC45:$HL45)+SUMIF(N!$HC$15:$HL$15,'Ciclo Semaforico'!BT$32,N!$HC45:$HL45)+SUMIF(E!$HC$15:$HL$15,'Ciclo Semaforico'!BT$32,E!$HC45:$HL45)+SUMIF(O!$HC$15:$HL$15,'Ciclo Semaforico'!BT$32,O!$HC45:$HL45))-IF(BT$31="",(SUMIF(S!$HC$15:$HL$15,'Ciclo Semaforico'!BT$30,S!$HC45:$HL45)+SUMIF(N!$HC$15:$HL$15,'Ciclo Semaforico'!BT$30,N!$HC45:$HL45)+SUMIF(E!$HC$15:$HL$15,'Ciclo Semaforico'!BT$30,E!$HC45:$HL45)+SUMIF(O!$HC$15:$HL$15,'Ciclo Semaforico'!BT$30,O!$HC45:$HL45)),(SUMIF(S!$HC$15:$HL$15,'Ciclo Semaforico'!BT$30,S!$HC45:$HL45)+SUMIF(N!$HC$15:$HL$15,'Ciclo Semaforico'!BT$30,N!$HC45:$HL45)+SUMIF(E!$HC$15:$HL$15,'Ciclo Semaforico'!BT$30,E!$HC45:$HL45)+SUMIF(O!$HC$15:$HL$15,'Ciclo Semaforico'!BT$30,O!$HC45:$HL45))*BT$31))</f>
        <v>0</v>
      </c>
      <c r="BU70" s="245">
        <f>IF(BU$32="",IF(BU$31="",(SUMIF(S!$HC$15:$HL$15,'Ciclo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Semaforico'!BU$30,O!$HC45:$HL45))*BU$31),(SUMIF(S!$HC$15:$HL$15,'Ciclo Semaforico'!BU$32,S!$HC45:$HL45)+SUMIF(N!$HC$15:$HL$15,'Ciclo Semaforico'!BU$32,N!$HC45:$HL45)+SUMIF(E!$HC$15:$HL$15,'Ciclo Semaforico'!BU$32,E!$HC45:$HL45)+SUMIF(O!$HC$15:$HL$15,'Ciclo Semaforico'!BU$32,O!$HC45:$HL45))-IF(BU$31="",(SUMIF(S!$HC$15:$HL$15,'Ciclo Semaforico'!BU$30,S!$HC45:$HL45)+SUMIF(N!$HC$15:$HL$15,'Ciclo Semaforico'!BU$30,N!$HC45:$HL45)+SUMIF(E!$HC$15:$HL$15,'Ciclo Semaforico'!BU$30,E!$HC45:$HL45)+SUMIF(O!$HC$15:$HL$15,'Ciclo Semaforico'!BU$30,O!$HC45:$HL45)),(SUMIF(S!$HC$15:$HL$15,'Ciclo Semaforico'!BU$30,S!$HC45:$HL45)+SUMIF(N!$HC$15:$HL$15,'Ciclo Semaforico'!BU$30,N!$HC45:$HL45)+SUMIF(E!$HC$15:$HL$15,'Ciclo Semaforico'!BU$30,E!$HC45:$HL45)+SUMIF(O!$HC$15:$HL$15,'Ciclo Semaforico'!BU$30,O!$HC45:$HL45))*BU$31))</f>
        <v>0</v>
      </c>
      <c r="BV70" s="246">
        <f>IF(BV$32="",IF(BV$31="",(SUMIF(S!$HC$15:$HL$15,'Ciclo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Semaforico'!BV$30,O!$HC45:$HL45))*BV$31),(SUMIF(S!$HC$15:$HL$15,'Ciclo Semaforico'!BV$32,S!$HC45:$HL45)+SUMIF(N!$HC$15:$HL$15,'Ciclo Semaforico'!BV$32,N!$HC45:$HL45)+SUMIF(E!$HC$15:$HL$15,'Ciclo Semaforico'!BV$32,E!$HC45:$HL45)+SUMIF(O!$HC$15:$HL$15,'Ciclo Semaforico'!BV$32,O!$HC45:$HL45))-IF(BV$31="",(SUMIF(S!$HC$15:$HL$15,'Ciclo Semaforico'!BV$30,S!$HC45:$HL45)+SUMIF(N!$HC$15:$HL$15,'Ciclo Semaforico'!BV$30,N!$HC45:$HL45)+SUMIF(E!$HC$15:$HL$15,'Ciclo Semaforico'!BV$30,E!$HC45:$HL45)+SUMIF(O!$HC$15:$HL$15,'Ciclo Semaforico'!BV$30,O!$HC45:$HL45)),(SUMIF(S!$HC$15:$HL$15,'Ciclo Semaforico'!BV$30,S!$HC45:$HL45)+SUMIF(N!$HC$15:$HL$15,'Ciclo Semaforico'!BV$30,N!$HC45:$HL45)+SUMIF(E!$HC$15:$HL$15,'Ciclo Semaforico'!BV$30,E!$HC45:$HL45)+SUMIF(O!$HC$15:$HL$15,'Ciclo Semaforico'!BV$30,O!$HC45:$HL45))*BV$31))</f>
        <v>0</v>
      </c>
      <c r="BW70" s="244">
        <f>IF(BW$32="",IF(BW$31="",(SUMIF(S!$HC$15:$HL$15,'Ciclo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Semaforico'!BW$30,O!$HC45:$HL45))*BW$31),(SUMIF(S!$HC$15:$HL$15,'Ciclo Semaforico'!BW$32,S!$HC45:$HL45)+SUMIF(N!$HC$15:$HL$15,'Ciclo Semaforico'!BW$32,N!$HC45:$HL45)+SUMIF(E!$HC$15:$HL$15,'Ciclo Semaforico'!BW$32,E!$HC45:$HL45)+SUMIF(O!$HC$15:$HL$15,'Ciclo Semaforico'!BW$32,O!$HC45:$HL45))-IF(BW$31="",(SUMIF(S!$HC$15:$HL$15,'Ciclo Semaforico'!BW$30,S!$HC45:$HL45)+SUMIF(N!$HC$15:$HL$15,'Ciclo Semaforico'!BW$30,N!$HC45:$HL45)+SUMIF(E!$HC$15:$HL$15,'Ciclo Semaforico'!BW$30,E!$HC45:$HL45)+SUMIF(O!$HC$15:$HL$15,'Ciclo Semaforico'!BW$30,O!$HC45:$HL45)),(SUMIF(S!$HC$15:$HL$15,'Ciclo Semaforico'!BW$30,S!$HC45:$HL45)+SUMIF(N!$HC$15:$HL$15,'Ciclo Semaforico'!BW$30,N!$HC45:$HL45)+SUMIF(E!$HC$15:$HL$15,'Ciclo Semaforico'!BW$30,E!$HC45:$HL45)+SUMIF(O!$HC$15:$HL$15,'Ciclo Semaforico'!BW$30,O!$HC45:$HL45))*BW$31))</f>
        <v>0</v>
      </c>
      <c r="BX70" s="245">
        <f>IF(BX$32="",IF(BX$31="",(SUMIF(S!$HC$15:$HL$15,'Ciclo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Semaforico'!BX$30,O!$HC45:$HL45))*BX$31),(SUMIF(S!$HC$15:$HL$15,'Ciclo Semaforico'!BX$32,S!$HC45:$HL45)+SUMIF(N!$HC$15:$HL$15,'Ciclo Semaforico'!BX$32,N!$HC45:$HL45)+SUMIF(E!$HC$15:$HL$15,'Ciclo Semaforico'!BX$32,E!$HC45:$HL45)+SUMIF(O!$HC$15:$HL$15,'Ciclo Semaforico'!BX$32,O!$HC45:$HL45))-IF(BX$31="",(SUMIF(S!$HC$15:$HL$15,'Ciclo Semaforico'!BX$30,S!$HC45:$HL45)+SUMIF(N!$HC$15:$HL$15,'Ciclo Semaforico'!BX$30,N!$HC45:$HL45)+SUMIF(E!$HC$15:$HL$15,'Ciclo Semaforico'!BX$30,E!$HC45:$HL45)+SUMIF(O!$HC$15:$HL$15,'Ciclo Semaforico'!BX$30,O!$HC45:$HL45)),(SUMIF(S!$HC$15:$HL$15,'Ciclo Semaforico'!BX$30,S!$HC45:$HL45)+SUMIF(N!$HC$15:$HL$15,'Ciclo Semaforico'!BX$30,N!$HC45:$HL45)+SUMIF(E!$HC$15:$HL$15,'Ciclo Semaforico'!BX$30,E!$HC45:$HL45)+SUMIF(O!$HC$15:$HL$15,'Ciclo Semaforico'!BX$30,O!$HC45:$HL45))*BX$31))</f>
        <v>0</v>
      </c>
      <c r="BY70" s="245">
        <f>IF(BY$32="",IF(BY$31="",(SUMIF(S!$HC$15:$HL$15,'Ciclo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Semaforico'!BY$30,O!$HC45:$HL45))*BY$31),(SUMIF(S!$HC$15:$HL$15,'Ciclo Semaforico'!BY$32,S!$HC45:$HL45)+SUMIF(N!$HC$15:$HL$15,'Ciclo Semaforico'!BY$32,N!$HC45:$HL45)+SUMIF(E!$HC$15:$HL$15,'Ciclo Semaforico'!BY$32,E!$HC45:$HL45)+SUMIF(O!$HC$15:$HL$15,'Ciclo Semaforico'!BY$32,O!$HC45:$HL45))-IF(BY$31="",(SUMIF(S!$HC$15:$HL$15,'Ciclo Semaforico'!BY$30,S!$HC45:$HL45)+SUMIF(N!$HC$15:$HL$15,'Ciclo Semaforico'!BY$30,N!$HC45:$HL45)+SUMIF(E!$HC$15:$HL$15,'Ciclo Semaforico'!BY$30,E!$HC45:$HL45)+SUMIF(O!$HC$15:$HL$15,'Ciclo Semaforico'!BY$30,O!$HC45:$HL45)),(SUMIF(S!$HC$15:$HL$15,'Ciclo Semaforico'!BY$30,S!$HC45:$HL45)+SUMIF(N!$HC$15:$HL$15,'Ciclo Semaforico'!BY$30,N!$HC45:$HL45)+SUMIF(E!$HC$15:$HL$15,'Ciclo Semaforico'!BY$30,E!$HC45:$HL45)+SUMIF(O!$HC$15:$HL$15,'Ciclo Semaforico'!BY$30,O!$HC45:$HL45))*BY$31))</f>
        <v>0</v>
      </c>
      <c r="BZ70" s="245">
        <f>IF(BZ$32="",IF(BZ$31="",(SUMIF(S!$HC$15:$HL$15,'Ciclo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Semaforico'!BZ$30,O!$HC45:$HL45))*BZ$31),(SUMIF(S!$HC$15:$HL$15,'Ciclo Semaforico'!BZ$32,S!$HC45:$HL45)+SUMIF(N!$HC$15:$HL$15,'Ciclo Semaforico'!BZ$32,N!$HC45:$HL45)+SUMIF(E!$HC$15:$HL$15,'Ciclo Semaforico'!BZ$32,E!$HC45:$HL45)+SUMIF(O!$HC$15:$HL$15,'Ciclo Semaforico'!BZ$32,O!$HC45:$HL45))-IF(BZ$31="",(SUMIF(S!$HC$15:$HL$15,'Ciclo Semaforico'!BZ$30,S!$HC45:$HL45)+SUMIF(N!$HC$15:$HL$15,'Ciclo Semaforico'!BZ$30,N!$HC45:$HL45)+SUMIF(E!$HC$15:$HL$15,'Ciclo Semaforico'!BZ$30,E!$HC45:$HL45)+SUMIF(O!$HC$15:$HL$15,'Ciclo Semaforico'!BZ$30,O!$HC45:$HL45)),(SUMIF(S!$HC$15:$HL$15,'Ciclo Semaforico'!BZ$30,S!$HC45:$HL45)+SUMIF(N!$HC$15:$HL$15,'Ciclo Semaforico'!BZ$30,N!$HC45:$HL45)+SUMIF(E!$HC$15:$HL$15,'Ciclo Semaforico'!BZ$30,E!$HC45:$HL45)+SUMIF(O!$HC$15:$HL$15,'Ciclo Semaforico'!BZ$30,O!$HC45:$HL45))*BZ$31))</f>
        <v>0</v>
      </c>
      <c r="CA70" s="245">
        <f>IF(CA$32="",IF(CA$31="",(SUMIF(S!$HC$15:$HL$15,'Ciclo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Semaforico'!CA$30,O!$HC45:$HL45))*CA$31),(SUMIF(S!$HC$15:$HL$15,'Ciclo Semaforico'!CA$32,S!$HC45:$HL45)+SUMIF(N!$HC$15:$HL$15,'Ciclo Semaforico'!CA$32,N!$HC45:$HL45)+SUMIF(E!$HC$15:$HL$15,'Ciclo Semaforico'!CA$32,E!$HC45:$HL45)+SUMIF(O!$HC$15:$HL$15,'Ciclo Semaforico'!CA$32,O!$HC45:$HL45))-IF(CA$31="",(SUMIF(S!$HC$15:$HL$15,'Ciclo Semaforico'!CA$30,S!$HC45:$HL45)+SUMIF(N!$HC$15:$HL$15,'Ciclo Semaforico'!CA$30,N!$HC45:$HL45)+SUMIF(E!$HC$15:$HL$15,'Ciclo Semaforico'!CA$30,E!$HC45:$HL45)+SUMIF(O!$HC$15:$HL$15,'Ciclo Semaforico'!CA$30,O!$HC45:$HL45)),(SUMIF(S!$HC$15:$HL$15,'Ciclo Semaforico'!CA$30,S!$HC45:$HL45)+SUMIF(N!$HC$15:$HL$15,'Ciclo Semaforico'!CA$30,N!$HC45:$HL45)+SUMIF(E!$HC$15:$HL$15,'Ciclo Semaforico'!CA$30,E!$HC45:$HL45)+SUMIF(O!$HC$15:$HL$15,'Ciclo Semaforico'!CA$30,O!$HC45:$HL45))*CA$31))</f>
        <v>0</v>
      </c>
      <c r="CB70" s="245">
        <f>IF(CB$32="",IF(CB$31="",(SUMIF(S!$HC$15:$HL$15,'Ciclo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Semaforico'!CB$30,O!$HC45:$HL45))*CB$31),(SUMIF(S!$HC$15:$HL$15,'Ciclo Semaforico'!CB$32,S!$HC45:$HL45)+SUMIF(N!$HC$15:$HL$15,'Ciclo Semaforico'!CB$32,N!$HC45:$HL45)+SUMIF(E!$HC$15:$HL$15,'Ciclo Semaforico'!CB$32,E!$HC45:$HL45)+SUMIF(O!$HC$15:$HL$15,'Ciclo Semaforico'!CB$32,O!$HC45:$HL45))-IF(CB$31="",(SUMIF(S!$HC$15:$HL$15,'Ciclo Semaforico'!CB$30,S!$HC45:$HL45)+SUMIF(N!$HC$15:$HL$15,'Ciclo Semaforico'!CB$30,N!$HC45:$HL45)+SUMIF(E!$HC$15:$HL$15,'Ciclo Semaforico'!CB$30,E!$HC45:$HL45)+SUMIF(O!$HC$15:$HL$15,'Ciclo Semaforico'!CB$30,O!$HC45:$HL45)),(SUMIF(S!$HC$15:$HL$15,'Ciclo Semaforico'!CB$30,S!$HC45:$HL45)+SUMIF(N!$HC$15:$HL$15,'Ciclo Semaforico'!CB$30,N!$HC45:$HL45)+SUMIF(E!$HC$15:$HL$15,'Ciclo Semaforico'!CB$30,E!$HC45:$HL45)+SUMIF(O!$HC$15:$HL$15,'Ciclo Semaforico'!CB$30,O!$HC45:$HL45))*CB$31))</f>
        <v>0</v>
      </c>
      <c r="CC70" s="245">
        <f>IF(CC$32="",IF(CC$31="",(SUMIF(S!$HC$15:$HL$15,'Ciclo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Semaforico'!CC$30,O!$HC45:$HL45))*CC$31),(SUMIF(S!$HC$15:$HL$15,'Ciclo Semaforico'!CC$32,S!$HC45:$HL45)+SUMIF(N!$HC$15:$HL$15,'Ciclo Semaforico'!CC$32,N!$HC45:$HL45)+SUMIF(E!$HC$15:$HL$15,'Ciclo Semaforico'!CC$32,E!$HC45:$HL45)+SUMIF(O!$HC$15:$HL$15,'Ciclo Semaforico'!CC$32,O!$HC45:$HL45))-IF(CC$31="",(SUMIF(S!$HC$15:$HL$15,'Ciclo Semaforico'!CC$30,S!$HC45:$HL45)+SUMIF(N!$HC$15:$HL$15,'Ciclo Semaforico'!CC$30,N!$HC45:$HL45)+SUMIF(E!$HC$15:$HL$15,'Ciclo Semaforico'!CC$30,E!$HC45:$HL45)+SUMIF(O!$HC$15:$HL$15,'Ciclo Semaforico'!CC$30,O!$HC45:$HL45)),(SUMIF(S!$HC$15:$HL$15,'Ciclo Semaforico'!CC$30,S!$HC45:$HL45)+SUMIF(N!$HC$15:$HL$15,'Ciclo Semaforico'!CC$30,N!$HC45:$HL45)+SUMIF(E!$HC$15:$HL$15,'Ciclo Semaforico'!CC$30,E!$HC45:$HL45)+SUMIF(O!$HC$15:$HL$15,'Ciclo Semaforico'!CC$30,O!$HC45:$HL45))*CC$31))</f>
        <v>0</v>
      </c>
      <c r="CD70" s="245">
        <f>IF(CD$32="",IF(CD$31="",(SUMIF(S!$HC$15:$HL$15,'Ciclo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Semaforico'!CD$30,O!$HC45:$HL45))*CD$31),(SUMIF(S!$HC$15:$HL$15,'Ciclo Semaforico'!CD$32,S!$HC45:$HL45)+SUMIF(N!$HC$15:$HL$15,'Ciclo Semaforico'!CD$32,N!$HC45:$HL45)+SUMIF(E!$HC$15:$HL$15,'Ciclo Semaforico'!CD$32,E!$HC45:$HL45)+SUMIF(O!$HC$15:$HL$15,'Ciclo Semaforico'!CD$32,O!$HC45:$HL45))-IF(CD$31="",(SUMIF(S!$HC$15:$HL$15,'Ciclo Semaforico'!CD$30,S!$HC45:$HL45)+SUMIF(N!$HC$15:$HL$15,'Ciclo Semaforico'!CD$30,N!$HC45:$HL45)+SUMIF(E!$HC$15:$HL$15,'Ciclo Semaforico'!CD$30,E!$HC45:$HL45)+SUMIF(O!$HC$15:$HL$15,'Ciclo Semaforico'!CD$30,O!$HC45:$HL45)),(SUMIF(S!$HC$15:$HL$15,'Ciclo Semaforico'!CD$30,S!$HC45:$HL45)+SUMIF(N!$HC$15:$HL$15,'Ciclo Semaforico'!CD$30,N!$HC45:$HL45)+SUMIF(E!$HC$15:$HL$15,'Ciclo Semaforico'!CD$30,E!$HC45:$HL45)+SUMIF(O!$HC$15:$HL$15,'Ciclo Semaforico'!CD$30,O!$HC45:$HL45))*CD$31))</f>
        <v>0</v>
      </c>
      <c r="CE70" s="245">
        <f>IF(CE$32="",IF(CE$31="",(SUMIF(S!$HC$15:$HL$15,'Ciclo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Semaforico'!CE$30,O!$HC45:$HL45))*CE$31),(SUMIF(S!$HC$15:$HL$15,'Ciclo Semaforico'!CE$32,S!$HC45:$HL45)+SUMIF(N!$HC$15:$HL$15,'Ciclo Semaforico'!CE$32,N!$HC45:$HL45)+SUMIF(E!$HC$15:$HL$15,'Ciclo Semaforico'!CE$32,E!$HC45:$HL45)+SUMIF(O!$HC$15:$HL$15,'Ciclo Semaforico'!CE$32,O!$HC45:$HL45))-IF(CE$31="",(SUMIF(S!$HC$15:$HL$15,'Ciclo Semaforico'!CE$30,S!$HC45:$HL45)+SUMIF(N!$HC$15:$HL$15,'Ciclo Semaforico'!CE$30,N!$HC45:$HL45)+SUMIF(E!$HC$15:$HL$15,'Ciclo Semaforico'!CE$30,E!$HC45:$HL45)+SUMIF(O!$HC$15:$HL$15,'Ciclo Semaforico'!CE$30,O!$HC45:$HL45)),(SUMIF(S!$HC$15:$HL$15,'Ciclo Semaforico'!CE$30,S!$HC45:$HL45)+SUMIF(N!$HC$15:$HL$15,'Ciclo Semaforico'!CE$30,N!$HC45:$HL45)+SUMIF(E!$HC$15:$HL$15,'Ciclo Semaforico'!CE$30,E!$HC45:$HL45)+SUMIF(O!$HC$15:$HL$15,'Ciclo Semaforico'!CE$30,O!$HC45:$HL45))*CE$31))</f>
        <v>0</v>
      </c>
      <c r="CF70" s="245">
        <f>IF(CF$32="",IF(CF$31="",(SUMIF(S!$HC$15:$HL$15,'Ciclo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Semaforico'!CF$30,O!$HC45:$HL45))*CF$31),(SUMIF(S!$HC$15:$HL$15,'Ciclo Semaforico'!CF$32,S!$HC45:$HL45)+SUMIF(N!$HC$15:$HL$15,'Ciclo Semaforico'!CF$32,N!$HC45:$HL45)+SUMIF(E!$HC$15:$HL$15,'Ciclo Semaforico'!CF$32,E!$HC45:$HL45)+SUMIF(O!$HC$15:$HL$15,'Ciclo Semaforico'!CF$32,O!$HC45:$HL45))-IF(CF$31="",(SUMIF(S!$HC$15:$HL$15,'Ciclo Semaforico'!CF$30,S!$HC45:$HL45)+SUMIF(N!$HC$15:$HL$15,'Ciclo Semaforico'!CF$30,N!$HC45:$HL45)+SUMIF(E!$HC$15:$HL$15,'Ciclo Semaforico'!CF$30,E!$HC45:$HL45)+SUMIF(O!$HC$15:$HL$15,'Ciclo Semaforico'!CF$30,O!$HC45:$HL45)),(SUMIF(S!$HC$15:$HL$15,'Ciclo Semaforico'!CF$30,S!$HC45:$HL45)+SUMIF(N!$HC$15:$HL$15,'Ciclo Semaforico'!CF$30,N!$HC45:$HL45)+SUMIF(E!$HC$15:$HL$15,'Ciclo Semaforico'!CF$30,E!$HC45:$HL45)+SUMIF(O!$HC$15:$HL$15,'Ciclo Semaforico'!CF$30,O!$HC45:$HL45))*CF$31))</f>
        <v>0</v>
      </c>
      <c r="CG70" s="245">
        <f>IF(CG$32="",IF(CG$31="",(SUMIF(S!$HC$15:$HL$15,'Ciclo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Semaforico'!CG$30,O!$HC45:$HL45))*CG$31),(SUMIF(S!$HC$15:$HL$15,'Ciclo Semaforico'!CG$32,S!$HC45:$HL45)+SUMIF(N!$HC$15:$HL$15,'Ciclo Semaforico'!CG$32,N!$HC45:$HL45)+SUMIF(E!$HC$15:$HL$15,'Ciclo Semaforico'!CG$32,E!$HC45:$HL45)+SUMIF(O!$HC$15:$HL$15,'Ciclo Semaforico'!CG$32,O!$HC45:$HL45))-IF(CG$31="",(SUMIF(S!$HC$15:$HL$15,'Ciclo Semaforico'!CG$30,S!$HC45:$HL45)+SUMIF(N!$HC$15:$HL$15,'Ciclo Semaforico'!CG$30,N!$HC45:$HL45)+SUMIF(E!$HC$15:$HL$15,'Ciclo Semaforico'!CG$30,E!$HC45:$HL45)+SUMIF(O!$HC$15:$HL$15,'Ciclo Semaforico'!CG$30,O!$HC45:$HL45)),(SUMIF(S!$HC$15:$HL$15,'Ciclo Semaforico'!CG$30,S!$HC45:$HL45)+SUMIF(N!$HC$15:$HL$15,'Ciclo Semaforico'!CG$30,N!$HC45:$HL45)+SUMIF(E!$HC$15:$HL$15,'Ciclo Semaforico'!CG$30,E!$HC45:$HL45)+SUMIF(O!$HC$15:$HL$15,'Ciclo Semaforico'!CG$30,O!$HC45:$HL45))*CG$31))</f>
        <v>0</v>
      </c>
      <c r="CH70" s="246">
        <f>IF(CH$32="",IF(CH$31="",(SUMIF(S!$HC$15:$HL$15,'Ciclo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Semaforico'!CH$30,O!$HC45:$HL45))*CH$31),(SUMIF(S!$HC$15:$HL$15,'Ciclo Semaforico'!CH$32,S!$HC45:$HL45)+SUMIF(N!$HC$15:$HL$15,'Ciclo Semaforico'!CH$32,N!$HC45:$HL45)+SUMIF(E!$HC$15:$HL$15,'Ciclo Semaforico'!CH$32,E!$HC45:$HL45)+SUMIF(O!$HC$15:$HL$15,'Ciclo Semaforico'!CH$32,O!$HC45:$HL45))-IF(CH$31="",(SUMIF(S!$HC$15:$HL$15,'Ciclo Semaforico'!CH$30,S!$HC45:$HL45)+SUMIF(N!$HC$15:$HL$15,'Ciclo Semaforico'!CH$30,N!$HC45:$HL45)+SUMIF(E!$HC$15:$HL$15,'Ciclo Semaforico'!CH$30,E!$HC45:$HL45)+SUMIF(O!$HC$15:$HL$15,'Ciclo Semaforico'!CH$30,O!$HC45:$HL45)),(SUMIF(S!$HC$15:$HL$15,'Ciclo Semaforico'!CH$30,S!$HC45:$HL45)+SUMIF(N!$HC$15:$HL$15,'Ciclo Semaforico'!CH$30,N!$HC45:$HL45)+SUMIF(E!$HC$15:$HL$15,'Ciclo Semaforico'!CH$30,E!$HC45:$HL45)+SUMIF(O!$HC$15:$HL$15,'Ciclo Semaforico'!CH$30,O!$HC45:$HL45))*CH$31))</f>
        <v>0</v>
      </c>
      <c r="CI70" s="244">
        <f t="shared" si="52"/>
        <v>0</v>
      </c>
      <c r="CJ70" s="245">
        <f t="shared" si="53"/>
        <v>0</v>
      </c>
      <c r="CK70" s="245">
        <f t="shared" si="54"/>
        <v>0</v>
      </c>
      <c r="CL70" s="245">
        <f t="shared" si="55"/>
        <v>0</v>
      </c>
      <c r="CM70" s="245" t="e">
        <f t="shared" si="56"/>
        <v>#REF!</v>
      </c>
      <c r="CN70" s="245">
        <f t="shared" si="57"/>
        <v>0</v>
      </c>
      <c r="CO70" s="245">
        <f t="shared" si="58"/>
        <v>0</v>
      </c>
      <c r="CP70" s="245">
        <f t="shared" si="59"/>
        <v>0</v>
      </c>
      <c r="CQ70" s="245">
        <f t="shared" si="60"/>
        <v>0</v>
      </c>
      <c r="CR70" s="245">
        <f t="shared" si="61"/>
        <v>0</v>
      </c>
      <c r="CS70" s="245">
        <f t="shared" si="62"/>
        <v>0</v>
      </c>
      <c r="CT70" s="246">
        <f t="shared" si="63"/>
        <v>0</v>
      </c>
      <c r="CU70" s="244">
        <f t="shared" si="64"/>
        <v>0</v>
      </c>
      <c r="CV70" s="245">
        <f t="shared" si="65"/>
        <v>0</v>
      </c>
      <c r="CW70" s="245">
        <f t="shared" si="66"/>
        <v>0</v>
      </c>
      <c r="CX70" s="245">
        <f t="shared" si="67"/>
        <v>0</v>
      </c>
      <c r="CY70" s="245">
        <f t="shared" si="68"/>
        <v>0</v>
      </c>
      <c r="CZ70" s="245">
        <f t="shared" si="69"/>
        <v>0</v>
      </c>
      <c r="DA70" s="245">
        <f t="shared" si="70"/>
        <v>0</v>
      </c>
      <c r="DB70" s="245">
        <f t="shared" si="71"/>
        <v>0</v>
      </c>
      <c r="DC70" s="245">
        <f t="shared" si="72"/>
        <v>0</v>
      </c>
      <c r="DD70" s="245">
        <f t="shared" si="73"/>
        <v>0</v>
      </c>
      <c r="DE70" s="245">
        <f t="shared" si="74"/>
        <v>0</v>
      </c>
      <c r="DF70" s="246">
        <f t="shared" si="75"/>
        <v>0</v>
      </c>
      <c r="DG70" s="244" t="e">
        <f t="shared" si="76"/>
        <v>#REF!</v>
      </c>
      <c r="DH70" s="245" t="e">
        <f t="shared" si="77"/>
        <v>#REF!</v>
      </c>
      <c r="DI70" s="245" t="e">
        <f t="shared" si="78"/>
        <v>#REF!</v>
      </c>
      <c r="DJ70" s="245" t="e">
        <f t="shared" si="79"/>
        <v>#REF!</v>
      </c>
      <c r="DK70" s="245" t="e">
        <f t="shared" si="80"/>
        <v>#REF!</v>
      </c>
      <c r="DL70" s="245" t="e">
        <f t="shared" si="81"/>
        <v>#REF!</v>
      </c>
      <c r="DM70" s="245">
        <f t="shared" si="82"/>
        <v>0</v>
      </c>
      <c r="DN70" s="245">
        <f t="shared" si="83"/>
        <v>0</v>
      </c>
      <c r="DO70" s="245">
        <f t="shared" si="84"/>
        <v>0</v>
      </c>
      <c r="DP70" s="245">
        <f t="shared" si="85"/>
        <v>0</v>
      </c>
      <c r="DQ70" s="245">
        <f t="shared" si="86"/>
        <v>0</v>
      </c>
      <c r="DR70" s="246">
        <f t="shared" si="87"/>
        <v>0</v>
      </c>
      <c r="DS70" s="244">
        <f t="shared" si="88"/>
        <v>0</v>
      </c>
      <c r="DT70" s="245">
        <f t="shared" si="89"/>
        <v>0</v>
      </c>
      <c r="DU70" s="245">
        <f t="shared" si="90"/>
        <v>0</v>
      </c>
      <c r="DV70" s="245">
        <f t="shared" si="91"/>
        <v>0</v>
      </c>
      <c r="DW70" s="245">
        <f t="shared" si="92"/>
        <v>0</v>
      </c>
      <c r="DX70" s="245">
        <f t="shared" si="93"/>
        <v>0</v>
      </c>
      <c r="DY70" s="245">
        <f t="shared" si="94"/>
        <v>0</v>
      </c>
      <c r="DZ70" s="245">
        <f t="shared" si="95"/>
        <v>0</v>
      </c>
      <c r="EA70" s="245">
        <f t="shared" si="96"/>
        <v>0</v>
      </c>
      <c r="EB70" s="245">
        <f t="shared" si="97"/>
        <v>0</v>
      </c>
      <c r="EC70" s="245">
        <f t="shared" si="98"/>
        <v>0</v>
      </c>
      <c r="ED70" s="246">
        <f t="shared" si="99"/>
        <v>0</v>
      </c>
      <c r="EE70" s="244">
        <f t="shared" si="100"/>
        <v>0</v>
      </c>
      <c r="EF70" s="245">
        <f t="shared" si="101"/>
        <v>0</v>
      </c>
      <c r="EG70" s="245">
        <f t="shared" si="102"/>
        <v>0</v>
      </c>
      <c r="EH70" s="245">
        <f t="shared" si="103"/>
        <v>0</v>
      </c>
      <c r="EI70" s="245">
        <f t="shared" si="104"/>
        <v>0</v>
      </c>
      <c r="EJ70" s="245">
        <f t="shared" si="105"/>
        <v>0</v>
      </c>
      <c r="EK70" s="245">
        <f t="shared" si="106"/>
        <v>0</v>
      </c>
      <c r="EL70" s="245">
        <f t="shared" si="107"/>
        <v>0</v>
      </c>
      <c r="EM70" s="245">
        <f t="shared" si="108"/>
        <v>0</v>
      </c>
      <c r="EN70" s="245">
        <f t="shared" si="109"/>
        <v>0</v>
      </c>
      <c r="EO70" s="245">
        <f t="shared" si="110"/>
        <v>0</v>
      </c>
      <c r="EP70" s="246">
        <f t="shared" si="111"/>
        <v>0</v>
      </c>
      <c r="EQ70" s="255">
        <f t="shared" si="112"/>
        <v>0</v>
      </c>
      <c r="ER70" s="256">
        <f t="shared" si="113"/>
        <v>0</v>
      </c>
      <c r="ES70" s="256">
        <f t="shared" si="114"/>
        <v>0</v>
      </c>
      <c r="ET70" s="256">
        <f t="shared" si="115"/>
        <v>0</v>
      </c>
      <c r="EU70" s="256" t="e">
        <f t="shared" si="116"/>
        <v>#REF!</v>
      </c>
      <c r="EV70" s="256">
        <f t="shared" si="117"/>
        <v>0</v>
      </c>
      <c r="EW70" s="256">
        <f t="shared" si="118"/>
        <v>0</v>
      </c>
      <c r="EX70" s="256" t="str">
        <f t="shared" si="119"/>
        <v/>
      </c>
      <c r="EY70" s="256" t="str">
        <f t="shared" si="120"/>
        <v/>
      </c>
      <c r="EZ70" s="256" t="str">
        <f t="shared" si="121"/>
        <v/>
      </c>
      <c r="FA70" s="256" t="str">
        <f t="shared" si="122"/>
        <v/>
      </c>
      <c r="FB70" s="257" t="str">
        <f t="shared" si="123"/>
        <v/>
      </c>
      <c r="FC70" s="255">
        <f t="shared" si="124"/>
        <v>0</v>
      </c>
      <c r="FD70" s="256" t="str">
        <f t="shared" si="125"/>
        <v/>
      </c>
      <c r="FE70" s="256" t="str">
        <f t="shared" si="126"/>
        <v/>
      </c>
      <c r="FF70" s="256" t="str">
        <f t="shared" si="127"/>
        <v/>
      </c>
      <c r="FG70" s="256" t="str">
        <f t="shared" si="128"/>
        <v/>
      </c>
      <c r="FH70" s="256" t="str">
        <f t="shared" si="129"/>
        <v/>
      </c>
      <c r="FI70" s="256" t="str">
        <f t="shared" si="130"/>
        <v/>
      </c>
      <c r="FJ70" s="256" t="str">
        <f t="shared" si="131"/>
        <v/>
      </c>
      <c r="FK70" s="256" t="str">
        <f t="shared" si="132"/>
        <v/>
      </c>
      <c r="FL70" s="256" t="str">
        <f t="shared" si="133"/>
        <v/>
      </c>
      <c r="FM70" s="256" t="str">
        <f t="shared" si="134"/>
        <v/>
      </c>
      <c r="FN70" s="257" t="str">
        <f t="shared" si="135"/>
        <v/>
      </c>
      <c r="FO70" s="255" t="e">
        <f t="shared" si="136"/>
        <v>#REF!</v>
      </c>
      <c r="FP70" s="256" t="e">
        <f t="shared" si="137"/>
        <v>#REF!</v>
      </c>
      <c r="FQ70" s="256" t="e">
        <f t="shared" si="138"/>
        <v>#REF!</v>
      </c>
      <c r="FR70" s="256" t="e">
        <f t="shared" si="139"/>
        <v>#REF!</v>
      </c>
      <c r="FS70" s="256" t="e">
        <f t="shared" si="140"/>
        <v>#REF!</v>
      </c>
      <c r="FT70" s="256" t="e">
        <f t="shared" si="141"/>
        <v>#REF!</v>
      </c>
      <c r="FU70" s="256" t="str">
        <f t="shared" si="142"/>
        <v/>
      </c>
      <c r="FV70" s="256" t="str">
        <f t="shared" si="143"/>
        <v/>
      </c>
      <c r="FW70" s="256" t="str">
        <f t="shared" si="144"/>
        <v/>
      </c>
      <c r="FX70" s="256" t="str">
        <f t="shared" si="145"/>
        <v/>
      </c>
      <c r="FY70" s="256" t="str">
        <f t="shared" si="146"/>
        <v/>
      </c>
      <c r="FZ70" s="257" t="str">
        <f t="shared" si="147"/>
        <v/>
      </c>
      <c r="GA70" s="255" t="str">
        <f t="shared" si="148"/>
        <v/>
      </c>
      <c r="GB70" s="256" t="str">
        <f t="shared" si="149"/>
        <v/>
      </c>
      <c r="GC70" s="256" t="str">
        <f t="shared" si="150"/>
        <v/>
      </c>
      <c r="GD70" s="256" t="str">
        <f t="shared" si="151"/>
        <v/>
      </c>
      <c r="GE70" s="256" t="str">
        <f t="shared" si="152"/>
        <v/>
      </c>
      <c r="GF70" s="256" t="str">
        <f t="shared" si="153"/>
        <v/>
      </c>
      <c r="GG70" s="256" t="str">
        <f t="shared" si="154"/>
        <v/>
      </c>
      <c r="GH70" s="256" t="str">
        <f t="shared" si="155"/>
        <v/>
      </c>
      <c r="GI70" s="256" t="str">
        <f t="shared" si="156"/>
        <v/>
      </c>
      <c r="GJ70" s="256" t="str">
        <f t="shared" si="157"/>
        <v/>
      </c>
      <c r="GK70" s="256" t="str">
        <f t="shared" si="158"/>
        <v/>
      </c>
      <c r="GL70" s="257" t="str">
        <f t="shared" si="159"/>
        <v/>
      </c>
      <c r="GM70" s="255" t="str">
        <f t="shared" si="160"/>
        <v/>
      </c>
      <c r="GN70" s="256" t="str">
        <f t="shared" si="161"/>
        <v/>
      </c>
      <c r="GO70" s="256" t="str">
        <f t="shared" si="162"/>
        <v/>
      </c>
      <c r="GP70" s="256" t="str">
        <f t="shared" si="163"/>
        <v/>
      </c>
      <c r="GQ70" s="256" t="str">
        <f t="shared" si="164"/>
        <v/>
      </c>
      <c r="GR70" s="256" t="str">
        <f t="shared" si="165"/>
        <v/>
      </c>
      <c r="GS70" s="256" t="str">
        <f t="shared" si="166"/>
        <v/>
      </c>
      <c r="GT70" s="256" t="str">
        <f t="shared" si="167"/>
        <v/>
      </c>
      <c r="GU70" s="256" t="str">
        <f t="shared" si="168"/>
        <v/>
      </c>
      <c r="GV70" s="256" t="str">
        <f t="shared" si="169"/>
        <v/>
      </c>
      <c r="GW70" s="256" t="str">
        <f t="shared" si="170"/>
        <v/>
      </c>
      <c r="GX70" s="257" t="str">
        <f t="shared" si="171"/>
        <v/>
      </c>
      <c r="GY70" s="252">
        <f t="shared" si="185"/>
        <v>0</v>
      </c>
      <c r="GZ70" s="253" t="e">
        <f t="shared" si="185"/>
        <v>#REF!</v>
      </c>
      <c r="HA70" s="253">
        <f t="shared" si="185"/>
        <v>0</v>
      </c>
      <c r="HB70" s="253">
        <f t="shared" si="185"/>
        <v>0</v>
      </c>
      <c r="HC70" s="253">
        <f t="shared" si="185"/>
        <v>0</v>
      </c>
      <c r="HD70" s="253">
        <f t="shared" si="185"/>
        <v>0</v>
      </c>
      <c r="HE70" s="253">
        <f t="shared" si="185"/>
        <v>0</v>
      </c>
      <c r="HF70" s="254">
        <f t="shared" si="185"/>
        <v>0</v>
      </c>
      <c r="HG70" s="252">
        <f t="shared" si="187"/>
        <v>0</v>
      </c>
      <c r="HH70" s="253">
        <f t="shared" si="187"/>
        <v>0</v>
      </c>
      <c r="HI70" s="253">
        <f t="shared" si="187"/>
        <v>0</v>
      </c>
      <c r="HJ70" s="253">
        <f t="shared" si="187"/>
        <v>0</v>
      </c>
      <c r="HK70" s="253">
        <f t="shared" si="187"/>
        <v>0</v>
      </c>
      <c r="HL70" s="253">
        <f t="shared" si="187"/>
        <v>0</v>
      </c>
      <c r="HM70" s="253">
        <f t="shared" si="187"/>
        <v>0</v>
      </c>
      <c r="HN70" s="254">
        <f t="shared" si="187"/>
        <v>0</v>
      </c>
      <c r="HO70" s="252" t="e">
        <f t="shared" si="189"/>
        <v>#REF!</v>
      </c>
      <c r="HP70" s="253" t="e">
        <f t="shared" si="189"/>
        <v>#REF!</v>
      </c>
      <c r="HQ70" s="253">
        <f t="shared" si="189"/>
        <v>0</v>
      </c>
      <c r="HR70" s="253">
        <f t="shared" si="189"/>
        <v>0</v>
      </c>
      <c r="HS70" s="253">
        <f t="shared" si="189"/>
        <v>0</v>
      </c>
      <c r="HT70" s="253">
        <f t="shared" si="189"/>
        <v>0</v>
      </c>
      <c r="HU70" s="253">
        <f t="shared" si="189"/>
        <v>0</v>
      </c>
      <c r="HV70" s="254">
        <f t="shared" si="189"/>
        <v>0</v>
      </c>
      <c r="HW70" s="252">
        <f t="shared" si="191"/>
        <v>0</v>
      </c>
      <c r="HX70" s="253">
        <f t="shared" si="191"/>
        <v>0</v>
      </c>
      <c r="HY70" s="253">
        <f t="shared" si="191"/>
        <v>0</v>
      </c>
      <c r="HZ70" s="253">
        <f t="shared" si="191"/>
        <v>0</v>
      </c>
      <c r="IA70" s="253">
        <f t="shared" si="191"/>
        <v>0</v>
      </c>
      <c r="IB70" s="253">
        <f t="shared" si="191"/>
        <v>0</v>
      </c>
      <c r="IC70" s="253">
        <f t="shared" si="191"/>
        <v>0</v>
      </c>
      <c r="ID70" s="254">
        <f t="shared" si="191"/>
        <v>0</v>
      </c>
      <c r="IE70" s="252">
        <f t="shared" si="193"/>
        <v>0</v>
      </c>
      <c r="IF70" s="253">
        <f t="shared" si="193"/>
        <v>0</v>
      </c>
      <c r="IG70" s="253">
        <f t="shared" si="193"/>
        <v>0</v>
      </c>
      <c r="IH70" s="253">
        <f t="shared" si="193"/>
        <v>0</v>
      </c>
      <c r="II70" s="253">
        <f t="shared" si="193"/>
        <v>0</v>
      </c>
      <c r="IJ70" s="253">
        <f t="shared" si="193"/>
        <v>0</v>
      </c>
      <c r="IK70" s="253">
        <f t="shared" si="193"/>
        <v>0</v>
      </c>
      <c r="IL70" s="254">
        <f t="shared" si="193"/>
        <v>0</v>
      </c>
      <c r="IM70" s="255" t="e">
        <f t="shared" si="178"/>
        <v>#REF!</v>
      </c>
      <c r="IN70" s="256">
        <f t="shared" si="179"/>
        <v>0</v>
      </c>
      <c r="IO70" s="256" t="e">
        <f t="shared" si="180"/>
        <v>#REF!</v>
      </c>
      <c r="IP70" s="256">
        <f t="shared" si="181"/>
        <v>0</v>
      </c>
      <c r="IQ70" s="257">
        <f t="shared" si="182"/>
        <v>0</v>
      </c>
      <c r="IR70" s="404" t="e">
        <f t="shared" si="195"/>
        <v>#REF!</v>
      </c>
      <c r="IS70" s="250">
        <f t="shared" si="202"/>
        <v>15</v>
      </c>
      <c r="IT70" s="258" t="e">
        <f t="shared" si="183"/>
        <v>#REF!</v>
      </c>
      <c r="IU70" s="664">
        <v>2400</v>
      </c>
      <c r="IV70" s="409">
        <v>2</v>
      </c>
      <c r="IW70" s="648" t="s">
        <v>208</v>
      </c>
      <c r="IX70" s="649" t="e">
        <f t="shared" si="196"/>
        <v>#REF!</v>
      </c>
      <c r="IY70" s="650" t="e">
        <f t="shared" si="198"/>
        <v>#REF!</v>
      </c>
      <c r="IZ70" s="651">
        <v>3</v>
      </c>
      <c r="JA70" s="652">
        <v>2</v>
      </c>
      <c r="JB70" s="650" t="e">
        <f t="shared" si="199"/>
        <v>#REF!</v>
      </c>
      <c r="JC70" s="651">
        <v>3</v>
      </c>
      <c r="JD70" s="652">
        <v>2</v>
      </c>
      <c r="JE70" s="653" t="e">
        <f t="shared" si="200"/>
        <v>#REF!</v>
      </c>
      <c r="JF70" s="654">
        <v>3</v>
      </c>
      <c r="JG70" s="652">
        <v>2</v>
      </c>
      <c r="JH70" s="653"/>
      <c r="JI70" s="654"/>
      <c r="JJ70" s="655"/>
      <c r="JK70" s="418"/>
      <c r="JL70" s="419"/>
      <c r="JM70" s="420"/>
      <c r="JN70" s="662">
        <v>1</v>
      </c>
      <c r="JO70" s="662">
        <v>1.4</v>
      </c>
      <c r="JP70" s="662">
        <v>1</v>
      </c>
      <c r="JQ70" s="662">
        <v>1</v>
      </c>
      <c r="JR70" s="663">
        <v>1</v>
      </c>
      <c r="JS70" s="658" t="e">
        <f t="shared" si="201"/>
        <v>#REF!</v>
      </c>
    </row>
    <row r="71" spans="25:279" ht="20.100000000000001" customHeight="1">
      <c r="Y71" s="380" t="e">
        <f>N!IK46</f>
        <v>#REF!</v>
      </c>
      <c r="Z71" s="377" t="s">
        <v>28</v>
      </c>
      <c r="AA71" s="244">
        <f>IF(AA$32="",IF(AA$31="",(SUMIF(S!$HC$15:$HL$15,'Ciclo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Semaforico'!AA$30,O!$HC46:$HL46))*AA$31),(SUMIF(S!$HC$15:$HL$15,'Ciclo Semaforico'!AA$32,S!$HC46:$HL46)+SUMIF(N!$HC$15:$HL$15,'Ciclo Semaforico'!AA$32,N!$HC46:$HL46)+SUMIF(E!$HC$15:$HL$15,'Ciclo Semaforico'!AA$32,E!$HC46:$HL46)+SUMIF(O!$HC$15:$HL$15,'Ciclo Semaforico'!AA$32,O!$HC46:$HL46))-IF(AA$31="",(SUMIF(S!$HC$15:$HL$15,'Ciclo Semaforico'!AA$30,S!$HC46:$HL46)+SUMIF(N!$HC$15:$HL$15,'Ciclo Semaforico'!AA$30,N!$HC46:$HL46)+SUMIF(E!$HC$15:$HL$15,'Ciclo Semaforico'!AA$30,E!$HC46:$HL46)+SUMIF(O!$HC$15:$HL$15,'Ciclo Semaforico'!AA$30,O!$HC46:$HL46)),(SUMIF(S!$HC$15:$HL$15,'Ciclo Semaforico'!AA$30,S!$HC46:$HL46)+SUMIF(N!$HC$15:$HL$15,'Ciclo Semaforico'!AA$30,N!$HC46:$HL46)+SUMIF(E!$HC$15:$HL$15,'Ciclo Semaforico'!AA$30,E!$HC46:$HL46)+SUMIF(O!$HC$15:$HL$15,'Ciclo Semaforico'!AA$30,O!$HC46:$HL46))*AA$31))</f>
        <v>0</v>
      </c>
      <c r="AB71" s="245">
        <f>IF(AB$32="",IF(AB$31="",(SUMIF(S!$HC$15:$HL$15,'Ciclo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Semaforico'!AB$30,O!$HC46:$HL46))*AB$31),(SUMIF(S!$HC$15:$HL$15,'Ciclo Semaforico'!AB$32,S!$HC46:$HL46)+SUMIF(N!$HC$15:$HL$15,'Ciclo Semaforico'!AB$32,N!$HC46:$HL46)+SUMIF(E!$HC$15:$HL$15,'Ciclo Semaforico'!AB$32,E!$HC46:$HL46)+SUMIF(O!$HC$15:$HL$15,'Ciclo Semaforico'!AB$32,O!$HC46:$HL46))-IF(AB$31="",(SUMIF(S!$HC$15:$HL$15,'Ciclo Semaforico'!AB$30,S!$HC46:$HL46)+SUMIF(N!$HC$15:$HL$15,'Ciclo Semaforico'!AB$30,N!$HC46:$HL46)+SUMIF(E!$HC$15:$HL$15,'Ciclo Semaforico'!AB$30,E!$HC46:$HL46)+SUMIF(O!$HC$15:$HL$15,'Ciclo Semaforico'!AB$30,O!$HC46:$HL46)),(SUMIF(S!$HC$15:$HL$15,'Ciclo Semaforico'!AB$30,S!$HC46:$HL46)+SUMIF(N!$HC$15:$HL$15,'Ciclo Semaforico'!AB$30,N!$HC46:$HL46)+SUMIF(E!$HC$15:$HL$15,'Ciclo Semaforico'!AB$30,E!$HC46:$HL46)+SUMIF(O!$HC$15:$HL$15,'Ciclo Semaforico'!AB$30,O!$HC46:$HL46))*AB$31))</f>
        <v>0</v>
      </c>
      <c r="AC71" s="245">
        <f>IF(AC$32="",IF(AC$31="",(SUMIF(S!$HC$15:$HL$15,'Ciclo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Semaforico'!AC$30,O!$HC46:$HL46))*AC$31),(SUMIF(S!$HC$15:$HL$15,'Ciclo Semaforico'!AC$32,S!$HC46:$HL46)+SUMIF(N!$HC$15:$HL$15,'Ciclo Semaforico'!AC$32,N!$HC46:$HL46)+SUMIF(E!$HC$15:$HL$15,'Ciclo Semaforico'!AC$32,E!$HC46:$HL46)+SUMIF(O!$HC$15:$HL$15,'Ciclo Semaforico'!AC$32,O!$HC46:$HL46))-IF(AC$31="",(SUMIF(S!$HC$15:$HL$15,'Ciclo Semaforico'!AC$30,S!$HC46:$HL46)+SUMIF(N!$HC$15:$HL$15,'Ciclo Semaforico'!AC$30,N!$HC46:$HL46)+SUMIF(E!$HC$15:$HL$15,'Ciclo Semaforico'!AC$30,E!$HC46:$HL46)+SUMIF(O!$HC$15:$HL$15,'Ciclo Semaforico'!AC$30,O!$HC46:$HL46)),(SUMIF(S!$HC$15:$HL$15,'Ciclo Semaforico'!AC$30,S!$HC46:$HL46)+SUMIF(N!$HC$15:$HL$15,'Ciclo Semaforico'!AC$30,N!$HC46:$HL46)+SUMIF(E!$HC$15:$HL$15,'Ciclo Semaforico'!AC$30,E!$HC46:$HL46)+SUMIF(O!$HC$15:$HL$15,'Ciclo Semaforico'!AC$30,O!$HC46:$HL46))*AC$31))</f>
        <v>0</v>
      </c>
      <c r="AD71" s="245">
        <f>IF(AD$32="",IF(AD$31="",(SUMIF(S!$HC$15:$HL$15,'Ciclo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Semaforico'!AD$30,O!$HC46:$HL46))*AD$31),(SUMIF(S!$HC$15:$HL$15,'Ciclo Semaforico'!AD$32,S!$HC46:$HL46)+SUMIF(N!$HC$15:$HL$15,'Ciclo Semaforico'!AD$32,N!$HC46:$HL46)+SUMIF(E!$HC$15:$HL$15,'Ciclo Semaforico'!AD$32,E!$HC46:$HL46)+SUMIF(O!$HC$15:$HL$15,'Ciclo Semaforico'!AD$32,O!$HC46:$HL46))-IF(AD$31="",(SUMIF(S!$HC$15:$HL$15,'Ciclo Semaforico'!AD$30,S!$HC46:$HL46)+SUMIF(N!$HC$15:$HL$15,'Ciclo Semaforico'!AD$30,N!$HC46:$HL46)+SUMIF(E!$HC$15:$HL$15,'Ciclo Semaforico'!AD$30,E!$HC46:$HL46)+SUMIF(O!$HC$15:$HL$15,'Ciclo Semaforico'!AD$30,O!$HC46:$HL46)),(SUMIF(S!$HC$15:$HL$15,'Ciclo Semaforico'!AD$30,S!$HC46:$HL46)+SUMIF(N!$HC$15:$HL$15,'Ciclo Semaforico'!AD$30,N!$HC46:$HL46)+SUMIF(E!$HC$15:$HL$15,'Ciclo Semaforico'!AD$30,E!$HC46:$HL46)+SUMIF(O!$HC$15:$HL$15,'Ciclo Semaforico'!AD$30,O!$HC46:$HL46))*AD$31))</f>
        <v>0</v>
      </c>
      <c r="AE71" s="245" t="e">
        <f>IF(AE$32="",IF(AE$31="",(SUMIF(S!$HC$15:$HL$15,'Ciclo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Semaforico'!AE$30,O!$HC46:$HL46))*AE$31),(SUMIF(S!$HC$15:$HL$15,'Ciclo Semaforico'!AE$32,S!$HC46:$HL46)+SUMIF(N!$HC$15:$HL$15,'Ciclo Semaforico'!AE$32,N!$HC46:$HL46)+SUMIF(E!$HC$15:$HL$15,'Ciclo Semaforico'!AE$32,E!$HC46:$HL46)+SUMIF(O!$HC$15:$HL$15,'Ciclo Semaforico'!AE$32,O!$HC46:$HL46))-IF(AE$31="",(SUMIF(S!$HC$15:$HL$15,'Ciclo Semaforico'!AE$30,S!$HC46:$HL46)+SUMIF(N!$HC$15:$HL$15,'Ciclo Semaforico'!AE$30,N!$HC46:$HL46)+SUMIF(E!$HC$15:$HL$15,'Ciclo Semaforico'!AE$30,E!$HC46:$HL46)+SUMIF(O!$HC$15:$HL$15,'Ciclo Semaforico'!AE$30,O!$HC46:$HL46)),(SUMIF(S!$HC$15:$HL$15,'Ciclo Semaforico'!AE$30,S!$HC46:$HL46)+SUMIF(N!$HC$15:$HL$15,'Ciclo Semaforico'!AE$30,N!$HC46:$HL46)+SUMIF(E!$HC$15:$HL$15,'Ciclo Semaforico'!AE$30,E!$HC46:$HL46)+SUMIF(O!$HC$15:$HL$15,'Ciclo Semaforico'!AE$30,O!$HC46:$HL46))*AE$31))</f>
        <v>#REF!</v>
      </c>
      <c r="AF71" s="245">
        <f>IF(AF$32="",IF(AF$31="",(SUMIF(S!$HC$15:$HL$15,'Ciclo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Semaforico'!AF$30,O!$HC46:$HL46))*AF$31),(SUMIF(S!$HC$15:$HL$15,'Ciclo Semaforico'!AF$32,S!$HC46:$HL46)+SUMIF(N!$HC$15:$HL$15,'Ciclo Semaforico'!AF$32,N!$HC46:$HL46)+SUMIF(E!$HC$15:$HL$15,'Ciclo Semaforico'!AF$32,E!$HC46:$HL46)+SUMIF(O!$HC$15:$HL$15,'Ciclo Semaforico'!AF$32,O!$HC46:$HL46))-IF(AF$31="",(SUMIF(S!$HC$15:$HL$15,'Ciclo Semaforico'!AF$30,S!$HC46:$HL46)+SUMIF(N!$HC$15:$HL$15,'Ciclo Semaforico'!AF$30,N!$HC46:$HL46)+SUMIF(E!$HC$15:$HL$15,'Ciclo Semaforico'!AF$30,E!$HC46:$HL46)+SUMIF(O!$HC$15:$HL$15,'Ciclo Semaforico'!AF$30,O!$HC46:$HL46)),(SUMIF(S!$HC$15:$HL$15,'Ciclo Semaforico'!AF$30,S!$HC46:$HL46)+SUMIF(N!$HC$15:$HL$15,'Ciclo Semaforico'!AF$30,N!$HC46:$HL46)+SUMIF(E!$HC$15:$HL$15,'Ciclo Semaforico'!AF$30,E!$HC46:$HL46)+SUMIF(O!$HC$15:$HL$15,'Ciclo Semaforico'!AF$30,O!$HC46:$HL46))*AF$31))</f>
        <v>0</v>
      </c>
      <c r="AG71" s="245">
        <f>IF(AG$32="",IF(AG$31="",(SUMIF(S!$HC$15:$HL$15,'Ciclo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Semaforico'!AG$30,O!$HC46:$HL46))*AG$31),(SUMIF(S!$HC$15:$HL$15,'Ciclo Semaforico'!AG$32,S!$HC46:$HL46)+SUMIF(N!$HC$15:$HL$15,'Ciclo Semaforico'!AG$32,N!$HC46:$HL46)+SUMIF(E!$HC$15:$HL$15,'Ciclo Semaforico'!AG$32,E!$HC46:$HL46)+SUMIF(O!$HC$15:$HL$15,'Ciclo Semaforico'!AG$32,O!$HC46:$HL46))-IF(AG$31="",(SUMIF(S!$HC$15:$HL$15,'Ciclo Semaforico'!AG$30,S!$HC46:$HL46)+SUMIF(N!$HC$15:$HL$15,'Ciclo Semaforico'!AG$30,N!$HC46:$HL46)+SUMIF(E!$HC$15:$HL$15,'Ciclo Semaforico'!AG$30,E!$HC46:$HL46)+SUMIF(O!$HC$15:$HL$15,'Ciclo Semaforico'!AG$30,O!$HC46:$HL46)),(SUMIF(S!$HC$15:$HL$15,'Ciclo Semaforico'!AG$30,S!$HC46:$HL46)+SUMIF(N!$HC$15:$HL$15,'Ciclo Semaforico'!AG$30,N!$HC46:$HL46)+SUMIF(E!$HC$15:$HL$15,'Ciclo Semaforico'!AG$30,E!$HC46:$HL46)+SUMIF(O!$HC$15:$HL$15,'Ciclo Semaforico'!AG$30,O!$HC46:$HL46))*AG$31))</f>
        <v>0</v>
      </c>
      <c r="AH71" s="245">
        <f>IF(AH$32="",IF(AH$31="",(SUMIF(S!$HC$15:$HL$15,'Ciclo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Semaforico'!AH$30,O!$HC46:$HL46))*AH$31),(SUMIF(S!$HC$15:$HL$15,'Ciclo Semaforico'!AH$32,S!$HC46:$HL46)+SUMIF(N!$HC$15:$HL$15,'Ciclo Semaforico'!AH$32,N!$HC46:$HL46)+SUMIF(E!$HC$15:$HL$15,'Ciclo Semaforico'!AH$32,E!$HC46:$HL46)+SUMIF(O!$HC$15:$HL$15,'Ciclo Semaforico'!AH$32,O!$HC46:$HL46))-IF(AH$31="",(SUMIF(S!$HC$15:$HL$15,'Ciclo Semaforico'!AH$30,S!$HC46:$HL46)+SUMIF(N!$HC$15:$HL$15,'Ciclo Semaforico'!AH$30,N!$HC46:$HL46)+SUMIF(E!$HC$15:$HL$15,'Ciclo Semaforico'!AH$30,E!$HC46:$HL46)+SUMIF(O!$HC$15:$HL$15,'Ciclo Semaforico'!AH$30,O!$HC46:$HL46)),(SUMIF(S!$HC$15:$HL$15,'Ciclo Semaforico'!AH$30,S!$HC46:$HL46)+SUMIF(N!$HC$15:$HL$15,'Ciclo Semaforico'!AH$30,N!$HC46:$HL46)+SUMIF(E!$HC$15:$HL$15,'Ciclo Semaforico'!AH$30,E!$HC46:$HL46)+SUMIF(O!$HC$15:$HL$15,'Ciclo Semaforico'!AH$30,O!$HC46:$HL46))*AH$31))</f>
        <v>0</v>
      </c>
      <c r="AI71" s="245">
        <f>IF(AI$32="",IF(AI$31="",(SUMIF(S!$HC$15:$HL$15,'Ciclo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Semaforico'!AI$30,O!$HC46:$HL46))*AI$31),(SUMIF(S!$HC$15:$HL$15,'Ciclo Semaforico'!AI$32,S!$HC46:$HL46)+SUMIF(N!$HC$15:$HL$15,'Ciclo Semaforico'!AI$32,N!$HC46:$HL46)+SUMIF(E!$HC$15:$HL$15,'Ciclo Semaforico'!AI$32,E!$HC46:$HL46)+SUMIF(O!$HC$15:$HL$15,'Ciclo Semaforico'!AI$32,O!$HC46:$HL46))-IF(AI$31="",(SUMIF(S!$HC$15:$HL$15,'Ciclo Semaforico'!AI$30,S!$HC46:$HL46)+SUMIF(N!$HC$15:$HL$15,'Ciclo Semaforico'!AI$30,N!$HC46:$HL46)+SUMIF(E!$HC$15:$HL$15,'Ciclo Semaforico'!AI$30,E!$HC46:$HL46)+SUMIF(O!$HC$15:$HL$15,'Ciclo Semaforico'!AI$30,O!$HC46:$HL46)),(SUMIF(S!$HC$15:$HL$15,'Ciclo Semaforico'!AI$30,S!$HC46:$HL46)+SUMIF(N!$HC$15:$HL$15,'Ciclo Semaforico'!AI$30,N!$HC46:$HL46)+SUMIF(E!$HC$15:$HL$15,'Ciclo Semaforico'!AI$30,E!$HC46:$HL46)+SUMIF(O!$HC$15:$HL$15,'Ciclo Semaforico'!AI$30,O!$HC46:$HL46))*AI$31))</f>
        <v>0</v>
      </c>
      <c r="AJ71" s="245">
        <f>IF(AJ$32="",IF(AJ$31="",(SUMIF(S!$HC$15:$HL$15,'Ciclo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Semaforico'!AJ$30,O!$HC46:$HL46))*AJ$31),(SUMIF(S!$HC$15:$HL$15,'Ciclo Semaforico'!AJ$32,S!$HC46:$HL46)+SUMIF(N!$HC$15:$HL$15,'Ciclo Semaforico'!AJ$32,N!$HC46:$HL46)+SUMIF(E!$HC$15:$HL$15,'Ciclo Semaforico'!AJ$32,E!$HC46:$HL46)+SUMIF(O!$HC$15:$HL$15,'Ciclo Semaforico'!AJ$32,O!$HC46:$HL46))-IF(AJ$31="",(SUMIF(S!$HC$15:$HL$15,'Ciclo Semaforico'!AJ$30,S!$HC46:$HL46)+SUMIF(N!$HC$15:$HL$15,'Ciclo Semaforico'!AJ$30,N!$HC46:$HL46)+SUMIF(E!$HC$15:$HL$15,'Ciclo Semaforico'!AJ$30,E!$HC46:$HL46)+SUMIF(O!$HC$15:$HL$15,'Ciclo Semaforico'!AJ$30,O!$HC46:$HL46)),(SUMIF(S!$HC$15:$HL$15,'Ciclo Semaforico'!AJ$30,S!$HC46:$HL46)+SUMIF(N!$HC$15:$HL$15,'Ciclo Semaforico'!AJ$30,N!$HC46:$HL46)+SUMIF(E!$HC$15:$HL$15,'Ciclo Semaforico'!AJ$30,E!$HC46:$HL46)+SUMIF(O!$HC$15:$HL$15,'Ciclo Semaforico'!AJ$30,O!$HC46:$HL46))*AJ$31))</f>
        <v>0</v>
      </c>
      <c r="AK71" s="245">
        <f>IF(AK$32="",IF(AK$31="",(SUMIF(S!$HC$15:$HL$15,'Ciclo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Semaforico'!AK$30,O!$HC46:$HL46))*AK$31),(SUMIF(S!$HC$15:$HL$15,'Ciclo Semaforico'!AK$32,S!$HC46:$HL46)+SUMIF(N!$HC$15:$HL$15,'Ciclo Semaforico'!AK$32,N!$HC46:$HL46)+SUMIF(E!$HC$15:$HL$15,'Ciclo Semaforico'!AK$32,E!$HC46:$HL46)+SUMIF(O!$HC$15:$HL$15,'Ciclo Semaforico'!AK$32,O!$HC46:$HL46))-IF(AK$31="",(SUMIF(S!$HC$15:$HL$15,'Ciclo Semaforico'!AK$30,S!$HC46:$HL46)+SUMIF(N!$HC$15:$HL$15,'Ciclo Semaforico'!AK$30,N!$HC46:$HL46)+SUMIF(E!$HC$15:$HL$15,'Ciclo Semaforico'!AK$30,E!$HC46:$HL46)+SUMIF(O!$HC$15:$HL$15,'Ciclo Semaforico'!AK$30,O!$HC46:$HL46)),(SUMIF(S!$HC$15:$HL$15,'Ciclo Semaforico'!AK$30,S!$HC46:$HL46)+SUMIF(N!$HC$15:$HL$15,'Ciclo Semaforico'!AK$30,N!$HC46:$HL46)+SUMIF(E!$HC$15:$HL$15,'Ciclo Semaforico'!AK$30,E!$HC46:$HL46)+SUMIF(O!$HC$15:$HL$15,'Ciclo Semaforico'!AK$30,O!$HC46:$HL46))*AK$31))</f>
        <v>0</v>
      </c>
      <c r="AL71" s="246">
        <f>IF(AL$32="",IF(AL$31="",(SUMIF(S!$HC$15:$HL$15,'Ciclo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Semaforico'!AL$30,O!$HC46:$HL46))*AL$31),(SUMIF(S!$HC$15:$HL$15,'Ciclo Semaforico'!AL$32,S!$HC46:$HL46)+SUMIF(N!$HC$15:$HL$15,'Ciclo Semaforico'!AL$32,N!$HC46:$HL46)+SUMIF(E!$HC$15:$HL$15,'Ciclo Semaforico'!AL$32,E!$HC46:$HL46)+SUMIF(O!$HC$15:$HL$15,'Ciclo Semaforico'!AL$32,O!$HC46:$HL46))-IF(AL$31="",(SUMIF(S!$HC$15:$HL$15,'Ciclo Semaforico'!AL$30,S!$HC46:$HL46)+SUMIF(N!$HC$15:$HL$15,'Ciclo Semaforico'!AL$30,N!$HC46:$HL46)+SUMIF(E!$HC$15:$HL$15,'Ciclo Semaforico'!AL$30,E!$HC46:$HL46)+SUMIF(O!$HC$15:$HL$15,'Ciclo Semaforico'!AL$30,O!$HC46:$HL46)),(SUMIF(S!$HC$15:$HL$15,'Ciclo Semaforico'!AL$30,S!$HC46:$HL46)+SUMIF(N!$HC$15:$HL$15,'Ciclo Semaforico'!AL$30,N!$HC46:$HL46)+SUMIF(E!$HC$15:$HL$15,'Ciclo Semaforico'!AL$30,E!$HC46:$HL46)+SUMIF(O!$HC$15:$HL$15,'Ciclo Semaforico'!AL$30,O!$HC46:$HL46))*AL$31))</f>
        <v>0</v>
      </c>
      <c r="AM71" s="244">
        <f>IF(AM$32="",IF(AM$31="",(SUMIF(S!$HC$15:$HL$15,'Ciclo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Semaforico'!AM$30,O!$HC46:$HL46))*AM$31),(SUMIF(S!$HC$15:$HL$15,'Ciclo Semaforico'!AM$32,S!$HC46:$HL46)+SUMIF(N!$HC$15:$HL$15,'Ciclo Semaforico'!AM$32,N!$HC46:$HL46)+SUMIF(E!$HC$15:$HL$15,'Ciclo Semaforico'!AM$32,E!$HC46:$HL46)+SUMIF(O!$HC$15:$HL$15,'Ciclo Semaforico'!AM$32,O!$HC46:$HL46))-IF(AM$31="",(SUMIF(S!$HC$15:$HL$15,'Ciclo Semaforico'!AM$30,S!$HC46:$HL46)+SUMIF(N!$HC$15:$HL$15,'Ciclo Semaforico'!AM$30,N!$HC46:$HL46)+SUMIF(E!$HC$15:$HL$15,'Ciclo Semaforico'!AM$30,E!$HC46:$HL46)+SUMIF(O!$HC$15:$HL$15,'Ciclo Semaforico'!AM$30,O!$HC46:$HL46)),(SUMIF(S!$HC$15:$HL$15,'Ciclo Semaforico'!AM$30,S!$HC46:$HL46)+SUMIF(N!$HC$15:$HL$15,'Ciclo Semaforico'!AM$30,N!$HC46:$HL46)+SUMIF(E!$HC$15:$HL$15,'Ciclo Semaforico'!AM$30,E!$HC46:$HL46)+SUMIF(O!$HC$15:$HL$15,'Ciclo Semaforico'!AM$30,O!$HC46:$HL46))*AM$31))</f>
        <v>0</v>
      </c>
      <c r="AN71" s="245">
        <f>IF(AN$32="",IF(AN$31="",(SUMIF(S!$HC$15:$HL$15,'Ciclo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Semaforico'!AN$30,O!$HC46:$HL46))*AN$31),(SUMIF(S!$HC$15:$HL$15,'Ciclo Semaforico'!AN$32,S!$HC46:$HL46)+SUMIF(N!$HC$15:$HL$15,'Ciclo Semaforico'!AN$32,N!$HC46:$HL46)+SUMIF(E!$HC$15:$HL$15,'Ciclo Semaforico'!AN$32,E!$HC46:$HL46)+SUMIF(O!$HC$15:$HL$15,'Ciclo Semaforico'!AN$32,O!$HC46:$HL46))-IF(AN$31="",(SUMIF(S!$HC$15:$HL$15,'Ciclo Semaforico'!AN$30,S!$HC46:$HL46)+SUMIF(N!$HC$15:$HL$15,'Ciclo Semaforico'!AN$30,N!$HC46:$HL46)+SUMIF(E!$HC$15:$HL$15,'Ciclo Semaforico'!AN$30,E!$HC46:$HL46)+SUMIF(O!$HC$15:$HL$15,'Ciclo Semaforico'!AN$30,O!$HC46:$HL46)),(SUMIF(S!$HC$15:$HL$15,'Ciclo Semaforico'!AN$30,S!$HC46:$HL46)+SUMIF(N!$HC$15:$HL$15,'Ciclo Semaforico'!AN$30,N!$HC46:$HL46)+SUMIF(E!$HC$15:$HL$15,'Ciclo Semaforico'!AN$30,E!$HC46:$HL46)+SUMIF(O!$HC$15:$HL$15,'Ciclo Semaforico'!AN$30,O!$HC46:$HL46))*AN$31))</f>
        <v>0</v>
      </c>
      <c r="AO71" s="245">
        <f>IF(AO$32="",IF(AO$31="",(SUMIF(S!$HC$15:$HL$15,'Ciclo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Semaforico'!AO$30,O!$HC46:$HL46))*AO$31),(SUMIF(S!$HC$15:$HL$15,'Ciclo Semaforico'!AO$32,S!$HC46:$HL46)+SUMIF(N!$HC$15:$HL$15,'Ciclo Semaforico'!AO$32,N!$HC46:$HL46)+SUMIF(E!$HC$15:$HL$15,'Ciclo Semaforico'!AO$32,E!$HC46:$HL46)+SUMIF(O!$HC$15:$HL$15,'Ciclo Semaforico'!AO$32,O!$HC46:$HL46))-IF(AO$31="",(SUMIF(S!$HC$15:$HL$15,'Ciclo Semaforico'!AO$30,S!$HC46:$HL46)+SUMIF(N!$HC$15:$HL$15,'Ciclo Semaforico'!AO$30,N!$HC46:$HL46)+SUMIF(E!$HC$15:$HL$15,'Ciclo Semaforico'!AO$30,E!$HC46:$HL46)+SUMIF(O!$HC$15:$HL$15,'Ciclo Semaforico'!AO$30,O!$HC46:$HL46)),(SUMIF(S!$HC$15:$HL$15,'Ciclo Semaforico'!AO$30,S!$HC46:$HL46)+SUMIF(N!$HC$15:$HL$15,'Ciclo Semaforico'!AO$30,N!$HC46:$HL46)+SUMIF(E!$HC$15:$HL$15,'Ciclo Semaforico'!AO$30,E!$HC46:$HL46)+SUMIF(O!$HC$15:$HL$15,'Ciclo Semaforico'!AO$30,O!$HC46:$HL46))*AO$31))</f>
        <v>0</v>
      </c>
      <c r="AP71" s="245">
        <f>IF(AP$32="",IF(AP$31="",(SUMIF(S!$HC$15:$HL$15,'Ciclo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Semaforico'!AP$30,O!$HC46:$HL46))*AP$31),(SUMIF(S!$HC$15:$HL$15,'Ciclo Semaforico'!AP$32,S!$HC46:$HL46)+SUMIF(N!$HC$15:$HL$15,'Ciclo Semaforico'!AP$32,N!$HC46:$HL46)+SUMIF(E!$HC$15:$HL$15,'Ciclo Semaforico'!AP$32,E!$HC46:$HL46)+SUMIF(O!$HC$15:$HL$15,'Ciclo Semaforico'!AP$32,O!$HC46:$HL46))-IF(AP$31="",(SUMIF(S!$HC$15:$HL$15,'Ciclo Semaforico'!AP$30,S!$HC46:$HL46)+SUMIF(N!$HC$15:$HL$15,'Ciclo Semaforico'!AP$30,N!$HC46:$HL46)+SUMIF(E!$HC$15:$HL$15,'Ciclo Semaforico'!AP$30,E!$HC46:$HL46)+SUMIF(O!$HC$15:$HL$15,'Ciclo Semaforico'!AP$30,O!$HC46:$HL46)),(SUMIF(S!$HC$15:$HL$15,'Ciclo Semaforico'!AP$30,S!$HC46:$HL46)+SUMIF(N!$HC$15:$HL$15,'Ciclo Semaforico'!AP$30,N!$HC46:$HL46)+SUMIF(E!$HC$15:$HL$15,'Ciclo Semaforico'!AP$30,E!$HC46:$HL46)+SUMIF(O!$HC$15:$HL$15,'Ciclo Semaforico'!AP$30,O!$HC46:$HL46))*AP$31))</f>
        <v>0</v>
      </c>
      <c r="AQ71" s="245">
        <f>IF(AQ$32="",IF(AQ$31="",(SUMIF(S!$HC$15:$HL$15,'Ciclo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Semaforico'!AQ$30,O!$HC46:$HL46))*AQ$31),(SUMIF(S!$HC$15:$HL$15,'Ciclo Semaforico'!AQ$32,S!$HC46:$HL46)+SUMIF(N!$HC$15:$HL$15,'Ciclo Semaforico'!AQ$32,N!$HC46:$HL46)+SUMIF(E!$HC$15:$HL$15,'Ciclo Semaforico'!AQ$32,E!$HC46:$HL46)+SUMIF(O!$HC$15:$HL$15,'Ciclo Semaforico'!AQ$32,O!$HC46:$HL46))-IF(AQ$31="",(SUMIF(S!$HC$15:$HL$15,'Ciclo Semaforico'!AQ$30,S!$HC46:$HL46)+SUMIF(N!$HC$15:$HL$15,'Ciclo Semaforico'!AQ$30,N!$HC46:$HL46)+SUMIF(E!$HC$15:$HL$15,'Ciclo Semaforico'!AQ$30,E!$HC46:$HL46)+SUMIF(O!$HC$15:$HL$15,'Ciclo Semaforico'!AQ$30,O!$HC46:$HL46)),(SUMIF(S!$HC$15:$HL$15,'Ciclo Semaforico'!AQ$30,S!$HC46:$HL46)+SUMIF(N!$HC$15:$HL$15,'Ciclo Semaforico'!AQ$30,N!$HC46:$HL46)+SUMIF(E!$HC$15:$HL$15,'Ciclo Semaforico'!AQ$30,E!$HC46:$HL46)+SUMIF(O!$HC$15:$HL$15,'Ciclo Semaforico'!AQ$30,O!$HC46:$HL46))*AQ$31))</f>
        <v>0</v>
      </c>
      <c r="AR71" s="245">
        <f>IF(AR$32="",IF(AR$31="",(SUMIF(S!$HC$15:$HL$15,'Ciclo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Semaforico'!AR$30,O!$HC46:$HL46))*AR$31),(SUMIF(S!$HC$15:$HL$15,'Ciclo Semaforico'!AR$32,S!$HC46:$HL46)+SUMIF(N!$HC$15:$HL$15,'Ciclo Semaforico'!AR$32,N!$HC46:$HL46)+SUMIF(E!$HC$15:$HL$15,'Ciclo Semaforico'!AR$32,E!$HC46:$HL46)+SUMIF(O!$HC$15:$HL$15,'Ciclo Semaforico'!AR$32,O!$HC46:$HL46))-IF(AR$31="",(SUMIF(S!$HC$15:$HL$15,'Ciclo Semaforico'!AR$30,S!$HC46:$HL46)+SUMIF(N!$HC$15:$HL$15,'Ciclo Semaforico'!AR$30,N!$HC46:$HL46)+SUMIF(E!$HC$15:$HL$15,'Ciclo Semaforico'!AR$30,E!$HC46:$HL46)+SUMIF(O!$HC$15:$HL$15,'Ciclo Semaforico'!AR$30,O!$HC46:$HL46)),(SUMIF(S!$HC$15:$HL$15,'Ciclo Semaforico'!AR$30,S!$HC46:$HL46)+SUMIF(N!$HC$15:$HL$15,'Ciclo Semaforico'!AR$30,N!$HC46:$HL46)+SUMIF(E!$HC$15:$HL$15,'Ciclo Semaforico'!AR$30,E!$HC46:$HL46)+SUMIF(O!$HC$15:$HL$15,'Ciclo Semaforico'!AR$30,O!$HC46:$HL46))*AR$31))</f>
        <v>0</v>
      </c>
      <c r="AS71" s="245">
        <f>IF(AS$32="",IF(AS$31="",(SUMIF(S!$HC$15:$HL$15,'Ciclo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Semaforico'!AS$30,O!$HC46:$HL46))*AS$31),(SUMIF(S!$HC$15:$HL$15,'Ciclo Semaforico'!AS$32,S!$HC46:$HL46)+SUMIF(N!$HC$15:$HL$15,'Ciclo Semaforico'!AS$32,N!$HC46:$HL46)+SUMIF(E!$HC$15:$HL$15,'Ciclo Semaforico'!AS$32,E!$HC46:$HL46)+SUMIF(O!$HC$15:$HL$15,'Ciclo Semaforico'!AS$32,O!$HC46:$HL46))-IF(AS$31="",(SUMIF(S!$HC$15:$HL$15,'Ciclo Semaforico'!AS$30,S!$HC46:$HL46)+SUMIF(N!$HC$15:$HL$15,'Ciclo Semaforico'!AS$30,N!$HC46:$HL46)+SUMIF(E!$HC$15:$HL$15,'Ciclo Semaforico'!AS$30,E!$HC46:$HL46)+SUMIF(O!$HC$15:$HL$15,'Ciclo Semaforico'!AS$30,O!$HC46:$HL46)),(SUMIF(S!$HC$15:$HL$15,'Ciclo Semaforico'!AS$30,S!$HC46:$HL46)+SUMIF(N!$HC$15:$HL$15,'Ciclo Semaforico'!AS$30,N!$HC46:$HL46)+SUMIF(E!$HC$15:$HL$15,'Ciclo Semaforico'!AS$30,E!$HC46:$HL46)+SUMIF(O!$HC$15:$HL$15,'Ciclo Semaforico'!AS$30,O!$HC46:$HL46))*AS$31))</f>
        <v>0</v>
      </c>
      <c r="AT71" s="245">
        <f>IF(AT$32="",IF(AT$31="",(SUMIF(S!$HC$15:$HL$15,'Ciclo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Semaforico'!AT$30,O!$HC46:$HL46))*AT$31),(SUMIF(S!$HC$15:$HL$15,'Ciclo Semaforico'!AT$32,S!$HC46:$HL46)+SUMIF(N!$HC$15:$HL$15,'Ciclo Semaforico'!AT$32,N!$HC46:$HL46)+SUMIF(E!$HC$15:$HL$15,'Ciclo Semaforico'!AT$32,E!$HC46:$HL46)+SUMIF(O!$HC$15:$HL$15,'Ciclo Semaforico'!AT$32,O!$HC46:$HL46))-IF(AT$31="",(SUMIF(S!$HC$15:$HL$15,'Ciclo Semaforico'!AT$30,S!$HC46:$HL46)+SUMIF(N!$HC$15:$HL$15,'Ciclo Semaforico'!AT$30,N!$HC46:$HL46)+SUMIF(E!$HC$15:$HL$15,'Ciclo Semaforico'!AT$30,E!$HC46:$HL46)+SUMIF(O!$HC$15:$HL$15,'Ciclo Semaforico'!AT$30,O!$HC46:$HL46)),(SUMIF(S!$HC$15:$HL$15,'Ciclo Semaforico'!AT$30,S!$HC46:$HL46)+SUMIF(N!$HC$15:$HL$15,'Ciclo Semaforico'!AT$30,N!$HC46:$HL46)+SUMIF(E!$HC$15:$HL$15,'Ciclo Semaforico'!AT$30,E!$HC46:$HL46)+SUMIF(O!$HC$15:$HL$15,'Ciclo Semaforico'!AT$30,O!$HC46:$HL46))*AT$31))</f>
        <v>0</v>
      </c>
      <c r="AU71" s="245">
        <f>IF(AU$32="",IF(AU$31="",(SUMIF(S!$HC$15:$HL$15,'Ciclo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Semaforico'!AU$30,O!$HC46:$HL46))*AU$31),(SUMIF(S!$HC$15:$HL$15,'Ciclo Semaforico'!AU$32,S!$HC46:$HL46)+SUMIF(N!$HC$15:$HL$15,'Ciclo Semaforico'!AU$32,N!$HC46:$HL46)+SUMIF(E!$HC$15:$HL$15,'Ciclo Semaforico'!AU$32,E!$HC46:$HL46)+SUMIF(O!$HC$15:$HL$15,'Ciclo Semaforico'!AU$32,O!$HC46:$HL46))-IF(AU$31="",(SUMIF(S!$HC$15:$HL$15,'Ciclo Semaforico'!AU$30,S!$HC46:$HL46)+SUMIF(N!$HC$15:$HL$15,'Ciclo Semaforico'!AU$30,N!$HC46:$HL46)+SUMIF(E!$HC$15:$HL$15,'Ciclo Semaforico'!AU$30,E!$HC46:$HL46)+SUMIF(O!$HC$15:$HL$15,'Ciclo Semaforico'!AU$30,O!$HC46:$HL46)),(SUMIF(S!$HC$15:$HL$15,'Ciclo Semaforico'!AU$30,S!$HC46:$HL46)+SUMIF(N!$HC$15:$HL$15,'Ciclo Semaforico'!AU$30,N!$HC46:$HL46)+SUMIF(E!$HC$15:$HL$15,'Ciclo Semaforico'!AU$30,E!$HC46:$HL46)+SUMIF(O!$HC$15:$HL$15,'Ciclo Semaforico'!AU$30,O!$HC46:$HL46))*AU$31))</f>
        <v>0</v>
      </c>
      <c r="AV71" s="245">
        <f>IF(AV$32="",IF(AV$31="",(SUMIF(S!$HC$15:$HL$15,'Ciclo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Semaforico'!AV$30,O!$HC46:$HL46))*AV$31),(SUMIF(S!$HC$15:$HL$15,'Ciclo Semaforico'!AV$32,S!$HC46:$HL46)+SUMIF(N!$HC$15:$HL$15,'Ciclo Semaforico'!AV$32,N!$HC46:$HL46)+SUMIF(E!$HC$15:$HL$15,'Ciclo Semaforico'!AV$32,E!$HC46:$HL46)+SUMIF(O!$HC$15:$HL$15,'Ciclo Semaforico'!AV$32,O!$HC46:$HL46))-IF(AV$31="",(SUMIF(S!$HC$15:$HL$15,'Ciclo Semaforico'!AV$30,S!$HC46:$HL46)+SUMIF(N!$HC$15:$HL$15,'Ciclo Semaforico'!AV$30,N!$HC46:$HL46)+SUMIF(E!$HC$15:$HL$15,'Ciclo Semaforico'!AV$30,E!$HC46:$HL46)+SUMIF(O!$HC$15:$HL$15,'Ciclo Semaforico'!AV$30,O!$HC46:$HL46)),(SUMIF(S!$HC$15:$HL$15,'Ciclo Semaforico'!AV$30,S!$HC46:$HL46)+SUMIF(N!$HC$15:$HL$15,'Ciclo Semaforico'!AV$30,N!$HC46:$HL46)+SUMIF(E!$HC$15:$HL$15,'Ciclo Semaforico'!AV$30,E!$HC46:$HL46)+SUMIF(O!$HC$15:$HL$15,'Ciclo Semaforico'!AV$30,O!$HC46:$HL46))*AV$31))</f>
        <v>0</v>
      </c>
      <c r="AW71" s="245">
        <f>IF(AW$32="",IF(AW$31="",(SUMIF(S!$HC$15:$HL$15,'Ciclo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Semaforico'!AW$30,O!$HC46:$HL46))*AW$31),(SUMIF(S!$HC$15:$HL$15,'Ciclo Semaforico'!AW$32,S!$HC46:$HL46)+SUMIF(N!$HC$15:$HL$15,'Ciclo Semaforico'!AW$32,N!$HC46:$HL46)+SUMIF(E!$HC$15:$HL$15,'Ciclo Semaforico'!AW$32,E!$HC46:$HL46)+SUMIF(O!$HC$15:$HL$15,'Ciclo Semaforico'!AW$32,O!$HC46:$HL46))-IF(AW$31="",(SUMIF(S!$HC$15:$HL$15,'Ciclo Semaforico'!AW$30,S!$HC46:$HL46)+SUMIF(N!$HC$15:$HL$15,'Ciclo Semaforico'!AW$30,N!$HC46:$HL46)+SUMIF(E!$HC$15:$HL$15,'Ciclo Semaforico'!AW$30,E!$HC46:$HL46)+SUMIF(O!$HC$15:$HL$15,'Ciclo Semaforico'!AW$30,O!$HC46:$HL46)),(SUMIF(S!$HC$15:$HL$15,'Ciclo Semaforico'!AW$30,S!$HC46:$HL46)+SUMIF(N!$HC$15:$HL$15,'Ciclo Semaforico'!AW$30,N!$HC46:$HL46)+SUMIF(E!$HC$15:$HL$15,'Ciclo Semaforico'!AW$30,E!$HC46:$HL46)+SUMIF(O!$HC$15:$HL$15,'Ciclo Semaforico'!AW$30,O!$HC46:$HL46))*AW$31))</f>
        <v>0</v>
      </c>
      <c r="AX71" s="246">
        <f>IF(AX$32="",IF(AX$31="",(SUMIF(S!$HC$15:$HL$15,'Ciclo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Semaforico'!AX$30,O!$HC46:$HL46))*AX$31),(SUMIF(S!$HC$15:$HL$15,'Ciclo Semaforico'!AX$32,S!$HC46:$HL46)+SUMIF(N!$HC$15:$HL$15,'Ciclo Semaforico'!AX$32,N!$HC46:$HL46)+SUMIF(E!$HC$15:$HL$15,'Ciclo Semaforico'!AX$32,E!$HC46:$HL46)+SUMIF(O!$HC$15:$HL$15,'Ciclo Semaforico'!AX$32,O!$HC46:$HL46))-IF(AX$31="",(SUMIF(S!$HC$15:$HL$15,'Ciclo Semaforico'!AX$30,S!$HC46:$HL46)+SUMIF(N!$HC$15:$HL$15,'Ciclo Semaforico'!AX$30,N!$HC46:$HL46)+SUMIF(E!$HC$15:$HL$15,'Ciclo Semaforico'!AX$30,E!$HC46:$HL46)+SUMIF(O!$HC$15:$HL$15,'Ciclo Semaforico'!AX$30,O!$HC46:$HL46)),(SUMIF(S!$HC$15:$HL$15,'Ciclo Semaforico'!AX$30,S!$HC46:$HL46)+SUMIF(N!$HC$15:$HL$15,'Ciclo Semaforico'!AX$30,N!$HC46:$HL46)+SUMIF(E!$HC$15:$HL$15,'Ciclo Semaforico'!AX$30,E!$HC46:$HL46)+SUMIF(O!$HC$15:$HL$15,'Ciclo Semaforico'!AX$30,O!$HC46:$HL46))*AX$31))</f>
        <v>0</v>
      </c>
      <c r="AY71" s="244" t="e">
        <f>IF(AY$32="",IF(AY$31="",(SUMIF(S!$HC$15:$HL$15,'Ciclo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Semaforico'!AY$30,O!$HC46:$HL46))*AY$31),(SUMIF(S!$HC$15:$HL$15,'Ciclo Semaforico'!AY$32,S!$HC46:$HL46)+SUMIF(N!$HC$15:$HL$15,'Ciclo Semaforico'!AY$32,N!$HC46:$HL46)+SUMIF(E!$HC$15:$HL$15,'Ciclo Semaforico'!AY$32,E!$HC46:$HL46)+SUMIF(O!$HC$15:$HL$15,'Ciclo Semaforico'!AY$32,O!$HC46:$HL46))-IF(AY$31="",(SUMIF(S!$HC$15:$HL$15,'Ciclo Semaforico'!AY$30,S!$HC46:$HL46)+SUMIF(N!$HC$15:$HL$15,'Ciclo Semaforico'!AY$30,N!$HC46:$HL46)+SUMIF(E!$HC$15:$HL$15,'Ciclo Semaforico'!AY$30,E!$HC46:$HL46)+SUMIF(O!$HC$15:$HL$15,'Ciclo Semaforico'!AY$30,O!$HC46:$HL46)),(SUMIF(S!$HC$15:$HL$15,'Ciclo Semaforico'!AY$30,S!$HC46:$HL46)+SUMIF(N!$HC$15:$HL$15,'Ciclo Semaforico'!AY$30,N!$HC46:$HL46)+SUMIF(E!$HC$15:$HL$15,'Ciclo Semaforico'!AY$30,E!$HC46:$HL46)+SUMIF(O!$HC$15:$HL$15,'Ciclo Semaforico'!AY$30,O!$HC46:$HL46))*AY$31))</f>
        <v>#REF!</v>
      </c>
      <c r="AZ71" s="245" t="e">
        <f>IF(AZ$32="",IF(AZ$31="",(SUMIF(S!$HC$15:$HL$15,'Ciclo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Semaforico'!AZ$30,O!$HC46:$HL46))*AZ$31),(SUMIF(S!$HC$15:$HL$15,'Ciclo Semaforico'!AZ$32,S!$HC46:$HL46)+SUMIF(N!$HC$15:$HL$15,'Ciclo Semaforico'!AZ$32,N!$HC46:$HL46)+SUMIF(E!$HC$15:$HL$15,'Ciclo Semaforico'!AZ$32,E!$HC46:$HL46)+SUMIF(O!$HC$15:$HL$15,'Ciclo Semaforico'!AZ$32,O!$HC46:$HL46))-IF(AZ$31="",(SUMIF(S!$HC$15:$HL$15,'Ciclo Semaforico'!AZ$30,S!$HC46:$HL46)+SUMIF(N!$HC$15:$HL$15,'Ciclo Semaforico'!AZ$30,N!$HC46:$HL46)+SUMIF(E!$HC$15:$HL$15,'Ciclo Semaforico'!AZ$30,E!$HC46:$HL46)+SUMIF(O!$HC$15:$HL$15,'Ciclo Semaforico'!AZ$30,O!$HC46:$HL46)),(SUMIF(S!$HC$15:$HL$15,'Ciclo Semaforico'!AZ$30,S!$HC46:$HL46)+SUMIF(N!$HC$15:$HL$15,'Ciclo Semaforico'!AZ$30,N!$HC46:$HL46)+SUMIF(E!$HC$15:$HL$15,'Ciclo Semaforico'!AZ$30,E!$HC46:$HL46)+SUMIF(O!$HC$15:$HL$15,'Ciclo Semaforico'!AZ$30,O!$HC46:$HL46))*AZ$31))</f>
        <v>#REF!</v>
      </c>
      <c r="BA71" s="245" t="e">
        <f>IF(BA$32="",IF(BA$31="",(SUMIF(S!$HC$15:$HL$15,'Ciclo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Semaforico'!BA$30,O!$HC46:$HL46))*BA$31),(SUMIF(S!$HC$15:$HL$15,'Ciclo Semaforico'!BA$32,S!$HC46:$HL46)+SUMIF(N!$HC$15:$HL$15,'Ciclo Semaforico'!BA$32,N!$HC46:$HL46)+SUMIF(E!$HC$15:$HL$15,'Ciclo Semaforico'!BA$32,E!$HC46:$HL46)+SUMIF(O!$HC$15:$HL$15,'Ciclo Semaforico'!BA$32,O!$HC46:$HL46))-IF(BA$31="",(SUMIF(S!$HC$15:$HL$15,'Ciclo Semaforico'!BA$30,S!$HC46:$HL46)+SUMIF(N!$HC$15:$HL$15,'Ciclo Semaforico'!BA$30,N!$HC46:$HL46)+SUMIF(E!$HC$15:$HL$15,'Ciclo Semaforico'!BA$30,E!$HC46:$HL46)+SUMIF(O!$HC$15:$HL$15,'Ciclo Semaforico'!BA$30,O!$HC46:$HL46)),(SUMIF(S!$HC$15:$HL$15,'Ciclo Semaforico'!BA$30,S!$HC46:$HL46)+SUMIF(N!$HC$15:$HL$15,'Ciclo Semaforico'!BA$30,N!$HC46:$HL46)+SUMIF(E!$HC$15:$HL$15,'Ciclo Semaforico'!BA$30,E!$HC46:$HL46)+SUMIF(O!$HC$15:$HL$15,'Ciclo Semaforico'!BA$30,O!$HC46:$HL46))*BA$31))</f>
        <v>#REF!</v>
      </c>
      <c r="BB71" s="245" t="e">
        <f>IF(BB$32="",IF(BB$31="",(SUMIF(S!$HC$15:$HL$15,'Ciclo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Semaforico'!BB$30,O!$HC46:$HL46))*BB$31),(SUMIF(S!$HC$15:$HL$15,'Ciclo Semaforico'!BB$32,S!$HC46:$HL46)+SUMIF(N!$HC$15:$HL$15,'Ciclo Semaforico'!BB$32,N!$HC46:$HL46)+SUMIF(E!$HC$15:$HL$15,'Ciclo Semaforico'!BB$32,E!$HC46:$HL46)+SUMIF(O!$HC$15:$HL$15,'Ciclo Semaforico'!BB$32,O!$HC46:$HL46))-IF(BB$31="",(SUMIF(S!$HC$15:$HL$15,'Ciclo Semaforico'!BB$30,S!$HC46:$HL46)+SUMIF(N!$HC$15:$HL$15,'Ciclo Semaforico'!BB$30,N!$HC46:$HL46)+SUMIF(E!$HC$15:$HL$15,'Ciclo Semaforico'!BB$30,E!$HC46:$HL46)+SUMIF(O!$HC$15:$HL$15,'Ciclo Semaforico'!BB$30,O!$HC46:$HL46)),(SUMIF(S!$HC$15:$HL$15,'Ciclo Semaforico'!BB$30,S!$HC46:$HL46)+SUMIF(N!$HC$15:$HL$15,'Ciclo Semaforico'!BB$30,N!$HC46:$HL46)+SUMIF(E!$HC$15:$HL$15,'Ciclo Semaforico'!BB$30,E!$HC46:$HL46)+SUMIF(O!$HC$15:$HL$15,'Ciclo Semaforico'!BB$30,O!$HC46:$HL46))*BB$31))</f>
        <v>#REF!</v>
      </c>
      <c r="BC71" s="245" t="e">
        <f>IF(BC$32="",IF(BC$31="",(SUMIF(S!$HC$15:$HL$15,'Ciclo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Semaforico'!BC$30,O!$HC46:$HL46))*BC$31),(SUMIF(S!$HC$15:$HL$15,'Ciclo Semaforico'!BC$32,S!$HC46:$HL46)+SUMIF(N!$HC$15:$HL$15,'Ciclo Semaforico'!BC$32,N!$HC46:$HL46)+SUMIF(E!$HC$15:$HL$15,'Ciclo Semaforico'!BC$32,E!$HC46:$HL46)+SUMIF(O!$HC$15:$HL$15,'Ciclo Semaforico'!BC$32,O!$HC46:$HL46))-IF(BC$31="",(SUMIF(S!$HC$15:$HL$15,'Ciclo Semaforico'!BC$30,S!$HC46:$HL46)+SUMIF(N!$HC$15:$HL$15,'Ciclo Semaforico'!BC$30,N!$HC46:$HL46)+SUMIF(E!$HC$15:$HL$15,'Ciclo Semaforico'!BC$30,E!$HC46:$HL46)+SUMIF(O!$HC$15:$HL$15,'Ciclo Semaforico'!BC$30,O!$HC46:$HL46)),(SUMIF(S!$HC$15:$HL$15,'Ciclo Semaforico'!BC$30,S!$HC46:$HL46)+SUMIF(N!$HC$15:$HL$15,'Ciclo Semaforico'!BC$30,N!$HC46:$HL46)+SUMIF(E!$HC$15:$HL$15,'Ciclo Semaforico'!BC$30,E!$HC46:$HL46)+SUMIF(O!$HC$15:$HL$15,'Ciclo Semaforico'!BC$30,O!$HC46:$HL46))*BC$31))</f>
        <v>#REF!</v>
      </c>
      <c r="BD71" s="245" t="e">
        <f>IF(BD$32="",IF(BD$31="",(SUMIF(S!$HC$15:$HL$15,'Ciclo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Semaforico'!BD$30,O!$HC46:$HL46))*BD$31),(SUMIF(S!$HC$15:$HL$15,'Ciclo Semaforico'!BD$32,S!$HC46:$HL46)+SUMIF(N!$HC$15:$HL$15,'Ciclo Semaforico'!BD$32,N!$HC46:$HL46)+SUMIF(E!$HC$15:$HL$15,'Ciclo Semaforico'!BD$32,E!$HC46:$HL46)+SUMIF(O!$HC$15:$HL$15,'Ciclo Semaforico'!BD$32,O!$HC46:$HL46))-IF(BD$31="",(SUMIF(S!$HC$15:$HL$15,'Ciclo Semaforico'!BD$30,S!$HC46:$HL46)+SUMIF(N!$HC$15:$HL$15,'Ciclo Semaforico'!BD$30,N!$HC46:$HL46)+SUMIF(E!$HC$15:$HL$15,'Ciclo Semaforico'!BD$30,E!$HC46:$HL46)+SUMIF(O!$HC$15:$HL$15,'Ciclo Semaforico'!BD$30,O!$HC46:$HL46)),(SUMIF(S!$HC$15:$HL$15,'Ciclo Semaforico'!BD$30,S!$HC46:$HL46)+SUMIF(N!$HC$15:$HL$15,'Ciclo Semaforico'!BD$30,N!$HC46:$HL46)+SUMIF(E!$HC$15:$HL$15,'Ciclo Semaforico'!BD$30,E!$HC46:$HL46)+SUMIF(O!$HC$15:$HL$15,'Ciclo Semaforico'!BD$30,O!$HC46:$HL46))*BD$31))</f>
        <v>#REF!</v>
      </c>
      <c r="BE71" s="245">
        <f>IF(BE$32="",IF(BE$31="",(SUMIF(S!$HC$15:$HL$15,'Ciclo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Semaforico'!BE$30,O!$HC46:$HL46))*BE$31),(SUMIF(S!$HC$15:$HL$15,'Ciclo Semaforico'!BE$32,S!$HC46:$HL46)+SUMIF(N!$HC$15:$HL$15,'Ciclo Semaforico'!BE$32,N!$HC46:$HL46)+SUMIF(E!$HC$15:$HL$15,'Ciclo Semaforico'!BE$32,E!$HC46:$HL46)+SUMIF(O!$HC$15:$HL$15,'Ciclo Semaforico'!BE$32,O!$HC46:$HL46))-IF(BE$31="",(SUMIF(S!$HC$15:$HL$15,'Ciclo Semaforico'!BE$30,S!$HC46:$HL46)+SUMIF(N!$HC$15:$HL$15,'Ciclo Semaforico'!BE$30,N!$HC46:$HL46)+SUMIF(E!$HC$15:$HL$15,'Ciclo Semaforico'!BE$30,E!$HC46:$HL46)+SUMIF(O!$HC$15:$HL$15,'Ciclo Semaforico'!BE$30,O!$HC46:$HL46)),(SUMIF(S!$HC$15:$HL$15,'Ciclo Semaforico'!BE$30,S!$HC46:$HL46)+SUMIF(N!$HC$15:$HL$15,'Ciclo Semaforico'!BE$30,N!$HC46:$HL46)+SUMIF(E!$HC$15:$HL$15,'Ciclo Semaforico'!BE$30,E!$HC46:$HL46)+SUMIF(O!$HC$15:$HL$15,'Ciclo Semaforico'!BE$30,O!$HC46:$HL46))*BE$31))</f>
        <v>0</v>
      </c>
      <c r="BF71" s="245">
        <f>IF(BF$32="",IF(BF$31="",(SUMIF(S!$HC$15:$HL$15,'Ciclo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Semaforico'!BF$30,O!$HC46:$HL46))*BF$31),(SUMIF(S!$HC$15:$HL$15,'Ciclo Semaforico'!BF$32,S!$HC46:$HL46)+SUMIF(N!$HC$15:$HL$15,'Ciclo Semaforico'!BF$32,N!$HC46:$HL46)+SUMIF(E!$HC$15:$HL$15,'Ciclo Semaforico'!BF$32,E!$HC46:$HL46)+SUMIF(O!$HC$15:$HL$15,'Ciclo Semaforico'!BF$32,O!$HC46:$HL46))-IF(BF$31="",(SUMIF(S!$HC$15:$HL$15,'Ciclo Semaforico'!BF$30,S!$HC46:$HL46)+SUMIF(N!$HC$15:$HL$15,'Ciclo Semaforico'!BF$30,N!$HC46:$HL46)+SUMIF(E!$HC$15:$HL$15,'Ciclo Semaforico'!BF$30,E!$HC46:$HL46)+SUMIF(O!$HC$15:$HL$15,'Ciclo Semaforico'!BF$30,O!$HC46:$HL46)),(SUMIF(S!$HC$15:$HL$15,'Ciclo Semaforico'!BF$30,S!$HC46:$HL46)+SUMIF(N!$HC$15:$HL$15,'Ciclo Semaforico'!BF$30,N!$HC46:$HL46)+SUMIF(E!$HC$15:$HL$15,'Ciclo Semaforico'!BF$30,E!$HC46:$HL46)+SUMIF(O!$HC$15:$HL$15,'Ciclo Semaforico'!BF$30,O!$HC46:$HL46))*BF$31))</f>
        <v>0</v>
      </c>
      <c r="BG71" s="245">
        <f>IF(BG$32="",IF(BG$31="",(SUMIF(S!$HC$15:$HL$15,'Ciclo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Semaforico'!BG$30,O!$HC46:$HL46))*BG$31),(SUMIF(S!$HC$15:$HL$15,'Ciclo Semaforico'!BG$32,S!$HC46:$HL46)+SUMIF(N!$HC$15:$HL$15,'Ciclo Semaforico'!BG$32,N!$HC46:$HL46)+SUMIF(E!$HC$15:$HL$15,'Ciclo Semaforico'!BG$32,E!$HC46:$HL46)+SUMIF(O!$HC$15:$HL$15,'Ciclo Semaforico'!BG$32,O!$HC46:$HL46))-IF(BG$31="",(SUMIF(S!$HC$15:$HL$15,'Ciclo Semaforico'!BG$30,S!$HC46:$HL46)+SUMIF(N!$HC$15:$HL$15,'Ciclo Semaforico'!BG$30,N!$HC46:$HL46)+SUMIF(E!$HC$15:$HL$15,'Ciclo Semaforico'!BG$30,E!$HC46:$HL46)+SUMIF(O!$HC$15:$HL$15,'Ciclo Semaforico'!BG$30,O!$HC46:$HL46)),(SUMIF(S!$HC$15:$HL$15,'Ciclo Semaforico'!BG$30,S!$HC46:$HL46)+SUMIF(N!$HC$15:$HL$15,'Ciclo Semaforico'!BG$30,N!$HC46:$HL46)+SUMIF(E!$HC$15:$HL$15,'Ciclo Semaforico'!BG$30,E!$HC46:$HL46)+SUMIF(O!$HC$15:$HL$15,'Ciclo Semaforico'!BG$30,O!$HC46:$HL46))*BG$31))</f>
        <v>0</v>
      </c>
      <c r="BH71" s="245">
        <f>IF(BH$32="",IF(BH$31="",(SUMIF(S!$HC$15:$HL$15,'Ciclo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Semaforico'!BH$30,O!$HC46:$HL46))*BH$31),(SUMIF(S!$HC$15:$HL$15,'Ciclo Semaforico'!BH$32,S!$HC46:$HL46)+SUMIF(N!$HC$15:$HL$15,'Ciclo Semaforico'!BH$32,N!$HC46:$HL46)+SUMIF(E!$HC$15:$HL$15,'Ciclo Semaforico'!BH$32,E!$HC46:$HL46)+SUMIF(O!$HC$15:$HL$15,'Ciclo Semaforico'!BH$32,O!$HC46:$HL46))-IF(BH$31="",(SUMIF(S!$HC$15:$HL$15,'Ciclo Semaforico'!BH$30,S!$HC46:$HL46)+SUMIF(N!$HC$15:$HL$15,'Ciclo Semaforico'!BH$30,N!$HC46:$HL46)+SUMIF(E!$HC$15:$HL$15,'Ciclo Semaforico'!BH$30,E!$HC46:$HL46)+SUMIF(O!$HC$15:$HL$15,'Ciclo Semaforico'!BH$30,O!$HC46:$HL46)),(SUMIF(S!$HC$15:$HL$15,'Ciclo Semaforico'!BH$30,S!$HC46:$HL46)+SUMIF(N!$HC$15:$HL$15,'Ciclo Semaforico'!BH$30,N!$HC46:$HL46)+SUMIF(E!$HC$15:$HL$15,'Ciclo Semaforico'!BH$30,E!$HC46:$HL46)+SUMIF(O!$HC$15:$HL$15,'Ciclo Semaforico'!BH$30,O!$HC46:$HL46))*BH$31))</f>
        <v>0</v>
      </c>
      <c r="BI71" s="245">
        <f>IF(BI$32="",IF(BI$31="",(SUMIF(S!$HC$15:$HL$15,'Ciclo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Semaforico'!BI$30,O!$HC46:$HL46))*BI$31),(SUMIF(S!$HC$15:$HL$15,'Ciclo Semaforico'!BI$32,S!$HC46:$HL46)+SUMIF(N!$HC$15:$HL$15,'Ciclo Semaforico'!BI$32,N!$HC46:$HL46)+SUMIF(E!$HC$15:$HL$15,'Ciclo Semaforico'!BI$32,E!$HC46:$HL46)+SUMIF(O!$HC$15:$HL$15,'Ciclo Semaforico'!BI$32,O!$HC46:$HL46))-IF(BI$31="",(SUMIF(S!$HC$15:$HL$15,'Ciclo Semaforico'!BI$30,S!$HC46:$HL46)+SUMIF(N!$HC$15:$HL$15,'Ciclo Semaforico'!BI$30,N!$HC46:$HL46)+SUMIF(E!$HC$15:$HL$15,'Ciclo Semaforico'!BI$30,E!$HC46:$HL46)+SUMIF(O!$HC$15:$HL$15,'Ciclo Semaforico'!BI$30,O!$HC46:$HL46)),(SUMIF(S!$HC$15:$HL$15,'Ciclo Semaforico'!BI$30,S!$HC46:$HL46)+SUMIF(N!$HC$15:$HL$15,'Ciclo Semaforico'!BI$30,N!$HC46:$HL46)+SUMIF(E!$HC$15:$HL$15,'Ciclo Semaforico'!BI$30,E!$HC46:$HL46)+SUMIF(O!$HC$15:$HL$15,'Ciclo Semaforico'!BI$30,O!$HC46:$HL46))*BI$31))</f>
        <v>0</v>
      </c>
      <c r="BJ71" s="246">
        <f>IF(BJ$32="",IF(BJ$31="",(SUMIF(S!$HC$15:$HL$15,'Ciclo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Semaforico'!BJ$30,O!$HC46:$HL46))*BJ$31),(SUMIF(S!$HC$15:$HL$15,'Ciclo Semaforico'!BJ$32,S!$HC46:$HL46)+SUMIF(N!$HC$15:$HL$15,'Ciclo Semaforico'!BJ$32,N!$HC46:$HL46)+SUMIF(E!$HC$15:$HL$15,'Ciclo Semaforico'!BJ$32,E!$HC46:$HL46)+SUMIF(O!$HC$15:$HL$15,'Ciclo Semaforico'!BJ$32,O!$HC46:$HL46))-IF(BJ$31="",(SUMIF(S!$HC$15:$HL$15,'Ciclo Semaforico'!BJ$30,S!$HC46:$HL46)+SUMIF(N!$HC$15:$HL$15,'Ciclo Semaforico'!BJ$30,N!$HC46:$HL46)+SUMIF(E!$HC$15:$HL$15,'Ciclo Semaforico'!BJ$30,E!$HC46:$HL46)+SUMIF(O!$HC$15:$HL$15,'Ciclo Semaforico'!BJ$30,O!$HC46:$HL46)),(SUMIF(S!$HC$15:$HL$15,'Ciclo Semaforico'!BJ$30,S!$HC46:$HL46)+SUMIF(N!$HC$15:$HL$15,'Ciclo Semaforico'!BJ$30,N!$HC46:$HL46)+SUMIF(E!$HC$15:$HL$15,'Ciclo Semaforico'!BJ$30,E!$HC46:$HL46)+SUMIF(O!$HC$15:$HL$15,'Ciclo Semaforico'!BJ$30,O!$HC46:$HL46))*BJ$31))</f>
        <v>0</v>
      </c>
      <c r="BK71" s="244">
        <f>IF(BK$32="",IF(BK$31="",(SUMIF(S!$HC$15:$HL$15,'Ciclo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Semaforico'!BK$30,O!$HC46:$HL46))*BK$31),(SUMIF(S!$HC$15:$HL$15,'Ciclo Semaforico'!BK$32,S!$HC46:$HL46)+SUMIF(N!$HC$15:$HL$15,'Ciclo Semaforico'!BK$32,N!$HC46:$HL46)+SUMIF(E!$HC$15:$HL$15,'Ciclo Semaforico'!BK$32,E!$HC46:$HL46)+SUMIF(O!$HC$15:$HL$15,'Ciclo Semaforico'!BK$32,O!$HC46:$HL46))-IF(BK$31="",(SUMIF(S!$HC$15:$HL$15,'Ciclo Semaforico'!BK$30,S!$HC46:$HL46)+SUMIF(N!$HC$15:$HL$15,'Ciclo Semaforico'!BK$30,N!$HC46:$HL46)+SUMIF(E!$HC$15:$HL$15,'Ciclo Semaforico'!BK$30,E!$HC46:$HL46)+SUMIF(O!$HC$15:$HL$15,'Ciclo Semaforico'!BK$30,O!$HC46:$HL46)),(SUMIF(S!$HC$15:$HL$15,'Ciclo Semaforico'!BK$30,S!$HC46:$HL46)+SUMIF(N!$HC$15:$HL$15,'Ciclo Semaforico'!BK$30,N!$HC46:$HL46)+SUMIF(E!$HC$15:$HL$15,'Ciclo Semaforico'!BK$30,E!$HC46:$HL46)+SUMIF(O!$HC$15:$HL$15,'Ciclo Semaforico'!BK$30,O!$HC46:$HL46))*BK$31))</f>
        <v>0</v>
      </c>
      <c r="BL71" s="245">
        <f>IF(BL$32="",IF(BL$31="",(SUMIF(S!$HC$15:$HL$15,'Ciclo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Semaforico'!BL$30,O!$HC46:$HL46))*BL$31),(SUMIF(S!$HC$15:$HL$15,'Ciclo Semaforico'!BL$32,S!$HC46:$HL46)+SUMIF(N!$HC$15:$HL$15,'Ciclo Semaforico'!BL$32,N!$HC46:$HL46)+SUMIF(E!$HC$15:$HL$15,'Ciclo Semaforico'!BL$32,E!$HC46:$HL46)+SUMIF(O!$HC$15:$HL$15,'Ciclo Semaforico'!BL$32,O!$HC46:$HL46))-IF(BL$31="",(SUMIF(S!$HC$15:$HL$15,'Ciclo Semaforico'!BL$30,S!$HC46:$HL46)+SUMIF(N!$HC$15:$HL$15,'Ciclo Semaforico'!BL$30,N!$HC46:$HL46)+SUMIF(E!$HC$15:$HL$15,'Ciclo Semaforico'!BL$30,E!$HC46:$HL46)+SUMIF(O!$HC$15:$HL$15,'Ciclo Semaforico'!BL$30,O!$HC46:$HL46)),(SUMIF(S!$HC$15:$HL$15,'Ciclo Semaforico'!BL$30,S!$HC46:$HL46)+SUMIF(N!$HC$15:$HL$15,'Ciclo Semaforico'!BL$30,N!$HC46:$HL46)+SUMIF(E!$HC$15:$HL$15,'Ciclo Semaforico'!BL$30,E!$HC46:$HL46)+SUMIF(O!$HC$15:$HL$15,'Ciclo Semaforico'!BL$30,O!$HC46:$HL46))*BL$31))</f>
        <v>0</v>
      </c>
      <c r="BM71" s="245">
        <f>IF(BM$32="",IF(BM$31="",(SUMIF(S!$HC$15:$HL$15,'Ciclo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Semaforico'!BM$30,O!$HC46:$HL46))*BM$31),(SUMIF(S!$HC$15:$HL$15,'Ciclo Semaforico'!BM$32,S!$HC46:$HL46)+SUMIF(N!$HC$15:$HL$15,'Ciclo Semaforico'!BM$32,N!$HC46:$HL46)+SUMIF(E!$HC$15:$HL$15,'Ciclo Semaforico'!BM$32,E!$HC46:$HL46)+SUMIF(O!$HC$15:$HL$15,'Ciclo Semaforico'!BM$32,O!$HC46:$HL46))-IF(BM$31="",(SUMIF(S!$HC$15:$HL$15,'Ciclo Semaforico'!BM$30,S!$HC46:$HL46)+SUMIF(N!$HC$15:$HL$15,'Ciclo Semaforico'!BM$30,N!$HC46:$HL46)+SUMIF(E!$HC$15:$HL$15,'Ciclo Semaforico'!BM$30,E!$HC46:$HL46)+SUMIF(O!$HC$15:$HL$15,'Ciclo Semaforico'!BM$30,O!$HC46:$HL46)),(SUMIF(S!$HC$15:$HL$15,'Ciclo Semaforico'!BM$30,S!$HC46:$HL46)+SUMIF(N!$HC$15:$HL$15,'Ciclo Semaforico'!BM$30,N!$HC46:$HL46)+SUMIF(E!$HC$15:$HL$15,'Ciclo Semaforico'!BM$30,E!$HC46:$HL46)+SUMIF(O!$HC$15:$HL$15,'Ciclo Semaforico'!BM$30,O!$HC46:$HL46))*BM$31))</f>
        <v>0</v>
      </c>
      <c r="BN71" s="245">
        <f>IF(BN$32="",IF(BN$31="",(SUMIF(S!$HC$15:$HL$15,'Ciclo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Semaforico'!BN$30,O!$HC46:$HL46))*BN$31),(SUMIF(S!$HC$15:$HL$15,'Ciclo Semaforico'!BN$32,S!$HC46:$HL46)+SUMIF(N!$HC$15:$HL$15,'Ciclo Semaforico'!BN$32,N!$HC46:$HL46)+SUMIF(E!$HC$15:$HL$15,'Ciclo Semaforico'!BN$32,E!$HC46:$HL46)+SUMIF(O!$HC$15:$HL$15,'Ciclo Semaforico'!BN$32,O!$HC46:$HL46))-IF(BN$31="",(SUMIF(S!$HC$15:$HL$15,'Ciclo Semaforico'!BN$30,S!$HC46:$HL46)+SUMIF(N!$HC$15:$HL$15,'Ciclo Semaforico'!BN$30,N!$HC46:$HL46)+SUMIF(E!$HC$15:$HL$15,'Ciclo Semaforico'!BN$30,E!$HC46:$HL46)+SUMIF(O!$HC$15:$HL$15,'Ciclo Semaforico'!BN$30,O!$HC46:$HL46)),(SUMIF(S!$HC$15:$HL$15,'Ciclo Semaforico'!BN$30,S!$HC46:$HL46)+SUMIF(N!$HC$15:$HL$15,'Ciclo Semaforico'!BN$30,N!$HC46:$HL46)+SUMIF(E!$HC$15:$HL$15,'Ciclo Semaforico'!BN$30,E!$HC46:$HL46)+SUMIF(O!$HC$15:$HL$15,'Ciclo Semaforico'!BN$30,O!$HC46:$HL46))*BN$31))</f>
        <v>0</v>
      </c>
      <c r="BO71" s="245">
        <f>IF(BO$32="",IF(BO$31="",(SUMIF(S!$HC$15:$HL$15,'Ciclo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Semaforico'!BO$30,O!$HC46:$HL46))*BO$31),(SUMIF(S!$HC$15:$HL$15,'Ciclo Semaforico'!BO$32,S!$HC46:$HL46)+SUMIF(N!$HC$15:$HL$15,'Ciclo Semaforico'!BO$32,N!$HC46:$HL46)+SUMIF(E!$HC$15:$HL$15,'Ciclo Semaforico'!BO$32,E!$HC46:$HL46)+SUMIF(O!$HC$15:$HL$15,'Ciclo Semaforico'!BO$32,O!$HC46:$HL46))-IF(BO$31="",(SUMIF(S!$HC$15:$HL$15,'Ciclo Semaforico'!BO$30,S!$HC46:$HL46)+SUMIF(N!$HC$15:$HL$15,'Ciclo Semaforico'!BO$30,N!$HC46:$HL46)+SUMIF(E!$HC$15:$HL$15,'Ciclo Semaforico'!BO$30,E!$HC46:$HL46)+SUMIF(O!$HC$15:$HL$15,'Ciclo Semaforico'!BO$30,O!$HC46:$HL46)),(SUMIF(S!$HC$15:$HL$15,'Ciclo Semaforico'!BO$30,S!$HC46:$HL46)+SUMIF(N!$HC$15:$HL$15,'Ciclo Semaforico'!BO$30,N!$HC46:$HL46)+SUMIF(E!$HC$15:$HL$15,'Ciclo Semaforico'!BO$30,E!$HC46:$HL46)+SUMIF(O!$HC$15:$HL$15,'Ciclo Semaforico'!BO$30,O!$HC46:$HL46))*BO$31))</f>
        <v>0</v>
      </c>
      <c r="BP71" s="245">
        <f>IF(BP$32="",IF(BP$31="",(SUMIF(S!$HC$15:$HL$15,'Ciclo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Semaforico'!BP$30,O!$HC46:$HL46))*BP$31),(SUMIF(S!$HC$15:$HL$15,'Ciclo Semaforico'!BP$32,S!$HC46:$HL46)+SUMIF(N!$HC$15:$HL$15,'Ciclo Semaforico'!BP$32,N!$HC46:$HL46)+SUMIF(E!$HC$15:$HL$15,'Ciclo Semaforico'!BP$32,E!$HC46:$HL46)+SUMIF(O!$HC$15:$HL$15,'Ciclo Semaforico'!BP$32,O!$HC46:$HL46))-IF(BP$31="",(SUMIF(S!$HC$15:$HL$15,'Ciclo Semaforico'!BP$30,S!$HC46:$HL46)+SUMIF(N!$HC$15:$HL$15,'Ciclo Semaforico'!BP$30,N!$HC46:$HL46)+SUMIF(E!$HC$15:$HL$15,'Ciclo Semaforico'!BP$30,E!$HC46:$HL46)+SUMIF(O!$HC$15:$HL$15,'Ciclo Semaforico'!BP$30,O!$HC46:$HL46)),(SUMIF(S!$HC$15:$HL$15,'Ciclo Semaforico'!BP$30,S!$HC46:$HL46)+SUMIF(N!$HC$15:$HL$15,'Ciclo Semaforico'!BP$30,N!$HC46:$HL46)+SUMIF(E!$HC$15:$HL$15,'Ciclo Semaforico'!BP$30,E!$HC46:$HL46)+SUMIF(O!$HC$15:$HL$15,'Ciclo Semaforico'!BP$30,O!$HC46:$HL46))*BP$31))</f>
        <v>0</v>
      </c>
      <c r="BQ71" s="245">
        <f>IF(BQ$32="",IF(BQ$31="",(SUMIF(S!$HC$15:$HL$15,'Ciclo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Semaforico'!BQ$30,O!$HC46:$HL46))*BQ$31),(SUMIF(S!$HC$15:$HL$15,'Ciclo Semaforico'!BQ$32,S!$HC46:$HL46)+SUMIF(N!$HC$15:$HL$15,'Ciclo Semaforico'!BQ$32,N!$HC46:$HL46)+SUMIF(E!$HC$15:$HL$15,'Ciclo Semaforico'!BQ$32,E!$HC46:$HL46)+SUMIF(O!$HC$15:$HL$15,'Ciclo Semaforico'!BQ$32,O!$HC46:$HL46))-IF(BQ$31="",(SUMIF(S!$HC$15:$HL$15,'Ciclo Semaforico'!BQ$30,S!$HC46:$HL46)+SUMIF(N!$HC$15:$HL$15,'Ciclo Semaforico'!BQ$30,N!$HC46:$HL46)+SUMIF(E!$HC$15:$HL$15,'Ciclo Semaforico'!BQ$30,E!$HC46:$HL46)+SUMIF(O!$HC$15:$HL$15,'Ciclo Semaforico'!BQ$30,O!$HC46:$HL46)),(SUMIF(S!$HC$15:$HL$15,'Ciclo Semaforico'!BQ$30,S!$HC46:$HL46)+SUMIF(N!$HC$15:$HL$15,'Ciclo Semaforico'!BQ$30,N!$HC46:$HL46)+SUMIF(E!$HC$15:$HL$15,'Ciclo Semaforico'!BQ$30,E!$HC46:$HL46)+SUMIF(O!$HC$15:$HL$15,'Ciclo Semaforico'!BQ$30,O!$HC46:$HL46))*BQ$31))</f>
        <v>0</v>
      </c>
      <c r="BR71" s="245">
        <f>IF(BR$32="",IF(BR$31="",(SUMIF(S!$HC$15:$HL$15,'Ciclo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Semaforico'!BR$30,O!$HC46:$HL46))*BR$31),(SUMIF(S!$HC$15:$HL$15,'Ciclo Semaforico'!BR$32,S!$HC46:$HL46)+SUMIF(N!$HC$15:$HL$15,'Ciclo Semaforico'!BR$32,N!$HC46:$HL46)+SUMIF(E!$HC$15:$HL$15,'Ciclo Semaforico'!BR$32,E!$HC46:$HL46)+SUMIF(O!$HC$15:$HL$15,'Ciclo Semaforico'!BR$32,O!$HC46:$HL46))-IF(BR$31="",(SUMIF(S!$HC$15:$HL$15,'Ciclo Semaforico'!BR$30,S!$HC46:$HL46)+SUMIF(N!$HC$15:$HL$15,'Ciclo Semaforico'!BR$30,N!$HC46:$HL46)+SUMIF(E!$HC$15:$HL$15,'Ciclo Semaforico'!BR$30,E!$HC46:$HL46)+SUMIF(O!$HC$15:$HL$15,'Ciclo Semaforico'!BR$30,O!$HC46:$HL46)),(SUMIF(S!$HC$15:$HL$15,'Ciclo Semaforico'!BR$30,S!$HC46:$HL46)+SUMIF(N!$HC$15:$HL$15,'Ciclo Semaforico'!BR$30,N!$HC46:$HL46)+SUMIF(E!$HC$15:$HL$15,'Ciclo Semaforico'!BR$30,E!$HC46:$HL46)+SUMIF(O!$HC$15:$HL$15,'Ciclo Semaforico'!BR$30,O!$HC46:$HL46))*BR$31))</f>
        <v>0</v>
      </c>
      <c r="BS71" s="245">
        <f>IF(BS$32="",IF(BS$31="",(SUMIF(S!$HC$15:$HL$15,'Ciclo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Semaforico'!BS$30,O!$HC46:$HL46))*BS$31),(SUMIF(S!$HC$15:$HL$15,'Ciclo Semaforico'!BS$32,S!$HC46:$HL46)+SUMIF(N!$HC$15:$HL$15,'Ciclo Semaforico'!BS$32,N!$HC46:$HL46)+SUMIF(E!$HC$15:$HL$15,'Ciclo Semaforico'!BS$32,E!$HC46:$HL46)+SUMIF(O!$HC$15:$HL$15,'Ciclo Semaforico'!BS$32,O!$HC46:$HL46))-IF(BS$31="",(SUMIF(S!$HC$15:$HL$15,'Ciclo Semaforico'!BS$30,S!$HC46:$HL46)+SUMIF(N!$HC$15:$HL$15,'Ciclo Semaforico'!BS$30,N!$HC46:$HL46)+SUMIF(E!$HC$15:$HL$15,'Ciclo Semaforico'!BS$30,E!$HC46:$HL46)+SUMIF(O!$HC$15:$HL$15,'Ciclo Semaforico'!BS$30,O!$HC46:$HL46)),(SUMIF(S!$HC$15:$HL$15,'Ciclo Semaforico'!BS$30,S!$HC46:$HL46)+SUMIF(N!$HC$15:$HL$15,'Ciclo Semaforico'!BS$30,N!$HC46:$HL46)+SUMIF(E!$HC$15:$HL$15,'Ciclo Semaforico'!BS$30,E!$HC46:$HL46)+SUMIF(O!$HC$15:$HL$15,'Ciclo Semaforico'!BS$30,O!$HC46:$HL46))*BS$31))</f>
        <v>0</v>
      </c>
      <c r="BT71" s="245">
        <f>IF(BT$32="",IF(BT$31="",(SUMIF(S!$HC$15:$HL$15,'Ciclo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Semaforico'!BT$30,O!$HC46:$HL46))*BT$31),(SUMIF(S!$HC$15:$HL$15,'Ciclo Semaforico'!BT$32,S!$HC46:$HL46)+SUMIF(N!$HC$15:$HL$15,'Ciclo Semaforico'!BT$32,N!$HC46:$HL46)+SUMIF(E!$HC$15:$HL$15,'Ciclo Semaforico'!BT$32,E!$HC46:$HL46)+SUMIF(O!$HC$15:$HL$15,'Ciclo Semaforico'!BT$32,O!$HC46:$HL46))-IF(BT$31="",(SUMIF(S!$HC$15:$HL$15,'Ciclo Semaforico'!BT$30,S!$HC46:$HL46)+SUMIF(N!$HC$15:$HL$15,'Ciclo Semaforico'!BT$30,N!$HC46:$HL46)+SUMIF(E!$HC$15:$HL$15,'Ciclo Semaforico'!BT$30,E!$HC46:$HL46)+SUMIF(O!$HC$15:$HL$15,'Ciclo Semaforico'!BT$30,O!$HC46:$HL46)),(SUMIF(S!$HC$15:$HL$15,'Ciclo Semaforico'!BT$30,S!$HC46:$HL46)+SUMIF(N!$HC$15:$HL$15,'Ciclo Semaforico'!BT$30,N!$HC46:$HL46)+SUMIF(E!$HC$15:$HL$15,'Ciclo Semaforico'!BT$30,E!$HC46:$HL46)+SUMIF(O!$HC$15:$HL$15,'Ciclo Semaforico'!BT$30,O!$HC46:$HL46))*BT$31))</f>
        <v>0</v>
      </c>
      <c r="BU71" s="245">
        <f>IF(BU$32="",IF(BU$31="",(SUMIF(S!$HC$15:$HL$15,'Ciclo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Semaforico'!BU$30,O!$HC46:$HL46))*BU$31),(SUMIF(S!$HC$15:$HL$15,'Ciclo Semaforico'!BU$32,S!$HC46:$HL46)+SUMIF(N!$HC$15:$HL$15,'Ciclo Semaforico'!BU$32,N!$HC46:$HL46)+SUMIF(E!$HC$15:$HL$15,'Ciclo Semaforico'!BU$32,E!$HC46:$HL46)+SUMIF(O!$HC$15:$HL$15,'Ciclo Semaforico'!BU$32,O!$HC46:$HL46))-IF(BU$31="",(SUMIF(S!$HC$15:$HL$15,'Ciclo Semaforico'!BU$30,S!$HC46:$HL46)+SUMIF(N!$HC$15:$HL$15,'Ciclo Semaforico'!BU$30,N!$HC46:$HL46)+SUMIF(E!$HC$15:$HL$15,'Ciclo Semaforico'!BU$30,E!$HC46:$HL46)+SUMIF(O!$HC$15:$HL$15,'Ciclo Semaforico'!BU$30,O!$HC46:$HL46)),(SUMIF(S!$HC$15:$HL$15,'Ciclo Semaforico'!BU$30,S!$HC46:$HL46)+SUMIF(N!$HC$15:$HL$15,'Ciclo Semaforico'!BU$30,N!$HC46:$HL46)+SUMIF(E!$HC$15:$HL$15,'Ciclo Semaforico'!BU$30,E!$HC46:$HL46)+SUMIF(O!$HC$15:$HL$15,'Ciclo Semaforico'!BU$30,O!$HC46:$HL46))*BU$31))</f>
        <v>0</v>
      </c>
      <c r="BV71" s="246">
        <f>IF(BV$32="",IF(BV$31="",(SUMIF(S!$HC$15:$HL$15,'Ciclo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Semaforico'!BV$30,O!$HC46:$HL46))*BV$31),(SUMIF(S!$HC$15:$HL$15,'Ciclo Semaforico'!BV$32,S!$HC46:$HL46)+SUMIF(N!$HC$15:$HL$15,'Ciclo Semaforico'!BV$32,N!$HC46:$HL46)+SUMIF(E!$HC$15:$HL$15,'Ciclo Semaforico'!BV$32,E!$HC46:$HL46)+SUMIF(O!$HC$15:$HL$15,'Ciclo Semaforico'!BV$32,O!$HC46:$HL46))-IF(BV$31="",(SUMIF(S!$HC$15:$HL$15,'Ciclo Semaforico'!BV$30,S!$HC46:$HL46)+SUMIF(N!$HC$15:$HL$15,'Ciclo Semaforico'!BV$30,N!$HC46:$HL46)+SUMIF(E!$HC$15:$HL$15,'Ciclo Semaforico'!BV$30,E!$HC46:$HL46)+SUMIF(O!$HC$15:$HL$15,'Ciclo Semaforico'!BV$30,O!$HC46:$HL46)),(SUMIF(S!$HC$15:$HL$15,'Ciclo Semaforico'!BV$30,S!$HC46:$HL46)+SUMIF(N!$HC$15:$HL$15,'Ciclo Semaforico'!BV$30,N!$HC46:$HL46)+SUMIF(E!$HC$15:$HL$15,'Ciclo Semaforico'!BV$30,E!$HC46:$HL46)+SUMIF(O!$HC$15:$HL$15,'Ciclo Semaforico'!BV$30,O!$HC46:$HL46))*BV$31))</f>
        <v>0</v>
      </c>
      <c r="BW71" s="244">
        <f>IF(BW$32="",IF(BW$31="",(SUMIF(S!$HC$15:$HL$15,'Ciclo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Semaforico'!BW$30,O!$HC46:$HL46))*BW$31),(SUMIF(S!$HC$15:$HL$15,'Ciclo Semaforico'!BW$32,S!$HC46:$HL46)+SUMIF(N!$HC$15:$HL$15,'Ciclo Semaforico'!BW$32,N!$HC46:$HL46)+SUMIF(E!$HC$15:$HL$15,'Ciclo Semaforico'!BW$32,E!$HC46:$HL46)+SUMIF(O!$HC$15:$HL$15,'Ciclo Semaforico'!BW$32,O!$HC46:$HL46))-IF(BW$31="",(SUMIF(S!$HC$15:$HL$15,'Ciclo Semaforico'!BW$30,S!$HC46:$HL46)+SUMIF(N!$HC$15:$HL$15,'Ciclo Semaforico'!BW$30,N!$HC46:$HL46)+SUMIF(E!$HC$15:$HL$15,'Ciclo Semaforico'!BW$30,E!$HC46:$HL46)+SUMIF(O!$HC$15:$HL$15,'Ciclo Semaforico'!BW$30,O!$HC46:$HL46)),(SUMIF(S!$HC$15:$HL$15,'Ciclo Semaforico'!BW$30,S!$HC46:$HL46)+SUMIF(N!$HC$15:$HL$15,'Ciclo Semaforico'!BW$30,N!$HC46:$HL46)+SUMIF(E!$HC$15:$HL$15,'Ciclo Semaforico'!BW$30,E!$HC46:$HL46)+SUMIF(O!$HC$15:$HL$15,'Ciclo Semaforico'!BW$30,O!$HC46:$HL46))*BW$31))</f>
        <v>0</v>
      </c>
      <c r="BX71" s="245">
        <f>IF(BX$32="",IF(BX$31="",(SUMIF(S!$HC$15:$HL$15,'Ciclo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Semaforico'!BX$30,O!$HC46:$HL46))*BX$31),(SUMIF(S!$HC$15:$HL$15,'Ciclo Semaforico'!BX$32,S!$HC46:$HL46)+SUMIF(N!$HC$15:$HL$15,'Ciclo Semaforico'!BX$32,N!$HC46:$HL46)+SUMIF(E!$HC$15:$HL$15,'Ciclo Semaforico'!BX$32,E!$HC46:$HL46)+SUMIF(O!$HC$15:$HL$15,'Ciclo Semaforico'!BX$32,O!$HC46:$HL46))-IF(BX$31="",(SUMIF(S!$HC$15:$HL$15,'Ciclo Semaforico'!BX$30,S!$HC46:$HL46)+SUMIF(N!$HC$15:$HL$15,'Ciclo Semaforico'!BX$30,N!$HC46:$HL46)+SUMIF(E!$HC$15:$HL$15,'Ciclo Semaforico'!BX$30,E!$HC46:$HL46)+SUMIF(O!$HC$15:$HL$15,'Ciclo Semaforico'!BX$30,O!$HC46:$HL46)),(SUMIF(S!$HC$15:$HL$15,'Ciclo Semaforico'!BX$30,S!$HC46:$HL46)+SUMIF(N!$HC$15:$HL$15,'Ciclo Semaforico'!BX$30,N!$HC46:$HL46)+SUMIF(E!$HC$15:$HL$15,'Ciclo Semaforico'!BX$30,E!$HC46:$HL46)+SUMIF(O!$HC$15:$HL$15,'Ciclo Semaforico'!BX$30,O!$HC46:$HL46))*BX$31))</f>
        <v>0</v>
      </c>
      <c r="BY71" s="245">
        <f>IF(BY$32="",IF(BY$31="",(SUMIF(S!$HC$15:$HL$15,'Ciclo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Semaforico'!BY$30,O!$HC46:$HL46))*BY$31),(SUMIF(S!$HC$15:$HL$15,'Ciclo Semaforico'!BY$32,S!$HC46:$HL46)+SUMIF(N!$HC$15:$HL$15,'Ciclo Semaforico'!BY$32,N!$HC46:$HL46)+SUMIF(E!$HC$15:$HL$15,'Ciclo Semaforico'!BY$32,E!$HC46:$HL46)+SUMIF(O!$HC$15:$HL$15,'Ciclo Semaforico'!BY$32,O!$HC46:$HL46))-IF(BY$31="",(SUMIF(S!$HC$15:$HL$15,'Ciclo Semaforico'!BY$30,S!$HC46:$HL46)+SUMIF(N!$HC$15:$HL$15,'Ciclo Semaforico'!BY$30,N!$HC46:$HL46)+SUMIF(E!$HC$15:$HL$15,'Ciclo Semaforico'!BY$30,E!$HC46:$HL46)+SUMIF(O!$HC$15:$HL$15,'Ciclo Semaforico'!BY$30,O!$HC46:$HL46)),(SUMIF(S!$HC$15:$HL$15,'Ciclo Semaforico'!BY$30,S!$HC46:$HL46)+SUMIF(N!$HC$15:$HL$15,'Ciclo Semaforico'!BY$30,N!$HC46:$HL46)+SUMIF(E!$HC$15:$HL$15,'Ciclo Semaforico'!BY$30,E!$HC46:$HL46)+SUMIF(O!$HC$15:$HL$15,'Ciclo Semaforico'!BY$30,O!$HC46:$HL46))*BY$31))</f>
        <v>0</v>
      </c>
      <c r="BZ71" s="245">
        <f>IF(BZ$32="",IF(BZ$31="",(SUMIF(S!$HC$15:$HL$15,'Ciclo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Semaforico'!BZ$30,O!$HC46:$HL46))*BZ$31),(SUMIF(S!$HC$15:$HL$15,'Ciclo Semaforico'!BZ$32,S!$HC46:$HL46)+SUMIF(N!$HC$15:$HL$15,'Ciclo Semaforico'!BZ$32,N!$HC46:$HL46)+SUMIF(E!$HC$15:$HL$15,'Ciclo Semaforico'!BZ$32,E!$HC46:$HL46)+SUMIF(O!$HC$15:$HL$15,'Ciclo Semaforico'!BZ$32,O!$HC46:$HL46))-IF(BZ$31="",(SUMIF(S!$HC$15:$HL$15,'Ciclo Semaforico'!BZ$30,S!$HC46:$HL46)+SUMIF(N!$HC$15:$HL$15,'Ciclo Semaforico'!BZ$30,N!$HC46:$HL46)+SUMIF(E!$HC$15:$HL$15,'Ciclo Semaforico'!BZ$30,E!$HC46:$HL46)+SUMIF(O!$HC$15:$HL$15,'Ciclo Semaforico'!BZ$30,O!$HC46:$HL46)),(SUMIF(S!$HC$15:$HL$15,'Ciclo Semaforico'!BZ$30,S!$HC46:$HL46)+SUMIF(N!$HC$15:$HL$15,'Ciclo Semaforico'!BZ$30,N!$HC46:$HL46)+SUMIF(E!$HC$15:$HL$15,'Ciclo Semaforico'!BZ$30,E!$HC46:$HL46)+SUMIF(O!$HC$15:$HL$15,'Ciclo Semaforico'!BZ$30,O!$HC46:$HL46))*BZ$31))</f>
        <v>0</v>
      </c>
      <c r="CA71" s="245">
        <f>IF(CA$32="",IF(CA$31="",(SUMIF(S!$HC$15:$HL$15,'Ciclo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Semaforico'!CA$30,O!$HC46:$HL46))*CA$31),(SUMIF(S!$HC$15:$HL$15,'Ciclo Semaforico'!CA$32,S!$HC46:$HL46)+SUMIF(N!$HC$15:$HL$15,'Ciclo Semaforico'!CA$32,N!$HC46:$HL46)+SUMIF(E!$HC$15:$HL$15,'Ciclo Semaforico'!CA$32,E!$HC46:$HL46)+SUMIF(O!$HC$15:$HL$15,'Ciclo Semaforico'!CA$32,O!$HC46:$HL46))-IF(CA$31="",(SUMIF(S!$HC$15:$HL$15,'Ciclo Semaforico'!CA$30,S!$HC46:$HL46)+SUMIF(N!$HC$15:$HL$15,'Ciclo Semaforico'!CA$30,N!$HC46:$HL46)+SUMIF(E!$HC$15:$HL$15,'Ciclo Semaforico'!CA$30,E!$HC46:$HL46)+SUMIF(O!$HC$15:$HL$15,'Ciclo Semaforico'!CA$30,O!$HC46:$HL46)),(SUMIF(S!$HC$15:$HL$15,'Ciclo Semaforico'!CA$30,S!$HC46:$HL46)+SUMIF(N!$HC$15:$HL$15,'Ciclo Semaforico'!CA$30,N!$HC46:$HL46)+SUMIF(E!$HC$15:$HL$15,'Ciclo Semaforico'!CA$30,E!$HC46:$HL46)+SUMIF(O!$HC$15:$HL$15,'Ciclo Semaforico'!CA$30,O!$HC46:$HL46))*CA$31))</f>
        <v>0</v>
      </c>
      <c r="CB71" s="245">
        <f>IF(CB$32="",IF(CB$31="",(SUMIF(S!$HC$15:$HL$15,'Ciclo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Semaforico'!CB$30,O!$HC46:$HL46))*CB$31),(SUMIF(S!$HC$15:$HL$15,'Ciclo Semaforico'!CB$32,S!$HC46:$HL46)+SUMIF(N!$HC$15:$HL$15,'Ciclo Semaforico'!CB$32,N!$HC46:$HL46)+SUMIF(E!$HC$15:$HL$15,'Ciclo Semaforico'!CB$32,E!$HC46:$HL46)+SUMIF(O!$HC$15:$HL$15,'Ciclo Semaforico'!CB$32,O!$HC46:$HL46))-IF(CB$31="",(SUMIF(S!$HC$15:$HL$15,'Ciclo Semaforico'!CB$30,S!$HC46:$HL46)+SUMIF(N!$HC$15:$HL$15,'Ciclo Semaforico'!CB$30,N!$HC46:$HL46)+SUMIF(E!$HC$15:$HL$15,'Ciclo Semaforico'!CB$30,E!$HC46:$HL46)+SUMIF(O!$HC$15:$HL$15,'Ciclo Semaforico'!CB$30,O!$HC46:$HL46)),(SUMIF(S!$HC$15:$HL$15,'Ciclo Semaforico'!CB$30,S!$HC46:$HL46)+SUMIF(N!$HC$15:$HL$15,'Ciclo Semaforico'!CB$30,N!$HC46:$HL46)+SUMIF(E!$HC$15:$HL$15,'Ciclo Semaforico'!CB$30,E!$HC46:$HL46)+SUMIF(O!$HC$15:$HL$15,'Ciclo Semaforico'!CB$30,O!$HC46:$HL46))*CB$31))</f>
        <v>0</v>
      </c>
      <c r="CC71" s="245">
        <f>IF(CC$32="",IF(CC$31="",(SUMIF(S!$HC$15:$HL$15,'Ciclo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Semaforico'!CC$30,O!$HC46:$HL46))*CC$31),(SUMIF(S!$HC$15:$HL$15,'Ciclo Semaforico'!CC$32,S!$HC46:$HL46)+SUMIF(N!$HC$15:$HL$15,'Ciclo Semaforico'!CC$32,N!$HC46:$HL46)+SUMIF(E!$HC$15:$HL$15,'Ciclo Semaforico'!CC$32,E!$HC46:$HL46)+SUMIF(O!$HC$15:$HL$15,'Ciclo Semaforico'!CC$32,O!$HC46:$HL46))-IF(CC$31="",(SUMIF(S!$HC$15:$HL$15,'Ciclo Semaforico'!CC$30,S!$HC46:$HL46)+SUMIF(N!$HC$15:$HL$15,'Ciclo Semaforico'!CC$30,N!$HC46:$HL46)+SUMIF(E!$HC$15:$HL$15,'Ciclo Semaforico'!CC$30,E!$HC46:$HL46)+SUMIF(O!$HC$15:$HL$15,'Ciclo Semaforico'!CC$30,O!$HC46:$HL46)),(SUMIF(S!$HC$15:$HL$15,'Ciclo Semaforico'!CC$30,S!$HC46:$HL46)+SUMIF(N!$HC$15:$HL$15,'Ciclo Semaforico'!CC$30,N!$HC46:$HL46)+SUMIF(E!$HC$15:$HL$15,'Ciclo Semaforico'!CC$30,E!$HC46:$HL46)+SUMIF(O!$HC$15:$HL$15,'Ciclo Semaforico'!CC$30,O!$HC46:$HL46))*CC$31))</f>
        <v>0</v>
      </c>
      <c r="CD71" s="245">
        <f>IF(CD$32="",IF(CD$31="",(SUMIF(S!$HC$15:$HL$15,'Ciclo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Semaforico'!CD$30,O!$HC46:$HL46))*CD$31),(SUMIF(S!$HC$15:$HL$15,'Ciclo Semaforico'!CD$32,S!$HC46:$HL46)+SUMIF(N!$HC$15:$HL$15,'Ciclo Semaforico'!CD$32,N!$HC46:$HL46)+SUMIF(E!$HC$15:$HL$15,'Ciclo Semaforico'!CD$32,E!$HC46:$HL46)+SUMIF(O!$HC$15:$HL$15,'Ciclo Semaforico'!CD$32,O!$HC46:$HL46))-IF(CD$31="",(SUMIF(S!$HC$15:$HL$15,'Ciclo Semaforico'!CD$30,S!$HC46:$HL46)+SUMIF(N!$HC$15:$HL$15,'Ciclo Semaforico'!CD$30,N!$HC46:$HL46)+SUMIF(E!$HC$15:$HL$15,'Ciclo Semaforico'!CD$30,E!$HC46:$HL46)+SUMIF(O!$HC$15:$HL$15,'Ciclo Semaforico'!CD$30,O!$HC46:$HL46)),(SUMIF(S!$HC$15:$HL$15,'Ciclo Semaforico'!CD$30,S!$HC46:$HL46)+SUMIF(N!$HC$15:$HL$15,'Ciclo Semaforico'!CD$30,N!$HC46:$HL46)+SUMIF(E!$HC$15:$HL$15,'Ciclo Semaforico'!CD$30,E!$HC46:$HL46)+SUMIF(O!$HC$15:$HL$15,'Ciclo Semaforico'!CD$30,O!$HC46:$HL46))*CD$31))</f>
        <v>0</v>
      </c>
      <c r="CE71" s="245">
        <f>IF(CE$32="",IF(CE$31="",(SUMIF(S!$HC$15:$HL$15,'Ciclo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Semaforico'!CE$30,O!$HC46:$HL46))*CE$31),(SUMIF(S!$HC$15:$HL$15,'Ciclo Semaforico'!CE$32,S!$HC46:$HL46)+SUMIF(N!$HC$15:$HL$15,'Ciclo Semaforico'!CE$32,N!$HC46:$HL46)+SUMIF(E!$HC$15:$HL$15,'Ciclo Semaforico'!CE$32,E!$HC46:$HL46)+SUMIF(O!$HC$15:$HL$15,'Ciclo Semaforico'!CE$32,O!$HC46:$HL46))-IF(CE$31="",(SUMIF(S!$HC$15:$HL$15,'Ciclo Semaforico'!CE$30,S!$HC46:$HL46)+SUMIF(N!$HC$15:$HL$15,'Ciclo Semaforico'!CE$30,N!$HC46:$HL46)+SUMIF(E!$HC$15:$HL$15,'Ciclo Semaforico'!CE$30,E!$HC46:$HL46)+SUMIF(O!$HC$15:$HL$15,'Ciclo Semaforico'!CE$30,O!$HC46:$HL46)),(SUMIF(S!$HC$15:$HL$15,'Ciclo Semaforico'!CE$30,S!$HC46:$HL46)+SUMIF(N!$HC$15:$HL$15,'Ciclo Semaforico'!CE$30,N!$HC46:$HL46)+SUMIF(E!$HC$15:$HL$15,'Ciclo Semaforico'!CE$30,E!$HC46:$HL46)+SUMIF(O!$HC$15:$HL$15,'Ciclo Semaforico'!CE$30,O!$HC46:$HL46))*CE$31))</f>
        <v>0</v>
      </c>
      <c r="CF71" s="245">
        <f>IF(CF$32="",IF(CF$31="",(SUMIF(S!$HC$15:$HL$15,'Ciclo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Semaforico'!CF$30,O!$HC46:$HL46))*CF$31),(SUMIF(S!$HC$15:$HL$15,'Ciclo Semaforico'!CF$32,S!$HC46:$HL46)+SUMIF(N!$HC$15:$HL$15,'Ciclo Semaforico'!CF$32,N!$HC46:$HL46)+SUMIF(E!$HC$15:$HL$15,'Ciclo Semaforico'!CF$32,E!$HC46:$HL46)+SUMIF(O!$HC$15:$HL$15,'Ciclo Semaforico'!CF$32,O!$HC46:$HL46))-IF(CF$31="",(SUMIF(S!$HC$15:$HL$15,'Ciclo Semaforico'!CF$30,S!$HC46:$HL46)+SUMIF(N!$HC$15:$HL$15,'Ciclo Semaforico'!CF$30,N!$HC46:$HL46)+SUMIF(E!$HC$15:$HL$15,'Ciclo Semaforico'!CF$30,E!$HC46:$HL46)+SUMIF(O!$HC$15:$HL$15,'Ciclo Semaforico'!CF$30,O!$HC46:$HL46)),(SUMIF(S!$HC$15:$HL$15,'Ciclo Semaforico'!CF$30,S!$HC46:$HL46)+SUMIF(N!$HC$15:$HL$15,'Ciclo Semaforico'!CF$30,N!$HC46:$HL46)+SUMIF(E!$HC$15:$HL$15,'Ciclo Semaforico'!CF$30,E!$HC46:$HL46)+SUMIF(O!$HC$15:$HL$15,'Ciclo Semaforico'!CF$30,O!$HC46:$HL46))*CF$31))</f>
        <v>0</v>
      </c>
      <c r="CG71" s="245">
        <f>IF(CG$32="",IF(CG$31="",(SUMIF(S!$HC$15:$HL$15,'Ciclo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Semaforico'!CG$30,O!$HC46:$HL46))*CG$31),(SUMIF(S!$HC$15:$HL$15,'Ciclo Semaforico'!CG$32,S!$HC46:$HL46)+SUMIF(N!$HC$15:$HL$15,'Ciclo Semaforico'!CG$32,N!$HC46:$HL46)+SUMIF(E!$HC$15:$HL$15,'Ciclo Semaforico'!CG$32,E!$HC46:$HL46)+SUMIF(O!$HC$15:$HL$15,'Ciclo Semaforico'!CG$32,O!$HC46:$HL46))-IF(CG$31="",(SUMIF(S!$HC$15:$HL$15,'Ciclo Semaforico'!CG$30,S!$HC46:$HL46)+SUMIF(N!$HC$15:$HL$15,'Ciclo Semaforico'!CG$30,N!$HC46:$HL46)+SUMIF(E!$HC$15:$HL$15,'Ciclo Semaforico'!CG$30,E!$HC46:$HL46)+SUMIF(O!$HC$15:$HL$15,'Ciclo Semaforico'!CG$30,O!$HC46:$HL46)),(SUMIF(S!$HC$15:$HL$15,'Ciclo Semaforico'!CG$30,S!$HC46:$HL46)+SUMIF(N!$HC$15:$HL$15,'Ciclo Semaforico'!CG$30,N!$HC46:$HL46)+SUMIF(E!$HC$15:$HL$15,'Ciclo Semaforico'!CG$30,E!$HC46:$HL46)+SUMIF(O!$HC$15:$HL$15,'Ciclo Semaforico'!CG$30,O!$HC46:$HL46))*CG$31))</f>
        <v>0</v>
      </c>
      <c r="CH71" s="246">
        <f>IF(CH$32="",IF(CH$31="",(SUMIF(S!$HC$15:$HL$15,'Ciclo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Semaforico'!CH$30,O!$HC46:$HL46))*CH$31),(SUMIF(S!$HC$15:$HL$15,'Ciclo Semaforico'!CH$32,S!$HC46:$HL46)+SUMIF(N!$HC$15:$HL$15,'Ciclo Semaforico'!CH$32,N!$HC46:$HL46)+SUMIF(E!$HC$15:$HL$15,'Ciclo Semaforico'!CH$32,E!$HC46:$HL46)+SUMIF(O!$HC$15:$HL$15,'Ciclo Semaforico'!CH$32,O!$HC46:$HL46))-IF(CH$31="",(SUMIF(S!$HC$15:$HL$15,'Ciclo Semaforico'!CH$30,S!$HC46:$HL46)+SUMIF(N!$HC$15:$HL$15,'Ciclo Semaforico'!CH$30,N!$HC46:$HL46)+SUMIF(E!$HC$15:$HL$15,'Ciclo Semaforico'!CH$30,E!$HC46:$HL46)+SUMIF(O!$HC$15:$HL$15,'Ciclo Semaforico'!CH$30,O!$HC46:$HL46)),(SUMIF(S!$HC$15:$HL$15,'Ciclo Semaforico'!CH$30,S!$HC46:$HL46)+SUMIF(N!$HC$15:$HL$15,'Ciclo Semaforico'!CH$30,N!$HC46:$HL46)+SUMIF(E!$HC$15:$HL$15,'Ciclo Semaforico'!CH$30,E!$HC46:$HL46)+SUMIF(O!$HC$15:$HL$15,'Ciclo Semaforico'!CH$30,O!$HC46:$HL46))*CH$31))</f>
        <v>0</v>
      </c>
      <c r="CI71" s="244">
        <f t="shared" si="52"/>
        <v>0</v>
      </c>
      <c r="CJ71" s="245">
        <f t="shared" si="53"/>
        <v>0</v>
      </c>
      <c r="CK71" s="245">
        <f t="shared" si="54"/>
        <v>0</v>
      </c>
      <c r="CL71" s="245">
        <f t="shared" si="55"/>
        <v>0</v>
      </c>
      <c r="CM71" s="245" t="e">
        <f t="shared" si="56"/>
        <v>#REF!</v>
      </c>
      <c r="CN71" s="245">
        <f t="shared" si="57"/>
        <v>0</v>
      </c>
      <c r="CO71" s="245">
        <f t="shared" si="58"/>
        <v>0</v>
      </c>
      <c r="CP71" s="245">
        <f t="shared" si="59"/>
        <v>0</v>
      </c>
      <c r="CQ71" s="245">
        <f t="shared" si="60"/>
        <v>0</v>
      </c>
      <c r="CR71" s="245">
        <f t="shared" si="61"/>
        <v>0</v>
      </c>
      <c r="CS71" s="245">
        <f t="shared" si="62"/>
        <v>0</v>
      </c>
      <c r="CT71" s="246">
        <f t="shared" si="63"/>
        <v>0</v>
      </c>
      <c r="CU71" s="244">
        <f t="shared" si="64"/>
        <v>0</v>
      </c>
      <c r="CV71" s="245">
        <f t="shared" si="65"/>
        <v>0</v>
      </c>
      <c r="CW71" s="245">
        <f t="shared" si="66"/>
        <v>0</v>
      </c>
      <c r="CX71" s="245">
        <f t="shared" si="67"/>
        <v>0</v>
      </c>
      <c r="CY71" s="245">
        <f t="shared" si="68"/>
        <v>0</v>
      </c>
      <c r="CZ71" s="245">
        <f t="shared" si="69"/>
        <v>0</v>
      </c>
      <c r="DA71" s="245">
        <f t="shared" si="70"/>
        <v>0</v>
      </c>
      <c r="DB71" s="245">
        <f t="shared" si="71"/>
        <v>0</v>
      </c>
      <c r="DC71" s="245">
        <f t="shared" si="72"/>
        <v>0</v>
      </c>
      <c r="DD71" s="245">
        <f t="shared" si="73"/>
        <v>0</v>
      </c>
      <c r="DE71" s="245">
        <f t="shared" si="74"/>
        <v>0</v>
      </c>
      <c r="DF71" s="246">
        <f t="shared" si="75"/>
        <v>0</v>
      </c>
      <c r="DG71" s="244" t="e">
        <f t="shared" si="76"/>
        <v>#REF!</v>
      </c>
      <c r="DH71" s="245" t="e">
        <f t="shared" si="77"/>
        <v>#REF!</v>
      </c>
      <c r="DI71" s="245" t="e">
        <f t="shared" si="78"/>
        <v>#REF!</v>
      </c>
      <c r="DJ71" s="245" t="e">
        <f t="shared" si="79"/>
        <v>#REF!</v>
      </c>
      <c r="DK71" s="245" t="e">
        <f t="shared" si="80"/>
        <v>#REF!</v>
      </c>
      <c r="DL71" s="245" t="e">
        <f t="shared" si="81"/>
        <v>#REF!</v>
      </c>
      <c r="DM71" s="245">
        <f t="shared" si="82"/>
        <v>0</v>
      </c>
      <c r="DN71" s="245">
        <f t="shared" si="83"/>
        <v>0</v>
      </c>
      <c r="DO71" s="245">
        <f t="shared" si="84"/>
        <v>0</v>
      </c>
      <c r="DP71" s="245">
        <f t="shared" si="85"/>
        <v>0</v>
      </c>
      <c r="DQ71" s="245">
        <f t="shared" si="86"/>
        <v>0</v>
      </c>
      <c r="DR71" s="246">
        <f t="shared" si="87"/>
        <v>0</v>
      </c>
      <c r="DS71" s="244">
        <f t="shared" si="88"/>
        <v>0</v>
      </c>
      <c r="DT71" s="245">
        <f t="shared" si="89"/>
        <v>0</v>
      </c>
      <c r="DU71" s="245">
        <f t="shared" si="90"/>
        <v>0</v>
      </c>
      <c r="DV71" s="245">
        <f t="shared" si="91"/>
        <v>0</v>
      </c>
      <c r="DW71" s="245">
        <f t="shared" si="92"/>
        <v>0</v>
      </c>
      <c r="DX71" s="245">
        <f t="shared" si="93"/>
        <v>0</v>
      </c>
      <c r="DY71" s="245">
        <f t="shared" si="94"/>
        <v>0</v>
      </c>
      <c r="DZ71" s="245">
        <f t="shared" si="95"/>
        <v>0</v>
      </c>
      <c r="EA71" s="245">
        <f t="shared" si="96"/>
        <v>0</v>
      </c>
      <c r="EB71" s="245">
        <f t="shared" si="97"/>
        <v>0</v>
      </c>
      <c r="EC71" s="245">
        <f t="shared" si="98"/>
        <v>0</v>
      </c>
      <c r="ED71" s="246">
        <f t="shared" si="99"/>
        <v>0</v>
      </c>
      <c r="EE71" s="244">
        <f t="shared" si="100"/>
        <v>0</v>
      </c>
      <c r="EF71" s="245">
        <f t="shared" si="101"/>
        <v>0</v>
      </c>
      <c r="EG71" s="245">
        <f t="shared" si="102"/>
        <v>0</v>
      </c>
      <c r="EH71" s="245">
        <f t="shared" si="103"/>
        <v>0</v>
      </c>
      <c r="EI71" s="245">
        <f t="shared" si="104"/>
        <v>0</v>
      </c>
      <c r="EJ71" s="245">
        <f t="shared" si="105"/>
        <v>0</v>
      </c>
      <c r="EK71" s="245">
        <f t="shared" si="106"/>
        <v>0</v>
      </c>
      <c r="EL71" s="245">
        <f t="shared" si="107"/>
        <v>0</v>
      </c>
      <c r="EM71" s="245">
        <f t="shared" si="108"/>
        <v>0</v>
      </c>
      <c r="EN71" s="245">
        <f t="shared" si="109"/>
        <v>0</v>
      </c>
      <c r="EO71" s="245">
        <f t="shared" si="110"/>
        <v>0</v>
      </c>
      <c r="EP71" s="246">
        <f t="shared" si="111"/>
        <v>0</v>
      </c>
      <c r="EQ71" s="255">
        <f t="shared" si="112"/>
        <v>0</v>
      </c>
      <c r="ER71" s="256">
        <f t="shared" si="113"/>
        <v>0</v>
      </c>
      <c r="ES71" s="256">
        <f t="shared" si="114"/>
        <v>0</v>
      </c>
      <c r="ET71" s="256">
        <f t="shared" si="115"/>
        <v>0</v>
      </c>
      <c r="EU71" s="256" t="e">
        <f t="shared" si="116"/>
        <v>#REF!</v>
      </c>
      <c r="EV71" s="256">
        <f t="shared" si="117"/>
        <v>0</v>
      </c>
      <c r="EW71" s="256">
        <f t="shared" si="118"/>
        <v>0</v>
      </c>
      <c r="EX71" s="256" t="str">
        <f t="shared" si="119"/>
        <v/>
      </c>
      <c r="EY71" s="256" t="str">
        <f t="shared" si="120"/>
        <v/>
      </c>
      <c r="EZ71" s="256" t="str">
        <f t="shared" si="121"/>
        <v/>
      </c>
      <c r="FA71" s="256" t="str">
        <f t="shared" si="122"/>
        <v/>
      </c>
      <c r="FB71" s="257" t="str">
        <f t="shared" si="123"/>
        <v/>
      </c>
      <c r="FC71" s="255">
        <f t="shared" si="124"/>
        <v>0</v>
      </c>
      <c r="FD71" s="256" t="str">
        <f t="shared" si="125"/>
        <v/>
      </c>
      <c r="FE71" s="256" t="str">
        <f t="shared" si="126"/>
        <v/>
      </c>
      <c r="FF71" s="256" t="str">
        <f t="shared" si="127"/>
        <v/>
      </c>
      <c r="FG71" s="256" t="str">
        <f t="shared" si="128"/>
        <v/>
      </c>
      <c r="FH71" s="256" t="str">
        <f t="shared" si="129"/>
        <v/>
      </c>
      <c r="FI71" s="256" t="str">
        <f t="shared" si="130"/>
        <v/>
      </c>
      <c r="FJ71" s="256" t="str">
        <f t="shared" si="131"/>
        <v/>
      </c>
      <c r="FK71" s="256" t="str">
        <f t="shared" si="132"/>
        <v/>
      </c>
      <c r="FL71" s="256" t="str">
        <f t="shared" si="133"/>
        <v/>
      </c>
      <c r="FM71" s="256" t="str">
        <f t="shared" si="134"/>
        <v/>
      </c>
      <c r="FN71" s="257" t="str">
        <f t="shared" si="135"/>
        <v/>
      </c>
      <c r="FO71" s="255" t="e">
        <f t="shared" si="136"/>
        <v>#REF!</v>
      </c>
      <c r="FP71" s="256" t="e">
        <f t="shared" si="137"/>
        <v>#REF!</v>
      </c>
      <c r="FQ71" s="256" t="e">
        <f t="shared" si="138"/>
        <v>#REF!</v>
      </c>
      <c r="FR71" s="256" t="e">
        <f t="shared" si="139"/>
        <v>#REF!</v>
      </c>
      <c r="FS71" s="256" t="e">
        <f t="shared" si="140"/>
        <v>#REF!</v>
      </c>
      <c r="FT71" s="256" t="e">
        <f t="shared" si="141"/>
        <v>#REF!</v>
      </c>
      <c r="FU71" s="256" t="str">
        <f t="shared" si="142"/>
        <v/>
      </c>
      <c r="FV71" s="256" t="str">
        <f t="shared" si="143"/>
        <v/>
      </c>
      <c r="FW71" s="256" t="str">
        <f t="shared" si="144"/>
        <v/>
      </c>
      <c r="FX71" s="256" t="str">
        <f t="shared" si="145"/>
        <v/>
      </c>
      <c r="FY71" s="256" t="str">
        <f t="shared" si="146"/>
        <v/>
      </c>
      <c r="FZ71" s="257" t="str">
        <f t="shared" si="147"/>
        <v/>
      </c>
      <c r="GA71" s="255" t="str">
        <f t="shared" si="148"/>
        <v/>
      </c>
      <c r="GB71" s="256" t="str">
        <f t="shared" si="149"/>
        <v/>
      </c>
      <c r="GC71" s="256" t="str">
        <f t="shared" si="150"/>
        <v/>
      </c>
      <c r="GD71" s="256" t="str">
        <f t="shared" si="151"/>
        <v/>
      </c>
      <c r="GE71" s="256" t="str">
        <f t="shared" si="152"/>
        <v/>
      </c>
      <c r="GF71" s="256" t="str">
        <f t="shared" si="153"/>
        <v/>
      </c>
      <c r="GG71" s="256" t="str">
        <f t="shared" si="154"/>
        <v/>
      </c>
      <c r="GH71" s="256" t="str">
        <f t="shared" si="155"/>
        <v/>
      </c>
      <c r="GI71" s="256" t="str">
        <f t="shared" si="156"/>
        <v/>
      </c>
      <c r="GJ71" s="256" t="str">
        <f t="shared" si="157"/>
        <v/>
      </c>
      <c r="GK71" s="256" t="str">
        <f t="shared" si="158"/>
        <v/>
      </c>
      <c r="GL71" s="257" t="str">
        <f t="shared" si="159"/>
        <v/>
      </c>
      <c r="GM71" s="255" t="str">
        <f t="shared" si="160"/>
        <v/>
      </c>
      <c r="GN71" s="256" t="str">
        <f t="shared" si="161"/>
        <v/>
      </c>
      <c r="GO71" s="256" t="str">
        <f t="shared" si="162"/>
        <v/>
      </c>
      <c r="GP71" s="256" t="str">
        <f t="shared" si="163"/>
        <v/>
      </c>
      <c r="GQ71" s="256" t="str">
        <f t="shared" si="164"/>
        <v/>
      </c>
      <c r="GR71" s="256" t="str">
        <f t="shared" si="165"/>
        <v/>
      </c>
      <c r="GS71" s="256" t="str">
        <f t="shared" si="166"/>
        <v/>
      </c>
      <c r="GT71" s="256" t="str">
        <f t="shared" si="167"/>
        <v/>
      </c>
      <c r="GU71" s="256" t="str">
        <f t="shared" si="168"/>
        <v/>
      </c>
      <c r="GV71" s="256" t="str">
        <f t="shared" si="169"/>
        <v/>
      </c>
      <c r="GW71" s="256" t="str">
        <f t="shared" si="170"/>
        <v/>
      </c>
      <c r="GX71" s="257" t="str">
        <f t="shared" si="171"/>
        <v/>
      </c>
      <c r="GY71" s="252">
        <f t="shared" si="185"/>
        <v>0</v>
      </c>
      <c r="GZ71" s="253" t="e">
        <f t="shared" si="185"/>
        <v>#REF!</v>
      </c>
      <c r="HA71" s="253">
        <f t="shared" si="185"/>
        <v>0</v>
      </c>
      <c r="HB71" s="253">
        <f t="shared" si="185"/>
        <v>0</v>
      </c>
      <c r="HC71" s="253">
        <f t="shared" si="185"/>
        <v>0</v>
      </c>
      <c r="HD71" s="253">
        <f t="shared" si="185"/>
        <v>0</v>
      </c>
      <c r="HE71" s="253">
        <f t="shared" si="185"/>
        <v>0</v>
      </c>
      <c r="HF71" s="254">
        <f t="shared" si="185"/>
        <v>0</v>
      </c>
      <c r="HG71" s="252">
        <f t="shared" si="187"/>
        <v>0</v>
      </c>
      <c r="HH71" s="253">
        <f t="shared" si="187"/>
        <v>0</v>
      </c>
      <c r="HI71" s="253">
        <f t="shared" si="187"/>
        <v>0</v>
      </c>
      <c r="HJ71" s="253">
        <f t="shared" si="187"/>
        <v>0</v>
      </c>
      <c r="HK71" s="253">
        <f t="shared" si="187"/>
        <v>0</v>
      </c>
      <c r="HL71" s="253">
        <f t="shared" si="187"/>
        <v>0</v>
      </c>
      <c r="HM71" s="253">
        <f t="shared" si="187"/>
        <v>0</v>
      </c>
      <c r="HN71" s="254">
        <f t="shared" si="187"/>
        <v>0</v>
      </c>
      <c r="HO71" s="252" t="e">
        <f t="shared" si="189"/>
        <v>#REF!</v>
      </c>
      <c r="HP71" s="253" t="e">
        <f t="shared" si="189"/>
        <v>#REF!</v>
      </c>
      <c r="HQ71" s="253">
        <f t="shared" si="189"/>
        <v>0</v>
      </c>
      <c r="HR71" s="253">
        <f t="shared" si="189"/>
        <v>0</v>
      </c>
      <c r="HS71" s="253">
        <f t="shared" si="189"/>
        <v>0</v>
      </c>
      <c r="HT71" s="253">
        <f t="shared" si="189"/>
        <v>0</v>
      </c>
      <c r="HU71" s="253">
        <f t="shared" si="189"/>
        <v>0</v>
      </c>
      <c r="HV71" s="254">
        <f t="shared" si="189"/>
        <v>0</v>
      </c>
      <c r="HW71" s="252">
        <f t="shared" si="191"/>
        <v>0</v>
      </c>
      <c r="HX71" s="253">
        <f t="shared" si="191"/>
        <v>0</v>
      </c>
      <c r="HY71" s="253">
        <f t="shared" si="191"/>
        <v>0</v>
      </c>
      <c r="HZ71" s="253">
        <f t="shared" si="191"/>
        <v>0</v>
      </c>
      <c r="IA71" s="253">
        <f t="shared" si="191"/>
        <v>0</v>
      </c>
      <c r="IB71" s="253">
        <f t="shared" si="191"/>
        <v>0</v>
      </c>
      <c r="IC71" s="253">
        <f t="shared" si="191"/>
        <v>0</v>
      </c>
      <c r="ID71" s="254">
        <f t="shared" si="191"/>
        <v>0</v>
      </c>
      <c r="IE71" s="252">
        <f t="shared" si="193"/>
        <v>0</v>
      </c>
      <c r="IF71" s="253">
        <f t="shared" si="193"/>
        <v>0</v>
      </c>
      <c r="IG71" s="253">
        <f t="shared" si="193"/>
        <v>0</v>
      </c>
      <c r="IH71" s="253">
        <f t="shared" si="193"/>
        <v>0</v>
      </c>
      <c r="II71" s="253">
        <f t="shared" si="193"/>
        <v>0</v>
      </c>
      <c r="IJ71" s="253">
        <f t="shared" si="193"/>
        <v>0</v>
      </c>
      <c r="IK71" s="253">
        <f t="shared" si="193"/>
        <v>0</v>
      </c>
      <c r="IL71" s="254">
        <f t="shared" si="193"/>
        <v>0</v>
      </c>
      <c r="IM71" s="255" t="e">
        <f t="shared" si="178"/>
        <v>#REF!</v>
      </c>
      <c r="IN71" s="256">
        <f t="shared" si="179"/>
        <v>0</v>
      </c>
      <c r="IO71" s="256" t="e">
        <f t="shared" si="180"/>
        <v>#REF!</v>
      </c>
      <c r="IP71" s="256">
        <f t="shared" si="181"/>
        <v>0</v>
      </c>
      <c r="IQ71" s="257">
        <f t="shared" si="182"/>
        <v>0</v>
      </c>
      <c r="IR71" s="404" t="e">
        <f t="shared" si="195"/>
        <v>#REF!</v>
      </c>
      <c r="IS71" s="250">
        <f t="shared" si="202"/>
        <v>15</v>
      </c>
      <c r="IT71" s="258" t="e">
        <f t="shared" si="183"/>
        <v>#REF!</v>
      </c>
      <c r="IU71" s="664">
        <v>2400</v>
      </c>
      <c r="IV71" s="409">
        <v>2</v>
      </c>
      <c r="IW71" s="648" t="s">
        <v>209</v>
      </c>
      <c r="IX71" s="649" t="e">
        <f t="shared" si="196"/>
        <v>#REF!</v>
      </c>
      <c r="IY71" s="650" t="e">
        <f t="shared" si="198"/>
        <v>#REF!</v>
      </c>
      <c r="IZ71" s="651">
        <v>3</v>
      </c>
      <c r="JA71" s="652">
        <v>2</v>
      </c>
      <c r="JB71" s="650" t="e">
        <f t="shared" si="199"/>
        <v>#REF!</v>
      </c>
      <c r="JC71" s="651">
        <v>3</v>
      </c>
      <c r="JD71" s="652">
        <v>2</v>
      </c>
      <c r="JE71" s="653" t="e">
        <f t="shared" si="200"/>
        <v>#REF!</v>
      </c>
      <c r="JF71" s="654">
        <v>3</v>
      </c>
      <c r="JG71" s="652">
        <v>2</v>
      </c>
      <c r="JH71" s="653"/>
      <c r="JI71" s="654"/>
      <c r="JJ71" s="655"/>
      <c r="JK71" s="418"/>
      <c r="JL71" s="419"/>
      <c r="JM71" s="420"/>
      <c r="JN71" s="662">
        <v>1</v>
      </c>
      <c r="JO71" s="662">
        <v>1.4</v>
      </c>
      <c r="JP71" s="662">
        <v>1</v>
      </c>
      <c r="JQ71" s="662">
        <v>1</v>
      </c>
      <c r="JR71" s="663">
        <v>1</v>
      </c>
      <c r="JS71" s="658" t="e">
        <f t="shared" si="201"/>
        <v>#REF!</v>
      </c>
    </row>
    <row r="72" spans="25:279" ht="20.100000000000001" customHeight="1">
      <c r="Y72" s="380" t="e">
        <f>N!IK47</f>
        <v>#REF!</v>
      </c>
      <c r="Z72" s="377" t="s">
        <v>29</v>
      </c>
      <c r="AA72" s="244">
        <f>IF(AA$32="",IF(AA$31="",(SUMIF(S!$HC$15:$HL$15,'Ciclo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Semaforico'!AA$30,O!$HC47:$HL47))*AA$31),(SUMIF(S!$HC$15:$HL$15,'Ciclo Semaforico'!AA$32,S!$HC47:$HL47)+SUMIF(N!$HC$15:$HL$15,'Ciclo Semaforico'!AA$32,N!$HC47:$HL47)+SUMIF(E!$HC$15:$HL$15,'Ciclo Semaforico'!AA$32,E!$HC47:$HL47)+SUMIF(O!$HC$15:$HL$15,'Ciclo Semaforico'!AA$32,O!$HC47:$HL47))-IF(AA$31="",(SUMIF(S!$HC$15:$HL$15,'Ciclo Semaforico'!AA$30,S!$HC47:$HL47)+SUMIF(N!$HC$15:$HL$15,'Ciclo Semaforico'!AA$30,N!$HC47:$HL47)+SUMIF(E!$HC$15:$HL$15,'Ciclo Semaforico'!AA$30,E!$HC47:$HL47)+SUMIF(O!$HC$15:$HL$15,'Ciclo Semaforico'!AA$30,O!$HC47:$HL47)),(SUMIF(S!$HC$15:$HL$15,'Ciclo Semaforico'!AA$30,S!$HC47:$HL47)+SUMIF(N!$HC$15:$HL$15,'Ciclo Semaforico'!AA$30,N!$HC47:$HL47)+SUMIF(E!$HC$15:$HL$15,'Ciclo Semaforico'!AA$30,E!$HC47:$HL47)+SUMIF(O!$HC$15:$HL$15,'Ciclo Semaforico'!AA$30,O!$HC47:$HL47))*AA$31))</f>
        <v>0</v>
      </c>
      <c r="AB72" s="245">
        <f>IF(AB$32="",IF(AB$31="",(SUMIF(S!$HC$15:$HL$15,'Ciclo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Semaforico'!AB$30,O!$HC47:$HL47))*AB$31),(SUMIF(S!$HC$15:$HL$15,'Ciclo Semaforico'!AB$32,S!$HC47:$HL47)+SUMIF(N!$HC$15:$HL$15,'Ciclo Semaforico'!AB$32,N!$HC47:$HL47)+SUMIF(E!$HC$15:$HL$15,'Ciclo Semaforico'!AB$32,E!$HC47:$HL47)+SUMIF(O!$HC$15:$HL$15,'Ciclo Semaforico'!AB$32,O!$HC47:$HL47))-IF(AB$31="",(SUMIF(S!$HC$15:$HL$15,'Ciclo Semaforico'!AB$30,S!$HC47:$HL47)+SUMIF(N!$HC$15:$HL$15,'Ciclo Semaforico'!AB$30,N!$HC47:$HL47)+SUMIF(E!$HC$15:$HL$15,'Ciclo Semaforico'!AB$30,E!$HC47:$HL47)+SUMIF(O!$HC$15:$HL$15,'Ciclo Semaforico'!AB$30,O!$HC47:$HL47)),(SUMIF(S!$HC$15:$HL$15,'Ciclo Semaforico'!AB$30,S!$HC47:$HL47)+SUMIF(N!$HC$15:$HL$15,'Ciclo Semaforico'!AB$30,N!$HC47:$HL47)+SUMIF(E!$HC$15:$HL$15,'Ciclo Semaforico'!AB$30,E!$HC47:$HL47)+SUMIF(O!$HC$15:$HL$15,'Ciclo Semaforico'!AB$30,O!$HC47:$HL47))*AB$31))</f>
        <v>0</v>
      </c>
      <c r="AC72" s="245">
        <f>IF(AC$32="",IF(AC$31="",(SUMIF(S!$HC$15:$HL$15,'Ciclo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Semaforico'!AC$30,O!$HC47:$HL47))*AC$31),(SUMIF(S!$HC$15:$HL$15,'Ciclo Semaforico'!AC$32,S!$HC47:$HL47)+SUMIF(N!$HC$15:$HL$15,'Ciclo Semaforico'!AC$32,N!$HC47:$HL47)+SUMIF(E!$HC$15:$HL$15,'Ciclo Semaforico'!AC$32,E!$HC47:$HL47)+SUMIF(O!$HC$15:$HL$15,'Ciclo Semaforico'!AC$32,O!$HC47:$HL47))-IF(AC$31="",(SUMIF(S!$HC$15:$HL$15,'Ciclo Semaforico'!AC$30,S!$HC47:$HL47)+SUMIF(N!$HC$15:$HL$15,'Ciclo Semaforico'!AC$30,N!$HC47:$HL47)+SUMIF(E!$HC$15:$HL$15,'Ciclo Semaforico'!AC$30,E!$HC47:$HL47)+SUMIF(O!$HC$15:$HL$15,'Ciclo Semaforico'!AC$30,O!$HC47:$HL47)),(SUMIF(S!$HC$15:$HL$15,'Ciclo Semaforico'!AC$30,S!$HC47:$HL47)+SUMIF(N!$HC$15:$HL$15,'Ciclo Semaforico'!AC$30,N!$HC47:$HL47)+SUMIF(E!$HC$15:$HL$15,'Ciclo Semaforico'!AC$30,E!$HC47:$HL47)+SUMIF(O!$HC$15:$HL$15,'Ciclo Semaforico'!AC$30,O!$HC47:$HL47))*AC$31))</f>
        <v>0</v>
      </c>
      <c r="AD72" s="245">
        <f>IF(AD$32="",IF(AD$31="",(SUMIF(S!$HC$15:$HL$15,'Ciclo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Semaforico'!AD$30,O!$HC47:$HL47))*AD$31),(SUMIF(S!$HC$15:$HL$15,'Ciclo Semaforico'!AD$32,S!$HC47:$HL47)+SUMIF(N!$HC$15:$HL$15,'Ciclo Semaforico'!AD$32,N!$HC47:$HL47)+SUMIF(E!$HC$15:$HL$15,'Ciclo Semaforico'!AD$32,E!$HC47:$HL47)+SUMIF(O!$HC$15:$HL$15,'Ciclo Semaforico'!AD$32,O!$HC47:$HL47))-IF(AD$31="",(SUMIF(S!$HC$15:$HL$15,'Ciclo Semaforico'!AD$30,S!$HC47:$HL47)+SUMIF(N!$HC$15:$HL$15,'Ciclo Semaforico'!AD$30,N!$HC47:$HL47)+SUMIF(E!$HC$15:$HL$15,'Ciclo Semaforico'!AD$30,E!$HC47:$HL47)+SUMIF(O!$HC$15:$HL$15,'Ciclo Semaforico'!AD$30,O!$HC47:$HL47)),(SUMIF(S!$HC$15:$HL$15,'Ciclo Semaforico'!AD$30,S!$HC47:$HL47)+SUMIF(N!$HC$15:$HL$15,'Ciclo Semaforico'!AD$30,N!$HC47:$HL47)+SUMIF(E!$HC$15:$HL$15,'Ciclo Semaforico'!AD$30,E!$HC47:$HL47)+SUMIF(O!$HC$15:$HL$15,'Ciclo Semaforico'!AD$30,O!$HC47:$HL47))*AD$31))</f>
        <v>0</v>
      </c>
      <c r="AE72" s="245" t="e">
        <f>IF(AE$32="",IF(AE$31="",(SUMIF(S!$HC$15:$HL$15,'Ciclo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Semaforico'!AE$30,O!$HC47:$HL47))*AE$31),(SUMIF(S!$HC$15:$HL$15,'Ciclo Semaforico'!AE$32,S!$HC47:$HL47)+SUMIF(N!$HC$15:$HL$15,'Ciclo Semaforico'!AE$32,N!$HC47:$HL47)+SUMIF(E!$HC$15:$HL$15,'Ciclo Semaforico'!AE$32,E!$HC47:$HL47)+SUMIF(O!$HC$15:$HL$15,'Ciclo Semaforico'!AE$32,O!$HC47:$HL47))-IF(AE$31="",(SUMIF(S!$HC$15:$HL$15,'Ciclo Semaforico'!AE$30,S!$HC47:$HL47)+SUMIF(N!$HC$15:$HL$15,'Ciclo Semaforico'!AE$30,N!$HC47:$HL47)+SUMIF(E!$HC$15:$HL$15,'Ciclo Semaforico'!AE$30,E!$HC47:$HL47)+SUMIF(O!$HC$15:$HL$15,'Ciclo Semaforico'!AE$30,O!$HC47:$HL47)),(SUMIF(S!$HC$15:$HL$15,'Ciclo Semaforico'!AE$30,S!$HC47:$HL47)+SUMIF(N!$HC$15:$HL$15,'Ciclo Semaforico'!AE$30,N!$HC47:$HL47)+SUMIF(E!$HC$15:$HL$15,'Ciclo Semaforico'!AE$30,E!$HC47:$HL47)+SUMIF(O!$HC$15:$HL$15,'Ciclo Semaforico'!AE$30,O!$HC47:$HL47))*AE$31))</f>
        <v>#REF!</v>
      </c>
      <c r="AF72" s="245">
        <f>IF(AF$32="",IF(AF$31="",(SUMIF(S!$HC$15:$HL$15,'Ciclo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Semaforico'!AF$30,O!$HC47:$HL47))*AF$31),(SUMIF(S!$HC$15:$HL$15,'Ciclo Semaforico'!AF$32,S!$HC47:$HL47)+SUMIF(N!$HC$15:$HL$15,'Ciclo Semaforico'!AF$32,N!$HC47:$HL47)+SUMIF(E!$HC$15:$HL$15,'Ciclo Semaforico'!AF$32,E!$HC47:$HL47)+SUMIF(O!$HC$15:$HL$15,'Ciclo Semaforico'!AF$32,O!$HC47:$HL47))-IF(AF$31="",(SUMIF(S!$HC$15:$HL$15,'Ciclo Semaforico'!AF$30,S!$HC47:$HL47)+SUMIF(N!$HC$15:$HL$15,'Ciclo Semaforico'!AF$30,N!$HC47:$HL47)+SUMIF(E!$HC$15:$HL$15,'Ciclo Semaforico'!AF$30,E!$HC47:$HL47)+SUMIF(O!$HC$15:$HL$15,'Ciclo Semaforico'!AF$30,O!$HC47:$HL47)),(SUMIF(S!$HC$15:$HL$15,'Ciclo Semaforico'!AF$30,S!$HC47:$HL47)+SUMIF(N!$HC$15:$HL$15,'Ciclo Semaforico'!AF$30,N!$HC47:$HL47)+SUMIF(E!$HC$15:$HL$15,'Ciclo Semaforico'!AF$30,E!$HC47:$HL47)+SUMIF(O!$HC$15:$HL$15,'Ciclo Semaforico'!AF$30,O!$HC47:$HL47))*AF$31))</f>
        <v>0</v>
      </c>
      <c r="AG72" s="245">
        <f>IF(AG$32="",IF(AG$31="",(SUMIF(S!$HC$15:$HL$15,'Ciclo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Semaforico'!AG$30,O!$HC47:$HL47))*AG$31),(SUMIF(S!$HC$15:$HL$15,'Ciclo Semaforico'!AG$32,S!$HC47:$HL47)+SUMIF(N!$HC$15:$HL$15,'Ciclo Semaforico'!AG$32,N!$HC47:$HL47)+SUMIF(E!$HC$15:$HL$15,'Ciclo Semaforico'!AG$32,E!$HC47:$HL47)+SUMIF(O!$HC$15:$HL$15,'Ciclo Semaforico'!AG$32,O!$HC47:$HL47))-IF(AG$31="",(SUMIF(S!$HC$15:$HL$15,'Ciclo Semaforico'!AG$30,S!$HC47:$HL47)+SUMIF(N!$HC$15:$HL$15,'Ciclo Semaforico'!AG$30,N!$HC47:$HL47)+SUMIF(E!$HC$15:$HL$15,'Ciclo Semaforico'!AG$30,E!$HC47:$HL47)+SUMIF(O!$HC$15:$HL$15,'Ciclo Semaforico'!AG$30,O!$HC47:$HL47)),(SUMIF(S!$HC$15:$HL$15,'Ciclo Semaforico'!AG$30,S!$HC47:$HL47)+SUMIF(N!$HC$15:$HL$15,'Ciclo Semaforico'!AG$30,N!$HC47:$HL47)+SUMIF(E!$HC$15:$HL$15,'Ciclo Semaforico'!AG$30,E!$HC47:$HL47)+SUMIF(O!$HC$15:$HL$15,'Ciclo Semaforico'!AG$30,O!$HC47:$HL47))*AG$31))</f>
        <v>0</v>
      </c>
      <c r="AH72" s="245">
        <f>IF(AH$32="",IF(AH$31="",(SUMIF(S!$HC$15:$HL$15,'Ciclo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Semaforico'!AH$30,O!$HC47:$HL47))*AH$31),(SUMIF(S!$HC$15:$HL$15,'Ciclo Semaforico'!AH$32,S!$HC47:$HL47)+SUMIF(N!$HC$15:$HL$15,'Ciclo Semaforico'!AH$32,N!$HC47:$HL47)+SUMIF(E!$HC$15:$HL$15,'Ciclo Semaforico'!AH$32,E!$HC47:$HL47)+SUMIF(O!$HC$15:$HL$15,'Ciclo Semaforico'!AH$32,O!$HC47:$HL47))-IF(AH$31="",(SUMIF(S!$HC$15:$HL$15,'Ciclo Semaforico'!AH$30,S!$HC47:$HL47)+SUMIF(N!$HC$15:$HL$15,'Ciclo Semaforico'!AH$30,N!$HC47:$HL47)+SUMIF(E!$HC$15:$HL$15,'Ciclo Semaforico'!AH$30,E!$HC47:$HL47)+SUMIF(O!$HC$15:$HL$15,'Ciclo Semaforico'!AH$30,O!$HC47:$HL47)),(SUMIF(S!$HC$15:$HL$15,'Ciclo Semaforico'!AH$30,S!$HC47:$HL47)+SUMIF(N!$HC$15:$HL$15,'Ciclo Semaforico'!AH$30,N!$HC47:$HL47)+SUMIF(E!$HC$15:$HL$15,'Ciclo Semaforico'!AH$30,E!$HC47:$HL47)+SUMIF(O!$HC$15:$HL$15,'Ciclo Semaforico'!AH$30,O!$HC47:$HL47))*AH$31))</f>
        <v>0</v>
      </c>
      <c r="AI72" s="245">
        <f>IF(AI$32="",IF(AI$31="",(SUMIF(S!$HC$15:$HL$15,'Ciclo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Semaforico'!AI$30,O!$HC47:$HL47))*AI$31),(SUMIF(S!$HC$15:$HL$15,'Ciclo Semaforico'!AI$32,S!$HC47:$HL47)+SUMIF(N!$HC$15:$HL$15,'Ciclo Semaforico'!AI$32,N!$HC47:$HL47)+SUMIF(E!$HC$15:$HL$15,'Ciclo Semaforico'!AI$32,E!$HC47:$HL47)+SUMIF(O!$HC$15:$HL$15,'Ciclo Semaforico'!AI$32,O!$HC47:$HL47))-IF(AI$31="",(SUMIF(S!$HC$15:$HL$15,'Ciclo Semaforico'!AI$30,S!$HC47:$HL47)+SUMIF(N!$HC$15:$HL$15,'Ciclo Semaforico'!AI$30,N!$HC47:$HL47)+SUMIF(E!$HC$15:$HL$15,'Ciclo Semaforico'!AI$30,E!$HC47:$HL47)+SUMIF(O!$HC$15:$HL$15,'Ciclo Semaforico'!AI$30,O!$HC47:$HL47)),(SUMIF(S!$HC$15:$HL$15,'Ciclo Semaforico'!AI$30,S!$HC47:$HL47)+SUMIF(N!$HC$15:$HL$15,'Ciclo Semaforico'!AI$30,N!$HC47:$HL47)+SUMIF(E!$HC$15:$HL$15,'Ciclo Semaforico'!AI$30,E!$HC47:$HL47)+SUMIF(O!$HC$15:$HL$15,'Ciclo Semaforico'!AI$30,O!$HC47:$HL47))*AI$31))</f>
        <v>0</v>
      </c>
      <c r="AJ72" s="245">
        <f>IF(AJ$32="",IF(AJ$31="",(SUMIF(S!$HC$15:$HL$15,'Ciclo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Semaforico'!AJ$30,O!$HC47:$HL47))*AJ$31),(SUMIF(S!$HC$15:$HL$15,'Ciclo Semaforico'!AJ$32,S!$HC47:$HL47)+SUMIF(N!$HC$15:$HL$15,'Ciclo Semaforico'!AJ$32,N!$HC47:$HL47)+SUMIF(E!$HC$15:$HL$15,'Ciclo Semaforico'!AJ$32,E!$HC47:$HL47)+SUMIF(O!$HC$15:$HL$15,'Ciclo Semaforico'!AJ$32,O!$HC47:$HL47))-IF(AJ$31="",(SUMIF(S!$HC$15:$HL$15,'Ciclo Semaforico'!AJ$30,S!$HC47:$HL47)+SUMIF(N!$HC$15:$HL$15,'Ciclo Semaforico'!AJ$30,N!$HC47:$HL47)+SUMIF(E!$HC$15:$HL$15,'Ciclo Semaforico'!AJ$30,E!$HC47:$HL47)+SUMIF(O!$HC$15:$HL$15,'Ciclo Semaforico'!AJ$30,O!$HC47:$HL47)),(SUMIF(S!$HC$15:$HL$15,'Ciclo Semaforico'!AJ$30,S!$HC47:$HL47)+SUMIF(N!$HC$15:$HL$15,'Ciclo Semaforico'!AJ$30,N!$HC47:$HL47)+SUMIF(E!$HC$15:$HL$15,'Ciclo Semaforico'!AJ$30,E!$HC47:$HL47)+SUMIF(O!$HC$15:$HL$15,'Ciclo Semaforico'!AJ$30,O!$HC47:$HL47))*AJ$31))</f>
        <v>0</v>
      </c>
      <c r="AK72" s="245">
        <f>IF(AK$32="",IF(AK$31="",(SUMIF(S!$HC$15:$HL$15,'Ciclo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Semaforico'!AK$30,O!$HC47:$HL47))*AK$31),(SUMIF(S!$HC$15:$HL$15,'Ciclo Semaforico'!AK$32,S!$HC47:$HL47)+SUMIF(N!$HC$15:$HL$15,'Ciclo Semaforico'!AK$32,N!$HC47:$HL47)+SUMIF(E!$HC$15:$HL$15,'Ciclo Semaforico'!AK$32,E!$HC47:$HL47)+SUMIF(O!$HC$15:$HL$15,'Ciclo Semaforico'!AK$32,O!$HC47:$HL47))-IF(AK$31="",(SUMIF(S!$HC$15:$HL$15,'Ciclo Semaforico'!AK$30,S!$HC47:$HL47)+SUMIF(N!$HC$15:$HL$15,'Ciclo Semaforico'!AK$30,N!$HC47:$HL47)+SUMIF(E!$HC$15:$HL$15,'Ciclo Semaforico'!AK$30,E!$HC47:$HL47)+SUMIF(O!$HC$15:$HL$15,'Ciclo Semaforico'!AK$30,O!$HC47:$HL47)),(SUMIF(S!$HC$15:$HL$15,'Ciclo Semaforico'!AK$30,S!$HC47:$HL47)+SUMIF(N!$HC$15:$HL$15,'Ciclo Semaforico'!AK$30,N!$HC47:$HL47)+SUMIF(E!$HC$15:$HL$15,'Ciclo Semaforico'!AK$30,E!$HC47:$HL47)+SUMIF(O!$HC$15:$HL$15,'Ciclo Semaforico'!AK$30,O!$HC47:$HL47))*AK$31))</f>
        <v>0</v>
      </c>
      <c r="AL72" s="246">
        <f>IF(AL$32="",IF(AL$31="",(SUMIF(S!$HC$15:$HL$15,'Ciclo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Semaforico'!AL$30,O!$HC47:$HL47))*AL$31),(SUMIF(S!$HC$15:$HL$15,'Ciclo Semaforico'!AL$32,S!$HC47:$HL47)+SUMIF(N!$HC$15:$HL$15,'Ciclo Semaforico'!AL$32,N!$HC47:$HL47)+SUMIF(E!$HC$15:$HL$15,'Ciclo Semaforico'!AL$32,E!$HC47:$HL47)+SUMIF(O!$HC$15:$HL$15,'Ciclo Semaforico'!AL$32,O!$HC47:$HL47))-IF(AL$31="",(SUMIF(S!$HC$15:$HL$15,'Ciclo Semaforico'!AL$30,S!$HC47:$HL47)+SUMIF(N!$HC$15:$HL$15,'Ciclo Semaforico'!AL$30,N!$HC47:$HL47)+SUMIF(E!$HC$15:$HL$15,'Ciclo Semaforico'!AL$30,E!$HC47:$HL47)+SUMIF(O!$HC$15:$HL$15,'Ciclo Semaforico'!AL$30,O!$HC47:$HL47)),(SUMIF(S!$HC$15:$HL$15,'Ciclo Semaforico'!AL$30,S!$HC47:$HL47)+SUMIF(N!$HC$15:$HL$15,'Ciclo Semaforico'!AL$30,N!$HC47:$HL47)+SUMIF(E!$HC$15:$HL$15,'Ciclo Semaforico'!AL$30,E!$HC47:$HL47)+SUMIF(O!$HC$15:$HL$15,'Ciclo Semaforico'!AL$30,O!$HC47:$HL47))*AL$31))</f>
        <v>0</v>
      </c>
      <c r="AM72" s="244">
        <f>IF(AM$32="",IF(AM$31="",(SUMIF(S!$HC$15:$HL$15,'Ciclo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Semaforico'!AM$30,O!$HC47:$HL47))*AM$31),(SUMIF(S!$HC$15:$HL$15,'Ciclo Semaforico'!AM$32,S!$HC47:$HL47)+SUMIF(N!$HC$15:$HL$15,'Ciclo Semaforico'!AM$32,N!$HC47:$HL47)+SUMIF(E!$HC$15:$HL$15,'Ciclo Semaforico'!AM$32,E!$HC47:$HL47)+SUMIF(O!$HC$15:$HL$15,'Ciclo Semaforico'!AM$32,O!$HC47:$HL47))-IF(AM$31="",(SUMIF(S!$HC$15:$HL$15,'Ciclo Semaforico'!AM$30,S!$HC47:$HL47)+SUMIF(N!$HC$15:$HL$15,'Ciclo Semaforico'!AM$30,N!$HC47:$HL47)+SUMIF(E!$HC$15:$HL$15,'Ciclo Semaforico'!AM$30,E!$HC47:$HL47)+SUMIF(O!$HC$15:$HL$15,'Ciclo Semaforico'!AM$30,O!$HC47:$HL47)),(SUMIF(S!$HC$15:$HL$15,'Ciclo Semaforico'!AM$30,S!$HC47:$HL47)+SUMIF(N!$HC$15:$HL$15,'Ciclo Semaforico'!AM$30,N!$HC47:$HL47)+SUMIF(E!$HC$15:$HL$15,'Ciclo Semaforico'!AM$30,E!$HC47:$HL47)+SUMIF(O!$HC$15:$HL$15,'Ciclo Semaforico'!AM$30,O!$HC47:$HL47))*AM$31))</f>
        <v>0</v>
      </c>
      <c r="AN72" s="245">
        <f>IF(AN$32="",IF(AN$31="",(SUMIF(S!$HC$15:$HL$15,'Ciclo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Semaforico'!AN$30,O!$HC47:$HL47))*AN$31),(SUMIF(S!$HC$15:$HL$15,'Ciclo Semaforico'!AN$32,S!$HC47:$HL47)+SUMIF(N!$HC$15:$HL$15,'Ciclo Semaforico'!AN$32,N!$HC47:$HL47)+SUMIF(E!$HC$15:$HL$15,'Ciclo Semaforico'!AN$32,E!$HC47:$HL47)+SUMIF(O!$HC$15:$HL$15,'Ciclo Semaforico'!AN$32,O!$HC47:$HL47))-IF(AN$31="",(SUMIF(S!$HC$15:$HL$15,'Ciclo Semaforico'!AN$30,S!$HC47:$HL47)+SUMIF(N!$HC$15:$HL$15,'Ciclo Semaforico'!AN$30,N!$HC47:$HL47)+SUMIF(E!$HC$15:$HL$15,'Ciclo Semaforico'!AN$30,E!$HC47:$HL47)+SUMIF(O!$HC$15:$HL$15,'Ciclo Semaforico'!AN$30,O!$HC47:$HL47)),(SUMIF(S!$HC$15:$HL$15,'Ciclo Semaforico'!AN$30,S!$HC47:$HL47)+SUMIF(N!$HC$15:$HL$15,'Ciclo Semaforico'!AN$30,N!$HC47:$HL47)+SUMIF(E!$HC$15:$HL$15,'Ciclo Semaforico'!AN$30,E!$HC47:$HL47)+SUMIF(O!$HC$15:$HL$15,'Ciclo Semaforico'!AN$30,O!$HC47:$HL47))*AN$31))</f>
        <v>0</v>
      </c>
      <c r="AO72" s="245">
        <f>IF(AO$32="",IF(AO$31="",(SUMIF(S!$HC$15:$HL$15,'Ciclo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Semaforico'!AO$30,O!$HC47:$HL47))*AO$31),(SUMIF(S!$HC$15:$HL$15,'Ciclo Semaforico'!AO$32,S!$HC47:$HL47)+SUMIF(N!$HC$15:$HL$15,'Ciclo Semaforico'!AO$32,N!$HC47:$HL47)+SUMIF(E!$HC$15:$HL$15,'Ciclo Semaforico'!AO$32,E!$HC47:$HL47)+SUMIF(O!$HC$15:$HL$15,'Ciclo Semaforico'!AO$32,O!$HC47:$HL47))-IF(AO$31="",(SUMIF(S!$HC$15:$HL$15,'Ciclo Semaforico'!AO$30,S!$HC47:$HL47)+SUMIF(N!$HC$15:$HL$15,'Ciclo Semaforico'!AO$30,N!$HC47:$HL47)+SUMIF(E!$HC$15:$HL$15,'Ciclo Semaforico'!AO$30,E!$HC47:$HL47)+SUMIF(O!$HC$15:$HL$15,'Ciclo Semaforico'!AO$30,O!$HC47:$HL47)),(SUMIF(S!$HC$15:$HL$15,'Ciclo Semaforico'!AO$30,S!$HC47:$HL47)+SUMIF(N!$HC$15:$HL$15,'Ciclo Semaforico'!AO$30,N!$HC47:$HL47)+SUMIF(E!$HC$15:$HL$15,'Ciclo Semaforico'!AO$30,E!$HC47:$HL47)+SUMIF(O!$HC$15:$HL$15,'Ciclo Semaforico'!AO$30,O!$HC47:$HL47))*AO$31))</f>
        <v>0</v>
      </c>
      <c r="AP72" s="245">
        <f>IF(AP$32="",IF(AP$31="",(SUMIF(S!$HC$15:$HL$15,'Ciclo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Semaforico'!AP$30,O!$HC47:$HL47))*AP$31),(SUMIF(S!$HC$15:$HL$15,'Ciclo Semaforico'!AP$32,S!$HC47:$HL47)+SUMIF(N!$HC$15:$HL$15,'Ciclo Semaforico'!AP$32,N!$HC47:$HL47)+SUMIF(E!$HC$15:$HL$15,'Ciclo Semaforico'!AP$32,E!$HC47:$HL47)+SUMIF(O!$HC$15:$HL$15,'Ciclo Semaforico'!AP$32,O!$HC47:$HL47))-IF(AP$31="",(SUMIF(S!$HC$15:$HL$15,'Ciclo Semaforico'!AP$30,S!$HC47:$HL47)+SUMIF(N!$HC$15:$HL$15,'Ciclo Semaforico'!AP$30,N!$HC47:$HL47)+SUMIF(E!$HC$15:$HL$15,'Ciclo Semaforico'!AP$30,E!$HC47:$HL47)+SUMIF(O!$HC$15:$HL$15,'Ciclo Semaforico'!AP$30,O!$HC47:$HL47)),(SUMIF(S!$HC$15:$HL$15,'Ciclo Semaforico'!AP$30,S!$HC47:$HL47)+SUMIF(N!$HC$15:$HL$15,'Ciclo Semaforico'!AP$30,N!$HC47:$HL47)+SUMIF(E!$HC$15:$HL$15,'Ciclo Semaforico'!AP$30,E!$HC47:$HL47)+SUMIF(O!$HC$15:$HL$15,'Ciclo Semaforico'!AP$30,O!$HC47:$HL47))*AP$31))</f>
        <v>0</v>
      </c>
      <c r="AQ72" s="245">
        <f>IF(AQ$32="",IF(AQ$31="",(SUMIF(S!$HC$15:$HL$15,'Ciclo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Semaforico'!AQ$30,O!$HC47:$HL47))*AQ$31),(SUMIF(S!$HC$15:$HL$15,'Ciclo Semaforico'!AQ$32,S!$HC47:$HL47)+SUMIF(N!$HC$15:$HL$15,'Ciclo Semaforico'!AQ$32,N!$HC47:$HL47)+SUMIF(E!$HC$15:$HL$15,'Ciclo Semaforico'!AQ$32,E!$HC47:$HL47)+SUMIF(O!$HC$15:$HL$15,'Ciclo Semaforico'!AQ$32,O!$HC47:$HL47))-IF(AQ$31="",(SUMIF(S!$HC$15:$HL$15,'Ciclo Semaforico'!AQ$30,S!$HC47:$HL47)+SUMIF(N!$HC$15:$HL$15,'Ciclo Semaforico'!AQ$30,N!$HC47:$HL47)+SUMIF(E!$HC$15:$HL$15,'Ciclo Semaforico'!AQ$30,E!$HC47:$HL47)+SUMIF(O!$HC$15:$HL$15,'Ciclo Semaforico'!AQ$30,O!$HC47:$HL47)),(SUMIF(S!$HC$15:$HL$15,'Ciclo Semaforico'!AQ$30,S!$HC47:$HL47)+SUMIF(N!$HC$15:$HL$15,'Ciclo Semaforico'!AQ$30,N!$HC47:$HL47)+SUMIF(E!$HC$15:$HL$15,'Ciclo Semaforico'!AQ$30,E!$HC47:$HL47)+SUMIF(O!$HC$15:$HL$15,'Ciclo Semaforico'!AQ$30,O!$HC47:$HL47))*AQ$31))</f>
        <v>0</v>
      </c>
      <c r="AR72" s="245">
        <f>IF(AR$32="",IF(AR$31="",(SUMIF(S!$HC$15:$HL$15,'Ciclo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Semaforico'!AR$30,O!$HC47:$HL47))*AR$31),(SUMIF(S!$HC$15:$HL$15,'Ciclo Semaforico'!AR$32,S!$HC47:$HL47)+SUMIF(N!$HC$15:$HL$15,'Ciclo Semaforico'!AR$32,N!$HC47:$HL47)+SUMIF(E!$HC$15:$HL$15,'Ciclo Semaforico'!AR$32,E!$HC47:$HL47)+SUMIF(O!$HC$15:$HL$15,'Ciclo Semaforico'!AR$32,O!$HC47:$HL47))-IF(AR$31="",(SUMIF(S!$HC$15:$HL$15,'Ciclo Semaforico'!AR$30,S!$HC47:$HL47)+SUMIF(N!$HC$15:$HL$15,'Ciclo Semaforico'!AR$30,N!$HC47:$HL47)+SUMIF(E!$HC$15:$HL$15,'Ciclo Semaforico'!AR$30,E!$HC47:$HL47)+SUMIF(O!$HC$15:$HL$15,'Ciclo Semaforico'!AR$30,O!$HC47:$HL47)),(SUMIF(S!$HC$15:$HL$15,'Ciclo Semaforico'!AR$30,S!$HC47:$HL47)+SUMIF(N!$HC$15:$HL$15,'Ciclo Semaforico'!AR$30,N!$HC47:$HL47)+SUMIF(E!$HC$15:$HL$15,'Ciclo Semaforico'!AR$30,E!$HC47:$HL47)+SUMIF(O!$HC$15:$HL$15,'Ciclo Semaforico'!AR$30,O!$HC47:$HL47))*AR$31))</f>
        <v>0</v>
      </c>
      <c r="AS72" s="245">
        <f>IF(AS$32="",IF(AS$31="",(SUMIF(S!$HC$15:$HL$15,'Ciclo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Semaforico'!AS$30,O!$HC47:$HL47))*AS$31),(SUMIF(S!$HC$15:$HL$15,'Ciclo Semaforico'!AS$32,S!$HC47:$HL47)+SUMIF(N!$HC$15:$HL$15,'Ciclo Semaforico'!AS$32,N!$HC47:$HL47)+SUMIF(E!$HC$15:$HL$15,'Ciclo Semaforico'!AS$32,E!$HC47:$HL47)+SUMIF(O!$HC$15:$HL$15,'Ciclo Semaforico'!AS$32,O!$HC47:$HL47))-IF(AS$31="",(SUMIF(S!$HC$15:$HL$15,'Ciclo Semaforico'!AS$30,S!$HC47:$HL47)+SUMIF(N!$HC$15:$HL$15,'Ciclo Semaforico'!AS$30,N!$HC47:$HL47)+SUMIF(E!$HC$15:$HL$15,'Ciclo Semaforico'!AS$30,E!$HC47:$HL47)+SUMIF(O!$HC$15:$HL$15,'Ciclo Semaforico'!AS$30,O!$HC47:$HL47)),(SUMIF(S!$HC$15:$HL$15,'Ciclo Semaforico'!AS$30,S!$HC47:$HL47)+SUMIF(N!$HC$15:$HL$15,'Ciclo Semaforico'!AS$30,N!$HC47:$HL47)+SUMIF(E!$HC$15:$HL$15,'Ciclo Semaforico'!AS$30,E!$HC47:$HL47)+SUMIF(O!$HC$15:$HL$15,'Ciclo Semaforico'!AS$30,O!$HC47:$HL47))*AS$31))</f>
        <v>0</v>
      </c>
      <c r="AT72" s="245">
        <f>IF(AT$32="",IF(AT$31="",(SUMIF(S!$HC$15:$HL$15,'Ciclo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Semaforico'!AT$30,O!$HC47:$HL47))*AT$31),(SUMIF(S!$HC$15:$HL$15,'Ciclo Semaforico'!AT$32,S!$HC47:$HL47)+SUMIF(N!$HC$15:$HL$15,'Ciclo Semaforico'!AT$32,N!$HC47:$HL47)+SUMIF(E!$HC$15:$HL$15,'Ciclo Semaforico'!AT$32,E!$HC47:$HL47)+SUMIF(O!$HC$15:$HL$15,'Ciclo Semaforico'!AT$32,O!$HC47:$HL47))-IF(AT$31="",(SUMIF(S!$HC$15:$HL$15,'Ciclo Semaforico'!AT$30,S!$HC47:$HL47)+SUMIF(N!$HC$15:$HL$15,'Ciclo Semaforico'!AT$30,N!$HC47:$HL47)+SUMIF(E!$HC$15:$HL$15,'Ciclo Semaforico'!AT$30,E!$HC47:$HL47)+SUMIF(O!$HC$15:$HL$15,'Ciclo Semaforico'!AT$30,O!$HC47:$HL47)),(SUMIF(S!$HC$15:$HL$15,'Ciclo Semaforico'!AT$30,S!$HC47:$HL47)+SUMIF(N!$HC$15:$HL$15,'Ciclo Semaforico'!AT$30,N!$HC47:$HL47)+SUMIF(E!$HC$15:$HL$15,'Ciclo Semaforico'!AT$30,E!$HC47:$HL47)+SUMIF(O!$HC$15:$HL$15,'Ciclo Semaforico'!AT$30,O!$HC47:$HL47))*AT$31))</f>
        <v>0</v>
      </c>
      <c r="AU72" s="245">
        <f>IF(AU$32="",IF(AU$31="",(SUMIF(S!$HC$15:$HL$15,'Ciclo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Semaforico'!AU$30,O!$HC47:$HL47))*AU$31),(SUMIF(S!$HC$15:$HL$15,'Ciclo Semaforico'!AU$32,S!$HC47:$HL47)+SUMIF(N!$HC$15:$HL$15,'Ciclo Semaforico'!AU$32,N!$HC47:$HL47)+SUMIF(E!$HC$15:$HL$15,'Ciclo Semaforico'!AU$32,E!$HC47:$HL47)+SUMIF(O!$HC$15:$HL$15,'Ciclo Semaforico'!AU$32,O!$HC47:$HL47))-IF(AU$31="",(SUMIF(S!$HC$15:$HL$15,'Ciclo Semaforico'!AU$30,S!$HC47:$HL47)+SUMIF(N!$HC$15:$HL$15,'Ciclo Semaforico'!AU$30,N!$HC47:$HL47)+SUMIF(E!$HC$15:$HL$15,'Ciclo Semaforico'!AU$30,E!$HC47:$HL47)+SUMIF(O!$HC$15:$HL$15,'Ciclo Semaforico'!AU$30,O!$HC47:$HL47)),(SUMIF(S!$HC$15:$HL$15,'Ciclo Semaforico'!AU$30,S!$HC47:$HL47)+SUMIF(N!$HC$15:$HL$15,'Ciclo Semaforico'!AU$30,N!$HC47:$HL47)+SUMIF(E!$HC$15:$HL$15,'Ciclo Semaforico'!AU$30,E!$HC47:$HL47)+SUMIF(O!$HC$15:$HL$15,'Ciclo Semaforico'!AU$30,O!$HC47:$HL47))*AU$31))</f>
        <v>0</v>
      </c>
      <c r="AV72" s="245">
        <f>IF(AV$32="",IF(AV$31="",(SUMIF(S!$HC$15:$HL$15,'Ciclo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Semaforico'!AV$30,O!$HC47:$HL47))*AV$31),(SUMIF(S!$HC$15:$HL$15,'Ciclo Semaforico'!AV$32,S!$HC47:$HL47)+SUMIF(N!$HC$15:$HL$15,'Ciclo Semaforico'!AV$32,N!$HC47:$HL47)+SUMIF(E!$HC$15:$HL$15,'Ciclo Semaforico'!AV$32,E!$HC47:$HL47)+SUMIF(O!$HC$15:$HL$15,'Ciclo Semaforico'!AV$32,O!$HC47:$HL47))-IF(AV$31="",(SUMIF(S!$HC$15:$HL$15,'Ciclo Semaforico'!AV$30,S!$HC47:$HL47)+SUMIF(N!$HC$15:$HL$15,'Ciclo Semaforico'!AV$30,N!$HC47:$HL47)+SUMIF(E!$HC$15:$HL$15,'Ciclo Semaforico'!AV$30,E!$HC47:$HL47)+SUMIF(O!$HC$15:$HL$15,'Ciclo Semaforico'!AV$30,O!$HC47:$HL47)),(SUMIF(S!$HC$15:$HL$15,'Ciclo Semaforico'!AV$30,S!$HC47:$HL47)+SUMIF(N!$HC$15:$HL$15,'Ciclo Semaforico'!AV$30,N!$HC47:$HL47)+SUMIF(E!$HC$15:$HL$15,'Ciclo Semaforico'!AV$30,E!$HC47:$HL47)+SUMIF(O!$HC$15:$HL$15,'Ciclo Semaforico'!AV$30,O!$HC47:$HL47))*AV$31))</f>
        <v>0</v>
      </c>
      <c r="AW72" s="245">
        <f>IF(AW$32="",IF(AW$31="",(SUMIF(S!$HC$15:$HL$15,'Ciclo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Semaforico'!AW$30,O!$HC47:$HL47))*AW$31),(SUMIF(S!$HC$15:$HL$15,'Ciclo Semaforico'!AW$32,S!$HC47:$HL47)+SUMIF(N!$HC$15:$HL$15,'Ciclo Semaforico'!AW$32,N!$HC47:$HL47)+SUMIF(E!$HC$15:$HL$15,'Ciclo Semaforico'!AW$32,E!$HC47:$HL47)+SUMIF(O!$HC$15:$HL$15,'Ciclo Semaforico'!AW$32,O!$HC47:$HL47))-IF(AW$31="",(SUMIF(S!$HC$15:$HL$15,'Ciclo Semaforico'!AW$30,S!$HC47:$HL47)+SUMIF(N!$HC$15:$HL$15,'Ciclo Semaforico'!AW$30,N!$HC47:$HL47)+SUMIF(E!$HC$15:$HL$15,'Ciclo Semaforico'!AW$30,E!$HC47:$HL47)+SUMIF(O!$HC$15:$HL$15,'Ciclo Semaforico'!AW$30,O!$HC47:$HL47)),(SUMIF(S!$HC$15:$HL$15,'Ciclo Semaforico'!AW$30,S!$HC47:$HL47)+SUMIF(N!$HC$15:$HL$15,'Ciclo Semaforico'!AW$30,N!$HC47:$HL47)+SUMIF(E!$HC$15:$HL$15,'Ciclo Semaforico'!AW$30,E!$HC47:$HL47)+SUMIF(O!$HC$15:$HL$15,'Ciclo Semaforico'!AW$30,O!$HC47:$HL47))*AW$31))</f>
        <v>0</v>
      </c>
      <c r="AX72" s="246">
        <f>IF(AX$32="",IF(AX$31="",(SUMIF(S!$HC$15:$HL$15,'Ciclo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Semaforico'!AX$30,O!$HC47:$HL47))*AX$31),(SUMIF(S!$HC$15:$HL$15,'Ciclo Semaforico'!AX$32,S!$HC47:$HL47)+SUMIF(N!$HC$15:$HL$15,'Ciclo Semaforico'!AX$32,N!$HC47:$HL47)+SUMIF(E!$HC$15:$HL$15,'Ciclo Semaforico'!AX$32,E!$HC47:$HL47)+SUMIF(O!$HC$15:$HL$15,'Ciclo Semaforico'!AX$32,O!$HC47:$HL47))-IF(AX$31="",(SUMIF(S!$HC$15:$HL$15,'Ciclo Semaforico'!AX$30,S!$HC47:$HL47)+SUMIF(N!$HC$15:$HL$15,'Ciclo Semaforico'!AX$30,N!$HC47:$HL47)+SUMIF(E!$HC$15:$HL$15,'Ciclo Semaforico'!AX$30,E!$HC47:$HL47)+SUMIF(O!$HC$15:$HL$15,'Ciclo Semaforico'!AX$30,O!$HC47:$HL47)),(SUMIF(S!$HC$15:$HL$15,'Ciclo Semaforico'!AX$30,S!$HC47:$HL47)+SUMIF(N!$HC$15:$HL$15,'Ciclo Semaforico'!AX$30,N!$HC47:$HL47)+SUMIF(E!$HC$15:$HL$15,'Ciclo Semaforico'!AX$30,E!$HC47:$HL47)+SUMIF(O!$HC$15:$HL$15,'Ciclo Semaforico'!AX$30,O!$HC47:$HL47))*AX$31))</f>
        <v>0</v>
      </c>
      <c r="AY72" s="244" t="e">
        <f>IF(AY$32="",IF(AY$31="",(SUMIF(S!$HC$15:$HL$15,'Ciclo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Semaforico'!AY$30,O!$HC47:$HL47))*AY$31),(SUMIF(S!$HC$15:$HL$15,'Ciclo Semaforico'!AY$32,S!$HC47:$HL47)+SUMIF(N!$HC$15:$HL$15,'Ciclo Semaforico'!AY$32,N!$HC47:$HL47)+SUMIF(E!$HC$15:$HL$15,'Ciclo Semaforico'!AY$32,E!$HC47:$HL47)+SUMIF(O!$HC$15:$HL$15,'Ciclo Semaforico'!AY$32,O!$HC47:$HL47))-IF(AY$31="",(SUMIF(S!$HC$15:$HL$15,'Ciclo Semaforico'!AY$30,S!$HC47:$HL47)+SUMIF(N!$HC$15:$HL$15,'Ciclo Semaforico'!AY$30,N!$HC47:$HL47)+SUMIF(E!$HC$15:$HL$15,'Ciclo Semaforico'!AY$30,E!$HC47:$HL47)+SUMIF(O!$HC$15:$HL$15,'Ciclo Semaforico'!AY$30,O!$HC47:$HL47)),(SUMIF(S!$HC$15:$HL$15,'Ciclo Semaforico'!AY$30,S!$HC47:$HL47)+SUMIF(N!$HC$15:$HL$15,'Ciclo Semaforico'!AY$30,N!$HC47:$HL47)+SUMIF(E!$HC$15:$HL$15,'Ciclo Semaforico'!AY$30,E!$HC47:$HL47)+SUMIF(O!$HC$15:$HL$15,'Ciclo Semaforico'!AY$30,O!$HC47:$HL47))*AY$31))</f>
        <v>#REF!</v>
      </c>
      <c r="AZ72" s="245" t="e">
        <f>IF(AZ$32="",IF(AZ$31="",(SUMIF(S!$HC$15:$HL$15,'Ciclo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Semaforico'!AZ$30,O!$HC47:$HL47))*AZ$31),(SUMIF(S!$HC$15:$HL$15,'Ciclo Semaforico'!AZ$32,S!$HC47:$HL47)+SUMIF(N!$HC$15:$HL$15,'Ciclo Semaforico'!AZ$32,N!$HC47:$HL47)+SUMIF(E!$HC$15:$HL$15,'Ciclo Semaforico'!AZ$32,E!$HC47:$HL47)+SUMIF(O!$HC$15:$HL$15,'Ciclo Semaforico'!AZ$32,O!$HC47:$HL47))-IF(AZ$31="",(SUMIF(S!$HC$15:$HL$15,'Ciclo Semaforico'!AZ$30,S!$HC47:$HL47)+SUMIF(N!$HC$15:$HL$15,'Ciclo Semaforico'!AZ$30,N!$HC47:$HL47)+SUMIF(E!$HC$15:$HL$15,'Ciclo Semaforico'!AZ$30,E!$HC47:$HL47)+SUMIF(O!$HC$15:$HL$15,'Ciclo Semaforico'!AZ$30,O!$HC47:$HL47)),(SUMIF(S!$HC$15:$HL$15,'Ciclo Semaforico'!AZ$30,S!$HC47:$HL47)+SUMIF(N!$HC$15:$HL$15,'Ciclo Semaforico'!AZ$30,N!$HC47:$HL47)+SUMIF(E!$HC$15:$HL$15,'Ciclo Semaforico'!AZ$30,E!$HC47:$HL47)+SUMIF(O!$HC$15:$HL$15,'Ciclo Semaforico'!AZ$30,O!$HC47:$HL47))*AZ$31))</f>
        <v>#REF!</v>
      </c>
      <c r="BA72" s="245" t="e">
        <f>IF(BA$32="",IF(BA$31="",(SUMIF(S!$HC$15:$HL$15,'Ciclo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Semaforico'!BA$30,O!$HC47:$HL47))*BA$31),(SUMIF(S!$HC$15:$HL$15,'Ciclo Semaforico'!BA$32,S!$HC47:$HL47)+SUMIF(N!$HC$15:$HL$15,'Ciclo Semaforico'!BA$32,N!$HC47:$HL47)+SUMIF(E!$HC$15:$HL$15,'Ciclo Semaforico'!BA$32,E!$HC47:$HL47)+SUMIF(O!$HC$15:$HL$15,'Ciclo Semaforico'!BA$32,O!$HC47:$HL47))-IF(BA$31="",(SUMIF(S!$HC$15:$HL$15,'Ciclo Semaforico'!BA$30,S!$HC47:$HL47)+SUMIF(N!$HC$15:$HL$15,'Ciclo Semaforico'!BA$30,N!$HC47:$HL47)+SUMIF(E!$HC$15:$HL$15,'Ciclo Semaforico'!BA$30,E!$HC47:$HL47)+SUMIF(O!$HC$15:$HL$15,'Ciclo Semaforico'!BA$30,O!$HC47:$HL47)),(SUMIF(S!$HC$15:$HL$15,'Ciclo Semaforico'!BA$30,S!$HC47:$HL47)+SUMIF(N!$HC$15:$HL$15,'Ciclo Semaforico'!BA$30,N!$HC47:$HL47)+SUMIF(E!$HC$15:$HL$15,'Ciclo Semaforico'!BA$30,E!$HC47:$HL47)+SUMIF(O!$HC$15:$HL$15,'Ciclo Semaforico'!BA$30,O!$HC47:$HL47))*BA$31))</f>
        <v>#REF!</v>
      </c>
      <c r="BB72" s="245" t="e">
        <f>IF(BB$32="",IF(BB$31="",(SUMIF(S!$HC$15:$HL$15,'Ciclo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Semaforico'!BB$30,O!$HC47:$HL47))*BB$31),(SUMIF(S!$HC$15:$HL$15,'Ciclo Semaforico'!BB$32,S!$HC47:$HL47)+SUMIF(N!$HC$15:$HL$15,'Ciclo Semaforico'!BB$32,N!$HC47:$HL47)+SUMIF(E!$HC$15:$HL$15,'Ciclo Semaforico'!BB$32,E!$HC47:$HL47)+SUMIF(O!$HC$15:$HL$15,'Ciclo Semaforico'!BB$32,O!$HC47:$HL47))-IF(BB$31="",(SUMIF(S!$HC$15:$HL$15,'Ciclo Semaforico'!BB$30,S!$HC47:$HL47)+SUMIF(N!$HC$15:$HL$15,'Ciclo Semaforico'!BB$30,N!$HC47:$HL47)+SUMIF(E!$HC$15:$HL$15,'Ciclo Semaforico'!BB$30,E!$HC47:$HL47)+SUMIF(O!$HC$15:$HL$15,'Ciclo Semaforico'!BB$30,O!$HC47:$HL47)),(SUMIF(S!$HC$15:$HL$15,'Ciclo Semaforico'!BB$30,S!$HC47:$HL47)+SUMIF(N!$HC$15:$HL$15,'Ciclo Semaforico'!BB$30,N!$HC47:$HL47)+SUMIF(E!$HC$15:$HL$15,'Ciclo Semaforico'!BB$30,E!$HC47:$HL47)+SUMIF(O!$HC$15:$HL$15,'Ciclo Semaforico'!BB$30,O!$HC47:$HL47))*BB$31))</f>
        <v>#REF!</v>
      </c>
      <c r="BC72" s="245" t="e">
        <f>IF(BC$32="",IF(BC$31="",(SUMIF(S!$HC$15:$HL$15,'Ciclo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Semaforico'!BC$30,O!$HC47:$HL47))*BC$31),(SUMIF(S!$HC$15:$HL$15,'Ciclo Semaforico'!BC$32,S!$HC47:$HL47)+SUMIF(N!$HC$15:$HL$15,'Ciclo Semaforico'!BC$32,N!$HC47:$HL47)+SUMIF(E!$HC$15:$HL$15,'Ciclo Semaforico'!BC$32,E!$HC47:$HL47)+SUMIF(O!$HC$15:$HL$15,'Ciclo Semaforico'!BC$32,O!$HC47:$HL47))-IF(BC$31="",(SUMIF(S!$HC$15:$HL$15,'Ciclo Semaforico'!BC$30,S!$HC47:$HL47)+SUMIF(N!$HC$15:$HL$15,'Ciclo Semaforico'!BC$30,N!$HC47:$HL47)+SUMIF(E!$HC$15:$HL$15,'Ciclo Semaforico'!BC$30,E!$HC47:$HL47)+SUMIF(O!$HC$15:$HL$15,'Ciclo Semaforico'!BC$30,O!$HC47:$HL47)),(SUMIF(S!$HC$15:$HL$15,'Ciclo Semaforico'!BC$30,S!$HC47:$HL47)+SUMIF(N!$HC$15:$HL$15,'Ciclo Semaforico'!BC$30,N!$HC47:$HL47)+SUMIF(E!$HC$15:$HL$15,'Ciclo Semaforico'!BC$30,E!$HC47:$HL47)+SUMIF(O!$HC$15:$HL$15,'Ciclo Semaforico'!BC$30,O!$HC47:$HL47))*BC$31))</f>
        <v>#REF!</v>
      </c>
      <c r="BD72" s="245" t="e">
        <f>IF(BD$32="",IF(BD$31="",(SUMIF(S!$HC$15:$HL$15,'Ciclo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Semaforico'!BD$30,O!$HC47:$HL47))*BD$31),(SUMIF(S!$HC$15:$HL$15,'Ciclo Semaforico'!BD$32,S!$HC47:$HL47)+SUMIF(N!$HC$15:$HL$15,'Ciclo Semaforico'!BD$32,N!$HC47:$HL47)+SUMIF(E!$HC$15:$HL$15,'Ciclo Semaforico'!BD$32,E!$HC47:$HL47)+SUMIF(O!$HC$15:$HL$15,'Ciclo Semaforico'!BD$32,O!$HC47:$HL47))-IF(BD$31="",(SUMIF(S!$HC$15:$HL$15,'Ciclo Semaforico'!BD$30,S!$HC47:$HL47)+SUMIF(N!$HC$15:$HL$15,'Ciclo Semaforico'!BD$30,N!$HC47:$HL47)+SUMIF(E!$HC$15:$HL$15,'Ciclo Semaforico'!BD$30,E!$HC47:$HL47)+SUMIF(O!$HC$15:$HL$15,'Ciclo Semaforico'!BD$30,O!$HC47:$HL47)),(SUMIF(S!$HC$15:$HL$15,'Ciclo Semaforico'!BD$30,S!$HC47:$HL47)+SUMIF(N!$HC$15:$HL$15,'Ciclo Semaforico'!BD$30,N!$HC47:$HL47)+SUMIF(E!$HC$15:$HL$15,'Ciclo Semaforico'!BD$30,E!$HC47:$HL47)+SUMIF(O!$HC$15:$HL$15,'Ciclo Semaforico'!BD$30,O!$HC47:$HL47))*BD$31))</f>
        <v>#REF!</v>
      </c>
      <c r="BE72" s="245">
        <f>IF(BE$32="",IF(BE$31="",(SUMIF(S!$HC$15:$HL$15,'Ciclo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Semaforico'!BE$30,O!$HC47:$HL47))*BE$31),(SUMIF(S!$HC$15:$HL$15,'Ciclo Semaforico'!BE$32,S!$HC47:$HL47)+SUMIF(N!$HC$15:$HL$15,'Ciclo Semaforico'!BE$32,N!$HC47:$HL47)+SUMIF(E!$HC$15:$HL$15,'Ciclo Semaforico'!BE$32,E!$HC47:$HL47)+SUMIF(O!$HC$15:$HL$15,'Ciclo Semaforico'!BE$32,O!$HC47:$HL47))-IF(BE$31="",(SUMIF(S!$HC$15:$HL$15,'Ciclo Semaforico'!BE$30,S!$HC47:$HL47)+SUMIF(N!$HC$15:$HL$15,'Ciclo Semaforico'!BE$30,N!$HC47:$HL47)+SUMIF(E!$HC$15:$HL$15,'Ciclo Semaforico'!BE$30,E!$HC47:$HL47)+SUMIF(O!$HC$15:$HL$15,'Ciclo Semaforico'!BE$30,O!$HC47:$HL47)),(SUMIF(S!$HC$15:$HL$15,'Ciclo Semaforico'!BE$30,S!$HC47:$HL47)+SUMIF(N!$HC$15:$HL$15,'Ciclo Semaforico'!BE$30,N!$HC47:$HL47)+SUMIF(E!$HC$15:$HL$15,'Ciclo Semaforico'!BE$30,E!$HC47:$HL47)+SUMIF(O!$HC$15:$HL$15,'Ciclo Semaforico'!BE$30,O!$HC47:$HL47))*BE$31))</f>
        <v>0</v>
      </c>
      <c r="BF72" s="245">
        <f>IF(BF$32="",IF(BF$31="",(SUMIF(S!$HC$15:$HL$15,'Ciclo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Semaforico'!BF$30,O!$HC47:$HL47))*BF$31),(SUMIF(S!$HC$15:$HL$15,'Ciclo Semaforico'!BF$32,S!$HC47:$HL47)+SUMIF(N!$HC$15:$HL$15,'Ciclo Semaforico'!BF$32,N!$HC47:$HL47)+SUMIF(E!$HC$15:$HL$15,'Ciclo Semaforico'!BF$32,E!$HC47:$HL47)+SUMIF(O!$HC$15:$HL$15,'Ciclo Semaforico'!BF$32,O!$HC47:$HL47))-IF(BF$31="",(SUMIF(S!$HC$15:$HL$15,'Ciclo Semaforico'!BF$30,S!$HC47:$HL47)+SUMIF(N!$HC$15:$HL$15,'Ciclo Semaforico'!BF$30,N!$HC47:$HL47)+SUMIF(E!$HC$15:$HL$15,'Ciclo Semaforico'!BF$30,E!$HC47:$HL47)+SUMIF(O!$HC$15:$HL$15,'Ciclo Semaforico'!BF$30,O!$HC47:$HL47)),(SUMIF(S!$HC$15:$HL$15,'Ciclo Semaforico'!BF$30,S!$HC47:$HL47)+SUMIF(N!$HC$15:$HL$15,'Ciclo Semaforico'!BF$30,N!$HC47:$HL47)+SUMIF(E!$HC$15:$HL$15,'Ciclo Semaforico'!BF$30,E!$HC47:$HL47)+SUMIF(O!$HC$15:$HL$15,'Ciclo Semaforico'!BF$30,O!$HC47:$HL47))*BF$31))</f>
        <v>0</v>
      </c>
      <c r="BG72" s="245">
        <f>IF(BG$32="",IF(BG$31="",(SUMIF(S!$HC$15:$HL$15,'Ciclo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Semaforico'!BG$30,O!$HC47:$HL47))*BG$31),(SUMIF(S!$HC$15:$HL$15,'Ciclo Semaforico'!BG$32,S!$HC47:$HL47)+SUMIF(N!$HC$15:$HL$15,'Ciclo Semaforico'!BG$32,N!$HC47:$HL47)+SUMIF(E!$HC$15:$HL$15,'Ciclo Semaforico'!BG$32,E!$HC47:$HL47)+SUMIF(O!$HC$15:$HL$15,'Ciclo Semaforico'!BG$32,O!$HC47:$HL47))-IF(BG$31="",(SUMIF(S!$HC$15:$HL$15,'Ciclo Semaforico'!BG$30,S!$HC47:$HL47)+SUMIF(N!$HC$15:$HL$15,'Ciclo Semaforico'!BG$30,N!$HC47:$HL47)+SUMIF(E!$HC$15:$HL$15,'Ciclo Semaforico'!BG$30,E!$HC47:$HL47)+SUMIF(O!$HC$15:$HL$15,'Ciclo Semaforico'!BG$30,O!$HC47:$HL47)),(SUMIF(S!$HC$15:$HL$15,'Ciclo Semaforico'!BG$30,S!$HC47:$HL47)+SUMIF(N!$HC$15:$HL$15,'Ciclo Semaforico'!BG$30,N!$HC47:$HL47)+SUMIF(E!$HC$15:$HL$15,'Ciclo Semaforico'!BG$30,E!$HC47:$HL47)+SUMIF(O!$HC$15:$HL$15,'Ciclo Semaforico'!BG$30,O!$HC47:$HL47))*BG$31))</f>
        <v>0</v>
      </c>
      <c r="BH72" s="245">
        <f>IF(BH$32="",IF(BH$31="",(SUMIF(S!$HC$15:$HL$15,'Ciclo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Semaforico'!BH$30,O!$HC47:$HL47))*BH$31),(SUMIF(S!$HC$15:$HL$15,'Ciclo Semaforico'!BH$32,S!$HC47:$HL47)+SUMIF(N!$HC$15:$HL$15,'Ciclo Semaforico'!BH$32,N!$HC47:$HL47)+SUMIF(E!$HC$15:$HL$15,'Ciclo Semaforico'!BH$32,E!$HC47:$HL47)+SUMIF(O!$HC$15:$HL$15,'Ciclo Semaforico'!BH$32,O!$HC47:$HL47))-IF(BH$31="",(SUMIF(S!$HC$15:$HL$15,'Ciclo Semaforico'!BH$30,S!$HC47:$HL47)+SUMIF(N!$HC$15:$HL$15,'Ciclo Semaforico'!BH$30,N!$HC47:$HL47)+SUMIF(E!$HC$15:$HL$15,'Ciclo Semaforico'!BH$30,E!$HC47:$HL47)+SUMIF(O!$HC$15:$HL$15,'Ciclo Semaforico'!BH$30,O!$HC47:$HL47)),(SUMIF(S!$HC$15:$HL$15,'Ciclo Semaforico'!BH$30,S!$HC47:$HL47)+SUMIF(N!$HC$15:$HL$15,'Ciclo Semaforico'!BH$30,N!$HC47:$HL47)+SUMIF(E!$HC$15:$HL$15,'Ciclo Semaforico'!BH$30,E!$HC47:$HL47)+SUMIF(O!$HC$15:$HL$15,'Ciclo Semaforico'!BH$30,O!$HC47:$HL47))*BH$31))</f>
        <v>0</v>
      </c>
      <c r="BI72" s="245">
        <f>IF(BI$32="",IF(BI$31="",(SUMIF(S!$HC$15:$HL$15,'Ciclo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Semaforico'!BI$30,O!$HC47:$HL47))*BI$31),(SUMIF(S!$HC$15:$HL$15,'Ciclo Semaforico'!BI$32,S!$HC47:$HL47)+SUMIF(N!$HC$15:$HL$15,'Ciclo Semaforico'!BI$32,N!$HC47:$HL47)+SUMIF(E!$HC$15:$HL$15,'Ciclo Semaforico'!BI$32,E!$HC47:$HL47)+SUMIF(O!$HC$15:$HL$15,'Ciclo Semaforico'!BI$32,O!$HC47:$HL47))-IF(BI$31="",(SUMIF(S!$HC$15:$HL$15,'Ciclo Semaforico'!BI$30,S!$HC47:$HL47)+SUMIF(N!$HC$15:$HL$15,'Ciclo Semaforico'!BI$30,N!$HC47:$HL47)+SUMIF(E!$HC$15:$HL$15,'Ciclo Semaforico'!BI$30,E!$HC47:$HL47)+SUMIF(O!$HC$15:$HL$15,'Ciclo Semaforico'!BI$30,O!$HC47:$HL47)),(SUMIF(S!$HC$15:$HL$15,'Ciclo Semaforico'!BI$30,S!$HC47:$HL47)+SUMIF(N!$HC$15:$HL$15,'Ciclo Semaforico'!BI$30,N!$HC47:$HL47)+SUMIF(E!$HC$15:$HL$15,'Ciclo Semaforico'!BI$30,E!$HC47:$HL47)+SUMIF(O!$HC$15:$HL$15,'Ciclo Semaforico'!BI$30,O!$HC47:$HL47))*BI$31))</f>
        <v>0</v>
      </c>
      <c r="BJ72" s="246">
        <f>IF(BJ$32="",IF(BJ$31="",(SUMIF(S!$HC$15:$HL$15,'Ciclo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Semaforico'!BJ$30,O!$HC47:$HL47))*BJ$31),(SUMIF(S!$HC$15:$HL$15,'Ciclo Semaforico'!BJ$32,S!$HC47:$HL47)+SUMIF(N!$HC$15:$HL$15,'Ciclo Semaforico'!BJ$32,N!$HC47:$HL47)+SUMIF(E!$HC$15:$HL$15,'Ciclo Semaforico'!BJ$32,E!$HC47:$HL47)+SUMIF(O!$HC$15:$HL$15,'Ciclo Semaforico'!BJ$32,O!$HC47:$HL47))-IF(BJ$31="",(SUMIF(S!$HC$15:$HL$15,'Ciclo Semaforico'!BJ$30,S!$HC47:$HL47)+SUMIF(N!$HC$15:$HL$15,'Ciclo Semaforico'!BJ$30,N!$HC47:$HL47)+SUMIF(E!$HC$15:$HL$15,'Ciclo Semaforico'!BJ$30,E!$HC47:$HL47)+SUMIF(O!$HC$15:$HL$15,'Ciclo Semaforico'!BJ$30,O!$HC47:$HL47)),(SUMIF(S!$HC$15:$HL$15,'Ciclo Semaforico'!BJ$30,S!$HC47:$HL47)+SUMIF(N!$HC$15:$HL$15,'Ciclo Semaforico'!BJ$30,N!$HC47:$HL47)+SUMIF(E!$HC$15:$HL$15,'Ciclo Semaforico'!BJ$30,E!$HC47:$HL47)+SUMIF(O!$HC$15:$HL$15,'Ciclo Semaforico'!BJ$30,O!$HC47:$HL47))*BJ$31))</f>
        <v>0</v>
      </c>
      <c r="BK72" s="244">
        <f>IF(BK$32="",IF(BK$31="",(SUMIF(S!$HC$15:$HL$15,'Ciclo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Semaforico'!BK$30,O!$HC47:$HL47))*BK$31),(SUMIF(S!$HC$15:$HL$15,'Ciclo Semaforico'!BK$32,S!$HC47:$HL47)+SUMIF(N!$HC$15:$HL$15,'Ciclo Semaforico'!BK$32,N!$HC47:$HL47)+SUMIF(E!$HC$15:$HL$15,'Ciclo Semaforico'!BK$32,E!$HC47:$HL47)+SUMIF(O!$HC$15:$HL$15,'Ciclo Semaforico'!BK$32,O!$HC47:$HL47))-IF(BK$31="",(SUMIF(S!$HC$15:$HL$15,'Ciclo Semaforico'!BK$30,S!$HC47:$HL47)+SUMIF(N!$HC$15:$HL$15,'Ciclo Semaforico'!BK$30,N!$HC47:$HL47)+SUMIF(E!$HC$15:$HL$15,'Ciclo Semaforico'!BK$30,E!$HC47:$HL47)+SUMIF(O!$HC$15:$HL$15,'Ciclo Semaforico'!BK$30,O!$HC47:$HL47)),(SUMIF(S!$HC$15:$HL$15,'Ciclo Semaforico'!BK$30,S!$HC47:$HL47)+SUMIF(N!$HC$15:$HL$15,'Ciclo Semaforico'!BK$30,N!$HC47:$HL47)+SUMIF(E!$HC$15:$HL$15,'Ciclo Semaforico'!BK$30,E!$HC47:$HL47)+SUMIF(O!$HC$15:$HL$15,'Ciclo Semaforico'!BK$30,O!$HC47:$HL47))*BK$31))</f>
        <v>0</v>
      </c>
      <c r="BL72" s="245">
        <f>IF(BL$32="",IF(BL$31="",(SUMIF(S!$HC$15:$HL$15,'Ciclo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Semaforico'!BL$30,O!$HC47:$HL47))*BL$31),(SUMIF(S!$HC$15:$HL$15,'Ciclo Semaforico'!BL$32,S!$HC47:$HL47)+SUMIF(N!$HC$15:$HL$15,'Ciclo Semaforico'!BL$32,N!$HC47:$HL47)+SUMIF(E!$HC$15:$HL$15,'Ciclo Semaforico'!BL$32,E!$HC47:$HL47)+SUMIF(O!$HC$15:$HL$15,'Ciclo Semaforico'!BL$32,O!$HC47:$HL47))-IF(BL$31="",(SUMIF(S!$HC$15:$HL$15,'Ciclo Semaforico'!BL$30,S!$HC47:$HL47)+SUMIF(N!$HC$15:$HL$15,'Ciclo Semaforico'!BL$30,N!$HC47:$HL47)+SUMIF(E!$HC$15:$HL$15,'Ciclo Semaforico'!BL$30,E!$HC47:$HL47)+SUMIF(O!$HC$15:$HL$15,'Ciclo Semaforico'!BL$30,O!$HC47:$HL47)),(SUMIF(S!$HC$15:$HL$15,'Ciclo Semaforico'!BL$30,S!$HC47:$HL47)+SUMIF(N!$HC$15:$HL$15,'Ciclo Semaforico'!BL$30,N!$HC47:$HL47)+SUMIF(E!$HC$15:$HL$15,'Ciclo Semaforico'!BL$30,E!$HC47:$HL47)+SUMIF(O!$HC$15:$HL$15,'Ciclo Semaforico'!BL$30,O!$HC47:$HL47))*BL$31))</f>
        <v>0</v>
      </c>
      <c r="BM72" s="245">
        <f>IF(BM$32="",IF(BM$31="",(SUMIF(S!$HC$15:$HL$15,'Ciclo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Semaforico'!BM$30,O!$HC47:$HL47))*BM$31),(SUMIF(S!$HC$15:$HL$15,'Ciclo Semaforico'!BM$32,S!$HC47:$HL47)+SUMIF(N!$HC$15:$HL$15,'Ciclo Semaforico'!BM$32,N!$HC47:$HL47)+SUMIF(E!$HC$15:$HL$15,'Ciclo Semaforico'!BM$32,E!$HC47:$HL47)+SUMIF(O!$HC$15:$HL$15,'Ciclo Semaforico'!BM$32,O!$HC47:$HL47))-IF(BM$31="",(SUMIF(S!$HC$15:$HL$15,'Ciclo Semaforico'!BM$30,S!$HC47:$HL47)+SUMIF(N!$HC$15:$HL$15,'Ciclo Semaforico'!BM$30,N!$HC47:$HL47)+SUMIF(E!$HC$15:$HL$15,'Ciclo Semaforico'!BM$30,E!$HC47:$HL47)+SUMIF(O!$HC$15:$HL$15,'Ciclo Semaforico'!BM$30,O!$HC47:$HL47)),(SUMIF(S!$HC$15:$HL$15,'Ciclo Semaforico'!BM$30,S!$HC47:$HL47)+SUMIF(N!$HC$15:$HL$15,'Ciclo Semaforico'!BM$30,N!$HC47:$HL47)+SUMIF(E!$HC$15:$HL$15,'Ciclo Semaforico'!BM$30,E!$HC47:$HL47)+SUMIF(O!$HC$15:$HL$15,'Ciclo Semaforico'!BM$30,O!$HC47:$HL47))*BM$31))</f>
        <v>0</v>
      </c>
      <c r="BN72" s="245">
        <f>IF(BN$32="",IF(BN$31="",(SUMIF(S!$HC$15:$HL$15,'Ciclo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Semaforico'!BN$30,O!$HC47:$HL47))*BN$31),(SUMIF(S!$HC$15:$HL$15,'Ciclo Semaforico'!BN$32,S!$HC47:$HL47)+SUMIF(N!$HC$15:$HL$15,'Ciclo Semaforico'!BN$32,N!$HC47:$HL47)+SUMIF(E!$HC$15:$HL$15,'Ciclo Semaforico'!BN$32,E!$HC47:$HL47)+SUMIF(O!$HC$15:$HL$15,'Ciclo Semaforico'!BN$32,O!$HC47:$HL47))-IF(BN$31="",(SUMIF(S!$HC$15:$HL$15,'Ciclo Semaforico'!BN$30,S!$HC47:$HL47)+SUMIF(N!$HC$15:$HL$15,'Ciclo Semaforico'!BN$30,N!$HC47:$HL47)+SUMIF(E!$HC$15:$HL$15,'Ciclo Semaforico'!BN$30,E!$HC47:$HL47)+SUMIF(O!$HC$15:$HL$15,'Ciclo Semaforico'!BN$30,O!$HC47:$HL47)),(SUMIF(S!$HC$15:$HL$15,'Ciclo Semaforico'!BN$30,S!$HC47:$HL47)+SUMIF(N!$HC$15:$HL$15,'Ciclo Semaforico'!BN$30,N!$HC47:$HL47)+SUMIF(E!$HC$15:$HL$15,'Ciclo Semaforico'!BN$30,E!$HC47:$HL47)+SUMIF(O!$HC$15:$HL$15,'Ciclo Semaforico'!BN$30,O!$HC47:$HL47))*BN$31))</f>
        <v>0</v>
      </c>
      <c r="BO72" s="245">
        <f>IF(BO$32="",IF(BO$31="",(SUMIF(S!$HC$15:$HL$15,'Ciclo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Semaforico'!BO$30,O!$HC47:$HL47))*BO$31),(SUMIF(S!$HC$15:$HL$15,'Ciclo Semaforico'!BO$32,S!$HC47:$HL47)+SUMIF(N!$HC$15:$HL$15,'Ciclo Semaforico'!BO$32,N!$HC47:$HL47)+SUMIF(E!$HC$15:$HL$15,'Ciclo Semaforico'!BO$32,E!$HC47:$HL47)+SUMIF(O!$HC$15:$HL$15,'Ciclo Semaforico'!BO$32,O!$HC47:$HL47))-IF(BO$31="",(SUMIF(S!$HC$15:$HL$15,'Ciclo Semaforico'!BO$30,S!$HC47:$HL47)+SUMIF(N!$HC$15:$HL$15,'Ciclo Semaforico'!BO$30,N!$HC47:$HL47)+SUMIF(E!$HC$15:$HL$15,'Ciclo Semaforico'!BO$30,E!$HC47:$HL47)+SUMIF(O!$HC$15:$HL$15,'Ciclo Semaforico'!BO$30,O!$HC47:$HL47)),(SUMIF(S!$HC$15:$HL$15,'Ciclo Semaforico'!BO$30,S!$HC47:$HL47)+SUMIF(N!$HC$15:$HL$15,'Ciclo Semaforico'!BO$30,N!$HC47:$HL47)+SUMIF(E!$HC$15:$HL$15,'Ciclo Semaforico'!BO$30,E!$HC47:$HL47)+SUMIF(O!$HC$15:$HL$15,'Ciclo Semaforico'!BO$30,O!$HC47:$HL47))*BO$31))</f>
        <v>0</v>
      </c>
      <c r="BP72" s="245">
        <f>IF(BP$32="",IF(BP$31="",(SUMIF(S!$HC$15:$HL$15,'Ciclo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Semaforico'!BP$30,O!$HC47:$HL47))*BP$31),(SUMIF(S!$HC$15:$HL$15,'Ciclo Semaforico'!BP$32,S!$HC47:$HL47)+SUMIF(N!$HC$15:$HL$15,'Ciclo Semaforico'!BP$32,N!$HC47:$HL47)+SUMIF(E!$HC$15:$HL$15,'Ciclo Semaforico'!BP$32,E!$HC47:$HL47)+SUMIF(O!$HC$15:$HL$15,'Ciclo Semaforico'!BP$32,O!$HC47:$HL47))-IF(BP$31="",(SUMIF(S!$HC$15:$HL$15,'Ciclo Semaforico'!BP$30,S!$HC47:$HL47)+SUMIF(N!$HC$15:$HL$15,'Ciclo Semaforico'!BP$30,N!$HC47:$HL47)+SUMIF(E!$HC$15:$HL$15,'Ciclo Semaforico'!BP$30,E!$HC47:$HL47)+SUMIF(O!$HC$15:$HL$15,'Ciclo Semaforico'!BP$30,O!$HC47:$HL47)),(SUMIF(S!$HC$15:$HL$15,'Ciclo Semaforico'!BP$30,S!$HC47:$HL47)+SUMIF(N!$HC$15:$HL$15,'Ciclo Semaforico'!BP$30,N!$HC47:$HL47)+SUMIF(E!$HC$15:$HL$15,'Ciclo Semaforico'!BP$30,E!$HC47:$HL47)+SUMIF(O!$HC$15:$HL$15,'Ciclo Semaforico'!BP$30,O!$HC47:$HL47))*BP$31))</f>
        <v>0</v>
      </c>
      <c r="BQ72" s="245">
        <f>IF(BQ$32="",IF(BQ$31="",(SUMIF(S!$HC$15:$HL$15,'Ciclo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Semaforico'!BQ$30,O!$HC47:$HL47))*BQ$31),(SUMIF(S!$HC$15:$HL$15,'Ciclo Semaforico'!BQ$32,S!$HC47:$HL47)+SUMIF(N!$HC$15:$HL$15,'Ciclo Semaforico'!BQ$32,N!$HC47:$HL47)+SUMIF(E!$HC$15:$HL$15,'Ciclo Semaforico'!BQ$32,E!$HC47:$HL47)+SUMIF(O!$HC$15:$HL$15,'Ciclo Semaforico'!BQ$32,O!$HC47:$HL47))-IF(BQ$31="",(SUMIF(S!$HC$15:$HL$15,'Ciclo Semaforico'!BQ$30,S!$HC47:$HL47)+SUMIF(N!$HC$15:$HL$15,'Ciclo Semaforico'!BQ$30,N!$HC47:$HL47)+SUMIF(E!$HC$15:$HL$15,'Ciclo Semaforico'!BQ$30,E!$HC47:$HL47)+SUMIF(O!$HC$15:$HL$15,'Ciclo Semaforico'!BQ$30,O!$HC47:$HL47)),(SUMIF(S!$HC$15:$HL$15,'Ciclo Semaforico'!BQ$30,S!$HC47:$HL47)+SUMIF(N!$HC$15:$HL$15,'Ciclo Semaforico'!BQ$30,N!$HC47:$HL47)+SUMIF(E!$HC$15:$HL$15,'Ciclo Semaforico'!BQ$30,E!$HC47:$HL47)+SUMIF(O!$HC$15:$HL$15,'Ciclo Semaforico'!BQ$30,O!$HC47:$HL47))*BQ$31))</f>
        <v>0</v>
      </c>
      <c r="BR72" s="245">
        <f>IF(BR$32="",IF(BR$31="",(SUMIF(S!$HC$15:$HL$15,'Ciclo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Semaforico'!BR$30,O!$HC47:$HL47))*BR$31),(SUMIF(S!$HC$15:$HL$15,'Ciclo Semaforico'!BR$32,S!$HC47:$HL47)+SUMIF(N!$HC$15:$HL$15,'Ciclo Semaforico'!BR$32,N!$HC47:$HL47)+SUMIF(E!$HC$15:$HL$15,'Ciclo Semaforico'!BR$32,E!$HC47:$HL47)+SUMIF(O!$HC$15:$HL$15,'Ciclo Semaforico'!BR$32,O!$HC47:$HL47))-IF(BR$31="",(SUMIF(S!$HC$15:$HL$15,'Ciclo Semaforico'!BR$30,S!$HC47:$HL47)+SUMIF(N!$HC$15:$HL$15,'Ciclo Semaforico'!BR$30,N!$HC47:$HL47)+SUMIF(E!$HC$15:$HL$15,'Ciclo Semaforico'!BR$30,E!$HC47:$HL47)+SUMIF(O!$HC$15:$HL$15,'Ciclo Semaforico'!BR$30,O!$HC47:$HL47)),(SUMIF(S!$HC$15:$HL$15,'Ciclo Semaforico'!BR$30,S!$HC47:$HL47)+SUMIF(N!$HC$15:$HL$15,'Ciclo Semaforico'!BR$30,N!$HC47:$HL47)+SUMIF(E!$HC$15:$HL$15,'Ciclo Semaforico'!BR$30,E!$HC47:$HL47)+SUMIF(O!$HC$15:$HL$15,'Ciclo Semaforico'!BR$30,O!$HC47:$HL47))*BR$31))</f>
        <v>0</v>
      </c>
      <c r="BS72" s="245">
        <f>IF(BS$32="",IF(BS$31="",(SUMIF(S!$HC$15:$HL$15,'Ciclo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Semaforico'!BS$30,O!$HC47:$HL47))*BS$31),(SUMIF(S!$HC$15:$HL$15,'Ciclo Semaforico'!BS$32,S!$HC47:$HL47)+SUMIF(N!$HC$15:$HL$15,'Ciclo Semaforico'!BS$32,N!$HC47:$HL47)+SUMIF(E!$HC$15:$HL$15,'Ciclo Semaforico'!BS$32,E!$HC47:$HL47)+SUMIF(O!$HC$15:$HL$15,'Ciclo Semaforico'!BS$32,O!$HC47:$HL47))-IF(BS$31="",(SUMIF(S!$HC$15:$HL$15,'Ciclo Semaforico'!BS$30,S!$HC47:$HL47)+SUMIF(N!$HC$15:$HL$15,'Ciclo Semaforico'!BS$30,N!$HC47:$HL47)+SUMIF(E!$HC$15:$HL$15,'Ciclo Semaforico'!BS$30,E!$HC47:$HL47)+SUMIF(O!$HC$15:$HL$15,'Ciclo Semaforico'!BS$30,O!$HC47:$HL47)),(SUMIF(S!$HC$15:$HL$15,'Ciclo Semaforico'!BS$30,S!$HC47:$HL47)+SUMIF(N!$HC$15:$HL$15,'Ciclo Semaforico'!BS$30,N!$HC47:$HL47)+SUMIF(E!$HC$15:$HL$15,'Ciclo Semaforico'!BS$30,E!$HC47:$HL47)+SUMIF(O!$HC$15:$HL$15,'Ciclo Semaforico'!BS$30,O!$HC47:$HL47))*BS$31))</f>
        <v>0</v>
      </c>
      <c r="BT72" s="245">
        <f>IF(BT$32="",IF(BT$31="",(SUMIF(S!$HC$15:$HL$15,'Ciclo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Semaforico'!BT$30,O!$HC47:$HL47))*BT$31),(SUMIF(S!$HC$15:$HL$15,'Ciclo Semaforico'!BT$32,S!$HC47:$HL47)+SUMIF(N!$HC$15:$HL$15,'Ciclo Semaforico'!BT$32,N!$HC47:$HL47)+SUMIF(E!$HC$15:$HL$15,'Ciclo Semaforico'!BT$32,E!$HC47:$HL47)+SUMIF(O!$HC$15:$HL$15,'Ciclo Semaforico'!BT$32,O!$HC47:$HL47))-IF(BT$31="",(SUMIF(S!$HC$15:$HL$15,'Ciclo Semaforico'!BT$30,S!$HC47:$HL47)+SUMIF(N!$HC$15:$HL$15,'Ciclo Semaforico'!BT$30,N!$HC47:$HL47)+SUMIF(E!$HC$15:$HL$15,'Ciclo Semaforico'!BT$30,E!$HC47:$HL47)+SUMIF(O!$HC$15:$HL$15,'Ciclo Semaforico'!BT$30,O!$HC47:$HL47)),(SUMIF(S!$HC$15:$HL$15,'Ciclo Semaforico'!BT$30,S!$HC47:$HL47)+SUMIF(N!$HC$15:$HL$15,'Ciclo Semaforico'!BT$30,N!$HC47:$HL47)+SUMIF(E!$HC$15:$HL$15,'Ciclo Semaforico'!BT$30,E!$HC47:$HL47)+SUMIF(O!$HC$15:$HL$15,'Ciclo Semaforico'!BT$30,O!$HC47:$HL47))*BT$31))</f>
        <v>0</v>
      </c>
      <c r="BU72" s="245">
        <f>IF(BU$32="",IF(BU$31="",(SUMIF(S!$HC$15:$HL$15,'Ciclo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Semaforico'!BU$30,O!$HC47:$HL47))*BU$31),(SUMIF(S!$HC$15:$HL$15,'Ciclo Semaforico'!BU$32,S!$HC47:$HL47)+SUMIF(N!$HC$15:$HL$15,'Ciclo Semaforico'!BU$32,N!$HC47:$HL47)+SUMIF(E!$HC$15:$HL$15,'Ciclo Semaforico'!BU$32,E!$HC47:$HL47)+SUMIF(O!$HC$15:$HL$15,'Ciclo Semaforico'!BU$32,O!$HC47:$HL47))-IF(BU$31="",(SUMIF(S!$HC$15:$HL$15,'Ciclo Semaforico'!BU$30,S!$HC47:$HL47)+SUMIF(N!$HC$15:$HL$15,'Ciclo Semaforico'!BU$30,N!$HC47:$HL47)+SUMIF(E!$HC$15:$HL$15,'Ciclo Semaforico'!BU$30,E!$HC47:$HL47)+SUMIF(O!$HC$15:$HL$15,'Ciclo Semaforico'!BU$30,O!$HC47:$HL47)),(SUMIF(S!$HC$15:$HL$15,'Ciclo Semaforico'!BU$30,S!$HC47:$HL47)+SUMIF(N!$HC$15:$HL$15,'Ciclo Semaforico'!BU$30,N!$HC47:$HL47)+SUMIF(E!$HC$15:$HL$15,'Ciclo Semaforico'!BU$30,E!$HC47:$HL47)+SUMIF(O!$HC$15:$HL$15,'Ciclo Semaforico'!BU$30,O!$HC47:$HL47))*BU$31))</f>
        <v>0</v>
      </c>
      <c r="BV72" s="246">
        <f>IF(BV$32="",IF(BV$31="",(SUMIF(S!$HC$15:$HL$15,'Ciclo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Semaforico'!BV$30,O!$HC47:$HL47))*BV$31),(SUMIF(S!$HC$15:$HL$15,'Ciclo Semaforico'!BV$32,S!$HC47:$HL47)+SUMIF(N!$HC$15:$HL$15,'Ciclo Semaforico'!BV$32,N!$HC47:$HL47)+SUMIF(E!$HC$15:$HL$15,'Ciclo Semaforico'!BV$32,E!$HC47:$HL47)+SUMIF(O!$HC$15:$HL$15,'Ciclo Semaforico'!BV$32,O!$HC47:$HL47))-IF(BV$31="",(SUMIF(S!$HC$15:$HL$15,'Ciclo Semaforico'!BV$30,S!$HC47:$HL47)+SUMIF(N!$HC$15:$HL$15,'Ciclo Semaforico'!BV$30,N!$HC47:$HL47)+SUMIF(E!$HC$15:$HL$15,'Ciclo Semaforico'!BV$30,E!$HC47:$HL47)+SUMIF(O!$HC$15:$HL$15,'Ciclo Semaforico'!BV$30,O!$HC47:$HL47)),(SUMIF(S!$HC$15:$HL$15,'Ciclo Semaforico'!BV$30,S!$HC47:$HL47)+SUMIF(N!$HC$15:$HL$15,'Ciclo Semaforico'!BV$30,N!$HC47:$HL47)+SUMIF(E!$HC$15:$HL$15,'Ciclo Semaforico'!BV$30,E!$HC47:$HL47)+SUMIF(O!$HC$15:$HL$15,'Ciclo Semaforico'!BV$30,O!$HC47:$HL47))*BV$31))</f>
        <v>0</v>
      </c>
      <c r="BW72" s="244">
        <f>IF(BW$32="",IF(BW$31="",(SUMIF(S!$HC$15:$HL$15,'Ciclo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Semaforico'!BW$30,O!$HC47:$HL47))*BW$31),(SUMIF(S!$HC$15:$HL$15,'Ciclo Semaforico'!BW$32,S!$HC47:$HL47)+SUMIF(N!$HC$15:$HL$15,'Ciclo Semaforico'!BW$32,N!$HC47:$HL47)+SUMIF(E!$HC$15:$HL$15,'Ciclo Semaforico'!BW$32,E!$HC47:$HL47)+SUMIF(O!$HC$15:$HL$15,'Ciclo Semaforico'!BW$32,O!$HC47:$HL47))-IF(BW$31="",(SUMIF(S!$HC$15:$HL$15,'Ciclo Semaforico'!BW$30,S!$HC47:$HL47)+SUMIF(N!$HC$15:$HL$15,'Ciclo Semaforico'!BW$30,N!$HC47:$HL47)+SUMIF(E!$HC$15:$HL$15,'Ciclo Semaforico'!BW$30,E!$HC47:$HL47)+SUMIF(O!$HC$15:$HL$15,'Ciclo Semaforico'!BW$30,O!$HC47:$HL47)),(SUMIF(S!$HC$15:$HL$15,'Ciclo Semaforico'!BW$30,S!$HC47:$HL47)+SUMIF(N!$HC$15:$HL$15,'Ciclo Semaforico'!BW$30,N!$HC47:$HL47)+SUMIF(E!$HC$15:$HL$15,'Ciclo Semaforico'!BW$30,E!$HC47:$HL47)+SUMIF(O!$HC$15:$HL$15,'Ciclo Semaforico'!BW$30,O!$HC47:$HL47))*BW$31))</f>
        <v>0</v>
      </c>
      <c r="BX72" s="245">
        <f>IF(BX$32="",IF(BX$31="",(SUMIF(S!$HC$15:$HL$15,'Ciclo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Semaforico'!BX$30,O!$HC47:$HL47))*BX$31),(SUMIF(S!$HC$15:$HL$15,'Ciclo Semaforico'!BX$32,S!$HC47:$HL47)+SUMIF(N!$HC$15:$HL$15,'Ciclo Semaforico'!BX$32,N!$HC47:$HL47)+SUMIF(E!$HC$15:$HL$15,'Ciclo Semaforico'!BX$32,E!$HC47:$HL47)+SUMIF(O!$HC$15:$HL$15,'Ciclo Semaforico'!BX$32,O!$HC47:$HL47))-IF(BX$31="",(SUMIF(S!$HC$15:$HL$15,'Ciclo Semaforico'!BX$30,S!$HC47:$HL47)+SUMIF(N!$HC$15:$HL$15,'Ciclo Semaforico'!BX$30,N!$HC47:$HL47)+SUMIF(E!$HC$15:$HL$15,'Ciclo Semaforico'!BX$30,E!$HC47:$HL47)+SUMIF(O!$HC$15:$HL$15,'Ciclo Semaforico'!BX$30,O!$HC47:$HL47)),(SUMIF(S!$HC$15:$HL$15,'Ciclo Semaforico'!BX$30,S!$HC47:$HL47)+SUMIF(N!$HC$15:$HL$15,'Ciclo Semaforico'!BX$30,N!$HC47:$HL47)+SUMIF(E!$HC$15:$HL$15,'Ciclo Semaforico'!BX$30,E!$HC47:$HL47)+SUMIF(O!$HC$15:$HL$15,'Ciclo Semaforico'!BX$30,O!$HC47:$HL47))*BX$31))</f>
        <v>0</v>
      </c>
      <c r="BY72" s="245">
        <f>IF(BY$32="",IF(BY$31="",(SUMIF(S!$HC$15:$HL$15,'Ciclo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Semaforico'!BY$30,O!$HC47:$HL47))*BY$31),(SUMIF(S!$HC$15:$HL$15,'Ciclo Semaforico'!BY$32,S!$HC47:$HL47)+SUMIF(N!$HC$15:$HL$15,'Ciclo Semaforico'!BY$32,N!$HC47:$HL47)+SUMIF(E!$HC$15:$HL$15,'Ciclo Semaforico'!BY$32,E!$HC47:$HL47)+SUMIF(O!$HC$15:$HL$15,'Ciclo Semaforico'!BY$32,O!$HC47:$HL47))-IF(BY$31="",(SUMIF(S!$HC$15:$HL$15,'Ciclo Semaforico'!BY$30,S!$HC47:$HL47)+SUMIF(N!$HC$15:$HL$15,'Ciclo Semaforico'!BY$30,N!$HC47:$HL47)+SUMIF(E!$HC$15:$HL$15,'Ciclo Semaforico'!BY$30,E!$HC47:$HL47)+SUMIF(O!$HC$15:$HL$15,'Ciclo Semaforico'!BY$30,O!$HC47:$HL47)),(SUMIF(S!$HC$15:$HL$15,'Ciclo Semaforico'!BY$30,S!$HC47:$HL47)+SUMIF(N!$HC$15:$HL$15,'Ciclo Semaforico'!BY$30,N!$HC47:$HL47)+SUMIF(E!$HC$15:$HL$15,'Ciclo Semaforico'!BY$30,E!$HC47:$HL47)+SUMIF(O!$HC$15:$HL$15,'Ciclo Semaforico'!BY$30,O!$HC47:$HL47))*BY$31))</f>
        <v>0</v>
      </c>
      <c r="BZ72" s="245">
        <f>IF(BZ$32="",IF(BZ$31="",(SUMIF(S!$HC$15:$HL$15,'Ciclo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Semaforico'!BZ$30,O!$HC47:$HL47))*BZ$31),(SUMIF(S!$HC$15:$HL$15,'Ciclo Semaforico'!BZ$32,S!$HC47:$HL47)+SUMIF(N!$HC$15:$HL$15,'Ciclo Semaforico'!BZ$32,N!$HC47:$HL47)+SUMIF(E!$HC$15:$HL$15,'Ciclo Semaforico'!BZ$32,E!$HC47:$HL47)+SUMIF(O!$HC$15:$HL$15,'Ciclo Semaforico'!BZ$32,O!$HC47:$HL47))-IF(BZ$31="",(SUMIF(S!$HC$15:$HL$15,'Ciclo Semaforico'!BZ$30,S!$HC47:$HL47)+SUMIF(N!$HC$15:$HL$15,'Ciclo Semaforico'!BZ$30,N!$HC47:$HL47)+SUMIF(E!$HC$15:$HL$15,'Ciclo Semaforico'!BZ$30,E!$HC47:$HL47)+SUMIF(O!$HC$15:$HL$15,'Ciclo Semaforico'!BZ$30,O!$HC47:$HL47)),(SUMIF(S!$HC$15:$HL$15,'Ciclo Semaforico'!BZ$30,S!$HC47:$HL47)+SUMIF(N!$HC$15:$HL$15,'Ciclo Semaforico'!BZ$30,N!$HC47:$HL47)+SUMIF(E!$HC$15:$HL$15,'Ciclo Semaforico'!BZ$30,E!$HC47:$HL47)+SUMIF(O!$HC$15:$HL$15,'Ciclo Semaforico'!BZ$30,O!$HC47:$HL47))*BZ$31))</f>
        <v>0</v>
      </c>
      <c r="CA72" s="245">
        <f>IF(CA$32="",IF(CA$31="",(SUMIF(S!$HC$15:$HL$15,'Ciclo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Semaforico'!CA$30,O!$HC47:$HL47))*CA$31),(SUMIF(S!$HC$15:$HL$15,'Ciclo Semaforico'!CA$32,S!$HC47:$HL47)+SUMIF(N!$HC$15:$HL$15,'Ciclo Semaforico'!CA$32,N!$HC47:$HL47)+SUMIF(E!$HC$15:$HL$15,'Ciclo Semaforico'!CA$32,E!$HC47:$HL47)+SUMIF(O!$HC$15:$HL$15,'Ciclo Semaforico'!CA$32,O!$HC47:$HL47))-IF(CA$31="",(SUMIF(S!$HC$15:$HL$15,'Ciclo Semaforico'!CA$30,S!$HC47:$HL47)+SUMIF(N!$HC$15:$HL$15,'Ciclo Semaforico'!CA$30,N!$HC47:$HL47)+SUMIF(E!$HC$15:$HL$15,'Ciclo Semaforico'!CA$30,E!$HC47:$HL47)+SUMIF(O!$HC$15:$HL$15,'Ciclo Semaforico'!CA$30,O!$HC47:$HL47)),(SUMIF(S!$HC$15:$HL$15,'Ciclo Semaforico'!CA$30,S!$HC47:$HL47)+SUMIF(N!$HC$15:$HL$15,'Ciclo Semaforico'!CA$30,N!$HC47:$HL47)+SUMIF(E!$HC$15:$HL$15,'Ciclo Semaforico'!CA$30,E!$HC47:$HL47)+SUMIF(O!$HC$15:$HL$15,'Ciclo Semaforico'!CA$30,O!$HC47:$HL47))*CA$31))</f>
        <v>0</v>
      </c>
      <c r="CB72" s="245">
        <f>IF(CB$32="",IF(CB$31="",(SUMIF(S!$HC$15:$HL$15,'Ciclo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Semaforico'!CB$30,O!$HC47:$HL47))*CB$31),(SUMIF(S!$HC$15:$HL$15,'Ciclo Semaforico'!CB$32,S!$HC47:$HL47)+SUMIF(N!$HC$15:$HL$15,'Ciclo Semaforico'!CB$32,N!$HC47:$HL47)+SUMIF(E!$HC$15:$HL$15,'Ciclo Semaforico'!CB$32,E!$HC47:$HL47)+SUMIF(O!$HC$15:$HL$15,'Ciclo Semaforico'!CB$32,O!$HC47:$HL47))-IF(CB$31="",(SUMIF(S!$HC$15:$HL$15,'Ciclo Semaforico'!CB$30,S!$HC47:$HL47)+SUMIF(N!$HC$15:$HL$15,'Ciclo Semaforico'!CB$30,N!$HC47:$HL47)+SUMIF(E!$HC$15:$HL$15,'Ciclo Semaforico'!CB$30,E!$HC47:$HL47)+SUMIF(O!$HC$15:$HL$15,'Ciclo Semaforico'!CB$30,O!$HC47:$HL47)),(SUMIF(S!$HC$15:$HL$15,'Ciclo Semaforico'!CB$30,S!$HC47:$HL47)+SUMIF(N!$HC$15:$HL$15,'Ciclo Semaforico'!CB$30,N!$HC47:$HL47)+SUMIF(E!$HC$15:$HL$15,'Ciclo Semaforico'!CB$30,E!$HC47:$HL47)+SUMIF(O!$HC$15:$HL$15,'Ciclo Semaforico'!CB$30,O!$HC47:$HL47))*CB$31))</f>
        <v>0</v>
      </c>
      <c r="CC72" s="245">
        <f>IF(CC$32="",IF(CC$31="",(SUMIF(S!$HC$15:$HL$15,'Ciclo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Semaforico'!CC$30,O!$HC47:$HL47))*CC$31),(SUMIF(S!$HC$15:$HL$15,'Ciclo Semaforico'!CC$32,S!$HC47:$HL47)+SUMIF(N!$HC$15:$HL$15,'Ciclo Semaforico'!CC$32,N!$HC47:$HL47)+SUMIF(E!$HC$15:$HL$15,'Ciclo Semaforico'!CC$32,E!$HC47:$HL47)+SUMIF(O!$HC$15:$HL$15,'Ciclo Semaforico'!CC$32,O!$HC47:$HL47))-IF(CC$31="",(SUMIF(S!$HC$15:$HL$15,'Ciclo Semaforico'!CC$30,S!$HC47:$HL47)+SUMIF(N!$HC$15:$HL$15,'Ciclo Semaforico'!CC$30,N!$HC47:$HL47)+SUMIF(E!$HC$15:$HL$15,'Ciclo Semaforico'!CC$30,E!$HC47:$HL47)+SUMIF(O!$HC$15:$HL$15,'Ciclo Semaforico'!CC$30,O!$HC47:$HL47)),(SUMIF(S!$HC$15:$HL$15,'Ciclo Semaforico'!CC$30,S!$HC47:$HL47)+SUMIF(N!$HC$15:$HL$15,'Ciclo Semaforico'!CC$30,N!$HC47:$HL47)+SUMIF(E!$HC$15:$HL$15,'Ciclo Semaforico'!CC$30,E!$HC47:$HL47)+SUMIF(O!$HC$15:$HL$15,'Ciclo Semaforico'!CC$30,O!$HC47:$HL47))*CC$31))</f>
        <v>0</v>
      </c>
      <c r="CD72" s="245">
        <f>IF(CD$32="",IF(CD$31="",(SUMIF(S!$HC$15:$HL$15,'Ciclo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Semaforico'!CD$30,O!$HC47:$HL47))*CD$31),(SUMIF(S!$HC$15:$HL$15,'Ciclo Semaforico'!CD$32,S!$HC47:$HL47)+SUMIF(N!$HC$15:$HL$15,'Ciclo Semaforico'!CD$32,N!$HC47:$HL47)+SUMIF(E!$HC$15:$HL$15,'Ciclo Semaforico'!CD$32,E!$HC47:$HL47)+SUMIF(O!$HC$15:$HL$15,'Ciclo Semaforico'!CD$32,O!$HC47:$HL47))-IF(CD$31="",(SUMIF(S!$HC$15:$HL$15,'Ciclo Semaforico'!CD$30,S!$HC47:$HL47)+SUMIF(N!$HC$15:$HL$15,'Ciclo Semaforico'!CD$30,N!$HC47:$HL47)+SUMIF(E!$HC$15:$HL$15,'Ciclo Semaforico'!CD$30,E!$HC47:$HL47)+SUMIF(O!$HC$15:$HL$15,'Ciclo Semaforico'!CD$30,O!$HC47:$HL47)),(SUMIF(S!$HC$15:$HL$15,'Ciclo Semaforico'!CD$30,S!$HC47:$HL47)+SUMIF(N!$HC$15:$HL$15,'Ciclo Semaforico'!CD$30,N!$HC47:$HL47)+SUMIF(E!$HC$15:$HL$15,'Ciclo Semaforico'!CD$30,E!$HC47:$HL47)+SUMIF(O!$HC$15:$HL$15,'Ciclo Semaforico'!CD$30,O!$HC47:$HL47))*CD$31))</f>
        <v>0</v>
      </c>
      <c r="CE72" s="245">
        <f>IF(CE$32="",IF(CE$31="",(SUMIF(S!$HC$15:$HL$15,'Ciclo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Semaforico'!CE$30,O!$HC47:$HL47))*CE$31),(SUMIF(S!$HC$15:$HL$15,'Ciclo Semaforico'!CE$32,S!$HC47:$HL47)+SUMIF(N!$HC$15:$HL$15,'Ciclo Semaforico'!CE$32,N!$HC47:$HL47)+SUMIF(E!$HC$15:$HL$15,'Ciclo Semaforico'!CE$32,E!$HC47:$HL47)+SUMIF(O!$HC$15:$HL$15,'Ciclo Semaforico'!CE$32,O!$HC47:$HL47))-IF(CE$31="",(SUMIF(S!$HC$15:$HL$15,'Ciclo Semaforico'!CE$30,S!$HC47:$HL47)+SUMIF(N!$HC$15:$HL$15,'Ciclo Semaforico'!CE$30,N!$HC47:$HL47)+SUMIF(E!$HC$15:$HL$15,'Ciclo Semaforico'!CE$30,E!$HC47:$HL47)+SUMIF(O!$HC$15:$HL$15,'Ciclo Semaforico'!CE$30,O!$HC47:$HL47)),(SUMIF(S!$HC$15:$HL$15,'Ciclo Semaforico'!CE$30,S!$HC47:$HL47)+SUMIF(N!$HC$15:$HL$15,'Ciclo Semaforico'!CE$30,N!$HC47:$HL47)+SUMIF(E!$HC$15:$HL$15,'Ciclo Semaforico'!CE$30,E!$HC47:$HL47)+SUMIF(O!$HC$15:$HL$15,'Ciclo Semaforico'!CE$30,O!$HC47:$HL47))*CE$31))</f>
        <v>0</v>
      </c>
      <c r="CF72" s="245">
        <f>IF(CF$32="",IF(CF$31="",(SUMIF(S!$HC$15:$HL$15,'Ciclo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Semaforico'!CF$30,O!$HC47:$HL47))*CF$31),(SUMIF(S!$HC$15:$HL$15,'Ciclo Semaforico'!CF$32,S!$HC47:$HL47)+SUMIF(N!$HC$15:$HL$15,'Ciclo Semaforico'!CF$32,N!$HC47:$HL47)+SUMIF(E!$HC$15:$HL$15,'Ciclo Semaforico'!CF$32,E!$HC47:$HL47)+SUMIF(O!$HC$15:$HL$15,'Ciclo Semaforico'!CF$32,O!$HC47:$HL47))-IF(CF$31="",(SUMIF(S!$HC$15:$HL$15,'Ciclo Semaforico'!CF$30,S!$HC47:$HL47)+SUMIF(N!$HC$15:$HL$15,'Ciclo Semaforico'!CF$30,N!$HC47:$HL47)+SUMIF(E!$HC$15:$HL$15,'Ciclo Semaforico'!CF$30,E!$HC47:$HL47)+SUMIF(O!$HC$15:$HL$15,'Ciclo Semaforico'!CF$30,O!$HC47:$HL47)),(SUMIF(S!$HC$15:$HL$15,'Ciclo Semaforico'!CF$30,S!$HC47:$HL47)+SUMIF(N!$HC$15:$HL$15,'Ciclo Semaforico'!CF$30,N!$HC47:$HL47)+SUMIF(E!$HC$15:$HL$15,'Ciclo Semaforico'!CF$30,E!$HC47:$HL47)+SUMIF(O!$HC$15:$HL$15,'Ciclo Semaforico'!CF$30,O!$HC47:$HL47))*CF$31))</f>
        <v>0</v>
      </c>
      <c r="CG72" s="245">
        <f>IF(CG$32="",IF(CG$31="",(SUMIF(S!$HC$15:$HL$15,'Ciclo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Semaforico'!CG$30,O!$HC47:$HL47))*CG$31),(SUMIF(S!$HC$15:$HL$15,'Ciclo Semaforico'!CG$32,S!$HC47:$HL47)+SUMIF(N!$HC$15:$HL$15,'Ciclo Semaforico'!CG$32,N!$HC47:$HL47)+SUMIF(E!$HC$15:$HL$15,'Ciclo Semaforico'!CG$32,E!$HC47:$HL47)+SUMIF(O!$HC$15:$HL$15,'Ciclo Semaforico'!CG$32,O!$HC47:$HL47))-IF(CG$31="",(SUMIF(S!$HC$15:$HL$15,'Ciclo Semaforico'!CG$30,S!$HC47:$HL47)+SUMIF(N!$HC$15:$HL$15,'Ciclo Semaforico'!CG$30,N!$HC47:$HL47)+SUMIF(E!$HC$15:$HL$15,'Ciclo Semaforico'!CG$30,E!$HC47:$HL47)+SUMIF(O!$HC$15:$HL$15,'Ciclo Semaforico'!CG$30,O!$HC47:$HL47)),(SUMIF(S!$HC$15:$HL$15,'Ciclo Semaforico'!CG$30,S!$HC47:$HL47)+SUMIF(N!$HC$15:$HL$15,'Ciclo Semaforico'!CG$30,N!$HC47:$HL47)+SUMIF(E!$HC$15:$HL$15,'Ciclo Semaforico'!CG$30,E!$HC47:$HL47)+SUMIF(O!$HC$15:$HL$15,'Ciclo Semaforico'!CG$30,O!$HC47:$HL47))*CG$31))</f>
        <v>0</v>
      </c>
      <c r="CH72" s="246">
        <f>IF(CH$32="",IF(CH$31="",(SUMIF(S!$HC$15:$HL$15,'Ciclo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Semaforico'!CH$30,O!$HC47:$HL47))*CH$31),(SUMIF(S!$HC$15:$HL$15,'Ciclo Semaforico'!CH$32,S!$HC47:$HL47)+SUMIF(N!$HC$15:$HL$15,'Ciclo Semaforico'!CH$32,N!$HC47:$HL47)+SUMIF(E!$HC$15:$HL$15,'Ciclo Semaforico'!CH$32,E!$HC47:$HL47)+SUMIF(O!$HC$15:$HL$15,'Ciclo Semaforico'!CH$32,O!$HC47:$HL47))-IF(CH$31="",(SUMIF(S!$HC$15:$HL$15,'Ciclo Semaforico'!CH$30,S!$HC47:$HL47)+SUMIF(N!$HC$15:$HL$15,'Ciclo Semaforico'!CH$30,N!$HC47:$HL47)+SUMIF(E!$HC$15:$HL$15,'Ciclo Semaforico'!CH$30,E!$HC47:$HL47)+SUMIF(O!$HC$15:$HL$15,'Ciclo Semaforico'!CH$30,O!$HC47:$HL47)),(SUMIF(S!$HC$15:$HL$15,'Ciclo Semaforico'!CH$30,S!$HC47:$HL47)+SUMIF(N!$HC$15:$HL$15,'Ciclo Semaforico'!CH$30,N!$HC47:$HL47)+SUMIF(E!$HC$15:$HL$15,'Ciclo Semaforico'!CH$30,E!$HC47:$HL47)+SUMIF(O!$HC$15:$HL$15,'Ciclo Semaforico'!CH$30,O!$HC47:$HL47))*CH$31))</f>
        <v>0</v>
      </c>
      <c r="CI72" s="244">
        <f t="shared" si="52"/>
        <v>0</v>
      </c>
      <c r="CJ72" s="245">
        <f t="shared" si="53"/>
        <v>0</v>
      </c>
      <c r="CK72" s="245">
        <f t="shared" si="54"/>
        <v>0</v>
      </c>
      <c r="CL72" s="245">
        <f t="shared" si="55"/>
        <v>0</v>
      </c>
      <c r="CM72" s="245" t="e">
        <f t="shared" si="56"/>
        <v>#REF!</v>
      </c>
      <c r="CN72" s="245">
        <f t="shared" si="57"/>
        <v>0</v>
      </c>
      <c r="CO72" s="245">
        <f t="shared" si="58"/>
        <v>0</v>
      </c>
      <c r="CP72" s="245">
        <f t="shared" si="59"/>
        <v>0</v>
      </c>
      <c r="CQ72" s="245">
        <f t="shared" si="60"/>
        <v>0</v>
      </c>
      <c r="CR72" s="245">
        <f t="shared" si="61"/>
        <v>0</v>
      </c>
      <c r="CS72" s="245">
        <f t="shared" si="62"/>
        <v>0</v>
      </c>
      <c r="CT72" s="246">
        <f t="shared" si="63"/>
        <v>0</v>
      </c>
      <c r="CU72" s="244">
        <f t="shared" si="64"/>
        <v>0</v>
      </c>
      <c r="CV72" s="245">
        <f t="shared" si="65"/>
        <v>0</v>
      </c>
      <c r="CW72" s="245">
        <f t="shared" si="66"/>
        <v>0</v>
      </c>
      <c r="CX72" s="245">
        <f t="shared" si="67"/>
        <v>0</v>
      </c>
      <c r="CY72" s="245">
        <f t="shared" si="68"/>
        <v>0</v>
      </c>
      <c r="CZ72" s="245">
        <f t="shared" si="69"/>
        <v>0</v>
      </c>
      <c r="DA72" s="245">
        <f t="shared" si="70"/>
        <v>0</v>
      </c>
      <c r="DB72" s="245">
        <f t="shared" si="71"/>
        <v>0</v>
      </c>
      <c r="DC72" s="245">
        <f t="shared" si="72"/>
        <v>0</v>
      </c>
      <c r="DD72" s="245">
        <f t="shared" si="73"/>
        <v>0</v>
      </c>
      <c r="DE72" s="245">
        <f t="shared" si="74"/>
        <v>0</v>
      </c>
      <c r="DF72" s="246">
        <f t="shared" si="75"/>
        <v>0</v>
      </c>
      <c r="DG72" s="244" t="e">
        <f t="shared" si="76"/>
        <v>#REF!</v>
      </c>
      <c r="DH72" s="245" t="e">
        <f t="shared" si="77"/>
        <v>#REF!</v>
      </c>
      <c r="DI72" s="245" t="e">
        <f t="shared" si="78"/>
        <v>#REF!</v>
      </c>
      <c r="DJ72" s="245" t="e">
        <f t="shared" si="79"/>
        <v>#REF!</v>
      </c>
      <c r="DK72" s="245" t="e">
        <f t="shared" si="80"/>
        <v>#REF!</v>
      </c>
      <c r="DL72" s="245" t="e">
        <f t="shared" si="81"/>
        <v>#REF!</v>
      </c>
      <c r="DM72" s="245">
        <f t="shared" si="82"/>
        <v>0</v>
      </c>
      <c r="DN72" s="245">
        <f t="shared" si="83"/>
        <v>0</v>
      </c>
      <c r="DO72" s="245">
        <f t="shared" si="84"/>
        <v>0</v>
      </c>
      <c r="DP72" s="245">
        <f t="shared" si="85"/>
        <v>0</v>
      </c>
      <c r="DQ72" s="245">
        <f t="shared" si="86"/>
        <v>0</v>
      </c>
      <c r="DR72" s="246">
        <f t="shared" si="87"/>
        <v>0</v>
      </c>
      <c r="DS72" s="244">
        <f t="shared" si="88"/>
        <v>0</v>
      </c>
      <c r="DT72" s="245">
        <f t="shared" si="89"/>
        <v>0</v>
      </c>
      <c r="DU72" s="245">
        <f t="shared" si="90"/>
        <v>0</v>
      </c>
      <c r="DV72" s="245">
        <f t="shared" si="91"/>
        <v>0</v>
      </c>
      <c r="DW72" s="245">
        <f t="shared" si="92"/>
        <v>0</v>
      </c>
      <c r="DX72" s="245">
        <f t="shared" si="93"/>
        <v>0</v>
      </c>
      <c r="DY72" s="245">
        <f t="shared" si="94"/>
        <v>0</v>
      </c>
      <c r="DZ72" s="245">
        <f t="shared" si="95"/>
        <v>0</v>
      </c>
      <c r="EA72" s="245">
        <f t="shared" si="96"/>
        <v>0</v>
      </c>
      <c r="EB72" s="245">
        <f t="shared" si="97"/>
        <v>0</v>
      </c>
      <c r="EC72" s="245">
        <f t="shared" si="98"/>
        <v>0</v>
      </c>
      <c r="ED72" s="246">
        <f t="shared" si="99"/>
        <v>0</v>
      </c>
      <c r="EE72" s="244">
        <f t="shared" si="100"/>
        <v>0</v>
      </c>
      <c r="EF72" s="245">
        <f t="shared" si="101"/>
        <v>0</v>
      </c>
      <c r="EG72" s="245">
        <f t="shared" si="102"/>
        <v>0</v>
      </c>
      <c r="EH72" s="245">
        <f t="shared" si="103"/>
        <v>0</v>
      </c>
      <c r="EI72" s="245">
        <f t="shared" si="104"/>
        <v>0</v>
      </c>
      <c r="EJ72" s="245">
        <f t="shared" si="105"/>
        <v>0</v>
      </c>
      <c r="EK72" s="245">
        <f t="shared" si="106"/>
        <v>0</v>
      </c>
      <c r="EL72" s="245">
        <f t="shared" si="107"/>
        <v>0</v>
      </c>
      <c r="EM72" s="245">
        <f t="shared" si="108"/>
        <v>0</v>
      </c>
      <c r="EN72" s="245">
        <f t="shared" si="109"/>
        <v>0</v>
      </c>
      <c r="EO72" s="245">
        <f t="shared" si="110"/>
        <v>0</v>
      </c>
      <c r="EP72" s="246">
        <f t="shared" si="111"/>
        <v>0</v>
      </c>
      <c r="EQ72" s="255">
        <f t="shared" si="112"/>
        <v>0</v>
      </c>
      <c r="ER72" s="256">
        <f t="shared" si="113"/>
        <v>0</v>
      </c>
      <c r="ES72" s="256">
        <f t="shared" si="114"/>
        <v>0</v>
      </c>
      <c r="ET72" s="256">
        <f t="shared" si="115"/>
        <v>0</v>
      </c>
      <c r="EU72" s="256" t="e">
        <f t="shared" si="116"/>
        <v>#REF!</v>
      </c>
      <c r="EV72" s="256">
        <f t="shared" si="117"/>
        <v>0</v>
      </c>
      <c r="EW72" s="256">
        <f t="shared" si="118"/>
        <v>0</v>
      </c>
      <c r="EX72" s="256" t="str">
        <f t="shared" si="119"/>
        <v/>
      </c>
      <c r="EY72" s="256" t="str">
        <f t="shared" si="120"/>
        <v/>
      </c>
      <c r="EZ72" s="256" t="str">
        <f t="shared" si="121"/>
        <v/>
      </c>
      <c r="FA72" s="256" t="str">
        <f t="shared" si="122"/>
        <v/>
      </c>
      <c r="FB72" s="257" t="str">
        <f t="shared" si="123"/>
        <v/>
      </c>
      <c r="FC72" s="255">
        <f t="shared" si="124"/>
        <v>0</v>
      </c>
      <c r="FD72" s="256" t="str">
        <f t="shared" si="125"/>
        <v/>
      </c>
      <c r="FE72" s="256" t="str">
        <f t="shared" si="126"/>
        <v/>
      </c>
      <c r="FF72" s="256" t="str">
        <f t="shared" si="127"/>
        <v/>
      </c>
      <c r="FG72" s="256" t="str">
        <f t="shared" si="128"/>
        <v/>
      </c>
      <c r="FH72" s="256" t="str">
        <f t="shared" si="129"/>
        <v/>
      </c>
      <c r="FI72" s="256" t="str">
        <f t="shared" si="130"/>
        <v/>
      </c>
      <c r="FJ72" s="256" t="str">
        <f t="shared" si="131"/>
        <v/>
      </c>
      <c r="FK72" s="256" t="str">
        <f t="shared" si="132"/>
        <v/>
      </c>
      <c r="FL72" s="256" t="str">
        <f t="shared" si="133"/>
        <v/>
      </c>
      <c r="FM72" s="256" t="str">
        <f t="shared" si="134"/>
        <v/>
      </c>
      <c r="FN72" s="257" t="str">
        <f t="shared" si="135"/>
        <v/>
      </c>
      <c r="FO72" s="255" t="e">
        <f t="shared" si="136"/>
        <v>#REF!</v>
      </c>
      <c r="FP72" s="256" t="e">
        <f t="shared" si="137"/>
        <v>#REF!</v>
      </c>
      <c r="FQ72" s="256" t="e">
        <f t="shared" si="138"/>
        <v>#REF!</v>
      </c>
      <c r="FR72" s="256" t="e">
        <f t="shared" si="139"/>
        <v>#REF!</v>
      </c>
      <c r="FS72" s="256" t="e">
        <f t="shared" si="140"/>
        <v>#REF!</v>
      </c>
      <c r="FT72" s="256" t="e">
        <f t="shared" si="141"/>
        <v>#REF!</v>
      </c>
      <c r="FU72" s="256" t="str">
        <f t="shared" si="142"/>
        <v/>
      </c>
      <c r="FV72" s="256" t="str">
        <f t="shared" si="143"/>
        <v/>
      </c>
      <c r="FW72" s="256" t="str">
        <f t="shared" si="144"/>
        <v/>
      </c>
      <c r="FX72" s="256" t="str">
        <f t="shared" si="145"/>
        <v/>
      </c>
      <c r="FY72" s="256" t="str">
        <f t="shared" si="146"/>
        <v/>
      </c>
      <c r="FZ72" s="257" t="str">
        <f t="shared" si="147"/>
        <v/>
      </c>
      <c r="GA72" s="255" t="str">
        <f t="shared" si="148"/>
        <v/>
      </c>
      <c r="GB72" s="256" t="str">
        <f t="shared" si="149"/>
        <v/>
      </c>
      <c r="GC72" s="256" t="str">
        <f t="shared" si="150"/>
        <v/>
      </c>
      <c r="GD72" s="256" t="str">
        <f t="shared" si="151"/>
        <v/>
      </c>
      <c r="GE72" s="256" t="str">
        <f t="shared" si="152"/>
        <v/>
      </c>
      <c r="GF72" s="256" t="str">
        <f t="shared" si="153"/>
        <v/>
      </c>
      <c r="GG72" s="256" t="str">
        <f t="shared" si="154"/>
        <v/>
      </c>
      <c r="GH72" s="256" t="str">
        <f t="shared" si="155"/>
        <v/>
      </c>
      <c r="GI72" s="256" t="str">
        <f t="shared" si="156"/>
        <v/>
      </c>
      <c r="GJ72" s="256" t="str">
        <f t="shared" si="157"/>
        <v/>
      </c>
      <c r="GK72" s="256" t="str">
        <f t="shared" si="158"/>
        <v/>
      </c>
      <c r="GL72" s="257" t="str">
        <f t="shared" si="159"/>
        <v/>
      </c>
      <c r="GM72" s="255" t="str">
        <f t="shared" si="160"/>
        <v/>
      </c>
      <c r="GN72" s="256" t="str">
        <f t="shared" si="161"/>
        <v/>
      </c>
      <c r="GO72" s="256" t="str">
        <f t="shared" si="162"/>
        <v/>
      </c>
      <c r="GP72" s="256" t="str">
        <f t="shared" si="163"/>
        <v/>
      </c>
      <c r="GQ72" s="256" t="str">
        <f t="shared" si="164"/>
        <v/>
      </c>
      <c r="GR72" s="256" t="str">
        <f t="shared" si="165"/>
        <v/>
      </c>
      <c r="GS72" s="256" t="str">
        <f t="shared" si="166"/>
        <v/>
      </c>
      <c r="GT72" s="256" t="str">
        <f t="shared" si="167"/>
        <v/>
      </c>
      <c r="GU72" s="256" t="str">
        <f t="shared" si="168"/>
        <v/>
      </c>
      <c r="GV72" s="256" t="str">
        <f t="shared" si="169"/>
        <v/>
      </c>
      <c r="GW72" s="256" t="str">
        <f t="shared" si="170"/>
        <v/>
      </c>
      <c r="GX72" s="257" t="str">
        <f t="shared" si="171"/>
        <v/>
      </c>
      <c r="GY72" s="252">
        <f t="shared" si="185"/>
        <v>0</v>
      </c>
      <c r="GZ72" s="253" t="e">
        <f t="shared" si="185"/>
        <v>#REF!</v>
      </c>
      <c r="HA72" s="253">
        <f t="shared" si="185"/>
        <v>0</v>
      </c>
      <c r="HB72" s="253">
        <f t="shared" si="185"/>
        <v>0</v>
      </c>
      <c r="HC72" s="253">
        <f t="shared" si="185"/>
        <v>0</v>
      </c>
      <c r="HD72" s="253">
        <f t="shared" si="185"/>
        <v>0</v>
      </c>
      <c r="HE72" s="253">
        <f t="shared" si="185"/>
        <v>0</v>
      </c>
      <c r="HF72" s="254">
        <f t="shared" si="185"/>
        <v>0</v>
      </c>
      <c r="HG72" s="252">
        <f t="shared" si="187"/>
        <v>0</v>
      </c>
      <c r="HH72" s="253">
        <f t="shared" si="187"/>
        <v>0</v>
      </c>
      <c r="HI72" s="253">
        <f t="shared" si="187"/>
        <v>0</v>
      </c>
      <c r="HJ72" s="253">
        <f t="shared" si="187"/>
        <v>0</v>
      </c>
      <c r="HK72" s="253">
        <f t="shared" si="187"/>
        <v>0</v>
      </c>
      <c r="HL72" s="253">
        <f t="shared" si="187"/>
        <v>0</v>
      </c>
      <c r="HM72" s="253">
        <f t="shared" si="187"/>
        <v>0</v>
      </c>
      <c r="HN72" s="254">
        <f t="shared" si="187"/>
        <v>0</v>
      </c>
      <c r="HO72" s="252" t="e">
        <f t="shared" si="189"/>
        <v>#REF!</v>
      </c>
      <c r="HP72" s="253" t="e">
        <f t="shared" si="189"/>
        <v>#REF!</v>
      </c>
      <c r="HQ72" s="253">
        <f t="shared" si="189"/>
        <v>0</v>
      </c>
      <c r="HR72" s="253">
        <f t="shared" si="189"/>
        <v>0</v>
      </c>
      <c r="HS72" s="253">
        <f t="shared" si="189"/>
        <v>0</v>
      </c>
      <c r="HT72" s="253">
        <f t="shared" si="189"/>
        <v>0</v>
      </c>
      <c r="HU72" s="253">
        <f t="shared" si="189"/>
        <v>0</v>
      </c>
      <c r="HV72" s="254">
        <f t="shared" si="189"/>
        <v>0</v>
      </c>
      <c r="HW72" s="252">
        <f t="shared" si="191"/>
        <v>0</v>
      </c>
      <c r="HX72" s="253">
        <f t="shared" si="191"/>
        <v>0</v>
      </c>
      <c r="HY72" s="253">
        <f t="shared" si="191"/>
        <v>0</v>
      </c>
      <c r="HZ72" s="253">
        <f t="shared" si="191"/>
        <v>0</v>
      </c>
      <c r="IA72" s="253">
        <f t="shared" si="191"/>
        <v>0</v>
      </c>
      <c r="IB72" s="253">
        <f t="shared" si="191"/>
        <v>0</v>
      </c>
      <c r="IC72" s="253">
        <f t="shared" si="191"/>
        <v>0</v>
      </c>
      <c r="ID72" s="254">
        <f t="shared" si="191"/>
        <v>0</v>
      </c>
      <c r="IE72" s="252">
        <f t="shared" si="193"/>
        <v>0</v>
      </c>
      <c r="IF72" s="253">
        <f t="shared" si="193"/>
        <v>0</v>
      </c>
      <c r="IG72" s="253">
        <f t="shared" si="193"/>
        <v>0</v>
      </c>
      <c r="IH72" s="253">
        <f t="shared" si="193"/>
        <v>0</v>
      </c>
      <c r="II72" s="253">
        <f t="shared" si="193"/>
        <v>0</v>
      </c>
      <c r="IJ72" s="253">
        <f t="shared" si="193"/>
        <v>0</v>
      </c>
      <c r="IK72" s="253">
        <f t="shared" si="193"/>
        <v>0</v>
      </c>
      <c r="IL72" s="254">
        <f t="shared" si="193"/>
        <v>0</v>
      </c>
      <c r="IM72" s="255" t="e">
        <f t="shared" si="178"/>
        <v>#REF!</v>
      </c>
      <c r="IN72" s="256">
        <f t="shared" si="179"/>
        <v>0</v>
      </c>
      <c r="IO72" s="256" t="e">
        <f t="shared" si="180"/>
        <v>#REF!</v>
      </c>
      <c r="IP72" s="256">
        <f t="shared" si="181"/>
        <v>0</v>
      </c>
      <c r="IQ72" s="257">
        <f t="shared" si="182"/>
        <v>0</v>
      </c>
      <c r="IR72" s="404" t="e">
        <f t="shared" si="195"/>
        <v>#REF!</v>
      </c>
      <c r="IS72" s="250">
        <f t="shared" si="202"/>
        <v>15</v>
      </c>
      <c r="IT72" s="258" t="e">
        <f t="shared" si="183"/>
        <v>#REF!</v>
      </c>
      <c r="IU72" s="664">
        <v>2400</v>
      </c>
      <c r="IV72" s="409">
        <v>2</v>
      </c>
      <c r="IW72" s="648" t="s">
        <v>210</v>
      </c>
      <c r="IX72" s="649" t="e">
        <f t="shared" si="196"/>
        <v>#REF!</v>
      </c>
      <c r="IY72" s="650" t="e">
        <f t="shared" si="198"/>
        <v>#REF!</v>
      </c>
      <c r="IZ72" s="651">
        <v>3</v>
      </c>
      <c r="JA72" s="652">
        <v>2</v>
      </c>
      <c r="JB72" s="650" t="e">
        <f t="shared" si="199"/>
        <v>#REF!</v>
      </c>
      <c r="JC72" s="651">
        <v>3</v>
      </c>
      <c r="JD72" s="652">
        <v>2</v>
      </c>
      <c r="JE72" s="653" t="e">
        <f t="shared" si="200"/>
        <v>#REF!</v>
      </c>
      <c r="JF72" s="654">
        <v>3</v>
      </c>
      <c r="JG72" s="652">
        <v>2</v>
      </c>
      <c r="JH72" s="653"/>
      <c r="JI72" s="654"/>
      <c r="JJ72" s="655"/>
      <c r="JK72" s="418"/>
      <c r="JL72" s="419"/>
      <c r="JM72" s="420"/>
      <c r="JN72" s="662">
        <v>1</v>
      </c>
      <c r="JO72" s="662">
        <v>1.4</v>
      </c>
      <c r="JP72" s="662">
        <v>1</v>
      </c>
      <c r="JQ72" s="662">
        <v>1</v>
      </c>
      <c r="JR72" s="663">
        <v>1</v>
      </c>
      <c r="JS72" s="658" t="e">
        <f t="shared" si="201"/>
        <v>#REF!</v>
      </c>
    </row>
    <row r="73" spans="25:279" ht="20.100000000000001" customHeight="1">
      <c r="Y73" s="380" t="e">
        <f>N!IK48</f>
        <v>#REF!</v>
      </c>
      <c r="Z73" s="377" t="s">
        <v>30</v>
      </c>
      <c r="AA73" s="244">
        <f>IF(AA$32="",IF(AA$31="",(SUMIF(S!$HC$15:$HL$15,'Ciclo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Semaforico'!AA$30,O!$HC48:$HL48))*AA$31),(SUMIF(S!$HC$15:$HL$15,'Ciclo Semaforico'!AA$32,S!$HC48:$HL48)+SUMIF(N!$HC$15:$HL$15,'Ciclo Semaforico'!AA$32,N!$HC48:$HL48)+SUMIF(E!$HC$15:$HL$15,'Ciclo Semaforico'!AA$32,E!$HC48:$HL48)+SUMIF(O!$HC$15:$HL$15,'Ciclo Semaforico'!AA$32,O!$HC48:$HL48))-IF(AA$31="",(SUMIF(S!$HC$15:$HL$15,'Ciclo Semaforico'!AA$30,S!$HC48:$HL48)+SUMIF(N!$HC$15:$HL$15,'Ciclo Semaforico'!AA$30,N!$HC48:$HL48)+SUMIF(E!$HC$15:$HL$15,'Ciclo Semaforico'!AA$30,E!$HC48:$HL48)+SUMIF(O!$HC$15:$HL$15,'Ciclo Semaforico'!AA$30,O!$HC48:$HL48)),(SUMIF(S!$HC$15:$HL$15,'Ciclo Semaforico'!AA$30,S!$HC48:$HL48)+SUMIF(N!$HC$15:$HL$15,'Ciclo Semaforico'!AA$30,N!$HC48:$HL48)+SUMIF(E!$HC$15:$HL$15,'Ciclo Semaforico'!AA$30,E!$HC48:$HL48)+SUMIF(O!$HC$15:$HL$15,'Ciclo Semaforico'!AA$30,O!$HC48:$HL48))*AA$31))</f>
        <v>0</v>
      </c>
      <c r="AB73" s="245">
        <f>IF(AB$32="",IF(AB$31="",(SUMIF(S!$HC$15:$HL$15,'Ciclo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Semaforico'!AB$30,O!$HC48:$HL48))*AB$31),(SUMIF(S!$HC$15:$HL$15,'Ciclo Semaforico'!AB$32,S!$HC48:$HL48)+SUMIF(N!$HC$15:$HL$15,'Ciclo Semaforico'!AB$32,N!$HC48:$HL48)+SUMIF(E!$HC$15:$HL$15,'Ciclo Semaforico'!AB$32,E!$HC48:$HL48)+SUMIF(O!$HC$15:$HL$15,'Ciclo Semaforico'!AB$32,O!$HC48:$HL48))-IF(AB$31="",(SUMIF(S!$HC$15:$HL$15,'Ciclo Semaforico'!AB$30,S!$HC48:$HL48)+SUMIF(N!$HC$15:$HL$15,'Ciclo Semaforico'!AB$30,N!$HC48:$HL48)+SUMIF(E!$HC$15:$HL$15,'Ciclo Semaforico'!AB$30,E!$HC48:$HL48)+SUMIF(O!$HC$15:$HL$15,'Ciclo Semaforico'!AB$30,O!$HC48:$HL48)),(SUMIF(S!$HC$15:$HL$15,'Ciclo Semaforico'!AB$30,S!$HC48:$HL48)+SUMIF(N!$HC$15:$HL$15,'Ciclo Semaforico'!AB$30,N!$HC48:$HL48)+SUMIF(E!$HC$15:$HL$15,'Ciclo Semaforico'!AB$30,E!$HC48:$HL48)+SUMIF(O!$HC$15:$HL$15,'Ciclo Semaforico'!AB$30,O!$HC48:$HL48))*AB$31))</f>
        <v>0</v>
      </c>
      <c r="AC73" s="245">
        <f>IF(AC$32="",IF(AC$31="",(SUMIF(S!$HC$15:$HL$15,'Ciclo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Semaforico'!AC$30,O!$HC48:$HL48))*AC$31),(SUMIF(S!$HC$15:$HL$15,'Ciclo Semaforico'!AC$32,S!$HC48:$HL48)+SUMIF(N!$HC$15:$HL$15,'Ciclo Semaforico'!AC$32,N!$HC48:$HL48)+SUMIF(E!$HC$15:$HL$15,'Ciclo Semaforico'!AC$32,E!$HC48:$HL48)+SUMIF(O!$HC$15:$HL$15,'Ciclo Semaforico'!AC$32,O!$HC48:$HL48))-IF(AC$31="",(SUMIF(S!$HC$15:$HL$15,'Ciclo Semaforico'!AC$30,S!$HC48:$HL48)+SUMIF(N!$HC$15:$HL$15,'Ciclo Semaforico'!AC$30,N!$HC48:$HL48)+SUMIF(E!$HC$15:$HL$15,'Ciclo Semaforico'!AC$30,E!$HC48:$HL48)+SUMIF(O!$HC$15:$HL$15,'Ciclo Semaforico'!AC$30,O!$HC48:$HL48)),(SUMIF(S!$HC$15:$HL$15,'Ciclo Semaforico'!AC$30,S!$HC48:$HL48)+SUMIF(N!$HC$15:$HL$15,'Ciclo Semaforico'!AC$30,N!$HC48:$HL48)+SUMIF(E!$HC$15:$HL$15,'Ciclo Semaforico'!AC$30,E!$HC48:$HL48)+SUMIF(O!$HC$15:$HL$15,'Ciclo Semaforico'!AC$30,O!$HC48:$HL48))*AC$31))</f>
        <v>0</v>
      </c>
      <c r="AD73" s="245">
        <f>IF(AD$32="",IF(AD$31="",(SUMIF(S!$HC$15:$HL$15,'Ciclo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Semaforico'!AD$30,O!$HC48:$HL48))*AD$31),(SUMIF(S!$HC$15:$HL$15,'Ciclo Semaforico'!AD$32,S!$HC48:$HL48)+SUMIF(N!$HC$15:$HL$15,'Ciclo Semaforico'!AD$32,N!$HC48:$HL48)+SUMIF(E!$HC$15:$HL$15,'Ciclo Semaforico'!AD$32,E!$HC48:$HL48)+SUMIF(O!$HC$15:$HL$15,'Ciclo Semaforico'!AD$32,O!$HC48:$HL48))-IF(AD$31="",(SUMIF(S!$HC$15:$HL$15,'Ciclo Semaforico'!AD$30,S!$HC48:$HL48)+SUMIF(N!$HC$15:$HL$15,'Ciclo Semaforico'!AD$30,N!$HC48:$HL48)+SUMIF(E!$HC$15:$HL$15,'Ciclo Semaforico'!AD$30,E!$HC48:$HL48)+SUMIF(O!$HC$15:$HL$15,'Ciclo Semaforico'!AD$30,O!$HC48:$HL48)),(SUMIF(S!$HC$15:$HL$15,'Ciclo Semaforico'!AD$30,S!$HC48:$HL48)+SUMIF(N!$HC$15:$HL$15,'Ciclo Semaforico'!AD$30,N!$HC48:$HL48)+SUMIF(E!$HC$15:$HL$15,'Ciclo Semaforico'!AD$30,E!$HC48:$HL48)+SUMIF(O!$HC$15:$HL$15,'Ciclo Semaforico'!AD$30,O!$HC48:$HL48))*AD$31))</f>
        <v>0</v>
      </c>
      <c r="AE73" s="245" t="e">
        <f>IF(AE$32="",IF(AE$31="",(SUMIF(S!$HC$15:$HL$15,'Ciclo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Semaforico'!AE$30,O!$HC48:$HL48))*AE$31),(SUMIF(S!$HC$15:$HL$15,'Ciclo Semaforico'!AE$32,S!$HC48:$HL48)+SUMIF(N!$HC$15:$HL$15,'Ciclo Semaforico'!AE$32,N!$HC48:$HL48)+SUMIF(E!$HC$15:$HL$15,'Ciclo Semaforico'!AE$32,E!$HC48:$HL48)+SUMIF(O!$HC$15:$HL$15,'Ciclo Semaforico'!AE$32,O!$HC48:$HL48))-IF(AE$31="",(SUMIF(S!$HC$15:$HL$15,'Ciclo Semaforico'!AE$30,S!$HC48:$HL48)+SUMIF(N!$HC$15:$HL$15,'Ciclo Semaforico'!AE$30,N!$HC48:$HL48)+SUMIF(E!$HC$15:$HL$15,'Ciclo Semaforico'!AE$30,E!$HC48:$HL48)+SUMIF(O!$HC$15:$HL$15,'Ciclo Semaforico'!AE$30,O!$HC48:$HL48)),(SUMIF(S!$HC$15:$HL$15,'Ciclo Semaforico'!AE$30,S!$HC48:$HL48)+SUMIF(N!$HC$15:$HL$15,'Ciclo Semaforico'!AE$30,N!$HC48:$HL48)+SUMIF(E!$HC$15:$HL$15,'Ciclo Semaforico'!AE$30,E!$HC48:$HL48)+SUMIF(O!$HC$15:$HL$15,'Ciclo Semaforico'!AE$30,O!$HC48:$HL48))*AE$31))</f>
        <v>#REF!</v>
      </c>
      <c r="AF73" s="245">
        <f>IF(AF$32="",IF(AF$31="",(SUMIF(S!$HC$15:$HL$15,'Ciclo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Semaforico'!AF$30,O!$HC48:$HL48))*AF$31),(SUMIF(S!$HC$15:$HL$15,'Ciclo Semaforico'!AF$32,S!$HC48:$HL48)+SUMIF(N!$HC$15:$HL$15,'Ciclo Semaforico'!AF$32,N!$HC48:$HL48)+SUMIF(E!$HC$15:$HL$15,'Ciclo Semaforico'!AF$32,E!$HC48:$HL48)+SUMIF(O!$HC$15:$HL$15,'Ciclo Semaforico'!AF$32,O!$HC48:$HL48))-IF(AF$31="",(SUMIF(S!$HC$15:$HL$15,'Ciclo Semaforico'!AF$30,S!$HC48:$HL48)+SUMIF(N!$HC$15:$HL$15,'Ciclo Semaforico'!AF$30,N!$HC48:$HL48)+SUMIF(E!$HC$15:$HL$15,'Ciclo Semaforico'!AF$30,E!$HC48:$HL48)+SUMIF(O!$HC$15:$HL$15,'Ciclo Semaforico'!AF$30,O!$HC48:$HL48)),(SUMIF(S!$HC$15:$HL$15,'Ciclo Semaforico'!AF$30,S!$HC48:$HL48)+SUMIF(N!$HC$15:$HL$15,'Ciclo Semaforico'!AF$30,N!$HC48:$HL48)+SUMIF(E!$HC$15:$HL$15,'Ciclo Semaforico'!AF$30,E!$HC48:$HL48)+SUMIF(O!$HC$15:$HL$15,'Ciclo Semaforico'!AF$30,O!$HC48:$HL48))*AF$31))</f>
        <v>0</v>
      </c>
      <c r="AG73" s="245">
        <f>IF(AG$32="",IF(AG$31="",(SUMIF(S!$HC$15:$HL$15,'Ciclo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Semaforico'!AG$30,O!$HC48:$HL48))*AG$31),(SUMIF(S!$HC$15:$HL$15,'Ciclo Semaforico'!AG$32,S!$HC48:$HL48)+SUMIF(N!$HC$15:$HL$15,'Ciclo Semaforico'!AG$32,N!$HC48:$HL48)+SUMIF(E!$HC$15:$HL$15,'Ciclo Semaforico'!AG$32,E!$HC48:$HL48)+SUMIF(O!$HC$15:$HL$15,'Ciclo Semaforico'!AG$32,O!$HC48:$HL48))-IF(AG$31="",(SUMIF(S!$HC$15:$HL$15,'Ciclo Semaforico'!AG$30,S!$HC48:$HL48)+SUMIF(N!$HC$15:$HL$15,'Ciclo Semaforico'!AG$30,N!$HC48:$HL48)+SUMIF(E!$HC$15:$HL$15,'Ciclo Semaforico'!AG$30,E!$HC48:$HL48)+SUMIF(O!$HC$15:$HL$15,'Ciclo Semaforico'!AG$30,O!$HC48:$HL48)),(SUMIF(S!$HC$15:$HL$15,'Ciclo Semaforico'!AG$30,S!$HC48:$HL48)+SUMIF(N!$HC$15:$HL$15,'Ciclo Semaforico'!AG$30,N!$HC48:$HL48)+SUMIF(E!$HC$15:$HL$15,'Ciclo Semaforico'!AG$30,E!$HC48:$HL48)+SUMIF(O!$HC$15:$HL$15,'Ciclo Semaforico'!AG$30,O!$HC48:$HL48))*AG$31))</f>
        <v>0</v>
      </c>
      <c r="AH73" s="245">
        <f>IF(AH$32="",IF(AH$31="",(SUMIF(S!$HC$15:$HL$15,'Ciclo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Semaforico'!AH$30,O!$HC48:$HL48))*AH$31),(SUMIF(S!$HC$15:$HL$15,'Ciclo Semaforico'!AH$32,S!$HC48:$HL48)+SUMIF(N!$HC$15:$HL$15,'Ciclo Semaforico'!AH$32,N!$HC48:$HL48)+SUMIF(E!$HC$15:$HL$15,'Ciclo Semaforico'!AH$32,E!$HC48:$HL48)+SUMIF(O!$HC$15:$HL$15,'Ciclo Semaforico'!AH$32,O!$HC48:$HL48))-IF(AH$31="",(SUMIF(S!$HC$15:$HL$15,'Ciclo Semaforico'!AH$30,S!$HC48:$HL48)+SUMIF(N!$HC$15:$HL$15,'Ciclo Semaforico'!AH$30,N!$HC48:$HL48)+SUMIF(E!$HC$15:$HL$15,'Ciclo Semaforico'!AH$30,E!$HC48:$HL48)+SUMIF(O!$HC$15:$HL$15,'Ciclo Semaforico'!AH$30,O!$HC48:$HL48)),(SUMIF(S!$HC$15:$HL$15,'Ciclo Semaforico'!AH$30,S!$HC48:$HL48)+SUMIF(N!$HC$15:$HL$15,'Ciclo Semaforico'!AH$30,N!$HC48:$HL48)+SUMIF(E!$HC$15:$HL$15,'Ciclo Semaforico'!AH$30,E!$HC48:$HL48)+SUMIF(O!$HC$15:$HL$15,'Ciclo Semaforico'!AH$30,O!$HC48:$HL48))*AH$31))</f>
        <v>0</v>
      </c>
      <c r="AI73" s="245">
        <f>IF(AI$32="",IF(AI$31="",(SUMIF(S!$HC$15:$HL$15,'Ciclo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Semaforico'!AI$30,O!$HC48:$HL48))*AI$31),(SUMIF(S!$HC$15:$HL$15,'Ciclo Semaforico'!AI$32,S!$HC48:$HL48)+SUMIF(N!$HC$15:$HL$15,'Ciclo Semaforico'!AI$32,N!$HC48:$HL48)+SUMIF(E!$HC$15:$HL$15,'Ciclo Semaforico'!AI$32,E!$HC48:$HL48)+SUMIF(O!$HC$15:$HL$15,'Ciclo Semaforico'!AI$32,O!$HC48:$HL48))-IF(AI$31="",(SUMIF(S!$HC$15:$HL$15,'Ciclo Semaforico'!AI$30,S!$HC48:$HL48)+SUMIF(N!$HC$15:$HL$15,'Ciclo Semaforico'!AI$30,N!$HC48:$HL48)+SUMIF(E!$HC$15:$HL$15,'Ciclo Semaforico'!AI$30,E!$HC48:$HL48)+SUMIF(O!$HC$15:$HL$15,'Ciclo Semaforico'!AI$30,O!$HC48:$HL48)),(SUMIF(S!$HC$15:$HL$15,'Ciclo Semaforico'!AI$30,S!$HC48:$HL48)+SUMIF(N!$HC$15:$HL$15,'Ciclo Semaforico'!AI$30,N!$HC48:$HL48)+SUMIF(E!$HC$15:$HL$15,'Ciclo Semaforico'!AI$30,E!$HC48:$HL48)+SUMIF(O!$HC$15:$HL$15,'Ciclo Semaforico'!AI$30,O!$HC48:$HL48))*AI$31))</f>
        <v>0</v>
      </c>
      <c r="AJ73" s="245">
        <f>IF(AJ$32="",IF(AJ$31="",(SUMIF(S!$HC$15:$HL$15,'Ciclo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Semaforico'!AJ$30,O!$HC48:$HL48))*AJ$31),(SUMIF(S!$HC$15:$HL$15,'Ciclo Semaforico'!AJ$32,S!$HC48:$HL48)+SUMIF(N!$HC$15:$HL$15,'Ciclo Semaforico'!AJ$32,N!$HC48:$HL48)+SUMIF(E!$HC$15:$HL$15,'Ciclo Semaforico'!AJ$32,E!$HC48:$HL48)+SUMIF(O!$HC$15:$HL$15,'Ciclo Semaforico'!AJ$32,O!$HC48:$HL48))-IF(AJ$31="",(SUMIF(S!$HC$15:$HL$15,'Ciclo Semaforico'!AJ$30,S!$HC48:$HL48)+SUMIF(N!$HC$15:$HL$15,'Ciclo Semaforico'!AJ$30,N!$HC48:$HL48)+SUMIF(E!$HC$15:$HL$15,'Ciclo Semaforico'!AJ$30,E!$HC48:$HL48)+SUMIF(O!$HC$15:$HL$15,'Ciclo Semaforico'!AJ$30,O!$HC48:$HL48)),(SUMIF(S!$HC$15:$HL$15,'Ciclo Semaforico'!AJ$30,S!$HC48:$HL48)+SUMIF(N!$HC$15:$HL$15,'Ciclo Semaforico'!AJ$30,N!$HC48:$HL48)+SUMIF(E!$HC$15:$HL$15,'Ciclo Semaforico'!AJ$30,E!$HC48:$HL48)+SUMIF(O!$HC$15:$HL$15,'Ciclo Semaforico'!AJ$30,O!$HC48:$HL48))*AJ$31))</f>
        <v>0</v>
      </c>
      <c r="AK73" s="245">
        <f>IF(AK$32="",IF(AK$31="",(SUMIF(S!$HC$15:$HL$15,'Ciclo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Semaforico'!AK$30,O!$HC48:$HL48))*AK$31),(SUMIF(S!$HC$15:$HL$15,'Ciclo Semaforico'!AK$32,S!$HC48:$HL48)+SUMIF(N!$HC$15:$HL$15,'Ciclo Semaforico'!AK$32,N!$HC48:$HL48)+SUMIF(E!$HC$15:$HL$15,'Ciclo Semaforico'!AK$32,E!$HC48:$HL48)+SUMIF(O!$HC$15:$HL$15,'Ciclo Semaforico'!AK$32,O!$HC48:$HL48))-IF(AK$31="",(SUMIF(S!$HC$15:$HL$15,'Ciclo Semaforico'!AK$30,S!$HC48:$HL48)+SUMIF(N!$HC$15:$HL$15,'Ciclo Semaforico'!AK$30,N!$HC48:$HL48)+SUMIF(E!$HC$15:$HL$15,'Ciclo Semaforico'!AK$30,E!$HC48:$HL48)+SUMIF(O!$HC$15:$HL$15,'Ciclo Semaforico'!AK$30,O!$HC48:$HL48)),(SUMIF(S!$HC$15:$HL$15,'Ciclo Semaforico'!AK$30,S!$HC48:$HL48)+SUMIF(N!$HC$15:$HL$15,'Ciclo Semaforico'!AK$30,N!$HC48:$HL48)+SUMIF(E!$HC$15:$HL$15,'Ciclo Semaforico'!AK$30,E!$HC48:$HL48)+SUMIF(O!$HC$15:$HL$15,'Ciclo Semaforico'!AK$30,O!$HC48:$HL48))*AK$31))</f>
        <v>0</v>
      </c>
      <c r="AL73" s="246">
        <f>IF(AL$32="",IF(AL$31="",(SUMIF(S!$HC$15:$HL$15,'Ciclo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Semaforico'!AL$30,O!$HC48:$HL48))*AL$31),(SUMIF(S!$HC$15:$HL$15,'Ciclo Semaforico'!AL$32,S!$HC48:$HL48)+SUMIF(N!$HC$15:$HL$15,'Ciclo Semaforico'!AL$32,N!$HC48:$HL48)+SUMIF(E!$HC$15:$HL$15,'Ciclo Semaforico'!AL$32,E!$HC48:$HL48)+SUMIF(O!$HC$15:$HL$15,'Ciclo Semaforico'!AL$32,O!$HC48:$HL48))-IF(AL$31="",(SUMIF(S!$HC$15:$HL$15,'Ciclo Semaforico'!AL$30,S!$HC48:$HL48)+SUMIF(N!$HC$15:$HL$15,'Ciclo Semaforico'!AL$30,N!$HC48:$HL48)+SUMIF(E!$HC$15:$HL$15,'Ciclo Semaforico'!AL$30,E!$HC48:$HL48)+SUMIF(O!$HC$15:$HL$15,'Ciclo Semaforico'!AL$30,O!$HC48:$HL48)),(SUMIF(S!$HC$15:$HL$15,'Ciclo Semaforico'!AL$30,S!$HC48:$HL48)+SUMIF(N!$HC$15:$HL$15,'Ciclo Semaforico'!AL$30,N!$HC48:$HL48)+SUMIF(E!$HC$15:$HL$15,'Ciclo Semaforico'!AL$30,E!$HC48:$HL48)+SUMIF(O!$HC$15:$HL$15,'Ciclo Semaforico'!AL$30,O!$HC48:$HL48))*AL$31))</f>
        <v>0</v>
      </c>
      <c r="AM73" s="244">
        <f>IF(AM$32="",IF(AM$31="",(SUMIF(S!$HC$15:$HL$15,'Ciclo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Semaforico'!AM$30,O!$HC48:$HL48))*AM$31),(SUMIF(S!$HC$15:$HL$15,'Ciclo Semaforico'!AM$32,S!$HC48:$HL48)+SUMIF(N!$HC$15:$HL$15,'Ciclo Semaforico'!AM$32,N!$HC48:$HL48)+SUMIF(E!$HC$15:$HL$15,'Ciclo Semaforico'!AM$32,E!$HC48:$HL48)+SUMIF(O!$HC$15:$HL$15,'Ciclo Semaforico'!AM$32,O!$HC48:$HL48))-IF(AM$31="",(SUMIF(S!$HC$15:$HL$15,'Ciclo Semaforico'!AM$30,S!$HC48:$HL48)+SUMIF(N!$HC$15:$HL$15,'Ciclo Semaforico'!AM$30,N!$HC48:$HL48)+SUMIF(E!$HC$15:$HL$15,'Ciclo Semaforico'!AM$30,E!$HC48:$HL48)+SUMIF(O!$HC$15:$HL$15,'Ciclo Semaforico'!AM$30,O!$HC48:$HL48)),(SUMIF(S!$HC$15:$HL$15,'Ciclo Semaforico'!AM$30,S!$HC48:$HL48)+SUMIF(N!$HC$15:$HL$15,'Ciclo Semaforico'!AM$30,N!$HC48:$HL48)+SUMIF(E!$HC$15:$HL$15,'Ciclo Semaforico'!AM$30,E!$HC48:$HL48)+SUMIF(O!$HC$15:$HL$15,'Ciclo Semaforico'!AM$30,O!$HC48:$HL48))*AM$31))</f>
        <v>0</v>
      </c>
      <c r="AN73" s="245">
        <f>IF(AN$32="",IF(AN$31="",(SUMIF(S!$HC$15:$HL$15,'Ciclo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Semaforico'!AN$30,O!$HC48:$HL48))*AN$31),(SUMIF(S!$HC$15:$HL$15,'Ciclo Semaforico'!AN$32,S!$HC48:$HL48)+SUMIF(N!$HC$15:$HL$15,'Ciclo Semaforico'!AN$32,N!$HC48:$HL48)+SUMIF(E!$HC$15:$HL$15,'Ciclo Semaforico'!AN$32,E!$HC48:$HL48)+SUMIF(O!$HC$15:$HL$15,'Ciclo Semaforico'!AN$32,O!$HC48:$HL48))-IF(AN$31="",(SUMIF(S!$HC$15:$HL$15,'Ciclo Semaforico'!AN$30,S!$HC48:$HL48)+SUMIF(N!$HC$15:$HL$15,'Ciclo Semaforico'!AN$30,N!$HC48:$HL48)+SUMIF(E!$HC$15:$HL$15,'Ciclo Semaforico'!AN$30,E!$HC48:$HL48)+SUMIF(O!$HC$15:$HL$15,'Ciclo Semaforico'!AN$30,O!$HC48:$HL48)),(SUMIF(S!$HC$15:$HL$15,'Ciclo Semaforico'!AN$30,S!$HC48:$HL48)+SUMIF(N!$HC$15:$HL$15,'Ciclo Semaforico'!AN$30,N!$HC48:$HL48)+SUMIF(E!$HC$15:$HL$15,'Ciclo Semaforico'!AN$30,E!$HC48:$HL48)+SUMIF(O!$HC$15:$HL$15,'Ciclo Semaforico'!AN$30,O!$HC48:$HL48))*AN$31))</f>
        <v>0</v>
      </c>
      <c r="AO73" s="245">
        <f>IF(AO$32="",IF(AO$31="",(SUMIF(S!$HC$15:$HL$15,'Ciclo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Semaforico'!AO$30,O!$HC48:$HL48))*AO$31),(SUMIF(S!$HC$15:$HL$15,'Ciclo Semaforico'!AO$32,S!$HC48:$HL48)+SUMIF(N!$HC$15:$HL$15,'Ciclo Semaforico'!AO$32,N!$HC48:$HL48)+SUMIF(E!$HC$15:$HL$15,'Ciclo Semaforico'!AO$32,E!$HC48:$HL48)+SUMIF(O!$HC$15:$HL$15,'Ciclo Semaforico'!AO$32,O!$HC48:$HL48))-IF(AO$31="",(SUMIF(S!$HC$15:$HL$15,'Ciclo Semaforico'!AO$30,S!$HC48:$HL48)+SUMIF(N!$HC$15:$HL$15,'Ciclo Semaforico'!AO$30,N!$HC48:$HL48)+SUMIF(E!$HC$15:$HL$15,'Ciclo Semaforico'!AO$30,E!$HC48:$HL48)+SUMIF(O!$HC$15:$HL$15,'Ciclo Semaforico'!AO$30,O!$HC48:$HL48)),(SUMIF(S!$HC$15:$HL$15,'Ciclo Semaforico'!AO$30,S!$HC48:$HL48)+SUMIF(N!$HC$15:$HL$15,'Ciclo Semaforico'!AO$30,N!$HC48:$HL48)+SUMIF(E!$HC$15:$HL$15,'Ciclo Semaforico'!AO$30,E!$HC48:$HL48)+SUMIF(O!$HC$15:$HL$15,'Ciclo Semaforico'!AO$30,O!$HC48:$HL48))*AO$31))</f>
        <v>0</v>
      </c>
      <c r="AP73" s="245">
        <f>IF(AP$32="",IF(AP$31="",(SUMIF(S!$HC$15:$HL$15,'Ciclo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Semaforico'!AP$30,O!$HC48:$HL48))*AP$31),(SUMIF(S!$HC$15:$HL$15,'Ciclo Semaforico'!AP$32,S!$HC48:$HL48)+SUMIF(N!$HC$15:$HL$15,'Ciclo Semaforico'!AP$32,N!$HC48:$HL48)+SUMIF(E!$HC$15:$HL$15,'Ciclo Semaforico'!AP$32,E!$HC48:$HL48)+SUMIF(O!$HC$15:$HL$15,'Ciclo Semaforico'!AP$32,O!$HC48:$HL48))-IF(AP$31="",(SUMIF(S!$HC$15:$HL$15,'Ciclo Semaforico'!AP$30,S!$HC48:$HL48)+SUMIF(N!$HC$15:$HL$15,'Ciclo Semaforico'!AP$30,N!$HC48:$HL48)+SUMIF(E!$HC$15:$HL$15,'Ciclo Semaforico'!AP$30,E!$HC48:$HL48)+SUMIF(O!$HC$15:$HL$15,'Ciclo Semaforico'!AP$30,O!$HC48:$HL48)),(SUMIF(S!$HC$15:$HL$15,'Ciclo Semaforico'!AP$30,S!$HC48:$HL48)+SUMIF(N!$HC$15:$HL$15,'Ciclo Semaforico'!AP$30,N!$HC48:$HL48)+SUMIF(E!$HC$15:$HL$15,'Ciclo Semaforico'!AP$30,E!$HC48:$HL48)+SUMIF(O!$HC$15:$HL$15,'Ciclo Semaforico'!AP$30,O!$HC48:$HL48))*AP$31))</f>
        <v>0</v>
      </c>
      <c r="AQ73" s="245">
        <f>IF(AQ$32="",IF(AQ$31="",(SUMIF(S!$HC$15:$HL$15,'Ciclo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Semaforico'!AQ$30,O!$HC48:$HL48))*AQ$31),(SUMIF(S!$HC$15:$HL$15,'Ciclo Semaforico'!AQ$32,S!$HC48:$HL48)+SUMIF(N!$HC$15:$HL$15,'Ciclo Semaforico'!AQ$32,N!$HC48:$HL48)+SUMIF(E!$HC$15:$HL$15,'Ciclo Semaforico'!AQ$32,E!$HC48:$HL48)+SUMIF(O!$HC$15:$HL$15,'Ciclo Semaforico'!AQ$32,O!$HC48:$HL48))-IF(AQ$31="",(SUMIF(S!$HC$15:$HL$15,'Ciclo Semaforico'!AQ$30,S!$HC48:$HL48)+SUMIF(N!$HC$15:$HL$15,'Ciclo Semaforico'!AQ$30,N!$HC48:$HL48)+SUMIF(E!$HC$15:$HL$15,'Ciclo Semaforico'!AQ$30,E!$HC48:$HL48)+SUMIF(O!$HC$15:$HL$15,'Ciclo Semaforico'!AQ$30,O!$HC48:$HL48)),(SUMIF(S!$HC$15:$HL$15,'Ciclo Semaforico'!AQ$30,S!$HC48:$HL48)+SUMIF(N!$HC$15:$HL$15,'Ciclo Semaforico'!AQ$30,N!$HC48:$HL48)+SUMIF(E!$HC$15:$HL$15,'Ciclo Semaforico'!AQ$30,E!$HC48:$HL48)+SUMIF(O!$HC$15:$HL$15,'Ciclo Semaforico'!AQ$30,O!$HC48:$HL48))*AQ$31))</f>
        <v>0</v>
      </c>
      <c r="AR73" s="245">
        <f>IF(AR$32="",IF(AR$31="",(SUMIF(S!$HC$15:$HL$15,'Ciclo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Semaforico'!AR$30,O!$HC48:$HL48))*AR$31),(SUMIF(S!$HC$15:$HL$15,'Ciclo Semaforico'!AR$32,S!$HC48:$HL48)+SUMIF(N!$HC$15:$HL$15,'Ciclo Semaforico'!AR$32,N!$HC48:$HL48)+SUMIF(E!$HC$15:$HL$15,'Ciclo Semaforico'!AR$32,E!$HC48:$HL48)+SUMIF(O!$HC$15:$HL$15,'Ciclo Semaforico'!AR$32,O!$HC48:$HL48))-IF(AR$31="",(SUMIF(S!$HC$15:$HL$15,'Ciclo Semaforico'!AR$30,S!$HC48:$HL48)+SUMIF(N!$HC$15:$HL$15,'Ciclo Semaforico'!AR$30,N!$HC48:$HL48)+SUMIF(E!$HC$15:$HL$15,'Ciclo Semaforico'!AR$30,E!$HC48:$HL48)+SUMIF(O!$HC$15:$HL$15,'Ciclo Semaforico'!AR$30,O!$HC48:$HL48)),(SUMIF(S!$HC$15:$HL$15,'Ciclo Semaforico'!AR$30,S!$HC48:$HL48)+SUMIF(N!$HC$15:$HL$15,'Ciclo Semaforico'!AR$30,N!$HC48:$HL48)+SUMIF(E!$HC$15:$HL$15,'Ciclo Semaforico'!AR$30,E!$HC48:$HL48)+SUMIF(O!$HC$15:$HL$15,'Ciclo Semaforico'!AR$30,O!$HC48:$HL48))*AR$31))</f>
        <v>0</v>
      </c>
      <c r="AS73" s="245">
        <f>IF(AS$32="",IF(AS$31="",(SUMIF(S!$HC$15:$HL$15,'Ciclo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Semaforico'!AS$30,O!$HC48:$HL48))*AS$31),(SUMIF(S!$HC$15:$HL$15,'Ciclo Semaforico'!AS$32,S!$HC48:$HL48)+SUMIF(N!$HC$15:$HL$15,'Ciclo Semaforico'!AS$32,N!$HC48:$HL48)+SUMIF(E!$HC$15:$HL$15,'Ciclo Semaforico'!AS$32,E!$HC48:$HL48)+SUMIF(O!$HC$15:$HL$15,'Ciclo Semaforico'!AS$32,O!$HC48:$HL48))-IF(AS$31="",(SUMIF(S!$HC$15:$HL$15,'Ciclo Semaforico'!AS$30,S!$HC48:$HL48)+SUMIF(N!$HC$15:$HL$15,'Ciclo Semaforico'!AS$30,N!$HC48:$HL48)+SUMIF(E!$HC$15:$HL$15,'Ciclo Semaforico'!AS$30,E!$HC48:$HL48)+SUMIF(O!$HC$15:$HL$15,'Ciclo Semaforico'!AS$30,O!$HC48:$HL48)),(SUMIF(S!$HC$15:$HL$15,'Ciclo Semaforico'!AS$30,S!$HC48:$HL48)+SUMIF(N!$HC$15:$HL$15,'Ciclo Semaforico'!AS$30,N!$HC48:$HL48)+SUMIF(E!$HC$15:$HL$15,'Ciclo Semaforico'!AS$30,E!$HC48:$HL48)+SUMIF(O!$HC$15:$HL$15,'Ciclo Semaforico'!AS$30,O!$HC48:$HL48))*AS$31))</f>
        <v>0</v>
      </c>
      <c r="AT73" s="245">
        <f>IF(AT$32="",IF(AT$31="",(SUMIF(S!$HC$15:$HL$15,'Ciclo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Semaforico'!AT$30,O!$HC48:$HL48))*AT$31),(SUMIF(S!$HC$15:$HL$15,'Ciclo Semaforico'!AT$32,S!$HC48:$HL48)+SUMIF(N!$HC$15:$HL$15,'Ciclo Semaforico'!AT$32,N!$HC48:$HL48)+SUMIF(E!$HC$15:$HL$15,'Ciclo Semaforico'!AT$32,E!$HC48:$HL48)+SUMIF(O!$HC$15:$HL$15,'Ciclo Semaforico'!AT$32,O!$HC48:$HL48))-IF(AT$31="",(SUMIF(S!$HC$15:$HL$15,'Ciclo Semaforico'!AT$30,S!$HC48:$HL48)+SUMIF(N!$HC$15:$HL$15,'Ciclo Semaforico'!AT$30,N!$HC48:$HL48)+SUMIF(E!$HC$15:$HL$15,'Ciclo Semaforico'!AT$30,E!$HC48:$HL48)+SUMIF(O!$HC$15:$HL$15,'Ciclo Semaforico'!AT$30,O!$HC48:$HL48)),(SUMIF(S!$HC$15:$HL$15,'Ciclo Semaforico'!AT$30,S!$HC48:$HL48)+SUMIF(N!$HC$15:$HL$15,'Ciclo Semaforico'!AT$30,N!$HC48:$HL48)+SUMIF(E!$HC$15:$HL$15,'Ciclo Semaforico'!AT$30,E!$HC48:$HL48)+SUMIF(O!$HC$15:$HL$15,'Ciclo Semaforico'!AT$30,O!$HC48:$HL48))*AT$31))</f>
        <v>0</v>
      </c>
      <c r="AU73" s="245">
        <f>IF(AU$32="",IF(AU$31="",(SUMIF(S!$HC$15:$HL$15,'Ciclo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Semaforico'!AU$30,O!$HC48:$HL48))*AU$31),(SUMIF(S!$HC$15:$HL$15,'Ciclo Semaforico'!AU$32,S!$HC48:$HL48)+SUMIF(N!$HC$15:$HL$15,'Ciclo Semaforico'!AU$32,N!$HC48:$HL48)+SUMIF(E!$HC$15:$HL$15,'Ciclo Semaforico'!AU$32,E!$HC48:$HL48)+SUMIF(O!$HC$15:$HL$15,'Ciclo Semaforico'!AU$32,O!$HC48:$HL48))-IF(AU$31="",(SUMIF(S!$HC$15:$HL$15,'Ciclo Semaforico'!AU$30,S!$HC48:$HL48)+SUMIF(N!$HC$15:$HL$15,'Ciclo Semaforico'!AU$30,N!$HC48:$HL48)+SUMIF(E!$HC$15:$HL$15,'Ciclo Semaforico'!AU$30,E!$HC48:$HL48)+SUMIF(O!$HC$15:$HL$15,'Ciclo Semaforico'!AU$30,O!$HC48:$HL48)),(SUMIF(S!$HC$15:$HL$15,'Ciclo Semaforico'!AU$30,S!$HC48:$HL48)+SUMIF(N!$HC$15:$HL$15,'Ciclo Semaforico'!AU$30,N!$HC48:$HL48)+SUMIF(E!$HC$15:$HL$15,'Ciclo Semaforico'!AU$30,E!$HC48:$HL48)+SUMIF(O!$HC$15:$HL$15,'Ciclo Semaforico'!AU$30,O!$HC48:$HL48))*AU$31))</f>
        <v>0</v>
      </c>
      <c r="AV73" s="245">
        <f>IF(AV$32="",IF(AV$31="",(SUMIF(S!$HC$15:$HL$15,'Ciclo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Semaforico'!AV$30,O!$HC48:$HL48))*AV$31),(SUMIF(S!$HC$15:$HL$15,'Ciclo Semaforico'!AV$32,S!$HC48:$HL48)+SUMIF(N!$HC$15:$HL$15,'Ciclo Semaforico'!AV$32,N!$HC48:$HL48)+SUMIF(E!$HC$15:$HL$15,'Ciclo Semaforico'!AV$32,E!$HC48:$HL48)+SUMIF(O!$HC$15:$HL$15,'Ciclo Semaforico'!AV$32,O!$HC48:$HL48))-IF(AV$31="",(SUMIF(S!$HC$15:$HL$15,'Ciclo Semaforico'!AV$30,S!$HC48:$HL48)+SUMIF(N!$HC$15:$HL$15,'Ciclo Semaforico'!AV$30,N!$HC48:$HL48)+SUMIF(E!$HC$15:$HL$15,'Ciclo Semaforico'!AV$30,E!$HC48:$HL48)+SUMIF(O!$HC$15:$HL$15,'Ciclo Semaforico'!AV$30,O!$HC48:$HL48)),(SUMIF(S!$HC$15:$HL$15,'Ciclo Semaforico'!AV$30,S!$HC48:$HL48)+SUMIF(N!$HC$15:$HL$15,'Ciclo Semaforico'!AV$30,N!$HC48:$HL48)+SUMIF(E!$HC$15:$HL$15,'Ciclo Semaforico'!AV$30,E!$HC48:$HL48)+SUMIF(O!$HC$15:$HL$15,'Ciclo Semaforico'!AV$30,O!$HC48:$HL48))*AV$31))</f>
        <v>0</v>
      </c>
      <c r="AW73" s="245">
        <f>IF(AW$32="",IF(AW$31="",(SUMIF(S!$HC$15:$HL$15,'Ciclo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Semaforico'!AW$30,O!$HC48:$HL48))*AW$31),(SUMIF(S!$HC$15:$HL$15,'Ciclo Semaforico'!AW$32,S!$HC48:$HL48)+SUMIF(N!$HC$15:$HL$15,'Ciclo Semaforico'!AW$32,N!$HC48:$HL48)+SUMIF(E!$HC$15:$HL$15,'Ciclo Semaforico'!AW$32,E!$HC48:$HL48)+SUMIF(O!$HC$15:$HL$15,'Ciclo Semaforico'!AW$32,O!$HC48:$HL48))-IF(AW$31="",(SUMIF(S!$HC$15:$HL$15,'Ciclo Semaforico'!AW$30,S!$HC48:$HL48)+SUMIF(N!$HC$15:$HL$15,'Ciclo Semaforico'!AW$30,N!$HC48:$HL48)+SUMIF(E!$HC$15:$HL$15,'Ciclo Semaforico'!AW$30,E!$HC48:$HL48)+SUMIF(O!$HC$15:$HL$15,'Ciclo Semaforico'!AW$30,O!$HC48:$HL48)),(SUMIF(S!$HC$15:$HL$15,'Ciclo Semaforico'!AW$30,S!$HC48:$HL48)+SUMIF(N!$HC$15:$HL$15,'Ciclo Semaforico'!AW$30,N!$HC48:$HL48)+SUMIF(E!$HC$15:$HL$15,'Ciclo Semaforico'!AW$30,E!$HC48:$HL48)+SUMIF(O!$HC$15:$HL$15,'Ciclo Semaforico'!AW$30,O!$HC48:$HL48))*AW$31))</f>
        <v>0</v>
      </c>
      <c r="AX73" s="246">
        <f>IF(AX$32="",IF(AX$31="",(SUMIF(S!$HC$15:$HL$15,'Ciclo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Semaforico'!AX$30,O!$HC48:$HL48))*AX$31),(SUMIF(S!$HC$15:$HL$15,'Ciclo Semaforico'!AX$32,S!$HC48:$HL48)+SUMIF(N!$HC$15:$HL$15,'Ciclo Semaforico'!AX$32,N!$HC48:$HL48)+SUMIF(E!$HC$15:$HL$15,'Ciclo Semaforico'!AX$32,E!$HC48:$HL48)+SUMIF(O!$HC$15:$HL$15,'Ciclo Semaforico'!AX$32,O!$HC48:$HL48))-IF(AX$31="",(SUMIF(S!$HC$15:$HL$15,'Ciclo Semaforico'!AX$30,S!$HC48:$HL48)+SUMIF(N!$HC$15:$HL$15,'Ciclo Semaforico'!AX$30,N!$HC48:$HL48)+SUMIF(E!$HC$15:$HL$15,'Ciclo Semaforico'!AX$30,E!$HC48:$HL48)+SUMIF(O!$HC$15:$HL$15,'Ciclo Semaforico'!AX$30,O!$HC48:$HL48)),(SUMIF(S!$HC$15:$HL$15,'Ciclo Semaforico'!AX$30,S!$HC48:$HL48)+SUMIF(N!$HC$15:$HL$15,'Ciclo Semaforico'!AX$30,N!$HC48:$HL48)+SUMIF(E!$HC$15:$HL$15,'Ciclo Semaforico'!AX$30,E!$HC48:$HL48)+SUMIF(O!$HC$15:$HL$15,'Ciclo Semaforico'!AX$30,O!$HC48:$HL48))*AX$31))</f>
        <v>0</v>
      </c>
      <c r="AY73" s="244" t="e">
        <f>IF(AY$32="",IF(AY$31="",(SUMIF(S!$HC$15:$HL$15,'Ciclo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Semaforico'!AY$30,O!$HC48:$HL48))*AY$31),(SUMIF(S!$HC$15:$HL$15,'Ciclo Semaforico'!AY$32,S!$HC48:$HL48)+SUMIF(N!$HC$15:$HL$15,'Ciclo Semaforico'!AY$32,N!$HC48:$HL48)+SUMIF(E!$HC$15:$HL$15,'Ciclo Semaforico'!AY$32,E!$HC48:$HL48)+SUMIF(O!$HC$15:$HL$15,'Ciclo Semaforico'!AY$32,O!$HC48:$HL48))-IF(AY$31="",(SUMIF(S!$HC$15:$HL$15,'Ciclo Semaforico'!AY$30,S!$HC48:$HL48)+SUMIF(N!$HC$15:$HL$15,'Ciclo Semaforico'!AY$30,N!$HC48:$HL48)+SUMIF(E!$HC$15:$HL$15,'Ciclo Semaforico'!AY$30,E!$HC48:$HL48)+SUMIF(O!$HC$15:$HL$15,'Ciclo Semaforico'!AY$30,O!$HC48:$HL48)),(SUMIF(S!$HC$15:$HL$15,'Ciclo Semaforico'!AY$30,S!$HC48:$HL48)+SUMIF(N!$HC$15:$HL$15,'Ciclo Semaforico'!AY$30,N!$HC48:$HL48)+SUMIF(E!$HC$15:$HL$15,'Ciclo Semaforico'!AY$30,E!$HC48:$HL48)+SUMIF(O!$HC$15:$HL$15,'Ciclo Semaforico'!AY$30,O!$HC48:$HL48))*AY$31))</f>
        <v>#REF!</v>
      </c>
      <c r="AZ73" s="245" t="e">
        <f>IF(AZ$32="",IF(AZ$31="",(SUMIF(S!$HC$15:$HL$15,'Ciclo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Semaforico'!AZ$30,O!$HC48:$HL48))*AZ$31),(SUMIF(S!$HC$15:$HL$15,'Ciclo Semaforico'!AZ$32,S!$HC48:$HL48)+SUMIF(N!$HC$15:$HL$15,'Ciclo Semaforico'!AZ$32,N!$HC48:$HL48)+SUMIF(E!$HC$15:$HL$15,'Ciclo Semaforico'!AZ$32,E!$HC48:$HL48)+SUMIF(O!$HC$15:$HL$15,'Ciclo Semaforico'!AZ$32,O!$HC48:$HL48))-IF(AZ$31="",(SUMIF(S!$HC$15:$HL$15,'Ciclo Semaforico'!AZ$30,S!$HC48:$HL48)+SUMIF(N!$HC$15:$HL$15,'Ciclo Semaforico'!AZ$30,N!$HC48:$HL48)+SUMIF(E!$HC$15:$HL$15,'Ciclo Semaforico'!AZ$30,E!$HC48:$HL48)+SUMIF(O!$HC$15:$HL$15,'Ciclo Semaforico'!AZ$30,O!$HC48:$HL48)),(SUMIF(S!$HC$15:$HL$15,'Ciclo Semaforico'!AZ$30,S!$HC48:$HL48)+SUMIF(N!$HC$15:$HL$15,'Ciclo Semaforico'!AZ$30,N!$HC48:$HL48)+SUMIF(E!$HC$15:$HL$15,'Ciclo Semaforico'!AZ$30,E!$HC48:$HL48)+SUMIF(O!$HC$15:$HL$15,'Ciclo Semaforico'!AZ$30,O!$HC48:$HL48))*AZ$31))</f>
        <v>#REF!</v>
      </c>
      <c r="BA73" s="245" t="e">
        <f>IF(BA$32="",IF(BA$31="",(SUMIF(S!$HC$15:$HL$15,'Ciclo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Semaforico'!BA$30,O!$HC48:$HL48))*BA$31),(SUMIF(S!$HC$15:$HL$15,'Ciclo Semaforico'!BA$32,S!$HC48:$HL48)+SUMIF(N!$HC$15:$HL$15,'Ciclo Semaforico'!BA$32,N!$HC48:$HL48)+SUMIF(E!$HC$15:$HL$15,'Ciclo Semaforico'!BA$32,E!$HC48:$HL48)+SUMIF(O!$HC$15:$HL$15,'Ciclo Semaforico'!BA$32,O!$HC48:$HL48))-IF(BA$31="",(SUMIF(S!$HC$15:$HL$15,'Ciclo Semaforico'!BA$30,S!$HC48:$HL48)+SUMIF(N!$HC$15:$HL$15,'Ciclo Semaforico'!BA$30,N!$HC48:$HL48)+SUMIF(E!$HC$15:$HL$15,'Ciclo Semaforico'!BA$30,E!$HC48:$HL48)+SUMIF(O!$HC$15:$HL$15,'Ciclo Semaforico'!BA$30,O!$HC48:$HL48)),(SUMIF(S!$HC$15:$HL$15,'Ciclo Semaforico'!BA$30,S!$HC48:$HL48)+SUMIF(N!$HC$15:$HL$15,'Ciclo Semaforico'!BA$30,N!$HC48:$HL48)+SUMIF(E!$HC$15:$HL$15,'Ciclo Semaforico'!BA$30,E!$HC48:$HL48)+SUMIF(O!$HC$15:$HL$15,'Ciclo Semaforico'!BA$30,O!$HC48:$HL48))*BA$31))</f>
        <v>#REF!</v>
      </c>
      <c r="BB73" s="245" t="e">
        <f>IF(BB$32="",IF(BB$31="",(SUMIF(S!$HC$15:$HL$15,'Ciclo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Semaforico'!BB$30,O!$HC48:$HL48))*BB$31),(SUMIF(S!$HC$15:$HL$15,'Ciclo Semaforico'!BB$32,S!$HC48:$HL48)+SUMIF(N!$HC$15:$HL$15,'Ciclo Semaforico'!BB$32,N!$HC48:$HL48)+SUMIF(E!$HC$15:$HL$15,'Ciclo Semaforico'!BB$32,E!$HC48:$HL48)+SUMIF(O!$HC$15:$HL$15,'Ciclo Semaforico'!BB$32,O!$HC48:$HL48))-IF(BB$31="",(SUMIF(S!$HC$15:$HL$15,'Ciclo Semaforico'!BB$30,S!$HC48:$HL48)+SUMIF(N!$HC$15:$HL$15,'Ciclo Semaforico'!BB$30,N!$HC48:$HL48)+SUMIF(E!$HC$15:$HL$15,'Ciclo Semaforico'!BB$30,E!$HC48:$HL48)+SUMIF(O!$HC$15:$HL$15,'Ciclo Semaforico'!BB$30,O!$HC48:$HL48)),(SUMIF(S!$HC$15:$HL$15,'Ciclo Semaforico'!BB$30,S!$HC48:$HL48)+SUMIF(N!$HC$15:$HL$15,'Ciclo Semaforico'!BB$30,N!$HC48:$HL48)+SUMIF(E!$HC$15:$HL$15,'Ciclo Semaforico'!BB$30,E!$HC48:$HL48)+SUMIF(O!$HC$15:$HL$15,'Ciclo Semaforico'!BB$30,O!$HC48:$HL48))*BB$31))</f>
        <v>#REF!</v>
      </c>
      <c r="BC73" s="245" t="e">
        <f>IF(BC$32="",IF(BC$31="",(SUMIF(S!$HC$15:$HL$15,'Ciclo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Semaforico'!BC$30,O!$HC48:$HL48))*BC$31),(SUMIF(S!$HC$15:$HL$15,'Ciclo Semaforico'!BC$32,S!$HC48:$HL48)+SUMIF(N!$HC$15:$HL$15,'Ciclo Semaforico'!BC$32,N!$HC48:$HL48)+SUMIF(E!$HC$15:$HL$15,'Ciclo Semaforico'!BC$32,E!$HC48:$HL48)+SUMIF(O!$HC$15:$HL$15,'Ciclo Semaforico'!BC$32,O!$HC48:$HL48))-IF(BC$31="",(SUMIF(S!$HC$15:$HL$15,'Ciclo Semaforico'!BC$30,S!$HC48:$HL48)+SUMIF(N!$HC$15:$HL$15,'Ciclo Semaforico'!BC$30,N!$HC48:$HL48)+SUMIF(E!$HC$15:$HL$15,'Ciclo Semaforico'!BC$30,E!$HC48:$HL48)+SUMIF(O!$HC$15:$HL$15,'Ciclo Semaforico'!BC$30,O!$HC48:$HL48)),(SUMIF(S!$HC$15:$HL$15,'Ciclo Semaforico'!BC$30,S!$HC48:$HL48)+SUMIF(N!$HC$15:$HL$15,'Ciclo Semaforico'!BC$30,N!$HC48:$HL48)+SUMIF(E!$HC$15:$HL$15,'Ciclo Semaforico'!BC$30,E!$HC48:$HL48)+SUMIF(O!$HC$15:$HL$15,'Ciclo Semaforico'!BC$30,O!$HC48:$HL48))*BC$31))</f>
        <v>#REF!</v>
      </c>
      <c r="BD73" s="245" t="e">
        <f>IF(BD$32="",IF(BD$31="",(SUMIF(S!$HC$15:$HL$15,'Ciclo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Semaforico'!BD$30,O!$HC48:$HL48))*BD$31),(SUMIF(S!$HC$15:$HL$15,'Ciclo Semaforico'!BD$32,S!$HC48:$HL48)+SUMIF(N!$HC$15:$HL$15,'Ciclo Semaforico'!BD$32,N!$HC48:$HL48)+SUMIF(E!$HC$15:$HL$15,'Ciclo Semaforico'!BD$32,E!$HC48:$HL48)+SUMIF(O!$HC$15:$HL$15,'Ciclo Semaforico'!BD$32,O!$HC48:$HL48))-IF(BD$31="",(SUMIF(S!$HC$15:$HL$15,'Ciclo Semaforico'!BD$30,S!$HC48:$HL48)+SUMIF(N!$HC$15:$HL$15,'Ciclo Semaforico'!BD$30,N!$HC48:$HL48)+SUMIF(E!$HC$15:$HL$15,'Ciclo Semaforico'!BD$30,E!$HC48:$HL48)+SUMIF(O!$HC$15:$HL$15,'Ciclo Semaforico'!BD$30,O!$HC48:$HL48)),(SUMIF(S!$HC$15:$HL$15,'Ciclo Semaforico'!BD$30,S!$HC48:$HL48)+SUMIF(N!$HC$15:$HL$15,'Ciclo Semaforico'!BD$30,N!$HC48:$HL48)+SUMIF(E!$HC$15:$HL$15,'Ciclo Semaforico'!BD$30,E!$HC48:$HL48)+SUMIF(O!$HC$15:$HL$15,'Ciclo Semaforico'!BD$30,O!$HC48:$HL48))*BD$31))</f>
        <v>#REF!</v>
      </c>
      <c r="BE73" s="245">
        <f>IF(BE$32="",IF(BE$31="",(SUMIF(S!$HC$15:$HL$15,'Ciclo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Semaforico'!BE$30,O!$HC48:$HL48))*BE$31),(SUMIF(S!$HC$15:$HL$15,'Ciclo Semaforico'!BE$32,S!$HC48:$HL48)+SUMIF(N!$HC$15:$HL$15,'Ciclo Semaforico'!BE$32,N!$HC48:$HL48)+SUMIF(E!$HC$15:$HL$15,'Ciclo Semaforico'!BE$32,E!$HC48:$HL48)+SUMIF(O!$HC$15:$HL$15,'Ciclo Semaforico'!BE$32,O!$HC48:$HL48))-IF(BE$31="",(SUMIF(S!$HC$15:$HL$15,'Ciclo Semaforico'!BE$30,S!$HC48:$HL48)+SUMIF(N!$HC$15:$HL$15,'Ciclo Semaforico'!BE$30,N!$HC48:$HL48)+SUMIF(E!$HC$15:$HL$15,'Ciclo Semaforico'!BE$30,E!$HC48:$HL48)+SUMIF(O!$HC$15:$HL$15,'Ciclo Semaforico'!BE$30,O!$HC48:$HL48)),(SUMIF(S!$HC$15:$HL$15,'Ciclo Semaforico'!BE$30,S!$HC48:$HL48)+SUMIF(N!$HC$15:$HL$15,'Ciclo Semaforico'!BE$30,N!$HC48:$HL48)+SUMIF(E!$HC$15:$HL$15,'Ciclo Semaforico'!BE$30,E!$HC48:$HL48)+SUMIF(O!$HC$15:$HL$15,'Ciclo Semaforico'!BE$30,O!$HC48:$HL48))*BE$31))</f>
        <v>0</v>
      </c>
      <c r="BF73" s="245">
        <f>IF(BF$32="",IF(BF$31="",(SUMIF(S!$HC$15:$HL$15,'Ciclo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Semaforico'!BF$30,O!$HC48:$HL48))*BF$31),(SUMIF(S!$HC$15:$HL$15,'Ciclo Semaforico'!BF$32,S!$HC48:$HL48)+SUMIF(N!$HC$15:$HL$15,'Ciclo Semaforico'!BF$32,N!$HC48:$HL48)+SUMIF(E!$HC$15:$HL$15,'Ciclo Semaforico'!BF$32,E!$HC48:$HL48)+SUMIF(O!$HC$15:$HL$15,'Ciclo Semaforico'!BF$32,O!$HC48:$HL48))-IF(BF$31="",(SUMIF(S!$HC$15:$HL$15,'Ciclo Semaforico'!BF$30,S!$HC48:$HL48)+SUMIF(N!$HC$15:$HL$15,'Ciclo Semaforico'!BF$30,N!$HC48:$HL48)+SUMIF(E!$HC$15:$HL$15,'Ciclo Semaforico'!BF$30,E!$HC48:$HL48)+SUMIF(O!$HC$15:$HL$15,'Ciclo Semaforico'!BF$30,O!$HC48:$HL48)),(SUMIF(S!$HC$15:$HL$15,'Ciclo Semaforico'!BF$30,S!$HC48:$HL48)+SUMIF(N!$HC$15:$HL$15,'Ciclo Semaforico'!BF$30,N!$HC48:$HL48)+SUMIF(E!$HC$15:$HL$15,'Ciclo Semaforico'!BF$30,E!$HC48:$HL48)+SUMIF(O!$HC$15:$HL$15,'Ciclo Semaforico'!BF$30,O!$HC48:$HL48))*BF$31))</f>
        <v>0</v>
      </c>
      <c r="BG73" s="245">
        <f>IF(BG$32="",IF(BG$31="",(SUMIF(S!$HC$15:$HL$15,'Ciclo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Semaforico'!BG$30,O!$HC48:$HL48))*BG$31),(SUMIF(S!$HC$15:$HL$15,'Ciclo Semaforico'!BG$32,S!$HC48:$HL48)+SUMIF(N!$HC$15:$HL$15,'Ciclo Semaforico'!BG$32,N!$HC48:$HL48)+SUMIF(E!$HC$15:$HL$15,'Ciclo Semaforico'!BG$32,E!$HC48:$HL48)+SUMIF(O!$HC$15:$HL$15,'Ciclo Semaforico'!BG$32,O!$HC48:$HL48))-IF(BG$31="",(SUMIF(S!$HC$15:$HL$15,'Ciclo Semaforico'!BG$30,S!$HC48:$HL48)+SUMIF(N!$HC$15:$HL$15,'Ciclo Semaforico'!BG$30,N!$HC48:$HL48)+SUMIF(E!$HC$15:$HL$15,'Ciclo Semaforico'!BG$30,E!$HC48:$HL48)+SUMIF(O!$HC$15:$HL$15,'Ciclo Semaforico'!BG$30,O!$HC48:$HL48)),(SUMIF(S!$HC$15:$HL$15,'Ciclo Semaforico'!BG$30,S!$HC48:$HL48)+SUMIF(N!$HC$15:$HL$15,'Ciclo Semaforico'!BG$30,N!$HC48:$HL48)+SUMIF(E!$HC$15:$HL$15,'Ciclo Semaforico'!BG$30,E!$HC48:$HL48)+SUMIF(O!$HC$15:$HL$15,'Ciclo Semaforico'!BG$30,O!$HC48:$HL48))*BG$31))</f>
        <v>0</v>
      </c>
      <c r="BH73" s="245">
        <f>IF(BH$32="",IF(BH$31="",(SUMIF(S!$HC$15:$HL$15,'Ciclo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Semaforico'!BH$30,O!$HC48:$HL48))*BH$31),(SUMIF(S!$HC$15:$HL$15,'Ciclo Semaforico'!BH$32,S!$HC48:$HL48)+SUMIF(N!$HC$15:$HL$15,'Ciclo Semaforico'!BH$32,N!$HC48:$HL48)+SUMIF(E!$HC$15:$HL$15,'Ciclo Semaforico'!BH$32,E!$HC48:$HL48)+SUMIF(O!$HC$15:$HL$15,'Ciclo Semaforico'!BH$32,O!$HC48:$HL48))-IF(BH$31="",(SUMIF(S!$HC$15:$HL$15,'Ciclo Semaforico'!BH$30,S!$HC48:$HL48)+SUMIF(N!$HC$15:$HL$15,'Ciclo Semaforico'!BH$30,N!$HC48:$HL48)+SUMIF(E!$HC$15:$HL$15,'Ciclo Semaforico'!BH$30,E!$HC48:$HL48)+SUMIF(O!$HC$15:$HL$15,'Ciclo Semaforico'!BH$30,O!$HC48:$HL48)),(SUMIF(S!$HC$15:$HL$15,'Ciclo Semaforico'!BH$30,S!$HC48:$HL48)+SUMIF(N!$HC$15:$HL$15,'Ciclo Semaforico'!BH$30,N!$HC48:$HL48)+SUMIF(E!$HC$15:$HL$15,'Ciclo Semaforico'!BH$30,E!$HC48:$HL48)+SUMIF(O!$HC$15:$HL$15,'Ciclo Semaforico'!BH$30,O!$HC48:$HL48))*BH$31))</f>
        <v>0</v>
      </c>
      <c r="BI73" s="245">
        <f>IF(BI$32="",IF(BI$31="",(SUMIF(S!$HC$15:$HL$15,'Ciclo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Semaforico'!BI$30,O!$HC48:$HL48))*BI$31),(SUMIF(S!$HC$15:$HL$15,'Ciclo Semaforico'!BI$32,S!$HC48:$HL48)+SUMIF(N!$HC$15:$HL$15,'Ciclo Semaforico'!BI$32,N!$HC48:$HL48)+SUMIF(E!$HC$15:$HL$15,'Ciclo Semaforico'!BI$32,E!$HC48:$HL48)+SUMIF(O!$HC$15:$HL$15,'Ciclo Semaforico'!BI$32,O!$HC48:$HL48))-IF(BI$31="",(SUMIF(S!$HC$15:$HL$15,'Ciclo Semaforico'!BI$30,S!$HC48:$HL48)+SUMIF(N!$HC$15:$HL$15,'Ciclo Semaforico'!BI$30,N!$HC48:$HL48)+SUMIF(E!$HC$15:$HL$15,'Ciclo Semaforico'!BI$30,E!$HC48:$HL48)+SUMIF(O!$HC$15:$HL$15,'Ciclo Semaforico'!BI$30,O!$HC48:$HL48)),(SUMIF(S!$HC$15:$HL$15,'Ciclo Semaforico'!BI$30,S!$HC48:$HL48)+SUMIF(N!$HC$15:$HL$15,'Ciclo Semaforico'!BI$30,N!$HC48:$HL48)+SUMIF(E!$HC$15:$HL$15,'Ciclo Semaforico'!BI$30,E!$HC48:$HL48)+SUMIF(O!$HC$15:$HL$15,'Ciclo Semaforico'!BI$30,O!$HC48:$HL48))*BI$31))</f>
        <v>0</v>
      </c>
      <c r="BJ73" s="246">
        <f>IF(BJ$32="",IF(BJ$31="",(SUMIF(S!$HC$15:$HL$15,'Ciclo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Semaforico'!BJ$30,O!$HC48:$HL48))*BJ$31),(SUMIF(S!$HC$15:$HL$15,'Ciclo Semaforico'!BJ$32,S!$HC48:$HL48)+SUMIF(N!$HC$15:$HL$15,'Ciclo Semaforico'!BJ$32,N!$HC48:$HL48)+SUMIF(E!$HC$15:$HL$15,'Ciclo Semaforico'!BJ$32,E!$HC48:$HL48)+SUMIF(O!$HC$15:$HL$15,'Ciclo Semaforico'!BJ$32,O!$HC48:$HL48))-IF(BJ$31="",(SUMIF(S!$HC$15:$HL$15,'Ciclo Semaforico'!BJ$30,S!$HC48:$HL48)+SUMIF(N!$HC$15:$HL$15,'Ciclo Semaforico'!BJ$30,N!$HC48:$HL48)+SUMIF(E!$HC$15:$HL$15,'Ciclo Semaforico'!BJ$30,E!$HC48:$HL48)+SUMIF(O!$HC$15:$HL$15,'Ciclo Semaforico'!BJ$30,O!$HC48:$HL48)),(SUMIF(S!$HC$15:$HL$15,'Ciclo Semaforico'!BJ$30,S!$HC48:$HL48)+SUMIF(N!$HC$15:$HL$15,'Ciclo Semaforico'!BJ$30,N!$HC48:$HL48)+SUMIF(E!$HC$15:$HL$15,'Ciclo Semaforico'!BJ$30,E!$HC48:$HL48)+SUMIF(O!$HC$15:$HL$15,'Ciclo Semaforico'!BJ$30,O!$HC48:$HL48))*BJ$31))</f>
        <v>0</v>
      </c>
      <c r="BK73" s="244">
        <f>IF(BK$32="",IF(BK$31="",(SUMIF(S!$HC$15:$HL$15,'Ciclo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Semaforico'!BK$30,O!$HC48:$HL48))*BK$31),(SUMIF(S!$HC$15:$HL$15,'Ciclo Semaforico'!BK$32,S!$HC48:$HL48)+SUMIF(N!$HC$15:$HL$15,'Ciclo Semaforico'!BK$32,N!$HC48:$HL48)+SUMIF(E!$HC$15:$HL$15,'Ciclo Semaforico'!BK$32,E!$HC48:$HL48)+SUMIF(O!$HC$15:$HL$15,'Ciclo Semaforico'!BK$32,O!$HC48:$HL48))-IF(BK$31="",(SUMIF(S!$HC$15:$HL$15,'Ciclo Semaforico'!BK$30,S!$HC48:$HL48)+SUMIF(N!$HC$15:$HL$15,'Ciclo Semaforico'!BK$30,N!$HC48:$HL48)+SUMIF(E!$HC$15:$HL$15,'Ciclo Semaforico'!BK$30,E!$HC48:$HL48)+SUMIF(O!$HC$15:$HL$15,'Ciclo Semaforico'!BK$30,O!$HC48:$HL48)),(SUMIF(S!$HC$15:$HL$15,'Ciclo Semaforico'!BK$30,S!$HC48:$HL48)+SUMIF(N!$HC$15:$HL$15,'Ciclo Semaforico'!BK$30,N!$HC48:$HL48)+SUMIF(E!$HC$15:$HL$15,'Ciclo Semaforico'!BK$30,E!$HC48:$HL48)+SUMIF(O!$HC$15:$HL$15,'Ciclo Semaforico'!BK$30,O!$HC48:$HL48))*BK$31))</f>
        <v>0</v>
      </c>
      <c r="BL73" s="245">
        <f>IF(BL$32="",IF(BL$31="",(SUMIF(S!$HC$15:$HL$15,'Ciclo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Semaforico'!BL$30,O!$HC48:$HL48))*BL$31),(SUMIF(S!$HC$15:$HL$15,'Ciclo Semaforico'!BL$32,S!$HC48:$HL48)+SUMIF(N!$HC$15:$HL$15,'Ciclo Semaforico'!BL$32,N!$HC48:$HL48)+SUMIF(E!$HC$15:$HL$15,'Ciclo Semaforico'!BL$32,E!$HC48:$HL48)+SUMIF(O!$HC$15:$HL$15,'Ciclo Semaforico'!BL$32,O!$HC48:$HL48))-IF(BL$31="",(SUMIF(S!$HC$15:$HL$15,'Ciclo Semaforico'!BL$30,S!$HC48:$HL48)+SUMIF(N!$HC$15:$HL$15,'Ciclo Semaforico'!BL$30,N!$HC48:$HL48)+SUMIF(E!$HC$15:$HL$15,'Ciclo Semaforico'!BL$30,E!$HC48:$HL48)+SUMIF(O!$HC$15:$HL$15,'Ciclo Semaforico'!BL$30,O!$HC48:$HL48)),(SUMIF(S!$HC$15:$HL$15,'Ciclo Semaforico'!BL$30,S!$HC48:$HL48)+SUMIF(N!$HC$15:$HL$15,'Ciclo Semaforico'!BL$30,N!$HC48:$HL48)+SUMIF(E!$HC$15:$HL$15,'Ciclo Semaforico'!BL$30,E!$HC48:$HL48)+SUMIF(O!$HC$15:$HL$15,'Ciclo Semaforico'!BL$30,O!$HC48:$HL48))*BL$31))</f>
        <v>0</v>
      </c>
      <c r="BM73" s="245">
        <f>IF(BM$32="",IF(BM$31="",(SUMIF(S!$HC$15:$HL$15,'Ciclo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Semaforico'!BM$30,O!$HC48:$HL48))*BM$31),(SUMIF(S!$HC$15:$HL$15,'Ciclo Semaforico'!BM$32,S!$HC48:$HL48)+SUMIF(N!$HC$15:$HL$15,'Ciclo Semaforico'!BM$32,N!$HC48:$HL48)+SUMIF(E!$HC$15:$HL$15,'Ciclo Semaforico'!BM$32,E!$HC48:$HL48)+SUMIF(O!$HC$15:$HL$15,'Ciclo Semaforico'!BM$32,O!$HC48:$HL48))-IF(BM$31="",(SUMIF(S!$HC$15:$HL$15,'Ciclo Semaforico'!BM$30,S!$HC48:$HL48)+SUMIF(N!$HC$15:$HL$15,'Ciclo Semaforico'!BM$30,N!$HC48:$HL48)+SUMIF(E!$HC$15:$HL$15,'Ciclo Semaforico'!BM$30,E!$HC48:$HL48)+SUMIF(O!$HC$15:$HL$15,'Ciclo Semaforico'!BM$30,O!$HC48:$HL48)),(SUMIF(S!$HC$15:$HL$15,'Ciclo Semaforico'!BM$30,S!$HC48:$HL48)+SUMIF(N!$HC$15:$HL$15,'Ciclo Semaforico'!BM$30,N!$HC48:$HL48)+SUMIF(E!$HC$15:$HL$15,'Ciclo Semaforico'!BM$30,E!$HC48:$HL48)+SUMIF(O!$HC$15:$HL$15,'Ciclo Semaforico'!BM$30,O!$HC48:$HL48))*BM$31))</f>
        <v>0</v>
      </c>
      <c r="BN73" s="245">
        <f>IF(BN$32="",IF(BN$31="",(SUMIF(S!$HC$15:$HL$15,'Ciclo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Semaforico'!BN$30,O!$HC48:$HL48))*BN$31),(SUMIF(S!$HC$15:$HL$15,'Ciclo Semaforico'!BN$32,S!$HC48:$HL48)+SUMIF(N!$HC$15:$HL$15,'Ciclo Semaforico'!BN$32,N!$HC48:$HL48)+SUMIF(E!$HC$15:$HL$15,'Ciclo Semaforico'!BN$32,E!$HC48:$HL48)+SUMIF(O!$HC$15:$HL$15,'Ciclo Semaforico'!BN$32,O!$HC48:$HL48))-IF(BN$31="",(SUMIF(S!$HC$15:$HL$15,'Ciclo Semaforico'!BN$30,S!$HC48:$HL48)+SUMIF(N!$HC$15:$HL$15,'Ciclo Semaforico'!BN$30,N!$HC48:$HL48)+SUMIF(E!$HC$15:$HL$15,'Ciclo Semaforico'!BN$30,E!$HC48:$HL48)+SUMIF(O!$HC$15:$HL$15,'Ciclo Semaforico'!BN$30,O!$HC48:$HL48)),(SUMIF(S!$HC$15:$HL$15,'Ciclo Semaforico'!BN$30,S!$HC48:$HL48)+SUMIF(N!$HC$15:$HL$15,'Ciclo Semaforico'!BN$30,N!$HC48:$HL48)+SUMIF(E!$HC$15:$HL$15,'Ciclo Semaforico'!BN$30,E!$HC48:$HL48)+SUMIF(O!$HC$15:$HL$15,'Ciclo Semaforico'!BN$30,O!$HC48:$HL48))*BN$31))</f>
        <v>0</v>
      </c>
      <c r="BO73" s="245">
        <f>IF(BO$32="",IF(BO$31="",(SUMIF(S!$HC$15:$HL$15,'Ciclo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Semaforico'!BO$30,O!$HC48:$HL48))*BO$31),(SUMIF(S!$HC$15:$HL$15,'Ciclo Semaforico'!BO$32,S!$HC48:$HL48)+SUMIF(N!$HC$15:$HL$15,'Ciclo Semaforico'!BO$32,N!$HC48:$HL48)+SUMIF(E!$HC$15:$HL$15,'Ciclo Semaforico'!BO$32,E!$HC48:$HL48)+SUMIF(O!$HC$15:$HL$15,'Ciclo Semaforico'!BO$32,O!$HC48:$HL48))-IF(BO$31="",(SUMIF(S!$HC$15:$HL$15,'Ciclo Semaforico'!BO$30,S!$HC48:$HL48)+SUMIF(N!$HC$15:$HL$15,'Ciclo Semaforico'!BO$30,N!$HC48:$HL48)+SUMIF(E!$HC$15:$HL$15,'Ciclo Semaforico'!BO$30,E!$HC48:$HL48)+SUMIF(O!$HC$15:$HL$15,'Ciclo Semaforico'!BO$30,O!$HC48:$HL48)),(SUMIF(S!$HC$15:$HL$15,'Ciclo Semaforico'!BO$30,S!$HC48:$HL48)+SUMIF(N!$HC$15:$HL$15,'Ciclo Semaforico'!BO$30,N!$HC48:$HL48)+SUMIF(E!$HC$15:$HL$15,'Ciclo Semaforico'!BO$30,E!$HC48:$HL48)+SUMIF(O!$HC$15:$HL$15,'Ciclo Semaforico'!BO$30,O!$HC48:$HL48))*BO$31))</f>
        <v>0</v>
      </c>
      <c r="BP73" s="245">
        <f>IF(BP$32="",IF(BP$31="",(SUMIF(S!$HC$15:$HL$15,'Ciclo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Semaforico'!BP$30,O!$HC48:$HL48))*BP$31),(SUMIF(S!$HC$15:$HL$15,'Ciclo Semaforico'!BP$32,S!$HC48:$HL48)+SUMIF(N!$HC$15:$HL$15,'Ciclo Semaforico'!BP$32,N!$HC48:$HL48)+SUMIF(E!$HC$15:$HL$15,'Ciclo Semaforico'!BP$32,E!$HC48:$HL48)+SUMIF(O!$HC$15:$HL$15,'Ciclo Semaforico'!BP$32,O!$HC48:$HL48))-IF(BP$31="",(SUMIF(S!$HC$15:$HL$15,'Ciclo Semaforico'!BP$30,S!$HC48:$HL48)+SUMIF(N!$HC$15:$HL$15,'Ciclo Semaforico'!BP$30,N!$HC48:$HL48)+SUMIF(E!$HC$15:$HL$15,'Ciclo Semaforico'!BP$30,E!$HC48:$HL48)+SUMIF(O!$HC$15:$HL$15,'Ciclo Semaforico'!BP$30,O!$HC48:$HL48)),(SUMIF(S!$HC$15:$HL$15,'Ciclo Semaforico'!BP$30,S!$HC48:$HL48)+SUMIF(N!$HC$15:$HL$15,'Ciclo Semaforico'!BP$30,N!$HC48:$HL48)+SUMIF(E!$HC$15:$HL$15,'Ciclo Semaforico'!BP$30,E!$HC48:$HL48)+SUMIF(O!$HC$15:$HL$15,'Ciclo Semaforico'!BP$30,O!$HC48:$HL48))*BP$31))</f>
        <v>0</v>
      </c>
      <c r="BQ73" s="245">
        <f>IF(BQ$32="",IF(BQ$31="",(SUMIF(S!$HC$15:$HL$15,'Ciclo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Semaforico'!BQ$30,O!$HC48:$HL48))*BQ$31),(SUMIF(S!$HC$15:$HL$15,'Ciclo Semaforico'!BQ$32,S!$HC48:$HL48)+SUMIF(N!$HC$15:$HL$15,'Ciclo Semaforico'!BQ$32,N!$HC48:$HL48)+SUMIF(E!$HC$15:$HL$15,'Ciclo Semaforico'!BQ$32,E!$HC48:$HL48)+SUMIF(O!$HC$15:$HL$15,'Ciclo Semaforico'!BQ$32,O!$HC48:$HL48))-IF(BQ$31="",(SUMIF(S!$HC$15:$HL$15,'Ciclo Semaforico'!BQ$30,S!$HC48:$HL48)+SUMIF(N!$HC$15:$HL$15,'Ciclo Semaforico'!BQ$30,N!$HC48:$HL48)+SUMIF(E!$HC$15:$HL$15,'Ciclo Semaforico'!BQ$30,E!$HC48:$HL48)+SUMIF(O!$HC$15:$HL$15,'Ciclo Semaforico'!BQ$30,O!$HC48:$HL48)),(SUMIF(S!$HC$15:$HL$15,'Ciclo Semaforico'!BQ$30,S!$HC48:$HL48)+SUMIF(N!$HC$15:$HL$15,'Ciclo Semaforico'!BQ$30,N!$HC48:$HL48)+SUMIF(E!$HC$15:$HL$15,'Ciclo Semaforico'!BQ$30,E!$HC48:$HL48)+SUMIF(O!$HC$15:$HL$15,'Ciclo Semaforico'!BQ$30,O!$HC48:$HL48))*BQ$31))</f>
        <v>0</v>
      </c>
      <c r="BR73" s="245">
        <f>IF(BR$32="",IF(BR$31="",(SUMIF(S!$HC$15:$HL$15,'Ciclo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Semaforico'!BR$30,O!$HC48:$HL48))*BR$31),(SUMIF(S!$HC$15:$HL$15,'Ciclo Semaforico'!BR$32,S!$HC48:$HL48)+SUMIF(N!$HC$15:$HL$15,'Ciclo Semaforico'!BR$32,N!$HC48:$HL48)+SUMIF(E!$HC$15:$HL$15,'Ciclo Semaforico'!BR$32,E!$HC48:$HL48)+SUMIF(O!$HC$15:$HL$15,'Ciclo Semaforico'!BR$32,O!$HC48:$HL48))-IF(BR$31="",(SUMIF(S!$HC$15:$HL$15,'Ciclo Semaforico'!BR$30,S!$HC48:$HL48)+SUMIF(N!$HC$15:$HL$15,'Ciclo Semaforico'!BR$30,N!$HC48:$HL48)+SUMIF(E!$HC$15:$HL$15,'Ciclo Semaforico'!BR$30,E!$HC48:$HL48)+SUMIF(O!$HC$15:$HL$15,'Ciclo Semaforico'!BR$30,O!$HC48:$HL48)),(SUMIF(S!$HC$15:$HL$15,'Ciclo Semaforico'!BR$30,S!$HC48:$HL48)+SUMIF(N!$HC$15:$HL$15,'Ciclo Semaforico'!BR$30,N!$HC48:$HL48)+SUMIF(E!$HC$15:$HL$15,'Ciclo Semaforico'!BR$30,E!$HC48:$HL48)+SUMIF(O!$HC$15:$HL$15,'Ciclo Semaforico'!BR$30,O!$HC48:$HL48))*BR$31))</f>
        <v>0</v>
      </c>
      <c r="BS73" s="245">
        <f>IF(BS$32="",IF(BS$31="",(SUMIF(S!$HC$15:$HL$15,'Ciclo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Semaforico'!BS$30,O!$HC48:$HL48))*BS$31),(SUMIF(S!$HC$15:$HL$15,'Ciclo Semaforico'!BS$32,S!$HC48:$HL48)+SUMIF(N!$HC$15:$HL$15,'Ciclo Semaforico'!BS$32,N!$HC48:$HL48)+SUMIF(E!$HC$15:$HL$15,'Ciclo Semaforico'!BS$32,E!$HC48:$HL48)+SUMIF(O!$HC$15:$HL$15,'Ciclo Semaforico'!BS$32,O!$HC48:$HL48))-IF(BS$31="",(SUMIF(S!$HC$15:$HL$15,'Ciclo Semaforico'!BS$30,S!$HC48:$HL48)+SUMIF(N!$HC$15:$HL$15,'Ciclo Semaforico'!BS$30,N!$HC48:$HL48)+SUMIF(E!$HC$15:$HL$15,'Ciclo Semaforico'!BS$30,E!$HC48:$HL48)+SUMIF(O!$HC$15:$HL$15,'Ciclo Semaforico'!BS$30,O!$HC48:$HL48)),(SUMIF(S!$HC$15:$HL$15,'Ciclo Semaforico'!BS$30,S!$HC48:$HL48)+SUMIF(N!$HC$15:$HL$15,'Ciclo Semaforico'!BS$30,N!$HC48:$HL48)+SUMIF(E!$HC$15:$HL$15,'Ciclo Semaforico'!BS$30,E!$HC48:$HL48)+SUMIF(O!$HC$15:$HL$15,'Ciclo Semaforico'!BS$30,O!$HC48:$HL48))*BS$31))</f>
        <v>0</v>
      </c>
      <c r="BT73" s="245">
        <f>IF(BT$32="",IF(BT$31="",(SUMIF(S!$HC$15:$HL$15,'Ciclo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Semaforico'!BT$30,O!$HC48:$HL48))*BT$31),(SUMIF(S!$HC$15:$HL$15,'Ciclo Semaforico'!BT$32,S!$HC48:$HL48)+SUMIF(N!$HC$15:$HL$15,'Ciclo Semaforico'!BT$32,N!$HC48:$HL48)+SUMIF(E!$HC$15:$HL$15,'Ciclo Semaforico'!BT$32,E!$HC48:$HL48)+SUMIF(O!$HC$15:$HL$15,'Ciclo Semaforico'!BT$32,O!$HC48:$HL48))-IF(BT$31="",(SUMIF(S!$HC$15:$HL$15,'Ciclo Semaforico'!BT$30,S!$HC48:$HL48)+SUMIF(N!$HC$15:$HL$15,'Ciclo Semaforico'!BT$30,N!$HC48:$HL48)+SUMIF(E!$HC$15:$HL$15,'Ciclo Semaforico'!BT$30,E!$HC48:$HL48)+SUMIF(O!$HC$15:$HL$15,'Ciclo Semaforico'!BT$30,O!$HC48:$HL48)),(SUMIF(S!$HC$15:$HL$15,'Ciclo Semaforico'!BT$30,S!$HC48:$HL48)+SUMIF(N!$HC$15:$HL$15,'Ciclo Semaforico'!BT$30,N!$HC48:$HL48)+SUMIF(E!$HC$15:$HL$15,'Ciclo Semaforico'!BT$30,E!$HC48:$HL48)+SUMIF(O!$HC$15:$HL$15,'Ciclo Semaforico'!BT$30,O!$HC48:$HL48))*BT$31))</f>
        <v>0</v>
      </c>
      <c r="BU73" s="245">
        <f>IF(BU$32="",IF(BU$31="",(SUMIF(S!$HC$15:$HL$15,'Ciclo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Semaforico'!BU$30,O!$HC48:$HL48))*BU$31),(SUMIF(S!$HC$15:$HL$15,'Ciclo Semaforico'!BU$32,S!$HC48:$HL48)+SUMIF(N!$HC$15:$HL$15,'Ciclo Semaforico'!BU$32,N!$HC48:$HL48)+SUMIF(E!$HC$15:$HL$15,'Ciclo Semaforico'!BU$32,E!$HC48:$HL48)+SUMIF(O!$HC$15:$HL$15,'Ciclo Semaforico'!BU$32,O!$HC48:$HL48))-IF(BU$31="",(SUMIF(S!$HC$15:$HL$15,'Ciclo Semaforico'!BU$30,S!$HC48:$HL48)+SUMIF(N!$HC$15:$HL$15,'Ciclo Semaforico'!BU$30,N!$HC48:$HL48)+SUMIF(E!$HC$15:$HL$15,'Ciclo Semaforico'!BU$30,E!$HC48:$HL48)+SUMIF(O!$HC$15:$HL$15,'Ciclo Semaforico'!BU$30,O!$HC48:$HL48)),(SUMIF(S!$HC$15:$HL$15,'Ciclo Semaforico'!BU$30,S!$HC48:$HL48)+SUMIF(N!$HC$15:$HL$15,'Ciclo Semaforico'!BU$30,N!$HC48:$HL48)+SUMIF(E!$HC$15:$HL$15,'Ciclo Semaforico'!BU$30,E!$HC48:$HL48)+SUMIF(O!$HC$15:$HL$15,'Ciclo Semaforico'!BU$30,O!$HC48:$HL48))*BU$31))</f>
        <v>0</v>
      </c>
      <c r="BV73" s="246">
        <f>IF(BV$32="",IF(BV$31="",(SUMIF(S!$HC$15:$HL$15,'Ciclo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Semaforico'!BV$30,O!$HC48:$HL48))*BV$31),(SUMIF(S!$HC$15:$HL$15,'Ciclo Semaforico'!BV$32,S!$HC48:$HL48)+SUMIF(N!$HC$15:$HL$15,'Ciclo Semaforico'!BV$32,N!$HC48:$HL48)+SUMIF(E!$HC$15:$HL$15,'Ciclo Semaforico'!BV$32,E!$HC48:$HL48)+SUMIF(O!$HC$15:$HL$15,'Ciclo Semaforico'!BV$32,O!$HC48:$HL48))-IF(BV$31="",(SUMIF(S!$HC$15:$HL$15,'Ciclo Semaforico'!BV$30,S!$HC48:$HL48)+SUMIF(N!$HC$15:$HL$15,'Ciclo Semaforico'!BV$30,N!$HC48:$HL48)+SUMIF(E!$HC$15:$HL$15,'Ciclo Semaforico'!BV$30,E!$HC48:$HL48)+SUMIF(O!$HC$15:$HL$15,'Ciclo Semaforico'!BV$30,O!$HC48:$HL48)),(SUMIF(S!$HC$15:$HL$15,'Ciclo Semaforico'!BV$30,S!$HC48:$HL48)+SUMIF(N!$HC$15:$HL$15,'Ciclo Semaforico'!BV$30,N!$HC48:$HL48)+SUMIF(E!$HC$15:$HL$15,'Ciclo Semaforico'!BV$30,E!$HC48:$HL48)+SUMIF(O!$HC$15:$HL$15,'Ciclo Semaforico'!BV$30,O!$HC48:$HL48))*BV$31))</f>
        <v>0</v>
      </c>
      <c r="BW73" s="244">
        <f>IF(BW$32="",IF(BW$31="",(SUMIF(S!$HC$15:$HL$15,'Ciclo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Semaforico'!BW$30,O!$HC48:$HL48))*BW$31),(SUMIF(S!$HC$15:$HL$15,'Ciclo Semaforico'!BW$32,S!$HC48:$HL48)+SUMIF(N!$HC$15:$HL$15,'Ciclo Semaforico'!BW$32,N!$HC48:$HL48)+SUMIF(E!$HC$15:$HL$15,'Ciclo Semaforico'!BW$32,E!$HC48:$HL48)+SUMIF(O!$HC$15:$HL$15,'Ciclo Semaforico'!BW$32,O!$HC48:$HL48))-IF(BW$31="",(SUMIF(S!$HC$15:$HL$15,'Ciclo Semaforico'!BW$30,S!$HC48:$HL48)+SUMIF(N!$HC$15:$HL$15,'Ciclo Semaforico'!BW$30,N!$HC48:$HL48)+SUMIF(E!$HC$15:$HL$15,'Ciclo Semaforico'!BW$30,E!$HC48:$HL48)+SUMIF(O!$HC$15:$HL$15,'Ciclo Semaforico'!BW$30,O!$HC48:$HL48)),(SUMIF(S!$HC$15:$HL$15,'Ciclo Semaforico'!BW$30,S!$HC48:$HL48)+SUMIF(N!$HC$15:$HL$15,'Ciclo Semaforico'!BW$30,N!$HC48:$HL48)+SUMIF(E!$HC$15:$HL$15,'Ciclo Semaforico'!BW$30,E!$HC48:$HL48)+SUMIF(O!$HC$15:$HL$15,'Ciclo Semaforico'!BW$30,O!$HC48:$HL48))*BW$31))</f>
        <v>0</v>
      </c>
      <c r="BX73" s="245">
        <f>IF(BX$32="",IF(BX$31="",(SUMIF(S!$HC$15:$HL$15,'Ciclo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Semaforico'!BX$30,O!$HC48:$HL48))*BX$31),(SUMIF(S!$HC$15:$HL$15,'Ciclo Semaforico'!BX$32,S!$HC48:$HL48)+SUMIF(N!$HC$15:$HL$15,'Ciclo Semaforico'!BX$32,N!$HC48:$HL48)+SUMIF(E!$HC$15:$HL$15,'Ciclo Semaforico'!BX$32,E!$HC48:$HL48)+SUMIF(O!$HC$15:$HL$15,'Ciclo Semaforico'!BX$32,O!$HC48:$HL48))-IF(BX$31="",(SUMIF(S!$HC$15:$HL$15,'Ciclo Semaforico'!BX$30,S!$HC48:$HL48)+SUMIF(N!$HC$15:$HL$15,'Ciclo Semaforico'!BX$30,N!$HC48:$HL48)+SUMIF(E!$HC$15:$HL$15,'Ciclo Semaforico'!BX$30,E!$HC48:$HL48)+SUMIF(O!$HC$15:$HL$15,'Ciclo Semaforico'!BX$30,O!$HC48:$HL48)),(SUMIF(S!$HC$15:$HL$15,'Ciclo Semaforico'!BX$30,S!$HC48:$HL48)+SUMIF(N!$HC$15:$HL$15,'Ciclo Semaforico'!BX$30,N!$HC48:$HL48)+SUMIF(E!$HC$15:$HL$15,'Ciclo Semaforico'!BX$30,E!$HC48:$HL48)+SUMIF(O!$HC$15:$HL$15,'Ciclo Semaforico'!BX$30,O!$HC48:$HL48))*BX$31))</f>
        <v>0</v>
      </c>
      <c r="BY73" s="245">
        <f>IF(BY$32="",IF(BY$31="",(SUMIF(S!$HC$15:$HL$15,'Ciclo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Semaforico'!BY$30,O!$HC48:$HL48))*BY$31),(SUMIF(S!$HC$15:$HL$15,'Ciclo Semaforico'!BY$32,S!$HC48:$HL48)+SUMIF(N!$HC$15:$HL$15,'Ciclo Semaforico'!BY$32,N!$HC48:$HL48)+SUMIF(E!$HC$15:$HL$15,'Ciclo Semaforico'!BY$32,E!$HC48:$HL48)+SUMIF(O!$HC$15:$HL$15,'Ciclo Semaforico'!BY$32,O!$HC48:$HL48))-IF(BY$31="",(SUMIF(S!$HC$15:$HL$15,'Ciclo Semaforico'!BY$30,S!$HC48:$HL48)+SUMIF(N!$HC$15:$HL$15,'Ciclo Semaforico'!BY$30,N!$HC48:$HL48)+SUMIF(E!$HC$15:$HL$15,'Ciclo Semaforico'!BY$30,E!$HC48:$HL48)+SUMIF(O!$HC$15:$HL$15,'Ciclo Semaforico'!BY$30,O!$HC48:$HL48)),(SUMIF(S!$HC$15:$HL$15,'Ciclo Semaforico'!BY$30,S!$HC48:$HL48)+SUMIF(N!$HC$15:$HL$15,'Ciclo Semaforico'!BY$30,N!$HC48:$HL48)+SUMIF(E!$HC$15:$HL$15,'Ciclo Semaforico'!BY$30,E!$HC48:$HL48)+SUMIF(O!$HC$15:$HL$15,'Ciclo Semaforico'!BY$30,O!$HC48:$HL48))*BY$31))</f>
        <v>0</v>
      </c>
      <c r="BZ73" s="245">
        <f>IF(BZ$32="",IF(BZ$31="",(SUMIF(S!$HC$15:$HL$15,'Ciclo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Semaforico'!BZ$30,O!$HC48:$HL48))*BZ$31),(SUMIF(S!$HC$15:$HL$15,'Ciclo Semaforico'!BZ$32,S!$HC48:$HL48)+SUMIF(N!$HC$15:$HL$15,'Ciclo Semaforico'!BZ$32,N!$HC48:$HL48)+SUMIF(E!$HC$15:$HL$15,'Ciclo Semaforico'!BZ$32,E!$HC48:$HL48)+SUMIF(O!$HC$15:$HL$15,'Ciclo Semaforico'!BZ$32,O!$HC48:$HL48))-IF(BZ$31="",(SUMIF(S!$HC$15:$HL$15,'Ciclo Semaforico'!BZ$30,S!$HC48:$HL48)+SUMIF(N!$HC$15:$HL$15,'Ciclo Semaforico'!BZ$30,N!$HC48:$HL48)+SUMIF(E!$HC$15:$HL$15,'Ciclo Semaforico'!BZ$30,E!$HC48:$HL48)+SUMIF(O!$HC$15:$HL$15,'Ciclo Semaforico'!BZ$30,O!$HC48:$HL48)),(SUMIF(S!$HC$15:$HL$15,'Ciclo Semaforico'!BZ$30,S!$HC48:$HL48)+SUMIF(N!$HC$15:$HL$15,'Ciclo Semaforico'!BZ$30,N!$HC48:$HL48)+SUMIF(E!$HC$15:$HL$15,'Ciclo Semaforico'!BZ$30,E!$HC48:$HL48)+SUMIF(O!$HC$15:$HL$15,'Ciclo Semaforico'!BZ$30,O!$HC48:$HL48))*BZ$31))</f>
        <v>0</v>
      </c>
      <c r="CA73" s="245">
        <f>IF(CA$32="",IF(CA$31="",(SUMIF(S!$HC$15:$HL$15,'Ciclo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Semaforico'!CA$30,O!$HC48:$HL48))*CA$31),(SUMIF(S!$HC$15:$HL$15,'Ciclo Semaforico'!CA$32,S!$HC48:$HL48)+SUMIF(N!$HC$15:$HL$15,'Ciclo Semaforico'!CA$32,N!$HC48:$HL48)+SUMIF(E!$HC$15:$HL$15,'Ciclo Semaforico'!CA$32,E!$HC48:$HL48)+SUMIF(O!$HC$15:$HL$15,'Ciclo Semaforico'!CA$32,O!$HC48:$HL48))-IF(CA$31="",(SUMIF(S!$HC$15:$HL$15,'Ciclo Semaforico'!CA$30,S!$HC48:$HL48)+SUMIF(N!$HC$15:$HL$15,'Ciclo Semaforico'!CA$30,N!$HC48:$HL48)+SUMIF(E!$HC$15:$HL$15,'Ciclo Semaforico'!CA$30,E!$HC48:$HL48)+SUMIF(O!$HC$15:$HL$15,'Ciclo Semaforico'!CA$30,O!$HC48:$HL48)),(SUMIF(S!$HC$15:$HL$15,'Ciclo Semaforico'!CA$30,S!$HC48:$HL48)+SUMIF(N!$HC$15:$HL$15,'Ciclo Semaforico'!CA$30,N!$HC48:$HL48)+SUMIF(E!$HC$15:$HL$15,'Ciclo Semaforico'!CA$30,E!$HC48:$HL48)+SUMIF(O!$HC$15:$HL$15,'Ciclo Semaforico'!CA$30,O!$HC48:$HL48))*CA$31))</f>
        <v>0</v>
      </c>
      <c r="CB73" s="245">
        <f>IF(CB$32="",IF(CB$31="",(SUMIF(S!$HC$15:$HL$15,'Ciclo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Semaforico'!CB$30,O!$HC48:$HL48))*CB$31),(SUMIF(S!$HC$15:$HL$15,'Ciclo Semaforico'!CB$32,S!$HC48:$HL48)+SUMIF(N!$HC$15:$HL$15,'Ciclo Semaforico'!CB$32,N!$HC48:$HL48)+SUMIF(E!$HC$15:$HL$15,'Ciclo Semaforico'!CB$32,E!$HC48:$HL48)+SUMIF(O!$HC$15:$HL$15,'Ciclo Semaforico'!CB$32,O!$HC48:$HL48))-IF(CB$31="",(SUMIF(S!$HC$15:$HL$15,'Ciclo Semaforico'!CB$30,S!$HC48:$HL48)+SUMIF(N!$HC$15:$HL$15,'Ciclo Semaforico'!CB$30,N!$HC48:$HL48)+SUMIF(E!$HC$15:$HL$15,'Ciclo Semaforico'!CB$30,E!$HC48:$HL48)+SUMIF(O!$HC$15:$HL$15,'Ciclo Semaforico'!CB$30,O!$HC48:$HL48)),(SUMIF(S!$HC$15:$HL$15,'Ciclo Semaforico'!CB$30,S!$HC48:$HL48)+SUMIF(N!$HC$15:$HL$15,'Ciclo Semaforico'!CB$30,N!$HC48:$HL48)+SUMIF(E!$HC$15:$HL$15,'Ciclo Semaforico'!CB$30,E!$HC48:$HL48)+SUMIF(O!$HC$15:$HL$15,'Ciclo Semaforico'!CB$30,O!$HC48:$HL48))*CB$31))</f>
        <v>0</v>
      </c>
      <c r="CC73" s="245">
        <f>IF(CC$32="",IF(CC$31="",(SUMIF(S!$HC$15:$HL$15,'Ciclo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Semaforico'!CC$30,O!$HC48:$HL48))*CC$31),(SUMIF(S!$HC$15:$HL$15,'Ciclo Semaforico'!CC$32,S!$HC48:$HL48)+SUMIF(N!$HC$15:$HL$15,'Ciclo Semaforico'!CC$32,N!$HC48:$HL48)+SUMIF(E!$HC$15:$HL$15,'Ciclo Semaforico'!CC$32,E!$HC48:$HL48)+SUMIF(O!$HC$15:$HL$15,'Ciclo Semaforico'!CC$32,O!$HC48:$HL48))-IF(CC$31="",(SUMIF(S!$HC$15:$HL$15,'Ciclo Semaforico'!CC$30,S!$HC48:$HL48)+SUMIF(N!$HC$15:$HL$15,'Ciclo Semaforico'!CC$30,N!$HC48:$HL48)+SUMIF(E!$HC$15:$HL$15,'Ciclo Semaforico'!CC$30,E!$HC48:$HL48)+SUMIF(O!$HC$15:$HL$15,'Ciclo Semaforico'!CC$30,O!$HC48:$HL48)),(SUMIF(S!$HC$15:$HL$15,'Ciclo Semaforico'!CC$30,S!$HC48:$HL48)+SUMIF(N!$HC$15:$HL$15,'Ciclo Semaforico'!CC$30,N!$HC48:$HL48)+SUMIF(E!$HC$15:$HL$15,'Ciclo Semaforico'!CC$30,E!$HC48:$HL48)+SUMIF(O!$HC$15:$HL$15,'Ciclo Semaforico'!CC$30,O!$HC48:$HL48))*CC$31))</f>
        <v>0</v>
      </c>
      <c r="CD73" s="245">
        <f>IF(CD$32="",IF(CD$31="",(SUMIF(S!$HC$15:$HL$15,'Ciclo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Semaforico'!CD$30,O!$HC48:$HL48))*CD$31),(SUMIF(S!$HC$15:$HL$15,'Ciclo Semaforico'!CD$32,S!$HC48:$HL48)+SUMIF(N!$HC$15:$HL$15,'Ciclo Semaforico'!CD$32,N!$HC48:$HL48)+SUMIF(E!$HC$15:$HL$15,'Ciclo Semaforico'!CD$32,E!$HC48:$HL48)+SUMIF(O!$HC$15:$HL$15,'Ciclo Semaforico'!CD$32,O!$HC48:$HL48))-IF(CD$31="",(SUMIF(S!$HC$15:$HL$15,'Ciclo Semaforico'!CD$30,S!$HC48:$HL48)+SUMIF(N!$HC$15:$HL$15,'Ciclo Semaforico'!CD$30,N!$HC48:$HL48)+SUMIF(E!$HC$15:$HL$15,'Ciclo Semaforico'!CD$30,E!$HC48:$HL48)+SUMIF(O!$HC$15:$HL$15,'Ciclo Semaforico'!CD$30,O!$HC48:$HL48)),(SUMIF(S!$HC$15:$HL$15,'Ciclo Semaforico'!CD$30,S!$HC48:$HL48)+SUMIF(N!$HC$15:$HL$15,'Ciclo Semaforico'!CD$30,N!$HC48:$HL48)+SUMIF(E!$HC$15:$HL$15,'Ciclo Semaforico'!CD$30,E!$HC48:$HL48)+SUMIF(O!$HC$15:$HL$15,'Ciclo Semaforico'!CD$30,O!$HC48:$HL48))*CD$31))</f>
        <v>0</v>
      </c>
      <c r="CE73" s="245">
        <f>IF(CE$32="",IF(CE$31="",(SUMIF(S!$HC$15:$HL$15,'Ciclo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Semaforico'!CE$30,O!$HC48:$HL48))*CE$31),(SUMIF(S!$HC$15:$HL$15,'Ciclo Semaforico'!CE$32,S!$HC48:$HL48)+SUMIF(N!$HC$15:$HL$15,'Ciclo Semaforico'!CE$32,N!$HC48:$HL48)+SUMIF(E!$HC$15:$HL$15,'Ciclo Semaforico'!CE$32,E!$HC48:$HL48)+SUMIF(O!$HC$15:$HL$15,'Ciclo Semaforico'!CE$32,O!$HC48:$HL48))-IF(CE$31="",(SUMIF(S!$HC$15:$HL$15,'Ciclo Semaforico'!CE$30,S!$HC48:$HL48)+SUMIF(N!$HC$15:$HL$15,'Ciclo Semaforico'!CE$30,N!$HC48:$HL48)+SUMIF(E!$HC$15:$HL$15,'Ciclo Semaforico'!CE$30,E!$HC48:$HL48)+SUMIF(O!$HC$15:$HL$15,'Ciclo Semaforico'!CE$30,O!$HC48:$HL48)),(SUMIF(S!$HC$15:$HL$15,'Ciclo Semaforico'!CE$30,S!$HC48:$HL48)+SUMIF(N!$HC$15:$HL$15,'Ciclo Semaforico'!CE$30,N!$HC48:$HL48)+SUMIF(E!$HC$15:$HL$15,'Ciclo Semaforico'!CE$30,E!$HC48:$HL48)+SUMIF(O!$HC$15:$HL$15,'Ciclo Semaforico'!CE$30,O!$HC48:$HL48))*CE$31))</f>
        <v>0</v>
      </c>
      <c r="CF73" s="245">
        <f>IF(CF$32="",IF(CF$31="",(SUMIF(S!$HC$15:$HL$15,'Ciclo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Semaforico'!CF$30,O!$HC48:$HL48))*CF$31),(SUMIF(S!$HC$15:$HL$15,'Ciclo Semaforico'!CF$32,S!$HC48:$HL48)+SUMIF(N!$HC$15:$HL$15,'Ciclo Semaforico'!CF$32,N!$HC48:$HL48)+SUMIF(E!$HC$15:$HL$15,'Ciclo Semaforico'!CF$32,E!$HC48:$HL48)+SUMIF(O!$HC$15:$HL$15,'Ciclo Semaforico'!CF$32,O!$HC48:$HL48))-IF(CF$31="",(SUMIF(S!$HC$15:$HL$15,'Ciclo Semaforico'!CF$30,S!$HC48:$HL48)+SUMIF(N!$HC$15:$HL$15,'Ciclo Semaforico'!CF$30,N!$HC48:$HL48)+SUMIF(E!$HC$15:$HL$15,'Ciclo Semaforico'!CF$30,E!$HC48:$HL48)+SUMIF(O!$HC$15:$HL$15,'Ciclo Semaforico'!CF$30,O!$HC48:$HL48)),(SUMIF(S!$HC$15:$HL$15,'Ciclo Semaforico'!CF$30,S!$HC48:$HL48)+SUMIF(N!$HC$15:$HL$15,'Ciclo Semaforico'!CF$30,N!$HC48:$HL48)+SUMIF(E!$HC$15:$HL$15,'Ciclo Semaforico'!CF$30,E!$HC48:$HL48)+SUMIF(O!$HC$15:$HL$15,'Ciclo Semaforico'!CF$30,O!$HC48:$HL48))*CF$31))</f>
        <v>0</v>
      </c>
      <c r="CG73" s="245">
        <f>IF(CG$32="",IF(CG$31="",(SUMIF(S!$HC$15:$HL$15,'Ciclo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Semaforico'!CG$30,O!$HC48:$HL48))*CG$31),(SUMIF(S!$HC$15:$HL$15,'Ciclo Semaforico'!CG$32,S!$HC48:$HL48)+SUMIF(N!$HC$15:$HL$15,'Ciclo Semaforico'!CG$32,N!$HC48:$HL48)+SUMIF(E!$HC$15:$HL$15,'Ciclo Semaforico'!CG$32,E!$HC48:$HL48)+SUMIF(O!$HC$15:$HL$15,'Ciclo Semaforico'!CG$32,O!$HC48:$HL48))-IF(CG$31="",(SUMIF(S!$HC$15:$HL$15,'Ciclo Semaforico'!CG$30,S!$HC48:$HL48)+SUMIF(N!$HC$15:$HL$15,'Ciclo Semaforico'!CG$30,N!$HC48:$HL48)+SUMIF(E!$HC$15:$HL$15,'Ciclo Semaforico'!CG$30,E!$HC48:$HL48)+SUMIF(O!$HC$15:$HL$15,'Ciclo Semaforico'!CG$30,O!$HC48:$HL48)),(SUMIF(S!$HC$15:$HL$15,'Ciclo Semaforico'!CG$30,S!$HC48:$HL48)+SUMIF(N!$HC$15:$HL$15,'Ciclo Semaforico'!CG$30,N!$HC48:$HL48)+SUMIF(E!$HC$15:$HL$15,'Ciclo Semaforico'!CG$30,E!$HC48:$HL48)+SUMIF(O!$HC$15:$HL$15,'Ciclo Semaforico'!CG$30,O!$HC48:$HL48))*CG$31))</f>
        <v>0</v>
      </c>
      <c r="CH73" s="246">
        <f>IF(CH$32="",IF(CH$31="",(SUMIF(S!$HC$15:$HL$15,'Ciclo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Semaforico'!CH$30,O!$HC48:$HL48))*CH$31),(SUMIF(S!$HC$15:$HL$15,'Ciclo Semaforico'!CH$32,S!$HC48:$HL48)+SUMIF(N!$HC$15:$HL$15,'Ciclo Semaforico'!CH$32,N!$HC48:$HL48)+SUMIF(E!$HC$15:$HL$15,'Ciclo Semaforico'!CH$32,E!$HC48:$HL48)+SUMIF(O!$HC$15:$HL$15,'Ciclo Semaforico'!CH$32,O!$HC48:$HL48))-IF(CH$31="",(SUMIF(S!$HC$15:$HL$15,'Ciclo Semaforico'!CH$30,S!$HC48:$HL48)+SUMIF(N!$HC$15:$HL$15,'Ciclo Semaforico'!CH$30,N!$HC48:$HL48)+SUMIF(E!$HC$15:$HL$15,'Ciclo Semaforico'!CH$30,E!$HC48:$HL48)+SUMIF(O!$HC$15:$HL$15,'Ciclo Semaforico'!CH$30,O!$HC48:$HL48)),(SUMIF(S!$HC$15:$HL$15,'Ciclo Semaforico'!CH$30,S!$HC48:$HL48)+SUMIF(N!$HC$15:$HL$15,'Ciclo Semaforico'!CH$30,N!$HC48:$HL48)+SUMIF(E!$HC$15:$HL$15,'Ciclo Semaforico'!CH$30,E!$HC48:$HL48)+SUMIF(O!$HC$15:$HL$15,'Ciclo Semaforico'!CH$30,O!$HC48:$HL48))*CH$31))</f>
        <v>0</v>
      </c>
      <c r="CI73" s="244">
        <f t="shared" si="52"/>
        <v>0</v>
      </c>
      <c r="CJ73" s="245">
        <f t="shared" si="53"/>
        <v>0</v>
      </c>
      <c r="CK73" s="245">
        <f t="shared" si="54"/>
        <v>0</v>
      </c>
      <c r="CL73" s="245">
        <f t="shared" si="55"/>
        <v>0</v>
      </c>
      <c r="CM73" s="245" t="e">
        <f t="shared" si="56"/>
        <v>#REF!</v>
      </c>
      <c r="CN73" s="245">
        <f t="shared" si="57"/>
        <v>0</v>
      </c>
      <c r="CO73" s="245">
        <f t="shared" si="58"/>
        <v>0</v>
      </c>
      <c r="CP73" s="642">
        <f t="shared" si="59"/>
        <v>0</v>
      </c>
      <c r="CQ73" s="245">
        <f t="shared" si="60"/>
        <v>0</v>
      </c>
      <c r="CR73" s="245">
        <f t="shared" si="61"/>
        <v>0</v>
      </c>
      <c r="CS73" s="245">
        <f t="shared" si="62"/>
        <v>0</v>
      </c>
      <c r="CT73" s="246">
        <f t="shared" si="63"/>
        <v>0</v>
      </c>
      <c r="CU73" s="244">
        <f t="shared" si="64"/>
        <v>0</v>
      </c>
      <c r="CV73" s="245">
        <f t="shared" si="65"/>
        <v>0</v>
      </c>
      <c r="CW73" s="245">
        <f t="shared" si="66"/>
        <v>0</v>
      </c>
      <c r="CX73" s="245">
        <f t="shared" si="67"/>
        <v>0</v>
      </c>
      <c r="CY73" s="245">
        <f t="shared" si="68"/>
        <v>0</v>
      </c>
      <c r="CZ73" s="245">
        <f t="shared" si="69"/>
        <v>0</v>
      </c>
      <c r="DA73" s="245">
        <f t="shared" si="70"/>
        <v>0</v>
      </c>
      <c r="DB73" s="245">
        <f t="shared" si="71"/>
        <v>0</v>
      </c>
      <c r="DC73" s="245">
        <f t="shared" si="72"/>
        <v>0</v>
      </c>
      <c r="DD73" s="245">
        <f t="shared" si="73"/>
        <v>0</v>
      </c>
      <c r="DE73" s="245">
        <f t="shared" si="74"/>
        <v>0</v>
      </c>
      <c r="DF73" s="246">
        <f t="shared" si="75"/>
        <v>0</v>
      </c>
      <c r="DG73" s="244" t="e">
        <f t="shared" si="76"/>
        <v>#REF!</v>
      </c>
      <c r="DH73" s="245" t="e">
        <f t="shared" si="77"/>
        <v>#REF!</v>
      </c>
      <c r="DI73" s="245" t="e">
        <f t="shared" si="78"/>
        <v>#REF!</v>
      </c>
      <c r="DJ73" s="642" t="e">
        <f t="shared" si="79"/>
        <v>#REF!</v>
      </c>
      <c r="DK73" s="642" t="e">
        <f t="shared" si="80"/>
        <v>#REF!</v>
      </c>
      <c r="DL73" s="642" t="e">
        <f t="shared" si="81"/>
        <v>#REF!</v>
      </c>
      <c r="DM73" s="245">
        <f t="shared" si="82"/>
        <v>0</v>
      </c>
      <c r="DN73" s="245">
        <f t="shared" si="83"/>
        <v>0</v>
      </c>
      <c r="DO73" s="245">
        <f t="shared" si="84"/>
        <v>0</v>
      </c>
      <c r="DP73" s="245">
        <f t="shared" si="85"/>
        <v>0</v>
      </c>
      <c r="DQ73" s="245">
        <f t="shared" si="86"/>
        <v>0</v>
      </c>
      <c r="DR73" s="246">
        <f t="shared" si="87"/>
        <v>0</v>
      </c>
      <c r="DS73" s="244">
        <f t="shared" si="88"/>
        <v>0</v>
      </c>
      <c r="DT73" s="245">
        <f t="shared" si="89"/>
        <v>0</v>
      </c>
      <c r="DU73" s="245">
        <f t="shared" si="90"/>
        <v>0</v>
      </c>
      <c r="DV73" s="245">
        <f t="shared" si="91"/>
        <v>0</v>
      </c>
      <c r="DW73" s="245">
        <f t="shared" si="92"/>
        <v>0</v>
      </c>
      <c r="DX73" s="245">
        <f t="shared" si="93"/>
        <v>0</v>
      </c>
      <c r="DY73" s="245">
        <f t="shared" si="94"/>
        <v>0</v>
      </c>
      <c r="DZ73" s="245">
        <f t="shared" si="95"/>
        <v>0</v>
      </c>
      <c r="EA73" s="245">
        <f t="shared" si="96"/>
        <v>0</v>
      </c>
      <c r="EB73" s="245">
        <f t="shared" si="97"/>
        <v>0</v>
      </c>
      <c r="EC73" s="245">
        <f t="shared" si="98"/>
        <v>0</v>
      </c>
      <c r="ED73" s="246">
        <f t="shared" si="99"/>
        <v>0</v>
      </c>
      <c r="EE73" s="244">
        <f t="shared" si="100"/>
        <v>0</v>
      </c>
      <c r="EF73" s="245">
        <f t="shared" si="101"/>
        <v>0</v>
      </c>
      <c r="EG73" s="245">
        <f t="shared" si="102"/>
        <v>0</v>
      </c>
      <c r="EH73" s="245">
        <f t="shared" si="103"/>
        <v>0</v>
      </c>
      <c r="EI73" s="245">
        <f t="shared" si="104"/>
        <v>0</v>
      </c>
      <c r="EJ73" s="245">
        <f t="shared" si="105"/>
        <v>0</v>
      </c>
      <c r="EK73" s="245">
        <f t="shared" si="106"/>
        <v>0</v>
      </c>
      <c r="EL73" s="245">
        <f t="shared" si="107"/>
        <v>0</v>
      </c>
      <c r="EM73" s="245">
        <f t="shared" si="108"/>
        <v>0</v>
      </c>
      <c r="EN73" s="245">
        <f t="shared" si="109"/>
        <v>0</v>
      </c>
      <c r="EO73" s="245">
        <f t="shared" si="110"/>
        <v>0</v>
      </c>
      <c r="EP73" s="246">
        <f t="shared" si="111"/>
        <v>0</v>
      </c>
      <c r="EQ73" s="255">
        <f t="shared" si="112"/>
        <v>0</v>
      </c>
      <c r="ER73" s="256">
        <f t="shared" si="113"/>
        <v>0</v>
      </c>
      <c r="ES73" s="256">
        <f t="shared" si="114"/>
        <v>0</v>
      </c>
      <c r="ET73" s="256">
        <f t="shared" si="115"/>
        <v>0</v>
      </c>
      <c r="EU73" s="256" t="e">
        <f t="shared" si="116"/>
        <v>#REF!</v>
      </c>
      <c r="EV73" s="256">
        <f t="shared" si="117"/>
        <v>0</v>
      </c>
      <c r="EW73" s="256">
        <f t="shared" si="118"/>
        <v>0</v>
      </c>
      <c r="EX73" s="643" t="str">
        <f t="shared" si="119"/>
        <v/>
      </c>
      <c r="EY73" s="256" t="str">
        <f t="shared" si="120"/>
        <v/>
      </c>
      <c r="EZ73" s="256" t="str">
        <f t="shared" si="121"/>
        <v/>
      </c>
      <c r="FA73" s="256" t="str">
        <f t="shared" si="122"/>
        <v/>
      </c>
      <c r="FB73" s="257" t="str">
        <f t="shared" si="123"/>
        <v/>
      </c>
      <c r="FC73" s="255">
        <f t="shared" si="124"/>
        <v>0</v>
      </c>
      <c r="FD73" s="643" t="str">
        <f t="shared" si="125"/>
        <v/>
      </c>
      <c r="FE73" s="256" t="str">
        <f t="shared" si="126"/>
        <v/>
      </c>
      <c r="FF73" s="256" t="str">
        <f t="shared" si="127"/>
        <v/>
      </c>
      <c r="FG73" s="256" t="str">
        <f t="shared" si="128"/>
        <v/>
      </c>
      <c r="FH73" s="256" t="str">
        <f t="shared" si="129"/>
        <v/>
      </c>
      <c r="FI73" s="256" t="str">
        <f t="shared" si="130"/>
        <v/>
      </c>
      <c r="FJ73" s="256" t="str">
        <f t="shared" si="131"/>
        <v/>
      </c>
      <c r="FK73" s="256" t="str">
        <f t="shared" si="132"/>
        <v/>
      </c>
      <c r="FL73" s="256" t="str">
        <f t="shared" si="133"/>
        <v/>
      </c>
      <c r="FM73" s="256" t="str">
        <f t="shared" si="134"/>
        <v/>
      </c>
      <c r="FN73" s="257" t="str">
        <f t="shared" si="135"/>
        <v/>
      </c>
      <c r="FO73" s="255" t="e">
        <f t="shared" si="136"/>
        <v>#REF!</v>
      </c>
      <c r="FP73" s="256" t="e">
        <f t="shared" si="137"/>
        <v>#REF!</v>
      </c>
      <c r="FQ73" s="256" t="e">
        <f t="shared" si="138"/>
        <v>#REF!</v>
      </c>
      <c r="FR73" s="643" t="e">
        <f>+IF(FR$30="","",ROUND(((DJ73*FR$32)/FR$31)/$IU73,2))</f>
        <v>#REF!</v>
      </c>
      <c r="FS73" s="643" t="e">
        <f t="shared" si="140"/>
        <v>#REF!</v>
      </c>
      <c r="FT73" s="643" t="e">
        <f t="shared" si="141"/>
        <v>#REF!</v>
      </c>
      <c r="FU73" s="256" t="str">
        <f t="shared" si="142"/>
        <v/>
      </c>
      <c r="FV73" s="256" t="str">
        <f t="shared" si="143"/>
        <v/>
      </c>
      <c r="FW73" s="256" t="str">
        <f t="shared" si="144"/>
        <v/>
      </c>
      <c r="FX73" s="256" t="str">
        <f t="shared" si="145"/>
        <v/>
      </c>
      <c r="FY73" s="256" t="str">
        <f t="shared" si="146"/>
        <v/>
      </c>
      <c r="FZ73" s="257" t="str">
        <f t="shared" si="147"/>
        <v/>
      </c>
      <c r="GA73" s="255" t="str">
        <f t="shared" si="148"/>
        <v/>
      </c>
      <c r="GB73" s="256" t="str">
        <f>+IF(GB$30="","",ROUND(((DT73*GB$32)/GB$31)/$IU73,2))</f>
        <v/>
      </c>
      <c r="GC73" s="256" t="str">
        <f t="shared" si="150"/>
        <v/>
      </c>
      <c r="GD73" s="256" t="str">
        <f>+IF(GD$30="","",ROUND(((DV73*GD$32)/GD$31)/$IU73,2))</f>
        <v/>
      </c>
      <c r="GE73" s="256" t="str">
        <f t="shared" si="152"/>
        <v/>
      </c>
      <c r="GF73" s="256" t="str">
        <f t="shared" si="153"/>
        <v/>
      </c>
      <c r="GG73" s="256" t="str">
        <f t="shared" si="154"/>
        <v/>
      </c>
      <c r="GH73" s="256" t="str">
        <f t="shared" si="155"/>
        <v/>
      </c>
      <c r="GI73" s="256" t="str">
        <f t="shared" si="156"/>
        <v/>
      </c>
      <c r="GJ73" s="256" t="str">
        <f t="shared" si="157"/>
        <v/>
      </c>
      <c r="GK73" s="256" t="str">
        <f t="shared" si="158"/>
        <v/>
      </c>
      <c r="GL73" s="257" t="str">
        <f t="shared" si="159"/>
        <v/>
      </c>
      <c r="GM73" s="255" t="str">
        <f t="shared" si="160"/>
        <v/>
      </c>
      <c r="GN73" s="256" t="str">
        <f t="shared" si="161"/>
        <v/>
      </c>
      <c r="GO73" s="256" t="str">
        <f t="shared" si="162"/>
        <v/>
      </c>
      <c r="GP73" s="256" t="str">
        <f t="shared" si="163"/>
        <v/>
      </c>
      <c r="GQ73" s="256" t="str">
        <f t="shared" si="164"/>
        <v/>
      </c>
      <c r="GR73" s="256" t="str">
        <f t="shared" si="165"/>
        <v/>
      </c>
      <c r="GS73" s="256" t="str">
        <f t="shared" si="166"/>
        <v/>
      </c>
      <c r="GT73" s="256" t="str">
        <f t="shared" si="167"/>
        <v/>
      </c>
      <c r="GU73" s="256" t="str">
        <f t="shared" si="168"/>
        <v/>
      </c>
      <c r="GV73" s="256" t="str">
        <f t="shared" si="169"/>
        <v/>
      </c>
      <c r="GW73" s="256" t="str">
        <f t="shared" si="170"/>
        <v/>
      </c>
      <c r="GX73" s="257" t="str">
        <f t="shared" si="171"/>
        <v/>
      </c>
      <c r="GY73" s="252">
        <f>+SUMIF($EQ$30:$FB$30,GY$29,$EQ73:$FB73)+SUMIF($EQ$30:$FB$30,GY$30,$EQ73:$FB73)+SUMIF($EQ$30:$FB$30,GY$31,$EQ73:$FB73)+SUMIF($EQ$30:$FB$30,GY$32,$EQ73:$FB73)+SUMIF($EQ$30:$FB$30,GY$33,$EQ73:$FB73)+SUMIF($EQ$30:$FB$30,GY$34,$EQ73:$FB73)+SUMIF($EQ$30:$FB$30,GY$35,$EQ73:$FB73)+SUMIF($EQ$30:$FB$30,GY$36,$EQ73:$FB73)+SUMIF($EQ$30:$FB$30,GY$37,$EQ73:$FB73)+SUMIF($EQ$30:$FB$30,GY$38,$EQ73:$FB73)+SUMIF($EQ$30:$FB$30,GY$39,$EQ73:$FB73)+SUMIF($EQ$30:$FB$30,GY$40,$EQ73:$FB73)</f>
        <v>0</v>
      </c>
      <c r="GZ73" s="253" t="e">
        <f t="shared" si="185"/>
        <v>#REF!</v>
      </c>
      <c r="HA73" s="253">
        <f t="shared" si="185"/>
        <v>0</v>
      </c>
      <c r="HB73" s="253">
        <f t="shared" si="185"/>
        <v>0</v>
      </c>
      <c r="HC73" s="253">
        <f t="shared" si="185"/>
        <v>0</v>
      </c>
      <c r="HD73" s="253">
        <f t="shared" si="185"/>
        <v>0</v>
      </c>
      <c r="HE73" s="253">
        <f t="shared" si="185"/>
        <v>0</v>
      </c>
      <c r="HF73" s="254">
        <f t="shared" si="185"/>
        <v>0</v>
      </c>
      <c r="HG73" s="252">
        <f t="shared" si="187"/>
        <v>0</v>
      </c>
      <c r="HH73" s="253">
        <f t="shared" si="187"/>
        <v>0</v>
      </c>
      <c r="HI73" s="253">
        <f t="shared" si="187"/>
        <v>0</v>
      </c>
      <c r="HJ73" s="253">
        <f t="shared" si="187"/>
        <v>0</v>
      </c>
      <c r="HK73" s="253">
        <f t="shared" si="187"/>
        <v>0</v>
      </c>
      <c r="HL73" s="253">
        <f t="shared" si="187"/>
        <v>0</v>
      </c>
      <c r="HM73" s="253">
        <f t="shared" si="187"/>
        <v>0</v>
      </c>
      <c r="HN73" s="254">
        <f t="shared" si="187"/>
        <v>0</v>
      </c>
      <c r="HO73" s="252" t="e">
        <f t="shared" si="189"/>
        <v>#REF!</v>
      </c>
      <c r="HP73" s="253" t="e">
        <f t="shared" si="189"/>
        <v>#REF!</v>
      </c>
      <c r="HQ73" s="253">
        <f t="shared" si="189"/>
        <v>0</v>
      </c>
      <c r="HR73" s="253">
        <f t="shared" si="189"/>
        <v>0</v>
      </c>
      <c r="HS73" s="253">
        <f t="shared" si="189"/>
        <v>0</v>
      </c>
      <c r="HT73" s="253">
        <f t="shared" si="189"/>
        <v>0</v>
      </c>
      <c r="HU73" s="253">
        <f t="shared" si="189"/>
        <v>0</v>
      </c>
      <c r="HV73" s="254">
        <f t="shared" si="189"/>
        <v>0</v>
      </c>
      <c r="HW73" s="252">
        <f t="shared" si="191"/>
        <v>0</v>
      </c>
      <c r="HX73" s="253">
        <f t="shared" si="191"/>
        <v>0</v>
      </c>
      <c r="HY73" s="253">
        <f t="shared" si="191"/>
        <v>0</v>
      </c>
      <c r="HZ73" s="253">
        <f t="shared" si="191"/>
        <v>0</v>
      </c>
      <c r="IA73" s="253">
        <f t="shared" si="191"/>
        <v>0</v>
      </c>
      <c r="IB73" s="253">
        <f t="shared" si="191"/>
        <v>0</v>
      </c>
      <c r="IC73" s="253">
        <f t="shared" si="191"/>
        <v>0</v>
      </c>
      <c r="ID73" s="254">
        <f t="shared" si="191"/>
        <v>0</v>
      </c>
      <c r="IE73" s="252">
        <f t="shared" si="193"/>
        <v>0</v>
      </c>
      <c r="IF73" s="253">
        <f t="shared" si="193"/>
        <v>0</v>
      </c>
      <c r="IG73" s="253">
        <f t="shared" si="193"/>
        <v>0</v>
      </c>
      <c r="IH73" s="253">
        <f t="shared" si="193"/>
        <v>0</v>
      </c>
      <c r="II73" s="253">
        <f t="shared" si="193"/>
        <v>0</v>
      </c>
      <c r="IJ73" s="253">
        <f t="shared" si="193"/>
        <v>0</v>
      </c>
      <c r="IK73" s="253">
        <f t="shared" si="193"/>
        <v>0</v>
      </c>
      <c r="IL73" s="254">
        <f t="shared" si="193"/>
        <v>0</v>
      </c>
      <c r="IM73" s="255" t="e">
        <f>+MAX(GY73:HF73)*JN73</f>
        <v>#REF!</v>
      </c>
      <c r="IN73" s="256">
        <f>+MAX(HG73:HN73)*JO73</f>
        <v>0</v>
      </c>
      <c r="IO73" s="256" t="e">
        <f>+MAX(HO73:HV73)*JP73</f>
        <v>#REF!</v>
      </c>
      <c r="IP73" s="256">
        <f>+MAX(HW73:ID73)*JQ73</f>
        <v>0</v>
      </c>
      <c r="IQ73" s="257">
        <f>+MAX(IE73:IL73)*JR73</f>
        <v>0</v>
      </c>
      <c r="IR73" s="404" t="e">
        <f t="shared" si="195"/>
        <v>#REF!</v>
      </c>
      <c r="IS73" s="250">
        <f t="shared" si="202"/>
        <v>15</v>
      </c>
      <c r="IT73" s="258" t="e">
        <f t="shared" si="183"/>
        <v>#REF!</v>
      </c>
      <c r="IU73" s="664">
        <v>2400</v>
      </c>
      <c r="IV73" s="409">
        <v>2</v>
      </c>
      <c r="IW73" s="648" t="s">
        <v>211</v>
      </c>
      <c r="IX73" s="649" t="e">
        <f t="shared" si="196"/>
        <v>#REF!</v>
      </c>
      <c r="IY73" s="650" t="e">
        <f t="shared" si="198"/>
        <v>#REF!</v>
      </c>
      <c r="IZ73" s="651">
        <v>3</v>
      </c>
      <c r="JA73" s="652">
        <v>2</v>
      </c>
      <c r="JB73" s="650" t="e">
        <f t="shared" si="199"/>
        <v>#REF!</v>
      </c>
      <c r="JC73" s="651">
        <v>3</v>
      </c>
      <c r="JD73" s="652">
        <v>2</v>
      </c>
      <c r="JE73" s="653" t="e">
        <f t="shared" si="200"/>
        <v>#REF!</v>
      </c>
      <c r="JF73" s="654">
        <v>3</v>
      </c>
      <c r="JG73" s="652">
        <v>2</v>
      </c>
      <c r="JH73" s="653"/>
      <c r="JI73" s="654"/>
      <c r="JJ73" s="655"/>
      <c r="JK73" s="418"/>
      <c r="JL73" s="419"/>
      <c r="JM73" s="420"/>
      <c r="JN73" s="662">
        <v>1</v>
      </c>
      <c r="JO73" s="662">
        <v>1.4</v>
      </c>
      <c r="JP73" s="662">
        <v>1</v>
      </c>
      <c r="JQ73" s="662">
        <v>1</v>
      </c>
      <c r="JR73" s="663">
        <v>1</v>
      </c>
      <c r="JS73" s="658" t="e">
        <f t="shared" si="201"/>
        <v>#REF!</v>
      </c>
    </row>
    <row r="74" spans="25:279" ht="20.100000000000001" customHeight="1">
      <c r="Y74" s="380" t="e">
        <f>N!IK49</f>
        <v>#REF!</v>
      </c>
      <c r="Z74" s="377" t="s">
        <v>31</v>
      </c>
      <c r="AA74" s="244">
        <f>IF(AA$32="",IF(AA$31="",(SUMIF(S!$HC$15:$HL$15,'Ciclo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Semaforico'!AA$30,O!$HC49:$HL49))*AA$31),(SUMIF(S!$HC$15:$HL$15,'Ciclo Semaforico'!AA$32,S!$HC49:$HL49)+SUMIF(N!$HC$15:$HL$15,'Ciclo Semaforico'!AA$32,N!$HC49:$HL49)+SUMIF(E!$HC$15:$HL$15,'Ciclo Semaforico'!AA$32,E!$HC49:$HL49)+SUMIF(O!$HC$15:$HL$15,'Ciclo Semaforico'!AA$32,O!$HC49:$HL49))-IF(AA$31="",(SUMIF(S!$HC$15:$HL$15,'Ciclo Semaforico'!AA$30,S!$HC49:$HL49)+SUMIF(N!$HC$15:$HL$15,'Ciclo Semaforico'!AA$30,N!$HC49:$HL49)+SUMIF(E!$HC$15:$HL$15,'Ciclo Semaforico'!AA$30,E!$HC49:$HL49)+SUMIF(O!$HC$15:$HL$15,'Ciclo Semaforico'!AA$30,O!$HC49:$HL49)),(SUMIF(S!$HC$15:$HL$15,'Ciclo Semaforico'!AA$30,S!$HC49:$HL49)+SUMIF(N!$HC$15:$HL$15,'Ciclo Semaforico'!AA$30,N!$HC49:$HL49)+SUMIF(E!$HC$15:$HL$15,'Ciclo Semaforico'!AA$30,E!$HC49:$HL49)+SUMIF(O!$HC$15:$HL$15,'Ciclo Semaforico'!AA$30,O!$HC49:$HL49))*AA$31))</f>
        <v>0</v>
      </c>
      <c r="AB74" s="245">
        <f>IF(AB$32="",IF(AB$31="",(SUMIF(S!$HC$15:$HL$15,'Ciclo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Semaforico'!AB$30,O!$HC49:$HL49))*AB$31),(SUMIF(S!$HC$15:$HL$15,'Ciclo Semaforico'!AB$32,S!$HC49:$HL49)+SUMIF(N!$HC$15:$HL$15,'Ciclo Semaforico'!AB$32,N!$HC49:$HL49)+SUMIF(E!$HC$15:$HL$15,'Ciclo Semaforico'!AB$32,E!$HC49:$HL49)+SUMIF(O!$HC$15:$HL$15,'Ciclo Semaforico'!AB$32,O!$HC49:$HL49))-IF(AB$31="",(SUMIF(S!$HC$15:$HL$15,'Ciclo Semaforico'!AB$30,S!$HC49:$HL49)+SUMIF(N!$HC$15:$HL$15,'Ciclo Semaforico'!AB$30,N!$HC49:$HL49)+SUMIF(E!$HC$15:$HL$15,'Ciclo Semaforico'!AB$30,E!$HC49:$HL49)+SUMIF(O!$HC$15:$HL$15,'Ciclo Semaforico'!AB$30,O!$HC49:$HL49)),(SUMIF(S!$HC$15:$HL$15,'Ciclo Semaforico'!AB$30,S!$HC49:$HL49)+SUMIF(N!$HC$15:$HL$15,'Ciclo Semaforico'!AB$30,N!$HC49:$HL49)+SUMIF(E!$HC$15:$HL$15,'Ciclo Semaforico'!AB$30,E!$HC49:$HL49)+SUMIF(O!$HC$15:$HL$15,'Ciclo Semaforico'!AB$30,O!$HC49:$HL49))*AB$31))</f>
        <v>0</v>
      </c>
      <c r="AC74" s="245">
        <f>IF(AC$32="",IF(AC$31="",(SUMIF(S!$HC$15:$HL$15,'Ciclo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Semaforico'!AC$30,O!$HC49:$HL49))*AC$31),(SUMIF(S!$HC$15:$HL$15,'Ciclo Semaforico'!AC$32,S!$HC49:$HL49)+SUMIF(N!$HC$15:$HL$15,'Ciclo Semaforico'!AC$32,N!$HC49:$HL49)+SUMIF(E!$HC$15:$HL$15,'Ciclo Semaforico'!AC$32,E!$HC49:$HL49)+SUMIF(O!$HC$15:$HL$15,'Ciclo Semaforico'!AC$32,O!$HC49:$HL49))-IF(AC$31="",(SUMIF(S!$HC$15:$HL$15,'Ciclo Semaforico'!AC$30,S!$HC49:$HL49)+SUMIF(N!$HC$15:$HL$15,'Ciclo Semaforico'!AC$30,N!$HC49:$HL49)+SUMIF(E!$HC$15:$HL$15,'Ciclo Semaforico'!AC$30,E!$HC49:$HL49)+SUMIF(O!$HC$15:$HL$15,'Ciclo Semaforico'!AC$30,O!$HC49:$HL49)),(SUMIF(S!$HC$15:$HL$15,'Ciclo Semaforico'!AC$30,S!$HC49:$HL49)+SUMIF(N!$HC$15:$HL$15,'Ciclo Semaforico'!AC$30,N!$HC49:$HL49)+SUMIF(E!$HC$15:$HL$15,'Ciclo Semaforico'!AC$30,E!$HC49:$HL49)+SUMIF(O!$HC$15:$HL$15,'Ciclo Semaforico'!AC$30,O!$HC49:$HL49))*AC$31))</f>
        <v>0</v>
      </c>
      <c r="AD74" s="245">
        <f>IF(AD$32="",IF(AD$31="",(SUMIF(S!$HC$15:$HL$15,'Ciclo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Semaforico'!AD$30,O!$HC49:$HL49))*AD$31),(SUMIF(S!$HC$15:$HL$15,'Ciclo Semaforico'!AD$32,S!$HC49:$HL49)+SUMIF(N!$HC$15:$HL$15,'Ciclo Semaforico'!AD$32,N!$HC49:$HL49)+SUMIF(E!$HC$15:$HL$15,'Ciclo Semaforico'!AD$32,E!$HC49:$HL49)+SUMIF(O!$HC$15:$HL$15,'Ciclo Semaforico'!AD$32,O!$HC49:$HL49))-IF(AD$31="",(SUMIF(S!$HC$15:$HL$15,'Ciclo Semaforico'!AD$30,S!$HC49:$HL49)+SUMIF(N!$HC$15:$HL$15,'Ciclo Semaforico'!AD$30,N!$HC49:$HL49)+SUMIF(E!$HC$15:$HL$15,'Ciclo Semaforico'!AD$30,E!$HC49:$HL49)+SUMIF(O!$HC$15:$HL$15,'Ciclo Semaforico'!AD$30,O!$HC49:$HL49)),(SUMIF(S!$HC$15:$HL$15,'Ciclo Semaforico'!AD$30,S!$HC49:$HL49)+SUMIF(N!$HC$15:$HL$15,'Ciclo Semaforico'!AD$30,N!$HC49:$HL49)+SUMIF(E!$HC$15:$HL$15,'Ciclo Semaforico'!AD$30,E!$HC49:$HL49)+SUMIF(O!$HC$15:$HL$15,'Ciclo Semaforico'!AD$30,O!$HC49:$HL49))*AD$31))</f>
        <v>0</v>
      </c>
      <c r="AE74" s="245" t="e">
        <f>IF(AE$32="",IF(AE$31="",(SUMIF(S!$HC$15:$HL$15,'Ciclo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Semaforico'!AE$30,O!$HC49:$HL49))*AE$31),(SUMIF(S!$HC$15:$HL$15,'Ciclo Semaforico'!AE$32,S!$HC49:$HL49)+SUMIF(N!$HC$15:$HL$15,'Ciclo Semaforico'!AE$32,N!$HC49:$HL49)+SUMIF(E!$HC$15:$HL$15,'Ciclo Semaforico'!AE$32,E!$HC49:$HL49)+SUMIF(O!$HC$15:$HL$15,'Ciclo Semaforico'!AE$32,O!$HC49:$HL49))-IF(AE$31="",(SUMIF(S!$HC$15:$HL$15,'Ciclo Semaforico'!AE$30,S!$HC49:$HL49)+SUMIF(N!$HC$15:$HL$15,'Ciclo Semaforico'!AE$30,N!$HC49:$HL49)+SUMIF(E!$HC$15:$HL$15,'Ciclo Semaforico'!AE$30,E!$HC49:$HL49)+SUMIF(O!$HC$15:$HL$15,'Ciclo Semaforico'!AE$30,O!$HC49:$HL49)),(SUMIF(S!$HC$15:$HL$15,'Ciclo Semaforico'!AE$30,S!$HC49:$HL49)+SUMIF(N!$HC$15:$HL$15,'Ciclo Semaforico'!AE$30,N!$HC49:$HL49)+SUMIF(E!$HC$15:$HL$15,'Ciclo Semaforico'!AE$30,E!$HC49:$HL49)+SUMIF(O!$HC$15:$HL$15,'Ciclo Semaforico'!AE$30,O!$HC49:$HL49))*AE$31))</f>
        <v>#REF!</v>
      </c>
      <c r="AF74" s="245">
        <f>IF(AF$32="",IF(AF$31="",(SUMIF(S!$HC$15:$HL$15,'Ciclo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Semaforico'!AF$30,O!$HC49:$HL49))*AF$31),(SUMIF(S!$HC$15:$HL$15,'Ciclo Semaforico'!AF$32,S!$HC49:$HL49)+SUMIF(N!$HC$15:$HL$15,'Ciclo Semaforico'!AF$32,N!$HC49:$HL49)+SUMIF(E!$HC$15:$HL$15,'Ciclo Semaforico'!AF$32,E!$HC49:$HL49)+SUMIF(O!$HC$15:$HL$15,'Ciclo Semaforico'!AF$32,O!$HC49:$HL49))-IF(AF$31="",(SUMIF(S!$HC$15:$HL$15,'Ciclo Semaforico'!AF$30,S!$HC49:$HL49)+SUMIF(N!$HC$15:$HL$15,'Ciclo Semaforico'!AF$30,N!$HC49:$HL49)+SUMIF(E!$HC$15:$HL$15,'Ciclo Semaforico'!AF$30,E!$HC49:$HL49)+SUMIF(O!$HC$15:$HL$15,'Ciclo Semaforico'!AF$30,O!$HC49:$HL49)),(SUMIF(S!$HC$15:$HL$15,'Ciclo Semaforico'!AF$30,S!$HC49:$HL49)+SUMIF(N!$HC$15:$HL$15,'Ciclo Semaforico'!AF$30,N!$HC49:$HL49)+SUMIF(E!$HC$15:$HL$15,'Ciclo Semaforico'!AF$30,E!$HC49:$HL49)+SUMIF(O!$HC$15:$HL$15,'Ciclo Semaforico'!AF$30,O!$HC49:$HL49))*AF$31))</f>
        <v>0</v>
      </c>
      <c r="AG74" s="245">
        <f>IF(AG$32="",IF(AG$31="",(SUMIF(S!$HC$15:$HL$15,'Ciclo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Semaforico'!AG$30,O!$HC49:$HL49))*AG$31),(SUMIF(S!$HC$15:$HL$15,'Ciclo Semaforico'!AG$32,S!$HC49:$HL49)+SUMIF(N!$HC$15:$HL$15,'Ciclo Semaforico'!AG$32,N!$HC49:$HL49)+SUMIF(E!$HC$15:$HL$15,'Ciclo Semaforico'!AG$32,E!$HC49:$HL49)+SUMIF(O!$HC$15:$HL$15,'Ciclo Semaforico'!AG$32,O!$HC49:$HL49))-IF(AG$31="",(SUMIF(S!$HC$15:$HL$15,'Ciclo Semaforico'!AG$30,S!$HC49:$HL49)+SUMIF(N!$HC$15:$HL$15,'Ciclo Semaforico'!AG$30,N!$HC49:$HL49)+SUMIF(E!$HC$15:$HL$15,'Ciclo Semaforico'!AG$30,E!$HC49:$HL49)+SUMIF(O!$HC$15:$HL$15,'Ciclo Semaforico'!AG$30,O!$HC49:$HL49)),(SUMIF(S!$HC$15:$HL$15,'Ciclo Semaforico'!AG$30,S!$HC49:$HL49)+SUMIF(N!$HC$15:$HL$15,'Ciclo Semaforico'!AG$30,N!$HC49:$HL49)+SUMIF(E!$HC$15:$HL$15,'Ciclo Semaforico'!AG$30,E!$HC49:$HL49)+SUMIF(O!$HC$15:$HL$15,'Ciclo Semaforico'!AG$30,O!$HC49:$HL49))*AG$31))</f>
        <v>0</v>
      </c>
      <c r="AH74" s="245">
        <f>IF(AH$32="",IF(AH$31="",(SUMIF(S!$HC$15:$HL$15,'Ciclo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Semaforico'!AH$30,O!$HC49:$HL49))*AH$31),(SUMIF(S!$HC$15:$HL$15,'Ciclo Semaforico'!AH$32,S!$HC49:$HL49)+SUMIF(N!$HC$15:$HL$15,'Ciclo Semaforico'!AH$32,N!$HC49:$HL49)+SUMIF(E!$HC$15:$HL$15,'Ciclo Semaforico'!AH$32,E!$HC49:$HL49)+SUMIF(O!$HC$15:$HL$15,'Ciclo Semaforico'!AH$32,O!$HC49:$HL49))-IF(AH$31="",(SUMIF(S!$HC$15:$HL$15,'Ciclo Semaforico'!AH$30,S!$HC49:$HL49)+SUMIF(N!$HC$15:$HL$15,'Ciclo Semaforico'!AH$30,N!$HC49:$HL49)+SUMIF(E!$HC$15:$HL$15,'Ciclo Semaforico'!AH$30,E!$HC49:$HL49)+SUMIF(O!$HC$15:$HL$15,'Ciclo Semaforico'!AH$30,O!$HC49:$HL49)),(SUMIF(S!$HC$15:$HL$15,'Ciclo Semaforico'!AH$30,S!$HC49:$HL49)+SUMIF(N!$HC$15:$HL$15,'Ciclo Semaforico'!AH$30,N!$HC49:$HL49)+SUMIF(E!$HC$15:$HL$15,'Ciclo Semaforico'!AH$30,E!$HC49:$HL49)+SUMIF(O!$HC$15:$HL$15,'Ciclo Semaforico'!AH$30,O!$HC49:$HL49))*AH$31))</f>
        <v>0</v>
      </c>
      <c r="AI74" s="245">
        <f>IF(AI$32="",IF(AI$31="",(SUMIF(S!$HC$15:$HL$15,'Ciclo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Semaforico'!AI$30,O!$HC49:$HL49))*AI$31),(SUMIF(S!$HC$15:$HL$15,'Ciclo Semaforico'!AI$32,S!$HC49:$HL49)+SUMIF(N!$HC$15:$HL$15,'Ciclo Semaforico'!AI$32,N!$HC49:$HL49)+SUMIF(E!$HC$15:$HL$15,'Ciclo Semaforico'!AI$32,E!$HC49:$HL49)+SUMIF(O!$HC$15:$HL$15,'Ciclo Semaforico'!AI$32,O!$HC49:$HL49))-IF(AI$31="",(SUMIF(S!$HC$15:$HL$15,'Ciclo Semaforico'!AI$30,S!$HC49:$HL49)+SUMIF(N!$HC$15:$HL$15,'Ciclo Semaforico'!AI$30,N!$HC49:$HL49)+SUMIF(E!$HC$15:$HL$15,'Ciclo Semaforico'!AI$30,E!$HC49:$HL49)+SUMIF(O!$HC$15:$HL$15,'Ciclo Semaforico'!AI$30,O!$HC49:$HL49)),(SUMIF(S!$HC$15:$HL$15,'Ciclo Semaforico'!AI$30,S!$HC49:$HL49)+SUMIF(N!$HC$15:$HL$15,'Ciclo Semaforico'!AI$30,N!$HC49:$HL49)+SUMIF(E!$HC$15:$HL$15,'Ciclo Semaforico'!AI$30,E!$HC49:$HL49)+SUMIF(O!$HC$15:$HL$15,'Ciclo Semaforico'!AI$30,O!$HC49:$HL49))*AI$31))</f>
        <v>0</v>
      </c>
      <c r="AJ74" s="245">
        <f>IF(AJ$32="",IF(AJ$31="",(SUMIF(S!$HC$15:$HL$15,'Ciclo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Semaforico'!AJ$30,O!$HC49:$HL49))*AJ$31),(SUMIF(S!$HC$15:$HL$15,'Ciclo Semaforico'!AJ$32,S!$HC49:$HL49)+SUMIF(N!$HC$15:$HL$15,'Ciclo Semaforico'!AJ$32,N!$HC49:$HL49)+SUMIF(E!$HC$15:$HL$15,'Ciclo Semaforico'!AJ$32,E!$HC49:$HL49)+SUMIF(O!$HC$15:$HL$15,'Ciclo Semaforico'!AJ$32,O!$HC49:$HL49))-IF(AJ$31="",(SUMIF(S!$HC$15:$HL$15,'Ciclo Semaforico'!AJ$30,S!$HC49:$HL49)+SUMIF(N!$HC$15:$HL$15,'Ciclo Semaforico'!AJ$30,N!$HC49:$HL49)+SUMIF(E!$HC$15:$HL$15,'Ciclo Semaforico'!AJ$30,E!$HC49:$HL49)+SUMIF(O!$HC$15:$HL$15,'Ciclo Semaforico'!AJ$30,O!$HC49:$HL49)),(SUMIF(S!$HC$15:$HL$15,'Ciclo Semaforico'!AJ$30,S!$HC49:$HL49)+SUMIF(N!$HC$15:$HL$15,'Ciclo Semaforico'!AJ$30,N!$HC49:$HL49)+SUMIF(E!$HC$15:$HL$15,'Ciclo Semaforico'!AJ$30,E!$HC49:$HL49)+SUMIF(O!$HC$15:$HL$15,'Ciclo Semaforico'!AJ$30,O!$HC49:$HL49))*AJ$31))</f>
        <v>0</v>
      </c>
      <c r="AK74" s="245">
        <f>IF(AK$32="",IF(AK$31="",(SUMIF(S!$HC$15:$HL$15,'Ciclo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Semaforico'!AK$30,O!$HC49:$HL49))*AK$31),(SUMIF(S!$HC$15:$HL$15,'Ciclo Semaforico'!AK$32,S!$HC49:$HL49)+SUMIF(N!$HC$15:$HL$15,'Ciclo Semaforico'!AK$32,N!$HC49:$HL49)+SUMIF(E!$HC$15:$HL$15,'Ciclo Semaforico'!AK$32,E!$HC49:$HL49)+SUMIF(O!$HC$15:$HL$15,'Ciclo Semaforico'!AK$32,O!$HC49:$HL49))-IF(AK$31="",(SUMIF(S!$HC$15:$HL$15,'Ciclo Semaforico'!AK$30,S!$HC49:$HL49)+SUMIF(N!$HC$15:$HL$15,'Ciclo Semaforico'!AK$30,N!$HC49:$HL49)+SUMIF(E!$HC$15:$HL$15,'Ciclo Semaforico'!AK$30,E!$HC49:$HL49)+SUMIF(O!$HC$15:$HL$15,'Ciclo Semaforico'!AK$30,O!$HC49:$HL49)),(SUMIF(S!$HC$15:$HL$15,'Ciclo Semaforico'!AK$30,S!$HC49:$HL49)+SUMIF(N!$HC$15:$HL$15,'Ciclo Semaforico'!AK$30,N!$HC49:$HL49)+SUMIF(E!$HC$15:$HL$15,'Ciclo Semaforico'!AK$30,E!$HC49:$HL49)+SUMIF(O!$HC$15:$HL$15,'Ciclo Semaforico'!AK$30,O!$HC49:$HL49))*AK$31))</f>
        <v>0</v>
      </c>
      <c r="AL74" s="246">
        <f>IF(AL$32="",IF(AL$31="",(SUMIF(S!$HC$15:$HL$15,'Ciclo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Semaforico'!AL$30,O!$HC49:$HL49))*AL$31),(SUMIF(S!$HC$15:$HL$15,'Ciclo Semaforico'!AL$32,S!$HC49:$HL49)+SUMIF(N!$HC$15:$HL$15,'Ciclo Semaforico'!AL$32,N!$HC49:$HL49)+SUMIF(E!$HC$15:$HL$15,'Ciclo Semaforico'!AL$32,E!$HC49:$HL49)+SUMIF(O!$HC$15:$HL$15,'Ciclo Semaforico'!AL$32,O!$HC49:$HL49))-IF(AL$31="",(SUMIF(S!$HC$15:$HL$15,'Ciclo Semaforico'!AL$30,S!$HC49:$HL49)+SUMIF(N!$HC$15:$HL$15,'Ciclo Semaforico'!AL$30,N!$HC49:$HL49)+SUMIF(E!$HC$15:$HL$15,'Ciclo Semaforico'!AL$30,E!$HC49:$HL49)+SUMIF(O!$HC$15:$HL$15,'Ciclo Semaforico'!AL$30,O!$HC49:$HL49)),(SUMIF(S!$HC$15:$HL$15,'Ciclo Semaforico'!AL$30,S!$HC49:$HL49)+SUMIF(N!$HC$15:$HL$15,'Ciclo Semaforico'!AL$30,N!$HC49:$HL49)+SUMIF(E!$HC$15:$HL$15,'Ciclo Semaforico'!AL$30,E!$HC49:$HL49)+SUMIF(O!$HC$15:$HL$15,'Ciclo Semaforico'!AL$30,O!$HC49:$HL49))*AL$31))</f>
        <v>0</v>
      </c>
      <c r="AM74" s="244">
        <f>IF(AM$32="",IF(AM$31="",(SUMIF(S!$HC$15:$HL$15,'Ciclo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Semaforico'!AM$30,O!$HC49:$HL49))*AM$31),(SUMIF(S!$HC$15:$HL$15,'Ciclo Semaforico'!AM$32,S!$HC49:$HL49)+SUMIF(N!$HC$15:$HL$15,'Ciclo Semaforico'!AM$32,N!$HC49:$HL49)+SUMIF(E!$HC$15:$HL$15,'Ciclo Semaforico'!AM$32,E!$HC49:$HL49)+SUMIF(O!$HC$15:$HL$15,'Ciclo Semaforico'!AM$32,O!$HC49:$HL49))-IF(AM$31="",(SUMIF(S!$HC$15:$HL$15,'Ciclo Semaforico'!AM$30,S!$HC49:$HL49)+SUMIF(N!$HC$15:$HL$15,'Ciclo Semaforico'!AM$30,N!$HC49:$HL49)+SUMIF(E!$HC$15:$HL$15,'Ciclo Semaforico'!AM$30,E!$HC49:$HL49)+SUMIF(O!$HC$15:$HL$15,'Ciclo Semaforico'!AM$30,O!$HC49:$HL49)),(SUMIF(S!$HC$15:$HL$15,'Ciclo Semaforico'!AM$30,S!$HC49:$HL49)+SUMIF(N!$HC$15:$HL$15,'Ciclo Semaforico'!AM$30,N!$HC49:$HL49)+SUMIF(E!$HC$15:$HL$15,'Ciclo Semaforico'!AM$30,E!$HC49:$HL49)+SUMIF(O!$HC$15:$HL$15,'Ciclo Semaforico'!AM$30,O!$HC49:$HL49))*AM$31))</f>
        <v>0</v>
      </c>
      <c r="AN74" s="245">
        <f>IF(AN$32="",IF(AN$31="",(SUMIF(S!$HC$15:$HL$15,'Ciclo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Semaforico'!AN$30,O!$HC49:$HL49))*AN$31),(SUMIF(S!$HC$15:$HL$15,'Ciclo Semaforico'!AN$32,S!$HC49:$HL49)+SUMIF(N!$HC$15:$HL$15,'Ciclo Semaforico'!AN$32,N!$HC49:$HL49)+SUMIF(E!$HC$15:$HL$15,'Ciclo Semaforico'!AN$32,E!$HC49:$HL49)+SUMIF(O!$HC$15:$HL$15,'Ciclo Semaforico'!AN$32,O!$HC49:$HL49))-IF(AN$31="",(SUMIF(S!$HC$15:$HL$15,'Ciclo Semaforico'!AN$30,S!$HC49:$HL49)+SUMIF(N!$HC$15:$HL$15,'Ciclo Semaforico'!AN$30,N!$HC49:$HL49)+SUMIF(E!$HC$15:$HL$15,'Ciclo Semaforico'!AN$30,E!$HC49:$HL49)+SUMIF(O!$HC$15:$HL$15,'Ciclo Semaforico'!AN$30,O!$HC49:$HL49)),(SUMIF(S!$HC$15:$HL$15,'Ciclo Semaforico'!AN$30,S!$HC49:$HL49)+SUMIF(N!$HC$15:$HL$15,'Ciclo Semaforico'!AN$30,N!$HC49:$HL49)+SUMIF(E!$HC$15:$HL$15,'Ciclo Semaforico'!AN$30,E!$HC49:$HL49)+SUMIF(O!$HC$15:$HL$15,'Ciclo Semaforico'!AN$30,O!$HC49:$HL49))*AN$31))</f>
        <v>0</v>
      </c>
      <c r="AO74" s="245">
        <f>IF(AO$32="",IF(AO$31="",(SUMIF(S!$HC$15:$HL$15,'Ciclo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Semaforico'!AO$30,O!$HC49:$HL49))*AO$31),(SUMIF(S!$HC$15:$HL$15,'Ciclo Semaforico'!AO$32,S!$HC49:$HL49)+SUMIF(N!$HC$15:$HL$15,'Ciclo Semaforico'!AO$32,N!$HC49:$HL49)+SUMIF(E!$HC$15:$HL$15,'Ciclo Semaforico'!AO$32,E!$HC49:$HL49)+SUMIF(O!$HC$15:$HL$15,'Ciclo Semaforico'!AO$32,O!$HC49:$HL49))-IF(AO$31="",(SUMIF(S!$HC$15:$HL$15,'Ciclo Semaforico'!AO$30,S!$HC49:$HL49)+SUMIF(N!$HC$15:$HL$15,'Ciclo Semaforico'!AO$30,N!$HC49:$HL49)+SUMIF(E!$HC$15:$HL$15,'Ciclo Semaforico'!AO$30,E!$HC49:$HL49)+SUMIF(O!$HC$15:$HL$15,'Ciclo Semaforico'!AO$30,O!$HC49:$HL49)),(SUMIF(S!$HC$15:$HL$15,'Ciclo Semaforico'!AO$30,S!$HC49:$HL49)+SUMIF(N!$HC$15:$HL$15,'Ciclo Semaforico'!AO$30,N!$HC49:$HL49)+SUMIF(E!$HC$15:$HL$15,'Ciclo Semaforico'!AO$30,E!$HC49:$HL49)+SUMIF(O!$HC$15:$HL$15,'Ciclo Semaforico'!AO$30,O!$HC49:$HL49))*AO$31))</f>
        <v>0</v>
      </c>
      <c r="AP74" s="245">
        <f>IF(AP$32="",IF(AP$31="",(SUMIF(S!$HC$15:$HL$15,'Ciclo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Semaforico'!AP$30,O!$HC49:$HL49))*AP$31),(SUMIF(S!$HC$15:$HL$15,'Ciclo Semaforico'!AP$32,S!$HC49:$HL49)+SUMIF(N!$HC$15:$HL$15,'Ciclo Semaforico'!AP$32,N!$HC49:$HL49)+SUMIF(E!$HC$15:$HL$15,'Ciclo Semaforico'!AP$32,E!$HC49:$HL49)+SUMIF(O!$HC$15:$HL$15,'Ciclo Semaforico'!AP$32,O!$HC49:$HL49))-IF(AP$31="",(SUMIF(S!$HC$15:$HL$15,'Ciclo Semaforico'!AP$30,S!$HC49:$HL49)+SUMIF(N!$HC$15:$HL$15,'Ciclo Semaforico'!AP$30,N!$HC49:$HL49)+SUMIF(E!$HC$15:$HL$15,'Ciclo Semaforico'!AP$30,E!$HC49:$HL49)+SUMIF(O!$HC$15:$HL$15,'Ciclo Semaforico'!AP$30,O!$HC49:$HL49)),(SUMIF(S!$HC$15:$HL$15,'Ciclo Semaforico'!AP$30,S!$HC49:$HL49)+SUMIF(N!$HC$15:$HL$15,'Ciclo Semaforico'!AP$30,N!$HC49:$HL49)+SUMIF(E!$HC$15:$HL$15,'Ciclo Semaforico'!AP$30,E!$HC49:$HL49)+SUMIF(O!$HC$15:$HL$15,'Ciclo Semaforico'!AP$30,O!$HC49:$HL49))*AP$31))</f>
        <v>0</v>
      </c>
      <c r="AQ74" s="245">
        <f>IF(AQ$32="",IF(AQ$31="",(SUMIF(S!$HC$15:$HL$15,'Ciclo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Semaforico'!AQ$30,O!$HC49:$HL49))*AQ$31),(SUMIF(S!$HC$15:$HL$15,'Ciclo Semaforico'!AQ$32,S!$HC49:$HL49)+SUMIF(N!$HC$15:$HL$15,'Ciclo Semaforico'!AQ$32,N!$HC49:$HL49)+SUMIF(E!$HC$15:$HL$15,'Ciclo Semaforico'!AQ$32,E!$HC49:$HL49)+SUMIF(O!$HC$15:$HL$15,'Ciclo Semaforico'!AQ$32,O!$HC49:$HL49))-IF(AQ$31="",(SUMIF(S!$HC$15:$HL$15,'Ciclo Semaforico'!AQ$30,S!$HC49:$HL49)+SUMIF(N!$HC$15:$HL$15,'Ciclo Semaforico'!AQ$30,N!$HC49:$HL49)+SUMIF(E!$HC$15:$HL$15,'Ciclo Semaforico'!AQ$30,E!$HC49:$HL49)+SUMIF(O!$HC$15:$HL$15,'Ciclo Semaforico'!AQ$30,O!$HC49:$HL49)),(SUMIF(S!$HC$15:$HL$15,'Ciclo Semaforico'!AQ$30,S!$HC49:$HL49)+SUMIF(N!$HC$15:$HL$15,'Ciclo Semaforico'!AQ$30,N!$HC49:$HL49)+SUMIF(E!$HC$15:$HL$15,'Ciclo Semaforico'!AQ$30,E!$HC49:$HL49)+SUMIF(O!$HC$15:$HL$15,'Ciclo Semaforico'!AQ$30,O!$HC49:$HL49))*AQ$31))</f>
        <v>0</v>
      </c>
      <c r="AR74" s="245">
        <f>IF(AR$32="",IF(AR$31="",(SUMIF(S!$HC$15:$HL$15,'Ciclo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Semaforico'!AR$30,O!$HC49:$HL49))*AR$31),(SUMIF(S!$HC$15:$HL$15,'Ciclo Semaforico'!AR$32,S!$HC49:$HL49)+SUMIF(N!$HC$15:$HL$15,'Ciclo Semaforico'!AR$32,N!$HC49:$HL49)+SUMIF(E!$HC$15:$HL$15,'Ciclo Semaforico'!AR$32,E!$HC49:$HL49)+SUMIF(O!$HC$15:$HL$15,'Ciclo Semaforico'!AR$32,O!$HC49:$HL49))-IF(AR$31="",(SUMIF(S!$HC$15:$HL$15,'Ciclo Semaforico'!AR$30,S!$HC49:$HL49)+SUMIF(N!$HC$15:$HL$15,'Ciclo Semaforico'!AR$30,N!$HC49:$HL49)+SUMIF(E!$HC$15:$HL$15,'Ciclo Semaforico'!AR$30,E!$HC49:$HL49)+SUMIF(O!$HC$15:$HL$15,'Ciclo Semaforico'!AR$30,O!$HC49:$HL49)),(SUMIF(S!$HC$15:$HL$15,'Ciclo Semaforico'!AR$30,S!$HC49:$HL49)+SUMIF(N!$HC$15:$HL$15,'Ciclo Semaforico'!AR$30,N!$HC49:$HL49)+SUMIF(E!$HC$15:$HL$15,'Ciclo Semaforico'!AR$30,E!$HC49:$HL49)+SUMIF(O!$HC$15:$HL$15,'Ciclo Semaforico'!AR$30,O!$HC49:$HL49))*AR$31))</f>
        <v>0</v>
      </c>
      <c r="AS74" s="245">
        <f>IF(AS$32="",IF(AS$31="",(SUMIF(S!$HC$15:$HL$15,'Ciclo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Semaforico'!AS$30,O!$HC49:$HL49))*AS$31),(SUMIF(S!$HC$15:$HL$15,'Ciclo Semaforico'!AS$32,S!$HC49:$HL49)+SUMIF(N!$HC$15:$HL$15,'Ciclo Semaforico'!AS$32,N!$HC49:$HL49)+SUMIF(E!$HC$15:$HL$15,'Ciclo Semaforico'!AS$32,E!$HC49:$HL49)+SUMIF(O!$HC$15:$HL$15,'Ciclo Semaforico'!AS$32,O!$HC49:$HL49))-IF(AS$31="",(SUMIF(S!$HC$15:$HL$15,'Ciclo Semaforico'!AS$30,S!$HC49:$HL49)+SUMIF(N!$HC$15:$HL$15,'Ciclo Semaforico'!AS$30,N!$HC49:$HL49)+SUMIF(E!$HC$15:$HL$15,'Ciclo Semaforico'!AS$30,E!$HC49:$HL49)+SUMIF(O!$HC$15:$HL$15,'Ciclo Semaforico'!AS$30,O!$HC49:$HL49)),(SUMIF(S!$HC$15:$HL$15,'Ciclo Semaforico'!AS$30,S!$HC49:$HL49)+SUMIF(N!$HC$15:$HL$15,'Ciclo Semaforico'!AS$30,N!$HC49:$HL49)+SUMIF(E!$HC$15:$HL$15,'Ciclo Semaforico'!AS$30,E!$HC49:$HL49)+SUMIF(O!$HC$15:$HL$15,'Ciclo Semaforico'!AS$30,O!$HC49:$HL49))*AS$31))</f>
        <v>0</v>
      </c>
      <c r="AT74" s="245">
        <f>IF(AT$32="",IF(AT$31="",(SUMIF(S!$HC$15:$HL$15,'Ciclo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Semaforico'!AT$30,O!$HC49:$HL49))*AT$31),(SUMIF(S!$HC$15:$HL$15,'Ciclo Semaforico'!AT$32,S!$HC49:$HL49)+SUMIF(N!$HC$15:$HL$15,'Ciclo Semaforico'!AT$32,N!$HC49:$HL49)+SUMIF(E!$HC$15:$HL$15,'Ciclo Semaforico'!AT$32,E!$HC49:$HL49)+SUMIF(O!$HC$15:$HL$15,'Ciclo Semaforico'!AT$32,O!$HC49:$HL49))-IF(AT$31="",(SUMIF(S!$HC$15:$HL$15,'Ciclo Semaforico'!AT$30,S!$HC49:$HL49)+SUMIF(N!$HC$15:$HL$15,'Ciclo Semaforico'!AT$30,N!$HC49:$HL49)+SUMIF(E!$HC$15:$HL$15,'Ciclo Semaforico'!AT$30,E!$HC49:$HL49)+SUMIF(O!$HC$15:$HL$15,'Ciclo Semaforico'!AT$30,O!$HC49:$HL49)),(SUMIF(S!$HC$15:$HL$15,'Ciclo Semaforico'!AT$30,S!$HC49:$HL49)+SUMIF(N!$HC$15:$HL$15,'Ciclo Semaforico'!AT$30,N!$HC49:$HL49)+SUMIF(E!$HC$15:$HL$15,'Ciclo Semaforico'!AT$30,E!$HC49:$HL49)+SUMIF(O!$HC$15:$HL$15,'Ciclo Semaforico'!AT$30,O!$HC49:$HL49))*AT$31))</f>
        <v>0</v>
      </c>
      <c r="AU74" s="245">
        <f>IF(AU$32="",IF(AU$31="",(SUMIF(S!$HC$15:$HL$15,'Ciclo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Semaforico'!AU$30,O!$HC49:$HL49))*AU$31),(SUMIF(S!$HC$15:$HL$15,'Ciclo Semaforico'!AU$32,S!$HC49:$HL49)+SUMIF(N!$HC$15:$HL$15,'Ciclo Semaforico'!AU$32,N!$HC49:$HL49)+SUMIF(E!$HC$15:$HL$15,'Ciclo Semaforico'!AU$32,E!$HC49:$HL49)+SUMIF(O!$HC$15:$HL$15,'Ciclo Semaforico'!AU$32,O!$HC49:$HL49))-IF(AU$31="",(SUMIF(S!$HC$15:$HL$15,'Ciclo Semaforico'!AU$30,S!$HC49:$HL49)+SUMIF(N!$HC$15:$HL$15,'Ciclo Semaforico'!AU$30,N!$HC49:$HL49)+SUMIF(E!$HC$15:$HL$15,'Ciclo Semaforico'!AU$30,E!$HC49:$HL49)+SUMIF(O!$HC$15:$HL$15,'Ciclo Semaforico'!AU$30,O!$HC49:$HL49)),(SUMIF(S!$HC$15:$HL$15,'Ciclo Semaforico'!AU$30,S!$HC49:$HL49)+SUMIF(N!$HC$15:$HL$15,'Ciclo Semaforico'!AU$30,N!$HC49:$HL49)+SUMIF(E!$HC$15:$HL$15,'Ciclo Semaforico'!AU$30,E!$HC49:$HL49)+SUMIF(O!$HC$15:$HL$15,'Ciclo Semaforico'!AU$30,O!$HC49:$HL49))*AU$31))</f>
        <v>0</v>
      </c>
      <c r="AV74" s="245">
        <f>IF(AV$32="",IF(AV$31="",(SUMIF(S!$HC$15:$HL$15,'Ciclo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Semaforico'!AV$30,O!$HC49:$HL49))*AV$31),(SUMIF(S!$HC$15:$HL$15,'Ciclo Semaforico'!AV$32,S!$HC49:$HL49)+SUMIF(N!$HC$15:$HL$15,'Ciclo Semaforico'!AV$32,N!$HC49:$HL49)+SUMIF(E!$HC$15:$HL$15,'Ciclo Semaforico'!AV$32,E!$HC49:$HL49)+SUMIF(O!$HC$15:$HL$15,'Ciclo Semaforico'!AV$32,O!$HC49:$HL49))-IF(AV$31="",(SUMIF(S!$HC$15:$HL$15,'Ciclo Semaforico'!AV$30,S!$HC49:$HL49)+SUMIF(N!$HC$15:$HL$15,'Ciclo Semaforico'!AV$30,N!$HC49:$HL49)+SUMIF(E!$HC$15:$HL$15,'Ciclo Semaforico'!AV$30,E!$HC49:$HL49)+SUMIF(O!$HC$15:$HL$15,'Ciclo Semaforico'!AV$30,O!$HC49:$HL49)),(SUMIF(S!$HC$15:$HL$15,'Ciclo Semaforico'!AV$30,S!$HC49:$HL49)+SUMIF(N!$HC$15:$HL$15,'Ciclo Semaforico'!AV$30,N!$HC49:$HL49)+SUMIF(E!$HC$15:$HL$15,'Ciclo Semaforico'!AV$30,E!$HC49:$HL49)+SUMIF(O!$HC$15:$HL$15,'Ciclo Semaforico'!AV$30,O!$HC49:$HL49))*AV$31))</f>
        <v>0</v>
      </c>
      <c r="AW74" s="245">
        <f>IF(AW$32="",IF(AW$31="",(SUMIF(S!$HC$15:$HL$15,'Ciclo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Semaforico'!AW$30,O!$HC49:$HL49))*AW$31),(SUMIF(S!$HC$15:$HL$15,'Ciclo Semaforico'!AW$32,S!$HC49:$HL49)+SUMIF(N!$HC$15:$HL$15,'Ciclo Semaforico'!AW$32,N!$HC49:$HL49)+SUMIF(E!$HC$15:$HL$15,'Ciclo Semaforico'!AW$32,E!$HC49:$HL49)+SUMIF(O!$HC$15:$HL$15,'Ciclo Semaforico'!AW$32,O!$HC49:$HL49))-IF(AW$31="",(SUMIF(S!$HC$15:$HL$15,'Ciclo Semaforico'!AW$30,S!$HC49:$HL49)+SUMIF(N!$HC$15:$HL$15,'Ciclo Semaforico'!AW$30,N!$HC49:$HL49)+SUMIF(E!$HC$15:$HL$15,'Ciclo Semaforico'!AW$30,E!$HC49:$HL49)+SUMIF(O!$HC$15:$HL$15,'Ciclo Semaforico'!AW$30,O!$HC49:$HL49)),(SUMIF(S!$HC$15:$HL$15,'Ciclo Semaforico'!AW$30,S!$HC49:$HL49)+SUMIF(N!$HC$15:$HL$15,'Ciclo Semaforico'!AW$30,N!$HC49:$HL49)+SUMIF(E!$HC$15:$HL$15,'Ciclo Semaforico'!AW$30,E!$HC49:$HL49)+SUMIF(O!$HC$15:$HL$15,'Ciclo Semaforico'!AW$30,O!$HC49:$HL49))*AW$31))</f>
        <v>0</v>
      </c>
      <c r="AX74" s="246">
        <f>IF(AX$32="",IF(AX$31="",(SUMIF(S!$HC$15:$HL$15,'Ciclo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Semaforico'!AX$30,O!$HC49:$HL49))*AX$31),(SUMIF(S!$HC$15:$HL$15,'Ciclo Semaforico'!AX$32,S!$HC49:$HL49)+SUMIF(N!$HC$15:$HL$15,'Ciclo Semaforico'!AX$32,N!$HC49:$HL49)+SUMIF(E!$HC$15:$HL$15,'Ciclo Semaforico'!AX$32,E!$HC49:$HL49)+SUMIF(O!$HC$15:$HL$15,'Ciclo Semaforico'!AX$32,O!$HC49:$HL49))-IF(AX$31="",(SUMIF(S!$HC$15:$HL$15,'Ciclo Semaforico'!AX$30,S!$HC49:$HL49)+SUMIF(N!$HC$15:$HL$15,'Ciclo Semaforico'!AX$30,N!$HC49:$HL49)+SUMIF(E!$HC$15:$HL$15,'Ciclo Semaforico'!AX$30,E!$HC49:$HL49)+SUMIF(O!$HC$15:$HL$15,'Ciclo Semaforico'!AX$30,O!$HC49:$HL49)),(SUMIF(S!$HC$15:$HL$15,'Ciclo Semaforico'!AX$30,S!$HC49:$HL49)+SUMIF(N!$HC$15:$HL$15,'Ciclo Semaforico'!AX$30,N!$HC49:$HL49)+SUMIF(E!$HC$15:$HL$15,'Ciclo Semaforico'!AX$30,E!$HC49:$HL49)+SUMIF(O!$HC$15:$HL$15,'Ciclo Semaforico'!AX$30,O!$HC49:$HL49))*AX$31))</f>
        <v>0</v>
      </c>
      <c r="AY74" s="244" t="e">
        <f>IF(AY$32="",IF(AY$31="",(SUMIF(S!$HC$15:$HL$15,'Ciclo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Semaforico'!AY$30,O!$HC49:$HL49))*AY$31),(SUMIF(S!$HC$15:$HL$15,'Ciclo Semaforico'!AY$32,S!$HC49:$HL49)+SUMIF(N!$HC$15:$HL$15,'Ciclo Semaforico'!AY$32,N!$HC49:$HL49)+SUMIF(E!$HC$15:$HL$15,'Ciclo Semaforico'!AY$32,E!$HC49:$HL49)+SUMIF(O!$HC$15:$HL$15,'Ciclo Semaforico'!AY$32,O!$HC49:$HL49))-IF(AY$31="",(SUMIF(S!$HC$15:$HL$15,'Ciclo Semaforico'!AY$30,S!$HC49:$HL49)+SUMIF(N!$HC$15:$HL$15,'Ciclo Semaforico'!AY$30,N!$HC49:$HL49)+SUMIF(E!$HC$15:$HL$15,'Ciclo Semaforico'!AY$30,E!$HC49:$HL49)+SUMIF(O!$HC$15:$HL$15,'Ciclo Semaforico'!AY$30,O!$HC49:$HL49)),(SUMIF(S!$HC$15:$HL$15,'Ciclo Semaforico'!AY$30,S!$HC49:$HL49)+SUMIF(N!$HC$15:$HL$15,'Ciclo Semaforico'!AY$30,N!$HC49:$HL49)+SUMIF(E!$HC$15:$HL$15,'Ciclo Semaforico'!AY$30,E!$HC49:$HL49)+SUMIF(O!$HC$15:$HL$15,'Ciclo Semaforico'!AY$30,O!$HC49:$HL49))*AY$31))</f>
        <v>#REF!</v>
      </c>
      <c r="AZ74" s="245" t="e">
        <f>IF(AZ$32="",IF(AZ$31="",(SUMIF(S!$HC$15:$HL$15,'Ciclo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Semaforico'!AZ$30,O!$HC49:$HL49))*AZ$31),(SUMIF(S!$HC$15:$HL$15,'Ciclo Semaforico'!AZ$32,S!$HC49:$HL49)+SUMIF(N!$HC$15:$HL$15,'Ciclo Semaforico'!AZ$32,N!$HC49:$HL49)+SUMIF(E!$HC$15:$HL$15,'Ciclo Semaforico'!AZ$32,E!$HC49:$HL49)+SUMIF(O!$HC$15:$HL$15,'Ciclo Semaforico'!AZ$32,O!$HC49:$HL49))-IF(AZ$31="",(SUMIF(S!$HC$15:$HL$15,'Ciclo Semaforico'!AZ$30,S!$HC49:$HL49)+SUMIF(N!$HC$15:$HL$15,'Ciclo Semaforico'!AZ$30,N!$HC49:$HL49)+SUMIF(E!$HC$15:$HL$15,'Ciclo Semaforico'!AZ$30,E!$HC49:$HL49)+SUMIF(O!$HC$15:$HL$15,'Ciclo Semaforico'!AZ$30,O!$HC49:$HL49)),(SUMIF(S!$HC$15:$HL$15,'Ciclo Semaforico'!AZ$30,S!$HC49:$HL49)+SUMIF(N!$HC$15:$HL$15,'Ciclo Semaforico'!AZ$30,N!$HC49:$HL49)+SUMIF(E!$HC$15:$HL$15,'Ciclo Semaforico'!AZ$30,E!$HC49:$HL49)+SUMIF(O!$HC$15:$HL$15,'Ciclo Semaforico'!AZ$30,O!$HC49:$HL49))*AZ$31))</f>
        <v>#REF!</v>
      </c>
      <c r="BA74" s="245" t="e">
        <f>IF(BA$32="",IF(BA$31="",(SUMIF(S!$HC$15:$HL$15,'Ciclo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Semaforico'!BA$30,O!$HC49:$HL49))*BA$31),(SUMIF(S!$HC$15:$HL$15,'Ciclo Semaforico'!BA$32,S!$HC49:$HL49)+SUMIF(N!$HC$15:$HL$15,'Ciclo Semaforico'!BA$32,N!$HC49:$HL49)+SUMIF(E!$HC$15:$HL$15,'Ciclo Semaforico'!BA$32,E!$HC49:$HL49)+SUMIF(O!$HC$15:$HL$15,'Ciclo Semaforico'!BA$32,O!$HC49:$HL49))-IF(BA$31="",(SUMIF(S!$HC$15:$HL$15,'Ciclo Semaforico'!BA$30,S!$HC49:$HL49)+SUMIF(N!$HC$15:$HL$15,'Ciclo Semaforico'!BA$30,N!$HC49:$HL49)+SUMIF(E!$HC$15:$HL$15,'Ciclo Semaforico'!BA$30,E!$HC49:$HL49)+SUMIF(O!$HC$15:$HL$15,'Ciclo Semaforico'!BA$30,O!$HC49:$HL49)),(SUMIF(S!$HC$15:$HL$15,'Ciclo Semaforico'!BA$30,S!$HC49:$HL49)+SUMIF(N!$HC$15:$HL$15,'Ciclo Semaforico'!BA$30,N!$HC49:$HL49)+SUMIF(E!$HC$15:$HL$15,'Ciclo Semaforico'!BA$30,E!$HC49:$HL49)+SUMIF(O!$HC$15:$HL$15,'Ciclo Semaforico'!BA$30,O!$HC49:$HL49))*BA$31))</f>
        <v>#REF!</v>
      </c>
      <c r="BB74" s="245" t="e">
        <f>IF(BB$32="",IF(BB$31="",(SUMIF(S!$HC$15:$HL$15,'Ciclo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Semaforico'!BB$30,O!$HC49:$HL49))*BB$31),(SUMIF(S!$HC$15:$HL$15,'Ciclo Semaforico'!BB$32,S!$HC49:$HL49)+SUMIF(N!$HC$15:$HL$15,'Ciclo Semaforico'!BB$32,N!$HC49:$HL49)+SUMIF(E!$HC$15:$HL$15,'Ciclo Semaforico'!BB$32,E!$HC49:$HL49)+SUMIF(O!$HC$15:$HL$15,'Ciclo Semaforico'!BB$32,O!$HC49:$HL49))-IF(BB$31="",(SUMIF(S!$HC$15:$HL$15,'Ciclo Semaforico'!BB$30,S!$HC49:$HL49)+SUMIF(N!$HC$15:$HL$15,'Ciclo Semaforico'!BB$30,N!$HC49:$HL49)+SUMIF(E!$HC$15:$HL$15,'Ciclo Semaforico'!BB$30,E!$HC49:$HL49)+SUMIF(O!$HC$15:$HL$15,'Ciclo Semaforico'!BB$30,O!$HC49:$HL49)),(SUMIF(S!$HC$15:$HL$15,'Ciclo Semaforico'!BB$30,S!$HC49:$HL49)+SUMIF(N!$HC$15:$HL$15,'Ciclo Semaforico'!BB$30,N!$HC49:$HL49)+SUMIF(E!$HC$15:$HL$15,'Ciclo Semaforico'!BB$30,E!$HC49:$HL49)+SUMIF(O!$HC$15:$HL$15,'Ciclo Semaforico'!BB$30,O!$HC49:$HL49))*BB$31))</f>
        <v>#REF!</v>
      </c>
      <c r="BC74" s="245" t="e">
        <f>IF(BC$32="",IF(BC$31="",(SUMIF(S!$HC$15:$HL$15,'Ciclo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Semaforico'!BC$30,O!$HC49:$HL49))*BC$31),(SUMIF(S!$HC$15:$HL$15,'Ciclo Semaforico'!BC$32,S!$HC49:$HL49)+SUMIF(N!$HC$15:$HL$15,'Ciclo Semaforico'!BC$32,N!$HC49:$HL49)+SUMIF(E!$HC$15:$HL$15,'Ciclo Semaforico'!BC$32,E!$HC49:$HL49)+SUMIF(O!$HC$15:$HL$15,'Ciclo Semaforico'!BC$32,O!$HC49:$HL49))-IF(BC$31="",(SUMIF(S!$HC$15:$HL$15,'Ciclo Semaforico'!BC$30,S!$HC49:$HL49)+SUMIF(N!$HC$15:$HL$15,'Ciclo Semaforico'!BC$30,N!$HC49:$HL49)+SUMIF(E!$HC$15:$HL$15,'Ciclo Semaforico'!BC$30,E!$HC49:$HL49)+SUMIF(O!$HC$15:$HL$15,'Ciclo Semaforico'!BC$30,O!$HC49:$HL49)),(SUMIF(S!$HC$15:$HL$15,'Ciclo Semaforico'!BC$30,S!$HC49:$HL49)+SUMIF(N!$HC$15:$HL$15,'Ciclo Semaforico'!BC$30,N!$HC49:$HL49)+SUMIF(E!$HC$15:$HL$15,'Ciclo Semaforico'!BC$30,E!$HC49:$HL49)+SUMIF(O!$HC$15:$HL$15,'Ciclo Semaforico'!BC$30,O!$HC49:$HL49))*BC$31))</f>
        <v>#REF!</v>
      </c>
      <c r="BD74" s="245" t="e">
        <f>IF(BD$32="",IF(BD$31="",(SUMIF(S!$HC$15:$HL$15,'Ciclo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Semaforico'!BD$30,O!$HC49:$HL49))*BD$31),(SUMIF(S!$HC$15:$HL$15,'Ciclo Semaforico'!BD$32,S!$HC49:$HL49)+SUMIF(N!$HC$15:$HL$15,'Ciclo Semaforico'!BD$32,N!$HC49:$HL49)+SUMIF(E!$HC$15:$HL$15,'Ciclo Semaforico'!BD$32,E!$HC49:$HL49)+SUMIF(O!$HC$15:$HL$15,'Ciclo Semaforico'!BD$32,O!$HC49:$HL49))-IF(BD$31="",(SUMIF(S!$HC$15:$HL$15,'Ciclo Semaforico'!BD$30,S!$HC49:$HL49)+SUMIF(N!$HC$15:$HL$15,'Ciclo Semaforico'!BD$30,N!$HC49:$HL49)+SUMIF(E!$HC$15:$HL$15,'Ciclo Semaforico'!BD$30,E!$HC49:$HL49)+SUMIF(O!$HC$15:$HL$15,'Ciclo Semaforico'!BD$30,O!$HC49:$HL49)),(SUMIF(S!$HC$15:$HL$15,'Ciclo Semaforico'!BD$30,S!$HC49:$HL49)+SUMIF(N!$HC$15:$HL$15,'Ciclo Semaforico'!BD$30,N!$HC49:$HL49)+SUMIF(E!$HC$15:$HL$15,'Ciclo Semaforico'!BD$30,E!$HC49:$HL49)+SUMIF(O!$HC$15:$HL$15,'Ciclo Semaforico'!BD$30,O!$HC49:$HL49))*BD$31))</f>
        <v>#REF!</v>
      </c>
      <c r="BE74" s="245">
        <f>IF(BE$32="",IF(BE$31="",(SUMIF(S!$HC$15:$HL$15,'Ciclo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Semaforico'!BE$30,O!$HC49:$HL49))*BE$31),(SUMIF(S!$HC$15:$HL$15,'Ciclo Semaforico'!BE$32,S!$HC49:$HL49)+SUMIF(N!$HC$15:$HL$15,'Ciclo Semaforico'!BE$32,N!$HC49:$HL49)+SUMIF(E!$HC$15:$HL$15,'Ciclo Semaforico'!BE$32,E!$HC49:$HL49)+SUMIF(O!$HC$15:$HL$15,'Ciclo Semaforico'!BE$32,O!$HC49:$HL49))-IF(BE$31="",(SUMIF(S!$HC$15:$HL$15,'Ciclo Semaforico'!BE$30,S!$HC49:$HL49)+SUMIF(N!$HC$15:$HL$15,'Ciclo Semaforico'!BE$30,N!$HC49:$HL49)+SUMIF(E!$HC$15:$HL$15,'Ciclo Semaforico'!BE$30,E!$HC49:$HL49)+SUMIF(O!$HC$15:$HL$15,'Ciclo Semaforico'!BE$30,O!$HC49:$HL49)),(SUMIF(S!$HC$15:$HL$15,'Ciclo Semaforico'!BE$30,S!$HC49:$HL49)+SUMIF(N!$HC$15:$HL$15,'Ciclo Semaforico'!BE$30,N!$HC49:$HL49)+SUMIF(E!$HC$15:$HL$15,'Ciclo Semaforico'!BE$30,E!$HC49:$HL49)+SUMIF(O!$HC$15:$HL$15,'Ciclo Semaforico'!BE$30,O!$HC49:$HL49))*BE$31))</f>
        <v>0</v>
      </c>
      <c r="BF74" s="245">
        <f>IF(BF$32="",IF(BF$31="",(SUMIF(S!$HC$15:$HL$15,'Ciclo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Semaforico'!BF$30,O!$HC49:$HL49))*BF$31),(SUMIF(S!$HC$15:$HL$15,'Ciclo Semaforico'!BF$32,S!$HC49:$HL49)+SUMIF(N!$HC$15:$HL$15,'Ciclo Semaforico'!BF$32,N!$HC49:$HL49)+SUMIF(E!$HC$15:$HL$15,'Ciclo Semaforico'!BF$32,E!$HC49:$HL49)+SUMIF(O!$HC$15:$HL$15,'Ciclo Semaforico'!BF$32,O!$HC49:$HL49))-IF(BF$31="",(SUMIF(S!$HC$15:$HL$15,'Ciclo Semaforico'!BF$30,S!$HC49:$HL49)+SUMIF(N!$HC$15:$HL$15,'Ciclo Semaforico'!BF$30,N!$HC49:$HL49)+SUMIF(E!$HC$15:$HL$15,'Ciclo Semaforico'!BF$30,E!$HC49:$HL49)+SUMIF(O!$HC$15:$HL$15,'Ciclo Semaforico'!BF$30,O!$HC49:$HL49)),(SUMIF(S!$HC$15:$HL$15,'Ciclo Semaforico'!BF$30,S!$HC49:$HL49)+SUMIF(N!$HC$15:$HL$15,'Ciclo Semaforico'!BF$30,N!$HC49:$HL49)+SUMIF(E!$HC$15:$HL$15,'Ciclo Semaforico'!BF$30,E!$HC49:$HL49)+SUMIF(O!$HC$15:$HL$15,'Ciclo Semaforico'!BF$30,O!$HC49:$HL49))*BF$31))</f>
        <v>0</v>
      </c>
      <c r="BG74" s="245">
        <f>IF(BG$32="",IF(BG$31="",(SUMIF(S!$HC$15:$HL$15,'Ciclo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Semaforico'!BG$30,O!$HC49:$HL49))*BG$31),(SUMIF(S!$HC$15:$HL$15,'Ciclo Semaforico'!BG$32,S!$HC49:$HL49)+SUMIF(N!$HC$15:$HL$15,'Ciclo Semaforico'!BG$32,N!$HC49:$HL49)+SUMIF(E!$HC$15:$HL$15,'Ciclo Semaforico'!BG$32,E!$HC49:$HL49)+SUMIF(O!$HC$15:$HL$15,'Ciclo Semaforico'!BG$32,O!$HC49:$HL49))-IF(BG$31="",(SUMIF(S!$HC$15:$HL$15,'Ciclo Semaforico'!BG$30,S!$HC49:$HL49)+SUMIF(N!$HC$15:$HL$15,'Ciclo Semaforico'!BG$30,N!$HC49:$HL49)+SUMIF(E!$HC$15:$HL$15,'Ciclo Semaforico'!BG$30,E!$HC49:$HL49)+SUMIF(O!$HC$15:$HL$15,'Ciclo Semaforico'!BG$30,O!$HC49:$HL49)),(SUMIF(S!$HC$15:$HL$15,'Ciclo Semaforico'!BG$30,S!$HC49:$HL49)+SUMIF(N!$HC$15:$HL$15,'Ciclo Semaforico'!BG$30,N!$HC49:$HL49)+SUMIF(E!$HC$15:$HL$15,'Ciclo Semaforico'!BG$30,E!$HC49:$HL49)+SUMIF(O!$HC$15:$HL$15,'Ciclo Semaforico'!BG$30,O!$HC49:$HL49))*BG$31))</f>
        <v>0</v>
      </c>
      <c r="BH74" s="245">
        <f>IF(BH$32="",IF(BH$31="",(SUMIF(S!$HC$15:$HL$15,'Ciclo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Semaforico'!BH$30,O!$HC49:$HL49))*BH$31),(SUMIF(S!$HC$15:$HL$15,'Ciclo Semaforico'!BH$32,S!$HC49:$HL49)+SUMIF(N!$HC$15:$HL$15,'Ciclo Semaforico'!BH$32,N!$HC49:$HL49)+SUMIF(E!$HC$15:$HL$15,'Ciclo Semaforico'!BH$32,E!$HC49:$HL49)+SUMIF(O!$HC$15:$HL$15,'Ciclo Semaforico'!BH$32,O!$HC49:$HL49))-IF(BH$31="",(SUMIF(S!$HC$15:$HL$15,'Ciclo Semaforico'!BH$30,S!$HC49:$HL49)+SUMIF(N!$HC$15:$HL$15,'Ciclo Semaforico'!BH$30,N!$HC49:$HL49)+SUMIF(E!$HC$15:$HL$15,'Ciclo Semaforico'!BH$30,E!$HC49:$HL49)+SUMIF(O!$HC$15:$HL$15,'Ciclo Semaforico'!BH$30,O!$HC49:$HL49)),(SUMIF(S!$HC$15:$HL$15,'Ciclo Semaforico'!BH$30,S!$HC49:$HL49)+SUMIF(N!$HC$15:$HL$15,'Ciclo Semaforico'!BH$30,N!$HC49:$HL49)+SUMIF(E!$HC$15:$HL$15,'Ciclo Semaforico'!BH$30,E!$HC49:$HL49)+SUMIF(O!$HC$15:$HL$15,'Ciclo Semaforico'!BH$30,O!$HC49:$HL49))*BH$31))</f>
        <v>0</v>
      </c>
      <c r="BI74" s="245">
        <f>IF(BI$32="",IF(BI$31="",(SUMIF(S!$HC$15:$HL$15,'Ciclo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Semaforico'!BI$30,O!$HC49:$HL49))*BI$31),(SUMIF(S!$HC$15:$HL$15,'Ciclo Semaforico'!BI$32,S!$HC49:$HL49)+SUMIF(N!$HC$15:$HL$15,'Ciclo Semaforico'!BI$32,N!$HC49:$HL49)+SUMIF(E!$HC$15:$HL$15,'Ciclo Semaforico'!BI$32,E!$HC49:$HL49)+SUMIF(O!$HC$15:$HL$15,'Ciclo Semaforico'!BI$32,O!$HC49:$HL49))-IF(BI$31="",(SUMIF(S!$HC$15:$HL$15,'Ciclo Semaforico'!BI$30,S!$HC49:$HL49)+SUMIF(N!$HC$15:$HL$15,'Ciclo Semaforico'!BI$30,N!$HC49:$HL49)+SUMIF(E!$HC$15:$HL$15,'Ciclo Semaforico'!BI$30,E!$HC49:$HL49)+SUMIF(O!$HC$15:$HL$15,'Ciclo Semaforico'!BI$30,O!$HC49:$HL49)),(SUMIF(S!$HC$15:$HL$15,'Ciclo Semaforico'!BI$30,S!$HC49:$HL49)+SUMIF(N!$HC$15:$HL$15,'Ciclo Semaforico'!BI$30,N!$HC49:$HL49)+SUMIF(E!$HC$15:$HL$15,'Ciclo Semaforico'!BI$30,E!$HC49:$HL49)+SUMIF(O!$HC$15:$HL$15,'Ciclo Semaforico'!BI$30,O!$HC49:$HL49))*BI$31))</f>
        <v>0</v>
      </c>
      <c r="BJ74" s="246">
        <f>IF(BJ$32="",IF(BJ$31="",(SUMIF(S!$HC$15:$HL$15,'Ciclo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Semaforico'!BJ$30,O!$HC49:$HL49))*BJ$31),(SUMIF(S!$HC$15:$HL$15,'Ciclo Semaforico'!BJ$32,S!$HC49:$HL49)+SUMIF(N!$HC$15:$HL$15,'Ciclo Semaforico'!BJ$32,N!$HC49:$HL49)+SUMIF(E!$HC$15:$HL$15,'Ciclo Semaforico'!BJ$32,E!$HC49:$HL49)+SUMIF(O!$HC$15:$HL$15,'Ciclo Semaforico'!BJ$32,O!$HC49:$HL49))-IF(BJ$31="",(SUMIF(S!$HC$15:$HL$15,'Ciclo Semaforico'!BJ$30,S!$HC49:$HL49)+SUMIF(N!$HC$15:$HL$15,'Ciclo Semaforico'!BJ$30,N!$HC49:$HL49)+SUMIF(E!$HC$15:$HL$15,'Ciclo Semaforico'!BJ$30,E!$HC49:$HL49)+SUMIF(O!$HC$15:$HL$15,'Ciclo Semaforico'!BJ$30,O!$HC49:$HL49)),(SUMIF(S!$HC$15:$HL$15,'Ciclo Semaforico'!BJ$30,S!$HC49:$HL49)+SUMIF(N!$HC$15:$HL$15,'Ciclo Semaforico'!BJ$30,N!$HC49:$HL49)+SUMIF(E!$HC$15:$HL$15,'Ciclo Semaforico'!BJ$30,E!$HC49:$HL49)+SUMIF(O!$HC$15:$HL$15,'Ciclo Semaforico'!BJ$30,O!$HC49:$HL49))*BJ$31))</f>
        <v>0</v>
      </c>
      <c r="BK74" s="244">
        <f>IF(BK$32="",IF(BK$31="",(SUMIF(S!$HC$15:$HL$15,'Ciclo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Semaforico'!BK$30,O!$HC49:$HL49))*BK$31),(SUMIF(S!$HC$15:$HL$15,'Ciclo Semaforico'!BK$32,S!$HC49:$HL49)+SUMIF(N!$HC$15:$HL$15,'Ciclo Semaforico'!BK$32,N!$HC49:$HL49)+SUMIF(E!$HC$15:$HL$15,'Ciclo Semaforico'!BK$32,E!$HC49:$HL49)+SUMIF(O!$HC$15:$HL$15,'Ciclo Semaforico'!BK$32,O!$HC49:$HL49))-IF(BK$31="",(SUMIF(S!$HC$15:$HL$15,'Ciclo Semaforico'!BK$30,S!$HC49:$HL49)+SUMIF(N!$HC$15:$HL$15,'Ciclo Semaforico'!BK$30,N!$HC49:$HL49)+SUMIF(E!$HC$15:$HL$15,'Ciclo Semaforico'!BK$30,E!$HC49:$HL49)+SUMIF(O!$HC$15:$HL$15,'Ciclo Semaforico'!BK$30,O!$HC49:$HL49)),(SUMIF(S!$HC$15:$HL$15,'Ciclo Semaforico'!BK$30,S!$HC49:$HL49)+SUMIF(N!$HC$15:$HL$15,'Ciclo Semaforico'!BK$30,N!$HC49:$HL49)+SUMIF(E!$HC$15:$HL$15,'Ciclo Semaforico'!BK$30,E!$HC49:$HL49)+SUMIF(O!$HC$15:$HL$15,'Ciclo Semaforico'!BK$30,O!$HC49:$HL49))*BK$31))</f>
        <v>0</v>
      </c>
      <c r="BL74" s="245">
        <f>IF(BL$32="",IF(BL$31="",(SUMIF(S!$HC$15:$HL$15,'Ciclo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Semaforico'!BL$30,O!$HC49:$HL49))*BL$31),(SUMIF(S!$HC$15:$HL$15,'Ciclo Semaforico'!BL$32,S!$HC49:$HL49)+SUMIF(N!$HC$15:$HL$15,'Ciclo Semaforico'!BL$32,N!$HC49:$HL49)+SUMIF(E!$HC$15:$HL$15,'Ciclo Semaforico'!BL$32,E!$HC49:$HL49)+SUMIF(O!$HC$15:$HL$15,'Ciclo Semaforico'!BL$32,O!$HC49:$HL49))-IF(BL$31="",(SUMIF(S!$HC$15:$HL$15,'Ciclo Semaforico'!BL$30,S!$HC49:$HL49)+SUMIF(N!$HC$15:$HL$15,'Ciclo Semaforico'!BL$30,N!$HC49:$HL49)+SUMIF(E!$HC$15:$HL$15,'Ciclo Semaforico'!BL$30,E!$HC49:$HL49)+SUMIF(O!$HC$15:$HL$15,'Ciclo Semaforico'!BL$30,O!$HC49:$HL49)),(SUMIF(S!$HC$15:$HL$15,'Ciclo Semaforico'!BL$30,S!$HC49:$HL49)+SUMIF(N!$HC$15:$HL$15,'Ciclo Semaforico'!BL$30,N!$HC49:$HL49)+SUMIF(E!$HC$15:$HL$15,'Ciclo Semaforico'!BL$30,E!$HC49:$HL49)+SUMIF(O!$HC$15:$HL$15,'Ciclo Semaforico'!BL$30,O!$HC49:$HL49))*BL$31))</f>
        <v>0</v>
      </c>
      <c r="BM74" s="245">
        <f>IF(BM$32="",IF(BM$31="",(SUMIF(S!$HC$15:$HL$15,'Ciclo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Semaforico'!BM$30,O!$HC49:$HL49))*BM$31),(SUMIF(S!$HC$15:$HL$15,'Ciclo Semaforico'!BM$32,S!$HC49:$HL49)+SUMIF(N!$HC$15:$HL$15,'Ciclo Semaforico'!BM$32,N!$HC49:$HL49)+SUMIF(E!$HC$15:$HL$15,'Ciclo Semaforico'!BM$32,E!$HC49:$HL49)+SUMIF(O!$HC$15:$HL$15,'Ciclo Semaforico'!BM$32,O!$HC49:$HL49))-IF(BM$31="",(SUMIF(S!$HC$15:$HL$15,'Ciclo Semaforico'!BM$30,S!$HC49:$HL49)+SUMIF(N!$HC$15:$HL$15,'Ciclo Semaforico'!BM$30,N!$HC49:$HL49)+SUMIF(E!$HC$15:$HL$15,'Ciclo Semaforico'!BM$30,E!$HC49:$HL49)+SUMIF(O!$HC$15:$HL$15,'Ciclo Semaforico'!BM$30,O!$HC49:$HL49)),(SUMIF(S!$HC$15:$HL$15,'Ciclo Semaforico'!BM$30,S!$HC49:$HL49)+SUMIF(N!$HC$15:$HL$15,'Ciclo Semaforico'!BM$30,N!$HC49:$HL49)+SUMIF(E!$HC$15:$HL$15,'Ciclo Semaforico'!BM$30,E!$HC49:$HL49)+SUMIF(O!$HC$15:$HL$15,'Ciclo Semaforico'!BM$30,O!$HC49:$HL49))*BM$31))</f>
        <v>0</v>
      </c>
      <c r="BN74" s="245">
        <f>IF(BN$32="",IF(BN$31="",(SUMIF(S!$HC$15:$HL$15,'Ciclo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Semaforico'!BN$30,O!$HC49:$HL49))*BN$31),(SUMIF(S!$HC$15:$HL$15,'Ciclo Semaforico'!BN$32,S!$HC49:$HL49)+SUMIF(N!$HC$15:$HL$15,'Ciclo Semaforico'!BN$32,N!$HC49:$HL49)+SUMIF(E!$HC$15:$HL$15,'Ciclo Semaforico'!BN$32,E!$HC49:$HL49)+SUMIF(O!$HC$15:$HL$15,'Ciclo Semaforico'!BN$32,O!$HC49:$HL49))-IF(BN$31="",(SUMIF(S!$HC$15:$HL$15,'Ciclo Semaforico'!BN$30,S!$HC49:$HL49)+SUMIF(N!$HC$15:$HL$15,'Ciclo Semaforico'!BN$30,N!$HC49:$HL49)+SUMIF(E!$HC$15:$HL$15,'Ciclo Semaforico'!BN$30,E!$HC49:$HL49)+SUMIF(O!$HC$15:$HL$15,'Ciclo Semaforico'!BN$30,O!$HC49:$HL49)),(SUMIF(S!$HC$15:$HL$15,'Ciclo Semaforico'!BN$30,S!$HC49:$HL49)+SUMIF(N!$HC$15:$HL$15,'Ciclo Semaforico'!BN$30,N!$HC49:$HL49)+SUMIF(E!$HC$15:$HL$15,'Ciclo Semaforico'!BN$30,E!$HC49:$HL49)+SUMIF(O!$HC$15:$HL$15,'Ciclo Semaforico'!BN$30,O!$HC49:$HL49))*BN$31))</f>
        <v>0</v>
      </c>
      <c r="BO74" s="245">
        <f>IF(BO$32="",IF(BO$31="",(SUMIF(S!$HC$15:$HL$15,'Ciclo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Semaforico'!BO$30,O!$HC49:$HL49))*BO$31),(SUMIF(S!$HC$15:$HL$15,'Ciclo Semaforico'!BO$32,S!$HC49:$HL49)+SUMIF(N!$HC$15:$HL$15,'Ciclo Semaforico'!BO$32,N!$HC49:$HL49)+SUMIF(E!$HC$15:$HL$15,'Ciclo Semaforico'!BO$32,E!$HC49:$HL49)+SUMIF(O!$HC$15:$HL$15,'Ciclo Semaforico'!BO$32,O!$HC49:$HL49))-IF(BO$31="",(SUMIF(S!$HC$15:$HL$15,'Ciclo Semaforico'!BO$30,S!$HC49:$HL49)+SUMIF(N!$HC$15:$HL$15,'Ciclo Semaforico'!BO$30,N!$HC49:$HL49)+SUMIF(E!$HC$15:$HL$15,'Ciclo Semaforico'!BO$30,E!$HC49:$HL49)+SUMIF(O!$HC$15:$HL$15,'Ciclo Semaforico'!BO$30,O!$HC49:$HL49)),(SUMIF(S!$HC$15:$HL$15,'Ciclo Semaforico'!BO$30,S!$HC49:$HL49)+SUMIF(N!$HC$15:$HL$15,'Ciclo Semaforico'!BO$30,N!$HC49:$HL49)+SUMIF(E!$HC$15:$HL$15,'Ciclo Semaforico'!BO$30,E!$HC49:$HL49)+SUMIF(O!$HC$15:$HL$15,'Ciclo Semaforico'!BO$30,O!$HC49:$HL49))*BO$31))</f>
        <v>0</v>
      </c>
      <c r="BP74" s="245">
        <f>IF(BP$32="",IF(BP$31="",(SUMIF(S!$HC$15:$HL$15,'Ciclo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Semaforico'!BP$30,O!$HC49:$HL49))*BP$31),(SUMIF(S!$HC$15:$HL$15,'Ciclo Semaforico'!BP$32,S!$HC49:$HL49)+SUMIF(N!$HC$15:$HL$15,'Ciclo Semaforico'!BP$32,N!$HC49:$HL49)+SUMIF(E!$HC$15:$HL$15,'Ciclo Semaforico'!BP$32,E!$HC49:$HL49)+SUMIF(O!$HC$15:$HL$15,'Ciclo Semaforico'!BP$32,O!$HC49:$HL49))-IF(BP$31="",(SUMIF(S!$HC$15:$HL$15,'Ciclo Semaforico'!BP$30,S!$HC49:$HL49)+SUMIF(N!$HC$15:$HL$15,'Ciclo Semaforico'!BP$30,N!$HC49:$HL49)+SUMIF(E!$HC$15:$HL$15,'Ciclo Semaforico'!BP$30,E!$HC49:$HL49)+SUMIF(O!$HC$15:$HL$15,'Ciclo Semaforico'!BP$30,O!$HC49:$HL49)),(SUMIF(S!$HC$15:$HL$15,'Ciclo Semaforico'!BP$30,S!$HC49:$HL49)+SUMIF(N!$HC$15:$HL$15,'Ciclo Semaforico'!BP$30,N!$HC49:$HL49)+SUMIF(E!$HC$15:$HL$15,'Ciclo Semaforico'!BP$30,E!$HC49:$HL49)+SUMIF(O!$HC$15:$HL$15,'Ciclo Semaforico'!BP$30,O!$HC49:$HL49))*BP$31))</f>
        <v>0</v>
      </c>
      <c r="BQ74" s="245">
        <f>IF(BQ$32="",IF(BQ$31="",(SUMIF(S!$HC$15:$HL$15,'Ciclo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Semaforico'!BQ$30,O!$HC49:$HL49))*BQ$31),(SUMIF(S!$HC$15:$HL$15,'Ciclo Semaforico'!BQ$32,S!$HC49:$HL49)+SUMIF(N!$HC$15:$HL$15,'Ciclo Semaforico'!BQ$32,N!$HC49:$HL49)+SUMIF(E!$HC$15:$HL$15,'Ciclo Semaforico'!BQ$32,E!$HC49:$HL49)+SUMIF(O!$HC$15:$HL$15,'Ciclo Semaforico'!BQ$32,O!$HC49:$HL49))-IF(BQ$31="",(SUMIF(S!$HC$15:$HL$15,'Ciclo Semaforico'!BQ$30,S!$HC49:$HL49)+SUMIF(N!$HC$15:$HL$15,'Ciclo Semaforico'!BQ$30,N!$HC49:$HL49)+SUMIF(E!$HC$15:$HL$15,'Ciclo Semaforico'!BQ$30,E!$HC49:$HL49)+SUMIF(O!$HC$15:$HL$15,'Ciclo Semaforico'!BQ$30,O!$HC49:$HL49)),(SUMIF(S!$HC$15:$HL$15,'Ciclo Semaforico'!BQ$30,S!$HC49:$HL49)+SUMIF(N!$HC$15:$HL$15,'Ciclo Semaforico'!BQ$30,N!$HC49:$HL49)+SUMIF(E!$HC$15:$HL$15,'Ciclo Semaforico'!BQ$30,E!$HC49:$HL49)+SUMIF(O!$HC$15:$HL$15,'Ciclo Semaforico'!BQ$30,O!$HC49:$HL49))*BQ$31))</f>
        <v>0</v>
      </c>
      <c r="BR74" s="245">
        <f>IF(BR$32="",IF(BR$31="",(SUMIF(S!$HC$15:$HL$15,'Ciclo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Semaforico'!BR$30,O!$HC49:$HL49))*BR$31),(SUMIF(S!$HC$15:$HL$15,'Ciclo Semaforico'!BR$32,S!$HC49:$HL49)+SUMIF(N!$HC$15:$HL$15,'Ciclo Semaforico'!BR$32,N!$HC49:$HL49)+SUMIF(E!$HC$15:$HL$15,'Ciclo Semaforico'!BR$32,E!$HC49:$HL49)+SUMIF(O!$HC$15:$HL$15,'Ciclo Semaforico'!BR$32,O!$HC49:$HL49))-IF(BR$31="",(SUMIF(S!$HC$15:$HL$15,'Ciclo Semaforico'!BR$30,S!$HC49:$HL49)+SUMIF(N!$HC$15:$HL$15,'Ciclo Semaforico'!BR$30,N!$HC49:$HL49)+SUMIF(E!$HC$15:$HL$15,'Ciclo Semaforico'!BR$30,E!$HC49:$HL49)+SUMIF(O!$HC$15:$HL$15,'Ciclo Semaforico'!BR$30,O!$HC49:$HL49)),(SUMIF(S!$HC$15:$HL$15,'Ciclo Semaforico'!BR$30,S!$HC49:$HL49)+SUMIF(N!$HC$15:$HL$15,'Ciclo Semaforico'!BR$30,N!$HC49:$HL49)+SUMIF(E!$HC$15:$HL$15,'Ciclo Semaforico'!BR$30,E!$HC49:$HL49)+SUMIF(O!$HC$15:$HL$15,'Ciclo Semaforico'!BR$30,O!$HC49:$HL49))*BR$31))</f>
        <v>0</v>
      </c>
      <c r="BS74" s="245">
        <f>IF(BS$32="",IF(BS$31="",(SUMIF(S!$HC$15:$HL$15,'Ciclo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Semaforico'!BS$30,O!$HC49:$HL49))*BS$31),(SUMIF(S!$HC$15:$HL$15,'Ciclo Semaforico'!BS$32,S!$HC49:$HL49)+SUMIF(N!$HC$15:$HL$15,'Ciclo Semaforico'!BS$32,N!$HC49:$HL49)+SUMIF(E!$HC$15:$HL$15,'Ciclo Semaforico'!BS$32,E!$HC49:$HL49)+SUMIF(O!$HC$15:$HL$15,'Ciclo Semaforico'!BS$32,O!$HC49:$HL49))-IF(BS$31="",(SUMIF(S!$HC$15:$HL$15,'Ciclo Semaforico'!BS$30,S!$HC49:$HL49)+SUMIF(N!$HC$15:$HL$15,'Ciclo Semaforico'!BS$30,N!$HC49:$HL49)+SUMIF(E!$HC$15:$HL$15,'Ciclo Semaforico'!BS$30,E!$HC49:$HL49)+SUMIF(O!$HC$15:$HL$15,'Ciclo Semaforico'!BS$30,O!$HC49:$HL49)),(SUMIF(S!$HC$15:$HL$15,'Ciclo Semaforico'!BS$30,S!$HC49:$HL49)+SUMIF(N!$HC$15:$HL$15,'Ciclo Semaforico'!BS$30,N!$HC49:$HL49)+SUMIF(E!$HC$15:$HL$15,'Ciclo Semaforico'!BS$30,E!$HC49:$HL49)+SUMIF(O!$HC$15:$HL$15,'Ciclo Semaforico'!BS$30,O!$HC49:$HL49))*BS$31))</f>
        <v>0</v>
      </c>
      <c r="BT74" s="245">
        <f>IF(BT$32="",IF(BT$31="",(SUMIF(S!$HC$15:$HL$15,'Ciclo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Semaforico'!BT$30,O!$HC49:$HL49))*BT$31),(SUMIF(S!$HC$15:$HL$15,'Ciclo Semaforico'!BT$32,S!$HC49:$HL49)+SUMIF(N!$HC$15:$HL$15,'Ciclo Semaforico'!BT$32,N!$HC49:$HL49)+SUMIF(E!$HC$15:$HL$15,'Ciclo Semaforico'!BT$32,E!$HC49:$HL49)+SUMIF(O!$HC$15:$HL$15,'Ciclo Semaforico'!BT$32,O!$HC49:$HL49))-IF(BT$31="",(SUMIF(S!$HC$15:$HL$15,'Ciclo Semaforico'!BT$30,S!$HC49:$HL49)+SUMIF(N!$HC$15:$HL$15,'Ciclo Semaforico'!BT$30,N!$HC49:$HL49)+SUMIF(E!$HC$15:$HL$15,'Ciclo Semaforico'!BT$30,E!$HC49:$HL49)+SUMIF(O!$HC$15:$HL$15,'Ciclo Semaforico'!BT$30,O!$HC49:$HL49)),(SUMIF(S!$HC$15:$HL$15,'Ciclo Semaforico'!BT$30,S!$HC49:$HL49)+SUMIF(N!$HC$15:$HL$15,'Ciclo Semaforico'!BT$30,N!$HC49:$HL49)+SUMIF(E!$HC$15:$HL$15,'Ciclo Semaforico'!BT$30,E!$HC49:$HL49)+SUMIF(O!$HC$15:$HL$15,'Ciclo Semaforico'!BT$30,O!$HC49:$HL49))*BT$31))</f>
        <v>0</v>
      </c>
      <c r="BU74" s="245">
        <f>IF(BU$32="",IF(BU$31="",(SUMIF(S!$HC$15:$HL$15,'Ciclo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Semaforico'!BU$30,O!$HC49:$HL49))*BU$31),(SUMIF(S!$HC$15:$HL$15,'Ciclo Semaforico'!BU$32,S!$HC49:$HL49)+SUMIF(N!$HC$15:$HL$15,'Ciclo Semaforico'!BU$32,N!$HC49:$HL49)+SUMIF(E!$HC$15:$HL$15,'Ciclo Semaforico'!BU$32,E!$HC49:$HL49)+SUMIF(O!$HC$15:$HL$15,'Ciclo Semaforico'!BU$32,O!$HC49:$HL49))-IF(BU$31="",(SUMIF(S!$HC$15:$HL$15,'Ciclo Semaforico'!BU$30,S!$HC49:$HL49)+SUMIF(N!$HC$15:$HL$15,'Ciclo Semaforico'!BU$30,N!$HC49:$HL49)+SUMIF(E!$HC$15:$HL$15,'Ciclo Semaforico'!BU$30,E!$HC49:$HL49)+SUMIF(O!$HC$15:$HL$15,'Ciclo Semaforico'!BU$30,O!$HC49:$HL49)),(SUMIF(S!$HC$15:$HL$15,'Ciclo Semaforico'!BU$30,S!$HC49:$HL49)+SUMIF(N!$HC$15:$HL$15,'Ciclo Semaforico'!BU$30,N!$HC49:$HL49)+SUMIF(E!$HC$15:$HL$15,'Ciclo Semaforico'!BU$30,E!$HC49:$HL49)+SUMIF(O!$HC$15:$HL$15,'Ciclo Semaforico'!BU$30,O!$HC49:$HL49))*BU$31))</f>
        <v>0</v>
      </c>
      <c r="BV74" s="246">
        <f>IF(BV$32="",IF(BV$31="",(SUMIF(S!$HC$15:$HL$15,'Ciclo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Semaforico'!BV$30,O!$HC49:$HL49))*BV$31),(SUMIF(S!$HC$15:$HL$15,'Ciclo Semaforico'!BV$32,S!$HC49:$HL49)+SUMIF(N!$HC$15:$HL$15,'Ciclo Semaforico'!BV$32,N!$HC49:$HL49)+SUMIF(E!$HC$15:$HL$15,'Ciclo Semaforico'!BV$32,E!$HC49:$HL49)+SUMIF(O!$HC$15:$HL$15,'Ciclo Semaforico'!BV$32,O!$HC49:$HL49))-IF(BV$31="",(SUMIF(S!$HC$15:$HL$15,'Ciclo Semaforico'!BV$30,S!$HC49:$HL49)+SUMIF(N!$HC$15:$HL$15,'Ciclo Semaforico'!BV$30,N!$HC49:$HL49)+SUMIF(E!$HC$15:$HL$15,'Ciclo Semaforico'!BV$30,E!$HC49:$HL49)+SUMIF(O!$HC$15:$HL$15,'Ciclo Semaforico'!BV$30,O!$HC49:$HL49)),(SUMIF(S!$HC$15:$HL$15,'Ciclo Semaforico'!BV$30,S!$HC49:$HL49)+SUMIF(N!$HC$15:$HL$15,'Ciclo Semaforico'!BV$30,N!$HC49:$HL49)+SUMIF(E!$HC$15:$HL$15,'Ciclo Semaforico'!BV$30,E!$HC49:$HL49)+SUMIF(O!$HC$15:$HL$15,'Ciclo Semaforico'!BV$30,O!$HC49:$HL49))*BV$31))</f>
        <v>0</v>
      </c>
      <c r="BW74" s="244">
        <f>IF(BW$32="",IF(BW$31="",(SUMIF(S!$HC$15:$HL$15,'Ciclo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Semaforico'!BW$30,O!$HC49:$HL49))*BW$31),(SUMIF(S!$HC$15:$HL$15,'Ciclo Semaforico'!BW$32,S!$HC49:$HL49)+SUMIF(N!$HC$15:$HL$15,'Ciclo Semaforico'!BW$32,N!$HC49:$HL49)+SUMIF(E!$HC$15:$HL$15,'Ciclo Semaforico'!BW$32,E!$HC49:$HL49)+SUMIF(O!$HC$15:$HL$15,'Ciclo Semaforico'!BW$32,O!$HC49:$HL49))-IF(BW$31="",(SUMIF(S!$HC$15:$HL$15,'Ciclo Semaforico'!BW$30,S!$HC49:$HL49)+SUMIF(N!$HC$15:$HL$15,'Ciclo Semaforico'!BW$30,N!$HC49:$HL49)+SUMIF(E!$HC$15:$HL$15,'Ciclo Semaforico'!BW$30,E!$HC49:$HL49)+SUMIF(O!$HC$15:$HL$15,'Ciclo Semaforico'!BW$30,O!$HC49:$HL49)),(SUMIF(S!$HC$15:$HL$15,'Ciclo Semaforico'!BW$30,S!$HC49:$HL49)+SUMIF(N!$HC$15:$HL$15,'Ciclo Semaforico'!BW$30,N!$HC49:$HL49)+SUMIF(E!$HC$15:$HL$15,'Ciclo Semaforico'!BW$30,E!$HC49:$HL49)+SUMIF(O!$HC$15:$HL$15,'Ciclo Semaforico'!BW$30,O!$HC49:$HL49))*BW$31))</f>
        <v>0</v>
      </c>
      <c r="BX74" s="245">
        <f>IF(BX$32="",IF(BX$31="",(SUMIF(S!$HC$15:$HL$15,'Ciclo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Semaforico'!BX$30,O!$HC49:$HL49))*BX$31),(SUMIF(S!$HC$15:$HL$15,'Ciclo Semaforico'!BX$32,S!$HC49:$HL49)+SUMIF(N!$HC$15:$HL$15,'Ciclo Semaforico'!BX$32,N!$HC49:$HL49)+SUMIF(E!$HC$15:$HL$15,'Ciclo Semaforico'!BX$32,E!$HC49:$HL49)+SUMIF(O!$HC$15:$HL$15,'Ciclo Semaforico'!BX$32,O!$HC49:$HL49))-IF(BX$31="",(SUMIF(S!$HC$15:$HL$15,'Ciclo Semaforico'!BX$30,S!$HC49:$HL49)+SUMIF(N!$HC$15:$HL$15,'Ciclo Semaforico'!BX$30,N!$HC49:$HL49)+SUMIF(E!$HC$15:$HL$15,'Ciclo Semaforico'!BX$30,E!$HC49:$HL49)+SUMIF(O!$HC$15:$HL$15,'Ciclo Semaforico'!BX$30,O!$HC49:$HL49)),(SUMIF(S!$HC$15:$HL$15,'Ciclo Semaforico'!BX$30,S!$HC49:$HL49)+SUMIF(N!$HC$15:$HL$15,'Ciclo Semaforico'!BX$30,N!$HC49:$HL49)+SUMIF(E!$HC$15:$HL$15,'Ciclo Semaforico'!BX$30,E!$HC49:$HL49)+SUMIF(O!$HC$15:$HL$15,'Ciclo Semaforico'!BX$30,O!$HC49:$HL49))*BX$31))</f>
        <v>0</v>
      </c>
      <c r="BY74" s="245">
        <f>IF(BY$32="",IF(BY$31="",(SUMIF(S!$HC$15:$HL$15,'Ciclo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Semaforico'!BY$30,O!$HC49:$HL49))*BY$31),(SUMIF(S!$HC$15:$HL$15,'Ciclo Semaforico'!BY$32,S!$HC49:$HL49)+SUMIF(N!$HC$15:$HL$15,'Ciclo Semaforico'!BY$32,N!$HC49:$HL49)+SUMIF(E!$HC$15:$HL$15,'Ciclo Semaforico'!BY$32,E!$HC49:$HL49)+SUMIF(O!$HC$15:$HL$15,'Ciclo Semaforico'!BY$32,O!$HC49:$HL49))-IF(BY$31="",(SUMIF(S!$HC$15:$HL$15,'Ciclo Semaforico'!BY$30,S!$HC49:$HL49)+SUMIF(N!$HC$15:$HL$15,'Ciclo Semaforico'!BY$30,N!$HC49:$HL49)+SUMIF(E!$HC$15:$HL$15,'Ciclo Semaforico'!BY$30,E!$HC49:$HL49)+SUMIF(O!$HC$15:$HL$15,'Ciclo Semaforico'!BY$30,O!$HC49:$HL49)),(SUMIF(S!$HC$15:$HL$15,'Ciclo Semaforico'!BY$30,S!$HC49:$HL49)+SUMIF(N!$HC$15:$HL$15,'Ciclo Semaforico'!BY$30,N!$HC49:$HL49)+SUMIF(E!$HC$15:$HL$15,'Ciclo Semaforico'!BY$30,E!$HC49:$HL49)+SUMIF(O!$HC$15:$HL$15,'Ciclo Semaforico'!BY$30,O!$HC49:$HL49))*BY$31))</f>
        <v>0</v>
      </c>
      <c r="BZ74" s="245">
        <f>IF(BZ$32="",IF(BZ$31="",(SUMIF(S!$HC$15:$HL$15,'Ciclo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Semaforico'!BZ$30,O!$HC49:$HL49))*BZ$31),(SUMIF(S!$HC$15:$HL$15,'Ciclo Semaforico'!BZ$32,S!$HC49:$HL49)+SUMIF(N!$HC$15:$HL$15,'Ciclo Semaforico'!BZ$32,N!$HC49:$HL49)+SUMIF(E!$HC$15:$HL$15,'Ciclo Semaforico'!BZ$32,E!$HC49:$HL49)+SUMIF(O!$HC$15:$HL$15,'Ciclo Semaforico'!BZ$32,O!$HC49:$HL49))-IF(BZ$31="",(SUMIF(S!$HC$15:$HL$15,'Ciclo Semaforico'!BZ$30,S!$HC49:$HL49)+SUMIF(N!$HC$15:$HL$15,'Ciclo Semaforico'!BZ$30,N!$HC49:$HL49)+SUMIF(E!$HC$15:$HL$15,'Ciclo Semaforico'!BZ$30,E!$HC49:$HL49)+SUMIF(O!$HC$15:$HL$15,'Ciclo Semaforico'!BZ$30,O!$HC49:$HL49)),(SUMIF(S!$HC$15:$HL$15,'Ciclo Semaforico'!BZ$30,S!$HC49:$HL49)+SUMIF(N!$HC$15:$HL$15,'Ciclo Semaforico'!BZ$30,N!$HC49:$HL49)+SUMIF(E!$HC$15:$HL$15,'Ciclo Semaforico'!BZ$30,E!$HC49:$HL49)+SUMIF(O!$HC$15:$HL$15,'Ciclo Semaforico'!BZ$30,O!$HC49:$HL49))*BZ$31))</f>
        <v>0</v>
      </c>
      <c r="CA74" s="245">
        <f>IF(CA$32="",IF(CA$31="",(SUMIF(S!$HC$15:$HL$15,'Ciclo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Semaforico'!CA$30,O!$HC49:$HL49))*CA$31),(SUMIF(S!$HC$15:$HL$15,'Ciclo Semaforico'!CA$32,S!$HC49:$HL49)+SUMIF(N!$HC$15:$HL$15,'Ciclo Semaforico'!CA$32,N!$HC49:$HL49)+SUMIF(E!$HC$15:$HL$15,'Ciclo Semaforico'!CA$32,E!$HC49:$HL49)+SUMIF(O!$HC$15:$HL$15,'Ciclo Semaforico'!CA$32,O!$HC49:$HL49))-IF(CA$31="",(SUMIF(S!$HC$15:$HL$15,'Ciclo Semaforico'!CA$30,S!$HC49:$HL49)+SUMIF(N!$HC$15:$HL$15,'Ciclo Semaforico'!CA$30,N!$HC49:$HL49)+SUMIF(E!$HC$15:$HL$15,'Ciclo Semaforico'!CA$30,E!$HC49:$HL49)+SUMIF(O!$HC$15:$HL$15,'Ciclo Semaforico'!CA$30,O!$HC49:$HL49)),(SUMIF(S!$HC$15:$HL$15,'Ciclo Semaforico'!CA$30,S!$HC49:$HL49)+SUMIF(N!$HC$15:$HL$15,'Ciclo Semaforico'!CA$30,N!$HC49:$HL49)+SUMIF(E!$HC$15:$HL$15,'Ciclo Semaforico'!CA$30,E!$HC49:$HL49)+SUMIF(O!$HC$15:$HL$15,'Ciclo Semaforico'!CA$30,O!$HC49:$HL49))*CA$31))</f>
        <v>0</v>
      </c>
      <c r="CB74" s="245">
        <f>IF(CB$32="",IF(CB$31="",(SUMIF(S!$HC$15:$HL$15,'Ciclo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Semaforico'!CB$30,O!$HC49:$HL49))*CB$31),(SUMIF(S!$HC$15:$HL$15,'Ciclo Semaforico'!CB$32,S!$HC49:$HL49)+SUMIF(N!$HC$15:$HL$15,'Ciclo Semaforico'!CB$32,N!$HC49:$HL49)+SUMIF(E!$HC$15:$HL$15,'Ciclo Semaforico'!CB$32,E!$HC49:$HL49)+SUMIF(O!$HC$15:$HL$15,'Ciclo Semaforico'!CB$32,O!$HC49:$HL49))-IF(CB$31="",(SUMIF(S!$HC$15:$HL$15,'Ciclo Semaforico'!CB$30,S!$HC49:$HL49)+SUMIF(N!$HC$15:$HL$15,'Ciclo Semaforico'!CB$30,N!$HC49:$HL49)+SUMIF(E!$HC$15:$HL$15,'Ciclo Semaforico'!CB$30,E!$HC49:$HL49)+SUMIF(O!$HC$15:$HL$15,'Ciclo Semaforico'!CB$30,O!$HC49:$HL49)),(SUMIF(S!$HC$15:$HL$15,'Ciclo Semaforico'!CB$30,S!$HC49:$HL49)+SUMIF(N!$HC$15:$HL$15,'Ciclo Semaforico'!CB$30,N!$HC49:$HL49)+SUMIF(E!$HC$15:$HL$15,'Ciclo Semaforico'!CB$30,E!$HC49:$HL49)+SUMIF(O!$HC$15:$HL$15,'Ciclo Semaforico'!CB$30,O!$HC49:$HL49))*CB$31))</f>
        <v>0</v>
      </c>
      <c r="CC74" s="245">
        <f>IF(CC$32="",IF(CC$31="",(SUMIF(S!$HC$15:$HL$15,'Ciclo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Semaforico'!CC$30,O!$HC49:$HL49))*CC$31),(SUMIF(S!$HC$15:$HL$15,'Ciclo Semaforico'!CC$32,S!$HC49:$HL49)+SUMIF(N!$HC$15:$HL$15,'Ciclo Semaforico'!CC$32,N!$HC49:$HL49)+SUMIF(E!$HC$15:$HL$15,'Ciclo Semaforico'!CC$32,E!$HC49:$HL49)+SUMIF(O!$HC$15:$HL$15,'Ciclo Semaforico'!CC$32,O!$HC49:$HL49))-IF(CC$31="",(SUMIF(S!$HC$15:$HL$15,'Ciclo Semaforico'!CC$30,S!$HC49:$HL49)+SUMIF(N!$HC$15:$HL$15,'Ciclo Semaforico'!CC$30,N!$HC49:$HL49)+SUMIF(E!$HC$15:$HL$15,'Ciclo Semaforico'!CC$30,E!$HC49:$HL49)+SUMIF(O!$HC$15:$HL$15,'Ciclo Semaforico'!CC$30,O!$HC49:$HL49)),(SUMIF(S!$HC$15:$HL$15,'Ciclo Semaforico'!CC$30,S!$HC49:$HL49)+SUMIF(N!$HC$15:$HL$15,'Ciclo Semaforico'!CC$30,N!$HC49:$HL49)+SUMIF(E!$HC$15:$HL$15,'Ciclo Semaforico'!CC$30,E!$HC49:$HL49)+SUMIF(O!$HC$15:$HL$15,'Ciclo Semaforico'!CC$30,O!$HC49:$HL49))*CC$31))</f>
        <v>0</v>
      </c>
      <c r="CD74" s="245">
        <f>IF(CD$32="",IF(CD$31="",(SUMIF(S!$HC$15:$HL$15,'Ciclo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Semaforico'!CD$30,O!$HC49:$HL49))*CD$31),(SUMIF(S!$HC$15:$HL$15,'Ciclo Semaforico'!CD$32,S!$HC49:$HL49)+SUMIF(N!$HC$15:$HL$15,'Ciclo Semaforico'!CD$32,N!$HC49:$HL49)+SUMIF(E!$HC$15:$HL$15,'Ciclo Semaforico'!CD$32,E!$HC49:$HL49)+SUMIF(O!$HC$15:$HL$15,'Ciclo Semaforico'!CD$32,O!$HC49:$HL49))-IF(CD$31="",(SUMIF(S!$HC$15:$HL$15,'Ciclo Semaforico'!CD$30,S!$HC49:$HL49)+SUMIF(N!$HC$15:$HL$15,'Ciclo Semaforico'!CD$30,N!$HC49:$HL49)+SUMIF(E!$HC$15:$HL$15,'Ciclo Semaforico'!CD$30,E!$HC49:$HL49)+SUMIF(O!$HC$15:$HL$15,'Ciclo Semaforico'!CD$30,O!$HC49:$HL49)),(SUMIF(S!$HC$15:$HL$15,'Ciclo Semaforico'!CD$30,S!$HC49:$HL49)+SUMIF(N!$HC$15:$HL$15,'Ciclo Semaforico'!CD$30,N!$HC49:$HL49)+SUMIF(E!$HC$15:$HL$15,'Ciclo Semaforico'!CD$30,E!$HC49:$HL49)+SUMIF(O!$HC$15:$HL$15,'Ciclo Semaforico'!CD$30,O!$HC49:$HL49))*CD$31))</f>
        <v>0</v>
      </c>
      <c r="CE74" s="245">
        <f>IF(CE$32="",IF(CE$31="",(SUMIF(S!$HC$15:$HL$15,'Ciclo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Semaforico'!CE$30,O!$HC49:$HL49))*CE$31),(SUMIF(S!$HC$15:$HL$15,'Ciclo Semaforico'!CE$32,S!$HC49:$HL49)+SUMIF(N!$HC$15:$HL$15,'Ciclo Semaforico'!CE$32,N!$HC49:$HL49)+SUMIF(E!$HC$15:$HL$15,'Ciclo Semaforico'!CE$32,E!$HC49:$HL49)+SUMIF(O!$HC$15:$HL$15,'Ciclo Semaforico'!CE$32,O!$HC49:$HL49))-IF(CE$31="",(SUMIF(S!$HC$15:$HL$15,'Ciclo Semaforico'!CE$30,S!$HC49:$HL49)+SUMIF(N!$HC$15:$HL$15,'Ciclo Semaforico'!CE$30,N!$HC49:$HL49)+SUMIF(E!$HC$15:$HL$15,'Ciclo Semaforico'!CE$30,E!$HC49:$HL49)+SUMIF(O!$HC$15:$HL$15,'Ciclo Semaforico'!CE$30,O!$HC49:$HL49)),(SUMIF(S!$HC$15:$HL$15,'Ciclo Semaforico'!CE$30,S!$HC49:$HL49)+SUMIF(N!$HC$15:$HL$15,'Ciclo Semaforico'!CE$30,N!$HC49:$HL49)+SUMIF(E!$HC$15:$HL$15,'Ciclo Semaforico'!CE$30,E!$HC49:$HL49)+SUMIF(O!$HC$15:$HL$15,'Ciclo Semaforico'!CE$30,O!$HC49:$HL49))*CE$31))</f>
        <v>0</v>
      </c>
      <c r="CF74" s="245">
        <f>IF(CF$32="",IF(CF$31="",(SUMIF(S!$HC$15:$HL$15,'Ciclo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Semaforico'!CF$30,O!$HC49:$HL49))*CF$31),(SUMIF(S!$HC$15:$HL$15,'Ciclo Semaforico'!CF$32,S!$HC49:$HL49)+SUMIF(N!$HC$15:$HL$15,'Ciclo Semaforico'!CF$32,N!$HC49:$HL49)+SUMIF(E!$HC$15:$HL$15,'Ciclo Semaforico'!CF$32,E!$HC49:$HL49)+SUMIF(O!$HC$15:$HL$15,'Ciclo Semaforico'!CF$32,O!$HC49:$HL49))-IF(CF$31="",(SUMIF(S!$HC$15:$HL$15,'Ciclo Semaforico'!CF$30,S!$HC49:$HL49)+SUMIF(N!$HC$15:$HL$15,'Ciclo Semaforico'!CF$30,N!$HC49:$HL49)+SUMIF(E!$HC$15:$HL$15,'Ciclo Semaforico'!CF$30,E!$HC49:$HL49)+SUMIF(O!$HC$15:$HL$15,'Ciclo Semaforico'!CF$30,O!$HC49:$HL49)),(SUMIF(S!$HC$15:$HL$15,'Ciclo Semaforico'!CF$30,S!$HC49:$HL49)+SUMIF(N!$HC$15:$HL$15,'Ciclo Semaforico'!CF$30,N!$HC49:$HL49)+SUMIF(E!$HC$15:$HL$15,'Ciclo Semaforico'!CF$30,E!$HC49:$HL49)+SUMIF(O!$HC$15:$HL$15,'Ciclo Semaforico'!CF$30,O!$HC49:$HL49))*CF$31))</f>
        <v>0</v>
      </c>
      <c r="CG74" s="245">
        <f>IF(CG$32="",IF(CG$31="",(SUMIF(S!$HC$15:$HL$15,'Ciclo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Semaforico'!CG$30,O!$HC49:$HL49))*CG$31),(SUMIF(S!$HC$15:$HL$15,'Ciclo Semaforico'!CG$32,S!$HC49:$HL49)+SUMIF(N!$HC$15:$HL$15,'Ciclo Semaforico'!CG$32,N!$HC49:$HL49)+SUMIF(E!$HC$15:$HL$15,'Ciclo Semaforico'!CG$32,E!$HC49:$HL49)+SUMIF(O!$HC$15:$HL$15,'Ciclo Semaforico'!CG$32,O!$HC49:$HL49))-IF(CG$31="",(SUMIF(S!$HC$15:$HL$15,'Ciclo Semaforico'!CG$30,S!$HC49:$HL49)+SUMIF(N!$HC$15:$HL$15,'Ciclo Semaforico'!CG$30,N!$HC49:$HL49)+SUMIF(E!$HC$15:$HL$15,'Ciclo Semaforico'!CG$30,E!$HC49:$HL49)+SUMIF(O!$HC$15:$HL$15,'Ciclo Semaforico'!CG$30,O!$HC49:$HL49)),(SUMIF(S!$HC$15:$HL$15,'Ciclo Semaforico'!CG$30,S!$HC49:$HL49)+SUMIF(N!$HC$15:$HL$15,'Ciclo Semaforico'!CG$30,N!$HC49:$HL49)+SUMIF(E!$HC$15:$HL$15,'Ciclo Semaforico'!CG$30,E!$HC49:$HL49)+SUMIF(O!$HC$15:$HL$15,'Ciclo Semaforico'!CG$30,O!$HC49:$HL49))*CG$31))</f>
        <v>0</v>
      </c>
      <c r="CH74" s="246">
        <f>IF(CH$32="",IF(CH$31="",(SUMIF(S!$HC$15:$HL$15,'Ciclo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Semaforico'!CH$30,O!$HC49:$HL49))*CH$31),(SUMIF(S!$HC$15:$HL$15,'Ciclo Semaforico'!CH$32,S!$HC49:$HL49)+SUMIF(N!$HC$15:$HL$15,'Ciclo Semaforico'!CH$32,N!$HC49:$HL49)+SUMIF(E!$HC$15:$HL$15,'Ciclo Semaforico'!CH$32,E!$HC49:$HL49)+SUMIF(O!$HC$15:$HL$15,'Ciclo Semaforico'!CH$32,O!$HC49:$HL49))-IF(CH$31="",(SUMIF(S!$HC$15:$HL$15,'Ciclo Semaforico'!CH$30,S!$HC49:$HL49)+SUMIF(N!$HC$15:$HL$15,'Ciclo Semaforico'!CH$30,N!$HC49:$HL49)+SUMIF(E!$HC$15:$HL$15,'Ciclo Semaforico'!CH$30,E!$HC49:$HL49)+SUMIF(O!$HC$15:$HL$15,'Ciclo Semaforico'!CH$30,O!$HC49:$HL49)),(SUMIF(S!$HC$15:$HL$15,'Ciclo Semaforico'!CH$30,S!$HC49:$HL49)+SUMIF(N!$HC$15:$HL$15,'Ciclo Semaforico'!CH$30,N!$HC49:$HL49)+SUMIF(E!$HC$15:$HL$15,'Ciclo Semaforico'!CH$30,E!$HC49:$HL49)+SUMIF(O!$HC$15:$HL$15,'Ciclo Semaforico'!CH$30,O!$HC49:$HL49))*CH$31))</f>
        <v>0</v>
      </c>
      <c r="CI74" s="244">
        <f t="shared" si="52"/>
        <v>0</v>
      </c>
      <c r="CJ74" s="245">
        <f t="shared" si="53"/>
        <v>0</v>
      </c>
      <c r="CK74" s="245">
        <f t="shared" si="54"/>
        <v>0</v>
      </c>
      <c r="CL74" s="245">
        <f t="shared" si="55"/>
        <v>0</v>
      </c>
      <c r="CM74" s="245" t="e">
        <f t="shared" si="56"/>
        <v>#REF!</v>
      </c>
      <c r="CN74" s="245">
        <f t="shared" si="57"/>
        <v>0</v>
      </c>
      <c r="CO74" s="245">
        <f t="shared" si="58"/>
        <v>0</v>
      </c>
      <c r="CP74" s="245">
        <f t="shared" si="59"/>
        <v>0</v>
      </c>
      <c r="CQ74" s="245">
        <f t="shared" si="60"/>
        <v>0</v>
      </c>
      <c r="CR74" s="245">
        <f t="shared" si="61"/>
        <v>0</v>
      </c>
      <c r="CS74" s="245">
        <f t="shared" si="62"/>
        <v>0</v>
      </c>
      <c r="CT74" s="246">
        <f t="shared" si="63"/>
        <v>0</v>
      </c>
      <c r="CU74" s="244">
        <f t="shared" si="64"/>
        <v>0</v>
      </c>
      <c r="CV74" s="245">
        <f t="shared" si="65"/>
        <v>0</v>
      </c>
      <c r="CW74" s="245">
        <f t="shared" si="66"/>
        <v>0</v>
      </c>
      <c r="CX74" s="245">
        <f t="shared" si="67"/>
        <v>0</v>
      </c>
      <c r="CY74" s="245">
        <f t="shared" si="68"/>
        <v>0</v>
      </c>
      <c r="CZ74" s="245">
        <f t="shared" si="69"/>
        <v>0</v>
      </c>
      <c r="DA74" s="245">
        <f t="shared" si="70"/>
        <v>0</v>
      </c>
      <c r="DB74" s="245">
        <f t="shared" si="71"/>
        <v>0</v>
      </c>
      <c r="DC74" s="245">
        <f t="shared" si="72"/>
        <v>0</v>
      </c>
      <c r="DD74" s="245">
        <f t="shared" si="73"/>
        <v>0</v>
      </c>
      <c r="DE74" s="245">
        <f t="shared" si="74"/>
        <v>0</v>
      </c>
      <c r="DF74" s="246">
        <f t="shared" si="75"/>
        <v>0</v>
      </c>
      <c r="DG74" s="244" t="e">
        <f t="shared" si="76"/>
        <v>#REF!</v>
      </c>
      <c r="DH74" s="245" t="e">
        <f t="shared" si="77"/>
        <v>#REF!</v>
      </c>
      <c r="DI74" s="245" t="e">
        <f t="shared" si="78"/>
        <v>#REF!</v>
      </c>
      <c r="DJ74" s="245" t="e">
        <f t="shared" si="79"/>
        <v>#REF!</v>
      </c>
      <c r="DK74" s="245" t="e">
        <f t="shared" si="80"/>
        <v>#REF!</v>
      </c>
      <c r="DL74" s="245" t="e">
        <f t="shared" si="81"/>
        <v>#REF!</v>
      </c>
      <c r="DM74" s="245">
        <f t="shared" si="82"/>
        <v>0</v>
      </c>
      <c r="DN74" s="245">
        <f t="shared" si="83"/>
        <v>0</v>
      </c>
      <c r="DO74" s="245">
        <f t="shared" si="84"/>
        <v>0</v>
      </c>
      <c r="DP74" s="245">
        <f t="shared" si="85"/>
        <v>0</v>
      </c>
      <c r="DQ74" s="245">
        <f t="shared" si="86"/>
        <v>0</v>
      </c>
      <c r="DR74" s="246">
        <f t="shared" si="87"/>
        <v>0</v>
      </c>
      <c r="DS74" s="244">
        <f t="shared" si="88"/>
        <v>0</v>
      </c>
      <c r="DT74" s="245">
        <f t="shared" si="89"/>
        <v>0</v>
      </c>
      <c r="DU74" s="245">
        <f t="shared" si="90"/>
        <v>0</v>
      </c>
      <c r="DV74" s="245">
        <f t="shared" si="91"/>
        <v>0</v>
      </c>
      <c r="DW74" s="245">
        <f t="shared" si="92"/>
        <v>0</v>
      </c>
      <c r="DX74" s="245">
        <f t="shared" si="93"/>
        <v>0</v>
      </c>
      <c r="DY74" s="245">
        <f t="shared" si="94"/>
        <v>0</v>
      </c>
      <c r="DZ74" s="245">
        <f t="shared" si="95"/>
        <v>0</v>
      </c>
      <c r="EA74" s="245">
        <f t="shared" si="96"/>
        <v>0</v>
      </c>
      <c r="EB74" s="245">
        <f t="shared" si="97"/>
        <v>0</v>
      </c>
      <c r="EC74" s="245">
        <f t="shared" si="98"/>
        <v>0</v>
      </c>
      <c r="ED74" s="246">
        <f t="shared" si="99"/>
        <v>0</v>
      </c>
      <c r="EE74" s="244">
        <f t="shared" si="100"/>
        <v>0</v>
      </c>
      <c r="EF74" s="245">
        <f t="shared" si="101"/>
        <v>0</v>
      </c>
      <c r="EG74" s="245">
        <f t="shared" si="102"/>
        <v>0</v>
      </c>
      <c r="EH74" s="245">
        <f t="shared" si="103"/>
        <v>0</v>
      </c>
      <c r="EI74" s="245">
        <f t="shared" si="104"/>
        <v>0</v>
      </c>
      <c r="EJ74" s="245">
        <f t="shared" si="105"/>
        <v>0</v>
      </c>
      <c r="EK74" s="245">
        <f t="shared" si="106"/>
        <v>0</v>
      </c>
      <c r="EL74" s="245">
        <f t="shared" si="107"/>
        <v>0</v>
      </c>
      <c r="EM74" s="245">
        <f t="shared" si="108"/>
        <v>0</v>
      </c>
      <c r="EN74" s="245">
        <f t="shared" si="109"/>
        <v>0</v>
      </c>
      <c r="EO74" s="245">
        <f t="shared" si="110"/>
        <v>0</v>
      </c>
      <c r="EP74" s="246">
        <f t="shared" si="111"/>
        <v>0</v>
      </c>
      <c r="EQ74" s="255">
        <f t="shared" si="112"/>
        <v>0</v>
      </c>
      <c r="ER74" s="256">
        <f t="shared" si="113"/>
        <v>0</v>
      </c>
      <c r="ES74" s="256">
        <f t="shared" si="114"/>
        <v>0</v>
      </c>
      <c r="ET74" s="256">
        <f t="shared" si="115"/>
        <v>0</v>
      </c>
      <c r="EU74" s="256" t="e">
        <f t="shared" si="116"/>
        <v>#REF!</v>
      </c>
      <c r="EV74" s="256">
        <f t="shared" si="117"/>
        <v>0</v>
      </c>
      <c r="EW74" s="256">
        <f t="shared" si="118"/>
        <v>0</v>
      </c>
      <c r="EX74" s="256" t="str">
        <f t="shared" si="119"/>
        <v/>
      </c>
      <c r="EY74" s="256" t="str">
        <f t="shared" si="120"/>
        <v/>
      </c>
      <c r="EZ74" s="256" t="str">
        <f t="shared" si="121"/>
        <v/>
      </c>
      <c r="FA74" s="256" t="str">
        <f t="shared" si="122"/>
        <v/>
      </c>
      <c r="FB74" s="257" t="str">
        <f t="shared" si="123"/>
        <v/>
      </c>
      <c r="FC74" s="255">
        <f t="shared" si="124"/>
        <v>0</v>
      </c>
      <c r="FD74" s="256" t="str">
        <f t="shared" si="125"/>
        <v/>
      </c>
      <c r="FE74" s="256" t="str">
        <f t="shared" si="126"/>
        <v/>
      </c>
      <c r="FF74" s="256" t="str">
        <f t="shared" si="127"/>
        <v/>
      </c>
      <c r="FG74" s="256" t="str">
        <f t="shared" si="128"/>
        <v/>
      </c>
      <c r="FH74" s="256" t="str">
        <f t="shared" si="129"/>
        <v/>
      </c>
      <c r="FI74" s="256" t="str">
        <f t="shared" si="130"/>
        <v/>
      </c>
      <c r="FJ74" s="256" t="str">
        <f t="shared" si="131"/>
        <v/>
      </c>
      <c r="FK74" s="256" t="str">
        <f t="shared" si="132"/>
        <v/>
      </c>
      <c r="FL74" s="256" t="str">
        <f t="shared" si="133"/>
        <v/>
      </c>
      <c r="FM74" s="256" t="str">
        <f t="shared" si="134"/>
        <v/>
      </c>
      <c r="FN74" s="257" t="str">
        <f t="shared" si="135"/>
        <v/>
      </c>
      <c r="FO74" s="255" t="e">
        <f t="shared" si="136"/>
        <v>#REF!</v>
      </c>
      <c r="FP74" s="256" t="e">
        <f t="shared" si="137"/>
        <v>#REF!</v>
      </c>
      <c r="FQ74" s="256" t="e">
        <f t="shared" si="138"/>
        <v>#REF!</v>
      </c>
      <c r="FR74" s="256" t="e">
        <f t="shared" si="139"/>
        <v>#REF!</v>
      </c>
      <c r="FS74" s="256" t="e">
        <f t="shared" si="140"/>
        <v>#REF!</v>
      </c>
      <c r="FT74" s="256" t="e">
        <f t="shared" si="141"/>
        <v>#REF!</v>
      </c>
      <c r="FU74" s="256" t="str">
        <f t="shared" si="142"/>
        <v/>
      </c>
      <c r="FV74" s="256" t="str">
        <f t="shared" si="143"/>
        <v/>
      </c>
      <c r="FW74" s="256" t="str">
        <f t="shared" si="144"/>
        <v/>
      </c>
      <c r="FX74" s="256" t="str">
        <f t="shared" si="145"/>
        <v/>
      </c>
      <c r="FY74" s="256" t="str">
        <f t="shared" si="146"/>
        <v/>
      </c>
      <c r="FZ74" s="257" t="str">
        <f t="shared" si="147"/>
        <v/>
      </c>
      <c r="GA74" s="255" t="str">
        <f t="shared" si="148"/>
        <v/>
      </c>
      <c r="GB74" s="256" t="str">
        <f t="shared" si="149"/>
        <v/>
      </c>
      <c r="GC74" s="256" t="str">
        <f t="shared" si="150"/>
        <v/>
      </c>
      <c r="GD74" s="256" t="str">
        <f t="shared" si="151"/>
        <v/>
      </c>
      <c r="GE74" s="256" t="str">
        <f t="shared" si="152"/>
        <v/>
      </c>
      <c r="GF74" s="256" t="str">
        <f t="shared" si="153"/>
        <v/>
      </c>
      <c r="GG74" s="256" t="str">
        <f t="shared" si="154"/>
        <v/>
      </c>
      <c r="GH74" s="256" t="str">
        <f t="shared" si="155"/>
        <v/>
      </c>
      <c r="GI74" s="256" t="str">
        <f t="shared" si="156"/>
        <v/>
      </c>
      <c r="GJ74" s="256" t="str">
        <f t="shared" si="157"/>
        <v/>
      </c>
      <c r="GK74" s="256" t="str">
        <f t="shared" si="158"/>
        <v/>
      </c>
      <c r="GL74" s="257" t="str">
        <f t="shared" si="159"/>
        <v/>
      </c>
      <c r="GM74" s="255" t="str">
        <f t="shared" si="160"/>
        <v/>
      </c>
      <c r="GN74" s="256" t="str">
        <f t="shared" si="161"/>
        <v/>
      </c>
      <c r="GO74" s="256" t="str">
        <f t="shared" si="162"/>
        <v/>
      </c>
      <c r="GP74" s="256" t="str">
        <f t="shared" si="163"/>
        <v/>
      </c>
      <c r="GQ74" s="256" t="str">
        <f t="shared" si="164"/>
        <v/>
      </c>
      <c r="GR74" s="256" t="str">
        <f t="shared" si="165"/>
        <v/>
      </c>
      <c r="GS74" s="256" t="str">
        <f t="shared" si="166"/>
        <v/>
      </c>
      <c r="GT74" s="256" t="str">
        <f t="shared" si="167"/>
        <v/>
      </c>
      <c r="GU74" s="256" t="str">
        <f t="shared" si="168"/>
        <v/>
      </c>
      <c r="GV74" s="256" t="str">
        <f t="shared" si="169"/>
        <v/>
      </c>
      <c r="GW74" s="256" t="str">
        <f t="shared" si="170"/>
        <v/>
      </c>
      <c r="GX74" s="257" t="str">
        <f t="shared" si="171"/>
        <v/>
      </c>
      <c r="GY74" s="252">
        <f t="shared" si="185"/>
        <v>0</v>
      </c>
      <c r="GZ74" s="253" t="e">
        <f t="shared" si="185"/>
        <v>#REF!</v>
      </c>
      <c r="HA74" s="253">
        <f t="shared" si="185"/>
        <v>0</v>
      </c>
      <c r="HB74" s="253">
        <f t="shared" si="185"/>
        <v>0</v>
      </c>
      <c r="HC74" s="253">
        <f t="shared" si="185"/>
        <v>0</v>
      </c>
      <c r="HD74" s="253">
        <f t="shared" si="185"/>
        <v>0</v>
      </c>
      <c r="HE74" s="253">
        <f t="shared" si="185"/>
        <v>0</v>
      </c>
      <c r="HF74" s="254">
        <f t="shared" si="185"/>
        <v>0</v>
      </c>
      <c r="HG74" s="252">
        <f t="shared" si="187"/>
        <v>0</v>
      </c>
      <c r="HH74" s="253">
        <f t="shared" si="187"/>
        <v>0</v>
      </c>
      <c r="HI74" s="253">
        <f t="shared" si="187"/>
        <v>0</v>
      </c>
      <c r="HJ74" s="253">
        <f t="shared" si="187"/>
        <v>0</v>
      </c>
      <c r="HK74" s="253">
        <f t="shared" si="187"/>
        <v>0</v>
      </c>
      <c r="HL74" s="253">
        <f t="shared" si="187"/>
        <v>0</v>
      </c>
      <c r="HM74" s="253">
        <f t="shared" si="187"/>
        <v>0</v>
      </c>
      <c r="HN74" s="254">
        <f t="shared" si="187"/>
        <v>0</v>
      </c>
      <c r="HO74" s="252" t="e">
        <f t="shared" si="189"/>
        <v>#REF!</v>
      </c>
      <c r="HP74" s="253" t="e">
        <f t="shared" si="189"/>
        <v>#REF!</v>
      </c>
      <c r="HQ74" s="253">
        <f t="shared" si="189"/>
        <v>0</v>
      </c>
      <c r="HR74" s="253">
        <f t="shared" si="189"/>
        <v>0</v>
      </c>
      <c r="HS74" s="253">
        <f t="shared" si="189"/>
        <v>0</v>
      </c>
      <c r="HT74" s="253">
        <f t="shared" si="189"/>
        <v>0</v>
      </c>
      <c r="HU74" s="253">
        <f t="shared" si="189"/>
        <v>0</v>
      </c>
      <c r="HV74" s="254">
        <f t="shared" si="189"/>
        <v>0</v>
      </c>
      <c r="HW74" s="252">
        <f t="shared" si="191"/>
        <v>0</v>
      </c>
      <c r="HX74" s="253">
        <f t="shared" si="191"/>
        <v>0</v>
      </c>
      <c r="HY74" s="253">
        <f t="shared" si="191"/>
        <v>0</v>
      </c>
      <c r="HZ74" s="253">
        <f t="shared" si="191"/>
        <v>0</v>
      </c>
      <c r="IA74" s="253">
        <f t="shared" si="191"/>
        <v>0</v>
      </c>
      <c r="IB74" s="253">
        <f t="shared" si="191"/>
        <v>0</v>
      </c>
      <c r="IC74" s="253">
        <f t="shared" si="191"/>
        <v>0</v>
      </c>
      <c r="ID74" s="254">
        <f t="shared" si="191"/>
        <v>0</v>
      </c>
      <c r="IE74" s="252">
        <f t="shared" si="193"/>
        <v>0</v>
      </c>
      <c r="IF74" s="253">
        <f t="shared" si="193"/>
        <v>0</v>
      </c>
      <c r="IG74" s="253">
        <f t="shared" si="193"/>
        <v>0</v>
      </c>
      <c r="IH74" s="253">
        <f t="shared" si="193"/>
        <v>0</v>
      </c>
      <c r="II74" s="253">
        <f t="shared" si="193"/>
        <v>0</v>
      </c>
      <c r="IJ74" s="253">
        <f t="shared" si="193"/>
        <v>0</v>
      </c>
      <c r="IK74" s="253">
        <f t="shared" si="193"/>
        <v>0</v>
      </c>
      <c r="IL74" s="254">
        <f t="shared" si="193"/>
        <v>0</v>
      </c>
      <c r="IM74" s="255" t="e">
        <f t="shared" ref="IM74:IM136" si="203">+MAX(GY74:HF74)*JN74</f>
        <v>#REF!</v>
      </c>
      <c r="IN74" s="256">
        <f t="shared" ref="IN74:IN136" si="204">+MAX(HG74:HN74)*JO74</f>
        <v>0</v>
      </c>
      <c r="IO74" s="256" t="e">
        <f t="shared" ref="IO74:IO136" si="205">+MAX(HO74:HV74)*JP74</f>
        <v>#REF!</v>
      </c>
      <c r="IP74" s="256">
        <f t="shared" ref="IP74:IP136" si="206">+MAX(HW74:ID74)*JQ74</f>
        <v>0</v>
      </c>
      <c r="IQ74" s="257">
        <f t="shared" ref="IQ74:IQ136" si="207">+MAX(IE74:IL74)*JR74</f>
        <v>0</v>
      </c>
      <c r="IR74" s="404" t="e">
        <f t="shared" si="195"/>
        <v>#REF!</v>
      </c>
      <c r="IS74" s="250">
        <f t="shared" si="202"/>
        <v>15</v>
      </c>
      <c r="IT74" s="258" t="e">
        <f t="shared" si="183"/>
        <v>#REF!</v>
      </c>
      <c r="IU74" s="664">
        <v>2400</v>
      </c>
      <c r="IV74" s="409">
        <v>2</v>
      </c>
      <c r="IW74" s="648" t="s">
        <v>212</v>
      </c>
      <c r="IX74" s="649" t="e">
        <f t="shared" si="196"/>
        <v>#REF!</v>
      </c>
      <c r="IY74" s="650" t="e">
        <f t="shared" si="198"/>
        <v>#REF!</v>
      </c>
      <c r="IZ74" s="651">
        <v>3</v>
      </c>
      <c r="JA74" s="652">
        <v>2</v>
      </c>
      <c r="JB74" s="650" t="e">
        <f t="shared" si="199"/>
        <v>#REF!</v>
      </c>
      <c r="JC74" s="651">
        <v>3</v>
      </c>
      <c r="JD74" s="652">
        <v>2</v>
      </c>
      <c r="JE74" s="653" t="e">
        <f t="shared" si="200"/>
        <v>#REF!</v>
      </c>
      <c r="JF74" s="654">
        <v>3</v>
      </c>
      <c r="JG74" s="652">
        <v>2</v>
      </c>
      <c r="JH74" s="653"/>
      <c r="JI74" s="654"/>
      <c r="JJ74" s="655"/>
      <c r="JK74" s="418"/>
      <c r="JL74" s="419"/>
      <c r="JM74" s="420"/>
      <c r="JN74" s="662">
        <v>1</v>
      </c>
      <c r="JO74" s="662">
        <v>1.4</v>
      </c>
      <c r="JP74" s="662">
        <v>1</v>
      </c>
      <c r="JQ74" s="662">
        <v>1</v>
      </c>
      <c r="JR74" s="663">
        <v>1</v>
      </c>
      <c r="JS74" s="658" t="e">
        <f t="shared" si="201"/>
        <v>#REF!</v>
      </c>
    </row>
    <row r="75" spans="25:279" ht="20.100000000000001" customHeight="1">
      <c r="Y75" s="380" t="e">
        <f>N!IK50</f>
        <v>#REF!</v>
      </c>
      <c r="Z75" s="377" t="s">
        <v>32</v>
      </c>
      <c r="AA75" s="244">
        <f>IF(AA$32="",IF(AA$31="",(SUMIF(S!$HC$15:$HL$15,'Ciclo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Semaforico'!AA$30,O!$HC50:$HL50))*AA$31),(SUMIF(S!$HC$15:$HL$15,'Ciclo Semaforico'!AA$32,S!$HC50:$HL50)+SUMIF(N!$HC$15:$HL$15,'Ciclo Semaforico'!AA$32,N!$HC50:$HL50)+SUMIF(E!$HC$15:$HL$15,'Ciclo Semaforico'!AA$32,E!$HC50:$HL50)+SUMIF(O!$HC$15:$HL$15,'Ciclo Semaforico'!AA$32,O!$HC50:$HL50))-IF(AA$31="",(SUMIF(S!$HC$15:$HL$15,'Ciclo Semaforico'!AA$30,S!$HC50:$HL50)+SUMIF(N!$HC$15:$HL$15,'Ciclo Semaforico'!AA$30,N!$HC50:$HL50)+SUMIF(E!$HC$15:$HL$15,'Ciclo Semaforico'!AA$30,E!$HC50:$HL50)+SUMIF(O!$HC$15:$HL$15,'Ciclo Semaforico'!AA$30,O!$HC50:$HL50)),(SUMIF(S!$HC$15:$HL$15,'Ciclo Semaforico'!AA$30,S!$HC50:$HL50)+SUMIF(N!$HC$15:$HL$15,'Ciclo Semaforico'!AA$30,N!$HC50:$HL50)+SUMIF(E!$HC$15:$HL$15,'Ciclo Semaforico'!AA$30,E!$HC50:$HL50)+SUMIF(O!$HC$15:$HL$15,'Ciclo Semaforico'!AA$30,O!$HC50:$HL50))*AA$31))</f>
        <v>0</v>
      </c>
      <c r="AB75" s="245">
        <f>IF(AB$32="",IF(AB$31="",(SUMIF(S!$HC$15:$HL$15,'Ciclo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Semaforico'!AB$30,O!$HC50:$HL50))*AB$31),(SUMIF(S!$HC$15:$HL$15,'Ciclo Semaforico'!AB$32,S!$HC50:$HL50)+SUMIF(N!$HC$15:$HL$15,'Ciclo Semaforico'!AB$32,N!$HC50:$HL50)+SUMIF(E!$HC$15:$HL$15,'Ciclo Semaforico'!AB$32,E!$HC50:$HL50)+SUMIF(O!$HC$15:$HL$15,'Ciclo Semaforico'!AB$32,O!$HC50:$HL50))-IF(AB$31="",(SUMIF(S!$HC$15:$HL$15,'Ciclo Semaforico'!AB$30,S!$HC50:$HL50)+SUMIF(N!$HC$15:$HL$15,'Ciclo Semaforico'!AB$30,N!$HC50:$HL50)+SUMIF(E!$HC$15:$HL$15,'Ciclo Semaforico'!AB$30,E!$HC50:$HL50)+SUMIF(O!$HC$15:$HL$15,'Ciclo Semaforico'!AB$30,O!$HC50:$HL50)),(SUMIF(S!$HC$15:$HL$15,'Ciclo Semaforico'!AB$30,S!$HC50:$HL50)+SUMIF(N!$HC$15:$HL$15,'Ciclo Semaforico'!AB$30,N!$HC50:$HL50)+SUMIF(E!$HC$15:$HL$15,'Ciclo Semaforico'!AB$30,E!$HC50:$HL50)+SUMIF(O!$HC$15:$HL$15,'Ciclo Semaforico'!AB$30,O!$HC50:$HL50))*AB$31))</f>
        <v>0</v>
      </c>
      <c r="AC75" s="245">
        <f>IF(AC$32="",IF(AC$31="",(SUMIF(S!$HC$15:$HL$15,'Ciclo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Semaforico'!AC$30,O!$HC50:$HL50))*AC$31),(SUMIF(S!$HC$15:$HL$15,'Ciclo Semaforico'!AC$32,S!$HC50:$HL50)+SUMIF(N!$HC$15:$HL$15,'Ciclo Semaforico'!AC$32,N!$HC50:$HL50)+SUMIF(E!$HC$15:$HL$15,'Ciclo Semaforico'!AC$32,E!$HC50:$HL50)+SUMIF(O!$HC$15:$HL$15,'Ciclo Semaforico'!AC$32,O!$HC50:$HL50))-IF(AC$31="",(SUMIF(S!$HC$15:$HL$15,'Ciclo Semaforico'!AC$30,S!$HC50:$HL50)+SUMIF(N!$HC$15:$HL$15,'Ciclo Semaforico'!AC$30,N!$HC50:$HL50)+SUMIF(E!$HC$15:$HL$15,'Ciclo Semaforico'!AC$30,E!$HC50:$HL50)+SUMIF(O!$HC$15:$HL$15,'Ciclo Semaforico'!AC$30,O!$HC50:$HL50)),(SUMIF(S!$HC$15:$HL$15,'Ciclo Semaforico'!AC$30,S!$HC50:$HL50)+SUMIF(N!$HC$15:$HL$15,'Ciclo Semaforico'!AC$30,N!$HC50:$HL50)+SUMIF(E!$HC$15:$HL$15,'Ciclo Semaforico'!AC$30,E!$HC50:$HL50)+SUMIF(O!$HC$15:$HL$15,'Ciclo Semaforico'!AC$30,O!$HC50:$HL50))*AC$31))</f>
        <v>0</v>
      </c>
      <c r="AD75" s="245">
        <f>IF(AD$32="",IF(AD$31="",(SUMIF(S!$HC$15:$HL$15,'Ciclo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Semaforico'!AD$30,O!$HC50:$HL50))*AD$31),(SUMIF(S!$HC$15:$HL$15,'Ciclo Semaforico'!AD$32,S!$HC50:$HL50)+SUMIF(N!$HC$15:$HL$15,'Ciclo Semaforico'!AD$32,N!$HC50:$HL50)+SUMIF(E!$HC$15:$HL$15,'Ciclo Semaforico'!AD$32,E!$HC50:$HL50)+SUMIF(O!$HC$15:$HL$15,'Ciclo Semaforico'!AD$32,O!$HC50:$HL50))-IF(AD$31="",(SUMIF(S!$HC$15:$HL$15,'Ciclo Semaforico'!AD$30,S!$HC50:$HL50)+SUMIF(N!$HC$15:$HL$15,'Ciclo Semaforico'!AD$30,N!$HC50:$HL50)+SUMIF(E!$HC$15:$HL$15,'Ciclo Semaforico'!AD$30,E!$HC50:$HL50)+SUMIF(O!$HC$15:$HL$15,'Ciclo Semaforico'!AD$30,O!$HC50:$HL50)),(SUMIF(S!$HC$15:$HL$15,'Ciclo Semaforico'!AD$30,S!$HC50:$HL50)+SUMIF(N!$HC$15:$HL$15,'Ciclo Semaforico'!AD$30,N!$HC50:$HL50)+SUMIF(E!$HC$15:$HL$15,'Ciclo Semaforico'!AD$30,E!$HC50:$HL50)+SUMIF(O!$HC$15:$HL$15,'Ciclo Semaforico'!AD$30,O!$HC50:$HL50))*AD$31))</f>
        <v>0</v>
      </c>
      <c r="AE75" s="245" t="e">
        <f>IF(AE$32="",IF(AE$31="",(SUMIF(S!$HC$15:$HL$15,'Ciclo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Semaforico'!AE$30,O!$HC50:$HL50))*AE$31),(SUMIF(S!$HC$15:$HL$15,'Ciclo Semaforico'!AE$32,S!$HC50:$HL50)+SUMIF(N!$HC$15:$HL$15,'Ciclo Semaforico'!AE$32,N!$HC50:$HL50)+SUMIF(E!$HC$15:$HL$15,'Ciclo Semaforico'!AE$32,E!$HC50:$HL50)+SUMIF(O!$HC$15:$HL$15,'Ciclo Semaforico'!AE$32,O!$HC50:$HL50))-IF(AE$31="",(SUMIF(S!$HC$15:$HL$15,'Ciclo Semaforico'!AE$30,S!$HC50:$HL50)+SUMIF(N!$HC$15:$HL$15,'Ciclo Semaforico'!AE$30,N!$HC50:$HL50)+SUMIF(E!$HC$15:$HL$15,'Ciclo Semaforico'!AE$30,E!$HC50:$HL50)+SUMIF(O!$HC$15:$HL$15,'Ciclo Semaforico'!AE$30,O!$HC50:$HL50)),(SUMIF(S!$HC$15:$HL$15,'Ciclo Semaforico'!AE$30,S!$HC50:$HL50)+SUMIF(N!$HC$15:$HL$15,'Ciclo Semaforico'!AE$30,N!$HC50:$HL50)+SUMIF(E!$HC$15:$HL$15,'Ciclo Semaforico'!AE$30,E!$HC50:$HL50)+SUMIF(O!$HC$15:$HL$15,'Ciclo Semaforico'!AE$30,O!$HC50:$HL50))*AE$31))</f>
        <v>#REF!</v>
      </c>
      <c r="AF75" s="245">
        <f>IF(AF$32="",IF(AF$31="",(SUMIF(S!$HC$15:$HL$15,'Ciclo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Semaforico'!AF$30,O!$HC50:$HL50))*AF$31),(SUMIF(S!$HC$15:$HL$15,'Ciclo Semaforico'!AF$32,S!$HC50:$HL50)+SUMIF(N!$HC$15:$HL$15,'Ciclo Semaforico'!AF$32,N!$HC50:$HL50)+SUMIF(E!$HC$15:$HL$15,'Ciclo Semaforico'!AF$32,E!$HC50:$HL50)+SUMIF(O!$HC$15:$HL$15,'Ciclo Semaforico'!AF$32,O!$HC50:$HL50))-IF(AF$31="",(SUMIF(S!$HC$15:$HL$15,'Ciclo Semaforico'!AF$30,S!$HC50:$HL50)+SUMIF(N!$HC$15:$HL$15,'Ciclo Semaforico'!AF$30,N!$HC50:$HL50)+SUMIF(E!$HC$15:$HL$15,'Ciclo Semaforico'!AF$30,E!$HC50:$HL50)+SUMIF(O!$HC$15:$HL$15,'Ciclo Semaforico'!AF$30,O!$HC50:$HL50)),(SUMIF(S!$HC$15:$HL$15,'Ciclo Semaforico'!AF$30,S!$HC50:$HL50)+SUMIF(N!$HC$15:$HL$15,'Ciclo Semaforico'!AF$30,N!$HC50:$HL50)+SUMIF(E!$HC$15:$HL$15,'Ciclo Semaforico'!AF$30,E!$HC50:$HL50)+SUMIF(O!$HC$15:$HL$15,'Ciclo Semaforico'!AF$30,O!$HC50:$HL50))*AF$31))</f>
        <v>0</v>
      </c>
      <c r="AG75" s="245">
        <f>IF(AG$32="",IF(AG$31="",(SUMIF(S!$HC$15:$HL$15,'Ciclo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Semaforico'!AG$30,O!$HC50:$HL50))*AG$31),(SUMIF(S!$HC$15:$HL$15,'Ciclo Semaforico'!AG$32,S!$HC50:$HL50)+SUMIF(N!$HC$15:$HL$15,'Ciclo Semaforico'!AG$32,N!$HC50:$HL50)+SUMIF(E!$HC$15:$HL$15,'Ciclo Semaforico'!AG$32,E!$HC50:$HL50)+SUMIF(O!$HC$15:$HL$15,'Ciclo Semaforico'!AG$32,O!$HC50:$HL50))-IF(AG$31="",(SUMIF(S!$HC$15:$HL$15,'Ciclo Semaforico'!AG$30,S!$HC50:$HL50)+SUMIF(N!$HC$15:$HL$15,'Ciclo Semaforico'!AG$30,N!$HC50:$HL50)+SUMIF(E!$HC$15:$HL$15,'Ciclo Semaforico'!AG$30,E!$HC50:$HL50)+SUMIF(O!$HC$15:$HL$15,'Ciclo Semaforico'!AG$30,O!$HC50:$HL50)),(SUMIF(S!$HC$15:$HL$15,'Ciclo Semaforico'!AG$30,S!$HC50:$HL50)+SUMIF(N!$HC$15:$HL$15,'Ciclo Semaforico'!AG$30,N!$HC50:$HL50)+SUMIF(E!$HC$15:$HL$15,'Ciclo Semaforico'!AG$30,E!$HC50:$HL50)+SUMIF(O!$HC$15:$HL$15,'Ciclo Semaforico'!AG$30,O!$HC50:$HL50))*AG$31))</f>
        <v>0</v>
      </c>
      <c r="AH75" s="245">
        <f>IF(AH$32="",IF(AH$31="",(SUMIF(S!$HC$15:$HL$15,'Ciclo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Semaforico'!AH$30,O!$HC50:$HL50))*AH$31),(SUMIF(S!$HC$15:$HL$15,'Ciclo Semaforico'!AH$32,S!$HC50:$HL50)+SUMIF(N!$HC$15:$HL$15,'Ciclo Semaforico'!AH$32,N!$HC50:$HL50)+SUMIF(E!$HC$15:$HL$15,'Ciclo Semaforico'!AH$32,E!$HC50:$HL50)+SUMIF(O!$HC$15:$HL$15,'Ciclo Semaforico'!AH$32,O!$HC50:$HL50))-IF(AH$31="",(SUMIF(S!$HC$15:$HL$15,'Ciclo Semaforico'!AH$30,S!$HC50:$HL50)+SUMIF(N!$HC$15:$HL$15,'Ciclo Semaforico'!AH$30,N!$HC50:$HL50)+SUMIF(E!$HC$15:$HL$15,'Ciclo Semaforico'!AH$30,E!$HC50:$HL50)+SUMIF(O!$HC$15:$HL$15,'Ciclo Semaforico'!AH$30,O!$HC50:$HL50)),(SUMIF(S!$HC$15:$HL$15,'Ciclo Semaforico'!AH$30,S!$HC50:$HL50)+SUMIF(N!$HC$15:$HL$15,'Ciclo Semaforico'!AH$30,N!$HC50:$HL50)+SUMIF(E!$HC$15:$HL$15,'Ciclo Semaforico'!AH$30,E!$HC50:$HL50)+SUMIF(O!$HC$15:$HL$15,'Ciclo Semaforico'!AH$30,O!$HC50:$HL50))*AH$31))</f>
        <v>0</v>
      </c>
      <c r="AI75" s="245">
        <f>IF(AI$32="",IF(AI$31="",(SUMIF(S!$HC$15:$HL$15,'Ciclo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Semaforico'!AI$30,O!$HC50:$HL50))*AI$31),(SUMIF(S!$HC$15:$HL$15,'Ciclo Semaforico'!AI$32,S!$HC50:$HL50)+SUMIF(N!$HC$15:$HL$15,'Ciclo Semaforico'!AI$32,N!$HC50:$HL50)+SUMIF(E!$HC$15:$HL$15,'Ciclo Semaforico'!AI$32,E!$HC50:$HL50)+SUMIF(O!$HC$15:$HL$15,'Ciclo Semaforico'!AI$32,O!$HC50:$HL50))-IF(AI$31="",(SUMIF(S!$HC$15:$HL$15,'Ciclo Semaforico'!AI$30,S!$HC50:$HL50)+SUMIF(N!$HC$15:$HL$15,'Ciclo Semaforico'!AI$30,N!$HC50:$HL50)+SUMIF(E!$HC$15:$HL$15,'Ciclo Semaforico'!AI$30,E!$HC50:$HL50)+SUMIF(O!$HC$15:$HL$15,'Ciclo Semaforico'!AI$30,O!$HC50:$HL50)),(SUMIF(S!$HC$15:$HL$15,'Ciclo Semaforico'!AI$30,S!$HC50:$HL50)+SUMIF(N!$HC$15:$HL$15,'Ciclo Semaforico'!AI$30,N!$HC50:$HL50)+SUMIF(E!$HC$15:$HL$15,'Ciclo Semaforico'!AI$30,E!$HC50:$HL50)+SUMIF(O!$HC$15:$HL$15,'Ciclo Semaforico'!AI$30,O!$HC50:$HL50))*AI$31))</f>
        <v>0</v>
      </c>
      <c r="AJ75" s="245">
        <f>IF(AJ$32="",IF(AJ$31="",(SUMIF(S!$HC$15:$HL$15,'Ciclo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Semaforico'!AJ$30,O!$HC50:$HL50))*AJ$31),(SUMIF(S!$HC$15:$HL$15,'Ciclo Semaforico'!AJ$32,S!$HC50:$HL50)+SUMIF(N!$HC$15:$HL$15,'Ciclo Semaforico'!AJ$32,N!$HC50:$HL50)+SUMIF(E!$HC$15:$HL$15,'Ciclo Semaforico'!AJ$32,E!$HC50:$HL50)+SUMIF(O!$HC$15:$HL$15,'Ciclo Semaforico'!AJ$32,O!$HC50:$HL50))-IF(AJ$31="",(SUMIF(S!$HC$15:$HL$15,'Ciclo Semaforico'!AJ$30,S!$HC50:$HL50)+SUMIF(N!$HC$15:$HL$15,'Ciclo Semaforico'!AJ$30,N!$HC50:$HL50)+SUMIF(E!$HC$15:$HL$15,'Ciclo Semaforico'!AJ$30,E!$HC50:$HL50)+SUMIF(O!$HC$15:$HL$15,'Ciclo Semaforico'!AJ$30,O!$HC50:$HL50)),(SUMIF(S!$HC$15:$HL$15,'Ciclo Semaforico'!AJ$30,S!$HC50:$HL50)+SUMIF(N!$HC$15:$HL$15,'Ciclo Semaforico'!AJ$30,N!$HC50:$HL50)+SUMIF(E!$HC$15:$HL$15,'Ciclo Semaforico'!AJ$30,E!$HC50:$HL50)+SUMIF(O!$HC$15:$HL$15,'Ciclo Semaforico'!AJ$30,O!$HC50:$HL50))*AJ$31))</f>
        <v>0</v>
      </c>
      <c r="AK75" s="245">
        <f>IF(AK$32="",IF(AK$31="",(SUMIF(S!$HC$15:$HL$15,'Ciclo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Semaforico'!AK$30,O!$HC50:$HL50))*AK$31),(SUMIF(S!$HC$15:$HL$15,'Ciclo Semaforico'!AK$32,S!$HC50:$HL50)+SUMIF(N!$HC$15:$HL$15,'Ciclo Semaforico'!AK$32,N!$HC50:$HL50)+SUMIF(E!$HC$15:$HL$15,'Ciclo Semaforico'!AK$32,E!$HC50:$HL50)+SUMIF(O!$HC$15:$HL$15,'Ciclo Semaforico'!AK$32,O!$HC50:$HL50))-IF(AK$31="",(SUMIF(S!$HC$15:$HL$15,'Ciclo Semaforico'!AK$30,S!$HC50:$HL50)+SUMIF(N!$HC$15:$HL$15,'Ciclo Semaforico'!AK$30,N!$HC50:$HL50)+SUMIF(E!$HC$15:$HL$15,'Ciclo Semaforico'!AK$30,E!$HC50:$HL50)+SUMIF(O!$HC$15:$HL$15,'Ciclo Semaforico'!AK$30,O!$HC50:$HL50)),(SUMIF(S!$HC$15:$HL$15,'Ciclo Semaforico'!AK$30,S!$HC50:$HL50)+SUMIF(N!$HC$15:$HL$15,'Ciclo Semaforico'!AK$30,N!$HC50:$HL50)+SUMIF(E!$HC$15:$HL$15,'Ciclo Semaforico'!AK$30,E!$HC50:$HL50)+SUMIF(O!$HC$15:$HL$15,'Ciclo Semaforico'!AK$30,O!$HC50:$HL50))*AK$31))</f>
        <v>0</v>
      </c>
      <c r="AL75" s="246">
        <f>IF(AL$32="",IF(AL$31="",(SUMIF(S!$HC$15:$HL$15,'Ciclo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Semaforico'!AL$30,O!$HC50:$HL50))*AL$31),(SUMIF(S!$HC$15:$HL$15,'Ciclo Semaforico'!AL$32,S!$HC50:$HL50)+SUMIF(N!$HC$15:$HL$15,'Ciclo Semaforico'!AL$32,N!$HC50:$HL50)+SUMIF(E!$HC$15:$HL$15,'Ciclo Semaforico'!AL$32,E!$HC50:$HL50)+SUMIF(O!$HC$15:$HL$15,'Ciclo Semaforico'!AL$32,O!$HC50:$HL50))-IF(AL$31="",(SUMIF(S!$HC$15:$HL$15,'Ciclo Semaforico'!AL$30,S!$HC50:$HL50)+SUMIF(N!$HC$15:$HL$15,'Ciclo Semaforico'!AL$30,N!$HC50:$HL50)+SUMIF(E!$HC$15:$HL$15,'Ciclo Semaforico'!AL$30,E!$HC50:$HL50)+SUMIF(O!$HC$15:$HL$15,'Ciclo Semaforico'!AL$30,O!$HC50:$HL50)),(SUMIF(S!$HC$15:$HL$15,'Ciclo Semaforico'!AL$30,S!$HC50:$HL50)+SUMIF(N!$HC$15:$HL$15,'Ciclo Semaforico'!AL$30,N!$HC50:$HL50)+SUMIF(E!$HC$15:$HL$15,'Ciclo Semaforico'!AL$30,E!$HC50:$HL50)+SUMIF(O!$HC$15:$HL$15,'Ciclo Semaforico'!AL$30,O!$HC50:$HL50))*AL$31))</f>
        <v>0</v>
      </c>
      <c r="AM75" s="244">
        <f>IF(AM$32="",IF(AM$31="",(SUMIF(S!$HC$15:$HL$15,'Ciclo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Semaforico'!AM$30,O!$HC50:$HL50))*AM$31),(SUMIF(S!$HC$15:$HL$15,'Ciclo Semaforico'!AM$32,S!$HC50:$HL50)+SUMIF(N!$HC$15:$HL$15,'Ciclo Semaforico'!AM$32,N!$HC50:$HL50)+SUMIF(E!$HC$15:$HL$15,'Ciclo Semaforico'!AM$32,E!$HC50:$HL50)+SUMIF(O!$HC$15:$HL$15,'Ciclo Semaforico'!AM$32,O!$HC50:$HL50))-IF(AM$31="",(SUMIF(S!$HC$15:$HL$15,'Ciclo Semaforico'!AM$30,S!$HC50:$HL50)+SUMIF(N!$HC$15:$HL$15,'Ciclo Semaforico'!AM$30,N!$HC50:$HL50)+SUMIF(E!$HC$15:$HL$15,'Ciclo Semaforico'!AM$30,E!$HC50:$HL50)+SUMIF(O!$HC$15:$HL$15,'Ciclo Semaforico'!AM$30,O!$HC50:$HL50)),(SUMIF(S!$HC$15:$HL$15,'Ciclo Semaforico'!AM$30,S!$HC50:$HL50)+SUMIF(N!$HC$15:$HL$15,'Ciclo Semaforico'!AM$30,N!$HC50:$HL50)+SUMIF(E!$HC$15:$HL$15,'Ciclo Semaforico'!AM$30,E!$HC50:$HL50)+SUMIF(O!$HC$15:$HL$15,'Ciclo Semaforico'!AM$30,O!$HC50:$HL50))*AM$31))</f>
        <v>0</v>
      </c>
      <c r="AN75" s="245">
        <f>IF(AN$32="",IF(AN$31="",(SUMIF(S!$HC$15:$HL$15,'Ciclo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Semaforico'!AN$30,O!$HC50:$HL50))*AN$31),(SUMIF(S!$HC$15:$HL$15,'Ciclo Semaforico'!AN$32,S!$HC50:$HL50)+SUMIF(N!$HC$15:$HL$15,'Ciclo Semaforico'!AN$32,N!$HC50:$HL50)+SUMIF(E!$HC$15:$HL$15,'Ciclo Semaforico'!AN$32,E!$HC50:$HL50)+SUMIF(O!$HC$15:$HL$15,'Ciclo Semaforico'!AN$32,O!$HC50:$HL50))-IF(AN$31="",(SUMIF(S!$HC$15:$HL$15,'Ciclo Semaforico'!AN$30,S!$HC50:$HL50)+SUMIF(N!$HC$15:$HL$15,'Ciclo Semaforico'!AN$30,N!$HC50:$HL50)+SUMIF(E!$HC$15:$HL$15,'Ciclo Semaforico'!AN$30,E!$HC50:$HL50)+SUMIF(O!$HC$15:$HL$15,'Ciclo Semaforico'!AN$30,O!$HC50:$HL50)),(SUMIF(S!$HC$15:$HL$15,'Ciclo Semaforico'!AN$30,S!$HC50:$HL50)+SUMIF(N!$HC$15:$HL$15,'Ciclo Semaforico'!AN$30,N!$HC50:$HL50)+SUMIF(E!$HC$15:$HL$15,'Ciclo Semaforico'!AN$30,E!$HC50:$HL50)+SUMIF(O!$HC$15:$HL$15,'Ciclo Semaforico'!AN$30,O!$HC50:$HL50))*AN$31))</f>
        <v>0</v>
      </c>
      <c r="AO75" s="245">
        <f>IF(AO$32="",IF(AO$31="",(SUMIF(S!$HC$15:$HL$15,'Ciclo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Semaforico'!AO$30,O!$HC50:$HL50))*AO$31),(SUMIF(S!$HC$15:$HL$15,'Ciclo Semaforico'!AO$32,S!$HC50:$HL50)+SUMIF(N!$HC$15:$HL$15,'Ciclo Semaforico'!AO$32,N!$HC50:$HL50)+SUMIF(E!$HC$15:$HL$15,'Ciclo Semaforico'!AO$32,E!$HC50:$HL50)+SUMIF(O!$HC$15:$HL$15,'Ciclo Semaforico'!AO$32,O!$HC50:$HL50))-IF(AO$31="",(SUMIF(S!$HC$15:$HL$15,'Ciclo Semaforico'!AO$30,S!$HC50:$HL50)+SUMIF(N!$HC$15:$HL$15,'Ciclo Semaforico'!AO$30,N!$HC50:$HL50)+SUMIF(E!$HC$15:$HL$15,'Ciclo Semaforico'!AO$30,E!$HC50:$HL50)+SUMIF(O!$HC$15:$HL$15,'Ciclo Semaforico'!AO$30,O!$HC50:$HL50)),(SUMIF(S!$HC$15:$HL$15,'Ciclo Semaforico'!AO$30,S!$HC50:$HL50)+SUMIF(N!$HC$15:$HL$15,'Ciclo Semaforico'!AO$30,N!$HC50:$HL50)+SUMIF(E!$HC$15:$HL$15,'Ciclo Semaforico'!AO$30,E!$HC50:$HL50)+SUMIF(O!$HC$15:$HL$15,'Ciclo Semaforico'!AO$30,O!$HC50:$HL50))*AO$31))</f>
        <v>0</v>
      </c>
      <c r="AP75" s="245">
        <f>IF(AP$32="",IF(AP$31="",(SUMIF(S!$HC$15:$HL$15,'Ciclo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Semaforico'!AP$30,O!$HC50:$HL50))*AP$31),(SUMIF(S!$HC$15:$HL$15,'Ciclo Semaforico'!AP$32,S!$HC50:$HL50)+SUMIF(N!$HC$15:$HL$15,'Ciclo Semaforico'!AP$32,N!$HC50:$HL50)+SUMIF(E!$HC$15:$HL$15,'Ciclo Semaforico'!AP$32,E!$HC50:$HL50)+SUMIF(O!$HC$15:$HL$15,'Ciclo Semaforico'!AP$32,O!$HC50:$HL50))-IF(AP$31="",(SUMIF(S!$HC$15:$HL$15,'Ciclo Semaforico'!AP$30,S!$HC50:$HL50)+SUMIF(N!$HC$15:$HL$15,'Ciclo Semaforico'!AP$30,N!$HC50:$HL50)+SUMIF(E!$HC$15:$HL$15,'Ciclo Semaforico'!AP$30,E!$HC50:$HL50)+SUMIF(O!$HC$15:$HL$15,'Ciclo Semaforico'!AP$30,O!$HC50:$HL50)),(SUMIF(S!$HC$15:$HL$15,'Ciclo Semaforico'!AP$30,S!$HC50:$HL50)+SUMIF(N!$HC$15:$HL$15,'Ciclo Semaforico'!AP$30,N!$HC50:$HL50)+SUMIF(E!$HC$15:$HL$15,'Ciclo Semaforico'!AP$30,E!$HC50:$HL50)+SUMIF(O!$HC$15:$HL$15,'Ciclo Semaforico'!AP$30,O!$HC50:$HL50))*AP$31))</f>
        <v>0</v>
      </c>
      <c r="AQ75" s="245">
        <f>IF(AQ$32="",IF(AQ$31="",(SUMIF(S!$HC$15:$HL$15,'Ciclo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Semaforico'!AQ$30,O!$HC50:$HL50))*AQ$31),(SUMIF(S!$HC$15:$HL$15,'Ciclo Semaforico'!AQ$32,S!$HC50:$HL50)+SUMIF(N!$HC$15:$HL$15,'Ciclo Semaforico'!AQ$32,N!$HC50:$HL50)+SUMIF(E!$HC$15:$HL$15,'Ciclo Semaforico'!AQ$32,E!$HC50:$HL50)+SUMIF(O!$HC$15:$HL$15,'Ciclo Semaforico'!AQ$32,O!$HC50:$HL50))-IF(AQ$31="",(SUMIF(S!$HC$15:$HL$15,'Ciclo Semaforico'!AQ$30,S!$HC50:$HL50)+SUMIF(N!$HC$15:$HL$15,'Ciclo Semaforico'!AQ$30,N!$HC50:$HL50)+SUMIF(E!$HC$15:$HL$15,'Ciclo Semaforico'!AQ$30,E!$HC50:$HL50)+SUMIF(O!$HC$15:$HL$15,'Ciclo Semaforico'!AQ$30,O!$HC50:$HL50)),(SUMIF(S!$HC$15:$HL$15,'Ciclo Semaforico'!AQ$30,S!$HC50:$HL50)+SUMIF(N!$HC$15:$HL$15,'Ciclo Semaforico'!AQ$30,N!$HC50:$HL50)+SUMIF(E!$HC$15:$HL$15,'Ciclo Semaforico'!AQ$30,E!$HC50:$HL50)+SUMIF(O!$HC$15:$HL$15,'Ciclo Semaforico'!AQ$30,O!$HC50:$HL50))*AQ$31))</f>
        <v>0</v>
      </c>
      <c r="AR75" s="245">
        <f>IF(AR$32="",IF(AR$31="",(SUMIF(S!$HC$15:$HL$15,'Ciclo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Semaforico'!AR$30,O!$HC50:$HL50))*AR$31),(SUMIF(S!$HC$15:$HL$15,'Ciclo Semaforico'!AR$32,S!$HC50:$HL50)+SUMIF(N!$HC$15:$HL$15,'Ciclo Semaforico'!AR$32,N!$HC50:$HL50)+SUMIF(E!$HC$15:$HL$15,'Ciclo Semaforico'!AR$32,E!$HC50:$HL50)+SUMIF(O!$HC$15:$HL$15,'Ciclo Semaforico'!AR$32,O!$HC50:$HL50))-IF(AR$31="",(SUMIF(S!$HC$15:$HL$15,'Ciclo Semaforico'!AR$30,S!$HC50:$HL50)+SUMIF(N!$HC$15:$HL$15,'Ciclo Semaforico'!AR$30,N!$HC50:$HL50)+SUMIF(E!$HC$15:$HL$15,'Ciclo Semaforico'!AR$30,E!$HC50:$HL50)+SUMIF(O!$HC$15:$HL$15,'Ciclo Semaforico'!AR$30,O!$HC50:$HL50)),(SUMIF(S!$HC$15:$HL$15,'Ciclo Semaforico'!AR$30,S!$HC50:$HL50)+SUMIF(N!$HC$15:$HL$15,'Ciclo Semaforico'!AR$30,N!$HC50:$HL50)+SUMIF(E!$HC$15:$HL$15,'Ciclo Semaforico'!AR$30,E!$HC50:$HL50)+SUMIF(O!$HC$15:$HL$15,'Ciclo Semaforico'!AR$30,O!$HC50:$HL50))*AR$31))</f>
        <v>0</v>
      </c>
      <c r="AS75" s="245">
        <f>IF(AS$32="",IF(AS$31="",(SUMIF(S!$HC$15:$HL$15,'Ciclo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Semaforico'!AS$30,O!$HC50:$HL50))*AS$31),(SUMIF(S!$HC$15:$HL$15,'Ciclo Semaforico'!AS$32,S!$HC50:$HL50)+SUMIF(N!$HC$15:$HL$15,'Ciclo Semaforico'!AS$32,N!$HC50:$HL50)+SUMIF(E!$HC$15:$HL$15,'Ciclo Semaforico'!AS$32,E!$HC50:$HL50)+SUMIF(O!$HC$15:$HL$15,'Ciclo Semaforico'!AS$32,O!$HC50:$HL50))-IF(AS$31="",(SUMIF(S!$HC$15:$HL$15,'Ciclo Semaforico'!AS$30,S!$HC50:$HL50)+SUMIF(N!$HC$15:$HL$15,'Ciclo Semaforico'!AS$30,N!$HC50:$HL50)+SUMIF(E!$HC$15:$HL$15,'Ciclo Semaforico'!AS$30,E!$HC50:$HL50)+SUMIF(O!$HC$15:$HL$15,'Ciclo Semaforico'!AS$30,O!$HC50:$HL50)),(SUMIF(S!$HC$15:$HL$15,'Ciclo Semaforico'!AS$30,S!$HC50:$HL50)+SUMIF(N!$HC$15:$HL$15,'Ciclo Semaforico'!AS$30,N!$HC50:$HL50)+SUMIF(E!$HC$15:$HL$15,'Ciclo Semaforico'!AS$30,E!$HC50:$HL50)+SUMIF(O!$HC$15:$HL$15,'Ciclo Semaforico'!AS$30,O!$HC50:$HL50))*AS$31))</f>
        <v>0</v>
      </c>
      <c r="AT75" s="245">
        <f>IF(AT$32="",IF(AT$31="",(SUMIF(S!$HC$15:$HL$15,'Ciclo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Semaforico'!AT$30,O!$HC50:$HL50))*AT$31),(SUMIF(S!$HC$15:$HL$15,'Ciclo Semaforico'!AT$32,S!$HC50:$HL50)+SUMIF(N!$HC$15:$HL$15,'Ciclo Semaforico'!AT$32,N!$HC50:$HL50)+SUMIF(E!$HC$15:$HL$15,'Ciclo Semaforico'!AT$32,E!$HC50:$HL50)+SUMIF(O!$HC$15:$HL$15,'Ciclo Semaforico'!AT$32,O!$HC50:$HL50))-IF(AT$31="",(SUMIF(S!$HC$15:$HL$15,'Ciclo Semaforico'!AT$30,S!$HC50:$HL50)+SUMIF(N!$HC$15:$HL$15,'Ciclo Semaforico'!AT$30,N!$HC50:$HL50)+SUMIF(E!$HC$15:$HL$15,'Ciclo Semaforico'!AT$30,E!$HC50:$HL50)+SUMIF(O!$HC$15:$HL$15,'Ciclo Semaforico'!AT$30,O!$HC50:$HL50)),(SUMIF(S!$HC$15:$HL$15,'Ciclo Semaforico'!AT$30,S!$HC50:$HL50)+SUMIF(N!$HC$15:$HL$15,'Ciclo Semaforico'!AT$30,N!$HC50:$HL50)+SUMIF(E!$HC$15:$HL$15,'Ciclo Semaforico'!AT$30,E!$HC50:$HL50)+SUMIF(O!$HC$15:$HL$15,'Ciclo Semaforico'!AT$30,O!$HC50:$HL50))*AT$31))</f>
        <v>0</v>
      </c>
      <c r="AU75" s="245">
        <f>IF(AU$32="",IF(AU$31="",(SUMIF(S!$HC$15:$HL$15,'Ciclo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Semaforico'!AU$30,O!$HC50:$HL50))*AU$31),(SUMIF(S!$HC$15:$HL$15,'Ciclo Semaforico'!AU$32,S!$HC50:$HL50)+SUMIF(N!$HC$15:$HL$15,'Ciclo Semaforico'!AU$32,N!$HC50:$HL50)+SUMIF(E!$HC$15:$HL$15,'Ciclo Semaforico'!AU$32,E!$HC50:$HL50)+SUMIF(O!$HC$15:$HL$15,'Ciclo Semaforico'!AU$32,O!$HC50:$HL50))-IF(AU$31="",(SUMIF(S!$HC$15:$HL$15,'Ciclo Semaforico'!AU$30,S!$HC50:$HL50)+SUMIF(N!$HC$15:$HL$15,'Ciclo Semaforico'!AU$30,N!$HC50:$HL50)+SUMIF(E!$HC$15:$HL$15,'Ciclo Semaforico'!AU$30,E!$HC50:$HL50)+SUMIF(O!$HC$15:$HL$15,'Ciclo Semaforico'!AU$30,O!$HC50:$HL50)),(SUMIF(S!$HC$15:$HL$15,'Ciclo Semaforico'!AU$30,S!$HC50:$HL50)+SUMIF(N!$HC$15:$HL$15,'Ciclo Semaforico'!AU$30,N!$HC50:$HL50)+SUMIF(E!$HC$15:$HL$15,'Ciclo Semaforico'!AU$30,E!$HC50:$HL50)+SUMIF(O!$HC$15:$HL$15,'Ciclo Semaforico'!AU$30,O!$HC50:$HL50))*AU$31))</f>
        <v>0</v>
      </c>
      <c r="AV75" s="245">
        <f>IF(AV$32="",IF(AV$31="",(SUMIF(S!$HC$15:$HL$15,'Ciclo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Semaforico'!AV$30,O!$HC50:$HL50))*AV$31),(SUMIF(S!$HC$15:$HL$15,'Ciclo Semaforico'!AV$32,S!$HC50:$HL50)+SUMIF(N!$HC$15:$HL$15,'Ciclo Semaforico'!AV$32,N!$HC50:$HL50)+SUMIF(E!$HC$15:$HL$15,'Ciclo Semaforico'!AV$32,E!$HC50:$HL50)+SUMIF(O!$HC$15:$HL$15,'Ciclo Semaforico'!AV$32,O!$HC50:$HL50))-IF(AV$31="",(SUMIF(S!$HC$15:$HL$15,'Ciclo Semaforico'!AV$30,S!$HC50:$HL50)+SUMIF(N!$HC$15:$HL$15,'Ciclo Semaforico'!AV$30,N!$HC50:$HL50)+SUMIF(E!$HC$15:$HL$15,'Ciclo Semaforico'!AV$30,E!$HC50:$HL50)+SUMIF(O!$HC$15:$HL$15,'Ciclo Semaforico'!AV$30,O!$HC50:$HL50)),(SUMIF(S!$HC$15:$HL$15,'Ciclo Semaforico'!AV$30,S!$HC50:$HL50)+SUMIF(N!$HC$15:$HL$15,'Ciclo Semaforico'!AV$30,N!$HC50:$HL50)+SUMIF(E!$HC$15:$HL$15,'Ciclo Semaforico'!AV$30,E!$HC50:$HL50)+SUMIF(O!$HC$15:$HL$15,'Ciclo Semaforico'!AV$30,O!$HC50:$HL50))*AV$31))</f>
        <v>0</v>
      </c>
      <c r="AW75" s="245">
        <f>IF(AW$32="",IF(AW$31="",(SUMIF(S!$HC$15:$HL$15,'Ciclo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Semaforico'!AW$30,O!$HC50:$HL50))*AW$31),(SUMIF(S!$HC$15:$HL$15,'Ciclo Semaforico'!AW$32,S!$HC50:$HL50)+SUMIF(N!$HC$15:$HL$15,'Ciclo Semaforico'!AW$32,N!$HC50:$HL50)+SUMIF(E!$HC$15:$HL$15,'Ciclo Semaforico'!AW$32,E!$HC50:$HL50)+SUMIF(O!$HC$15:$HL$15,'Ciclo Semaforico'!AW$32,O!$HC50:$HL50))-IF(AW$31="",(SUMIF(S!$HC$15:$HL$15,'Ciclo Semaforico'!AW$30,S!$HC50:$HL50)+SUMIF(N!$HC$15:$HL$15,'Ciclo Semaforico'!AW$30,N!$HC50:$HL50)+SUMIF(E!$HC$15:$HL$15,'Ciclo Semaforico'!AW$30,E!$HC50:$HL50)+SUMIF(O!$HC$15:$HL$15,'Ciclo Semaforico'!AW$30,O!$HC50:$HL50)),(SUMIF(S!$HC$15:$HL$15,'Ciclo Semaforico'!AW$30,S!$HC50:$HL50)+SUMIF(N!$HC$15:$HL$15,'Ciclo Semaforico'!AW$30,N!$HC50:$HL50)+SUMIF(E!$HC$15:$HL$15,'Ciclo Semaforico'!AW$30,E!$HC50:$HL50)+SUMIF(O!$HC$15:$HL$15,'Ciclo Semaforico'!AW$30,O!$HC50:$HL50))*AW$31))</f>
        <v>0</v>
      </c>
      <c r="AX75" s="246">
        <f>IF(AX$32="",IF(AX$31="",(SUMIF(S!$HC$15:$HL$15,'Ciclo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Semaforico'!AX$30,O!$HC50:$HL50))*AX$31),(SUMIF(S!$HC$15:$HL$15,'Ciclo Semaforico'!AX$32,S!$HC50:$HL50)+SUMIF(N!$HC$15:$HL$15,'Ciclo Semaforico'!AX$32,N!$HC50:$HL50)+SUMIF(E!$HC$15:$HL$15,'Ciclo Semaforico'!AX$32,E!$HC50:$HL50)+SUMIF(O!$HC$15:$HL$15,'Ciclo Semaforico'!AX$32,O!$HC50:$HL50))-IF(AX$31="",(SUMIF(S!$HC$15:$HL$15,'Ciclo Semaforico'!AX$30,S!$HC50:$HL50)+SUMIF(N!$HC$15:$HL$15,'Ciclo Semaforico'!AX$30,N!$HC50:$HL50)+SUMIF(E!$HC$15:$HL$15,'Ciclo Semaforico'!AX$30,E!$HC50:$HL50)+SUMIF(O!$HC$15:$HL$15,'Ciclo Semaforico'!AX$30,O!$HC50:$HL50)),(SUMIF(S!$HC$15:$HL$15,'Ciclo Semaforico'!AX$30,S!$HC50:$HL50)+SUMIF(N!$HC$15:$HL$15,'Ciclo Semaforico'!AX$30,N!$HC50:$HL50)+SUMIF(E!$HC$15:$HL$15,'Ciclo Semaforico'!AX$30,E!$HC50:$HL50)+SUMIF(O!$HC$15:$HL$15,'Ciclo Semaforico'!AX$30,O!$HC50:$HL50))*AX$31))</f>
        <v>0</v>
      </c>
      <c r="AY75" s="244" t="e">
        <f>IF(AY$32="",IF(AY$31="",(SUMIF(S!$HC$15:$HL$15,'Ciclo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Semaforico'!AY$30,O!$HC50:$HL50))*AY$31),(SUMIF(S!$HC$15:$HL$15,'Ciclo Semaforico'!AY$32,S!$HC50:$HL50)+SUMIF(N!$HC$15:$HL$15,'Ciclo Semaforico'!AY$32,N!$HC50:$HL50)+SUMIF(E!$HC$15:$HL$15,'Ciclo Semaforico'!AY$32,E!$HC50:$HL50)+SUMIF(O!$HC$15:$HL$15,'Ciclo Semaforico'!AY$32,O!$HC50:$HL50))-IF(AY$31="",(SUMIF(S!$HC$15:$HL$15,'Ciclo Semaforico'!AY$30,S!$HC50:$HL50)+SUMIF(N!$HC$15:$HL$15,'Ciclo Semaforico'!AY$30,N!$HC50:$HL50)+SUMIF(E!$HC$15:$HL$15,'Ciclo Semaforico'!AY$30,E!$HC50:$HL50)+SUMIF(O!$HC$15:$HL$15,'Ciclo Semaforico'!AY$30,O!$HC50:$HL50)),(SUMIF(S!$HC$15:$HL$15,'Ciclo Semaforico'!AY$30,S!$HC50:$HL50)+SUMIF(N!$HC$15:$HL$15,'Ciclo Semaforico'!AY$30,N!$HC50:$HL50)+SUMIF(E!$HC$15:$HL$15,'Ciclo Semaforico'!AY$30,E!$HC50:$HL50)+SUMIF(O!$HC$15:$HL$15,'Ciclo Semaforico'!AY$30,O!$HC50:$HL50))*AY$31))</f>
        <v>#REF!</v>
      </c>
      <c r="AZ75" s="245" t="e">
        <f>IF(AZ$32="",IF(AZ$31="",(SUMIF(S!$HC$15:$HL$15,'Ciclo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Semaforico'!AZ$30,O!$HC50:$HL50))*AZ$31),(SUMIF(S!$HC$15:$HL$15,'Ciclo Semaforico'!AZ$32,S!$HC50:$HL50)+SUMIF(N!$HC$15:$HL$15,'Ciclo Semaforico'!AZ$32,N!$HC50:$HL50)+SUMIF(E!$HC$15:$HL$15,'Ciclo Semaforico'!AZ$32,E!$HC50:$HL50)+SUMIF(O!$HC$15:$HL$15,'Ciclo Semaforico'!AZ$32,O!$HC50:$HL50))-IF(AZ$31="",(SUMIF(S!$HC$15:$HL$15,'Ciclo Semaforico'!AZ$30,S!$HC50:$HL50)+SUMIF(N!$HC$15:$HL$15,'Ciclo Semaforico'!AZ$30,N!$HC50:$HL50)+SUMIF(E!$HC$15:$HL$15,'Ciclo Semaforico'!AZ$30,E!$HC50:$HL50)+SUMIF(O!$HC$15:$HL$15,'Ciclo Semaforico'!AZ$30,O!$HC50:$HL50)),(SUMIF(S!$HC$15:$HL$15,'Ciclo Semaforico'!AZ$30,S!$HC50:$HL50)+SUMIF(N!$HC$15:$HL$15,'Ciclo Semaforico'!AZ$30,N!$HC50:$HL50)+SUMIF(E!$HC$15:$HL$15,'Ciclo Semaforico'!AZ$30,E!$HC50:$HL50)+SUMIF(O!$HC$15:$HL$15,'Ciclo Semaforico'!AZ$30,O!$HC50:$HL50))*AZ$31))</f>
        <v>#REF!</v>
      </c>
      <c r="BA75" s="245" t="e">
        <f>IF(BA$32="",IF(BA$31="",(SUMIF(S!$HC$15:$HL$15,'Ciclo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Semaforico'!BA$30,O!$HC50:$HL50))*BA$31),(SUMIF(S!$HC$15:$HL$15,'Ciclo Semaforico'!BA$32,S!$HC50:$HL50)+SUMIF(N!$HC$15:$HL$15,'Ciclo Semaforico'!BA$32,N!$HC50:$HL50)+SUMIF(E!$HC$15:$HL$15,'Ciclo Semaforico'!BA$32,E!$HC50:$HL50)+SUMIF(O!$HC$15:$HL$15,'Ciclo Semaforico'!BA$32,O!$HC50:$HL50))-IF(BA$31="",(SUMIF(S!$HC$15:$HL$15,'Ciclo Semaforico'!BA$30,S!$HC50:$HL50)+SUMIF(N!$HC$15:$HL$15,'Ciclo Semaforico'!BA$30,N!$HC50:$HL50)+SUMIF(E!$HC$15:$HL$15,'Ciclo Semaforico'!BA$30,E!$HC50:$HL50)+SUMIF(O!$HC$15:$HL$15,'Ciclo Semaforico'!BA$30,O!$HC50:$HL50)),(SUMIF(S!$HC$15:$HL$15,'Ciclo Semaforico'!BA$30,S!$HC50:$HL50)+SUMIF(N!$HC$15:$HL$15,'Ciclo Semaforico'!BA$30,N!$HC50:$HL50)+SUMIF(E!$HC$15:$HL$15,'Ciclo Semaforico'!BA$30,E!$HC50:$HL50)+SUMIF(O!$HC$15:$HL$15,'Ciclo Semaforico'!BA$30,O!$HC50:$HL50))*BA$31))</f>
        <v>#REF!</v>
      </c>
      <c r="BB75" s="245" t="e">
        <f>IF(BB$32="",IF(BB$31="",(SUMIF(S!$HC$15:$HL$15,'Ciclo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Semaforico'!BB$30,O!$HC50:$HL50))*BB$31),(SUMIF(S!$HC$15:$HL$15,'Ciclo Semaforico'!BB$32,S!$HC50:$HL50)+SUMIF(N!$HC$15:$HL$15,'Ciclo Semaforico'!BB$32,N!$HC50:$HL50)+SUMIF(E!$HC$15:$HL$15,'Ciclo Semaforico'!BB$32,E!$HC50:$HL50)+SUMIF(O!$HC$15:$HL$15,'Ciclo Semaforico'!BB$32,O!$HC50:$HL50))-IF(BB$31="",(SUMIF(S!$HC$15:$HL$15,'Ciclo Semaforico'!BB$30,S!$HC50:$HL50)+SUMIF(N!$HC$15:$HL$15,'Ciclo Semaforico'!BB$30,N!$HC50:$HL50)+SUMIF(E!$HC$15:$HL$15,'Ciclo Semaforico'!BB$30,E!$HC50:$HL50)+SUMIF(O!$HC$15:$HL$15,'Ciclo Semaforico'!BB$30,O!$HC50:$HL50)),(SUMIF(S!$HC$15:$HL$15,'Ciclo Semaforico'!BB$30,S!$HC50:$HL50)+SUMIF(N!$HC$15:$HL$15,'Ciclo Semaforico'!BB$30,N!$HC50:$HL50)+SUMIF(E!$HC$15:$HL$15,'Ciclo Semaforico'!BB$30,E!$HC50:$HL50)+SUMIF(O!$HC$15:$HL$15,'Ciclo Semaforico'!BB$30,O!$HC50:$HL50))*BB$31))</f>
        <v>#REF!</v>
      </c>
      <c r="BC75" s="245" t="e">
        <f>IF(BC$32="",IF(BC$31="",(SUMIF(S!$HC$15:$HL$15,'Ciclo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Semaforico'!BC$30,O!$HC50:$HL50))*BC$31),(SUMIF(S!$HC$15:$HL$15,'Ciclo Semaforico'!BC$32,S!$HC50:$HL50)+SUMIF(N!$HC$15:$HL$15,'Ciclo Semaforico'!BC$32,N!$HC50:$HL50)+SUMIF(E!$HC$15:$HL$15,'Ciclo Semaforico'!BC$32,E!$HC50:$HL50)+SUMIF(O!$HC$15:$HL$15,'Ciclo Semaforico'!BC$32,O!$HC50:$HL50))-IF(BC$31="",(SUMIF(S!$HC$15:$HL$15,'Ciclo Semaforico'!BC$30,S!$HC50:$HL50)+SUMIF(N!$HC$15:$HL$15,'Ciclo Semaforico'!BC$30,N!$HC50:$HL50)+SUMIF(E!$HC$15:$HL$15,'Ciclo Semaforico'!BC$30,E!$HC50:$HL50)+SUMIF(O!$HC$15:$HL$15,'Ciclo Semaforico'!BC$30,O!$HC50:$HL50)),(SUMIF(S!$HC$15:$HL$15,'Ciclo Semaforico'!BC$30,S!$HC50:$HL50)+SUMIF(N!$HC$15:$HL$15,'Ciclo Semaforico'!BC$30,N!$HC50:$HL50)+SUMIF(E!$HC$15:$HL$15,'Ciclo Semaforico'!BC$30,E!$HC50:$HL50)+SUMIF(O!$HC$15:$HL$15,'Ciclo Semaforico'!BC$30,O!$HC50:$HL50))*BC$31))</f>
        <v>#REF!</v>
      </c>
      <c r="BD75" s="245" t="e">
        <f>IF(BD$32="",IF(BD$31="",(SUMIF(S!$HC$15:$HL$15,'Ciclo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Semaforico'!BD$30,O!$HC50:$HL50))*BD$31),(SUMIF(S!$HC$15:$HL$15,'Ciclo Semaforico'!BD$32,S!$HC50:$HL50)+SUMIF(N!$HC$15:$HL$15,'Ciclo Semaforico'!BD$32,N!$HC50:$HL50)+SUMIF(E!$HC$15:$HL$15,'Ciclo Semaforico'!BD$32,E!$HC50:$HL50)+SUMIF(O!$HC$15:$HL$15,'Ciclo Semaforico'!BD$32,O!$HC50:$HL50))-IF(BD$31="",(SUMIF(S!$HC$15:$HL$15,'Ciclo Semaforico'!BD$30,S!$HC50:$HL50)+SUMIF(N!$HC$15:$HL$15,'Ciclo Semaforico'!BD$30,N!$HC50:$HL50)+SUMIF(E!$HC$15:$HL$15,'Ciclo Semaforico'!BD$30,E!$HC50:$HL50)+SUMIF(O!$HC$15:$HL$15,'Ciclo Semaforico'!BD$30,O!$HC50:$HL50)),(SUMIF(S!$HC$15:$HL$15,'Ciclo Semaforico'!BD$30,S!$HC50:$HL50)+SUMIF(N!$HC$15:$HL$15,'Ciclo Semaforico'!BD$30,N!$HC50:$HL50)+SUMIF(E!$HC$15:$HL$15,'Ciclo Semaforico'!BD$30,E!$HC50:$HL50)+SUMIF(O!$HC$15:$HL$15,'Ciclo Semaforico'!BD$30,O!$HC50:$HL50))*BD$31))</f>
        <v>#REF!</v>
      </c>
      <c r="BE75" s="245">
        <f>IF(BE$32="",IF(BE$31="",(SUMIF(S!$HC$15:$HL$15,'Ciclo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Semaforico'!BE$30,O!$HC50:$HL50))*BE$31),(SUMIF(S!$HC$15:$HL$15,'Ciclo Semaforico'!BE$32,S!$HC50:$HL50)+SUMIF(N!$HC$15:$HL$15,'Ciclo Semaforico'!BE$32,N!$HC50:$HL50)+SUMIF(E!$HC$15:$HL$15,'Ciclo Semaforico'!BE$32,E!$HC50:$HL50)+SUMIF(O!$HC$15:$HL$15,'Ciclo Semaforico'!BE$32,O!$HC50:$HL50))-IF(BE$31="",(SUMIF(S!$HC$15:$HL$15,'Ciclo Semaforico'!BE$30,S!$HC50:$HL50)+SUMIF(N!$HC$15:$HL$15,'Ciclo Semaforico'!BE$30,N!$HC50:$HL50)+SUMIF(E!$HC$15:$HL$15,'Ciclo Semaforico'!BE$30,E!$HC50:$HL50)+SUMIF(O!$HC$15:$HL$15,'Ciclo Semaforico'!BE$30,O!$HC50:$HL50)),(SUMIF(S!$HC$15:$HL$15,'Ciclo Semaforico'!BE$30,S!$HC50:$HL50)+SUMIF(N!$HC$15:$HL$15,'Ciclo Semaforico'!BE$30,N!$HC50:$HL50)+SUMIF(E!$HC$15:$HL$15,'Ciclo Semaforico'!BE$30,E!$HC50:$HL50)+SUMIF(O!$HC$15:$HL$15,'Ciclo Semaforico'!BE$30,O!$HC50:$HL50))*BE$31))</f>
        <v>0</v>
      </c>
      <c r="BF75" s="245">
        <f>IF(BF$32="",IF(BF$31="",(SUMIF(S!$HC$15:$HL$15,'Ciclo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Semaforico'!BF$30,O!$HC50:$HL50))*BF$31),(SUMIF(S!$HC$15:$HL$15,'Ciclo Semaforico'!BF$32,S!$HC50:$HL50)+SUMIF(N!$HC$15:$HL$15,'Ciclo Semaforico'!BF$32,N!$HC50:$HL50)+SUMIF(E!$HC$15:$HL$15,'Ciclo Semaforico'!BF$32,E!$HC50:$HL50)+SUMIF(O!$HC$15:$HL$15,'Ciclo Semaforico'!BF$32,O!$HC50:$HL50))-IF(BF$31="",(SUMIF(S!$HC$15:$HL$15,'Ciclo Semaforico'!BF$30,S!$HC50:$HL50)+SUMIF(N!$HC$15:$HL$15,'Ciclo Semaforico'!BF$30,N!$HC50:$HL50)+SUMIF(E!$HC$15:$HL$15,'Ciclo Semaforico'!BF$30,E!$HC50:$HL50)+SUMIF(O!$HC$15:$HL$15,'Ciclo Semaforico'!BF$30,O!$HC50:$HL50)),(SUMIF(S!$HC$15:$HL$15,'Ciclo Semaforico'!BF$30,S!$HC50:$HL50)+SUMIF(N!$HC$15:$HL$15,'Ciclo Semaforico'!BF$30,N!$HC50:$HL50)+SUMIF(E!$HC$15:$HL$15,'Ciclo Semaforico'!BF$30,E!$HC50:$HL50)+SUMIF(O!$HC$15:$HL$15,'Ciclo Semaforico'!BF$30,O!$HC50:$HL50))*BF$31))</f>
        <v>0</v>
      </c>
      <c r="BG75" s="245">
        <f>IF(BG$32="",IF(BG$31="",(SUMIF(S!$HC$15:$HL$15,'Ciclo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Semaforico'!BG$30,O!$HC50:$HL50))*BG$31),(SUMIF(S!$HC$15:$HL$15,'Ciclo Semaforico'!BG$32,S!$HC50:$HL50)+SUMIF(N!$HC$15:$HL$15,'Ciclo Semaforico'!BG$32,N!$HC50:$HL50)+SUMIF(E!$HC$15:$HL$15,'Ciclo Semaforico'!BG$32,E!$HC50:$HL50)+SUMIF(O!$HC$15:$HL$15,'Ciclo Semaforico'!BG$32,O!$HC50:$HL50))-IF(BG$31="",(SUMIF(S!$HC$15:$HL$15,'Ciclo Semaforico'!BG$30,S!$HC50:$HL50)+SUMIF(N!$HC$15:$HL$15,'Ciclo Semaforico'!BG$30,N!$HC50:$HL50)+SUMIF(E!$HC$15:$HL$15,'Ciclo Semaforico'!BG$30,E!$HC50:$HL50)+SUMIF(O!$HC$15:$HL$15,'Ciclo Semaforico'!BG$30,O!$HC50:$HL50)),(SUMIF(S!$HC$15:$HL$15,'Ciclo Semaforico'!BG$30,S!$HC50:$HL50)+SUMIF(N!$HC$15:$HL$15,'Ciclo Semaforico'!BG$30,N!$HC50:$HL50)+SUMIF(E!$HC$15:$HL$15,'Ciclo Semaforico'!BG$30,E!$HC50:$HL50)+SUMIF(O!$HC$15:$HL$15,'Ciclo Semaforico'!BG$30,O!$HC50:$HL50))*BG$31))</f>
        <v>0</v>
      </c>
      <c r="BH75" s="245">
        <f>IF(BH$32="",IF(BH$31="",(SUMIF(S!$HC$15:$HL$15,'Ciclo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Semaforico'!BH$30,O!$HC50:$HL50))*BH$31),(SUMIF(S!$HC$15:$HL$15,'Ciclo Semaforico'!BH$32,S!$HC50:$HL50)+SUMIF(N!$HC$15:$HL$15,'Ciclo Semaforico'!BH$32,N!$HC50:$HL50)+SUMIF(E!$HC$15:$HL$15,'Ciclo Semaforico'!BH$32,E!$HC50:$HL50)+SUMIF(O!$HC$15:$HL$15,'Ciclo Semaforico'!BH$32,O!$HC50:$HL50))-IF(BH$31="",(SUMIF(S!$HC$15:$HL$15,'Ciclo Semaforico'!BH$30,S!$HC50:$HL50)+SUMIF(N!$HC$15:$HL$15,'Ciclo Semaforico'!BH$30,N!$HC50:$HL50)+SUMIF(E!$HC$15:$HL$15,'Ciclo Semaforico'!BH$30,E!$HC50:$HL50)+SUMIF(O!$HC$15:$HL$15,'Ciclo Semaforico'!BH$30,O!$HC50:$HL50)),(SUMIF(S!$HC$15:$HL$15,'Ciclo Semaforico'!BH$30,S!$HC50:$HL50)+SUMIF(N!$HC$15:$HL$15,'Ciclo Semaforico'!BH$30,N!$HC50:$HL50)+SUMIF(E!$HC$15:$HL$15,'Ciclo Semaforico'!BH$30,E!$HC50:$HL50)+SUMIF(O!$HC$15:$HL$15,'Ciclo Semaforico'!BH$30,O!$HC50:$HL50))*BH$31))</f>
        <v>0</v>
      </c>
      <c r="BI75" s="245">
        <f>IF(BI$32="",IF(BI$31="",(SUMIF(S!$HC$15:$HL$15,'Ciclo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Semaforico'!BI$30,O!$HC50:$HL50))*BI$31),(SUMIF(S!$HC$15:$HL$15,'Ciclo Semaforico'!BI$32,S!$HC50:$HL50)+SUMIF(N!$HC$15:$HL$15,'Ciclo Semaforico'!BI$32,N!$HC50:$HL50)+SUMIF(E!$HC$15:$HL$15,'Ciclo Semaforico'!BI$32,E!$HC50:$HL50)+SUMIF(O!$HC$15:$HL$15,'Ciclo Semaforico'!BI$32,O!$HC50:$HL50))-IF(BI$31="",(SUMIF(S!$HC$15:$HL$15,'Ciclo Semaforico'!BI$30,S!$HC50:$HL50)+SUMIF(N!$HC$15:$HL$15,'Ciclo Semaforico'!BI$30,N!$HC50:$HL50)+SUMIF(E!$HC$15:$HL$15,'Ciclo Semaforico'!BI$30,E!$HC50:$HL50)+SUMIF(O!$HC$15:$HL$15,'Ciclo Semaforico'!BI$30,O!$HC50:$HL50)),(SUMIF(S!$HC$15:$HL$15,'Ciclo Semaforico'!BI$30,S!$HC50:$HL50)+SUMIF(N!$HC$15:$HL$15,'Ciclo Semaforico'!BI$30,N!$HC50:$HL50)+SUMIF(E!$HC$15:$HL$15,'Ciclo Semaforico'!BI$30,E!$HC50:$HL50)+SUMIF(O!$HC$15:$HL$15,'Ciclo Semaforico'!BI$30,O!$HC50:$HL50))*BI$31))</f>
        <v>0</v>
      </c>
      <c r="BJ75" s="246">
        <f>IF(BJ$32="",IF(BJ$31="",(SUMIF(S!$HC$15:$HL$15,'Ciclo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Semaforico'!BJ$30,O!$HC50:$HL50))*BJ$31),(SUMIF(S!$HC$15:$HL$15,'Ciclo Semaforico'!BJ$32,S!$HC50:$HL50)+SUMIF(N!$HC$15:$HL$15,'Ciclo Semaforico'!BJ$32,N!$HC50:$HL50)+SUMIF(E!$HC$15:$HL$15,'Ciclo Semaforico'!BJ$32,E!$HC50:$HL50)+SUMIF(O!$HC$15:$HL$15,'Ciclo Semaforico'!BJ$32,O!$HC50:$HL50))-IF(BJ$31="",(SUMIF(S!$HC$15:$HL$15,'Ciclo Semaforico'!BJ$30,S!$HC50:$HL50)+SUMIF(N!$HC$15:$HL$15,'Ciclo Semaforico'!BJ$30,N!$HC50:$HL50)+SUMIF(E!$HC$15:$HL$15,'Ciclo Semaforico'!BJ$30,E!$HC50:$HL50)+SUMIF(O!$HC$15:$HL$15,'Ciclo Semaforico'!BJ$30,O!$HC50:$HL50)),(SUMIF(S!$HC$15:$HL$15,'Ciclo Semaforico'!BJ$30,S!$HC50:$HL50)+SUMIF(N!$HC$15:$HL$15,'Ciclo Semaforico'!BJ$30,N!$HC50:$HL50)+SUMIF(E!$HC$15:$HL$15,'Ciclo Semaforico'!BJ$30,E!$HC50:$HL50)+SUMIF(O!$HC$15:$HL$15,'Ciclo Semaforico'!BJ$30,O!$HC50:$HL50))*BJ$31))</f>
        <v>0</v>
      </c>
      <c r="BK75" s="244">
        <f>IF(BK$32="",IF(BK$31="",(SUMIF(S!$HC$15:$HL$15,'Ciclo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Semaforico'!BK$30,O!$HC50:$HL50))*BK$31),(SUMIF(S!$HC$15:$HL$15,'Ciclo Semaforico'!BK$32,S!$HC50:$HL50)+SUMIF(N!$HC$15:$HL$15,'Ciclo Semaforico'!BK$32,N!$HC50:$HL50)+SUMIF(E!$HC$15:$HL$15,'Ciclo Semaforico'!BK$32,E!$HC50:$HL50)+SUMIF(O!$HC$15:$HL$15,'Ciclo Semaforico'!BK$32,O!$HC50:$HL50))-IF(BK$31="",(SUMIF(S!$HC$15:$HL$15,'Ciclo Semaforico'!BK$30,S!$HC50:$HL50)+SUMIF(N!$HC$15:$HL$15,'Ciclo Semaforico'!BK$30,N!$HC50:$HL50)+SUMIF(E!$HC$15:$HL$15,'Ciclo Semaforico'!BK$30,E!$HC50:$HL50)+SUMIF(O!$HC$15:$HL$15,'Ciclo Semaforico'!BK$30,O!$HC50:$HL50)),(SUMIF(S!$HC$15:$HL$15,'Ciclo Semaforico'!BK$30,S!$HC50:$HL50)+SUMIF(N!$HC$15:$HL$15,'Ciclo Semaforico'!BK$30,N!$HC50:$HL50)+SUMIF(E!$HC$15:$HL$15,'Ciclo Semaforico'!BK$30,E!$HC50:$HL50)+SUMIF(O!$HC$15:$HL$15,'Ciclo Semaforico'!BK$30,O!$HC50:$HL50))*BK$31))</f>
        <v>0</v>
      </c>
      <c r="BL75" s="245">
        <f>IF(BL$32="",IF(BL$31="",(SUMIF(S!$HC$15:$HL$15,'Ciclo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Semaforico'!BL$30,O!$HC50:$HL50))*BL$31),(SUMIF(S!$HC$15:$HL$15,'Ciclo Semaforico'!BL$32,S!$HC50:$HL50)+SUMIF(N!$HC$15:$HL$15,'Ciclo Semaforico'!BL$32,N!$HC50:$HL50)+SUMIF(E!$HC$15:$HL$15,'Ciclo Semaforico'!BL$32,E!$HC50:$HL50)+SUMIF(O!$HC$15:$HL$15,'Ciclo Semaforico'!BL$32,O!$HC50:$HL50))-IF(BL$31="",(SUMIF(S!$HC$15:$HL$15,'Ciclo Semaforico'!BL$30,S!$HC50:$HL50)+SUMIF(N!$HC$15:$HL$15,'Ciclo Semaforico'!BL$30,N!$HC50:$HL50)+SUMIF(E!$HC$15:$HL$15,'Ciclo Semaforico'!BL$30,E!$HC50:$HL50)+SUMIF(O!$HC$15:$HL$15,'Ciclo Semaforico'!BL$30,O!$HC50:$HL50)),(SUMIF(S!$HC$15:$HL$15,'Ciclo Semaforico'!BL$30,S!$HC50:$HL50)+SUMIF(N!$HC$15:$HL$15,'Ciclo Semaforico'!BL$30,N!$HC50:$HL50)+SUMIF(E!$HC$15:$HL$15,'Ciclo Semaforico'!BL$30,E!$HC50:$HL50)+SUMIF(O!$HC$15:$HL$15,'Ciclo Semaforico'!BL$30,O!$HC50:$HL50))*BL$31))</f>
        <v>0</v>
      </c>
      <c r="BM75" s="245">
        <f>IF(BM$32="",IF(BM$31="",(SUMIF(S!$HC$15:$HL$15,'Ciclo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Semaforico'!BM$30,O!$HC50:$HL50))*BM$31),(SUMIF(S!$HC$15:$HL$15,'Ciclo Semaforico'!BM$32,S!$HC50:$HL50)+SUMIF(N!$HC$15:$HL$15,'Ciclo Semaforico'!BM$32,N!$HC50:$HL50)+SUMIF(E!$HC$15:$HL$15,'Ciclo Semaforico'!BM$32,E!$HC50:$HL50)+SUMIF(O!$HC$15:$HL$15,'Ciclo Semaforico'!BM$32,O!$HC50:$HL50))-IF(BM$31="",(SUMIF(S!$HC$15:$HL$15,'Ciclo Semaforico'!BM$30,S!$HC50:$HL50)+SUMIF(N!$HC$15:$HL$15,'Ciclo Semaforico'!BM$30,N!$HC50:$HL50)+SUMIF(E!$HC$15:$HL$15,'Ciclo Semaforico'!BM$30,E!$HC50:$HL50)+SUMIF(O!$HC$15:$HL$15,'Ciclo Semaforico'!BM$30,O!$HC50:$HL50)),(SUMIF(S!$HC$15:$HL$15,'Ciclo Semaforico'!BM$30,S!$HC50:$HL50)+SUMIF(N!$HC$15:$HL$15,'Ciclo Semaforico'!BM$30,N!$HC50:$HL50)+SUMIF(E!$HC$15:$HL$15,'Ciclo Semaforico'!BM$30,E!$HC50:$HL50)+SUMIF(O!$HC$15:$HL$15,'Ciclo Semaforico'!BM$30,O!$HC50:$HL50))*BM$31))</f>
        <v>0</v>
      </c>
      <c r="BN75" s="245">
        <f>IF(BN$32="",IF(BN$31="",(SUMIF(S!$HC$15:$HL$15,'Ciclo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Semaforico'!BN$30,O!$HC50:$HL50))*BN$31),(SUMIF(S!$HC$15:$HL$15,'Ciclo Semaforico'!BN$32,S!$HC50:$HL50)+SUMIF(N!$HC$15:$HL$15,'Ciclo Semaforico'!BN$32,N!$HC50:$HL50)+SUMIF(E!$HC$15:$HL$15,'Ciclo Semaforico'!BN$32,E!$HC50:$HL50)+SUMIF(O!$HC$15:$HL$15,'Ciclo Semaforico'!BN$32,O!$HC50:$HL50))-IF(BN$31="",(SUMIF(S!$HC$15:$HL$15,'Ciclo Semaforico'!BN$30,S!$HC50:$HL50)+SUMIF(N!$HC$15:$HL$15,'Ciclo Semaforico'!BN$30,N!$HC50:$HL50)+SUMIF(E!$HC$15:$HL$15,'Ciclo Semaforico'!BN$30,E!$HC50:$HL50)+SUMIF(O!$HC$15:$HL$15,'Ciclo Semaforico'!BN$30,O!$HC50:$HL50)),(SUMIF(S!$HC$15:$HL$15,'Ciclo Semaforico'!BN$30,S!$HC50:$HL50)+SUMIF(N!$HC$15:$HL$15,'Ciclo Semaforico'!BN$30,N!$HC50:$HL50)+SUMIF(E!$HC$15:$HL$15,'Ciclo Semaforico'!BN$30,E!$HC50:$HL50)+SUMIF(O!$HC$15:$HL$15,'Ciclo Semaforico'!BN$30,O!$HC50:$HL50))*BN$31))</f>
        <v>0</v>
      </c>
      <c r="BO75" s="245">
        <f>IF(BO$32="",IF(BO$31="",(SUMIF(S!$HC$15:$HL$15,'Ciclo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Semaforico'!BO$30,O!$HC50:$HL50))*BO$31),(SUMIF(S!$HC$15:$HL$15,'Ciclo Semaforico'!BO$32,S!$HC50:$HL50)+SUMIF(N!$HC$15:$HL$15,'Ciclo Semaforico'!BO$32,N!$HC50:$HL50)+SUMIF(E!$HC$15:$HL$15,'Ciclo Semaforico'!BO$32,E!$HC50:$HL50)+SUMIF(O!$HC$15:$HL$15,'Ciclo Semaforico'!BO$32,O!$HC50:$HL50))-IF(BO$31="",(SUMIF(S!$HC$15:$HL$15,'Ciclo Semaforico'!BO$30,S!$HC50:$HL50)+SUMIF(N!$HC$15:$HL$15,'Ciclo Semaforico'!BO$30,N!$HC50:$HL50)+SUMIF(E!$HC$15:$HL$15,'Ciclo Semaforico'!BO$30,E!$HC50:$HL50)+SUMIF(O!$HC$15:$HL$15,'Ciclo Semaforico'!BO$30,O!$HC50:$HL50)),(SUMIF(S!$HC$15:$HL$15,'Ciclo Semaforico'!BO$30,S!$HC50:$HL50)+SUMIF(N!$HC$15:$HL$15,'Ciclo Semaforico'!BO$30,N!$HC50:$HL50)+SUMIF(E!$HC$15:$HL$15,'Ciclo Semaforico'!BO$30,E!$HC50:$HL50)+SUMIF(O!$HC$15:$HL$15,'Ciclo Semaforico'!BO$30,O!$HC50:$HL50))*BO$31))</f>
        <v>0</v>
      </c>
      <c r="BP75" s="245">
        <f>IF(BP$32="",IF(BP$31="",(SUMIF(S!$HC$15:$HL$15,'Ciclo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Semaforico'!BP$30,O!$HC50:$HL50))*BP$31),(SUMIF(S!$HC$15:$HL$15,'Ciclo Semaforico'!BP$32,S!$HC50:$HL50)+SUMIF(N!$HC$15:$HL$15,'Ciclo Semaforico'!BP$32,N!$HC50:$HL50)+SUMIF(E!$HC$15:$HL$15,'Ciclo Semaforico'!BP$32,E!$HC50:$HL50)+SUMIF(O!$HC$15:$HL$15,'Ciclo Semaforico'!BP$32,O!$HC50:$HL50))-IF(BP$31="",(SUMIF(S!$HC$15:$HL$15,'Ciclo Semaforico'!BP$30,S!$HC50:$HL50)+SUMIF(N!$HC$15:$HL$15,'Ciclo Semaforico'!BP$30,N!$HC50:$HL50)+SUMIF(E!$HC$15:$HL$15,'Ciclo Semaforico'!BP$30,E!$HC50:$HL50)+SUMIF(O!$HC$15:$HL$15,'Ciclo Semaforico'!BP$30,O!$HC50:$HL50)),(SUMIF(S!$HC$15:$HL$15,'Ciclo Semaforico'!BP$30,S!$HC50:$HL50)+SUMIF(N!$HC$15:$HL$15,'Ciclo Semaforico'!BP$30,N!$HC50:$HL50)+SUMIF(E!$HC$15:$HL$15,'Ciclo Semaforico'!BP$30,E!$HC50:$HL50)+SUMIF(O!$HC$15:$HL$15,'Ciclo Semaforico'!BP$30,O!$HC50:$HL50))*BP$31))</f>
        <v>0</v>
      </c>
      <c r="BQ75" s="245">
        <f>IF(BQ$32="",IF(BQ$31="",(SUMIF(S!$HC$15:$HL$15,'Ciclo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Semaforico'!BQ$30,O!$HC50:$HL50))*BQ$31),(SUMIF(S!$HC$15:$HL$15,'Ciclo Semaforico'!BQ$32,S!$HC50:$HL50)+SUMIF(N!$HC$15:$HL$15,'Ciclo Semaforico'!BQ$32,N!$HC50:$HL50)+SUMIF(E!$HC$15:$HL$15,'Ciclo Semaforico'!BQ$32,E!$HC50:$HL50)+SUMIF(O!$HC$15:$HL$15,'Ciclo Semaforico'!BQ$32,O!$HC50:$HL50))-IF(BQ$31="",(SUMIF(S!$HC$15:$HL$15,'Ciclo Semaforico'!BQ$30,S!$HC50:$HL50)+SUMIF(N!$HC$15:$HL$15,'Ciclo Semaforico'!BQ$30,N!$HC50:$HL50)+SUMIF(E!$HC$15:$HL$15,'Ciclo Semaforico'!BQ$30,E!$HC50:$HL50)+SUMIF(O!$HC$15:$HL$15,'Ciclo Semaforico'!BQ$30,O!$HC50:$HL50)),(SUMIF(S!$HC$15:$HL$15,'Ciclo Semaforico'!BQ$30,S!$HC50:$HL50)+SUMIF(N!$HC$15:$HL$15,'Ciclo Semaforico'!BQ$30,N!$HC50:$HL50)+SUMIF(E!$HC$15:$HL$15,'Ciclo Semaforico'!BQ$30,E!$HC50:$HL50)+SUMIF(O!$HC$15:$HL$15,'Ciclo Semaforico'!BQ$30,O!$HC50:$HL50))*BQ$31))</f>
        <v>0</v>
      </c>
      <c r="BR75" s="245">
        <f>IF(BR$32="",IF(BR$31="",(SUMIF(S!$HC$15:$HL$15,'Ciclo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Semaforico'!BR$30,O!$HC50:$HL50))*BR$31),(SUMIF(S!$HC$15:$HL$15,'Ciclo Semaforico'!BR$32,S!$HC50:$HL50)+SUMIF(N!$HC$15:$HL$15,'Ciclo Semaforico'!BR$32,N!$HC50:$HL50)+SUMIF(E!$HC$15:$HL$15,'Ciclo Semaforico'!BR$32,E!$HC50:$HL50)+SUMIF(O!$HC$15:$HL$15,'Ciclo Semaforico'!BR$32,O!$HC50:$HL50))-IF(BR$31="",(SUMIF(S!$HC$15:$HL$15,'Ciclo Semaforico'!BR$30,S!$HC50:$HL50)+SUMIF(N!$HC$15:$HL$15,'Ciclo Semaforico'!BR$30,N!$HC50:$HL50)+SUMIF(E!$HC$15:$HL$15,'Ciclo Semaforico'!BR$30,E!$HC50:$HL50)+SUMIF(O!$HC$15:$HL$15,'Ciclo Semaforico'!BR$30,O!$HC50:$HL50)),(SUMIF(S!$HC$15:$HL$15,'Ciclo Semaforico'!BR$30,S!$HC50:$HL50)+SUMIF(N!$HC$15:$HL$15,'Ciclo Semaforico'!BR$30,N!$HC50:$HL50)+SUMIF(E!$HC$15:$HL$15,'Ciclo Semaforico'!BR$30,E!$HC50:$HL50)+SUMIF(O!$HC$15:$HL$15,'Ciclo Semaforico'!BR$30,O!$HC50:$HL50))*BR$31))</f>
        <v>0</v>
      </c>
      <c r="BS75" s="245">
        <f>IF(BS$32="",IF(BS$31="",(SUMIF(S!$HC$15:$HL$15,'Ciclo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Semaforico'!BS$30,O!$HC50:$HL50))*BS$31),(SUMIF(S!$HC$15:$HL$15,'Ciclo Semaforico'!BS$32,S!$HC50:$HL50)+SUMIF(N!$HC$15:$HL$15,'Ciclo Semaforico'!BS$32,N!$HC50:$HL50)+SUMIF(E!$HC$15:$HL$15,'Ciclo Semaforico'!BS$32,E!$HC50:$HL50)+SUMIF(O!$HC$15:$HL$15,'Ciclo Semaforico'!BS$32,O!$HC50:$HL50))-IF(BS$31="",(SUMIF(S!$HC$15:$HL$15,'Ciclo Semaforico'!BS$30,S!$HC50:$HL50)+SUMIF(N!$HC$15:$HL$15,'Ciclo Semaforico'!BS$30,N!$HC50:$HL50)+SUMIF(E!$HC$15:$HL$15,'Ciclo Semaforico'!BS$30,E!$HC50:$HL50)+SUMIF(O!$HC$15:$HL$15,'Ciclo Semaforico'!BS$30,O!$HC50:$HL50)),(SUMIF(S!$HC$15:$HL$15,'Ciclo Semaforico'!BS$30,S!$HC50:$HL50)+SUMIF(N!$HC$15:$HL$15,'Ciclo Semaforico'!BS$30,N!$HC50:$HL50)+SUMIF(E!$HC$15:$HL$15,'Ciclo Semaforico'!BS$30,E!$HC50:$HL50)+SUMIF(O!$HC$15:$HL$15,'Ciclo Semaforico'!BS$30,O!$HC50:$HL50))*BS$31))</f>
        <v>0</v>
      </c>
      <c r="BT75" s="245">
        <f>IF(BT$32="",IF(BT$31="",(SUMIF(S!$HC$15:$HL$15,'Ciclo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Semaforico'!BT$30,O!$HC50:$HL50))*BT$31),(SUMIF(S!$HC$15:$HL$15,'Ciclo Semaforico'!BT$32,S!$HC50:$HL50)+SUMIF(N!$HC$15:$HL$15,'Ciclo Semaforico'!BT$32,N!$HC50:$HL50)+SUMIF(E!$HC$15:$HL$15,'Ciclo Semaforico'!BT$32,E!$HC50:$HL50)+SUMIF(O!$HC$15:$HL$15,'Ciclo Semaforico'!BT$32,O!$HC50:$HL50))-IF(BT$31="",(SUMIF(S!$HC$15:$HL$15,'Ciclo Semaforico'!BT$30,S!$HC50:$HL50)+SUMIF(N!$HC$15:$HL$15,'Ciclo Semaforico'!BT$30,N!$HC50:$HL50)+SUMIF(E!$HC$15:$HL$15,'Ciclo Semaforico'!BT$30,E!$HC50:$HL50)+SUMIF(O!$HC$15:$HL$15,'Ciclo Semaforico'!BT$30,O!$HC50:$HL50)),(SUMIF(S!$HC$15:$HL$15,'Ciclo Semaforico'!BT$30,S!$HC50:$HL50)+SUMIF(N!$HC$15:$HL$15,'Ciclo Semaforico'!BT$30,N!$HC50:$HL50)+SUMIF(E!$HC$15:$HL$15,'Ciclo Semaforico'!BT$30,E!$HC50:$HL50)+SUMIF(O!$HC$15:$HL$15,'Ciclo Semaforico'!BT$30,O!$HC50:$HL50))*BT$31))</f>
        <v>0</v>
      </c>
      <c r="BU75" s="245">
        <f>IF(BU$32="",IF(BU$31="",(SUMIF(S!$HC$15:$HL$15,'Ciclo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Semaforico'!BU$30,O!$HC50:$HL50))*BU$31),(SUMIF(S!$HC$15:$HL$15,'Ciclo Semaforico'!BU$32,S!$HC50:$HL50)+SUMIF(N!$HC$15:$HL$15,'Ciclo Semaforico'!BU$32,N!$HC50:$HL50)+SUMIF(E!$HC$15:$HL$15,'Ciclo Semaforico'!BU$32,E!$HC50:$HL50)+SUMIF(O!$HC$15:$HL$15,'Ciclo Semaforico'!BU$32,O!$HC50:$HL50))-IF(BU$31="",(SUMIF(S!$HC$15:$HL$15,'Ciclo Semaforico'!BU$30,S!$HC50:$HL50)+SUMIF(N!$HC$15:$HL$15,'Ciclo Semaforico'!BU$30,N!$HC50:$HL50)+SUMIF(E!$HC$15:$HL$15,'Ciclo Semaforico'!BU$30,E!$HC50:$HL50)+SUMIF(O!$HC$15:$HL$15,'Ciclo Semaforico'!BU$30,O!$HC50:$HL50)),(SUMIF(S!$HC$15:$HL$15,'Ciclo Semaforico'!BU$30,S!$HC50:$HL50)+SUMIF(N!$HC$15:$HL$15,'Ciclo Semaforico'!BU$30,N!$HC50:$HL50)+SUMIF(E!$HC$15:$HL$15,'Ciclo Semaforico'!BU$30,E!$HC50:$HL50)+SUMIF(O!$HC$15:$HL$15,'Ciclo Semaforico'!BU$30,O!$HC50:$HL50))*BU$31))</f>
        <v>0</v>
      </c>
      <c r="BV75" s="246">
        <f>IF(BV$32="",IF(BV$31="",(SUMIF(S!$HC$15:$HL$15,'Ciclo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Semaforico'!BV$30,O!$HC50:$HL50))*BV$31),(SUMIF(S!$HC$15:$HL$15,'Ciclo Semaforico'!BV$32,S!$HC50:$HL50)+SUMIF(N!$HC$15:$HL$15,'Ciclo Semaforico'!BV$32,N!$HC50:$HL50)+SUMIF(E!$HC$15:$HL$15,'Ciclo Semaforico'!BV$32,E!$HC50:$HL50)+SUMIF(O!$HC$15:$HL$15,'Ciclo Semaforico'!BV$32,O!$HC50:$HL50))-IF(BV$31="",(SUMIF(S!$HC$15:$HL$15,'Ciclo Semaforico'!BV$30,S!$HC50:$HL50)+SUMIF(N!$HC$15:$HL$15,'Ciclo Semaforico'!BV$30,N!$HC50:$HL50)+SUMIF(E!$HC$15:$HL$15,'Ciclo Semaforico'!BV$30,E!$HC50:$HL50)+SUMIF(O!$HC$15:$HL$15,'Ciclo Semaforico'!BV$30,O!$HC50:$HL50)),(SUMIF(S!$HC$15:$HL$15,'Ciclo Semaforico'!BV$30,S!$HC50:$HL50)+SUMIF(N!$HC$15:$HL$15,'Ciclo Semaforico'!BV$30,N!$HC50:$HL50)+SUMIF(E!$HC$15:$HL$15,'Ciclo Semaforico'!BV$30,E!$HC50:$HL50)+SUMIF(O!$HC$15:$HL$15,'Ciclo Semaforico'!BV$30,O!$HC50:$HL50))*BV$31))</f>
        <v>0</v>
      </c>
      <c r="BW75" s="244">
        <f>IF(BW$32="",IF(BW$31="",(SUMIF(S!$HC$15:$HL$15,'Ciclo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Semaforico'!BW$30,O!$HC50:$HL50))*BW$31),(SUMIF(S!$HC$15:$HL$15,'Ciclo Semaforico'!BW$32,S!$HC50:$HL50)+SUMIF(N!$HC$15:$HL$15,'Ciclo Semaforico'!BW$32,N!$HC50:$HL50)+SUMIF(E!$HC$15:$HL$15,'Ciclo Semaforico'!BW$32,E!$HC50:$HL50)+SUMIF(O!$HC$15:$HL$15,'Ciclo Semaforico'!BW$32,O!$HC50:$HL50))-IF(BW$31="",(SUMIF(S!$HC$15:$HL$15,'Ciclo Semaforico'!BW$30,S!$HC50:$HL50)+SUMIF(N!$HC$15:$HL$15,'Ciclo Semaforico'!BW$30,N!$HC50:$HL50)+SUMIF(E!$HC$15:$HL$15,'Ciclo Semaforico'!BW$30,E!$HC50:$HL50)+SUMIF(O!$HC$15:$HL$15,'Ciclo Semaforico'!BW$30,O!$HC50:$HL50)),(SUMIF(S!$HC$15:$HL$15,'Ciclo Semaforico'!BW$30,S!$HC50:$HL50)+SUMIF(N!$HC$15:$HL$15,'Ciclo Semaforico'!BW$30,N!$HC50:$HL50)+SUMIF(E!$HC$15:$HL$15,'Ciclo Semaforico'!BW$30,E!$HC50:$HL50)+SUMIF(O!$HC$15:$HL$15,'Ciclo Semaforico'!BW$30,O!$HC50:$HL50))*BW$31))</f>
        <v>0</v>
      </c>
      <c r="BX75" s="245">
        <f>IF(BX$32="",IF(BX$31="",(SUMIF(S!$HC$15:$HL$15,'Ciclo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Semaforico'!BX$30,O!$HC50:$HL50))*BX$31),(SUMIF(S!$HC$15:$HL$15,'Ciclo Semaforico'!BX$32,S!$HC50:$HL50)+SUMIF(N!$HC$15:$HL$15,'Ciclo Semaforico'!BX$32,N!$HC50:$HL50)+SUMIF(E!$HC$15:$HL$15,'Ciclo Semaforico'!BX$32,E!$HC50:$HL50)+SUMIF(O!$HC$15:$HL$15,'Ciclo Semaforico'!BX$32,O!$HC50:$HL50))-IF(BX$31="",(SUMIF(S!$HC$15:$HL$15,'Ciclo Semaforico'!BX$30,S!$HC50:$HL50)+SUMIF(N!$HC$15:$HL$15,'Ciclo Semaforico'!BX$30,N!$HC50:$HL50)+SUMIF(E!$HC$15:$HL$15,'Ciclo Semaforico'!BX$30,E!$HC50:$HL50)+SUMIF(O!$HC$15:$HL$15,'Ciclo Semaforico'!BX$30,O!$HC50:$HL50)),(SUMIF(S!$HC$15:$HL$15,'Ciclo Semaforico'!BX$30,S!$HC50:$HL50)+SUMIF(N!$HC$15:$HL$15,'Ciclo Semaforico'!BX$30,N!$HC50:$HL50)+SUMIF(E!$HC$15:$HL$15,'Ciclo Semaforico'!BX$30,E!$HC50:$HL50)+SUMIF(O!$HC$15:$HL$15,'Ciclo Semaforico'!BX$30,O!$HC50:$HL50))*BX$31))</f>
        <v>0</v>
      </c>
      <c r="BY75" s="245">
        <f>IF(BY$32="",IF(BY$31="",(SUMIF(S!$HC$15:$HL$15,'Ciclo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Semaforico'!BY$30,O!$HC50:$HL50))*BY$31),(SUMIF(S!$HC$15:$HL$15,'Ciclo Semaforico'!BY$32,S!$HC50:$HL50)+SUMIF(N!$HC$15:$HL$15,'Ciclo Semaforico'!BY$32,N!$HC50:$HL50)+SUMIF(E!$HC$15:$HL$15,'Ciclo Semaforico'!BY$32,E!$HC50:$HL50)+SUMIF(O!$HC$15:$HL$15,'Ciclo Semaforico'!BY$32,O!$HC50:$HL50))-IF(BY$31="",(SUMIF(S!$HC$15:$HL$15,'Ciclo Semaforico'!BY$30,S!$HC50:$HL50)+SUMIF(N!$HC$15:$HL$15,'Ciclo Semaforico'!BY$30,N!$HC50:$HL50)+SUMIF(E!$HC$15:$HL$15,'Ciclo Semaforico'!BY$30,E!$HC50:$HL50)+SUMIF(O!$HC$15:$HL$15,'Ciclo Semaforico'!BY$30,O!$HC50:$HL50)),(SUMIF(S!$HC$15:$HL$15,'Ciclo Semaforico'!BY$30,S!$HC50:$HL50)+SUMIF(N!$HC$15:$HL$15,'Ciclo Semaforico'!BY$30,N!$HC50:$HL50)+SUMIF(E!$HC$15:$HL$15,'Ciclo Semaforico'!BY$30,E!$HC50:$HL50)+SUMIF(O!$HC$15:$HL$15,'Ciclo Semaforico'!BY$30,O!$HC50:$HL50))*BY$31))</f>
        <v>0</v>
      </c>
      <c r="BZ75" s="245">
        <f>IF(BZ$32="",IF(BZ$31="",(SUMIF(S!$HC$15:$HL$15,'Ciclo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Semaforico'!BZ$30,O!$HC50:$HL50))*BZ$31),(SUMIF(S!$HC$15:$HL$15,'Ciclo Semaforico'!BZ$32,S!$HC50:$HL50)+SUMIF(N!$HC$15:$HL$15,'Ciclo Semaforico'!BZ$32,N!$HC50:$HL50)+SUMIF(E!$HC$15:$HL$15,'Ciclo Semaforico'!BZ$32,E!$HC50:$HL50)+SUMIF(O!$HC$15:$HL$15,'Ciclo Semaforico'!BZ$32,O!$HC50:$HL50))-IF(BZ$31="",(SUMIF(S!$HC$15:$HL$15,'Ciclo Semaforico'!BZ$30,S!$HC50:$HL50)+SUMIF(N!$HC$15:$HL$15,'Ciclo Semaforico'!BZ$30,N!$HC50:$HL50)+SUMIF(E!$HC$15:$HL$15,'Ciclo Semaforico'!BZ$30,E!$HC50:$HL50)+SUMIF(O!$HC$15:$HL$15,'Ciclo Semaforico'!BZ$30,O!$HC50:$HL50)),(SUMIF(S!$HC$15:$HL$15,'Ciclo Semaforico'!BZ$30,S!$HC50:$HL50)+SUMIF(N!$HC$15:$HL$15,'Ciclo Semaforico'!BZ$30,N!$HC50:$HL50)+SUMIF(E!$HC$15:$HL$15,'Ciclo Semaforico'!BZ$30,E!$HC50:$HL50)+SUMIF(O!$HC$15:$HL$15,'Ciclo Semaforico'!BZ$30,O!$HC50:$HL50))*BZ$31))</f>
        <v>0</v>
      </c>
      <c r="CA75" s="245">
        <f>IF(CA$32="",IF(CA$31="",(SUMIF(S!$HC$15:$HL$15,'Ciclo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Semaforico'!CA$30,O!$HC50:$HL50))*CA$31),(SUMIF(S!$HC$15:$HL$15,'Ciclo Semaforico'!CA$32,S!$HC50:$HL50)+SUMIF(N!$HC$15:$HL$15,'Ciclo Semaforico'!CA$32,N!$HC50:$HL50)+SUMIF(E!$HC$15:$HL$15,'Ciclo Semaforico'!CA$32,E!$HC50:$HL50)+SUMIF(O!$HC$15:$HL$15,'Ciclo Semaforico'!CA$32,O!$HC50:$HL50))-IF(CA$31="",(SUMIF(S!$HC$15:$HL$15,'Ciclo Semaforico'!CA$30,S!$HC50:$HL50)+SUMIF(N!$HC$15:$HL$15,'Ciclo Semaforico'!CA$30,N!$HC50:$HL50)+SUMIF(E!$HC$15:$HL$15,'Ciclo Semaforico'!CA$30,E!$HC50:$HL50)+SUMIF(O!$HC$15:$HL$15,'Ciclo Semaforico'!CA$30,O!$HC50:$HL50)),(SUMIF(S!$HC$15:$HL$15,'Ciclo Semaforico'!CA$30,S!$HC50:$HL50)+SUMIF(N!$HC$15:$HL$15,'Ciclo Semaforico'!CA$30,N!$HC50:$HL50)+SUMIF(E!$HC$15:$HL$15,'Ciclo Semaforico'!CA$30,E!$HC50:$HL50)+SUMIF(O!$HC$15:$HL$15,'Ciclo Semaforico'!CA$30,O!$HC50:$HL50))*CA$31))</f>
        <v>0</v>
      </c>
      <c r="CB75" s="245">
        <f>IF(CB$32="",IF(CB$31="",(SUMIF(S!$HC$15:$HL$15,'Ciclo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Semaforico'!CB$30,O!$HC50:$HL50))*CB$31),(SUMIF(S!$HC$15:$HL$15,'Ciclo Semaforico'!CB$32,S!$HC50:$HL50)+SUMIF(N!$HC$15:$HL$15,'Ciclo Semaforico'!CB$32,N!$HC50:$HL50)+SUMIF(E!$HC$15:$HL$15,'Ciclo Semaforico'!CB$32,E!$HC50:$HL50)+SUMIF(O!$HC$15:$HL$15,'Ciclo Semaforico'!CB$32,O!$HC50:$HL50))-IF(CB$31="",(SUMIF(S!$HC$15:$HL$15,'Ciclo Semaforico'!CB$30,S!$HC50:$HL50)+SUMIF(N!$HC$15:$HL$15,'Ciclo Semaforico'!CB$30,N!$HC50:$HL50)+SUMIF(E!$HC$15:$HL$15,'Ciclo Semaforico'!CB$30,E!$HC50:$HL50)+SUMIF(O!$HC$15:$HL$15,'Ciclo Semaforico'!CB$30,O!$HC50:$HL50)),(SUMIF(S!$HC$15:$HL$15,'Ciclo Semaforico'!CB$30,S!$HC50:$HL50)+SUMIF(N!$HC$15:$HL$15,'Ciclo Semaforico'!CB$30,N!$HC50:$HL50)+SUMIF(E!$HC$15:$HL$15,'Ciclo Semaforico'!CB$30,E!$HC50:$HL50)+SUMIF(O!$HC$15:$HL$15,'Ciclo Semaforico'!CB$30,O!$HC50:$HL50))*CB$31))</f>
        <v>0</v>
      </c>
      <c r="CC75" s="245">
        <f>IF(CC$32="",IF(CC$31="",(SUMIF(S!$HC$15:$HL$15,'Ciclo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Semaforico'!CC$30,O!$HC50:$HL50))*CC$31),(SUMIF(S!$HC$15:$HL$15,'Ciclo Semaforico'!CC$32,S!$HC50:$HL50)+SUMIF(N!$HC$15:$HL$15,'Ciclo Semaforico'!CC$32,N!$HC50:$HL50)+SUMIF(E!$HC$15:$HL$15,'Ciclo Semaforico'!CC$32,E!$HC50:$HL50)+SUMIF(O!$HC$15:$HL$15,'Ciclo Semaforico'!CC$32,O!$HC50:$HL50))-IF(CC$31="",(SUMIF(S!$HC$15:$HL$15,'Ciclo Semaforico'!CC$30,S!$HC50:$HL50)+SUMIF(N!$HC$15:$HL$15,'Ciclo Semaforico'!CC$30,N!$HC50:$HL50)+SUMIF(E!$HC$15:$HL$15,'Ciclo Semaforico'!CC$30,E!$HC50:$HL50)+SUMIF(O!$HC$15:$HL$15,'Ciclo Semaforico'!CC$30,O!$HC50:$HL50)),(SUMIF(S!$HC$15:$HL$15,'Ciclo Semaforico'!CC$30,S!$HC50:$HL50)+SUMIF(N!$HC$15:$HL$15,'Ciclo Semaforico'!CC$30,N!$HC50:$HL50)+SUMIF(E!$HC$15:$HL$15,'Ciclo Semaforico'!CC$30,E!$HC50:$HL50)+SUMIF(O!$HC$15:$HL$15,'Ciclo Semaforico'!CC$30,O!$HC50:$HL50))*CC$31))</f>
        <v>0</v>
      </c>
      <c r="CD75" s="245">
        <f>IF(CD$32="",IF(CD$31="",(SUMIF(S!$HC$15:$HL$15,'Ciclo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Semaforico'!CD$30,O!$HC50:$HL50))*CD$31),(SUMIF(S!$HC$15:$HL$15,'Ciclo Semaforico'!CD$32,S!$HC50:$HL50)+SUMIF(N!$HC$15:$HL$15,'Ciclo Semaforico'!CD$32,N!$HC50:$HL50)+SUMIF(E!$HC$15:$HL$15,'Ciclo Semaforico'!CD$32,E!$HC50:$HL50)+SUMIF(O!$HC$15:$HL$15,'Ciclo Semaforico'!CD$32,O!$HC50:$HL50))-IF(CD$31="",(SUMIF(S!$HC$15:$HL$15,'Ciclo Semaforico'!CD$30,S!$HC50:$HL50)+SUMIF(N!$HC$15:$HL$15,'Ciclo Semaforico'!CD$30,N!$HC50:$HL50)+SUMIF(E!$HC$15:$HL$15,'Ciclo Semaforico'!CD$30,E!$HC50:$HL50)+SUMIF(O!$HC$15:$HL$15,'Ciclo Semaforico'!CD$30,O!$HC50:$HL50)),(SUMIF(S!$HC$15:$HL$15,'Ciclo Semaforico'!CD$30,S!$HC50:$HL50)+SUMIF(N!$HC$15:$HL$15,'Ciclo Semaforico'!CD$30,N!$HC50:$HL50)+SUMIF(E!$HC$15:$HL$15,'Ciclo Semaforico'!CD$30,E!$HC50:$HL50)+SUMIF(O!$HC$15:$HL$15,'Ciclo Semaforico'!CD$30,O!$HC50:$HL50))*CD$31))</f>
        <v>0</v>
      </c>
      <c r="CE75" s="245">
        <f>IF(CE$32="",IF(CE$31="",(SUMIF(S!$HC$15:$HL$15,'Ciclo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Semaforico'!CE$30,O!$HC50:$HL50))*CE$31),(SUMIF(S!$HC$15:$HL$15,'Ciclo Semaforico'!CE$32,S!$HC50:$HL50)+SUMIF(N!$HC$15:$HL$15,'Ciclo Semaforico'!CE$32,N!$HC50:$HL50)+SUMIF(E!$HC$15:$HL$15,'Ciclo Semaforico'!CE$32,E!$HC50:$HL50)+SUMIF(O!$HC$15:$HL$15,'Ciclo Semaforico'!CE$32,O!$HC50:$HL50))-IF(CE$31="",(SUMIF(S!$HC$15:$HL$15,'Ciclo Semaforico'!CE$30,S!$HC50:$HL50)+SUMIF(N!$HC$15:$HL$15,'Ciclo Semaforico'!CE$30,N!$HC50:$HL50)+SUMIF(E!$HC$15:$HL$15,'Ciclo Semaforico'!CE$30,E!$HC50:$HL50)+SUMIF(O!$HC$15:$HL$15,'Ciclo Semaforico'!CE$30,O!$HC50:$HL50)),(SUMIF(S!$HC$15:$HL$15,'Ciclo Semaforico'!CE$30,S!$HC50:$HL50)+SUMIF(N!$HC$15:$HL$15,'Ciclo Semaforico'!CE$30,N!$HC50:$HL50)+SUMIF(E!$HC$15:$HL$15,'Ciclo Semaforico'!CE$30,E!$HC50:$HL50)+SUMIF(O!$HC$15:$HL$15,'Ciclo Semaforico'!CE$30,O!$HC50:$HL50))*CE$31))</f>
        <v>0</v>
      </c>
      <c r="CF75" s="245">
        <f>IF(CF$32="",IF(CF$31="",(SUMIF(S!$HC$15:$HL$15,'Ciclo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Semaforico'!CF$30,O!$HC50:$HL50))*CF$31),(SUMIF(S!$HC$15:$HL$15,'Ciclo Semaforico'!CF$32,S!$HC50:$HL50)+SUMIF(N!$HC$15:$HL$15,'Ciclo Semaforico'!CF$32,N!$HC50:$HL50)+SUMIF(E!$HC$15:$HL$15,'Ciclo Semaforico'!CF$32,E!$HC50:$HL50)+SUMIF(O!$HC$15:$HL$15,'Ciclo Semaforico'!CF$32,O!$HC50:$HL50))-IF(CF$31="",(SUMIF(S!$HC$15:$HL$15,'Ciclo Semaforico'!CF$30,S!$HC50:$HL50)+SUMIF(N!$HC$15:$HL$15,'Ciclo Semaforico'!CF$30,N!$HC50:$HL50)+SUMIF(E!$HC$15:$HL$15,'Ciclo Semaforico'!CF$30,E!$HC50:$HL50)+SUMIF(O!$HC$15:$HL$15,'Ciclo Semaforico'!CF$30,O!$HC50:$HL50)),(SUMIF(S!$HC$15:$HL$15,'Ciclo Semaforico'!CF$30,S!$HC50:$HL50)+SUMIF(N!$HC$15:$HL$15,'Ciclo Semaforico'!CF$30,N!$HC50:$HL50)+SUMIF(E!$HC$15:$HL$15,'Ciclo Semaforico'!CF$30,E!$HC50:$HL50)+SUMIF(O!$HC$15:$HL$15,'Ciclo Semaforico'!CF$30,O!$HC50:$HL50))*CF$31))</f>
        <v>0</v>
      </c>
      <c r="CG75" s="245">
        <f>IF(CG$32="",IF(CG$31="",(SUMIF(S!$HC$15:$HL$15,'Ciclo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Semaforico'!CG$30,O!$HC50:$HL50))*CG$31),(SUMIF(S!$HC$15:$HL$15,'Ciclo Semaforico'!CG$32,S!$HC50:$HL50)+SUMIF(N!$HC$15:$HL$15,'Ciclo Semaforico'!CG$32,N!$HC50:$HL50)+SUMIF(E!$HC$15:$HL$15,'Ciclo Semaforico'!CG$32,E!$HC50:$HL50)+SUMIF(O!$HC$15:$HL$15,'Ciclo Semaforico'!CG$32,O!$HC50:$HL50))-IF(CG$31="",(SUMIF(S!$HC$15:$HL$15,'Ciclo Semaforico'!CG$30,S!$HC50:$HL50)+SUMIF(N!$HC$15:$HL$15,'Ciclo Semaforico'!CG$30,N!$HC50:$HL50)+SUMIF(E!$HC$15:$HL$15,'Ciclo Semaforico'!CG$30,E!$HC50:$HL50)+SUMIF(O!$HC$15:$HL$15,'Ciclo Semaforico'!CG$30,O!$HC50:$HL50)),(SUMIF(S!$HC$15:$HL$15,'Ciclo Semaforico'!CG$30,S!$HC50:$HL50)+SUMIF(N!$HC$15:$HL$15,'Ciclo Semaforico'!CG$30,N!$HC50:$HL50)+SUMIF(E!$HC$15:$HL$15,'Ciclo Semaforico'!CG$30,E!$HC50:$HL50)+SUMIF(O!$HC$15:$HL$15,'Ciclo Semaforico'!CG$30,O!$HC50:$HL50))*CG$31))</f>
        <v>0</v>
      </c>
      <c r="CH75" s="246">
        <f>IF(CH$32="",IF(CH$31="",(SUMIF(S!$HC$15:$HL$15,'Ciclo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Semaforico'!CH$30,O!$HC50:$HL50))*CH$31),(SUMIF(S!$HC$15:$HL$15,'Ciclo Semaforico'!CH$32,S!$HC50:$HL50)+SUMIF(N!$HC$15:$HL$15,'Ciclo Semaforico'!CH$32,N!$HC50:$HL50)+SUMIF(E!$HC$15:$HL$15,'Ciclo Semaforico'!CH$32,E!$HC50:$HL50)+SUMIF(O!$HC$15:$HL$15,'Ciclo Semaforico'!CH$32,O!$HC50:$HL50))-IF(CH$31="",(SUMIF(S!$HC$15:$HL$15,'Ciclo Semaforico'!CH$30,S!$HC50:$HL50)+SUMIF(N!$HC$15:$HL$15,'Ciclo Semaforico'!CH$30,N!$HC50:$HL50)+SUMIF(E!$HC$15:$HL$15,'Ciclo Semaforico'!CH$30,E!$HC50:$HL50)+SUMIF(O!$HC$15:$HL$15,'Ciclo Semaforico'!CH$30,O!$HC50:$HL50)),(SUMIF(S!$HC$15:$HL$15,'Ciclo Semaforico'!CH$30,S!$HC50:$HL50)+SUMIF(N!$HC$15:$HL$15,'Ciclo Semaforico'!CH$30,N!$HC50:$HL50)+SUMIF(E!$HC$15:$HL$15,'Ciclo Semaforico'!CH$30,E!$HC50:$HL50)+SUMIF(O!$HC$15:$HL$15,'Ciclo Semaforico'!CH$30,O!$HC50:$HL50))*CH$31))</f>
        <v>0</v>
      </c>
      <c r="CI75" s="244">
        <f t="shared" si="52"/>
        <v>0</v>
      </c>
      <c r="CJ75" s="245">
        <f t="shared" si="53"/>
        <v>0</v>
      </c>
      <c r="CK75" s="245">
        <f t="shared" si="54"/>
        <v>0</v>
      </c>
      <c r="CL75" s="245">
        <f t="shared" si="55"/>
        <v>0</v>
      </c>
      <c r="CM75" s="245" t="e">
        <f t="shared" si="56"/>
        <v>#REF!</v>
      </c>
      <c r="CN75" s="245">
        <f t="shared" si="57"/>
        <v>0</v>
      </c>
      <c r="CO75" s="245">
        <f t="shared" si="58"/>
        <v>0</v>
      </c>
      <c r="CP75" s="245">
        <f t="shared" si="59"/>
        <v>0</v>
      </c>
      <c r="CQ75" s="245">
        <f t="shared" si="60"/>
        <v>0</v>
      </c>
      <c r="CR75" s="245">
        <f t="shared" si="61"/>
        <v>0</v>
      </c>
      <c r="CS75" s="245">
        <f t="shared" si="62"/>
        <v>0</v>
      </c>
      <c r="CT75" s="246">
        <f t="shared" si="63"/>
        <v>0</v>
      </c>
      <c r="CU75" s="244">
        <f t="shared" si="64"/>
        <v>0</v>
      </c>
      <c r="CV75" s="245">
        <f t="shared" si="65"/>
        <v>0</v>
      </c>
      <c r="CW75" s="245">
        <f t="shared" si="66"/>
        <v>0</v>
      </c>
      <c r="CX75" s="245">
        <f t="shared" si="67"/>
        <v>0</v>
      </c>
      <c r="CY75" s="245">
        <f t="shared" si="68"/>
        <v>0</v>
      </c>
      <c r="CZ75" s="245">
        <f t="shared" si="69"/>
        <v>0</v>
      </c>
      <c r="DA75" s="245">
        <f t="shared" si="70"/>
        <v>0</v>
      </c>
      <c r="DB75" s="245">
        <f t="shared" si="71"/>
        <v>0</v>
      </c>
      <c r="DC75" s="245">
        <f t="shared" si="72"/>
        <v>0</v>
      </c>
      <c r="DD75" s="245">
        <f t="shared" si="73"/>
        <v>0</v>
      </c>
      <c r="DE75" s="245">
        <f t="shared" si="74"/>
        <v>0</v>
      </c>
      <c r="DF75" s="246">
        <f t="shared" si="75"/>
        <v>0</v>
      </c>
      <c r="DG75" s="244" t="e">
        <f t="shared" si="76"/>
        <v>#REF!</v>
      </c>
      <c r="DH75" s="245" t="e">
        <f t="shared" si="77"/>
        <v>#REF!</v>
      </c>
      <c r="DI75" s="245" t="e">
        <f t="shared" si="78"/>
        <v>#REF!</v>
      </c>
      <c r="DJ75" s="245" t="e">
        <f t="shared" si="79"/>
        <v>#REF!</v>
      </c>
      <c r="DK75" s="245" t="e">
        <f t="shared" si="80"/>
        <v>#REF!</v>
      </c>
      <c r="DL75" s="245" t="e">
        <f t="shared" si="81"/>
        <v>#REF!</v>
      </c>
      <c r="DM75" s="245">
        <f t="shared" si="82"/>
        <v>0</v>
      </c>
      <c r="DN75" s="245">
        <f t="shared" si="83"/>
        <v>0</v>
      </c>
      <c r="DO75" s="245">
        <f t="shared" si="84"/>
        <v>0</v>
      </c>
      <c r="DP75" s="245">
        <f t="shared" si="85"/>
        <v>0</v>
      </c>
      <c r="DQ75" s="245">
        <f t="shared" si="86"/>
        <v>0</v>
      </c>
      <c r="DR75" s="246">
        <f t="shared" si="87"/>
        <v>0</v>
      </c>
      <c r="DS75" s="244">
        <f t="shared" si="88"/>
        <v>0</v>
      </c>
      <c r="DT75" s="245">
        <f t="shared" si="89"/>
        <v>0</v>
      </c>
      <c r="DU75" s="245">
        <f t="shared" si="90"/>
        <v>0</v>
      </c>
      <c r="DV75" s="245">
        <f t="shared" si="91"/>
        <v>0</v>
      </c>
      <c r="DW75" s="245">
        <f t="shared" si="92"/>
        <v>0</v>
      </c>
      <c r="DX75" s="245">
        <f t="shared" si="93"/>
        <v>0</v>
      </c>
      <c r="DY75" s="245">
        <f t="shared" si="94"/>
        <v>0</v>
      </c>
      <c r="DZ75" s="245">
        <f t="shared" si="95"/>
        <v>0</v>
      </c>
      <c r="EA75" s="245">
        <f t="shared" si="96"/>
        <v>0</v>
      </c>
      <c r="EB75" s="245">
        <f t="shared" si="97"/>
        <v>0</v>
      </c>
      <c r="EC75" s="245">
        <f t="shared" si="98"/>
        <v>0</v>
      </c>
      <c r="ED75" s="246">
        <f t="shared" si="99"/>
        <v>0</v>
      </c>
      <c r="EE75" s="244">
        <f t="shared" si="100"/>
        <v>0</v>
      </c>
      <c r="EF75" s="245">
        <f t="shared" si="101"/>
        <v>0</v>
      </c>
      <c r="EG75" s="245">
        <f t="shared" si="102"/>
        <v>0</v>
      </c>
      <c r="EH75" s="245">
        <f t="shared" si="103"/>
        <v>0</v>
      </c>
      <c r="EI75" s="245">
        <f t="shared" si="104"/>
        <v>0</v>
      </c>
      <c r="EJ75" s="245">
        <f t="shared" si="105"/>
        <v>0</v>
      </c>
      <c r="EK75" s="245">
        <f t="shared" si="106"/>
        <v>0</v>
      </c>
      <c r="EL75" s="245">
        <f t="shared" si="107"/>
        <v>0</v>
      </c>
      <c r="EM75" s="245">
        <f t="shared" si="108"/>
        <v>0</v>
      </c>
      <c r="EN75" s="245">
        <f t="shared" si="109"/>
        <v>0</v>
      </c>
      <c r="EO75" s="245">
        <f t="shared" si="110"/>
        <v>0</v>
      </c>
      <c r="EP75" s="246">
        <f t="shared" si="111"/>
        <v>0</v>
      </c>
      <c r="EQ75" s="255">
        <f t="shared" si="112"/>
        <v>0</v>
      </c>
      <c r="ER75" s="256">
        <f t="shared" si="113"/>
        <v>0</v>
      </c>
      <c r="ES75" s="256">
        <f t="shared" si="114"/>
        <v>0</v>
      </c>
      <c r="ET75" s="256">
        <f t="shared" si="115"/>
        <v>0</v>
      </c>
      <c r="EU75" s="256" t="e">
        <f t="shared" si="116"/>
        <v>#REF!</v>
      </c>
      <c r="EV75" s="256">
        <f t="shared" si="117"/>
        <v>0</v>
      </c>
      <c r="EW75" s="256">
        <f t="shared" si="118"/>
        <v>0</v>
      </c>
      <c r="EX75" s="256" t="str">
        <f t="shared" si="119"/>
        <v/>
      </c>
      <c r="EY75" s="256" t="str">
        <f t="shared" si="120"/>
        <v/>
      </c>
      <c r="EZ75" s="256" t="str">
        <f t="shared" si="121"/>
        <v/>
      </c>
      <c r="FA75" s="256" t="str">
        <f t="shared" si="122"/>
        <v/>
      </c>
      <c r="FB75" s="257" t="str">
        <f t="shared" si="123"/>
        <v/>
      </c>
      <c r="FC75" s="255">
        <f t="shared" si="124"/>
        <v>0</v>
      </c>
      <c r="FD75" s="256" t="str">
        <f t="shared" si="125"/>
        <v/>
      </c>
      <c r="FE75" s="256" t="str">
        <f t="shared" si="126"/>
        <v/>
      </c>
      <c r="FF75" s="256" t="str">
        <f t="shared" si="127"/>
        <v/>
      </c>
      <c r="FG75" s="256" t="str">
        <f t="shared" si="128"/>
        <v/>
      </c>
      <c r="FH75" s="256" t="str">
        <f t="shared" si="129"/>
        <v/>
      </c>
      <c r="FI75" s="256" t="str">
        <f t="shared" si="130"/>
        <v/>
      </c>
      <c r="FJ75" s="256" t="str">
        <f t="shared" si="131"/>
        <v/>
      </c>
      <c r="FK75" s="256" t="str">
        <f t="shared" si="132"/>
        <v/>
      </c>
      <c r="FL75" s="256" t="str">
        <f t="shared" si="133"/>
        <v/>
      </c>
      <c r="FM75" s="256" t="str">
        <f t="shared" si="134"/>
        <v/>
      </c>
      <c r="FN75" s="257" t="str">
        <f t="shared" si="135"/>
        <v/>
      </c>
      <c r="FO75" s="255" t="e">
        <f t="shared" si="136"/>
        <v>#REF!</v>
      </c>
      <c r="FP75" s="256" t="e">
        <f t="shared" si="137"/>
        <v>#REF!</v>
      </c>
      <c r="FQ75" s="256" t="e">
        <f t="shared" si="138"/>
        <v>#REF!</v>
      </c>
      <c r="FR75" s="256" t="e">
        <f t="shared" si="139"/>
        <v>#REF!</v>
      </c>
      <c r="FS75" s="256" t="e">
        <f t="shared" si="140"/>
        <v>#REF!</v>
      </c>
      <c r="FT75" s="256" t="e">
        <f t="shared" si="141"/>
        <v>#REF!</v>
      </c>
      <c r="FU75" s="256" t="str">
        <f t="shared" si="142"/>
        <v/>
      </c>
      <c r="FV75" s="256" t="str">
        <f t="shared" si="143"/>
        <v/>
      </c>
      <c r="FW75" s="256" t="str">
        <f t="shared" si="144"/>
        <v/>
      </c>
      <c r="FX75" s="256" t="str">
        <f t="shared" si="145"/>
        <v/>
      </c>
      <c r="FY75" s="256" t="str">
        <f t="shared" si="146"/>
        <v/>
      </c>
      <c r="FZ75" s="257" t="str">
        <f t="shared" si="147"/>
        <v/>
      </c>
      <c r="GA75" s="255" t="str">
        <f t="shared" si="148"/>
        <v/>
      </c>
      <c r="GB75" s="256" t="str">
        <f t="shared" si="149"/>
        <v/>
      </c>
      <c r="GC75" s="256" t="str">
        <f t="shared" si="150"/>
        <v/>
      </c>
      <c r="GD75" s="256" t="str">
        <f t="shared" si="151"/>
        <v/>
      </c>
      <c r="GE75" s="256" t="str">
        <f t="shared" si="152"/>
        <v/>
      </c>
      <c r="GF75" s="256" t="str">
        <f t="shared" si="153"/>
        <v/>
      </c>
      <c r="GG75" s="256" t="str">
        <f t="shared" si="154"/>
        <v/>
      </c>
      <c r="GH75" s="256" t="str">
        <f t="shared" si="155"/>
        <v/>
      </c>
      <c r="GI75" s="256" t="str">
        <f t="shared" si="156"/>
        <v/>
      </c>
      <c r="GJ75" s="256" t="str">
        <f t="shared" si="157"/>
        <v/>
      </c>
      <c r="GK75" s="256" t="str">
        <f t="shared" si="158"/>
        <v/>
      </c>
      <c r="GL75" s="257" t="str">
        <f t="shared" si="159"/>
        <v/>
      </c>
      <c r="GM75" s="255" t="str">
        <f t="shared" si="160"/>
        <v/>
      </c>
      <c r="GN75" s="256" t="str">
        <f t="shared" si="161"/>
        <v/>
      </c>
      <c r="GO75" s="256" t="str">
        <f t="shared" si="162"/>
        <v/>
      </c>
      <c r="GP75" s="256" t="str">
        <f t="shared" si="163"/>
        <v/>
      </c>
      <c r="GQ75" s="256" t="str">
        <f t="shared" si="164"/>
        <v/>
      </c>
      <c r="GR75" s="256" t="str">
        <f t="shared" si="165"/>
        <v/>
      </c>
      <c r="GS75" s="256" t="str">
        <f t="shared" si="166"/>
        <v/>
      </c>
      <c r="GT75" s="256" t="str">
        <f t="shared" si="167"/>
        <v/>
      </c>
      <c r="GU75" s="256" t="str">
        <f t="shared" si="168"/>
        <v/>
      </c>
      <c r="GV75" s="256" t="str">
        <f t="shared" si="169"/>
        <v/>
      </c>
      <c r="GW75" s="256" t="str">
        <f t="shared" si="170"/>
        <v/>
      </c>
      <c r="GX75" s="257" t="str">
        <f t="shared" si="171"/>
        <v/>
      </c>
      <c r="GY75" s="252">
        <f t="shared" si="185"/>
        <v>0</v>
      </c>
      <c r="GZ75" s="253" t="e">
        <f t="shared" si="185"/>
        <v>#REF!</v>
      </c>
      <c r="HA75" s="253">
        <f t="shared" si="185"/>
        <v>0</v>
      </c>
      <c r="HB75" s="253">
        <f t="shared" si="185"/>
        <v>0</v>
      </c>
      <c r="HC75" s="253">
        <f t="shared" si="185"/>
        <v>0</v>
      </c>
      <c r="HD75" s="253">
        <f t="shared" si="185"/>
        <v>0</v>
      </c>
      <c r="HE75" s="253">
        <f t="shared" si="185"/>
        <v>0</v>
      </c>
      <c r="HF75" s="254">
        <f t="shared" si="185"/>
        <v>0</v>
      </c>
      <c r="HG75" s="252">
        <f t="shared" si="187"/>
        <v>0</v>
      </c>
      <c r="HH75" s="253">
        <f t="shared" si="187"/>
        <v>0</v>
      </c>
      <c r="HI75" s="253">
        <f t="shared" si="187"/>
        <v>0</v>
      </c>
      <c r="HJ75" s="253">
        <f t="shared" si="187"/>
        <v>0</v>
      </c>
      <c r="HK75" s="253">
        <f t="shared" si="187"/>
        <v>0</v>
      </c>
      <c r="HL75" s="253">
        <f t="shared" si="187"/>
        <v>0</v>
      </c>
      <c r="HM75" s="253">
        <f t="shared" si="187"/>
        <v>0</v>
      </c>
      <c r="HN75" s="254">
        <f t="shared" si="187"/>
        <v>0</v>
      </c>
      <c r="HO75" s="252" t="e">
        <f t="shared" si="189"/>
        <v>#REF!</v>
      </c>
      <c r="HP75" s="253" t="e">
        <f t="shared" si="189"/>
        <v>#REF!</v>
      </c>
      <c r="HQ75" s="253">
        <f t="shared" si="189"/>
        <v>0</v>
      </c>
      <c r="HR75" s="253">
        <f t="shared" si="189"/>
        <v>0</v>
      </c>
      <c r="HS75" s="253">
        <f t="shared" si="189"/>
        <v>0</v>
      </c>
      <c r="HT75" s="253">
        <f t="shared" si="189"/>
        <v>0</v>
      </c>
      <c r="HU75" s="253">
        <f t="shared" si="189"/>
        <v>0</v>
      </c>
      <c r="HV75" s="254">
        <f t="shared" si="189"/>
        <v>0</v>
      </c>
      <c r="HW75" s="252">
        <f t="shared" si="191"/>
        <v>0</v>
      </c>
      <c r="HX75" s="253">
        <f t="shared" si="191"/>
        <v>0</v>
      </c>
      <c r="HY75" s="253">
        <f t="shared" si="191"/>
        <v>0</v>
      </c>
      <c r="HZ75" s="253">
        <f t="shared" si="191"/>
        <v>0</v>
      </c>
      <c r="IA75" s="253">
        <f t="shared" si="191"/>
        <v>0</v>
      </c>
      <c r="IB75" s="253">
        <f t="shared" si="191"/>
        <v>0</v>
      </c>
      <c r="IC75" s="253">
        <f t="shared" si="191"/>
        <v>0</v>
      </c>
      <c r="ID75" s="254">
        <f t="shared" si="191"/>
        <v>0</v>
      </c>
      <c r="IE75" s="252">
        <f t="shared" si="193"/>
        <v>0</v>
      </c>
      <c r="IF75" s="253">
        <f t="shared" si="193"/>
        <v>0</v>
      </c>
      <c r="IG75" s="253">
        <f t="shared" si="193"/>
        <v>0</v>
      </c>
      <c r="IH75" s="253">
        <f t="shared" si="193"/>
        <v>0</v>
      </c>
      <c r="II75" s="253">
        <f t="shared" si="193"/>
        <v>0</v>
      </c>
      <c r="IJ75" s="253">
        <f t="shared" si="193"/>
        <v>0</v>
      </c>
      <c r="IK75" s="253">
        <f t="shared" si="193"/>
        <v>0</v>
      </c>
      <c r="IL75" s="254">
        <f t="shared" si="193"/>
        <v>0</v>
      </c>
      <c r="IM75" s="255" t="e">
        <f t="shared" si="203"/>
        <v>#REF!</v>
      </c>
      <c r="IN75" s="256">
        <f t="shared" si="204"/>
        <v>0</v>
      </c>
      <c r="IO75" s="256" t="e">
        <f t="shared" si="205"/>
        <v>#REF!</v>
      </c>
      <c r="IP75" s="256">
        <f t="shared" si="206"/>
        <v>0</v>
      </c>
      <c r="IQ75" s="257">
        <f t="shared" si="207"/>
        <v>0</v>
      </c>
      <c r="IR75" s="404" t="e">
        <f t="shared" si="195"/>
        <v>#REF!</v>
      </c>
      <c r="IS75" s="250">
        <f t="shared" si="202"/>
        <v>15</v>
      </c>
      <c r="IT75" s="258" t="e">
        <f t="shared" si="183"/>
        <v>#REF!</v>
      </c>
      <c r="IU75" s="664">
        <v>2400</v>
      </c>
      <c r="IV75" s="409">
        <v>2</v>
      </c>
      <c r="IW75" s="685" t="s">
        <v>213</v>
      </c>
      <c r="IX75" s="686" t="e">
        <f t="shared" si="196"/>
        <v>#REF!</v>
      </c>
      <c r="IY75" s="638" t="e">
        <f t="shared" si="198"/>
        <v>#REF!</v>
      </c>
      <c r="IZ75" s="639">
        <v>3</v>
      </c>
      <c r="JA75" s="640">
        <v>2</v>
      </c>
      <c r="JB75" s="638" t="e">
        <f t="shared" si="199"/>
        <v>#REF!</v>
      </c>
      <c r="JC75" s="639">
        <f>+JC74</f>
        <v>3</v>
      </c>
      <c r="JD75" s="640">
        <v>2</v>
      </c>
      <c r="JE75" s="687" t="e">
        <f t="shared" si="200"/>
        <v>#REF!</v>
      </c>
      <c r="JF75" s="688">
        <v>3</v>
      </c>
      <c r="JG75" s="640">
        <v>2</v>
      </c>
      <c r="JH75" s="653"/>
      <c r="JI75" s="654"/>
      <c r="JJ75" s="655"/>
      <c r="JK75" s="418"/>
      <c r="JL75" s="419"/>
      <c r="JM75" s="420"/>
      <c r="JN75" s="662">
        <v>1</v>
      </c>
      <c r="JO75" s="662">
        <v>1.4</v>
      </c>
      <c r="JP75" s="662">
        <v>1</v>
      </c>
      <c r="JQ75" s="662">
        <v>1</v>
      </c>
      <c r="JR75" s="663">
        <v>1</v>
      </c>
      <c r="JS75" s="658" t="e">
        <f t="shared" si="201"/>
        <v>#REF!</v>
      </c>
    </row>
    <row r="76" spans="25:279" ht="20.100000000000001" customHeight="1">
      <c r="Y76" s="380" t="e">
        <f>N!IK51</f>
        <v>#REF!</v>
      </c>
      <c r="Z76" s="377" t="s">
        <v>33</v>
      </c>
      <c r="AA76" s="244">
        <f>IF(AA$32="",IF(AA$31="",(SUMIF(S!$HC$15:$HL$15,'Ciclo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Semaforico'!AA$30,O!$HC51:$HL51))*AA$31),(SUMIF(S!$HC$15:$HL$15,'Ciclo Semaforico'!AA$32,S!$HC51:$HL51)+SUMIF(N!$HC$15:$HL$15,'Ciclo Semaforico'!AA$32,N!$HC51:$HL51)+SUMIF(E!$HC$15:$HL$15,'Ciclo Semaforico'!AA$32,E!$HC51:$HL51)+SUMIF(O!$HC$15:$HL$15,'Ciclo Semaforico'!AA$32,O!$HC51:$HL51))-IF(AA$31="",(SUMIF(S!$HC$15:$HL$15,'Ciclo Semaforico'!AA$30,S!$HC51:$HL51)+SUMIF(N!$HC$15:$HL$15,'Ciclo Semaforico'!AA$30,N!$HC51:$HL51)+SUMIF(E!$HC$15:$HL$15,'Ciclo Semaforico'!AA$30,E!$HC51:$HL51)+SUMIF(O!$HC$15:$HL$15,'Ciclo Semaforico'!AA$30,O!$HC51:$HL51)),(SUMIF(S!$HC$15:$HL$15,'Ciclo Semaforico'!AA$30,S!$HC51:$HL51)+SUMIF(N!$HC$15:$HL$15,'Ciclo Semaforico'!AA$30,N!$HC51:$HL51)+SUMIF(E!$HC$15:$HL$15,'Ciclo Semaforico'!AA$30,E!$HC51:$HL51)+SUMIF(O!$HC$15:$HL$15,'Ciclo Semaforico'!AA$30,O!$HC51:$HL51))*AA$31))</f>
        <v>0</v>
      </c>
      <c r="AB76" s="245">
        <f>IF(AB$32="",IF(AB$31="",(SUMIF(S!$HC$15:$HL$15,'Ciclo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Semaforico'!AB$30,O!$HC51:$HL51))*AB$31),(SUMIF(S!$HC$15:$HL$15,'Ciclo Semaforico'!AB$32,S!$HC51:$HL51)+SUMIF(N!$HC$15:$HL$15,'Ciclo Semaforico'!AB$32,N!$HC51:$HL51)+SUMIF(E!$HC$15:$HL$15,'Ciclo Semaforico'!AB$32,E!$HC51:$HL51)+SUMIF(O!$HC$15:$HL$15,'Ciclo Semaforico'!AB$32,O!$HC51:$HL51))-IF(AB$31="",(SUMIF(S!$HC$15:$HL$15,'Ciclo Semaforico'!AB$30,S!$HC51:$HL51)+SUMIF(N!$HC$15:$HL$15,'Ciclo Semaforico'!AB$30,N!$HC51:$HL51)+SUMIF(E!$HC$15:$HL$15,'Ciclo Semaforico'!AB$30,E!$HC51:$HL51)+SUMIF(O!$HC$15:$HL$15,'Ciclo Semaforico'!AB$30,O!$HC51:$HL51)),(SUMIF(S!$HC$15:$HL$15,'Ciclo Semaforico'!AB$30,S!$HC51:$HL51)+SUMIF(N!$HC$15:$HL$15,'Ciclo Semaforico'!AB$30,N!$HC51:$HL51)+SUMIF(E!$HC$15:$HL$15,'Ciclo Semaforico'!AB$30,E!$HC51:$HL51)+SUMIF(O!$HC$15:$HL$15,'Ciclo Semaforico'!AB$30,O!$HC51:$HL51))*AB$31))</f>
        <v>0</v>
      </c>
      <c r="AC76" s="245">
        <f>IF(AC$32="",IF(AC$31="",(SUMIF(S!$HC$15:$HL$15,'Ciclo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Semaforico'!AC$30,O!$HC51:$HL51))*AC$31),(SUMIF(S!$HC$15:$HL$15,'Ciclo Semaforico'!AC$32,S!$HC51:$HL51)+SUMIF(N!$HC$15:$HL$15,'Ciclo Semaforico'!AC$32,N!$HC51:$HL51)+SUMIF(E!$HC$15:$HL$15,'Ciclo Semaforico'!AC$32,E!$HC51:$HL51)+SUMIF(O!$HC$15:$HL$15,'Ciclo Semaforico'!AC$32,O!$HC51:$HL51))-IF(AC$31="",(SUMIF(S!$HC$15:$HL$15,'Ciclo Semaforico'!AC$30,S!$HC51:$HL51)+SUMIF(N!$HC$15:$HL$15,'Ciclo Semaforico'!AC$30,N!$HC51:$HL51)+SUMIF(E!$HC$15:$HL$15,'Ciclo Semaforico'!AC$30,E!$HC51:$HL51)+SUMIF(O!$HC$15:$HL$15,'Ciclo Semaforico'!AC$30,O!$HC51:$HL51)),(SUMIF(S!$HC$15:$HL$15,'Ciclo Semaforico'!AC$30,S!$HC51:$HL51)+SUMIF(N!$HC$15:$HL$15,'Ciclo Semaforico'!AC$30,N!$HC51:$HL51)+SUMIF(E!$HC$15:$HL$15,'Ciclo Semaforico'!AC$30,E!$HC51:$HL51)+SUMIF(O!$HC$15:$HL$15,'Ciclo Semaforico'!AC$30,O!$HC51:$HL51))*AC$31))</f>
        <v>0</v>
      </c>
      <c r="AD76" s="245">
        <f>IF(AD$32="",IF(AD$31="",(SUMIF(S!$HC$15:$HL$15,'Ciclo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Semaforico'!AD$30,O!$HC51:$HL51))*AD$31),(SUMIF(S!$HC$15:$HL$15,'Ciclo Semaforico'!AD$32,S!$HC51:$HL51)+SUMIF(N!$HC$15:$HL$15,'Ciclo Semaforico'!AD$32,N!$HC51:$HL51)+SUMIF(E!$HC$15:$HL$15,'Ciclo Semaforico'!AD$32,E!$HC51:$HL51)+SUMIF(O!$HC$15:$HL$15,'Ciclo Semaforico'!AD$32,O!$HC51:$HL51))-IF(AD$31="",(SUMIF(S!$HC$15:$HL$15,'Ciclo Semaforico'!AD$30,S!$HC51:$HL51)+SUMIF(N!$HC$15:$HL$15,'Ciclo Semaforico'!AD$30,N!$HC51:$HL51)+SUMIF(E!$HC$15:$HL$15,'Ciclo Semaforico'!AD$30,E!$HC51:$HL51)+SUMIF(O!$HC$15:$HL$15,'Ciclo Semaforico'!AD$30,O!$HC51:$HL51)),(SUMIF(S!$HC$15:$HL$15,'Ciclo Semaforico'!AD$30,S!$HC51:$HL51)+SUMIF(N!$HC$15:$HL$15,'Ciclo Semaforico'!AD$30,N!$HC51:$HL51)+SUMIF(E!$HC$15:$HL$15,'Ciclo Semaforico'!AD$30,E!$HC51:$HL51)+SUMIF(O!$HC$15:$HL$15,'Ciclo Semaforico'!AD$30,O!$HC51:$HL51))*AD$31))</f>
        <v>0</v>
      </c>
      <c r="AE76" s="245" t="e">
        <f>IF(AE$32="",IF(AE$31="",(SUMIF(S!$HC$15:$HL$15,'Ciclo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Semaforico'!AE$30,O!$HC51:$HL51))*AE$31),(SUMIF(S!$HC$15:$HL$15,'Ciclo Semaforico'!AE$32,S!$HC51:$HL51)+SUMIF(N!$HC$15:$HL$15,'Ciclo Semaforico'!AE$32,N!$HC51:$HL51)+SUMIF(E!$HC$15:$HL$15,'Ciclo Semaforico'!AE$32,E!$HC51:$HL51)+SUMIF(O!$HC$15:$HL$15,'Ciclo Semaforico'!AE$32,O!$HC51:$HL51))-IF(AE$31="",(SUMIF(S!$HC$15:$HL$15,'Ciclo Semaforico'!AE$30,S!$HC51:$HL51)+SUMIF(N!$HC$15:$HL$15,'Ciclo Semaforico'!AE$30,N!$HC51:$HL51)+SUMIF(E!$HC$15:$HL$15,'Ciclo Semaforico'!AE$30,E!$HC51:$HL51)+SUMIF(O!$HC$15:$HL$15,'Ciclo Semaforico'!AE$30,O!$HC51:$HL51)),(SUMIF(S!$HC$15:$HL$15,'Ciclo Semaforico'!AE$30,S!$HC51:$HL51)+SUMIF(N!$HC$15:$HL$15,'Ciclo Semaforico'!AE$30,N!$HC51:$HL51)+SUMIF(E!$HC$15:$HL$15,'Ciclo Semaforico'!AE$30,E!$HC51:$HL51)+SUMIF(O!$HC$15:$HL$15,'Ciclo Semaforico'!AE$30,O!$HC51:$HL51))*AE$31))</f>
        <v>#REF!</v>
      </c>
      <c r="AF76" s="245">
        <f>IF(AF$32="",IF(AF$31="",(SUMIF(S!$HC$15:$HL$15,'Ciclo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Semaforico'!AF$30,O!$HC51:$HL51))*AF$31),(SUMIF(S!$HC$15:$HL$15,'Ciclo Semaforico'!AF$32,S!$HC51:$HL51)+SUMIF(N!$HC$15:$HL$15,'Ciclo Semaforico'!AF$32,N!$HC51:$HL51)+SUMIF(E!$HC$15:$HL$15,'Ciclo Semaforico'!AF$32,E!$HC51:$HL51)+SUMIF(O!$HC$15:$HL$15,'Ciclo Semaforico'!AF$32,O!$HC51:$HL51))-IF(AF$31="",(SUMIF(S!$HC$15:$HL$15,'Ciclo Semaforico'!AF$30,S!$HC51:$HL51)+SUMIF(N!$HC$15:$HL$15,'Ciclo Semaforico'!AF$30,N!$HC51:$HL51)+SUMIF(E!$HC$15:$HL$15,'Ciclo Semaforico'!AF$30,E!$HC51:$HL51)+SUMIF(O!$HC$15:$HL$15,'Ciclo Semaforico'!AF$30,O!$HC51:$HL51)),(SUMIF(S!$HC$15:$HL$15,'Ciclo Semaforico'!AF$30,S!$HC51:$HL51)+SUMIF(N!$HC$15:$HL$15,'Ciclo Semaforico'!AF$30,N!$HC51:$HL51)+SUMIF(E!$HC$15:$HL$15,'Ciclo Semaforico'!AF$30,E!$HC51:$HL51)+SUMIF(O!$HC$15:$HL$15,'Ciclo Semaforico'!AF$30,O!$HC51:$HL51))*AF$31))</f>
        <v>0</v>
      </c>
      <c r="AG76" s="245">
        <f>IF(AG$32="",IF(AG$31="",(SUMIF(S!$HC$15:$HL$15,'Ciclo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Semaforico'!AG$30,O!$HC51:$HL51))*AG$31),(SUMIF(S!$HC$15:$HL$15,'Ciclo Semaforico'!AG$32,S!$HC51:$HL51)+SUMIF(N!$HC$15:$HL$15,'Ciclo Semaforico'!AG$32,N!$HC51:$HL51)+SUMIF(E!$HC$15:$HL$15,'Ciclo Semaforico'!AG$32,E!$HC51:$HL51)+SUMIF(O!$HC$15:$HL$15,'Ciclo Semaforico'!AG$32,O!$HC51:$HL51))-IF(AG$31="",(SUMIF(S!$HC$15:$HL$15,'Ciclo Semaforico'!AG$30,S!$HC51:$HL51)+SUMIF(N!$HC$15:$HL$15,'Ciclo Semaforico'!AG$30,N!$HC51:$HL51)+SUMIF(E!$HC$15:$HL$15,'Ciclo Semaforico'!AG$30,E!$HC51:$HL51)+SUMIF(O!$HC$15:$HL$15,'Ciclo Semaforico'!AG$30,O!$HC51:$HL51)),(SUMIF(S!$HC$15:$HL$15,'Ciclo Semaforico'!AG$30,S!$HC51:$HL51)+SUMIF(N!$HC$15:$HL$15,'Ciclo Semaforico'!AG$30,N!$HC51:$HL51)+SUMIF(E!$HC$15:$HL$15,'Ciclo Semaforico'!AG$30,E!$HC51:$HL51)+SUMIF(O!$HC$15:$HL$15,'Ciclo Semaforico'!AG$30,O!$HC51:$HL51))*AG$31))</f>
        <v>0</v>
      </c>
      <c r="AH76" s="245">
        <f>IF(AH$32="",IF(AH$31="",(SUMIF(S!$HC$15:$HL$15,'Ciclo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Semaforico'!AH$30,O!$HC51:$HL51))*AH$31),(SUMIF(S!$HC$15:$HL$15,'Ciclo Semaforico'!AH$32,S!$HC51:$HL51)+SUMIF(N!$HC$15:$HL$15,'Ciclo Semaforico'!AH$32,N!$HC51:$HL51)+SUMIF(E!$HC$15:$HL$15,'Ciclo Semaforico'!AH$32,E!$HC51:$HL51)+SUMIF(O!$HC$15:$HL$15,'Ciclo Semaforico'!AH$32,O!$HC51:$HL51))-IF(AH$31="",(SUMIF(S!$HC$15:$HL$15,'Ciclo Semaforico'!AH$30,S!$HC51:$HL51)+SUMIF(N!$HC$15:$HL$15,'Ciclo Semaforico'!AH$30,N!$HC51:$HL51)+SUMIF(E!$HC$15:$HL$15,'Ciclo Semaforico'!AH$30,E!$HC51:$HL51)+SUMIF(O!$HC$15:$HL$15,'Ciclo Semaforico'!AH$30,O!$HC51:$HL51)),(SUMIF(S!$HC$15:$HL$15,'Ciclo Semaforico'!AH$30,S!$HC51:$HL51)+SUMIF(N!$HC$15:$HL$15,'Ciclo Semaforico'!AH$30,N!$HC51:$HL51)+SUMIF(E!$HC$15:$HL$15,'Ciclo Semaforico'!AH$30,E!$HC51:$HL51)+SUMIF(O!$HC$15:$HL$15,'Ciclo Semaforico'!AH$30,O!$HC51:$HL51))*AH$31))</f>
        <v>0</v>
      </c>
      <c r="AI76" s="245">
        <f>IF(AI$32="",IF(AI$31="",(SUMIF(S!$HC$15:$HL$15,'Ciclo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Semaforico'!AI$30,O!$HC51:$HL51))*AI$31),(SUMIF(S!$HC$15:$HL$15,'Ciclo Semaforico'!AI$32,S!$HC51:$HL51)+SUMIF(N!$HC$15:$HL$15,'Ciclo Semaforico'!AI$32,N!$HC51:$HL51)+SUMIF(E!$HC$15:$HL$15,'Ciclo Semaforico'!AI$32,E!$HC51:$HL51)+SUMIF(O!$HC$15:$HL$15,'Ciclo Semaforico'!AI$32,O!$HC51:$HL51))-IF(AI$31="",(SUMIF(S!$HC$15:$HL$15,'Ciclo Semaforico'!AI$30,S!$HC51:$HL51)+SUMIF(N!$HC$15:$HL$15,'Ciclo Semaforico'!AI$30,N!$HC51:$HL51)+SUMIF(E!$HC$15:$HL$15,'Ciclo Semaforico'!AI$30,E!$HC51:$HL51)+SUMIF(O!$HC$15:$HL$15,'Ciclo Semaforico'!AI$30,O!$HC51:$HL51)),(SUMIF(S!$HC$15:$HL$15,'Ciclo Semaforico'!AI$30,S!$HC51:$HL51)+SUMIF(N!$HC$15:$HL$15,'Ciclo Semaforico'!AI$30,N!$HC51:$HL51)+SUMIF(E!$HC$15:$HL$15,'Ciclo Semaforico'!AI$30,E!$HC51:$HL51)+SUMIF(O!$HC$15:$HL$15,'Ciclo Semaforico'!AI$30,O!$HC51:$HL51))*AI$31))</f>
        <v>0</v>
      </c>
      <c r="AJ76" s="245">
        <f>IF(AJ$32="",IF(AJ$31="",(SUMIF(S!$HC$15:$HL$15,'Ciclo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Semaforico'!AJ$30,O!$HC51:$HL51))*AJ$31),(SUMIF(S!$HC$15:$HL$15,'Ciclo Semaforico'!AJ$32,S!$HC51:$HL51)+SUMIF(N!$HC$15:$HL$15,'Ciclo Semaforico'!AJ$32,N!$HC51:$HL51)+SUMIF(E!$HC$15:$HL$15,'Ciclo Semaforico'!AJ$32,E!$HC51:$HL51)+SUMIF(O!$HC$15:$HL$15,'Ciclo Semaforico'!AJ$32,O!$HC51:$HL51))-IF(AJ$31="",(SUMIF(S!$HC$15:$HL$15,'Ciclo Semaforico'!AJ$30,S!$HC51:$HL51)+SUMIF(N!$HC$15:$HL$15,'Ciclo Semaforico'!AJ$30,N!$HC51:$HL51)+SUMIF(E!$HC$15:$HL$15,'Ciclo Semaforico'!AJ$30,E!$HC51:$HL51)+SUMIF(O!$HC$15:$HL$15,'Ciclo Semaforico'!AJ$30,O!$HC51:$HL51)),(SUMIF(S!$HC$15:$HL$15,'Ciclo Semaforico'!AJ$30,S!$HC51:$HL51)+SUMIF(N!$HC$15:$HL$15,'Ciclo Semaforico'!AJ$30,N!$HC51:$HL51)+SUMIF(E!$HC$15:$HL$15,'Ciclo Semaforico'!AJ$30,E!$HC51:$HL51)+SUMIF(O!$HC$15:$HL$15,'Ciclo Semaforico'!AJ$30,O!$HC51:$HL51))*AJ$31))</f>
        <v>0</v>
      </c>
      <c r="AK76" s="245">
        <f>IF(AK$32="",IF(AK$31="",(SUMIF(S!$HC$15:$HL$15,'Ciclo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Semaforico'!AK$30,O!$HC51:$HL51))*AK$31),(SUMIF(S!$HC$15:$HL$15,'Ciclo Semaforico'!AK$32,S!$HC51:$HL51)+SUMIF(N!$HC$15:$HL$15,'Ciclo Semaforico'!AK$32,N!$HC51:$HL51)+SUMIF(E!$HC$15:$HL$15,'Ciclo Semaforico'!AK$32,E!$HC51:$HL51)+SUMIF(O!$HC$15:$HL$15,'Ciclo Semaforico'!AK$32,O!$HC51:$HL51))-IF(AK$31="",(SUMIF(S!$HC$15:$HL$15,'Ciclo Semaforico'!AK$30,S!$HC51:$HL51)+SUMIF(N!$HC$15:$HL$15,'Ciclo Semaforico'!AK$30,N!$HC51:$HL51)+SUMIF(E!$HC$15:$HL$15,'Ciclo Semaforico'!AK$30,E!$HC51:$HL51)+SUMIF(O!$HC$15:$HL$15,'Ciclo Semaforico'!AK$30,O!$HC51:$HL51)),(SUMIF(S!$HC$15:$HL$15,'Ciclo Semaforico'!AK$30,S!$HC51:$HL51)+SUMIF(N!$HC$15:$HL$15,'Ciclo Semaforico'!AK$30,N!$HC51:$HL51)+SUMIF(E!$HC$15:$HL$15,'Ciclo Semaforico'!AK$30,E!$HC51:$HL51)+SUMIF(O!$HC$15:$HL$15,'Ciclo Semaforico'!AK$30,O!$HC51:$HL51))*AK$31))</f>
        <v>0</v>
      </c>
      <c r="AL76" s="246">
        <f>IF(AL$32="",IF(AL$31="",(SUMIF(S!$HC$15:$HL$15,'Ciclo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Semaforico'!AL$30,O!$HC51:$HL51))*AL$31),(SUMIF(S!$HC$15:$HL$15,'Ciclo Semaforico'!AL$32,S!$HC51:$HL51)+SUMIF(N!$HC$15:$HL$15,'Ciclo Semaforico'!AL$32,N!$HC51:$HL51)+SUMIF(E!$HC$15:$HL$15,'Ciclo Semaforico'!AL$32,E!$HC51:$HL51)+SUMIF(O!$HC$15:$HL$15,'Ciclo Semaforico'!AL$32,O!$HC51:$HL51))-IF(AL$31="",(SUMIF(S!$HC$15:$HL$15,'Ciclo Semaforico'!AL$30,S!$HC51:$HL51)+SUMIF(N!$HC$15:$HL$15,'Ciclo Semaforico'!AL$30,N!$HC51:$HL51)+SUMIF(E!$HC$15:$HL$15,'Ciclo Semaforico'!AL$30,E!$HC51:$HL51)+SUMIF(O!$HC$15:$HL$15,'Ciclo Semaforico'!AL$30,O!$HC51:$HL51)),(SUMIF(S!$HC$15:$HL$15,'Ciclo Semaforico'!AL$30,S!$HC51:$HL51)+SUMIF(N!$HC$15:$HL$15,'Ciclo Semaforico'!AL$30,N!$HC51:$HL51)+SUMIF(E!$HC$15:$HL$15,'Ciclo Semaforico'!AL$30,E!$HC51:$HL51)+SUMIF(O!$HC$15:$HL$15,'Ciclo Semaforico'!AL$30,O!$HC51:$HL51))*AL$31))</f>
        <v>0</v>
      </c>
      <c r="AM76" s="244">
        <f>IF(AM$32="",IF(AM$31="",(SUMIF(S!$HC$15:$HL$15,'Ciclo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Semaforico'!AM$30,O!$HC51:$HL51))*AM$31),(SUMIF(S!$HC$15:$HL$15,'Ciclo Semaforico'!AM$32,S!$HC51:$HL51)+SUMIF(N!$HC$15:$HL$15,'Ciclo Semaforico'!AM$32,N!$HC51:$HL51)+SUMIF(E!$HC$15:$HL$15,'Ciclo Semaforico'!AM$32,E!$HC51:$HL51)+SUMIF(O!$HC$15:$HL$15,'Ciclo Semaforico'!AM$32,O!$HC51:$HL51))-IF(AM$31="",(SUMIF(S!$HC$15:$HL$15,'Ciclo Semaforico'!AM$30,S!$HC51:$HL51)+SUMIF(N!$HC$15:$HL$15,'Ciclo Semaforico'!AM$30,N!$HC51:$HL51)+SUMIF(E!$HC$15:$HL$15,'Ciclo Semaforico'!AM$30,E!$HC51:$HL51)+SUMIF(O!$HC$15:$HL$15,'Ciclo Semaforico'!AM$30,O!$HC51:$HL51)),(SUMIF(S!$HC$15:$HL$15,'Ciclo Semaforico'!AM$30,S!$HC51:$HL51)+SUMIF(N!$HC$15:$HL$15,'Ciclo Semaforico'!AM$30,N!$HC51:$HL51)+SUMIF(E!$HC$15:$HL$15,'Ciclo Semaforico'!AM$30,E!$HC51:$HL51)+SUMIF(O!$HC$15:$HL$15,'Ciclo Semaforico'!AM$30,O!$HC51:$HL51))*AM$31))</f>
        <v>0</v>
      </c>
      <c r="AN76" s="245">
        <f>IF(AN$32="",IF(AN$31="",(SUMIF(S!$HC$15:$HL$15,'Ciclo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Semaforico'!AN$30,O!$HC51:$HL51))*AN$31),(SUMIF(S!$HC$15:$HL$15,'Ciclo Semaforico'!AN$32,S!$HC51:$HL51)+SUMIF(N!$HC$15:$HL$15,'Ciclo Semaforico'!AN$32,N!$HC51:$HL51)+SUMIF(E!$HC$15:$HL$15,'Ciclo Semaforico'!AN$32,E!$HC51:$HL51)+SUMIF(O!$HC$15:$HL$15,'Ciclo Semaforico'!AN$32,O!$HC51:$HL51))-IF(AN$31="",(SUMIF(S!$HC$15:$HL$15,'Ciclo Semaforico'!AN$30,S!$HC51:$HL51)+SUMIF(N!$HC$15:$HL$15,'Ciclo Semaforico'!AN$30,N!$HC51:$HL51)+SUMIF(E!$HC$15:$HL$15,'Ciclo Semaforico'!AN$30,E!$HC51:$HL51)+SUMIF(O!$HC$15:$HL$15,'Ciclo Semaforico'!AN$30,O!$HC51:$HL51)),(SUMIF(S!$HC$15:$HL$15,'Ciclo Semaforico'!AN$30,S!$HC51:$HL51)+SUMIF(N!$HC$15:$HL$15,'Ciclo Semaforico'!AN$30,N!$HC51:$HL51)+SUMIF(E!$HC$15:$HL$15,'Ciclo Semaforico'!AN$30,E!$HC51:$HL51)+SUMIF(O!$HC$15:$HL$15,'Ciclo Semaforico'!AN$30,O!$HC51:$HL51))*AN$31))</f>
        <v>0</v>
      </c>
      <c r="AO76" s="245">
        <f>IF(AO$32="",IF(AO$31="",(SUMIF(S!$HC$15:$HL$15,'Ciclo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Semaforico'!AO$30,O!$HC51:$HL51))*AO$31),(SUMIF(S!$HC$15:$HL$15,'Ciclo Semaforico'!AO$32,S!$HC51:$HL51)+SUMIF(N!$HC$15:$HL$15,'Ciclo Semaforico'!AO$32,N!$HC51:$HL51)+SUMIF(E!$HC$15:$HL$15,'Ciclo Semaforico'!AO$32,E!$HC51:$HL51)+SUMIF(O!$HC$15:$HL$15,'Ciclo Semaforico'!AO$32,O!$HC51:$HL51))-IF(AO$31="",(SUMIF(S!$HC$15:$HL$15,'Ciclo Semaforico'!AO$30,S!$HC51:$HL51)+SUMIF(N!$HC$15:$HL$15,'Ciclo Semaforico'!AO$30,N!$HC51:$HL51)+SUMIF(E!$HC$15:$HL$15,'Ciclo Semaforico'!AO$30,E!$HC51:$HL51)+SUMIF(O!$HC$15:$HL$15,'Ciclo Semaforico'!AO$30,O!$HC51:$HL51)),(SUMIF(S!$HC$15:$HL$15,'Ciclo Semaforico'!AO$30,S!$HC51:$HL51)+SUMIF(N!$HC$15:$HL$15,'Ciclo Semaforico'!AO$30,N!$HC51:$HL51)+SUMIF(E!$HC$15:$HL$15,'Ciclo Semaforico'!AO$30,E!$HC51:$HL51)+SUMIF(O!$HC$15:$HL$15,'Ciclo Semaforico'!AO$30,O!$HC51:$HL51))*AO$31))</f>
        <v>0</v>
      </c>
      <c r="AP76" s="245">
        <f>IF(AP$32="",IF(AP$31="",(SUMIF(S!$HC$15:$HL$15,'Ciclo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Semaforico'!AP$30,O!$HC51:$HL51))*AP$31),(SUMIF(S!$HC$15:$HL$15,'Ciclo Semaforico'!AP$32,S!$HC51:$HL51)+SUMIF(N!$HC$15:$HL$15,'Ciclo Semaforico'!AP$32,N!$HC51:$HL51)+SUMIF(E!$HC$15:$HL$15,'Ciclo Semaforico'!AP$32,E!$HC51:$HL51)+SUMIF(O!$HC$15:$HL$15,'Ciclo Semaforico'!AP$32,O!$HC51:$HL51))-IF(AP$31="",(SUMIF(S!$HC$15:$HL$15,'Ciclo Semaforico'!AP$30,S!$HC51:$HL51)+SUMIF(N!$HC$15:$HL$15,'Ciclo Semaforico'!AP$30,N!$HC51:$HL51)+SUMIF(E!$HC$15:$HL$15,'Ciclo Semaforico'!AP$30,E!$HC51:$HL51)+SUMIF(O!$HC$15:$HL$15,'Ciclo Semaforico'!AP$30,O!$HC51:$HL51)),(SUMIF(S!$HC$15:$HL$15,'Ciclo Semaforico'!AP$30,S!$HC51:$HL51)+SUMIF(N!$HC$15:$HL$15,'Ciclo Semaforico'!AP$30,N!$HC51:$HL51)+SUMIF(E!$HC$15:$HL$15,'Ciclo Semaforico'!AP$30,E!$HC51:$HL51)+SUMIF(O!$HC$15:$HL$15,'Ciclo Semaforico'!AP$30,O!$HC51:$HL51))*AP$31))</f>
        <v>0</v>
      </c>
      <c r="AQ76" s="245">
        <f>IF(AQ$32="",IF(AQ$31="",(SUMIF(S!$HC$15:$HL$15,'Ciclo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Semaforico'!AQ$30,O!$HC51:$HL51))*AQ$31),(SUMIF(S!$HC$15:$HL$15,'Ciclo Semaforico'!AQ$32,S!$HC51:$HL51)+SUMIF(N!$HC$15:$HL$15,'Ciclo Semaforico'!AQ$32,N!$HC51:$HL51)+SUMIF(E!$HC$15:$HL$15,'Ciclo Semaforico'!AQ$32,E!$HC51:$HL51)+SUMIF(O!$HC$15:$HL$15,'Ciclo Semaforico'!AQ$32,O!$HC51:$HL51))-IF(AQ$31="",(SUMIF(S!$HC$15:$HL$15,'Ciclo Semaforico'!AQ$30,S!$HC51:$HL51)+SUMIF(N!$HC$15:$HL$15,'Ciclo Semaforico'!AQ$30,N!$HC51:$HL51)+SUMIF(E!$HC$15:$HL$15,'Ciclo Semaforico'!AQ$30,E!$HC51:$HL51)+SUMIF(O!$HC$15:$HL$15,'Ciclo Semaforico'!AQ$30,O!$HC51:$HL51)),(SUMIF(S!$HC$15:$HL$15,'Ciclo Semaforico'!AQ$30,S!$HC51:$HL51)+SUMIF(N!$HC$15:$HL$15,'Ciclo Semaforico'!AQ$30,N!$HC51:$HL51)+SUMIF(E!$HC$15:$HL$15,'Ciclo Semaforico'!AQ$30,E!$HC51:$HL51)+SUMIF(O!$HC$15:$HL$15,'Ciclo Semaforico'!AQ$30,O!$HC51:$HL51))*AQ$31))</f>
        <v>0</v>
      </c>
      <c r="AR76" s="245">
        <f>IF(AR$32="",IF(AR$31="",(SUMIF(S!$HC$15:$HL$15,'Ciclo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Semaforico'!AR$30,O!$HC51:$HL51))*AR$31),(SUMIF(S!$HC$15:$HL$15,'Ciclo Semaforico'!AR$32,S!$HC51:$HL51)+SUMIF(N!$HC$15:$HL$15,'Ciclo Semaforico'!AR$32,N!$HC51:$HL51)+SUMIF(E!$HC$15:$HL$15,'Ciclo Semaforico'!AR$32,E!$HC51:$HL51)+SUMIF(O!$HC$15:$HL$15,'Ciclo Semaforico'!AR$32,O!$HC51:$HL51))-IF(AR$31="",(SUMIF(S!$HC$15:$HL$15,'Ciclo Semaforico'!AR$30,S!$HC51:$HL51)+SUMIF(N!$HC$15:$HL$15,'Ciclo Semaforico'!AR$30,N!$HC51:$HL51)+SUMIF(E!$HC$15:$HL$15,'Ciclo Semaforico'!AR$30,E!$HC51:$HL51)+SUMIF(O!$HC$15:$HL$15,'Ciclo Semaforico'!AR$30,O!$HC51:$HL51)),(SUMIF(S!$HC$15:$HL$15,'Ciclo Semaforico'!AR$30,S!$HC51:$HL51)+SUMIF(N!$HC$15:$HL$15,'Ciclo Semaforico'!AR$30,N!$HC51:$HL51)+SUMIF(E!$HC$15:$HL$15,'Ciclo Semaforico'!AR$30,E!$HC51:$HL51)+SUMIF(O!$HC$15:$HL$15,'Ciclo Semaforico'!AR$30,O!$HC51:$HL51))*AR$31))</f>
        <v>0</v>
      </c>
      <c r="AS76" s="245">
        <f>IF(AS$32="",IF(AS$31="",(SUMIF(S!$HC$15:$HL$15,'Ciclo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Semaforico'!AS$30,O!$HC51:$HL51))*AS$31),(SUMIF(S!$HC$15:$HL$15,'Ciclo Semaforico'!AS$32,S!$HC51:$HL51)+SUMIF(N!$HC$15:$HL$15,'Ciclo Semaforico'!AS$32,N!$HC51:$HL51)+SUMIF(E!$HC$15:$HL$15,'Ciclo Semaforico'!AS$32,E!$HC51:$HL51)+SUMIF(O!$HC$15:$HL$15,'Ciclo Semaforico'!AS$32,O!$HC51:$HL51))-IF(AS$31="",(SUMIF(S!$HC$15:$HL$15,'Ciclo Semaforico'!AS$30,S!$HC51:$HL51)+SUMIF(N!$HC$15:$HL$15,'Ciclo Semaforico'!AS$30,N!$HC51:$HL51)+SUMIF(E!$HC$15:$HL$15,'Ciclo Semaforico'!AS$30,E!$HC51:$HL51)+SUMIF(O!$HC$15:$HL$15,'Ciclo Semaforico'!AS$30,O!$HC51:$HL51)),(SUMIF(S!$HC$15:$HL$15,'Ciclo Semaforico'!AS$30,S!$HC51:$HL51)+SUMIF(N!$HC$15:$HL$15,'Ciclo Semaforico'!AS$30,N!$HC51:$HL51)+SUMIF(E!$HC$15:$HL$15,'Ciclo Semaforico'!AS$30,E!$HC51:$HL51)+SUMIF(O!$HC$15:$HL$15,'Ciclo Semaforico'!AS$30,O!$HC51:$HL51))*AS$31))</f>
        <v>0</v>
      </c>
      <c r="AT76" s="245">
        <f>IF(AT$32="",IF(AT$31="",(SUMIF(S!$HC$15:$HL$15,'Ciclo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Semaforico'!AT$30,O!$HC51:$HL51))*AT$31),(SUMIF(S!$HC$15:$HL$15,'Ciclo Semaforico'!AT$32,S!$HC51:$HL51)+SUMIF(N!$HC$15:$HL$15,'Ciclo Semaforico'!AT$32,N!$HC51:$HL51)+SUMIF(E!$HC$15:$HL$15,'Ciclo Semaforico'!AT$32,E!$HC51:$HL51)+SUMIF(O!$HC$15:$HL$15,'Ciclo Semaforico'!AT$32,O!$HC51:$HL51))-IF(AT$31="",(SUMIF(S!$HC$15:$HL$15,'Ciclo Semaforico'!AT$30,S!$HC51:$HL51)+SUMIF(N!$HC$15:$HL$15,'Ciclo Semaforico'!AT$30,N!$HC51:$HL51)+SUMIF(E!$HC$15:$HL$15,'Ciclo Semaforico'!AT$30,E!$HC51:$HL51)+SUMIF(O!$HC$15:$HL$15,'Ciclo Semaforico'!AT$30,O!$HC51:$HL51)),(SUMIF(S!$HC$15:$HL$15,'Ciclo Semaforico'!AT$30,S!$HC51:$HL51)+SUMIF(N!$HC$15:$HL$15,'Ciclo Semaforico'!AT$30,N!$HC51:$HL51)+SUMIF(E!$HC$15:$HL$15,'Ciclo Semaforico'!AT$30,E!$HC51:$HL51)+SUMIF(O!$HC$15:$HL$15,'Ciclo Semaforico'!AT$30,O!$HC51:$HL51))*AT$31))</f>
        <v>0</v>
      </c>
      <c r="AU76" s="245">
        <f>IF(AU$32="",IF(AU$31="",(SUMIF(S!$HC$15:$HL$15,'Ciclo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Semaforico'!AU$30,O!$HC51:$HL51))*AU$31),(SUMIF(S!$HC$15:$HL$15,'Ciclo Semaforico'!AU$32,S!$HC51:$HL51)+SUMIF(N!$HC$15:$HL$15,'Ciclo Semaforico'!AU$32,N!$HC51:$HL51)+SUMIF(E!$HC$15:$HL$15,'Ciclo Semaforico'!AU$32,E!$HC51:$HL51)+SUMIF(O!$HC$15:$HL$15,'Ciclo Semaforico'!AU$32,O!$HC51:$HL51))-IF(AU$31="",(SUMIF(S!$HC$15:$HL$15,'Ciclo Semaforico'!AU$30,S!$HC51:$HL51)+SUMIF(N!$HC$15:$HL$15,'Ciclo Semaforico'!AU$30,N!$HC51:$HL51)+SUMIF(E!$HC$15:$HL$15,'Ciclo Semaforico'!AU$30,E!$HC51:$HL51)+SUMIF(O!$HC$15:$HL$15,'Ciclo Semaforico'!AU$30,O!$HC51:$HL51)),(SUMIF(S!$HC$15:$HL$15,'Ciclo Semaforico'!AU$30,S!$HC51:$HL51)+SUMIF(N!$HC$15:$HL$15,'Ciclo Semaforico'!AU$30,N!$HC51:$HL51)+SUMIF(E!$HC$15:$HL$15,'Ciclo Semaforico'!AU$30,E!$HC51:$HL51)+SUMIF(O!$HC$15:$HL$15,'Ciclo Semaforico'!AU$30,O!$HC51:$HL51))*AU$31))</f>
        <v>0</v>
      </c>
      <c r="AV76" s="245">
        <f>IF(AV$32="",IF(AV$31="",(SUMIF(S!$HC$15:$HL$15,'Ciclo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Semaforico'!AV$30,O!$HC51:$HL51))*AV$31),(SUMIF(S!$HC$15:$HL$15,'Ciclo Semaforico'!AV$32,S!$HC51:$HL51)+SUMIF(N!$HC$15:$HL$15,'Ciclo Semaforico'!AV$32,N!$HC51:$HL51)+SUMIF(E!$HC$15:$HL$15,'Ciclo Semaforico'!AV$32,E!$HC51:$HL51)+SUMIF(O!$HC$15:$HL$15,'Ciclo Semaforico'!AV$32,O!$HC51:$HL51))-IF(AV$31="",(SUMIF(S!$HC$15:$HL$15,'Ciclo Semaforico'!AV$30,S!$HC51:$HL51)+SUMIF(N!$HC$15:$HL$15,'Ciclo Semaforico'!AV$30,N!$HC51:$HL51)+SUMIF(E!$HC$15:$HL$15,'Ciclo Semaforico'!AV$30,E!$HC51:$HL51)+SUMIF(O!$HC$15:$HL$15,'Ciclo Semaforico'!AV$30,O!$HC51:$HL51)),(SUMIF(S!$HC$15:$HL$15,'Ciclo Semaforico'!AV$30,S!$HC51:$HL51)+SUMIF(N!$HC$15:$HL$15,'Ciclo Semaforico'!AV$30,N!$HC51:$HL51)+SUMIF(E!$HC$15:$HL$15,'Ciclo Semaforico'!AV$30,E!$HC51:$HL51)+SUMIF(O!$HC$15:$HL$15,'Ciclo Semaforico'!AV$30,O!$HC51:$HL51))*AV$31))</f>
        <v>0</v>
      </c>
      <c r="AW76" s="245">
        <f>IF(AW$32="",IF(AW$31="",(SUMIF(S!$HC$15:$HL$15,'Ciclo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Semaforico'!AW$30,O!$HC51:$HL51))*AW$31),(SUMIF(S!$HC$15:$HL$15,'Ciclo Semaforico'!AW$32,S!$HC51:$HL51)+SUMIF(N!$HC$15:$HL$15,'Ciclo Semaforico'!AW$32,N!$HC51:$HL51)+SUMIF(E!$HC$15:$HL$15,'Ciclo Semaforico'!AW$32,E!$HC51:$HL51)+SUMIF(O!$HC$15:$HL$15,'Ciclo Semaforico'!AW$32,O!$HC51:$HL51))-IF(AW$31="",(SUMIF(S!$HC$15:$HL$15,'Ciclo Semaforico'!AW$30,S!$HC51:$HL51)+SUMIF(N!$HC$15:$HL$15,'Ciclo Semaforico'!AW$30,N!$HC51:$HL51)+SUMIF(E!$HC$15:$HL$15,'Ciclo Semaforico'!AW$30,E!$HC51:$HL51)+SUMIF(O!$HC$15:$HL$15,'Ciclo Semaforico'!AW$30,O!$HC51:$HL51)),(SUMIF(S!$HC$15:$HL$15,'Ciclo Semaforico'!AW$30,S!$HC51:$HL51)+SUMIF(N!$HC$15:$HL$15,'Ciclo Semaforico'!AW$30,N!$HC51:$HL51)+SUMIF(E!$HC$15:$HL$15,'Ciclo Semaforico'!AW$30,E!$HC51:$HL51)+SUMIF(O!$HC$15:$HL$15,'Ciclo Semaforico'!AW$30,O!$HC51:$HL51))*AW$31))</f>
        <v>0</v>
      </c>
      <c r="AX76" s="246">
        <f>IF(AX$32="",IF(AX$31="",(SUMIF(S!$HC$15:$HL$15,'Ciclo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Semaforico'!AX$30,O!$HC51:$HL51))*AX$31),(SUMIF(S!$HC$15:$HL$15,'Ciclo Semaforico'!AX$32,S!$HC51:$HL51)+SUMIF(N!$HC$15:$HL$15,'Ciclo Semaforico'!AX$32,N!$HC51:$HL51)+SUMIF(E!$HC$15:$HL$15,'Ciclo Semaforico'!AX$32,E!$HC51:$HL51)+SUMIF(O!$HC$15:$HL$15,'Ciclo Semaforico'!AX$32,O!$HC51:$HL51))-IF(AX$31="",(SUMIF(S!$HC$15:$HL$15,'Ciclo Semaforico'!AX$30,S!$HC51:$HL51)+SUMIF(N!$HC$15:$HL$15,'Ciclo Semaforico'!AX$30,N!$HC51:$HL51)+SUMIF(E!$HC$15:$HL$15,'Ciclo Semaforico'!AX$30,E!$HC51:$HL51)+SUMIF(O!$HC$15:$HL$15,'Ciclo Semaforico'!AX$30,O!$HC51:$HL51)),(SUMIF(S!$HC$15:$HL$15,'Ciclo Semaforico'!AX$30,S!$HC51:$HL51)+SUMIF(N!$HC$15:$HL$15,'Ciclo Semaforico'!AX$30,N!$HC51:$HL51)+SUMIF(E!$HC$15:$HL$15,'Ciclo Semaforico'!AX$30,E!$HC51:$HL51)+SUMIF(O!$HC$15:$HL$15,'Ciclo Semaforico'!AX$30,O!$HC51:$HL51))*AX$31))</f>
        <v>0</v>
      </c>
      <c r="AY76" s="244" t="e">
        <f>IF(AY$32="",IF(AY$31="",(SUMIF(S!$HC$15:$HL$15,'Ciclo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Semaforico'!AY$30,O!$HC51:$HL51))*AY$31),(SUMIF(S!$HC$15:$HL$15,'Ciclo Semaforico'!AY$32,S!$HC51:$HL51)+SUMIF(N!$HC$15:$HL$15,'Ciclo Semaforico'!AY$32,N!$HC51:$HL51)+SUMIF(E!$HC$15:$HL$15,'Ciclo Semaforico'!AY$32,E!$HC51:$HL51)+SUMIF(O!$HC$15:$HL$15,'Ciclo Semaforico'!AY$32,O!$HC51:$HL51))-IF(AY$31="",(SUMIF(S!$HC$15:$HL$15,'Ciclo Semaforico'!AY$30,S!$HC51:$HL51)+SUMIF(N!$HC$15:$HL$15,'Ciclo Semaforico'!AY$30,N!$HC51:$HL51)+SUMIF(E!$HC$15:$HL$15,'Ciclo Semaforico'!AY$30,E!$HC51:$HL51)+SUMIF(O!$HC$15:$HL$15,'Ciclo Semaforico'!AY$30,O!$HC51:$HL51)),(SUMIF(S!$HC$15:$HL$15,'Ciclo Semaforico'!AY$30,S!$HC51:$HL51)+SUMIF(N!$HC$15:$HL$15,'Ciclo Semaforico'!AY$30,N!$HC51:$HL51)+SUMIF(E!$HC$15:$HL$15,'Ciclo Semaforico'!AY$30,E!$HC51:$HL51)+SUMIF(O!$HC$15:$HL$15,'Ciclo Semaforico'!AY$30,O!$HC51:$HL51))*AY$31))</f>
        <v>#REF!</v>
      </c>
      <c r="AZ76" s="245" t="e">
        <f>IF(AZ$32="",IF(AZ$31="",(SUMIF(S!$HC$15:$HL$15,'Ciclo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Semaforico'!AZ$30,O!$HC51:$HL51))*AZ$31),(SUMIF(S!$HC$15:$HL$15,'Ciclo Semaforico'!AZ$32,S!$HC51:$HL51)+SUMIF(N!$HC$15:$HL$15,'Ciclo Semaforico'!AZ$32,N!$HC51:$HL51)+SUMIF(E!$HC$15:$HL$15,'Ciclo Semaforico'!AZ$32,E!$HC51:$HL51)+SUMIF(O!$HC$15:$HL$15,'Ciclo Semaforico'!AZ$32,O!$HC51:$HL51))-IF(AZ$31="",(SUMIF(S!$HC$15:$HL$15,'Ciclo Semaforico'!AZ$30,S!$HC51:$HL51)+SUMIF(N!$HC$15:$HL$15,'Ciclo Semaforico'!AZ$30,N!$HC51:$HL51)+SUMIF(E!$HC$15:$HL$15,'Ciclo Semaforico'!AZ$30,E!$HC51:$HL51)+SUMIF(O!$HC$15:$HL$15,'Ciclo Semaforico'!AZ$30,O!$HC51:$HL51)),(SUMIF(S!$HC$15:$HL$15,'Ciclo Semaforico'!AZ$30,S!$HC51:$HL51)+SUMIF(N!$HC$15:$HL$15,'Ciclo Semaforico'!AZ$30,N!$HC51:$HL51)+SUMIF(E!$HC$15:$HL$15,'Ciclo Semaforico'!AZ$30,E!$HC51:$HL51)+SUMIF(O!$HC$15:$HL$15,'Ciclo Semaforico'!AZ$30,O!$HC51:$HL51))*AZ$31))</f>
        <v>#REF!</v>
      </c>
      <c r="BA76" s="245" t="e">
        <f>IF(BA$32="",IF(BA$31="",(SUMIF(S!$HC$15:$HL$15,'Ciclo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Semaforico'!BA$30,O!$HC51:$HL51))*BA$31),(SUMIF(S!$HC$15:$HL$15,'Ciclo Semaforico'!BA$32,S!$HC51:$HL51)+SUMIF(N!$HC$15:$HL$15,'Ciclo Semaforico'!BA$32,N!$HC51:$HL51)+SUMIF(E!$HC$15:$HL$15,'Ciclo Semaforico'!BA$32,E!$HC51:$HL51)+SUMIF(O!$HC$15:$HL$15,'Ciclo Semaforico'!BA$32,O!$HC51:$HL51))-IF(BA$31="",(SUMIF(S!$HC$15:$HL$15,'Ciclo Semaforico'!BA$30,S!$HC51:$HL51)+SUMIF(N!$HC$15:$HL$15,'Ciclo Semaforico'!BA$30,N!$HC51:$HL51)+SUMIF(E!$HC$15:$HL$15,'Ciclo Semaforico'!BA$30,E!$HC51:$HL51)+SUMIF(O!$HC$15:$HL$15,'Ciclo Semaforico'!BA$30,O!$HC51:$HL51)),(SUMIF(S!$HC$15:$HL$15,'Ciclo Semaforico'!BA$30,S!$HC51:$HL51)+SUMIF(N!$HC$15:$HL$15,'Ciclo Semaforico'!BA$30,N!$HC51:$HL51)+SUMIF(E!$HC$15:$HL$15,'Ciclo Semaforico'!BA$30,E!$HC51:$HL51)+SUMIF(O!$HC$15:$HL$15,'Ciclo Semaforico'!BA$30,O!$HC51:$HL51))*BA$31))</f>
        <v>#REF!</v>
      </c>
      <c r="BB76" s="245" t="e">
        <f>IF(BB$32="",IF(BB$31="",(SUMIF(S!$HC$15:$HL$15,'Ciclo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Semaforico'!BB$30,O!$HC51:$HL51))*BB$31),(SUMIF(S!$HC$15:$HL$15,'Ciclo Semaforico'!BB$32,S!$HC51:$HL51)+SUMIF(N!$HC$15:$HL$15,'Ciclo Semaforico'!BB$32,N!$HC51:$HL51)+SUMIF(E!$HC$15:$HL$15,'Ciclo Semaforico'!BB$32,E!$HC51:$HL51)+SUMIF(O!$HC$15:$HL$15,'Ciclo Semaforico'!BB$32,O!$HC51:$HL51))-IF(BB$31="",(SUMIF(S!$HC$15:$HL$15,'Ciclo Semaforico'!BB$30,S!$HC51:$HL51)+SUMIF(N!$HC$15:$HL$15,'Ciclo Semaforico'!BB$30,N!$HC51:$HL51)+SUMIF(E!$HC$15:$HL$15,'Ciclo Semaforico'!BB$30,E!$HC51:$HL51)+SUMIF(O!$HC$15:$HL$15,'Ciclo Semaforico'!BB$30,O!$HC51:$HL51)),(SUMIF(S!$HC$15:$HL$15,'Ciclo Semaforico'!BB$30,S!$HC51:$HL51)+SUMIF(N!$HC$15:$HL$15,'Ciclo Semaforico'!BB$30,N!$HC51:$HL51)+SUMIF(E!$HC$15:$HL$15,'Ciclo Semaforico'!BB$30,E!$HC51:$HL51)+SUMIF(O!$HC$15:$HL$15,'Ciclo Semaforico'!BB$30,O!$HC51:$HL51))*BB$31))</f>
        <v>#REF!</v>
      </c>
      <c r="BC76" s="245" t="e">
        <f>IF(BC$32="",IF(BC$31="",(SUMIF(S!$HC$15:$HL$15,'Ciclo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Semaforico'!BC$30,O!$HC51:$HL51))*BC$31),(SUMIF(S!$HC$15:$HL$15,'Ciclo Semaforico'!BC$32,S!$HC51:$HL51)+SUMIF(N!$HC$15:$HL$15,'Ciclo Semaforico'!BC$32,N!$HC51:$HL51)+SUMIF(E!$HC$15:$HL$15,'Ciclo Semaforico'!BC$32,E!$HC51:$HL51)+SUMIF(O!$HC$15:$HL$15,'Ciclo Semaforico'!BC$32,O!$HC51:$HL51))-IF(BC$31="",(SUMIF(S!$HC$15:$HL$15,'Ciclo Semaforico'!BC$30,S!$HC51:$HL51)+SUMIF(N!$HC$15:$HL$15,'Ciclo Semaforico'!BC$30,N!$HC51:$HL51)+SUMIF(E!$HC$15:$HL$15,'Ciclo Semaforico'!BC$30,E!$HC51:$HL51)+SUMIF(O!$HC$15:$HL$15,'Ciclo Semaforico'!BC$30,O!$HC51:$HL51)),(SUMIF(S!$HC$15:$HL$15,'Ciclo Semaforico'!BC$30,S!$HC51:$HL51)+SUMIF(N!$HC$15:$HL$15,'Ciclo Semaforico'!BC$30,N!$HC51:$HL51)+SUMIF(E!$HC$15:$HL$15,'Ciclo Semaforico'!BC$30,E!$HC51:$HL51)+SUMIF(O!$HC$15:$HL$15,'Ciclo Semaforico'!BC$30,O!$HC51:$HL51))*BC$31))</f>
        <v>#REF!</v>
      </c>
      <c r="BD76" s="245" t="e">
        <f>IF(BD$32="",IF(BD$31="",(SUMIF(S!$HC$15:$HL$15,'Ciclo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Semaforico'!BD$30,O!$HC51:$HL51))*BD$31),(SUMIF(S!$HC$15:$HL$15,'Ciclo Semaforico'!BD$32,S!$HC51:$HL51)+SUMIF(N!$HC$15:$HL$15,'Ciclo Semaforico'!BD$32,N!$HC51:$HL51)+SUMIF(E!$HC$15:$HL$15,'Ciclo Semaforico'!BD$32,E!$HC51:$HL51)+SUMIF(O!$HC$15:$HL$15,'Ciclo Semaforico'!BD$32,O!$HC51:$HL51))-IF(BD$31="",(SUMIF(S!$HC$15:$HL$15,'Ciclo Semaforico'!BD$30,S!$HC51:$HL51)+SUMIF(N!$HC$15:$HL$15,'Ciclo Semaforico'!BD$30,N!$HC51:$HL51)+SUMIF(E!$HC$15:$HL$15,'Ciclo Semaforico'!BD$30,E!$HC51:$HL51)+SUMIF(O!$HC$15:$HL$15,'Ciclo Semaforico'!BD$30,O!$HC51:$HL51)),(SUMIF(S!$HC$15:$HL$15,'Ciclo Semaforico'!BD$30,S!$HC51:$HL51)+SUMIF(N!$HC$15:$HL$15,'Ciclo Semaforico'!BD$30,N!$HC51:$HL51)+SUMIF(E!$HC$15:$HL$15,'Ciclo Semaforico'!BD$30,E!$HC51:$HL51)+SUMIF(O!$HC$15:$HL$15,'Ciclo Semaforico'!BD$30,O!$HC51:$HL51))*BD$31))</f>
        <v>#REF!</v>
      </c>
      <c r="BE76" s="245">
        <f>IF(BE$32="",IF(BE$31="",(SUMIF(S!$HC$15:$HL$15,'Ciclo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Semaforico'!BE$30,O!$HC51:$HL51))*BE$31),(SUMIF(S!$HC$15:$HL$15,'Ciclo Semaforico'!BE$32,S!$HC51:$HL51)+SUMIF(N!$HC$15:$HL$15,'Ciclo Semaforico'!BE$32,N!$HC51:$HL51)+SUMIF(E!$HC$15:$HL$15,'Ciclo Semaforico'!BE$32,E!$HC51:$HL51)+SUMIF(O!$HC$15:$HL$15,'Ciclo Semaforico'!BE$32,O!$HC51:$HL51))-IF(BE$31="",(SUMIF(S!$HC$15:$HL$15,'Ciclo Semaforico'!BE$30,S!$HC51:$HL51)+SUMIF(N!$HC$15:$HL$15,'Ciclo Semaforico'!BE$30,N!$HC51:$HL51)+SUMIF(E!$HC$15:$HL$15,'Ciclo Semaforico'!BE$30,E!$HC51:$HL51)+SUMIF(O!$HC$15:$HL$15,'Ciclo Semaforico'!BE$30,O!$HC51:$HL51)),(SUMIF(S!$HC$15:$HL$15,'Ciclo Semaforico'!BE$30,S!$HC51:$HL51)+SUMIF(N!$HC$15:$HL$15,'Ciclo Semaforico'!BE$30,N!$HC51:$HL51)+SUMIF(E!$HC$15:$HL$15,'Ciclo Semaforico'!BE$30,E!$HC51:$HL51)+SUMIF(O!$HC$15:$HL$15,'Ciclo Semaforico'!BE$30,O!$HC51:$HL51))*BE$31))</f>
        <v>0</v>
      </c>
      <c r="BF76" s="245">
        <f>IF(BF$32="",IF(BF$31="",(SUMIF(S!$HC$15:$HL$15,'Ciclo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Semaforico'!BF$30,O!$HC51:$HL51))*BF$31),(SUMIF(S!$HC$15:$HL$15,'Ciclo Semaforico'!BF$32,S!$HC51:$HL51)+SUMIF(N!$HC$15:$HL$15,'Ciclo Semaforico'!BF$32,N!$HC51:$HL51)+SUMIF(E!$HC$15:$HL$15,'Ciclo Semaforico'!BF$32,E!$HC51:$HL51)+SUMIF(O!$HC$15:$HL$15,'Ciclo Semaforico'!BF$32,O!$HC51:$HL51))-IF(BF$31="",(SUMIF(S!$HC$15:$HL$15,'Ciclo Semaforico'!BF$30,S!$HC51:$HL51)+SUMIF(N!$HC$15:$HL$15,'Ciclo Semaforico'!BF$30,N!$HC51:$HL51)+SUMIF(E!$HC$15:$HL$15,'Ciclo Semaforico'!BF$30,E!$HC51:$HL51)+SUMIF(O!$HC$15:$HL$15,'Ciclo Semaforico'!BF$30,O!$HC51:$HL51)),(SUMIF(S!$HC$15:$HL$15,'Ciclo Semaforico'!BF$30,S!$HC51:$HL51)+SUMIF(N!$HC$15:$HL$15,'Ciclo Semaforico'!BF$30,N!$HC51:$HL51)+SUMIF(E!$HC$15:$HL$15,'Ciclo Semaforico'!BF$30,E!$HC51:$HL51)+SUMIF(O!$HC$15:$HL$15,'Ciclo Semaforico'!BF$30,O!$HC51:$HL51))*BF$31))</f>
        <v>0</v>
      </c>
      <c r="BG76" s="245">
        <f>IF(BG$32="",IF(BG$31="",(SUMIF(S!$HC$15:$HL$15,'Ciclo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Semaforico'!BG$30,O!$HC51:$HL51))*BG$31),(SUMIF(S!$HC$15:$HL$15,'Ciclo Semaforico'!BG$32,S!$HC51:$HL51)+SUMIF(N!$HC$15:$HL$15,'Ciclo Semaforico'!BG$32,N!$HC51:$HL51)+SUMIF(E!$HC$15:$HL$15,'Ciclo Semaforico'!BG$32,E!$HC51:$HL51)+SUMIF(O!$HC$15:$HL$15,'Ciclo Semaforico'!BG$32,O!$HC51:$HL51))-IF(BG$31="",(SUMIF(S!$HC$15:$HL$15,'Ciclo Semaforico'!BG$30,S!$HC51:$HL51)+SUMIF(N!$HC$15:$HL$15,'Ciclo Semaforico'!BG$30,N!$HC51:$HL51)+SUMIF(E!$HC$15:$HL$15,'Ciclo Semaforico'!BG$30,E!$HC51:$HL51)+SUMIF(O!$HC$15:$HL$15,'Ciclo Semaforico'!BG$30,O!$HC51:$HL51)),(SUMIF(S!$HC$15:$HL$15,'Ciclo Semaforico'!BG$30,S!$HC51:$HL51)+SUMIF(N!$HC$15:$HL$15,'Ciclo Semaforico'!BG$30,N!$HC51:$HL51)+SUMIF(E!$HC$15:$HL$15,'Ciclo Semaforico'!BG$30,E!$HC51:$HL51)+SUMIF(O!$HC$15:$HL$15,'Ciclo Semaforico'!BG$30,O!$HC51:$HL51))*BG$31))</f>
        <v>0</v>
      </c>
      <c r="BH76" s="245">
        <f>IF(BH$32="",IF(BH$31="",(SUMIF(S!$HC$15:$HL$15,'Ciclo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Semaforico'!BH$30,O!$HC51:$HL51))*BH$31),(SUMIF(S!$HC$15:$HL$15,'Ciclo Semaforico'!BH$32,S!$HC51:$HL51)+SUMIF(N!$HC$15:$HL$15,'Ciclo Semaforico'!BH$32,N!$HC51:$HL51)+SUMIF(E!$HC$15:$HL$15,'Ciclo Semaforico'!BH$32,E!$HC51:$HL51)+SUMIF(O!$HC$15:$HL$15,'Ciclo Semaforico'!BH$32,O!$HC51:$HL51))-IF(BH$31="",(SUMIF(S!$HC$15:$HL$15,'Ciclo Semaforico'!BH$30,S!$HC51:$HL51)+SUMIF(N!$HC$15:$HL$15,'Ciclo Semaforico'!BH$30,N!$HC51:$HL51)+SUMIF(E!$HC$15:$HL$15,'Ciclo Semaforico'!BH$30,E!$HC51:$HL51)+SUMIF(O!$HC$15:$HL$15,'Ciclo Semaforico'!BH$30,O!$HC51:$HL51)),(SUMIF(S!$HC$15:$HL$15,'Ciclo Semaforico'!BH$30,S!$HC51:$HL51)+SUMIF(N!$HC$15:$HL$15,'Ciclo Semaforico'!BH$30,N!$HC51:$HL51)+SUMIF(E!$HC$15:$HL$15,'Ciclo Semaforico'!BH$30,E!$HC51:$HL51)+SUMIF(O!$HC$15:$HL$15,'Ciclo Semaforico'!BH$30,O!$HC51:$HL51))*BH$31))</f>
        <v>0</v>
      </c>
      <c r="BI76" s="245">
        <f>IF(BI$32="",IF(BI$31="",(SUMIF(S!$HC$15:$HL$15,'Ciclo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Semaforico'!BI$30,O!$HC51:$HL51))*BI$31),(SUMIF(S!$HC$15:$HL$15,'Ciclo Semaforico'!BI$32,S!$HC51:$HL51)+SUMIF(N!$HC$15:$HL$15,'Ciclo Semaforico'!BI$32,N!$HC51:$HL51)+SUMIF(E!$HC$15:$HL$15,'Ciclo Semaforico'!BI$32,E!$HC51:$HL51)+SUMIF(O!$HC$15:$HL$15,'Ciclo Semaforico'!BI$32,O!$HC51:$HL51))-IF(BI$31="",(SUMIF(S!$HC$15:$HL$15,'Ciclo Semaforico'!BI$30,S!$HC51:$HL51)+SUMIF(N!$HC$15:$HL$15,'Ciclo Semaforico'!BI$30,N!$HC51:$HL51)+SUMIF(E!$HC$15:$HL$15,'Ciclo Semaforico'!BI$30,E!$HC51:$HL51)+SUMIF(O!$HC$15:$HL$15,'Ciclo Semaforico'!BI$30,O!$HC51:$HL51)),(SUMIF(S!$HC$15:$HL$15,'Ciclo Semaforico'!BI$30,S!$HC51:$HL51)+SUMIF(N!$HC$15:$HL$15,'Ciclo Semaforico'!BI$30,N!$HC51:$HL51)+SUMIF(E!$HC$15:$HL$15,'Ciclo Semaforico'!BI$30,E!$HC51:$HL51)+SUMIF(O!$HC$15:$HL$15,'Ciclo Semaforico'!BI$30,O!$HC51:$HL51))*BI$31))</f>
        <v>0</v>
      </c>
      <c r="BJ76" s="246">
        <f>IF(BJ$32="",IF(BJ$31="",(SUMIF(S!$HC$15:$HL$15,'Ciclo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Semaforico'!BJ$30,O!$HC51:$HL51))*BJ$31),(SUMIF(S!$HC$15:$HL$15,'Ciclo Semaforico'!BJ$32,S!$HC51:$HL51)+SUMIF(N!$HC$15:$HL$15,'Ciclo Semaforico'!BJ$32,N!$HC51:$HL51)+SUMIF(E!$HC$15:$HL$15,'Ciclo Semaforico'!BJ$32,E!$HC51:$HL51)+SUMIF(O!$HC$15:$HL$15,'Ciclo Semaforico'!BJ$32,O!$HC51:$HL51))-IF(BJ$31="",(SUMIF(S!$HC$15:$HL$15,'Ciclo Semaforico'!BJ$30,S!$HC51:$HL51)+SUMIF(N!$HC$15:$HL$15,'Ciclo Semaforico'!BJ$30,N!$HC51:$HL51)+SUMIF(E!$HC$15:$HL$15,'Ciclo Semaforico'!BJ$30,E!$HC51:$HL51)+SUMIF(O!$HC$15:$HL$15,'Ciclo Semaforico'!BJ$30,O!$HC51:$HL51)),(SUMIF(S!$HC$15:$HL$15,'Ciclo Semaforico'!BJ$30,S!$HC51:$HL51)+SUMIF(N!$HC$15:$HL$15,'Ciclo Semaforico'!BJ$30,N!$HC51:$HL51)+SUMIF(E!$HC$15:$HL$15,'Ciclo Semaforico'!BJ$30,E!$HC51:$HL51)+SUMIF(O!$HC$15:$HL$15,'Ciclo Semaforico'!BJ$30,O!$HC51:$HL51))*BJ$31))</f>
        <v>0</v>
      </c>
      <c r="BK76" s="244">
        <f>IF(BK$32="",IF(BK$31="",(SUMIF(S!$HC$15:$HL$15,'Ciclo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Semaforico'!BK$30,O!$HC51:$HL51))*BK$31),(SUMIF(S!$HC$15:$HL$15,'Ciclo Semaforico'!BK$32,S!$HC51:$HL51)+SUMIF(N!$HC$15:$HL$15,'Ciclo Semaforico'!BK$32,N!$HC51:$HL51)+SUMIF(E!$HC$15:$HL$15,'Ciclo Semaforico'!BK$32,E!$HC51:$HL51)+SUMIF(O!$HC$15:$HL$15,'Ciclo Semaforico'!BK$32,O!$HC51:$HL51))-IF(BK$31="",(SUMIF(S!$HC$15:$HL$15,'Ciclo Semaforico'!BK$30,S!$HC51:$HL51)+SUMIF(N!$HC$15:$HL$15,'Ciclo Semaforico'!BK$30,N!$HC51:$HL51)+SUMIF(E!$HC$15:$HL$15,'Ciclo Semaforico'!BK$30,E!$HC51:$HL51)+SUMIF(O!$HC$15:$HL$15,'Ciclo Semaforico'!BK$30,O!$HC51:$HL51)),(SUMIF(S!$HC$15:$HL$15,'Ciclo Semaforico'!BK$30,S!$HC51:$HL51)+SUMIF(N!$HC$15:$HL$15,'Ciclo Semaforico'!BK$30,N!$HC51:$HL51)+SUMIF(E!$HC$15:$HL$15,'Ciclo Semaforico'!BK$30,E!$HC51:$HL51)+SUMIF(O!$HC$15:$HL$15,'Ciclo Semaforico'!BK$30,O!$HC51:$HL51))*BK$31))</f>
        <v>0</v>
      </c>
      <c r="BL76" s="245">
        <f>IF(BL$32="",IF(BL$31="",(SUMIF(S!$HC$15:$HL$15,'Ciclo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Semaforico'!BL$30,O!$HC51:$HL51))*BL$31),(SUMIF(S!$HC$15:$HL$15,'Ciclo Semaforico'!BL$32,S!$HC51:$HL51)+SUMIF(N!$HC$15:$HL$15,'Ciclo Semaforico'!BL$32,N!$HC51:$HL51)+SUMIF(E!$HC$15:$HL$15,'Ciclo Semaforico'!BL$32,E!$HC51:$HL51)+SUMIF(O!$HC$15:$HL$15,'Ciclo Semaforico'!BL$32,O!$HC51:$HL51))-IF(BL$31="",(SUMIF(S!$HC$15:$HL$15,'Ciclo Semaforico'!BL$30,S!$HC51:$HL51)+SUMIF(N!$HC$15:$HL$15,'Ciclo Semaforico'!BL$30,N!$HC51:$HL51)+SUMIF(E!$HC$15:$HL$15,'Ciclo Semaforico'!BL$30,E!$HC51:$HL51)+SUMIF(O!$HC$15:$HL$15,'Ciclo Semaforico'!BL$30,O!$HC51:$HL51)),(SUMIF(S!$HC$15:$HL$15,'Ciclo Semaforico'!BL$30,S!$HC51:$HL51)+SUMIF(N!$HC$15:$HL$15,'Ciclo Semaforico'!BL$30,N!$HC51:$HL51)+SUMIF(E!$HC$15:$HL$15,'Ciclo Semaforico'!BL$30,E!$HC51:$HL51)+SUMIF(O!$HC$15:$HL$15,'Ciclo Semaforico'!BL$30,O!$HC51:$HL51))*BL$31))</f>
        <v>0</v>
      </c>
      <c r="BM76" s="245">
        <f>IF(BM$32="",IF(BM$31="",(SUMIF(S!$HC$15:$HL$15,'Ciclo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Semaforico'!BM$30,O!$HC51:$HL51))*BM$31),(SUMIF(S!$HC$15:$HL$15,'Ciclo Semaforico'!BM$32,S!$HC51:$HL51)+SUMIF(N!$HC$15:$HL$15,'Ciclo Semaforico'!BM$32,N!$HC51:$HL51)+SUMIF(E!$HC$15:$HL$15,'Ciclo Semaforico'!BM$32,E!$HC51:$HL51)+SUMIF(O!$HC$15:$HL$15,'Ciclo Semaforico'!BM$32,O!$HC51:$HL51))-IF(BM$31="",(SUMIF(S!$HC$15:$HL$15,'Ciclo Semaforico'!BM$30,S!$HC51:$HL51)+SUMIF(N!$HC$15:$HL$15,'Ciclo Semaforico'!BM$30,N!$HC51:$HL51)+SUMIF(E!$HC$15:$HL$15,'Ciclo Semaforico'!BM$30,E!$HC51:$HL51)+SUMIF(O!$HC$15:$HL$15,'Ciclo Semaforico'!BM$30,O!$HC51:$HL51)),(SUMIF(S!$HC$15:$HL$15,'Ciclo Semaforico'!BM$30,S!$HC51:$HL51)+SUMIF(N!$HC$15:$HL$15,'Ciclo Semaforico'!BM$30,N!$HC51:$HL51)+SUMIF(E!$HC$15:$HL$15,'Ciclo Semaforico'!BM$30,E!$HC51:$HL51)+SUMIF(O!$HC$15:$HL$15,'Ciclo Semaforico'!BM$30,O!$HC51:$HL51))*BM$31))</f>
        <v>0</v>
      </c>
      <c r="BN76" s="245">
        <f>IF(BN$32="",IF(BN$31="",(SUMIF(S!$HC$15:$HL$15,'Ciclo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Semaforico'!BN$30,O!$HC51:$HL51))*BN$31),(SUMIF(S!$HC$15:$HL$15,'Ciclo Semaforico'!BN$32,S!$HC51:$HL51)+SUMIF(N!$HC$15:$HL$15,'Ciclo Semaforico'!BN$32,N!$HC51:$HL51)+SUMIF(E!$HC$15:$HL$15,'Ciclo Semaforico'!BN$32,E!$HC51:$HL51)+SUMIF(O!$HC$15:$HL$15,'Ciclo Semaforico'!BN$32,O!$HC51:$HL51))-IF(BN$31="",(SUMIF(S!$HC$15:$HL$15,'Ciclo Semaforico'!BN$30,S!$HC51:$HL51)+SUMIF(N!$HC$15:$HL$15,'Ciclo Semaforico'!BN$30,N!$HC51:$HL51)+SUMIF(E!$HC$15:$HL$15,'Ciclo Semaforico'!BN$30,E!$HC51:$HL51)+SUMIF(O!$HC$15:$HL$15,'Ciclo Semaforico'!BN$30,O!$HC51:$HL51)),(SUMIF(S!$HC$15:$HL$15,'Ciclo Semaforico'!BN$30,S!$HC51:$HL51)+SUMIF(N!$HC$15:$HL$15,'Ciclo Semaforico'!BN$30,N!$HC51:$HL51)+SUMIF(E!$HC$15:$HL$15,'Ciclo Semaforico'!BN$30,E!$HC51:$HL51)+SUMIF(O!$HC$15:$HL$15,'Ciclo Semaforico'!BN$30,O!$HC51:$HL51))*BN$31))</f>
        <v>0</v>
      </c>
      <c r="BO76" s="245">
        <f>IF(BO$32="",IF(BO$31="",(SUMIF(S!$HC$15:$HL$15,'Ciclo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Semaforico'!BO$30,O!$HC51:$HL51))*BO$31),(SUMIF(S!$HC$15:$HL$15,'Ciclo Semaforico'!BO$32,S!$HC51:$HL51)+SUMIF(N!$HC$15:$HL$15,'Ciclo Semaforico'!BO$32,N!$HC51:$HL51)+SUMIF(E!$HC$15:$HL$15,'Ciclo Semaforico'!BO$32,E!$HC51:$HL51)+SUMIF(O!$HC$15:$HL$15,'Ciclo Semaforico'!BO$32,O!$HC51:$HL51))-IF(BO$31="",(SUMIF(S!$HC$15:$HL$15,'Ciclo Semaforico'!BO$30,S!$HC51:$HL51)+SUMIF(N!$HC$15:$HL$15,'Ciclo Semaforico'!BO$30,N!$HC51:$HL51)+SUMIF(E!$HC$15:$HL$15,'Ciclo Semaforico'!BO$30,E!$HC51:$HL51)+SUMIF(O!$HC$15:$HL$15,'Ciclo Semaforico'!BO$30,O!$HC51:$HL51)),(SUMIF(S!$HC$15:$HL$15,'Ciclo Semaforico'!BO$30,S!$HC51:$HL51)+SUMIF(N!$HC$15:$HL$15,'Ciclo Semaforico'!BO$30,N!$HC51:$HL51)+SUMIF(E!$HC$15:$HL$15,'Ciclo Semaforico'!BO$30,E!$HC51:$HL51)+SUMIF(O!$HC$15:$HL$15,'Ciclo Semaforico'!BO$30,O!$HC51:$HL51))*BO$31))</f>
        <v>0</v>
      </c>
      <c r="BP76" s="245">
        <f>IF(BP$32="",IF(BP$31="",(SUMIF(S!$HC$15:$HL$15,'Ciclo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Semaforico'!BP$30,O!$HC51:$HL51))*BP$31),(SUMIF(S!$HC$15:$HL$15,'Ciclo Semaforico'!BP$32,S!$HC51:$HL51)+SUMIF(N!$HC$15:$HL$15,'Ciclo Semaforico'!BP$32,N!$HC51:$HL51)+SUMIF(E!$HC$15:$HL$15,'Ciclo Semaforico'!BP$32,E!$HC51:$HL51)+SUMIF(O!$HC$15:$HL$15,'Ciclo Semaforico'!BP$32,O!$HC51:$HL51))-IF(BP$31="",(SUMIF(S!$HC$15:$HL$15,'Ciclo Semaforico'!BP$30,S!$HC51:$HL51)+SUMIF(N!$HC$15:$HL$15,'Ciclo Semaforico'!BP$30,N!$HC51:$HL51)+SUMIF(E!$HC$15:$HL$15,'Ciclo Semaforico'!BP$30,E!$HC51:$HL51)+SUMIF(O!$HC$15:$HL$15,'Ciclo Semaforico'!BP$30,O!$HC51:$HL51)),(SUMIF(S!$HC$15:$HL$15,'Ciclo Semaforico'!BP$30,S!$HC51:$HL51)+SUMIF(N!$HC$15:$HL$15,'Ciclo Semaforico'!BP$30,N!$HC51:$HL51)+SUMIF(E!$HC$15:$HL$15,'Ciclo Semaforico'!BP$30,E!$HC51:$HL51)+SUMIF(O!$HC$15:$HL$15,'Ciclo Semaforico'!BP$30,O!$HC51:$HL51))*BP$31))</f>
        <v>0</v>
      </c>
      <c r="BQ76" s="245">
        <f>IF(BQ$32="",IF(BQ$31="",(SUMIF(S!$HC$15:$HL$15,'Ciclo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Semaforico'!BQ$30,O!$HC51:$HL51))*BQ$31),(SUMIF(S!$HC$15:$HL$15,'Ciclo Semaforico'!BQ$32,S!$HC51:$HL51)+SUMIF(N!$HC$15:$HL$15,'Ciclo Semaforico'!BQ$32,N!$HC51:$HL51)+SUMIF(E!$HC$15:$HL$15,'Ciclo Semaforico'!BQ$32,E!$HC51:$HL51)+SUMIF(O!$HC$15:$HL$15,'Ciclo Semaforico'!BQ$32,O!$HC51:$HL51))-IF(BQ$31="",(SUMIF(S!$HC$15:$HL$15,'Ciclo Semaforico'!BQ$30,S!$HC51:$HL51)+SUMIF(N!$HC$15:$HL$15,'Ciclo Semaforico'!BQ$30,N!$HC51:$HL51)+SUMIF(E!$HC$15:$HL$15,'Ciclo Semaforico'!BQ$30,E!$HC51:$HL51)+SUMIF(O!$HC$15:$HL$15,'Ciclo Semaforico'!BQ$30,O!$HC51:$HL51)),(SUMIF(S!$HC$15:$HL$15,'Ciclo Semaforico'!BQ$30,S!$HC51:$HL51)+SUMIF(N!$HC$15:$HL$15,'Ciclo Semaforico'!BQ$30,N!$HC51:$HL51)+SUMIF(E!$HC$15:$HL$15,'Ciclo Semaforico'!BQ$30,E!$HC51:$HL51)+SUMIF(O!$HC$15:$HL$15,'Ciclo Semaforico'!BQ$30,O!$HC51:$HL51))*BQ$31))</f>
        <v>0</v>
      </c>
      <c r="BR76" s="245">
        <f>IF(BR$32="",IF(BR$31="",(SUMIF(S!$HC$15:$HL$15,'Ciclo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Semaforico'!BR$30,O!$HC51:$HL51))*BR$31),(SUMIF(S!$HC$15:$HL$15,'Ciclo Semaforico'!BR$32,S!$HC51:$HL51)+SUMIF(N!$HC$15:$HL$15,'Ciclo Semaforico'!BR$32,N!$HC51:$HL51)+SUMIF(E!$HC$15:$HL$15,'Ciclo Semaforico'!BR$32,E!$HC51:$HL51)+SUMIF(O!$HC$15:$HL$15,'Ciclo Semaforico'!BR$32,O!$HC51:$HL51))-IF(BR$31="",(SUMIF(S!$HC$15:$HL$15,'Ciclo Semaforico'!BR$30,S!$HC51:$HL51)+SUMIF(N!$HC$15:$HL$15,'Ciclo Semaforico'!BR$30,N!$HC51:$HL51)+SUMIF(E!$HC$15:$HL$15,'Ciclo Semaforico'!BR$30,E!$HC51:$HL51)+SUMIF(O!$HC$15:$HL$15,'Ciclo Semaforico'!BR$30,O!$HC51:$HL51)),(SUMIF(S!$HC$15:$HL$15,'Ciclo Semaforico'!BR$30,S!$HC51:$HL51)+SUMIF(N!$HC$15:$HL$15,'Ciclo Semaforico'!BR$30,N!$HC51:$HL51)+SUMIF(E!$HC$15:$HL$15,'Ciclo Semaforico'!BR$30,E!$HC51:$HL51)+SUMIF(O!$HC$15:$HL$15,'Ciclo Semaforico'!BR$30,O!$HC51:$HL51))*BR$31))</f>
        <v>0</v>
      </c>
      <c r="BS76" s="245">
        <f>IF(BS$32="",IF(BS$31="",(SUMIF(S!$HC$15:$HL$15,'Ciclo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Semaforico'!BS$30,O!$HC51:$HL51))*BS$31),(SUMIF(S!$HC$15:$HL$15,'Ciclo Semaforico'!BS$32,S!$HC51:$HL51)+SUMIF(N!$HC$15:$HL$15,'Ciclo Semaforico'!BS$32,N!$HC51:$HL51)+SUMIF(E!$HC$15:$HL$15,'Ciclo Semaforico'!BS$32,E!$HC51:$HL51)+SUMIF(O!$HC$15:$HL$15,'Ciclo Semaforico'!BS$32,O!$HC51:$HL51))-IF(BS$31="",(SUMIF(S!$HC$15:$HL$15,'Ciclo Semaforico'!BS$30,S!$HC51:$HL51)+SUMIF(N!$HC$15:$HL$15,'Ciclo Semaforico'!BS$30,N!$HC51:$HL51)+SUMIF(E!$HC$15:$HL$15,'Ciclo Semaforico'!BS$30,E!$HC51:$HL51)+SUMIF(O!$HC$15:$HL$15,'Ciclo Semaforico'!BS$30,O!$HC51:$HL51)),(SUMIF(S!$HC$15:$HL$15,'Ciclo Semaforico'!BS$30,S!$HC51:$HL51)+SUMIF(N!$HC$15:$HL$15,'Ciclo Semaforico'!BS$30,N!$HC51:$HL51)+SUMIF(E!$HC$15:$HL$15,'Ciclo Semaforico'!BS$30,E!$HC51:$HL51)+SUMIF(O!$HC$15:$HL$15,'Ciclo Semaforico'!BS$30,O!$HC51:$HL51))*BS$31))</f>
        <v>0</v>
      </c>
      <c r="BT76" s="245">
        <f>IF(BT$32="",IF(BT$31="",(SUMIF(S!$HC$15:$HL$15,'Ciclo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Semaforico'!BT$30,O!$HC51:$HL51))*BT$31),(SUMIF(S!$HC$15:$HL$15,'Ciclo Semaforico'!BT$32,S!$HC51:$HL51)+SUMIF(N!$HC$15:$HL$15,'Ciclo Semaforico'!BT$32,N!$HC51:$HL51)+SUMIF(E!$HC$15:$HL$15,'Ciclo Semaforico'!BT$32,E!$HC51:$HL51)+SUMIF(O!$HC$15:$HL$15,'Ciclo Semaforico'!BT$32,O!$HC51:$HL51))-IF(BT$31="",(SUMIF(S!$HC$15:$HL$15,'Ciclo Semaforico'!BT$30,S!$HC51:$HL51)+SUMIF(N!$HC$15:$HL$15,'Ciclo Semaforico'!BT$30,N!$HC51:$HL51)+SUMIF(E!$HC$15:$HL$15,'Ciclo Semaforico'!BT$30,E!$HC51:$HL51)+SUMIF(O!$HC$15:$HL$15,'Ciclo Semaforico'!BT$30,O!$HC51:$HL51)),(SUMIF(S!$HC$15:$HL$15,'Ciclo Semaforico'!BT$30,S!$HC51:$HL51)+SUMIF(N!$HC$15:$HL$15,'Ciclo Semaforico'!BT$30,N!$HC51:$HL51)+SUMIF(E!$HC$15:$HL$15,'Ciclo Semaforico'!BT$30,E!$HC51:$HL51)+SUMIF(O!$HC$15:$HL$15,'Ciclo Semaforico'!BT$30,O!$HC51:$HL51))*BT$31))</f>
        <v>0</v>
      </c>
      <c r="BU76" s="245">
        <f>IF(BU$32="",IF(BU$31="",(SUMIF(S!$HC$15:$HL$15,'Ciclo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Semaforico'!BU$30,O!$HC51:$HL51))*BU$31),(SUMIF(S!$HC$15:$HL$15,'Ciclo Semaforico'!BU$32,S!$HC51:$HL51)+SUMIF(N!$HC$15:$HL$15,'Ciclo Semaforico'!BU$32,N!$HC51:$HL51)+SUMIF(E!$HC$15:$HL$15,'Ciclo Semaforico'!BU$32,E!$HC51:$HL51)+SUMIF(O!$HC$15:$HL$15,'Ciclo Semaforico'!BU$32,O!$HC51:$HL51))-IF(BU$31="",(SUMIF(S!$HC$15:$HL$15,'Ciclo Semaforico'!BU$30,S!$HC51:$HL51)+SUMIF(N!$HC$15:$HL$15,'Ciclo Semaforico'!BU$30,N!$HC51:$HL51)+SUMIF(E!$HC$15:$HL$15,'Ciclo Semaforico'!BU$30,E!$HC51:$HL51)+SUMIF(O!$HC$15:$HL$15,'Ciclo Semaforico'!BU$30,O!$HC51:$HL51)),(SUMIF(S!$HC$15:$HL$15,'Ciclo Semaforico'!BU$30,S!$HC51:$HL51)+SUMIF(N!$HC$15:$HL$15,'Ciclo Semaforico'!BU$30,N!$HC51:$HL51)+SUMIF(E!$HC$15:$HL$15,'Ciclo Semaforico'!BU$30,E!$HC51:$HL51)+SUMIF(O!$HC$15:$HL$15,'Ciclo Semaforico'!BU$30,O!$HC51:$HL51))*BU$31))</f>
        <v>0</v>
      </c>
      <c r="BV76" s="246">
        <f>IF(BV$32="",IF(BV$31="",(SUMIF(S!$HC$15:$HL$15,'Ciclo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Semaforico'!BV$30,O!$HC51:$HL51))*BV$31),(SUMIF(S!$HC$15:$HL$15,'Ciclo Semaforico'!BV$32,S!$HC51:$HL51)+SUMIF(N!$HC$15:$HL$15,'Ciclo Semaforico'!BV$32,N!$HC51:$HL51)+SUMIF(E!$HC$15:$HL$15,'Ciclo Semaforico'!BV$32,E!$HC51:$HL51)+SUMIF(O!$HC$15:$HL$15,'Ciclo Semaforico'!BV$32,O!$HC51:$HL51))-IF(BV$31="",(SUMIF(S!$HC$15:$HL$15,'Ciclo Semaforico'!BV$30,S!$HC51:$HL51)+SUMIF(N!$HC$15:$HL$15,'Ciclo Semaforico'!BV$30,N!$HC51:$HL51)+SUMIF(E!$HC$15:$HL$15,'Ciclo Semaforico'!BV$30,E!$HC51:$HL51)+SUMIF(O!$HC$15:$HL$15,'Ciclo Semaforico'!BV$30,O!$HC51:$HL51)),(SUMIF(S!$HC$15:$HL$15,'Ciclo Semaforico'!BV$30,S!$HC51:$HL51)+SUMIF(N!$HC$15:$HL$15,'Ciclo Semaforico'!BV$30,N!$HC51:$HL51)+SUMIF(E!$HC$15:$HL$15,'Ciclo Semaforico'!BV$30,E!$HC51:$HL51)+SUMIF(O!$HC$15:$HL$15,'Ciclo Semaforico'!BV$30,O!$HC51:$HL51))*BV$31))</f>
        <v>0</v>
      </c>
      <c r="BW76" s="244">
        <f>IF(BW$32="",IF(BW$31="",(SUMIF(S!$HC$15:$HL$15,'Ciclo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Semaforico'!BW$30,O!$HC51:$HL51))*BW$31),(SUMIF(S!$HC$15:$HL$15,'Ciclo Semaforico'!BW$32,S!$HC51:$HL51)+SUMIF(N!$HC$15:$HL$15,'Ciclo Semaforico'!BW$32,N!$HC51:$HL51)+SUMIF(E!$HC$15:$HL$15,'Ciclo Semaforico'!BW$32,E!$HC51:$HL51)+SUMIF(O!$HC$15:$HL$15,'Ciclo Semaforico'!BW$32,O!$HC51:$HL51))-IF(BW$31="",(SUMIF(S!$HC$15:$HL$15,'Ciclo Semaforico'!BW$30,S!$HC51:$HL51)+SUMIF(N!$HC$15:$HL$15,'Ciclo Semaforico'!BW$30,N!$HC51:$HL51)+SUMIF(E!$HC$15:$HL$15,'Ciclo Semaforico'!BW$30,E!$HC51:$HL51)+SUMIF(O!$HC$15:$HL$15,'Ciclo Semaforico'!BW$30,O!$HC51:$HL51)),(SUMIF(S!$HC$15:$HL$15,'Ciclo Semaforico'!BW$30,S!$HC51:$HL51)+SUMIF(N!$HC$15:$HL$15,'Ciclo Semaforico'!BW$30,N!$HC51:$HL51)+SUMIF(E!$HC$15:$HL$15,'Ciclo Semaforico'!BW$30,E!$HC51:$HL51)+SUMIF(O!$HC$15:$HL$15,'Ciclo Semaforico'!BW$30,O!$HC51:$HL51))*BW$31))</f>
        <v>0</v>
      </c>
      <c r="BX76" s="245">
        <f>IF(BX$32="",IF(BX$31="",(SUMIF(S!$HC$15:$HL$15,'Ciclo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Semaforico'!BX$30,O!$HC51:$HL51))*BX$31),(SUMIF(S!$HC$15:$HL$15,'Ciclo Semaforico'!BX$32,S!$HC51:$HL51)+SUMIF(N!$HC$15:$HL$15,'Ciclo Semaforico'!BX$32,N!$HC51:$HL51)+SUMIF(E!$HC$15:$HL$15,'Ciclo Semaforico'!BX$32,E!$HC51:$HL51)+SUMIF(O!$HC$15:$HL$15,'Ciclo Semaforico'!BX$32,O!$HC51:$HL51))-IF(BX$31="",(SUMIF(S!$HC$15:$HL$15,'Ciclo Semaforico'!BX$30,S!$HC51:$HL51)+SUMIF(N!$HC$15:$HL$15,'Ciclo Semaforico'!BX$30,N!$HC51:$HL51)+SUMIF(E!$HC$15:$HL$15,'Ciclo Semaforico'!BX$30,E!$HC51:$HL51)+SUMIF(O!$HC$15:$HL$15,'Ciclo Semaforico'!BX$30,O!$HC51:$HL51)),(SUMIF(S!$HC$15:$HL$15,'Ciclo Semaforico'!BX$30,S!$HC51:$HL51)+SUMIF(N!$HC$15:$HL$15,'Ciclo Semaforico'!BX$30,N!$HC51:$HL51)+SUMIF(E!$HC$15:$HL$15,'Ciclo Semaforico'!BX$30,E!$HC51:$HL51)+SUMIF(O!$HC$15:$HL$15,'Ciclo Semaforico'!BX$30,O!$HC51:$HL51))*BX$31))</f>
        <v>0</v>
      </c>
      <c r="BY76" s="245">
        <f>IF(BY$32="",IF(BY$31="",(SUMIF(S!$HC$15:$HL$15,'Ciclo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Semaforico'!BY$30,O!$HC51:$HL51))*BY$31),(SUMIF(S!$HC$15:$HL$15,'Ciclo Semaforico'!BY$32,S!$HC51:$HL51)+SUMIF(N!$HC$15:$HL$15,'Ciclo Semaforico'!BY$32,N!$HC51:$HL51)+SUMIF(E!$HC$15:$HL$15,'Ciclo Semaforico'!BY$32,E!$HC51:$HL51)+SUMIF(O!$HC$15:$HL$15,'Ciclo Semaforico'!BY$32,O!$HC51:$HL51))-IF(BY$31="",(SUMIF(S!$HC$15:$HL$15,'Ciclo Semaforico'!BY$30,S!$HC51:$HL51)+SUMIF(N!$HC$15:$HL$15,'Ciclo Semaforico'!BY$30,N!$HC51:$HL51)+SUMIF(E!$HC$15:$HL$15,'Ciclo Semaforico'!BY$30,E!$HC51:$HL51)+SUMIF(O!$HC$15:$HL$15,'Ciclo Semaforico'!BY$30,O!$HC51:$HL51)),(SUMIF(S!$HC$15:$HL$15,'Ciclo Semaforico'!BY$30,S!$HC51:$HL51)+SUMIF(N!$HC$15:$HL$15,'Ciclo Semaforico'!BY$30,N!$HC51:$HL51)+SUMIF(E!$HC$15:$HL$15,'Ciclo Semaforico'!BY$30,E!$HC51:$HL51)+SUMIF(O!$HC$15:$HL$15,'Ciclo Semaforico'!BY$30,O!$HC51:$HL51))*BY$31))</f>
        <v>0</v>
      </c>
      <c r="BZ76" s="245">
        <f>IF(BZ$32="",IF(BZ$31="",(SUMIF(S!$HC$15:$HL$15,'Ciclo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Semaforico'!BZ$30,O!$HC51:$HL51))*BZ$31),(SUMIF(S!$HC$15:$HL$15,'Ciclo Semaforico'!BZ$32,S!$HC51:$HL51)+SUMIF(N!$HC$15:$HL$15,'Ciclo Semaforico'!BZ$32,N!$HC51:$HL51)+SUMIF(E!$HC$15:$HL$15,'Ciclo Semaforico'!BZ$32,E!$HC51:$HL51)+SUMIF(O!$HC$15:$HL$15,'Ciclo Semaforico'!BZ$32,O!$HC51:$HL51))-IF(BZ$31="",(SUMIF(S!$HC$15:$HL$15,'Ciclo Semaforico'!BZ$30,S!$HC51:$HL51)+SUMIF(N!$HC$15:$HL$15,'Ciclo Semaforico'!BZ$30,N!$HC51:$HL51)+SUMIF(E!$HC$15:$HL$15,'Ciclo Semaforico'!BZ$30,E!$HC51:$HL51)+SUMIF(O!$HC$15:$HL$15,'Ciclo Semaforico'!BZ$30,O!$HC51:$HL51)),(SUMIF(S!$HC$15:$HL$15,'Ciclo Semaforico'!BZ$30,S!$HC51:$HL51)+SUMIF(N!$HC$15:$HL$15,'Ciclo Semaforico'!BZ$30,N!$HC51:$HL51)+SUMIF(E!$HC$15:$HL$15,'Ciclo Semaforico'!BZ$30,E!$HC51:$HL51)+SUMIF(O!$HC$15:$HL$15,'Ciclo Semaforico'!BZ$30,O!$HC51:$HL51))*BZ$31))</f>
        <v>0</v>
      </c>
      <c r="CA76" s="245">
        <f>IF(CA$32="",IF(CA$31="",(SUMIF(S!$HC$15:$HL$15,'Ciclo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Semaforico'!CA$30,O!$HC51:$HL51))*CA$31),(SUMIF(S!$HC$15:$HL$15,'Ciclo Semaforico'!CA$32,S!$HC51:$HL51)+SUMIF(N!$HC$15:$HL$15,'Ciclo Semaforico'!CA$32,N!$HC51:$HL51)+SUMIF(E!$HC$15:$HL$15,'Ciclo Semaforico'!CA$32,E!$HC51:$HL51)+SUMIF(O!$HC$15:$HL$15,'Ciclo Semaforico'!CA$32,O!$HC51:$HL51))-IF(CA$31="",(SUMIF(S!$HC$15:$HL$15,'Ciclo Semaforico'!CA$30,S!$HC51:$HL51)+SUMIF(N!$HC$15:$HL$15,'Ciclo Semaforico'!CA$30,N!$HC51:$HL51)+SUMIF(E!$HC$15:$HL$15,'Ciclo Semaforico'!CA$30,E!$HC51:$HL51)+SUMIF(O!$HC$15:$HL$15,'Ciclo Semaforico'!CA$30,O!$HC51:$HL51)),(SUMIF(S!$HC$15:$HL$15,'Ciclo Semaforico'!CA$30,S!$HC51:$HL51)+SUMIF(N!$HC$15:$HL$15,'Ciclo Semaforico'!CA$30,N!$HC51:$HL51)+SUMIF(E!$HC$15:$HL$15,'Ciclo Semaforico'!CA$30,E!$HC51:$HL51)+SUMIF(O!$HC$15:$HL$15,'Ciclo Semaforico'!CA$30,O!$HC51:$HL51))*CA$31))</f>
        <v>0</v>
      </c>
      <c r="CB76" s="245">
        <f>IF(CB$32="",IF(CB$31="",(SUMIF(S!$HC$15:$HL$15,'Ciclo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Semaforico'!CB$30,O!$HC51:$HL51))*CB$31),(SUMIF(S!$HC$15:$HL$15,'Ciclo Semaforico'!CB$32,S!$HC51:$HL51)+SUMIF(N!$HC$15:$HL$15,'Ciclo Semaforico'!CB$32,N!$HC51:$HL51)+SUMIF(E!$HC$15:$HL$15,'Ciclo Semaforico'!CB$32,E!$HC51:$HL51)+SUMIF(O!$HC$15:$HL$15,'Ciclo Semaforico'!CB$32,O!$HC51:$HL51))-IF(CB$31="",(SUMIF(S!$HC$15:$HL$15,'Ciclo Semaforico'!CB$30,S!$HC51:$HL51)+SUMIF(N!$HC$15:$HL$15,'Ciclo Semaforico'!CB$30,N!$HC51:$HL51)+SUMIF(E!$HC$15:$HL$15,'Ciclo Semaforico'!CB$30,E!$HC51:$HL51)+SUMIF(O!$HC$15:$HL$15,'Ciclo Semaforico'!CB$30,O!$HC51:$HL51)),(SUMIF(S!$HC$15:$HL$15,'Ciclo Semaforico'!CB$30,S!$HC51:$HL51)+SUMIF(N!$HC$15:$HL$15,'Ciclo Semaforico'!CB$30,N!$HC51:$HL51)+SUMIF(E!$HC$15:$HL$15,'Ciclo Semaforico'!CB$30,E!$HC51:$HL51)+SUMIF(O!$HC$15:$HL$15,'Ciclo Semaforico'!CB$30,O!$HC51:$HL51))*CB$31))</f>
        <v>0</v>
      </c>
      <c r="CC76" s="245">
        <f>IF(CC$32="",IF(CC$31="",(SUMIF(S!$HC$15:$HL$15,'Ciclo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Semaforico'!CC$30,O!$HC51:$HL51))*CC$31),(SUMIF(S!$HC$15:$HL$15,'Ciclo Semaforico'!CC$32,S!$HC51:$HL51)+SUMIF(N!$HC$15:$HL$15,'Ciclo Semaforico'!CC$32,N!$HC51:$HL51)+SUMIF(E!$HC$15:$HL$15,'Ciclo Semaforico'!CC$32,E!$HC51:$HL51)+SUMIF(O!$HC$15:$HL$15,'Ciclo Semaforico'!CC$32,O!$HC51:$HL51))-IF(CC$31="",(SUMIF(S!$HC$15:$HL$15,'Ciclo Semaforico'!CC$30,S!$HC51:$HL51)+SUMIF(N!$HC$15:$HL$15,'Ciclo Semaforico'!CC$30,N!$HC51:$HL51)+SUMIF(E!$HC$15:$HL$15,'Ciclo Semaforico'!CC$30,E!$HC51:$HL51)+SUMIF(O!$HC$15:$HL$15,'Ciclo Semaforico'!CC$30,O!$HC51:$HL51)),(SUMIF(S!$HC$15:$HL$15,'Ciclo Semaforico'!CC$30,S!$HC51:$HL51)+SUMIF(N!$HC$15:$HL$15,'Ciclo Semaforico'!CC$30,N!$HC51:$HL51)+SUMIF(E!$HC$15:$HL$15,'Ciclo Semaforico'!CC$30,E!$HC51:$HL51)+SUMIF(O!$HC$15:$HL$15,'Ciclo Semaforico'!CC$30,O!$HC51:$HL51))*CC$31))</f>
        <v>0</v>
      </c>
      <c r="CD76" s="245">
        <f>IF(CD$32="",IF(CD$31="",(SUMIF(S!$HC$15:$HL$15,'Ciclo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Semaforico'!CD$30,O!$HC51:$HL51))*CD$31),(SUMIF(S!$HC$15:$HL$15,'Ciclo Semaforico'!CD$32,S!$HC51:$HL51)+SUMIF(N!$HC$15:$HL$15,'Ciclo Semaforico'!CD$32,N!$HC51:$HL51)+SUMIF(E!$HC$15:$HL$15,'Ciclo Semaforico'!CD$32,E!$HC51:$HL51)+SUMIF(O!$HC$15:$HL$15,'Ciclo Semaforico'!CD$32,O!$HC51:$HL51))-IF(CD$31="",(SUMIF(S!$HC$15:$HL$15,'Ciclo Semaforico'!CD$30,S!$HC51:$HL51)+SUMIF(N!$HC$15:$HL$15,'Ciclo Semaforico'!CD$30,N!$HC51:$HL51)+SUMIF(E!$HC$15:$HL$15,'Ciclo Semaforico'!CD$30,E!$HC51:$HL51)+SUMIF(O!$HC$15:$HL$15,'Ciclo Semaforico'!CD$30,O!$HC51:$HL51)),(SUMIF(S!$HC$15:$HL$15,'Ciclo Semaforico'!CD$30,S!$HC51:$HL51)+SUMIF(N!$HC$15:$HL$15,'Ciclo Semaforico'!CD$30,N!$HC51:$HL51)+SUMIF(E!$HC$15:$HL$15,'Ciclo Semaforico'!CD$30,E!$HC51:$HL51)+SUMIF(O!$HC$15:$HL$15,'Ciclo Semaforico'!CD$30,O!$HC51:$HL51))*CD$31))</f>
        <v>0</v>
      </c>
      <c r="CE76" s="245">
        <f>IF(CE$32="",IF(CE$31="",(SUMIF(S!$HC$15:$HL$15,'Ciclo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Semaforico'!CE$30,O!$HC51:$HL51))*CE$31),(SUMIF(S!$HC$15:$HL$15,'Ciclo Semaforico'!CE$32,S!$HC51:$HL51)+SUMIF(N!$HC$15:$HL$15,'Ciclo Semaforico'!CE$32,N!$HC51:$HL51)+SUMIF(E!$HC$15:$HL$15,'Ciclo Semaforico'!CE$32,E!$HC51:$HL51)+SUMIF(O!$HC$15:$HL$15,'Ciclo Semaforico'!CE$32,O!$HC51:$HL51))-IF(CE$31="",(SUMIF(S!$HC$15:$HL$15,'Ciclo Semaforico'!CE$30,S!$HC51:$HL51)+SUMIF(N!$HC$15:$HL$15,'Ciclo Semaforico'!CE$30,N!$HC51:$HL51)+SUMIF(E!$HC$15:$HL$15,'Ciclo Semaforico'!CE$30,E!$HC51:$HL51)+SUMIF(O!$HC$15:$HL$15,'Ciclo Semaforico'!CE$30,O!$HC51:$HL51)),(SUMIF(S!$HC$15:$HL$15,'Ciclo Semaforico'!CE$30,S!$HC51:$HL51)+SUMIF(N!$HC$15:$HL$15,'Ciclo Semaforico'!CE$30,N!$HC51:$HL51)+SUMIF(E!$HC$15:$HL$15,'Ciclo Semaforico'!CE$30,E!$HC51:$HL51)+SUMIF(O!$HC$15:$HL$15,'Ciclo Semaforico'!CE$30,O!$HC51:$HL51))*CE$31))</f>
        <v>0</v>
      </c>
      <c r="CF76" s="245">
        <f>IF(CF$32="",IF(CF$31="",(SUMIF(S!$HC$15:$HL$15,'Ciclo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Semaforico'!CF$30,O!$HC51:$HL51))*CF$31),(SUMIF(S!$HC$15:$HL$15,'Ciclo Semaforico'!CF$32,S!$HC51:$HL51)+SUMIF(N!$HC$15:$HL$15,'Ciclo Semaforico'!CF$32,N!$HC51:$HL51)+SUMIF(E!$HC$15:$HL$15,'Ciclo Semaforico'!CF$32,E!$HC51:$HL51)+SUMIF(O!$HC$15:$HL$15,'Ciclo Semaforico'!CF$32,O!$HC51:$HL51))-IF(CF$31="",(SUMIF(S!$HC$15:$HL$15,'Ciclo Semaforico'!CF$30,S!$HC51:$HL51)+SUMIF(N!$HC$15:$HL$15,'Ciclo Semaforico'!CF$30,N!$HC51:$HL51)+SUMIF(E!$HC$15:$HL$15,'Ciclo Semaforico'!CF$30,E!$HC51:$HL51)+SUMIF(O!$HC$15:$HL$15,'Ciclo Semaforico'!CF$30,O!$HC51:$HL51)),(SUMIF(S!$HC$15:$HL$15,'Ciclo Semaforico'!CF$30,S!$HC51:$HL51)+SUMIF(N!$HC$15:$HL$15,'Ciclo Semaforico'!CF$30,N!$HC51:$HL51)+SUMIF(E!$HC$15:$HL$15,'Ciclo Semaforico'!CF$30,E!$HC51:$HL51)+SUMIF(O!$HC$15:$HL$15,'Ciclo Semaforico'!CF$30,O!$HC51:$HL51))*CF$31))</f>
        <v>0</v>
      </c>
      <c r="CG76" s="245">
        <f>IF(CG$32="",IF(CG$31="",(SUMIF(S!$HC$15:$HL$15,'Ciclo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Semaforico'!CG$30,O!$HC51:$HL51))*CG$31),(SUMIF(S!$HC$15:$HL$15,'Ciclo Semaforico'!CG$32,S!$HC51:$HL51)+SUMIF(N!$HC$15:$HL$15,'Ciclo Semaforico'!CG$32,N!$HC51:$HL51)+SUMIF(E!$HC$15:$HL$15,'Ciclo Semaforico'!CG$32,E!$HC51:$HL51)+SUMIF(O!$HC$15:$HL$15,'Ciclo Semaforico'!CG$32,O!$HC51:$HL51))-IF(CG$31="",(SUMIF(S!$HC$15:$HL$15,'Ciclo Semaforico'!CG$30,S!$HC51:$HL51)+SUMIF(N!$HC$15:$HL$15,'Ciclo Semaforico'!CG$30,N!$HC51:$HL51)+SUMIF(E!$HC$15:$HL$15,'Ciclo Semaforico'!CG$30,E!$HC51:$HL51)+SUMIF(O!$HC$15:$HL$15,'Ciclo Semaforico'!CG$30,O!$HC51:$HL51)),(SUMIF(S!$HC$15:$HL$15,'Ciclo Semaforico'!CG$30,S!$HC51:$HL51)+SUMIF(N!$HC$15:$HL$15,'Ciclo Semaforico'!CG$30,N!$HC51:$HL51)+SUMIF(E!$HC$15:$HL$15,'Ciclo Semaforico'!CG$30,E!$HC51:$HL51)+SUMIF(O!$HC$15:$HL$15,'Ciclo Semaforico'!CG$30,O!$HC51:$HL51))*CG$31))</f>
        <v>0</v>
      </c>
      <c r="CH76" s="246">
        <f>IF(CH$32="",IF(CH$31="",(SUMIF(S!$HC$15:$HL$15,'Ciclo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Semaforico'!CH$30,O!$HC51:$HL51))*CH$31),(SUMIF(S!$HC$15:$HL$15,'Ciclo Semaforico'!CH$32,S!$HC51:$HL51)+SUMIF(N!$HC$15:$HL$15,'Ciclo Semaforico'!CH$32,N!$HC51:$HL51)+SUMIF(E!$HC$15:$HL$15,'Ciclo Semaforico'!CH$32,E!$HC51:$HL51)+SUMIF(O!$HC$15:$HL$15,'Ciclo Semaforico'!CH$32,O!$HC51:$HL51))-IF(CH$31="",(SUMIF(S!$HC$15:$HL$15,'Ciclo Semaforico'!CH$30,S!$HC51:$HL51)+SUMIF(N!$HC$15:$HL$15,'Ciclo Semaforico'!CH$30,N!$HC51:$HL51)+SUMIF(E!$HC$15:$HL$15,'Ciclo Semaforico'!CH$30,E!$HC51:$HL51)+SUMIF(O!$HC$15:$HL$15,'Ciclo Semaforico'!CH$30,O!$HC51:$HL51)),(SUMIF(S!$HC$15:$HL$15,'Ciclo Semaforico'!CH$30,S!$HC51:$HL51)+SUMIF(N!$HC$15:$HL$15,'Ciclo Semaforico'!CH$30,N!$HC51:$HL51)+SUMIF(E!$HC$15:$HL$15,'Ciclo Semaforico'!CH$30,E!$HC51:$HL51)+SUMIF(O!$HC$15:$HL$15,'Ciclo Semaforico'!CH$30,O!$HC51:$HL51))*CH$31))</f>
        <v>0</v>
      </c>
      <c r="CI76" s="244">
        <f t="shared" ref="CI76:CI107" si="208">+SUM(AA73:AA76)</f>
        <v>0</v>
      </c>
      <c r="CJ76" s="245">
        <f t="shared" ref="CJ76:CJ107" si="209">+SUM(AB73:AB76)</f>
        <v>0</v>
      </c>
      <c r="CK76" s="245">
        <f t="shared" ref="CK76:CK107" si="210">+SUM(AC73:AC76)</f>
        <v>0</v>
      </c>
      <c r="CL76" s="245">
        <f t="shared" ref="CL76:CL107" si="211">+SUM(AD73:AD76)</f>
        <v>0</v>
      </c>
      <c r="CM76" s="245" t="e">
        <f t="shared" ref="CM76:CM107" si="212">+SUM(AE73:AE76)</f>
        <v>#REF!</v>
      </c>
      <c r="CN76" s="245">
        <f t="shared" ref="CN76:CN107" si="213">+SUM(AF73:AF76)</f>
        <v>0</v>
      </c>
      <c r="CO76" s="245">
        <f t="shared" ref="CO76:CO107" si="214">+SUM(AG73:AG76)</f>
        <v>0</v>
      </c>
      <c r="CP76" s="245">
        <f t="shared" ref="CP76:CP107" si="215">+SUM(AH73:AH76)</f>
        <v>0</v>
      </c>
      <c r="CQ76" s="245">
        <f t="shared" ref="CQ76:CQ107" si="216">+SUM(AI73:AI76)</f>
        <v>0</v>
      </c>
      <c r="CR76" s="245">
        <f t="shared" ref="CR76:CR107" si="217">+SUM(AJ73:AJ76)</f>
        <v>0</v>
      </c>
      <c r="CS76" s="245">
        <f t="shared" ref="CS76:CS107" si="218">+SUM(AK73:AK76)</f>
        <v>0</v>
      </c>
      <c r="CT76" s="246">
        <f t="shared" ref="CT76:CT107" si="219">+SUM(AL73:AL76)</f>
        <v>0</v>
      </c>
      <c r="CU76" s="244">
        <f t="shared" ref="CU76:CU107" si="220">+SUM(AM73:AM76)</f>
        <v>0</v>
      </c>
      <c r="CV76" s="245">
        <f t="shared" ref="CV76:CV107" si="221">+SUM(AN73:AN76)</f>
        <v>0</v>
      </c>
      <c r="CW76" s="245">
        <f t="shared" ref="CW76:CW107" si="222">+SUM(AO73:AO76)</f>
        <v>0</v>
      </c>
      <c r="CX76" s="245">
        <f t="shared" ref="CX76:CX107" si="223">+SUM(AP73:AP76)</f>
        <v>0</v>
      </c>
      <c r="CY76" s="245">
        <f t="shared" ref="CY76:CY107" si="224">+SUM(AQ73:AQ76)</f>
        <v>0</v>
      </c>
      <c r="CZ76" s="245">
        <f t="shared" ref="CZ76:CZ107" si="225">+SUM(AR73:AR76)</f>
        <v>0</v>
      </c>
      <c r="DA76" s="245">
        <f t="shared" ref="DA76:DA107" si="226">+SUM(AS73:AS76)</f>
        <v>0</v>
      </c>
      <c r="DB76" s="245">
        <f t="shared" ref="DB76:DB107" si="227">+SUM(AT73:AT76)</f>
        <v>0</v>
      </c>
      <c r="DC76" s="245">
        <f t="shared" ref="DC76:DC107" si="228">+SUM(AU73:AU76)</f>
        <v>0</v>
      </c>
      <c r="DD76" s="245">
        <f t="shared" ref="DD76:DD107" si="229">+SUM(AV73:AV76)</f>
        <v>0</v>
      </c>
      <c r="DE76" s="245">
        <f t="shared" ref="DE76:DE107" si="230">+SUM(AW73:AW76)</f>
        <v>0</v>
      </c>
      <c r="DF76" s="246">
        <f t="shared" ref="DF76:DF107" si="231">+SUM(AX73:AX76)</f>
        <v>0</v>
      </c>
      <c r="DG76" s="244" t="e">
        <f t="shared" ref="DG76:DG107" si="232">+SUM(AY73:AY76)</f>
        <v>#REF!</v>
      </c>
      <c r="DH76" s="245" t="e">
        <f t="shared" ref="DH76:DH107" si="233">+SUM(AZ73:AZ76)</f>
        <v>#REF!</v>
      </c>
      <c r="DI76" s="245" t="e">
        <f t="shared" ref="DI76:DI107" si="234">+SUM(BA73:BA76)</f>
        <v>#REF!</v>
      </c>
      <c r="DJ76" s="245" t="e">
        <f t="shared" ref="DJ76:DJ107" si="235">+SUM(BB73:BB76)</f>
        <v>#REF!</v>
      </c>
      <c r="DK76" s="245" t="e">
        <f t="shared" ref="DK76:DK107" si="236">+SUM(BC73:BC76)</f>
        <v>#REF!</v>
      </c>
      <c r="DL76" s="245" t="e">
        <f t="shared" ref="DL76:DL107" si="237">+SUM(BD73:BD76)</f>
        <v>#REF!</v>
      </c>
      <c r="DM76" s="245">
        <f t="shared" ref="DM76:DM107" si="238">+SUM(BE73:BE76)</f>
        <v>0</v>
      </c>
      <c r="DN76" s="245">
        <f t="shared" ref="DN76:DN107" si="239">+SUM(BF73:BF76)</f>
        <v>0</v>
      </c>
      <c r="DO76" s="245">
        <f t="shared" ref="DO76:DO107" si="240">+SUM(BG73:BG76)</f>
        <v>0</v>
      </c>
      <c r="DP76" s="245">
        <f t="shared" ref="DP76:DP107" si="241">+SUM(BH73:BH76)</f>
        <v>0</v>
      </c>
      <c r="DQ76" s="245">
        <f t="shared" ref="DQ76:DQ107" si="242">+SUM(BI73:BI76)</f>
        <v>0</v>
      </c>
      <c r="DR76" s="246">
        <f t="shared" ref="DR76:DR107" si="243">+SUM(BJ73:BJ76)</f>
        <v>0</v>
      </c>
      <c r="DS76" s="244">
        <f t="shared" ref="DS76:DS107" si="244">+SUM(BK73:BK76)</f>
        <v>0</v>
      </c>
      <c r="DT76" s="245">
        <f t="shared" ref="DT76:DT107" si="245">+SUM(BL73:BL76)</f>
        <v>0</v>
      </c>
      <c r="DU76" s="245">
        <f t="shared" ref="DU76:DU107" si="246">+SUM(BM73:BM76)</f>
        <v>0</v>
      </c>
      <c r="DV76" s="245">
        <f t="shared" ref="DV76:DV107" si="247">+SUM(BN73:BN76)</f>
        <v>0</v>
      </c>
      <c r="DW76" s="245">
        <f t="shared" ref="DW76:DW107" si="248">+SUM(BO73:BO76)</f>
        <v>0</v>
      </c>
      <c r="DX76" s="245">
        <f t="shared" ref="DX76:DX107" si="249">+SUM(BP73:BP76)</f>
        <v>0</v>
      </c>
      <c r="DY76" s="245">
        <f t="shared" ref="DY76:DY107" si="250">+SUM(BQ73:BQ76)</f>
        <v>0</v>
      </c>
      <c r="DZ76" s="245">
        <f t="shared" ref="DZ76:DZ107" si="251">+SUM(BR73:BR76)</f>
        <v>0</v>
      </c>
      <c r="EA76" s="245">
        <f t="shared" ref="EA76:EA107" si="252">+SUM(BS73:BS76)</f>
        <v>0</v>
      </c>
      <c r="EB76" s="245">
        <f t="shared" ref="EB76:EB107" si="253">+SUM(BT73:BT76)</f>
        <v>0</v>
      </c>
      <c r="EC76" s="245">
        <f t="shared" ref="EC76:EC107" si="254">+SUM(BU73:BU76)</f>
        <v>0</v>
      </c>
      <c r="ED76" s="246">
        <f t="shared" ref="ED76:ED107" si="255">+SUM(BV73:BV76)</f>
        <v>0</v>
      </c>
      <c r="EE76" s="244">
        <f t="shared" ref="EE76:EE107" si="256">+SUM(BW73:BW76)</f>
        <v>0</v>
      </c>
      <c r="EF76" s="245">
        <f t="shared" ref="EF76:EF107" si="257">+SUM(BX73:BX76)</f>
        <v>0</v>
      </c>
      <c r="EG76" s="245">
        <f t="shared" ref="EG76:EG107" si="258">+SUM(BY73:BY76)</f>
        <v>0</v>
      </c>
      <c r="EH76" s="245">
        <f t="shared" ref="EH76:EH107" si="259">+SUM(BZ73:BZ76)</f>
        <v>0</v>
      </c>
      <c r="EI76" s="245">
        <f t="shared" ref="EI76:EI107" si="260">+SUM(CA73:CA76)</f>
        <v>0</v>
      </c>
      <c r="EJ76" s="245">
        <f t="shared" ref="EJ76:EJ107" si="261">+SUM(CB73:CB76)</f>
        <v>0</v>
      </c>
      <c r="EK76" s="245">
        <f t="shared" ref="EK76:EK107" si="262">+SUM(CC73:CC76)</f>
        <v>0</v>
      </c>
      <c r="EL76" s="245">
        <f t="shared" ref="EL76:EL107" si="263">+SUM(CD73:CD76)</f>
        <v>0</v>
      </c>
      <c r="EM76" s="245">
        <f t="shared" ref="EM76:EM107" si="264">+SUM(CE73:CE76)</f>
        <v>0</v>
      </c>
      <c r="EN76" s="245">
        <f t="shared" ref="EN76:EN107" si="265">+SUM(CF73:CF76)</f>
        <v>0</v>
      </c>
      <c r="EO76" s="245">
        <f t="shared" ref="EO76:EO107" si="266">+SUM(CG73:CG76)</f>
        <v>0</v>
      </c>
      <c r="EP76" s="246">
        <f t="shared" ref="EP76:EP107" si="267">+SUM(CH73:CH76)</f>
        <v>0</v>
      </c>
      <c r="EQ76" s="255">
        <f t="shared" ref="EQ76:EQ107" si="268">+IF(EQ$30="","",ROUND(((CI76*EQ$32)/EQ$31)/$IU76,2))</f>
        <v>0</v>
      </c>
      <c r="ER76" s="256">
        <f t="shared" ref="ER76:ER107" si="269">+IF(ER$30="","",ROUND(((CJ76*ER$32)/ER$31)/$IU76,2))</f>
        <v>0</v>
      </c>
      <c r="ES76" s="256">
        <f t="shared" ref="ES76:ES107" si="270">+IF(ES$30="","",ROUND(((CK76*ES$32)/ES$31)/$IU76,2))</f>
        <v>0</v>
      </c>
      <c r="ET76" s="256">
        <f t="shared" ref="ET76:ET107" si="271">+IF(ET$30="","",ROUND(((CL76*ET$32)/ET$31)/$IU76,2))</f>
        <v>0</v>
      </c>
      <c r="EU76" s="256" t="e">
        <f t="shared" ref="EU76:EU107" si="272">+IF(EU$30="","",ROUND(((CM76*EU$32)/EU$31)/$IU76,2))</f>
        <v>#REF!</v>
      </c>
      <c r="EV76" s="256">
        <f t="shared" ref="EV76:EV107" si="273">+IF(EV$30="","",ROUND(((CN76*EV$32)/EV$31)/$IU76,2))</f>
        <v>0</v>
      </c>
      <c r="EW76" s="256">
        <f t="shared" ref="EW76:EW107" si="274">+IF(EW$30="","",ROUND(((CO76*EW$32)/EW$31)/$IU76,2))</f>
        <v>0</v>
      </c>
      <c r="EX76" s="256" t="str">
        <f t="shared" ref="EX76:EX107" si="275">+IF(EX$30="","",ROUND(((CP76*EX$32)/EX$31)/$IU76,2))</f>
        <v/>
      </c>
      <c r="EY76" s="256" t="str">
        <f t="shared" ref="EY76:EY107" si="276">+IF(EY$30="","",ROUND(((CQ76*EY$32)/EY$31)/$IU76,2))</f>
        <v/>
      </c>
      <c r="EZ76" s="256" t="str">
        <f t="shared" ref="EZ76:EZ107" si="277">+IF(EZ$30="","",ROUND(((CR76*EZ$32)/EZ$31)/$IU76,2))</f>
        <v/>
      </c>
      <c r="FA76" s="256" t="str">
        <f t="shared" ref="FA76:FA107" si="278">+IF(FA$30="","",ROUND(((CS76*FA$32)/FA$31)/$IU76,2))</f>
        <v/>
      </c>
      <c r="FB76" s="257" t="str">
        <f t="shared" ref="FB76:FB107" si="279">+IF(FB$30="","",ROUND(((CT76*FB$32)/FB$31)/$IU76,2))</f>
        <v/>
      </c>
      <c r="FC76" s="255">
        <f t="shared" ref="FC76:FC107" si="280">+IF(FC$30="","",ROUND(((CU76*FC$32)/FC$31)/$IU76,2))</f>
        <v>0</v>
      </c>
      <c r="FD76" s="256" t="str">
        <f t="shared" ref="FD76:FD107" si="281">+IF(FD$30="","",ROUND(((CV76*FD$32)/FD$31)/$IU76,2))</f>
        <v/>
      </c>
      <c r="FE76" s="256" t="str">
        <f t="shared" ref="FE76:FE107" si="282">+IF(FE$30="","",ROUND(((CW76*FE$32)/FE$31)/$IU76,2))</f>
        <v/>
      </c>
      <c r="FF76" s="256" t="str">
        <f t="shared" ref="FF76:FF107" si="283">+IF(FF$30="","",ROUND(((CX76*FF$32)/FF$31)/$IU76,2))</f>
        <v/>
      </c>
      <c r="FG76" s="256" t="str">
        <f t="shared" ref="FG76:FG107" si="284">+IF(FG$30="","",ROUND(((CY76*FG$32)/FG$31)/$IU76,2))</f>
        <v/>
      </c>
      <c r="FH76" s="256" t="str">
        <f t="shared" ref="FH76:FH107" si="285">+IF(FH$30="","",ROUND(((CZ76*FH$32)/FH$31)/$IU76,2))</f>
        <v/>
      </c>
      <c r="FI76" s="256" t="str">
        <f t="shared" ref="FI76:FI107" si="286">+IF(FI$30="","",ROUND(((DA76*FI$32)/FI$31)/$IU76,2))</f>
        <v/>
      </c>
      <c r="FJ76" s="256" t="str">
        <f t="shared" ref="FJ76:FJ107" si="287">+IF(FJ$30="","",ROUND(((DB76*FJ$32)/FJ$31)/$IU76,2))</f>
        <v/>
      </c>
      <c r="FK76" s="256" t="str">
        <f t="shared" ref="FK76:FK107" si="288">+IF(FK$30="","",ROUND(((DC76*FK$32)/FK$31)/$IU76,2))</f>
        <v/>
      </c>
      <c r="FL76" s="256" t="str">
        <f t="shared" ref="FL76:FL107" si="289">+IF(FL$30="","",ROUND(((DD76*FL$32)/FL$31)/$IU76,2))</f>
        <v/>
      </c>
      <c r="FM76" s="256" t="str">
        <f t="shared" ref="FM76:FM107" si="290">+IF(FM$30="","",ROUND(((DE76*FM$32)/FM$31)/$IU76,2))</f>
        <v/>
      </c>
      <c r="FN76" s="257" t="str">
        <f t="shared" ref="FN76:FN107" si="291">+IF(FN$30="","",ROUND(((DF76*FN$32)/FN$31)/$IU76,2))</f>
        <v/>
      </c>
      <c r="FO76" s="255" t="e">
        <f t="shared" ref="FO76:FO107" si="292">+IF(FO$30="","",ROUND(((DG76*FO$32)/FO$31)/$IU76,2))</f>
        <v>#REF!</v>
      </c>
      <c r="FP76" s="256" t="e">
        <f t="shared" ref="FP76:FP107" si="293">+IF(FP$30="","",ROUND(((DH76*FP$32)/FP$31)/$IU76,2))</f>
        <v>#REF!</v>
      </c>
      <c r="FQ76" s="256" t="e">
        <f t="shared" ref="FQ76:FQ107" si="294">+IF(FQ$30="","",ROUND(((DI76*FQ$32)/FQ$31)/$IU76,2))</f>
        <v>#REF!</v>
      </c>
      <c r="FR76" s="256" t="e">
        <f t="shared" ref="FR76:FR107" si="295">+IF(FR$30="","",ROUND(((DJ76*FR$32)/FR$31)/$IU76,2))</f>
        <v>#REF!</v>
      </c>
      <c r="FS76" s="256" t="e">
        <f t="shared" ref="FS76:FS107" si="296">+IF(FS$30="","",ROUND(((DK76*FS$32)/FS$31)/$IU76,2))</f>
        <v>#REF!</v>
      </c>
      <c r="FT76" s="256" t="e">
        <f t="shared" ref="FT76:FT107" si="297">+IF(FT$30="","",ROUND(((DL76*FT$32)/FT$31)/$IU76,2))</f>
        <v>#REF!</v>
      </c>
      <c r="FU76" s="256" t="str">
        <f t="shared" ref="FU76:FU107" si="298">+IF(FU$30="","",ROUND(((DM76*FU$32)/FU$31)/$IU76,2))</f>
        <v/>
      </c>
      <c r="FV76" s="256" t="str">
        <f t="shared" ref="FV76:FV107" si="299">+IF(FV$30="","",ROUND(((DN76*FV$32)/FV$31)/$IU76,2))</f>
        <v/>
      </c>
      <c r="FW76" s="256" t="str">
        <f t="shared" ref="FW76:FW107" si="300">+IF(FW$30="","",ROUND(((DO76*FW$32)/FW$31)/$IU76,2))</f>
        <v/>
      </c>
      <c r="FX76" s="256" t="str">
        <f t="shared" ref="FX76:FX107" si="301">+IF(FX$30="","",ROUND(((DP76*FX$32)/FX$31)/$IU76,2))</f>
        <v/>
      </c>
      <c r="FY76" s="256" t="str">
        <f t="shared" ref="FY76:FY107" si="302">+IF(FY$30="","",ROUND(((DQ76*FY$32)/FY$31)/$IU76,2))</f>
        <v/>
      </c>
      <c r="FZ76" s="257" t="str">
        <f t="shared" ref="FZ76:FZ107" si="303">+IF(FZ$30="","",ROUND(((DR76*FZ$32)/FZ$31)/$IU76,2))</f>
        <v/>
      </c>
      <c r="GA76" s="255" t="str">
        <f t="shared" ref="GA76:GA107" si="304">+IF(GA$30="","",ROUND(((DS76*GA$32)/GA$31)/$IU76,2))</f>
        <v/>
      </c>
      <c r="GB76" s="256" t="str">
        <f t="shared" ref="GB76:GB107" si="305">+IF(GB$30="","",ROUND(((DT76*GB$32)/GB$31)/$IU76,2))</f>
        <v/>
      </c>
      <c r="GC76" s="256" t="str">
        <f t="shared" ref="GC76:GC107" si="306">+IF(GC$30="","",ROUND(((DU76*GC$32)/GC$31)/$IU76,2))</f>
        <v/>
      </c>
      <c r="GD76" s="256" t="str">
        <f t="shared" ref="GD76:GD107" si="307">+IF(GD$30="","",ROUND(((DV76*GD$32)/GD$31)/$IU76,2))</f>
        <v/>
      </c>
      <c r="GE76" s="256" t="str">
        <f t="shared" ref="GE76:GE107" si="308">+IF(GE$30="","",ROUND(((DW76*GE$32)/GE$31)/$IU76,2))</f>
        <v/>
      </c>
      <c r="GF76" s="256" t="str">
        <f t="shared" ref="GF76:GF107" si="309">+IF(GF$30="","",ROUND(((DX76*GF$32)/GF$31)/$IU76,2))</f>
        <v/>
      </c>
      <c r="GG76" s="256" t="str">
        <f t="shared" ref="GG76:GG107" si="310">+IF(GG$30="","",ROUND(((DY76*GG$32)/GG$31)/$IU76,2))</f>
        <v/>
      </c>
      <c r="GH76" s="256" t="str">
        <f t="shared" ref="GH76:GH107" si="311">+IF(GH$30="","",ROUND(((DZ76*GH$32)/GH$31)/$IU76,2))</f>
        <v/>
      </c>
      <c r="GI76" s="256" t="str">
        <f t="shared" ref="GI76:GI107" si="312">+IF(GI$30="","",ROUND(((EA76*GI$32)/GI$31)/$IU76,2))</f>
        <v/>
      </c>
      <c r="GJ76" s="256" t="str">
        <f t="shared" ref="GJ76:GJ107" si="313">+IF(GJ$30="","",ROUND(((EB76*GJ$32)/GJ$31)/$IU76,2))</f>
        <v/>
      </c>
      <c r="GK76" s="256" t="str">
        <f t="shared" ref="GK76:GK107" si="314">+IF(GK$30="","",ROUND(((EC76*GK$32)/GK$31)/$IU76,2))</f>
        <v/>
      </c>
      <c r="GL76" s="257" t="str">
        <f t="shared" ref="GL76:GL107" si="315">+IF(GL$30="","",ROUND(((ED76*GL$32)/GL$31)/$IU76,2))</f>
        <v/>
      </c>
      <c r="GM76" s="255" t="str">
        <f t="shared" ref="GM76:GM107" si="316">+IF(GM$30="","",ROUND(((EE76*GM$32)/GM$31)/$IU76,2))</f>
        <v/>
      </c>
      <c r="GN76" s="256" t="str">
        <f t="shared" ref="GN76:GN107" si="317">+IF(GN$30="","",ROUND(((EF76*GN$32)/GN$31)/$IU76,2))</f>
        <v/>
      </c>
      <c r="GO76" s="256" t="str">
        <f t="shared" ref="GO76:GO107" si="318">+IF(GO$30="","",ROUND(((EG76*GO$32)/GO$31)/$IU76,2))</f>
        <v/>
      </c>
      <c r="GP76" s="256" t="str">
        <f t="shared" ref="GP76:GP107" si="319">+IF(GP$30="","",ROUND(((EH76*GP$32)/GP$31)/$IU76,2))</f>
        <v/>
      </c>
      <c r="GQ76" s="256" t="str">
        <f t="shared" ref="GQ76:GQ107" si="320">+IF(GQ$30="","",ROUND(((EI76*GQ$32)/GQ$31)/$IU76,2))</f>
        <v/>
      </c>
      <c r="GR76" s="256" t="str">
        <f t="shared" ref="GR76:GR107" si="321">+IF(GR$30="","",ROUND(((EJ76*GR$32)/GR$31)/$IU76,2))</f>
        <v/>
      </c>
      <c r="GS76" s="256" t="str">
        <f t="shared" ref="GS76:GS107" si="322">+IF(GS$30="","",ROUND(((EK76*GS$32)/GS$31)/$IU76,2))</f>
        <v/>
      </c>
      <c r="GT76" s="256" t="str">
        <f t="shared" ref="GT76:GT107" si="323">+IF(GT$30="","",ROUND(((EL76*GT$32)/GT$31)/$IU76,2))</f>
        <v/>
      </c>
      <c r="GU76" s="256" t="str">
        <f t="shared" ref="GU76:GU107" si="324">+IF(GU$30="","",ROUND(((EM76*GU$32)/GU$31)/$IU76,2))</f>
        <v/>
      </c>
      <c r="GV76" s="256" t="str">
        <f t="shared" ref="GV76:GV107" si="325">+IF(GV$30="","",ROUND(((EN76*GV$32)/GV$31)/$IU76,2))</f>
        <v/>
      </c>
      <c r="GW76" s="256" t="str">
        <f t="shared" ref="GW76:GW107" si="326">+IF(GW$30="","",ROUND(((EO76*GW$32)/GW$31)/$IU76,2))</f>
        <v/>
      </c>
      <c r="GX76" s="257" t="str">
        <f t="shared" ref="GX76:GX107" si="327">+IF(GX$30="","",ROUND(((EP76*GX$32)/GX$31)/$IU76,2))</f>
        <v/>
      </c>
      <c r="GY76" s="252">
        <f t="shared" si="185"/>
        <v>0</v>
      </c>
      <c r="GZ76" s="253" t="e">
        <f t="shared" si="185"/>
        <v>#REF!</v>
      </c>
      <c r="HA76" s="253">
        <f t="shared" si="185"/>
        <v>0</v>
      </c>
      <c r="HB76" s="253">
        <f t="shared" si="185"/>
        <v>0</v>
      </c>
      <c r="HC76" s="253">
        <f t="shared" si="185"/>
        <v>0</v>
      </c>
      <c r="HD76" s="253">
        <f t="shared" si="185"/>
        <v>0</v>
      </c>
      <c r="HE76" s="253">
        <f t="shared" si="185"/>
        <v>0</v>
      </c>
      <c r="HF76" s="254">
        <f t="shared" si="185"/>
        <v>0</v>
      </c>
      <c r="HG76" s="252">
        <f t="shared" si="187"/>
        <v>0</v>
      </c>
      <c r="HH76" s="253">
        <f t="shared" si="187"/>
        <v>0</v>
      </c>
      <c r="HI76" s="253">
        <f t="shared" si="187"/>
        <v>0</v>
      </c>
      <c r="HJ76" s="253">
        <f t="shared" si="187"/>
        <v>0</v>
      </c>
      <c r="HK76" s="253">
        <f t="shared" si="187"/>
        <v>0</v>
      </c>
      <c r="HL76" s="253">
        <f t="shared" si="187"/>
        <v>0</v>
      </c>
      <c r="HM76" s="253">
        <f t="shared" si="187"/>
        <v>0</v>
      </c>
      <c r="HN76" s="254">
        <f t="shared" si="187"/>
        <v>0</v>
      </c>
      <c r="HO76" s="252" t="e">
        <f t="shared" si="189"/>
        <v>#REF!</v>
      </c>
      <c r="HP76" s="253" t="e">
        <f t="shared" si="189"/>
        <v>#REF!</v>
      </c>
      <c r="HQ76" s="253">
        <f t="shared" si="189"/>
        <v>0</v>
      </c>
      <c r="HR76" s="253">
        <f t="shared" si="189"/>
        <v>0</v>
      </c>
      <c r="HS76" s="253">
        <f t="shared" si="189"/>
        <v>0</v>
      </c>
      <c r="HT76" s="253">
        <f t="shared" si="189"/>
        <v>0</v>
      </c>
      <c r="HU76" s="253">
        <f t="shared" si="189"/>
        <v>0</v>
      </c>
      <c r="HV76" s="254">
        <f t="shared" si="189"/>
        <v>0</v>
      </c>
      <c r="HW76" s="252">
        <f t="shared" si="191"/>
        <v>0</v>
      </c>
      <c r="HX76" s="253">
        <f t="shared" si="191"/>
        <v>0</v>
      </c>
      <c r="HY76" s="253">
        <f t="shared" si="191"/>
        <v>0</v>
      </c>
      <c r="HZ76" s="253">
        <f t="shared" si="191"/>
        <v>0</v>
      </c>
      <c r="IA76" s="253">
        <f t="shared" si="191"/>
        <v>0</v>
      </c>
      <c r="IB76" s="253">
        <f t="shared" si="191"/>
        <v>0</v>
      </c>
      <c r="IC76" s="253">
        <f t="shared" si="191"/>
        <v>0</v>
      </c>
      <c r="ID76" s="254">
        <f t="shared" si="191"/>
        <v>0</v>
      </c>
      <c r="IE76" s="252">
        <f t="shared" si="193"/>
        <v>0</v>
      </c>
      <c r="IF76" s="253">
        <f t="shared" si="193"/>
        <v>0</v>
      </c>
      <c r="IG76" s="253">
        <f t="shared" si="193"/>
        <v>0</v>
      </c>
      <c r="IH76" s="253">
        <f t="shared" si="193"/>
        <v>0</v>
      </c>
      <c r="II76" s="253">
        <f t="shared" si="193"/>
        <v>0</v>
      </c>
      <c r="IJ76" s="253">
        <f t="shared" si="193"/>
        <v>0</v>
      </c>
      <c r="IK76" s="253">
        <f t="shared" si="193"/>
        <v>0</v>
      </c>
      <c r="IL76" s="254">
        <f t="shared" si="193"/>
        <v>0</v>
      </c>
      <c r="IM76" s="255" t="e">
        <f t="shared" si="203"/>
        <v>#REF!</v>
      </c>
      <c r="IN76" s="256">
        <f t="shared" si="204"/>
        <v>0</v>
      </c>
      <c r="IO76" s="256" t="e">
        <f t="shared" si="205"/>
        <v>#REF!</v>
      </c>
      <c r="IP76" s="256">
        <f t="shared" si="206"/>
        <v>0</v>
      </c>
      <c r="IQ76" s="257">
        <f t="shared" si="207"/>
        <v>0</v>
      </c>
      <c r="IR76" s="404" t="e">
        <f t="shared" si="195"/>
        <v>#REF!</v>
      </c>
      <c r="IS76" s="250">
        <f t="shared" si="202"/>
        <v>15</v>
      </c>
      <c r="IT76" s="258" t="e">
        <f t="shared" ref="IT76:IT107" si="328">+IX76-IS76</f>
        <v>#REF!</v>
      </c>
      <c r="IU76" s="664">
        <v>2400</v>
      </c>
      <c r="IV76" s="409">
        <v>2</v>
      </c>
      <c r="IW76" s="648" t="s">
        <v>214</v>
      </c>
      <c r="IX76" s="649" t="e">
        <f t="shared" si="196"/>
        <v>#REF!</v>
      </c>
      <c r="IY76" s="650" t="e">
        <f t="shared" ref="IY76:IY107" si="329">+IF($IR76=0,"",($IM76/$IR76)*IT76)</f>
        <v>#REF!</v>
      </c>
      <c r="IZ76" s="651">
        <v>3</v>
      </c>
      <c r="JA76" s="652">
        <v>2</v>
      </c>
      <c r="JB76" s="650" t="e">
        <f t="shared" ref="JB76:JB107" si="330">+IF($IR76=0,"",($IN76/$IR76)*IT76)</f>
        <v>#REF!</v>
      </c>
      <c r="JC76" s="651">
        <f>+JC75</f>
        <v>3</v>
      </c>
      <c r="JD76" s="652">
        <v>2</v>
      </c>
      <c r="JE76" s="653" t="e">
        <f t="shared" ref="JE76:JE107" si="331">+IF($IR76=0,"",($IO76/$IR76)*IT76)</f>
        <v>#REF!</v>
      </c>
      <c r="JF76" s="654">
        <v>3</v>
      </c>
      <c r="JG76" s="652">
        <v>2</v>
      </c>
      <c r="JH76" s="653"/>
      <c r="JI76" s="654"/>
      <c r="JJ76" s="655"/>
      <c r="JK76" s="418"/>
      <c r="JL76" s="419"/>
      <c r="JM76" s="420"/>
      <c r="JN76" s="662">
        <v>1</v>
      </c>
      <c r="JO76" s="662">
        <v>1.4</v>
      </c>
      <c r="JP76" s="662">
        <v>1</v>
      </c>
      <c r="JQ76" s="662">
        <v>1</v>
      </c>
      <c r="JR76" s="663">
        <v>1</v>
      </c>
      <c r="JS76" s="658" t="e">
        <f t="shared" si="201"/>
        <v>#REF!</v>
      </c>
    </row>
    <row r="77" spans="25:279" ht="20.100000000000001" hidden="1" customHeight="1">
      <c r="Y77" s="380" t="e">
        <f>N!IK52</f>
        <v>#REF!</v>
      </c>
      <c r="Z77" s="377" t="s">
        <v>34</v>
      </c>
      <c r="AA77" s="244">
        <f>IF(AA$32="",IF(AA$31="",(SUMIF(S!$HC$15:$HL$15,'Ciclo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Semaforico'!AA$30,O!$HC52:$HL52))*AA$31),(SUMIF(S!$HC$15:$HL$15,'Ciclo Semaforico'!AA$32,S!$HC52:$HL52)+SUMIF(N!$HC$15:$HL$15,'Ciclo Semaforico'!AA$32,N!$HC52:$HL52)+SUMIF(E!$HC$15:$HL$15,'Ciclo Semaforico'!AA$32,E!$HC52:$HL52)+SUMIF(O!$HC$15:$HL$15,'Ciclo Semaforico'!AA$32,O!$HC52:$HL52))-IF(AA$31="",(SUMIF(S!$HC$15:$HL$15,'Ciclo Semaforico'!AA$30,S!$HC52:$HL52)+SUMIF(N!$HC$15:$HL$15,'Ciclo Semaforico'!AA$30,N!$HC52:$HL52)+SUMIF(E!$HC$15:$HL$15,'Ciclo Semaforico'!AA$30,E!$HC52:$HL52)+SUMIF(O!$HC$15:$HL$15,'Ciclo Semaforico'!AA$30,O!$HC52:$HL52)),(SUMIF(S!$HC$15:$HL$15,'Ciclo Semaforico'!AA$30,S!$HC52:$HL52)+SUMIF(N!$HC$15:$HL$15,'Ciclo Semaforico'!AA$30,N!$HC52:$HL52)+SUMIF(E!$HC$15:$HL$15,'Ciclo Semaforico'!AA$30,E!$HC52:$HL52)+SUMIF(O!$HC$15:$HL$15,'Ciclo Semaforico'!AA$30,O!$HC52:$HL52))*AA$31))</f>
        <v>0</v>
      </c>
      <c r="AB77" s="245">
        <f>IF(AB$32="",IF(AB$31="",(SUMIF(S!$HC$15:$HL$15,'Ciclo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Semaforico'!AB$30,O!$HC52:$HL52))*AB$31),(SUMIF(S!$HC$15:$HL$15,'Ciclo Semaforico'!AB$32,S!$HC52:$HL52)+SUMIF(N!$HC$15:$HL$15,'Ciclo Semaforico'!AB$32,N!$HC52:$HL52)+SUMIF(E!$HC$15:$HL$15,'Ciclo Semaforico'!AB$32,E!$HC52:$HL52)+SUMIF(O!$HC$15:$HL$15,'Ciclo Semaforico'!AB$32,O!$HC52:$HL52))-IF(AB$31="",(SUMIF(S!$HC$15:$HL$15,'Ciclo Semaforico'!AB$30,S!$HC52:$HL52)+SUMIF(N!$HC$15:$HL$15,'Ciclo Semaforico'!AB$30,N!$HC52:$HL52)+SUMIF(E!$HC$15:$HL$15,'Ciclo Semaforico'!AB$30,E!$HC52:$HL52)+SUMIF(O!$HC$15:$HL$15,'Ciclo Semaforico'!AB$30,O!$HC52:$HL52)),(SUMIF(S!$HC$15:$HL$15,'Ciclo Semaforico'!AB$30,S!$HC52:$HL52)+SUMIF(N!$HC$15:$HL$15,'Ciclo Semaforico'!AB$30,N!$HC52:$HL52)+SUMIF(E!$HC$15:$HL$15,'Ciclo Semaforico'!AB$30,E!$HC52:$HL52)+SUMIF(O!$HC$15:$HL$15,'Ciclo Semaforico'!AB$30,O!$HC52:$HL52))*AB$31))</f>
        <v>0</v>
      </c>
      <c r="AC77" s="245">
        <f>IF(AC$32="",IF(AC$31="",(SUMIF(S!$HC$15:$HL$15,'Ciclo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Semaforico'!AC$30,O!$HC52:$HL52))*AC$31),(SUMIF(S!$HC$15:$HL$15,'Ciclo Semaforico'!AC$32,S!$HC52:$HL52)+SUMIF(N!$HC$15:$HL$15,'Ciclo Semaforico'!AC$32,N!$HC52:$HL52)+SUMIF(E!$HC$15:$HL$15,'Ciclo Semaforico'!AC$32,E!$HC52:$HL52)+SUMIF(O!$HC$15:$HL$15,'Ciclo Semaforico'!AC$32,O!$HC52:$HL52))-IF(AC$31="",(SUMIF(S!$HC$15:$HL$15,'Ciclo Semaforico'!AC$30,S!$HC52:$HL52)+SUMIF(N!$HC$15:$HL$15,'Ciclo Semaforico'!AC$30,N!$HC52:$HL52)+SUMIF(E!$HC$15:$HL$15,'Ciclo Semaforico'!AC$30,E!$HC52:$HL52)+SUMIF(O!$HC$15:$HL$15,'Ciclo Semaforico'!AC$30,O!$HC52:$HL52)),(SUMIF(S!$HC$15:$HL$15,'Ciclo Semaforico'!AC$30,S!$HC52:$HL52)+SUMIF(N!$HC$15:$HL$15,'Ciclo Semaforico'!AC$30,N!$HC52:$HL52)+SUMIF(E!$HC$15:$HL$15,'Ciclo Semaforico'!AC$30,E!$HC52:$HL52)+SUMIF(O!$HC$15:$HL$15,'Ciclo Semaforico'!AC$30,O!$HC52:$HL52))*AC$31))</f>
        <v>0</v>
      </c>
      <c r="AD77" s="245">
        <f>IF(AD$32="",IF(AD$31="",(SUMIF(S!$HC$15:$HL$15,'Ciclo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Semaforico'!AD$30,O!$HC52:$HL52))*AD$31),(SUMIF(S!$HC$15:$HL$15,'Ciclo Semaforico'!AD$32,S!$HC52:$HL52)+SUMIF(N!$HC$15:$HL$15,'Ciclo Semaforico'!AD$32,N!$HC52:$HL52)+SUMIF(E!$HC$15:$HL$15,'Ciclo Semaforico'!AD$32,E!$HC52:$HL52)+SUMIF(O!$HC$15:$HL$15,'Ciclo Semaforico'!AD$32,O!$HC52:$HL52))-IF(AD$31="",(SUMIF(S!$HC$15:$HL$15,'Ciclo Semaforico'!AD$30,S!$HC52:$HL52)+SUMIF(N!$HC$15:$HL$15,'Ciclo Semaforico'!AD$30,N!$HC52:$HL52)+SUMIF(E!$HC$15:$HL$15,'Ciclo Semaforico'!AD$30,E!$HC52:$HL52)+SUMIF(O!$HC$15:$HL$15,'Ciclo Semaforico'!AD$30,O!$HC52:$HL52)),(SUMIF(S!$HC$15:$HL$15,'Ciclo Semaforico'!AD$30,S!$HC52:$HL52)+SUMIF(N!$HC$15:$HL$15,'Ciclo Semaforico'!AD$30,N!$HC52:$HL52)+SUMIF(E!$HC$15:$HL$15,'Ciclo Semaforico'!AD$30,E!$HC52:$HL52)+SUMIF(O!$HC$15:$HL$15,'Ciclo Semaforico'!AD$30,O!$HC52:$HL52))*AD$31))</f>
        <v>0</v>
      </c>
      <c r="AE77" s="245" t="e">
        <f>IF(AE$32="",IF(AE$31="",(SUMIF(S!$HC$15:$HL$15,'Ciclo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Semaforico'!AE$30,O!$HC52:$HL52))*AE$31),(SUMIF(S!$HC$15:$HL$15,'Ciclo Semaforico'!AE$32,S!$HC52:$HL52)+SUMIF(N!$HC$15:$HL$15,'Ciclo Semaforico'!AE$32,N!$HC52:$HL52)+SUMIF(E!$HC$15:$HL$15,'Ciclo Semaforico'!AE$32,E!$HC52:$HL52)+SUMIF(O!$HC$15:$HL$15,'Ciclo Semaforico'!AE$32,O!$HC52:$HL52))-IF(AE$31="",(SUMIF(S!$HC$15:$HL$15,'Ciclo Semaforico'!AE$30,S!$HC52:$HL52)+SUMIF(N!$HC$15:$HL$15,'Ciclo Semaforico'!AE$30,N!$HC52:$HL52)+SUMIF(E!$HC$15:$HL$15,'Ciclo Semaforico'!AE$30,E!$HC52:$HL52)+SUMIF(O!$HC$15:$HL$15,'Ciclo Semaforico'!AE$30,O!$HC52:$HL52)),(SUMIF(S!$HC$15:$HL$15,'Ciclo Semaforico'!AE$30,S!$HC52:$HL52)+SUMIF(N!$HC$15:$HL$15,'Ciclo Semaforico'!AE$30,N!$HC52:$HL52)+SUMIF(E!$HC$15:$HL$15,'Ciclo Semaforico'!AE$30,E!$HC52:$HL52)+SUMIF(O!$HC$15:$HL$15,'Ciclo Semaforico'!AE$30,O!$HC52:$HL52))*AE$31))</f>
        <v>#REF!</v>
      </c>
      <c r="AF77" s="245">
        <f>IF(AF$32="",IF(AF$31="",(SUMIF(S!$HC$15:$HL$15,'Ciclo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Semaforico'!AF$30,O!$HC52:$HL52))*AF$31),(SUMIF(S!$HC$15:$HL$15,'Ciclo Semaforico'!AF$32,S!$HC52:$HL52)+SUMIF(N!$HC$15:$HL$15,'Ciclo Semaforico'!AF$32,N!$HC52:$HL52)+SUMIF(E!$HC$15:$HL$15,'Ciclo Semaforico'!AF$32,E!$HC52:$HL52)+SUMIF(O!$HC$15:$HL$15,'Ciclo Semaforico'!AF$32,O!$HC52:$HL52))-IF(AF$31="",(SUMIF(S!$HC$15:$HL$15,'Ciclo Semaforico'!AF$30,S!$HC52:$HL52)+SUMIF(N!$HC$15:$HL$15,'Ciclo Semaforico'!AF$30,N!$HC52:$HL52)+SUMIF(E!$HC$15:$HL$15,'Ciclo Semaforico'!AF$30,E!$HC52:$HL52)+SUMIF(O!$HC$15:$HL$15,'Ciclo Semaforico'!AF$30,O!$HC52:$HL52)),(SUMIF(S!$HC$15:$HL$15,'Ciclo Semaforico'!AF$30,S!$HC52:$HL52)+SUMIF(N!$HC$15:$HL$15,'Ciclo Semaforico'!AF$30,N!$HC52:$HL52)+SUMIF(E!$HC$15:$HL$15,'Ciclo Semaforico'!AF$30,E!$HC52:$HL52)+SUMIF(O!$HC$15:$HL$15,'Ciclo Semaforico'!AF$30,O!$HC52:$HL52))*AF$31))</f>
        <v>0</v>
      </c>
      <c r="AG77" s="245">
        <f>IF(AG$32="",IF(AG$31="",(SUMIF(S!$HC$15:$HL$15,'Ciclo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Semaforico'!AG$30,O!$HC52:$HL52))*AG$31),(SUMIF(S!$HC$15:$HL$15,'Ciclo Semaforico'!AG$32,S!$HC52:$HL52)+SUMIF(N!$HC$15:$HL$15,'Ciclo Semaforico'!AG$32,N!$HC52:$HL52)+SUMIF(E!$HC$15:$HL$15,'Ciclo Semaforico'!AG$32,E!$HC52:$HL52)+SUMIF(O!$HC$15:$HL$15,'Ciclo Semaforico'!AG$32,O!$HC52:$HL52))-IF(AG$31="",(SUMIF(S!$HC$15:$HL$15,'Ciclo Semaforico'!AG$30,S!$HC52:$HL52)+SUMIF(N!$HC$15:$HL$15,'Ciclo Semaforico'!AG$30,N!$HC52:$HL52)+SUMIF(E!$HC$15:$HL$15,'Ciclo Semaforico'!AG$30,E!$HC52:$HL52)+SUMIF(O!$HC$15:$HL$15,'Ciclo Semaforico'!AG$30,O!$HC52:$HL52)),(SUMIF(S!$HC$15:$HL$15,'Ciclo Semaforico'!AG$30,S!$HC52:$HL52)+SUMIF(N!$HC$15:$HL$15,'Ciclo Semaforico'!AG$30,N!$HC52:$HL52)+SUMIF(E!$HC$15:$HL$15,'Ciclo Semaforico'!AG$30,E!$HC52:$HL52)+SUMIF(O!$HC$15:$HL$15,'Ciclo Semaforico'!AG$30,O!$HC52:$HL52))*AG$31))</f>
        <v>0</v>
      </c>
      <c r="AH77" s="245">
        <f>IF(AH$32="",IF(AH$31="",(SUMIF(S!$HC$15:$HL$15,'Ciclo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Semaforico'!AH$30,O!$HC52:$HL52))*AH$31),(SUMIF(S!$HC$15:$HL$15,'Ciclo Semaforico'!AH$32,S!$HC52:$HL52)+SUMIF(N!$HC$15:$HL$15,'Ciclo Semaforico'!AH$32,N!$HC52:$HL52)+SUMIF(E!$HC$15:$HL$15,'Ciclo Semaforico'!AH$32,E!$HC52:$HL52)+SUMIF(O!$HC$15:$HL$15,'Ciclo Semaforico'!AH$32,O!$HC52:$HL52))-IF(AH$31="",(SUMIF(S!$HC$15:$HL$15,'Ciclo Semaforico'!AH$30,S!$HC52:$HL52)+SUMIF(N!$HC$15:$HL$15,'Ciclo Semaforico'!AH$30,N!$HC52:$HL52)+SUMIF(E!$HC$15:$HL$15,'Ciclo Semaforico'!AH$30,E!$HC52:$HL52)+SUMIF(O!$HC$15:$HL$15,'Ciclo Semaforico'!AH$30,O!$HC52:$HL52)),(SUMIF(S!$HC$15:$HL$15,'Ciclo Semaforico'!AH$30,S!$HC52:$HL52)+SUMIF(N!$HC$15:$HL$15,'Ciclo Semaforico'!AH$30,N!$HC52:$HL52)+SUMIF(E!$HC$15:$HL$15,'Ciclo Semaforico'!AH$30,E!$HC52:$HL52)+SUMIF(O!$HC$15:$HL$15,'Ciclo Semaforico'!AH$30,O!$HC52:$HL52))*AH$31))</f>
        <v>0</v>
      </c>
      <c r="AI77" s="245">
        <f>IF(AI$32="",IF(AI$31="",(SUMIF(S!$HC$15:$HL$15,'Ciclo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Semaforico'!AI$30,O!$HC52:$HL52))*AI$31),(SUMIF(S!$HC$15:$HL$15,'Ciclo Semaforico'!AI$32,S!$HC52:$HL52)+SUMIF(N!$HC$15:$HL$15,'Ciclo Semaforico'!AI$32,N!$HC52:$HL52)+SUMIF(E!$HC$15:$HL$15,'Ciclo Semaforico'!AI$32,E!$HC52:$HL52)+SUMIF(O!$HC$15:$HL$15,'Ciclo Semaforico'!AI$32,O!$HC52:$HL52))-IF(AI$31="",(SUMIF(S!$HC$15:$HL$15,'Ciclo Semaforico'!AI$30,S!$HC52:$HL52)+SUMIF(N!$HC$15:$HL$15,'Ciclo Semaforico'!AI$30,N!$HC52:$HL52)+SUMIF(E!$HC$15:$HL$15,'Ciclo Semaforico'!AI$30,E!$HC52:$HL52)+SUMIF(O!$HC$15:$HL$15,'Ciclo Semaforico'!AI$30,O!$HC52:$HL52)),(SUMIF(S!$HC$15:$HL$15,'Ciclo Semaforico'!AI$30,S!$HC52:$HL52)+SUMIF(N!$HC$15:$HL$15,'Ciclo Semaforico'!AI$30,N!$HC52:$HL52)+SUMIF(E!$HC$15:$HL$15,'Ciclo Semaforico'!AI$30,E!$HC52:$HL52)+SUMIF(O!$HC$15:$HL$15,'Ciclo Semaforico'!AI$30,O!$HC52:$HL52))*AI$31))</f>
        <v>0</v>
      </c>
      <c r="AJ77" s="245">
        <f>IF(AJ$32="",IF(AJ$31="",(SUMIF(S!$HC$15:$HL$15,'Ciclo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Semaforico'!AJ$30,O!$HC52:$HL52))*AJ$31),(SUMIF(S!$HC$15:$HL$15,'Ciclo Semaforico'!AJ$32,S!$HC52:$HL52)+SUMIF(N!$HC$15:$HL$15,'Ciclo Semaforico'!AJ$32,N!$HC52:$HL52)+SUMIF(E!$HC$15:$HL$15,'Ciclo Semaforico'!AJ$32,E!$HC52:$HL52)+SUMIF(O!$HC$15:$HL$15,'Ciclo Semaforico'!AJ$32,O!$HC52:$HL52))-IF(AJ$31="",(SUMIF(S!$HC$15:$HL$15,'Ciclo Semaforico'!AJ$30,S!$HC52:$HL52)+SUMIF(N!$HC$15:$HL$15,'Ciclo Semaforico'!AJ$30,N!$HC52:$HL52)+SUMIF(E!$HC$15:$HL$15,'Ciclo Semaforico'!AJ$30,E!$HC52:$HL52)+SUMIF(O!$HC$15:$HL$15,'Ciclo Semaforico'!AJ$30,O!$HC52:$HL52)),(SUMIF(S!$HC$15:$HL$15,'Ciclo Semaforico'!AJ$30,S!$HC52:$HL52)+SUMIF(N!$HC$15:$HL$15,'Ciclo Semaforico'!AJ$30,N!$HC52:$HL52)+SUMIF(E!$HC$15:$HL$15,'Ciclo Semaforico'!AJ$30,E!$HC52:$HL52)+SUMIF(O!$HC$15:$HL$15,'Ciclo Semaforico'!AJ$30,O!$HC52:$HL52))*AJ$31))</f>
        <v>0</v>
      </c>
      <c r="AK77" s="245">
        <f>IF(AK$32="",IF(AK$31="",(SUMIF(S!$HC$15:$HL$15,'Ciclo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Semaforico'!AK$30,O!$HC52:$HL52))*AK$31),(SUMIF(S!$HC$15:$HL$15,'Ciclo Semaforico'!AK$32,S!$HC52:$HL52)+SUMIF(N!$HC$15:$HL$15,'Ciclo Semaforico'!AK$32,N!$HC52:$HL52)+SUMIF(E!$HC$15:$HL$15,'Ciclo Semaforico'!AK$32,E!$HC52:$HL52)+SUMIF(O!$HC$15:$HL$15,'Ciclo Semaforico'!AK$32,O!$HC52:$HL52))-IF(AK$31="",(SUMIF(S!$HC$15:$HL$15,'Ciclo Semaforico'!AK$30,S!$HC52:$HL52)+SUMIF(N!$HC$15:$HL$15,'Ciclo Semaforico'!AK$30,N!$HC52:$HL52)+SUMIF(E!$HC$15:$HL$15,'Ciclo Semaforico'!AK$30,E!$HC52:$HL52)+SUMIF(O!$HC$15:$HL$15,'Ciclo Semaforico'!AK$30,O!$HC52:$HL52)),(SUMIF(S!$HC$15:$HL$15,'Ciclo Semaforico'!AK$30,S!$HC52:$HL52)+SUMIF(N!$HC$15:$HL$15,'Ciclo Semaforico'!AK$30,N!$HC52:$HL52)+SUMIF(E!$HC$15:$HL$15,'Ciclo Semaforico'!AK$30,E!$HC52:$HL52)+SUMIF(O!$HC$15:$HL$15,'Ciclo Semaforico'!AK$30,O!$HC52:$HL52))*AK$31))</f>
        <v>0</v>
      </c>
      <c r="AL77" s="246">
        <f>IF(AL$32="",IF(AL$31="",(SUMIF(S!$HC$15:$HL$15,'Ciclo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Semaforico'!AL$30,O!$HC52:$HL52))*AL$31),(SUMIF(S!$HC$15:$HL$15,'Ciclo Semaforico'!AL$32,S!$HC52:$HL52)+SUMIF(N!$HC$15:$HL$15,'Ciclo Semaforico'!AL$32,N!$HC52:$HL52)+SUMIF(E!$HC$15:$HL$15,'Ciclo Semaforico'!AL$32,E!$HC52:$HL52)+SUMIF(O!$HC$15:$HL$15,'Ciclo Semaforico'!AL$32,O!$HC52:$HL52))-IF(AL$31="",(SUMIF(S!$HC$15:$HL$15,'Ciclo Semaforico'!AL$30,S!$HC52:$HL52)+SUMIF(N!$HC$15:$HL$15,'Ciclo Semaforico'!AL$30,N!$HC52:$HL52)+SUMIF(E!$HC$15:$HL$15,'Ciclo Semaforico'!AL$30,E!$HC52:$HL52)+SUMIF(O!$HC$15:$HL$15,'Ciclo Semaforico'!AL$30,O!$HC52:$HL52)),(SUMIF(S!$HC$15:$HL$15,'Ciclo Semaforico'!AL$30,S!$HC52:$HL52)+SUMIF(N!$HC$15:$HL$15,'Ciclo Semaforico'!AL$30,N!$HC52:$HL52)+SUMIF(E!$HC$15:$HL$15,'Ciclo Semaforico'!AL$30,E!$HC52:$HL52)+SUMIF(O!$HC$15:$HL$15,'Ciclo Semaforico'!AL$30,O!$HC52:$HL52))*AL$31))</f>
        <v>0</v>
      </c>
      <c r="AM77" s="244">
        <f>IF(AM$32="",IF(AM$31="",(SUMIF(S!$HC$15:$HL$15,'Ciclo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Semaforico'!AM$30,O!$HC52:$HL52))*AM$31),(SUMIF(S!$HC$15:$HL$15,'Ciclo Semaforico'!AM$32,S!$HC52:$HL52)+SUMIF(N!$HC$15:$HL$15,'Ciclo Semaforico'!AM$32,N!$HC52:$HL52)+SUMIF(E!$HC$15:$HL$15,'Ciclo Semaforico'!AM$32,E!$HC52:$HL52)+SUMIF(O!$HC$15:$HL$15,'Ciclo Semaforico'!AM$32,O!$HC52:$HL52))-IF(AM$31="",(SUMIF(S!$HC$15:$HL$15,'Ciclo Semaforico'!AM$30,S!$HC52:$HL52)+SUMIF(N!$HC$15:$HL$15,'Ciclo Semaforico'!AM$30,N!$HC52:$HL52)+SUMIF(E!$HC$15:$HL$15,'Ciclo Semaforico'!AM$30,E!$HC52:$HL52)+SUMIF(O!$HC$15:$HL$15,'Ciclo Semaforico'!AM$30,O!$HC52:$HL52)),(SUMIF(S!$HC$15:$HL$15,'Ciclo Semaforico'!AM$30,S!$HC52:$HL52)+SUMIF(N!$HC$15:$HL$15,'Ciclo Semaforico'!AM$30,N!$HC52:$HL52)+SUMIF(E!$HC$15:$HL$15,'Ciclo Semaforico'!AM$30,E!$HC52:$HL52)+SUMIF(O!$HC$15:$HL$15,'Ciclo Semaforico'!AM$30,O!$HC52:$HL52))*AM$31))</f>
        <v>0</v>
      </c>
      <c r="AN77" s="245">
        <f>IF(AN$32="",IF(AN$31="",(SUMIF(S!$HC$15:$HL$15,'Ciclo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Semaforico'!AN$30,O!$HC52:$HL52))*AN$31),(SUMIF(S!$HC$15:$HL$15,'Ciclo Semaforico'!AN$32,S!$HC52:$HL52)+SUMIF(N!$HC$15:$HL$15,'Ciclo Semaforico'!AN$32,N!$HC52:$HL52)+SUMIF(E!$HC$15:$HL$15,'Ciclo Semaforico'!AN$32,E!$HC52:$HL52)+SUMIF(O!$HC$15:$HL$15,'Ciclo Semaforico'!AN$32,O!$HC52:$HL52))-IF(AN$31="",(SUMIF(S!$HC$15:$HL$15,'Ciclo Semaforico'!AN$30,S!$HC52:$HL52)+SUMIF(N!$HC$15:$HL$15,'Ciclo Semaforico'!AN$30,N!$HC52:$HL52)+SUMIF(E!$HC$15:$HL$15,'Ciclo Semaforico'!AN$30,E!$HC52:$HL52)+SUMIF(O!$HC$15:$HL$15,'Ciclo Semaforico'!AN$30,O!$HC52:$HL52)),(SUMIF(S!$HC$15:$HL$15,'Ciclo Semaforico'!AN$30,S!$HC52:$HL52)+SUMIF(N!$HC$15:$HL$15,'Ciclo Semaforico'!AN$30,N!$HC52:$HL52)+SUMIF(E!$HC$15:$HL$15,'Ciclo Semaforico'!AN$30,E!$HC52:$HL52)+SUMIF(O!$HC$15:$HL$15,'Ciclo Semaforico'!AN$30,O!$HC52:$HL52))*AN$31))</f>
        <v>0</v>
      </c>
      <c r="AO77" s="245">
        <f>IF(AO$32="",IF(AO$31="",(SUMIF(S!$HC$15:$HL$15,'Ciclo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Semaforico'!AO$30,O!$HC52:$HL52))*AO$31),(SUMIF(S!$HC$15:$HL$15,'Ciclo Semaforico'!AO$32,S!$HC52:$HL52)+SUMIF(N!$HC$15:$HL$15,'Ciclo Semaforico'!AO$32,N!$HC52:$HL52)+SUMIF(E!$HC$15:$HL$15,'Ciclo Semaforico'!AO$32,E!$HC52:$HL52)+SUMIF(O!$HC$15:$HL$15,'Ciclo Semaforico'!AO$32,O!$HC52:$HL52))-IF(AO$31="",(SUMIF(S!$HC$15:$HL$15,'Ciclo Semaforico'!AO$30,S!$HC52:$HL52)+SUMIF(N!$HC$15:$HL$15,'Ciclo Semaforico'!AO$30,N!$HC52:$HL52)+SUMIF(E!$HC$15:$HL$15,'Ciclo Semaforico'!AO$30,E!$HC52:$HL52)+SUMIF(O!$HC$15:$HL$15,'Ciclo Semaforico'!AO$30,O!$HC52:$HL52)),(SUMIF(S!$HC$15:$HL$15,'Ciclo Semaforico'!AO$30,S!$HC52:$HL52)+SUMIF(N!$HC$15:$HL$15,'Ciclo Semaforico'!AO$30,N!$HC52:$HL52)+SUMIF(E!$HC$15:$HL$15,'Ciclo Semaforico'!AO$30,E!$HC52:$HL52)+SUMIF(O!$HC$15:$HL$15,'Ciclo Semaforico'!AO$30,O!$HC52:$HL52))*AO$31))</f>
        <v>0</v>
      </c>
      <c r="AP77" s="245">
        <f>IF(AP$32="",IF(AP$31="",(SUMIF(S!$HC$15:$HL$15,'Ciclo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Semaforico'!AP$30,O!$HC52:$HL52))*AP$31),(SUMIF(S!$HC$15:$HL$15,'Ciclo Semaforico'!AP$32,S!$HC52:$HL52)+SUMIF(N!$HC$15:$HL$15,'Ciclo Semaforico'!AP$32,N!$HC52:$HL52)+SUMIF(E!$HC$15:$HL$15,'Ciclo Semaforico'!AP$32,E!$HC52:$HL52)+SUMIF(O!$HC$15:$HL$15,'Ciclo Semaforico'!AP$32,O!$HC52:$HL52))-IF(AP$31="",(SUMIF(S!$HC$15:$HL$15,'Ciclo Semaforico'!AP$30,S!$HC52:$HL52)+SUMIF(N!$HC$15:$HL$15,'Ciclo Semaforico'!AP$30,N!$HC52:$HL52)+SUMIF(E!$HC$15:$HL$15,'Ciclo Semaforico'!AP$30,E!$HC52:$HL52)+SUMIF(O!$HC$15:$HL$15,'Ciclo Semaforico'!AP$30,O!$HC52:$HL52)),(SUMIF(S!$HC$15:$HL$15,'Ciclo Semaforico'!AP$30,S!$HC52:$HL52)+SUMIF(N!$HC$15:$HL$15,'Ciclo Semaforico'!AP$30,N!$HC52:$HL52)+SUMIF(E!$HC$15:$HL$15,'Ciclo Semaforico'!AP$30,E!$HC52:$HL52)+SUMIF(O!$HC$15:$HL$15,'Ciclo Semaforico'!AP$30,O!$HC52:$HL52))*AP$31))</f>
        <v>0</v>
      </c>
      <c r="AQ77" s="245">
        <f>IF(AQ$32="",IF(AQ$31="",(SUMIF(S!$HC$15:$HL$15,'Ciclo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Semaforico'!AQ$30,O!$HC52:$HL52))*AQ$31),(SUMIF(S!$HC$15:$HL$15,'Ciclo Semaforico'!AQ$32,S!$HC52:$HL52)+SUMIF(N!$HC$15:$HL$15,'Ciclo Semaforico'!AQ$32,N!$HC52:$HL52)+SUMIF(E!$HC$15:$HL$15,'Ciclo Semaforico'!AQ$32,E!$HC52:$HL52)+SUMIF(O!$HC$15:$HL$15,'Ciclo Semaforico'!AQ$32,O!$HC52:$HL52))-IF(AQ$31="",(SUMIF(S!$HC$15:$HL$15,'Ciclo Semaforico'!AQ$30,S!$HC52:$HL52)+SUMIF(N!$HC$15:$HL$15,'Ciclo Semaforico'!AQ$30,N!$HC52:$HL52)+SUMIF(E!$HC$15:$HL$15,'Ciclo Semaforico'!AQ$30,E!$HC52:$HL52)+SUMIF(O!$HC$15:$HL$15,'Ciclo Semaforico'!AQ$30,O!$HC52:$HL52)),(SUMIF(S!$HC$15:$HL$15,'Ciclo Semaforico'!AQ$30,S!$HC52:$HL52)+SUMIF(N!$HC$15:$HL$15,'Ciclo Semaforico'!AQ$30,N!$HC52:$HL52)+SUMIF(E!$HC$15:$HL$15,'Ciclo Semaforico'!AQ$30,E!$HC52:$HL52)+SUMIF(O!$HC$15:$HL$15,'Ciclo Semaforico'!AQ$30,O!$HC52:$HL52))*AQ$31))</f>
        <v>0</v>
      </c>
      <c r="AR77" s="245">
        <f>IF(AR$32="",IF(AR$31="",(SUMIF(S!$HC$15:$HL$15,'Ciclo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Semaforico'!AR$30,O!$HC52:$HL52))*AR$31),(SUMIF(S!$HC$15:$HL$15,'Ciclo Semaforico'!AR$32,S!$HC52:$HL52)+SUMIF(N!$HC$15:$HL$15,'Ciclo Semaforico'!AR$32,N!$HC52:$HL52)+SUMIF(E!$HC$15:$HL$15,'Ciclo Semaforico'!AR$32,E!$HC52:$HL52)+SUMIF(O!$HC$15:$HL$15,'Ciclo Semaforico'!AR$32,O!$HC52:$HL52))-IF(AR$31="",(SUMIF(S!$HC$15:$HL$15,'Ciclo Semaforico'!AR$30,S!$HC52:$HL52)+SUMIF(N!$HC$15:$HL$15,'Ciclo Semaforico'!AR$30,N!$HC52:$HL52)+SUMIF(E!$HC$15:$HL$15,'Ciclo Semaforico'!AR$30,E!$HC52:$HL52)+SUMIF(O!$HC$15:$HL$15,'Ciclo Semaforico'!AR$30,O!$HC52:$HL52)),(SUMIF(S!$HC$15:$HL$15,'Ciclo Semaforico'!AR$30,S!$HC52:$HL52)+SUMIF(N!$HC$15:$HL$15,'Ciclo Semaforico'!AR$30,N!$HC52:$HL52)+SUMIF(E!$HC$15:$HL$15,'Ciclo Semaforico'!AR$30,E!$HC52:$HL52)+SUMIF(O!$HC$15:$HL$15,'Ciclo Semaforico'!AR$30,O!$HC52:$HL52))*AR$31))</f>
        <v>0</v>
      </c>
      <c r="AS77" s="245">
        <f>IF(AS$32="",IF(AS$31="",(SUMIF(S!$HC$15:$HL$15,'Ciclo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Semaforico'!AS$30,O!$HC52:$HL52))*AS$31),(SUMIF(S!$HC$15:$HL$15,'Ciclo Semaforico'!AS$32,S!$HC52:$HL52)+SUMIF(N!$HC$15:$HL$15,'Ciclo Semaforico'!AS$32,N!$HC52:$HL52)+SUMIF(E!$HC$15:$HL$15,'Ciclo Semaforico'!AS$32,E!$HC52:$HL52)+SUMIF(O!$HC$15:$HL$15,'Ciclo Semaforico'!AS$32,O!$HC52:$HL52))-IF(AS$31="",(SUMIF(S!$HC$15:$HL$15,'Ciclo Semaforico'!AS$30,S!$HC52:$HL52)+SUMIF(N!$HC$15:$HL$15,'Ciclo Semaforico'!AS$30,N!$HC52:$HL52)+SUMIF(E!$HC$15:$HL$15,'Ciclo Semaforico'!AS$30,E!$HC52:$HL52)+SUMIF(O!$HC$15:$HL$15,'Ciclo Semaforico'!AS$30,O!$HC52:$HL52)),(SUMIF(S!$HC$15:$HL$15,'Ciclo Semaforico'!AS$30,S!$HC52:$HL52)+SUMIF(N!$HC$15:$HL$15,'Ciclo Semaforico'!AS$30,N!$HC52:$HL52)+SUMIF(E!$HC$15:$HL$15,'Ciclo Semaforico'!AS$30,E!$HC52:$HL52)+SUMIF(O!$HC$15:$HL$15,'Ciclo Semaforico'!AS$30,O!$HC52:$HL52))*AS$31))</f>
        <v>0</v>
      </c>
      <c r="AT77" s="245">
        <f>IF(AT$32="",IF(AT$31="",(SUMIF(S!$HC$15:$HL$15,'Ciclo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Semaforico'!AT$30,O!$HC52:$HL52))*AT$31),(SUMIF(S!$HC$15:$HL$15,'Ciclo Semaforico'!AT$32,S!$HC52:$HL52)+SUMIF(N!$HC$15:$HL$15,'Ciclo Semaforico'!AT$32,N!$HC52:$HL52)+SUMIF(E!$HC$15:$HL$15,'Ciclo Semaforico'!AT$32,E!$HC52:$HL52)+SUMIF(O!$HC$15:$HL$15,'Ciclo Semaforico'!AT$32,O!$HC52:$HL52))-IF(AT$31="",(SUMIF(S!$HC$15:$HL$15,'Ciclo Semaforico'!AT$30,S!$HC52:$HL52)+SUMIF(N!$HC$15:$HL$15,'Ciclo Semaforico'!AT$30,N!$HC52:$HL52)+SUMIF(E!$HC$15:$HL$15,'Ciclo Semaforico'!AT$30,E!$HC52:$HL52)+SUMIF(O!$HC$15:$HL$15,'Ciclo Semaforico'!AT$30,O!$HC52:$HL52)),(SUMIF(S!$HC$15:$HL$15,'Ciclo Semaforico'!AT$30,S!$HC52:$HL52)+SUMIF(N!$HC$15:$HL$15,'Ciclo Semaforico'!AT$30,N!$HC52:$HL52)+SUMIF(E!$HC$15:$HL$15,'Ciclo Semaforico'!AT$30,E!$HC52:$HL52)+SUMIF(O!$HC$15:$HL$15,'Ciclo Semaforico'!AT$30,O!$HC52:$HL52))*AT$31))</f>
        <v>0</v>
      </c>
      <c r="AU77" s="245">
        <f>IF(AU$32="",IF(AU$31="",(SUMIF(S!$HC$15:$HL$15,'Ciclo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Semaforico'!AU$30,O!$HC52:$HL52))*AU$31),(SUMIF(S!$HC$15:$HL$15,'Ciclo Semaforico'!AU$32,S!$HC52:$HL52)+SUMIF(N!$HC$15:$HL$15,'Ciclo Semaforico'!AU$32,N!$HC52:$HL52)+SUMIF(E!$HC$15:$HL$15,'Ciclo Semaforico'!AU$32,E!$HC52:$HL52)+SUMIF(O!$HC$15:$HL$15,'Ciclo Semaforico'!AU$32,O!$HC52:$HL52))-IF(AU$31="",(SUMIF(S!$HC$15:$HL$15,'Ciclo Semaforico'!AU$30,S!$HC52:$HL52)+SUMIF(N!$HC$15:$HL$15,'Ciclo Semaforico'!AU$30,N!$HC52:$HL52)+SUMIF(E!$HC$15:$HL$15,'Ciclo Semaforico'!AU$30,E!$HC52:$HL52)+SUMIF(O!$HC$15:$HL$15,'Ciclo Semaforico'!AU$30,O!$HC52:$HL52)),(SUMIF(S!$HC$15:$HL$15,'Ciclo Semaforico'!AU$30,S!$HC52:$HL52)+SUMIF(N!$HC$15:$HL$15,'Ciclo Semaforico'!AU$30,N!$HC52:$HL52)+SUMIF(E!$HC$15:$HL$15,'Ciclo Semaforico'!AU$30,E!$HC52:$HL52)+SUMIF(O!$HC$15:$HL$15,'Ciclo Semaforico'!AU$30,O!$HC52:$HL52))*AU$31))</f>
        <v>0</v>
      </c>
      <c r="AV77" s="245">
        <f>IF(AV$32="",IF(AV$31="",(SUMIF(S!$HC$15:$HL$15,'Ciclo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Semaforico'!AV$30,O!$HC52:$HL52))*AV$31),(SUMIF(S!$HC$15:$HL$15,'Ciclo Semaforico'!AV$32,S!$HC52:$HL52)+SUMIF(N!$HC$15:$HL$15,'Ciclo Semaforico'!AV$32,N!$HC52:$HL52)+SUMIF(E!$HC$15:$HL$15,'Ciclo Semaforico'!AV$32,E!$HC52:$HL52)+SUMIF(O!$HC$15:$HL$15,'Ciclo Semaforico'!AV$32,O!$HC52:$HL52))-IF(AV$31="",(SUMIF(S!$HC$15:$HL$15,'Ciclo Semaforico'!AV$30,S!$HC52:$HL52)+SUMIF(N!$HC$15:$HL$15,'Ciclo Semaforico'!AV$30,N!$HC52:$HL52)+SUMIF(E!$HC$15:$HL$15,'Ciclo Semaforico'!AV$30,E!$HC52:$HL52)+SUMIF(O!$HC$15:$HL$15,'Ciclo Semaforico'!AV$30,O!$HC52:$HL52)),(SUMIF(S!$HC$15:$HL$15,'Ciclo Semaforico'!AV$30,S!$HC52:$HL52)+SUMIF(N!$HC$15:$HL$15,'Ciclo Semaforico'!AV$30,N!$HC52:$HL52)+SUMIF(E!$HC$15:$HL$15,'Ciclo Semaforico'!AV$30,E!$HC52:$HL52)+SUMIF(O!$HC$15:$HL$15,'Ciclo Semaforico'!AV$30,O!$HC52:$HL52))*AV$31))</f>
        <v>0</v>
      </c>
      <c r="AW77" s="245">
        <f>IF(AW$32="",IF(AW$31="",(SUMIF(S!$HC$15:$HL$15,'Ciclo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Semaforico'!AW$30,O!$HC52:$HL52))*AW$31),(SUMIF(S!$HC$15:$HL$15,'Ciclo Semaforico'!AW$32,S!$HC52:$HL52)+SUMIF(N!$HC$15:$HL$15,'Ciclo Semaforico'!AW$32,N!$HC52:$HL52)+SUMIF(E!$HC$15:$HL$15,'Ciclo Semaforico'!AW$32,E!$HC52:$HL52)+SUMIF(O!$HC$15:$HL$15,'Ciclo Semaforico'!AW$32,O!$HC52:$HL52))-IF(AW$31="",(SUMIF(S!$HC$15:$HL$15,'Ciclo Semaforico'!AW$30,S!$HC52:$HL52)+SUMIF(N!$HC$15:$HL$15,'Ciclo Semaforico'!AW$30,N!$HC52:$HL52)+SUMIF(E!$HC$15:$HL$15,'Ciclo Semaforico'!AW$30,E!$HC52:$HL52)+SUMIF(O!$HC$15:$HL$15,'Ciclo Semaforico'!AW$30,O!$HC52:$HL52)),(SUMIF(S!$HC$15:$HL$15,'Ciclo Semaforico'!AW$30,S!$HC52:$HL52)+SUMIF(N!$HC$15:$HL$15,'Ciclo Semaforico'!AW$30,N!$HC52:$HL52)+SUMIF(E!$HC$15:$HL$15,'Ciclo Semaforico'!AW$30,E!$HC52:$HL52)+SUMIF(O!$HC$15:$HL$15,'Ciclo Semaforico'!AW$30,O!$HC52:$HL52))*AW$31))</f>
        <v>0</v>
      </c>
      <c r="AX77" s="246">
        <f>IF(AX$32="",IF(AX$31="",(SUMIF(S!$HC$15:$HL$15,'Ciclo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Semaforico'!AX$30,O!$HC52:$HL52))*AX$31),(SUMIF(S!$HC$15:$HL$15,'Ciclo Semaforico'!AX$32,S!$HC52:$HL52)+SUMIF(N!$HC$15:$HL$15,'Ciclo Semaforico'!AX$32,N!$HC52:$HL52)+SUMIF(E!$HC$15:$HL$15,'Ciclo Semaforico'!AX$32,E!$HC52:$HL52)+SUMIF(O!$HC$15:$HL$15,'Ciclo Semaforico'!AX$32,O!$HC52:$HL52))-IF(AX$31="",(SUMIF(S!$HC$15:$HL$15,'Ciclo Semaforico'!AX$30,S!$HC52:$HL52)+SUMIF(N!$HC$15:$HL$15,'Ciclo Semaforico'!AX$30,N!$HC52:$HL52)+SUMIF(E!$HC$15:$HL$15,'Ciclo Semaforico'!AX$30,E!$HC52:$HL52)+SUMIF(O!$HC$15:$HL$15,'Ciclo Semaforico'!AX$30,O!$HC52:$HL52)),(SUMIF(S!$HC$15:$HL$15,'Ciclo Semaforico'!AX$30,S!$HC52:$HL52)+SUMIF(N!$HC$15:$HL$15,'Ciclo Semaforico'!AX$30,N!$HC52:$HL52)+SUMIF(E!$HC$15:$HL$15,'Ciclo Semaforico'!AX$30,E!$HC52:$HL52)+SUMIF(O!$HC$15:$HL$15,'Ciclo Semaforico'!AX$30,O!$HC52:$HL52))*AX$31))</f>
        <v>0</v>
      </c>
      <c r="AY77" s="244" t="e">
        <f>IF(AY$32="",IF(AY$31="",(SUMIF(S!$HC$15:$HL$15,'Ciclo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Semaforico'!AY$30,O!$HC52:$HL52))*AY$31),(SUMIF(S!$HC$15:$HL$15,'Ciclo Semaforico'!AY$32,S!$HC52:$HL52)+SUMIF(N!$HC$15:$HL$15,'Ciclo Semaforico'!AY$32,N!$HC52:$HL52)+SUMIF(E!$HC$15:$HL$15,'Ciclo Semaforico'!AY$32,E!$HC52:$HL52)+SUMIF(O!$HC$15:$HL$15,'Ciclo Semaforico'!AY$32,O!$HC52:$HL52))-IF(AY$31="",(SUMIF(S!$HC$15:$HL$15,'Ciclo Semaforico'!AY$30,S!$HC52:$HL52)+SUMIF(N!$HC$15:$HL$15,'Ciclo Semaforico'!AY$30,N!$HC52:$HL52)+SUMIF(E!$HC$15:$HL$15,'Ciclo Semaforico'!AY$30,E!$HC52:$HL52)+SUMIF(O!$HC$15:$HL$15,'Ciclo Semaforico'!AY$30,O!$HC52:$HL52)),(SUMIF(S!$HC$15:$HL$15,'Ciclo Semaforico'!AY$30,S!$HC52:$HL52)+SUMIF(N!$HC$15:$HL$15,'Ciclo Semaforico'!AY$30,N!$HC52:$HL52)+SUMIF(E!$HC$15:$HL$15,'Ciclo Semaforico'!AY$30,E!$HC52:$HL52)+SUMIF(O!$HC$15:$HL$15,'Ciclo Semaforico'!AY$30,O!$HC52:$HL52))*AY$31))</f>
        <v>#REF!</v>
      </c>
      <c r="AZ77" s="245" t="e">
        <f>IF(AZ$32="",IF(AZ$31="",(SUMIF(S!$HC$15:$HL$15,'Ciclo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Semaforico'!AZ$30,O!$HC52:$HL52))*AZ$31),(SUMIF(S!$HC$15:$HL$15,'Ciclo Semaforico'!AZ$32,S!$HC52:$HL52)+SUMIF(N!$HC$15:$HL$15,'Ciclo Semaforico'!AZ$32,N!$HC52:$HL52)+SUMIF(E!$HC$15:$HL$15,'Ciclo Semaforico'!AZ$32,E!$HC52:$HL52)+SUMIF(O!$HC$15:$HL$15,'Ciclo Semaforico'!AZ$32,O!$HC52:$HL52))-IF(AZ$31="",(SUMIF(S!$HC$15:$HL$15,'Ciclo Semaforico'!AZ$30,S!$HC52:$HL52)+SUMIF(N!$HC$15:$HL$15,'Ciclo Semaforico'!AZ$30,N!$HC52:$HL52)+SUMIF(E!$HC$15:$HL$15,'Ciclo Semaforico'!AZ$30,E!$HC52:$HL52)+SUMIF(O!$HC$15:$HL$15,'Ciclo Semaforico'!AZ$30,O!$HC52:$HL52)),(SUMIF(S!$HC$15:$HL$15,'Ciclo Semaforico'!AZ$30,S!$HC52:$HL52)+SUMIF(N!$HC$15:$HL$15,'Ciclo Semaforico'!AZ$30,N!$HC52:$HL52)+SUMIF(E!$HC$15:$HL$15,'Ciclo Semaforico'!AZ$30,E!$HC52:$HL52)+SUMIF(O!$HC$15:$HL$15,'Ciclo Semaforico'!AZ$30,O!$HC52:$HL52))*AZ$31))</f>
        <v>#REF!</v>
      </c>
      <c r="BA77" s="245" t="e">
        <f>IF(BA$32="",IF(BA$31="",(SUMIF(S!$HC$15:$HL$15,'Ciclo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Semaforico'!BA$30,O!$HC52:$HL52))*BA$31),(SUMIF(S!$HC$15:$HL$15,'Ciclo Semaforico'!BA$32,S!$HC52:$HL52)+SUMIF(N!$HC$15:$HL$15,'Ciclo Semaforico'!BA$32,N!$HC52:$HL52)+SUMIF(E!$HC$15:$HL$15,'Ciclo Semaforico'!BA$32,E!$HC52:$HL52)+SUMIF(O!$HC$15:$HL$15,'Ciclo Semaforico'!BA$32,O!$HC52:$HL52))-IF(BA$31="",(SUMIF(S!$HC$15:$HL$15,'Ciclo Semaforico'!BA$30,S!$HC52:$HL52)+SUMIF(N!$HC$15:$HL$15,'Ciclo Semaforico'!BA$30,N!$HC52:$HL52)+SUMIF(E!$HC$15:$HL$15,'Ciclo Semaforico'!BA$30,E!$HC52:$HL52)+SUMIF(O!$HC$15:$HL$15,'Ciclo Semaforico'!BA$30,O!$HC52:$HL52)),(SUMIF(S!$HC$15:$HL$15,'Ciclo Semaforico'!BA$30,S!$HC52:$HL52)+SUMIF(N!$HC$15:$HL$15,'Ciclo Semaforico'!BA$30,N!$HC52:$HL52)+SUMIF(E!$HC$15:$HL$15,'Ciclo Semaforico'!BA$30,E!$HC52:$HL52)+SUMIF(O!$HC$15:$HL$15,'Ciclo Semaforico'!BA$30,O!$HC52:$HL52))*BA$31))</f>
        <v>#REF!</v>
      </c>
      <c r="BB77" s="245" t="e">
        <f>IF(BB$32="",IF(BB$31="",(SUMIF(S!$HC$15:$HL$15,'Ciclo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Semaforico'!BB$30,O!$HC52:$HL52))*BB$31),(SUMIF(S!$HC$15:$HL$15,'Ciclo Semaforico'!BB$32,S!$HC52:$HL52)+SUMIF(N!$HC$15:$HL$15,'Ciclo Semaforico'!BB$32,N!$HC52:$HL52)+SUMIF(E!$HC$15:$HL$15,'Ciclo Semaforico'!BB$32,E!$HC52:$HL52)+SUMIF(O!$HC$15:$HL$15,'Ciclo Semaforico'!BB$32,O!$HC52:$HL52))-IF(BB$31="",(SUMIF(S!$HC$15:$HL$15,'Ciclo Semaforico'!BB$30,S!$HC52:$HL52)+SUMIF(N!$HC$15:$HL$15,'Ciclo Semaforico'!BB$30,N!$HC52:$HL52)+SUMIF(E!$HC$15:$HL$15,'Ciclo Semaforico'!BB$30,E!$HC52:$HL52)+SUMIF(O!$HC$15:$HL$15,'Ciclo Semaforico'!BB$30,O!$HC52:$HL52)),(SUMIF(S!$HC$15:$HL$15,'Ciclo Semaforico'!BB$30,S!$HC52:$HL52)+SUMIF(N!$HC$15:$HL$15,'Ciclo Semaforico'!BB$30,N!$HC52:$HL52)+SUMIF(E!$HC$15:$HL$15,'Ciclo Semaforico'!BB$30,E!$HC52:$HL52)+SUMIF(O!$HC$15:$HL$15,'Ciclo Semaforico'!BB$30,O!$HC52:$HL52))*BB$31))</f>
        <v>#REF!</v>
      </c>
      <c r="BC77" s="245" t="e">
        <f>IF(BC$32="",IF(BC$31="",(SUMIF(S!$HC$15:$HL$15,'Ciclo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Semaforico'!BC$30,O!$HC52:$HL52))*BC$31),(SUMIF(S!$HC$15:$HL$15,'Ciclo Semaforico'!BC$32,S!$HC52:$HL52)+SUMIF(N!$HC$15:$HL$15,'Ciclo Semaforico'!BC$32,N!$HC52:$HL52)+SUMIF(E!$HC$15:$HL$15,'Ciclo Semaforico'!BC$32,E!$HC52:$HL52)+SUMIF(O!$HC$15:$HL$15,'Ciclo Semaforico'!BC$32,O!$HC52:$HL52))-IF(BC$31="",(SUMIF(S!$HC$15:$HL$15,'Ciclo Semaforico'!BC$30,S!$HC52:$HL52)+SUMIF(N!$HC$15:$HL$15,'Ciclo Semaforico'!BC$30,N!$HC52:$HL52)+SUMIF(E!$HC$15:$HL$15,'Ciclo Semaforico'!BC$30,E!$HC52:$HL52)+SUMIF(O!$HC$15:$HL$15,'Ciclo Semaforico'!BC$30,O!$HC52:$HL52)),(SUMIF(S!$HC$15:$HL$15,'Ciclo Semaforico'!BC$30,S!$HC52:$HL52)+SUMIF(N!$HC$15:$HL$15,'Ciclo Semaforico'!BC$30,N!$HC52:$HL52)+SUMIF(E!$HC$15:$HL$15,'Ciclo Semaforico'!BC$30,E!$HC52:$HL52)+SUMIF(O!$HC$15:$HL$15,'Ciclo Semaforico'!BC$30,O!$HC52:$HL52))*BC$31))</f>
        <v>#REF!</v>
      </c>
      <c r="BD77" s="245" t="e">
        <f>IF(BD$32="",IF(BD$31="",(SUMIF(S!$HC$15:$HL$15,'Ciclo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Semaforico'!BD$30,O!$HC52:$HL52))*BD$31),(SUMIF(S!$HC$15:$HL$15,'Ciclo Semaforico'!BD$32,S!$HC52:$HL52)+SUMIF(N!$HC$15:$HL$15,'Ciclo Semaforico'!BD$32,N!$HC52:$HL52)+SUMIF(E!$HC$15:$HL$15,'Ciclo Semaforico'!BD$32,E!$HC52:$HL52)+SUMIF(O!$HC$15:$HL$15,'Ciclo Semaforico'!BD$32,O!$HC52:$HL52))-IF(BD$31="",(SUMIF(S!$HC$15:$HL$15,'Ciclo Semaforico'!BD$30,S!$HC52:$HL52)+SUMIF(N!$HC$15:$HL$15,'Ciclo Semaforico'!BD$30,N!$HC52:$HL52)+SUMIF(E!$HC$15:$HL$15,'Ciclo Semaforico'!BD$30,E!$HC52:$HL52)+SUMIF(O!$HC$15:$HL$15,'Ciclo Semaforico'!BD$30,O!$HC52:$HL52)),(SUMIF(S!$HC$15:$HL$15,'Ciclo Semaforico'!BD$30,S!$HC52:$HL52)+SUMIF(N!$HC$15:$HL$15,'Ciclo Semaforico'!BD$30,N!$HC52:$HL52)+SUMIF(E!$HC$15:$HL$15,'Ciclo Semaforico'!BD$30,E!$HC52:$HL52)+SUMIF(O!$HC$15:$HL$15,'Ciclo Semaforico'!BD$30,O!$HC52:$HL52))*BD$31))</f>
        <v>#REF!</v>
      </c>
      <c r="BE77" s="245">
        <f>IF(BE$32="",IF(BE$31="",(SUMIF(S!$HC$15:$HL$15,'Ciclo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Semaforico'!BE$30,O!$HC52:$HL52))*BE$31),(SUMIF(S!$HC$15:$HL$15,'Ciclo Semaforico'!BE$32,S!$HC52:$HL52)+SUMIF(N!$HC$15:$HL$15,'Ciclo Semaforico'!BE$32,N!$HC52:$HL52)+SUMIF(E!$HC$15:$HL$15,'Ciclo Semaforico'!BE$32,E!$HC52:$HL52)+SUMIF(O!$HC$15:$HL$15,'Ciclo Semaforico'!BE$32,O!$HC52:$HL52))-IF(BE$31="",(SUMIF(S!$HC$15:$HL$15,'Ciclo Semaforico'!BE$30,S!$HC52:$HL52)+SUMIF(N!$HC$15:$HL$15,'Ciclo Semaforico'!BE$30,N!$HC52:$HL52)+SUMIF(E!$HC$15:$HL$15,'Ciclo Semaforico'!BE$30,E!$HC52:$HL52)+SUMIF(O!$HC$15:$HL$15,'Ciclo Semaforico'!BE$30,O!$HC52:$HL52)),(SUMIF(S!$HC$15:$HL$15,'Ciclo Semaforico'!BE$30,S!$HC52:$HL52)+SUMIF(N!$HC$15:$HL$15,'Ciclo Semaforico'!BE$30,N!$HC52:$HL52)+SUMIF(E!$HC$15:$HL$15,'Ciclo Semaforico'!BE$30,E!$HC52:$HL52)+SUMIF(O!$HC$15:$HL$15,'Ciclo Semaforico'!BE$30,O!$HC52:$HL52))*BE$31))</f>
        <v>0</v>
      </c>
      <c r="BF77" s="245">
        <f>IF(BF$32="",IF(BF$31="",(SUMIF(S!$HC$15:$HL$15,'Ciclo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Semaforico'!BF$30,O!$HC52:$HL52))*BF$31),(SUMIF(S!$HC$15:$HL$15,'Ciclo Semaforico'!BF$32,S!$HC52:$HL52)+SUMIF(N!$HC$15:$HL$15,'Ciclo Semaforico'!BF$32,N!$HC52:$HL52)+SUMIF(E!$HC$15:$HL$15,'Ciclo Semaforico'!BF$32,E!$HC52:$HL52)+SUMIF(O!$HC$15:$HL$15,'Ciclo Semaforico'!BF$32,O!$HC52:$HL52))-IF(BF$31="",(SUMIF(S!$HC$15:$HL$15,'Ciclo Semaforico'!BF$30,S!$HC52:$HL52)+SUMIF(N!$HC$15:$HL$15,'Ciclo Semaforico'!BF$30,N!$HC52:$HL52)+SUMIF(E!$HC$15:$HL$15,'Ciclo Semaforico'!BF$30,E!$HC52:$HL52)+SUMIF(O!$HC$15:$HL$15,'Ciclo Semaforico'!BF$30,O!$HC52:$HL52)),(SUMIF(S!$HC$15:$HL$15,'Ciclo Semaforico'!BF$30,S!$HC52:$HL52)+SUMIF(N!$HC$15:$HL$15,'Ciclo Semaforico'!BF$30,N!$HC52:$HL52)+SUMIF(E!$HC$15:$HL$15,'Ciclo Semaforico'!BF$30,E!$HC52:$HL52)+SUMIF(O!$HC$15:$HL$15,'Ciclo Semaforico'!BF$30,O!$HC52:$HL52))*BF$31))</f>
        <v>0</v>
      </c>
      <c r="BG77" s="245">
        <f>IF(BG$32="",IF(BG$31="",(SUMIF(S!$HC$15:$HL$15,'Ciclo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Semaforico'!BG$30,O!$HC52:$HL52))*BG$31),(SUMIF(S!$HC$15:$HL$15,'Ciclo Semaforico'!BG$32,S!$HC52:$HL52)+SUMIF(N!$HC$15:$HL$15,'Ciclo Semaforico'!BG$32,N!$HC52:$HL52)+SUMIF(E!$HC$15:$HL$15,'Ciclo Semaforico'!BG$32,E!$HC52:$HL52)+SUMIF(O!$HC$15:$HL$15,'Ciclo Semaforico'!BG$32,O!$HC52:$HL52))-IF(BG$31="",(SUMIF(S!$HC$15:$HL$15,'Ciclo Semaforico'!BG$30,S!$HC52:$HL52)+SUMIF(N!$HC$15:$HL$15,'Ciclo Semaforico'!BG$30,N!$HC52:$HL52)+SUMIF(E!$HC$15:$HL$15,'Ciclo Semaforico'!BG$30,E!$HC52:$HL52)+SUMIF(O!$HC$15:$HL$15,'Ciclo Semaforico'!BG$30,O!$HC52:$HL52)),(SUMIF(S!$HC$15:$HL$15,'Ciclo Semaforico'!BG$30,S!$HC52:$HL52)+SUMIF(N!$HC$15:$HL$15,'Ciclo Semaforico'!BG$30,N!$HC52:$HL52)+SUMIF(E!$HC$15:$HL$15,'Ciclo Semaforico'!BG$30,E!$HC52:$HL52)+SUMIF(O!$HC$15:$HL$15,'Ciclo Semaforico'!BG$30,O!$HC52:$HL52))*BG$31))</f>
        <v>0</v>
      </c>
      <c r="BH77" s="245">
        <f>IF(BH$32="",IF(BH$31="",(SUMIF(S!$HC$15:$HL$15,'Ciclo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Semaforico'!BH$30,O!$HC52:$HL52))*BH$31),(SUMIF(S!$HC$15:$HL$15,'Ciclo Semaforico'!BH$32,S!$HC52:$HL52)+SUMIF(N!$HC$15:$HL$15,'Ciclo Semaforico'!BH$32,N!$HC52:$HL52)+SUMIF(E!$HC$15:$HL$15,'Ciclo Semaforico'!BH$32,E!$HC52:$HL52)+SUMIF(O!$HC$15:$HL$15,'Ciclo Semaforico'!BH$32,O!$HC52:$HL52))-IF(BH$31="",(SUMIF(S!$HC$15:$HL$15,'Ciclo Semaforico'!BH$30,S!$HC52:$HL52)+SUMIF(N!$HC$15:$HL$15,'Ciclo Semaforico'!BH$30,N!$HC52:$HL52)+SUMIF(E!$HC$15:$HL$15,'Ciclo Semaforico'!BH$30,E!$HC52:$HL52)+SUMIF(O!$HC$15:$HL$15,'Ciclo Semaforico'!BH$30,O!$HC52:$HL52)),(SUMIF(S!$HC$15:$HL$15,'Ciclo Semaforico'!BH$30,S!$HC52:$HL52)+SUMIF(N!$HC$15:$HL$15,'Ciclo Semaforico'!BH$30,N!$HC52:$HL52)+SUMIF(E!$HC$15:$HL$15,'Ciclo Semaforico'!BH$30,E!$HC52:$HL52)+SUMIF(O!$HC$15:$HL$15,'Ciclo Semaforico'!BH$30,O!$HC52:$HL52))*BH$31))</f>
        <v>0</v>
      </c>
      <c r="BI77" s="245">
        <f>IF(BI$32="",IF(BI$31="",(SUMIF(S!$HC$15:$HL$15,'Ciclo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Semaforico'!BI$30,O!$HC52:$HL52))*BI$31),(SUMIF(S!$HC$15:$HL$15,'Ciclo Semaforico'!BI$32,S!$HC52:$HL52)+SUMIF(N!$HC$15:$HL$15,'Ciclo Semaforico'!BI$32,N!$HC52:$HL52)+SUMIF(E!$HC$15:$HL$15,'Ciclo Semaforico'!BI$32,E!$HC52:$HL52)+SUMIF(O!$HC$15:$HL$15,'Ciclo Semaforico'!BI$32,O!$HC52:$HL52))-IF(BI$31="",(SUMIF(S!$HC$15:$HL$15,'Ciclo Semaforico'!BI$30,S!$HC52:$HL52)+SUMIF(N!$HC$15:$HL$15,'Ciclo Semaforico'!BI$30,N!$HC52:$HL52)+SUMIF(E!$HC$15:$HL$15,'Ciclo Semaforico'!BI$30,E!$HC52:$HL52)+SUMIF(O!$HC$15:$HL$15,'Ciclo Semaforico'!BI$30,O!$HC52:$HL52)),(SUMIF(S!$HC$15:$HL$15,'Ciclo Semaforico'!BI$30,S!$HC52:$HL52)+SUMIF(N!$HC$15:$HL$15,'Ciclo Semaforico'!BI$30,N!$HC52:$HL52)+SUMIF(E!$HC$15:$HL$15,'Ciclo Semaforico'!BI$30,E!$HC52:$HL52)+SUMIF(O!$HC$15:$HL$15,'Ciclo Semaforico'!BI$30,O!$HC52:$HL52))*BI$31))</f>
        <v>0</v>
      </c>
      <c r="BJ77" s="246">
        <f>IF(BJ$32="",IF(BJ$31="",(SUMIF(S!$HC$15:$HL$15,'Ciclo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Semaforico'!BJ$30,O!$HC52:$HL52))*BJ$31),(SUMIF(S!$HC$15:$HL$15,'Ciclo Semaforico'!BJ$32,S!$HC52:$HL52)+SUMIF(N!$HC$15:$HL$15,'Ciclo Semaforico'!BJ$32,N!$HC52:$HL52)+SUMIF(E!$HC$15:$HL$15,'Ciclo Semaforico'!BJ$32,E!$HC52:$HL52)+SUMIF(O!$HC$15:$HL$15,'Ciclo Semaforico'!BJ$32,O!$HC52:$HL52))-IF(BJ$31="",(SUMIF(S!$HC$15:$HL$15,'Ciclo Semaforico'!BJ$30,S!$HC52:$HL52)+SUMIF(N!$HC$15:$HL$15,'Ciclo Semaforico'!BJ$30,N!$HC52:$HL52)+SUMIF(E!$HC$15:$HL$15,'Ciclo Semaforico'!BJ$30,E!$HC52:$HL52)+SUMIF(O!$HC$15:$HL$15,'Ciclo Semaforico'!BJ$30,O!$HC52:$HL52)),(SUMIF(S!$HC$15:$HL$15,'Ciclo Semaforico'!BJ$30,S!$HC52:$HL52)+SUMIF(N!$HC$15:$HL$15,'Ciclo Semaforico'!BJ$30,N!$HC52:$HL52)+SUMIF(E!$HC$15:$HL$15,'Ciclo Semaforico'!BJ$30,E!$HC52:$HL52)+SUMIF(O!$HC$15:$HL$15,'Ciclo Semaforico'!BJ$30,O!$HC52:$HL52))*BJ$31))</f>
        <v>0</v>
      </c>
      <c r="BK77" s="244">
        <f>IF(BK$32="",IF(BK$31="",(SUMIF(S!$HC$15:$HL$15,'Ciclo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Semaforico'!BK$30,O!$HC52:$HL52))*BK$31),(SUMIF(S!$HC$15:$HL$15,'Ciclo Semaforico'!BK$32,S!$HC52:$HL52)+SUMIF(N!$HC$15:$HL$15,'Ciclo Semaforico'!BK$32,N!$HC52:$HL52)+SUMIF(E!$HC$15:$HL$15,'Ciclo Semaforico'!BK$32,E!$HC52:$HL52)+SUMIF(O!$HC$15:$HL$15,'Ciclo Semaforico'!BK$32,O!$HC52:$HL52))-IF(BK$31="",(SUMIF(S!$HC$15:$HL$15,'Ciclo Semaforico'!BK$30,S!$HC52:$HL52)+SUMIF(N!$HC$15:$HL$15,'Ciclo Semaforico'!BK$30,N!$HC52:$HL52)+SUMIF(E!$HC$15:$HL$15,'Ciclo Semaforico'!BK$30,E!$HC52:$HL52)+SUMIF(O!$HC$15:$HL$15,'Ciclo Semaforico'!BK$30,O!$HC52:$HL52)),(SUMIF(S!$HC$15:$HL$15,'Ciclo Semaforico'!BK$30,S!$HC52:$HL52)+SUMIF(N!$HC$15:$HL$15,'Ciclo Semaforico'!BK$30,N!$HC52:$HL52)+SUMIF(E!$HC$15:$HL$15,'Ciclo Semaforico'!BK$30,E!$HC52:$HL52)+SUMIF(O!$HC$15:$HL$15,'Ciclo Semaforico'!BK$30,O!$HC52:$HL52))*BK$31))</f>
        <v>0</v>
      </c>
      <c r="BL77" s="245">
        <f>IF(BL$32="",IF(BL$31="",(SUMIF(S!$HC$15:$HL$15,'Ciclo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Semaforico'!BL$30,O!$HC52:$HL52))*BL$31),(SUMIF(S!$HC$15:$HL$15,'Ciclo Semaforico'!BL$32,S!$HC52:$HL52)+SUMIF(N!$HC$15:$HL$15,'Ciclo Semaforico'!BL$32,N!$HC52:$HL52)+SUMIF(E!$HC$15:$HL$15,'Ciclo Semaforico'!BL$32,E!$HC52:$HL52)+SUMIF(O!$HC$15:$HL$15,'Ciclo Semaforico'!BL$32,O!$HC52:$HL52))-IF(BL$31="",(SUMIF(S!$HC$15:$HL$15,'Ciclo Semaforico'!BL$30,S!$HC52:$HL52)+SUMIF(N!$HC$15:$HL$15,'Ciclo Semaforico'!BL$30,N!$HC52:$HL52)+SUMIF(E!$HC$15:$HL$15,'Ciclo Semaforico'!BL$30,E!$HC52:$HL52)+SUMIF(O!$HC$15:$HL$15,'Ciclo Semaforico'!BL$30,O!$HC52:$HL52)),(SUMIF(S!$HC$15:$HL$15,'Ciclo Semaforico'!BL$30,S!$HC52:$HL52)+SUMIF(N!$HC$15:$HL$15,'Ciclo Semaforico'!BL$30,N!$HC52:$HL52)+SUMIF(E!$HC$15:$HL$15,'Ciclo Semaforico'!BL$30,E!$HC52:$HL52)+SUMIF(O!$HC$15:$HL$15,'Ciclo Semaforico'!BL$30,O!$HC52:$HL52))*BL$31))</f>
        <v>0</v>
      </c>
      <c r="BM77" s="245">
        <f>IF(BM$32="",IF(BM$31="",(SUMIF(S!$HC$15:$HL$15,'Ciclo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Semaforico'!BM$30,O!$HC52:$HL52))*BM$31),(SUMIF(S!$HC$15:$HL$15,'Ciclo Semaforico'!BM$32,S!$HC52:$HL52)+SUMIF(N!$HC$15:$HL$15,'Ciclo Semaforico'!BM$32,N!$HC52:$HL52)+SUMIF(E!$HC$15:$HL$15,'Ciclo Semaforico'!BM$32,E!$HC52:$HL52)+SUMIF(O!$HC$15:$HL$15,'Ciclo Semaforico'!BM$32,O!$HC52:$HL52))-IF(BM$31="",(SUMIF(S!$HC$15:$HL$15,'Ciclo Semaforico'!BM$30,S!$HC52:$HL52)+SUMIF(N!$HC$15:$HL$15,'Ciclo Semaforico'!BM$30,N!$HC52:$HL52)+SUMIF(E!$HC$15:$HL$15,'Ciclo Semaforico'!BM$30,E!$HC52:$HL52)+SUMIF(O!$HC$15:$HL$15,'Ciclo Semaforico'!BM$30,O!$HC52:$HL52)),(SUMIF(S!$HC$15:$HL$15,'Ciclo Semaforico'!BM$30,S!$HC52:$HL52)+SUMIF(N!$HC$15:$HL$15,'Ciclo Semaforico'!BM$30,N!$HC52:$HL52)+SUMIF(E!$HC$15:$HL$15,'Ciclo Semaforico'!BM$30,E!$HC52:$HL52)+SUMIF(O!$HC$15:$HL$15,'Ciclo Semaforico'!BM$30,O!$HC52:$HL52))*BM$31))</f>
        <v>0</v>
      </c>
      <c r="BN77" s="245">
        <f>IF(BN$32="",IF(BN$31="",(SUMIF(S!$HC$15:$HL$15,'Ciclo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Semaforico'!BN$30,O!$HC52:$HL52))*BN$31),(SUMIF(S!$HC$15:$HL$15,'Ciclo Semaforico'!BN$32,S!$HC52:$HL52)+SUMIF(N!$HC$15:$HL$15,'Ciclo Semaforico'!BN$32,N!$HC52:$HL52)+SUMIF(E!$HC$15:$HL$15,'Ciclo Semaforico'!BN$32,E!$HC52:$HL52)+SUMIF(O!$HC$15:$HL$15,'Ciclo Semaforico'!BN$32,O!$HC52:$HL52))-IF(BN$31="",(SUMIF(S!$HC$15:$HL$15,'Ciclo Semaforico'!BN$30,S!$HC52:$HL52)+SUMIF(N!$HC$15:$HL$15,'Ciclo Semaforico'!BN$30,N!$HC52:$HL52)+SUMIF(E!$HC$15:$HL$15,'Ciclo Semaforico'!BN$30,E!$HC52:$HL52)+SUMIF(O!$HC$15:$HL$15,'Ciclo Semaforico'!BN$30,O!$HC52:$HL52)),(SUMIF(S!$HC$15:$HL$15,'Ciclo Semaforico'!BN$30,S!$HC52:$HL52)+SUMIF(N!$HC$15:$HL$15,'Ciclo Semaforico'!BN$30,N!$HC52:$HL52)+SUMIF(E!$HC$15:$HL$15,'Ciclo Semaforico'!BN$30,E!$HC52:$HL52)+SUMIF(O!$HC$15:$HL$15,'Ciclo Semaforico'!BN$30,O!$HC52:$HL52))*BN$31))</f>
        <v>0</v>
      </c>
      <c r="BO77" s="245">
        <f>IF(BO$32="",IF(BO$31="",(SUMIF(S!$HC$15:$HL$15,'Ciclo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Semaforico'!BO$30,O!$HC52:$HL52))*BO$31),(SUMIF(S!$HC$15:$HL$15,'Ciclo Semaforico'!BO$32,S!$HC52:$HL52)+SUMIF(N!$HC$15:$HL$15,'Ciclo Semaforico'!BO$32,N!$HC52:$HL52)+SUMIF(E!$HC$15:$HL$15,'Ciclo Semaforico'!BO$32,E!$HC52:$HL52)+SUMIF(O!$HC$15:$HL$15,'Ciclo Semaforico'!BO$32,O!$HC52:$HL52))-IF(BO$31="",(SUMIF(S!$HC$15:$HL$15,'Ciclo Semaforico'!BO$30,S!$HC52:$HL52)+SUMIF(N!$HC$15:$HL$15,'Ciclo Semaforico'!BO$30,N!$HC52:$HL52)+SUMIF(E!$HC$15:$HL$15,'Ciclo Semaforico'!BO$30,E!$HC52:$HL52)+SUMIF(O!$HC$15:$HL$15,'Ciclo Semaforico'!BO$30,O!$HC52:$HL52)),(SUMIF(S!$HC$15:$HL$15,'Ciclo Semaforico'!BO$30,S!$HC52:$HL52)+SUMIF(N!$HC$15:$HL$15,'Ciclo Semaforico'!BO$30,N!$HC52:$HL52)+SUMIF(E!$HC$15:$HL$15,'Ciclo Semaforico'!BO$30,E!$HC52:$HL52)+SUMIF(O!$HC$15:$HL$15,'Ciclo Semaforico'!BO$30,O!$HC52:$HL52))*BO$31))</f>
        <v>0</v>
      </c>
      <c r="BP77" s="245">
        <f>IF(BP$32="",IF(BP$31="",(SUMIF(S!$HC$15:$HL$15,'Ciclo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Semaforico'!BP$30,O!$HC52:$HL52))*BP$31),(SUMIF(S!$HC$15:$HL$15,'Ciclo Semaforico'!BP$32,S!$HC52:$HL52)+SUMIF(N!$HC$15:$HL$15,'Ciclo Semaforico'!BP$32,N!$HC52:$HL52)+SUMIF(E!$HC$15:$HL$15,'Ciclo Semaforico'!BP$32,E!$HC52:$HL52)+SUMIF(O!$HC$15:$HL$15,'Ciclo Semaforico'!BP$32,O!$HC52:$HL52))-IF(BP$31="",(SUMIF(S!$HC$15:$HL$15,'Ciclo Semaforico'!BP$30,S!$HC52:$HL52)+SUMIF(N!$HC$15:$HL$15,'Ciclo Semaforico'!BP$30,N!$HC52:$HL52)+SUMIF(E!$HC$15:$HL$15,'Ciclo Semaforico'!BP$30,E!$HC52:$HL52)+SUMIF(O!$HC$15:$HL$15,'Ciclo Semaforico'!BP$30,O!$HC52:$HL52)),(SUMIF(S!$HC$15:$HL$15,'Ciclo Semaforico'!BP$30,S!$HC52:$HL52)+SUMIF(N!$HC$15:$HL$15,'Ciclo Semaforico'!BP$30,N!$HC52:$HL52)+SUMIF(E!$HC$15:$HL$15,'Ciclo Semaforico'!BP$30,E!$HC52:$HL52)+SUMIF(O!$HC$15:$HL$15,'Ciclo Semaforico'!BP$30,O!$HC52:$HL52))*BP$31))</f>
        <v>0</v>
      </c>
      <c r="BQ77" s="245">
        <f>IF(BQ$32="",IF(BQ$31="",(SUMIF(S!$HC$15:$HL$15,'Ciclo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Semaforico'!BQ$30,O!$HC52:$HL52))*BQ$31),(SUMIF(S!$HC$15:$HL$15,'Ciclo Semaforico'!BQ$32,S!$HC52:$HL52)+SUMIF(N!$HC$15:$HL$15,'Ciclo Semaforico'!BQ$32,N!$HC52:$HL52)+SUMIF(E!$HC$15:$HL$15,'Ciclo Semaforico'!BQ$32,E!$HC52:$HL52)+SUMIF(O!$HC$15:$HL$15,'Ciclo Semaforico'!BQ$32,O!$HC52:$HL52))-IF(BQ$31="",(SUMIF(S!$HC$15:$HL$15,'Ciclo Semaforico'!BQ$30,S!$HC52:$HL52)+SUMIF(N!$HC$15:$HL$15,'Ciclo Semaforico'!BQ$30,N!$HC52:$HL52)+SUMIF(E!$HC$15:$HL$15,'Ciclo Semaforico'!BQ$30,E!$HC52:$HL52)+SUMIF(O!$HC$15:$HL$15,'Ciclo Semaforico'!BQ$30,O!$HC52:$HL52)),(SUMIF(S!$HC$15:$HL$15,'Ciclo Semaforico'!BQ$30,S!$HC52:$HL52)+SUMIF(N!$HC$15:$HL$15,'Ciclo Semaforico'!BQ$30,N!$HC52:$HL52)+SUMIF(E!$HC$15:$HL$15,'Ciclo Semaforico'!BQ$30,E!$HC52:$HL52)+SUMIF(O!$HC$15:$HL$15,'Ciclo Semaforico'!BQ$30,O!$HC52:$HL52))*BQ$31))</f>
        <v>0</v>
      </c>
      <c r="BR77" s="245">
        <f>IF(BR$32="",IF(BR$31="",(SUMIF(S!$HC$15:$HL$15,'Ciclo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Semaforico'!BR$30,O!$HC52:$HL52))*BR$31),(SUMIF(S!$HC$15:$HL$15,'Ciclo Semaforico'!BR$32,S!$HC52:$HL52)+SUMIF(N!$HC$15:$HL$15,'Ciclo Semaforico'!BR$32,N!$HC52:$HL52)+SUMIF(E!$HC$15:$HL$15,'Ciclo Semaforico'!BR$32,E!$HC52:$HL52)+SUMIF(O!$HC$15:$HL$15,'Ciclo Semaforico'!BR$32,O!$HC52:$HL52))-IF(BR$31="",(SUMIF(S!$HC$15:$HL$15,'Ciclo Semaforico'!BR$30,S!$HC52:$HL52)+SUMIF(N!$HC$15:$HL$15,'Ciclo Semaforico'!BR$30,N!$HC52:$HL52)+SUMIF(E!$HC$15:$HL$15,'Ciclo Semaforico'!BR$30,E!$HC52:$HL52)+SUMIF(O!$HC$15:$HL$15,'Ciclo Semaforico'!BR$30,O!$HC52:$HL52)),(SUMIF(S!$HC$15:$HL$15,'Ciclo Semaforico'!BR$30,S!$HC52:$HL52)+SUMIF(N!$HC$15:$HL$15,'Ciclo Semaforico'!BR$30,N!$HC52:$HL52)+SUMIF(E!$HC$15:$HL$15,'Ciclo Semaforico'!BR$30,E!$HC52:$HL52)+SUMIF(O!$HC$15:$HL$15,'Ciclo Semaforico'!BR$30,O!$HC52:$HL52))*BR$31))</f>
        <v>0</v>
      </c>
      <c r="BS77" s="245">
        <f>IF(BS$32="",IF(BS$31="",(SUMIF(S!$HC$15:$HL$15,'Ciclo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Semaforico'!BS$30,O!$HC52:$HL52))*BS$31),(SUMIF(S!$HC$15:$HL$15,'Ciclo Semaforico'!BS$32,S!$HC52:$HL52)+SUMIF(N!$HC$15:$HL$15,'Ciclo Semaforico'!BS$32,N!$HC52:$HL52)+SUMIF(E!$HC$15:$HL$15,'Ciclo Semaforico'!BS$32,E!$HC52:$HL52)+SUMIF(O!$HC$15:$HL$15,'Ciclo Semaforico'!BS$32,O!$HC52:$HL52))-IF(BS$31="",(SUMIF(S!$HC$15:$HL$15,'Ciclo Semaforico'!BS$30,S!$HC52:$HL52)+SUMIF(N!$HC$15:$HL$15,'Ciclo Semaforico'!BS$30,N!$HC52:$HL52)+SUMIF(E!$HC$15:$HL$15,'Ciclo Semaforico'!BS$30,E!$HC52:$HL52)+SUMIF(O!$HC$15:$HL$15,'Ciclo Semaforico'!BS$30,O!$HC52:$HL52)),(SUMIF(S!$HC$15:$HL$15,'Ciclo Semaforico'!BS$30,S!$HC52:$HL52)+SUMIF(N!$HC$15:$HL$15,'Ciclo Semaforico'!BS$30,N!$HC52:$HL52)+SUMIF(E!$HC$15:$HL$15,'Ciclo Semaforico'!BS$30,E!$HC52:$HL52)+SUMIF(O!$HC$15:$HL$15,'Ciclo Semaforico'!BS$30,O!$HC52:$HL52))*BS$31))</f>
        <v>0</v>
      </c>
      <c r="BT77" s="245">
        <f>IF(BT$32="",IF(BT$31="",(SUMIF(S!$HC$15:$HL$15,'Ciclo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Semaforico'!BT$30,O!$HC52:$HL52))*BT$31),(SUMIF(S!$HC$15:$HL$15,'Ciclo Semaforico'!BT$32,S!$HC52:$HL52)+SUMIF(N!$HC$15:$HL$15,'Ciclo Semaforico'!BT$32,N!$HC52:$HL52)+SUMIF(E!$HC$15:$HL$15,'Ciclo Semaforico'!BT$32,E!$HC52:$HL52)+SUMIF(O!$HC$15:$HL$15,'Ciclo Semaforico'!BT$32,O!$HC52:$HL52))-IF(BT$31="",(SUMIF(S!$HC$15:$HL$15,'Ciclo Semaforico'!BT$30,S!$HC52:$HL52)+SUMIF(N!$HC$15:$HL$15,'Ciclo Semaforico'!BT$30,N!$HC52:$HL52)+SUMIF(E!$HC$15:$HL$15,'Ciclo Semaforico'!BT$30,E!$HC52:$HL52)+SUMIF(O!$HC$15:$HL$15,'Ciclo Semaforico'!BT$30,O!$HC52:$HL52)),(SUMIF(S!$HC$15:$HL$15,'Ciclo Semaforico'!BT$30,S!$HC52:$HL52)+SUMIF(N!$HC$15:$HL$15,'Ciclo Semaforico'!BT$30,N!$HC52:$HL52)+SUMIF(E!$HC$15:$HL$15,'Ciclo Semaforico'!BT$30,E!$HC52:$HL52)+SUMIF(O!$HC$15:$HL$15,'Ciclo Semaforico'!BT$30,O!$HC52:$HL52))*BT$31))</f>
        <v>0</v>
      </c>
      <c r="BU77" s="245">
        <f>IF(BU$32="",IF(BU$31="",(SUMIF(S!$HC$15:$HL$15,'Ciclo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Semaforico'!BU$30,O!$HC52:$HL52))*BU$31),(SUMIF(S!$HC$15:$HL$15,'Ciclo Semaforico'!BU$32,S!$HC52:$HL52)+SUMIF(N!$HC$15:$HL$15,'Ciclo Semaforico'!BU$32,N!$HC52:$HL52)+SUMIF(E!$HC$15:$HL$15,'Ciclo Semaforico'!BU$32,E!$HC52:$HL52)+SUMIF(O!$HC$15:$HL$15,'Ciclo Semaforico'!BU$32,O!$HC52:$HL52))-IF(BU$31="",(SUMIF(S!$HC$15:$HL$15,'Ciclo Semaforico'!BU$30,S!$HC52:$HL52)+SUMIF(N!$HC$15:$HL$15,'Ciclo Semaforico'!BU$30,N!$HC52:$HL52)+SUMIF(E!$HC$15:$HL$15,'Ciclo Semaforico'!BU$30,E!$HC52:$HL52)+SUMIF(O!$HC$15:$HL$15,'Ciclo Semaforico'!BU$30,O!$HC52:$HL52)),(SUMIF(S!$HC$15:$HL$15,'Ciclo Semaforico'!BU$30,S!$HC52:$HL52)+SUMIF(N!$HC$15:$HL$15,'Ciclo Semaforico'!BU$30,N!$HC52:$HL52)+SUMIF(E!$HC$15:$HL$15,'Ciclo Semaforico'!BU$30,E!$HC52:$HL52)+SUMIF(O!$HC$15:$HL$15,'Ciclo Semaforico'!BU$30,O!$HC52:$HL52))*BU$31))</f>
        <v>0</v>
      </c>
      <c r="BV77" s="246">
        <f>IF(BV$32="",IF(BV$31="",(SUMIF(S!$HC$15:$HL$15,'Ciclo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Semaforico'!BV$30,O!$HC52:$HL52))*BV$31),(SUMIF(S!$HC$15:$HL$15,'Ciclo Semaforico'!BV$32,S!$HC52:$HL52)+SUMIF(N!$HC$15:$HL$15,'Ciclo Semaforico'!BV$32,N!$HC52:$HL52)+SUMIF(E!$HC$15:$HL$15,'Ciclo Semaforico'!BV$32,E!$HC52:$HL52)+SUMIF(O!$HC$15:$HL$15,'Ciclo Semaforico'!BV$32,O!$HC52:$HL52))-IF(BV$31="",(SUMIF(S!$HC$15:$HL$15,'Ciclo Semaforico'!BV$30,S!$HC52:$HL52)+SUMIF(N!$HC$15:$HL$15,'Ciclo Semaforico'!BV$30,N!$HC52:$HL52)+SUMIF(E!$HC$15:$HL$15,'Ciclo Semaforico'!BV$30,E!$HC52:$HL52)+SUMIF(O!$HC$15:$HL$15,'Ciclo Semaforico'!BV$30,O!$HC52:$HL52)),(SUMIF(S!$HC$15:$HL$15,'Ciclo Semaforico'!BV$30,S!$HC52:$HL52)+SUMIF(N!$HC$15:$HL$15,'Ciclo Semaforico'!BV$30,N!$HC52:$HL52)+SUMIF(E!$HC$15:$HL$15,'Ciclo Semaforico'!BV$30,E!$HC52:$HL52)+SUMIF(O!$HC$15:$HL$15,'Ciclo Semaforico'!BV$30,O!$HC52:$HL52))*BV$31))</f>
        <v>0</v>
      </c>
      <c r="BW77" s="244">
        <f>IF(BW$32="",IF(BW$31="",(SUMIF(S!$HC$15:$HL$15,'Ciclo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Semaforico'!BW$30,O!$HC52:$HL52))*BW$31),(SUMIF(S!$HC$15:$HL$15,'Ciclo Semaforico'!BW$32,S!$HC52:$HL52)+SUMIF(N!$HC$15:$HL$15,'Ciclo Semaforico'!BW$32,N!$HC52:$HL52)+SUMIF(E!$HC$15:$HL$15,'Ciclo Semaforico'!BW$32,E!$HC52:$HL52)+SUMIF(O!$HC$15:$HL$15,'Ciclo Semaforico'!BW$32,O!$HC52:$HL52))-IF(BW$31="",(SUMIF(S!$HC$15:$HL$15,'Ciclo Semaforico'!BW$30,S!$HC52:$HL52)+SUMIF(N!$HC$15:$HL$15,'Ciclo Semaforico'!BW$30,N!$HC52:$HL52)+SUMIF(E!$HC$15:$HL$15,'Ciclo Semaforico'!BW$30,E!$HC52:$HL52)+SUMIF(O!$HC$15:$HL$15,'Ciclo Semaforico'!BW$30,O!$HC52:$HL52)),(SUMIF(S!$HC$15:$HL$15,'Ciclo Semaforico'!BW$30,S!$HC52:$HL52)+SUMIF(N!$HC$15:$HL$15,'Ciclo Semaforico'!BW$30,N!$HC52:$HL52)+SUMIF(E!$HC$15:$HL$15,'Ciclo Semaforico'!BW$30,E!$HC52:$HL52)+SUMIF(O!$HC$15:$HL$15,'Ciclo Semaforico'!BW$30,O!$HC52:$HL52))*BW$31))</f>
        <v>0</v>
      </c>
      <c r="BX77" s="245">
        <f>IF(BX$32="",IF(BX$31="",(SUMIF(S!$HC$15:$HL$15,'Ciclo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Semaforico'!BX$30,O!$HC52:$HL52))*BX$31),(SUMIF(S!$HC$15:$HL$15,'Ciclo Semaforico'!BX$32,S!$HC52:$HL52)+SUMIF(N!$HC$15:$HL$15,'Ciclo Semaforico'!BX$32,N!$HC52:$HL52)+SUMIF(E!$HC$15:$HL$15,'Ciclo Semaforico'!BX$32,E!$HC52:$HL52)+SUMIF(O!$HC$15:$HL$15,'Ciclo Semaforico'!BX$32,O!$HC52:$HL52))-IF(BX$31="",(SUMIF(S!$HC$15:$HL$15,'Ciclo Semaforico'!BX$30,S!$HC52:$HL52)+SUMIF(N!$HC$15:$HL$15,'Ciclo Semaforico'!BX$30,N!$HC52:$HL52)+SUMIF(E!$HC$15:$HL$15,'Ciclo Semaforico'!BX$30,E!$HC52:$HL52)+SUMIF(O!$HC$15:$HL$15,'Ciclo Semaforico'!BX$30,O!$HC52:$HL52)),(SUMIF(S!$HC$15:$HL$15,'Ciclo Semaforico'!BX$30,S!$HC52:$HL52)+SUMIF(N!$HC$15:$HL$15,'Ciclo Semaforico'!BX$30,N!$HC52:$HL52)+SUMIF(E!$HC$15:$HL$15,'Ciclo Semaforico'!BX$30,E!$HC52:$HL52)+SUMIF(O!$HC$15:$HL$15,'Ciclo Semaforico'!BX$30,O!$HC52:$HL52))*BX$31))</f>
        <v>0</v>
      </c>
      <c r="BY77" s="245">
        <f>IF(BY$32="",IF(BY$31="",(SUMIF(S!$HC$15:$HL$15,'Ciclo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Semaforico'!BY$30,O!$HC52:$HL52))*BY$31),(SUMIF(S!$HC$15:$HL$15,'Ciclo Semaforico'!BY$32,S!$HC52:$HL52)+SUMIF(N!$HC$15:$HL$15,'Ciclo Semaforico'!BY$32,N!$HC52:$HL52)+SUMIF(E!$HC$15:$HL$15,'Ciclo Semaforico'!BY$32,E!$HC52:$HL52)+SUMIF(O!$HC$15:$HL$15,'Ciclo Semaforico'!BY$32,O!$HC52:$HL52))-IF(BY$31="",(SUMIF(S!$HC$15:$HL$15,'Ciclo Semaforico'!BY$30,S!$HC52:$HL52)+SUMIF(N!$HC$15:$HL$15,'Ciclo Semaforico'!BY$30,N!$HC52:$HL52)+SUMIF(E!$HC$15:$HL$15,'Ciclo Semaforico'!BY$30,E!$HC52:$HL52)+SUMIF(O!$HC$15:$HL$15,'Ciclo Semaforico'!BY$30,O!$HC52:$HL52)),(SUMIF(S!$HC$15:$HL$15,'Ciclo Semaforico'!BY$30,S!$HC52:$HL52)+SUMIF(N!$HC$15:$HL$15,'Ciclo Semaforico'!BY$30,N!$HC52:$HL52)+SUMIF(E!$HC$15:$HL$15,'Ciclo Semaforico'!BY$30,E!$HC52:$HL52)+SUMIF(O!$HC$15:$HL$15,'Ciclo Semaforico'!BY$30,O!$HC52:$HL52))*BY$31))</f>
        <v>0</v>
      </c>
      <c r="BZ77" s="245">
        <f>IF(BZ$32="",IF(BZ$31="",(SUMIF(S!$HC$15:$HL$15,'Ciclo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Semaforico'!BZ$30,O!$HC52:$HL52))*BZ$31),(SUMIF(S!$HC$15:$HL$15,'Ciclo Semaforico'!BZ$32,S!$HC52:$HL52)+SUMIF(N!$HC$15:$HL$15,'Ciclo Semaforico'!BZ$32,N!$HC52:$HL52)+SUMIF(E!$HC$15:$HL$15,'Ciclo Semaforico'!BZ$32,E!$HC52:$HL52)+SUMIF(O!$HC$15:$HL$15,'Ciclo Semaforico'!BZ$32,O!$HC52:$HL52))-IF(BZ$31="",(SUMIF(S!$HC$15:$HL$15,'Ciclo Semaforico'!BZ$30,S!$HC52:$HL52)+SUMIF(N!$HC$15:$HL$15,'Ciclo Semaforico'!BZ$30,N!$HC52:$HL52)+SUMIF(E!$HC$15:$HL$15,'Ciclo Semaforico'!BZ$30,E!$HC52:$HL52)+SUMIF(O!$HC$15:$HL$15,'Ciclo Semaforico'!BZ$30,O!$HC52:$HL52)),(SUMIF(S!$HC$15:$HL$15,'Ciclo Semaforico'!BZ$30,S!$HC52:$HL52)+SUMIF(N!$HC$15:$HL$15,'Ciclo Semaforico'!BZ$30,N!$HC52:$HL52)+SUMIF(E!$HC$15:$HL$15,'Ciclo Semaforico'!BZ$30,E!$HC52:$HL52)+SUMIF(O!$HC$15:$HL$15,'Ciclo Semaforico'!BZ$30,O!$HC52:$HL52))*BZ$31))</f>
        <v>0</v>
      </c>
      <c r="CA77" s="245">
        <f>IF(CA$32="",IF(CA$31="",(SUMIF(S!$HC$15:$HL$15,'Ciclo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Semaforico'!CA$30,O!$HC52:$HL52))*CA$31),(SUMIF(S!$HC$15:$HL$15,'Ciclo Semaforico'!CA$32,S!$HC52:$HL52)+SUMIF(N!$HC$15:$HL$15,'Ciclo Semaforico'!CA$32,N!$HC52:$HL52)+SUMIF(E!$HC$15:$HL$15,'Ciclo Semaforico'!CA$32,E!$HC52:$HL52)+SUMIF(O!$HC$15:$HL$15,'Ciclo Semaforico'!CA$32,O!$HC52:$HL52))-IF(CA$31="",(SUMIF(S!$HC$15:$HL$15,'Ciclo Semaforico'!CA$30,S!$HC52:$HL52)+SUMIF(N!$HC$15:$HL$15,'Ciclo Semaforico'!CA$30,N!$HC52:$HL52)+SUMIF(E!$HC$15:$HL$15,'Ciclo Semaforico'!CA$30,E!$HC52:$HL52)+SUMIF(O!$HC$15:$HL$15,'Ciclo Semaforico'!CA$30,O!$HC52:$HL52)),(SUMIF(S!$HC$15:$HL$15,'Ciclo Semaforico'!CA$30,S!$HC52:$HL52)+SUMIF(N!$HC$15:$HL$15,'Ciclo Semaforico'!CA$30,N!$HC52:$HL52)+SUMIF(E!$HC$15:$HL$15,'Ciclo Semaforico'!CA$30,E!$HC52:$HL52)+SUMIF(O!$HC$15:$HL$15,'Ciclo Semaforico'!CA$30,O!$HC52:$HL52))*CA$31))</f>
        <v>0</v>
      </c>
      <c r="CB77" s="245">
        <f>IF(CB$32="",IF(CB$31="",(SUMIF(S!$HC$15:$HL$15,'Ciclo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Semaforico'!CB$30,O!$HC52:$HL52))*CB$31),(SUMIF(S!$HC$15:$HL$15,'Ciclo Semaforico'!CB$32,S!$HC52:$HL52)+SUMIF(N!$HC$15:$HL$15,'Ciclo Semaforico'!CB$32,N!$HC52:$HL52)+SUMIF(E!$HC$15:$HL$15,'Ciclo Semaforico'!CB$32,E!$HC52:$HL52)+SUMIF(O!$HC$15:$HL$15,'Ciclo Semaforico'!CB$32,O!$HC52:$HL52))-IF(CB$31="",(SUMIF(S!$HC$15:$HL$15,'Ciclo Semaforico'!CB$30,S!$HC52:$HL52)+SUMIF(N!$HC$15:$HL$15,'Ciclo Semaforico'!CB$30,N!$HC52:$HL52)+SUMIF(E!$HC$15:$HL$15,'Ciclo Semaforico'!CB$30,E!$HC52:$HL52)+SUMIF(O!$HC$15:$HL$15,'Ciclo Semaforico'!CB$30,O!$HC52:$HL52)),(SUMIF(S!$HC$15:$HL$15,'Ciclo Semaforico'!CB$30,S!$HC52:$HL52)+SUMIF(N!$HC$15:$HL$15,'Ciclo Semaforico'!CB$30,N!$HC52:$HL52)+SUMIF(E!$HC$15:$HL$15,'Ciclo Semaforico'!CB$30,E!$HC52:$HL52)+SUMIF(O!$HC$15:$HL$15,'Ciclo Semaforico'!CB$30,O!$HC52:$HL52))*CB$31))</f>
        <v>0</v>
      </c>
      <c r="CC77" s="245">
        <f>IF(CC$32="",IF(CC$31="",(SUMIF(S!$HC$15:$HL$15,'Ciclo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Semaforico'!CC$30,O!$HC52:$HL52))*CC$31),(SUMIF(S!$HC$15:$HL$15,'Ciclo Semaforico'!CC$32,S!$HC52:$HL52)+SUMIF(N!$HC$15:$HL$15,'Ciclo Semaforico'!CC$32,N!$HC52:$HL52)+SUMIF(E!$HC$15:$HL$15,'Ciclo Semaforico'!CC$32,E!$HC52:$HL52)+SUMIF(O!$HC$15:$HL$15,'Ciclo Semaforico'!CC$32,O!$HC52:$HL52))-IF(CC$31="",(SUMIF(S!$HC$15:$HL$15,'Ciclo Semaforico'!CC$30,S!$HC52:$HL52)+SUMIF(N!$HC$15:$HL$15,'Ciclo Semaforico'!CC$30,N!$HC52:$HL52)+SUMIF(E!$HC$15:$HL$15,'Ciclo Semaforico'!CC$30,E!$HC52:$HL52)+SUMIF(O!$HC$15:$HL$15,'Ciclo Semaforico'!CC$30,O!$HC52:$HL52)),(SUMIF(S!$HC$15:$HL$15,'Ciclo Semaforico'!CC$30,S!$HC52:$HL52)+SUMIF(N!$HC$15:$HL$15,'Ciclo Semaforico'!CC$30,N!$HC52:$HL52)+SUMIF(E!$HC$15:$HL$15,'Ciclo Semaforico'!CC$30,E!$HC52:$HL52)+SUMIF(O!$HC$15:$HL$15,'Ciclo Semaforico'!CC$30,O!$HC52:$HL52))*CC$31))</f>
        <v>0</v>
      </c>
      <c r="CD77" s="245">
        <f>IF(CD$32="",IF(CD$31="",(SUMIF(S!$HC$15:$HL$15,'Ciclo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Semaforico'!CD$30,O!$HC52:$HL52))*CD$31),(SUMIF(S!$HC$15:$HL$15,'Ciclo Semaforico'!CD$32,S!$HC52:$HL52)+SUMIF(N!$HC$15:$HL$15,'Ciclo Semaforico'!CD$32,N!$HC52:$HL52)+SUMIF(E!$HC$15:$HL$15,'Ciclo Semaforico'!CD$32,E!$HC52:$HL52)+SUMIF(O!$HC$15:$HL$15,'Ciclo Semaforico'!CD$32,O!$HC52:$HL52))-IF(CD$31="",(SUMIF(S!$HC$15:$HL$15,'Ciclo Semaforico'!CD$30,S!$HC52:$HL52)+SUMIF(N!$HC$15:$HL$15,'Ciclo Semaforico'!CD$30,N!$HC52:$HL52)+SUMIF(E!$HC$15:$HL$15,'Ciclo Semaforico'!CD$30,E!$HC52:$HL52)+SUMIF(O!$HC$15:$HL$15,'Ciclo Semaforico'!CD$30,O!$HC52:$HL52)),(SUMIF(S!$HC$15:$HL$15,'Ciclo Semaforico'!CD$30,S!$HC52:$HL52)+SUMIF(N!$HC$15:$HL$15,'Ciclo Semaforico'!CD$30,N!$HC52:$HL52)+SUMIF(E!$HC$15:$HL$15,'Ciclo Semaforico'!CD$30,E!$HC52:$HL52)+SUMIF(O!$HC$15:$HL$15,'Ciclo Semaforico'!CD$30,O!$HC52:$HL52))*CD$31))</f>
        <v>0</v>
      </c>
      <c r="CE77" s="245">
        <f>IF(CE$32="",IF(CE$31="",(SUMIF(S!$HC$15:$HL$15,'Ciclo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Semaforico'!CE$30,O!$HC52:$HL52))*CE$31),(SUMIF(S!$HC$15:$HL$15,'Ciclo Semaforico'!CE$32,S!$HC52:$HL52)+SUMIF(N!$HC$15:$HL$15,'Ciclo Semaforico'!CE$32,N!$HC52:$HL52)+SUMIF(E!$HC$15:$HL$15,'Ciclo Semaforico'!CE$32,E!$HC52:$HL52)+SUMIF(O!$HC$15:$HL$15,'Ciclo Semaforico'!CE$32,O!$HC52:$HL52))-IF(CE$31="",(SUMIF(S!$HC$15:$HL$15,'Ciclo Semaforico'!CE$30,S!$HC52:$HL52)+SUMIF(N!$HC$15:$HL$15,'Ciclo Semaforico'!CE$30,N!$HC52:$HL52)+SUMIF(E!$HC$15:$HL$15,'Ciclo Semaforico'!CE$30,E!$HC52:$HL52)+SUMIF(O!$HC$15:$HL$15,'Ciclo Semaforico'!CE$30,O!$HC52:$HL52)),(SUMIF(S!$HC$15:$HL$15,'Ciclo Semaforico'!CE$30,S!$HC52:$HL52)+SUMIF(N!$HC$15:$HL$15,'Ciclo Semaforico'!CE$30,N!$HC52:$HL52)+SUMIF(E!$HC$15:$HL$15,'Ciclo Semaforico'!CE$30,E!$HC52:$HL52)+SUMIF(O!$HC$15:$HL$15,'Ciclo Semaforico'!CE$30,O!$HC52:$HL52))*CE$31))</f>
        <v>0</v>
      </c>
      <c r="CF77" s="245">
        <f>IF(CF$32="",IF(CF$31="",(SUMIF(S!$HC$15:$HL$15,'Ciclo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Semaforico'!CF$30,O!$HC52:$HL52))*CF$31),(SUMIF(S!$HC$15:$HL$15,'Ciclo Semaforico'!CF$32,S!$HC52:$HL52)+SUMIF(N!$HC$15:$HL$15,'Ciclo Semaforico'!CF$32,N!$HC52:$HL52)+SUMIF(E!$HC$15:$HL$15,'Ciclo Semaforico'!CF$32,E!$HC52:$HL52)+SUMIF(O!$HC$15:$HL$15,'Ciclo Semaforico'!CF$32,O!$HC52:$HL52))-IF(CF$31="",(SUMIF(S!$HC$15:$HL$15,'Ciclo Semaforico'!CF$30,S!$HC52:$HL52)+SUMIF(N!$HC$15:$HL$15,'Ciclo Semaforico'!CF$30,N!$HC52:$HL52)+SUMIF(E!$HC$15:$HL$15,'Ciclo Semaforico'!CF$30,E!$HC52:$HL52)+SUMIF(O!$HC$15:$HL$15,'Ciclo Semaforico'!CF$30,O!$HC52:$HL52)),(SUMIF(S!$HC$15:$HL$15,'Ciclo Semaforico'!CF$30,S!$HC52:$HL52)+SUMIF(N!$HC$15:$HL$15,'Ciclo Semaforico'!CF$30,N!$HC52:$HL52)+SUMIF(E!$HC$15:$HL$15,'Ciclo Semaforico'!CF$30,E!$HC52:$HL52)+SUMIF(O!$HC$15:$HL$15,'Ciclo Semaforico'!CF$30,O!$HC52:$HL52))*CF$31))</f>
        <v>0</v>
      </c>
      <c r="CG77" s="245">
        <f>IF(CG$32="",IF(CG$31="",(SUMIF(S!$HC$15:$HL$15,'Ciclo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Semaforico'!CG$30,O!$HC52:$HL52))*CG$31),(SUMIF(S!$HC$15:$HL$15,'Ciclo Semaforico'!CG$32,S!$HC52:$HL52)+SUMIF(N!$HC$15:$HL$15,'Ciclo Semaforico'!CG$32,N!$HC52:$HL52)+SUMIF(E!$HC$15:$HL$15,'Ciclo Semaforico'!CG$32,E!$HC52:$HL52)+SUMIF(O!$HC$15:$HL$15,'Ciclo Semaforico'!CG$32,O!$HC52:$HL52))-IF(CG$31="",(SUMIF(S!$HC$15:$HL$15,'Ciclo Semaforico'!CG$30,S!$HC52:$HL52)+SUMIF(N!$HC$15:$HL$15,'Ciclo Semaforico'!CG$30,N!$HC52:$HL52)+SUMIF(E!$HC$15:$HL$15,'Ciclo Semaforico'!CG$30,E!$HC52:$HL52)+SUMIF(O!$HC$15:$HL$15,'Ciclo Semaforico'!CG$30,O!$HC52:$HL52)),(SUMIF(S!$HC$15:$HL$15,'Ciclo Semaforico'!CG$30,S!$HC52:$HL52)+SUMIF(N!$HC$15:$HL$15,'Ciclo Semaforico'!CG$30,N!$HC52:$HL52)+SUMIF(E!$HC$15:$HL$15,'Ciclo Semaforico'!CG$30,E!$HC52:$HL52)+SUMIF(O!$HC$15:$HL$15,'Ciclo Semaforico'!CG$30,O!$HC52:$HL52))*CG$31))</f>
        <v>0</v>
      </c>
      <c r="CH77" s="246">
        <f>IF(CH$32="",IF(CH$31="",(SUMIF(S!$HC$15:$HL$15,'Ciclo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Semaforico'!CH$30,O!$HC52:$HL52))*CH$31),(SUMIF(S!$HC$15:$HL$15,'Ciclo Semaforico'!CH$32,S!$HC52:$HL52)+SUMIF(N!$HC$15:$HL$15,'Ciclo Semaforico'!CH$32,N!$HC52:$HL52)+SUMIF(E!$HC$15:$HL$15,'Ciclo Semaforico'!CH$32,E!$HC52:$HL52)+SUMIF(O!$HC$15:$HL$15,'Ciclo Semaforico'!CH$32,O!$HC52:$HL52))-IF(CH$31="",(SUMIF(S!$HC$15:$HL$15,'Ciclo Semaforico'!CH$30,S!$HC52:$HL52)+SUMIF(N!$HC$15:$HL$15,'Ciclo Semaforico'!CH$30,N!$HC52:$HL52)+SUMIF(E!$HC$15:$HL$15,'Ciclo Semaforico'!CH$30,E!$HC52:$HL52)+SUMIF(O!$HC$15:$HL$15,'Ciclo Semaforico'!CH$30,O!$HC52:$HL52)),(SUMIF(S!$HC$15:$HL$15,'Ciclo Semaforico'!CH$30,S!$HC52:$HL52)+SUMIF(N!$HC$15:$HL$15,'Ciclo Semaforico'!CH$30,N!$HC52:$HL52)+SUMIF(E!$HC$15:$HL$15,'Ciclo Semaforico'!CH$30,E!$HC52:$HL52)+SUMIF(O!$HC$15:$HL$15,'Ciclo Semaforico'!CH$30,O!$HC52:$HL52))*CH$31))</f>
        <v>0</v>
      </c>
      <c r="CI77" s="244">
        <f t="shared" si="208"/>
        <v>0</v>
      </c>
      <c r="CJ77" s="245">
        <f t="shared" si="209"/>
        <v>0</v>
      </c>
      <c r="CK77" s="245">
        <f t="shared" si="210"/>
        <v>0</v>
      </c>
      <c r="CL77" s="245">
        <f t="shared" si="211"/>
        <v>0</v>
      </c>
      <c r="CM77" s="245" t="e">
        <f t="shared" si="212"/>
        <v>#REF!</v>
      </c>
      <c r="CN77" s="245">
        <f t="shared" si="213"/>
        <v>0</v>
      </c>
      <c r="CO77" s="245">
        <f t="shared" si="214"/>
        <v>0</v>
      </c>
      <c r="CP77" s="245">
        <f t="shared" si="215"/>
        <v>0</v>
      </c>
      <c r="CQ77" s="245">
        <f t="shared" si="216"/>
        <v>0</v>
      </c>
      <c r="CR77" s="245">
        <f t="shared" si="217"/>
        <v>0</v>
      </c>
      <c r="CS77" s="245">
        <f t="shared" si="218"/>
        <v>0</v>
      </c>
      <c r="CT77" s="246">
        <f t="shared" si="219"/>
        <v>0</v>
      </c>
      <c r="CU77" s="244">
        <f t="shared" si="220"/>
        <v>0</v>
      </c>
      <c r="CV77" s="245">
        <f t="shared" si="221"/>
        <v>0</v>
      </c>
      <c r="CW77" s="245">
        <f t="shared" si="222"/>
        <v>0</v>
      </c>
      <c r="CX77" s="245">
        <f t="shared" si="223"/>
        <v>0</v>
      </c>
      <c r="CY77" s="245">
        <f t="shared" si="224"/>
        <v>0</v>
      </c>
      <c r="CZ77" s="245">
        <f t="shared" si="225"/>
        <v>0</v>
      </c>
      <c r="DA77" s="245">
        <f t="shared" si="226"/>
        <v>0</v>
      </c>
      <c r="DB77" s="245">
        <f t="shared" si="227"/>
        <v>0</v>
      </c>
      <c r="DC77" s="245">
        <f t="shared" si="228"/>
        <v>0</v>
      </c>
      <c r="DD77" s="245">
        <f t="shared" si="229"/>
        <v>0</v>
      </c>
      <c r="DE77" s="245">
        <f t="shared" si="230"/>
        <v>0</v>
      </c>
      <c r="DF77" s="246">
        <f t="shared" si="231"/>
        <v>0</v>
      </c>
      <c r="DG77" s="244" t="e">
        <f t="shared" si="232"/>
        <v>#REF!</v>
      </c>
      <c r="DH77" s="245" t="e">
        <f t="shared" si="233"/>
        <v>#REF!</v>
      </c>
      <c r="DI77" s="245" t="e">
        <f t="shared" si="234"/>
        <v>#REF!</v>
      </c>
      <c r="DJ77" s="245" t="e">
        <f t="shared" si="235"/>
        <v>#REF!</v>
      </c>
      <c r="DK77" s="245" t="e">
        <f t="shared" si="236"/>
        <v>#REF!</v>
      </c>
      <c r="DL77" s="245" t="e">
        <f t="shared" si="237"/>
        <v>#REF!</v>
      </c>
      <c r="DM77" s="245">
        <f t="shared" si="238"/>
        <v>0</v>
      </c>
      <c r="DN77" s="245">
        <f t="shared" si="239"/>
        <v>0</v>
      </c>
      <c r="DO77" s="245">
        <f t="shared" si="240"/>
        <v>0</v>
      </c>
      <c r="DP77" s="245">
        <f t="shared" si="241"/>
        <v>0</v>
      </c>
      <c r="DQ77" s="245">
        <f t="shared" si="242"/>
        <v>0</v>
      </c>
      <c r="DR77" s="246">
        <f t="shared" si="243"/>
        <v>0</v>
      </c>
      <c r="DS77" s="244">
        <f t="shared" si="244"/>
        <v>0</v>
      </c>
      <c r="DT77" s="245">
        <f t="shared" si="245"/>
        <v>0</v>
      </c>
      <c r="DU77" s="245">
        <f t="shared" si="246"/>
        <v>0</v>
      </c>
      <c r="DV77" s="245">
        <f t="shared" si="247"/>
        <v>0</v>
      </c>
      <c r="DW77" s="245">
        <f t="shared" si="248"/>
        <v>0</v>
      </c>
      <c r="DX77" s="245">
        <f t="shared" si="249"/>
        <v>0</v>
      </c>
      <c r="DY77" s="245">
        <f t="shared" si="250"/>
        <v>0</v>
      </c>
      <c r="DZ77" s="245">
        <f t="shared" si="251"/>
        <v>0</v>
      </c>
      <c r="EA77" s="245">
        <f t="shared" si="252"/>
        <v>0</v>
      </c>
      <c r="EB77" s="245">
        <f t="shared" si="253"/>
        <v>0</v>
      </c>
      <c r="EC77" s="245">
        <f t="shared" si="254"/>
        <v>0</v>
      </c>
      <c r="ED77" s="246">
        <f t="shared" si="255"/>
        <v>0</v>
      </c>
      <c r="EE77" s="244">
        <f t="shared" si="256"/>
        <v>0</v>
      </c>
      <c r="EF77" s="245">
        <f t="shared" si="257"/>
        <v>0</v>
      </c>
      <c r="EG77" s="245">
        <f t="shared" si="258"/>
        <v>0</v>
      </c>
      <c r="EH77" s="245">
        <f t="shared" si="259"/>
        <v>0</v>
      </c>
      <c r="EI77" s="245">
        <f t="shared" si="260"/>
        <v>0</v>
      </c>
      <c r="EJ77" s="245">
        <f t="shared" si="261"/>
        <v>0</v>
      </c>
      <c r="EK77" s="245">
        <f t="shared" si="262"/>
        <v>0</v>
      </c>
      <c r="EL77" s="245">
        <f t="shared" si="263"/>
        <v>0</v>
      </c>
      <c r="EM77" s="245">
        <f t="shared" si="264"/>
        <v>0</v>
      </c>
      <c r="EN77" s="245">
        <f t="shared" si="265"/>
        <v>0</v>
      </c>
      <c r="EO77" s="245">
        <f t="shared" si="266"/>
        <v>0</v>
      </c>
      <c r="EP77" s="246">
        <f t="shared" si="267"/>
        <v>0</v>
      </c>
      <c r="EQ77" s="255">
        <f t="shared" si="268"/>
        <v>0</v>
      </c>
      <c r="ER77" s="256">
        <f t="shared" si="269"/>
        <v>0</v>
      </c>
      <c r="ES77" s="256">
        <f t="shared" si="270"/>
        <v>0</v>
      </c>
      <c r="ET77" s="256">
        <f t="shared" si="271"/>
        <v>0</v>
      </c>
      <c r="EU77" s="256" t="e">
        <f t="shared" si="272"/>
        <v>#REF!</v>
      </c>
      <c r="EV77" s="256">
        <f t="shared" si="273"/>
        <v>0</v>
      </c>
      <c r="EW77" s="256">
        <f t="shared" si="274"/>
        <v>0</v>
      </c>
      <c r="EX77" s="256" t="str">
        <f t="shared" si="275"/>
        <v/>
      </c>
      <c r="EY77" s="256" t="str">
        <f t="shared" si="276"/>
        <v/>
      </c>
      <c r="EZ77" s="256" t="str">
        <f t="shared" si="277"/>
        <v/>
      </c>
      <c r="FA77" s="256" t="str">
        <f t="shared" si="278"/>
        <v/>
      </c>
      <c r="FB77" s="257" t="str">
        <f t="shared" si="279"/>
        <v/>
      </c>
      <c r="FC77" s="255">
        <f t="shared" si="280"/>
        <v>0</v>
      </c>
      <c r="FD77" s="256" t="str">
        <f t="shared" si="281"/>
        <v/>
      </c>
      <c r="FE77" s="256" t="str">
        <f t="shared" si="282"/>
        <v/>
      </c>
      <c r="FF77" s="256" t="str">
        <f t="shared" si="283"/>
        <v/>
      </c>
      <c r="FG77" s="256" t="str">
        <f t="shared" si="284"/>
        <v/>
      </c>
      <c r="FH77" s="256" t="str">
        <f t="shared" si="285"/>
        <v/>
      </c>
      <c r="FI77" s="256" t="str">
        <f t="shared" si="286"/>
        <v/>
      </c>
      <c r="FJ77" s="256" t="str">
        <f t="shared" si="287"/>
        <v/>
      </c>
      <c r="FK77" s="256" t="str">
        <f t="shared" si="288"/>
        <v/>
      </c>
      <c r="FL77" s="256" t="str">
        <f t="shared" si="289"/>
        <v/>
      </c>
      <c r="FM77" s="256" t="str">
        <f t="shared" si="290"/>
        <v/>
      </c>
      <c r="FN77" s="257" t="str">
        <f t="shared" si="291"/>
        <v/>
      </c>
      <c r="FO77" s="255" t="e">
        <f t="shared" si="292"/>
        <v>#REF!</v>
      </c>
      <c r="FP77" s="256" t="e">
        <f t="shared" si="293"/>
        <v>#REF!</v>
      </c>
      <c r="FQ77" s="256" t="e">
        <f t="shared" si="294"/>
        <v>#REF!</v>
      </c>
      <c r="FR77" s="256" t="e">
        <f t="shared" si="295"/>
        <v>#REF!</v>
      </c>
      <c r="FS77" s="256" t="e">
        <f t="shared" si="296"/>
        <v>#REF!</v>
      </c>
      <c r="FT77" s="256" t="e">
        <f t="shared" si="297"/>
        <v>#REF!</v>
      </c>
      <c r="FU77" s="256" t="str">
        <f t="shared" si="298"/>
        <v/>
      </c>
      <c r="FV77" s="256" t="str">
        <f t="shared" si="299"/>
        <v/>
      </c>
      <c r="FW77" s="256" t="str">
        <f t="shared" si="300"/>
        <v/>
      </c>
      <c r="FX77" s="256" t="str">
        <f t="shared" si="301"/>
        <v/>
      </c>
      <c r="FY77" s="256" t="str">
        <f t="shared" si="302"/>
        <v/>
      </c>
      <c r="FZ77" s="257" t="str">
        <f t="shared" si="303"/>
        <v/>
      </c>
      <c r="GA77" s="255" t="str">
        <f t="shared" si="304"/>
        <v/>
      </c>
      <c r="GB77" s="256" t="str">
        <f t="shared" si="305"/>
        <v/>
      </c>
      <c r="GC77" s="256" t="str">
        <f t="shared" si="306"/>
        <v/>
      </c>
      <c r="GD77" s="256" t="str">
        <f t="shared" si="307"/>
        <v/>
      </c>
      <c r="GE77" s="256" t="str">
        <f t="shared" si="308"/>
        <v/>
      </c>
      <c r="GF77" s="256" t="str">
        <f t="shared" si="309"/>
        <v/>
      </c>
      <c r="GG77" s="256" t="str">
        <f t="shared" si="310"/>
        <v/>
      </c>
      <c r="GH77" s="256" t="str">
        <f t="shared" si="311"/>
        <v/>
      </c>
      <c r="GI77" s="256" t="str">
        <f t="shared" si="312"/>
        <v/>
      </c>
      <c r="GJ77" s="256" t="str">
        <f t="shared" si="313"/>
        <v/>
      </c>
      <c r="GK77" s="256" t="str">
        <f t="shared" si="314"/>
        <v/>
      </c>
      <c r="GL77" s="257" t="str">
        <f t="shared" si="315"/>
        <v/>
      </c>
      <c r="GM77" s="255" t="str">
        <f t="shared" si="316"/>
        <v/>
      </c>
      <c r="GN77" s="256" t="str">
        <f t="shared" si="317"/>
        <v/>
      </c>
      <c r="GO77" s="256" t="str">
        <f t="shared" si="318"/>
        <v/>
      </c>
      <c r="GP77" s="256" t="str">
        <f t="shared" si="319"/>
        <v/>
      </c>
      <c r="GQ77" s="256" t="str">
        <f t="shared" si="320"/>
        <v/>
      </c>
      <c r="GR77" s="256" t="str">
        <f t="shared" si="321"/>
        <v/>
      </c>
      <c r="GS77" s="256" t="str">
        <f t="shared" si="322"/>
        <v/>
      </c>
      <c r="GT77" s="256" t="str">
        <f t="shared" si="323"/>
        <v/>
      </c>
      <c r="GU77" s="256" t="str">
        <f t="shared" si="324"/>
        <v/>
      </c>
      <c r="GV77" s="256" t="str">
        <f t="shared" si="325"/>
        <v/>
      </c>
      <c r="GW77" s="256" t="str">
        <f t="shared" si="326"/>
        <v/>
      </c>
      <c r="GX77" s="257" t="str">
        <f t="shared" si="327"/>
        <v/>
      </c>
      <c r="GY77" s="252">
        <f t="shared" ref="GY77:HF108" si="332">+SUMIF($EQ$30:$FB$30,GY$29,$EQ77:$FB77)+SUMIF($EQ$30:$FB$30,GY$30,$EQ77:$FB77)+SUMIF($EQ$30:$FB$30,GY$31,$EQ77:$FB77)+SUMIF($EQ$30:$FB$30,GY$32,$EQ77:$FB77)+SUMIF($EQ$30:$FB$30,GY$33,$EQ77:$FB77)+SUMIF($EQ$30:$FB$30,GY$34,$EQ77:$FB77)+SUMIF($EQ$30:$FB$30,GY$35,$EQ77:$FB77)+SUMIF($EQ$30:$FB$30,GY$36,$EQ77:$FB77)+SUMIF($EQ$30:$FB$30,GY$37,$EQ77:$FB77)+SUMIF($EQ$30:$FB$30,GY$38,$EQ77:$FB77)+SUMIF($EQ$30:$FB$30,GY$39,$EQ77:$FB77)+SUMIF($EQ$30:$FB$30,GY$40,$EQ77:$FB77)</f>
        <v>0</v>
      </c>
      <c r="GZ77" s="253" t="e">
        <f t="shared" si="332"/>
        <v>#REF!</v>
      </c>
      <c r="HA77" s="253">
        <f t="shared" si="332"/>
        <v>0</v>
      </c>
      <c r="HB77" s="253">
        <f t="shared" si="332"/>
        <v>0</v>
      </c>
      <c r="HC77" s="253">
        <f t="shared" si="332"/>
        <v>0</v>
      </c>
      <c r="HD77" s="253">
        <f t="shared" si="332"/>
        <v>0</v>
      </c>
      <c r="HE77" s="253">
        <f t="shared" si="332"/>
        <v>0</v>
      </c>
      <c r="HF77" s="254">
        <f t="shared" si="332"/>
        <v>0</v>
      </c>
      <c r="HG77" s="252">
        <f t="shared" ref="HG77:HN108" si="333">+SUMIF($FC$30:$FN$30,HG$29,$FC77:$FN77)+SUMIF($FC$30:$FN$30,HG$30,$FC77:$FN77)+SUMIF($FC$30:$FN$30,HG$31,$FC77:$FN77)+SUMIF($FC$30:$FN$30,HG$32,$FC77:$FN77)+SUMIF($FC$30:$FN$30,HG$33,$FC77:$FN77)+SUMIF($FC$30:$FN$30,HG$34,$FC77:$FN77)+SUMIF($FC$30:$FN$30,HG$35,$FC77:$FN77)+SUMIF($FC$30:$FN$30,HG$36,$FC77:$FN77)+SUMIF($FC$30:$FN$30,HG$37,$FC77:$FN77)+SUMIF($FC$30:$FN$30,HG$38,$FC77:$FN77)+SUMIF($FC$30:$FN$30,HG$39,$FC77:$FN77)+SUMIF($FC$30:$FN$30,HG$40,$FC77:$FN77)</f>
        <v>0</v>
      </c>
      <c r="HH77" s="253">
        <f t="shared" si="333"/>
        <v>0</v>
      </c>
      <c r="HI77" s="253">
        <f t="shared" si="333"/>
        <v>0</v>
      </c>
      <c r="HJ77" s="253">
        <f t="shared" si="333"/>
        <v>0</v>
      </c>
      <c r="HK77" s="253">
        <f t="shared" si="333"/>
        <v>0</v>
      </c>
      <c r="HL77" s="253">
        <f t="shared" si="333"/>
        <v>0</v>
      </c>
      <c r="HM77" s="253">
        <f t="shared" si="333"/>
        <v>0</v>
      </c>
      <c r="HN77" s="254">
        <f t="shared" si="333"/>
        <v>0</v>
      </c>
      <c r="HO77" s="252" t="e">
        <f t="shared" ref="HO77:HV108" si="334">+SUMIF($FO$30:$FZ$30,HO$29,$FO77:$FZ77)+SUMIF($FO$30:$FZ$30,HO$30,$FO77:$FZ77)+SUMIF($FO$30:$FZ$30,HO$31,$FO77:$FZ77)+SUMIF($FO$30:$FZ$30,HO$32,$FO77:$FZ77)+SUMIF($FO$30:$FZ$30,HO$33,$FO77:$FZ77)+SUMIF($FO$30:$FZ$30,HO$34,$FO77:$FZ77)+SUMIF($FO$30:$FZ$30,HO$35,$FO77:$FZ77)+SUMIF($FO$30:$FZ$30,HO$36,$FO77:$FZ77)+SUMIF($FO$30:$FZ$30,HO$37,$FO77:$FZ77)+SUMIF($FO$30:$FZ$30,HO$38,$FO77:$FZ77)+SUMIF($FO$30:$FZ$30,HO$39,$FO77:$FZ77)+SUMIF($FO$30:$FZ$30,HO$40,$FO77:$FZ77)</f>
        <v>#REF!</v>
      </c>
      <c r="HP77" s="253" t="e">
        <f t="shared" si="334"/>
        <v>#REF!</v>
      </c>
      <c r="HQ77" s="253">
        <f t="shared" si="334"/>
        <v>0</v>
      </c>
      <c r="HR77" s="253">
        <f t="shared" si="334"/>
        <v>0</v>
      </c>
      <c r="HS77" s="253">
        <f t="shared" si="334"/>
        <v>0</v>
      </c>
      <c r="HT77" s="253">
        <f t="shared" si="334"/>
        <v>0</v>
      </c>
      <c r="HU77" s="253">
        <f t="shared" si="334"/>
        <v>0</v>
      </c>
      <c r="HV77" s="254">
        <f t="shared" si="334"/>
        <v>0</v>
      </c>
      <c r="HW77" s="252">
        <f t="shared" ref="HW77:ID108" si="335">+SUMIF($GA$30:$GL$30,HW$29,$GA77:$GL77)+SUMIF($GA$30:$GL$30,HW$30,$GA77:$GL77)+SUMIF($GA$30:$GL$30,HW$31,$GA77:$GL77)+SUMIF($GA$30:$GL$30,HW$32,$GA77:$GL77)+SUMIF($GA$30:$GL$30,HW$33,$GA77:$GL77)+SUMIF($GA$30:$GL$30,HW$34,$GA77:$GL77)+SUMIF($GA$30:$GL$30,HW$35,$GA77:$GL77)+SUMIF($GA$30:$GL$30,HW$36,$GA77:$GL77)+SUMIF($GA$30:$GL$30,HW$37,$GA77:$GL77)+SUMIF($GA$30:$GL$30,HW$38,$GA77:$GL77)+SUMIF($GA$30:$GL$30,HW$39,$GA77:$GL77)+SUMIF($GA$30:$GL$30,HW$40,$GA77:$GL77)</f>
        <v>0</v>
      </c>
      <c r="HX77" s="253">
        <f t="shared" si="335"/>
        <v>0</v>
      </c>
      <c r="HY77" s="253">
        <f t="shared" si="335"/>
        <v>0</v>
      </c>
      <c r="HZ77" s="253">
        <f t="shared" si="335"/>
        <v>0</v>
      </c>
      <c r="IA77" s="253">
        <f t="shared" si="335"/>
        <v>0</v>
      </c>
      <c r="IB77" s="253">
        <f t="shared" si="335"/>
        <v>0</v>
      </c>
      <c r="IC77" s="253">
        <f t="shared" si="335"/>
        <v>0</v>
      </c>
      <c r="ID77" s="254">
        <f t="shared" si="335"/>
        <v>0</v>
      </c>
      <c r="IE77" s="252">
        <f t="shared" ref="IE77:IL108" si="336">+SUMIF($GM$30:$GX$30,IE$29,$GM77:$GX77)+SUMIF($GM$30:$GX$30,IE$30,$GM77:$GX77)+SUMIF($GM$30:$GX$30,IE$31,$GM77:$GX77)+SUMIF($GM$30:$GX$30,IE$32,$GM77:$GX77)+SUMIF($GM$30:$GX$30,IE$33,$GM77:$GX77)+SUMIF($GM$30:$GX$30,IE$34,$GM77:$GX77)+SUMIF($GM$30:$GX$30,IE$35,$GM77:$GX77)+SUMIF($GM$30:$GX$30,IE$36,$GM77:$GX77)+SUMIF($GM$30:$GX$30,IE$37,$GM77:$GX77)+SUMIF($GM$30:$GX$30,IE$38,$GM77:$GX77)+SUMIF($GM$30:$GX$30,IE$39,$GM77:$GX77)+SUMIF($GM$30:$GX$30,IE$40,$GM77:$GX77)</f>
        <v>0</v>
      </c>
      <c r="IF77" s="253">
        <f t="shared" si="336"/>
        <v>0</v>
      </c>
      <c r="IG77" s="253">
        <f t="shared" si="336"/>
        <v>0</v>
      </c>
      <c r="IH77" s="253">
        <f t="shared" si="336"/>
        <v>0</v>
      </c>
      <c r="II77" s="253">
        <f t="shared" si="336"/>
        <v>0</v>
      </c>
      <c r="IJ77" s="253">
        <f t="shared" si="336"/>
        <v>0</v>
      </c>
      <c r="IK77" s="253">
        <f t="shared" si="336"/>
        <v>0</v>
      </c>
      <c r="IL77" s="254">
        <f t="shared" si="336"/>
        <v>0</v>
      </c>
      <c r="IM77" s="255" t="e">
        <f t="shared" si="203"/>
        <v>#REF!</v>
      </c>
      <c r="IN77" s="256">
        <f t="shared" si="204"/>
        <v>0</v>
      </c>
      <c r="IO77" s="256" t="e">
        <f t="shared" si="205"/>
        <v>#REF!</v>
      </c>
      <c r="IP77" s="256">
        <f t="shared" si="206"/>
        <v>0</v>
      </c>
      <c r="IQ77" s="257">
        <f t="shared" si="207"/>
        <v>0</v>
      </c>
      <c r="IR77" s="404" t="e">
        <f t="shared" si="195"/>
        <v>#REF!</v>
      </c>
      <c r="IS77" s="250">
        <f t="shared" si="202"/>
        <v>15</v>
      </c>
      <c r="IT77" s="258" t="e">
        <f t="shared" si="328"/>
        <v>#REF!</v>
      </c>
      <c r="IU77" s="664">
        <v>2400</v>
      </c>
      <c r="IV77" s="409">
        <v>2.1</v>
      </c>
      <c r="IW77" s="648" t="s">
        <v>215</v>
      </c>
      <c r="IX77" s="649" t="e">
        <f t="shared" si="196"/>
        <v>#REF!</v>
      </c>
      <c r="IY77" s="650" t="e">
        <f t="shared" si="329"/>
        <v>#REF!</v>
      </c>
      <c r="IZ77" s="651">
        <v>3</v>
      </c>
      <c r="JA77" s="652">
        <v>2</v>
      </c>
      <c r="JB77" s="650" t="e">
        <f t="shared" si="330"/>
        <v>#REF!</v>
      </c>
      <c r="JC77" s="651">
        <f>+JC76</f>
        <v>3</v>
      </c>
      <c r="JD77" s="652">
        <f>+JD76</f>
        <v>2</v>
      </c>
      <c r="JE77" s="653" t="e">
        <f t="shared" si="331"/>
        <v>#REF!</v>
      </c>
      <c r="JF77" s="654">
        <v>3</v>
      </c>
      <c r="JG77" s="652">
        <v>2</v>
      </c>
      <c r="JH77" s="653"/>
      <c r="JI77" s="654"/>
      <c r="JJ77" s="655"/>
      <c r="JK77" s="418"/>
      <c r="JL77" s="419"/>
      <c r="JM77" s="420"/>
      <c r="JN77" s="662">
        <v>1</v>
      </c>
      <c r="JO77" s="662">
        <v>1.4</v>
      </c>
      <c r="JP77" s="662">
        <v>1</v>
      </c>
      <c r="JQ77" s="662">
        <v>1</v>
      </c>
      <c r="JR77" s="663">
        <v>1</v>
      </c>
      <c r="JS77" s="658" t="e">
        <f t="shared" si="201"/>
        <v>#REF!</v>
      </c>
    </row>
    <row r="78" spans="25:279" ht="20.100000000000001" hidden="1" customHeight="1">
      <c r="Y78" s="380" t="e">
        <f>N!IK53</f>
        <v>#REF!</v>
      </c>
      <c r="Z78" s="377" t="s">
        <v>35</v>
      </c>
      <c r="AA78" s="244">
        <f>IF(AA$32="",IF(AA$31="",(SUMIF(S!$HC$15:$HL$15,'Ciclo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Semaforico'!AA$30,O!$HC53:$HL53))*AA$31),(SUMIF(S!$HC$15:$HL$15,'Ciclo Semaforico'!AA$32,S!$HC53:$HL53)+SUMIF(N!$HC$15:$HL$15,'Ciclo Semaforico'!AA$32,N!$HC53:$HL53)+SUMIF(E!$HC$15:$HL$15,'Ciclo Semaforico'!AA$32,E!$HC53:$HL53)+SUMIF(O!$HC$15:$HL$15,'Ciclo Semaforico'!AA$32,O!$HC53:$HL53))-IF(AA$31="",(SUMIF(S!$HC$15:$HL$15,'Ciclo Semaforico'!AA$30,S!$HC53:$HL53)+SUMIF(N!$HC$15:$HL$15,'Ciclo Semaforico'!AA$30,N!$HC53:$HL53)+SUMIF(E!$HC$15:$HL$15,'Ciclo Semaforico'!AA$30,E!$HC53:$HL53)+SUMIF(O!$HC$15:$HL$15,'Ciclo Semaforico'!AA$30,O!$HC53:$HL53)),(SUMIF(S!$HC$15:$HL$15,'Ciclo Semaforico'!AA$30,S!$HC53:$HL53)+SUMIF(N!$HC$15:$HL$15,'Ciclo Semaforico'!AA$30,N!$HC53:$HL53)+SUMIF(E!$HC$15:$HL$15,'Ciclo Semaforico'!AA$30,E!$HC53:$HL53)+SUMIF(O!$HC$15:$HL$15,'Ciclo Semaforico'!AA$30,O!$HC53:$HL53))*AA$31))</f>
        <v>0</v>
      </c>
      <c r="AB78" s="245">
        <f>IF(AB$32="",IF(AB$31="",(SUMIF(S!$HC$15:$HL$15,'Ciclo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Semaforico'!AB$30,O!$HC53:$HL53))*AB$31),(SUMIF(S!$HC$15:$HL$15,'Ciclo Semaforico'!AB$32,S!$HC53:$HL53)+SUMIF(N!$HC$15:$HL$15,'Ciclo Semaforico'!AB$32,N!$HC53:$HL53)+SUMIF(E!$HC$15:$HL$15,'Ciclo Semaforico'!AB$32,E!$HC53:$HL53)+SUMIF(O!$HC$15:$HL$15,'Ciclo Semaforico'!AB$32,O!$HC53:$HL53))-IF(AB$31="",(SUMIF(S!$HC$15:$HL$15,'Ciclo Semaforico'!AB$30,S!$HC53:$HL53)+SUMIF(N!$HC$15:$HL$15,'Ciclo Semaforico'!AB$30,N!$HC53:$HL53)+SUMIF(E!$HC$15:$HL$15,'Ciclo Semaforico'!AB$30,E!$HC53:$HL53)+SUMIF(O!$HC$15:$HL$15,'Ciclo Semaforico'!AB$30,O!$HC53:$HL53)),(SUMIF(S!$HC$15:$HL$15,'Ciclo Semaforico'!AB$30,S!$HC53:$HL53)+SUMIF(N!$HC$15:$HL$15,'Ciclo Semaforico'!AB$30,N!$HC53:$HL53)+SUMIF(E!$HC$15:$HL$15,'Ciclo Semaforico'!AB$30,E!$HC53:$HL53)+SUMIF(O!$HC$15:$HL$15,'Ciclo Semaforico'!AB$30,O!$HC53:$HL53))*AB$31))</f>
        <v>0</v>
      </c>
      <c r="AC78" s="245">
        <f>IF(AC$32="",IF(AC$31="",(SUMIF(S!$HC$15:$HL$15,'Ciclo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Semaforico'!AC$30,O!$HC53:$HL53))*AC$31),(SUMIF(S!$HC$15:$HL$15,'Ciclo Semaforico'!AC$32,S!$HC53:$HL53)+SUMIF(N!$HC$15:$HL$15,'Ciclo Semaforico'!AC$32,N!$HC53:$HL53)+SUMIF(E!$HC$15:$HL$15,'Ciclo Semaforico'!AC$32,E!$HC53:$HL53)+SUMIF(O!$HC$15:$HL$15,'Ciclo Semaforico'!AC$32,O!$HC53:$HL53))-IF(AC$31="",(SUMIF(S!$HC$15:$HL$15,'Ciclo Semaforico'!AC$30,S!$HC53:$HL53)+SUMIF(N!$HC$15:$HL$15,'Ciclo Semaforico'!AC$30,N!$HC53:$HL53)+SUMIF(E!$HC$15:$HL$15,'Ciclo Semaforico'!AC$30,E!$HC53:$HL53)+SUMIF(O!$HC$15:$HL$15,'Ciclo Semaforico'!AC$30,O!$HC53:$HL53)),(SUMIF(S!$HC$15:$HL$15,'Ciclo Semaforico'!AC$30,S!$HC53:$HL53)+SUMIF(N!$HC$15:$HL$15,'Ciclo Semaforico'!AC$30,N!$HC53:$HL53)+SUMIF(E!$HC$15:$HL$15,'Ciclo Semaforico'!AC$30,E!$HC53:$HL53)+SUMIF(O!$HC$15:$HL$15,'Ciclo Semaforico'!AC$30,O!$HC53:$HL53))*AC$31))</f>
        <v>0</v>
      </c>
      <c r="AD78" s="245">
        <f>IF(AD$32="",IF(AD$31="",(SUMIF(S!$HC$15:$HL$15,'Ciclo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Semaforico'!AD$30,O!$HC53:$HL53))*AD$31),(SUMIF(S!$HC$15:$HL$15,'Ciclo Semaforico'!AD$32,S!$HC53:$HL53)+SUMIF(N!$HC$15:$HL$15,'Ciclo Semaforico'!AD$32,N!$HC53:$HL53)+SUMIF(E!$HC$15:$HL$15,'Ciclo Semaforico'!AD$32,E!$HC53:$HL53)+SUMIF(O!$HC$15:$HL$15,'Ciclo Semaforico'!AD$32,O!$HC53:$HL53))-IF(AD$31="",(SUMIF(S!$HC$15:$HL$15,'Ciclo Semaforico'!AD$30,S!$HC53:$HL53)+SUMIF(N!$HC$15:$HL$15,'Ciclo Semaforico'!AD$30,N!$HC53:$HL53)+SUMIF(E!$HC$15:$HL$15,'Ciclo Semaforico'!AD$30,E!$HC53:$HL53)+SUMIF(O!$HC$15:$HL$15,'Ciclo Semaforico'!AD$30,O!$HC53:$HL53)),(SUMIF(S!$HC$15:$HL$15,'Ciclo Semaforico'!AD$30,S!$HC53:$HL53)+SUMIF(N!$HC$15:$HL$15,'Ciclo Semaforico'!AD$30,N!$HC53:$HL53)+SUMIF(E!$HC$15:$HL$15,'Ciclo Semaforico'!AD$30,E!$HC53:$HL53)+SUMIF(O!$HC$15:$HL$15,'Ciclo Semaforico'!AD$30,O!$HC53:$HL53))*AD$31))</f>
        <v>0</v>
      </c>
      <c r="AE78" s="245" t="e">
        <f>IF(AE$32="",IF(AE$31="",(SUMIF(S!$HC$15:$HL$15,'Ciclo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Semaforico'!AE$30,O!$HC53:$HL53))*AE$31),(SUMIF(S!$HC$15:$HL$15,'Ciclo Semaforico'!AE$32,S!$HC53:$HL53)+SUMIF(N!$HC$15:$HL$15,'Ciclo Semaforico'!AE$32,N!$HC53:$HL53)+SUMIF(E!$HC$15:$HL$15,'Ciclo Semaforico'!AE$32,E!$HC53:$HL53)+SUMIF(O!$HC$15:$HL$15,'Ciclo Semaforico'!AE$32,O!$HC53:$HL53))-IF(AE$31="",(SUMIF(S!$HC$15:$HL$15,'Ciclo Semaforico'!AE$30,S!$HC53:$HL53)+SUMIF(N!$HC$15:$HL$15,'Ciclo Semaforico'!AE$30,N!$HC53:$HL53)+SUMIF(E!$HC$15:$HL$15,'Ciclo Semaforico'!AE$30,E!$HC53:$HL53)+SUMIF(O!$HC$15:$HL$15,'Ciclo Semaforico'!AE$30,O!$HC53:$HL53)),(SUMIF(S!$HC$15:$HL$15,'Ciclo Semaforico'!AE$30,S!$HC53:$HL53)+SUMIF(N!$HC$15:$HL$15,'Ciclo Semaforico'!AE$30,N!$HC53:$HL53)+SUMIF(E!$HC$15:$HL$15,'Ciclo Semaforico'!AE$30,E!$HC53:$HL53)+SUMIF(O!$HC$15:$HL$15,'Ciclo Semaforico'!AE$30,O!$HC53:$HL53))*AE$31))</f>
        <v>#REF!</v>
      </c>
      <c r="AF78" s="245">
        <f>IF(AF$32="",IF(AF$31="",(SUMIF(S!$HC$15:$HL$15,'Ciclo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Semaforico'!AF$30,O!$HC53:$HL53))*AF$31),(SUMIF(S!$HC$15:$HL$15,'Ciclo Semaforico'!AF$32,S!$HC53:$HL53)+SUMIF(N!$HC$15:$HL$15,'Ciclo Semaforico'!AF$32,N!$HC53:$HL53)+SUMIF(E!$HC$15:$HL$15,'Ciclo Semaforico'!AF$32,E!$HC53:$HL53)+SUMIF(O!$HC$15:$HL$15,'Ciclo Semaforico'!AF$32,O!$HC53:$HL53))-IF(AF$31="",(SUMIF(S!$HC$15:$HL$15,'Ciclo Semaforico'!AF$30,S!$HC53:$HL53)+SUMIF(N!$HC$15:$HL$15,'Ciclo Semaforico'!AF$30,N!$HC53:$HL53)+SUMIF(E!$HC$15:$HL$15,'Ciclo Semaforico'!AF$30,E!$HC53:$HL53)+SUMIF(O!$HC$15:$HL$15,'Ciclo Semaforico'!AF$30,O!$HC53:$HL53)),(SUMIF(S!$HC$15:$HL$15,'Ciclo Semaforico'!AF$30,S!$HC53:$HL53)+SUMIF(N!$HC$15:$HL$15,'Ciclo Semaforico'!AF$30,N!$HC53:$HL53)+SUMIF(E!$HC$15:$HL$15,'Ciclo Semaforico'!AF$30,E!$HC53:$HL53)+SUMIF(O!$HC$15:$HL$15,'Ciclo Semaforico'!AF$30,O!$HC53:$HL53))*AF$31))</f>
        <v>0</v>
      </c>
      <c r="AG78" s="245">
        <f>IF(AG$32="",IF(AG$31="",(SUMIF(S!$HC$15:$HL$15,'Ciclo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Semaforico'!AG$30,O!$HC53:$HL53))*AG$31),(SUMIF(S!$HC$15:$HL$15,'Ciclo Semaforico'!AG$32,S!$HC53:$HL53)+SUMIF(N!$HC$15:$HL$15,'Ciclo Semaforico'!AG$32,N!$HC53:$HL53)+SUMIF(E!$HC$15:$HL$15,'Ciclo Semaforico'!AG$32,E!$HC53:$HL53)+SUMIF(O!$HC$15:$HL$15,'Ciclo Semaforico'!AG$32,O!$HC53:$HL53))-IF(AG$31="",(SUMIF(S!$HC$15:$HL$15,'Ciclo Semaforico'!AG$30,S!$HC53:$HL53)+SUMIF(N!$HC$15:$HL$15,'Ciclo Semaforico'!AG$30,N!$HC53:$HL53)+SUMIF(E!$HC$15:$HL$15,'Ciclo Semaforico'!AG$30,E!$HC53:$HL53)+SUMIF(O!$HC$15:$HL$15,'Ciclo Semaforico'!AG$30,O!$HC53:$HL53)),(SUMIF(S!$HC$15:$HL$15,'Ciclo Semaforico'!AG$30,S!$HC53:$HL53)+SUMIF(N!$HC$15:$HL$15,'Ciclo Semaforico'!AG$30,N!$HC53:$HL53)+SUMIF(E!$HC$15:$HL$15,'Ciclo Semaforico'!AG$30,E!$HC53:$HL53)+SUMIF(O!$HC$15:$HL$15,'Ciclo Semaforico'!AG$30,O!$HC53:$HL53))*AG$31))</f>
        <v>0</v>
      </c>
      <c r="AH78" s="245">
        <f>IF(AH$32="",IF(AH$31="",(SUMIF(S!$HC$15:$HL$15,'Ciclo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Semaforico'!AH$30,O!$HC53:$HL53))*AH$31),(SUMIF(S!$HC$15:$HL$15,'Ciclo Semaforico'!AH$32,S!$HC53:$HL53)+SUMIF(N!$HC$15:$HL$15,'Ciclo Semaforico'!AH$32,N!$HC53:$HL53)+SUMIF(E!$HC$15:$HL$15,'Ciclo Semaforico'!AH$32,E!$HC53:$HL53)+SUMIF(O!$HC$15:$HL$15,'Ciclo Semaforico'!AH$32,O!$HC53:$HL53))-IF(AH$31="",(SUMIF(S!$HC$15:$HL$15,'Ciclo Semaforico'!AH$30,S!$HC53:$HL53)+SUMIF(N!$HC$15:$HL$15,'Ciclo Semaforico'!AH$30,N!$HC53:$HL53)+SUMIF(E!$HC$15:$HL$15,'Ciclo Semaforico'!AH$30,E!$HC53:$HL53)+SUMIF(O!$HC$15:$HL$15,'Ciclo Semaforico'!AH$30,O!$HC53:$HL53)),(SUMIF(S!$HC$15:$HL$15,'Ciclo Semaforico'!AH$30,S!$HC53:$HL53)+SUMIF(N!$HC$15:$HL$15,'Ciclo Semaforico'!AH$30,N!$HC53:$HL53)+SUMIF(E!$HC$15:$HL$15,'Ciclo Semaforico'!AH$30,E!$HC53:$HL53)+SUMIF(O!$HC$15:$HL$15,'Ciclo Semaforico'!AH$30,O!$HC53:$HL53))*AH$31))</f>
        <v>0</v>
      </c>
      <c r="AI78" s="245">
        <f>IF(AI$32="",IF(AI$31="",(SUMIF(S!$HC$15:$HL$15,'Ciclo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Semaforico'!AI$30,O!$HC53:$HL53))*AI$31),(SUMIF(S!$HC$15:$HL$15,'Ciclo Semaforico'!AI$32,S!$HC53:$HL53)+SUMIF(N!$HC$15:$HL$15,'Ciclo Semaforico'!AI$32,N!$HC53:$HL53)+SUMIF(E!$HC$15:$HL$15,'Ciclo Semaforico'!AI$32,E!$HC53:$HL53)+SUMIF(O!$HC$15:$HL$15,'Ciclo Semaforico'!AI$32,O!$HC53:$HL53))-IF(AI$31="",(SUMIF(S!$HC$15:$HL$15,'Ciclo Semaforico'!AI$30,S!$HC53:$HL53)+SUMIF(N!$HC$15:$HL$15,'Ciclo Semaforico'!AI$30,N!$HC53:$HL53)+SUMIF(E!$HC$15:$HL$15,'Ciclo Semaforico'!AI$30,E!$HC53:$HL53)+SUMIF(O!$HC$15:$HL$15,'Ciclo Semaforico'!AI$30,O!$HC53:$HL53)),(SUMIF(S!$HC$15:$HL$15,'Ciclo Semaforico'!AI$30,S!$HC53:$HL53)+SUMIF(N!$HC$15:$HL$15,'Ciclo Semaforico'!AI$30,N!$HC53:$HL53)+SUMIF(E!$HC$15:$HL$15,'Ciclo Semaforico'!AI$30,E!$HC53:$HL53)+SUMIF(O!$HC$15:$HL$15,'Ciclo Semaforico'!AI$30,O!$HC53:$HL53))*AI$31))</f>
        <v>0</v>
      </c>
      <c r="AJ78" s="245">
        <f>IF(AJ$32="",IF(AJ$31="",(SUMIF(S!$HC$15:$HL$15,'Ciclo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Semaforico'!AJ$30,O!$HC53:$HL53))*AJ$31),(SUMIF(S!$HC$15:$HL$15,'Ciclo Semaforico'!AJ$32,S!$HC53:$HL53)+SUMIF(N!$HC$15:$HL$15,'Ciclo Semaforico'!AJ$32,N!$HC53:$HL53)+SUMIF(E!$HC$15:$HL$15,'Ciclo Semaforico'!AJ$32,E!$HC53:$HL53)+SUMIF(O!$HC$15:$HL$15,'Ciclo Semaforico'!AJ$32,O!$HC53:$HL53))-IF(AJ$31="",(SUMIF(S!$HC$15:$HL$15,'Ciclo Semaforico'!AJ$30,S!$HC53:$HL53)+SUMIF(N!$HC$15:$HL$15,'Ciclo Semaforico'!AJ$30,N!$HC53:$HL53)+SUMIF(E!$HC$15:$HL$15,'Ciclo Semaforico'!AJ$30,E!$HC53:$HL53)+SUMIF(O!$HC$15:$HL$15,'Ciclo Semaforico'!AJ$30,O!$HC53:$HL53)),(SUMIF(S!$HC$15:$HL$15,'Ciclo Semaforico'!AJ$30,S!$HC53:$HL53)+SUMIF(N!$HC$15:$HL$15,'Ciclo Semaforico'!AJ$30,N!$HC53:$HL53)+SUMIF(E!$HC$15:$HL$15,'Ciclo Semaforico'!AJ$30,E!$HC53:$HL53)+SUMIF(O!$HC$15:$HL$15,'Ciclo Semaforico'!AJ$30,O!$HC53:$HL53))*AJ$31))</f>
        <v>0</v>
      </c>
      <c r="AK78" s="245">
        <f>IF(AK$32="",IF(AK$31="",(SUMIF(S!$HC$15:$HL$15,'Ciclo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Semaforico'!AK$30,O!$HC53:$HL53))*AK$31),(SUMIF(S!$HC$15:$HL$15,'Ciclo Semaforico'!AK$32,S!$HC53:$HL53)+SUMIF(N!$HC$15:$HL$15,'Ciclo Semaforico'!AK$32,N!$HC53:$HL53)+SUMIF(E!$HC$15:$HL$15,'Ciclo Semaforico'!AK$32,E!$HC53:$HL53)+SUMIF(O!$HC$15:$HL$15,'Ciclo Semaforico'!AK$32,O!$HC53:$HL53))-IF(AK$31="",(SUMIF(S!$HC$15:$HL$15,'Ciclo Semaforico'!AK$30,S!$HC53:$HL53)+SUMIF(N!$HC$15:$HL$15,'Ciclo Semaforico'!AK$30,N!$HC53:$HL53)+SUMIF(E!$HC$15:$HL$15,'Ciclo Semaforico'!AK$30,E!$HC53:$HL53)+SUMIF(O!$HC$15:$HL$15,'Ciclo Semaforico'!AK$30,O!$HC53:$HL53)),(SUMIF(S!$HC$15:$HL$15,'Ciclo Semaforico'!AK$30,S!$HC53:$HL53)+SUMIF(N!$HC$15:$HL$15,'Ciclo Semaforico'!AK$30,N!$HC53:$HL53)+SUMIF(E!$HC$15:$HL$15,'Ciclo Semaforico'!AK$30,E!$HC53:$HL53)+SUMIF(O!$HC$15:$HL$15,'Ciclo Semaforico'!AK$30,O!$HC53:$HL53))*AK$31))</f>
        <v>0</v>
      </c>
      <c r="AL78" s="246">
        <f>IF(AL$32="",IF(AL$31="",(SUMIF(S!$HC$15:$HL$15,'Ciclo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Semaforico'!AL$30,O!$HC53:$HL53))*AL$31),(SUMIF(S!$HC$15:$HL$15,'Ciclo Semaforico'!AL$32,S!$HC53:$HL53)+SUMIF(N!$HC$15:$HL$15,'Ciclo Semaforico'!AL$32,N!$HC53:$HL53)+SUMIF(E!$HC$15:$HL$15,'Ciclo Semaforico'!AL$32,E!$HC53:$HL53)+SUMIF(O!$HC$15:$HL$15,'Ciclo Semaforico'!AL$32,O!$HC53:$HL53))-IF(AL$31="",(SUMIF(S!$HC$15:$HL$15,'Ciclo Semaforico'!AL$30,S!$HC53:$HL53)+SUMIF(N!$HC$15:$HL$15,'Ciclo Semaforico'!AL$30,N!$HC53:$HL53)+SUMIF(E!$HC$15:$HL$15,'Ciclo Semaforico'!AL$30,E!$HC53:$HL53)+SUMIF(O!$HC$15:$HL$15,'Ciclo Semaforico'!AL$30,O!$HC53:$HL53)),(SUMIF(S!$HC$15:$HL$15,'Ciclo Semaforico'!AL$30,S!$HC53:$HL53)+SUMIF(N!$HC$15:$HL$15,'Ciclo Semaforico'!AL$30,N!$HC53:$HL53)+SUMIF(E!$HC$15:$HL$15,'Ciclo Semaforico'!AL$30,E!$HC53:$HL53)+SUMIF(O!$HC$15:$HL$15,'Ciclo Semaforico'!AL$30,O!$HC53:$HL53))*AL$31))</f>
        <v>0</v>
      </c>
      <c r="AM78" s="244">
        <f>IF(AM$32="",IF(AM$31="",(SUMIF(S!$HC$15:$HL$15,'Ciclo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Semaforico'!AM$30,O!$HC53:$HL53))*AM$31),(SUMIF(S!$HC$15:$HL$15,'Ciclo Semaforico'!AM$32,S!$HC53:$HL53)+SUMIF(N!$HC$15:$HL$15,'Ciclo Semaforico'!AM$32,N!$HC53:$HL53)+SUMIF(E!$HC$15:$HL$15,'Ciclo Semaforico'!AM$32,E!$HC53:$HL53)+SUMIF(O!$HC$15:$HL$15,'Ciclo Semaforico'!AM$32,O!$HC53:$HL53))-IF(AM$31="",(SUMIF(S!$HC$15:$HL$15,'Ciclo Semaforico'!AM$30,S!$HC53:$HL53)+SUMIF(N!$HC$15:$HL$15,'Ciclo Semaforico'!AM$30,N!$HC53:$HL53)+SUMIF(E!$HC$15:$HL$15,'Ciclo Semaforico'!AM$30,E!$HC53:$HL53)+SUMIF(O!$HC$15:$HL$15,'Ciclo Semaforico'!AM$30,O!$HC53:$HL53)),(SUMIF(S!$HC$15:$HL$15,'Ciclo Semaforico'!AM$30,S!$HC53:$HL53)+SUMIF(N!$HC$15:$HL$15,'Ciclo Semaforico'!AM$30,N!$HC53:$HL53)+SUMIF(E!$HC$15:$HL$15,'Ciclo Semaforico'!AM$30,E!$HC53:$HL53)+SUMIF(O!$HC$15:$HL$15,'Ciclo Semaforico'!AM$30,O!$HC53:$HL53))*AM$31))</f>
        <v>0</v>
      </c>
      <c r="AN78" s="245">
        <f>IF(AN$32="",IF(AN$31="",(SUMIF(S!$HC$15:$HL$15,'Ciclo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Semaforico'!AN$30,O!$HC53:$HL53))*AN$31),(SUMIF(S!$HC$15:$HL$15,'Ciclo Semaforico'!AN$32,S!$HC53:$HL53)+SUMIF(N!$HC$15:$HL$15,'Ciclo Semaforico'!AN$32,N!$HC53:$HL53)+SUMIF(E!$HC$15:$HL$15,'Ciclo Semaforico'!AN$32,E!$HC53:$HL53)+SUMIF(O!$HC$15:$HL$15,'Ciclo Semaforico'!AN$32,O!$HC53:$HL53))-IF(AN$31="",(SUMIF(S!$HC$15:$HL$15,'Ciclo Semaforico'!AN$30,S!$HC53:$HL53)+SUMIF(N!$HC$15:$HL$15,'Ciclo Semaforico'!AN$30,N!$HC53:$HL53)+SUMIF(E!$HC$15:$HL$15,'Ciclo Semaforico'!AN$30,E!$HC53:$HL53)+SUMIF(O!$HC$15:$HL$15,'Ciclo Semaforico'!AN$30,O!$HC53:$HL53)),(SUMIF(S!$HC$15:$HL$15,'Ciclo Semaforico'!AN$30,S!$HC53:$HL53)+SUMIF(N!$HC$15:$HL$15,'Ciclo Semaforico'!AN$30,N!$HC53:$HL53)+SUMIF(E!$HC$15:$HL$15,'Ciclo Semaforico'!AN$30,E!$HC53:$HL53)+SUMIF(O!$HC$15:$HL$15,'Ciclo Semaforico'!AN$30,O!$HC53:$HL53))*AN$31))</f>
        <v>0</v>
      </c>
      <c r="AO78" s="245">
        <f>IF(AO$32="",IF(AO$31="",(SUMIF(S!$HC$15:$HL$15,'Ciclo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Semaforico'!AO$30,O!$HC53:$HL53))*AO$31),(SUMIF(S!$HC$15:$HL$15,'Ciclo Semaforico'!AO$32,S!$HC53:$HL53)+SUMIF(N!$HC$15:$HL$15,'Ciclo Semaforico'!AO$32,N!$HC53:$HL53)+SUMIF(E!$HC$15:$HL$15,'Ciclo Semaforico'!AO$32,E!$HC53:$HL53)+SUMIF(O!$HC$15:$HL$15,'Ciclo Semaforico'!AO$32,O!$HC53:$HL53))-IF(AO$31="",(SUMIF(S!$HC$15:$HL$15,'Ciclo Semaforico'!AO$30,S!$HC53:$HL53)+SUMIF(N!$HC$15:$HL$15,'Ciclo Semaforico'!AO$30,N!$HC53:$HL53)+SUMIF(E!$HC$15:$HL$15,'Ciclo Semaforico'!AO$30,E!$HC53:$HL53)+SUMIF(O!$HC$15:$HL$15,'Ciclo Semaforico'!AO$30,O!$HC53:$HL53)),(SUMIF(S!$HC$15:$HL$15,'Ciclo Semaforico'!AO$30,S!$HC53:$HL53)+SUMIF(N!$HC$15:$HL$15,'Ciclo Semaforico'!AO$30,N!$HC53:$HL53)+SUMIF(E!$HC$15:$HL$15,'Ciclo Semaforico'!AO$30,E!$HC53:$HL53)+SUMIF(O!$HC$15:$HL$15,'Ciclo Semaforico'!AO$30,O!$HC53:$HL53))*AO$31))</f>
        <v>0</v>
      </c>
      <c r="AP78" s="245">
        <f>IF(AP$32="",IF(AP$31="",(SUMIF(S!$HC$15:$HL$15,'Ciclo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Semaforico'!AP$30,O!$HC53:$HL53))*AP$31),(SUMIF(S!$HC$15:$HL$15,'Ciclo Semaforico'!AP$32,S!$HC53:$HL53)+SUMIF(N!$HC$15:$HL$15,'Ciclo Semaforico'!AP$32,N!$HC53:$HL53)+SUMIF(E!$HC$15:$HL$15,'Ciclo Semaforico'!AP$32,E!$HC53:$HL53)+SUMIF(O!$HC$15:$HL$15,'Ciclo Semaforico'!AP$32,O!$HC53:$HL53))-IF(AP$31="",(SUMIF(S!$HC$15:$HL$15,'Ciclo Semaforico'!AP$30,S!$HC53:$HL53)+SUMIF(N!$HC$15:$HL$15,'Ciclo Semaforico'!AP$30,N!$HC53:$HL53)+SUMIF(E!$HC$15:$HL$15,'Ciclo Semaforico'!AP$30,E!$HC53:$HL53)+SUMIF(O!$HC$15:$HL$15,'Ciclo Semaforico'!AP$30,O!$HC53:$HL53)),(SUMIF(S!$HC$15:$HL$15,'Ciclo Semaforico'!AP$30,S!$HC53:$HL53)+SUMIF(N!$HC$15:$HL$15,'Ciclo Semaforico'!AP$30,N!$HC53:$HL53)+SUMIF(E!$HC$15:$HL$15,'Ciclo Semaforico'!AP$30,E!$HC53:$HL53)+SUMIF(O!$HC$15:$HL$15,'Ciclo Semaforico'!AP$30,O!$HC53:$HL53))*AP$31))</f>
        <v>0</v>
      </c>
      <c r="AQ78" s="245">
        <f>IF(AQ$32="",IF(AQ$31="",(SUMIF(S!$HC$15:$HL$15,'Ciclo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Semaforico'!AQ$30,O!$HC53:$HL53))*AQ$31),(SUMIF(S!$HC$15:$HL$15,'Ciclo Semaforico'!AQ$32,S!$HC53:$HL53)+SUMIF(N!$HC$15:$HL$15,'Ciclo Semaforico'!AQ$32,N!$HC53:$HL53)+SUMIF(E!$HC$15:$HL$15,'Ciclo Semaforico'!AQ$32,E!$HC53:$HL53)+SUMIF(O!$HC$15:$HL$15,'Ciclo Semaforico'!AQ$32,O!$HC53:$HL53))-IF(AQ$31="",(SUMIF(S!$HC$15:$HL$15,'Ciclo Semaforico'!AQ$30,S!$HC53:$HL53)+SUMIF(N!$HC$15:$HL$15,'Ciclo Semaforico'!AQ$30,N!$HC53:$HL53)+SUMIF(E!$HC$15:$HL$15,'Ciclo Semaforico'!AQ$30,E!$HC53:$HL53)+SUMIF(O!$HC$15:$HL$15,'Ciclo Semaforico'!AQ$30,O!$HC53:$HL53)),(SUMIF(S!$HC$15:$HL$15,'Ciclo Semaforico'!AQ$30,S!$HC53:$HL53)+SUMIF(N!$HC$15:$HL$15,'Ciclo Semaforico'!AQ$30,N!$HC53:$HL53)+SUMIF(E!$HC$15:$HL$15,'Ciclo Semaforico'!AQ$30,E!$HC53:$HL53)+SUMIF(O!$HC$15:$HL$15,'Ciclo Semaforico'!AQ$30,O!$HC53:$HL53))*AQ$31))</f>
        <v>0</v>
      </c>
      <c r="AR78" s="245">
        <f>IF(AR$32="",IF(AR$31="",(SUMIF(S!$HC$15:$HL$15,'Ciclo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Semaforico'!AR$30,O!$HC53:$HL53))*AR$31),(SUMIF(S!$HC$15:$HL$15,'Ciclo Semaforico'!AR$32,S!$HC53:$HL53)+SUMIF(N!$HC$15:$HL$15,'Ciclo Semaforico'!AR$32,N!$HC53:$HL53)+SUMIF(E!$HC$15:$HL$15,'Ciclo Semaforico'!AR$32,E!$HC53:$HL53)+SUMIF(O!$HC$15:$HL$15,'Ciclo Semaforico'!AR$32,O!$HC53:$HL53))-IF(AR$31="",(SUMIF(S!$HC$15:$HL$15,'Ciclo Semaforico'!AR$30,S!$HC53:$HL53)+SUMIF(N!$HC$15:$HL$15,'Ciclo Semaforico'!AR$30,N!$HC53:$HL53)+SUMIF(E!$HC$15:$HL$15,'Ciclo Semaforico'!AR$30,E!$HC53:$HL53)+SUMIF(O!$HC$15:$HL$15,'Ciclo Semaforico'!AR$30,O!$HC53:$HL53)),(SUMIF(S!$HC$15:$HL$15,'Ciclo Semaforico'!AR$30,S!$HC53:$HL53)+SUMIF(N!$HC$15:$HL$15,'Ciclo Semaforico'!AR$30,N!$HC53:$HL53)+SUMIF(E!$HC$15:$HL$15,'Ciclo Semaforico'!AR$30,E!$HC53:$HL53)+SUMIF(O!$HC$15:$HL$15,'Ciclo Semaforico'!AR$30,O!$HC53:$HL53))*AR$31))</f>
        <v>0</v>
      </c>
      <c r="AS78" s="245">
        <f>IF(AS$32="",IF(AS$31="",(SUMIF(S!$HC$15:$HL$15,'Ciclo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Semaforico'!AS$30,O!$HC53:$HL53))*AS$31),(SUMIF(S!$HC$15:$HL$15,'Ciclo Semaforico'!AS$32,S!$HC53:$HL53)+SUMIF(N!$HC$15:$HL$15,'Ciclo Semaforico'!AS$32,N!$HC53:$HL53)+SUMIF(E!$HC$15:$HL$15,'Ciclo Semaforico'!AS$32,E!$HC53:$HL53)+SUMIF(O!$HC$15:$HL$15,'Ciclo Semaforico'!AS$32,O!$HC53:$HL53))-IF(AS$31="",(SUMIF(S!$HC$15:$HL$15,'Ciclo Semaforico'!AS$30,S!$HC53:$HL53)+SUMIF(N!$HC$15:$HL$15,'Ciclo Semaforico'!AS$30,N!$HC53:$HL53)+SUMIF(E!$HC$15:$HL$15,'Ciclo Semaforico'!AS$30,E!$HC53:$HL53)+SUMIF(O!$HC$15:$HL$15,'Ciclo Semaforico'!AS$30,O!$HC53:$HL53)),(SUMIF(S!$HC$15:$HL$15,'Ciclo Semaforico'!AS$30,S!$HC53:$HL53)+SUMIF(N!$HC$15:$HL$15,'Ciclo Semaforico'!AS$30,N!$HC53:$HL53)+SUMIF(E!$HC$15:$HL$15,'Ciclo Semaforico'!AS$30,E!$HC53:$HL53)+SUMIF(O!$HC$15:$HL$15,'Ciclo Semaforico'!AS$30,O!$HC53:$HL53))*AS$31))</f>
        <v>0</v>
      </c>
      <c r="AT78" s="245">
        <f>IF(AT$32="",IF(AT$31="",(SUMIF(S!$HC$15:$HL$15,'Ciclo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Semaforico'!AT$30,O!$HC53:$HL53))*AT$31),(SUMIF(S!$HC$15:$HL$15,'Ciclo Semaforico'!AT$32,S!$HC53:$HL53)+SUMIF(N!$HC$15:$HL$15,'Ciclo Semaforico'!AT$32,N!$HC53:$HL53)+SUMIF(E!$HC$15:$HL$15,'Ciclo Semaforico'!AT$32,E!$HC53:$HL53)+SUMIF(O!$HC$15:$HL$15,'Ciclo Semaforico'!AT$32,O!$HC53:$HL53))-IF(AT$31="",(SUMIF(S!$HC$15:$HL$15,'Ciclo Semaforico'!AT$30,S!$HC53:$HL53)+SUMIF(N!$HC$15:$HL$15,'Ciclo Semaforico'!AT$30,N!$HC53:$HL53)+SUMIF(E!$HC$15:$HL$15,'Ciclo Semaforico'!AT$30,E!$HC53:$HL53)+SUMIF(O!$HC$15:$HL$15,'Ciclo Semaforico'!AT$30,O!$HC53:$HL53)),(SUMIF(S!$HC$15:$HL$15,'Ciclo Semaforico'!AT$30,S!$HC53:$HL53)+SUMIF(N!$HC$15:$HL$15,'Ciclo Semaforico'!AT$30,N!$HC53:$HL53)+SUMIF(E!$HC$15:$HL$15,'Ciclo Semaforico'!AT$30,E!$HC53:$HL53)+SUMIF(O!$HC$15:$HL$15,'Ciclo Semaforico'!AT$30,O!$HC53:$HL53))*AT$31))</f>
        <v>0</v>
      </c>
      <c r="AU78" s="245">
        <f>IF(AU$32="",IF(AU$31="",(SUMIF(S!$HC$15:$HL$15,'Ciclo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Semaforico'!AU$30,O!$HC53:$HL53))*AU$31),(SUMIF(S!$HC$15:$HL$15,'Ciclo Semaforico'!AU$32,S!$HC53:$HL53)+SUMIF(N!$HC$15:$HL$15,'Ciclo Semaforico'!AU$32,N!$HC53:$HL53)+SUMIF(E!$HC$15:$HL$15,'Ciclo Semaforico'!AU$32,E!$HC53:$HL53)+SUMIF(O!$HC$15:$HL$15,'Ciclo Semaforico'!AU$32,O!$HC53:$HL53))-IF(AU$31="",(SUMIF(S!$HC$15:$HL$15,'Ciclo Semaforico'!AU$30,S!$HC53:$HL53)+SUMIF(N!$HC$15:$HL$15,'Ciclo Semaforico'!AU$30,N!$HC53:$HL53)+SUMIF(E!$HC$15:$HL$15,'Ciclo Semaforico'!AU$30,E!$HC53:$HL53)+SUMIF(O!$HC$15:$HL$15,'Ciclo Semaforico'!AU$30,O!$HC53:$HL53)),(SUMIF(S!$HC$15:$HL$15,'Ciclo Semaforico'!AU$30,S!$HC53:$HL53)+SUMIF(N!$HC$15:$HL$15,'Ciclo Semaforico'!AU$30,N!$HC53:$HL53)+SUMIF(E!$HC$15:$HL$15,'Ciclo Semaforico'!AU$30,E!$HC53:$HL53)+SUMIF(O!$HC$15:$HL$15,'Ciclo Semaforico'!AU$30,O!$HC53:$HL53))*AU$31))</f>
        <v>0</v>
      </c>
      <c r="AV78" s="245">
        <f>IF(AV$32="",IF(AV$31="",(SUMIF(S!$HC$15:$HL$15,'Ciclo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Semaforico'!AV$30,O!$HC53:$HL53))*AV$31),(SUMIF(S!$HC$15:$HL$15,'Ciclo Semaforico'!AV$32,S!$HC53:$HL53)+SUMIF(N!$HC$15:$HL$15,'Ciclo Semaforico'!AV$32,N!$HC53:$HL53)+SUMIF(E!$HC$15:$HL$15,'Ciclo Semaforico'!AV$32,E!$HC53:$HL53)+SUMIF(O!$HC$15:$HL$15,'Ciclo Semaforico'!AV$32,O!$HC53:$HL53))-IF(AV$31="",(SUMIF(S!$HC$15:$HL$15,'Ciclo Semaforico'!AV$30,S!$HC53:$HL53)+SUMIF(N!$HC$15:$HL$15,'Ciclo Semaforico'!AV$30,N!$HC53:$HL53)+SUMIF(E!$HC$15:$HL$15,'Ciclo Semaforico'!AV$30,E!$HC53:$HL53)+SUMIF(O!$HC$15:$HL$15,'Ciclo Semaforico'!AV$30,O!$HC53:$HL53)),(SUMIF(S!$HC$15:$HL$15,'Ciclo Semaforico'!AV$30,S!$HC53:$HL53)+SUMIF(N!$HC$15:$HL$15,'Ciclo Semaforico'!AV$30,N!$HC53:$HL53)+SUMIF(E!$HC$15:$HL$15,'Ciclo Semaforico'!AV$30,E!$HC53:$HL53)+SUMIF(O!$HC$15:$HL$15,'Ciclo Semaforico'!AV$30,O!$HC53:$HL53))*AV$31))</f>
        <v>0</v>
      </c>
      <c r="AW78" s="245">
        <f>IF(AW$32="",IF(AW$31="",(SUMIF(S!$HC$15:$HL$15,'Ciclo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Semaforico'!AW$30,O!$HC53:$HL53))*AW$31),(SUMIF(S!$HC$15:$HL$15,'Ciclo Semaforico'!AW$32,S!$HC53:$HL53)+SUMIF(N!$HC$15:$HL$15,'Ciclo Semaforico'!AW$32,N!$HC53:$HL53)+SUMIF(E!$HC$15:$HL$15,'Ciclo Semaforico'!AW$32,E!$HC53:$HL53)+SUMIF(O!$HC$15:$HL$15,'Ciclo Semaforico'!AW$32,O!$HC53:$HL53))-IF(AW$31="",(SUMIF(S!$HC$15:$HL$15,'Ciclo Semaforico'!AW$30,S!$HC53:$HL53)+SUMIF(N!$HC$15:$HL$15,'Ciclo Semaforico'!AW$30,N!$HC53:$HL53)+SUMIF(E!$HC$15:$HL$15,'Ciclo Semaforico'!AW$30,E!$HC53:$HL53)+SUMIF(O!$HC$15:$HL$15,'Ciclo Semaforico'!AW$30,O!$HC53:$HL53)),(SUMIF(S!$HC$15:$HL$15,'Ciclo Semaforico'!AW$30,S!$HC53:$HL53)+SUMIF(N!$HC$15:$HL$15,'Ciclo Semaforico'!AW$30,N!$HC53:$HL53)+SUMIF(E!$HC$15:$HL$15,'Ciclo Semaforico'!AW$30,E!$HC53:$HL53)+SUMIF(O!$HC$15:$HL$15,'Ciclo Semaforico'!AW$30,O!$HC53:$HL53))*AW$31))</f>
        <v>0</v>
      </c>
      <c r="AX78" s="246">
        <f>IF(AX$32="",IF(AX$31="",(SUMIF(S!$HC$15:$HL$15,'Ciclo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Semaforico'!AX$30,O!$HC53:$HL53))*AX$31),(SUMIF(S!$HC$15:$HL$15,'Ciclo Semaforico'!AX$32,S!$HC53:$HL53)+SUMIF(N!$HC$15:$HL$15,'Ciclo Semaforico'!AX$32,N!$HC53:$HL53)+SUMIF(E!$HC$15:$HL$15,'Ciclo Semaforico'!AX$32,E!$HC53:$HL53)+SUMIF(O!$HC$15:$HL$15,'Ciclo Semaforico'!AX$32,O!$HC53:$HL53))-IF(AX$31="",(SUMIF(S!$HC$15:$HL$15,'Ciclo Semaforico'!AX$30,S!$HC53:$HL53)+SUMIF(N!$HC$15:$HL$15,'Ciclo Semaforico'!AX$30,N!$HC53:$HL53)+SUMIF(E!$HC$15:$HL$15,'Ciclo Semaforico'!AX$30,E!$HC53:$HL53)+SUMIF(O!$HC$15:$HL$15,'Ciclo Semaforico'!AX$30,O!$HC53:$HL53)),(SUMIF(S!$HC$15:$HL$15,'Ciclo Semaforico'!AX$30,S!$HC53:$HL53)+SUMIF(N!$HC$15:$HL$15,'Ciclo Semaforico'!AX$30,N!$HC53:$HL53)+SUMIF(E!$HC$15:$HL$15,'Ciclo Semaforico'!AX$30,E!$HC53:$HL53)+SUMIF(O!$HC$15:$HL$15,'Ciclo Semaforico'!AX$30,O!$HC53:$HL53))*AX$31))</f>
        <v>0</v>
      </c>
      <c r="AY78" s="244" t="e">
        <f>IF(AY$32="",IF(AY$31="",(SUMIF(S!$HC$15:$HL$15,'Ciclo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Semaforico'!AY$30,O!$HC53:$HL53))*AY$31),(SUMIF(S!$HC$15:$HL$15,'Ciclo Semaforico'!AY$32,S!$HC53:$HL53)+SUMIF(N!$HC$15:$HL$15,'Ciclo Semaforico'!AY$32,N!$HC53:$HL53)+SUMIF(E!$HC$15:$HL$15,'Ciclo Semaforico'!AY$32,E!$HC53:$HL53)+SUMIF(O!$HC$15:$HL$15,'Ciclo Semaforico'!AY$32,O!$HC53:$HL53))-IF(AY$31="",(SUMIF(S!$HC$15:$HL$15,'Ciclo Semaforico'!AY$30,S!$HC53:$HL53)+SUMIF(N!$HC$15:$HL$15,'Ciclo Semaforico'!AY$30,N!$HC53:$HL53)+SUMIF(E!$HC$15:$HL$15,'Ciclo Semaforico'!AY$30,E!$HC53:$HL53)+SUMIF(O!$HC$15:$HL$15,'Ciclo Semaforico'!AY$30,O!$HC53:$HL53)),(SUMIF(S!$HC$15:$HL$15,'Ciclo Semaforico'!AY$30,S!$HC53:$HL53)+SUMIF(N!$HC$15:$HL$15,'Ciclo Semaforico'!AY$30,N!$HC53:$HL53)+SUMIF(E!$HC$15:$HL$15,'Ciclo Semaforico'!AY$30,E!$HC53:$HL53)+SUMIF(O!$HC$15:$HL$15,'Ciclo Semaforico'!AY$30,O!$HC53:$HL53))*AY$31))</f>
        <v>#REF!</v>
      </c>
      <c r="AZ78" s="245" t="e">
        <f>IF(AZ$32="",IF(AZ$31="",(SUMIF(S!$HC$15:$HL$15,'Ciclo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Semaforico'!AZ$30,O!$HC53:$HL53))*AZ$31),(SUMIF(S!$HC$15:$HL$15,'Ciclo Semaforico'!AZ$32,S!$HC53:$HL53)+SUMIF(N!$HC$15:$HL$15,'Ciclo Semaforico'!AZ$32,N!$HC53:$HL53)+SUMIF(E!$HC$15:$HL$15,'Ciclo Semaforico'!AZ$32,E!$HC53:$HL53)+SUMIF(O!$HC$15:$HL$15,'Ciclo Semaforico'!AZ$32,O!$HC53:$HL53))-IF(AZ$31="",(SUMIF(S!$HC$15:$HL$15,'Ciclo Semaforico'!AZ$30,S!$HC53:$HL53)+SUMIF(N!$HC$15:$HL$15,'Ciclo Semaforico'!AZ$30,N!$HC53:$HL53)+SUMIF(E!$HC$15:$HL$15,'Ciclo Semaforico'!AZ$30,E!$HC53:$HL53)+SUMIF(O!$HC$15:$HL$15,'Ciclo Semaforico'!AZ$30,O!$HC53:$HL53)),(SUMIF(S!$HC$15:$HL$15,'Ciclo Semaforico'!AZ$30,S!$HC53:$HL53)+SUMIF(N!$HC$15:$HL$15,'Ciclo Semaforico'!AZ$30,N!$HC53:$HL53)+SUMIF(E!$HC$15:$HL$15,'Ciclo Semaforico'!AZ$30,E!$HC53:$HL53)+SUMIF(O!$HC$15:$HL$15,'Ciclo Semaforico'!AZ$30,O!$HC53:$HL53))*AZ$31))</f>
        <v>#REF!</v>
      </c>
      <c r="BA78" s="245" t="e">
        <f>IF(BA$32="",IF(BA$31="",(SUMIF(S!$HC$15:$HL$15,'Ciclo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Semaforico'!BA$30,O!$HC53:$HL53))*BA$31),(SUMIF(S!$HC$15:$HL$15,'Ciclo Semaforico'!BA$32,S!$HC53:$HL53)+SUMIF(N!$HC$15:$HL$15,'Ciclo Semaforico'!BA$32,N!$HC53:$HL53)+SUMIF(E!$HC$15:$HL$15,'Ciclo Semaforico'!BA$32,E!$HC53:$HL53)+SUMIF(O!$HC$15:$HL$15,'Ciclo Semaforico'!BA$32,O!$HC53:$HL53))-IF(BA$31="",(SUMIF(S!$HC$15:$HL$15,'Ciclo Semaforico'!BA$30,S!$HC53:$HL53)+SUMIF(N!$HC$15:$HL$15,'Ciclo Semaforico'!BA$30,N!$HC53:$HL53)+SUMIF(E!$HC$15:$HL$15,'Ciclo Semaforico'!BA$30,E!$HC53:$HL53)+SUMIF(O!$HC$15:$HL$15,'Ciclo Semaforico'!BA$30,O!$HC53:$HL53)),(SUMIF(S!$HC$15:$HL$15,'Ciclo Semaforico'!BA$30,S!$HC53:$HL53)+SUMIF(N!$HC$15:$HL$15,'Ciclo Semaforico'!BA$30,N!$HC53:$HL53)+SUMIF(E!$HC$15:$HL$15,'Ciclo Semaforico'!BA$30,E!$HC53:$HL53)+SUMIF(O!$HC$15:$HL$15,'Ciclo Semaforico'!BA$30,O!$HC53:$HL53))*BA$31))</f>
        <v>#REF!</v>
      </c>
      <c r="BB78" s="245" t="e">
        <f>IF(BB$32="",IF(BB$31="",(SUMIF(S!$HC$15:$HL$15,'Ciclo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Semaforico'!BB$30,O!$HC53:$HL53))*BB$31),(SUMIF(S!$HC$15:$HL$15,'Ciclo Semaforico'!BB$32,S!$HC53:$HL53)+SUMIF(N!$HC$15:$HL$15,'Ciclo Semaforico'!BB$32,N!$HC53:$HL53)+SUMIF(E!$HC$15:$HL$15,'Ciclo Semaforico'!BB$32,E!$HC53:$HL53)+SUMIF(O!$HC$15:$HL$15,'Ciclo Semaforico'!BB$32,O!$HC53:$HL53))-IF(BB$31="",(SUMIF(S!$HC$15:$HL$15,'Ciclo Semaforico'!BB$30,S!$HC53:$HL53)+SUMIF(N!$HC$15:$HL$15,'Ciclo Semaforico'!BB$30,N!$HC53:$HL53)+SUMIF(E!$HC$15:$HL$15,'Ciclo Semaforico'!BB$30,E!$HC53:$HL53)+SUMIF(O!$HC$15:$HL$15,'Ciclo Semaforico'!BB$30,O!$HC53:$HL53)),(SUMIF(S!$HC$15:$HL$15,'Ciclo Semaforico'!BB$30,S!$HC53:$HL53)+SUMIF(N!$HC$15:$HL$15,'Ciclo Semaforico'!BB$30,N!$HC53:$HL53)+SUMIF(E!$HC$15:$HL$15,'Ciclo Semaforico'!BB$30,E!$HC53:$HL53)+SUMIF(O!$HC$15:$HL$15,'Ciclo Semaforico'!BB$30,O!$HC53:$HL53))*BB$31))</f>
        <v>#REF!</v>
      </c>
      <c r="BC78" s="245" t="e">
        <f>IF(BC$32="",IF(BC$31="",(SUMIF(S!$HC$15:$HL$15,'Ciclo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Semaforico'!BC$30,O!$HC53:$HL53))*BC$31),(SUMIF(S!$HC$15:$HL$15,'Ciclo Semaforico'!BC$32,S!$HC53:$HL53)+SUMIF(N!$HC$15:$HL$15,'Ciclo Semaforico'!BC$32,N!$HC53:$HL53)+SUMIF(E!$HC$15:$HL$15,'Ciclo Semaforico'!BC$32,E!$HC53:$HL53)+SUMIF(O!$HC$15:$HL$15,'Ciclo Semaforico'!BC$32,O!$HC53:$HL53))-IF(BC$31="",(SUMIF(S!$HC$15:$HL$15,'Ciclo Semaforico'!BC$30,S!$HC53:$HL53)+SUMIF(N!$HC$15:$HL$15,'Ciclo Semaforico'!BC$30,N!$HC53:$HL53)+SUMIF(E!$HC$15:$HL$15,'Ciclo Semaforico'!BC$30,E!$HC53:$HL53)+SUMIF(O!$HC$15:$HL$15,'Ciclo Semaforico'!BC$30,O!$HC53:$HL53)),(SUMIF(S!$HC$15:$HL$15,'Ciclo Semaforico'!BC$30,S!$HC53:$HL53)+SUMIF(N!$HC$15:$HL$15,'Ciclo Semaforico'!BC$30,N!$HC53:$HL53)+SUMIF(E!$HC$15:$HL$15,'Ciclo Semaforico'!BC$30,E!$HC53:$HL53)+SUMIF(O!$HC$15:$HL$15,'Ciclo Semaforico'!BC$30,O!$HC53:$HL53))*BC$31))</f>
        <v>#REF!</v>
      </c>
      <c r="BD78" s="245" t="e">
        <f>IF(BD$32="",IF(BD$31="",(SUMIF(S!$HC$15:$HL$15,'Ciclo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Semaforico'!BD$30,O!$HC53:$HL53))*BD$31),(SUMIF(S!$HC$15:$HL$15,'Ciclo Semaforico'!BD$32,S!$HC53:$HL53)+SUMIF(N!$HC$15:$HL$15,'Ciclo Semaforico'!BD$32,N!$HC53:$HL53)+SUMIF(E!$HC$15:$HL$15,'Ciclo Semaforico'!BD$32,E!$HC53:$HL53)+SUMIF(O!$HC$15:$HL$15,'Ciclo Semaforico'!BD$32,O!$HC53:$HL53))-IF(BD$31="",(SUMIF(S!$HC$15:$HL$15,'Ciclo Semaforico'!BD$30,S!$HC53:$HL53)+SUMIF(N!$HC$15:$HL$15,'Ciclo Semaforico'!BD$30,N!$HC53:$HL53)+SUMIF(E!$HC$15:$HL$15,'Ciclo Semaforico'!BD$30,E!$HC53:$HL53)+SUMIF(O!$HC$15:$HL$15,'Ciclo Semaforico'!BD$30,O!$HC53:$HL53)),(SUMIF(S!$HC$15:$HL$15,'Ciclo Semaforico'!BD$30,S!$HC53:$HL53)+SUMIF(N!$HC$15:$HL$15,'Ciclo Semaforico'!BD$30,N!$HC53:$HL53)+SUMIF(E!$HC$15:$HL$15,'Ciclo Semaforico'!BD$30,E!$HC53:$HL53)+SUMIF(O!$HC$15:$HL$15,'Ciclo Semaforico'!BD$30,O!$HC53:$HL53))*BD$31))</f>
        <v>#REF!</v>
      </c>
      <c r="BE78" s="245">
        <f>IF(BE$32="",IF(BE$31="",(SUMIF(S!$HC$15:$HL$15,'Ciclo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Semaforico'!BE$30,O!$HC53:$HL53))*BE$31),(SUMIF(S!$HC$15:$HL$15,'Ciclo Semaforico'!BE$32,S!$HC53:$HL53)+SUMIF(N!$HC$15:$HL$15,'Ciclo Semaforico'!BE$32,N!$HC53:$HL53)+SUMIF(E!$HC$15:$HL$15,'Ciclo Semaforico'!BE$32,E!$HC53:$HL53)+SUMIF(O!$HC$15:$HL$15,'Ciclo Semaforico'!BE$32,O!$HC53:$HL53))-IF(BE$31="",(SUMIF(S!$HC$15:$HL$15,'Ciclo Semaforico'!BE$30,S!$HC53:$HL53)+SUMIF(N!$HC$15:$HL$15,'Ciclo Semaforico'!BE$30,N!$HC53:$HL53)+SUMIF(E!$HC$15:$HL$15,'Ciclo Semaforico'!BE$30,E!$HC53:$HL53)+SUMIF(O!$HC$15:$HL$15,'Ciclo Semaforico'!BE$30,O!$HC53:$HL53)),(SUMIF(S!$HC$15:$HL$15,'Ciclo Semaforico'!BE$30,S!$HC53:$HL53)+SUMIF(N!$HC$15:$HL$15,'Ciclo Semaforico'!BE$30,N!$HC53:$HL53)+SUMIF(E!$HC$15:$HL$15,'Ciclo Semaforico'!BE$30,E!$HC53:$HL53)+SUMIF(O!$HC$15:$HL$15,'Ciclo Semaforico'!BE$30,O!$HC53:$HL53))*BE$31))</f>
        <v>0</v>
      </c>
      <c r="BF78" s="245">
        <f>IF(BF$32="",IF(BF$31="",(SUMIF(S!$HC$15:$HL$15,'Ciclo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Semaforico'!BF$30,O!$HC53:$HL53))*BF$31),(SUMIF(S!$HC$15:$HL$15,'Ciclo Semaforico'!BF$32,S!$HC53:$HL53)+SUMIF(N!$HC$15:$HL$15,'Ciclo Semaforico'!BF$32,N!$HC53:$HL53)+SUMIF(E!$HC$15:$HL$15,'Ciclo Semaforico'!BF$32,E!$HC53:$HL53)+SUMIF(O!$HC$15:$HL$15,'Ciclo Semaforico'!BF$32,O!$HC53:$HL53))-IF(BF$31="",(SUMIF(S!$HC$15:$HL$15,'Ciclo Semaforico'!BF$30,S!$HC53:$HL53)+SUMIF(N!$HC$15:$HL$15,'Ciclo Semaforico'!BF$30,N!$HC53:$HL53)+SUMIF(E!$HC$15:$HL$15,'Ciclo Semaforico'!BF$30,E!$HC53:$HL53)+SUMIF(O!$HC$15:$HL$15,'Ciclo Semaforico'!BF$30,O!$HC53:$HL53)),(SUMIF(S!$HC$15:$HL$15,'Ciclo Semaforico'!BF$30,S!$HC53:$HL53)+SUMIF(N!$HC$15:$HL$15,'Ciclo Semaforico'!BF$30,N!$HC53:$HL53)+SUMIF(E!$HC$15:$HL$15,'Ciclo Semaforico'!BF$30,E!$HC53:$HL53)+SUMIF(O!$HC$15:$HL$15,'Ciclo Semaforico'!BF$30,O!$HC53:$HL53))*BF$31))</f>
        <v>0</v>
      </c>
      <c r="BG78" s="245">
        <f>IF(BG$32="",IF(BG$31="",(SUMIF(S!$HC$15:$HL$15,'Ciclo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Semaforico'!BG$30,O!$HC53:$HL53))*BG$31),(SUMIF(S!$HC$15:$HL$15,'Ciclo Semaforico'!BG$32,S!$HC53:$HL53)+SUMIF(N!$HC$15:$HL$15,'Ciclo Semaforico'!BG$32,N!$HC53:$HL53)+SUMIF(E!$HC$15:$HL$15,'Ciclo Semaforico'!BG$32,E!$HC53:$HL53)+SUMIF(O!$HC$15:$HL$15,'Ciclo Semaforico'!BG$32,O!$HC53:$HL53))-IF(BG$31="",(SUMIF(S!$HC$15:$HL$15,'Ciclo Semaforico'!BG$30,S!$HC53:$HL53)+SUMIF(N!$HC$15:$HL$15,'Ciclo Semaforico'!BG$30,N!$HC53:$HL53)+SUMIF(E!$HC$15:$HL$15,'Ciclo Semaforico'!BG$30,E!$HC53:$HL53)+SUMIF(O!$HC$15:$HL$15,'Ciclo Semaforico'!BG$30,O!$HC53:$HL53)),(SUMIF(S!$HC$15:$HL$15,'Ciclo Semaforico'!BG$30,S!$HC53:$HL53)+SUMIF(N!$HC$15:$HL$15,'Ciclo Semaforico'!BG$30,N!$HC53:$HL53)+SUMIF(E!$HC$15:$HL$15,'Ciclo Semaforico'!BG$30,E!$HC53:$HL53)+SUMIF(O!$HC$15:$HL$15,'Ciclo Semaforico'!BG$30,O!$HC53:$HL53))*BG$31))</f>
        <v>0</v>
      </c>
      <c r="BH78" s="245">
        <f>IF(BH$32="",IF(BH$31="",(SUMIF(S!$HC$15:$HL$15,'Ciclo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Semaforico'!BH$30,O!$HC53:$HL53))*BH$31),(SUMIF(S!$HC$15:$HL$15,'Ciclo Semaforico'!BH$32,S!$HC53:$HL53)+SUMIF(N!$HC$15:$HL$15,'Ciclo Semaforico'!BH$32,N!$HC53:$HL53)+SUMIF(E!$HC$15:$HL$15,'Ciclo Semaforico'!BH$32,E!$HC53:$HL53)+SUMIF(O!$HC$15:$HL$15,'Ciclo Semaforico'!BH$32,O!$HC53:$HL53))-IF(BH$31="",(SUMIF(S!$HC$15:$HL$15,'Ciclo Semaforico'!BH$30,S!$HC53:$HL53)+SUMIF(N!$HC$15:$HL$15,'Ciclo Semaforico'!BH$30,N!$HC53:$HL53)+SUMIF(E!$HC$15:$HL$15,'Ciclo Semaforico'!BH$30,E!$HC53:$HL53)+SUMIF(O!$HC$15:$HL$15,'Ciclo Semaforico'!BH$30,O!$HC53:$HL53)),(SUMIF(S!$HC$15:$HL$15,'Ciclo Semaforico'!BH$30,S!$HC53:$HL53)+SUMIF(N!$HC$15:$HL$15,'Ciclo Semaforico'!BH$30,N!$HC53:$HL53)+SUMIF(E!$HC$15:$HL$15,'Ciclo Semaforico'!BH$30,E!$HC53:$HL53)+SUMIF(O!$HC$15:$HL$15,'Ciclo Semaforico'!BH$30,O!$HC53:$HL53))*BH$31))</f>
        <v>0</v>
      </c>
      <c r="BI78" s="245">
        <f>IF(BI$32="",IF(BI$31="",(SUMIF(S!$HC$15:$HL$15,'Ciclo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Semaforico'!BI$30,O!$HC53:$HL53))*BI$31),(SUMIF(S!$HC$15:$HL$15,'Ciclo Semaforico'!BI$32,S!$HC53:$HL53)+SUMIF(N!$HC$15:$HL$15,'Ciclo Semaforico'!BI$32,N!$HC53:$HL53)+SUMIF(E!$HC$15:$HL$15,'Ciclo Semaforico'!BI$32,E!$HC53:$HL53)+SUMIF(O!$HC$15:$HL$15,'Ciclo Semaforico'!BI$32,O!$HC53:$HL53))-IF(BI$31="",(SUMIF(S!$HC$15:$HL$15,'Ciclo Semaforico'!BI$30,S!$HC53:$HL53)+SUMIF(N!$HC$15:$HL$15,'Ciclo Semaforico'!BI$30,N!$HC53:$HL53)+SUMIF(E!$HC$15:$HL$15,'Ciclo Semaforico'!BI$30,E!$HC53:$HL53)+SUMIF(O!$HC$15:$HL$15,'Ciclo Semaforico'!BI$30,O!$HC53:$HL53)),(SUMIF(S!$HC$15:$HL$15,'Ciclo Semaforico'!BI$30,S!$HC53:$HL53)+SUMIF(N!$HC$15:$HL$15,'Ciclo Semaforico'!BI$30,N!$HC53:$HL53)+SUMIF(E!$HC$15:$HL$15,'Ciclo Semaforico'!BI$30,E!$HC53:$HL53)+SUMIF(O!$HC$15:$HL$15,'Ciclo Semaforico'!BI$30,O!$HC53:$HL53))*BI$31))</f>
        <v>0</v>
      </c>
      <c r="BJ78" s="246">
        <f>IF(BJ$32="",IF(BJ$31="",(SUMIF(S!$HC$15:$HL$15,'Ciclo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Semaforico'!BJ$30,O!$HC53:$HL53))*BJ$31),(SUMIF(S!$HC$15:$HL$15,'Ciclo Semaforico'!BJ$32,S!$HC53:$HL53)+SUMIF(N!$HC$15:$HL$15,'Ciclo Semaforico'!BJ$32,N!$HC53:$HL53)+SUMIF(E!$HC$15:$HL$15,'Ciclo Semaforico'!BJ$32,E!$HC53:$HL53)+SUMIF(O!$HC$15:$HL$15,'Ciclo Semaforico'!BJ$32,O!$HC53:$HL53))-IF(BJ$31="",(SUMIF(S!$HC$15:$HL$15,'Ciclo Semaforico'!BJ$30,S!$HC53:$HL53)+SUMIF(N!$HC$15:$HL$15,'Ciclo Semaforico'!BJ$30,N!$HC53:$HL53)+SUMIF(E!$HC$15:$HL$15,'Ciclo Semaforico'!BJ$30,E!$HC53:$HL53)+SUMIF(O!$HC$15:$HL$15,'Ciclo Semaforico'!BJ$30,O!$HC53:$HL53)),(SUMIF(S!$HC$15:$HL$15,'Ciclo Semaforico'!BJ$30,S!$HC53:$HL53)+SUMIF(N!$HC$15:$HL$15,'Ciclo Semaforico'!BJ$30,N!$HC53:$HL53)+SUMIF(E!$HC$15:$HL$15,'Ciclo Semaforico'!BJ$30,E!$HC53:$HL53)+SUMIF(O!$HC$15:$HL$15,'Ciclo Semaforico'!BJ$30,O!$HC53:$HL53))*BJ$31))</f>
        <v>0</v>
      </c>
      <c r="BK78" s="244">
        <f>IF(BK$32="",IF(BK$31="",(SUMIF(S!$HC$15:$HL$15,'Ciclo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Semaforico'!BK$30,O!$HC53:$HL53))*BK$31),(SUMIF(S!$HC$15:$HL$15,'Ciclo Semaforico'!BK$32,S!$HC53:$HL53)+SUMIF(N!$HC$15:$HL$15,'Ciclo Semaforico'!BK$32,N!$HC53:$HL53)+SUMIF(E!$HC$15:$HL$15,'Ciclo Semaforico'!BK$32,E!$HC53:$HL53)+SUMIF(O!$HC$15:$HL$15,'Ciclo Semaforico'!BK$32,O!$HC53:$HL53))-IF(BK$31="",(SUMIF(S!$HC$15:$HL$15,'Ciclo Semaforico'!BK$30,S!$HC53:$HL53)+SUMIF(N!$HC$15:$HL$15,'Ciclo Semaforico'!BK$30,N!$HC53:$HL53)+SUMIF(E!$HC$15:$HL$15,'Ciclo Semaforico'!BK$30,E!$HC53:$HL53)+SUMIF(O!$HC$15:$HL$15,'Ciclo Semaforico'!BK$30,O!$HC53:$HL53)),(SUMIF(S!$HC$15:$HL$15,'Ciclo Semaforico'!BK$30,S!$HC53:$HL53)+SUMIF(N!$HC$15:$HL$15,'Ciclo Semaforico'!BK$30,N!$HC53:$HL53)+SUMIF(E!$HC$15:$HL$15,'Ciclo Semaforico'!BK$30,E!$HC53:$HL53)+SUMIF(O!$HC$15:$HL$15,'Ciclo Semaforico'!BK$30,O!$HC53:$HL53))*BK$31))</f>
        <v>0</v>
      </c>
      <c r="BL78" s="245">
        <f>IF(BL$32="",IF(BL$31="",(SUMIF(S!$HC$15:$HL$15,'Ciclo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Semaforico'!BL$30,O!$HC53:$HL53))*BL$31),(SUMIF(S!$HC$15:$HL$15,'Ciclo Semaforico'!BL$32,S!$HC53:$HL53)+SUMIF(N!$HC$15:$HL$15,'Ciclo Semaforico'!BL$32,N!$HC53:$HL53)+SUMIF(E!$HC$15:$HL$15,'Ciclo Semaforico'!BL$32,E!$HC53:$HL53)+SUMIF(O!$HC$15:$HL$15,'Ciclo Semaforico'!BL$32,O!$HC53:$HL53))-IF(BL$31="",(SUMIF(S!$HC$15:$HL$15,'Ciclo Semaforico'!BL$30,S!$HC53:$HL53)+SUMIF(N!$HC$15:$HL$15,'Ciclo Semaforico'!BL$30,N!$HC53:$HL53)+SUMIF(E!$HC$15:$HL$15,'Ciclo Semaforico'!BL$30,E!$HC53:$HL53)+SUMIF(O!$HC$15:$HL$15,'Ciclo Semaforico'!BL$30,O!$HC53:$HL53)),(SUMIF(S!$HC$15:$HL$15,'Ciclo Semaforico'!BL$30,S!$HC53:$HL53)+SUMIF(N!$HC$15:$HL$15,'Ciclo Semaforico'!BL$30,N!$HC53:$HL53)+SUMIF(E!$HC$15:$HL$15,'Ciclo Semaforico'!BL$30,E!$HC53:$HL53)+SUMIF(O!$HC$15:$HL$15,'Ciclo Semaforico'!BL$30,O!$HC53:$HL53))*BL$31))</f>
        <v>0</v>
      </c>
      <c r="BM78" s="245">
        <f>IF(BM$32="",IF(BM$31="",(SUMIF(S!$HC$15:$HL$15,'Ciclo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Semaforico'!BM$30,O!$HC53:$HL53))*BM$31),(SUMIF(S!$HC$15:$HL$15,'Ciclo Semaforico'!BM$32,S!$HC53:$HL53)+SUMIF(N!$HC$15:$HL$15,'Ciclo Semaforico'!BM$32,N!$HC53:$HL53)+SUMIF(E!$HC$15:$HL$15,'Ciclo Semaforico'!BM$32,E!$HC53:$HL53)+SUMIF(O!$HC$15:$HL$15,'Ciclo Semaforico'!BM$32,O!$HC53:$HL53))-IF(BM$31="",(SUMIF(S!$HC$15:$HL$15,'Ciclo Semaforico'!BM$30,S!$HC53:$HL53)+SUMIF(N!$HC$15:$HL$15,'Ciclo Semaforico'!BM$30,N!$HC53:$HL53)+SUMIF(E!$HC$15:$HL$15,'Ciclo Semaforico'!BM$30,E!$HC53:$HL53)+SUMIF(O!$HC$15:$HL$15,'Ciclo Semaforico'!BM$30,O!$HC53:$HL53)),(SUMIF(S!$HC$15:$HL$15,'Ciclo Semaforico'!BM$30,S!$HC53:$HL53)+SUMIF(N!$HC$15:$HL$15,'Ciclo Semaforico'!BM$30,N!$HC53:$HL53)+SUMIF(E!$HC$15:$HL$15,'Ciclo Semaforico'!BM$30,E!$HC53:$HL53)+SUMIF(O!$HC$15:$HL$15,'Ciclo Semaforico'!BM$30,O!$HC53:$HL53))*BM$31))</f>
        <v>0</v>
      </c>
      <c r="BN78" s="245">
        <f>IF(BN$32="",IF(BN$31="",(SUMIF(S!$HC$15:$HL$15,'Ciclo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Semaforico'!BN$30,O!$HC53:$HL53))*BN$31),(SUMIF(S!$HC$15:$HL$15,'Ciclo Semaforico'!BN$32,S!$HC53:$HL53)+SUMIF(N!$HC$15:$HL$15,'Ciclo Semaforico'!BN$32,N!$HC53:$HL53)+SUMIF(E!$HC$15:$HL$15,'Ciclo Semaforico'!BN$32,E!$HC53:$HL53)+SUMIF(O!$HC$15:$HL$15,'Ciclo Semaforico'!BN$32,O!$HC53:$HL53))-IF(BN$31="",(SUMIF(S!$HC$15:$HL$15,'Ciclo Semaforico'!BN$30,S!$HC53:$HL53)+SUMIF(N!$HC$15:$HL$15,'Ciclo Semaforico'!BN$30,N!$HC53:$HL53)+SUMIF(E!$HC$15:$HL$15,'Ciclo Semaforico'!BN$30,E!$HC53:$HL53)+SUMIF(O!$HC$15:$HL$15,'Ciclo Semaforico'!BN$30,O!$HC53:$HL53)),(SUMIF(S!$HC$15:$HL$15,'Ciclo Semaforico'!BN$30,S!$HC53:$HL53)+SUMIF(N!$HC$15:$HL$15,'Ciclo Semaforico'!BN$30,N!$HC53:$HL53)+SUMIF(E!$HC$15:$HL$15,'Ciclo Semaforico'!BN$30,E!$HC53:$HL53)+SUMIF(O!$HC$15:$HL$15,'Ciclo Semaforico'!BN$30,O!$HC53:$HL53))*BN$31))</f>
        <v>0</v>
      </c>
      <c r="BO78" s="245">
        <f>IF(BO$32="",IF(BO$31="",(SUMIF(S!$HC$15:$HL$15,'Ciclo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Semaforico'!BO$30,O!$HC53:$HL53))*BO$31),(SUMIF(S!$HC$15:$HL$15,'Ciclo Semaforico'!BO$32,S!$HC53:$HL53)+SUMIF(N!$HC$15:$HL$15,'Ciclo Semaforico'!BO$32,N!$HC53:$HL53)+SUMIF(E!$HC$15:$HL$15,'Ciclo Semaforico'!BO$32,E!$HC53:$HL53)+SUMIF(O!$HC$15:$HL$15,'Ciclo Semaforico'!BO$32,O!$HC53:$HL53))-IF(BO$31="",(SUMIF(S!$HC$15:$HL$15,'Ciclo Semaforico'!BO$30,S!$HC53:$HL53)+SUMIF(N!$HC$15:$HL$15,'Ciclo Semaforico'!BO$30,N!$HC53:$HL53)+SUMIF(E!$HC$15:$HL$15,'Ciclo Semaforico'!BO$30,E!$HC53:$HL53)+SUMIF(O!$HC$15:$HL$15,'Ciclo Semaforico'!BO$30,O!$HC53:$HL53)),(SUMIF(S!$HC$15:$HL$15,'Ciclo Semaforico'!BO$30,S!$HC53:$HL53)+SUMIF(N!$HC$15:$HL$15,'Ciclo Semaforico'!BO$30,N!$HC53:$HL53)+SUMIF(E!$HC$15:$HL$15,'Ciclo Semaforico'!BO$30,E!$HC53:$HL53)+SUMIF(O!$HC$15:$HL$15,'Ciclo Semaforico'!BO$30,O!$HC53:$HL53))*BO$31))</f>
        <v>0</v>
      </c>
      <c r="BP78" s="245">
        <f>IF(BP$32="",IF(BP$31="",(SUMIF(S!$HC$15:$HL$15,'Ciclo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Semaforico'!BP$30,O!$HC53:$HL53))*BP$31),(SUMIF(S!$HC$15:$HL$15,'Ciclo Semaforico'!BP$32,S!$HC53:$HL53)+SUMIF(N!$HC$15:$HL$15,'Ciclo Semaforico'!BP$32,N!$HC53:$HL53)+SUMIF(E!$HC$15:$HL$15,'Ciclo Semaforico'!BP$32,E!$HC53:$HL53)+SUMIF(O!$HC$15:$HL$15,'Ciclo Semaforico'!BP$32,O!$HC53:$HL53))-IF(BP$31="",(SUMIF(S!$HC$15:$HL$15,'Ciclo Semaforico'!BP$30,S!$HC53:$HL53)+SUMIF(N!$HC$15:$HL$15,'Ciclo Semaforico'!BP$30,N!$HC53:$HL53)+SUMIF(E!$HC$15:$HL$15,'Ciclo Semaforico'!BP$30,E!$HC53:$HL53)+SUMIF(O!$HC$15:$HL$15,'Ciclo Semaforico'!BP$30,O!$HC53:$HL53)),(SUMIF(S!$HC$15:$HL$15,'Ciclo Semaforico'!BP$30,S!$HC53:$HL53)+SUMIF(N!$HC$15:$HL$15,'Ciclo Semaforico'!BP$30,N!$HC53:$HL53)+SUMIF(E!$HC$15:$HL$15,'Ciclo Semaforico'!BP$30,E!$HC53:$HL53)+SUMIF(O!$HC$15:$HL$15,'Ciclo Semaforico'!BP$30,O!$HC53:$HL53))*BP$31))</f>
        <v>0</v>
      </c>
      <c r="BQ78" s="245">
        <f>IF(BQ$32="",IF(BQ$31="",(SUMIF(S!$HC$15:$HL$15,'Ciclo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Semaforico'!BQ$30,O!$HC53:$HL53))*BQ$31),(SUMIF(S!$HC$15:$HL$15,'Ciclo Semaforico'!BQ$32,S!$HC53:$HL53)+SUMIF(N!$HC$15:$HL$15,'Ciclo Semaforico'!BQ$32,N!$HC53:$HL53)+SUMIF(E!$HC$15:$HL$15,'Ciclo Semaforico'!BQ$32,E!$HC53:$HL53)+SUMIF(O!$HC$15:$HL$15,'Ciclo Semaforico'!BQ$32,O!$HC53:$HL53))-IF(BQ$31="",(SUMIF(S!$HC$15:$HL$15,'Ciclo Semaforico'!BQ$30,S!$HC53:$HL53)+SUMIF(N!$HC$15:$HL$15,'Ciclo Semaforico'!BQ$30,N!$HC53:$HL53)+SUMIF(E!$HC$15:$HL$15,'Ciclo Semaforico'!BQ$30,E!$HC53:$HL53)+SUMIF(O!$HC$15:$HL$15,'Ciclo Semaforico'!BQ$30,O!$HC53:$HL53)),(SUMIF(S!$HC$15:$HL$15,'Ciclo Semaforico'!BQ$30,S!$HC53:$HL53)+SUMIF(N!$HC$15:$HL$15,'Ciclo Semaforico'!BQ$30,N!$HC53:$HL53)+SUMIF(E!$HC$15:$HL$15,'Ciclo Semaforico'!BQ$30,E!$HC53:$HL53)+SUMIF(O!$HC$15:$HL$15,'Ciclo Semaforico'!BQ$30,O!$HC53:$HL53))*BQ$31))</f>
        <v>0</v>
      </c>
      <c r="BR78" s="245">
        <f>IF(BR$32="",IF(BR$31="",(SUMIF(S!$HC$15:$HL$15,'Ciclo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Semaforico'!BR$30,O!$HC53:$HL53))*BR$31),(SUMIF(S!$HC$15:$HL$15,'Ciclo Semaforico'!BR$32,S!$HC53:$HL53)+SUMIF(N!$HC$15:$HL$15,'Ciclo Semaforico'!BR$32,N!$HC53:$HL53)+SUMIF(E!$HC$15:$HL$15,'Ciclo Semaforico'!BR$32,E!$HC53:$HL53)+SUMIF(O!$HC$15:$HL$15,'Ciclo Semaforico'!BR$32,O!$HC53:$HL53))-IF(BR$31="",(SUMIF(S!$HC$15:$HL$15,'Ciclo Semaforico'!BR$30,S!$HC53:$HL53)+SUMIF(N!$HC$15:$HL$15,'Ciclo Semaforico'!BR$30,N!$HC53:$HL53)+SUMIF(E!$HC$15:$HL$15,'Ciclo Semaforico'!BR$30,E!$HC53:$HL53)+SUMIF(O!$HC$15:$HL$15,'Ciclo Semaforico'!BR$30,O!$HC53:$HL53)),(SUMIF(S!$HC$15:$HL$15,'Ciclo Semaforico'!BR$30,S!$HC53:$HL53)+SUMIF(N!$HC$15:$HL$15,'Ciclo Semaforico'!BR$30,N!$HC53:$HL53)+SUMIF(E!$HC$15:$HL$15,'Ciclo Semaforico'!BR$30,E!$HC53:$HL53)+SUMIF(O!$HC$15:$HL$15,'Ciclo Semaforico'!BR$30,O!$HC53:$HL53))*BR$31))</f>
        <v>0</v>
      </c>
      <c r="BS78" s="245">
        <f>IF(BS$32="",IF(BS$31="",(SUMIF(S!$HC$15:$HL$15,'Ciclo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Semaforico'!BS$30,O!$HC53:$HL53))*BS$31),(SUMIF(S!$HC$15:$HL$15,'Ciclo Semaforico'!BS$32,S!$HC53:$HL53)+SUMIF(N!$HC$15:$HL$15,'Ciclo Semaforico'!BS$32,N!$HC53:$HL53)+SUMIF(E!$HC$15:$HL$15,'Ciclo Semaforico'!BS$32,E!$HC53:$HL53)+SUMIF(O!$HC$15:$HL$15,'Ciclo Semaforico'!BS$32,O!$HC53:$HL53))-IF(BS$31="",(SUMIF(S!$HC$15:$HL$15,'Ciclo Semaforico'!BS$30,S!$HC53:$HL53)+SUMIF(N!$HC$15:$HL$15,'Ciclo Semaforico'!BS$30,N!$HC53:$HL53)+SUMIF(E!$HC$15:$HL$15,'Ciclo Semaforico'!BS$30,E!$HC53:$HL53)+SUMIF(O!$HC$15:$HL$15,'Ciclo Semaforico'!BS$30,O!$HC53:$HL53)),(SUMIF(S!$HC$15:$HL$15,'Ciclo Semaforico'!BS$30,S!$HC53:$HL53)+SUMIF(N!$HC$15:$HL$15,'Ciclo Semaforico'!BS$30,N!$HC53:$HL53)+SUMIF(E!$HC$15:$HL$15,'Ciclo Semaforico'!BS$30,E!$HC53:$HL53)+SUMIF(O!$HC$15:$HL$15,'Ciclo Semaforico'!BS$30,O!$HC53:$HL53))*BS$31))</f>
        <v>0</v>
      </c>
      <c r="BT78" s="245">
        <f>IF(BT$32="",IF(BT$31="",(SUMIF(S!$HC$15:$HL$15,'Ciclo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Semaforico'!BT$30,O!$HC53:$HL53))*BT$31),(SUMIF(S!$HC$15:$HL$15,'Ciclo Semaforico'!BT$32,S!$HC53:$HL53)+SUMIF(N!$HC$15:$HL$15,'Ciclo Semaforico'!BT$32,N!$HC53:$HL53)+SUMIF(E!$HC$15:$HL$15,'Ciclo Semaforico'!BT$32,E!$HC53:$HL53)+SUMIF(O!$HC$15:$HL$15,'Ciclo Semaforico'!BT$32,O!$HC53:$HL53))-IF(BT$31="",(SUMIF(S!$HC$15:$HL$15,'Ciclo Semaforico'!BT$30,S!$HC53:$HL53)+SUMIF(N!$HC$15:$HL$15,'Ciclo Semaforico'!BT$30,N!$HC53:$HL53)+SUMIF(E!$HC$15:$HL$15,'Ciclo Semaforico'!BT$30,E!$HC53:$HL53)+SUMIF(O!$HC$15:$HL$15,'Ciclo Semaforico'!BT$30,O!$HC53:$HL53)),(SUMIF(S!$HC$15:$HL$15,'Ciclo Semaforico'!BT$30,S!$HC53:$HL53)+SUMIF(N!$HC$15:$HL$15,'Ciclo Semaforico'!BT$30,N!$HC53:$HL53)+SUMIF(E!$HC$15:$HL$15,'Ciclo Semaforico'!BT$30,E!$HC53:$HL53)+SUMIF(O!$HC$15:$HL$15,'Ciclo Semaforico'!BT$30,O!$HC53:$HL53))*BT$31))</f>
        <v>0</v>
      </c>
      <c r="BU78" s="245">
        <f>IF(BU$32="",IF(BU$31="",(SUMIF(S!$HC$15:$HL$15,'Ciclo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Semaforico'!BU$30,O!$HC53:$HL53))*BU$31),(SUMIF(S!$HC$15:$HL$15,'Ciclo Semaforico'!BU$32,S!$HC53:$HL53)+SUMIF(N!$HC$15:$HL$15,'Ciclo Semaforico'!BU$32,N!$HC53:$HL53)+SUMIF(E!$HC$15:$HL$15,'Ciclo Semaforico'!BU$32,E!$HC53:$HL53)+SUMIF(O!$HC$15:$HL$15,'Ciclo Semaforico'!BU$32,O!$HC53:$HL53))-IF(BU$31="",(SUMIF(S!$HC$15:$HL$15,'Ciclo Semaforico'!BU$30,S!$HC53:$HL53)+SUMIF(N!$HC$15:$HL$15,'Ciclo Semaforico'!BU$30,N!$HC53:$HL53)+SUMIF(E!$HC$15:$HL$15,'Ciclo Semaforico'!BU$30,E!$HC53:$HL53)+SUMIF(O!$HC$15:$HL$15,'Ciclo Semaforico'!BU$30,O!$HC53:$HL53)),(SUMIF(S!$HC$15:$HL$15,'Ciclo Semaforico'!BU$30,S!$HC53:$HL53)+SUMIF(N!$HC$15:$HL$15,'Ciclo Semaforico'!BU$30,N!$HC53:$HL53)+SUMIF(E!$HC$15:$HL$15,'Ciclo Semaforico'!BU$30,E!$HC53:$HL53)+SUMIF(O!$HC$15:$HL$15,'Ciclo Semaforico'!BU$30,O!$HC53:$HL53))*BU$31))</f>
        <v>0</v>
      </c>
      <c r="BV78" s="246">
        <f>IF(BV$32="",IF(BV$31="",(SUMIF(S!$HC$15:$HL$15,'Ciclo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Semaforico'!BV$30,O!$HC53:$HL53))*BV$31),(SUMIF(S!$HC$15:$HL$15,'Ciclo Semaforico'!BV$32,S!$HC53:$HL53)+SUMIF(N!$HC$15:$HL$15,'Ciclo Semaforico'!BV$32,N!$HC53:$HL53)+SUMIF(E!$HC$15:$HL$15,'Ciclo Semaforico'!BV$32,E!$HC53:$HL53)+SUMIF(O!$HC$15:$HL$15,'Ciclo Semaforico'!BV$32,O!$HC53:$HL53))-IF(BV$31="",(SUMIF(S!$HC$15:$HL$15,'Ciclo Semaforico'!BV$30,S!$HC53:$HL53)+SUMIF(N!$HC$15:$HL$15,'Ciclo Semaforico'!BV$30,N!$HC53:$HL53)+SUMIF(E!$HC$15:$HL$15,'Ciclo Semaforico'!BV$30,E!$HC53:$HL53)+SUMIF(O!$HC$15:$HL$15,'Ciclo Semaforico'!BV$30,O!$HC53:$HL53)),(SUMIF(S!$HC$15:$HL$15,'Ciclo Semaforico'!BV$30,S!$HC53:$HL53)+SUMIF(N!$HC$15:$HL$15,'Ciclo Semaforico'!BV$30,N!$HC53:$HL53)+SUMIF(E!$HC$15:$HL$15,'Ciclo Semaforico'!BV$30,E!$HC53:$HL53)+SUMIF(O!$HC$15:$HL$15,'Ciclo Semaforico'!BV$30,O!$HC53:$HL53))*BV$31))</f>
        <v>0</v>
      </c>
      <c r="BW78" s="244">
        <f>IF(BW$32="",IF(BW$31="",(SUMIF(S!$HC$15:$HL$15,'Ciclo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Semaforico'!BW$30,O!$HC53:$HL53))*BW$31),(SUMIF(S!$HC$15:$HL$15,'Ciclo Semaforico'!BW$32,S!$HC53:$HL53)+SUMIF(N!$HC$15:$HL$15,'Ciclo Semaforico'!BW$32,N!$HC53:$HL53)+SUMIF(E!$HC$15:$HL$15,'Ciclo Semaforico'!BW$32,E!$HC53:$HL53)+SUMIF(O!$HC$15:$HL$15,'Ciclo Semaforico'!BW$32,O!$HC53:$HL53))-IF(BW$31="",(SUMIF(S!$HC$15:$HL$15,'Ciclo Semaforico'!BW$30,S!$HC53:$HL53)+SUMIF(N!$HC$15:$HL$15,'Ciclo Semaforico'!BW$30,N!$HC53:$HL53)+SUMIF(E!$HC$15:$HL$15,'Ciclo Semaforico'!BW$30,E!$HC53:$HL53)+SUMIF(O!$HC$15:$HL$15,'Ciclo Semaforico'!BW$30,O!$HC53:$HL53)),(SUMIF(S!$HC$15:$HL$15,'Ciclo Semaforico'!BW$30,S!$HC53:$HL53)+SUMIF(N!$HC$15:$HL$15,'Ciclo Semaforico'!BW$30,N!$HC53:$HL53)+SUMIF(E!$HC$15:$HL$15,'Ciclo Semaforico'!BW$30,E!$HC53:$HL53)+SUMIF(O!$HC$15:$HL$15,'Ciclo Semaforico'!BW$30,O!$HC53:$HL53))*BW$31))</f>
        <v>0</v>
      </c>
      <c r="BX78" s="245">
        <f>IF(BX$32="",IF(BX$31="",(SUMIF(S!$HC$15:$HL$15,'Ciclo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Semaforico'!BX$30,O!$HC53:$HL53))*BX$31),(SUMIF(S!$HC$15:$HL$15,'Ciclo Semaforico'!BX$32,S!$HC53:$HL53)+SUMIF(N!$HC$15:$HL$15,'Ciclo Semaforico'!BX$32,N!$HC53:$HL53)+SUMIF(E!$HC$15:$HL$15,'Ciclo Semaforico'!BX$32,E!$HC53:$HL53)+SUMIF(O!$HC$15:$HL$15,'Ciclo Semaforico'!BX$32,O!$HC53:$HL53))-IF(BX$31="",(SUMIF(S!$HC$15:$HL$15,'Ciclo Semaforico'!BX$30,S!$HC53:$HL53)+SUMIF(N!$HC$15:$HL$15,'Ciclo Semaforico'!BX$30,N!$HC53:$HL53)+SUMIF(E!$HC$15:$HL$15,'Ciclo Semaforico'!BX$30,E!$HC53:$HL53)+SUMIF(O!$HC$15:$HL$15,'Ciclo Semaforico'!BX$30,O!$HC53:$HL53)),(SUMIF(S!$HC$15:$HL$15,'Ciclo Semaforico'!BX$30,S!$HC53:$HL53)+SUMIF(N!$HC$15:$HL$15,'Ciclo Semaforico'!BX$30,N!$HC53:$HL53)+SUMIF(E!$HC$15:$HL$15,'Ciclo Semaforico'!BX$30,E!$HC53:$HL53)+SUMIF(O!$HC$15:$HL$15,'Ciclo Semaforico'!BX$30,O!$HC53:$HL53))*BX$31))</f>
        <v>0</v>
      </c>
      <c r="BY78" s="245">
        <f>IF(BY$32="",IF(BY$31="",(SUMIF(S!$HC$15:$HL$15,'Ciclo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Semaforico'!BY$30,O!$HC53:$HL53))*BY$31),(SUMIF(S!$HC$15:$HL$15,'Ciclo Semaforico'!BY$32,S!$HC53:$HL53)+SUMIF(N!$HC$15:$HL$15,'Ciclo Semaforico'!BY$32,N!$HC53:$HL53)+SUMIF(E!$HC$15:$HL$15,'Ciclo Semaforico'!BY$32,E!$HC53:$HL53)+SUMIF(O!$HC$15:$HL$15,'Ciclo Semaforico'!BY$32,O!$HC53:$HL53))-IF(BY$31="",(SUMIF(S!$HC$15:$HL$15,'Ciclo Semaforico'!BY$30,S!$HC53:$HL53)+SUMIF(N!$HC$15:$HL$15,'Ciclo Semaforico'!BY$30,N!$HC53:$HL53)+SUMIF(E!$HC$15:$HL$15,'Ciclo Semaforico'!BY$30,E!$HC53:$HL53)+SUMIF(O!$HC$15:$HL$15,'Ciclo Semaforico'!BY$30,O!$HC53:$HL53)),(SUMIF(S!$HC$15:$HL$15,'Ciclo Semaforico'!BY$30,S!$HC53:$HL53)+SUMIF(N!$HC$15:$HL$15,'Ciclo Semaforico'!BY$30,N!$HC53:$HL53)+SUMIF(E!$HC$15:$HL$15,'Ciclo Semaforico'!BY$30,E!$HC53:$HL53)+SUMIF(O!$HC$15:$HL$15,'Ciclo Semaforico'!BY$30,O!$HC53:$HL53))*BY$31))</f>
        <v>0</v>
      </c>
      <c r="BZ78" s="245">
        <f>IF(BZ$32="",IF(BZ$31="",(SUMIF(S!$HC$15:$HL$15,'Ciclo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Semaforico'!BZ$30,O!$HC53:$HL53))*BZ$31),(SUMIF(S!$HC$15:$HL$15,'Ciclo Semaforico'!BZ$32,S!$HC53:$HL53)+SUMIF(N!$HC$15:$HL$15,'Ciclo Semaforico'!BZ$32,N!$HC53:$HL53)+SUMIF(E!$HC$15:$HL$15,'Ciclo Semaforico'!BZ$32,E!$HC53:$HL53)+SUMIF(O!$HC$15:$HL$15,'Ciclo Semaforico'!BZ$32,O!$HC53:$HL53))-IF(BZ$31="",(SUMIF(S!$HC$15:$HL$15,'Ciclo Semaforico'!BZ$30,S!$HC53:$HL53)+SUMIF(N!$HC$15:$HL$15,'Ciclo Semaforico'!BZ$30,N!$HC53:$HL53)+SUMIF(E!$HC$15:$HL$15,'Ciclo Semaforico'!BZ$30,E!$HC53:$HL53)+SUMIF(O!$HC$15:$HL$15,'Ciclo Semaforico'!BZ$30,O!$HC53:$HL53)),(SUMIF(S!$HC$15:$HL$15,'Ciclo Semaforico'!BZ$30,S!$HC53:$HL53)+SUMIF(N!$HC$15:$HL$15,'Ciclo Semaforico'!BZ$30,N!$HC53:$HL53)+SUMIF(E!$HC$15:$HL$15,'Ciclo Semaforico'!BZ$30,E!$HC53:$HL53)+SUMIF(O!$HC$15:$HL$15,'Ciclo Semaforico'!BZ$30,O!$HC53:$HL53))*BZ$31))</f>
        <v>0</v>
      </c>
      <c r="CA78" s="245">
        <f>IF(CA$32="",IF(CA$31="",(SUMIF(S!$HC$15:$HL$15,'Ciclo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Semaforico'!CA$30,O!$HC53:$HL53))*CA$31),(SUMIF(S!$HC$15:$HL$15,'Ciclo Semaforico'!CA$32,S!$HC53:$HL53)+SUMIF(N!$HC$15:$HL$15,'Ciclo Semaforico'!CA$32,N!$HC53:$HL53)+SUMIF(E!$HC$15:$HL$15,'Ciclo Semaforico'!CA$32,E!$HC53:$HL53)+SUMIF(O!$HC$15:$HL$15,'Ciclo Semaforico'!CA$32,O!$HC53:$HL53))-IF(CA$31="",(SUMIF(S!$HC$15:$HL$15,'Ciclo Semaforico'!CA$30,S!$HC53:$HL53)+SUMIF(N!$HC$15:$HL$15,'Ciclo Semaforico'!CA$30,N!$HC53:$HL53)+SUMIF(E!$HC$15:$HL$15,'Ciclo Semaforico'!CA$30,E!$HC53:$HL53)+SUMIF(O!$HC$15:$HL$15,'Ciclo Semaforico'!CA$30,O!$HC53:$HL53)),(SUMIF(S!$HC$15:$HL$15,'Ciclo Semaforico'!CA$30,S!$HC53:$HL53)+SUMIF(N!$HC$15:$HL$15,'Ciclo Semaforico'!CA$30,N!$HC53:$HL53)+SUMIF(E!$HC$15:$HL$15,'Ciclo Semaforico'!CA$30,E!$HC53:$HL53)+SUMIF(O!$HC$15:$HL$15,'Ciclo Semaforico'!CA$30,O!$HC53:$HL53))*CA$31))</f>
        <v>0</v>
      </c>
      <c r="CB78" s="245">
        <f>IF(CB$32="",IF(CB$31="",(SUMIF(S!$HC$15:$HL$15,'Ciclo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Semaforico'!CB$30,O!$HC53:$HL53))*CB$31),(SUMIF(S!$HC$15:$HL$15,'Ciclo Semaforico'!CB$32,S!$HC53:$HL53)+SUMIF(N!$HC$15:$HL$15,'Ciclo Semaforico'!CB$32,N!$HC53:$HL53)+SUMIF(E!$HC$15:$HL$15,'Ciclo Semaforico'!CB$32,E!$HC53:$HL53)+SUMIF(O!$HC$15:$HL$15,'Ciclo Semaforico'!CB$32,O!$HC53:$HL53))-IF(CB$31="",(SUMIF(S!$HC$15:$HL$15,'Ciclo Semaforico'!CB$30,S!$HC53:$HL53)+SUMIF(N!$HC$15:$HL$15,'Ciclo Semaforico'!CB$30,N!$HC53:$HL53)+SUMIF(E!$HC$15:$HL$15,'Ciclo Semaforico'!CB$30,E!$HC53:$HL53)+SUMIF(O!$HC$15:$HL$15,'Ciclo Semaforico'!CB$30,O!$HC53:$HL53)),(SUMIF(S!$HC$15:$HL$15,'Ciclo Semaforico'!CB$30,S!$HC53:$HL53)+SUMIF(N!$HC$15:$HL$15,'Ciclo Semaforico'!CB$30,N!$HC53:$HL53)+SUMIF(E!$HC$15:$HL$15,'Ciclo Semaforico'!CB$30,E!$HC53:$HL53)+SUMIF(O!$HC$15:$HL$15,'Ciclo Semaforico'!CB$30,O!$HC53:$HL53))*CB$31))</f>
        <v>0</v>
      </c>
      <c r="CC78" s="245">
        <f>IF(CC$32="",IF(CC$31="",(SUMIF(S!$HC$15:$HL$15,'Ciclo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Semaforico'!CC$30,O!$HC53:$HL53))*CC$31),(SUMIF(S!$HC$15:$HL$15,'Ciclo Semaforico'!CC$32,S!$HC53:$HL53)+SUMIF(N!$HC$15:$HL$15,'Ciclo Semaforico'!CC$32,N!$HC53:$HL53)+SUMIF(E!$HC$15:$HL$15,'Ciclo Semaforico'!CC$32,E!$HC53:$HL53)+SUMIF(O!$HC$15:$HL$15,'Ciclo Semaforico'!CC$32,O!$HC53:$HL53))-IF(CC$31="",(SUMIF(S!$HC$15:$HL$15,'Ciclo Semaforico'!CC$30,S!$HC53:$HL53)+SUMIF(N!$HC$15:$HL$15,'Ciclo Semaforico'!CC$30,N!$HC53:$HL53)+SUMIF(E!$HC$15:$HL$15,'Ciclo Semaforico'!CC$30,E!$HC53:$HL53)+SUMIF(O!$HC$15:$HL$15,'Ciclo Semaforico'!CC$30,O!$HC53:$HL53)),(SUMIF(S!$HC$15:$HL$15,'Ciclo Semaforico'!CC$30,S!$HC53:$HL53)+SUMIF(N!$HC$15:$HL$15,'Ciclo Semaforico'!CC$30,N!$HC53:$HL53)+SUMIF(E!$HC$15:$HL$15,'Ciclo Semaforico'!CC$30,E!$HC53:$HL53)+SUMIF(O!$HC$15:$HL$15,'Ciclo Semaforico'!CC$30,O!$HC53:$HL53))*CC$31))</f>
        <v>0</v>
      </c>
      <c r="CD78" s="245">
        <f>IF(CD$32="",IF(CD$31="",(SUMIF(S!$HC$15:$HL$15,'Ciclo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Semaforico'!CD$30,O!$HC53:$HL53))*CD$31),(SUMIF(S!$HC$15:$HL$15,'Ciclo Semaforico'!CD$32,S!$HC53:$HL53)+SUMIF(N!$HC$15:$HL$15,'Ciclo Semaforico'!CD$32,N!$HC53:$HL53)+SUMIF(E!$HC$15:$HL$15,'Ciclo Semaforico'!CD$32,E!$HC53:$HL53)+SUMIF(O!$HC$15:$HL$15,'Ciclo Semaforico'!CD$32,O!$HC53:$HL53))-IF(CD$31="",(SUMIF(S!$HC$15:$HL$15,'Ciclo Semaforico'!CD$30,S!$HC53:$HL53)+SUMIF(N!$HC$15:$HL$15,'Ciclo Semaforico'!CD$30,N!$HC53:$HL53)+SUMIF(E!$HC$15:$HL$15,'Ciclo Semaforico'!CD$30,E!$HC53:$HL53)+SUMIF(O!$HC$15:$HL$15,'Ciclo Semaforico'!CD$30,O!$HC53:$HL53)),(SUMIF(S!$HC$15:$HL$15,'Ciclo Semaforico'!CD$30,S!$HC53:$HL53)+SUMIF(N!$HC$15:$HL$15,'Ciclo Semaforico'!CD$30,N!$HC53:$HL53)+SUMIF(E!$HC$15:$HL$15,'Ciclo Semaforico'!CD$30,E!$HC53:$HL53)+SUMIF(O!$HC$15:$HL$15,'Ciclo Semaforico'!CD$30,O!$HC53:$HL53))*CD$31))</f>
        <v>0</v>
      </c>
      <c r="CE78" s="245">
        <f>IF(CE$32="",IF(CE$31="",(SUMIF(S!$HC$15:$HL$15,'Ciclo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Semaforico'!CE$30,O!$HC53:$HL53))*CE$31),(SUMIF(S!$HC$15:$HL$15,'Ciclo Semaforico'!CE$32,S!$HC53:$HL53)+SUMIF(N!$HC$15:$HL$15,'Ciclo Semaforico'!CE$32,N!$HC53:$HL53)+SUMIF(E!$HC$15:$HL$15,'Ciclo Semaforico'!CE$32,E!$HC53:$HL53)+SUMIF(O!$HC$15:$HL$15,'Ciclo Semaforico'!CE$32,O!$HC53:$HL53))-IF(CE$31="",(SUMIF(S!$HC$15:$HL$15,'Ciclo Semaforico'!CE$30,S!$HC53:$HL53)+SUMIF(N!$HC$15:$HL$15,'Ciclo Semaforico'!CE$30,N!$HC53:$HL53)+SUMIF(E!$HC$15:$HL$15,'Ciclo Semaforico'!CE$30,E!$HC53:$HL53)+SUMIF(O!$HC$15:$HL$15,'Ciclo Semaforico'!CE$30,O!$HC53:$HL53)),(SUMIF(S!$HC$15:$HL$15,'Ciclo Semaforico'!CE$30,S!$HC53:$HL53)+SUMIF(N!$HC$15:$HL$15,'Ciclo Semaforico'!CE$30,N!$HC53:$HL53)+SUMIF(E!$HC$15:$HL$15,'Ciclo Semaforico'!CE$30,E!$HC53:$HL53)+SUMIF(O!$HC$15:$HL$15,'Ciclo Semaforico'!CE$30,O!$HC53:$HL53))*CE$31))</f>
        <v>0</v>
      </c>
      <c r="CF78" s="245">
        <f>IF(CF$32="",IF(CF$31="",(SUMIF(S!$HC$15:$HL$15,'Ciclo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Semaforico'!CF$30,O!$HC53:$HL53))*CF$31),(SUMIF(S!$HC$15:$HL$15,'Ciclo Semaforico'!CF$32,S!$HC53:$HL53)+SUMIF(N!$HC$15:$HL$15,'Ciclo Semaforico'!CF$32,N!$HC53:$HL53)+SUMIF(E!$HC$15:$HL$15,'Ciclo Semaforico'!CF$32,E!$HC53:$HL53)+SUMIF(O!$HC$15:$HL$15,'Ciclo Semaforico'!CF$32,O!$HC53:$HL53))-IF(CF$31="",(SUMIF(S!$HC$15:$HL$15,'Ciclo Semaforico'!CF$30,S!$HC53:$HL53)+SUMIF(N!$HC$15:$HL$15,'Ciclo Semaforico'!CF$30,N!$HC53:$HL53)+SUMIF(E!$HC$15:$HL$15,'Ciclo Semaforico'!CF$30,E!$HC53:$HL53)+SUMIF(O!$HC$15:$HL$15,'Ciclo Semaforico'!CF$30,O!$HC53:$HL53)),(SUMIF(S!$HC$15:$HL$15,'Ciclo Semaforico'!CF$30,S!$HC53:$HL53)+SUMIF(N!$HC$15:$HL$15,'Ciclo Semaforico'!CF$30,N!$HC53:$HL53)+SUMIF(E!$HC$15:$HL$15,'Ciclo Semaforico'!CF$30,E!$HC53:$HL53)+SUMIF(O!$HC$15:$HL$15,'Ciclo Semaforico'!CF$30,O!$HC53:$HL53))*CF$31))</f>
        <v>0</v>
      </c>
      <c r="CG78" s="245">
        <f>IF(CG$32="",IF(CG$31="",(SUMIF(S!$HC$15:$HL$15,'Ciclo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Semaforico'!CG$30,O!$HC53:$HL53))*CG$31),(SUMIF(S!$HC$15:$HL$15,'Ciclo Semaforico'!CG$32,S!$HC53:$HL53)+SUMIF(N!$HC$15:$HL$15,'Ciclo Semaforico'!CG$32,N!$HC53:$HL53)+SUMIF(E!$HC$15:$HL$15,'Ciclo Semaforico'!CG$32,E!$HC53:$HL53)+SUMIF(O!$HC$15:$HL$15,'Ciclo Semaforico'!CG$32,O!$HC53:$HL53))-IF(CG$31="",(SUMIF(S!$HC$15:$HL$15,'Ciclo Semaforico'!CG$30,S!$HC53:$HL53)+SUMIF(N!$HC$15:$HL$15,'Ciclo Semaforico'!CG$30,N!$HC53:$HL53)+SUMIF(E!$HC$15:$HL$15,'Ciclo Semaforico'!CG$30,E!$HC53:$HL53)+SUMIF(O!$HC$15:$HL$15,'Ciclo Semaforico'!CG$30,O!$HC53:$HL53)),(SUMIF(S!$HC$15:$HL$15,'Ciclo Semaforico'!CG$30,S!$HC53:$HL53)+SUMIF(N!$HC$15:$HL$15,'Ciclo Semaforico'!CG$30,N!$HC53:$HL53)+SUMIF(E!$HC$15:$HL$15,'Ciclo Semaforico'!CG$30,E!$HC53:$HL53)+SUMIF(O!$HC$15:$HL$15,'Ciclo Semaforico'!CG$30,O!$HC53:$HL53))*CG$31))</f>
        <v>0</v>
      </c>
      <c r="CH78" s="246">
        <f>IF(CH$32="",IF(CH$31="",(SUMIF(S!$HC$15:$HL$15,'Ciclo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Semaforico'!CH$30,O!$HC53:$HL53))*CH$31),(SUMIF(S!$HC$15:$HL$15,'Ciclo Semaforico'!CH$32,S!$HC53:$HL53)+SUMIF(N!$HC$15:$HL$15,'Ciclo Semaforico'!CH$32,N!$HC53:$HL53)+SUMIF(E!$HC$15:$HL$15,'Ciclo Semaforico'!CH$32,E!$HC53:$HL53)+SUMIF(O!$HC$15:$HL$15,'Ciclo Semaforico'!CH$32,O!$HC53:$HL53))-IF(CH$31="",(SUMIF(S!$HC$15:$HL$15,'Ciclo Semaforico'!CH$30,S!$HC53:$HL53)+SUMIF(N!$HC$15:$HL$15,'Ciclo Semaforico'!CH$30,N!$HC53:$HL53)+SUMIF(E!$HC$15:$HL$15,'Ciclo Semaforico'!CH$30,E!$HC53:$HL53)+SUMIF(O!$HC$15:$HL$15,'Ciclo Semaforico'!CH$30,O!$HC53:$HL53)),(SUMIF(S!$HC$15:$HL$15,'Ciclo Semaforico'!CH$30,S!$HC53:$HL53)+SUMIF(N!$HC$15:$HL$15,'Ciclo Semaforico'!CH$30,N!$HC53:$HL53)+SUMIF(E!$HC$15:$HL$15,'Ciclo Semaforico'!CH$30,E!$HC53:$HL53)+SUMIF(O!$HC$15:$HL$15,'Ciclo Semaforico'!CH$30,O!$HC53:$HL53))*CH$31))</f>
        <v>0</v>
      </c>
      <c r="CI78" s="244">
        <f t="shared" si="208"/>
        <v>0</v>
      </c>
      <c r="CJ78" s="245">
        <f t="shared" si="209"/>
        <v>0</v>
      </c>
      <c r="CK78" s="245">
        <f t="shared" si="210"/>
        <v>0</v>
      </c>
      <c r="CL78" s="245">
        <f t="shared" si="211"/>
        <v>0</v>
      </c>
      <c r="CM78" s="245" t="e">
        <f t="shared" si="212"/>
        <v>#REF!</v>
      </c>
      <c r="CN78" s="245">
        <f t="shared" si="213"/>
        <v>0</v>
      </c>
      <c r="CO78" s="245">
        <f t="shared" si="214"/>
        <v>0</v>
      </c>
      <c r="CP78" s="245">
        <f t="shared" si="215"/>
        <v>0</v>
      </c>
      <c r="CQ78" s="245">
        <f t="shared" si="216"/>
        <v>0</v>
      </c>
      <c r="CR78" s="245">
        <f t="shared" si="217"/>
        <v>0</v>
      </c>
      <c r="CS78" s="245">
        <f t="shared" si="218"/>
        <v>0</v>
      </c>
      <c r="CT78" s="246">
        <f t="shared" si="219"/>
        <v>0</v>
      </c>
      <c r="CU78" s="244">
        <f t="shared" si="220"/>
        <v>0</v>
      </c>
      <c r="CV78" s="245">
        <f t="shared" si="221"/>
        <v>0</v>
      </c>
      <c r="CW78" s="245">
        <f t="shared" si="222"/>
        <v>0</v>
      </c>
      <c r="CX78" s="245">
        <f t="shared" si="223"/>
        <v>0</v>
      </c>
      <c r="CY78" s="245">
        <f t="shared" si="224"/>
        <v>0</v>
      </c>
      <c r="CZ78" s="245">
        <f t="shared" si="225"/>
        <v>0</v>
      </c>
      <c r="DA78" s="245">
        <f t="shared" si="226"/>
        <v>0</v>
      </c>
      <c r="DB78" s="245">
        <f t="shared" si="227"/>
        <v>0</v>
      </c>
      <c r="DC78" s="245">
        <f t="shared" si="228"/>
        <v>0</v>
      </c>
      <c r="DD78" s="245">
        <f t="shared" si="229"/>
        <v>0</v>
      </c>
      <c r="DE78" s="245">
        <f t="shared" si="230"/>
        <v>0</v>
      </c>
      <c r="DF78" s="246">
        <f t="shared" si="231"/>
        <v>0</v>
      </c>
      <c r="DG78" s="244" t="e">
        <f t="shared" si="232"/>
        <v>#REF!</v>
      </c>
      <c r="DH78" s="245" t="e">
        <f t="shared" si="233"/>
        <v>#REF!</v>
      </c>
      <c r="DI78" s="245" t="e">
        <f t="shared" si="234"/>
        <v>#REF!</v>
      </c>
      <c r="DJ78" s="245" t="e">
        <f t="shared" si="235"/>
        <v>#REF!</v>
      </c>
      <c r="DK78" s="245" t="e">
        <f t="shared" si="236"/>
        <v>#REF!</v>
      </c>
      <c r="DL78" s="245" t="e">
        <f t="shared" si="237"/>
        <v>#REF!</v>
      </c>
      <c r="DM78" s="245">
        <f t="shared" si="238"/>
        <v>0</v>
      </c>
      <c r="DN78" s="245">
        <f t="shared" si="239"/>
        <v>0</v>
      </c>
      <c r="DO78" s="245">
        <f t="shared" si="240"/>
        <v>0</v>
      </c>
      <c r="DP78" s="245">
        <f t="shared" si="241"/>
        <v>0</v>
      </c>
      <c r="DQ78" s="245">
        <f t="shared" si="242"/>
        <v>0</v>
      </c>
      <c r="DR78" s="246">
        <f t="shared" si="243"/>
        <v>0</v>
      </c>
      <c r="DS78" s="244">
        <f t="shared" si="244"/>
        <v>0</v>
      </c>
      <c r="DT78" s="245">
        <f t="shared" si="245"/>
        <v>0</v>
      </c>
      <c r="DU78" s="245">
        <f t="shared" si="246"/>
        <v>0</v>
      </c>
      <c r="DV78" s="245">
        <f t="shared" si="247"/>
        <v>0</v>
      </c>
      <c r="DW78" s="245">
        <f t="shared" si="248"/>
        <v>0</v>
      </c>
      <c r="DX78" s="245">
        <f t="shared" si="249"/>
        <v>0</v>
      </c>
      <c r="DY78" s="245">
        <f t="shared" si="250"/>
        <v>0</v>
      </c>
      <c r="DZ78" s="245">
        <f t="shared" si="251"/>
        <v>0</v>
      </c>
      <c r="EA78" s="245">
        <f t="shared" si="252"/>
        <v>0</v>
      </c>
      <c r="EB78" s="245">
        <f t="shared" si="253"/>
        <v>0</v>
      </c>
      <c r="EC78" s="245">
        <f t="shared" si="254"/>
        <v>0</v>
      </c>
      <c r="ED78" s="246">
        <f t="shared" si="255"/>
        <v>0</v>
      </c>
      <c r="EE78" s="244">
        <f t="shared" si="256"/>
        <v>0</v>
      </c>
      <c r="EF78" s="245">
        <f t="shared" si="257"/>
        <v>0</v>
      </c>
      <c r="EG78" s="245">
        <f t="shared" si="258"/>
        <v>0</v>
      </c>
      <c r="EH78" s="245">
        <f t="shared" si="259"/>
        <v>0</v>
      </c>
      <c r="EI78" s="245">
        <f t="shared" si="260"/>
        <v>0</v>
      </c>
      <c r="EJ78" s="245">
        <f t="shared" si="261"/>
        <v>0</v>
      </c>
      <c r="EK78" s="245">
        <f t="shared" si="262"/>
        <v>0</v>
      </c>
      <c r="EL78" s="245">
        <f t="shared" si="263"/>
        <v>0</v>
      </c>
      <c r="EM78" s="245">
        <f t="shared" si="264"/>
        <v>0</v>
      </c>
      <c r="EN78" s="245">
        <f t="shared" si="265"/>
        <v>0</v>
      </c>
      <c r="EO78" s="245">
        <f t="shared" si="266"/>
        <v>0</v>
      </c>
      <c r="EP78" s="246">
        <f t="shared" si="267"/>
        <v>0</v>
      </c>
      <c r="EQ78" s="255">
        <f t="shared" si="268"/>
        <v>0</v>
      </c>
      <c r="ER78" s="256">
        <f t="shared" si="269"/>
        <v>0</v>
      </c>
      <c r="ES78" s="256">
        <f t="shared" si="270"/>
        <v>0</v>
      </c>
      <c r="ET78" s="256">
        <f t="shared" si="271"/>
        <v>0</v>
      </c>
      <c r="EU78" s="256" t="e">
        <f t="shared" si="272"/>
        <v>#REF!</v>
      </c>
      <c r="EV78" s="256">
        <f t="shared" si="273"/>
        <v>0</v>
      </c>
      <c r="EW78" s="256">
        <f t="shared" si="274"/>
        <v>0</v>
      </c>
      <c r="EX78" s="256" t="str">
        <f t="shared" si="275"/>
        <v/>
      </c>
      <c r="EY78" s="256" t="str">
        <f t="shared" si="276"/>
        <v/>
      </c>
      <c r="EZ78" s="256" t="str">
        <f t="shared" si="277"/>
        <v/>
      </c>
      <c r="FA78" s="256" t="str">
        <f t="shared" si="278"/>
        <v/>
      </c>
      <c r="FB78" s="257" t="str">
        <f t="shared" si="279"/>
        <v/>
      </c>
      <c r="FC78" s="255">
        <f t="shared" si="280"/>
        <v>0</v>
      </c>
      <c r="FD78" s="256" t="str">
        <f t="shared" si="281"/>
        <v/>
      </c>
      <c r="FE78" s="256" t="str">
        <f t="shared" si="282"/>
        <v/>
      </c>
      <c r="FF78" s="256" t="str">
        <f t="shared" si="283"/>
        <v/>
      </c>
      <c r="FG78" s="256" t="str">
        <f t="shared" si="284"/>
        <v/>
      </c>
      <c r="FH78" s="256" t="str">
        <f t="shared" si="285"/>
        <v/>
      </c>
      <c r="FI78" s="256" t="str">
        <f t="shared" si="286"/>
        <v/>
      </c>
      <c r="FJ78" s="256" t="str">
        <f t="shared" si="287"/>
        <v/>
      </c>
      <c r="FK78" s="256" t="str">
        <f t="shared" si="288"/>
        <v/>
      </c>
      <c r="FL78" s="256" t="str">
        <f t="shared" si="289"/>
        <v/>
      </c>
      <c r="FM78" s="256" t="str">
        <f t="shared" si="290"/>
        <v/>
      </c>
      <c r="FN78" s="257" t="str">
        <f t="shared" si="291"/>
        <v/>
      </c>
      <c r="FO78" s="255" t="e">
        <f t="shared" si="292"/>
        <v>#REF!</v>
      </c>
      <c r="FP78" s="256" t="e">
        <f t="shared" si="293"/>
        <v>#REF!</v>
      </c>
      <c r="FQ78" s="256" t="e">
        <f t="shared" si="294"/>
        <v>#REF!</v>
      </c>
      <c r="FR78" s="256" t="e">
        <f t="shared" si="295"/>
        <v>#REF!</v>
      </c>
      <c r="FS78" s="256" t="e">
        <f t="shared" si="296"/>
        <v>#REF!</v>
      </c>
      <c r="FT78" s="256" t="e">
        <f t="shared" si="297"/>
        <v>#REF!</v>
      </c>
      <c r="FU78" s="256" t="str">
        <f t="shared" si="298"/>
        <v/>
      </c>
      <c r="FV78" s="256" t="str">
        <f t="shared" si="299"/>
        <v/>
      </c>
      <c r="FW78" s="256" t="str">
        <f t="shared" si="300"/>
        <v/>
      </c>
      <c r="FX78" s="256" t="str">
        <f t="shared" si="301"/>
        <v/>
      </c>
      <c r="FY78" s="256" t="str">
        <f t="shared" si="302"/>
        <v/>
      </c>
      <c r="FZ78" s="257" t="str">
        <f t="shared" si="303"/>
        <v/>
      </c>
      <c r="GA78" s="255" t="str">
        <f t="shared" si="304"/>
        <v/>
      </c>
      <c r="GB78" s="256" t="str">
        <f t="shared" si="305"/>
        <v/>
      </c>
      <c r="GC78" s="256" t="str">
        <f t="shared" si="306"/>
        <v/>
      </c>
      <c r="GD78" s="256" t="str">
        <f t="shared" si="307"/>
        <v/>
      </c>
      <c r="GE78" s="256" t="str">
        <f t="shared" si="308"/>
        <v/>
      </c>
      <c r="GF78" s="256" t="str">
        <f t="shared" si="309"/>
        <v/>
      </c>
      <c r="GG78" s="256" t="str">
        <f t="shared" si="310"/>
        <v/>
      </c>
      <c r="GH78" s="256" t="str">
        <f t="shared" si="311"/>
        <v/>
      </c>
      <c r="GI78" s="256" t="str">
        <f t="shared" si="312"/>
        <v/>
      </c>
      <c r="GJ78" s="256" t="str">
        <f t="shared" si="313"/>
        <v/>
      </c>
      <c r="GK78" s="256" t="str">
        <f t="shared" si="314"/>
        <v/>
      </c>
      <c r="GL78" s="257" t="str">
        <f t="shared" si="315"/>
        <v/>
      </c>
      <c r="GM78" s="255" t="str">
        <f t="shared" si="316"/>
        <v/>
      </c>
      <c r="GN78" s="256" t="str">
        <f t="shared" si="317"/>
        <v/>
      </c>
      <c r="GO78" s="256" t="str">
        <f t="shared" si="318"/>
        <v/>
      </c>
      <c r="GP78" s="256" t="str">
        <f t="shared" si="319"/>
        <v/>
      </c>
      <c r="GQ78" s="256" t="str">
        <f t="shared" si="320"/>
        <v/>
      </c>
      <c r="GR78" s="256" t="str">
        <f t="shared" si="321"/>
        <v/>
      </c>
      <c r="GS78" s="256" t="str">
        <f t="shared" si="322"/>
        <v/>
      </c>
      <c r="GT78" s="256" t="str">
        <f t="shared" si="323"/>
        <v/>
      </c>
      <c r="GU78" s="256" t="str">
        <f t="shared" si="324"/>
        <v/>
      </c>
      <c r="GV78" s="256" t="str">
        <f t="shared" si="325"/>
        <v/>
      </c>
      <c r="GW78" s="256" t="str">
        <f t="shared" si="326"/>
        <v/>
      </c>
      <c r="GX78" s="257" t="str">
        <f t="shared" si="327"/>
        <v/>
      </c>
      <c r="GY78" s="252">
        <f t="shared" si="332"/>
        <v>0</v>
      </c>
      <c r="GZ78" s="253" t="e">
        <f t="shared" si="332"/>
        <v>#REF!</v>
      </c>
      <c r="HA78" s="253">
        <f t="shared" si="332"/>
        <v>0</v>
      </c>
      <c r="HB78" s="253">
        <f t="shared" si="332"/>
        <v>0</v>
      </c>
      <c r="HC78" s="253">
        <f t="shared" si="332"/>
        <v>0</v>
      </c>
      <c r="HD78" s="253">
        <f t="shared" si="332"/>
        <v>0</v>
      </c>
      <c r="HE78" s="253">
        <f t="shared" si="332"/>
        <v>0</v>
      </c>
      <c r="HF78" s="254">
        <f t="shared" si="332"/>
        <v>0</v>
      </c>
      <c r="HG78" s="252">
        <f t="shared" si="333"/>
        <v>0</v>
      </c>
      <c r="HH78" s="253">
        <f t="shared" si="333"/>
        <v>0</v>
      </c>
      <c r="HI78" s="253">
        <f t="shared" si="333"/>
        <v>0</v>
      </c>
      <c r="HJ78" s="253">
        <f t="shared" si="333"/>
        <v>0</v>
      </c>
      <c r="HK78" s="253">
        <f t="shared" si="333"/>
        <v>0</v>
      </c>
      <c r="HL78" s="253">
        <f t="shared" si="333"/>
        <v>0</v>
      </c>
      <c r="HM78" s="253">
        <f t="shared" si="333"/>
        <v>0</v>
      </c>
      <c r="HN78" s="254">
        <f t="shared" si="333"/>
        <v>0</v>
      </c>
      <c r="HO78" s="252" t="e">
        <f t="shared" si="334"/>
        <v>#REF!</v>
      </c>
      <c r="HP78" s="253" t="e">
        <f t="shared" si="334"/>
        <v>#REF!</v>
      </c>
      <c r="HQ78" s="253">
        <f t="shared" si="334"/>
        <v>0</v>
      </c>
      <c r="HR78" s="253">
        <f t="shared" si="334"/>
        <v>0</v>
      </c>
      <c r="HS78" s="253">
        <f t="shared" si="334"/>
        <v>0</v>
      </c>
      <c r="HT78" s="253">
        <f t="shared" si="334"/>
        <v>0</v>
      </c>
      <c r="HU78" s="253">
        <f t="shared" si="334"/>
        <v>0</v>
      </c>
      <c r="HV78" s="254">
        <f t="shared" si="334"/>
        <v>0</v>
      </c>
      <c r="HW78" s="252">
        <f t="shared" si="335"/>
        <v>0</v>
      </c>
      <c r="HX78" s="253">
        <f t="shared" si="335"/>
        <v>0</v>
      </c>
      <c r="HY78" s="253">
        <f t="shared" si="335"/>
        <v>0</v>
      </c>
      <c r="HZ78" s="253">
        <f t="shared" si="335"/>
        <v>0</v>
      </c>
      <c r="IA78" s="253">
        <f t="shared" si="335"/>
        <v>0</v>
      </c>
      <c r="IB78" s="253">
        <f t="shared" si="335"/>
        <v>0</v>
      </c>
      <c r="IC78" s="253">
        <f t="shared" si="335"/>
        <v>0</v>
      </c>
      <c r="ID78" s="254">
        <f t="shared" si="335"/>
        <v>0</v>
      </c>
      <c r="IE78" s="252">
        <f t="shared" si="336"/>
        <v>0</v>
      </c>
      <c r="IF78" s="253">
        <f t="shared" si="336"/>
        <v>0</v>
      </c>
      <c r="IG78" s="253">
        <f t="shared" si="336"/>
        <v>0</v>
      </c>
      <c r="IH78" s="253">
        <f t="shared" si="336"/>
        <v>0</v>
      </c>
      <c r="II78" s="253">
        <f t="shared" si="336"/>
        <v>0</v>
      </c>
      <c r="IJ78" s="253">
        <f t="shared" si="336"/>
        <v>0</v>
      </c>
      <c r="IK78" s="253">
        <f t="shared" si="336"/>
        <v>0</v>
      </c>
      <c r="IL78" s="254">
        <f t="shared" si="336"/>
        <v>0</v>
      </c>
      <c r="IM78" s="255" t="e">
        <f t="shared" si="203"/>
        <v>#REF!</v>
      </c>
      <c r="IN78" s="256">
        <f t="shared" si="204"/>
        <v>0</v>
      </c>
      <c r="IO78" s="256" t="e">
        <f t="shared" si="205"/>
        <v>#REF!</v>
      </c>
      <c r="IP78" s="256">
        <f t="shared" si="206"/>
        <v>0</v>
      </c>
      <c r="IQ78" s="257">
        <f t="shared" si="207"/>
        <v>0</v>
      </c>
      <c r="IR78" s="404" t="e">
        <f t="shared" si="195"/>
        <v>#REF!</v>
      </c>
      <c r="IS78" s="250">
        <f t="shared" si="202"/>
        <v>15</v>
      </c>
      <c r="IT78" s="258" t="e">
        <f t="shared" si="328"/>
        <v>#REF!</v>
      </c>
      <c r="IU78" s="664">
        <v>2400</v>
      </c>
      <c r="IV78" s="409">
        <v>2.1</v>
      </c>
      <c r="IW78" s="648" t="s">
        <v>216</v>
      </c>
      <c r="IX78" s="649" t="e">
        <f t="shared" si="196"/>
        <v>#REF!</v>
      </c>
      <c r="IY78" s="650" t="e">
        <f t="shared" si="329"/>
        <v>#REF!</v>
      </c>
      <c r="IZ78" s="651">
        <v>3</v>
      </c>
      <c r="JA78" s="652">
        <v>2</v>
      </c>
      <c r="JB78" s="650" t="e">
        <f t="shared" si="330"/>
        <v>#REF!</v>
      </c>
      <c r="JC78" s="651">
        <f t="shared" ref="JC78:JD93" si="337">+JC77</f>
        <v>3</v>
      </c>
      <c r="JD78" s="652">
        <f t="shared" si="337"/>
        <v>2</v>
      </c>
      <c r="JE78" s="653" t="e">
        <f t="shared" si="331"/>
        <v>#REF!</v>
      </c>
      <c r="JF78" s="654">
        <v>3</v>
      </c>
      <c r="JG78" s="652">
        <v>2</v>
      </c>
      <c r="JH78" s="653"/>
      <c r="JI78" s="654"/>
      <c r="JJ78" s="655"/>
      <c r="JK78" s="418"/>
      <c r="JL78" s="419"/>
      <c r="JM78" s="420"/>
      <c r="JN78" s="662">
        <v>1</v>
      </c>
      <c r="JO78" s="662">
        <v>1.4</v>
      </c>
      <c r="JP78" s="662">
        <v>1</v>
      </c>
      <c r="JQ78" s="662">
        <v>1</v>
      </c>
      <c r="JR78" s="663">
        <v>1</v>
      </c>
      <c r="JS78" s="658" t="e">
        <f t="shared" si="201"/>
        <v>#REF!</v>
      </c>
    </row>
    <row r="79" spans="25:279" ht="20.100000000000001" hidden="1" customHeight="1">
      <c r="Y79" s="380" t="e">
        <f>N!IK54</f>
        <v>#REF!</v>
      </c>
      <c r="Z79" s="377" t="s">
        <v>36</v>
      </c>
      <c r="AA79" s="244">
        <f>IF(AA$32="",IF(AA$31="",(SUMIF(S!$HC$15:$HL$15,'Ciclo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Semaforico'!AA$30,O!$HC54:$HL54))*AA$31),(SUMIF(S!$HC$15:$HL$15,'Ciclo Semaforico'!AA$32,S!$HC54:$HL54)+SUMIF(N!$HC$15:$HL$15,'Ciclo Semaforico'!AA$32,N!$HC54:$HL54)+SUMIF(E!$HC$15:$HL$15,'Ciclo Semaforico'!AA$32,E!$HC54:$HL54)+SUMIF(O!$HC$15:$HL$15,'Ciclo Semaforico'!AA$32,O!$HC54:$HL54))-IF(AA$31="",(SUMIF(S!$HC$15:$HL$15,'Ciclo Semaforico'!AA$30,S!$HC54:$HL54)+SUMIF(N!$HC$15:$HL$15,'Ciclo Semaforico'!AA$30,N!$HC54:$HL54)+SUMIF(E!$HC$15:$HL$15,'Ciclo Semaforico'!AA$30,E!$HC54:$HL54)+SUMIF(O!$HC$15:$HL$15,'Ciclo Semaforico'!AA$30,O!$HC54:$HL54)),(SUMIF(S!$HC$15:$HL$15,'Ciclo Semaforico'!AA$30,S!$HC54:$HL54)+SUMIF(N!$HC$15:$HL$15,'Ciclo Semaforico'!AA$30,N!$HC54:$HL54)+SUMIF(E!$HC$15:$HL$15,'Ciclo Semaforico'!AA$30,E!$HC54:$HL54)+SUMIF(O!$HC$15:$HL$15,'Ciclo Semaforico'!AA$30,O!$HC54:$HL54))*AA$31))</f>
        <v>0</v>
      </c>
      <c r="AB79" s="245">
        <f>IF(AB$32="",IF(AB$31="",(SUMIF(S!$HC$15:$HL$15,'Ciclo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Semaforico'!AB$30,O!$HC54:$HL54))*AB$31),(SUMIF(S!$HC$15:$HL$15,'Ciclo Semaforico'!AB$32,S!$HC54:$HL54)+SUMIF(N!$HC$15:$HL$15,'Ciclo Semaforico'!AB$32,N!$HC54:$HL54)+SUMIF(E!$HC$15:$HL$15,'Ciclo Semaforico'!AB$32,E!$HC54:$HL54)+SUMIF(O!$HC$15:$HL$15,'Ciclo Semaforico'!AB$32,O!$HC54:$HL54))-IF(AB$31="",(SUMIF(S!$HC$15:$HL$15,'Ciclo Semaforico'!AB$30,S!$HC54:$HL54)+SUMIF(N!$HC$15:$HL$15,'Ciclo Semaforico'!AB$30,N!$HC54:$HL54)+SUMIF(E!$HC$15:$HL$15,'Ciclo Semaforico'!AB$30,E!$HC54:$HL54)+SUMIF(O!$HC$15:$HL$15,'Ciclo Semaforico'!AB$30,O!$HC54:$HL54)),(SUMIF(S!$HC$15:$HL$15,'Ciclo Semaforico'!AB$30,S!$HC54:$HL54)+SUMIF(N!$HC$15:$HL$15,'Ciclo Semaforico'!AB$30,N!$HC54:$HL54)+SUMIF(E!$HC$15:$HL$15,'Ciclo Semaforico'!AB$30,E!$HC54:$HL54)+SUMIF(O!$HC$15:$HL$15,'Ciclo Semaforico'!AB$30,O!$HC54:$HL54))*AB$31))</f>
        <v>0</v>
      </c>
      <c r="AC79" s="245">
        <f>IF(AC$32="",IF(AC$31="",(SUMIF(S!$HC$15:$HL$15,'Ciclo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Semaforico'!AC$30,O!$HC54:$HL54))*AC$31),(SUMIF(S!$HC$15:$HL$15,'Ciclo Semaforico'!AC$32,S!$HC54:$HL54)+SUMIF(N!$HC$15:$HL$15,'Ciclo Semaforico'!AC$32,N!$HC54:$HL54)+SUMIF(E!$HC$15:$HL$15,'Ciclo Semaforico'!AC$32,E!$HC54:$HL54)+SUMIF(O!$HC$15:$HL$15,'Ciclo Semaforico'!AC$32,O!$HC54:$HL54))-IF(AC$31="",(SUMIF(S!$HC$15:$HL$15,'Ciclo Semaforico'!AC$30,S!$HC54:$HL54)+SUMIF(N!$HC$15:$HL$15,'Ciclo Semaforico'!AC$30,N!$HC54:$HL54)+SUMIF(E!$HC$15:$HL$15,'Ciclo Semaforico'!AC$30,E!$HC54:$HL54)+SUMIF(O!$HC$15:$HL$15,'Ciclo Semaforico'!AC$30,O!$HC54:$HL54)),(SUMIF(S!$HC$15:$HL$15,'Ciclo Semaforico'!AC$30,S!$HC54:$HL54)+SUMIF(N!$HC$15:$HL$15,'Ciclo Semaforico'!AC$30,N!$HC54:$HL54)+SUMIF(E!$HC$15:$HL$15,'Ciclo Semaforico'!AC$30,E!$HC54:$HL54)+SUMIF(O!$HC$15:$HL$15,'Ciclo Semaforico'!AC$30,O!$HC54:$HL54))*AC$31))</f>
        <v>0</v>
      </c>
      <c r="AD79" s="245">
        <f>IF(AD$32="",IF(AD$31="",(SUMIF(S!$HC$15:$HL$15,'Ciclo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Semaforico'!AD$30,O!$HC54:$HL54))*AD$31),(SUMIF(S!$HC$15:$HL$15,'Ciclo Semaforico'!AD$32,S!$HC54:$HL54)+SUMIF(N!$HC$15:$HL$15,'Ciclo Semaforico'!AD$32,N!$HC54:$HL54)+SUMIF(E!$HC$15:$HL$15,'Ciclo Semaforico'!AD$32,E!$HC54:$HL54)+SUMIF(O!$HC$15:$HL$15,'Ciclo Semaforico'!AD$32,O!$HC54:$HL54))-IF(AD$31="",(SUMIF(S!$HC$15:$HL$15,'Ciclo Semaforico'!AD$30,S!$HC54:$HL54)+SUMIF(N!$HC$15:$HL$15,'Ciclo Semaforico'!AD$30,N!$HC54:$HL54)+SUMIF(E!$HC$15:$HL$15,'Ciclo Semaforico'!AD$30,E!$HC54:$HL54)+SUMIF(O!$HC$15:$HL$15,'Ciclo Semaforico'!AD$30,O!$HC54:$HL54)),(SUMIF(S!$HC$15:$HL$15,'Ciclo Semaforico'!AD$30,S!$HC54:$HL54)+SUMIF(N!$HC$15:$HL$15,'Ciclo Semaforico'!AD$30,N!$HC54:$HL54)+SUMIF(E!$HC$15:$HL$15,'Ciclo Semaforico'!AD$30,E!$HC54:$HL54)+SUMIF(O!$HC$15:$HL$15,'Ciclo Semaforico'!AD$30,O!$HC54:$HL54))*AD$31))</f>
        <v>0</v>
      </c>
      <c r="AE79" s="245" t="e">
        <f>IF(AE$32="",IF(AE$31="",(SUMIF(S!$HC$15:$HL$15,'Ciclo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Semaforico'!AE$30,O!$HC54:$HL54))*AE$31),(SUMIF(S!$HC$15:$HL$15,'Ciclo Semaforico'!AE$32,S!$HC54:$HL54)+SUMIF(N!$HC$15:$HL$15,'Ciclo Semaforico'!AE$32,N!$HC54:$HL54)+SUMIF(E!$HC$15:$HL$15,'Ciclo Semaforico'!AE$32,E!$HC54:$HL54)+SUMIF(O!$HC$15:$HL$15,'Ciclo Semaforico'!AE$32,O!$HC54:$HL54))-IF(AE$31="",(SUMIF(S!$HC$15:$HL$15,'Ciclo Semaforico'!AE$30,S!$HC54:$HL54)+SUMIF(N!$HC$15:$HL$15,'Ciclo Semaforico'!AE$30,N!$HC54:$HL54)+SUMIF(E!$HC$15:$HL$15,'Ciclo Semaforico'!AE$30,E!$HC54:$HL54)+SUMIF(O!$HC$15:$HL$15,'Ciclo Semaforico'!AE$30,O!$HC54:$HL54)),(SUMIF(S!$HC$15:$HL$15,'Ciclo Semaforico'!AE$30,S!$HC54:$HL54)+SUMIF(N!$HC$15:$HL$15,'Ciclo Semaforico'!AE$30,N!$HC54:$HL54)+SUMIF(E!$HC$15:$HL$15,'Ciclo Semaforico'!AE$30,E!$HC54:$HL54)+SUMIF(O!$HC$15:$HL$15,'Ciclo Semaforico'!AE$30,O!$HC54:$HL54))*AE$31))</f>
        <v>#REF!</v>
      </c>
      <c r="AF79" s="245">
        <f>IF(AF$32="",IF(AF$31="",(SUMIF(S!$HC$15:$HL$15,'Ciclo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Semaforico'!AF$30,O!$HC54:$HL54))*AF$31),(SUMIF(S!$HC$15:$HL$15,'Ciclo Semaforico'!AF$32,S!$HC54:$HL54)+SUMIF(N!$HC$15:$HL$15,'Ciclo Semaforico'!AF$32,N!$HC54:$HL54)+SUMIF(E!$HC$15:$HL$15,'Ciclo Semaforico'!AF$32,E!$HC54:$HL54)+SUMIF(O!$HC$15:$HL$15,'Ciclo Semaforico'!AF$32,O!$HC54:$HL54))-IF(AF$31="",(SUMIF(S!$HC$15:$HL$15,'Ciclo Semaforico'!AF$30,S!$HC54:$HL54)+SUMIF(N!$HC$15:$HL$15,'Ciclo Semaforico'!AF$30,N!$HC54:$HL54)+SUMIF(E!$HC$15:$HL$15,'Ciclo Semaforico'!AF$30,E!$HC54:$HL54)+SUMIF(O!$HC$15:$HL$15,'Ciclo Semaforico'!AF$30,O!$HC54:$HL54)),(SUMIF(S!$HC$15:$HL$15,'Ciclo Semaforico'!AF$30,S!$HC54:$HL54)+SUMIF(N!$HC$15:$HL$15,'Ciclo Semaforico'!AF$30,N!$HC54:$HL54)+SUMIF(E!$HC$15:$HL$15,'Ciclo Semaforico'!AF$30,E!$HC54:$HL54)+SUMIF(O!$HC$15:$HL$15,'Ciclo Semaforico'!AF$30,O!$HC54:$HL54))*AF$31))</f>
        <v>0</v>
      </c>
      <c r="AG79" s="245">
        <f>IF(AG$32="",IF(AG$31="",(SUMIF(S!$HC$15:$HL$15,'Ciclo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Semaforico'!AG$30,O!$HC54:$HL54))*AG$31),(SUMIF(S!$HC$15:$HL$15,'Ciclo Semaforico'!AG$32,S!$HC54:$HL54)+SUMIF(N!$HC$15:$HL$15,'Ciclo Semaforico'!AG$32,N!$HC54:$HL54)+SUMIF(E!$HC$15:$HL$15,'Ciclo Semaforico'!AG$32,E!$HC54:$HL54)+SUMIF(O!$HC$15:$HL$15,'Ciclo Semaforico'!AG$32,O!$HC54:$HL54))-IF(AG$31="",(SUMIF(S!$HC$15:$HL$15,'Ciclo Semaforico'!AG$30,S!$HC54:$HL54)+SUMIF(N!$HC$15:$HL$15,'Ciclo Semaforico'!AG$30,N!$HC54:$HL54)+SUMIF(E!$HC$15:$HL$15,'Ciclo Semaforico'!AG$30,E!$HC54:$HL54)+SUMIF(O!$HC$15:$HL$15,'Ciclo Semaforico'!AG$30,O!$HC54:$HL54)),(SUMIF(S!$HC$15:$HL$15,'Ciclo Semaforico'!AG$30,S!$HC54:$HL54)+SUMIF(N!$HC$15:$HL$15,'Ciclo Semaforico'!AG$30,N!$HC54:$HL54)+SUMIF(E!$HC$15:$HL$15,'Ciclo Semaforico'!AG$30,E!$HC54:$HL54)+SUMIF(O!$HC$15:$HL$15,'Ciclo Semaforico'!AG$30,O!$HC54:$HL54))*AG$31))</f>
        <v>0</v>
      </c>
      <c r="AH79" s="245">
        <f>IF(AH$32="",IF(AH$31="",(SUMIF(S!$HC$15:$HL$15,'Ciclo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Semaforico'!AH$30,O!$HC54:$HL54))*AH$31),(SUMIF(S!$HC$15:$HL$15,'Ciclo Semaforico'!AH$32,S!$HC54:$HL54)+SUMIF(N!$HC$15:$HL$15,'Ciclo Semaforico'!AH$32,N!$HC54:$HL54)+SUMIF(E!$HC$15:$HL$15,'Ciclo Semaforico'!AH$32,E!$HC54:$HL54)+SUMIF(O!$HC$15:$HL$15,'Ciclo Semaforico'!AH$32,O!$HC54:$HL54))-IF(AH$31="",(SUMIF(S!$HC$15:$HL$15,'Ciclo Semaforico'!AH$30,S!$HC54:$HL54)+SUMIF(N!$HC$15:$HL$15,'Ciclo Semaforico'!AH$30,N!$HC54:$HL54)+SUMIF(E!$HC$15:$HL$15,'Ciclo Semaforico'!AH$30,E!$HC54:$HL54)+SUMIF(O!$HC$15:$HL$15,'Ciclo Semaforico'!AH$30,O!$HC54:$HL54)),(SUMIF(S!$HC$15:$HL$15,'Ciclo Semaforico'!AH$30,S!$HC54:$HL54)+SUMIF(N!$HC$15:$HL$15,'Ciclo Semaforico'!AH$30,N!$HC54:$HL54)+SUMIF(E!$HC$15:$HL$15,'Ciclo Semaforico'!AH$30,E!$HC54:$HL54)+SUMIF(O!$HC$15:$HL$15,'Ciclo Semaforico'!AH$30,O!$HC54:$HL54))*AH$31))</f>
        <v>0</v>
      </c>
      <c r="AI79" s="245">
        <f>IF(AI$32="",IF(AI$31="",(SUMIF(S!$HC$15:$HL$15,'Ciclo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Semaforico'!AI$30,O!$HC54:$HL54))*AI$31),(SUMIF(S!$HC$15:$HL$15,'Ciclo Semaforico'!AI$32,S!$HC54:$HL54)+SUMIF(N!$HC$15:$HL$15,'Ciclo Semaforico'!AI$32,N!$HC54:$HL54)+SUMIF(E!$HC$15:$HL$15,'Ciclo Semaforico'!AI$32,E!$HC54:$HL54)+SUMIF(O!$HC$15:$HL$15,'Ciclo Semaforico'!AI$32,O!$HC54:$HL54))-IF(AI$31="",(SUMIF(S!$HC$15:$HL$15,'Ciclo Semaforico'!AI$30,S!$HC54:$HL54)+SUMIF(N!$HC$15:$HL$15,'Ciclo Semaforico'!AI$30,N!$HC54:$HL54)+SUMIF(E!$HC$15:$HL$15,'Ciclo Semaforico'!AI$30,E!$HC54:$HL54)+SUMIF(O!$HC$15:$HL$15,'Ciclo Semaforico'!AI$30,O!$HC54:$HL54)),(SUMIF(S!$HC$15:$HL$15,'Ciclo Semaforico'!AI$30,S!$HC54:$HL54)+SUMIF(N!$HC$15:$HL$15,'Ciclo Semaforico'!AI$30,N!$HC54:$HL54)+SUMIF(E!$HC$15:$HL$15,'Ciclo Semaforico'!AI$30,E!$HC54:$HL54)+SUMIF(O!$HC$15:$HL$15,'Ciclo Semaforico'!AI$30,O!$HC54:$HL54))*AI$31))</f>
        <v>0</v>
      </c>
      <c r="AJ79" s="245">
        <f>IF(AJ$32="",IF(AJ$31="",(SUMIF(S!$HC$15:$HL$15,'Ciclo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Semaforico'!AJ$30,O!$HC54:$HL54))*AJ$31),(SUMIF(S!$HC$15:$HL$15,'Ciclo Semaforico'!AJ$32,S!$HC54:$HL54)+SUMIF(N!$HC$15:$HL$15,'Ciclo Semaforico'!AJ$32,N!$HC54:$HL54)+SUMIF(E!$HC$15:$HL$15,'Ciclo Semaforico'!AJ$32,E!$HC54:$HL54)+SUMIF(O!$HC$15:$HL$15,'Ciclo Semaforico'!AJ$32,O!$HC54:$HL54))-IF(AJ$31="",(SUMIF(S!$HC$15:$HL$15,'Ciclo Semaforico'!AJ$30,S!$HC54:$HL54)+SUMIF(N!$HC$15:$HL$15,'Ciclo Semaforico'!AJ$30,N!$HC54:$HL54)+SUMIF(E!$HC$15:$HL$15,'Ciclo Semaforico'!AJ$30,E!$HC54:$HL54)+SUMIF(O!$HC$15:$HL$15,'Ciclo Semaforico'!AJ$30,O!$HC54:$HL54)),(SUMIF(S!$HC$15:$HL$15,'Ciclo Semaforico'!AJ$30,S!$HC54:$HL54)+SUMIF(N!$HC$15:$HL$15,'Ciclo Semaforico'!AJ$30,N!$HC54:$HL54)+SUMIF(E!$HC$15:$HL$15,'Ciclo Semaforico'!AJ$30,E!$HC54:$HL54)+SUMIF(O!$HC$15:$HL$15,'Ciclo Semaforico'!AJ$30,O!$HC54:$HL54))*AJ$31))</f>
        <v>0</v>
      </c>
      <c r="AK79" s="245">
        <f>IF(AK$32="",IF(AK$31="",(SUMIF(S!$HC$15:$HL$15,'Ciclo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Semaforico'!AK$30,O!$HC54:$HL54))*AK$31),(SUMIF(S!$HC$15:$HL$15,'Ciclo Semaforico'!AK$32,S!$HC54:$HL54)+SUMIF(N!$HC$15:$HL$15,'Ciclo Semaforico'!AK$32,N!$HC54:$HL54)+SUMIF(E!$HC$15:$HL$15,'Ciclo Semaforico'!AK$32,E!$HC54:$HL54)+SUMIF(O!$HC$15:$HL$15,'Ciclo Semaforico'!AK$32,O!$HC54:$HL54))-IF(AK$31="",(SUMIF(S!$HC$15:$HL$15,'Ciclo Semaforico'!AK$30,S!$HC54:$HL54)+SUMIF(N!$HC$15:$HL$15,'Ciclo Semaforico'!AK$30,N!$HC54:$HL54)+SUMIF(E!$HC$15:$HL$15,'Ciclo Semaforico'!AK$30,E!$HC54:$HL54)+SUMIF(O!$HC$15:$HL$15,'Ciclo Semaforico'!AK$30,O!$HC54:$HL54)),(SUMIF(S!$HC$15:$HL$15,'Ciclo Semaforico'!AK$30,S!$HC54:$HL54)+SUMIF(N!$HC$15:$HL$15,'Ciclo Semaforico'!AK$30,N!$HC54:$HL54)+SUMIF(E!$HC$15:$HL$15,'Ciclo Semaforico'!AK$30,E!$HC54:$HL54)+SUMIF(O!$HC$15:$HL$15,'Ciclo Semaforico'!AK$30,O!$HC54:$HL54))*AK$31))</f>
        <v>0</v>
      </c>
      <c r="AL79" s="246">
        <f>IF(AL$32="",IF(AL$31="",(SUMIF(S!$HC$15:$HL$15,'Ciclo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Semaforico'!AL$30,O!$HC54:$HL54))*AL$31),(SUMIF(S!$HC$15:$HL$15,'Ciclo Semaforico'!AL$32,S!$HC54:$HL54)+SUMIF(N!$HC$15:$HL$15,'Ciclo Semaforico'!AL$32,N!$HC54:$HL54)+SUMIF(E!$HC$15:$HL$15,'Ciclo Semaforico'!AL$32,E!$HC54:$HL54)+SUMIF(O!$HC$15:$HL$15,'Ciclo Semaforico'!AL$32,O!$HC54:$HL54))-IF(AL$31="",(SUMIF(S!$HC$15:$HL$15,'Ciclo Semaforico'!AL$30,S!$HC54:$HL54)+SUMIF(N!$HC$15:$HL$15,'Ciclo Semaforico'!AL$30,N!$HC54:$HL54)+SUMIF(E!$HC$15:$HL$15,'Ciclo Semaforico'!AL$30,E!$HC54:$HL54)+SUMIF(O!$HC$15:$HL$15,'Ciclo Semaforico'!AL$30,O!$HC54:$HL54)),(SUMIF(S!$HC$15:$HL$15,'Ciclo Semaforico'!AL$30,S!$HC54:$HL54)+SUMIF(N!$HC$15:$HL$15,'Ciclo Semaforico'!AL$30,N!$HC54:$HL54)+SUMIF(E!$HC$15:$HL$15,'Ciclo Semaforico'!AL$30,E!$HC54:$HL54)+SUMIF(O!$HC$15:$HL$15,'Ciclo Semaforico'!AL$30,O!$HC54:$HL54))*AL$31))</f>
        <v>0</v>
      </c>
      <c r="AM79" s="244">
        <f>IF(AM$32="",IF(AM$31="",(SUMIF(S!$HC$15:$HL$15,'Ciclo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Semaforico'!AM$30,O!$HC54:$HL54))*AM$31),(SUMIF(S!$HC$15:$HL$15,'Ciclo Semaforico'!AM$32,S!$HC54:$HL54)+SUMIF(N!$HC$15:$HL$15,'Ciclo Semaforico'!AM$32,N!$HC54:$HL54)+SUMIF(E!$HC$15:$HL$15,'Ciclo Semaforico'!AM$32,E!$HC54:$HL54)+SUMIF(O!$HC$15:$HL$15,'Ciclo Semaforico'!AM$32,O!$HC54:$HL54))-IF(AM$31="",(SUMIF(S!$HC$15:$HL$15,'Ciclo Semaforico'!AM$30,S!$HC54:$HL54)+SUMIF(N!$HC$15:$HL$15,'Ciclo Semaforico'!AM$30,N!$HC54:$HL54)+SUMIF(E!$HC$15:$HL$15,'Ciclo Semaforico'!AM$30,E!$HC54:$HL54)+SUMIF(O!$HC$15:$HL$15,'Ciclo Semaforico'!AM$30,O!$HC54:$HL54)),(SUMIF(S!$HC$15:$HL$15,'Ciclo Semaforico'!AM$30,S!$HC54:$HL54)+SUMIF(N!$HC$15:$HL$15,'Ciclo Semaforico'!AM$30,N!$HC54:$HL54)+SUMIF(E!$HC$15:$HL$15,'Ciclo Semaforico'!AM$30,E!$HC54:$HL54)+SUMIF(O!$HC$15:$HL$15,'Ciclo Semaforico'!AM$30,O!$HC54:$HL54))*AM$31))</f>
        <v>0</v>
      </c>
      <c r="AN79" s="245">
        <f>IF(AN$32="",IF(AN$31="",(SUMIF(S!$HC$15:$HL$15,'Ciclo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Semaforico'!AN$30,O!$HC54:$HL54))*AN$31),(SUMIF(S!$HC$15:$HL$15,'Ciclo Semaforico'!AN$32,S!$HC54:$HL54)+SUMIF(N!$HC$15:$HL$15,'Ciclo Semaforico'!AN$32,N!$HC54:$HL54)+SUMIF(E!$HC$15:$HL$15,'Ciclo Semaforico'!AN$32,E!$HC54:$HL54)+SUMIF(O!$HC$15:$HL$15,'Ciclo Semaforico'!AN$32,O!$HC54:$HL54))-IF(AN$31="",(SUMIF(S!$HC$15:$HL$15,'Ciclo Semaforico'!AN$30,S!$HC54:$HL54)+SUMIF(N!$HC$15:$HL$15,'Ciclo Semaforico'!AN$30,N!$HC54:$HL54)+SUMIF(E!$HC$15:$HL$15,'Ciclo Semaforico'!AN$30,E!$HC54:$HL54)+SUMIF(O!$HC$15:$HL$15,'Ciclo Semaforico'!AN$30,O!$HC54:$HL54)),(SUMIF(S!$HC$15:$HL$15,'Ciclo Semaforico'!AN$30,S!$HC54:$HL54)+SUMIF(N!$HC$15:$HL$15,'Ciclo Semaforico'!AN$30,N!$HC54:$HL54)+SUMIF(E!$HC$15:$HL$15,'Ciclo Semaforico'!AN$30,E!$HC54:$HL54)+SUMIF(O!$HC$15:$HL$15,'Ciclo Semaforico'!AN$30,O!$HC54:$HL54))*AN$31))</f>
        <v>0</v>
      </c>
      <c r="AO79" s="245">
        <f>IF(AO$32="",IF(AO$31="",(SUMIF(S!$HC$15:$HL$15,'Ciclo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Semaforico'!AO$30,O!$HC54:$HL54))*AO$31),(SUMIF(S!$HC$15:$HL$15,'Ciclo Semaforico'!AO$32,S!$HC54:$HL54)+SUMIF(N!$HC$15:$HL$15,'Ciclo Semaforico'!AO$32,N!$HC54:$HL54)+SUMIF(E!$HC$15:$HL$15,'Ciclo Semaforico'!AO$32,E!$HC54:$HL54)+SUMIF(O!$HC$15:$HL$15,'Ciclo Semaforico'!AO$32,O!$HC54:$HL54))-IF(AO$31="",(SUMIF(S!$HC$15:$HL$15,'Ciclo Semaforico'!AO$30,S!$HC54:$HL54)+SUMIF(N!$HC$15:$HL$15,'Ciclo Semaforico'!AO$30,N!$HC54:$HL54)+SUMIF(E!$HC$15:$HL$15,'Ciclo Semaforico'!AO$30,E!$HC54:$HL54)+SUMIF(O!$HC$15:$HL$15,'Ciclo Semaforico'!AO$30,O!$HC54:$HL54)),(SUMIF(S!$HC$15:$HL$15,'Ciclo Semaforico'!AO$30,S!$HC54:$HL54)+SUMIF(N!$HC$15:$HL$15,'Ciclo Semaforico'!AO$30,N!$HC54:$HL54)+SUMIF(E!$HC$15:$HL$15,'Ciclo Semaforico'!AO$30,E!$HC54:$HL54)+SUMIF(O!$HC$15:$HL$15,'Ciclo Semaforico'!AO$30,O!$HC54:$HL54))*AO$31))</f>
        <v>0</v>
      </c>
      <c r="AP79" s="245">
        <f>IF(AP$32="",IF(AP$31="",(SUMIF(S!$HC$15:$HL$15,'Ciclo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Semaforico'!AP$30,O!$HC54:$HL54))*AP$31),(SUMIF(S!$HC$15:$HL$15,'Ciclo Semaforico'!AP$32,S!$HC54:$HL54)+SUMIF(N!$HC$15:$HL$15,'Ciclo Semaforico'!AP$32,N!$HC54:$HL54)+SUMIF(E!$HC$15:$HL$15,'Ciclo Semaforico'!AP$32,E!$HC54:$HL54)+SUMIF(O!$HC$15:$HL$15,'Ciclo Semaforico'!AP$32,O!$HC54:$HL54))-IF(AP$31="",(SUMIF(S!$HC$15:$HL$15,'Ciclo Semaforico'!AP$30,S!$HC54:$HL54)+SUMIF(N!$HC$15:$HL$15,'Ciclo Semaforico'!AP$30,N!$HC54:$HL54)+SUMIF(E!$HC$15:$HL$15,'Ciclo Semaforico'!AP$30,E!$HC54:$HL54)+SUMIF(O!$HC$15:$HL$15,'Ciclo Semaforico'!AP$30,O!$HC54:$HL54)),(SUMIF(S!$HC$15:$HL$15,'Ciclo Semaforico'!AP$30,S!$HC54:$HL54)+SUMIF(N!$HC$15:$HL$15,'Ciclo Semaforico'!AP$30,N!$HC54:$HL54)+SUMIF(E!$HC$15:$HL$15,'Ciclo Semaforico'!AP$30,E!$HC54:$HL54)+SUMIF(O!$HC$15:$HL$15,'Ciclo Semaforico'!AP$30,O!$HC54:$HL54))*AP$31))</f>
        <v>0</v>
      </c>
      <c r="AQ79" s="245">
        <f>IF(AQ$32="",IF(AQ$31="",(SUMIF(S!$HC$15:$HL$15,'Ciclo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Semaforico'!AQ$30,O!$HC54:$HL54))*AQ$31),(SUMIF(S!$HC$15:$HL$15,'Ciclo Semaforico'!AQ$32,S!$HC54:$HL54)+SUMIF(N!$HC$15:$HL$15,'Ciclo Semaforico'!AQ$32,N!$HC54:$HL54)+SUMIF(E!$HC$15:$HL$15,'Ciclo Semaforico'!AQ$32,E!$HC54:$HL54)+SUMIF(O!$HC$15:$HL$15,'Ciclo Semaforico'!AQ$32,O!$HC54:$HL54))-IF(AQ$31="",(SUMIF(S!$HC$15:$HL$15,'Ciclo Semaforico'!AQ$30,S!$HC54:$HL54)+SUMIF(N!$HC$15:$HL$15,'Ciclo Semaforico'!AQ$30,N!$HC54:$HL54)+SUMIF(E!$HC$15:$HL$15,'Ciclo Semaforico'!AQ$30,E!$HC54:$HL54)+SUMIF(O!$HC$15:$HL$15,'Ciclo Semaforico'!AQ$30,O!$HC54:$HL54)),(SUMIF(S!$HC$15:$HL$15,'Ciclo Semaforico'!AQ$30,S!$HC54:$HL54)+SUMIF(N!$HC$15:$HL$15,'Ciclo Semaforico'!AQ$30,N!$HC54:$HL54)+SUMIF(E!$HC$15:$HL$15,'Ciclo Semaforico'!AQ$30,E!$HC54:$HL54)+SUMIF(O!$HC$15:$HL$15,'Ciclo Semaforico'!AQ$30,O!$HC54:$HL54))*AQ$31))</f>
        <v>0</v>
      </c>
      <c r="AR79" s="245">
        <f>IF(AR$32="",IF(AR$31="",(SUMIF(S!$HC$15:$HL$15,'Ciclo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Semaforico'!AR$30,O!$HC54:$HL54))*AR$31),(SUMIF(S!$HC$15:$HL$15,'Ciclo Semaforico'!AR$32,S!$HC54:$HL54)+SUMIF(N!$HC$15:$HL$15,'Ciclo Semaforico'!AR$32,N!$HC54:$HL54)+SUMIF(E!$HC$15:$HL$15,'Ciclo Semaforico'!AR$32,E!$HC54:$HL54)+SUMIF(O!$HC$15:$HL$15,'Ciclo Semaforico'!AR$32,O!$HC54:$HL54))-IF(AR$31="",(SUMIF(S!$HC$15:$HL$15,'Ciclo Semaforico'!AR$30,S!$HC54:$HL54)+SUMIF(N!$HC$15:$HL$15,'Ciclo Semaforico'!AR$30,N!$HC54:$HL54)+SUMIF(E!$HC$15:$HL$15,'Ciclo Semaforico'!AR$30,E!$HC54:$HL54)+SUMIF(O!$HC$15:$HL$15,'Ciclo Semaforico'!AR$30,O!$HC54:$HL54)),(SUMIF(S!$HC$15:$HL$15,'Ciclo Semaforico'!AR$30,S!$HC54:$HL54)+SUMIF(N!$HC$15:$HL$15,'Ciclo Semaforico'!AR$30,N!$HC54:$HL54)+SUMIF(E!$HC$15:$HL$15,'Ciclo Semaforico'!AR$30,E!$HC54:$HL54)+SUMIF(O!$HC$15:$HL$15,'Ciclo Semaforico'!AR$30,O!$HC54:$HL54))*AR$31))</f>
        <v>0</v>
      </c>
      <c r="AS79" s="245">
        <f>IF(AS$32="",IF(AS$31="",(SUMIF(S!$HC$15:$HL$15,'Ciclo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Semaforico'!AS$30,O!$HC54:$HL54))*AS$31),(SUMIF(S!$HC$15:$HL$15,'Ciclo Semaforico'!AS$32,S!$HC54:$HL54)+SUMIF(N!$HC$15:$HL$15,'Ciclo Semaforico'!AS$32,N!$HC54:$HL54)+SUMIF(E!$HC$15:$HL$15,'Ciclo Semaforico'!AS$32,E!$HC54:$HL54)+SUMIF(O!$HC$15:$HL$15,'Ciclo Semaforico'!AS$32,O!$HC54:$HL54))-IF(AS$31="",(SUMIF(S!$HC$15:$HL$15,'Ciclo Semaforico'!AS$30,S!$HC54:$HL54)+SUMIF(N!$HC$15:$HL$15,'Ciclo Semaforico'!AS$30,N!$HC54:$HL54)+SUMIF(E!$HC$15:$HL$15,'Ciclo Semaforico'!AS$30,E!$HC54:$HL54)+SUMIF(O!$HC$15:$HL$15,'Ciclo Semaforico'!AS$30,O!$HC54:$HL54)),(SUMIF(S!$HC$15:$HL$15,'Ciclo Semaforico'!AS$30,S!$HC54:$HL54)+SUMIF(N!$HC$15:$HL$15,'Ciclo Semaforico'!AS$30,N!$HC54:$HL54)+SUMIF(E!$HC$15:$HL$15,'Ciclo Semaforico'!AS$30,E!$HC54:$HL54)+SUMIF(O!$HC$15:$HL$15,'Ciclo Semaforico'!AS$30,O!$HC54:$HL54))*AS$31))</f>
        <v>0</v>
      </c>
      <c r="AT79" s="245">
        <f>IF(AT$32="",IF(AT$31="",(SUMIF(S!$HC$15:$HL$15,'Ciclo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Semaforico'!AT$30,O!$HC54:$HL54))*AT$31),(SUMIF(S!$HC$15:$HL$15,'Ciclo Semaforico'!AT$32,S!$HC54:$HL54)+SUMIF(N!$HC$15:$HL$15,'Ciclo Semaforico'!AT$32,N!$HC54:$HL54)+SUMIF(E!$HC$15:$HL$15,'Ciclo Semaforico'!AT$32,E!$HC54:$HL54)+SUMIF(O!$HC$15:$HL$15,'Ciclo Semaforico'!AT$32,O!$HC54:$HL54))-IF(AT$31="",(SUMIF(S!$HC$15:$HL$15,'Ciclo Semaforico'!AT$30,S!$HC54:$HL54)+SUMIF(N!$HC$15:$HL$15,'Ciclo Semaforico'!AT$30,N!$HC54:$HL54)+SUMIF(E!$HC$15:$HL$15,'Ciclo Semaforico'!AT$30,E!$HC54:$HL54)+SUMIF(O!$HC$15:$HL$15,'Ciclo Semaforico'!AT$30,O!$HC54:$HL54)),(SUMIF(S!$HC$15:$HL$15,'Ciclo Semaforico'!AT$30,S!$HC54:$HL54)+SUMIF(N!$HC$15:$HL$15,'Ciclo Semaforico'!AT$30,N!$HC54:$HL54)+SUMIF(E!$HC$15:$HL$15,'Ciclo Semaforico'!AT$30,E!$HC54:$HL54)+SUMIF(O!$HC$15:$HL$15,'Ciclo Semaforico'!AT$30,O!$HC54:$HL54))*AT$31))</f>
        <v>0</v>
      </c>
      <c r="AU79" s="245">
        <f>IF(AU$32="",IF(AU$31="",(SUMIF(S!$HC$15:$HL$15,'Ciclo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Semaforico'!AU$30,O!$HC54:$HL54))*AU$31),(SUMIF(S!$HC$15:$HL$15,'Ciclo Semaforico'!AU$32,S!$HC54:$HL54)+SUMIF(N!$HC$15:$HL$15,'Ciclo Semaforico'!AU$32,N!$HC54:$HL54)+SUMIF(E!$HC$15:$HL$15,'Ciclo Semaforico'!AU$32,E!$HC54:$HL54)+SUMIF(O!$HC$15:$HL$15,'Ciclo Semaforico'!AU$32,O!$HC54:$HL54))-IF(AU$31="",(SUMIF(S!$HC$15:$HL$15,'Ciclo Semaforico'!AU$30,S!$HC54:$HL54)+SUMIF(N!$HC$15:$HL$15,'Ciclo Semaforico'!AU$30,N!$HC54:$HL54)+SUMIF(E!$HC$15:$HL$15,'Ciclo Semaforico'!AU$30,E!$HC54:$HL54)+SUMIF(O!$HC$15:$HL$15,'Ciclo Semaforico'!AU$30,O!$HC54:$HL54)),(SUMIF(S!$HC$15:$HL$15,'Ciclo Semaforico'!AU$30,S!$HC54:$HL54)+SUMIF(N!$HC$15:$HL$15,'Ciclo Semaforico'!AU$30,N!$HC54:$HL54)+SUMIF(E!$HC$15:$HL$15,'Ciclo Semaforico'!AU$30,E!$HC54:$HL54)+SUMIF(O!$HC$15:$HL$15,'Ciclo Semaforico'!AU$30,O!$HC54:$HL54))*AU$31))</f>
        <v>0</v>
      </c>
      <c r="AV79" s="245">
        <f>IF(AV$32="",IF(AV$31="",(SUMIF(S!$HC$15:$HL$15,'Ciclo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Semaforico'!AV$30,O!$HC54:$HL54))*AV$31),(SUMIF(S!$HC$15:$HL$15,'Ciclo Semaforico'!AV$32,S!$HC54:$HL54)+SUMIF(N!$HC$15:$HL$15,'Ciclo Semaforico'!AV$32,N!$HC54:$HL54)+SUMIF(E!$HC$15:$HL$15,'Ciclo Semaforico'!AV$32,E!$HC54:$HL54)+SUMIF(O!$HC$15:$HL$15,'Ciclo Semaforico'!AV$32,O!$HC54:$HL54))-IF(AV$31="",(SUMIF(S!$HC$15:$HL$15,'Ciclo Semaforico'!AV$30,S!$HC54:$HL54)+SUMIF(N!$HC$15:$HL$15,'Ciclo Semaforico'!AV$30,N!$HC54:$HL54)+SUMIF(E!$HC$15:$HL$15,'Ciclo Semaforico'!AV$30,E!$HC54:$HL54)+SUMIF(O!$HC$15:$HL$15,'Ciclo Semaforico'!AV$30,O!$HC54:$HL54)),(SUMIF(S!$HC$15:$HL$15,'Ciclo Semaforico'!AV$30,S!$HC54:$HL54)+SUMIF(N!$HC$15:$HL$15,'Ciclo Semaforico'!AV$30,N!$HC54:$HL54)+SUMIF(E!$HC$15:$HL$15,'Ciclo Semaforico'!AV$30,E!$HC54:$HL54)+SUMIF(O!$HC$15:$HL$15,'Ciclo Semaforico'!AV$30,O!$HC54:$HL54))*AV$31))</f>
        <v>0</v>
      </c>
      <c r="AW79" s="245">
        <f>IF(AW$32="",IF(AW$31="",(SUMIF(S!$HC$15:$HL$15,'Ciclo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Semaforico'!AW$30,O!$HC54:$HL54))*AW$31),(SUMIF(S!$HC$15:$HL$15,'Ciclo Semaforico'!AW$32,S!$HC54:$HL54)+SUMIF(N!$HC$15:$HL$15,'Ciclo Semaforico'!AW$32,N!$HC54:$HL54)+SUMIF(E!$HC$15:$HL$15,'Ciclo Semaforico'!AW$32,E!$HC54:$HL54)+SUMIF(O!$HC$15:$HL$15,'Ciclo Semaforico'!AW$32,O!$HC54:$HL54))-IF(AW$31="",(SUMIF(S!$HC$15:$HL$15,'Ciclo Semaforico'!AW$30,S!$HC54:$HL54)+SUMIF(N!$HC$15:$HL$15,'Ciclo Semaforico'!AW$30,N!$HC54:$HL54)+SUMIF(E!$HC$15:$HL$15,'Ciclo Semaforico'!AW$30,E!$HC54:$HL54)+SUMIF(O!$HC$15:$HL$15,'Ciclo Semaforico'!AW$30,O!$HC54:$HL54)),(SUMIF(S!$HC$15:$HL$15,'Ciclo Semaforico'!AW$30,S!$HC54:$HL54)+SUMIF(N!$HC$15:$HL$15,'Ciclo Semaforico'!AW$30,N!$HC54:$HL54)+SUMIF(E!$HC$15:$HL$15,'Ciclo Semaforico'!AW$30,E!$HC54:$HL54)+SUMIF(O!$HC$15:$HL$15,'Ciclo Semaforico'!AW$30,O!$HC54:$HL54))*AW$31))</f>
        <v>0</v>
      </c>
      <c r="AX79" s="246">
        <f>IF(AX$32="",IF(AX$31="",(SUMIF(S!$HC$15:$HL$15,'Ciclo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Semaforico'!AX$30,O!$HC54:$HL54))*AX$31),(SUMIF(S!$HC$15:$HL$15,'Ciclo Semaforico'!AX$32,S!$HC54:$HL54)+SUMIF(N!$HC$15:$HL$15,'Ciclo Semaforico'!AX$32,N!$HC54:$HL54)+SUMIF(E!$HC$15:$HL$15,'Ciclo Semaforico'!AX$32,E!$HC54:$HL54)+SUMIF(O!$HC$15:$HL$15,'Ciclo Semaforico'!AX$32,O!$HC54:$HL54))-IF(AX$31="",(SUMIF(S!$HC$15:$HL$15,'Ciclo Semaforico'!AX$30,S!$HC54:$HL54)+SUMIF(N!$HC$15:$HL$15,'Ciclo Semaforico'!AX$30,N!$HC54:$HL54)+SUMIF(E!$HC$15:$HL$15,'Ciclo Semaforico'!AX$30,E!$HC54:$HL54)+SUMIF(O!$HC$15:$HL$15,'Ciclo Semaforico'!AX$30,O!$HC54:$HL54)),(SUMIF(S!$HC$15:$HL$15,'Ciclo Semaforico'!AX$30,S!$HC54:$HL54)+SUMIF(N!$HC$15:$HL$15,'Ciclo Semaforico'!AX$30,N!$HC54:$HL54)+SUMIF(E!$HC$15:$HL$15,'Ciclo Semaforico'!AX$30,E!$HC54:$HL54)+SUMIF(O!$HC$15:$HL$15,'Ciclo Semaforico'!AX$30,O!$HC54:$HL54))*AX$31))</f>
        <v>0</v>
      </c>
      <c r="AY79" s="244" t="e">
        <f>IF(AY$32="",IF(AY$31="",(SUMIF(S!$HC$15:$HL$15,'Ciclo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Semaforico'!AY$30,O!$HC54:$HL54))*AY$31),(SUMIF(S!$HC$15:$HL$15,'Ciclo Semaforico'!AY$32,S!$HC54:$HL54)+SUMIF(N!$HC$15:$HL$15,'Ciclo Semaforico'!AY$32,N!$HC54:$HL54)+SUMIF(E!$HC$15:$HL$15,'Ciclo Semaforico'!AY$32,E!$HC54:$HL54)+SUMIF(O!$HC$15:$HL$15,'Ciclo Semaforico'!AY$32,O!$HC54:$HL54))-IF(AY$31="",(SUMIF(S!$HC$15:$HL$15,'Ciclo Semaforico'!AY$30,S!$HC54:$HL54)+SUMIF(N!$HC$15:$HL$15,'Ciclo Semaforico'!AY$30,N!$HC54:$HL54)+SUMIF(E!$HC$15:$HL$15,'Ciclo Semaforico'!AY$30,E!$HC54:$HL54)+SUMIF(O!$HC$15:$HL$15,'Ciclo Semaforico'!AY$30,O!$HC54:$HL54)),(SUMIF(S!$HC$15:$HL$15,'Ciclo Semaforico'!AY$30,S!$HC54:$HL54)+SUMIF(N!$HC$15:$HL$15,'Ciclo Semaforico'!AY$30,N!$HC54:$HL54)+SUMIF(E!$HC$15:$HL$15,'Ciclo Semaforico'!AY$30,E!$HC54:$HL54)+SUMIF(O!$HC$15:$HL$15,'Ciclo Semaforico'!AY$30,O!$HC54:$HL54))*AY$31))</f>
        <v>#REF!</v>
      </c>
      <c r="AZ79" s="245" t="e">
        <f>IF(AZ$32="",IF(AZ$31="",(SUMIF(S!$HC$15:$HL$15,'Ciclo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Semaforico'!AZ$30,O!$HC54:$HL54))*AZ$31),(SUMIF(S!$HC$15:$HL$15,'Ciclo Semaforico'!AZ$32,S!$HC54:$HL54)+SUMIF(N!$HC$15:$HL$15,'Ciclo Semaforico'!AZ$32,N!$HC54:$HL54)+SUMIF(E!$HC$15:$HL$15,'Ciclo Semaforico'!AZ$32,E!$HC54:$HL54)+SUMIF(O!$HC$15:$HL$15,'Ciclo Semaforico'!AZ$32,O!$HC54:$HL54))-IF(AZ$31="",(SUMIF(S!$HC$15:$HL$15,'Ciclo Semaforico'!AZ$30,S!$HC54:$HL54)+SUMIF(N!$HC$15:$HL$15,'Ciclo Semaforico'!AZ$30,N!$HC54:$HL54)+SUMIF(E!$HC$15:$HL$15,'Ciclo Semaforico'!AZ$30,E!$HC54:$HL54)+SUMIF(O!$HC$15:$HL$15,'Ciclo Semaforico'!AZ$30,O!$HC54:$HL54)),(SUMIF(S!$HC$15:$HL$15,'Ciclo Semaforico'!AZ$30,S!$HC54:$HL54)+SUMIF(N!$HC$15:$HL$15,'Ciclo Semaforico'!AZ$30,N!$HC54:$HL54)+SUMIF(E!$HC$15:$HL$15,'Ciclo Semaforico'!AZ$30,E!$HC54:$HL54)+SUMIF(O!$HC$15:$HL$15,'Ciclo Semaforico'!AZ$30,O!$HC54:$HL54))*AZ$31))</f>
        <v>#REF!</v>
      </c>
      <c r="BA79" s="245" t="e">
        <f>IF(BA$32="",IF(BA$31="",(SUMIF(S!$HC$15:$HL$15,'Ciclo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Semaforico'!BA$30,O!$HC54:$HL54))*BA$31),(SUMIF(S!$HC$15:$HL$15,'Ciclo Semaforico'!BA$32,S!$HC54:$HL54)+SUMIF(N!$HC$15:$HL$15,'Ciclo Semaforico'!BA$32,N!$HC54:$HL54)+SUMIF(E!$HC$15:$HL$15,'Ciclo Semaforico'!BA$32,E!$HC54:$HL54)+SUMIF(O!$HC$15:$HL$15,'Ciclo Semaforico'!BA$32,O!$HC54:$HL54))-IF(BA$31="",(SUMIF(S!$HC$15:$HL$15,'Ciclo Semaforico'!BA$30,S!$HC54:$HL54)+SUMIF(N!$HC$15:$HL$15,'Ciclo Semaforico'!BA$30,N!$HC54:$HL54)+SUMIF(E!$HC$15:$HL$15,'Ciclo Semaforico'!BA$30,E!$HC54:$HL54)+SUMIF(O!$HC$15:$HL$15,'Ciclo Semaforico'!BA$30,O!$HC54:$HL54)),(SUMIF(S!$HC$15:$HL$15,'Ciclo Semaforico'!BA$30,S!$HC54:$HL54)+SUMIF(N!$HC$15:$HL$15,'Ciclo Semaforico'!BA$30,N!$HC54:$HL54)+SUMIF(E!$HC$15:$HL$15,'Ciclo Semaforico'!BA$30,E!$HC54:$HL54)+SUMIF(O!$HC$15:$HL$15,'Ciclo Semaforico'!BA$30,O!$HC54:$HL54))*BA$31))</f>
        <v>#REF!</v>
      </c>
      <c r="BB79" s="245" t="e">
        <f>IF(BB$32="",IF(BB$31="",(SUMIF(S!$HC$15:$HL$15,'Ciclo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Semaforico'!BB$30,O!$HC54:$HL54))*BB$31),(SUMIF(S!$HC$15:$HL$15,'Ciclo Semaforico'!BB$32,S!$HC54:$HL54)+SUMIF(N!$HC$15:$HL$15,'Ciclo Semaforico'!BB$32,N!$HC54:$HL54)+SUMIF(E!$HC$15:$HL$15,'Ciclo Semaforico'!BB$32,E!$HC54:$HL54)+SUMIF(O!$HC$15:$HL$15,'Ciclo Semaforico'!BB$32,O!$HC54:$HL54))-IF(BB$31="",(SUMIF(S!$HC$15:$HL$15,'Ciclo Semaforico'!BB$30,S!$HC54:$HL54)+SUMIF(N!$HC$15:$HL$15,'Ciclo Semaforico'!BB$30,N!$HC54:$HL54)+SUMIF(E!$HC$15:$HL$15,'Ciclo Semaforico'!BB$30,E!$HC54:$HL54)+SUMIF(O!$HC$15:$HL$15,'Ciclo Semaforico'!BB$30,O!$HC54:$HL54)),(SUMIF(S!$HC$15:$HL$15,'Ciclo Semaforico'!BB$30,S!$HC54:$HL54)+SUMIF(N!$HC$15:$HL$15,'Ciclo Semaforico'!BB$30,N!$HC54:$HL54)+SUMIF(E!$HC$15:$HL$15,'Ciclo Semaforico'!BB$30,E!$HC54:$HL54)+SUMIF(O!$HC$15:$HL$15,'Ciclo Semaforico'!BB$30,O!$HC54:$HL54))*BB$31))</f>
        <v>#REF!</v>
      </c>
      <c r="BC79" s="245" t="e">
        <f>IF(BC$32="",IF(BC$31="",(SUMIF(S!$HC$15:$HL$15,'Ciclo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Semaforico'!BC$30,O!$HC54:$HL54))*BC$31),(SUMIF(S!$HC$15:$HL$15,'Ciclo Semaforico'!BC$32,S!$HC54:$HL54)+SUMIF(N!$HC$15:$HL$15,'Ciclo Semaforico'!BC$32,N!$HC54:$HL54)+SUMIF(E!$HC$15:$HL$15,'Ciclo Semaforico'!BC$32,E!$HC54:$HL54)+SUMIF(O!$HC$15:$HL$15,'Ciclo Semaforico'!BC$32,O!$HC54:$HL54))-IF(BC$31="",(SUMIF(S!$HC$15:$HL$15,'Ciclo Semaforico'!BC$30,S!$HC54:$HL54)+SUMIF(N!$HC$15:$HL$15,'Ciclo Semaforico'!BC$30,N!$HC54:$HL54)+SUMIF(E!$HC$15:$HL$15,'Ciclo Semaforico'!BC$30,E!$HC54:$HL54)+SUMIF(O!$HC$15:$HL$15,'Ciclo Semaforico'!BC$30,O!$HC54:$HL54)),(SUMIF(S!$HC$15:$HL$15,'Ciclo Semaforico'!BC$30,S!$HC54:$HL54)+SUMIF(N!$HC$15:$HL$15,'Ciclo Semaforico'!BC$30,N!$HC54:$HL54)+SUMIF(E!$HC$15:$HL$15,'Ciclo Semaforico'!BC$30,E!$HC54:$HL54)+SUMIF(O!$HC$15:$HL$15,'Ciclo Semaforico'!BC$30,O!$HC54:$HL54))*BC$31))</f>
        <v>#REF!</v>
      </c>
      <c r="BD79" s="245" t="e">
        <f>IF(BD$32="",IF(BD$31="",(SUMIF(S!$HC$15:$HL$15,'Ciclo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Semaforico'!BD$30,O!$HC54:$HL54))*BD$31),(SUMIF(S!$HC$15:$HL$15,'Ciclo Semaforico'!BD$32,S!$HC54:$HL54)+SUMIF(N!$HC$15:$HL$15,'Ciclo Semaforico'!BD$32,N!$HC54:$HL54)+SUMIF(E!$HC$15:$HL$15,'Ciclo Semaforico'!BD$32,E!$HC54:$HL54)+SUMIF(O!$HC$15:$HL$15,'Ciclo Semaforico'!BD$32,O!$HC54:$HL54))-IF(BD$31="",(SUMIF(S!$HC$15:$HL$15,'Ciclo Semaforico'!BD$30,S!$HC54:$HL54)+SUMIF(N!$HC$15:$HL$15,'Ciclo Semaforico'!BD$30,N!$HC54:$HL54)+SUMIF(E!$HC$15:$HL$15,'Ciclo Semaforico'!BD$30,E!$HC54:$HL54)+SUMIF(O!$HC$15:$HL$15,'Ciclo Semaforico'!BD$30,O!$HC54:$HL54)),(SUMIF(S!$HC$15:$HL$15,'Ciclo Semaforico'!BD$30,S!$HC54:$HL54)+SUMIF(N!$HC$15:$HL$15,'Ciclo Semaforico'!BD$30,N!$HC54:$HL54)+SUMIF(E!$HC$15:$HL$15,'Ciclo Semaforico'!BD$30,E!$HC54:$HL54)+SUMIF(O!$HC$15:$HL$15,'Ciclo Semaforico'!BD$30,O!$HC54:$HL54))*BD$31))</f>
        <v>#REF!</v>
      </c>
      <c r="BE79" s="245">
        <f>IF(BE$32="",IF(BE$31="",(SUMIF(S!$HC$15:$HL$15,'Ciclo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Semaforico'!BE$30,O!$HC54:$HL54))*BE$31),(SUMIF(S!$HC$15:$HL$15,'Ciclo Semaforico'!BE$32,S!$HC54:$HL54)+SUMIF(N!$HC$15:$HL$15,'Ciclo Semaforico'!BE$32,N!$HC54:$HL54)+SUMIF(E!$HC$15:$HL$15,'Ciclo Semaforico'!BE$32,E!$HC54:$HL54)+SUMIF(O!$HC$15:$HL$15,'Ciclo Semaforico'!BE$32,O!$HC54:$HL54))-IF(BE$31="",(SUMIF(S!$HC$15:$HL$15,'Ciclo Semaforico'!BE$30,S!$HC54:$HL54)+SUMIF(N!$HC$15:$HL$15,'Ciclo Semaforico'!BE$30,N!$HC54:$HL54)+SUMIF(E!$HC$15:$HL$15,'Ciclo Semaforico'!BE$30,E!$HC54:$HL54)+SUMIF(O!$HC$15:$HL$15,'Ciclo Semaforico'!BE$30,O!$HC54:$HL54)),(SUMIF(S!$HC$15:$HL$15,'Ciclo Semaforico'!BE$30,S!$HC54:$HL54)+SUMIF(N!$HC$15:$HL$15,'Ciclo Semaforico'!BE$30,N!$HC54:$HL54)+SUMIF(E!$HC$15:$HL$15,'Ciclo Semaforico'!BE$30,E!$HC54:$HL54)+SUMIF(O!$HC$15:$HL$15,'Ciclo Semaforico'!BE$30,O!$HC54:$HL54))*BE$31))</f>
        <v>0</v>
      </c>
      <c r="BF79" s="245">
        <f>IF(BF$32="",IF(BF$31="",(SUMIF(S!$HC$15:$HL$15,'Ciclo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Semaforico'!BF$30,O!$HC54:$HL54))*BF$31),(SUMIF(S!$HC$15:$HL$15,'Ciclo Semaforico'!BF$32,S!$HC54:$HL54)+SUMIF(N!$HC$15:$HL$15,'Ciclo Semaforico'!BF$32,N!$HC54:$HL54)+SUMIF(E!$HC$15:$HL$15,'Ciclo Semaforico'!BF$32,E!$HC54:$HL54)+SUMIF(O!$HC$15:$HL$15,'Ciclo Semaforico'!BF$32,O!$HC54:$HL54))-IF(BF$31="",(SUMIF(S!$HC$15:$HL$15,'Ciclo Semaforico'!BF$30,S!$HC54:$HL54)+SUMIF(N!$HC$15:$HL$15,'Ciclo Semaforico'!BF$30,N!$HC54:$HL54)+SUMIF(E!$HC$15:$HL$15,'Ciclo Semaforico'!BF$30,E!$HC54:$HL54)+SUMIF(O!$HC$15:$HL$15,'Ciclo Semaforico'!BF$30,O!$HC54:$HL54)),(SUMIF(S!$HC$15:$HL$15,'Ciclo Semaforico'!BF$30,S!$HC54:$HL54)+SUMIF(N!$HC$15:$HL$15,'Ciclo Semaforico'!BF$30,N!$HC54:$HL54)+SUMIF(E!$HC$15:$HL$15,'Ciclo Semaforico'!BF$30,E!$HC54:$HL54)+SUMIF(O!$HC$15:$HL$15,'Ciclo Semaforico'!BF$30,O!$HC54:$HL54))*BF$31))</f>
        <v>0</v>
      </c>
      <c r="BG79" s="245">
        <f>IF(BG$32="",IF(BG$31="",(SUMIF(S!$HC$15:$HL$15,'Ciclo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Semaforico'!BG$30,O!$HC54:$HL54))*BG$31),(SUMIF(S!$HC$15:$HL$15,'Ciclo Semaforico'!BG$32,S!$HC54:$HL54)+SUMIF(N!$HC$15:$HL$15,'Ciclo Semaforico'!BG$32,N!$HC54:$HL54)+SUMIF(E!$HC$15:$HL$15,'Ciclo Semaforico'!BG$32,E!$HC54:$HL54)+SUMIF(O!$HC$15:$HL$15,'Ciclo Semaforico'!BG$32,O!$HC54:$HL54))-IF(BG$31="",(SUMIF(S!$HC$15:$HL$15,'Ciclo Semaforico'!BG$30,S!$HC54:$HL54)+SUMIF(N!$HC$15:$HL$15,'Ciclo Semaforico'!BG$30,N!$HC54:$HL54)+SUMIF(E!$HC$15:$HL$15,'Ciclo Semaforico'!BG$30,E!$HC54:$HL54)+SUMIF(O!$HC$15:$HL$15,'Ciclo Semaforico'!BG$30,O!$HC54:$HL54)),(SUMIF(S!$HC$15:$HL$15,'Ciclo Semaforico'!BG$30,S!$HC54:$HL54)+SUMIF(N!$HC$15:$HL$15,'Ciclo Semaforico'!BG$30,N!$HC54:$HL54)+SUMIF(E!$HC$15:$HL$15,'Ciclo Semaforico'!BG$30,E!$HC54:$HL54)+SUMIF(O!$HC$15:$HL$15,'Ciclo Semaforico'!BG$30,O!$HC54:$HL54))*BG$31))</f>
        <v>0</v>
      </c>
      <c r="BH79" s="245">
        <f>IF(BH$32="",IF(BH$31="",(SUMIF(S!$HC$15:$HL$15,'Ciclo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Semaforico'!BH$30,O!$HC54:$HL54))*BH$31),(SUMIF(S!$HC$15:$HL$15,'Ciclo Semaforico'!BH$32,S!$HC54:$HL54)+SUMIF(N!$HC$15:$HL$15,'Ciclo Semaforico'!BH$32,N!$HC54:$HL54)+SUMIF(E!$HC$15:$HL$15,'Ciclo Semaforico'!BH$32,E!$HC54:$HL54)+SUMIF(O!$HC$15:$HL$15,'Ciclo Semaforico'!BH$32,O!$HC54:$HL54))-IF(BH$31="",(SUMIF(S!$HC$15:$HL$15,'Ciclo Semaforico'!BH$30,S!$HC54:$HL54)+SUMIF(N!$HC$15:$HL$15,'Ciclo Semaforico'!BH$30,N!$HC54:$HL54)+SUMIF(E!$HC$15:$HL$15,'Ciclo Semaforico'!BH$30,E!$HC54:$HL54)+SUMIF(O!$HC$15:$HL$15,'Ciclo Semaforico'!BH$30,O!$HC54:$HL54)),(SUMIF(S!$HC$15:$HL$15,'Ciclo Semaforico'!BH$30,S!$HC54:$HL54)+SUMIF(N!$HC$15:$HL$15,'Ciclo Semaforico'!BH$30,N!$HC54:$HL54)+SUMIF(E!$HC$15:$HL$15,'Ciclo Semaforico'!BH$30,E!$HC54:$HL54)+SUMIF(O!$HC$15:$HL$15,'Ciclo Semaforico'!BH$30,O!$HC54:$HL54))*BH$31))</f>
        <v>0</v>
      </c>
      <c r="BI79" s="245">
        <f>IF(BI$32="",IF(BI$31="",(SUMIF(S!$HC$15:$HL$15,'Ciclo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Semaforico'!BI$30,O!$HC54:$HL54))*BI$31),(SUMIF(S!$HC$15:$HL$15,'Ciclo Semaforico'!BI$32,S!$HC54:$HL54)+SUMIF(N!$HC$15:$HL$15,'Ciclo Semaforico'!BI$32,N!$HC54:$HL54)+SUMIF(E!$HC$15:$HL$15,'Ciclo Semaforico'!BI$32,E!$HC54:$HL54)+SUMIF(O!$HC$15:$HL$15,'Ciclo Semaforico'!BI$32,O!$HC54:$HL54))-IF(BI$31="",(SUMIF(S!$HC$15:$HL$15,'Ciclo Semaforico'!BI$30,S!$HC54:$HL54)+SUMIF(N!$HC$15:$HL$15,'Ciclo Semaforico'!BI$30,N!$HC54:$HL54)+SUMIF(E!$HC$15:$HL$15,'Ciclo Semaforico'!BI$30,E!$HC54:$HL54)+SUMIF(O!$HC$15:$HL$15,'Ciclo Semaforico'!BI$30,O!$HC54:$HL54)),(SUMIF(S!$HC$15:$HL$15,'Ciclo Semaforico'!BI$30,S!$HC54:$HL54)+SUMIF(N!$HC$15:$HL$15,'Ciclo Semaforico'!BI$30,N!$HC54:$HL54)+SUMIF(E!$HC$15:$HL$15,'Ciclo Semaforico'!BI$30,E!$HC54:$HL54)+SUMIF(O!$HC$15:$HL$15,'Ciclo Semaforico'!BI$30,O!$HC54:$HL54))*BI$31))</f>
        <v>0</v>
      </c>
      <c r="BJ79" s="246">
        <f>IF(BJ$32="",IF(BJ$31="",(SUMIF(S!$HC$15:$HL$15,'Ciclo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Semaforico'!BJ$30,O!$HC54:$HL54))*BJ$31),(SUMIF(S!$HC$15:$HL$15,'Ciclo Semaforico'!BJ$32,S!$HC54:$HL54)+SUMIF(N!$HC$15:$HL$15,'Ciclo Semaforico'!BJ$32,N!$HC54:$HL54)+SUMIF(E!$HC$15:$HL$15,'Ciclo Semaforico'!BJ$32,E!$HC54:$HL54)+SUMIF(O!$HC$15:$HL$15,'Ciclo Semaforico'!BJ$32,O!$HC54:$HL54))-IF(BJ$31="",(SUMIF(S!$HC$15:$HL$15,'Ciclo Semaforico'!BJ$30,S!$HC54:$HL54)+SUMIF(N!$HC$15:$HL$15,'Ciclo Semaforico'!BJ$30,N!$HC54:$HL54)+SUMIF(E!$HC$15:$HL$15,'Ciclo Semaforico'!BJ$30,E!$HC54:$HL54)+SUMIF(O!$HC$15:$HL$15,'Ciclo Semaforico'!BJ$30,O!$HC54:$HL54)),(SUMIF(S!$HC$15:$HL$15,'Ciclo Semaforico'!BJ$30,S!$HC54:$HL54)+SUMIF(N!$HC$15:$HL$15,'Ciclo Semaforico'!BJ$30,N!$HC54:$HL54)+SUMIF(E!$HC$15:$HL$15,'Ciclo Semaforico'!BJ$30,E!$HC54:$HL54)+SUMIF(O!$HC$15:$HL$15,'Ciclo Semaforico'!BJ$30,O!$HC54:$HL54))*BJ$31))</f>
        <v>0</v>
      </c>
      <c r="BK79" s="244">
        <f>IF(BK$32="",IF(BK$31="",(SUMIF(S!$HC$15:$HL$15,'Ciclo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Semaforico'!BK$30,O!$HC54:$HL54))*BK$31),(SUMIF(S!$HC$15:$HL$15,'Ciclo Semaforico'!BK$32,S!$HC54:$HL54)+SUMIF(N!$HC$15:$HL$15,'Ciclo Semaforico'!BK$32,N!$HC54:$HL54)+SUMIF(E!$HC$15:$HL$15,'Ciclo Semaforico'!BK$32,E!$HC54:$HL54)+SUMIF(O!$HC$15:$HL$15,'Ciclo Semaforico'!BK$32,O!$HC54:$HL54))-IF(BK$31="",(SUMIF(S!$HC$15:$HL$15,'Ciclo Semaforico'!BK$30,S!$HC54:$HL54)+SUMIF(N!$HC$15:$HL$15,'Ciclo Semaforico'!BK$30,N!$HC54:$HL54)+SUMIF(E!$HC$15:$HL$15,'Ciclo Semaforico'!BK$30,E!$HC54:$HL54)+SUMIF(O!$HC$15:$HL$15,'Ciclo Semaforico'!BK$30,O!$HC54:$HL54)),(SUMIF(S!$HC$15:$HL$15,'Ciclo Semaforico'!BK$30,S!$HC54:$HL54)+SUMIF(N!$HC$15:$HL$15,'Ciclo Semaforico'!BK$30,N!$HC54:$HL54)+SUMIF(E!$HC$15:$HL$15,'Ciclo Semaforico'!BK$30,E!$HC54:$HL54)+SUMIF(O!$HC$15:$HL$15,'Ciclo Semaforico'!BK$30,O!$HC54:$HL54))*BK$31))</f>
        <v>0</v>
      </c>
      <c r="BL79" s="245">
        <f>IF(BL$32="",IF(BL$31="",(SUMIF(S!$HC$15:$HL$15,'Ciclo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Semaforico'!BL$30,O!$HC54:$HL54))*BL$31),(SUMIF(S!$HC$15:$HL$15,'Ciclo Semaforico'!BL$32,S!$HC54:$HL54)+SUMIF(N!$HC$15:$HL$15,'Ciclo Semaforico'!BL$32,N!$HC54:$HL54)+SUMIF(E!$HC$15:$HL$15,'Ciclo Semaforico'!BL$32,E!$HC54:$HL54)+SUMIF(O!$HC$15:$HL$15,'Ciclo Semaforico'!BL$32,O!$HC54:$HL54))-IF(BL$31="",(SUMIF(S!$HC$15:$HL$15,'Ciclo Semaforico'!BL$30,S!$HC54:$HL54)+SUMIF(N!$HC$15:$HL$15,'Ciclo Semaforico'!BL$30,N!$HC54:$HL54)+SUMIF(E!$HC$15:$HL$15,'Ciclo Semaforico'!BL$30,E!$HC54:$HL54)+SUMIF(O!$HC$15:$HL$15,'Ciclo Semaforico'!BL$30,O!$HC54:$HL54)),(SUMIF(S!$HC$15:$HL$15,'Ciclo Semaforico'!BL$30,S!$HC54:$HL54)+SUMIF(N!$HC$15:$HL$15,'Ciclo Semaforico'!BL$30,N!$HC54:$HL54)+SUMIF(E!$HC$15:$HL$15,'Ciclo Semaforico'!BL$30,E!$HC54:$HL54)+SUMIF(O!$HC$15:$HL$15,'Ciclo Semaforico'!BL$30,O!$HC54:$HL54))*BL$31))</f>
        <v>0</v>
      </c>
      <c r="BM79" s="245">
        <f>IF(BM$32="",IF(BM$31="",(SUMIF(S!$HC$15:$HL$15,'Ciclo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Semaforico'!BM$30,O!$HC54:$HL54))*BM$31),(SUMIF(S!$HC$15:$HL$15,'Ciclo Semaforico'!BM$32,S!$HC54:$HL54)+SUMIF(N!$HC$15:$HL$15,'Ciclo Semaforico'!BM$32,N!$HC54:$HL54)+SUMIF(E!$HC$15:$HL$15,'Ciclo Semaforico'!BM$32,E!$HC54:$HL54)+SUMIF(O!$HC$15:$HL$15,'Ciclo Semaforico'!BM$32,O!$HC54:$HL54))-IF(BM$31="",(SUMIF(S!$HC$15:$HL$15,'Ciclo Semaforico'!BM$30,S!$HC54:$HL54)+SUMIF(N!$HC$15:$HL$15,'Ciclo Semaforico'!BM$30,N!$HC54:$HL54)+SUMIF(E!$HC$15:$HL$15,'Ciclo Semaforico'!BM$30,E!$HC54:$HL54)+SUMIF(O!$HC$15:$HL$15,'Ciclo Semaforico'!BM$30,O!$HC54:$HL54)),(SUMIF(S!$HC$15:$HL$15,'Ciclo Semaforico'!BM$30,S!$HC54:$HL54)+SUMIF(N!$HC$15:$HL$15,'Ciclo Semaforico'!BM$30,N!$HC54:$HL54)+SUMIF(E!$HC$15:$HL$15,'Ciclo Semaforico'!BM$30,E!$HC54:$HL54)+SUMIF(O!$HC$15:$HL$15,'Ciclo Semaforico'!BM$30,O!$HC54:$HL54))*BM$31))</f>
        <v>0</v>
      </c>
      <c r="BN79" s="245">
        <f>IF(BN$32="",IF(BN$31="",(SUMIF(S!$HC$15:$HL$15,'Ciclo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Semaforico'!BN$30,O!$HC54:$HL54))*BN$31),(SUMIF(S!$HC$15:$HL$15,'Ciclo Semaforico'!BN$32,S!$HC54:$HL54)+SUMIF(N!$HC$15:$HL$15,'Ciclo Semaforico'!BN$32,N!$HC54:$HL54)+SUMIF(E!$HC$15:$HL$15,'Ciclo Semaforico'!BN$32,E!$HC54:$HL54)+SUMIF(O!$HC$15:$HL$15,'Ciclo Semaforico'!BN$32,O!$HC54:$HL54))-IF(BN$31="",(SUMIF(S!$HC$15:$HL$15,'Ciclo Semaforico'!BN$30,S!$HC54:$HL54)+SUMIF(N!$HC$15:$HL$15,'Ciclo Semaforico'!BN$30,N!$HC54:$HL54)+SUMIF(E!$HC$15:$HL$15,'Ciclo Semaforico'!BN$30,E!$HC54:$HL54)+SUMIF(O!$HC$15:$HL$15,'Ciclo Semaforico'!BN$30,O!$HC54:$HL54)),(SUMIF(S!$HC$15:$HL$15,'Ciclo Semaforico'!BN$30,S!$HC54:$HL54)+SUMIF(N!$HC$15:$HL$15,'Ciclo Semaforico'!BN$30,N!$HC54:$HL54)+SUMIF(E!$HC$15:$HL$15,'Ciclo Semaforico'!BN$30,E!$HC54:$HL54)+SUMIF(O!$HC$15:$HL$15,'Ciclo Semaforico'!BN$30,O!$HC54:$HL54))*BN$31))</f>
        <v>0</v>
      </c>
      <c r="BO79" s="245">
        <f>IF(BO$32="",IF(BO$31="",(SUMIF(S!$HC$15:$HL$15,'Ciclo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Semaforico'!BO$30,O!$HC54:$HL54))*BO$31),(SUMIF(S!$HC$15:$HL$15,'Ciclo Semaforico'!BO$32,S!$HC54:$HL54)+SUMIF(N!$HC$15:$HL$15,'Ciclo Semaforico'!BO$32,N!$HC54:$HL54)+SUMIF(E!$HC$15:$HL$15,'Ciclo Semaforico'!BO$32,E!$HC54:$HL54)+SUMIF(O!$HC$15:$HL$15,'Ciclo Semaforico'!BO$32,O!$HC54:$HL54))-IF(BO$31="",(SUMIF(S!$HC$15:$HL$15,'Ciclo Semaforico'!BO$30,S!$HC54:$HL54)+SUMIF(N!$HC$15:$HL$15,'Ciclo Semaforico'!BO$30,N!$HC54:$HL54)+SUMIF(E!$HC$15:$HL$15,'Ciclo Semaforico'!BO$30,E!$HC54:$HL54)+SUMIF(O!$HC$15:$HL$15,'Ciclo Semaforico'!BO$30,O!$HC54:$HL54)),(SUMIF(S!$HC$15:$HL$15,'Ciclo Semaforico'!BO$30,S!$HC54:$HL54)+SUMIF(N!$HC$15:$HL$15,'Ciclo Semaforico'!BO$30,N!$HC54:$HL54)+SUMIF(E!$HC$15:$HL$15,'Ciclo Semaforico'!BO$30,E!$HC54:$HL54)+SUMIF(O!$HC$15:$HL$15,'Ciclo Semaforico'!BO$30,O!$HC54:$HL54))*BO$31))</f>
        <v>0</v>
      </c>
      <c r="BP79" s="245">
        <f>IF(BP$32="",IF(BP$31="",(SUMIF(S!$HC$15:$HL$15,'Ciclo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Semaforico'!BP$30,O!$HC54:$HL54))*BP$31),(SUMIF(S!$HC$15:$HL$15,'Ciclo Semaforico'!BP$32,S!$HC54:$HL54)+SUMIF(N!$HC$15:$HL$15,'Ciclo Semaforico'!BP$32,N!$HC54:$HL54)+SUMIF(E!$HC$15:$HL$15,'Ciclo Semaforico'!BP$32,E!$HC54:$HL54)+SUMIF(O!$HC$15:$HL$15,'Ciclo Semaforico'!BP$32,O!$HC54:$HL54))-IF(BP$31="",(SUMIF(S!$HC$15:$HL$15,'Ciclo Semaforico'!BP$30,S!$HC54:$HL54)+SUMIF(N!$HC$15:$HL$15,'Ciclo Semaforico'!BP$30,N!$HC54:$HL54)+SUMIF(E!$HC$15:$HL$15,'Ciclo Semaforico'!BP$30,E!$HC54:$HL54)+SUMIF(O!$HC$15:$HL$15,'Ciclo Semaforico'!BP$30,O!$HC54:$HL54)),(SUMIF(S!$HC$15:$HL$15,'Ciclo Semaforico'!BP$30,S!$HC54:$HL54)+SUMIF(N!$HC$15:$HL$15,'Ciclo Semaforico'!BP$30,N!$HC54:$HL54)+SUMIF(E!$HC$15:$HL$15,'Ciclo Semaforico'!BP$30,E!$HC54:$HL54)+SUMIF(O!$HC$15:$HL$15,'Ciclo Semaforico'!BP$30,O!$HC54:$HL54))*BP$31))</f>
        <v>0</v>
      </c>
      <c r="BQ79" s="245">
        <f>IF(BQ$32="",IF(BQ$31="",(SUMIF(S!$HC$15:$HL$15,'Ciclo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Semaforico'!BQ$30,O!$HC54:$HL54))*BQ$31),(SUMIF(S!$HC$15:$HL$15,'Ciclo Semaforico'!BQ$32,S!$HC54:$HL54)+SUMIF(N!$HC$15:$HL$15,'Ciclo Semaforico'!BQ$32,N!$HC54:$HL54)+SUMIF(E!$HC$15:$HL$15,'Ciclo Semaforico'!BQ$32,E!$HC54:$HL54)+SUMIF(O!$HC$15:$HL$15,'Ciclo Semaforico'!BQ$32,O!$HC54:$HL54))-IF(BQ$31="",(SUMIF(S!$HC$15:$HL$15,'Ciclo Semaforico'!BQ$30,S!$HC54:$HL54)+SUMIF(N!$HC$15:$HL$15,'Ciclo Semaforico'!BQ$30,N!$HC54:$HL54)+SUMIF(E!$HC$15:$HL$15,'Ciclo Semaforico'!BQ$30,E!$HC54:$HL54)+SUMIF(O!$HC$15:$HL$15,'Ciclo Semaforico'!BQ$30,O!$HC54:$HL54)),(SUMIF(S!$HC$15:$HL$15,'Ciclo Semaforico'!BQ$30,S!$HC54:$HL54)+SUMIF(N!$HC$15:$HL$15,'Ciclo Semaforico'!BQ$30,N!$HC54:$HL54)+SUMIF(E!$HC$15:$HL$15,'Ciclo Semaforico'!BQ$30,E!$HC54:$HL54)+SUMIF(O!$HC$15:$HL$15,'Ciclo Semaforico'!BQ$30,O!$HC54:$HL54))*BQ$31))</f>
        <v>0</v>
      </c>
      <c r="BR79" s="245">
        <f>IF(BR$32="",IF(BR$31="",(SUMIF(S!$HC$15:$HL$15,'Ciclo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Semaforico'!BR$30,O!$HC54:$HL54))*BR$31),(SUMIF(S!$HC$15:$HL$15,'Ciclo Semaforico'!BR$32,S!$HC54:$HL54)+SUMIF(N!$HC$15:$HL$15,'Ciclo Semaforico'!BR$32,N!$HC54:$HL54)+SUMIF(E!$HC$15:$HL$15,'Ciclo Semaforico'!BR$32,E!$HC54:$HL54)+SUMIF(O!$HC$15:$HL$15,'Ciclo Semaforico'!BR$32,O!$HC54:$HL54))-IF(BR$31="",(SUMIF(S!$HC$15:$HL$15,'Ciclo Semaforico'!BR$30,S!$HC54:$HL54)+SUMIF(N!$HC$15:$HL$15,'Ciclo Semaforico'!BR$30,N!$HC54:$HL54)+SUMIF(E!$HC$15:$HL$15,'Ciclo Semaforico'!BR$30,E!$HC54:$HL54)+SUMIF(O!$HC$15:$HL$15,'Ciclo Semaforico'!BR$30,O!$HC54:$HL54)),(SUMIF(S!$HC$15:$HL$15,'Ciclo Semaforico'!BR$30,S!$HC54:$HL54)+SUMIF(N!$HC$15:$HL$15,'Ciclo Semaforico'!BR$30,N!$HC54:$HL54)+SUMIF(E!$HC$15:$HL$15,'Ciclo Semaforico'!BR$30,E!$HC54:$HL54)+SUMIF(O!$HC$15:$HL$15,'Ciclo Semaforico'!BR$30,O!$HC54:$HL54))*BR$31))</f>
        <v>0</v>
      </c>
      <c r="BS79" s="245">
        <f>IF(BS$32="",IF(BS$31="",(SUMIF(S!$HC$15:$HL$15,'Ciclo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Semaforico'!BS$30,O!$HC54:$HL54))*BS$31),(SUMIF(S!$HC$15:$HL$15,'Ciclo Semaforico'!BS$32,S!$HC54:$HL54)+SUMIF(N!$HC$15:$HL$15,'Ciclo Semaforico'!BS$32,N!$HC54:$HL54)+SUMIF(E!$HC$15:$HL$15,'Ciclo Semaforico'!BS$32,E!$HC54:$HL54)+SUMIF(O!$HC$15:$HL$15,'Ciclo Semaforico'!BS$32,O!$HC54:$HL54))-IF(BS$31="",(SUMIF(S!$HC$15:$HL$15,'Ciclo Semaforico'!BS$30,S!$HC54:$HL54)+SUMIF(N!$HC$15:$HL$15,'Ciclo Semaforico'!BS$30,N!$HC54:$HL54)+SUMIF(E!$HC$15:$HL$15,'Ciclo Semaforico'!BS$30,E!$HC54:$HL54)+SUMIF(O!$HC$15:$HL$15,'Ciclo Semaforico'!BS$30,O!$HC54:$HL54)),(SUMIF(S!$HC$15:$HL$15,'Ciclo Semaforico'!BS$30,S!$HC54:$HL54)+SUMIF(N!$HC$15:$HL$15,'Ciclo Semaforico'!BS$30,N!$HC54:$HL54)+SUMIF(E!$HC$15:$HL$15,'Ciclo Semaforico'!BS$30,E!$HC54:$HL54)+SUMIF(O!$HC$15:$HL$15,'Ciclo Semaforico'!BS$30,O!$HC54:$HL54))*BS$31))</f>
        <v>0</v>
      </c>
      <c r="BT79" s="245">
        <f>IF(BT$32="",IF(BT$31="",(SUMIF(S!$HC$15:$HL$15,'Ciclo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Semaforico'!BT$30,O!$HC54:$HL54))*BT$31),(SUMIF(S!$HC$15:$HL$15,'Ciclo Semaforico'!BT$32,S!$HC54:$HL54)+SUMIF(N!$HC$15:$HL$15,'Ciclo Semaforico'!BT$32,N!$HC54:$HL54)+SUMIF(E!$HC$15:$HL$15,'Ciclo Semaforico'!BT$32,E!$HC54:$HL54)+SUMIF(O!$HC$15:$HL$15,'Ciclo Semaforico'!BT$32,O!$HC54:$HL54))-IF(BT$31="",(SUMIF(S!$HC$15:$HL$15,'Ciclo Semaforico'!BT$30,S!$HC54:$HL54)+SUMIF(N!$HC$15:$HL$15,'Ciclo Semaforico'!BT$30,N!$HC54:$HL54)+SUMIF(E!$HC$15:$HL$15,'Ciclo Semaforico'!BT$30,E!$HC54:$HL54)+SUMIF(O!$HC$15:$HL$15,'Ciclo Semaforico'!BT$30,O!$HC54:$HL54)),(SUMIF(S!$HC$15:$HL$15,'Ciclo Semaforico'!BT$30,S!$HC54:$HL54)+SUMIF(N!$HC$15:$HL$15,'Ciclo Semaforico'!BT$30,N!$HC54:$HL54)+SUMIF(E!$HC$15:$HL$15,'Ciclo Semaforico'!BT$30,E!$HC54:$HL54)+SUMIF(O!$HC$15:$HL$15,'Ciclo Semaforico'!BT$30,O!$HC54:$HL54))*BT$31))</f>
        <v>0</v>
      </c>
      <c r="BU79" s="245">
        <f>IF(BU$32="",IF(BU$31="",(SUMIF(S!$HC$15:$HL$15,'Ciclo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Semaforico'!BU$30,O!$HC54:$HL54))*BU$31),(SUMIF(S!$HC$15:$HL$15,'Ciclo Semaforico'!BU$32,S!$HC54:$HL54)+SUMIF(N!$HC$15:$HL$15,'Ciclo Semaforico'!BU$32,N!$HC54:$HL54)+SUMIF(E!$HC$15:$HL$15,'Ciclo Semaforico'!BU$32,E!$HC54:$HL54)+SUMIF(O!$HC$15:$HL$15,'Ciclo Semaforico'!BU$32,O!$HC54:$HL54))-IF(BU$31="",(SUMIF(S!$HC$15:$HL$15,'Ciclo Semaforico'!BU$30,S!$HC54:$HL54)+SUMIF(N!$HC$15:$HL$15,'Ciclo Semaforico'!BU$30,N!$HC54:$HL54)+SUMIF(E!$HC$15:$HL$15,'Ciclo Semaforico'!BU$30,E!$HC54:$HL54)+SUMIF(O!$HC$15:$HL$15,'Ciclo Semaforico'!BU$30,O!$HC54:$HL54)),(SUMIF(S!$HC$15:$HL$15,'Ciclo Semaforico'!BU$30,S!$HC54:$HL54)+SUMIF(N!$HC$15:$HL$15,'Ciclo Semaforico'!BU$30,N!$HC54:$HL54)+SUMIF(E!$HC$15:$HL$15,'Ciclo Semaforico'!BU$30,E!$HC54:$HL54)+SUMIF(O!$HC$15:$HL$15,'Ciclo Semaforico'!BU$30,O!$HC54:$HL54))*BU$31))</f>
        <v>0</v>
      </c>
      <c r="BV79" s="246">
        <f>IF(BV$32="",IF(BV$31="",(SUMIF(S!$HC$15:$HL$15,'Ciclo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Semaforico'!BV$30,O!$HC54:$HL54))*BV$31),(SUMIF(S!$HC$15:$HL$15,'Ciclo Semaforico'!BV$32,S!$HC54:$HL54)+SUMIF(N!$HC$15:$HL$15,'Ciclo Semaforico'!BV$32,N!$HC54:$HL54)+SUMIF(E!$HC$15:$HL$15,'Ciclo Semaforico'!BV$32,E!$HC54:$HL54)+SUMIF(O!$HC$15:$HL$15,'Ciclo Semaforico'!BV$32,O!$HC54:$HL54))-IF(BV$31="",(SUMIF(S!$HC$15:$HL$15,'Ciclo Semaforico'!BV$30,S!$HC54:$HL54)+SUMIF(N!$HC$15:$HL$15,'Ciclo Semaforico'!BV$30,N!$HC54:$HL54)+SUMIF(E!$HC$15:$HL$15,'Ciclo Semaforico'!BV$30,E!$HC54:$HL54)+SUMIF(O!$HC$15:$HL$15,'Ciclo Semaforico'!BV$30,O!$HC54:$HL54)),(SUMIF(S!$HC$15:$HL$15,'Ciclo Semaforico'!BV$30,S!$HC54:$HL54)+SUMIF(N!$HC$15:$HL$15,'Ciclo Semaforico'!BV$30,N!$HC54:$HL54)+SUMIF(E!$HC$15:$HL$15,'Ciclo Semaforico'!BV$30,E!$HC54:$HL54)+SUMIF(O!$HC$15:$HL$15,'Ciclo Semaforico'!BV$30,O!$HC54:$HL54))*BV$31))</f>
        <v>0</v>
      </c>
      <c r="BW79" s="244">
        <f>IF(BW$32="",IF(BW$31="",(SUMIF(S!$HC$15:$HL$15,'Ciclo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Semaforico'!BW$30,O!$HC54:$HL54))*BW$31),(SUMIF(S!$HC$15:$HL$15,'Ciclo Semaforico'!BW$32,S!$HC54:$HL54)+SUMIF(N!$HC$15:$HL$15,'Ciclo Semaforico'!BW$32,N!$HC54:$HL54)+SUMIF(E!$HC$15:$HL$15,'Ciclo Semaforico'!BW$32,E!$HC54:$HL54)+SUMIF(O!$HC$15:$HL$15,'Ciclo Semaforico'!BW$32,O!$HC54:$HL54))-IF(BW$31="",(SUMIF(S!$HC$15:$HL$15,'Ciclo Semaforico'!BW$30,S!$HC54:$HL54)+SUMIF(N!$HC$15:$HL$15,'Ciclo Semaforico'!BW$30,N!$HC54:$HL54)+SUMIF(E!$HC$15:$HL$15,'Ciclo Semaforico'!BW$30,E!$HC54:$HL54)+SUMIF(O!$HC$15:$HL$15,'Ciclo Semaforico'!BW$30,O!$HC54:$HL54)),(SUMIF(S!$HC$15:$HL$15,'Ciclo Semaforico'!BW$30,S!$HC54:$HL54)+SUMIF(N!$HC$15:$HL$15,'Ciclo Semaforico'!BW$30,N!$HC54:$HL54)+SUMIF(E!$HC$15:$HL$15,'Ciclo Semaforico'!BW$30,E!$HC54:$HL54)+SUMIF(O!$HC$15:$HL$15,'Ciclo Semaforico'!BW$30,O!$HC54:$HL54))*BW$31))</f>
        <v>0</v>
      </c>
      <c r="BX79" s="245">
        <f>IF(BX$32="",IF(BX$31="",(SUMIF(S!$HC$15:$HL$15,'Ciclo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Semaforico'!BX$30,O!$HC54:$HL54))*BX$31),(SUMIF(S!$HC$15:$HL$15,'Ciclo Semaforico'!BX$32,S!$HC54:$HL54)+SUMIF(N!$HC$15:$HL$15,'Ciclo Semaforico'!BX$32,N!$HC54:$HL54)+SUMIF(E!$HC$15:$HL$15,'Ciclo Semaforico'!BX$32,E!$HC54:$HL54)+SUMIF(O!$HC$15:$HL$15,'Ciclo Semaforico'!BX$32,O!$HC54:$HL54))-IF(BX$31="",(SUMIF(S!$HC$15:$HL$15,'Ciclo Semaforico'!BX$30,S!$HC54:$HL54)+SUMIF(N!$HC$15:$HL$15,'Ciclo Semaforico'!BX$30,N!$HC54:$HL54)+SUMIF(E!$HC$15:$HL$15,'Ciclo Semaforico'!BX$30,E!$HC54:$HL54)+SUMIF(O!$HC$15:$HL$15,'Ciclo Semaforico'!BX$30,O!$HC54:$HL54)),(SUMIF(S!$HC$15:$HL$15,'Ciclo Semaforico'!BX$30,S!$HC54:$HL54)+SUMIF(N!$HC$15:$HL$15,'Ciclo Semaforico'!BX$30,N!$HC54:$HL54)+SUMIF(E!$HC$15:$HL$15,'Ciclo Semaforico'!BX$30,E!$HC54:$HL54)+SUMIF(O!$HC$15:$HL$15,'Ciclo Semaforico'!BX$30,O!$HC54:$HL54))*BX$31))</f>
        <v>0</v>
      </c>
      <c r="BY79" s="245">
        <f>IF(BY$32="",IF(BY$31="",(SUMIF(S!$HC$15:$HL$15,'Ciclo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Semaforico'!BY$30,O!$HC54:$HL54))*BY$31),(SUMIF(S!$HC$15:$HL$15,'Ciclo Semaforico'!BY$32,S!$HC54:$HL54)+SUMIF(N!$HC$15:$HL$15,'Ciclo Semaforico'!BY$32,N!$HC54:$HL54)+SUMIF(E!$HC$15:$HL$15,'Ciclo Semaforico'!BY$32,E!$HC54:$HL54)+SUMIF(O!$HC$15:$HL$15,'Ciclo Semaforico'!BY$32,O!$HC54:$HL54))-IF(BY$31="",(SUMIF(S!$HC$15:$HL$15,'Ciclo Semaforico'!BY$30,S!$HC54:$HL54)+SUMIF(N!$HC$15:$HL$15,'Ciclo Semaforico'!BY$30,N!$HC54:$HL54)+SUMIF(E!$HC$15:$HL$15,'Ciclo Semaforico'!BY$30,E!$HC54:$HL54)+SUMIF(O!$HC$15:$HL$15,'Ciclo Semaforico'!BY$30,O!$HC54:$HL54)),(SUMIF(S!$HC$15:$HL$15,'Ciclo Semaforico'!BY$30,S!$HC54:$HL54)+SUMIF(N!$HC$15:$HL$15,'Ciclo Semaforico'!BY$30,N!$HC54:$HL54)+SUMIF(E!$HC$15:$HL$15,'Ciclo Semaforico'!BY$30,E!$HC54:$HL54)+SUMIF(O!$HC$15:$HL$15,'Ciclo Semaforico'!BY$30,O!$HC54:$HL54))*BY$31))</f>
        <v>0</v>
      </c>
      <c r="BZ79" s="245">
        <f>IF(BZ$32="",IF(BZ$31="",(SUMIF(S!$HC$15:$HL$15,'Ciclo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Semaforico'!BZ$30,O!$HC54:$HL54))*BZ$31),(SUMIF(S!$HC$15:$HL$15,'Ciclo Semaforico'!BZ$32,S!$HC54:$HL54)+SUMIF(N!$HC$15:$HL$15,'Ciclo Semaforico'!BZ$32,N!$HC54:$HL54)+SUMIF(E!$HC$15:$HL$15,'Ciclo Semaforico'!BZ$32,E!$HC54:$HL54)+SUMIF(O!$HC$15:$HL$15,'Ciclo Semaforico'!BZ$32,O!$HC54:$HL54))-IF(BZ$31="",(SUMIF(S!$HC$15:$HL$15,'Ciclo Semaforico'!BZ$30,S!$HC54:$HL54)+SUMIF(N!$HC$15:$HL$15,'Ciclo Semaforico'!BZ$30,N!$HC54:$HL54)+SUMIF(E!$HC$15:$HL$15,'Ciclo Semaforico'!BZ$30,E!$HC54:$HL54)+SUMIF(O!$HC$15:$HL$15,'Ciclo Semaforico'!BZ$30,O!$HC54:$HL54)),(SUMIF(S!$HC$15:$HL$15,'Ciclo Semaforico'!BZ$30,S!$HC54:$HL54)+SUMIF(N!$HC$15:$HL$15,'Ciclo Semaforico'!BZ$30,N!$HC54:$HL54)+SUMIF(E!$HC$15:$HL$15,'Ciclo Semaforico'!BZ$30,E!$HC54:$HL54)+SUMIF(O!$HC$15:$HL$15,'Ciclo Semaforico'!BZ$30,O!$HC54:$HL54))*BZ$31))</f>
        <v>0</v>
      </c>
      <c r="CA79" s="245">
        <f>IF(CA$32="",IF(CA$31="",(SUMIF(S!$HC$15:$HL$15,'Ciclo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Semaforico'!CA$30,O!$HC54:$HL54))*CA$31),(SUMIF(S!$HC$15:$HL$15,'Ciclo Semaforico'!CA$32,S!$HC54:$HL54)+SUMIF(N!$HC$15:$HL$15,'Ciclo Semaforico'!CA$32,N!$HC54:$HL54)+SUMIF(E!$HC$15:$HL$15,'Ciclo Semaforico'!CA$32,E!$HC54:$HL54)+SUMIF(O!$HC$15:$HL$15,'Ciclo Semaforico'!CA$32,O!$HC54:$HL54))-IF(CA$31="",(SUMIF(S!$HC$15:$HL$15,'Ciclo Semaforico'!CA$30,S!$HC54:$HL54)+SUMIF(N!$HC$15:$HL$15,'Ciclo Semaforico'!CA$30,N!$HC54:$HL54)+SUMIF(E!$HC$15:$HL$15,'Ciclo Semaforico'!CA$30,E!$HC54:$HL54)+SUMIF(O!$HC$15:$HL$15,'Ciclo Semaforico'!CA$30,O!$HC54:$HL54)),(SUMIF(S!$HC$15:$HL$15,'Ciclo Semaforico'!CA$30,S!$HC54:$HL54)+SUMIF(N!$HC$15:$HL$15,'Ciclo Semaforico'!CA$30,N!$HC54:$HL54)+SUMIF(E!$HC$15:$HL$15,'Ciclo Semaforico'!CA$30,E!$HC54:$HL54)+SUMIF(O!$HC$15:$HL$15,'Ciclo Semaforico'!CA$30,O!$HC54:$HL54))*CA$31))</f>
        <v>0</v>
      </c>
      <c r="CB79" s="245">
        <f>IF(CB$32="",IF(CB$31="",(SUMIF(S!$HC$15:$HL$15,'Ciclo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Semaforico'!CB$30,O!$HC54:$HL54))*CB$31),(SUMIF(S!$HC$15:$HL$15,'Ciclo Semaforico'!CB$32,S!$HC54:$HL54)+SUMIF(N!$HC$15:$HL$15,'Ciclo Semaforico'!CB$32,N!$HC54:$HL54)+SUMIF(E!$HC$15:$HL$15,'Ciclo Semaforico'!CB$32,E!$HC54:$HL54)+SUMIF(O!$HC$15:$HL$15,'Ciclo Semaforico'!CB$32,O!$HC54:$HL54))-IF(CB$31="",(SUMIF(S!$HC$15:$HL$15,'Ciclo Semaforico'!CB$30,S!$HC54:$HL54)+SUMIF(N!$HC$15:$HL$15,'Ciclo Semaforico'!CB$30,N!$HC54:$HL54)+SUMIF(E!$HC$15:$HL$15,'Ciclo Semaforico'!CB$30,E!$HC54:$HL54)+SUMIF(O!$HC$15:$HL$15,'Ciclo Semaforico'!CB$30,O!$HC54:$HL54)),(SUMIF(S!$HC$15:$HL$15,'Ciclo Semaforico'!CB$30,S!$HC54:$HL54)+SUMIF(N!$HC$15:$HL$15,'Ciclo Semaforico'!CB$30,N!$HC54:$HL54)+SUMIF(E!$HC$15:$HL$15,'Ciclo Semaforico'!CB$30,E!$HC54:$HL54)+SUMIF(O!$HC$15:$HL$15,'Ciclo Semaforico'!CB$30,O!$HC54:$HL54))*CB$31))</f>
        <v>0</v>
      </c>
      <c r="CC79" s="245">
        <f>IF(CC$32="",IF(CC$31="",(SUMIF(S!$HC$15:$HL$15,'Ciclo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Semaforico'!CC$30,O!$HC54:$HL54))*CC$31),(SUMIF(S!$HC$15:$HL$15,'Ciclo Semaforico'!CC$32,S!$HC54:$HL54)+SUMIF(N!$HC$15:$HL$15,'Ciclo Semaforico'!CC$32,N!$HC54:$HL54)+SUMIF(E!$HC$15:$HL$15,'Ciclo Semaforico'!CC$32,E!$HC54:$HL54)+SUMIF(O!$HC$15:$HL$15,'Ciclo Semaforico'!CC$32,O!$HC54:$HL54))-IF(CC$31="",(SUMIF(S!$HC$15:$HL$15,'Ciclo Semaforico'!CC$30,S!$HC54:$HL54)+SUMIF(N!$HC$15:$HL$15,'Ciclo Semaforico'!CC$30,N!$HC54:$HL54)+SUMIF(E!$HC$15:$HL$15,'Ciclo Semaforico'!CC$30,E!$HC54:$HL54)+SUMIF(O!$HC$15:$HL$15,'Ciclo Semaforico'!CC$30,O!$HC54:$HL54)),(SUMIF(S!$HC$15:$HL$15,'Ciclo Semaforico'!CC$30,S!$HC54:$HL54)+SUMIF(N!$HC$15:$HL$15,'Ciclo Semaforico'!CC$30,N!$HC54:$HL54)+SUMIF(E!$HC$15:$HL$15,'Ciclo Semaforico'!CC$30,E!$HC54:$HL54)+SUMIF(O!$HC$15:$HL$15,'Ciclo Semaforico'!CC$30,O!$HC54:$HL54))*CC$31))</f>
        <v>0</v>
      </c>
      <c r="CD79" s="245">
        <f>IF(CD$32="",IF(CD$31="",(SUMIF(S!$HC$15:$HL$15,'Ciclo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Semaforico'!CD$30,O!$HC54:$HL54))*CD$31),(SUMIF(S!$HC$15:$HL$15,'Ciclo Semaforico'!CD$32,S!$HC54:$HL54)+SUMIF(N!$HC$15:$HL$15,'Ciclo Semaforico'!CD$32,N!$HC54:$HL54)+SUMIF(E!$HC$15:$HL$15,'Ciclo Semaforico'!CD$32,E!$HC54:$HL54)+SUMIF(O!$HC$15:$HL$15,'Ciclo Semaforico'!CD$32,O!$HC54:$HL54))-IF(CD$31="",(SUMIF(S!$HC$15:$HL$15,'Ciclo Semaforico'!CD$30,S!$HC54:$HL54)+SUMIF(N!$HC$15:$HL$15,'Ciclo Semaforico'!CD$30,N!$HC54:$HL54)+SUMIF(E!$HC$15:$HL$15,'Ciclo Semaforico'!CD$30,E!$HC54:$HL54)+SUMIF(O!$HC$15:$HL$15,'Ciclo Semaforico'!CD$30,O!$HC54:$HL54)),(SUMIF(S!$HC$15:$HL$15,'Ciclo Semaforico'!CD$30,S!$HC54:$HL54)+SUMIF(N!$HC$15:$HL$15,'Ciclo Semaforico'!CD$30,N!$HC54:$HL54)+SUMIF(E!$HC$15:$HL$15,'Ciclo Semaforico'!CD$30,E!$HC54:$HL54)+SUMIF(O!$HC$15:$HL$15,'Ciclo Semaforico'!CD$30,O!$HC54:$HL54))*CD$31))</f>
        <v>0</v>
      </c>
      <c r="CE79" s="245">
        <f>IF(CE$32="",IF(CE$31="",(SUMIF(S!$HC$15:$HL$15,'Ciclo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Semaforico'!CE$30,O!$HC54:$HL54))*CE$31),(SUMIF(S!$HC$15:$HL$15,'Ciclo Semaforico'!CE$32,S!$HC54:$HL54)+SUMIF(N!$HC$15:$HL$15,'Ciclo Semaforico'!CE$32,N!$HC54:$HL54)+SUMIF(E!$HC$15:$HL$15,'Ciclo Semaforico'!CE$32,E!$HC54:$HL54)+SUMIF(O!$HC$15:$HL$15,'Ciclo Semaforico'!CE$32,O!$HC54:$HL54))-IF(CE$31="",(SUMIF(S!$HC$15:$HL$15,'Ciclo Semaforico'!CE$30,S!$HC54:$HL54)+SUMIF(N!$HC$15:$HL$15,'Ciclo Semaforico'!CE$30,N!$HC54:$HL54)+SUMIF(E!$HC$15:$HL$15,'Ciclo Semaforico'!CE$30,E!$HC54:$HL54)+SUMIF(O!$HC$15:$HL$15,'Ciclo Semaforico'!CE$30,O!$HC54:$HL54)),(SUMIF(S!$HC$15:$HL$15,'Ciclo Semaforico'!CE$30,S!$HC54:$HL54)+SUMIF(N!$HC$15:$HL$15,'Ciclo Semaforico'!CE$30,N!$HC54:$HL54)+SUMIF(E!$HC$15:$HL$15,'Ciclo Semaforico'!CE$30,E!$HC54:$HL54)+SUMIF(O!$HC$15:$HL$15,'Ciclo Semaforico'!CE$30,O!$HC54:$HL54))*CE$31))</f>
        <v>0</v>
      </c>
      <c r="CF79" s="245">
        <f>IF(CF$32="",IF(CF$31="",(SUMIF(S!$HC$15:$HL$15,'Ciclo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Semaforico'!CF$30,O!$HC54:$HL54))*CF$31),(SUMIF(S!$HC$15:$HL$15,'Ciclo Semaforico'!CF$32,S!$HC54:$HL54)+SUMIF(N!$HC$15:$HL$15,'Ciclo Semaforico'!CF$32,N!$HC54:$HL54)+SUMIF(E!$HC$15:$HL$15,'Ciclo Semaforico'!CF$32,E!$HC54:$HL54)+SUMIF(O!$HC$15:$HL$15,'Ciclo Semaforico'!CF$32,O!$HC54:$HL54))-IF(CF$31="",(SUMIF(S!$HC$15:$HL$15,'Ciclo Semaforico'!CF$30,S!$HC54:$HL54)+SUMIF(N!$HC$15:$HL$15,'Ciclo Semaforico'!CF$30,N!$HC54:$HL54)+SUMIF(E!$HC$15:$HL$15,'Ciclo Semaforico'!CF$30,E!$HC54:$HL54)+SUMIF(O!$HC$15:$HL$15,'Ciclo Semaforico'!CF$30,O!$HC54:$HL54)),(SUMIF(S!$HC$15:$HL$15,'Ciclo Semaforico'!CF$30,S!$HC54:$HL54)+SUMIF(N!$HC$15:$HL$15,'Ciclo Semaforico'!CF$30,N!$HC54:$HL54)+SUMIF(E!$HC$15:$HL$15,'Ciclo Semaforico'!CF$30,E!$HC54:$HL54)+SUMIF(O!$HC$15:$HL$15,'Ciclo Semaforico'!CF$30,O!$HC54:$HL54))*CF$31))</f>
        <v>0</v>
      </c>
      <c r="CG79" s="245">
        <f>IF(CG$32="",IF(CG$31="",(SUMIF(S!$HC$15:$HL$15,'Ciclo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Semaforico'!CG$30,O!$HC54:$HL54))*CG$31),(SUMIF(S!$HC$15:$HL$15,'Ciclo Semaforico'!CG$32,S!$HC54:$HL54)+SUMIF(N!$HC$15:$HL$15,'Ciclo Semaforico'!CG$32,N!$HC54:$HL54)+SUMIF(E!$HC$15:$HL$15,'Ciclo Semaforico'!CG$32,E!$HC54:$HL54)+SUMIF(O!$HC$15:$HL$15,'Ciclo Semaforico'!CG$32,O!$HC54:$HL54))-IF(CG$31="",(SUMIF(S!$HC$15:$HL$15,'Ciclo Semaforico'!CG$30,S!$HC54:$HL54)+SUMIF(N!$HC$15:$HL$15,'Ciclo Semaforico'!CG$30,N!$HC54:$HL54)+SUMIF(E!$HC$15:$HL$15,'Ciclo Semaforico'!CG$30,E!$HC54:$HL54)+SUMIF(O!$HC$15:$HL$15,'Ciclo Semaforico'!CG$30,O!$HC54:$HL54)),(SUMIF(S!$HC$15:$HL$15,'Ciclo Semaforico'!CG$30,S!$HC54:$HL54)+SUMIF(N!$HC$15:$HL$15,'Ciclo Semaforico'!CG$30,N!$HC54:$HL54)+SUMIF(E!$HC$15:$HL$15,'Ciclo Semaforico'!CG$30,E!$HC54:$HL54)+SUMIF(O!$HC$15:$HL$15,'Ciclo Semaforico'!CG$30,O!$HC54:$HL54))*CG$31))</f>
        <v>0</v>
      </c>
      <c r="CH79" s="246">
        <f>IF(CH$32="",IF(CH$31="",(SUMIF(S!$HC$15:$HL$15,'Ciclo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Semaforico'!CH$30,O!$HC54:$HL54))*CH$31),(SUMIF(S!$HC$15:$HL$15,'Ciclo Semaforico'!CH$32,S!$HC54:$HL54)+SUMIF(N!$HC$15:$HL$15,'Ciclo Semaforico'!CH$32,N!$HC54:$HL54)+SUMIF(E!$HC$15:$HL$15,'Ciclo Semaforico'!CH$32,E!$HC54:$HL54)+SUMIF(O!$HC$15:$HL$15,'Ciclo Semaforico'!CH$32,O!$HC54:$HL54))-IF(CH$31="",(SUMIF(S!$HC$15:$HL$15,'Ciclo Semaforico'!CH$30,S!$HC54:$HL54)+SUMIF(N!$HC$15:$HL$15,'Ciclo Semaforico'!CH$30,N!$HC54:$HL54)+SUMIF(E!$HC$15:$HL$15,'Ciclo Semaforico'!CH$30,E!$HC54:$HL54)+SUMIF(O!$HC$15:$HL$15,'Ciclo Semaforico'!CH$30,O!$HC54:$HL54)),(SUMIF(S!$HC$15:$HL$15,'Ciclo Semaforico'!CH$30,S!$HC54:$HL54)+SUMIF(N!$HC$15:$HL$15,'Ciclo Semaforico'!CH$30,N!$HC54:$HL54)+SUMIF(E!$HC$15:$HL$15,'Ciclo Semaforico'!CH$30,E!$HC54:$HL54)+SUMIF(O!$HC$15:$HL$15,'Ciclo Semaforico'!CH$30,O!$HC54:$HL54))*CH$31))</f>
        <v>0</v>
      </c>
      <c r="CI79" s="244">
        <f t="shared" si="208"/>
        <v>0</v>
      </c>
      <c r="CJ79" s="245">
        <f t="shared" si="209"/>
        <v>0</v>
      </c>
      <c r="CK79" s="245">
        <f t="shared" si="210"/>
        <v>0</v>
      </c>
      <c r="CL79" s="245">
        <f t="shared" si="211"/>
        <v>0</v>
      </c>
      <c r="CM79" s="245" t="e">
        <f t="shared" si="212"/>
        <v>#REF!</v>
      </c>
      <c r="CN79" s="245">
        <f t="shared" si="213"/>
        <v>0</v>
      </c>
      <c r="CO79" s="245">
        <f t="shared" si="214"/>
        <v>0</v>
      </c>
      <c r="CP79" s="245">
        <f t="shared" si="215"/>
        <v>0</v>
      </c>
      <c r="CQ79" s="245">
        <f t="shared" si="216"/>
        <v>0</v>
      </c>
      <c r="CR79" s="245">
        <f t="shared" si="217"/>
        <v>0</v>
      </c>
      <c r="CS79" s="245">
        <f t="shared" si="218"/>
        <v>0</v>
      </c>
      <c r="CT79" s="246">
        <f t="shared" si="219"/>
        <v>0</v>
      </c>
      <c r="CU79" s="244">
        <f t="shared" si="220"/>
        <v>0</v>
      </c>
      <c r="CV79" s="245">
        <f t="shared" si="221"/>
        <v>0</v>
      </c>
      <c r="CW79" s="245">
        <f t="shared" si="222"/>
        <v>0</v>
      </c>
      <c r="CX79" s="245">
        <f t="shared" si="223"/>
        <v>0</v>
      </c>
      <c r="CY79" s="245">
        <f t="shared" si="224"/>
        <v>0</v>
      </c>
      <c r="CZ79" s="245">
        <f t="shared" si="225"/>
        <v>0</v>
      </c>
      <c r="DA79" s="245">
        <f t="shared" si="226"/>
        <v>0</v>
      </c>
      <c r="DB79" s="245">
        <f t="shared" si="227"/>
        <v>0</v>
      </c>
      <c r="DC79" s="245">
        <f t="shared" si="228"/>
        <v>0</v>
      </c>
      <c r="DD79" s="245">
        <f t="shared" si="229"/>
        <v>0</v>
      </c>
      <c r="DE79" s="245">
        <f t="shared" si="230"/>
        <v>0</v>
      </c>
      <c r="DF79" s="246">
        <f t="shared" si="231"/>
        <v>0</v>
      </c>
      <c r="DG79" s="244" t="e">
        <f t="shared" si="232"/>
        <v>#REF!</v>
      </c>
      <c r="DH79" s="245" t="e">
        <f t="shared" si="233"/>
        <v>#REF!</v>
      </c>
      <c r="DI79" s="245" t="e">
        <f t="shared" si="234"/>
        <v>#REF!</v>
      </c>
      <c r="DJ79" s="245" t="e">
        <f t="shared" si="235"/>
        <v>#REF!</v>
      </c>
      <c r="DK79" s="245" t="e">
        <f t="shared" si="236"/>
        <v>#REF!</v>
      </c>
      <c r="DL79" s="245" t="e">
        <f t="shared" si="237"/>
        <v>#REF!</v>
      </c>
      <c r="DM79" s="245">
        <f t="shared" si="238"/>
        <v>0</v>
      </c>
      <c r="DN79" s="245">
        <f t="shared" si="239"/>
        <v>0</v>
      </c>
      <c r="DO79" s="245">
        <f t="shared" si="240"/>
        <v>0</v>
      </c>
      <c r="DP79" s="245">
        <f t="shared" si="241"/>
        <v>0</v>
      </c>
      <c r="DQ79" s="245">
        <f t="shared" si="242"/>
        <v>0</v>
      </c>
      <c r="DR79" s="246">
        <f t="shared" si="243"/>
        <v>0</v>
      </c>
      <c r="DS79" s="244">
        <f t="shared" si="244"/>
        <v>0</v>
      </c>
      <c r="DT79" s="245">
        <f t="shared" si="245"/>
        <v>0</v>
      </c>
      <c r="DU79" s="245">
        <f t="shared" si="246"/>
        <v>0</v>
      </c>
      <c r="DV79" s="245">
        <f t="shared" si="247"/>
        <v>0</v>
      </c>
      <c r="DW79" s="245">
        <f t="shared" si="248"/>
        <v>0</v>
      </c>
      <c r="DX79" s="245">
        <f t="shared" si="249"/>
        <v>0</v>
      </c>
      <c r="DY79" s="245">
        <f t="shared" si="250"/>
        <v>0</v>
      </c>
      <c r="DZ79" s="245">
        <f t="shared" si="251"/>
        <v>0</v>
      </c>
      <c r="EA79" s="245">
        <f t="shared" si="252"/>
        <v>0</v>
      </c>
      <c r="EB79" s="245">
        <f t="shared" si="253"/>
        <v>0</v>
      </c>
      <c r="EC79" s="245">
        <f t="shared" si="254"/>
        <v>0</v>
      </c>
      <c r="ED79" s="246">
        <f t="shared" si="255"/>
        <v>0</v>
      </c>
      <c r="EE79" s="244">
        <f t="shared" si="256"/>
        <v>0</v>
      </c>
      <c r="EF79" s="245">
        <f t="shared" si="257"/>
        <v>0</v>
      </c>
      <c r="EG79" s="245">
        <f t="shared" si="258"/>
        <v>0</v>
      </c>
      <c r="EH79" s="245">
        <f t="shared" si="259"/>
        <v>0</v>
      </c>
      <c r="EI79" s="245">
        <f t="shared" si="260"/>
        <v>0</v>
      </c>
      <c r="EJ79" s="245">
        <f t="shared" si="261"/>
        <v>0</v>
      </c>
      <c r="EK79" s="245">
        <f t="shared" si="262"/>
        <v>0</v>
      </c>
      <c r="EL79" s="245">
        <f t="shared" si="263"/>
        <v>0</v>
      </c>
      <c r="EM79" s="245">
        <f t="shared" si="264"/>
        <v>0</v>
      </c>
      <c r="EN79" s="245">
        <f t="shared" si="265"/>
        <v>0</v>
      </c>
      <c r="EO79" s="245">
        <f t="shared" si="266"/>
        <v>0</v>
      </c>
      <c r="EP79" s="246">
        <f t="shared" si="267"/>
        <v>0</v>
      </c>
      <c r="EQ79" s="255">
        <f t="shared" si="268"/>
        <v>0</v>
      </c>
      <c r="ER79" s="256">
        <f t="shared" si="269"/>
        <v>0</v>
      </c>
      <c r="ES79" s="256">
        <f t="shared" si="270"/>
        <v>0</v>
      </c>
      <c r="ET79" s="256">
        <f t="shared" si="271"/>
        <v>0</v>
      </c>
      <c r="EU79" s="256" t="e">
        <f t="shared" si="272"/>
        <v>#REF!</v>
      </c>
      <c r="EV79" s="256">
        <f t="shared" si="273"/>
        <v>0</v>
      </c>
      <c r="EW79" s="256">
        <f t="shared" si="274"/>
        <v>0</v>
      </c>
      <c r="EX79" s="256" t="str">
        <f t="shared" si="275"/>
        <v/>
      </c>
      <c r="EY79" s="256" t="str">
        <f t="shared" si="276"/>
        <v/>
      </c>
      <c r="EZ79" s="256" t="str">
        <f t="shared" si="277"/>
        <v/>
      </c>
      <c r="FA79" s="256" t="str">
        <f t="shared" si="278"/>
        <v/>
      </c>
      <c r="FB79" s="257" t="str">
        <f t="shared" si="279"/>
        <v/>
      </c>
      <c r="FC79" s="255">
        <f t="shared" si="280"/>
        <v>0</v>
      </c>
      <c r="FD79" s="256" t="str">
        <f t="shared" si="281"/>
        <v/>
      </c>
      <c r="FE79" s="256" t="str">
        <f t="shared" si="282"/>
        <v/>
      </c>
      <c r="FF79" s="256" t="str">
        <f t="shared" si="283"/>
        <v/>
      </c>
      <c r="FG79" s="256" t="str">
        <f t="shared" si="284"/>
        <v/>
      </c>
      <c r="FH79" s="256" t="str">
        <f t="shared" si="285"/>
        <v/>
      </c>
      <c r="FI79" s="256" t="str">
        <f t="shared" si="286"/>
        <v/>
      </c>
      <c r="FJ79" s="256" t="str">
        <f t="shared" si="287"/>
        <v/>
      </c>
      <c r="FK79" s="256" t="str">
        <f t="shared" si="288"/>
        <v/>
      </c>
      <c r="FL79" s="256" t="str">
        <f t="shared" si="289"/>
        <v/>
      </c>
      <c r="FM79" s="256" t="str">
        <f t="shared" si="290"/>
        <v/>
      </c>
      <c r="FN79" s="257" t="str">
        <f t="shared" si="291"/>
        <v/>
      </c>
      <c r="FO79" s="255" t="e">
        <f t="shared" si="292"/>
        <v>#REF!</v>
      </c>
      <c r="FP79" s="256" t="e">
        <f t="shared" si="293"/>
        <v>#REF!</v>
      </c>
      <c r="FQ79" s="256" t="e">
        <f t="shared" si="294"/>
        <v>#REF!</v>
      </c>
      <c r="FR79" s="256" t="e">
        <f t="shared" si="295"/>
        <v>#REF!</v>
      </c>
      <c r="FS79" s="256" t="e">
        <f t="shared" si="296"/>
        <v>#REF!</v>
      </c>
      <c r="FT79" s="256" t="e">
        <f t="shared" si="297"/>
        <v>#REF!</v>
      </c>
      <c r="FU79" s="256" t="str">
        <f t="shared" si="298"/>
        <v/>
      </c>
      <c r="FV79" s="256" t="str">
        <f t="shared" si="299"/>
        <v/>
      </c>
      <c r="FW79" s="256" t="str">
        <f t="shared" si="300"/>
        <v/>
      </c>
      <c r="FX79" s="256" t="str">
        <f t="shared" si="301"/>
        <v/>
      </c>
      <c r="FY79" s="256" t="str">
        <f t="shared" si="302"/>
        <v/>
      </c>
      <c r="FZ79" s="257" t="str">
        <f t="shared" si="303"/>
        <v/>
      </c>
      <c r="GA79" s="255" t="str">
        <f t="shared" si="304"/>
        <v/>
      </c>
      <c r="GB79" s="256" t="str">
        <f t="shared" si="305"/>
        <v/>
      </c>
      <c r="GC79" s="256" t="str">
        <f t="shared" si="306"/>
        <v/>
      </c>
      <c r="GD79" s="256" t="str">
        <f t="shared" si="307"/>
        <v/>
      </c>
      <c r="GE79" s="256" t="str">
        <f t="shared" si="308"/>
        <v/>
      </c>
      <c r="GF79" s="256" t="str">
        <f t="shared" si="309"/>
        <v/>
      </c>
      <c r="GG79" s="256" t="str">
        <f t="shared" si="310"/>
        <v/>
      </c>
      <c r="GH79" s="256" t="str">
        <f t="shared" si="311"/>
        <v/>
      </c>
      <c r="GI79" s="256" t="str">
        <f t="shared" si="312"/>
        <v/>
      </c>
      <c r="GJ79" s="256" t="str">
        <f t="shared" si="313"/>
        <v/>
      </c>
      <c r="GK79" s="256" t="str">
        <f t="shared" si="314"/>
        <v/>
      </c>
      <c r="GL79" s="257" t="str">
        <f t="shared" si="315"/>
        <v/>
      </c>
      <c r="GM79" s="255" t="str">
        <f t="shared" si="316"/>
        <v/>
      </c>
      <c r="GN79" s="256" t="str">
        <f t="shared" si="317"/>
        <v/>
      </c>
      <c r="GO79" s="256" t="str">
        <f t="shared" si="318"/>
        <v/>
      </c>
      <c r="GP79" s="256" t="str">
        <f t="shared" si="319"/>
        <v/>
      </c>
      <c r="GQ79" s="256" t="str">
        <f t="shared" si="320"/>
        <v/>
      </c>
      <c r="GR79" s="256" t="str">
        <f t="shared" si="321"/>
        <v/>
      </c>
      <c r="GS79" s="256" t="str">
        <f t="shared" si="322"/>
        <v/>
      </c>
      <c r="GT79" s="256" t="str">
        <f t="shared" si="323"/>
        <v/>
      </c>
      <c r="GU79" s="256" t="str">
        <f t="shared" si="324"/>
        <v/>
      </c>
      <c r="GV79" s="256" t="str">
        <f t="shared" si="325"/>
        <v/>
      </c>
      <c r="GW79" s="256" t="str">
        <f t="shared" si="326"/>
        <v/>
      </c>
      <c r="GX79" s="257" t="str">
        <f t="shared" si="327"/>
        <v/>
      </c>
      <c r="GY79" s="252">
        <f t="shared" si="332"/>
        <v>0</v>
      </c>
      <c r="GZ79" s="253" t="e">
        <f t="shared" si="332"/>
        <v>#REF!</v>
      </c>
      <c r="HA79" s="253">
        <f t="shared" si="332"/>
        <v>0</v>
      </c>
      <c r="HB79" s="253">
        <f t="shared" si="332"/>
        <v>0</v>
      </c>
      <c r="HC79" s="253">
        <f t="shared" si="332"/>
        <v>0</v>
      </c>
      <c r="HD79" s="253">
        <f t="shared" si="332"/>
        <v>0</v>
      </c>
      <c r="HE79" s="253">
        <f t="shared" si="332"/>
        <v>0</v>
      </c>
      <c r="HF79" s="254">
        <f t="shared" si="332"/>
        <v>0</v>
      </c>
      <c r="HG79" s="252">
        <f t="shared" si="333"/>
        <v>0</v>
      </c>
      <c r="HH79" s="253">
        <f t="shared" si="333"/>
        <v>0</v>
      </c>
      <c r="HI79" s="253">
        <f t="shared" si="333"/>
        <v>0</v>
      </c>
      <c r="HJ79" s="253">
        <f t="shared" si="333"/>
        <v>0</v>
      </c>
      <c r="HK79" s="253">
        <f t="shared" si="333"/>
        <v>0</v>
      </c>
      <c r="HL79" s="253">
        <f t="shared" si="333"/>
        <v>0</v>
      </c>
      <c r="HM79" s="253">
        <f t="shared" si="333"/>
        <v>0</v>
      </c>
      <c r="HN79" s="254">
        <f t="shared" si="333"/>
        <v>0</v>
      </c>
      <c r="HO79" s="252" t="e">
        <f t="shared" si="334"/>
        <v>#REF!</v>
      </c>
      <c r="HP79" s="253" t="e">
        <f t="shared" si="334"/>
        <v>#REF!</v>
      </c>
      <c r="HQ79" s="253">
        <f t="shared" si="334"/>
        <v>0</v>
      </c>
      <c r="HR79" s="253">
        <f t="shared" si="334"/>
        <v>0</v>
      </c>
      <c r="HS79" s="253">
        <f t="shared" si="334"/>
        <v>0</v>
      </c>
      <c r="HT79" s="253">
        <f t="shared" si="334"/>
        <v>0</v>
      </c>
      <c r="HU79" s="253">
        <f t="shared" si="334"/>
        <v>0</v>
      </c>
      <c r="HV79" s="254">
        <f t="shared" si="334"/>
        <v>0</v>
      </c>
      <c r="HW79" s="252">
        <f t="shared" si="335"/>
        <v>0</v>
      </c>
      <c r="HX79" s="253">
        <f t="shared" si="335"/>
        <v>0</v>
      </c>
      <c r="HY79" s="253">
        <f t="shared" si="335"/>
        <v>0</v>
      </c>
      <c r="HZ79" s="253">
        <f t="shared" si="335"/>
        <v>0</v>
      </c>
      <c r="IA79" s="253">
        <f t="shared" si="335"/>
        <v>0</v>
      </c>
      <c r="IB79" s="253">
        <f t="shared" si="335"/>
        <v>0</v>
      </c>
      <c r="IC79" s="253">
        <f t="shared" si="335"/>
        <v>0</v>
      </c>
      <c r="ID79" s="254">
        <f t="shared" si="335"/>
        <v>0</v>
      </c>
      <c r="IE79" s="252">
        <f t="shared" si="336"/>
        <v>0</v>
      </c>
      <c r="IF79" s="253">
        <f t="shared" si="336"/>
        <v>0</v>
      </c>
      <c r="IG79" s="253">
        <f t="shared" si="336"/>
        <v>0</v>
      </c>
      <c r="IH79" s="253">
        <f t="shared" si="336"/>
        <v>0</v>
      </c>
      <c r="II79" s="253">
        <f t="shared" si="336"/>
        <v>0</v>
      </c>
      <c r="IJ79" s="253">
        <f t="shared" si="336"/>
        <v>0</v>
      </c>
      <c r="IK79" s="253">
        <f t="shared" si="336"/>
        <v>0</v>
      </c>
      <c r="IL79" s="254">
        <f t="shared" si="336"/>
        <v>0</v>
      </c>
      <c r="IM79" s="255" t="e">
        <f t="shared" si="203"/>
        <v>#REF!</v>
      </c>
      <c r="IN79" s="256">
        <f t="shared" si="204"/>
        <v>0</v>
      </c>
      <c r="IO79" s="256" t="e">
        <f t="shared" si="205"/>
        <v>#REF!</v>
      </c>
      <c r="IP79" s="256">
        <f t="shared" si="206"/>
        <v>0</v>
      </c>
      <c r="IQ79" s="257">
        <f t="shared" si="207"/>
        <v>0</v>
      </c>
      <c r="IR79" s="404" t="e">
        <f t="shared" si="195"/>
        <v>#REF!</v>
      </c>
      <c r="IS79" s="250">
        <f t="shared" si="202"/>
        <v>15</v>
      </c>
      <c r="IT79" s="258" t="e">
        <f t="shared" si="328"/>
        <v>#REF!</v>
      </c>
      <c r="IU79" s="664">
        <v>2400</v>
      </c>
      <c r="IV79" s="409">
        <v>2.1</v>
      </c>
      <c r="IW79" s="648" t="s">
        <v>217</v>
      </c>
      <c r="IX79" s="649" t="e">
        <f t="shared" si="196"/>
        <v>#REF!</v>
      </c>
      <c r="IY79" s="650" t="e">
        <f t="shared" si="329"/>
        <v>#REF!</v>
      </c>
      <c r="IZ79" s="651">
        <v>3</v>
      </c>
      <c r="JA79" s="652">
        <v>2</v>
      </c>
      <c r="JB79" s="650" t="e">
        <f t="shared" si="330"/>
        <v>#REF!</v>
      </c>
      <c r="JC79" s="651">
        <f t="shared" si="337"/>
        <v>3</v>
      </c>
      <c r="JD79" s="652">
        <f t="shared" si="337"/>
        <v>2</v>
      </c>
      <c r="JE79" s="653" t="e">
        <f t="shared" si="331"/>
        <v>#REF!</v>
      </c>
      <c r="JF79" s="654">
        <v>3</v>
      </c>
      <c r="JG79" s="652">
        <v>2</v>
      </c>
      <c r="JH79" s="653"/>
      <c r="JI79" s="654"/>
      <c r="JJ79" s="655"/>
      <c r="JK79" s="418"/>
      <c r="JL79" s="419"/>
      <c r="JM79" s="420"/>
      <c r="JN79" s="662">
        <v>1</v>
      </c>
      <c r="JO79" s="662">
        <v>1.4</v>
      </c>
      <c r="JP79" s="662">
        <v>1</v>
      </c>
      <c r="JQ79" s="662">
        <v>1</v>
      </c>
      <c r="JR79" s="663">
        <v>1</v>
      </c>
      <c r="JS79" s="658" t="e">
        <f t="shared" si="201"/>
        <v>#REF!</v>
      </c>
    </row>
    <row r="80" spans="25:279" ht="20.100000000000001" hidden="1" customHeight="1">
      <c r="Y80" s="380" t="e">
        <f>N!IK55</f>
        <v>#REF!</v>
      </c>
      <c r="Z80" s="377" t="s">
        <v>37</v>
      </c>
      <c r="AA80" s="244">
        <f>IF(AA$32="",IF(AA$31="",(SUMIF(S!$HC$15:$HL$15,'Ciclo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Semaforico'!AA$30,O!$HC55:$HL55))*AA$31),(SUMIF(S!$HC$15:$HL$15,'Ciclo Semaforico'!AA$32,S!$HC55:$HL55)+SUMIF(N!$HC$15:$HL$15,'Ciclo Semaforico'!AA$32,N!$HC55:$HL55)+SUMIF(E!$HC$15:$HL$15,'Ciclo Semaforico'!AA$32,E!$HC55:$HL55)+SUMIF(O!$HC$15:$HL$15,'Ciclo Semaforico'!AA$32,O!$HC55:$HL55))-IF(AA$31="",(SUMIF(S!$HC$15:$HL$15,'Ciclo Semaforico'!AA$30,S!$HC55:$HL55)+SUMIF(N!$HC$15:$HL$15,'Ciclo Semaforico'!AA$30,N!$HC55:$HL55)+SUMIF(E!$HC$15:$HL$15,'Ciclo Semaforico'!AA$30,E!$HC55:$HL55)+SUMIF(O!$HC$15:$HL$15,'Ciclo Semaforico'!AA$30,O!$HC55:$HL55)),(SUMIF(S!$HC$15:$HL$15,'Ciclo Semaforico'!AA$30,S!$HC55:$HL55)+SUMIF(N!$HC$15:$HL$15,'Ciclo Semaforico'!AA$30,N!$HC55:$HL55)+SUMIF(E!$HC$15:$HL$15,'Ciclo Semaforico'!AA$30,E!$HC55:$HL55)+SUMIF(O!$HC$15:$HL$15,'Ciclo Semaforico'!AA$30,O!$HC55:$HL55))*AA$31))</f>
        <v>0</v>
      </c>
      <c r="AB80" s="245">
        <f>IF(AB$32="",IF(AB$31="",(SUMIF(S!$HC$15:$HL$15,'Ciclo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Semaforico'!AB$30,O!$HC55:$HL55))*AB$31),(SUMIF(S!$HC$15:$HL$15,'Ciclo Semaforico'!AB$32,S!$HC55:$HL55)+SUMIF(N!$HC$15:$HL$15,'Ciclo Semaforico'!AB$32,N!$HC55:$HL55)+SUMIF(E!$HC$15:$HL$15,'Ciclo Semaforico'!AB$32,E!$HC55:$HL55)+SUMIF(O!$HC$15:$HL$15,'Ciclo Semaforico'!AB$32,O!$HC55:$HL55))-IF(AB$31="",(SUMIF(S!$HC$15:$HL$15,'Ciclo Semaforico'!AB$30,S!$HC55:$HL55)+SUMIF(N!$HC$15:$HL$15,'Ciclo Semaforico'!AB$30,N!$HC55:$HL55)+SUMIF(E!$HC$15:$HL$15,'Ciclo Semaforico'!AB$30,E!$HC55:$HL55)+SUMIF(O!$HC$15:$HL$15,'Ciclo Semaforico'!AB$30,O!$HC55:$HL55)),(SUMIF(S!$HC$15:$HL$15,'Ciclo Semaforico'!AB$30,S!$HC55:$HL55)+SUMIF(N!$HC$15:$HL$15,'Ciclo Semaforico'!AB$30,N!$HC55:$HL55)+SUMIF(E!$HC$15:$HL$15,'Ciclo Semaforico'!AB$30,E!$HC55:$HL55)+SUMIF(O!$HC$15:$HL$15,'Ciclo Semaforico'!AB$30,O!$HC55:$HL55))*AB$31))</f>
        <v>0</v>
      </c>
      <c r="AC80" s="245">
        <f>IF(AC$32="",IF(AC$31="",(SUMIF(S!$HC$15:$HL$15,'Ciclo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Semaforico'!AC$30,O!$HC55:$HL55))*AC$31),(SUMIF(S!$HC$15:$HL$15,'Ciclo Semaforico'!AC$32,S!$HC55:$HL55)+SUMIF(N!$HC$15:$HL$15,'Ciclo Semaforico'!AC$32,N!$HC55:$HL55)+SUMIF(E!$HC$15:$HL$15,'Ciclo Semaforico'!AC$32,E!$HC55:$HL55)+SUMIF(O!$HC$15:$HL$15,'Ciclo Semaforico'!AC$32,O!$HC55:$HL55))-IF(AC$31="",(SUMIF(S!$HC$15:$HL$15,'Ciclo Semaforico'!AC$30,S!$HC55:$HL55)+SUMIF(N!$HC$15:$HL$15,'Ciclo Semaforico'!AC$30,N!$HC55:$HL55)+SUMIF(E!$HC$15:$HL$15,'Ciclo Semaforico'!AC$30,E!$HC55:$HL55)+SUMIF(O!$HC$15:$HL$15,'Ciclo Semaforico'!AC$30,O!$HC55:$HL55)),(SUMIF(S!$HC$15:$HL$15,'Ciclo Semaforico'!AC$30,S!$HC55:$HL55)+SUMIF(N!$HC$15:$HL$15,'Ciclo Semaforico'!AC$30,N!$HC55:$HL55)+SUMIF(E!$HC$15:$HL$15,'Ciclo Semaforico'!AC$30,E!$HC55:$HL55)+SUMIF(O!$HC$15:$HL$15,'Ciclo Semaforico'!AC$30,O!$HC55:$HL55))*AC$31))</f>
        <v>0</v>
      </c>
      <c r="AD80" s="245">
        <f>IF(AD$32="",IF(AD$31="",(SUMIF(S!$HC$15:$HL$15,'Ciclo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Semaforico'!AD$30,O!$HC55:$HL55))*AD$31),(SUMIF(S!$HC$15:$HL$15,'Ciclo Semaforico'!AD$32,S!$HC55:$HL55)+SUMIF(N!$HC$15:$HL$15,'Ciclo Semaforico'!AD$32,N!$HC55:$HL55)+SUMIF(E!$HC$15:$HL$15,'Ciclo Semaforico'!AD$32,E!$HC55:$HL55)+SUMIF(O!$HC$15:$HL$15,'Ciclo Semaforico'!AD$32,O!$HC55:$HL55))-IF(AD$31="",(SUMIF(S!$HC$15:$HL$15,'Ciclo Semaforico'!AD$30,S!$HC55:$HL55)+SUMIF(N!$HC$15:$HL$15,'Ciclo Semaforico'!AD$30,N!$HC55:$HL55)+SUMIF(E!$HC$15:$HL$15,'Ciclo Semaforico'!AD$30,E!$HC55:$HL55)+SUMIF(O!$HC$15:$HL$15,'Ciclo Semaforico'!AD$30,O!$HC55:$HL55)),(SUMIF(S!$HC$15:$HL$15,'Ciclo Semaforico'!AD$30,S!$HC55:$HL55)+SUMIF(N!$HC$15:$HL$15,'Ciclo Semaforico'!AD$30,N!$HC55:$HL55)+SUMIF(E!$HC$15:$HL$15,'Ciclo Semaforico'!AD$30,E!$HC55:$HL55)+SUMIF(O!$HC$15:$HL$15,'Ciclo Semaforico'!AD$30,O!$HC55:$HL55))*AD$31))</f>
        <v>0</v>
      </c>
      <c r="AE80" s="245" t="e">
        <f>IF(AE$32="",IF(AE$31="",(SUMIF(S!$HC$15:$HL$15,'Ciclo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Semaforico'!AE$30,O!$HC55:$HL55))*AE$31),(SUMIF(S!$HC$15:$HL$15,'Ciclo Semaforico'!AE$32,S!$HC55:$HL55)+SUMIF(N!$HC$15:$HL$15,'Ciclo Semaforico'!AE$32,N!$HC55:$HL55)+SUMIF(E!$HC$15:$HL$15,'Ciclo Semaforico'!AE$32,E!$HC55:$HL55)+SUMIF(O!$HC$15:$HL$15,'Ciclo Semaforico'!AE$32,O!$HC55:$HL55))-IF(AE$31="",(SUMIF(S!$HC$15:$HL$15,'Ciclo Semaforico'!AE$30,S!$HC55:$HL55)+SUMIF(N!$HC$15:$HL$15,'Ciclo Semaforico'!AE$30,N!$HC55:$HL55)+SUMIF(E!$HC$15:$HL$15,'Ciclo Semaforico'!AE$30,E!$HC55:$HL55)+SUMIF(O!$HC$15:$HL$15,'Ciclo Semaforico'!AE$30,O!$HC55:$HL55)),(SUMIF(S!$HC$15:$HL$15,'Ciclo Semaforico'!AE$30,S!$HC55:$HL55)+SUMIF(N!$HC$15:$HL$15,'Ciclo Semaforico'!AE$30,N!$HC55:$HL55)+SUMIF(E!$HC$15:$HL$15,'Ciclo Semaforico'!AE$30,E!$HC55:$HL55)+SUMIF(O!$HC$15:$HL$15,'Ciclo Semaforico'!AE$30,O!$HC55:$HL55))*AE$31))</f>
        <v>#REF!</v>
      </c>
      <c r="AF80" s="245">
        <f>IF(AF$32="",IF(AF$31="",(SUMIF(S!$HC$15:$HL$15,'Ciclo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Semaforico'!AF$30,O!$HC55:$HL55))*AF$31),(SUMIF(S!$HC$15:$HL$15,'Ciclo Semaforico'!AF$32,S!$HC55:$HL55)+SUMIF(N!$HC$15:$HL$15,'Ciclo Semaforico'!AF$32,N!$HC55:$HL55)+SUMIF(E!$HC$15:$HL$15,'Ciclo Semaforico'!AF$32,E!$HC55:$HL55)+SUMIF(O!$HC$15:$HL$15,'Ciclo Semaforico'!AF$32,O!$HC55:$HL55))-IF(AF$31="",(SUMIF(S!$HC$15:$HL$15,'Ciclo Semaforico'!AF$30,S!$HC55:$HL55)+SUMIF(N!$HC$15:$HL$15,'Ciclo Semaforico'!AF$30,N!$HC55:$HL55)+SUMIF(E!$HC$15:$HL$15,'Ciclo Semaforico'!AF$30,E!$HC55:$HL55)+SUMIF(O!$HC$15:$HL$15,'Ciclo Semaforico'!AF$30,O!$HC55:$HL55)),(SUMIF(S!$HC$15:$HL$15,'Ciclo Semaforico'!AF$30,S!$HC55:$HL55)+SUMIF(N!$HC$15:$HL$15,'Ciclo Semaforico'!AF$30,N!$HC55:$HL55)+SUMIF(E!$HC$15:$HL$15,'Ciclo Semaforico'!AF$30,E!$HC55:$HL55)+SUMIF(O!$HC$15:$HL$15,'Ciclo Semaforico'!AF$30,O!$HC55:$HL55))*AF$31))</f>
        <v>0</v>
      </c>
      <c r="AG80" s="245">
        <f>IF(AG$32="",IF(AG$31="",(SUMIF(S!$HC$15:$HL$15,'Ciclo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Semaforico'!AG$30,O!$HC55:$HL55))*AG$31),(SUMIF(S!$HC$15:$HL$15,'Ciclo Semaforico'!AG$32,S!$HC55:$HL55)+SUMIF(N!$HC$15:$HL$15,'Ciclo Semaforico'!AG$32,N!$HC55:$HL55)+SUMIF(E!$HC$15:$HL$15,'Ciclo Semaforico'!AG$32,E!$HC55:$HL55)+SUMIF(O!$HC$15:$HL$15,'Ciclo Semaforico'!AG$32,O!$HC55:$HL55))-IF(AG$31="",(SUMIF(S!$HC$15:$HL$15,'Ciclo Semaforico'!AG$30,S!$HC55:$HL55)+SUMIF(N!$HC$15:$HL$15,'Ciclo Semaforico'!AG$30,N!$HC55:$HL55)+SUMIF(E!$HC$15:$HL$15,'Ciclo Semaforico'!AG$30,E!$HC55:$HL55)+SUMIF(O!$HC$15:$HL$15,'Ciclo Semaforico'!AG$30,O!$HC55:$HL55)),(SUMIF(S!$HC$15:$HL$15,'Ciclo Semaforico'!AG$30,S!$HC55:$HL55)+SUMIF(N!$HC$15:$HL$15,'Ciclo Semaforico'!AG$30,N!$HC55:$HL55)+SUMIF(E!$HC$15:$HL$15,'Ciclo Semaforico'!AG$30,E!$HC55:$HL55)+SUMIF(O!$HC$15:$HL$15,'Ciclo Semaforico'!AG$30,O!$HC55:$HL55))*AG$31))</f>
        <v>0</v>
      </c>
      <c r="AH80" s="245">
        <f>IF(AH$32="",IF(AH$31="",(SUMIF(S!$HC$15:$HL$15,'Ciclo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Semaforico'!AH$30,O!$HC55:$HL55))*AH$31),(SUMIF(S!$HC$15:$HL$15,'Ciclo Semaforico'!AH$32,S!$HC55:$HL55)+SUMIF(N!$HC$15:$HL$15,'Ciclo Semaforico'!AH$32,N!$HC55:$HL55)+SUMIF(E!$HC$15:$HL$15,'Ciclo Semaforico'!AH$32,E!$HC55:$HL55)+SUMIF(O!$HC$15:$HL$15,'Ciclo Semaforico'!AH$32,O!$HC55:$HL55))-IF(AH$31="",(SUMIF(S!$HC$15:$HL$15,'Ciclo Semaforico'!AH$30,S!$HC55:$HL55)+SUMIF(N!$HC$15:$HL$15,'Ciclo Semaforico'!AH$30,N!$HC55:$HL55)+SUMIF(E!$HC$15:$HL$15,'Ciclo Semaforico'!AH$30,E!$HC55:$HL55)+SUMIF(O!$HC$15:$HL$15,'Ciclo Semaforico'!AH$30,O!$HC55:$HL55)),(SUMIF(S!$HC$15:$HL$15,'Ciclo Semaforico'!AH$30,S!$HC55:$HL55)+SUMIF(N!$HC$15:$HL$15,'Ciclo Semaforico'!AH$30,N!$HC55:$HL55)+SUMIF(E!$HC$15:$HL$15,'Ciclo Semaforico'!AH$30,E!$HC55:$HL55)+SUMIF(O!$HC$15:$HL$15,'Ciclo Semaforico'!AH$30,O!$HC55:$HL55))*AH$31))</f>
        <v>0</v>
      </c>
      <c r="AI80" s="245">
        <f>IF(AI$32="",IF(AI$31="",(SUMIF(S!$HC$15:$HL$15,'Ciclo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Semaforico'!AI$30,O!$HC55:$HL55))*AI$31),(SUMIF(S!$HC$15:$HL$15,'Ciclo Semaforico'!AI$32,S!$HC55:$HL55)+SUMIF(N!$HC$15:$HL$15,'Ciclo Semaforico'!AI$32,N!$HC55:$HL55)+SUMIF(E!$HC$15:$HL$15,'Ciclo Semaforico'!AI$32,E!$HC55:$HL55)+SUMIF(O!$HC$15:$HL$15,'Ciclo Semaforico'!AI$32,O!$HC55:$HL55))-IF(AI$31="",(SUMIF(S!$HC$15:$HL$15,'Ciclo Semaforico'!AI$30,S!$HC55:$HL55)+SUMIF(N!$HC$15:$HL$15,'Ciclo Semaforico'!AI$30,N!$HC55:$HL55)+SUMIF(E!$HC$15:$HL$15,'Ciclo Semaforico'!AI$30,E!$HC55:$HL55)+SUMIF(O!$HC$15:$HL$15,'Ciclo Semaforico'!AI$30,O!$HC55:$HL55)),(SUMIF(S!$HC$15:$HL$15,'Ciclo Semaforico'!AI$30,S!$HC55:$HL55)+SUMIF(N!$HC$15:$HL$15,'Ciclo Semaforico'!AI$30,N!$HC55:$HL55)+SUMIF(E!$HC$15:$HL$15,'Ciclo Semaforico'!AI$30,E!$HC55:$HL55)+SUMIF(O!$HC$15:$HL$15,'Ciclo Semaforico'!AI$30,O!$HC55:$HL55))*AI$31))</f>
        <v>0</v>
      </c>
      <c r="AJ80" s="245">
        <f>IF(AJ$32="",IF(AJ$31="",(SUMIF(S!$HC$15:$HL$15,'Ciclo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Semaforico'!AJ$30,O!$HC55:$HL55))*AJ$31),(SUMIF(S!$HC$15:$HL$15,'Ciclo Semaforico'!AJ$32,S!$HC55:$HL55)+SUMIF(N!$HC$15:$HL$15,'Ciclo Semaforico'!AJ$32,N!$HC55:$HL55)+SUMIF(E!$HC$15:$HL$15,'Ciclo Semaforico'!AJ$32,E!$HC55:$HL55)+SUMIF(O!$HC$15:$HL$15,'Ciclo Semaforico'!AJ$32,O!$HC55:$HL55))-IF(AJ$31="",(SUMIF(S!$HC$15:$HL$15,'Ciclo Semaforico'!AJ$30,S!$HC55:$HL55)+SUMIF(N!$HC$15:$HL$15,'Ciclo Semaforico'!AJ$30,N!$HC55:$HL55)+SUMIF(E!$HC$15:$HL$15,'Ciclo Semaforico'!AJ$30,E!$HC55:$HL55)+SUMIF(O!$HC$15:$HL$15,'Ciclo Semaforico'!AJ$30,O!$HC55:$HL55)),(SUMIF(S!$HC$15:$HL$15,'Ciclo Semaforico'!AJ$30,S!$HC55:$HL55)+SUMIF(N!$HC$15:$HL$15,'Ciclo Semaforico'!AJ$30,N!$HC55:$HL55)+SUMIF(E!$HC$15:$HL$15,'Ciclo Semaforico'!AJ$30,E!$HC55:$HL55)+SUMIF(O!$HC$15:$HL$15,'Ciclo Semaforico'!AJ$30,O!$HC55:$HL55))*AJ$31))</f>
        <v>0</v>
      </c>
      <c r="AK80" s="245">
        <f>IF(AK$32="",IF(AK$31="",(SUMIF(S!$HC$15:$HL$15,'Ciclo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Semaforico'!AK$30,O!$HC55:$HL55))*AK$31),(SUMIF(S!$HC$15:$HL$15,'Ciclo Semaforico'!AK$32,S!$HC55:$HL55)+SUMIF(N!$HC$15:$HL$15,'Ciclo Semaforico'!AK$32,N!$HC55:$HL55)+SUMIF(E!$HC$15:$HL$15,'Ciclo Semaforico'!AK$32,E!$HC55:$HL55)+SUMIF(O!$HC$15:$HL$15,'Ciclo Semaforico'!AK$32,O!$HC55:$HL55))-IF(AK$31="",(SUMIF(S!$HC$15:$HL$15,'Ciclo Semaforico'!AK$30,S!$HC55:$HL55)+SUMIF(N!$HC$15:$HL$15,'Ciclo Semaforico'!AK$30,N!$HC55:$HL55)+SUMIF(E!$HC$15:$HL$15,'Ciclo Semaforico'!AK$30,E!$HC55:$HL55)+SUMIF(O!$HC$15:$HL$15,'Ciclo Semaforico'!AK$30,O!$HC55:$HL55)),(SUMIF(S!$HC$15:$HL$15,'Ciclo Semaforico'!AK$30,S!$HC55:$HL55)+SUMIF(N!$HC$15:$HL$15,'Ciclo Semaforico'!AK$30,N!$HC55:$HL55)+SUMIF(E!$HC$15:$HL$15,'Ciclo Semaforico'!AK$30,E!$HC55:$HL55)+SUMIF(O!$HC$15:$HL$15,'Ciclo Semaforico'!AK$30,O!$HC55:$HL55))*AK$31))</f>
        <v>0</v>
      </c>
      <c r="AL80" s="246">
        <f>IF(AL$32="",IF(AL$31="",(SUMIF(S!$HC$15:$HL$15,'Ciclo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Semaforico'!AL$30,O!$HC55:$HL55))*AL$31),(SUMIF(S!$HC$15:$HL$15,'Ciclo Semaforico'!AL$32,S!$HC55:$HL55)+SUMIF(N!$HC$15:$HL$15,'Ciclo Semaforico'!AL$32,N!$HC55:$HL55)+SUMIF(E!$HC$15:$HL$15,'Ciclo Semaforico'!AL$32,E!$HC55:$HL55)+SUMIF(O!$HC$15:$HL$15,'Ciclo Semaforico'!AL$32,O!$HC55:$HL55))-IF(AL$31="",(SUMIF(S!$HC$15:$HL$15,'Ciclo Semaforico'!AL$30,S!$HC55:$HL55)+SUMIF(N!$HC$15:$HL$15,'Ciclo Semaforico'!AL$30,N!$HC55:$HL55)+SUMIF(E!$HC$15:$HL$15,'Ciclo Semaforico'!AL$30,E!$HC55:$HL55)+SUMIF(O!$HC$15:$HL$15,'Ciclo Semaforico'!AL$30,O!$HC55:$HL55)),(SUMIF(S!$HC$15:$HL$15,'Ciclo Semaforico'!AL$30,S!$HC55:$HL55)+SUMIF(N!$HC$15:$HL$15,'Ciclo Semaforico'!AL$30,N!$HC55:$HL55)+SUMIF(E!$HC$15:$HL$15,'Ciclo Semaforico'!AL$30,E!$HC55:$HL55)+SUMIF(O!$HC$15:$HL$15,'Ciclo Semaforico'!AL$30,O!$HC55:$HL55))*AL$31))</f>
        <v>0</v>
      </c>
      <c r="AM80" s="244">
        <f>IF(AM$32="",IF(AM$31="",(SUMIF(S!$HC$15:$HL$15,'Ciclo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Semaforico'!AM$30,O!$HC55:$HL55))*AM$31),(SUMIF(S!$HC$15:$HL$15,'Ciclo Semaforico'!AM$32,S!$HC55:$HL55)+SUMIF(N!$HC$15:$HL$15,'Ciclo Semaforico'!AM$32,N!$HC55:$HL55)+SUMIF(E!$HC$15:$HL$15,'Ciclo Semaforico'!AM$32,E!$HC55:$HL55)+SUMIF(O!$HC$15:$HL$15,'Ciclo Semaforico'!AM$32,O!$HC55:$HL55))-IF(AM$31="",(SUMIF(S!$HC$15:$HL$15,'Ciclo Semaforico'!AM$30,S!$HC55:$HL55)+SUMIF(N!$HC$15:$HL$15,'Ciclo Semaforico'!AM$30,N!$HC55:$HL55)+SUMIF(E!$HC$15:$HL$15,'Ciclo Semaforico'!AM$30,E!$HC55:$HL55)+SUMIF(O!$HC$15:$HL$15,'Ciclo Semaforico'!AM$30,O!$HC55:$HL55)),(SUMIF(S!$HC$15:$HL$15,'Ciclo Semaforico'!AM$30,S!$HC55:$HL55)+SUMIF(N!$HC$15:$HL$15,'Ciclo Semaforico'!AM$30,N!$HC55:$HL55)+SUMIF(E!$HC$15:$HL$15,'Ciclo Semaforico'!AM$30,E!$HC55:$HL55)+SUMIF(O!$HC$15:$HL$15,'Ciclo Semaforico'!AM$30,O!$HC55:$HL55))*AM$31))</f>
        <v>0</v>
      </c>
      <c r="AN80" s="245">
        <f>IF(AN$32="",IF(AN$31="",(SUMIF(S!$HC$15:$HL$15,'Ciclo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Semaforico'!AN$30,O!$HC55:$HL55))*AN$31),(SUMIF(S!$HC$15:$HL$15,'Ciclo Semaforico'!AN$32,S!$HC55:$HL55)+SUMIF(N!$HC$15:$HL$15,'Ciclo Semaforico'!AN$32,N!$HC55:$HL55)+SUMIF(E!$HC$15:$HL$15,'Ciclo Semaforico'!AN$32,E!$HC55:$HL55)+SUMIF(O!$HC$15:$HL$15,'Ciclo Semaforico'!AN$32,O!$HC55:$HL55))-IF(AN$31="",(SUMIF(S!$HC$15:$HL$15,'Ciclo Semaforico'!AN$30,S!$HC55:$HL55)+SUMIF(N!$HC$15:$HL$15,'Ciclo Semaforico'!AN$30,N!$HC55:$HL55)+SUMIF(E!$HC$15:$HL$15,'Ciclo Semaforico'!AN$30,E!$HC55:$HL55)+SUMIF(O!$HC$15:$HL$15,'Ciclo Semaforico'!AN$30,O!$HC55:$HL55)),(SUMIF(S!$HC$15:$HL$15,'Ciclo Semaforico'!AN$30,S!$HC55:$HL55)+SUMIF(N!$HC$15:$HL$15,'Ciclo Semaforico'!AN$30,N!$HC55:$HL55)+SUMIF(E!$HC$15:$HL$15,'Ciclo Semaforico'!AN$30,E!$HC55:$HL55)+SUMIF(O!$HC$15:$HL$15,'Ciclo Semaforico'!AN$30,O!$HC55:$HL55))*AN$31))</f>
        <v>0</v>
      </c>
      <c r="AO80" s="245">
        <f>IF(AO$32="",IF(AO$31="",(SUMIF(S!$HC$15:$HL$15,'Ciclo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Semaforico'!AO$30,O!$HC55:$HL55))*AO$31),(SUMIF(S!$HC$15:$HL$15,'Ciclo Semaforico'!AO$32,S!$HC55:$HL55)+SUMIF(N!$HC$15:$HL$15,'Ciclo Semaforico'!AO$32,N!$HC55:$HL55)+SUMIF(E!$HC$15:$HL$15,'Ciclo Semaforico'!AO$32,E!$HC55:$HL55)+SUMIF(O!$HC$15:$HL$15,'Ciclo Semaforico'!AO$32,O!$HC55:$HL55))-IF(AO$31="",(SUMIF(S!$HC$15:$HL$15,'Ciclo Semaforico'!AO$30,S!$HC55:$HL55)+SUMIF(N!$HC$15:$HL$15,'Ciclo Semaforico'!AO$30,N!$HC55:$HL55)+SUMIF(E!$HC$15:$HL$15,'Ciclo Semaforico'!AO$30,E!$HC55:$HL55)+SUMIF(O!$HC$15:$HL$15,'Ciclo Semaforico'!AO$30,O!$HC55:$HL55)),(SUMIF(S!$HC$15:$HL$15,'Ciclo Semaforico'!AO$30,S!$HC55:$HL55)+SUMIF(N!$HC$15:$HL$15,'Ciclo Semaforico'!AO$30,N!$HC55:$HL55)+SUMIF(E!$HC$15:$HL$15,'Ciclo Semaforico'!AO$30,E!$HC55:$HL55)+SUMIF(O!$HC$15:$HL$15,'Ciclo Semaforico'!AO$30,O!$HC55:$HL55))*AO$31))</f>
        <v>0</v>
      </c>
      <c r="AP80" s="245">
        <f>IF(AP$32="",IF(AP$31="",(SUMIF(S!$HC$15:$HL$15,'Ciclo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Semaforico'!AP$30,O!$HC55:$HL55))*AP$31),(SUMIF(S!$HC$15:$HL$15,'Ciclo Semaforico'!AP$32,S!$HC55:$HL55)+SUMIF(N!$HC$15:$HL$15,'Ciclo Semaforico'!AP$32,N!$HC55:$HL55)+SUMIF(E!$HC$15:$HL$15,'Ciclo Semaforico'!AP$32,E!$HC55:$HL55)+SUMIF(O!$HC$15:$HL$15,'Ciclo Semaforico'!AP$32,O!$HC55:$HL55))-IF(AP$31="",(SUMIF(S!$HC$15:$HL$15,'Ciclo Semaforico'!AP$30,S!$HC55:$HL55)+SUMIF(N!$HC$15:$HL$15,'Ciclo Semaforico'!AP$30,N!$HC55:$HL55)+SUMIF(E!$HC$15:$HL$15,'Ciclo Semaforico'!AP$30,E!$HC55:$HL55)+SUMIF(O!$HC$15:$HL$15,'Ciclo Semaforico'!AP$30,O!$HC55:$HL55)),(SUMIF(S!$HC$15:$HL$15,'Ciclo Semaforico'!AP$30,S!$HC55:$HL55)+SUMIF(N!$HC$15:$HL$15,'Ciclo Semaforico'!AP$30,N!$HC55:$HL55)+SUMIF(E!$HC$15:$HL$15,'Ciclo Semaforico'!AP$30,E!$HC55:$HL55)+SUMIF(O!$HC$15:$HL$15,'Ciclo Semaforico'!AP$30,O!$HC55:$HL55))*AP$31))</f>
        <v>0</v>
      </c>
      <c r="AQ80" s="245">
        <f>IF(AQ$32="",IF(AQ$31="",(SUMIF(S!$HC$15:$HL$15,'Ciclo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Semaforico'!AQ$30,O!$HC55:$HL55))*AQ$31),(SUMIF(S!$HC$15:$HL$15,'Ciclo Semaforico'!AQ$32,S!$HC55:$HL55)+SUMIF(N!$HC$15:$HL$15,'Ciclo Semaforico'!AQ$32,N!$HC55:$HL55)+SUMIF(E!$HC$15:$HL$15,'Ciclo Semaforico'!AQ$32,E!$HC55:$HL55)+SUMIF(O!$HC$15:$HL$15,'Ciclo Semaforico'!AQ$32,O!$HC55:$HL55))-IF(AQ$31="",(SUMIF(S!$HC$15:$HL$15,'Ciclo Semaforico'!AQ$30,S!$HC55:$HL55)+SUMIF(N!$HC$15:$HL$15,'Ciclo Semaforico'!AQ$30,N!$HC55:$HL55)+SUMIF(E!$HC$15:$HL$15,'Ciclo Semaforico'!AQ$30,E!$HC55:$HL55)+SUMIF(O!$HC$15:$HL$15,'Ciclo Semaforico'!AQ$30,O!$HC55:$HL55)),(SUMIF(S!$HC$15:$HL$15,'Ciclo Semaforico'!AQ$30,S!$HC55:$HL55)+SUMIF(N!$HC$15:$HL$15,'Ciclo Semaforico'!AQ$30,N!$HC55:$HL55)+SUMIF(E!$HC$15:$HL$15,'Ciclo Semaforico'!AQ$30,E!$HC55:$HL55)+SUMIF(O!$HC$15:$HL$15,'Ciclo Semaforico'!AQ$30,O!$HC55:$HL55))*AQ$31))</f>
        <v>0</v>
      </c>
      <c r="AR80" s="245">
        <f>IF(AR$32="",IF(AR$31="",(SUMIF(S!$HC$15:$HL$15,'Ciclo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Semaforico'!AR$30,O!$HC55:$HL55))*AR$31),(SUMIF(S!$HC$15:$HL$15,'Ciclo Semaforico'!AR$32,S!$HC55:$HL55)+SUMIF(N!$HC$15:$HL$15,'Ciclo Semaforico'!AR$32,N!$HC55:$HL55)+SUMIF(E!$HC$15:$HL$15,'Ciclo Semaforico'!AR$32,E!$HC55:$HL55)+SUMIF(O!$HC$15:$HL$15,'Ciclo Semaforico'!AR$32,O!$HC55:$HL55))-IF(AR$31="",(SUMIF(S!$HC$15:$HL$15,'Ciclo Semaforico'!AR$30,S!$HC55:$HL55)+SUMIF(N!$HC$15:$HL$15,'Ciclo Semaforico'!AR$30,N!$HC55:$HL55)+SUMIF(E!$HC$15:$HL$15,'Ciclo Semaforico'!AR$30,E!$HC55:$HL55)+SUMIF(O!$HC$15:$HL$15,'Ciclo Semaforico'!AR$30,O!$HC55:$HL55)),(SUMIF(S!$HC$15:$HL$15,'Ciclo Semaforico'!AR$30,S!$HC55:$HL55)+SUMIF(N!$HC$15:$HL$15,'Ciclo Semaforico'!AR$30,N!$HC55:$HL55)+SUMIF(E!$HC$15:$HL$15,'Ciclo Semaforico'!AR$30,E!$HC55:$HL55)+SUMIF(O!$HC$15:$HL$15,'Ciclo Semaforico'!AR$30,O!$HC55:$HL55))*AR$31))</f>
        <v>0</v>
      </c>
      <c r="AS80" s="245">
        <f>IF(AS$32="",IF(AS$31="",(SUMIF(S!$HC$15:$HL$15,'Ciclo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Semaforico'!AS$30,O!$HC55:$HL55))*AS$31),(SUMIF(S!$HC$15:$HL$15,'Ciclo Semaforico'!AS$32,S!$HC55:$HL55)+SUMIF(N!$HC$15:$HL$15,'Ciclo Semaforico'!AS$32,N!$HC55:$HL55)+SUMIF(E!$HC$15:$HL$15,'Ciclo Semaforico'!AS$32,E!$HC55:$HL55)+SUMIF(O!$HC$15:$HL$15,'Ciclo Semaforico'!AS$32,O!$HC55:$HL55))-IF(AS$31="",(SUMIF(S!$HC$15:$HL$15,'Ciclo Semaforico'!AS$30,S!$HC55:$HL55)+SUMIF(N!$HC$15:$HL$15,'Ciclo Semaforico'!AS$30,N!$HC55:$HL55)+SUMIF(E!$HC$15:$HL$15,'Ciclo Semaforico'!AS$30,E!$HC55:$HL55)+SUMIF(O!$HC$15:$HL$15,'Ciclo Semaforico'!AS$30,O!$HC55:$HL55)),(SUMIF(S!$HC$15:$HL$15,'Ciclo Semaforico'!AS$30,S!$HC55:$HL55)+SUMIF(N!$HC$15:$HL$15,'Ciclo Semaforico'!AS$30,N!$HC55:$HL55)+SUMIF(E!$HC$15:$HL$15,'Ciclo Semaforico'!AS$30,E!$HC55:$HL55)+SUMIF(O!$HC$15:$HL$15,'Ciclo Semaforico'!AS$30,O!$HC55:$HL55))*AS$31))</f>
        <v>0</v>
      </c>
      <c r="AT80" s="245">
        <f>IF(AT$32="",IF(AT$31="",(SUMIF(S!$HC$15:$HL$15,'Ciclo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Semaforico'!AT$30,O!$HC55:$HL55))*AT$31),(SUMIF(S!$HC$15:$HL$15,'Ciclo Semaforico'!AT$32,S!$HC55:$HL55)+SUMIF(N!$HC$15:$HL$15,'Ciclo Semaforico'!AT$32,N!$HC55:$HL55)+SUMIF(E!$HC$15:$HL$15,'Ciclo Semaforico'!AT$32,E!$HC55:$HL55)+SUMIF(O!$HC$15:$HL$15,'Ciclo Semaforico'!AT$32,O!$HC55:$HL55))-IF(AT$31="",(SUMIF(S!$HC$15:$HL$15,'Ciclo Semaforico'!AT$30,S!$HC55:$HL55)+SUMIF(N!$HC$15:$HL$15,'Ciclo Semaforico'!AT$30,N!$HC55:$HL55)+SUMIF(E!$HC$15:$HL$15,'Ciclo Semaforico'!AT$30,E!$HC55:$HL55)+SUMIF(O!$HC$15:$HL$15,'Ciclo Semaforico'!AT$30,O!$HC55:$HL55)),(SUMIF(S!$HC$15:$HL$15,'Ciclo Semaforico'!AT$30,S!$HC55:$HL55)+SUMIF(N!$HC$15:$HL$15,'Ciclo Semaforico'!AT$30,N!$HC55:$HL55)+SUMIF(E!$HC$15:$HL$15,'Ciclo Semaforico'!AT$30,E!$HC55:$HL55)+SUMIF(O!$HC$15:$HL$15,'Ciclo Semaforico'!AT$30,O!$HC55:$HL55))*AT$31))</f>
        <v>0</v>
      </c>
      <c r="AU80" s="245">
        <f>IF(AU$32="",IF(AU$31="",(SUMIF(S!$HC$15:$HL$15,'Ciclo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Semaforico'!AU$30,O!$HC55:$HL55))*AU$31),(SUMIF(S!$HC$15:$HL$15,'Ciclo Semaforico'!AU$32,S!$HC55:$HL55)+SUMIF(N!$HC$15:$HL$15,'Ciclo Semaforico'!AU$32,N!$HC55:$HL55)+SUMIF(E!$HC$15:$HL$15,'Ciclo Semaforico'!AU$32,E!$HC55:$HL55)+SUMIF(O!$HC$15:$HL$15,'Ciclo Semaforico'!AU$32,O!$HC55:$HL55))-IF(AU$31="",(SUMIF(S!$HC$15:$HL$15,'Ciclo Semaforico'!AU$30,S!$HC55:$HL55)+SUMIF(N!$HC$15:$HL$15,'Ciclo Semaforico'!AU$30,N!$HC55:$HL55)+SUMIF(E!$HC$15:$HL$15,'Ciclo Semaforico'!AU$30,E!$HC55:$HL55)+SUMIF(O!$HC$15:$HL$15,'Ciclo Semaforico'!AU$30,O!$HC55:$HL55)),(SUMIF(S!$HC$15:$HL$15,'Ciclo Semaforico'!AU$30,S!$HC55:$HL55)+SUMIF(N!$HC$15:$HL$15,'Ciclo Semaforico'!AU$30,N!$HC55:$HL55)+SUMIF(E!$HC$15:$HL$15,'Ciclo Semaforico'!AU$30,E!$HC55:$HL55)+SUMIF(O!$HC$15:$HL$15,'Ciclo Semaforico'!AU$30,O!$HC55:$HL55))*AU$31))</f>
        <v>0</v>
      </c>
      <c r="AV80" s="245">
        <f>IF(AV$32="",IF(AV$31="",(SUMIF(S!$HC$15:$HL$15,'Ciclo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Semaforico'!AV$30,O!$HC55:$HL55))*AV$31),(SUMIF(S!$HC$15:$HL$15,'Ciclo Semaforico'!AV$32,S!$HC55:$HL55)+SUMIF(N!$HC$15:$HL$15,'Ciclo Semaforico'!AV$32,N!$HC55:$HL55)+SUMIF(E!$HC$15:$HL$15,'Ciclo Semaforico'!AV$32,E!$HC55:$HL55)+SUMIF(O!$HC$15:$HL$15,'Ciclo Semaforico'!AV$32,O!$HC55:$HL55))-IF(AV$31="",(SUMIF(S!$HC$15:$HL$15,'Ciclo Semaforico'!AV$30,S!$HC55:$HL55)+SUMIF(N!$HC$15:$HL$15,'Ciclo Semaforico'!AV$30,N!$HC55:$HL55)+SUMIF(E!$HC$15:$HL$15,'Ciclo Semaforico'!AV$30,E!$HC55:$HL55)+SUMIF(O!$HC$15:$HL$15,'Ciclo Semaforico'!AV$30,O!$HC55:$HL55)),(SUMIF(S!$HC$15:$HL$15,'Ciclo Semaforico'!AV$30,S!$HC55:$HL55)+SUMIF(N!$HC$15:$HL$15,'Ciclo Semaforico'!AV$30,N!$HC55:$HL55)+SUMIF(E!$HC$15:$HL$15,'Ciclo Semaforico'!AV$30,E!$HC55:$HL55)+SUMIF(O!$HC$15:$HL$15,'Ciclo Semaforico'!AV$30,O!$HC55:$HL55))*AV$31))</f>
        <v>0</v>
      </c>
      <c r="AW80" s="245">
        <f>IF(AW$32="",IF(AW$31="",(SUMIF(S!$HC$15:$HL$15,'Ciclo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Semaforico'!AW$30,O!$HC55:$HL55))*AW$31),(SUMIF(S!$HC$15:$HL$15,'Ciclo Semaforico'!AW$32,S!$HC55:$HL55)+SUMIF(N!$HC$15:$HL$15,'Ciclo Semaforico'!AW$32,N!$HC55:$HL55)+SUMIF(E!$HC$15:$HL$15,'Ciclo Semaforico'!AW$32,E!$HC55:$HL55)+SUMIF(O!$HC$15:$HL$15,'Ciclo Semaforico'!AW$32,O!$HC55:$HL55))-IF(AW$31="",(SUMIF(S!$HC$15:$HL$15,'Ciclo Semaforico'!AW$30,S!$HC55:$HL55)+SUMIF(N!$HC$15:$HL$15,'Ciclo Semaforico'!AW$30,N!$HC55:$HL55)+SUMIF(E!$HC$15:$HL$15,'Ciclo Semaforico'!AW$30,E!$HC55:$HL55)+SUMIF(O!$HC$15:$HL$15,'Ciclo Semaforico'!AW$30,O!$HC55:$HL55)),(SUMIF(S!$HC$15:$HL$15,'Ciclo Semaforico'!AW$30,S!$HC55:$HL55)+SUMIF(N!$HC$15:$HL$15,'Ciclo Semaforico'!AW$30,N!$HC55:$HL55)+SUMIF(E!$HC$15:$HL$15,'Ciclo Semaforico'!AW$30,E!$HC55:$HL55)+SUMIF(O!$HC$15:$HL$15,'Ciclo Semaforico'!AW$30,O!$HC55:$HL55))*AW$31))</f>
        <v>0</v>
      </c>
      <c r="AX80" s="246">
        <f>IF(AX$32="",IF(AX$31="",(SUMIF(S!$HC$15:$HL$15,'Ciclo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Semaforico'!AX$30,O!$HC55:$HL55))*AX$31),(SUMIF(S!$HC$15:$HL$15,'Ciclo Semaforico'!AX$32,S!$HC55:$HL55)+SUMIF(N!$HC$15:$HL$15,'Ciclo Semaforico'!AX$32,N!$HC55:$HL55)+SUMIF(E!$HC$15:$HL$15,'Ciclo Semaforico'!AX$32,E!$HC55:$HL55)+SUMIF(O!$HC$15:$HL$15,'Ciclo Semaforico'!AX$32,O!$HC55:$HL55))-IF(AX$31="",(SUMIF(S!$HC$15:$HL$15,'Ciclo Semaforico'!AX$30,S!$HC55:$HL55)+SUMIF(N!$HC$15:$HL$15,'Ciclo Semaforico'!AX$30,N!$HC55:$HL55)+SUMIF(E!$HC$15:$HL$15,'Ciclo Semaforico'!AX$30,E!$HC55:$HL55)+SUMIF(O!$HC$15:$HL$15,'Ciclo Semaforico'!AX$30,O!$HC55:$HL55)),(SUMIF(S!$HC$15:$HL$15,'Ciclo Semaforico'!AX$30,S!$HC55:$HL55)+SUMIF(N!$HC$15:$HL$15,'Ciclo Semaforico'!AX$30,N!$HC55:$HL55)+SUMIF(E!$HC$15:$HL$15,'Ciclo Semaforico'!AX$30,E!$HC55:$HL55)+SUMIF(O!$HC$15:$HL$15,'Ciclo Semaforico'!AX$30,O!$HC55:$HL55))*AX$31))</f>
        <v>0</v>
      </c>
      <c r="AY80" s="244" t="e">
        <f>IF(AY$32="",IF(AY$31="",(SUMIF(S!$HC$15:$HL$15,'Ciclo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Semaforico'!AY$30,O!$HC55:$HL55))*AY$31),(SUMIF(S!$HC$15:$HL$15,'Ciclo Semaforico'!AY$32,S!$HC55:$HL55)+SUMIF(N!$HC$15:$HL$15,'Ciclo Semaforico'!AY$32,N!$HC55:$HL55)+SUMIF(E!$HC$15:$HL$15,'Ciclo Semaforico'!AY$32,E!$HC55:$HL55)+SUMIF(O!$HC$15:$HL$15,'Ciclo Semaforico'!AY$32,O!$HC55:$HL55))-IF(AY$31="",(SUMIF(S!$HC$15:$HL$15,'Ciclo Semaforico'!AY$30,S!$HC55:$HL55)+SUMIF(N!$HC$15:$HL$15,'Ciclo Semaforico'!AY$30,N!$HC55:$HL55)+SUMIF(E!$HC$15:$HL$15,'Ciclo Semaforico'!AY$30,E!$HC55:$HL55)+SUMIF(O!$HC$15:$HL$15,'Ciclo Semaforico'!AY$30,O!$HC55:$HL55)),(SUMIF(S!$HC$15:$HL$15,'Ciclo Semaforico'!AY$30,S!$HC55:$HL55)+SUMIF(N!$HC$15:$HL$15,'Ciclo Semaforico'!AY$30,N!$HC55:$HL55)+SUMIF(E!$HC$15:$HL$15,'Ciclo Semaforico'!AY$30,E!$HC55:$HL55)+SUMIF(O!$HC$15:$HL$15,'Ciclo Semaforico'!AY$30,O!$HC55:$HL55))*AY$31))</f>
        <v>#REF!</v>
      </c>
      <c r="AZ80" s="245" t="e">
        <f>IF(AZ$32="",IF(AZ$31="",(SUMIF(S!$HC$15:$HL$15,'Ciclo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Semaforico'!AZ$30,O!$HC55:$HL55))*AZ$31),(SUMIF(S!$HC$15:$HL$15,'Ciclo Semaforico'!AZ$32,S!$HC55:$HL55)+SUMIF(N!$HC$15:$HL$15,'Ciclo Semaforico'!AZ$32,N!$HC55:$HL55)+SUMIF(E!$HC$15:$HL$15,'Ciclo Semaforico'!AZ$32,E!$HC55:$HL55)+SUMIF(O!$HC$15:$HL$15,'Ciclo Semaforico'!AZ$32,O!$HC55:$HL55))-IF(AZ$31="",(SUMIF(S!$HC$15:$HL$15,'Ciclo Semaforico'!AZ$30,S!$HC55:$HL55)+SUMIF(N!$HC$15:$HL$15,'Ciclo Semaforico'!AZ$30,N!$HC55:$HL55)+SUMIF(E!$HC$15:$HL$15,'Ciclo Semaforico'!AZ$30,E!$HC55:$HL55)+SUMIF(O!$HC$15:$HL$15,'Ciclo Semaforico'!AZ$30,O!$HC55:$HL55)),(SUMIF(S!$HC$15:$HL$15,'Ciclo Semaforico'!AZ$30,S!$HC55:$HL55)+SUMIF(N!$HC$15:$HL$15,'Ciclo Semaforico'!AZ$30,N!$HC55:$HL55)+SUMIF(E!$HC$15:$HL$15,'Ciclo Semaforico'!AZ$30,E!$HC55:$HL55)+SUMIF(O!$HC$15:$HL$15,'Ciclo Semaforico'!AZ$30,O!$HC55:$HL55))*AZ$31))</f>
        <v>#REF!</v>
      </c>
      <c r="BA80" s="245" t="e">
        <f>IF(BA$32="",IF(BA$31="",(SUMIF(S!$HC$15:$HL$15,'Ciclo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Semaforico'!BA$30,O!$HC55:$HL55))*BA$31),(SUMIF(S!$HC$15:$HL$15,'Ciclo Semaforico'!BA$32,S!$HC55:$HL55)+SUMIF(N!$HC$15:$HL$15,'Ciclo Semaforico'!BA$32,N!$HC55:$HL55)+SUMIF(E!$HC$15:$HL$15,'Ciclo Semaforico'!BA$32,E!$HC55:$HL55)+SUMIF(O!$HC$15:$HL$15,'Ciclo Semaforico'!BA$32,O!$HC55:$HL55))-IF(BA$31="",(SUMIF(S!$HC$15:$HL$15,'Ciclo Semaforico'!BA$30,S!$HC55:$HL55)+SUMIF(N!$HC$15:$HL$15,'Ciclo Semaforico'!BA$30,N!$HC55:$HL55)+SUMIF(E!$HC$15:$HL$15,'Ciclo Semaforico'!BA$30,E!$HC55:$HL55)+SUMIF(O!$HC$15:$HL$15,'Ciclo Semaforico'!BA$30,O!$HC55:$HL55)),(SUMIF(S!$HC$15:$HL$15,'Ciclo Semaforico'!BA$30,S!$HC55:$HL55)+SUMIF(N!$HC$15:$HL$15,'Ciclo Semaforico'!BA$30,N!$HC55:$HL55)+SUMIF(E!$HC$15:$HL$15,'Ciclo Semaforico'!BA$30,E!$HC55:$HL55)+SUMIF(O!$HC$15:$HL$15,'Ciclo Semaforico'!BA$30,O!$HC55:$HL55))*BA$31))</f>
        <v>#REF!</v>
      </c>
      <c r="BB80" s="245" t="e">
        <f>IF(BB$32="",IF(BB$31="",(SUMIF(S!$HC$15:$HL$15,'Ciclo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Semaforico'!BB$30,O!$HC55:$HL55))*BB$31),(SUMIF(S!$HC$15:$HL$15,'Ciclo Semaforico'!BB$32,S!$HC55:$HL55)+SUMIF(N!$HC$15:$HL$15,'Ciclo Semaforico'!BB$32,N!$HC55:$HL55)+SUMIF(E!$HC$15:$HL$15,'Ciclo Semaforico'!BB$32,E!$HC55:$HL55)+SUMIF(O!$HC$15:$HL$15,'Ciclo Semaforico'!BB$32,O!$HC55:$HL55))-IF(BB$31="",(SUMIF(S!$HC$15:$HL$15,'Ciclo Semaforico'!BB$30,S!$HC55:$HL55)+SUMIF(N!$HC$15:$HL$15,'Ciclo Semaforico'!BB$30,N!$HC55:$HL55)+SUMIF(E!$HC$15:$HL$15,'Ciclo Semaforico'!BB$30,E!$HC55:$HL55)+SUMIF(O!$HC$15:$HL$15,'Ciclo Semaforico'!BB$30,O!$HC55:$HL55)),(SUMIF(S!$HC$15:$HL$15,'Ciclo Semaforico'!BB$30,S!$HC55:$HL55)+SUMIF(N!$HC$15:$HL$15,'Ciclo Semaforico'!BB$30,N!$HC55:$HL55)+SUMIF(E!$HC$15:$HL$15,'Ciclo Semaforico'!BB$30,E!$HC55:$HL55)+SUMIF(O!$HC$15:$HL$15,'Ciclo Semaforico'!BB$30,O!$HC55:$HL55))*BB$31))</f>
        <v>#REF!</v>
      </c>
      <c r="BC80" s="245" t="e">
        <f>IF(BC$32="",IF(BC$31="",(SUMIF(S!$HC$15:$HL$15,'Ciclo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Semaforico'!BC$30,O!$HC55:$HL55))*BC$31),(SUMIF(S!$HC$15:$HL$15,'Ciclo Semaforico'!BC$32,S!$HC55:$HL55)+SUMIF(N!$HC$15:$HL$15,'Ciclo Semaforico'!BC$32,N!$HC55:$HL55)+SUMIF(E!$HC$15:$HL$15,'Ciclo Semaforico'!BC$32,E!$HC55:$HL55)+SUMIF(O!$HC$15:$HL$15,'Ciclo Semaforico'!BC$32,O!$HC55:$HL55))-IF(BC$31="",(SUMIF(S!$HC$15:$HL$15,'Ciclo Semaforico'!BC$30,S!$HC55:$HL55)+SUMIF(N!$HC$15:$HL$15,'Ciclo Semaforico'!BC$30,N!$HC55:$HL55)+SUMIF(E!$HC$15:$HL$15,'Ciclo Semaforico'!BC$30,E!$HC55:$HL55)+SUMIF(O!$HC$15:$HL$15,'Ciclo Semaforico'!BC$30,O!$HC55:$HL55)),(SUMIF(S!$HC$15:$HL$15,'Ciclo Semaforico'!BC$30,S!$HC55:$HL55)+SUMIF(N!$HC$15:$HL$15,'Ciclo Semaforico'!BC$30,N!$HC55:$HL55)+SUMIF(E!$HC$15:$HL$15,'Ciclo Semaforico'!BC$30,E!$HC55:$HL55)+SUMIF(O!$HC$15:$HL$15,'Ciclo Semaforico'!BC$30,O!$HC55:$HL55))*BC$31))</f>
        <v>#REF!</v>
      </c>
      <c r="BD80" s="245" t="e">
        <f>IF(BD$32="",IF(BD$31="",(SUMIF(S!$HC$15:$HL$15,'Ciclo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Semaforico'!BD$30,O!$HC55:$HL55))*BD$31),(SUMIF(S!$HC$15:$HL$15,'Ciclo Semaforico'!BD$32,S!$HC55:$HL55)+SUMIF(N!$HC$15:$HL$15,'Ciclo Semaforico'!BD$32,N!$HC55:$HL55)+SUMIF(E!$HC$15:$HL$15,'Ciclo Semaforico'!BD$32,E!$HC55:$HL55)+SUMIF(O!$HC$15:$HL$15,'Ciclo Semaforico'!BD$32,O!$HC55:$HL55))-IF(BD$31="",(SUMIF(S!$HC$15:$HL$15,'Ciclo Semaforico'!BD$30,S!$HC55:$HL55)+SUMIF(N!$HC$15:$HL$15,'Ciclo Semaforico'!BD$30,N!$HC55:$HL55)+SUMIF(E!$HC$15:$HL$15,'Ciclo Semaforico'!BD$30,E!$HC55:$HL55)+SUMIF(O!$HC$15:$HL$15,'Ciclo Semaforico'!BD$30,O!$HC55:$HL55)),(SUMIF(S!$HC$15:$HL$15,'Ciclo Semaforico'!BD$30,S!$HC55:$HL55)+SUMIF(N!$HC$15:$HL$15,'Ciclo Semaforico'!BD$30,N!$HC55:$HL55)+SUMIF(E!$HC$15:$HL$15,'Ciclo Semaforico'!BD$30,E!$HC55:$HL55)+SUMIF(O!$HC$15:$HL$15,'Ciclo Semaforico'!BD$30,O!$HC55:$HL55))*BD$31))</f>
        <v>#REF!</v>
      </c>
      <c r="BE80" s="245">
        <f>IF(BE$32="",IF(BE$31="",(SUMIF(S!$HC$15:$HL$15,'Ciclo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Semaforico'!BE$30,O!$HC55:$HL55))*BE$31),(SUMIF(S!$HC$15:$HL$15,'Ciclo Semaforico'!BE$32,S!$HC55:$HL55)+SUMIF(N!$HC$15:$HL$15,'Ciclo Semaforico'!BE$32,N!$HC55:$HL55)+SUMIF(E!$HC$15:$HL$15,'Ciclo Semaforico'!BE$32,E!$HC55:$HL55)+SUMIF(O!$HC$15:$HL$15,'Ciclo Semaforico'!BE$32,O!$HC55:$HL55))-IF(BE$31="",(SUMIF(S!$HC$15:$HL$15,'Ciclo Semaforico'!BE$30,S!$HC55:$HL55)+SUMIF(N!$HC$15:$HL$15,'Ciclo Semaforico'!BE$30,N!$HC55:$HL55)+SUMIF(E!$HC$15:$HL$15,'Ciclo Semaforico'!BE$30,E!$HC55:$HL55)+SUMIF(O!$HC$15:$HL$15,'Ciclo Semaforico'!BE$30,O!$HC55:$HL55)),(SUMIF(S!$HC$15:$HL$15,'Ciclo Semaforico'!BE$30,S!$HC55:$HL55)+SUMIF(N!$HC$15:$HL$15,'Ciclo Semaforico'!BE$30,N!$HC55:$HL55)+SUMIF(E!$HC$15:$HL$15,'Ciclo Semaforico'!BE$30,E!$HC55:$HL55)+SUMIF(O!$HC$15:$HL$15,'Ciclo Semaforico'!BE$30,O!$HC55:$HL55))*BE$31))</f>
        <v>0</v>
      </c>
      <c r="BF80" s="245">
        <f>IF(BF$32="",IF(BF$31="",(SUMIF(S!$HC$15:$HL$15,'Ciclo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Semaforico'!BF$30,O!$HC55:$HL55))*BF$31),(SUMIF(S!$HC$15:$HL$15,'Ciclo Semaforico'!BF$32,S!$HC55:$HL55)+SUMIF(N!$HC$15:$HL$15,'Ciclo Semaforico'!BF$32,N!$HC55:$HL55)+SUMIF(E!$HC$15:$HL$15,'Ciclo Semaforico'!BF$32,E!$HC55:$HL55)+SUMIF(O!$HC$15:$HL$15,'Ciclo Semaforico'!BF$32,O!$HC55:$HL55))-IF(BF$31="",(SUMIF(S!$HC$15:$HL$15,'Ciclo Semaforico'!BF$30,S!$HC55:$HL55)+SUMIF(N!$HC$15:$HL$15,'Ciclo Semaforico'!BF$30,N!$HC55:$HL55)+SUMIF(E!$HC$15:$HL$15,'Ciclo Semaforico'!BF$30,E!$HC55:$HL55)+SUMIF(O!$HC$15:$HL$15,'Ciclo Semaforico'!BF$30,O!$HC55:$HL55)),(SUMIF(S!$HC$15:$HL$15,'Ciclo Semaforico'!BF$30,S!$HC55:$HL55)+SUMIF(N!$HC$15:$HL$15,'Ciclo Semaforico'!BF$30,N!$HC55:$HL55)+SUMIF(E!$HC$15:$HL$15,'Ciclo Semaforico'!BF$30,E!$HC55:$HL55)+SUMIF(O!$HC$15:$HL$15,'Ciclo Semaforico'!BF$30,O!$HC55:$HL55))*BF$31))</f>
        <v>0</v>
      </c>
      <c r="BG80" s="245">
        <f>IF(BG$32="",IF(BG$31="",(SUMIF(S!$HC$15:$HL$15,'Ciclo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Semaforico'!BG$30,O!$HC55:$HL55))*BG$31),(SUMIF(S!$HC$15:$HL$15,'Ciclo Semaforico'!BG$32,S!$HC55:$HL55)+SUMIF(N!$HC$15:$HL$15,'Ciclo Semaforico'!BG$32,N!$HC55:$HL55)+SUMIF(E!$HC$15:$HL$15,'Ciclo Semaforico'!BG$32,E!$HC55:$HL55)+SUMIF(O!$HC$15:$HL$15,'Ciclo Semaforico'!BG$32,O!$HC55:$HL55))-IF(BG$31="",(SUMIF(S!$HC$15:$HL$15,'Ciclo Semaforico'!BG$30,S!$HC55:$HL55)+SUMIF(N!$HC$15:$HL$15,'Ciclo Semaforico'!BG$30,N!$HC55:$HL55)+SUMIF(E!$HC$15:$HL$15,'Ciclo Semaforico'!BG$30,E!$HC55:$HL55)+SUMIF(O!$HC$15:$HL$15,'Ciclo Semaforico'!BG$30,O!$HC55:$HL55)),(SUMIF(S!$HC$15:$HL$15,'Ciclo Semaforico'!BG$30,S!$HC55:$HL55)+SUMIF(N!$HC$15:$HL$15,'Ciclo Semaforico'!BG$30,N!$HC55:$HL55)+SUMIF(E!$HC$15:$HL$15,'Ciclo Semaforico'!BG$30,E!$HC55:$HL55)+SUMIF(O!$HC$15:$HL$15,'Ciclo Semaforico'!BG$30,O!$HC55:$HL55))*BG$31))</f>
        <v>0</v>
      </c>
      <c r="BH80" s="245">
        <f>IF(BH$32="",IF(BH$31="",(SUMIF(S!$HC$15:$HL$15,'Ciclo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Semaforico'!BH$30,O!$HC55:$HL55))*BH$31),(SUMIF(S!$HC$15:$HL$15,'Ciclo Semaforico'!BH$32,S!$HC55:$HL55)+SUMIF(N!$HC$15:$HL$15,'Ciclo Semaforico'!BH$32,N!$HC55:$HL55)+SUMIF(E!$HC$15:$HL$15,'Ciclo Semaforico'!BH$32,E!$HC55:$HL55)+SUMIF(O!$HC$15:$HL$15,'Ciclo Semaforico'!BH$32,O!$HC55:$HL55))-IF(BH$31="",(SUMIF(S!$HC$15:$HL$15,'Ciclo Semaforico'!BH$30,S!$HC55:$HL55)+SUMIF(N!$HC$15:$HL$15,'Ciclo Semaforico'!BH$30,N!$HC55:$HL55)+SUMIF(E!$HC$15:$HL$15,'Ciclo Semaforico'!BH$30,E!$HC55:$HL55)+SUMIF(O!$HC$15:$HL$15,'Ciclo Semaforico'!BH$30,O!$HC55:$HL55)),(SUMIF(S!$HC$15:$HL$15,'Ciclo Semaforico'!BH$30,S!$HC55:$HL55)+SUMIF(N!$HC$15:$HL$15,'Ciclo Semaforico'!BH$30,N!$HC55:$HL55)+SUMIF(E!$HC$15:$HL$15,'Ciclo Semaforico'!BH$30,E!$HC55:$HL55)+SUMIF(O!$HC$15:$HL$15,'Ciclo Semaforico'!BH$30,O!$HC55:$HL55))*BH$31))</f>
        <v>0</v>
      </c>
      <c r="BI80" s="245">
        <f>IF(BI$32="",IF(BI$31="",(SUMIF(S!$HC$15:$HL$15,'Ciclo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Semaforico'!BI$30,O!$HC55:$HL55))*BI$31),(SUMIF(S!$HC$15:$HL$15,'Ciclo Semaforico'!BI$32,S!$HC55:$HL55)+SUMIF(N!$HC$15:$HL$15,'Ciclo Semaforico'!BI$32,N!$HC55:$HL55)+SUMIF(E!$HC$15:$HL$15,'Ciclo Semaforico'!BI$32,E!$HC55:$HL55)+SUMIF(O!$HC$15:$HL$15,'Ciclo Semaforico'!BI$32,O!$HC55:$HL55))-IF(BI$31="",(SUMIF(S!$HC$15:$HL$15,'Ciclo Semaforico'!BI$30,S!$HC55:$HL55)+SUMIF(N!$HC$15:$HL$15,'Ciclo Semaforico'!BI$30,N!$HC55:$HL55)+SUMIF(E!$HC$15:$HL$15,'Ciclo Semaforico'!BI$30,E!$HC55:$HL55)+SUMIF(O!$HC$15:$HL$15,'Ciclo Semaforico'!BI$30,O!$HC55:$HL55)),(SUMIF(S!$HC$15:$HL$15,'Ciclo Semaforico'!BI$30,S!$HC55:$HL55)+SUMIF(N!$HC$15:$HL$15,'Ciclo Semaforico'!BI$30,N!$HC55:$HL55)+SUMIF(E!$HC$15:$HL$15,'Ciclo Semaforico'!BI$30,E!$HC55:$HL55)+SUMIF(O!$HC$15:$HL$15,'Ciclo Semaforico'!BI$30,O!$HC55:$HL55))*BI$31))</f>
        <v>0</v>
      </c>
      <c r="BJ80" s="246">
        <f>IF(BJ$32="",IF(BJ$31="",(SUMIF(S!$HC$15:$HL$15,'Ciclo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Semaforico'!BJ$30,O!$HC55:$HL55))*BJ$31),(SUMIF(S!$HC$15:$HL$15,'Ciclo Semaforico'!BJ$32,S!$HC55:$HL55)+SUMIF(N!$HC$15:$HL$15,'Ciclo Semaforico'!BJ$32,N!$HC55:$HL55)+SUMIF(E!$HC$15:$HL$15,'Ciclo Semaforico'!BJ$32,E!$HC55:$HL55)+SUMIF(O!$HC$15:$HL$15,'Ciclo Semaforico'!BJ$32,O!$HC55:$HL55))-IF(BJ$31="",(SUMIF(S!$HC$15:$HL$15,'Ciclo Semaforico'!BJ$30,S!$HC55:$HL55)+SUMIF(N!$HC$15:$HL$15,'Ciclo Semaforico'!BJ$30,N!$HC55:$HL55)+SUMIF(E!$HC$15:$HL$15,'Ciclo Semaforico'!BJ$30,E!$HC55:$HL55)+SUMIF(O!$HC$15:$HL$15,'Ciclo Semaforico'!BJ$30,O!$HC55:$HL55)),(SUMIF(S!$HC$15:$HL$15,'Ciclo Semaforico'!BJ$30,S!$HC55:$HL55)+SUMIF(N!$HC$15:$HL$15,'Ciclo Semaforico'!BJ$30,N!$HC55:$HL55)+SUMIF(E!$HC$15:$HL$15,'Ciclo Semaforico'!BJ$30,E!$HC55:$HL55)+SUMIF(O!$HC$15:$HL$15,'Ciclo Semaforico'!BJ$30,O!$HC55:$HL55))*BJ$31))</f>
        <v>0</v>
      </c>
      <c r="BK80" s="244">
        <f>IF(BK$32="",IF(BK$31="",(SUMIF(S!$HC$15:$HL$15,'Ciclo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Semaforico'!BK$30,O!$HC55:$HL55))*BK$31),(SUMIF(S!$HC$15:$HL$15,'Ciclo Semaforico'!BK$32,S!$HC55:$HL55)+SUMIF(N!$HC$15:$HL$15,'Ciclo Semaforico'!BK$32,N!$HC55:$HL55)+SUMIF(E!$HC$15:$HL$15,'Ciclo Semaforico'!BK$32,E!$HC55:$HL55)+SUMIF(O!$HC$15:$HL$15,'Ciclo Semaforico'!BK$32,O!$HC55:$HL55))-IF(BK$31="",(SUMIF(S!$HC$15:$HL$15,'Ciclo Semaforico'!BK$30,S!$HC55:$HL55)+SUMIF(N!$HC$15:$HL$15,'Ciclo Semaforico'!BK$30,N!$HC55:$HL55)+SUMIF(E!$HC$15:$HL$15,'Ciclo Semaforico'!BK$30,E!$HC55:$HL55)+SUMIF(O!$HC$15:$HL$15,'Ciclo Semaforico'!BK$30,O!$HC55:$HL55)),(SUMIF(S!$HC$15:$HL$15,'Ciclo Semaforico'!BK$30,S!$HC55:$HL55)+SUMIF(N!$HC$15:$HL$15,'Ciclo Semaforico'!BK$30,N!$HC55:$HL55)+SUMIF(E!$HC$15:$HL$15,'Ciclo Semaforico'!BK$30,E!$HC55:$HL55)+SUMIF(O!$HC$15:$HL$15,'Ciclo Semaforico'!BK$30,O!$HC55:$HL55))*BK$31))</f>
        <v>0</v>
      </c>
      <c r="BL80" s="245">
        <f>IF(BL$32="",IF(BL$31="",(SUMIF(S!$HC$15:$HL$15,'Ciclo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Semaforico'!BL$30,O!$HC55:$HL55))*BL$31),(SUMIF(S!$HC$15:$HL$15,'Ciclo Semaforico'!BL$32,S!$HC55:$HL55)+SUMIF(N!$HC$15:$HL$15,'Ciclo Semaforico'!BL$32,N!$HC55:$HL55)+SUMIF(E!$HC$15:$HL$15,'Ciclo Semaforico'!BL$32,E!$HC55:$HL55)+SUMIF(O!$HC$15:$HL$15,'Ciclo Semaforico'!BL$32,O!$HC55:$HL55))-IF(BL$31="",(SUMIF(S!$HC$15:$HL$15,'Ciclo Semaforico'!BL$30,S!$HC55:$HL55)+SUMIF(N!$HC$15:$HL$15,'Ciclo Semaforico'!BL$30,N!$HC55:$HL55)+SUMIF(E!$HC$15:$HL$15,'Ciclo Semaforico'!BL$30,E!$HC55:$HL55)+SUMIF(O!$HC$15:$HL$15,'Ciclo Semaforico'!BL$30,O!$HC55:$HL55)),(SUMIF(S!$HC$15:$HL$15,'Ciclo Semaforico'!BL$30,S!$HC55:$HL55)+SUMIF(N!$HC$15:$HL$15,'Ciclo Semaforico'!BL$30,N!$HC55:$HL55)+SUMIF(E!$HC$15:$HL$15,'Ciclo Semaforico'!BL$30,E!$HC55:$HL55)+SUMIF(O!$HC$15:$HL$15,'Ciclo Semaforico'!BL$30,O!$HC55:$HL55))*BL$31))</f>
        <v>0</v>
      </c>
      <c r="BM80" s="245">
        <f>IF(BM$32="",IF(BM$31="",(SUMIF(S!$HC$15:$HL$15,'Ciclo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Semaforico'!BM$30,O!$HC55:$HL55))*BM$31),(SUMIF(S!$HC$15:$HL$15,'Ciclo Semaforico'!BM$32,S!$HC55:$HL55)+SUMIF(N!$HC$15:$HL$15,'Ciclo Semaforico'!BM$32,N!$HC55:$HL55)+SUMIF(E!$HC$15:$HL$15,'Ciclo Semaforico'!BM$32,E!$HC55:$HL55)+SUMIF(O!$HC$15:$HL$15,'Ciclo Semaforico'!BM$32,O!$HC55:$HL55))-IF(BM$31="",(SUMIF(S!$HC$15:$HL$15,'Ciclo Semaforico'!BM$30,S!$HC55:$HL55)+SUMIF(N!$HC$15:$HL$15,'Ciclo Semaforico'!BM$30,N!$HC55:$HL55)+SUMIF(E!$HC$15:$HL$15,'Ciclo Semaforico'!BM$30,E!$HC55:$HL55)+SUMIF(O!$HC$15:$HL$15,'Ciclo Semaforico'!BM$30,O!$HC55:$HL55)),(SUMIF(S!$HC$15:$HL$15,'Ciclo Semaforico'!BM$30,S!$HC55:$HL55)+SUMIF(N!$HC$15:$HL$15,'Ciclo Semaforico'!BM$30,N!$HC55:$HL55)+SUMIF(E!$HC$15:$HL$15,'Ciclo Semaforico'!BM$30,E!$HC55:$HL55)+SUMIF(O!$HC$15:$HL$15,'Ciclo Semaforico'!BM$30,O!$HC55:$HL55))*BM$31))</f>
        <v>0</v>
      </c>
      <c r="BN80" s="245">
        <f>IF(BN$32="",IF(BN$31="",(SUMIF(S!$HC$15:$HL$15,'Ciclo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Semaforico'!BN$30,O!$HC55:$HL55))*BN$31),(SUMIF(S!$HC$15:$HL$15,'Ciclo Semaforico'!BN$32,S!$HC55:$HL55)+SUMIF(N!$HC$15:$HL$15,'Ciclo Semaforico'!BN$32,N!$HC55:$HL55)+SUMIF(E!$HC$15:$HL$15,'Ciclo Semaforico'!BN$32,E!$HC55:$HL55)+SUMIF(O!$HC$15:$HL$15,'Ciclo Semaforico'!BN$32,O!$HC55:$HL55))-IF(BN$31="",(SUMIF(S!$HC$15:$HL$15,'Ciclo Semaforico'!BN$30,S!$HC55:$HL55)+SUMIF(N!$HC$15:$HL$15,'Ciclo Semaforico'!BN$30,N!$HC55:$HL55)+SUMIF(E!$HC$15:$HL$15,'Ciclo Semaforico'!BN$30,E!$HC55:$HL55)+SUMIF(O!$HC$15:$HL$15,'Ciclo Semaforico'!BN$30,O!$HC55:$HL55)),(SUMIF(S!$HC$15:$HL$15,'Ciclo Semaforico'!BN$30,S!$HC55:$HL55)+SUMIF(N!$HC$15:$HL$15,'Ciclo Semaforico'!BN$30,N!$HC55:$HL55)+SUMIF(E!$HC$15:$HL$15,'Ciclo Semaforico'!BN$30,E!$HC55:$HL55)+SUMIF(O!$HC$15:$HL$15,'Ciclo Semaforico'!BN$30,O!$HC55:$HL55))*BN$31))</f>
        <v>0</v>
      </c>
      <c r="BO80" s="245">
        <f>IF(BO$32="",IF(BO$31="",(SUMIF(S!$HC$15:$HL$15,'Ciclo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Semaforico'!BO$30,O!$HC55:$HL55))*BO$31),(SUMIF(S!$HC$15:$HL$15,'Ciclo Semaforico'!BO$32,S!$HC55:$HL55)+SUMIF(N!$HC$15:$HL$15,'Ciclo Semaforico'!BO$32,N!$HC55:$HL55)+SUMIF(E!$HC$15:$HL$15,'Ciclo Semaforico'!BO$32,E!$HC55:$HL55)+SUMIF(O!$HC$15:$HL$15,'Ciclo Semaforico'!BO$32,O!$HC55:$HL55))-IF(BO$31="",(SUMIF(S!$HC$15:$HL$15,'Ciclo Semaforico'!BO$30,S!$HC55:$HL55)+SUMIF(N!$HC$15:$HL$15,'Ciclo Semaforico'!BO$30,N!$HC55:$HL55)+SUMIF(E!$HC$15:$HL$15,'Ciclo Semaforico'!BO$30,E!$HC55:$HL55)+SUMIF(O!$HC$15:$HL$15,'Ciclo Semaforico'!BO$30,O!$HC55:$HL55)),(SUMIF(S!$HC$15:$HL$15,'Ciclo Semaforico'!BO$30,S!$HC55:$HL55)+SUMIF(N!$HC$15:$HL$15,'Ciclo Semaforico'!BO$30,N!$HC55:$HL55)+SUMIF(E!$HC$15:$HL$15,'Ciclo Semaforico'!BO$30,E!$HC55:$HL55)+SUMIF(O!$HC$15:$HL$15,'Ciclo Semaforico'!BO$30,O!$HC55:$HL55))*BO$31))</f>
        <v>0</v>
      </c>
      <c r="BP80" s="245">
        <f>IF(BP$32="",IF(BP$31="",(SUMIF(S!$HC$15:$HL$15,'Ciclo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Semaforico'!BP$30,O!$HC55:$HL55))*BP$31),(SUMIF(S!$HC$15:$HL$15,'Ciclo Semaforico'!BP$32,S!$HC55:$HL55)+SUMIF(N!$HC$15:$HL$15,'Ciclo Semaforico'!BP$32,N!$HC55:$HL55)+SUMIF(E!$HC$15:$HL$15,'Ciclo Semaforico'!BP$32,E!$HC55:$HL55)+SUMIF(O!$HC$15:$HL$15,'Ciclo Semaforico'!BP$32,O!$HC55:$HL55))-IF(BP$31="",(SUMIF(S!$HC$15:$HL$15,'Ciclo Semaforico'!BP$30,S!$HC55:$HL55)+SUMIF(N!$HC$15:$HL$15,'Ciclo Semaforico'!BP$30,N!$HC55:$HL55)+SUMIF(E!$HC$15:$HL$15,'Ciclo Semaforico'!BP$30,E!$HC55:$HL55)+SUMIF(O!$HC$15:$HL$15,'Ciclo Semaforico'!BP$30,O!$HC55:$HL55)),(SUMIF(S!$HC$15:$HL$15,'Ciclo Semaforico'!BP$30,S!$HC55:$HL55)+SUMIF(N!$HC$15:$HL$15,'Ciclo Semaforico'!BP$30,N!$HC55:$HL55)+SUMIF(E!$HC$15:$HL$15,'Ciclo Semaforico'!BP$30,E!$HC55:$HL55)+SUMIF(O!$HC$15:$HL$15,'Ciclo Semaforico'!BP$30,O!$HC55:$HL55))*BP$31))</f>
        <v>0</v>
      </c>
      <c r="BQ80" s="245">
        <f>IF(BQ$32="",IF(BQ$31="",(SUMIF(S!$HC$15:$HL$15,'Ciclo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Semaforico'!BQ$30,O!$HC55:$HL55))*BQ$31),(SUMIF(S!$HC$15:$HL$15,'Ciclo Semaforico'!BQ$32,S!$HC55:$HL55)+SUMIF(N!$HC$15:$HL$15,'Ciclo Semaforico'!BQ$32,N!$HC55:$HL55)+SUMIF(E!$HC$15:$HL$15,'Ciclo Semaforico'!BQ$32,E!$HC55:$HL55)+SUMIF(O!$HC$15:$HL$15,'Ciclo Semaforico'!BQ$32,O!$HC55:$HL55))-IF(BQ$31="",(SUMIF(S!$HC$15:$HL$15,'Ciclo Semaforico'!BQ$30,S!$HC55:$HL55)+SUMIF(N!$HC$15:$HL$15,'Ciclo Semaforico'!BQ$30,N!$HC55:$HL55)+SUMIF(E!$HC$15:$HL$15,'Ciclo Semaforico'!BQ$30,E!$HC55:$HL55)+SUMIF(O!$HC$15:$HL$15,'Ciclo Semaforico'!BQ$30,O!$HC55:$HL55)),(SUMIF(S!$HC$15:$HL$15,'Ciclo Semaforico'!BQ$30,S!$HC55:$HL55)+SUMIF(N!$HC$15:$HL$15,'Ciclo Semaforico'!BQ$30,N!$HC55:$HL55)+SUMIF(E!$HC$15:$HL$15,'Ciclo Semaforico'!BQ$30,E!$HC55:$HL55)+SUMIF(O!$HC$15:$HL$15,'Ciclo Semaforico'!BQ$30,O!$HC55:$HL55))*BQ$31))</f>
        <v>0</v>
      </c>
      <c r="BR80" s="245">
        <f>IF(BR$32="",IF(BR$31="",(SUMIF(S!$HC$15:$HL$15,'Ciclo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Semaforico'!BR$30,O!$HC55:$HL55))*BR$31),(SUMIF(S!$HC$15:$HL$15,'Ciclo Semaforico'!BR$32,S!$HC55:$HL55)+SUMIF(N!$HC$15:$HL$15,'Ciclo Semaforico'!BR$32,N!$HC55:$HL55)+SUMIF(E!$HC$15:$HL$15,'Ciclo Semaforico'!BR$32,E!$HC55:$HL55)+SUMIF(O!$HC$15:$HL$15,'Ciclo Semaforico'!BR$32,O!$HC55:$HL55))-IF(BR$31="",(SUMIF(S!$HC$15:$HL$15,'Ciclo Semaforico'!BR$30,S!$HC55:$HL55)+SUMIF(N!$HC$15:$HL$15,'Ciclo Semaforico'!BR$30,N!$HC55:$HL55)+SUMIF(E!$HC$15:$HL$15,'Ciclo Semaforico'!BR$30,E!$HC55:$HL55)+SUMIF(O!$HC$15:$HL$15,'Ciclo Semaforico'!BR$30,O!$HC55:$HL55)),(SUMIF(S!$HC$15:$HL$15,'Ciclo Semaforico'!BR$30,S!$HC55:$HL55)+SUMIF(N!$HC$15:$HL$15,'Ciclo Semaforico'!BR$30,N!$HC55:$HL55)+SUMIF(E!$HC$15:$HL$15,'Ciclo Semaforico'!BR$30,E!$HC55:$HL55)+SUMIF(O!$HC$15:$HL$15,'Ciclo Semaforico'!BR$30,O!$HC55:$HL55))*BR$31))</f>
        <v>0</v>
      </c>
      <c r="BS80" s="245">
        <f>IF(BS$32="",IF(BS$31="",(SUMIF(S!$HC$15:$HL$15,'Ciclo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Semaforico'!BS$30,O!$HC55:$HL55))*BS$31),(SUMIF(S!$HC$15:$HL$15,'Ciclo Semaforico'!BS$32,S!$HC55:$HL55)+SUMIF(N!$HC$15:$HL$15,'Ciclo Semaforico'!BS$32,N!$HC55:$HL55)+SUMIF(E!$HC$15:$HL$15,'Ciclo Semaforico'!BS$32,E!$HC55:$HL55)+SUMIF(O!$HC$15:$HL$15,'Ciclo Semaforico'!BS$32,O!$HC55:$HL55))-IF(BS$31="",(SUMIF(S!$HC$15:$HL$15,'Ciclo Semaforico'!BS$30,S!$HC55:$HL55)+SUMIF(N!$HC$15:$HL$15,'Ciclo Semaforico'!BS$30,N!$HC55:$HL55)+SUMIF(E!$HC$15:$HL$15,'Ciclo Semaforico'!BS$30,E!$HC55:$HL55)+SUMIF(O!$HC$15:$HL$15,'Ciclo Semaforico'!BS$30,O!$HC55:$HL55)),(SUMIF(S!$HC$15:$HL$15,'Ciclo Semaforico'!BS$30,S!$HC55:$HL55)+SUMIF(N!$HC$15:$HL$15,'Ciclo Semaforico'!BS$30,N!$HC55:$HL55)+SUMIF(E!$HC$15:$HL$15,'Ciclo Semaforico'!BS$30,E!$HC55:$HL55)+SUMIF(O!$HC$15:$HL$15,'Ciclo Semaforico'!BS$30,O!$HC55:$HL55))*BS$31))</f>
        <v>0</v>
      </c>
      <c r="BT80" s="245">
        <f>IF(BT$32="",IF(BT$31="",(SUMIF(S!$HC$15:$HL$15,'Ciclo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Semaforico'!BT$30,O!$HC55:$HL55))*BT$31),(SUMIF(S!$HC$15:$HL$15,'Ciclo Semaforico'!BT$32,S!$HC55:$HL55)+SUMIF(N!$HC$15:$HL$15,'Ciclo Semaforico'!BT$32,N!$HC55:$HL55)+SUMIF(E!$HC$15:$HL$15,'Ciclo Semaforico'!BT$32,E!$HC55:$HL55)+SUMIF(O!$HC$15:$HL$15,'Ciclo Semaforico'!BT$32,O!$HC55:$HL55))-IF(BT$31="",(SUMIF(S!$HC$15:$HL$15,'Ciclo Semaforico'!BT$30,S!$HC55:$HL55)+SUMIF(N!$HC$15:$HL$15,'Ciclo Semaforico'!BT$30,N!$HC55:$HL55)+SUMIF(E!$HC$15:$HL$15,'Ciclo Semaforico'!BT$30,E!$HC55:$HL55)+SUMIF(O!$HC$15:$HL$15,'Ciclo Semaforico'!BT$30,O!$HC55:$HL55)),(SUMIF(S!$HC$15:$HL$15,'Ciclo Semaforico'!BT$30,S!$HC55:$HL55)+SUMIF(N!$HC$15:$HL$15,'Ciclo Semaforico'!BT$30,N!$HC55:$HL55)+SUMIF(E!$HC$15:$HL$15,'Ciclo Semaforico'!BT$30,E!$HC55:$HL55)+SUMIF(O!$HC$15:$HL$15,'Ciclo Semaforico'!BT$30,O!$HC55:$HL55))*BT$31))</f>
        <v>0</v>
      </c>
      <c r="BU80" s="245">
        <f>IF(BU$32="",IF(BU$31="",(SUMIF(S!$HC$15:$HL$15,'Ciclo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Semaforico'!BU$30,O!$HC55:$HL55))*BU$31),(SUMIF(S!$HC$15:$HL$15,'Ciclo Semaforico'!BU$32,S!$HC55:$HL55)+SUMIF(N!$HC$15:$HL$15,'Ciclo Semaforico'!BU$32,N!$HC55:$HL55)+SUMIF(E!$HC$15:$HL$15,'Ciclo Semaforico'!BU$32,E!$HC55:$HL55)+SUMIF(O!$HC$15:$HL$15,'Ciclo Semaforico'!BU$32,O!$HC55:$HL55))-IF(BU$31="",(SUMIF(S!$HC$15:$HL$15,'Ciclo Semaforico'!BU$30,S!$HC55:$HL55)+SUMIF(N!$HC$15:$HL$15,'Ciclo Semaforico'!BU$30,N!$HC55:$HL55)+SUMIF(E!$HC$15:$HL$15,'Ciclo Semaforico'!BU$30,E!$HC55:$HL55)+SUMIF(O!$HC$15:$HL$15,'Ciclo Semaforico'!BU$30,O!$HC55:$HL55)),(SUMIF(S!$HC$15:$HL$15,'Ciclo Semaforico'!BU$30,S!$HC55:$HL55)+SUMIF(N!$HC$15:$HL$15,'Ciclo Semaforico'!BU$30,N!$HC55:$HL55)+SUMIF(E!$HC$15:$HL$15,'Ciclo Semaforico'!BU$30,E!$HC55:$HL55)+SUMIF(O!$HC$15:$HL$15,'Ciclo Semaforico'!BU$30,O!$HC55:$HL55))*BU$31))</f>
        <v>0</v>
      </c>
      <c r="BV80" s="246">
        <f>IF(BV$32="",IF(BV$31="",(SUMIF(S!$HC$15:$HL$15,'Ciclo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Semaforico'!BV$30,O!$HC55:$HL55))*BV$31),(SUMIF(S!$HC$15:$HL$15,'Ciclo Semaforico'!BV$32,S!$HC55:$HL55)+SUMIF(N!$HC$15:$HL$15,'Ciclo Semaforico'!BV$32,N!$HC55:$HL55)+SUMIF(E!$HC$15:$HL$15,'Ciclo Semaforico'!BV$32,E!$HC55:$HL55)+SUMIF(O!$HC$15:$HL$15,'Ciclo Semaforico'!BV$32,O!$HC55:$HL55))-IF(BV$31="",(SUMIF(S!$HC$15:$HL$15,'Ciclo Semaforico'!BV$30,S!$HC55:$HL55)+SUMIF(N!$HC$15:$HL$15,'Ciclo Semaforico'!BV$30,N!$HC55:$HL55)+SUMIF(E!$HC$15:$HL$15,'Ciclo Semaforico'!BV$30,E!$HC55:$HL55)+SUMIF(O!$HC$15:$HL$15,'Ciclo Semaforico'!BV$30,O!$HC55:$HL55)),(SUMIF(S!$HC$15:$HL$15,'Ciclo Semaforico'!BV$30,S!$HC55:$HL55)+SUMIF(N!$HC$15:$HL$15,'Ciclo Semaforico'!BV$30,N!$HC55:$HL55)+SUMIF(E!$HC$15:$HL$15,'Ciclo Semaforico'!BV$30,E!$HC55:$HL55)+SUMIF(O!$HC$15:$HL$15,'Ciclo Semaforico'!BV$30,O!$HC55:$HL55))*BV$31))</f>
        <v>0</v>
      </c>
      <c r="BW80" s="244">
        <f>IF(BW$32="",IF(BW$31="",(SUMIF(S!$HC$15:$HL$15,'Ciclo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Semaforico'!BW$30,O!$HC55:$HL55))*BW$31),(SUMIF(S!$HC$15:$HL$15,'Ciclo Semaforico'!BW$32,S!$HC55:$HL55)+SUMIF(N!$HC$15:$HL$15,'Ciclo Semaforico'!BW$32,N!$HC55:$HL55)+SUMIF(E!$HC$15:$HL$15,'Ciclo Semaforico'!BW$32,E!$HC55:$HL55)+SUMIF(O!$HC$15:$HL$15,'Ciclo Semaforico'!BW$32,O!$HC55:$HL55))-IF(BW$31="",(SUMIF(S!$HC$15:$HL$15,'Ciclo Semaforico'!BW$30,S!$HC55:$HL55)+SUMIF(N!$HC$15:$HL$15,'Ciclo Semaforico'!BW$30,N!$HC55:$HL55)+SUMIF(E!$HC$15:$HL$15,'Ciclo Semaforico'!BW$30,E!$HC55:$HL55)+SUMIF(O!$HC$15:$HL$15,'Ciclo Semaforico'!BW$30,O!$HC55:$HL55)),(SUMIF(S!$HC$15:$HL$15,'Ciclo Semaforico'!BW$30,S!$HC55:$HL55)+SUMIF(N!$HC$15:$HL$15,'Ciclo Semaforico'!BW$30,N!$HC55:$HL55)+SUMIF(E!$HC$15:$HL$15,'Ciclo Semaforico'!BW$30,E!$HC55:$HL55)+SUMIF(O!$HC$15:$HL$15,'Ciclo Semaforico'!BW$30,O!$HC55:$HL55))*BW$31))</f>
        <v>0</v>
      </c>
      <c r="BX80" s="245">
        <f>IF(BX$32="",IF(BX$31="",(SUMIF(S!$HC$15:$HL$15,'Ciclo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Semaforico'!BX$30,O!$HC55:$HL55))*BX$31),(SUMIF(S!$HC$15:$HL$15,'Ciclo Semaforico'!BX$32,S!$HC55:$HL55)+SUMIF(N!$HC$15:$HL$15,'Ciclo Semaforico'!BX$32,N!$HC55:$HL55)+SUMIF(E!$HC$15:$HL$15,'Ciclo Semaforico'!BX$32,E!$HC55:$HL55)+SUMIF(O!$HC$15:$HL$15,'Ciclo Semaforico'!BX$32,O!$HC55:$HL55))-IF(BX$31="",(SUMIF(S!$HC$15:$HL$15,'Ciclo Semaforico'!BX$30,S!$HC55:$HL55)+SUMIF(N!$HC$15:$HL$15,'Ciclo Semaforico'!BX$30,N!$HC55:$HL55)+SUMIF(E!$HC$15:$HL$15,'Ciclo Semaforico'!BX$30,E!$HC55:$HL55)+SUMIF(O!$HC$15:$HL$15,'Ciclo Semaforico'!BX$30,O!$HC55:$HL55)),(SUMIF(S!$HC$15:$HL$15,'Ciclo Semaforico'!BX$30,S!$HC55:$HL55)+SUMIF(N!$HC$15:$HL$15,'Ciclo Semaforico'!BX$30,N!$HC55:$HL55)+SUMIF(E!$HC$15:$HL$15,'Ciclo Semaforico'!BX$30,E!$HC55:$HL55)+SUMIF(O!$HC$15:$HL$15,'Ciclo Semaforico'!BX$30,O!$HC55:$HL55))*BX$31))</f>
        <v>0</v>
      </c>
      <c r="BY80" s="245">
        <f>IF(BY$32="",IF(BY$31="",(SUMIF(S!$HC$15:$HL$15,'Ciclo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Semaforico'!BY$30,O!$HC55:$HL55))*BY$31),(SUMIF(S!$HC$15:$HL$15,'Ciclo Semaforico'!BY$32,S!$HC55:$HL55)+SUMIF(N!$HC$15:$HL$15,'Ciclo Semaforico'!BY$32,N!$HC55:$HL55)+SUMIF(E!$HC$15:$HL$15,'Ciclo Semaforico'!BY$32,E!$HC55:$HL55)+SUMIF(O!$HC$15:$HL$15,'Ciclo Semaforico'!BY$32,O!$HC55:$HL55))-IF(BY$31="",(SUMIF(S!$HC$15:$HL$15,'Ciclo Semaforico'!BY$30,S!$HC55:$HL55)+SUMIF(N!$HC$15:$HL$15,'Ciclo Semaforico'!BY$30,N!$HC55:$HL55)+SUMIF(E!$HC$15:$HL$15,'Ciclo Semaforico'!BY$30,E!$HC55:$HL55)+SUMIF(O!$HC$15:$HL$15,'Ciclo Semaforico'!BY$30,O!$HC55:$HL55)),(SUMIF(S!$HC$15:$HL$15,'Ciclo Semaforico'!BY$30,S!$HC55:$HL55)+SUMIF(N!$HC$15:$HL$15,'Ciclo Semaforico'!BY$30,N!$HC55:$HL55)+SUMIF(E!$HC$15:$HL$15,'Ciclo Semaforico'!BY$30,E!$HC55:$HL55)+SUMIF(O!$HC$15:$HL$15,'Ciclo Semaforico'!BY$30,O!$HC55:$HL55))*BY$31))</f>
        <v>0</v>
      </c>
      <c r="BZ80" s="245">
        <f>IF(BZ$32="",IF(BZ$31="",(SUMIF(S!$HC$15:$HL$15,'Ciclo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Semaforico'!BZ$30,O!$HC55:$HL55))*BZ$31),(SUMIF(S!$HC$15:$HL$15,'Ciclo Semaforico'!BZ$32,S!$HC55:$HL55)+SUMIF(N!$HC$15:$HL$15,'Ciclo Semaforico'!BZ$32,N!$HC55:$HL55)+SUMIF(E!$HC$15:$HL$15,'Ciclo Semaforico'!BZ$32,E!$HC55:$HL55)+SUMIF(O!$HC$15:$HL$15,'Ciclo Semaforico'!BZ$32,O!$HC55:$HL55))-IF(BZ$31="",(SUMIF(S!$HC$15:$HL$15,'Ciclo Semaforico'!BZ$30,S!$HC55:$HL55)+SUMIF(N!$HC$15:$HL$15,'Ciclo Semaforico'!BZ$30,N!$HC55:$HL55)+SUMIF(E!$HC$15:$HL$15,'Ciclo Semaforico'!BZ$30,E!$HC55:$HL55)+SUMIF(O!$HC$15:$HL$15,'Ciclo Semaforico'!BZ$30,O!$HC55:$HL55)),(SUMIF(S!$HC$15:$HL$15,'Ciclo Semaforico'!BZ$30,S!$HC55:$HL55)+SUMIF(N!$HC$15:$HL$15,'Ciclo Semaforico'!BZ$30,N!$HC55:$HL55)+SUMIF(E!$HC$15:$HL$15,'Ciclo Semaforico'!BZ$30,E!$HC55:$HL55)+SUMIF(O!$HC$15:$HL$15,'Ciclo Semaforico'!BZ$30,O!$HC55:$HL55))*BZ$31))</f>
        <v>0</v>
      </c>
      <c r="CA80" s="245">
        <f>IF(CA$32="",IF(CA$31="",(SUMIF(S!$HC$15:$HL$15,'Ciclo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Semaforico'!CA$30,O!$HC55:$HL55))*CA$31),(SUMIF(S!$HC$15:$HL$15,'Ciclo Semaforico'!CA$32,S!$HC55:$HL55)+SUMIF(N!$HC$15:$HL$15,'Ciclo Semaforico'!CA$32,N!$HC55:$HL55)+SUMIF(E!$HC$15:$HL$15,'Ciclo Semaforico'!CA$32,E!$HC55:$HL55)+SUMIF(O!$HC$15:$HL$15,'Ciclo Semaforico'!CA$32,O!$HC55:$HL55))-IF(CA$31="",(SUMIF(S!$HC$15:$HL$15,'Ciclo Semaforico'!CA$30,S!$HC55:$HL55)+SUMIF(N!$HC$15:$HL$15,'Ciclo Semaforico'!CA$30,N!$HC55:$HL55)+SUMIF(E!$HC$15:$HL$15,'Ciclo Semaforico'!CA$30,E!$HC55:$HL55)+SUMIF(O!$HC$15:$HL$15,'Ciclo Semaforico'!CA$30,O!$HC55:$HL55)),(SUMIF(S!$HC$15:$HL$15,'Ciclo Semaforico'!CA$30,S!$HC55:$HL55)+SUMIF(N!$HC$15:$HL$15,'Ciclo Semaforico'!CA$30,N!$HC55:$HL55)+SUMIF(E!$HC$15:$HL$15,'Ciclo Semaforico'!CA$30,E!$HC55:$HL55)+SUMIF(O!$HC$15:$HL$15,'Ciclo Semaforico'!CA$30,O!$HC55:$HL55))*CA$31))</f>
        <v>0</v>
      </c>
      <c r="CB80" s="245">
        <f>IF(CB$32="",IF(CB$31="",(SUMIF(S!$HC$15:$HL$15,'Ciclo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Semaforico'!CB$30,O!$HC55:$HL55))*CB$31),(SUMIF(S!$HC$15:$HL$15,'Ciclo Semaforico'!CB$32,S!$HC55:$HL55)+SUMIF(N!$HC$15:$HL$15,'Ciclo Semaforico'!CB$32,N!$HC55:$HL55)+SUMIF(E!$HC$15:$HL$15,'Ciclo Semaforico'!CB$32,E!$HC55:$HL55)+SUMIF(O!$HC$15:$HL$15,'Ciclo Semaforico'!CB$32,O!$HC55:$HL55))-IF(CB$31="",(SUMIF(S!$HC$15:$HL$15,'Ciclo Semaforico'!CB$30,S!$HC55:$HL55)+SUMIF(N!$HC$15:$HL$15,'Ciclo Semaforico'!CB$30,N!$HC55:$HL55)+SUMIF(E!$HC$15:$HL$15,'Ciclo Semaforico'!CB$30,E!$HC55:$HL55)+SUMIF(O!$HC$15:$HL$15,'Ciclo Semaforico'!CB$30,O!$HC55:$HL55)),(SUMIF(S!$HC$15:$HL$15,'Ciclo Semaforico'!CB$30,S!$HC55:$HL55)+SUMIF(N!$HC$15:$HL$15,'Ciclo Semaforico'!CB$30,N!$HC55:$HL55)+SUMIF(E!$HC$15:$HL$15,'Ciclo Semaforico'!CB$30,E!$HC55:$HL55)+SUMIF(O!$HC$15:$HL$15,'Ciclo Semaforico'!CB$30,O!$HC55:$HL55))*CB$31))</f>
        <v>0</v>
      </c>
      <c r="CC80" s="245">
        <f>IF(CC$32="",IF(CC$31="",(SUMIF(S!$HC$15:$HL$15,'Ciclo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Semaforico'!CC$30,O!$HC55:$HL55))*CC$31),(SUMIF(S!$HC$15:$HL$15,'Ciclo Semaforico'!CC$32,S!$HC55:$HL55)+SUMIF(N!$HC$15:$HL$15,'Ciclo Semaforico'!CC$32,N!$HC55:$HL55)+SUMIF(E!$HC$15:$HL$15,'Ciclo Semaforico'!CC$32,E!$HC55:$HL55)+SUMIF(O!$HC$15:$HL$15,'Ciclo Semaforico'!CC$32,O!$HC55:$HL55))-IF(CC$31="",(SUMIF(S!$HC$15:$HL$15,'Ciclo Semaforico'!CC$30,S!$HC55:$HL55)+SUMIF(N!$HC$15:$HL$15,'Ciclo Semaforico'!CC$30,N!$HC55:$HL55)+SUMIF(E!$HC$15:$HL$15,'Ciclo Semaforico'!CC$30,E!$HC55:$HL55)+SUMIF(O!$HC$15:$HL$15,'Ciclo Semaforico'!CC$30,O!$HC55:$HL55)),(SUMIF(S!$HC$15:$HL$15,'Ciclo Semaforico'!CC$30,S!$HC55:$HL55)+SUMIF(N!$HC$15:$HL$15,'Ciclo Semaforico'!CC$30,N!$HC55:$HL55)+SUMIF(E!$HC$15:$HL$15,'Ciclo Semaforico'!CC$30,E!$HC55:$HL55)+SUMIF(O!$HC$15:$HL$15,'Ciclo Semaforico'!CC$30,O!$HC55:$HL55))*CC$31))</f>
        <v>0</v>
      </c>
      <c r="CD80" s="245">
        <f>IF(CD$32="",IF(CD$31="",(SUMIF(S!$HC$15:$HL$15,'Ciclo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Semaforico'!CD$30,O!$HC55:$HL55))*CD$31),(SUMIF(S!$HC$15:$HL$15,'Ciclo Semaforico'!CD$32,S!$HC55:$HL55)+SUMIF(N!$HC$15:$HL$15,'Ciclo Semaforico'!CD$32,N!$HC55:$HL55)+SUMIF(E!$HC$15:$HL$15,'Ciclo Semaforico'!CD$32,E!$HC55:$HL55)+SUMIF(O!$HC$15:$HL$15,'Ciclo Semaforico'!CD$32,O!$HC55:$HL55))-IF(CD$31="",(SUMIF(S!$HC$15:$HL$15,'Ciclo Semaforico'!CD$30,S!$HC55:$HL55)+SUMIF(N!$HC$15:$HL$15,'Ciclo Semaforico'!CD$30,N!$HC55:$HL55)+SUMIF(E!$HC$15:$HL$15,'Ciclo Semaforico'!CD$30,E!$HC55:$HL55)+SUMIF(O!$HC$15:$HL$15,'Ciclo Semaforico'!CD$30,O!$HC55:$HL55)),(SUMIF(S!$HC$15:$HL$15,'Ciclo Semaforico'!CD$30,S!$HC55:$HL55)+SUMIF(N!$HC$15:$HL$15,'Ciclo Semaforico'!CD$30,N!$HC55:$HL55)+SUMIF(E!$HC$15:$HL$15,'Ciclo Semaforico'!CD$30,E!$HC55:$HL55)+SUMIF(O!$HC$15:$HL$15,'Ciclo Semaforico'!CD$30,O!$HC55:$HL55))*CD$31))</f>
        <v>0</v>
      </c>
      <c r="CE80" s="245">
        <f>IF(CE$32="",IF(CE$31="",(SUMIF(S!$HC$15:$HL$15,'Ciclo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Semaforico'!CE$30,O!$HC55:$HL55))*CE$31),(SUMIF(S!$HC$15:$HL$15,'Ciclo Semaforico'!CE$32,S!$HC55:$HL55)+SUMIF(N!$HC$15:$HL$15,'Ciclo Semaforico'!CE$32,N!$HC55:$HL55)+SUMIF(E!$HC$15:$HL$15,'Ciclo Semaforico'!CE$32,E!$HC55:$HL55)+SUMIF(O!$HC$15:$HL$15,'Ciclo Semaforico'!CE$32,O!$HC55:$HL55))-IF(CE$31="",(SUMIF(S!$HC$15:$HL$15,'Ciclo Semaforico'!CE$30,S!$HC55:$HL55)+SUMIF(N!$HC$15:$HL$15,'Ciclo Semaforico'!CE$30,N!$HC55:$HL55)+SUMIF(E!$HC$15:$HL$15,'Ciclo Semaforico'!CE$30,E!$HC55:$HL55)+SUMIF(O!$HC$15:$HL$15,'Ciclo Semaforico'!CE$30,O!$HC55:$HL55)),(SUMIF(S!$HC$15:$HL$15,'Ciclo Semaforico'!CE$30,S!$HC55:$HL55)+SUMIF(N!$HC$15:$HL$15,'Ciclo Semaforico'!CE$30,N!$HC55:$HL55)+SUMIF(E!$HC$15:$HL$15,'Ciclo Semaforico'!CE$30,E!$HC55:$HL55)+SUMIF(O!$HC$15:$HL$15,'Ciclo Semaforico'!CE$30,O!$HC55:$HL55))*CE$31))</f>
        <v>0</v>
      </c>
      <c r="CF80" s="245">
        <f>IF(CF$32="",IF(CF$31="",(SUMIF(S!$HC$15:$HL$15,'Ciclo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Semaforico'!CF$30,O!$HC55:$HL55))*CF$31),(SUMIF(S!$HC$15:$HL$15,'Ciclo Semaforico'!CF$32,S!$HC55:$HL55)+SUMIF(N!$HC$15:$HL$15,'Ciclo Semaforico'!CF$32,N!$HC55:$HL55)+SUMIF(E!$HC$15:$HL$15,'Ciclo Semaforico'!CF$32,E!$HC55:$HL55)+SUMIF(O!$HC$15:$HL$15,'Ciclo Semaforico'!CF$32,O!$HC55:$HL55))-IF(CF$31="",(SUMIF(S!$HC$15:$HL$15,'Ciclo Semaforico'!CF$30,S!$HC55:$HL55)+SUMIF(N!$HC$15:$HL$15,'Ciclo Semaforico'!CF$30,N!$HC55:$HL55)+SUMIF(E!$HC$15:$HL$15,'Ciclo Semaforico'!CF$30,E!$HC55:$HL55)+SUMIF(O!$HC$15:$HL$15,'Ciclo Semaforico'!CF$30,O!$HC55:$HL55)),(SUMIF(S!$HC$15:$HL$15,'Ciclo Semaforico'!CF$30,S!$HC55:$HL55)+SUMIF(N!$HC$15:$HL$15,'Ciclo Semaforico'!CF$30,N!$HC55:$HL55)+SUMIF(E!$HC$15:$HL$15,'Ciclo Semaforico'!CF$30,E!$HC55:$HL55)+SUMIF(O!$HC$15:$HL$15,'Ciclo Semaforico'!CF$30,O!$HC55:$HL55))*CF$31))</f>
        <v>0</v>
      </c>
      <c r="CG80" s="245">
        <f>IF(CG$32="",IF(CG$31="",(SUMIF(S!$HC$15:$HL$15,'Ciclo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Semaforico'!CG$30,O!$HC55:$HL55))*CG$31),(SUMIF(S!$HC$15:$HL$15,'Ciclo Semaforico'!CG$32,S!$HC55:$HL55)+SUMIF(N!$HC$15:$HL$15,'Ciclo Semaforico'!CG$32,N!$HC55:$HL55)+SUMIF(E!$HC$15:$HL$15,'Ciclo Semaforico'!CG$32,E!$HC55:$HL55)+SUMIF(O!$HC$15:$HL$15,'Ciclo Semaforico'!CG$32,O!$HC55:$HL55))-IF(CG$31="",(SUMIF(S!$HC$15:$HL$15,'Ciclo Semaforico'!CG$30,S!$HC55:$HL55)+SUMIF(N!$HC$15:$HL$15,'Ciclo Semaforico'!CG$30,N!$HC55:$HL55)+SUMIF(E!$HC$15:$HL$15,'Ciclo Semaforico'!CG$30,E!$HC55:$HL55)+SUMIF(O!$HC$15:$HL$15,'Ciclo Semaforico'!CG$30,O!$HC55:$HL55)),(SUMIF(S!$HC$15:$HL$15,'Ciclo Semaforico'!CG$30,S!$HC55:$HL55)+SUMIF(N!$HC$15:$HL$15,'Ciclo Semaforico'!CG$30,N!$HC55:$HL55)+SUMIF(E!$HC$15:$HL$15,'Ciclo Semaforico'!CG$30,E!$HC55:$HL55)+SUMIF(O!$HC$15:$HL$15,'Ciclo Semaforico'!CG$30,O!$HC55:$HL55))*CG$31))</f>
        <v>0</v>
      </c>
      <c r="CH80" s="246">
        <f>IF(CH$32="",IF(CH$31="",(SUMIF(S!$HC$15:$HL$15,'Ciclo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Semaforico'!CH$30,O!$HC55:$HL55))*CH$31),(SUMIF(S!$HC$15:$HL$15,'Ciclo Semaforico'!CH$32,S!$HC55:$HL55)+SUMIF(N!$HC$15:$HL$15,'Ciclo Semaforico'!CH$32,N!$HC55:$HL55)+SUMIF(E!$HC$15:$HL$15,'Ciclo Semaforico'!CH$32,E!$HC55:$HL55)+SUMIF(O!$HC$15:$HL$15,'Ciclo Semaforico'!CH$32,O!$HC55:$HL55))-IF(CH$31="",(SUMIF(S!$HC$15:$HL$15,'Ciclo Semaforico'!CH$30,S!$HC55:$HL55)+SUMIF(N!$HC$15:$HL$15,'Ciclo Semaforico'!CH$30,N!$HC55:$HL55)+SUMIF(E!$HC$15:$HL$15,'Ciclo Semaforico'!CH$30,E!$HC55:$HL55)+SUMIF(O!$HC$15:$HL$15,'Ciclo Semaforico'!CH$30,O!$HC55:$HL55)),(SUMIF(S!$HC$15:$HL$15,'Ciclo Semaforico'!CH$30,S!$HC55:$HL55)+SUMIF(N!$HC$15:$HL$15,'Ciclo Semaforico'!CH$30,N!$HC55:$HL55)+SUMIF(E!$HC$15:$HL$15,'Ciclo Semaforico'!CH$30,E!$HC55:$HL55)+SUMIF(O!$HC$15:$HL$15,'Ciclo Semaforico'!CH$30,O!$HC55:$HL55))*CH$31))</f>
        <v>0</v>
      </c>
      <c r="CI80" s="244">
        <f t="shared" si="208"/>
        <v>0</v>
      </c>
      <c r="CJ80" s="245">
        <f t="shared" si="209"/>
        <v>0</v>
      </c>
      <c r="CK80" s="245">
        <f t="shared" si="210"/>
        <v>0</v>
      </c>
      <c r="CL80" s="245">
        <f t="shared" si="211"/>
        <v>0</v>
      </c>
      <c r="CM80" s="245" t="e">
        <f t="shared" si="212"/>
        <v>#REF!</v>
      </c>
      <c r="CN80" s="245">
        <f t="shared" si="213"/>
        <v>0</v>
      </c>
      <c r="CO80" s="245">
        <f t="shared" si="214"/>
        <v>0</v>
      </c>
      <c r="CP80" s="245">
        <f t="shared" si="215"/>
        <v>0</v>
      </c>
      <c r="CQ80" s="245">
        <f t="shared" si="216"/>
        <v>0</v>
      </c>
      <c r="CR80" s="245">
        <f t="shared" si="217"/>
        <v>0</v>
      </c>
      <c r="CS80" s="245">
        <f t="shared" si="218"/>
        <v>0</v>
      </c>
      <c r="CT80" s="246">
        <f t="shared" si="219"/>
        <v>0</v>
      </c>
      <c r="CU80" s="244">
        <f t="shared" si="220"/>
        <v>0</v>
      </c>
      <c r="CV80" s="245">
        <f t="shared" si="221"/>
        <v>0</v>
      </c>
      <c r="CW80" s="245">
        <f t="shared" si="222"/>
        <v>0</v>
      </c>
      <c r="CX80" s="245">
        <f t="shared" si="223"/>
        <v>0</v>
      </c>
      <c r="CY80" s="245">
        <f t="shared" si="224"/>
        <v>0</v>
      </c>
      <c r="CZ80" s="245">
        <f t="shared" si="225"/>
        <v>0</v>
      </c>
      <c r="DA80" s="245">
        <f t="shared" si="226"/>
        <v>0</v>
      </c>
      <c r="DB80" s="245">
        <f t="shared" si="227"/>
        <v>0</v>
      </c>
      <c r="DC80" s="245">
        <f t="shared" si="228"/>
        <v>0</v>
      </c>
      <c r="DD80" s="245">
        <f t="shared" si="229"/>
        <v>0</v>
      </c>
      <c r="DE80" s="245">
        <f t="shared" si="230"/>
        <v>0</v>
      </c>
      <c r="DF80" s="246">
        <f t="shared" si="231"/>
        <v>0</v>
      </c>
      <c r="DG80" s="244" t="e">
        <f t="shared" si="232"/>
        <v>#REF!</v>
      </c>
      <c r="DH80" s="245" t="e">
        <f t="shared" si="233"/>
        <v>#REF!</v>
      </c>
      <c r="DI80" s="245" t="e">
        <f t="shared" si="234"/>
        <v>#REF!</v>
      </c>
      <c r="DJ80" s="245" t="e">
        <f t="shared" si="235"/>
        <v>#REF!</v>
      </c>
      <c r="DK80" s="245" t="e">
        <f t="shared" si="236"/>
        <v>#REF!</v>
      </c>
      <c r="DL80" s="245" t="e">
        <f t="shared" si="237"/>
        <v>#REF!</v>
      </c>
      <c r="DM80" s="245">
        <f t="shared" si="238"/>
        <v>0</v>
      </c>
      <c r="DN80" s="245">
        <f t="shared" si="239"/>
        <v>0</v>
      </c>
      <c r="DO80" s="245">
        <f t="shared" si="240"/>
        <v>0</v>
      </c>
      <c r="DP80" s="245">
        <f t="shared" si="241"/>
        <v>0</v>
      </c>
      <c r="DQ80" s="245">
        <f t="shared" si="242"/>
        <v>0</v>
      </c>
      <c r="DR80" s="246">
        <f t="shared" si="243"/>
        <v>0</v>
      </c>
      <c r="DS80" s="244">
        <f t="shared" si="244"/>
        <v>0</v>
      </c>
      <c r="DT80" s="245">
        <f t="shared" si="245"/>
        <v>0</v>
      </c>
      <c r="DU80" s="245">
        <f t="shared" si="246"/>
        <v>0</v>
      </c>
      <c r="DV80" s="245">
        <f t="shared" si="247"/>
        <v>0</v>
      </c>
      <c r="DW80" s="245">
        <f t="shared" si="248"/>
        <v>0</v>
      </c>
      <c r="DX80" s="245">
        <f t="shared" si="249"/>
        <v>0</v>
      </c>
      <c r="DY80" s="245">
        <f t="shared" si="250"/>
        <v>0</v>
      </c>
      <c r="DZ80" s="245">
        <f t="shared" si="251"/>
        <v>0</v>
      </c>
      <c r="EA80" s="245">
        <f t="shared" si="252"/>
        <v>0</v>
      </c>
      <c r="EB80" s="245">
        <f t="shared" si="253"/>
        <v>0</v>
      </c>
      <c r="EC80" s="245">
        <f t="shared" si="254"/>
        <v>0</v>
      </c>
      <c r="ED80" s="246">
        <f t="shared" si="255"/>
        <v>0</v>
      </c>
      <c r="EE80" s="244">
        <f t="shared" si="256"/>
        <v>0</v>
      </c>
      <c r="EF80" s="245">
        <f t="shared" si="257"/>
        <v>0</v>
      </c>
      <c r="EG80" s="245">
        <f t="shared" si="258"/>
        <v>0</v>
      </c>
      <c r="EH80" s="245">
        <f t="shared" si="259"/>
        <v>0</v>
      </c>
      <c r="EI80" s="245">
        <f t="shared" si="260"/>
        <v>0</v>
      </c>
      <c r="EJ80" s="245">
        <f t="shared" si="261"/>
        <v>0</v>
      </c>
      <c r="EK80" s="245">
        <f t="shared" si="262"/>
        <v>0</v>
      </c>
      <c r="EL80" s="245">
        <f t="shared" si="263"/>
        <v>0</v>
      </c>
      <c r="EM80" s="245">
        <f t="shared" si="264"/>
        <v>0</v>
      </c>
      <c r="EN80" s="245">
        <f t="shared" si="265"/>
        <v>0</v>
      </c>
      <c r="EO80" s="245">
        <f t="shared" si="266"/>
        <v>0</v>
      </c>
      <c r="EP80" s="246">
        <f t="shared" si="267"/>
        <v>0</v>
      </c>
      <c r="EQ80" s="255">
        <f t="shared" si="268"/>
        <v>0</v>
      </c>
      <c r="ER80" s="256">
        <f t="shared" si="269"/>
        <v>0</v>
      </c>
      <c r="ES80" s="256">
        <f t="shared" si="270"/>
        <v>0</v>
      </c>
      <c r="ET80" s="256">
        <f t="shared" si="271"/>
        <v>0</v>
      </c>
      <c r="EU80" s="256" t="e">
        <f t="shared" si="272"/>
        <v>#REF!</v>
      </c>
      <c r="EV80" s="256">
        <f t="shared" si="273"/>
        <v>0</v>
      </c>
      <c r="EW80" s="256">
        <f t="shared" si="274"/>
        <v>0</v>
      </c>
      <c r="EX80" s="256" t="str">
        <f t="shared" si="275"/>
        <v/>
      </c>
      <c r="EY80" s="256" t="str">
        <f t="shared" si="276"/>
        <v/>
      </c>
      <c r="EZ80" s="256" t="str">
        <f t="shared" si="277"/>
        <v/>
      </c>
      <c r="FA80" s="256" t="str">
        <f t="shared" si="278"/>
        <v/>
      </c>
      <c r="FB80" s="257" t="str">
        <f t="shared" si="279"/>
        <v/>
      </c>
      <c r="FC80" s="255">
        <f t="shared" si="280"/>
        <v>0</v>
      </c>
      <c r="FD80" s="256" t="str">
        <f t="shared" si="281"/>
        <v/>
      </c>
      <c r="FE80" s="256" t="str">
        <f t="shared" si="282"/>
        <v/>
      </c>
      <c r="FF80" s="256" t="str">
        <f t="shared" si="283"/>
        <v/>
      </c>
      <c r="FG80" s="256" t="str">
        <f t="shared" si="284"/>
        <v/>
      </c>
      <c r="FH80" s="256" t="str">
        <f t="shared" si="285"/>
        <v/>
      </c>
      <c r="FI80" s="256" t="str">
        <f t="shared" si="286"/>
        <v/>
      </c>
      <c r="FJ80" s="256" t="str">
        <f t="shared" si="287"/>
        <v/>
      </c>
      <c r="FK80" s="256" t="str">
        <f t="shared" si="288"/>
        <v/>
      </c>
      <c r="FL80" s="256" t="str">
        <f t="shared" si="289"/>
        <v/>
      </c>
      <c r="FM80" s="256" t="str">
        <f t="shared" si="290"/>
        <v/>
      </c>
      <c r="FN80" s="257" t="str">
        <f t="shared" si="291"/>
        <v/>
      </c>
      <c r="FO80" s="255" t="e">
        <f t="shared" si="292"/>
        <v>#REF!</v>
      </c>
      <c r="FP80" s="256" t="e">
        <f t="shared" si="293"/>
        <v>#REF!</v>
      </c>
      <c r="FQ80" s="256" t="e">
        <f t="shared" si="294"/>
        <v>#REF!</v>
      </c>
      <c r="FR80" s="256" t="e">
        <f t="shared" si="295"/>
        <v>#REF!</v>
      </c>
      <c r="FS80" s="256" t="e">
        <f t="shared" si="296"/>
        <v>#REF!</v>
      </c>
      <c r="FT80" s="256" t="e">
        <f t="shared" si="297"/>
        <v>#REF!</v>
      </c>
      <c r="FU80" s="256" t="str">
        <f t="shared" si="298"/>
        <v/>
      </c>
      <c r="FV80" s="256" t="str">
        <f t="shared" si="299"/>
        <v/>
      </c>
      <c r="FW80" s="256" t="str">
        <f t="shared" si="300"/>
        <v/>
      </c>
      <c r="FX80" s="256" t="str">
        <f t="shared" si="301"/>
        <v/>
      </c>
      <c r="FY80" s="256" t="str">
        <f t="shared" si="302"/>
        <v/>
      </c>
      <c r="FZ80" s="257" t="str">
        <f t="shared" si="303"/>
        <v/>
      </c>
      <c r="GA80" s="255" t="str">
        <f t="shared" si="304"/>
        <v/>
      </c>
      <c r="GB80" s="256" t="str">
        <f t="shared" si="305"/>
        <v/>
      </c>
      <c r="GC80" s="256" t="str">
        <f t="shared" si="306"/>
        <v/>
      </c>
      <c r="GD80" s="256" t="str">
        <f t="shared" si="307"/>
        <v/>
      </c>
      <c r="GE80" s="256" t="str">
        <f t="shared" si="308"/>
        <v/>
      </c>
      <c r="GF80" s="256" t="str">
        <f t="shared" si="309"/>
        <v/>
      </c>
      <c r="GG80" s="256" t="str">
        <f t="shared" si="310"/>
        <v/>
      </c>
      <c r="GH80" s="256" t="str">
        <f t="shared" si="311"/>
        <v/>
      </c>
      <c r="GI80" s="256" t="str">
        <f t="shared" si="312"/>
        <v/>
      </c>
      <c r="GJ80" s="256" t="str">
        <f t="shared" si="313"/>
        <v/>
      </c>
      <c r="GK80" s="256" t="str">
        <f t="shared" si="314"/>
        <v/>
      </c>
      <c r="GL80" s="257" t="str">
        <f t="shared" si="315"/>
        <v/>
      </c>
      <c r="GM80" s="255" t="str">
        <f t="shared" si="316"/>
        <v/>
      </c>
      <c r="GN80" s="256" t="str">
        <f t="shared" si="317"/>
        <v/>
      </c>
      <c r="GO80" s="256" t="str">
        <f t="shared" si="318"/>
        <v/>
      </c>
      <c r="GP80" s="256" t="str">
        <f t="shared" si="319"/>
        <v/>
      </c>
      <c r="GQ80" s="256" t="str">
        <f t="shared" si="320"/>
        <v/>
      </c>
      <c r="GR80" s="256" t="str">
        <f t="shared" si="321"/>
        <v/>
      </c>
      <c r="GS80" s="256" t="str">
        <f t="shared" si="322"/>
        <v/>
      </c>
      <c r="GT80" s="256" t="str">
        <f t="shared" si="323"/>
        <v/>
      </c>
      <c r="GU80" s="256" t="str">
        <f t="shared" si="324"/>
        <v/>
      </c>
      <c r="GV80" s="256" t="str">
        <f t="shared" si="325"/>
        <v/>
      </c>
      <c r="GW80" s="256" t="str">
        <f t="shared" si="326"/>
        <v/>
      </c>
      <c r="GX80" s="257" t="str">
        <f t="shared" si="327"/>
        <v/>
      </c>
      <c r="GY80" s="252">
        <f t="shared" si="332"/>
        <v>0</v>
      </c>
      <c r="GZ80" s="253" t="e">
        <f t="shared" si="332"/>
        <v>#REF!</v>
      </c>
      <c r="HA80" s="253">
        <f t="shared" si="332"/>
        <v>0</v>
      </c>
      <c r="HB80" s="253">
        <f t="shared" si="332"/>
        <v>0</v>
      </c>
      <c r="HC80" s="253">
        <f t="shared" si="332"/>
        <v>0</v>
      </c>
      <c r="HD80" s="253">
        <f t="shared" si="332"/>
        <v>0</v>
      </c>
      <c r="HE80" s="253">
        <f t="shared" si="332"/>
        <v>0</v>
      </c>
      <c r="HF80" s="254">
        <f t="shared" si="332"/>
        <v>0</v>
      </c>
      <c r="HG80" s="252">
        <f t="shared" si="333"/>
        <v>0</v>
      </c>
      <c r="HH80" s="253">
        <f t="shared" si="333"/>
        <v>0</v>
      </c>
      <c r="HI80" s="253">
        <f t="shared" si="333"/>
        <v>0</v>
      </c>
      <c r="HJ80" s="253">
        <f t="shared" si="333"/>
        <v>0</v>
      </c>
      <c r="HK80" s="253">
        <f t="shared" si="333"/>
        <v>0</v>
      </c>
      <c r="HL80" s="253">
        <f t="shared" si="333"/>
        <v>0</v>
      </c>
      <c r="HM80" s="253">
        <f t="shared" si="333"/>
        <v>0</v>
      </c>
      <c r="HN80" s="254">
        <f t="shared" si="333"/>
        <v>0</v>
      </c>
      <c r="HO80" s="252" t="e">
        <f t="shared" si="334"/>
        <v>#REF!</v>
      </c>
      <c r="HP80" s="253" t="e">
        <f t="shared" si="334"/>
        <v>#REF!</v>
      </c>
      <c r="HQ80" s="253">
        <f t="shared" si="334"/>
        <v>0</v>
      </c>
      <c r="HR80" s="253">
        <f t="shared" si="334"/>
        <v>0</v>
      </c>
      <c r="HS80" s="253">
        <f t="shared" si="334"/>
        <v>0</v>
      </c>
      <c r="HT80" s="253">
        <f t="shared" si="334"/>
        <v>0</v>
      </c>
      <c r="HU80" s="253">
        <f t="shared" si="334"/>
        <v>0</v>
      </c>
      <c r="HV80" s="254">
        <f t="shared" si="334"/>
        <v>0</v>
      </c>
      <c r="HW80" s="252">
        <f t="shared" si="335"/>
        <v>0</v>
      </c>
      <c r="HX80" s="253">
        <f t="shared" si="335"/>
        <v>0</v>
      </c>
      <c r="HY80" s="253">
        <f t="shared" si="335"/>
        <v>0</v>
      </c>
      <c r="HZ80" s="253">
        <f t="shared" si="335"/>
        <v>0</v>
      </c>
      <c r="IA80" s="253">
        <f t="shared" si="335"/>
        <v>0</v>
      </c>
      <c r="IB80" s="253">
        <f t="shared" si="335"/>
        <v>0</v>
      </c>
      <c r="IC80" s="253">
        <f t="shared" si="335"/>
        <v>0</v>
      </c>
      <c r="ID80" s="254">
        <f t="shared" si="335"/>
        <v>0</v>
      </c>
      <c r="IE80" s="252">
        <f t="shared" si="336"/>
        <v>0</v>
      </c>
      <c r="IF80" s="253">
        <f t="shared" si="336"/>
        <v>0</v>
      </c>
      <c r="IG80" s="253">
        <f t="shared" si="336"/>
        <v>0</v>
      </c>
      <c r="IH80" s="253">
        <f t="shared" si="336"/>
        <v>0</v>
      </c>
      <c r="II80" s="253">
        <f t="shared" si="336"/>
        <v>0</v>
      </c>
      <c r="IJ80" s="253">
        <f t="shared" si="336"/>
        <v>0</v>
      </c>
      <c r="IK80" s="253">
        <f t="shared" si="336"/>
        <v>0</v>
      </c>
      <c r="IL80" s="254">
        <f t="shared" si="336"/>
        <v>0</v>
      </c>
      <c r="IM80" s="255" t="e">
        <f t="shared" si="203"/>
        <v>#REF!</v>
      </c>
      <c r="IN80" s="256">
        <f t="shared" si="204"/>
        <v>0</v>
      </c>
      <c r="IO80" s="256" t="e">
        <f t="shared" si="205"/>
        <v>#REF!</v>
      </c>
      <c r="IP80" s="256">
        <f t="shared" si="206"/>
        <v>0</v>
      </c>
      <c r="IQ80" s="257">
        <f t="shared" si="207"/>
        <v>0</v>
      </c>
      <c r="IR80" s="404" t="e">
        <f t="shared" si="195"/>
        <v>#REF!</v>
      </c>
      <c r="IS80" s="250">
        <f t="shared" si="202"/>
        <v>15</v>
      </c>
      <c r="IT80" s="258" t="e">
        <f t="shared" si="328"/>
        <v>#REF!</v>
      </c>
      <c r="IU80" s="664">
        <v>2400</v>
      </c>
      <c r="IV80" s="409">
        <v>3</v>
      </c>
      <c r="IW80" s="648" t="s">
        <v>218</v>
      </c>
      <c r="IX80" s="649" t="e">
        <f t="shared" si="196"/>
        <v>#REF!</v>
      </c>
      <c r="IY80" s="650" t="e">
        <f t="shared" si="329"/>
        <v>#REF!</v>
      </c>
      <c r="IZ80" s="651">
        <v>3</v>
      </c>
      <c r="JA80" s="652">
        <v>2</v>
      </c>
      <c r="JB80" s="650" t="e">
        <f t="shared" si="330"/>
        <v>#REF!</v>
      </c>
      <c r="JC80" s="651">
        <f t="shared" si="337"/>
        <v>3</v>
      </c>
      <c r="JD80" s="652">
        <f t="shared" si="337"/>
        <v>2</v>
      </c>
      <c r="JE80" s="653" t="e">
        <f t="shared" si="331"/>
        <v>#REF!</v>
      </c>
      <c r="JF80" s="654">
        <v>3</v>
      </c>
      <c r="JG80" s="652">
        <v>2</v>
      </c>
      <c r="JH80" s="653"/>
      <c r="JI80" s="654"/>
      <c r="JJ80" s="655"/>
      <c r="JK80" s="418"/>
      <c r="JL80" s="419"/>
      <c r="JM80" s="420"/>
      <c r="JN80" s="662">
        <v>1</v>
      </c>
      <c r="JO80" s="662">
        <v>1.4</v>
      </c>
      <c r="JP80" s="662">
        <v>1</v>
      </c>
      <c r="JQ80" s="662">
        <v>1</v>
      </c>
      <c r="JR80" s="663">
        <v>1</v>
      </c>
      <c r="JS80" s="658" t="e">
        <f t="shared" si="201"/>
        <v>#REF!</v>
      </c>
    </row>
    <row r="81" spans="25:279" ht="20.100000000000001" hidden="1" customHeight="1">
      <c r="Y81" s="380" t="e">
        <f>N!IK56</f>
        <v>#REF!</v>
      </c>
      <c r="Z81" s="377" t="s">
        <v>38</v>
      </c>
      <c r="AA81" s="244">
        <f>IF(AA$32="",IF(AA$31="",(SUMIF(S!$HC$15:$HL$15,'Ciclo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Semaforico'!AA$30,O!$HC56:$HL56))*AA$31),(SUMIF(S!$HC$15:$HL$15,'Ciclo Semaforico'!AA$32,S!$HC56:$HL56)+SUMIF(N!$HC$15:$HL$15,'Ciclo Semaforico'!AA$32,N!$HC56:$HL56)+SUMIF(E!$HC$15:$HL$15,'Ciclo Semaforico'!AA$32,E!$HC56:$HL56)+SUMIF(O!$HC$15:$HL$15,'Ciclo Semaforico'!AA$32,O!$HC56:$HL56))-IF(AA$31="",(SUMIF(S!$HC$15:$HL$15,'Ciclo Semaforico'!AA$30,S!$HC56:$HL56)+SUMIF(N!$HC$15:$HL$15,'Ciclo Semaforico'!AA$30,N!$HC56:$HL56)+SUMIF(E!$HC$15:$HL$15,'Ciclo Semaforico'!AA$30,E!$HC56:$HL56)+SUMIF(O!$HC$15:$HL$15,'Ciclo Semaforico'!AA$30,O!$HC56:$HL56)),(SUMIF(S!$HC$15:$HL$15,'Ciclo Semaforico'!AA$30,S!$HC56:$HL56)+SUMIF(N!$HC$15:$HL$15,'Ciclo Semaforico'!AA$30,N!$HC56:$HL56)+SUMIF(E!$HC$15:$HL$15,'Ciclo Semaforico'!AA$30,E!$HC56:$HL56)+SUMIF(O!$HC$15:$HL$15,'Ciclo Semaforico'!AA$30,O!$HC56:$HL56))*AA$31))</f>
        <v>0</v>
      </c>
      <c r="AB81" s="245">
        <f>IF(AB$32="",IF(AB$31="",(SUMIF(S!$HC$15:$HL$15,'Ciclo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Semaforico'!AB$30,O!$HC56:$HL56))*AB$31),(SUMIF(S!$HC$15:$HL$15,'Ciclo Semaforico'!AB$32,S!$HC56:$HL56)+SUMIF(N!$HC$15:$HL$15,'Ciclo Semaforico'!AB$32,N!$HC56:$HL56)+SUMIF(E!$HC$15:$HL$15,'Ciclo Semaforico'!AB$32,E!$HC56:$HL56)+SUMIF(O!$HC$15:$HL$15,'Ciclo Semaforico'!AB$32,O!$HC56:$HL56))-IF(AB$31="",(SUMIF(S!$HC$15:$HL$15,'Ciclo Semaforico'!AB$30,S!$HC56:$HL56)+SUMIF(N!$HC$15:$HL$15,'Ciclo Semaforico'!AB$30,N!$HC56:$HL56)+SUMIF(E!$HC$15:$HL$15,'Ciclo Semaforico'!AB$30,E!$HC56:$HL56)+SUMIF(O!$HC$15:$HL$15,'Ciclo Semaforico'!AB$30,O!$HC56:$HL56)),(SUMIF(S!$HC$15:$HL$15,'Ciclo Semaforico'!AB$30,S!$HC56:$HL56)+SUMIF(N!$HC$15:$HL$15,'Ciclo Semaforico'!AB$30,N!$HC56:$HL56)+SUMIF(E!$HC$15:$HL$15,'Ciclo Semaforico'!AB$30,E!$HC56:$HL56)+SUMIF(O!$HC$15:$HL$15,'Ciclo Semaforico'!AB$30,O!$HC56:$HL56))*AB$31))</f>
        <v>0</v>
      </c>
      <c r="AC81" s="245">
        <f>IF(AC$32="",IF(AC$31="",(SUMIF(S!$HC$15:$HL$15,'Ciclo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Semaforico'!AC$30,O!$HC56:$HL56))*AC$31),(SUMIF(S!$HC$15:$HL$15,'Ciclo Semaforico'!AC$32,S!$HC56:$HL56)+SUMIF(N!$HC$15:$HL$15,'Ciclo Semaforico'!AC$32,N!$HC56:$HL56)+SUMIF(E!$HC$15:$HL$15,'Ciclo Semaforico'!AC$32,E!$HC56:$HL56)+SUMIF(O!$HC$15:$HL$15,'Ciclo Semaforico'!AC$32,O!$HC56:$HL56))-IF(AC$31="",(SUMIF(S!$HC$15:$HL$15,'Ciclo Semaforico'!AC$30,S!$HC56:$HL56)+SUMIF(N!$HC$15:$HL$15,'Ciclo Semaforico'!AC$30,N!$HC56:$HL56)+SUMIF(E!$HC$15:$HL$15,'Ciclo Semaforico'!AC$30,E!$HC56:$HL56)+SUMIF(O!$HC$15:$HL$15,'Ciclo Semaforico'!AC$30,O!$HC56:$HL56)),(SUMIF(S!$HC$15:$HL$15,'Ciclo Semaforico'!AC$30,S!$HC56:$HL56)+SUMIF(N!$HC$15:$HL$15,'Ciclo Semaforico'!AC$30,N!$HC56:$HL56)+SUMIF(E!$HC$15:$HL$15,'Ciclo Semaforico'!AC$30,E!$HC56:$HL56)+SUMIF(O!$HC$15:$HL$15,'Ciclo Semaforico'!AC$30,O!$HC56:$HL56))*AC$31))</f>
        <v>0</v>
      </c>
      <c r="AD81" s="245">
        <f>IF(AD$32="",IF(AD$31="",(SUMIF(S!$HC$15:$HL$15,'Ciclo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Semaforico'!AD$30,O!$HC56:$HL56))*AD$31),(SUMIF(S!$HC$15:$HL$15,'Ciclo Semaforico'!AD$32,S!$HC56:$HL56)+SUMIF(N!$HC$15:$HL$15,'Ciclo Semaforico'!AD$32,N!$HC56:$HL56)+SUMIF(E!$HC$15:$HL$15,'Ciclo Semaforico'!AD$32,E!$HC56:$HL56)+SUMIF(O!$HC$15:$HL$15,'Ciclo Semaforico'!AD$32,O!$HC56:$HL56))-IF(AD$31="",(SUMIF(S!$HC$15:$HL$15,'Ciclo Semaforico'!AD$30,S!$HC56:$HL56)+SUMIF(N!$HC$15:$HL$15,'Ciclo Semaforico'!AD$30,N!$HC56:$HL56)+SUMIF(E!$HC$15:$HL$15,'Ciclo Semaforico'!AD$30,E!$HC56:$HL56)+SUMIF(O!$HC$15:$HL$15,'Ciclo Semaforico'!AD$30,O!$HC56:$HL56)),(SUMIF(S!$HC$15:$HL$15,'Ciclo Semaforico'!AD$30,S!$HC56:$HL56)+SUMIF(N!$HC$15:$HL$15,'Ciclo Semaforico'!AD$30,N!$HC56:$HL56)+SUMIF(E!$HC$15:$HL$15,'Ciclo Semaforico'!AD$30,E!$HC56:$HL56)+SUMIF(O!$HC$15:$HL$15,'Ciclo Semaforico'!AD$30,O!$HC56:$HL56))*AD$31))</f>
        <v>0</v>
      </c>
      <c r="AE81" s="245" t="e">
        <f>IF(AE$32="",IF(AE$31="",(SUMIF(S!$HC$15:$HL$15,'Ciclo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Semaforico'!AE$30,O!$HC56:$HL56))*AE$31),(SUMIF(S!$HC$15:$HL$15,'Ciclo Semaforico'!AE$32,S!$HC56:$HL56)+SUMIF(N!$HC$15:$HL$15,'Ciclo Semaforico'!AE$32,N!$HC56:$HL56)+SUMIF(E!$HC$15:$HL$15,'Ciclo Semaforico'!AE$32,E!$HC56:$HL56)+SUMIF(O!$HC$15:$HL$15,'Ciclo Semaforico'!AE$32,O!$HC56:$HL56))-IF(AE$31="",(SUMIF(S!$HC$15:$HL$15,'Ciclo Semaforico'!AE$30,S!$HC56:$HL56)+SUMIF(N!$HC$15:$HL$15,'Ciclo Semaforico'!AE$30,N!$HC56:$HL56)+SUMIF(E!$HC$15:$HL$15,'Ciclo Semaforico'!AE$30,E!$HC56:$HL56)+SUMIF(O!$HC$15:$HL$15,'Ciclo Semaforico'!AE$30,O!$HC56:$HL56)),(SUMIF(S!$HC$15:$HL$15,'Ciclo Semaforico'!AE$30,S!$HC56:$HL56)+SUMIF(N!$HC$15:$HL$15,'Ciclo Semaforico'!AE$30,N!$HC56:$HL56)+SUMIF(E!$HC$15:$HL$15,'Ciclo Semaforico'!AE$30,E!$HC56:$HL56)+SUMIF(O!$HC$15:$HL$15,'Ciclo Semaforico'!AE$30,O!$HC56:$HL56))*AE$31))</f>
        <v>#REF!</v>
      </c>
      <c r="AF81" s="245">
        <f>IF(AF$32="",IF(AF$31="",(SUMIF(S!$HC$15:$HL$15,'Ciclo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Semaforico'!AF$30,O!$HC56:$HL56))*AF$31),(SUMIF(S!$HC$15:$HL$15,'Ciclo Semaforico'!AF$32,S!$HC56:$HL56)+SUMIF(N!$HC$15:$HL$15,'Ciclo Semaforico'!AF$32,N!$HC56:$HL56)+SUMIF(E!$HC$15:$HL$15,'Ciclo Semaforico'!AF$32,E!$HC56:$HL56)+SUMIF(O!$HC$15:$HL$15,'Ciclo Semaforico'!AF$32,O!$HC56:$HL56))-IF(AF$31="",(SUMIF(S!$HC$15:$HL$15,'Ciclo Semaforico'!AF$30,S!$HC56:$HL56)+SUMIF(N!$HC$15:$HL$15,'Ciclo Semaforico'!AF$30,N!$HC56:$HL56)+SUMIF(E!$HC$15:$HL$15,'Ciclo Semaforico'!AF$30,E!$HC56:$HL56)+SUMIF(O!$HC$15:$HL$15,'Ciclo Semaforico'!AF$30,O!$HC56:$HL56)),(SUMIF(S!$HC$15:$HL$15,'Ciclo Semaforico'!AF$30,S!$HC56:$HL56)+SUMIF(N!$HC$15:$HL$15,'Ciclo Semaforico'!AF$30,N!$HC56:$HL56)+SUMIF(E!$HC$15:$HL$15,'Ciclo Semaforico'!AF$30,E!$HC56:$HL56)+SUMIF(O!$HC$15:$HL$15,'Ciclo Semaforico'!AF$30,O!$HC56:$HL56))*AF$31))</f>
        <v>0</v>
      </c>
      <c r="AG81" s="245">
        <f>IF(AG$32="",IF(AG$31="",(SUMIF(S!$HC$15:$HL$15,'Ciclo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Semaforico'!AG$30,O!$HC56:$HL56))*AG$31),(SUMIF(S!$HC$15:$HL$15,'Ciclo Semaforico'!AG$32,S!$HC56:$HL56)+SUMIF(N!$HC$15:$HL$15,'Ciclo Semaforico'!AG$32,N!$HC56:$HL56)+SUMIF(E!$HC$15:$HL$15,'Ciclo Semaforico'!AG$32,E!$HC56:$HL56)+SUMIF(O!$HC$15:$HL$15,'Ciclo Semaforico'!AG$32,O!$HC56:$HL56))-IF(AG$31="",(SUMIF(S!$HC$15:$HL$15,'Ciclo Semaforico'!AG$30,S!$HC56:$HL56)+SUMIF(N!$HC$15:$HL$15,'Ciclo Semaforico'!AG$30,N!$HC56:$HL56)+SUMIF(E!$HC$15:$HL$15,'Ciclo Semaforico'!AG$30,E!$HC56:$HL56)+SUMIF(O!$HC$15:$HL$15,'Ciclo Semaforico'!AG$30,O!$HC56:$HL56)),(SUMIF(S!$HC$15:$HL$15,'Ciclo Semaforico'!AG$30,S!$HC56:$HL56)+SUMIF(N!$HC$15:$HL$15,'Ciclo Semaforico'!AG$30,N!$HC56:$HL56)+SUMIF(E!$HC$15:$HL$15,'Ciclo Semaforico'!AG$30,E!$HC56:$HL56)+SUMIF(O!$HC$15:$HL$15,'Ciclo Semaforico'!AG$30,O!$HC56:$HL56))*AG$31))</f>
        <v>0</v>
      </c>
      <c r="AH81" s="245">
        <f>IF(AH$32="",IF(AH$31="",(SUMIF(S!$HC$15:$HL$15,'Ciclo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Semaforico'!AH$30,O!$HC56:$HL56))*AH$31),(SUMIF(S!$HC$15:$HL$15,'Ciclo Semaforico'!AH$32,S!$HC56:$HL56)+SUMIF(N!$HC$15:$HL$15,'Ciclo Semaforico'!AH$32,N!$HC56:$HL56)+SUMIF(E!$HC$15:$HL$15,'Ciclo Semaforico'!AH$32,E!$HC56:$HL56)+SUMIF(O!$HC$15:$HL$15,'Ciclo Semaforico'!AH$32,O!$HC56:$HL56))-IF(AH$31="",(SUMIF(S!$HC$15:$HL$15,'Ciclo Semaforico'!AH$30,S!$HC56:$HL56)+SUMIF(N!$HC$15:$HL$15,'Ciclo Semaforico'!AH$30,N!$HC56:$HL56)+SUMIF(E!$HC$15:$HL$15,'Ciclo Semaforico'!AH$30,E!$HC56:$HL56)+SUMIF(O!$HC$15:$HL$15,'Ciclo Semaforico'!AH$30,O!$HC56:$HL56)),(SUMIF(S!$HC$15:$HL$15,'Ciclo Semaforico'!AH$30,S!$HC56:$HL56)+SUMIF(N!$HC$15:$HL$15,'Ciclo Semaforico'!AH$30,N!$HC56:$HL56)+SUMIF(E!$HC$15:$HL$15,'Ciclo Semaforico'!AH$30,E!$HC56:$HL56)+SUMIF(O!$HC$15:$HL$15,'Ciclo Semaforico'!AH$30,O!$HC56:$HL56))*AH$31))</f>
        <v>0</v>
      </c>
      <c r="AI81" s="245">
        <f>IF(AI$32="",IF(AI$31="",(SUMIF(S!$HC$15:$HL$15,'Ciclo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Semaforico'!AI$30,O!$HC56:$HL56))*AI$31),(SUMIF(S!$HC$15:$HL$15,'Ciclo Semaforico'!AI$32,S!$HC56:$HL56)+SUMIF(N!$HC$15:$HL$15,'Ciclo Semaforico'!AI$32,N!$HC56:$HL56)+SUMIF(E!$HC$15:$HL$15,'Ciclo Semaforico'!AI$32,E!$HC56:$HL56)+SUMIF(O!$HC$15:$HL$15,'Ciclo Semaforico'!AI$32,O!$HC56:$HL56))-IF(AI$31="",(SUMIF(S!$HC$15:$HL$15,'Ciclo Semaforico'!AI$30,S!$HC56:$HL56)+SUMIF(N!$HC$15:$HL$15,'Ciclo Semaforico'!AI$30,N!$HC56:$HL56)+SUMIF(E!$HC$15:$HL$15,'Ciclo Semaforico'!AI$30,E!$HC56:$HL56)+SUMIF(O!$HC$15:$HL$15,'Ciclo Semaforico'!AI$30,O!$HC56:$HL56)),(SUMIF(S!$HC$15:$HL$15,'Ciclo Semaforico'!AI$30,S!$HC56:$HL56)+SUMIF(N!$HC$15:$HL$15,'Ciclo Semaforico'!AI$30,N!$HC56:$HL56)+SUMIF(E!$HC$15:$HL$15,'Ciclo Semaforico'!AI$30,E!$HC56:$HL56)+SUMIF(O!$HC$15:$HL$15,'Ciclo Semaforico'!AI$30,O!$HC56:$HL56))*AI$31))</f>
        <v>0</v>
      </c>
      <c r="AJ81" s="245">
        <f>IF(AJ$32="",IF(AJ$31="",(SUMIF(S!$HC$15:$HL$15,'Ciclo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Semaforico'!AJ$30,O!$HC56:$HL56))*AJ$31),(SUMIF(S!$HC$15:$HL$15,'Ciclo Semaforico'!AJ$32,S!$HC56:$HL56)+SUMIF(N!$HC$15:$HL$15,'Ciclo Semaforico'!AJ$32,N!$HC56:$HL56)+SUMIF(E!$HC$15:$HL$15,'Ciclo Semaforico'!AJ$32,E!$HC56:$HL56)+SUMIF(O!$HC$15:$HL$15,'Ciclo Semaforico'!AJ$32,O!$HC56:$HL56))-IF(AJ$31="",(SUMIF(S!$HC$15:$HL$15,'Ciclo Semaforico'!AJ$30,S!$HC56:$HL56)+SUMIF(N!$HC$15:$HL$15,'Ciclo Semaforico'!AJ$30,N!$HC56:$HL56)+SUMIF(E!$HC$15:$HL$15,'Ciclo Semaforico'!AJ$30,E!$HC56:$HL56)+SUMIF(O!$HC$15:$HL$15,'Ciclo Semaforico'!AJ$30,O!$HC56:$HL56)),(SUMIF(S!$HC$15:$HL$15,'Ciclo Semaforico'!AJ$30,S!$HC56:$HL56)+SUMIF(N!$HC$15:$HL$15,'Ciclo Semaforico'!AJ$30,N!$HC56:$HL56)+SUMIF(E!$HC$15:$HL$15,'Ciclo Semaforico'!AJ$30,E!$HC56:$HL56)+SUMIF(O!$HC$15:$HL$15,'Ciclo Semaforico'!AJ$30,O!$HC56:$HL56))*AJ$31))</f>
        <v>0</v>
      </c>
      <c r="AK81" s="245">
        <f>IF(AK$32="",IF(AK$31="",(SUMIF(S!$HC$15:$HL$15,'Ciclo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Semaforico'!AK$30,O!$HC56:$HL56))*AK$31),(SUMIF(S!$HC$15:$HL$15,'Ciclo Semaforico'!AK$32,S!$HC56:$HL56)+SUMIF(N!$HC$15:$HL$15,'Ciclo Semaforico'!AK$32,N!$HC56:$HL56)+SUMIF(E!$HC$15:$HL$15,'Ciclo Semaforico'!AK$32,E!$HC56:$HL56)+SUMIF(O!$HC$15:$HL$15,'Ciclo Semaforico'!AK$32,O!$HC56:$HL56))-IF(AK$31="",(SUMIF(S!$HC$15:$HL$15,'Ciclo Semaforico'!AK$30,S!$HC56:$HL56)+SUMIF(N!$HC$15:$HL$15,'Ciclo Semaforico'!AK$30,N!$HC56:$HL56)+SUMIF(E!$HC$15:$HL$15,'Ciclo Semaforico'!AK$30,E!$HC56:$HL56)+SUMIF(O!$HC$15:$HL$15,'Ciclo Semaforico'!AK$30,O!$HC56:$HL56)),(SUMIF(S!$HC$15:$HL$15,'Ciclo Semaforico'!AK$30,S!$HC56:$HL56)+SUMIF(N!$HC$15:$HL$15,'Ciclo Semaforico'!AK$30,N!$HC56:$HL56)+SUMIF(E!$HC$15:$HL$15,'Ciclo Semaforico'!AK$30,E!$HC56:$HL56)+SUMIF(O!$HC$15:$HL$15,'Ciclo Semaforico'!AK$30,O!$HC56:$HL56))*AK$31))</f>
        <v>0</v>
      </c>
      <c r="AL81" s="246">
        <f>IF(AL$32="",IF(AL$31="",(SUMIF(S!$HC$15:$HL$15,'Ciclo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Semaforico'!AL$30,O!$HC56:$HL56))*AL$31),(SUMIF(S!$HC$15:$HL$15,'Ciclo Semaforico'!AL$32,S!$HC56:$HL56)+SUMIF(N!$HC$15:$HL$15,'Ciclo Semaforico'!AL$32,N!$HC56:$HL56)+SUMIF(E!$HC$15:$HL$15,'Ciclo Semaforico'!AL$32,E!$HC56:$HL56)+SUMIF(O!$HC$15:$HL$15,'Ciclo Semaforico'!AL$32,O!$HC56:$HL56))-IF(AL$31="",(SUMIF(S!$HC$15:$HL$15,'Ciclo Semaforico'!AL$30,S!$HC56:$HL56)+SUMIF(N!$HC$15:$HL$15,'Ciclo Semaforico'!AL$30,N!$HC56:$HL56)+SUMIF(E!$HC$15:$HL$15,'Ciclo Semaforico'!AL$30,E!$HC56:$HL56)+SUMIF(O!$HC$15:$HL$15,'Ciclo Semaforico'!AL$30,O!$HC56:$HL56)),(SUMIF(S!$HC$15:$HL$15,'Ciclo Semaforico'!AL$30,S!$HC56:$HL56)+SUMIF(N!$HC$15:$HL$15,'Ciclo Semaforico'!AL$30,N!$HC56:$HL56)+SUMIF(E!$HC$15:$HL$15,'Ciclo Semaforico'!AL$30,E!$HC56:$HL56)+SUMIF(O!$HC$15:$HL$15,'Ciclo Semaforico'!AL$30,O!$HC56:$HL56))*AL$31))</f>
        <v>0</v>
      </c>
      <c r="AM81" s="244">
        <f>IF(AM$32="",IF(AM$31="",(SUMIF(S!$HC$15:$HL$15,'Ciclo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Semaforico'!AM$30,O!$HC56:$HL56))*AM$31),(SUMIF(S!$HC$15:$HL$15,'Ciclo Semaforico'!AM$32,S!$HC56:$HL56)+SUMIF(N!$HC$15:$HL$15,'Ciclo Semaforico'!AM$32,N!$HC56:$HL56)+SUMIF(E!$HC$15:$HL$15,'Ciclo Semaforico'!AM$32,E!$HC56:$HL56)+SUMIF(O!$HC$15:$HL$15,'Ciclo Semaforico'!AM$32,O!$HC56:$HL56))-IF(AM$31="",(SUMIF(S!$HC$15:$HL$15,'Ciclo Semaforico'!AM$30,S!$HC56:$HL56)+SUMIF(N!$HC$15:$HL$15,'Ciclo Semaforico'!AM$30,N!$HC56:$HL56)+SUMIF(E!$HC$15:$HL$15,'Ciclo Semaforico'!AM$30,E!$HC56:$HL56)+SUMIF(O!$HC$15:$HL$15,'Ciclo Semaforico'!AM$30,O!$HC56:$HL56)),(SUMIF(S!$HC$15:$HL$15,'Ciclo Semaforico'!AM$30,S!$HC56:$HL56)+SUMIF(N!$HC$15:$HL$15,'Ciclo Semaforico'!AM$30,N!$HC56:$HL56)+SUMIF(E!$HC$15:$HL$15,'Ciclo Semaforico'!AM$30,E!$HC56:$HL56)+SUMIF(O!$HC$15:$HL$15,'Ciclo Semaforico'!AM$30,O!$HC56:$HL56))*AM$31))</f>
        <v>0</v>
      </c>
      <c r="AN81" s="245">
        <f>IF(AN$32="",IF(AN$31="",(SUMIF(S!$HC$15:$HL$15,'Ciclo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Semaforico'!AN$30,O!$HC56:$HL56))*AN$31),(SUMIF(S!$HC$15:$HL$15,'Ciclo Semaforico'!AN$32,S!$HC56:$HL56)+SUMIF(N!$HC$15:$HL$15,'Ciclo Semaforico'!AN$32,N!$HC56:$HL56)+SUMIF(E!$HC$15:$HL$15,'Ciclo Semaforico'!AN$32,E!$HC56:$HL56)+SUMIF(O!$HC$15:$HL$15,'Ciclo Semaforico'!AN$32,O!$HC56:$HL56))-IF(AN$31="",(SUMIF(S!$HC$15:$HL$15,'Ciclo Semaforico'!AN$30,S!$HC56:$HL56)+SUMIF(N!$HC$15:$HL$15,'Ciclo Semaforico'!AN$30,N!$HC56:$HL56)+SUMIF(E!$HC$15:$HL$15,'Ciclo Semaforico'!AN$30,E!$HC56:$HL56)+SUMIF(O!$HC$15:$HL$15,'Ciclo Semaforico'!AN$30,O!$HC56:$HL56)),(SUMIF(S!$HC$15:$HL$15,'Ciclo Semaforico'!AN$30,S!$HC56:$HL56)+SUMIF(N!$HC$15:$HL$15,'Ciclo Semaforico'!AN$30,N!$HC56:$HL56)+SUMIF(E!$HC$15:$HL$15,'Ciclo Semaforico'!AN$30,E!$HC56:$HL56)+SUMIF(O!$HC$15:$HL$15,'Ciclo Semaforico'!AN$30,O!$HC56:$HL56))*AN$31))</f>
        <v>0</v>
      </c>
      <c r="AO81" s="245">
        <f>IF(AO$32="",IF(AO$31="",(SUMIF(S!$HC$15:$HL$15,'Ciclo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Semaforico'!AO$30,O!$HC56:$HL56))*AO$31),(SUMIF(S!$HC$15:$HL$15,'Ciclo Semaforico'!AO$32,S!$HC56:$HL56)+SUMIF(N!$HC$15:$HL$15,'Ciclo Semaforico'!AO$32,N!$HC56:$HL56)+SUMIF(E!$HC$15:$HL$15,'Ciclo Semaforico'!AO$32,E!$HC56:$HL56)+SUMIF(O!$HC$15:$HL$15,'Ciclo Semaforico'!AO$32,O!$HC56:$HL56))-IF(AO$31="",(SUMIF(S!$HC$15:$HL$15,'Ciclo Semaforico'!AO$30,S!$HC56:$HL56)+SUMIF(N!$HC$15:$HL$15,'Ciclo Semaforico'!AO$30,N!$HC56:$HL56)+SUMIF(E!$HC$15:$HL$15,'Ciclo Semaforico'!AO$30,E!$HC56:$HL56)+SUMIF(O!$HC$15:$HL$15,'Ciclo Semaforico'!AO$30,O!$HC56:$HL56)),(SUMIF(S!$HC$15:$HL$15,'Ciclo Semaforico'!AO$30,S!$HC56:$HL56)+SUMIF(N!$HC$15:$HL$15,'Ciclo Semaforico'!AO$30,N!$HC56:$HL56)+SUMIF(E!$HC$15:$HL$15,'Ciclo Semaforico'!AO$30,E!$HC56:$HL56)+SUMIF(O!$HC$15:$HL$15,'Ciclo Semaforico'!AO$30,O!$HC56:$HL56))*AO$31))</f>
        <v>0</v>
      </c>
      <c r="AP81" s="245">
        <f>IF(AP$32="",IF(AP$31="",(SUMIF(S!$HC$15:$HL$15,'Ciclo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Semaforico'!AP$30,O!$HC56:$HL56))*AP$31),(SUMIF(S!$HC$15:$HL$15,'Ciclo Semaforico'!AP$32,S!$HC56:$HL56)+SUMIF(N!$HC$15:$HL$15,'Ciclo Semaforico'!AP$32,N!$HC56:$HL56)+SUMIF(E!$HC$15:$HL$15,'Ciclo Semaforico'!AP$32,E!$HC56:$HL56)+SUMIF(O!$HC$15:$HL$15,'Ciclo Semaforico'!AP$32,O!$HC56:$HL56))-IF(AP$31="",(SUMIF(S!$HC$15:$HL$15,'Ciclo Semaforico'!AP$30,S!$HC56:$HL56)+SUMIF(N!$HC$15:$HL$15,'Ciclo Semaforico'!AP$30,N!$HC56:$HL56)+SUMIF(E!$HC$15:$HL$15,'Ciclo Semaforico'!AP$30,E!$HC56:$HL56)+SUMIF(O!$HC$15:$HL$15,'Ciclo Semaforico'!AP$30,O!$HC56:$HL56)),(SUMIF(S!$HC$15:$HL$15,'Ciclo Semaforico'!AP$30,S!$HC56:$HL56)+SUMIF(N!$HC$15:$HL$15,'Ciclo Semaforico'!AP$30,N!$HC56:$HL56)+SUMIF(E!$HC$15:$HL$15,'Ciclo Semaforico'!AP$30,E!$HC56:$HL56)+SUMIF(O!$HC$15:$HL$15,'Ciclo Semaforico'!AP$30,O!$HC56:$HL56))*AP$31))</f>
        <v>0</v>
      </c>
      <c r="AQ81" s="245">
        <f>IF(AQ$32="",IF(AQ$31="",(SUMIF(S!$HC$15:$HL$15,'Ciclo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Semaforico'!AQ$30,O!$HC56:$HL56))*AQ$31),(SUMIF(S!$HC$15:$HL$15,'Ciclo Semaforico'!AQ$32,S!$HC56:$HL56)+SUMIF(N!$HC$15:$HL$15,'Ciclo Semaforico'!AQ$32,N!$HC56:$HL56)+SUMIF(E!$HC$15:$HL$15,'Ciclo Semaforico'!AQ$32,E!$HC56:$HL56)+SUMIF(O!$HC$15:$HL$15,'Ciclo Semaforico'!AQ$32,O!$HC56:$HL56))-IF(AQ$31="",(SUMIF(S!$HC$15:$HL$15,'Ciclo Semaforico'!AQ$30,S!$HC56:$HL56)+SUMIF(N!$HC$15:$HL$15,'Ciclo Semaforico'!AQ$30,N!$HC56:$HL56)+SUMIF(E!$HC$15:$HL$15,'Ciclo Semaforico'!AQ$30,E!$HC56:$HL56)+SUMIF(O!$HC$15:$HL$15,'Ciclo Semaforico'!AQ$30,O!$HC56:$HL56)),(SUMIF(S!$HC$15:$HL$15,'Ciclo Semaforico'!AQ$30,S!$HC56:$HL56)+SUMIF(N!$HC$15:$HL$15,'Ciclo Semaforico'!AQ$30,N!$HC56:$HL56)+SUMIF(E!$HC$15:$HL$15,'Ciclo Semaforico'!AQ$30,E!$HC56:$HL56)+SUMIF(O!$HC$15:$HL$15,'Ciclo Semaforico'!AQ$30,O!$HC56:$HL56))*AQ$31))</f>
        <v>0</v>
      </c>
      <c r="AR81" s="245">
        <f>IF(AR$32="",IF(AR$31="",(SUMIF(S!$HC$15:$HL$15,'Ciclo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Semaforico'!AR$30,O!$HC56:$HL56))*AR$31),(SUMIF(S!$HC$15:$HL$15,'Ciclo Semaforico'!AR$32,S!$HC56:$HL56)+SUMIF(N!$HC$15:$HL$15,'Ciclo Semaforico'!AR$32,N!$HC56:$HL56)+SUMIF(E!$HC$15:$HL$15,'Ciclo Semaforico'!AR$32,E!$HC56:$HL56)+SUMIF(O!$HC$15:$HL$15,'Ciclo Semaforico'!AR$32,O!$HC56:$HL56))-IF(AR$31="",(SUMIF(S!$HC$15:$HL$15,'Ciclo Semaforico'!AR$30,S!$HC56:$HL56)+SUMIF(N!$HC$15:$HL$15,'Ciclo Semaforico'!AR$30,N!$HC56:$HL56)+SUMIF(E!$HC$15:$HL$15,'Ciclo Semaforico'!AR$30,E!$HC56:$HL56)+SUMIF(O!$HC$15:$HL$15,'Ciclo Semaforico'!AR$30,O!$HC56:$HL56)),(SUMIF(S!$HC$15:$HL$15,'Ciclo Semaforico'!AR$30,S!$HC56:$HL56)+SUMIF(N!$HC$15:$HL$15,'Ciclo Semaforico'!AR$30,N!$HC56:$HL56)+SUMIF(E!$HC$15:$HL$15,'Ciclo Semaforico'!AR$30,E!$HC56:$HL56)+SUMIF(O!$HC$15:$HL$15,'Ciclo Semaforico'!AR$30,O!$HC56:$HL56))*AR$31))</f>
        <v>0</v>
      </c>
      <c r="AS81" s="245">
        <f>IF(AS$32="",IF(AS$31="",(SUMIF(S!$HC$15:$HL$15,'Ciclo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Semaforico'!AS$30,O!$HC56:$HL56))*AS$31),(SUMIF(S!$HC$15:$HL$15,'Ciclo Semaforico'!AS$32,S!$HC56:$HL56)+SUMIF(N!$HC$15:$HL$15,'Ciclo Semaforico'!AS$32,N!$HC56:$HL56)+SUMIF(E!$HC$15:$HL$15,'Ciclo Semaforico'!AS$32,E!$HC56:$HL56)+SUMIF(O!$HC$15:$HL$15,'Ciclo Semaforico'!AS$32,O!$HC56:$HL56))-IF(AS$31="",(SUMIF(S!$HC$15:$HL$15,'Ciclo Semaforico'!AS$30,S!$HC56:$HL56)+SUMIF(N!$HC$15:$HL$15,'Ciclo Semaforico'!AS$30,N!$HC56:$HL56)+SUMIF(E!$HC$15:$HL$15,'Ciclo Semaforico'!AS$30,E!$HC56:$HL56)+SUMIF(O!$HC$15:$HL$15,'Ciclo Semaforico'!AS$30,O!$HC56:$HL56)),(SUMIF(S!$HC$15:$HL$15,'Ciclo Semaforico'!AS$30,S!$HC56:$HL56)+SUMIF(N!$HC$15:$HL$15,'Ciclo Semaforico'!AS$30,N!$HC56:$HL56)+SUMIF(E!$HC$15:$HL$15,'Ciclo Semaforico'!AS$30,E!$HC56:$HL56)+SUMIF(O!$HC$15:$HL$15,'Ciclo Semaforico'!AS$30,O!$HC56:$HL56))*AS$31))</f>
        <v>0</v>
      </c>
      <c r="AT81" s="245">
        <f>IF(AT$32="",IF(AT$31="",(SUMIF(S!$HC$15:$HL$15,'Ciclo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Semaforico'!AT$30,O!$HC56:$HL56))*AT$31),(SUMIF(S!$HC$15:$HL$15,'Ciclo Semaforico'!AT$32,S!$HC56:$HL56)+SUMIF(N!$HC$15:$HL$15,'Ciclo Semaforico'!AT$32,N!$HC56:$HL56)+SUMIF(E!$HC$15:$HL$15,'Ciclo Semaforico'!AT$32,E!$HC56:$HL56)+SUMIF(O!$HC$15:$HL$15,'Ciclo Semaforico'!AT$32,O!$HC56:$HL56))-IF(AT$31="",(SUMIF(S!$HC$15:$HL$15,'Ciclo Semaforico'!AT$30,S!$HC56:$HL56)+SUMIF(N!$HC$15:$HL$15,'Ciclo Semaforico'!AT$30,N!$HC56:$HL56)+SUMIF(E!$HC$15:$HL$15,'Ciclo Semaforico'!AT$30,E!$HC56:$HL56)+SUMIF(O!$HC$15:$HL$15,'Ciclo Semaforico'!AT$30,O!$HC56:$HL56)),(SUMIF(S!$HC$15:$HL$15,'Ciclo Semaforico'!AT$30,S!$HC56:$HL56)+SUMIF(N!$HC$15:$HL$15,'Ciclo Semaforico'!AT$30,N!$HC56:$HL56)+SUMIF(E!$HC$15:$HL$15,'Ciclo Semaforico'!AT$30,E!$HC56:$HL56)+SUMIF(O!$HC$15:$HL$15,'Ciclo Semaforico'!AT$30,O!$HC56:$HL56))*AT$31))</f>
        <v>0</v>
      </c>
      <c r="AU81" s="245">
        <f>IF(AU$32="",IF(AU$31="",(SUMIF(S!$HC$15:$HL$15,'Ciclo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Semaforico'!AU$30,O!$HC56:$HL56))*AU$31),(SUMIF(S!$HC$15:$HL$15,'Ciclo Semaforico'!AU$32,S!$HC56:$HL56)+SUMIF(N!$HC$15:$HL$15,'Ciclo Semaforico'!AU$32,N!$HC56:$HL56)+SUMIF(E!$HC$15:$HL$15,'Ciclo Semaforico'!AU$32,E!$HC56:$HL56)+SUMIF(O!$HC$15:$HL$15,'Ciclo Semaforico'!AU$32,O!$HC56:$HL56))-IF(AU$31="",(SUMIF(S!$HC$15:$HL$15,'Ciclo Semaforico'!AU$30,S!$HC56:$HL56)+SUMIF(N!$HC$15:$HL$15,'Ciclo Semaforico'!AU$30,N!$HC56:$HL56)+SUMIF(E!$HC$15:$HL$15,'Ciclo Semaforico'!AU$30,E!$HC56:$HL56)+SUMIF(O!$HC$15:$HL$15,'Ciclo Semaforico'!AU$30,O!$HC56:$HL56)),(SUMIF(S!$HC$15:$HL$15,'Ciclo Semaforico'!AU$30,S!$HC56:$HL56)+SUMIF(N!$HC$15:$HL$15,'Ciclo Semaforico'!AU$30,N!$HC56:$HL56)+SUMIF(E!$HC$15:$HL$15,'Ciclo Semaforico'!AU$30,E!$HC56:$HL56)+SUMIF(O!$HC$15:$HL$15,'Ciclo Semaforico'!AU$30,O!$HC56:$HL56))*AU$31))</f>
        <v>0</v>
      </c>
      <c r="AV81" s="245">
        <f>IF(AV$32="",IF(AV$31="",(SUMIF(S!$HC$15:$HL$15,'Ciclo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Semaforico'!AV$30,O!$HC56:$HL56))*AV$31),(SUMIF(S!$HC$15:$HL$15,'Ciclo Semaforico'!AV$32,S!$HC56:$HL56)+SUMIF(N!$HC$15:$HL$15,'Ciclo Semaforico'!AV$32,N!$HC56:$HL56)+SUMIF(E!$HC$15:$HL$15,'Ciclo Semaforico'!AV$32,E!$HC56:$HL56)+SUMIF(O!$HC$15:$HL$15,'Ciclo Semaforico'!AV$32,O!$HC56:$HL56))-IF(AV$31="",(SUMIF(S!$HC$15:$HL$15,'Ciclo Semaforico'!AV$30,S!$HC56:$HL56)+SUMIF(N!$HC$15:$HL$15,'Ciclo Semaforico'!AV$30,N!$HC56:$HL56)+SUMIF(E!$HC$15:$HL$15,'Ciclo Semaforico'!AV$30,E!$HC56:$HL56)+SUMIF(O!$HC$15:$HL$15,'Ciclo Semaforico'!AV$30,O!$HC56:$HL56)),(SUMIF(S!$HC$15:$HL$15,'Ciclo Semaforico'!AV$30,S!$HC56:$HL56)+SUMIF(N!$HC$15:$HL$15,'Ciclo Semaforico'!AV$30,N!$HC56:$HL56)+SUMIF(E!$HC$15:$HL$15,'Ciclo Semaforico'!AV$30,E!$HC56:$HL56)+SUMIF(O!$HC$15:$HL$15,'Ciclo Semaforico'!AV$30,O!$HC56:$HL56))*AV$31))</f>
        <v>0</v>
      </c>
      <c r="AW81" s="245">
        <f>IF(AW$32="",IF(AW$31="",(SUMIF(S!$HC$15:$HL$15,'Ciclo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Semaforico'!AW$30,O!$HC56:$HL56))*AW$31),(SUMIF(S!$HC$15:$HL$15,'Ciclo Semaforico'!AW$32,S!$HC56:$HL56)+SUMIF(N!$HC$15:$HL$15,'Ciclo Semaforico'!AW$32,N!$HC56:$HL56)+SUMIF(E!$HC$15:$HL$15,'Ciclo Semaforico'!AW$32,E!$HC56:$HL56)+SUMIF(O!$HC$15:$HL$15,'Ciclo Semaforico'!AW$32,O!$HC56:$HL56))-IF(AW$31="",(SUMIF(S!$HC$15:$HL$15,'Ciclo Semaforico'!AW$30,S!$HC56:$HL56)+SUMIF(N!$HC$15:$HL$15,'Ciclo Semaforico'!AW$30,N!$HC56:$HL56)+SUMIF(E!$HC$15:$HL$15,'Ciclo Semaforico'!AW$30,E!$HC56:$HL56)+SUMIF(O!$HC$15:$HL$15,'Ciclo Semaforico'!AW$30,O!$HC56:$HL56)),(SUMIF(S!$HC$15:$HL$15,'Ciclo Semaforico'!AW$30,S!$HC56:$HL56)+SUMIF(N!$HC$15:$HL$15,'Ciclo Semaforico'!AW$30,N!$HC56:$HL56)+SUMIF(E!$HC$15:$HL$15,'Ciclo Semaforico'!AW$30,E!$HC56:$HL56)+SUMIF(O!$HC$15:$HL$15,'Ciclo Semaforico'!AW$30,O!$HC56:$HL56))*AW$31))</f>
        <v>0</v>
      </c>
      <c r="AX81" s="246">
        <f>IF(AX$32="",IF(AX$31="",(SUMIF(S!$HC$15:$HL$15,'Ciclo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Semaforico'!AX$30,O!$HC56:$HL56))*AX$31),(SUMIF(S!$HC$15:$HL$15,'Ciclo Semaforico'!AX$32,S!$HC56:$HL56)+SUMIF(N!$HC$15:$HL$15,'Ciclo Semaforico'!AX$32,N!$HC56:$HL56)+SUMIF(E!$HC$15:$HL$15,'Ciclo Semaforico'!AX$32,E!$HC56:$HL56)+SUMIF(O!$HC$15:$HL$15,'Ciclo Semaforico'!AX$32,O!$HC56:$HL56))-IF(AX$31="",(SUMIF(S!$HC$15:$HL$15,'Ciclo Semaforico'!AX$30,S!$HC56:$HL56)+SUMIF(N!$HC$15:$HL$15,'Ciclo Semaforico'!AX$30,N!$HC56:$HL56)+SUMIF(E!$HC$15:$HL$15,'Ciclo Semaforico'!AX$30,E!$HC56:$HL56)+SUMIF(O!$HC$15:$HL$15,'Ciclo Semaforico'!AX$30,O!$HC56:$HL56)),(SUMIF(S!$HC$15:$HL$15,'Ciclo Semaforico'!AX$30,S!$HC56:$HL56)+SUMIF(N!$HC$15:$HL$15,'Ciclo Semaforico'!AX$30,N!$HC56:$HL56)+SUMIF(E!$HC$15:$HL$15,'Ciclo Semaforico'!AX$30,E!$HC56:$HL56)+SUMIF(O!$HC$15:$HL$15,'Ciclo Semaforico'!AX$30,O!$HC56:$HL56))*AX$31))</f>
        <v>0</v>
      </c>
      <c r="AY81" s="244" t="e">
        <f>IF(AY$32="",IF(AY$31="",(SUMIF(S!$HC$15:$HL$15,'Ciclo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Semaforico'!AY$30,O!$HC56:$HL56))*AY$31),(SUMIF(S!$HC$15:$HL$15,'Ciclo Semaforico'!AY$32,S!$HC56:$HL56)+SUMIF(N!$HC$15:$HL$15,'Ciclo Semaforico'!AY$32,N!$HC56:$HL56)+SUMIF(E!$HC$15:$HL$15,'Ciclo Semaforico'!AY$32,E!$HC56:$HL56)+SUMIF(O!$HC$15:$HL$15,'Ciclo Semaforico'!AY$32,O!$HC56:$HL56))-IF(AY$31="",(SUMIF(S!$HC$15:$HL$15,'Ciclo Semaforico'!AY$30,S!$HC56:$HL56)+SUMIF(N!$HC$15:$HL$15,'Ciclo Semaforico'!AY$30,N!$HC56:$HL56)+SUMIF(E!$HC$15:$HL$15,'Ciclo Semaforico'!AY$30,E!$HC56:$HL56)+SUMIF(O!$HC$15:$HL$15,'Ciclo Semaforico'!AY$30,O!$HC56:$HL56)),(SUMIF(S!$HC$15:$HL$15,'Ciclo Semaforico'!AY$30,S!$HC56:$HL56)+SUMIF(N!$HC$15:$HL$15,'Ciclo Semaforico'!AY$30,N!$HC56:$HL56)+SUMIF(E!$HC$15:$HL$15,'Ciclo Semaforico'!AY$30,E!$HC56:$HL56)+SUMIF(O!$HC$15:$HL$15,'Ciclo Semaforico'!AY$30,O!$HC56:$HL56))*AY$31))</f>
        <v>#REF!</v>
      </c>
      <c r="AZ81" s="245" t="e">
        <f>IF(AZ$32="",IF(AZ$31="",(SUMIF(S!$HC$15:$HL$15,'Ciclo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Semaforico'!AZ$30,O!$HC56:$HL56))*AZ$31),(SUMIF(S!$HC$15:$HL$15,'Ciclo Semaforico'!AZ$32,S!$HC56:$HL56)+SUMIF(N!$HC$15:$HL$15,'Ciclo Semaforico'!AZ$32,N!$HC56:$HL56)+SUMIF(E!$HC$15:$HL$15,'Ciclo Semaforico'!AZ$32,E!$HC56:$HL56)+SUMIF(O!$HC$15:$HL$15,'Ciclo Semaforico'!AZ$32,O!$HC56:$HL56))-IF(AZ$31="",(SUMIF(S!$HC$15:$HL$15,'Ciclo Semaforico'!AZ$30,S!$HC56:$HL56)+SUMIF(N!$HC$15:$HL$15,'Ciclo Semaforico'!AZ$30,N!$HC56:$HL56)+SUMIF(E!$HC$15:$HL$15,'Ciclo Semaforico'!AZ$30,E!$HC56:$HL56)+SUMIF(O!$HC$15:$HL$15,'Ciclo Semaforico'!AZ$30,O!$HC56:$HL56)),(SUMIF(S!$HC$15:$HL$15,'Ciclo Semaforico'!AZ$30,S!$HC56:$HL56)+SUMIF(N!$HC$15:$HL$15,'Ciclo Semaforico'!AZ$30,N!$HC56:$HL56)+SUMIF(E!$HC$15:$HL$15,'Ciclo Semaforico'!AZ$30,E!$HC56:$HL56)+SUMIF(O!$HC$15:$HL$15,'Ciclo Semaforico'!AZ$30,O!$HC56:$HL56))*AZ$31))</f>
        <v>#REF!</v>
      </c>
      <c r="BA81" s="245" t="e">
        <f>IF(BA$32="",IF(BA$31="",(SUMIF(S!$HC$15:$HL$15,'Ciclo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Semaforico'!BA$30,O!$HC56:$HL56))*BA$31),(SUMIF(S!$HC$15:$HL$15,'Ciclo Semaforico'!BA$32,S!$HC56:$HL56)+SUMIF(N!$HC$15:$HL$15,'Ciclo Semaforico'!BA$32,N!$HC56:$HL56)+SUMIF(E!$HC$15:$HL$15,'Ciclo Semaforico'!BA$32,E!$HC56:$HL56)+SUMIF(O!$HC$15:$HL$15,'Ciclo Semaforico'!BA$32,O!$HC56:$HL56))-IF(BA$31="",(SUMIF(S!$HC$15:$HL$15,'Ciclo Semaforico'!BA$30,S!$HC56:$HL56)+SUMIF(N!$HC$15:$HL$15,'Ciclo Semaforico'!BA$30,N!$HC56:$HL56)+SUMIF(E!$HC$15:$HL$15,'Ciclo Semaforico'!BA$30,E!$HC56:$HL56)+SUMIF(O!$HC$15:$HL$15,'Ciclo Semaforico'!BA$30,O!$HC56:$HL56)),(SUMIF(S!$HC$15:$HL$15,'Ciclo Semaforico'!BA$30,S!$HC56:$HL56)+SUMIF(N!$HC$15:$HL$15,'Ciclo Semaforico'!BA$30,N!$HC56:$HL56)+SUMIF(E!$HC$15:$HL$15,'Ciclo Semaforico'!BA$30,E!$HC56:$HL56)+SUMIF(O!$HC$15:$HL$15,'Ciclo Semaforico'!BA$30,O!$HC56:$HL56))*BA$31))</f>
        <v>#REF!</v>
      </c>
      <c r="BB81" s="245" t="e">
        <f>IF(BB$32="",IF(BB$31="",(SUMIF(S!$HC$15:$HL$15,'Ciclo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Semaforico'!BB$30,O!$HC56:$HL56))*BB$31),(SUMIF(S!$HC$15:$HL$15,'Ciclo Semaforico'!BB$32,S!$HC56:$HL56)+SUMIF(N!$HC$15:$HL$15,'Ciclo Semaforico'!BB$32,N!$HC56:$HL56)+SUMIF(E!$HC$15:$HL$15,'Ciclo Semaforico'!BB$32,E!$HC56:$HL56)+SUMIF(O!$HC$15:$HL$15,'Ciclo Semaforico'!BB$32,O!$HC56:$HL56))-IF(BB$31="",(SUMIF(S!$HC$15:$HL$15,'Ciclo Semaforico'!BB$30,S!$HC56:$HL56)+SUMIF(N!$HC$15:$HL$15,'Ciclo Semaforico'!BB$30,N!$HC56:$HL56)+SUMIF(E!$HC$15:$HL$15,'Ciclo Semaforico'!BB$30,E!$HC56:$HL56)+SUMIF(O!$HC$15:$HL$15,'Ciclo Semaforico'!BB$30,O!$HC56:$HL56)),(SUMIF(S!$HC$15:$HL$15,'Ciclo Semaforico'!BB$30,S!$HC56:$HL56)+SUMIF(N!$HC$15:$HL$15,'Ciclo Semaforico'!BB$30,N!$HC56:$HL56)+SUMIF(E!$HC$15:$HL$15,'Ciclo Semaforico'!BB$30,E!$HC56:$HL56)+SUMIF(O!$HC$15:$HL$15,'Ciclo Semaforico'!BB$30,O!$HC56:$HL56))*BB$31))</f>
        <v>#REF!</v>
      </c>
      <c r="BC81" s="245" t="e">
        <f>IF(BC$32="",IF(BC$31="",(SUMIF(S!$HC$15:$HL$15,'Ciclo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Semaforico'!BC$30,O!$HC56:$HL56))*BC$31),(SUMIF(S!$HC$15:$HL$15,'Ciclo Semaforico'!BC$32,S!$HC56:$HL56)+SUMIF(N!$HC$15:$HL$15,'Ciclo Semaforico'!BC$32,N!$HC56:$HL56)+SUMIF(E!$HC$15:$HL$15,'Ciclo Semaforico'!BC$32,E!$HC56:$HL56)+SUMIF(O!$HC$15:$HL$15,'Ciclo Semaforico'!BC$32,O!$HC56:$HL56))-IF(BC$31="",(SUMIF(S!$HC$15:$HL$15,'Ciclo Semaforico'!BC$30,S!$HC56:$HL56)+SUMIF(N!$HC$15:$HL$15,'Ciclo Semaforico'!BC$30,N!$HC56:$HL56)+SUMIF(E!$HC$15:$HL$15,'Ciclo Semaforico'!BC$30,E!$HC56:$HL56)+SUMIF(O!$HC$15:$HL$15,'Ciclo Semaforico'!BC$30,O!$HC56:$HL56)),(SUMIF(S!$HC$15:$HL$15,'Ciclo Semaforico'!BC$30,S!$HC56:$HL56)+SUMIF(N!$HC$15:$HL$15,'Ciclo Semaforico'!BC$30,N!$HC56:$HL56)+SUMIF(E!$HC$15:$HL$15,'Ciclo Semaforico'!BC$30,E!$HC56:$HL56)+SUMIF(O!$HC$15:$HL$15,'Ciclo Semaforico'!BC$30,O!$HC56:$HL56))*BC$31))</f>
        <v>#REF!</v>
      </c>
      <c r="BD81" s="245" t="e">
        <f>IF(BD$32="",IF(BD$31="",(SUMIF(S!$HC$15:$HL$15,'Ciclo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Semaforico'!BD$30,O!$HC56:$HL56))*BD$31),(SUMIF(S!$HC$15:$HL$15,'Ciclo Semaforico'!BD$32,S!$HC56:$HL56)+SUMIF(N!$HC$15:$HL$15,'Ciclo Semaforico'!BD$32,N!$HC56:$HL56)+SUMIF(E!$HC$15:$HL$15,'Ciclo Semaforico'!BD$32,E!$HC56:$HL56)+SUMIF(O!$HC$15:$HL$15,'Ciclo Semaforico'!BD$32,O!$HC56:$HL56))-IF(BD$31="",(SUMIF(S!$HC$15:$HL$15,'Ciclo Semaforico'!BD$30,S!$HC56:$HL56)+SUMIF(N!$HC$15:$HL$15,'Ciclo Semaforico'!BD$30,N!$HC56:$HL56)+SUMIF(E!$HC$15:$HL$15,'Ciclo Semaforico'!BD$30,E!$HC56:$HL56)+SUMIF(O!$HC$15:$HL$15,'Ciclo Semaforico'!BD$30,O!$HC56:$HL56)),(SUMIF(S!$HC$15:$HL$15,'Ciclo Semaforico'!BD$30,S!$HC56:$HL56)+SUMIF(N!$HC$15:$HL$15,'Ciclo Semaforico'!BD$30,N!$HC56:$HL56)+SUMIF(E!$HC$15:$HL$15,'Ciclo Semaforico'!BD$30,E!$HC56:$HL56)+SUMIF(O!$HC$15:$HL$15,'Ciclo Semaforico'!BD$30,O!$HC56:$HL56))*BD$31))</f>
        <v>#REF!</v>
      </c>
      <c r="BE81" s="245">
        <f>IF(BE$32="",IF(BE$31="",(SUMIF(S!$HC$15:$HL$15,'Ciclo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Semaforico'!BE$30,O!$HC56:$HL56))*BE$31),(SUMIF(S!$HC$15:$HL$15,'Ciclo Semaforico'!BE$32,S!$HC56:$HL56)+SUMIF(N!$HC$15:$HL$15,'Ciclo Semaforico'!BE$32,N!$HC56:$HL56)+SUMIF(E!$HC$15:$HL$15,'Ciclo Semaforico'!BE$32,E!$HC56:$HL56)+SUMIF(O!$HC$15:$HL$15,'Ciclo Semaforico'!BE$32,O!$HC56:$HL56))-IF(BE$31="",(SUMIF(S!$HC$15:$HL$15,'Ciclo Semaforico'!BE$30,S!$HC56:$HL56)+SUMIF(N!$HC$15:$HL$15,'Ciclo Semaforico'!BE$30,N!$HC56:$HL56)+SUMIF(E!$HC$15:$HL$15,'Ciclo Semaforico'!BE$30,E!$HC56:$HL56)+SUMIF(O!$HC$15:$HL$15,'Ciclo Semaforico'!BE$30,O!$HC56:$HL56)),(SUMIF(S!$HC$15:$HL$15,'Ciclo Semaforico'!BE$30,S!$HC56:$HL56)+SUMIF(N!$HC$15:$HL$15,'Ciclo Semaforico'!BE$30,N!$HC56:$HL56)+SUMIF(E!$HC$15:$HL$15,'Ciclo Semaforico'!BE$30,E!$HC56:$HL56)+SUMIF(O!$HC$15:$HL$15,'Ciclo Semaforico'!BE$30,O!$HC56:$HL56))*BE$31))</f>
        <v>0</v>
      </c>
      <c r="BF81" s="245">
        <f>IF(BF$32="",IF(BF$31="",(SUMIF(S!$HC$15:$HL$15,'Ciclo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Semaforico'!BF$30,O!$HC56:$HL56))*BF$31),(SUMIF(S!$HC$15:$HL$15,'Ciclo Semaforico'!BF$32,S!$HC56:$HL56)+SUMIF(N!$HC$15:$HL$15,'Ciclo Semaforico'!BF$32,N!$HC56:$HL56)+SUMIF(E!$HC$15:$HL$15,'Ciclo Semaforico'!BF$32,E!$HC56:$HL56)+SUMIF(O!$HC$15:$HL$15,'Ciclo Semaforico'!BF$32,O!$HC56:$HL56))-IF(BF$31="",(SUMIF(S!$HC$15:$HL$15,'Ciclo Semaforico'!BF$30,S!$HC56:$HL56)+SUMIF(N!$HC$15:$HL$15,'Ciclo Semaforico'!BF$30,N!$HC56:$HL56)+SUMIF(E!$HC$15:$HL$15,'Ciclo Semaforico'!BF$30,E!$HC56:$HL56)+SUMIF(O!$HC$15:$HL$15,'Ciclo Semaforico'!BF$30,O!$HC56:$HL56)),(SUMIF(S!$HC$15:$HL$15,'Ciclo Semaforico'!BF$30,S!$HC56:$HL56)+SUMIF(N!$HC$15:$HL$15,'Ciclo Semaforico'!BF$30,N!$HC56:$HL56)+SUMIF(E!$HC$15:$HL$15,'Ciclo Semaforico'!BF$30,E!$HC56:$HL56)+SUMIF(O!$HC$15:$HL$15,'Ciclo Semaforico'!BF$30,O!$HC56:$HL56))*BF$31))</f>
        <v>0</v>
      </c>
      <c r="BG81" s="245">
        <f>IF(BG$32="",IF(BG$31="",(SUMIF(S!$HC$15:$HL$15,'Ciclo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Semaforico'!BG$30,O!$HC56:$HL56))*BG$31),(SUMIF(S!$HC$15:$HL$15,'Ciclo Semaforico'!BG$32,S!$HC56:$HL56)+SUMIF(N!$HC$15:$HL$15,'Ciclo Semaforico'!BG$32,N!$HC56:$HL56)+SUMIF(E!$HC$15:$HL$15,'Ciclo Semaforico'!BG$32,E!$HC56:$HL56)+SUMIF(O!$HC$15:$HL$15,'Ciclo Semaforico'!BG$32,O!$HC56:$HL56))-IF(BG$31="",(SUMIF(S!$HC$15:$HL$15,'Ciclo Semaforico'!BG$30,S!$HC56:$HL56)+SUMIF(N!$HC$15:$HL$15,'Ciclo Semaforico'!BG$30,N!$HC56:$HL56)+SUMIF(E!$HC$15:$HL$15,'Ciclo Semaforico'!BG$30,E!$HC56:$HL56)+SUMIF(O!$HC$15:$HL$15,'Ciclo Semaforico'!BG$30,O!$HC56:$HL56)),(SUMIF(S!$HC$15:$HL$15,'Ciclo Semaforico'!BG$30,S!$HC56:$HL56)+SUMIF(N!$HC$15:$HL$15,'Ciclo Semaforico'!BG$30,N!$HC56:$HL56)+SUMIF(E!$HC$15:$HL$15,'Ciclo Semaforico'!BG$30,E!$HC56:$HL56)+SUMIF(O!$HC$15:$HL$15,'Ciclo Semaforico'!BG$30,O!$HC56:$HL56))*BG$31))</f>
        <v>0</v>
      </c>
      <c r="BH81" s="245">
        <f>IF(BH$32="",IF(BH$31="",(SUMIF(S!$HC$15:$HL$15,'Ciclo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Semaforico'!BH$30,O!$HC56:$HL56))*BH$31),(SUMIF(S!$HC$15:$HL$15,'Ciclo Semaforico'!BH$32,S!$HC56:$HL56)+SUMIF(N!$HC$15:$HL$15,'Ciclo Semaforico'!BH$32,N!$HC56:$HL56)+SUMIF(E!$HC$15:$HL$15,'Ciclo Semaforico'!BH$32,E!$HC56:$HL56)+SUMIF(O!$HC$15:$HL$15,'Ciclo Semaforico'!BH$32,O!$HC56:$HL56))-IF(BH$31="",(SUMIF(S!$HC$15:$HL$15,'Ciclo Semaforico'!BH$30,S!$HC56:$HL56)+SUMIF(N!$HC$15:$HL$15,'Ciclo Semaforico'!BH$30,N!$HC56:$HL56)+SUMIF(E!$HC$15:$HL$15,'Ciclo Semaforico'!BH$30,E!$HC56:$HL56)+SUMIF(O!$HC$15:$HL$15,'Ciclo Semaforico'!BH$30,O!$HC56:$HL56)),(SUMIF(S!$HC$15:$HL$15,'Ciclo Semaforico'!BH$30,S!$HC56:$HL56)+SUMIF(N!$HC$15:$HL$15,'Ciclo Semaforico'!BH$30,N!$HC56:$HL56)+SUMIF(E!$HC$15:$HL$15,'Ciclo Semaforico'!BH$30,E!$HC56:$HL56)+SUMIF(O!$HC$15:$HL$15,'Ciclo Semaforico'!BH$30,O!$HC56:$HL56))*BH$31))</f>
        <v>0</v>
      </c>
      <c r="BI81" s="245">
        <f>IF(BI$32="",IF(BI$31="",(SUMIF(S!$HC$15:$HL$15,'Ciclo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Semaforico'!BI$30,O!$HC56:$HL56))*BI$31),(SUMIF(S!$HC$15:$HL$15,'Ciclo Semaforico'!BI$32,S!$HC56:$HL56)+SUMIF(N!$HC$15:$HL$15,'Ciclo Semaforico'!BI$32,N!$HC56:$HL56)+SUMIF(E!$HC$15:$HL$15,'Ciclo Semaforico'!BI$32,E!$HC56:$HL56)+SUMIF(O!$HC$15:$HL$15,'Ciclo Semaforico'!BI$32,O!$HC56:$HL56))-IF(BI$31="",(SUMIF(S!$HC$15:$HL$15,'Ciclo Semaforico'!BI$30,S!$HC56:$HL56)+SUMIF(N!$HC$15:$HL$15,'Ciclo Semaforico'!BI$30,N!$HC56:$HL56)+SUMIF(E!$HC$15:$HL$15,'Ciclo Semaforico'!BI$30,E!$HC56:$HL56)+SUMIF(O!$HC$15:$HL$15,'Ciclo Semaforico'!BI$30,O!$HC56:$HL56)),(SUMIF(S!$HC$15:$HL$15,'Ciclo Semaforico'!BI$30,S!$HC56:$HL56)+SUMIF(N!$HC$15:$HL$15,'Ciclo Semaforico'!BI$30,N!$HC56:$HL56)+SUMIF(E!$HC$15:$HL$15,'Ciclo Semaforico'!BI$30,E!$HC56:$HL56)+SUMIF(O!$HC$15:$HL$15,'Ciclo Semaforico'!BI$30,O!$HC56:$HL56))*BI$31))</f>
        <v>0</v>
      </c>
      <c r="BJ81" s="246">
        <f>IF(BJ$32="",IF(BJ$31="",(SUMIF(S!$HC$15:$HL$15,'Ciclo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Semaforico'!BJ$30,O!$HC56:$HL56))*BJ$31),(SUMIF(S!$HC$15:$HL$15,'Ciclo Semaforico'!BJ$32,S!$HC56:$HL56)+SUMIF(N!$HC$15:$HL$15,'Ciclo Semaforico'!BJ$32,N!$HC56:$HL56)+SUMIF(E!$HC$15:$HL$15,'Ciclo Semaforico'!BJ$32,E!$HC56:$HL56)+SUMIF(O!$HC$15:$HL$15,'Ciclo Semaforico'!BJ$32,O!$HC56:$HL56))-IF(BJ$31="",(SUMIF(S!$HC$15:$HL$15,'Ciclo Semaforico'!BJ$30,S!$HC56:$HL56)+SUMIF(N!$HC$15:$HL$15,'Ciclo Semaforico'!BJ$30,N!$HC56:$HL56)+SUMIF(E!$HC$15:$HL$15,'Ciclo Semaforico'!BJ$30,E!$HC56:$HL56)+SUMIF(O!$HC$15:$HL$15,'Ciclo Semaforico'!BJ$30,O!$HC56:$HL56)),(SUMIF(S!$HC$15:$HL$15,'Ciclo Semaforico'!BJ$30,S!$HC56:$HL56)+SUMIF(N!$HC$15:$HL$15,'Ciclo Semaforico'!BJ$30,N!$HC56:$HL56)+SUMIF(E!$HC$15:$HL$15,'Ciclo Semaforico'!BJ$30,E!$HC56:$HL56)+SUMIF(O!$HC$15:$HL$15,'Ciclo Semaforico'!BJ$30,O!$HC56:$HL56))*BJ$31))</f>
        <v>0</v>
      </c>
      <c r="BK81" s="244">
        <f>IF(BK$32="",IF(BK$31="",(SUMIF(S!$HC$15:$HL$15,'Ciclo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Semaforico'!BK$30,O!$HC56:$HL56))*BK$31),(SUMIF(S!$HC$15:$HL$15,'Ciclo Semaforico'!BK$32,S!$HC56:$HL56)+SUMIF(N!$HC$15:$HL$15,'Ciclo Semaforico'!BK$32,N!$HC56:$HL56)+SUMIF(E!$HC$15:$HL$15,'Ciclo Semaforico'!BK$32,E!$HC56:$HL56)+SUMIF(O!$HC$15:$HL$15,'Ciclo Semaforico'!BK$32,O!$HC56:$HL56))-IF(BK$31="",(SUMIF(S!$HC$15:$HL$15,'Ciclo Semaforico'!BK$30,S!$HC56:$HL56)+SUMIF(N!$HC$15:$HL$15,'Ciclo Semaforico'!BK$30,N!$HC56:$HL56)+SUMIF(E!$HC$15:$HL$15,'Ciclo Semaforico'!BK$30,E!$HC56:$HL56)+SUMIF(O!$HC$15:$HL$15,'Ciclo Semaforico'!BK$30,O!$HC56:$HL56)),(SUMIF(S!$HC$15:$HL$15,'Ciclo Semaforico'!BK$30,S!$HC56:$HL56)+SUMIF(N!$HC$15:$HL$15,'Ciclo Semaforico'!BK$30,N!$HC56:$HL56)+SUMIF(E!$HC$15:$HL$15,'Ciclo Semaforico'!BK$30,E!$HC56:$HL56)+SUMIF(O!$HC$15:$HL$15,'Ciclo Semaforico'!BK$30,O!$HC56:$HL56))*BK$31))</f>
        <v>0</v>
      </c>
      <c r="BL81" s="245">
        <f>IF(BL$32="",IF(BL$31="",(SUMIF(S!$HC$15:$HL$15,'Ciclo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Semaforico'!BL$30,O!$HC56:$HL56))*BL$31),(SUMIF(S!$HC$15:$HL$15,'Ciclo Semaforico'!BL$32,S!$HC56:$HL56)+SUMIF(N!$HC$15:$HL$15,'Ciclo Semaforico'!BL$32,N!$HC56:$HL56)+SUMIF(E!$HC$15:$HL$15,'Ciclo Semaforico'!BL$32,E!$HC56:$HL56)+SUMIF(O!$HC$15:$HL$15,'Ciclo Semaforico'!BL$32,O!$HC56:$HL56))-IF(BL$31="",(SUMIF(S!$HC$15:$HL$15,'Ciclo Semaforico'!BL$30,S!$HC56:$HL56)+SUMIF(N!$HC$15:$HL$15,'Ciclo Semaforico'!BL$30,N!$HC56:$HL56)+SUMIF(E!$HC$15:$HL$15,'Ciclo Semaforico'!BL$30,E!$HC56:$HL56)+SUMIF(O!$HC$15:$HL$15,'Ciclo Semaforico'!BL$30,O!$HC56:$HL56)),(SUMIF(S!$HC$15:$HL$15,'Ciclo Semaforico'!BL$30,S!$HC56:$HL56)+SUMIF(N!$HC$15:$HL$15,'Ciclo Semaforico'!BL$30,N!$HC56:$HL56)+SUMIF(E!$HC$15:$HL$15,'Ciclo Semaforico'!BL$30,E!$HC56:$HL56)+SUMIF(O!$HC$15:$HL$15,'Ciclo Semaforico'!BL$30,O!$HC56:$HL56))*BL$31))</f>
        <v>0</v>
      </c>
      <c r="BM81" s="245">
        <f>IF(BM$32="",IF(BM$31="",(SUMIF(S!$HC$15:$HL$15,'Ciclo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Semaforico'!BM$30,O!$HC56:$HL56))*BM$31),(SUMIF(S!$HC$15:$HL$15,'Ciclo Semaforico'!BM$32,S!$HC56:$HL56)+SUMIF(N!$HC$15:$HL$15,'Ciclo Semaforico'!BM$32,N!$HC56:$HL56)+SUMIF(E!$HC$15:$HL$15,'Ciclo Semaforico'!BM$32,E!$HC56:$HL56)+SUMIF(O!$HC$15:$HL$15,'Ciclo Semaforico'!BM$32,O!$HC56:$HL56))-IF(BM$31="",(SUMIF(S!$HC$15:$HL$15,'Ciclo Semaforico'!BM$30,S!$HC56:$HL56)+SUMIF(N!$HC$15:$HL$15,'Ciclo Semaforico'!BM$30,N!$HC56:$HL56)+SUMIF(E!$HC$15:$HL$15,'Ciclo Semaforico'!BM$30,E!$HC56:$HL56)+SUMIF(O!$HC$15:$HL$15,'Ciclo Semaforico'!BM$30,O!$HC56:$HL56)),(SUMIF(S!$HC$15:$HL$15,'Ciclo Semaforico'!BM$30,S!$HC56:$HL56)+SUMIF(N!$HC$15:$HL$15,'Ciclo Semaforico'!BM$30,N!$HC56:$HL56)+SUMIF(E!$HC$15:$HL$15,'Ciclo Semaforico'!BM$30,E!$HC56:$HL56)+SUMIF(O!$HC$15:$HL$15,'Ciclo Semaforico'!BM$30,O!$HC56:$HL56))*BM$31))</f>
        <v>0</v>
      </c>
      <c r="BN81" s="245">
        <f>IF(BN$32="",IF(BN$31="",(SUMIF(S!$HC$15:$HL$15,'Ciclo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Semaforico'!BN$30,O!$HC56:$HL56))*BN$31),(SUMIF(S!$HC$15:$HL$15,'Ciclo Semaforico'!BN$32,S!$HC56:$HL56)+SUMIF(N!$HC$15:$HL$15,'Ciclo Semaforico'!BN$32,N!$HC56:$HL56)+SUMIF(E!$HC$15:$HL$15,'Ciclo Semaforico'!BN$32,E!$HC56:$HL56)+SUMIF(O!$HC$15:$HL$15,'Ciclo Semaforico'!BN$32,O!$HC56:$HL56))-IF(BN$31="",(SUMIF(S!$HC$15:$HL$15,'Ciclo Semaforico'!BN$30,S!$HC56:$HL56)+SUMIF(N!$HC$15:$HL$15,'Ciclo Semaforico'!BN$30,N!$HC56:$HL56)+SUMIF(E!$HC$15:$HL$15,'Ciclo Semaforico'!BN$30,E!$HC56:$HL56)+SUMIF(O!$HC$15:$HL$15,'Ciclo Semaforico'!BN$30,O!$HC56:$HL56)),(SUMIF(S!$HC$15:$HL$15,'Ciclo Semaforico'!BN$30,S!$HC56:$HL56)+SUMIF(N!$HC$15:$HL$15,'Ciclo Semaforico'!BN$30,N!$HC56:$HL56)+SUMIF(E!$HC$15:$HL$15,'Ciclo Semaforico'!BN$30,E!$HC56:$HL56)+SUMIF(O!$HC$15:$HL$15,'Ciclo Semaforico'!BN$30,O!$HC56:$HL56))*BN$31))</f>
        <v>0</v>
      </c>
      <c r="BO81" s="245">
        <f>IF(BO$32="",IF(BO$31="",(SUMIF(S!$HC$15:$HL$15,'Ciclo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Semaforico'!BO$30,O!$HC56:$HL56))*BO$31),(SUMIF(S!$HC$15:$HL$15,'Ciclo Semaforico'!BO$32,S!$HC56:$HL56)+SUMIF(N!$HC$15:$HL$15,'Ciclo Semaforico'!BO$32,N!$HC56:$HL56)+SUMIF(E!$HC$15:$HL$15,'Ciclo Semaforico'!BO$32,E!$HC56:$HL56)+SUMIF(O!$HC$15:$HL$15,'Ciclo Semaforico'!BO$32,O!$HC56:$HL56))-IF(BO$31="",(SUMIF(S!$HC$15:$HL$15,'Ciclo Semaforico'!BO$30,S!$HC56:$HL56)+SUMIF(N!$HC$15:$HL$15,'Ciclo Semaforico'!BO$30,N!$HC56:$HL56)+SUMIF(E!$HC$15:$HL$15,'Ciclo Semaforico'!BO$30,E!$HC56:$HL56)+SUMIF(O!$HC$15:$HL$15,'Ciclo Semaforico'!BO$30,O!$HC56:$HL56)),(SUMIF(S!$HC$15:$HL$15,'Ciclo Semaforico'!BO$30,S!$HC56:$HL56)+SUMIF(N!$HC$15:$HL$15,'Ciclo Semaforico'!BO$30,N!$HC56:$HL56)+SUMIF(E!$HC$15:$HL$15,'Ciclo Semaforico'!BO$30,E!$HC56:$HL56)+SUMIF(O!$HC$15:$HL$15,'Ciclo Semaforico'!BO$30,O!$HC56:$HL56))*BO$31))</f>
        <v>0</v>
      </c>
      <c r="BP81" s="245">
        <f>IF(BP$32="",IF(BP$31="",(SUMIF(S!$HC$15:$HL$15,'Ciclo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Semaforico'!BP$30,O!$HC56:$HL56))*BP$31),(SUMIF(S!$HC$15:$HL$15,'Ciclo Semaforico'!BP$32,S!$HC56:$HL56)+SUMIF(N!$HC$15:$HL$15,'Ciclo Semaforico'!BP$32,N!$HC56:$HL56)+SUMIF(E!$HC$15:$HL$15,'Ciclo Semaforico'!BP$32,E!$HC56:$HL56)+SUMIF(O!$HC$15:$HL$15,'Ciclo Semaforico'!BP$32,O!$HC56:$HL56))-IF(BP$31="",(SUMIF(S!$HC$15:$HL$15,'Ciclo Semaforico'!BP$30,S!$HC56:$HL56)+SUMIF(N!$HC$15:$HL$15,'Ciclo Semaforico'!BP$30,N!$HC56:$HL56)+SUMIF(E!$HC$15:$HL$15,'Ciclo Semaforico'!BP$30,E!$HC56:$HL56)+SUMIF(O!$HC$15:$HL$15,'Ciclo Semaforico'!BP$30,O!$HC56:$HL56)),(SUMIF(S!$HC$15:$HL$15,'Ciclo Semaforico'!BP$30,S!$HC56:$HL56)+SUMIF(N!$HC$15:$HL$15,'Ciclo Semaforico'!BP$30,N!$HC56:$HL56)+SUMIF(E!$HC$15:$HL$15,'Ciclo Semaforico'!BP$30,E!$HC56:$HL56)+SUMIF(O!$HC$15:$HL$15,'Ciclo Semaforico'!BP$30,O!$HC56:$HL56))*BP$31))</f>
        <v>0</v>
      </c>
      <c r="BQ81" s="245">
        <f>IF(BQ$32="",IF(BQ$31="",(SUMIF(S!$HC$15:$HL$15,'Ciclo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Semaforico'!BQ$30,O!$HC56:$HL56))*BQ$31),(SUMIF(S!$HC$15:$HL$15,'Ciclo Semaforico'!BQ$32,S!$HC56:$HL56)+SUMIF(N!$HC$15:$HL$15,'Ciclo Semaforico'!BQ$32,N!$HC56:$HL56)+SUMIF(E!$HC$15:$HL$15,'Ciclo Semaforico'!BQ$32,E!$HC56:$HL56)+SUMIF(O!$HC$15:$HL$15,'Ciclo Semaforico'!BQ$32,O!$HC56:$HL56))-IF(BQ$31="",(SUMIF(S!$HC$15:$HL$15,'Ciclo Semaforico'!BQ$30,S!$HC56:$HL56)+SUMIF(N!$HC$15:$HL$15,'Ciclo Semaforico'!BQ$30,N!$HC56:$HL56)+SUMIF(E!$HC$15:$HL$15,'Ciclo Semaforico'!BQ$30,E!$HC56:$HL56)+SUMIF(O!$HC$15:$HL$15,'Ciclo Semaforico'!BQ$30,O!$HC56:$HL56)),(SUMIF(S!$HC$15:$HL$15,'Ciclo Semaforico'!BQ$30,S!$HC56:$HL56)+SUMIF(N!$HC$15:$HL$15,'Ciclo Semaforico'!BQ$30,N!$HC56:$HL56)+SUMIF(E!$HC$15:$HL$15,'Ciclo Semaforico'!BQ$30,E!$HC56:$HL56)+SUMIF(O!$HC$15:$HL$15,'Ciclo Semaforico'!BQ$30,O!$HC56:$HL56))*BQ$31))</f>
        <v>0</v>
      </c>
      <c r="BR81" s="245">
        <f>IF(BR$32="",IF(BR$31="",(SUMIF(S!$HC$15:$HL$15,'Ciclo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Semaforico'!BR$30,O!$HC56:$HL56))*BR$31),(SUMIF(S!$HC$15:$HL$15,'Ciclo Semaforico'!BR$32,S!$HC56:$HL56)+SUMIF(N!$HC$15:$HL$15,'Ciclo Semaforico'!BR$32,N!$HC56:$HL56)+SUMIF(E!$HC$15:$HL$15,'Ciclo Semaforico'!BR$32,E!$HC56:$HL56)+SUMIF(O!$HC$15:$HL$15,'Ciclo Semaforico'!BR$32,O!$HC56:$HL56))-IF(BR$31="",(SUMIF(S!$HC$15:$HL$15,'Ciclo Semaforico'!BR$30,S!$HC56:$HL56)+SUMIF(N!$HC$15:$HL$15,'Ciclo Semaforico'!BR$30,N!$HC56:$HL56)+SUMIF(E!$HC$15:$HL$15,'Ciclo Semaforico'!BR$30,E!$HC56:$HL56)+SUMIF(O!$HC$15:$HL$15,'Ciclo Semaforico'!BR$30,O!$HC56:$HL56)),(SUMIF(S!$HC$15:$HL$15,'Ciclo Semaforico'!BR$30,S!$HC56:$HL56)+SUMIF(N!$HC$15:$HL$15,'Ciclo Semaforico'!BR$30,N!$HC56:$HL56)+SUMIF(E!$HC$15:$HL$15,'Ciclo Semaforico'!BR$30,E!$HC56:$HL56)+SUMIF(O!$HC$15:$HL$15,'Ciclo Semaforico'!BR$30,O!$HC56:$HL56))*BR$31))</f>
        <v>0</v>
      </c>
      <c r="BS81" s="245">
        <f>IF(BS$32="",IF(BS$31="",(SUMIF(S!$HC$15:$HL$15,'Ciclo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Semaforico'!BS$30,O!$HC56:$HL56))*BS$31),(SUMIF(S!$HC$15:$HL$15,'Ciclo Semaforico'!BS$32,S!$HC56:$HL56)+SUMIF(N!$HC$15:$HL$15,'Ciclo Semaforico'!BS$32,N!$HC56:$HL56)+SUMIF(E!$HC$15:$HL$15,'Ciclo Semaforico'!BS$32,E!$HC56:$HL56)+SUMIF(O!$HC$15:$HL$15,'Ciclo Semaforico'!BS$32,O!$HC56:$HL56))-IF(BS$31="",(SUMIF(S!$HC$15:$HL$15,'Ciclo Semaforico'!BS$30,S!$HC56:$HL56)+SUMIF(N!$HC$15:$HL$15,'Ciclo Semaforico'!BS$30,N!$HC56:$HL56)+SUMIF(E!$HC$15:$HL$15,'Ciclo Semaforico'!BS$30,E!$HC56:$HL56)+SUMIF(O!$HC$15:$HL$15,'Ciclo Semaforico'!BS$30,O!$HC56:$HL56)),(SUMIF(S!$HC$15:$HL$15,'Ciclo Semaforico'!BS$30,S!$HC56:$HL56)+SUMIF(N!$HC$15:$HL$15,'Ciclo Semaforico'!BS$30,N!$HC56:$HL56)+SUMIF(E!$HC$15:$HL$15,'Ciclo Semaforico'!BS$30,E!$HC56:$HL56)+SUMIF(O!$HC$15:$HL$15,'Ciclo Semaforico'!BS$30,O!$HC56:$HL56))*BS$31))</f>
        <v>0</v>
      </c>
      <c r="BT81" s="245">
        <f>IF(BT$32="",IF(BT$31="",(SUMIF(S!$HC$15:$HL$15,'Ciclo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Semaforico'!BT$30,O!$HC56:$HL56))*BT$31),(SUMIF(S!$HC$15:$HL$15,'Ciclo Semaforico'!BT$32,S!$HC56:$HL56)+SUMIF(N!$HC$15:$HL$15,'Ciclo Semaforico'!BT$32,N!$HC56:$HL56)+SUMIF(E!$HC$15:$HL$15,'Ciclo Semaforico'!BT$32,E!$HC56:$HL56)+SUMIF(O!$HC$15:$HL$15,'Ciclo Semaforico'!BT$32,O!$HC56:$HL56))-IF(BT$31="",(SUMIF(S!$HC$15:$HL$15,'Ciclo Semaforico'!BT$30,S!$HC56:$HL56)+SUMIF(N!$HC$15:$HL$15,'Ciclo Semaforico'!BT$30,N!$HC56:$HL56)+SUMIF(E!$HC$15:$HL$15,'Ciclo Semaforico'!BT$30,E!$HC56:$HL56)+SUMIF(O!$HC$15:$HL$15,'Ciclo Semaforico'!BT$30,O!$HC56:$HL56)),(SUMIF(S!$HC$15:$HL$15,'Ciclo Semaforico'!BT$30,S!$HC56:$HL56)+SUMIF(N!$HC$15:$HL$15,'Ciclo Semaforico'!BT$30,N!$HC56:$HL56)+SUMIF(E!$HC$15:$HL$15,'Ciclo Semaforico'!BT$30,E!$HC56:$HL56)+SUMIF(O!$HC$15:$HL$15,'Ciclo Semaforico'!BT$30,O!$HC56:$HL56))*BT$31))</f>
        <v>0</v>
      </c>
      <c r="BU81" s="245">
        <f>IF(BU$32="",IF(BU$31="",(SUMIF(S!$HC$15:$HL$15,'Ciclo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Semaforico'!BU$30,O!$HC56:$HL56))*BU$31),(SUMIF(S!$HC$15:$HL$15,'Ciclo Semaforico'!BU$32,S!$HC56:$HL56)+SUMIF(N!$HC$15:$HL$15,'Ciclo Semaforico'!BU$32,N!$HC56:$HL56)+SUMIF(E!$HC$15:$HL$15,'Ciclo Semaforico'!BU$32,E!$HC56:$HL56)+SUMIF(O!$HC$15:$HL$15,'Ciclo Semaforico'!BU$32,O!$HC56:$HL56))-IF(BU$31="",(SUMIF(S!$HC$15:$HL$15,'Ciclo Semaforico'!BU$30,S!$HC56:$HL56)+SUMIF(N!$HC$15:$HL$15,'Ciclo Semaforico'!BU$30,N!$HC56:$HL56)+SUMIF(E!$HC$15:$HL$15,'Ciclo Semaforico'!BU$30,E!$HC56:$HL56)+SUMIF(O!$HC$15:$HL$15,'Ciclo Semaforico'!BU$30,O!$HC56:$HL56)),(SUMIF(S!$HC$15:$HL$15,'Ciclo Semaforico'!BU$30,S!$HC56:$HL56)+SUMIF(N!$HC$15:$HL$15,'Ciclo Semaforico'!BU$30,N!$HC56:$HL56)+SUMIF(E!$HC$15:$HL$15,'Ciclo Semaforico'!BU$30,E!$HC56:$HL56)+SUMIF(O!$HC$15:$HL$15,'Ciclo Semaforico'!BU$30,O!$HC56:$HL56))*BU$31))</f>
        <v>0</v>
      </c>
      <c r="BV81" s="246">
        <f>IF(BV$32="",IF(BV$31="",(SUMIF(S!$HC$15:$HL$15,'Ciclo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Semaforico'!BV$30,O!$HC56:$HL56))*BV$31),(SUMIF(S!$HC$15:$HL$15,'Ciclo Semaforico'!BV$32,S!$HC56:$HL56)+SUMIF(N!$HC$15:$HL$15,'Ciclo Semaforico'!BV$32,N!$HC56:$HL56)+SUMIF(E!$HC$15:$HL$15,'Ciclo Semaforico'!BV$32,E!$HC56:$HL56)+SUMIF(O!$HC$15:$HL$15,'Ciclo Semaforico'!BV$32,O!$HC56:$HL56))-IF(BV$31="",(SUMIF(S!$HC$15:$HL$15,'Ciclo Semaforico'!BV$30,S!$HC56:$HL56)+SUMIF(N!$HC$15:$HL$15,'Ciclo Semaforico'!BV$30,N!$HC56:$HL56)+SUMIF(E!$HC$15:$HL$15,'Ciclo Semaforico'!BV$30,E!$HC56:$HL56)+SUMIF(O!$HC$15:$HL$15,'Ciclo Semaforico'!BV$30,O!$HC56:$HL56)),(SUMIF(S!$HC$15:$HL$15,'Ciclo Semaforico'!BV$30,S!$HC56:$HL56)+SUMIF(N!$HC$15:$HL$15,'Ciclo Semaforico'!BV$30,N!$HC56:$HL56)+SUMIF(E!$HC$15:$HL$15,'Ciclo Semaforico'!BV$30,E!$HC56:$HL56)+SUMIF(O!$HC$15:$HL$15,'Ciclo Semaforico'!BV$30,O!$HC56:$HL56))*BV$31))</f>
        <v>0</v>
      </c>
      <c r="BW81" s="244">
        <f>IF(BW$32="",IF(BW$31="",(SUMIF(S!$HC$15:$HL$15,'Ciclo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Semaforico'!BW$30,O!$HC56:$HL56))*BW$31),(SUMIF(S!$HC$15:$HL$15,'Ciclo Semaforico'!BW$32,S!$HC56:$HL56)+SUMIF(N!$HC$15:$HL$15,'Ciclo Semaforico'!BW$32,N!$HC56:$HL56)+SUMIF(E!$HC$15:$HL$15,'Ciclo Semaforico'!BW$32,E!$HC56:$HL56)+SUMIF(O!$HC$15:$HL$15,'Ciclo Semaforico'!BW$32,O!$HC56:$HL56))-IF(BW$31="",(SUMIF(S!$HC$15:$HL$15,'Ciclo Semaforico'!BW$30,S!$HC56:$HL56)+SUMIF(N!$HC$15:$HL$15,'Ciclo Semaforico'!BW$30,N!$HC56:$HL56)+SUMIF(E!$HC$15:$HL$15,'Ciclo Semaforico'!BW$30,E!$HC56:$HL56)+SUMIF(O!$HC$15:$HL$15,'Ciclo Semaforico'!BW$30,O!$HC56:$HL56)),(SUMIF(S!$HC$15:$HL$15,'Ciclo Semaforico'!BW$30,S!$HC56:$HL56)+SUMIF(N!$HC$15:$HL$15,'Ciclo Semaforico'!BW$30,N!$HC56:$HL56)+SUMIF(E!$HC$15:$HL$15,'Ciclo Semaforico'!BW$30,E!$HC56:$HL56)+SUMIF(O!$HC$15:$HL$15,'Ciclo Semaforico'!BW$30,O!$HC56:$HL56))*BW$31))</f>
        <v>0</v>
      </c>
      <c r="BX81" s="245">
        <f>IF(BX$32="",IF(BX$31="",(SUMIF(S!$HC$15:$HL$15,'Ciclo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Semaforico'!BX$30,O!$HC56:$HL56))*BX$31),(SUMIF(S!$HC$15:$HL$15,'Ciclo Semaforico'!BX$32,S!$HC56:$HL56)+SUMIF(N!$HC$15:$HL$15,'Ciclo Semaforico'!BX$32,N!$HC56:$HL56)+SUMIF(E!$HC$15:$HL$15,'Ciclo Semaforico'!BX$32,E!$HC56:$HL56)+SUMIF(O!$HC$15:$HL$15,'Ciclo Semaforico'!BX$32,O!$HC56:$HL56))-IF(BX$31="",(SUMIF(S!$HC$15:$HL$15,'Ciclo Semaforico'!BX$30,S!$HC56:$HL56)+SUMIF(N!$HC$15:$HL$15,'Ciclo Semaforico'!BX$30,N!$HC56:$HL56)+SUMIF(E!$HC$15:$HL$15,'Ciclo Semaforico'!BX$30,E!$HC56:$HL56)+SUMIF(O!$HC$15:$HL$15,'Ciclo Semaforico'!BX$30,O!$HC56:$HL56)),(SUMIF(S!$HC$15:$HL$15,'Ciclo Semaforico'!BX$30,S!$HC56:$HL56)+SUMIF(N!$HC$15:$HL$15,'Ciclo Semaforico'!BX$30,N!$HC56:$HL56)+SUMIF(E!$HC$15:$HL$15,'Ciclo Semaforico'!BX$30,E!$HC56:$HL56)+SUMIF(O!$HC$15:$HL$15,'Ciclo Semaforico'!BX$30,O!$HC56:$HL56))*BX$31))</f>
        <v>0</v>
      </c>
      <c r="BY81" s="245">
        <f>IF(BY$32="",IF(BY$31="",(SUMIF(S!$HC$15:$HL$15,'Ciclo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Semaforico'!BY$30,O!$HC56:$HL56))*BY$31),(SUMIF(S!$HC$15:$HL$15,'Ciclo Semaforico'!BY$32,S!$HC56:$HL56)+SUMIF(N!$HC$15:$HL$15,'Ciclo Semaforico'!BY$32,N!$HC56:$HL56)+SUMIF(E!$HC$15:$HL$15,'Ciclo Semaforico'!BY$32,E!$HC56:$HL56)+SUMIF(O!$HC$15:$HL$15,'Ciclo Semaforico'!BY$32,O!$HC56:$HL56))-IF(BY$31="",(SUMIF(S!$HC$15:$HL$15,'Ciclo Semaforico'!BY$30,S!$HC56:$HL56)+SUMIF(N!$HC$15:$HL$15,'Ciclo Semaforico'!BY$30,N!$HC56:$HL56)+SUMIF(E!$HC$15:$HL$15,'Ciclo Semaforico'!BY$30,E!$HC56:$HL56)+SUMIF(O!$HC$15:$HL$15,'Ciclo Semaforico'!BY$30,O!$HC56:$HL56)),(SUMIF(S!$HC$15:$HL$15,'Ciclo Semaforico'!BY$30,S!$HC56:$HL56)+SUMIF(N!$HC$15:$HL$15,'Ciclo Semaforico'!BY$30,N!$HC56:$HL56)+SUMIF(E!$HC$15:$HL$15,'Ciclo Semaforico'!BY$30,E!$HC56:$HL56)+SUMIF(O!$HC$15:$HL$15,'Ciclo Semaforico'!BY$30,O!$HC56:$HL56))*BY$31))</f>
        <v>0</v>
      </c>
      <c r="BZ81" s="245">
        <f>IF(BZ$32="",IF(BZ$31="",(SUMIF(S!$HC$15:$HL$15,'Ciclo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Semaforico'!BZ$30,O!$HC56:$HL56))*BZ$31),(SUMIF(S!$HC$15:$HL$15,'Ciclo Semaforico'!BZ$32,S!$HC56:$HL56)+SUMIF(N!$HC$15:$HL$15,'Ciclo Semaforico'!BZ$32,N!$HC56:$HL56)+SUMIF(E!$HC$15:$HL$15,'Ciclo Semaforico'!BZ$32,E!$HC56:$HL56)+SUMIF(O!$HC$15:$HL$15,'Ciclo Semaforico'!BZ$32,O!$HC56:$HL56))-IF(BZ$31="",(SUMIF(S!$HC$15:$HL$15,'Ciclo Semaforico'!BZ$30,S!$HC56:$HL56)+SUMIF(N!$HC$15:$HL$15,'Ciclo Semaforico'!BZ$30,N!$HC56:$HL56)+SUMIF(E!$HC$15:$HL$15,'Ciclo Semaforico'!BZ$30,E!$HC56:$HL56)+SUMIF(O!$HC$15:$HL$15,'Ciclo Semaforico'!BZ$30,O!$HC56:$HL56)),(SUMIF(S!$HC$15:$HL$15,'Ciclo Semaforico'!BZ$30,S!$HC56:$HL56)+SUMIF(N!$HC$15:$HL$15,'Ciclo Semaforico'!BZ$30,N!$HC56:$HL56)+SUMIF(E!$HC$15:$HL$15,'Ciclo Semaforico'!BZ$30,E!$HC56:$HL56)+SUMIF(O!$HC$15:$HL$15,'Ciclo Semaforico'!BZ$30,O!$HC56:$HL56))*BZ$31))</f>
        <v>0</v>
      </c>
      <c r="CA81" s="245">
        <f>IF(CA$32="",IF(CA$31="",(SUMIF(S!$HC$15:$HL$15,'Ciclo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Semaforico'!CA$30,O!$HC56:$HL56))*CA$31),(SUMIF(S!$HC$15:$HL$15,'Ciclo Semaforico'!CA$32,S!$HC56:$HL56)+SUMIF(N!$HC$15:$HL$15,'Ciclo Semaforico'!CA$32,N!$HC56:$HL56)+SUMIF(E!$HC$15:$HL$15,'Ciclo Semaforico'!CA$32,E!$HC56:$HL56)+SUMIF(O!$HC$15:$HL$15,'Ciclo Semaforico'!CA$32,O!$HC56:$HL56))-IF(CA$31="",(SUMIF(S!$HC$15:$HL$15,'Ciclo Semaforico'!CA$30,S!$HC56:$HL56)+SUMIF(N!$HC$15:$HL$15,'Ciclo Semaforico'!CA$30,N!$HC56:$HL56)+SUMIF(E!$HC$15:$HL$15,'Ciclo Semaforico'!CA$30,E!$HC56:$HL56)+SUMIF(O!$HC$15:$HL$15,'Ciclo Semaforico'!CA$30,O!$HC56:$HL56)),(SUMIF(S!$HC$15:$HL$15,'Ciclo Semaforico'!CA$30,S!$HC56:$HL56)+SUMIF(N!$HC$15:$HL$15,'Ciclo Semaforico'!CA$30,N!$HC56:$HL56)+SUMIF(E!$HC$15:$HL$15,'Ciclo Semaforico'!CA$30,E!$HC56:$HL56)+SUMIF(O!$HC$15:$HL$15,'Ciclo Semaforico'!CA$30,O!$HC56:$HL56))*CA$31))</f>
        <v>0</v>
      </c>
      <c r="CB81" s="245">
        <f>IF(CB$32="",IF(CB$31="",(SUMIF(S!$HC$15:$HL$15,'Ciclo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Semaforico'!CB$30,O!$HC56:$HL56))*CB$31),(SUMIF(S!$HC$15:$HL$15,'Ciclo Semaforico'!CB$32,S!$HC56:$HL56)+SUMIF(N!$HC$15:$HL$15,'Ciclo Semaforico'!CB$32,N!$HC56:$HL56)+SUMIF(E!$HC$15:$HL$15,'Ciclo Semaforico'!CB$32,E!$HC56:$HL56)+SUMIF(O!$HC$15:$HL$15,'Ciclo Semaforico'!CB$32,O!$HC56:$HL56))-IF(CB$31="",(SUMIF(S!$HC$15:$HL$15,'Ciclo Semaforico'!CB$30,S!$HC56:$HL56)+SUMIF(N!$HC$15:$HL$15,'Ciclo Semaforico'!CB$30,N!$HC56:$HL56)+SUMIF(E!$HC$15:$HL$15,'Ciclo Semaforico'!CB$30,E!$HC56:$HL56)+SUMIF(O!$HC$15:$HL$15,'Ciclo Semaforico'!CB$30,O!$HC56:$HL56)),(SUMIF(S!$HC$15:$HL$15,'Ciclo Semaforico'!CB$30,S!$HC56:$HL56)+SUMIF(N!$HC$15:$HL$15,'Ciclo Semaforico'!CB$30,N!$HC56:$HL56)+SUMIF(E!$HC$15:$HL$15,'Ciclo Semaforico'!CB$30,E!$HC56:$HL56)+SUMIF(O!$HC$15:$HL$15,'Ciclo Semaforico'!CB$30,O!$HC56:$HL56))*CB$31))</f>
        <v>0</v>
      </c>
      <c r="CC81" s="245">
        <f>IF(CC$32="",IF(CC$31="",(SUMIF(S!$HC$15:$HL$15,'Ciclo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Semaforico'!CC$30,O!$HC56:$HL56))*CC$31),(SUMIF(S!$HC$15:$HL$15,'Ciclo Semaforico'!CC$32,S!$HC56:$HL56)+SUMIF(N!$HC$15:$HL$15,'Ciclo Semaforico'!CC$32,N!$HC56:$HL56)+SUMIF(E!$HC$15:$HL$15,'Ciclo Semaforico'!CC$32,E!$HC56:$HL56)+SUMIF(O!$HC$15:$HL$15,'Ciclo Semaforico'!CC$32,O!$HC56:$HL56))-IF(CC$31="",(SUMIF(S!$HC$15:$HL$15,'Ciclo Semaforico'!CC$30,S!$HC56:$HL56)+SUMIF(N!$HC$15:$HL$15,'Ciclo Semaforico'!CC$30,N!$HC56:$HL56)+SUMIF(E!$HC$15:$HL$15,'Ciclo Semaforico'!CC$30,E!$HC56:$HL56)+SUMIF(O!$HC$15:$HL$15,'Ciclo Semaforico'!CC$30,O!$HC56:$HL56)),(SUMIF(S!$HC$15:$HL$15,'Ciclo Semaforico'!CC$30,S!$HC56:$HL56)+SUMIF(N!$HC$15:$HL$15,'Ciclo Semaforico'!CC$30,N!$HC56:$HL56)+SUMIF(E!$HC$15:$HL$15,'Ciclo Semaforico'!CC$30,E!$HC56:$HL56)+SUMIF(O!$HC$15:$HL$15,'Ciclo Semaforico'!CC$30,O!$HC56:$HL56))*CC$31))</f>
        <v>0</v>
      </c>
      <c r="CD81" s="245">
        <f>IF(CD$32="",IF(CD$31="",(SUMIF(S!$HC$15:$HL$15,'Ciclo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Semaforico'!CD$30,O!$HC56:$HL56))*CD$31),(SUMIF(S!$HC$15:$HL$15,'Ciclo Semaforico'!CD$32,S!$HC56:$HL56)+SUMIF(N!$HC$15:$HL$15,'Ciclo Semaforico'!CD$32,N!$HC56:$HL56)+SUMIF(E!$HC$15:$HL$15,'Ciclo Semaforico'!CD$32,E!$HC56:$HL56)+SUMIF(O!$HC$15:$HL$15,'Ciclo Semaforico'!CD$32,O!$HC56:$HL56))-IF(CD$31="",(SUMIF(S!$HC$15:$HL$15,'Ciclo Semaforico'!CD$30,S!$HC56:$HL56)+SUMIF(N!$HC$15:$HL$15,'Ciclo Semaforico'!CD$30,N!$HC56:$HL56)+SUMIF(E!$HC$15:$HL$15,'Ciclo Semaforico'!CD$30,E!$HC56:$HL56)+SUMIF(O!$HC$15:$HL$15,'Ciclo Semaforico'!CD$30,O!$HC56:$HL56)),(SUMIF(S!$HC$15:$HL$15,'Ciclo Semaforico'!CD$30,S!$HC56:$HL56)+SUMIF(N!$HC$15:$HL$15,'Ciclo Semaforico'!CD$30,N!$HC56:$HL56)+SUMIF(E!$HC$15:$HL$15,'Ciclo Semaforico'!CD$30,E!$HC56:$HL56)+SUMIF(O!$HC$15:$HL$15,'Ciclo Semaforico'!CD$30,O!$HC56:$HL56))*CD$31))</f>
        <v>0</v>
      </c>
      <c r="CE81" s="245">
        <f>IF(CE$32="",IF(CE$31="",(SUMIF(S!$HC$15:$HL$15,'Ciclo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Semaforico'!CE$30,O!$HC56:$HL56))*CE$31),(SUMIF(S!$HC$15:$HL$15,'Ciclo Semaforico'!CE$32,S!$HC56:$HL56)+SUMIF(N!$HC$15:$HL$15,'Ciclo Semaforico'!CE$32,N!$HC56:$HL56)+SUMIF(E!$HC$15:$HL$15,'Ciclo Semaforico'!CE$32,E!$HC56:$HL56)+SUMIF(O!$HC$15:$HL$15,'Ciclo Semaforico'!CE$32,O!$HC56:$HL56))-IF(CE$31="",(SUMIF(S!$HC$15:$HL$15,'Ciclo Semaforico'!CE$30,S!$HC56:$HL56)+SUMIF(N!$HC$15:$HL$15,'Ciclo Semaforico'!CE$30,N!$HC56:$HL56)+SUMIF(E!$HC$15:$HL$15,'Ciclo Semaforico'!CE$30,E!$HC56:$HL56)+SUMIF(O!$HC$15:$HL$15,'Ciclo Semaforico'!CE$30,O!$HC56:$HL56)),(SUMIF(S!$HC$15:$HL$15,'Ciclo Semaforico'!CE$30,S!$HC56:$HL56)+SUMIF(N!$HC$15:$HL$15,'Ciclo Semaforico'!CE$30,N!$HC56:$HL56)+SUMIF(E!$HC$15:$HL$15,'Ciclo Semaforico'!CE$30,E!$HC56:$HL56)+SUMIF(O!$HC$15:$HL$15,'Ciclo Semaforico'!CE$30,O!$HC56:$HL56))*CE$31))</f>
        <v>0</v>
      </c>
      <c r="CF81" s="245">
        <f>IF(CF$32="",IF(CF$31="",(SUMIF(S!$HC$15:$HL$15,'Ciclo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Semaforico'!CF$30,O!$HC56:$HL56))*CF$31),(SUMIF(S!$HC$15:$HL$15,'Ciclo Semaforico'!CF$32,S!$HC56:$HL56)+SUMIF(N!$HC$15:$HL$15,'Ciclo Semaforico'!CF$32,N!$HC56:$HL56)+SUMIF(E!$HC$15:$HL$15,'Ciclo Semaforico'!CF$32,E!$HC56:$HL56)+SUMIF(O!$HC$15:$HL$15,'Ciclo Semaforico'!CF$32,O!$HC56:$HL56))-IF(CF$31="",(SUMIF(S!$HC$15:$HL$15,'Ciclo Semaforico'!CF$30,S!$HC56:$HL56)+SUMIF(N!$HC$15:$HL$15,'Ciclo Semaforico'!CF$30,N!$HC56:$HL56)+SUMIF(E!$HC$15:$HL$15,'Ciclo Semaforico'!CF$30,E!$HC56:$HL56)+SUMIF(O!$HC$15:$HL$15,'Ciclo Semaforico'!CF$30,O!$HC56:$HL56)),(SUMIF(S!$HC$15:$HL$15,'Ciclo Semaforico'!CF$30,S!$HC56:$HL56)+SUMIF(N!$HC$15:$HL$15,'Ciclo Semaforico'!CF$30,N!$HC56:$HL56)+SUMIF(E!$HC$15:$HL$15,'Ciclo Semaforico'!CF$30,E!$HC56:$HL56)+SUMIF(O!$HC$15:$HL$15,'Ciclo Semaforico'!CF$30,O!$HC56:$HL56))*CF$31))</f>
        <v>0</v>
      </c>
      <c r="CG81" s="245">
        <f>IF(CG$32="",IF(CG$31="",(SUMIF(S!$HC$15:$HL$15,'Ciclo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Semaforico'!CG$30,O!$HC56:$HL56))*CG$31),(SUMIF(S!$HC$15:$HL$15,'Ciclo Semaforico'!CG$32,S!$HC56:$HL56)+SUMIF(N!$HC$15:$HL$15,'Ciclo Semaforico'!CG$32,N!$HC56:$HL56)+SUMIF(E!$HC$15:$HL$15,'Ciclo Semaforico'!CG$32,E!$HC56:$HL56)+SUMIF(O!$HC$15:$HL$15,'Ciclo Semaforico'!CG$32,O!$HC56:$HL56))-IF(CG$31="",(SUMIF(S!$HC$15:$HL$15,'Ciclo Semaforico'!CG$30,S!$HC56:$HL56)+SUMIF(N!$HC$15:$HL$15,'Ciclo Semaforico'!CG$30,N!$HC56:$HL56)+SUMIF(E!$HC$15:$HL$15,'Ciclo Semaforico'!CG$30,E!$HC56:$HL56)+SUMIF(O!$HC$15:$HL$15,'Ciclo Semaforico'!CG$30,O!$HC56:$HL56)),(SUMIF(S!$HC$15:$HL$15,'Ciclo Semaforico'!CG$30,S!$HC56:$HL56)+SUMIF(N!$HC$15:$HL$15,'Ciclo Semaforico'!CG$30,N!$HC56:$HL56)+SUMIF(E!$HC$15:$HL$15,'Ciclo Semaforico'!CG$30,E!$HC56:$HL56)+SUMIF(O!$HC$15:$HL$15,'Ciclo Semaforico'!CG$30,O!$HC56:$HL56))*CG$31))</f>
        <v>0</v>
      </c>
      <c r="CH81" s="246">
        <f>IF(CH$32="",IF(CH$31="",(SUMIF(S!$HC$15:$HL$15,'Ciclo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Semaforico'!CH$30,O!$HC56:$HL56))*CH$31),(SUMIF(S!$HC$15:$HL$15,'Ciclo Semaforico'!CH$32,S!$HC56:$HL56)+SUMIF(N!$HC$15:$HL$15,'Ciclo Semaforico'!CH$32,N!$HC56:$HL56)+SUMIF(E!$HC$15:$HL$15,'Ciclo Semaforico'!CH$32,E!$HC56:$HL56)+SUMIF(O!$HC$15:$HL$15,'Ciclo Semaforico'!CH$32,O!$HC56:$HL56))-IF(CH$31="",(SUMIF(S!$HC$15:$HL$15,'Ciclo Semaforico'!CH$30,S!$HC56:$HL56)+SUMIF(N!$HC$15:$HL$15,'Ciclo Semaforico'!CH$30,N!$HC56:$HL56)+SUMIF(E!$HC$15:$HL$15,'Ciclo Semaforico'!CH$30,E!$HC56:$HL56)+SUMIF(O!$HC$15:$HL$15,'Ciclo Semaforico'!CH$30,O!$HC56:$HL56)),(SUMIF(S!$HC$15:$HL$15,'Ciclo Semaforico'!CH$30,S!$HC56:$HL56)+SUMIF(N!$HC$15:$HL$15,'Ciclo Semaforico'!CH$30,N!$HC56:$HL56)+SUMIF(E!$HC$15:$HL$15,'Ciclo Semaforico'!CH$30,E!$HC56:$HL56)+SUMIF(O!$HC$15:$HL$15,'Ciclo Semaforico'!CH$30,O!$HC56:$HL56))*CH$31))</f>
        <v>0</v>
      </c>
      <c r="CI81" s="244">
        <f t="shared" si="208"/>
        <v>0</v>
      </c>
      <c r="CJ81" s="245">
        <f t="shared" si="209"/>
        <v>0</v>
      </c>
      <c r="CK81" s="245">
        <f t="shared" si="210"/>
        <v>0</v>
      </c>
      <c r="CL81" s="245">
        <f t="shared" si="211"/>
        <v>0</v>
      </c>
      <c r="CM81" s="245" t="e">
        <f t="shared" si="212"/>
        <v>#REF!</v>
      </c>
      <c r="CN81" s="245">
        <f t="shared" si="213"/>
        <v>0</v>
      </c>
      <c r="CO81" s="245">
        <f t="shared" si="214"/>
        <v>0</v>
      </c>
      <c r="CP81" s="245">
        <f t="shared" si="215"/>
        <v>0</v>
      </c>
      <c r="CQ81" s="245">
        <f t="shared" si="216"/>
        <v>0</v>
      </c>
      <c r="CR81" s="245">
        <f t="shared" si="217"/>
        <v>0</v>
      </c>
      <c r="CS81" s="245">
        <f t="shared" si="218"/>
        <v>0</v>
      </c>
      <c r="CT81" s="246">
        <f t="shared" si="219"/>
        <v>0</v>
      </c>
      <c r="CU81" s="244">
        <f t="shared" si="220"/>
        <v>0</v>
      </c>
      <c r="CV81" s="245">
        <f t="shared" si="221"/>
        <v>0</v>
      </c>
      <c r="CW81" s="245">
        <f t="shared" si="222"/>
        <v>0</v>
      </c>
      <c r="CX81" s="245">
        <f t="shared" si="223"/>
        <v>0</v>
      </c>
      <c r="CY81" s="245">
        <f t="shared" si="224"/>
        <v>0</v>
      </c>
      <c r="CZ81" s="245">
        <f t="shared" si="225"/>
        <v>0</v>
      </c>
      <c r="DA81" s="245">
        <f t="shared" si="226"/>
        <v>0</v>
      </c>
      <c r="DB81" s="245">
        <f t="shared" si="227"/>
        <v>0</v>
      </c>
      <c r="DC81" s="245">
        <f t="shared" si="228"/>
        <v>0</v>
      </c>
      <c r="DD81" s="245">
        <f t="shared" si="229"/>
        <v>0</v>
      </c>
      <c r="DE81" s="245">
        <f t="shared" si="230"/>
        <v>0</v>
      </c>
      <c r="DF81" s="246">
        <f t="shared" si="231"/>
        <v>0</v>
      </c>
      <c r="DG81" s="244" t="e">
        <f t="shared" si="232"/>
        <v>#REF!</v>
      </c>
      <c r="DH81" s="245" t="e">
        <f t="shared" si="233"/>
        <v>#REF!</v>
      </c>
      <c r="DI81" s="245" t="e">
        <f t="shared" si="234"/>
        <v>#REF!</v>
      </c>
      <c r="DJ81" s="245" t="e">
        <f t="shared" si="235"/>
        <v>#REF!</v>
      </c>
      <c r="DK81" s="245" t="e">
        <f t="shared" si="236"/>
        <v>#REF!</v>
      </c>
      <c r="DL81" s="245" t="e">
        <f t="shared" si="237"/>
        <v>#REF!</v>
      </c>
      <c r="DM81" s="245">
        <f t="shared" si="238"/>
        <v>0</v>
      </c>
      <c r="DN81" s="245">
        <f t="shared" si="239"/>
        <v>0</v>
      </c>
      <c r="DO81" s="245">
        <f t="shared" si="240"/>
        <v>0</v>
      </c>
      <c r="DP81" s="245">
        <f t="shared" si="241"/>
        <v>0</v>
      </c>
      <c r="DQ81" s="245">
        <f t="shared" si="242"/>
        <v>0</v>
      </c>
      <c r="DR81" s="246">
        <f t="shared" si="243"/>
        <v>0</v>
      </c>
      <c r="DS81" s="244">
        <f t="shared" si="244"/>
        <v>0</v>
      </c>
      <c r="DT81" s="245">
        <f t="shared" si="245"/>
        <v>0</v>
      </c>
      <c r="DU81" s="245">
        <f t="shared" si="246"/>
        <v>0</v>
      </c>
      <c r="DV81" s="245">
        <f t="shared" si="247"/>
        <v>0</v>
      </c>
      <c r="DW81" s="245">
        <f t="shared" si="248"/>
        <v>0</v>
      </c>
      <c r="DX81" s="245">
        <f t="shared" si="249"/>
        <v>0</v>
      </c>
      <c r="DY81" s="245">
        <f t="shared" si="250"/>
        <v>0</v>
      </c>
      <c r="DZ81" s="245">
        <f t="shared" si="251"/>
        <v>0</v>
      </c>
      <c r="EA81" s="245">
        <f t="shared" si="252"/>
        <v>0</v>
      </c>
      <c r="EB81" s="245">
        <f t="shared" si="253"/>
        <v>0</v>
      </c>
      <c r="EC81" s="245">
        <f t="shared" si="254"/>
        <v>0</v>
      </c>
      <c r="ED81" s="246">
        <f t="shared" si="255"/>
        <v>0</v>
      </c>
      <c r="EE81" s="244">
        <f t="shared" si="256"/>
        <v>0</v>
      </c>
      <c r="EF81" s="245">
        <f t="shared" si="257"/>
        <v>0</v>
      </c>
      <c r="EG81" s="245">
        <f t="shared" si="258"/>
        <v>0</v>
      </c>
      <c r="EH81" s="245">
        <f t="shared" si="259"/>
        <v>0</v>
      </c>
      <c r="EI81" s="245">
        <f t="shared" si="260"/>
        <v>0</v>
      </c>
      <c r="EJ81" s="245">
        <f t="shared" si="261"/>
        <v>0</v>
      </c>
      <c r="EK81" s="245">
        <f t="shared" si="262"/>
        <v>0</v>
      </c>
      <c r="EL81" s="245">
        <f t="shared" si="263"/>
        <v>0</v>
      </c>
      <c r="EM81" s="245">
        <f t="shared" si="264"/>
        <v>0</v>
      </c>
      <c r="EN81" s="245">
        <f t="shared" si="265"/>
        <v>0</v>
      </c>
      <c r="EO81" s="245">
        <f t="shared" si="266"/>
        <v>0</v>
      </c>
      <c r="EP81" s="246">
        <f t="shared" si="267"/>
        <v>0</v>
      </c>
      <c r="EQ81" s="255">
        <f t="shared" si="268"/>
        <v>0</v>
      </c>
      <c r="ER81" s="256">
        <f t="shared" si="269"/>
        <v>0</v>
      </c>
      <c r="ES81" s="256">
        <f t="shared" si="270"/>
        <v>0</v>
      </c>
      <c r="ET81" s="256">
        <f t="shared" si="271"/>
        <v>0</v>
      </c>
      <c r="EU81" s="256" t="e">
        <f t="shared" si="272"/>
        <v>#REF!</v>
      </c>
      <c r="EV81" s="256">
        <f t="shared" si="273"/>
        <v>0</v>
      </c>
      <c r="EW81" s="256">
        <f t="shared" si="274"/>
        <v>0</v>
      </c>
      <c r="EX81" s="256" t="str">
        <f t="shared" si="275"/>
        <v/>
      </c>
      <c r="EY81" s="256" t="str">
        <f t="shared" si="276"/>
        <v/>
      </c>
      <c r="EZ81" s="256" t="str">
        <f t="shared" si="277"/>
        <v/>
      </c>
      <c r="FA81" s="256" t="str">
        <f t="shared" si="278"/>
        <v/>
      </c>
      <c r="FB81" s="257" t="str">
        <f t="shared" si="279"/>
        <v/>
      </c>
      <c r="FC81" s="255">
        <f t="shared" si="280"/>
        <v>0</v>
      </c>
      <c r="FD81" s="256" t="str">
        <f t="shared" si="281"/>
        <v/>
      </c>
      <c r="FE81" s="256" t="str">
        <f t="shared" si="282"/>
        <v/>
      </c>
      <c r="FF81" s="256" t="str">
        <f t="shared" si="283"/>
        <v/>
      </c>
      <c r="FG81" s="256" t="str">
        <f t="shared" si="284"/>
        <v/>
      </c>
      <c r="FH81" s="256" t="str">
        <f t="shared" si="285"/>
        <v/>
      </c>
      <c r="FI81" s="256" t="str">
        <f t="shared" si="286"/>
        <v/>
      </c>
      <c r="FJ81" s="256" t="str">
        <f t="shared" si="287"/>
        <v/>
      </c>
      <c r="FK81" s="256" t="str">
        <f t="shared" si="288"/>
        <v/>
      </c>
      <c r="FL81" s="256" t="str">
        <f t="shared" si="289"/>
        <v/>
      </c>
      <c r="FM81" s="256" t="str">
        <f t="shared" si="290"/>
        <v/>
      </c>
      <c r="FN81" s="257" t="str">
        <f t="shared" si="291"/>
        <v/>
      </c>
      <c r="FO81" s="255" t="e">
        <f t="shared" si="292"/>
        <v>#REF!</v>
      </c>
      <c r="FP81" s="256" t="e">
        <f t="shared" si="293"/>
        <v>#REF!</v>
      </c>
      <c r="FQ81" s="256" t="e">
        <f t="shared" si="294"/>
        <v>#REF!</v>
      </c>
      <c r="FR81" s="256" t="e">
        <f t="shared" si="295"/>
        <v>#REF!</v>
      </c>
      <c r="FS81" s="256" t="e">
        <f t="shared" si="296"/>
        <v>#REF!</v>
      </c>
      <c r="FT81" s="256" t="e">
        <f t="shared" si="297"/>
        <v>#REF!</v>
      </c>
      <c r="FU81" s="256" t="str">
        <f t="shared" si="298"/>
        <v/>
      </c>
      <c r="FV81" s="256" t="str">
        <f t="shared" si="299"/>
        <v/>
      </c>
      <c r="FW81" s="256" t="str">
        <f t="shared" si="300"/>
        <v/>
      </c>
      <c r="FX81" s="256" t="str">
        <f t="shared" si="301"/>
        <v/>
      </c>
      <c r="FY81" s="256" t="str">
        <f t="shared" si="302"/>
        <v/>
      </c>
      <c r="FZ81" s="257" t="str">
        <f t="shared" si="303"/>
        <v/>
      </c>
      <c r="GA81" s="255" t="str">
        <f t="shared" si="304"/>
        <v/>
      </c>
      <c r="GB81" s="256" t="str">
        <f t="shared" si="305"/>
        <v/>
      </c>
      <c r="GC81" s="256" t="str">
        <f t="shared" si="306"/>
        <v/>
      </c>
      <c r="GD81" s="256" t="str">
        <f t="shared" si="307"/>
        <v/>
      </c>
      <c r="GE81" s="256" t="str">
        <f t="shared" si="308"/>
        <v/>
      </c>
      <c r="GF81" s="256" t="str">
        <f t="shared" si="309"/>
        <v/>
      </c>
      <c r="GG81" s="256" t="str">
        <f t="shared" si="310"/>
        <v/>
      </c>
      <c r="GH81" s="256" t="str">
        <f t="shared" si="311"/>
        <v/>
      </c>
      <c r="GI81" s="256" t="str">
        <f t="shared" si="312"/>
        <v/>
      </c>
      <c r="GJ81" s="256" t="str">
        <f t="shared" si="313"/>
        <v/>
      </c>
      <c r="GK81" s="256" t="str">
        <f t="shared" si="314"/>
        <v/>
      </c>
      <c r="GL81" s="257" t="str">
        <f t="shared" si="315"/>
        <v/>
      </c>
      <c r="GM81" s="255" t="str">
        <f t="shared" si="316"/>
        <v/>
      </c>
      <c r="GN81" s="256" t="str">
        <f t="shared" si="317"/>
        <v/>
      </c>
      <c r="GO81" s="256" t="str">
        <f t="shared" si="318"/>
        <v/>
      </c>
      <c r="GP81" s="256" t="str">
        <f t="shared" si="319"/>
        <v/>
      </c>
      <c r="GQ81" s="256" t="str">
        <f t="shared" si="320"/>
        <v/>
      </c>
      <c r="GR81" s="256" t="str">
        <f t="shared" si="321"/>
        <v/>
      </c>
      <c r="GS81" s="256" t="str">
        <f t="shared" si="322"/>
        <v/>
      </c>
      <c r="GT81" s="256" t="str">
        <f t="shared" si="323"/>
        <v/>
      </c>
      <c r="GU81" s="256" t="str">
        <f t="shared" si="324"/>
        <v/>
      </c>
      <c r="GV81" s="256" t="str">
        <f t="shared" si="325"/>
        <v/>
      </c>
      <c r="GW81" s="256" t="str">
        <f t="shared" si="326"/>
        <v/>
      </c>
      <c r="GX81" s="257" t="str">
        <f t="shared" si="327"/>
        <v/>
      </c>
      <c r="GY81" s="252">
        <f t="shared" si="332"/>
        <v>0</v>
      </c>
      <c r="GZ81" s="253" t="e">
        <f t="shared" si="332"/>
        <v>#REF!</v>
      </c>
      <c r="HA81" s="253">
        <f t="shared" si="332"/>
        <v>0</v>
      </c>
      <c r="HB81" s="253">
        <f t="shared" si="332"/>
        <v>0</v>
      </c>
      <c r="HC81" s="253">
        <f t="shared" si="332"/>
        <v>0</v>
      </c>
      <c r="HD81" s="253">
        <f t="shared" si="332"/>
        <v>0</v>
      </c>
      <c r="HE81" s="253">
        <f t="shared" si="332"/>
        <v>0</v>
      </c>
      <c r="HF81" s="254">
        <f t="shared" si="332"/>
        <v>0</v>
      </c>
      <c r="HG81" s="252">
        <f t="shared" si="333"/>
        <v>0</v>
      </c>
      <c r="HH81" s="253">
        <f t="shared" si="333"/>
        <v>0</v>
      </c>
      <c r="HI81" s="253">
        <f t="shared" si="333"/>
        <v>0</v>
      </c>
      <c r="HJ81" s="253">
        <f t="shared" si="333"/>
        <v>0</v>
      </c>
      <c r="HK81" s="253">
        <f t="shared" si="333"/>
        <v>0</v>
      </c>
      <c r="HL81" s="253">
        <f t="shared" si="333"/>
        <v>0</v>
      </c>
      <c r="HM81" s="253">
        <f t="shared" si="333"/>
        <v>0</v>
      </c>
      <c r="HN81" s="254">
        <f t="shared" si="333"/>
        <v>0</v>
      </c>
      <c r="HO81" s="252" t="e">
        <f t="shared" si="334"/>
        <v>#REF!</v>
      </c>
      <c r="HP81" s="253" t="e">
        <f t="shared" si="334"/>
        <v>#REF!</v>
      </c>
      <c r="HQ81" s="253">
        <f t="shared" si="334"/>
        <v>0</v>
      </c>
      <c r="HR81" s="253">
        <f t="shared" si="334"/>
        <v>0</v>
      </c>
      <c r="HS81" s="253">
        <f t="shared" si="334"/>
        <v>0</v>
      </c>
      <c r="HT81" s="253">
        <f t="shared" si="334"/>
        <v>0</v>
      </c>
      <c r="HU81" s="253">
        <f t="shared" si="334"/>
        <v>0</v>
      </c>
      <c r="HV81" s="254">
        <f t="shared" si="334"/>
        <v>0</v>
      </c>
      <c r="HW81" s="252">
        <f t="shared" si="335"/>
        <v>0</v>
      </c>
      <c r="HX81" s="253">
        <f t="shared" si="335"/>
        <v>0</v>
      </c>
      <c r="HY81" s="253">
        <f t="shared" si="335"/>
        <v>0</v>
      </c>
      <c r="HZ81" s="253">
        <f t="shared" si="335"/>
        <v>0</v>
      </c>
      <c r="IA81" s="253">
        <f t="shared" si="335"/>
        <v>0</v>
      </c>
      <c r="IB81" s="253">
        <f t="shared" si="335"/>
        <v>0</v>
      </c>
      <c r="IC81" s="253">
        <f t="shared" si="335"/>
        <v>0</v>
      </c>
      <c r="ID81" s="254">
        <f t="shared" si="335"/>
        <v>0</v>
      </c>
      <c r="IE81" s="252">
        <f t="shared" si="336"/>
        <v>0</v>
      </c>
      <c r="IF81" s="253">
        <f t="shared" si="336"/>
        <v>0</v>
      </c>
      <c r="IG81" s="253">
        <f t="shared" si="336"/>
        <v>0</v>
      </c>
      <c r="IH81" s="253">
        <f t="shared" si="336"/>
        <v>0</v>
      </c>
      <c r="II81" s="253">
        <f t="shared" si="336"/>
        <v>0</v>
      </c>
      <c r="IJ81" s="253">
        <f t="shared" si="336"/>
        <v>0</v>
      </c>
      <c r="IK81" s="253">
        <f t="shared" si="336"/>
        <v>0</v>
      </c>
      <c r="IL81" s="254">
        <f t="shared" si="336"/>
        <v>0</v>
      </c>
      <c r="IM81" s="255" t="e">
        <f t="shared" si="203"/>
        <v>#REF!</v>
      </c>
      <c r="IN81" s="256">
        <f t="shared" si="204"/>
        <v>0</v>
      </c>
      <c r="IO81" s="256" t="e">
        <f t="shared" si="205"/>
        <v>#REF!</v>
      </c>
      <c r="IP81" s="256">
        <f t="shared" si="206"/>
        <v>0</v>
      </c>
      <c r="IQ81" s="257">
        <f t="shared" si="207"/>
        <v>0</v>
      </c>
      <c r="IR81" s="404" t="e">
        <f t="shared" si="195"/>
        <v>#REF!</v>
      </c>
      <c r="IS81" s="250">
        <f t="shared" si="202"/>
        <v>15</v>
      </c>
      <c r="IT81" s="258" t="e">
        <f t="shared" si="328"/>
        <v>#REF!</v>
      </c>
      <c r="IU81" s="664">
        <v>2400</v>
      </c>
      <c r="IV81" s="409">
        <v>3</v>
      </c>
      <c r="IW81" s="648" t="s">
        <v>219</v>
      </c>
      <c r="IX81" s="649" t="e">
        <f t="shared" si="196"/>
        <v>#REF!</v>
      </c>
      <c r="IY81" s="650" t="e">
        <f t="shared" si="329"/>
        <v>#REF!</v>
      </c>
      <c r="IZ81" s="651">
        <v>3</v>
      </c>
      <c r="JA81" s="652">
        <v>2</v>
      </c>
      <c r="JB81" s="650" t="e">
        <f t="shared" si="330"/>
        <v>#REF!</v>
      </c>
      <c r="JC81" s="651">
        <f t="shared" si="337"/>
        <v>3</v>
      </c>
      <c r="JD81" s="652">
        <f t="shared" si="337"/>
        <v>2</v>
      </c>
      <c r="JE81" s="653" t="e">
        <f t="shared" si="331"/>
        <v>#REF!</v>
      </c>
      <c r="JF81" s="654">
        <v>3</v>
      </c>
      <c r="JG81" s="652">
        <v>2</v>
      </c>
      <c r="JH81" s="653"/>
      <c r="JI81" s="654"/>
      <c r="JJ81" s="655"/>
      <c r="JK81" s="418"/>
      <c r="JL81" s="419"/>
      <c r="JM81" s="420"/>
      <c r="JN81" s="662">
        <v>1</v>
      </c>
      <c r="JO81" s="662">
        <v>1.4</v>
      </c>
      <c r="JP81" s="662">
        <v>1</v>
      </c>
      <c r="JQ81" s="662">
        <v>1</v>
      </c>
      <c r="JR81" s="663">
        <v>1</v>
      </c>
      <c r="JS81" s="658" t="e">
        <f t="shared" si="201"/>
        <v>#REF!</v>
      </c>
    </row>
    <row r="82" spans="25:279" ht="20.100000000000001" hidden="1" customHeight="1">
      <c r="Y82" s="380" t="e">
        <f>N!IK57</f>
        <v>#REF!</v>
      </c>
      <c r="Z82" s="377" t="s">
        <v>39</v>
      </c>
      <c r="AA82" s="244">
        <f>IF(AA$32="",IF(AA$31="",(SUMIF(S!$HC$15:$HL$15,'Ciclo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Semaforico'!AA$30,O!$HC57:$HL57))*AA$31),(SUMIF(S!$HC$15:$HL$15,'Ciclo Semaforico'!AA$32,S!$HC57:$HL57)+SUMIF(N!$HC$15:$HL$15,'Ciclo Semaforico'!AA$32,N!$HC57:$HL57)+SUMIF(E!$HC$15:$HL$15,'Ciclo Semaforico'!AA$32,E!$HC57:$HL57)+SUMIF(O!$HC$15:$HL$15,'Ciclo Semaforico'!AA$32,O!$HC57:$HL57))-IF(AA$31="",(SUMIF(S!$HC$15:$HL$15,'Ciclo Semaforico'!AA$30,S!$HC57:$HL57)+SUMIF(N!$HC$15:$HL$15,'Ciclo Semaforico'!AA$30,N!$HC57:$HL57)+SUMIF(E!$HC$15:$HL$15,'Ciclo Semaforico'!AA$30,E!$HC57:$HL57)+SUMIF(O!$HC$15:$HL$15,'Ciclo Semaforico'!AA$30,O!$HC57:$HL57)),(SUMIF(S!$HC$15:$HL$15,'Ciclo Semaforico'!AA$30,S!$HC57:$HL57)+SUMIF(N!$HC$15:$HL$15,'Ciclo Semaforico'!AA$30,N!$HC57:$HL57)+SUMIF(E!$HC$15:$HL$15,'Ciclo Semaforico'!AA$30,E!$HC57:$HL57)+SUMIF(O!$HC$15:$HL$15,'Ciclo Semaforico'!AA$30,O!$HC57:$HL57))*AA$31))</f>
        <v>0</v>
      </c>
      <c r="AB82" s="245">
        <f>IF(AB$32="",IF(AB$31="",(SUMIF(S!$HC$15:$HL$15,'Ciclo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Semaforico'!AB$30,O!$HC57:$HL57))*AB$31),(SUMIF(S!$HC$15:$HL$15,'Ciclo Semaforico'!AB$32,S!$HC57:$HL57)+SUMIF(N!$HC$15:$HL$15,'Ciclo Semaforico'!AB$32,N!$HC57:$HL57)+SUMIF(E!$HC$15:$HL$15,'Ciclo Semaforico'!AB$32,E!$HC57:$HL57)+SUMIF(O!$HC$15:$HL$15,'Ciclo Semaforico'!AB$32,O!$HC57:$HL57))-IF(AB$31="",(SUMIF(S!$HC$15:$HL$15,'Ciclo Semaforico'!AB$30,S!$HC57:$HL57)+SUMIF(N!$HC$15:$HL$15,'Ciclo Semaforico'!AB$30,N!$HC57:$HL57)+SUMIF(E!$HC$15:$HL$15,'Ciclo Semaforico'!AB$30,E!$HC57:$HL57)+SUMIF(O!$HC$15:$HL$15,'Ciclo Semaforico'!AB$30,O!$HC57:$HL57)),(SUMIF(S!$HC$15:$HL$15,'Ciclo Semaforico'!AB$30,S!$HC57:$HL57)+SUMIF(N!$HC$15:$HL$15,'Ciclo Semaforico'!AB$30,N!$HC57:$HL57)+SUMIF(E!$HC$15:$HL$15,'Ciclo Semaforico'!AB$30,E!$HC57:$HL57)+SUMIF(O!$HC$15:$HL$15,'Ciclo Semaforico'!AB$30,O!$HC57:$HL57))*AB$31))</f>
        <v>0</v>
      </c>
      <c r="AC82" s="245">
        <f>IF(AC$32="",IF(AC$31="",(SUMIF(S!$HC$15:$HL$15,'Ciclo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Semaforico'!AC$30,O!$HC57:$HL57))*AC$31),(SUMIF(S!$HC$15:$HL$15,'Ciclo Semaforico'!AC$32,S!$HC57:$HL57)+SUMIF(N!$HC$15:$HL$15,'Ciclo Semaforico'!AC$32,N!$HC57:$HL57)+SUMIF(E!$HC$15:$HL$15,'Ciclo Semaforico'!AC$32,E!$HC57:$HL57)+SUMIF(O!$HC$15:$HL$15,'Ciclo Semaforico'!AC$32,O!$HC57:$HL57))-IF(AC$31="",(SUMIF(S!$HC$15:$HL$15,'Ciclo Semaforico'!AC$30,S!$HC57:$HL57)+SUMIF(N!$HC$15:$HL$15,'Ciclo Semaforico'!AC$30,N!$HC57:$HL57)+SUMIF(E!$HC$15:$HL$15,'Ciclo Semaforico'!AC$30,E!$HC57:$HL57)+SUMIF(O!$HC$15:$HL$15,'Ciclo Semaforico'!AC$30,O!$HC57:$HL57)),(SUMIF(S!$HC$15:$HL$15,'Ciclo Semaforico'!AC$30,S!$HC57:$HL57)+SUMIF(N!$HC$15:$HL$15,'Ciclo Semaforico'!AC$30,N!$HC57:$HL57)+SUMIF(E!$HC$15:$HL$15,'Ciclo Semaforico'!AC$30,E!$HC57:$HL57)+SUMIF(O!$HC$15:$HL$15,'Ciclo Semaforico'!AC$30,O!$HC57:$HL57))*AC$31))</f>
        <v>0</v>
      </c>
      <c r="AD82" s="245">
        <f>IF(AD$32="",IF(AD$31="",(SUMIF(S!$HC$15:$HL$15,'Ciclo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Semaforico'!AD$30,O!$HC57:$HL57))*AD$31),(SUMIF(S!$HC$15:$HL$15,'Ciclo Semaforico'!AD$32,S!$HC57:$HL57)+SUMIF(N!$HC$15:$HL$15,'Ciclo Semaforico'!AD$32,N!$HC57:$HL57)+SUMIF(E!$HC$15:$HL$15,'Ciclo Semaforico'!AD$32,E!$HC57:$HL57)+SUMIF(O!$HC$15:$HL$15,'Ciclo Semaforico'!AD$32,O!$HC57:$HL57))-IF(AD$31="",(SUMIF(S!$HC$15:$HL$15,'Ciclo Semaforico'!AD$30,S!$HC57:$HL57)+SUMIF(N!$HC$15:$HL$15,'Ciclo Semaforico'!AD$30,N!$HC57:$HL57)+SUMIF(E!$HC$15:$HL$15,'Ciclo Semaforico'!AD$30,E!$HC57:$HL57)+SUMIF(O!$HC$15:$HL$15,'Ciclo Semaforico'!AD$30,O!$HC57:$HL57)),(SUMIF(S!$HC$15:$HL$15,'Ciclo Semaforico'!AD$30,S!$HC57:$HL57)+SUMIF(N!$HC$15:$HL$15,'Ciclo Semaforico'!AD$30,N!$HC57:$HL57)+SUMIF(E!$HC$15:$HL$15,'Ciclo Semaforico'!AD$30,E!$HC57:$HL57)+SUMIF(O!$HC$15:$HL$15,'Ciclo Semaforico'!AD$30,O!$HC57:$HL57))*AD$31))</f>
        <v>0</v>
      </c>
      <c r="AE82" s="245" t="e">
        <f>IF(AE$32="",IF(AE$31="",(SUMIF(S!$HC$15:$HL$15,'Ciclo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Semaforico'!AE$30,O!$HC57:$HL57))*AE$31),(SUMIF(S!$HC$15:$HL$15,'Ciclo Semaforico'!AE$32,S!$HC57:$HL57)+SUMIF(N!$HC$15:$HL$15,'Ciclo Semaforico'!AE$32,N!$HC57:$HL57)+SUMIF(E!$HC$15:$HL$15,'Ciclo Semaforico'!AE$32,E!$HC57:$HL57)+SUMIF(O!$HC$15:$HL$15,'Ciclo Semaforico'!AE$32,O!$HC57:$HL57))-IF(AE$31="",(SUMIF(S!$HC$15:$HL$15,'Ciclo Semaforico'!AE$30,S!$HC57:$HL57)+SUMIF(N!$HC$15:$HL$15,'Ciclo Semaforico'!AE$30,N!$HC57:$HL57)+SUMIF(E!$HC$15:$HL$15,'Ciclo Semaforico'!AE$30,E!$HC57:$HL57)+SUMIF(O!$HC$15:$HL$15,'Ciclo Semaforico'!AE$30,O!$HC57:$HL57)),(SUMIF(S!$HC$15:$HL$15,'Ciclo Semaforico'!AE$30,S!$HC57:$HL57)+SUMIF(N!$HC$15:$HL$15,'Ciclo Semaforico'!AE$30,N!$HC57:$HL57)+SUMIF(E!$HC$15:$HL$15,'Ciclo Semaforico'!AE$30,E!$HC57:$HL57)+SUMIF(O!$HC$15:$HL$15,'Ciclo Semaforico'!AE$30,O!$HC57:$HL57))*AE$31))</f>
        <v>#REF!</v>
      </c>
      <c r="AF82" s="245">
        <f>IF(AF$32="",IF(AF$31="",(SUMIF(S!$HC$15:$HL$15,'Ciclo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Semaforico'!AF$30,O!$HC57:$HL57))*AF$31),(SUMIF(S!$HC$15:$HL$15,'Ciclo Semaforico'!AF$32,S!$HC57:$HL57)+SUMIF(N!$HC$15:$HL$15,'Ciclo Semaforico'!AF$32,N!$HC57:$HL57)+SUMIF(E!$HC$15:$HL$15,'Ciclo Semaforico'!AF$32,E!$HC57:$HL57)+SUMIF(O!$HC$15:$HL$15,'Ciclo Semaforico'!AF$32,O!$HC57:$HL57))-IF(AF$31="",(SUMIF(S!$HC$15:$HL$15,'Ciclo Semaforico'!AF$30,S!$HC57:$HL57)+SUMIF(N!$HC$15:$HL$15,'Ciclo Semaforico'!AF$30,N!$HC57:$HL57)+SUMIF(E!$HC$15:$HL$15,'Ciclo Semaforico'!AF$30,E!$HC57:$HL57)+SUMIF(O!$HC$15:$HL$15,'Ciclo Semaforico'!AF$30,O!$HC57:$HL57)),(SUMIF(S!$HC$15:$HL$15,'Ciclo Semaforico'!AF$30,S!$HC57:$HL57)+SUMIF(N!$HC$15:$HL$15,'Ciclo Semaforico'!AF$30,N!$HC57:$HL57)+SUMIF(E!$HC$15:$HL$15,'Ciclo Semaforico'!AF$30,E!$HC57:$HL57)+SUMIF(O!$HC$15:$HL$15,'Ciclo Semaforico'!AF$30,O!$HC57:$HL57))*AF$31))</f>
        <v>0</v>
      </c>
      <c r="AG82" s="245">
        <f>IF(AG$32="",IF(AG$31="",(SUMIF(S!$HC$15:$HL$15,'Ciclo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Semaforico'!AG$30,O!$HC57:$HL57))*AG$31),(SUMIF(S!$HC$15:$HL$15,'Ciclo Semaforico'!AG$32,S!$HC57:$HL57)+SUMIF(N!$HC$15:$HL$15,'Ciclo Semaforico'!AG$32,N!$HC57:$HL57)+SUMIF(E!$HC$15:$HL$15,'Ciclo Semaforico'!AG$32,E!$HC57:$HL57)+SUMIF(O!$HC$15:$HL$15,'Ciclo Semaforico'!AG$32,O!$HC57:$HL57))-IF(AG$31="",(SUMIF(S!$HC$15:$HL$15,'Ciclo Semaforico'!AG$30,S!$HC57:$HL57)+SUMIF(N!$HC$15:$HL$15,'Ciclo Semaforico'!AG$30,N!$HC57:$HL57)+SUMIF(E!$HC$15:$HL$15,'Ciclo Semaforico'!AG$30,E!$HC57:$HL57)+SUMIF(O!$HC$15:$HL$15,'Ciclo Semaforico'!AG$30,O!$HC57:$HL57)),(SUMIF(S!$HC$15:$HL$15,'Ciclo Semaforico'!AG$30,S!$HC57:$HL57)+SUMIF(N!$HC$15:$HL$15,'Ciclo Semaforico'!AG$30,N!$HC57:$HL57)+SUMIF(E!$HC$15:$HL$15,'Ciclo Semaforico'!AG$30,E!$HC57:$HL57)+SUMIF(O!$HC$15:$HL$15,'Ciclo Semaforico'!AG$30,O!$HC57:$HL57))*AG$31))</f>
        <v>0</v>
      </c>
      <c r="AH82" s="245">
        <f>IF(AH$32="",IF(AH$31="",(SUMIF(S!$HC$15:$HL$15,'Ciclo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Semaforico'!AH$30,O!$HC57:$HL57))*AH$31),(SUMIF(S!$HC$15:$HL$15,'Ciclo Semaforico'!AH$32,S!$HC57:$HL57)+SUMIF(N!$HC$15:$HL$15,'Ciclo Semaforico'!AH$32,N!$HC57:$HL57)+SUMIF(E!$HC$15:$HL$15,'Ciclo Semaforico'!AH$32,E!$HC57:$HL57)+SUMIF(O!$HC$15:$HL$15,'Ciclo Semaforico'!AH$32,O!$HC57:$HL57))-IF(AH$31="",(SUMIF(S!$HC$15:$HL$15,'Ciclo Semaforico'!AH$30,S!$HC57:$HL57)+SUMIF(N!$HC$15:$HL$15,'Ciclo Semaforico'!AH$30,N!$HC57:$HL57)+SUMIF(E!$HC$15:$HL$15,'Ciclo Semaforico'!AH$30,E!$HC57:$HL57)+SUMIF(O!$HC$15:$HL$15,'Ciclo Semaforico'!AH$30,O!$HC57:$HL57)),(SUMIF(S!$HC$15:$HL$15,'Ciclo Semaforico'!AH$30,S!$HC57:$HL57)+SUMIF(N!$HC$15:$HL$15,'Ciclo Semaforico'!AH$30,N!$HC57:$HL57)+SUMIF(E!$HC$15:$HL$15,'Ciclo Semaforico'!AH$30,E!$HC57:$HL57)+SUMIF(O!$HC$15:$HL$15,'Ciclo Semaforico'!AH$30,O!$HC57:$HL57))*AH$31))</f>
        <v>0</v>
      </c>
      <c r="AI82" s="245">
        <f>IF(AI$32="",IF(AI$31="",(SUMIF(S!$HC$15:$HL$15,'Ciclo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Semaforico'!AI$30,O!$HC57:$HL57))*AI$31),(SUMIF(S!$HC$15:$HL$15,'Ciclo Semaforico'!AI$32,S!$HC57:$HL57)+SUMIF(N!$HC$15:$HL$15,'Ciclo Semaforico'!AI$32,N!$HC57:$HL57)+SUMIF(E!$HC$15:$HL$15,'Ciclo Semaforico'!AI$32,E!$HC57:$HL57)+SUMIF(O!$HC$15:$HL$15,'Ciclo Semaforico'!AI$32,O!$HC57:$HL57))-IF(AI$31="",(SUMIF(S!$HC$15:$HL$15,'Ciclo Semaforico'!AI$30,S!$HC57:$HL57)+SUMIF(N!$HC$15:$HL$15,'Ciclo Semaforico'!AI$30,N!$HC57:$HL57)+SUMIF(E!$HC$15:$HL$15,'Ciclo Semaforico'!AI$30,E!$HC57:$HL57)+SUMIF(O!$HC$15:$HL$15,'Ciclo Semaforico'!AI$30,O!$HC57:$HL57)),(SUMIF(S!$HC$15:$HL$15,'Ciclo Semaforico'!AI$30,S!$HC57:$HL57)+SUMIF(N!$HC$15:$HL$15,'Ciclo Semaforico'!AI$30,N!$HC57:$HL57)+SUMIF(E!$HC$15:$HL$15,'Ciclo Semaforico'!AI$30,E!$HC57:$HL57)+SUMIF(O!$HC$15:$HL$15,'Ciclo Semaforico'!AI$30,O!$HC57:$HL57))*AI$31))</f>
        <v>0</v>
      </c>
      <c r="AJ82" s="245">
        <f>IF(AJ$32="",IF(AJ$31="",(SUMIF(S!$HC$15:$HL$15,'Ciclo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Semaforico'!AJ$30,O!$HC57:$HL57))*AJ$31),(SUMIF(S!$HC$15:$HL$15,'Ciclo Semaforico'!AJ$32,S!$HC57:$HL57)+SUMIF(N!$HC$15:$HL$15,'Ciclo Semaforico'!AJ$32,N!$HC57:$HL57)+SUMIF(E!$HC$15:$HL$15,'Ciclo Semaforico'!AJ$32,E!$HC57:$HL57)+SUMIF(O!$HC$15:$HL$15,'Ciclo Semaforico'!AJ$32,O!$HC57:$HL57))-IF(AJ$31="",(SUMIF(S!$HC$15:$HL$15,'Ciclo Semaforico'!AJ$30,S!$HC57:$HL57)+SUMIF(N!$HC$15:$HL$15,'Ciclo Semaforico'!AJ$30,N!$HC57:$HL57)+SUMIF(E!$HC$15:$HL$15,'Ciclo Semaforico'!AJ$30,E!$HC57:$HL57)+SUMIF(O!$HC$15:$HL$15,'Ciclo Semaforico'!AJ$30,O!$HC57:$HL57)),(SUMIF(S!$HC$15:$HL$15,'Ciclo Semaforico'!AJ$30,S!$HC57:$HL57)+SUMIF(N!$HC$15:$HL$15,'Ciclo Semaforico'!AJ$30,N!$HC57:$HL57)+SUMIF(E!$HC$15:$HL$15,'Ciclo Semaforico'!AJ$30,E!$HC57:$HL57)+SUMIF(O!$HC$15:$HL$15,'Ciclo Semaforico'!AJ$30,O!$HC57:$HL57))*AJ$31))</f>
        <v>0</v>
      </c>
      <c r="AK82" s="245">
        <f>IF(AK$32="",IF(AK$31="",(SUMIF(S!$HC$15:$HL$15,'Ciclo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Semaforico'!AK$30,O!$HC57:$HL57))*AK$31),(SUMIF(S!$HC$15:$HL$15,'Ciclo Semaforico'!AK$32,S!$HC57:$HL57)+SUMIF(N!$HC$15:$HL$15,'Ciclo Semaforico'!AK$32,N!$HC57:$HL57)+SUMIF(E!$HC$15:$HL$15,'Ciclo Semaforico'!AK$32,E!$HC57:$HL57)+SUMIF(O!$HC$15:$HL$15,'Ciclo Semaforico'!AK$32,O!$HC57:$HL57))-IF(AK$31="",(SUMIF(S!$HC$15:$HL$15,'Ciclo Semaforico'!AK$30,S!$HC57:$HL57)+SUMIF(N!$HC$15:$HL$15,'Ciclo Semaforico'!AK$30,N!$HC57:$HL57)+SUMIF(E!$HC$15:$HL$15,'Ciclo Semaforico'!AK$30,E!$HC57:$HL57)+SUMIF(O!$HC$15:$HL$15,'Ciclo Semaforico'!AK$30,O!$HC57:$HL57)),(SUMIF(S!$HC$15:$HL$15,'Ciclo Semaforico'!AK$30,S!$HC57:$HL57)+SUMIF(N!$HC$15:$HL$15,'Ciclo Semaforico'!AK$30,N!$HC57:$HL57)+SUMIF(E!$HC$15:$HL$15,'Ciclo Semaforico'!AK$30,E!$HC57:$HL57)+SUMIF(O!$HC$15:$HL$15,'Ciclo Semaforico'!AK$30,O!$HC57:$HL57))*AK$31))</f>
        <v>0</v>
      </c>
      <c r="AL82" s="246">
        <f>IF(AL$32="",IF(AL$31="",(SUMIF(S!$HC$15:$HL$15,'Ciclo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Semaforico'!AL$30,O!$HC57:$HL57))*AL$31),(SUMIF(S!$HC$15:$HL$15,'Ciclo Semaforico'!AL$32,S!$HC57:$HL57)+SUMIF(N!$HC$15:$HL$15,'Ciclo Semaforico'!AL$32,N!$HC57:$HL57)+SUMIF(E!$HC$15:$HL$15,'Ciclo Semaforico'!AL$32,E!$HC57:$HL57)+SUMIF(O!$HC$15:$HL$15,'Ciclo Semaforico'!AL$32,O!$HC57:$HL57))-IF(AL$31="",(SUMIF(S!$HC$15:$HL$15,'Ciclo Semaforico'!AL$30,S!$HC57:$HL57)+SUMIF(N!$HC$15:$HL$15,'Ciclo Semaforico'!AL$30,N!$HC57:$HL57)+SUMIF(E!$HC$15:$HL$15,'Ciclo Semaforico'!AL$30,E!$HC57:$HL57)+SUMIF(O!$HC$15:$HL$15,'Ciclo Semaforico'!AL$30,O!$HC57:$HL57)),(SUMIF(S!$HC$15:$HL$15,'Ciclo Semaforico'!AL$30,S!$HC57:$HL57)+SUMIF(N!$HC$15:$HL$15,'Ciclo Semaforico'!AL$30,N!$HC57:$HL57)+SUMIF(E!$HC$15:$HL$15,'Ciclo Semaforico'!AL$30,E!$HC57:$HL57)+SUMIF(O!$HC$15:$HL$15,'Ciclo Semaforico'!AL$30,O!$HC57:$HL57))*AL$31))</f>
        <v>0</v>
      </c>
      <c r="AM82" s="244">
        <f>IF(AM$32="",IF(AM$31="",(SUMIF(S!$HC$15:$HL$15,'Ciclo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Semaforico'!AM$30,O!$HC57:$HL57))*AM$31),(SUMIF(S!$HC$15:$HL$15,'Ciclo Semaforico'!AM$32,S!$HC57:$HL57)+SUMIF(N!$HC$15:$HL$15,'Ciclo Semaforico'!AM$32,N!$HC57:$HL57)+SUMIF(E!$HC$15:$HL$15,'Ciclo Semaforico'!AM$32,E!$HC57:$HL57)+SUMIF(O!$HC$15:$HL$15,'Ciclo Semaforico'!AM$32,O!$HC57:$HL57))-IF(AM$31="",(SUMIF(S!$HC$15:$HL$15,'Ciclo Semaforico'!AM$30,S!$HC57:$HL57)+SUMIF(N!$HC$15:$HL$15,'Ciclo Semaforico'!AM$30,N!$HC57:$HL57)+SUMIF(E!$HC$15:$HL$15,'Ciclo Semaforico'!AM$30,E!$HC57:$HL57)+SUMIF(O!$HC$15:$HL$15,'Ciclo Semaforico'!AM$30,O!$HC57:$HL57)),(SUMIF(S!$HC$15:$HL$15,'Ciclo Semaforico'!AM$30,S!$HC57:$HL57)+SUMIF(N!$HC$15:$HL$15,'Ciclo Semaforico'!AM$30,N!$HC57:$HL57)+SUMIF(E!$HC$15:$HL$15,'Ciclo Semaforico'!AM$30,E!$HC57:$HL57)+SUMIF(O!$HC$15:$HL$15,'Ciclo Semaforico'!AM$30,O!$HC57:$HL57))*AM$31))</f>
        <v>0</v>
      </c>
      <c r="AN82" s="245">
        <f>IF(AN$32="",IF(AN$31="",(SUMIF(S!$HC$15:$HL$15,'Ciclo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Semaforico'!AN$30,O!$HC57:$HL57))*AN$31),(SUMIF(S!$HC$15:$HL$15,'Ciclo Semaforico'!AN$32,S!$HC57:$HL57)+SUMIF(N!$HC$15:$HL$15,'Ciclo Semaforico'!AN$32,N!$HC57:$HL57)+SUMIF(E!$HC$15:$HL$15,'Ciclo Semaforico'!AN$32,E!$HC57:$HL57)+SUMIF(O!$HC$15:$HL$15,'Ciclo Semaforico'!AN$32,O!$HC57:$HL57))-IF(AN$31="",(SUMIF(S!$HC$15:$HL$15,'Ciclo Semaforico'!AN$30,S!$HC57:$HL57)+SUMIF(N!$HC$15:$HL$15,'Ciclo Semaforico'!AN$30,N!$HC57:$HL57)+SUMIF(E!$HC$15:$HL$15,'Ciclo Semaforico'!AN$30,E!$HC57:$HL57)+SUMIF(O!$HC$15:$HL$15,'Ciclo Semaforico'!AN$30,O!$HC57:$HL57)),(SUMIF(S!$HC$15:$HL$15,'Ciclo Semaforico'!AN$30,S!$HC57:$HL57)+SUMIF(N!$HC$15:$HL$15,'Ciclo Semaforico'!AN$30,N!$HC57:$HL57)+SUMIF(E!$HC$15:$HL$15,'Ciclo Semaforico'!AN$30,E!$HC57:$HL57)+SUMIF(O!$HC$15:$HL$15,'Ciclo Semaforico'!AN$30,O!$HC57:$HL57))*AN$31))</f>
        <v>0</v>
      </c>
      <c r="AO82" s="245">
        <f>IF(AO$32="",IF(AO$31="",(SUMIF(S!$HC$15:$HL$15,'Ciclo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Semaforico'!AO$30,O!$HC57:$HL57))*AO$31),(SUMIF(S!$HC$15:$HL$15,'Ciclo Semaforico'!AO$32,S!$HC57:$HL57)+SUMIF(N!$HC$15:$HL$15,'Ciclo Semaforico'!AO$32,N!$HC57:$HL57)+SUMIF(E!$HC$15:$HL$15,'Ciclo Semaforico'!AO$32,E!$HC57:$HL57)+SUMIF(O!$HC$15:$HL$15,'Ciclo Semaforico'!AO$32,O!$HC57:$HL57))-IF(AO$31="",(SUMIF(S!$HC$15:$HL$15,'Ciclo Semaforico'!AO$30,S!$HC57:$HL57)+SUMIF(N!$HC$15:$HL$15,'Ciclo Semaforico'!AO$30,N!$HC57:$HL57)+SUMIF(E!$HC$15:$HL$15,'Ciclo Semaforico'!AO$30,E!$HC57:$HL57)+SUMIF(O!$HC$15:$HL$15,'Ciclo Semaforico'!AO$30,O!$HC57:$HL57)),(SUMIF(S!$HC$15:$HL$15,'Ciclo Semaforico'!AO$30,S!$HC57:$HL57)+SUMIF(N!$HC$15:$HL$15,'Ciclo Semaforico'!AO$30,N!$HC57:$HL57)+SUMIF(E!$HC$15:$HL$15,'Ciclo Semaforico'!AO$30,E!$HC57:$HL57)+SUMIF(O!$HC$15:$HL$15,'Ciclo Semaforico'!AO$30,O!$HC57:$HL57))*AO$31))</f>
        <v>0</v>
      </c>
      <c r="AP82" s="245">
        <f>IF(AP$32="",IF(AP$31="",(SUMIF(S!$HC$15:$HL$15,'Ciclo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Semaforico'!AP$30,O!$HC57:$HL57))*AP$31),(SUMIF(S!$HC$15:$HL$15,'Ciclo Semaforico'!AP$32,S!$HC57:$HL57)+SUMIF(N!$HC$15:$HL$15,'Ciclo Semaforico'!AP$32,N!$HC57:$HL57)+SUMIF(E!$HC$15:$HL$15,'Ciclo Semaforico'!AP$32,E!$HC57:$HL57)+SUMIF(O!$HC$15:$HL$15,'Ciclo Semaforico'!AP$32,O!$HC57:$HL57))-IF(AP$31="",(SUMIF(S!$HC$15:$HL$15,'Ciclo Semaforico'!AP$30,S!$HC57:$HL57)+SUMIF(N!$HC$15:$HL$15,'Ciclo Semaforico'!AP$30,N!$HC57:$HL57)+SUMIF(E!$HC$15:$HL$15,'Ciclo Semaforico'!AP$30,E!$HC57:$HL57)+SUMIF(O!$HC$15:$HL$15,'Ciclo Semaforico'!AP$30,O!$HC57:$HL57)),(SUMIF(S!$HC$15:$HL$15,'Ciclo Semaforico'!AP$30,S!$HC57:$HL57)+SUMIF(N!$HC$15:$HL$15,'Ciclo Semaforico'!AP$30,N!$HC57:$HL57)+SUMIF(E!$HC$15:$HL$15,'Ciclo Semaforico'!AP$30,E!$HC57:$HL57)+SUMIF(O!$HC$15:$HL$15,'Ciclo Semaforico'!AP$30,O!$HC57:$HL57))*AP$31))</f>
        <v>0</v>
      </c>
      <c r="AQ82" s="245">
        <f>IF(AQ$32="",IF(AQ$31="",(SUMIF(S!$HC$15:$HL$15,'Ciclo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Semaforico'!AQ$30,O!$HC57:$HL57))*AQ$31),(SUMIF(S!$HC$15:$HL$15,'Ciclo Semaforico'!AQ$32,S!$HC57:$HL57)+SUMIF(N!$HC$15:$HL$15,'Ciclo Semaforico'!AQ$32,N!$HC57:$HL57)+SUMIF(E!$HC$15:$HL$15,'Ciclo Semaforico'!AQ$32,E!$HC57:$HL57)+SUMIF(O!$HC$15:$HL$15,'Ciclo Semaforico'!AQ$32,O!$HC57:$HL57))-IF(AQ$31="",(SUMIF(S!$HC$15:$HL$15,'Ciclo Semaforico'!AQ$30,S!$HC57:$HL57)+SUMIF(N!$HC$15:$HL$15,'Ciclo Semaforico'!AQ$30,N!$HC57:$HL57)+SUMIF(E!$HC$15:$HL$15,'Ciclo Semaforico'!AQ$30,E!$HC57:$HL57)+SUMIF(O!$HC$15:$HL$15,'Ciclo Semaforico'!AQ$30,O!$HC57:$HL57)),(SUMIF(S!$HC$15:$HL$15,'Ciclo Semaforico'!AQ$30,S!$HC57:$HL57)+SUMIF(N!$HC$15:$HL$15,'Ciclo Semaforico'!AQ$30,N!$HC57:$HL57)+SUMIF(E!$HC$15:$HL$15,'Ciclo Semaforico'!AQ$30,E!$HC57:$HL57)+SUMIF(O!$HC$15:$HL$15,'Ciclo Semaforico'!AQ$30,O!$HC57:$HL57))*AQ$31))</f>
        <v>0</v>
      </c>
      <c r="AR82" s="245">
        <f>IF(AR$32="",IF(AR$31="",(SUMIF(S!$HC$15:$HL$15,'Ciclo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Semaforico'!AR$30,O!$HC57:$HL57))*AR$31),(SUMIF(S!$HC$15:$HL$15,'Ciclo Semaforico'!AR$32,S!$HC57:$HL57)+SUMIF(N!$HC$15:$HL$15,'Ciclo Semaforico'!AR$32,N!$HC57:$HL57)+SUMIF(E!$HC$15:$HL$15,'Ciclo Semaforico'!AR$32,E!$HC57:$HL57)+SUMIF(O!$HC$15:$HL$15,'Ciclo Semaforico'!AR$32,O!$HC57:$HL57))-IF(AR$31="",(SUMIF(S!$HC$15:$HL$15,'Ciclo Semaforico'!AR$30,S!$HC57:$HL57)+SUMIF(N!$HC$15:$HL$15,'Ciclo Semaforico'!AR$30,N!$HC57:$HL57)+SUMIF(E!$HC$15:$HL$15,'Ciclo Semaforico'!AR$30,E!$HC57:$HL57)+SUMIF(O!$HC$15:$HL$15,'Ciclo Semaforico'!AR$30,O!$HC57:$HL57)),(SUMIF(S!$HC$15:$HL$15,'Ciclo Semaforico'!AR$30,S!$HC57:$HL57)+SUMIF(N!$HC$15:$HL$15,'Ciclo Semaforico'!AR$30,N!$HC57:$HL57)+SUMIF(E!$HC$15:$HL$15,'Ciclo Semaforico'!AR$30,E!$HC57:$HL57)+SUMIF(O!$HC$15:$HL$15,'Ciclo Semaforico'!AR$30,O!$HC57:$HL57))*AR$31))</f>
        <v>0</v>
      </c>
      <c r="AS82" s="245">
        <f>IF(AS$32="",IF(AS$31="",(SUMIF(S!$HC$15:$HL$15,'Ciclo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Semaforico'!AS$30,O!$HC57:$HL57))*AS$31),(SUMIF(S!$HC$15:$HL$15,'Ciclo Semaforico'!AS$32,S!$HC57:$HL57)+SUMIF(N!$HC$15:$HL$15,'Ciclo Semaforico'!AS$32,N!$HC57:$HL57)+SUMIF(E!$HC$15:$HL$15,'Ciclo Semaforico'!AS$32,E!$HC57:$HL57)+SUMIF(O!$HC$15:$HL$15,'Ciclo Semaforico'!AS$32,O!$HC57:$HL57))-IF(AS$31="",(SUMIF(S!$HC$15:$HL$15,'Ciclo Semaforico'!AS$30,S!$HC57:$HL57)+SUMIF(N!$HC$15:$HL$15,'Ciclo Semaforico'!AS$30,N!$HC57:$HL57)+SUMIF(E!$HC$15:$HL$15,'Ciclo Semaforico'!AS$30,E!$HC57:$HL57)+SUMIF(O!$HC$15:$HL$15,'Ciclo Semaforico'!AS$30,O!$HC57:$HL57)),(SUMIF(S!$HC$15:$HL$15,'Ciclo Semaforico'!AS$30,S!$HC57:$HL57)+SUMIF(N!$HC$15:$HL$15,'Ciclo Semaforico'!AS$30,N!$HC57:$HL57)+SUMIF(E!$HC$15:$HL$15,'Ciclo Semaforico'!AS$30,E!$HC57:$HL57)+SUMIF(O!$HC$15:$HL$15,'Ciclo Semaforico'!AS$30,O!$HC57:$HL57))*AS$31))</f>
        <v>0</v>
      </c>
      <c r="AT82" s="245">
        <f>IF(AT$32="",IF(AT$31="",(SUMIF(S!$HC$15:$HL$15,'Ciclo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Semaforico'!AT$30,O!$HC57:$HL57))*AT$31),(SUMIF(S!$HC$15:$HL$15,'Ciclo Semaforico'!AT$32,S!$HC57:$HL57)+SUMIF(N!$HC$15:$HL$15,'Ciclo Semaforico'!AT$32,N!$HC57:$HL57)+SUMIF(E!$HC$15:$HL$15,'Ciclo Semaforico'!AT$32,E!$HC57:$HL57)+SUMIF(O!$HC$15:$HL$15,'Ciclo Semaforico'!AT$32,O!$HC57:$HL57))-IF(AT$31="",(SUMIF(S!$HC$15:$HL$15,'Ciclo Semaforico'!AT$30,S!$HC57:$HL57)+SUMIF(N!$HC$15:$HL$15,'Ciclo Semaforico'!AT$30,N!$HC57:$HL57)+SUMIF(E!$HC$15:$HL$15,'Ciclo Semaforico'!AT$30,E!$HC57:$HL57)+SUMIF(O!$HC$15:$HL$15,'Ciclo Semaforico'!AT$30,O!$HC57:$HL57)),(SUMIF(S!$HC$15:$HL$15,'Ciclo Semaforico'!AT$30,S!$HC57:$HL57)+SUMIF(N!$HC$15:$HL$15,'Ciclo Semaforico'!AT$30,N!$HC57:$HL57)+SUMIF(E!$HC$15:$HL$15,'Ciclo Semaforico'!AT$30,E!$HC57:$HL57)+SUMIF(O!$HC$15:$HL$15,'Ciclo Semaforico'!AT$30,O!$HC57:$HL57))*AT$31))</f>
        <v>0</v>
      </c>
      <c r="AU82" s="245">
        <f>IF(AU$32="",IF(AU$31="",(SUMIF(S!$HC$15:$HL$15,'Ciclo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Semaforico'!AU$30,O!$HC57:$HL57))*AU$31),(SUMIF(S!$HC$15:$HL$15,'Ciclo Semaforico'!AU$32,S!$HC57:$HL57)+SUMIF(N!$HC$15:$HL$15,'Ciclo Semaforico'!AU$32,N!$HC57:$HL57)+SUMIF(E!$HC$15:$HL$15,'Ciclo Semaforico'!AU$32,E!$HC57:$HL57)+SUMIF(O!$HC$15:$HL$15,'Ciclo Semaforico'!AU$32,O!$HC57:$HL57))-IF(AU$31="",(SUMIF(S!$HC$15:$HL$15,'Ciclo Semaforico'!AU$30,S!$HC57:$HL57)+SUMIF(N!$HC$15:$HL$15,'Ciclo Semaforico'!AU$30,N!$HC57:$HL57)+SUMIF(E!$HC$15:$HL$15,'Ciclo Semaforico'!AU$30,E!$HC57:$HL57)+SUMIF(O!$HC$15:$HL$15,'Ciclo Semaforico'!AU$30,O!$HC57:$HL57)),(SUMIF(S!$HC$15:$HL$15,'Ciclo Semaforico'!AU$30,S!$HC57:$HL57)+SUMIF(N!$HC$15:$HL$15,'Ciclo Semaforico'!AU$30,N!$HC57:$HL57)+SUMIF(E!$HC$15:$HL$15,'Ciclo Semaforico'!AU$30,E!$HC57:$HL57)+SUMIF(O!$HC$15:$HL$15,'Ciclo Semaforico'!AU$30,O!$HC57:$HL57))*AU$31))</f>
        <v>0</v>
      </c>
      <c r="AV82" s="245">
        <f>IF(AV$32="",IF(AV$31="",(SUMIF(S!$HC$15:$HL$15,'Ciclo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Semaforico'!AV$30,O!$HC57:$HL57))*AV$31),(SUMIF(S!$HC$15:$HL$15,'Ciclo Semaforico'!AV$32,S!$HC57:$HL57)+SUMIF(N!$HC$15:$HL$15,'Ciclo Semaforico'!AV$32,N!$HC57:$HL57)+SUMIF(E!$HC$15:$HL$15,'Ciclo Semaforico'!AV$32,E!$HC57:$HL57)+SUMIF(O!$HC$15:$HL$15,'Ciclo Semaforico'!AV$32,O!$HC57:$HL57))-IF(AV$31="",(SUMIF(S!$HC$15:$HL$15,'Ciclo Semaforico'!AV$30,S!$HC57:$HL57)+SUMIF(N!$HC$15:$HL$15,'Ciclo Semaforico'!AV$30,N!$HC57:$HL57)+SUMIF(E!$HC$15:$HL$15,'Ciclo Semaforico'!AV$30,E!$HC57:$HL57)+SUMIF(O!$HC$15:$HL$15,'Ciclo Semaforico'!AV$30,O!$HC57:$HL57)),(SUMIF(S!$HC$15:$HL$15,'Ciclo Semaforico'!AV$30,S!$HC57:$HL57)+SUMIF(N!$HC$15:$HL$15,'Ciclo Semaforico'!AV$30,N!$HC57:$HL57)+SUMIF(E!$HC$15:$HL$15,'Ciclo Semaforico'!AV$30,E!$HC57:$HL57)+SUMIF(O!$HC$15:$HL$15,'Ciclo Semaforico'!AV$30,O!$HC57:$HL57))*AV$31))</f>
        <v>0</v>
      </c>
      <c r="AW82" s="245">
        <f>IF(AW$32="",IF(AW$31="",(SUMIF(S!$HC$15:$HL$15,'Ciclo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Semaforico'!AW$30,O!$HC57:$HL57))*AW$31),(SUMIF(S!$HC$15:$HL$15,'Ciclo Semaforico'!AW$32,S!$HC57:$HL57)+SUMIF(N!$HC$15:$HL$15,'Ciclo Semaforico'!AW$32,N!$HC57:$HL57)+SUMIF(E!$HC$15:$HL$15,'Ciclo Semaforico'!AW$32,E!$HC57:$HL57)+SUMIF(O!$HC$15:$HL$15,'Ciclo Semaforico'!AW$32,O!$HC57:$HL57))-IF(AW$31="",(SUMIF(S!$HC$15:$HL$15,'Ciclo Semaforico'!AW$30,S!$HC57:$HL57)+SUMIF(N!$HC$15:$HL$15,'Ciclo Semaforico'!AW$30,N!$HC57:$HL57)+SUMIF(E!$HC$15:$HL$15,'Ciclo Semaforico'!AW$30,E!$HC57:$HL57)+SUMIF(O!$HC$15:$HL$15,'Ciclo Semaforico'!AW$30,O!$HC57:$HL57)),(SUMIF(S!$HC$15:$HL$15,'Ciclo Semaforico'!AW$30,S!$HC57:$HL57)+SUMIF(N!$HC$15:$HL$15,'Ciclo Semaforico'!AW$30,N!$HC57:$HL57)+SUMIF(E!$HC$15:$HL$15,'Ciclo Semaforico'!AW$30,E!$HC57:$HL57)+SUMIF(O!$HC$15:$HL$15,'Ciclo Semaforico'!AW$30,O!$HC57:$HL57))*AW$31))</f>
        <v>0</v>
      </c>
      <c r="AX82" s="246">
        <f>IF(AX$32="",IF(AX$31="",(SUMIF(S!$HC$15:$HL$15,'Ciclo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Semaforico'!AX$30,O!$HC57:$HL57))*AX$31),(SUMIF(S!$HC$15:$HL$15,'Ciclo Semaforico'!AX$32,S!$HC57:$HL57)+SUMIF(N!$HC$15:$HL$15,'Ciclo Semaforico'!AX$32,N!$HC57:$HL57)+SUMIF(E!$HC$15:$HL$15,'Ciclo Semaforico'!AX$32,E!$HC57:$HL57)+SUMIF(O!$HC$15:$HL$15,'Ciclo Semaforico'!AX$32,O!$HC57:$HL57))-IF(AX$31="",(SUMIF(S!$HC$15:$HL$15,'Ciclo Semaforico'!AX$30,S!$HC57:$HL57)+SUMIF(N!$HC$15:$HL$15,'Ciclo Semaforico'!AX$30,N!$HC57:$HL57)+SUMIF(E!$HC$15:$HL$15,'Ciclo Semaforico'!AX$30,E!$HC57:$HL57)+SUMIF(O!$HC$15:$HL$15,'Ciclo Semaforico'!AX$30,O!$HC57:$HL57)),(SUMIF(S!$HC$15:$HL$15,'Ciclo Semaforico'!AX$30,S!$HC57:$HL57)+SUMIF(N!$HC$15:$HL$15,'Ciclo Semaforico'!AX$30,N!$HC57:$HL57)+SUMIF(E!$HC$15:$HL$15,'Ciclo Semaforico'!AX$30,E!$HC57:$HL57)+SUMIF(O!$HC$15:$HL$15,'Ciclo Semaforico'!AX$30,O!$HC57:$HL57))*AX$31))</f>
        <v>0</v>
      </c>
      <c r="AY82" s="244" t="e">
        <f>IF(AY$32="",IF(AY$31="",(SUMIF(S!$HC$15:$HL$15,'Ciclo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Semaforico'!AY$30,O!$HC57:$HL57))*AY$31),(SUMIF(S!$HC$15:$HL$15,'Ciclo Semaforico'!AY$32,S!$HC57:$HL57)+SUMIF(N!$HC$15:$HL$15,'Ciclo Semaforico'!AY$32,N!$HC57:$HL57)+SUMIF(E!$HC$15:$HL$15,'Ciclo Semaforico'!AY$32,E!$HC57:$HL57)+SUMIF(O!$HC$15:$HL$15,'Ciclo Semaforico'!AY$32,O!$HC57:$HL57))-IF(AY$31="",(SUMIF(S!$HC$15:$HL$15,'Ciclo Semaforico'!AY$30,S!$HC57:$HL57)+SUMIF(N!$HC$15:$HL$15,'Ciclo Semaforico'!AY$30,N!$HC57:$HL57)+SUMIF(E!$HC$15:$HL$15,'Ciclo Semaforico'!AY$30,E!$HC57:$HL57)+SUMIF(O!$HC$15:$HL$15,'Ciclo Semaforico'!AY$30,O!$HC57:$HL57)),(SUMIF(S!$HC$15:$HL$15,'Ciclo Semaforico'!AY$30,S!$HC57:$HL57)+SUMIF(N!$HC$15:$HL$15,'Ciclo Semaforico'!AY$30,N!$HC57:$HL57)+SUMIF(E!$HC$15:$HL$15,'Ciclo Semaforico'!AY$30,E!$HC57:$HL57)+SUMIF(O!$HC$15:$HL$15,'Ciclo Semaforico'!AY$30,O!$HC57:$HL57))*AY$31))</f>
        <v>#REF!</v>
      </c>
      <c r="AZ82" s="245" t="e">
        <f>IF(AZ$32="",IF(AZ$31="",(SUMIF(S!$HC$15:$HL$15,'Ciclo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Semaforico'!AZ$30,O!$HC57:$HL57))*AZ$31),(SUMIF(S!$HC$15:$HL$15,'Ciclo Semaforico'!AZ$32,S!$HC57:$HL57)+SUMIF(N!$HC$15:$HL$15,'Ciclo Semaforico'!AZ$32,N!$HC57:$HL57)+SUMIF(E!$HC$15:$HL$15,'Ciclo Semaforico'!AZ$32,E!$HC57:$HL57)+SUMIF(O!$HC$15:$HL$15,'Ciclo Semaforico'!AZ$32,O!$HC57:$HL57))-IF(AZ$31="",(SUMIF(S!$HC$15:$HL$15,'Ciclo Semaforico'!AZ$30,S!$HC57:$HL57)+SUMIF(N!$HC$15:$HL$15,'Ciclo Semaforico'!AZ$30,N!$HC57:$HL57)+SUMIF(E!$HC$15:$HL$15,'Ciclo Semaforico'!AZ$30,E!$HC57:$HL57)+SUMIF(O!$HC$15:$HL$15,'Ciclo Semaforico'!AZ$30,O!$HC57:$HL57)),(SUMIF(S!$HC$15:$HL$15,'Ciclo Semaforico'!AZ$30,S!$HC57:$HL57)+SUMIF(N!$HC$15:$HL$15,'Ciclo Semaforico'!AZ$30,N!$HC57:$HL57)+SUMIF(E!$HC$15:$HL$15,'Ciclo Semaforico'!AZ$30,E!$HC57:$HL57)+SUMIF(O!$HC$15:$HL$15,'Ciclo Semaforico'!AZ$30,O!$HC57:$HL57))*AZ$31))</f>
        <v>#REF!</v>
      </c>
      <c r="BA82" s="245" t="e">
        <f>IF(BA$32="",IF(BA$31="",(SUMIF(S!$HC$15:$HL$15,'Ciclo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Semaforico'!BA$30,O!$HC57:$HL57))*BA$31),(SUMIF(S!$HC$15:$HL$15,'Ciclo Semaforico'!BA$32,S!$HC57:$HL57)+SUMIF(N!$HC$15:$HL$15,'Ciclo Semaforico'!BA$32,N!$HC57:$HL57)+SUMIF(E!$HC$15:$HL$15,'Ciclo Semaforico'!BA$32,E!$HC57:$HL57)+SUMIF(O!$HC$15:$HL$15,'Ciclo Semaforico'!BA$32,O!$HC57:$HL57))-IF(BA$31="",(SUMIF(S!$HC$15:$HL$15,'Ciclo Semaforico'!BA$30,S!$HC57:$HL57)+SUMIF(N!$HC$15:$HL$15,'Ciclo Semaforico'!BA$30,N!$HC57:$HL57)+SUMIF(E!$HC$15:$HL$15,'Ciclo Semaforico'!BA$30,E!$HC57:$HL57)+SUMIF(O!$HC$15:$HL$15,'Ciclo Semaforico'!BA$30,O!$HC57:$HL57)),(SUMIF(S!$HC$15:$HL$15,'Ciclo Semaforico'!BA$30,S!$HC57:$HL57)+SUMIF(N!$HC$15:$HL$15,'Ciclo Semaforico'!BA$30,N!$HC57:$HL57)+SUMIF(E!$HC$15:$HL$15,'Ciclo Semaforico'!BA$30,E!$HC57:$HL57)+SUMIF(O!$HC$15:$HL$15,'Ciclo Semaforico'!BA$30,O!$HC57:$HL57))*BA$31))</f>
        <v>#REF!</v>
      </c>
      <c r="BB82" s="245" t="e">
        <f>IF(BB$32="",IF(BB$31="",(SUMIF(S!$HC$15:$HL$15,'Ciclo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Semaforico'!BB$30,O!$HC57:$HL57))*BB$31),(SUMIF(S!$HC$15:$HL$15,'Ciclo Semaforico'!BB$32,S!$HC57:$HL57)+SUMIF(N!$HC$15:$HL$15,'Ciclo Semaforico'!BB$32,N!$HC57:$HL57)+SUMIF(E!$HC$15:$HL$15,'Ciclo Semaforico'!BB$32,E!$HC57:$HL57)+SUMIF(O!$HC$15:$HL$15,'Ciclo Semaforico'!BB$32,O!$HC57:$HL57))-IF(BB$31="",(SUMIF(S!$HC$15:$HL$15,'Ciclo Semaforico'!BB$30,S!$HC57:$HL57)+SUMIF(N!$HC$15:$HL$15,'Ciclo Semaforico'!BB$30,N!$HC57:$HL57)+SUMIF(E!$HC$15:$HL$15,'Ciclo Semaforico'!BB$30,E!$HC57:$HL57)+SUMIF(O!$HC$15:$HL$15,'Ciclo Semaforico'!BB$30,O!$HC57:$HL57)),(SUMIF(S!$HC$15:$HL$15,'Ciclo Semaforico'!BB$30,S!$HC57:$HL57)+SUMIF(N!$HC$15:$HL$15,'Ciclo Semaforico'!BB$30,N!$HC57:$HL57)+SUMIF(E!$HC$15:$HL$15,'Ciclo Semaforico'!BB$30,E!$HC57:$HL57)+SUMIF(O!$HC$15:$HL$15,'Ciclo Semaforico'!BB$30,O!$HC57:$HL57))*BB$31))</f>
        <v>#REF!</v>
      </c>
      <c r="BC82" s="245" t="e">
        <f>IF(BC$32="",IF(BC$31="",(SUMIF(S!$HC$15:$HL$15,'Ciclo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Semaforico'!BC$30,O!$HC57:$HL57))*BC$31),(SUMIF(S!$HC$15:$HL$15,'Ciclo Semaforico'!BC$32,S!$HC57:$HL57)+SUMIF(N!$HC$15:$HL$15,'Ciclo Semaforico'!BC$32,N!$HC57:$HL57)+SUMIF(E!$HC$15:$HL$15,'Ciclo Semaforico'!BC$32,E!$HC57:$HL57)+SUMIF(O!$HC$15:$HL$15,'Ciclo Semaforico'!BC$32,O!$HC57:$HL57))-IF(BC$31="",(SUMIF(S!$HC$15:$HL$15,'Ciclo Semaforico'!BC$30,S!$HC57:$HL57)+SUMIF(N!$HC$15:$HL$15,'Ciclo Semaforico'!BC$30,N!$HC57:$HL57)+SUMIF(E!$HC$15:$HL$15,'Ciclo Semaforico'!BC$30,E!$HC57:$HL57)+SUMIF(O!$HC$15:$HL$15,'Ciclo Semaforico'!BC$30,O!$HC57:$HL57)),(SUMIF(S!$HC$15:$HL$15,'Ciclo Semaforico'!BC$30,S!$HC57:$HL57)+SUMIF(N!$HC$15:$HL$15,'Ciclo Semaforico'!BC$30,N!$HC57:$HL57)+SUMIF(E!$HC$15:$HL$15,'Ciclo Semaforico'!BC$30,E!$HC57:$HL57)+SUMIF(O!$HC$15:$HL$15,'Ciclo Semaforico'!BC$30,O!$HC57:$HL57))*BC$31))</f>
        <v>#REF!</v>
      </c>
      <c r="BD82" s="245" t="e">
        <f>IF(BD$32="",IF(BD$31="",(SUMIF(S!$HC$15:$HL$15,'Ciclo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Semaforico'!BD$30,O!$HC57:$HL57))*BD$31),(SUMIF(S!$HC$15:$HL$15,'Ciclo Semaforico'!BD$32,S!$HC57:$HL57)+SUMIF(N!$HC$15:$HL$15,'Ciclo Semaforico'!BD$32,N!$HC57:$HL57)+SUMIF(E!$HC$15:$HL$15,'Ciclo Semaforico'!BD$32,E!$HC57:$HL57)+SUMIF(O!$HC$15:$HL$15,'Ciclo Semaforico'!BD$32,O!$HC57:$HL57))-IF(BD$31="",(SUMIF(S!$HC$15:$HL$15,'Ciclo Semaforico'!BD$30,S!$HC57:$HL57)+SUMIF(N!$HC$15:$HL$15,'Ciclo Semaforico'!BD$30,N!$HC57:$HL57)+SUMIF(E!$HC$15:$HL$15,'Ciclo Semaforico'!BD$30,E!$HC57:$HL57)+SUMIF(O!$HC$15:$HL$15,'Ciclo Semaforico'!BD$30,O!$HC57:$HL57)),(SUMIF(S!$HC$15:$HL$15,'Ciclo Semaforico'!BD$30,S!$HC57:$HL57)+SUMIF(N!$HC$15:$HL$15,'Ciclo Semaforico'!BD$30,N!$HC57:$HL57)+SUMIF(E!$HC$15:$HL$15,'Ciclo Semaforico'!BD$30,E!$HC57:$HL57)+SUMIF(O!$HC$15:$HL$15,'Ciclo Semaforico'!BD$30,O!$HC57:$HL57))*BD$31))</f>
        <v>#REF!</v>
      </c>
      <c r="BE82" s="245">
        <f>IF(BE$32="",IF(BE$31="",(SUMIF(S!$HC$15:$HL$15,'Ciclo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Semaforico'!BE$30,O!$HC57:$HL57))*BE$31),(SUMIF(S!$HC$15:$HL$15,'Ciclo Semaforico'!BE$32,S!$HC57:$HL57)+SUMIF(N!$HC$15:$HL$15,'Ciclo Semaforico'!BE$32,N!$HC57:$HL57)+SUMIF(E!$HC$15:$HL$15,'Ciclo Semaforico'!BE$32,E!$HC57:$HL57)+SUMIF(O!$HC$15:$HL$15,'Ciclo Semaforico'!BE$32,O!$HC57:$HL57))-IF(BE$31="",(SUMIF(S!$HC$15:$HL$15,'Ciclo Semaforico'!BE$30,S!$HC57:$HL57)+SUMIF(N!$HC$15:$HL$15,'Ciclo Semaforico'!BE$30,N!$HC57:$HL57)+SUMIF(E!$HC$15:$HL$15,'Ciclo Semaforico'!BE$30,E!$HC57:$HL57)+SUMIF(O!$HC$15:$HL$15,'Ciclo Semaforico'!BE$30,O!$HC57:$HL57)),(SUMIF(S!$HC$15:$HL$15,'Ciclo Semaforico'!BE$30,S!$HC57:$HL57)+SUMIF(N!$HC$15:$HL$15,'Ciclo Semaforico'!BE$30,N!$HC57:$HL57)+SUMIF(E!$HC$15:$HL$15,'Ciclo Semaforico'!BE$30,E!$HC57:$HL57)+SUMIF(O!$HC$15:$HL$15,'Ciclo Semaforico'!BE$30,O!$HC57:$HL57))*BE$31))</f>
        <v>0</v>
      </c>
      <c r="BF82" s="245">
        <f>IF(BF$32="",IF(BF$31="",(SUMIF(S!$HC$15:$HL$15,'Ciclo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Semaforico'!BF$30,O!$HC57:$HL57))*BF$31),(SUMIF(S!$HC$15:$HL$15,'Ciclo Semaforico'!BF$32,S!$HC57:$HL57)+SUMIF(N!$HC$15:$HL$15,'Ciclo Semaforico'!BF$32,N!$HC57:$HL57)+SUMIF(E!$HC$15:$HL$15,'Ciclo Semaforico'!BF$32,E!$HC57:$HL57)+SUMIF(O!$HC$15:$HL$15,'Ciclo Semaforico'!BF$32,O!$HC57:$HL57))-IF(BF$31="",(SUMIF(S!$HC$15:$HL$15,'Ciclo Semaforico'!BF$30,S!$HC57:$HL57)+SUMIF(N!$HC$15:$HL$15,'Ciclo Semaforico'!BF$30,N!$HC57:$HL57)+SUMIF(E!$HC$15:$HL$15,'Ciclo Semaforico'!BF$30,E!$HC57:$HL57)+SUMIF(O!$HC$15:$HL$15,'Ciclo Semaforico'!BF$30,O!$HC57:$HL57)),(SUMIF(S!$HC$15:$HL$15,'Ciclo Semaforico'!BF$30,S!$HC57:$HL57)+SUMIF(N!$HC$15:$HL$15,'Ciclo Semaforico'!BF$30,N!$HC57:$HL57)+SUMIF(E!$HC$15:$HL$15,'Ciclo Semaforico'!BF$30,E!$HC57:$HL57)+SUMIF(O!$HC$15:$HL$15,'Ciclo Semaforico'!BF$30,O!$HC57:$HL57))*BF$31))</f>
        <v>0</v>
      </c>
      <c r="BG82" s="245">
        <f>IF(BG$32="",IF(BG$31="",(SUMIF(S!$HC$15:$HL$15,'Ciclo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Semaforico'!BG$30,O!$HC57:$HL57))*BG$31),(SUMIF(S!$HC$15:$HL$15,'Ciclo Semaforico'!BG$32,S!$HC57:$HL57)+SUMIF(N!$HC$15:$HL$15,'Ciclo Semaforico'!BG$32,N!$HC57:$HL57)+SUMIF(E!$HC$15:$HL$15,'Ciclo Semaforico'!BG$32,E!$HC57:$HL57)+SUMIF(O!$HC$15:$HL$15,'Ciclo Semaforico'!BG$32,O!$HC57:$HL57))-IF(BG$31="",(SUMIF(S!$HC$15:$HL$15,'Ciclo Semaforico'!BG$30,S!$HC57:$HL57)+SUMIF(N!$HC$15:$HL$15,'Ciclo Semaforico'!BG$30,N!$HC57:$HL57)+SUMIF(E!$HC$15:$HL$15,'Ciclo Semaforico'!BG$30,E!$HC57:$HL57)+SUMIF(O!$HC$15:$HL$15,'Ciclo Semaforico'!BG$30,O!$HC57:$HL57)),(SUMIF(S!$HC$15:$HL$15,'Ciclo Semaforico'!BG$30,S!$HC57:$HL57)+SUMIF(N!$HC$15:$HL$15,'Ciclo Semaforico'!BG$30,N!$HC57:$HL57)+SUMIF(E!$HC$15:$HL$15,'Ciclo Semaforico'!BG$30,E!$HC57:$HL57)+SUMIF(O!$HC$15:$HL$15,'Ciclo Semaforico'!BG$30,O!$HC57:$HL57))*BG$31))</f>
        <v>0</v>
      </c>
      <c r="BH82" s="245">
        <f>IF(BH$32="",IF(BH$31="",(SUMIF(S!$HC$15:$HL$15,'Ciclo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Semaforico'!BH$30,O!$HC57:$HL57))*BH$31),(SUMIF(S!$HC$15:$HL$15,'Ciclo Semaforico'!BH$32,S!$HC57:$HL57)+SUMIF(N!$HC$15:$HL$15,'Ciclo Semaforico'!BH$32,N!$HC57:$HL57)+SUMIF(E!$HC$15:$HL$15,'Ciclo Semaforico'!BH$32,E!$HC57:$HL57)+SUMIF(O!$HC$15:$HL$15,'Ciclo Semaforico'!BH$32,O!$HC57:$HL57))-IF(BH$31="",(SUMIF(S!$HC$15:$HL$15,'Ciclo Semaforico'!BH$30,S!$HC57:$HL57)+SUMIF(N!$HC$15:$HL$15,'Ciclo Semaforico'!BH$30,N!$HC57:$HL57)+SUMIF(E!$HC$15:$HL$15,'Ciclo Semaforico'!BH$30,E!$HC57:$HL57)+SUMIF(O!$HC$15:$HL$15,'Ciclo Semaforico'!BH$30,O!$HC57:$HL57)),(SUMIF(S!$HC$15:$HL$15,'Ciclo Semaforico'!BH$30,S!$HC57:$HL57)+SUMIF(N!$HC$15:$HL$15,'Ciclo Semaforico'!BH$30,N!$HC57:$HL57)+SUMIF(E!$HC$15:$HL$15,'Ciclo Semaforico'!BH$30,E!$HC57:$HL57)+SUMIF(O!$HC$15:$HL$15,'Ciclo Semaforico'!BH$30,O!$HC57:$HL57))*BH$31))</f>
        <v>0</v>
      </c>
      <c r="BI82" s="245">
        <f>IF(BI$32="",IF(BI$31="",(SUMIF(S!$HC$15:$HL$15,'Ciclo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Semaforico'!BI$30,O!$HC57:$HL57))*BI$31),(SUMIF(S!$HC$15:$HL$15,'Ciclo Semaforico'!BI$32,S!$HC57:$HL57)+SUMIF(N!$HC$15:$HL$15,'Ciclo Semaforico'!BI$32,N!$HC57:$HL57)+SUMIF(E!$HC$15:$HL$15,'Ciclo Semaforico'!BI$32,E!$HC57:$HL57)+SUMIF(O!$HC$15:$HL$15,'Ciclo Semaforico'!BI$32,O!$HC57:$HL57))-IF(BI$31="",(SUMIF(S!$HC$15:$HL$15,'Ciclo Semaforico'!BI$30,S!$HC57:$HL57)+SUMIF(N!$HC$15:$HL$15,'Ciclo Semaforico'!BI$30,N!$HC57:$HL57)+SUMIF(E!$HC$15:$HL$15,'Ciclo Semaforico'!BI$30,E!$HC57:$HL57)+SUMIF(O!$HC$15:$HL$15,'Ciclo Semaforico'!BI$30,O!$HC57:$HL57)),(SUMIF(S!$HC$15:$HL$15,'Ciclo Semaforico'!BI$30,S!$HC57:$HL57)+SUMIF(N!$HC$15:$HL$15,'Ciclo Semaforico'!BI$30,N!$HC57:$HL57)+SUMIF(E!$HC$15:$HL$15,'Ciclo Semaforico'!BI$30,E!$HC57:$HL57)+SUMIF(O!$HC$15:$HL$15,'Ciclo Semaforico'!BI$30,O!$HC57:$HL57))*BI$31))</f>
        <v>0</v>
      </c>
      <c r="BJ82" s="246">
        <f>IF(BJ$32="",IF(BJ$31="",(SUMIF(S!$HC$15:$HL$15,'Ciclo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Semaforico'!BJ$30,O!$HC57:$HL57))*BJ$31),(SUMIF(S!$HC$15:$HL$15,'Ciclo Semaforico'!BJ$32,S!$HC57:$HL57)+SUMIF(N!$HC$15:$HL$15,'Ciclo Semaforico'!BJ$32,N!$HC57:$HL57)+SUMIF(E!$HC$15:$HL$15,'Ciclo Semaforico'!BJ$32,E!$HC57:$HL57)+SUMIF(O!$HC$15:$HL$15,'Ciclo Semaforico'!BJ$32,O!$HC57:$HL57))-IF(BJ$31="",(SUMIF(S!$HC$15:$HL$15,'Ciclo Semaforico'!BJ$30,S!$HC57:$HL57)+SUMIF(N!$HC$15:$HL$15,'Ciclo Semaforico'!BJ$30,N!$HC57:$HL57)+SUMIF(E!$HC$15:$HL$15,'Ciclo Semaforico'!BJ$30,E!$HC57:$HL57)+SUMIF(O!$HC$15:$HL$15,'Ciclo Semaforico'!BJ$30,O!$HC57:$HL57)),(SUMIF(S!$HC$15:$HL$15,'Ciclo Semaforico'!BJ$30,S!$HC57:$HL57)+SUMIF(N!$HC$15:$HL$15,'Ciclo Semaforico'!BJ$30,N!$HC57:$HL57)+SUMIF(E!$HC$15:$HL$15,'Ciclo Semaforico'!BJ$30,E!$HC57:$HL57)+SUMIF(O!$HC$15:$HL$15,'Ciclo Semaforico'!BJ$30,O!$HC57:$HL57))*BJ$31))</f>
        <v>0</v>
      </c>
      <c r="BK82" s="244">
        <f>IF(BK$32="",IF(BK$31="",(SUMIF(S!$HC$15:$HL$15,'Ciclo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Semaforico'!BK$30,O!$HC57:$HL57))*BK$31),(SUMIF(S!$HC$15:$HL$15,'Ciclo Semaforico'!BK$32,S!$HC57:$HL57)+SUMIF(N!$HC$15:$HL$15,'Ciclo Semaforico'!BK$32,N!$HC57:$HL57)+SUMIF(E!$HC$15:$HL$15,'Ciclo Semaforico'!BK$32,E!$HC57:$HL57)+SUMIF(O!$HC$15:$HL$15,'Ciclo Semaforico'!BK$32,O!$HC57:$HL57))-IF(BK$31="",(SUMIF(S!$HC$15:$HL$15,'Ciclo Semaforico'!BK$30,S!$HC57:$HL57)+SUMIF(N!$HC$15:$HL$15,'Ciclo Semaforico'!BK$30,N!$HC57:$HL57)+SUMIF(E!$HC$15:$HL$15,'Ciclo Semaforico'!BK$30,E!$HC57:$HL57)+SUMIF(O!$HC$15:$HL$15,'Ciclo Semaforico'!BK$30,O!$HC57:$HL57)),(SUMIF(S!$HC$15:$HL$15,'Ciclo Semaforico'!BK$30,S!$HC57:$HL57)+SUMIF(N!$HC$15:$HL$15,'Ciclo Semaforico'!BK$30,N!$HC57:$HL57)+SUMIF(E!$HC$15:$HL$15,'Ciclo Semaforico'!BK$30,E!$HC57:$HL57)+SUMIF(O!$HC$15:$HL$15,'Ciclo Semaforico'!BK$30,O!$HC57:$HL57))*BK$31))</f>
        <v>0</v>
      </c>
      <c r="BL82" s="245">
        <f>IF(BL$32="",IF(BL$31="",(SUMIF(S!$HC$15:$HL$15,'Ciclo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Semaforico'!BL$30,O!$HC57:$HL57))*BL$31),(SUMIF(S!$HC$15:$HL$15,'Ciclo Semaforico'!BL$32,S!$HC57:$HL57)+SUMIF(N!$HC$15:$HL$15,'Ciclo Semaforico'!BL$32,N!$HC57:$HL57)+SUMIF(E!$HC$15:$HL$15,'Ciclo Semaforico'!BL$32,E!$HC57:$HL57)+SUMIF(O!$HC$15:$HL$15,'Ciclo Semaforico'!BL$32,O!$HC57:$HL57))-IF(BL$31="",(SUMIF(S!$HC$15:$HL$15,'Ciclo Semaforico'!BL$30,S!$HC57:$HL57)+SUMIF(N!$HC$15:$HL$15,'Ciclo Semaforico'!BL$30,N!$HC57:$HL57)+SUMIF(E!$HC$15:$HL$15,'Ciclo Semaforico'!BL$30,E!$HC57:$HL57)+SUMIF(O!$HC$15:$HL$15,'Ciclo Semaforico'!BL$30,O!$HC57:$HL57)),(SUMIF(S!$HC$15:$HL$15,'Ciclo Semaforico'!BL$30,S!$HC57:$HL57)+SUMIF(N!$HC$15:$HL$15,'Ciclo Semaforico'!BL$30,N!$HC57:$HL57)+SUMIF(E!$HC$15:$HL$15,'Ciclo Semaforico'!BL$30,E!$HC57:$HL57)+SUMIF(O!$HC$15:$HL$15,'Ciclo Semaforico'!BL$30,O!$HC57:$HL57))*BL$31))</f>
        <v>0</v>
      </c>
      <c r="BM82" s="245">
        <f>IF(BM$32="",IF(BM$31="",(SUMIF(S!$HC$15:$HL$15,'Ciclo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Semaforico'!BM$30,O!$HC57:$HL57))*BM$31),(SUMIF(S!$HC$15:$HL$15,'Ciclo Semaforico'!BM$32,S!$HC57:$HL57)+SUMIF(N!$HC$15:$HL$15,'Ciclo Semaforico'!BM$32,N!$HC57:$HL57)+SUMIF(E!$HC$15:$HL$15,'Ciclo Semaforico'!BM$32,E!$HC57:$HL57)+SUMIF(O!$HC$15:$HL$15,'Ciclo Semaforico'!BM$32,O!$HC57:$HL57))-IF(BM$31="",(SUMIF(S!$HC$15:$HL$15,'Ciclo Semaforico'!BM$30,S!$HC57:$HL57)+SUMIF(N!$HC$15:$HL$15,'Ciclo Semaforico'!BM$30,N!$HC57:$HL57)+SUMIF(E!$HC$15:$HL$15,'Ciclo Semaforico'!BM$30,E!$HC57:$HL57)+SUMIF(O!$HC$15:$HL$15,'Ciclo Semaforico'!BM$30,O!$HC57:$HL57)),(SUMIF(S!$HC$15:$HL$15,'Ciclo Semaforico'!BM$30,S!$HC57:$HL57)+SUMIF(N!$HC$15:$HL$15,'Ciclo Semaforico'!BM$30,N!$HC57:$HL57)+SUMIF(E!$HC$15:$HL$15,'Ciclo Semaforico'!BM$30,E!$HC57:$HL57)+SUMIF(O!$HC$15:$HL$15,'Ciclo Semaforico'!BM$30,O!$HC57:$HL57))*BM$31))</f>
        <v>0</v>
      </c>
      <c r="BN82" s="245">
        <f>IF(BN$32="",IF(BN$31="",(SUMIF(S!$HC$15:$HL$15,'Ciclo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Semaforico'!BN$30,O!$HC57:$HL57))*BN$31),(SUMIF(S!$HC$15:$HL$15,'Ciclo Semaforico'!BN$32,S!$HC57:$HL57)+SUMIF(N!$HC$15:$HL$15,'Ciclo Semaforico'!BN$32,N!$HC57:$HL57)+SUMIF(E!$HC$15:$HL$15,'Ciclo Semaforico'!BN$32,E!$HC57:$HL57)+SUMIF(O!$HC$15:$HL$15,'Ciclo Semaforico'!BN$32,O!$HC57:$HL57))-IF(BN$31="",(SUMIF(S!$HC$15:$HL$15,'Ciclo Semaforico'!BN$30,S!$HC57:$HL57)+SUMIF(N!$HC$15:$HL$15,'Ciclo Semaforico'!BN$30,N!$HC57:$HL57)+SUMIF(E!$HC$15:$HL$15,'Ciclo Semaforico'!BN$30,E!$HC57:$HL57)+SUMIF(O!$HC$15:$HL$15,'Ciclo Semaforico'!BN$30,O!$HC57:$HL57)),(SUMIF(S!$HC$15:$HL$15,'Ciclo Semaforico'!BN$30,S!$HC57:$HL57)+SUMIF(N!$HC$15:$HL$15,'Ciclo Semaforico'!BN$30,N!$HC57:$HL57)+SUMIF(E!$HC$15:$HL$15,'Ciclo Semaforico'!BN$30,E!$HC57:$HL57)+SUMIF(O!$HC$15:$HL$15,'Ciclo Semaforico'!BN$30,O!$HC57:$HL57))*BN$31))</f>
        <v>0</v>
      </c>
      <c r="BO82" s="245">
        <f>IF(BO$32="",IF(BO$31="",(SUMIF(S!$HC$15:$HL$15,'Ciclo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Semaforico'!BO$30,O!$HC57:$HL57))*BO$31),(SUMIF(S!$HC$15:$HL$15,'Ciclo Semaforico'!BO$32,S!$HC57:$HL57)+SUMIF(N!$HC$15:$HL$15,'Ciclo Semaforico'!BO$32,N!$HC57:$HL57)+SUMIF(E!$HC$15:$HL$15,'Ciclo Semaforico'!BO$32,E!$HC57:$HL57)+SUMIF(O!$HC$15:$HL$15,'Ciclo Semaforico'!BO$32,O!$HC57:$HL57))-IF(BO$31="",(SUMIF(S!$HC$15:$HL$15,'Ciclo Semaforico'!BO$30,S!$HC57:$HL57)+SUMIF(N!$HC$15:$HL$15,'Ciclo Semaforico'!BO$30,N!$HC57:$HL57)+SUMIF(E!$HC$15:$HL$15,'Ciclo Semaforico'!BO$30,E!$HC57:$HL57)+SUMIF(O!$HC$15:$HL$15,'Ciclo Semaforico'!BO$30,O!$HC57:$HL57)),(SUMIF(S!$HC$15:$HL$15,'Ciclo Semaforico'!BO$30,S!$HC57:$HL57)+SUMIF(N!$HC$15:$HL$15,'Ciclo Semaforico'!BO$30,N!$HC57:$HL57)+SUMIF(E!$HC$15:$HL$15,'Ciclo Semaforico'!BO$30,E!$HC57:$HL57)+SUMIF(O!$HC$15:$HL$15,'Ciclo Semaforico'!BO$30,O!$HC57:$HL57))*BO$31))</f>
        <v>0</v>
      </c>
      <c r="BP82" s="245">
        <f>IF(BP$32="",IF(BP$31="",(SUMIF(S!$HC$15:$HL$15,'Ciclo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Semaforico'!BP$30,O!$HC57:$HL57))*BP$31),(SUMIF(S!$HC$15:$HL$15,'Ciclo Semaforico'!BP$32,S!$HC57:$HL57)+SUMIF(N!$HC$15:$HL$15,'Ciclo Semaforico'!BP$32,N!$HC57:$HL57)+SUMIF(E!$HC$15:$HL$15,'Ciclo Semaforico'!BP$32,E!$HC57:$HL57)+SUMIF(O!$HC$15:$HL$15,'Ciclo Semaforico'!BP$32,O!$HC57:$HL57))-IF(BP$31="",(SUMIF(S!$HC$15:$HL$15,'Ciclo Semaforico'!BP$30,S!$HC57:$HL57)+SUMIF(N!$HC$15:$HL$15,'Ciclo Semaforico'!BP$30,N!$HC57:$HL57)+SUMIF(E!$HC$15:$HL$15,'Ciclo Semaforico'!BP$30,E!$HC57:$HL57)+SUMIF(O!$HC$15:$HL$15,'Ciclo Semaforico'!BP$30,O!$HC57:$HL57)),(SUMIF(S!$HC$15:$HL$15,'Ciclo Semaforico'!BP$30,S!$HC57:$HL57)+SUMIF(N!$HC$15:$HL$15,'Ciclo Semaforico'!BP$30,N!$HC57:$HL57)+SUMIF(E!$HC$15:$HL$15,'Ciclo Semaforico'!BP$30,E!$HC57:$HL57)+SUMIF(O!$HC$15:$HL$15,'Ciclo Semaforico'!BP$30,O!$HC57:$HL57))*BP$31))</f>
        <v>0</v>
      </c>
      <c r="BQ82" s="245">
        <f>IF(BQ$32="",IF(BQ$31="",(SUMIF(S!$HC$15:$HL$15,'Ciclo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Semaforico'!BQ$30,O!$HC57:$HL57))*BQ$31),(SUMIF(S!$HC$15:$HL$15,'Ciclo Semaforico'!BQ$32,S!$HC57:$HL57)+SUMIF(N!$HC$15:$HL$15,'Ciclo Semaforico'!BQ$32,N!$HC57:$HL57)+SUMIF(E!$HC$15:$HL$15,'Ciclo Semaforico'!BQ$32,E!$HC57:$HL57)+SUMIF(O!$HC$15:$HL$15,'Ciclo Semaforico'!BQ$32,O!$HC57:$HL57))-IF(BQ$31="",(SUMIF(S!$HC$15:$HL$15,'Ciclo Semaforico'!BQ$30,S!$HC57:$HL57)+SUMIF(N!$HC$15:$HL$15,'Ciclo Semaforico'!BQ$30,N!$HC57:$HL57)+SUMIF(E!$HC$15:$HL$15,'Ciclo Semaforico'!BQ$30,E!$HC57:$HL57)+SUMIF(O!$HC$15:$HL$15,'Ciclo Semaforico'!BQ$30,O!$HC57:$HL57)),(SUMIF(S!$HC$15:$HL$15,'Ciclo Semaforico'!BQ$30,S!$HC57:$HL57)+SUMIF(N!$HC$15:$HL$15,'Ciclo Semaforico'!BQ$30,N!$HC57:$HL57)+SUMIF(E!$HC$15:$HL$15,'Ciclo Semaforico'!BQ$30,E!$HC57:$HL57)+SUMIF(O!$HC$15:$HL$15,'Ciclo Semaforico'!BQ$30,O!$HC57:$HL57))*BQ$31))</f>
        <v>0</v>
      </c>
      <c r="BR82" s="245">
        <f>IF(BR$32="",IF(BR$31="",(SUMIF(S!$HC$15:$HL$15,'Ciclo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Semaforico'!BR$30,O!$HC57:$HL57))*BR$31),(SUMIF(S!$HC$15:$HL$15,'Ciclo Semaforico'!BR$32,S!$HC57:$HL57)+SUMIF(N!$HC$15:$HL$15,'Ciclo Semaforico'!BR$32,N!$HC57:$HL57)+SUMIF(E!$HC$15:$HL$15,'Ciclo Semaforico'!BR$32,E!$HC57:$HL57)+SUMIF(O!$HC$15:$HL$15,'Ciclo Semaforico'!BR$32,O!$HC57:$HL57))-IF(BR$31="",(SUMIF(S!$HC$15:$HL$15,'Ciclo Semaforico'!BR$30,S!$HC57:$HL57)+SUMIF(N!$HC$15:$HL$15,'Ciclo Semaforico'!BR$30,N!$HC57:$HL57)+SUMIF(E!$HC$15:$HL$15,'Ciclo Semaforico'!BR$30,E!$HC57:$HL57)+SUMIF(O!$HC$15:$HL$15,'Ciclo Semaforico'!BR$30,O!$HC57:$HL57)),(SUMIF(S!$HC$15:$HL$15,'Ciclo Semaforico'!BR$30,S!$HC57:$HL57)+SUMIF(N!$HC$15:$HL$15,'Ciclo Semaforico'!BR$30,N!$HC57:$HL57)+SUMIF(E!$HC$15:$HL$15,'Ciclo Semaforico'!BR$30,E!$HC57:$HL57)+SUMIF(O!$HC$15:$HL$15,'Ciclo Semaforico'!BR$30,O!$HC57:$HL57))*BR$31))</f>
        <v>0</v>
      </c>
      <c r="BS82" s="245">
        <f>IF(BS$32="",IF(BS$31="",(SUMIF(S!$HC$15:$HL$15,'Ciclo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Semaforico'!BS$30,O!$HC57:$HL57))*BS$31),(SUMIF(S!$HC$15:$HL$15,'Ciclo Semaforico'!BS$32,S!$HC57:$HL57)+SUMIF(N!$HC$15:$HL$15,'Ciclo Semaforico'!BS$32,N!$HC57:$HL57)+SUMIF(E!$HC$15:$HL$15,'Ciclo Semaforico'!BS$32,E!$HC57:$HL57)+SUMIF(O!$HC$15:$HL$15,'Ciclo Semaforico'!BS$32,O!$HC57:$HL57))-IF(BS$31="",(SUMIF(S!$HC$15:$HL$15,'Ciclo Semaforico'!BS$30,S!$HC57:$HL57)+SUMIF(N!$HC$15:$HL$15,'Ciclo Semaforico'!BS$30,N!$HC57:$HL57)+SUMIF(E!$HC$15:$HL$15,'Ciclo Semaforico'!BS$30,E!$HC57:$HL57)+SUMIF(O!$HC$15:$HL$15,'Ciclo Semaforico'!BS$30,O!$HC57:$HL57)),(SUMIF(S!$HC$15:$HL$15,'Ciclo Semaforico'!BS$30,S!$HC57:$HL57)+SUMIF(N!$HC$15:$HL$15,'Ciclo Semaforico'!BS$30,N!$HC57:$HL57)+SUMIF(E!$HC$15:$HL$15,'Ciclo Semaforico'!BS$30,E!$HC57:$HL57)+SUMIF(O!$HC$15:$HL$15,'Ciclo Semaforico'!BS$30,O!$HC57:$HL57))*BS$31))</f>
        <v>0</v>
      </c>
      <c r="BT82" s="245">
        <f>IF(BT$32="",IF(BT$31="",(SUMIF(S!$HC$15:$HL$15,'Ciclo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Semaforico'!BT$30,O!$HC57:$HL57))*BT$31),(SUMIF(S!$HC$15:$HL$15,'Ciclo Semaforico'!BT$32,S!$HC57:$HL57)+SUMIF(N!$HC$15:$HL$15,'Ciclo Semaforico'!BT$32,N!$HC57:$HL57)+SUMIF(E!$HC$15:$HL$15,'Ciclo Semaforico'!BT$32,E!$HC57:$HL57)+SUMIF(O!$HC$15:$HL$15,'Ciclo Semaforico'!BT$32,O!$HC57:$HL57))-IF(BT$31="",(SUMIF(S!$HC$15:$HL$15,'Ciclo Semaforico'!BT$30,S!$HC57:$HL57)+SUMIF(N!$HC$15:$HL$15,'Ciclo Semaforico'!BT$30,N!$HC57:$HL57)+SUMIF(E!$HC$15:$HL$15,'Ciclo Semaforico'!BT$30,E!$HC57:$HL57)+SUMIF(O!$HC$15:$HL$15,'Ciclo Semaforico'!BT$30,O!$HC57:$HL57)),(SUMIF(S!$HC$15:$HL$15,'Ciclo Semaforico'!BT$30,S!$HC57:$HL57)+SUMIF(N!$HC$15:$HL$15,'Ciclo Semaforico'!BT$30,N!$HC57:$HL57)+SUMIF(E!$HC$15:$HL$15,'Ciclo Semaforico'!BT$30,E!$HC57:$HL57)+SUMIF(O!$HC$15:$HL$15,'Ciclo Semaforico'!BT$30,O!$HC57:$HL57))*BT$31))</f>
        <v>0</v>
      </c>
      <c r="BU82" s="245">
        <f>IF(BU$32="",IF(BU$31="",(SUMIF(S!$HC$15:$HL$15,'Ciclo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Semaforico'!BU$30,O!$HC57:$HL57))*BU$31),(SUMIF(S!$HC$15:$HL$15,'Ciclo Semaforico'!BU$32,S!$HC57:$HL57)+SUMIF(N!$HC$15:$HL$15,'Ciclo Semaforico'!BU$32,N!$HC57:$HL57)+SUMIF(E!$HC$15:$HL$15,'Ciclo Semaforico'!BU$32,E!$HC57:$HL57)+SUMIF(O!$HC$15:$HL$15,'Ciclo Semaforico'!BU$32,O!$HC57:$HL57))-IF(BU$31="",(SUMIF(S!$HC$15:$HL$15,'Ciclo Semaforico'!BU$30,S!$HC57:$HL57)+SUMIF(N!$HC$15:$HL$15,'Ciclo Semaforico'!BU$30,N!$HC57:$HL57)+SUMIF(E!$HC$15:$HL$15,'Ciclo Semaforico'!BU$30,E!$HC57:$HL57)+SUMIF(O!$HC$15:$HL$15,'Ciclo Semaforico'!BU$30,O!$HC57:$HL57)),(SUMIF(S!$HC$15:$HL$15,'Ciclo Semaforico'!BU$30,S!$HC57:$HL57)+SUMIF(N!$HC$15:$HL$15,'Ciclo Semaforico'!BU$30,N!$HC57:$HL57)+SUMIF(E!$HC$15:$HL$15,'Ciclo Semaforico'!BU$30,E!$HC57:$HL57)+SUMIF(O!$HC$15:$HL$15,'Ciclo Semaforico'!BU$30,O!$HC57:$HL57))*BU$31))</f>
        <v>0</v>
      </c>
      <c r="BV82" s="246">
        <f>IF(BV$32="",IF(BV$31="",(SUMIF(S!$HC$15:$HL$15,'Ciclo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Semaforico'!BV$30,O!$HC57:$HL57))*BV$31),(SUMIF(S!$HC$15:$HL$15,'Ciclo Semaforico'!BV$32,S!$HC57:$HL57)+SUMIF(N!$HC$15:$HL$15,'Ciclo Semaforico'!BV$32,N!$HC57:$HL57)+SUMIF(E!$HC$15:$HL$15,'Ciclo Semaforico'!BV$32,E!$HC57:$HL57)+SUMIF(O!$HC$15:$HL$15,'Ciclo Semaforico'!BV$32,O!$HC57:$HL57))-IF(BV$31="",(SUMIF(S!$HC$15:$HL$15,'Ciclo Semaforico'!BV$30,S!$HC57:$HL57)+SUMIF(N!$HC$15:$HL$15,'Ciclo Semaforico'!BV$30,N!$HC57:$HL57)+SUMIF(E!$HC$15:$HL$15,'Ciclo Semaforico'!BV$30,E!$HC57:$HL57)+SUMIF(O!$HC$15:$HL$15,'Ciclo Semaforico'!BV$30,O!$HC57:$HL57)),(SUMIF(S!$HC$15:$HL$15,'Ciclo Semaforico'!BV$30,S!$HC57:$HL57)+SUMIF(N!$HC$15:$HL$15,'Ciclo Semaforico'!BV$30,N!$HC57:$HL57)+SUMIF(E!$HC$15:$HL$15,'Ciclo Semaforico'!BV$30,E!$HC57:$HL57)+SUMIF(O!$HC$15:$HL$15,'Ciclo Semaforico'!BV$30,O!$HC57:$HL57))*BV$31))</f>
        <v>0</v>
      </c>
      <c r="BW82" s="244">
        <f>IF(BW$32="",IF(BW$31="",(SUMIF(S!$HC$15:$HL$15,'Ciclo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Semaforico'!BW$30,O!$HC57:$HL57))*BW$31),(SUMIF(S!$HC$15:$HL$15,'Ciclo Semaforico'!BW$32,S!$HC57:$HL57)+SUMIF(N!$HC$15:$HL$15,'Ciclo Semaforico'!BW$32,N!$HC57:$HL57)+SUMIF(E!$HC$15:$HL$15,'Ciclo Semaforico'!BW$32,E!$HC57:$HL57)+SUMIF(O!$HC$15:$HL$15,'Ciclo Semaforico'!BW$32,O!$HC57:$HL57))-IF(BW$31="",(SUMIF(S!$HC$15:$HL$15,'Ciclo Semaforico'!BW$30,S!$HC57:$HL57)+SUMIF(N!$HC$15:$HL$15,'Ciclo Semaforico'!BW$30,N!$HC57:$HL57)+SUMIF(E!$HC$15:$HL$15,'Ciclo Semaforico'!BW$30,E!$HC57:$HL57)+SUMIF(O!$HC$15:$HL$15,'Ciclo Semaforico'!BW$30,O!$HC57:$HL57)),(SUMIF(S!$HC$15:$HL$15,'Ciclo Semaforico'!BW$30,S!$HC57:$HL57)+SUMIF(N!$HC$15:$HL$15,'Ciclo Semaforico'!BW$30,N!$HC57:$HL57)+SUMIF(E!$HC$15:$HL$15,'Ciclo Semaforico'!BW$30,E!$HC57:$HL57)+SUMIF(O!$HC$15:$HL$15,'Ciclo Semaforico'!BW$30,O!$HC57:$HL57))*BW$31))</f>
        <v>0</v>
      </c>
      <c r="BX82" s="245">
        <f>IF(BX$32="",IF(BX$31="",(SUMIF(S!$HC$15:$HL$15,'Ciclo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Semaforico'!BX$30,O!$HC57:$HL57))*BX$31),(SUMIF(S!$HC$15:$HL$15,'Ciclo Semaforico'!BX$32,S!$HC57:$HL57)+SUMIF(N!$HC$15:$HL$15,'Ciclo Semaforico'!BX$32,N!$HC57:$HL57)+SUMIF(E!$HC$15:$HL$15,'Ciclo Semaforico'!BX$32,E!$HC57:$HL57)+SUMIF(O!$HC$15:$HL$15,'Ciclo Semaforico'!BX$32,O!$HC57:$HL57))-IF(BX$31="",(SUMIF(S!$HC$15:$HL$15,'Ciclo Semaforico'!BX$30,S!$HC57:$HL57)+SUMIF(N!$HC$15:$HL$15,'Ciclo Semaforico'!BX$30,N!$HC57:$HL57)+SUMIF(E!$HC$15:$HL$15,'Ciclo Semaforico'!BX$30,E!$HC57:$HL57)+SUMIF(O!$HC$15:$HL$15,'Ciclo Semaforico'!BX$30,O!$HC57:$HL57)),(SUMIF(S!$HC$15:$HL$15,'Ciclo Semaforico'!BX$30,S!$HC57:$HL57)+SUMIF(N!$HC$15:$HL$15,'Ciclo Semaforico'!BX$30,N!$HC57:$HL57)+SUMIF(E!$HC$15:$HL$15,'Ciclo Semaforico'!BX$30,E!$HC57:$HL57)+SUMIF(O!$HC$15:$HL$15,'Ciclo Semaforico'!BX$30,O!$HC57:$HL57))*BX$31))</f>
        <v>0</v>
      </c>
      <c r="BY82" s="245">
        <f>IF(BY$32="",IF(BY$31="",(SUMIF(S!$HC$15:$HL$15,'Ciclo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Semaforico'!BY$30,O!$HC57:$HL57))*BY$31),(SUMIF(S!$HC$15:$HL$15,'Ciclo Semaforico'!BY$32,S!$HC57:$HL57)+SUMIF(N!$HC$15:$HL$15,'Ciclo Semaforico'!BY$32,N!$HC57:$HL57)+SUMIF(E!$HC$15:$HL$15,'Ciclo Semaforico'!BY$32,E!$HC57:$HL57)+SUMIF(O!$HC$15:$HL$15,'Ciclo Semaforico'!BY$32,O!$HC57:$HL57))-IF(BY$31="",(SUMIF(S!$HC$15:$HL$15,'Ciclo Semaforico'!BY$30,S!$HC57:$HL57)+SUMIF(N!$HC$15:$HL$15,'Ciclo Semaforico'!BY$30,N!$HC57:$HL57)+SUMIF(E!$HC$15:$HL$15,'Ciclo Semaforico'!BY$30,E!$HC57:$HL57)+SUMIF(O!$HC$15:$HL$15,'Ciclo Semaforico'!BY$30,O!$HC57:$HL57)),(SUMIF(S!$HC$15:$HL$15,'Ciclo Semaforico'!BY$30,S!$HC57:$HL57)+SUMIF(N!$HC$15:$HL$15,'Ciclo Semaforico'!BY$30,N!$HC57:$HL57)+SUMIF(E!$HC$15:$HL$15,'Ciclo Semaforico'!BY$30,E!$HC57:$HL57)+SUMIF(O!$HC$15:$HL$15,'Ciclo Semaforico'!BY$30,O!$HC57:$HL57))*BY$31))</f>
        <v>0</v>
      </c>
      <c r="BZ82" s="245">
        <f>IF(BZ$32="",IF(BZ$31="",(SUMIF(S!$HC$15:$HL$15,'Ciclo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Semaforico'!BZ$30,O!$HC57:$HL57))*BZ$31),(SUMIF(S!$HC$15:$HL$15,'Ciclo Semaforico'!BZ$32,S!$HC57:$HL57)+SUMIF(N!$HC$15:$HL$15,'Ciclo Semaforico'!BZ$32,N!$HC57:$HL57)+SUMIF(E!$HC$15:$HL$15,'Ciclo Semaforico'!BZ$32,E!$HC57:$HL57)+SUMIF(O!$HC$15:$HL$15,'Ciclo Semaforico'!BZ$32,O!$HC57:$HL57))-IF(BZ$31="",(SUMIF(S!$HC$15:$HL$15,'Ciclo Semaforico'!BZ$30,S!$HC57:$HL57)+SUMIF(N!$HC$15:$HL$15,'Ciclo Semaforico'!BZ$30,N!$HC57:$HL57)+SUMIF(E!$HC$15:$HL$15,'Ciclo Semaforico'!BZ$30,E!$HC57:$HL57)+SUMIF(O!$HC$15:$HL$15,'Ciclo Semaforico'!BZ$30,O!$HC57:$HL57)),(SUMIF(S!$HC$15:$HL$15,'Ciclo Semaforico'!BZ$30,S!$HC57:$HL57)+SUMIF(N!$HC$15:$HL$15,'Ciclo Semaforico'!BZ$30,N!$HC57:$HL57)+SUMIF(E!$HC$15:$HL$15,'Ciclo Semaforico'!BZ$30,E!$HC57:$HL57)+SUMIF(O!$HC$15:$HL$15,'Ciclo Semaforico'!BZ$30,O!$HC57:$HL57))*BZ$31))</f>
        <v>0</v>
      </c>
      <c r="CA82" s="245">
        <f>IF(CA$32="",IF(CA$31="",(SUMIF(S!$HC$15:$HL$15,'Ciclo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Semaforico'!CA$30,O!$HC57:$HL57))*CA$31),(SUMIF(S!$HC$15:$HL$15,'Ciclo Semaforico'!CA$32,S!$HC57:$HL57)+SUMIF(N!$HC$15:$HL$15,'Ciclo Semaforico'!CA$32,N!$HC57:$HL57)+SUMIF(E!$HC$15:$HL$15,'Ciclo Semaforico'!CA$32,E!$HC57:$HL57)+SUMIF(O!$HC$15:$HL$15,'Ciclo Semaforico'!CA$32,O!$HC57:$HL57))-IF(CA$31="",(SUMIF(S!$HC$15:$HL$15,'Ciclo Semaforico'!CA$30,S!$HC57:$HL57)+SUMIF(N!$HC$15:$HL$15,'Ciclo Semaforico'!CA$30,N!$HC57:$HL57)+SUMIF(E!$HC$15:$HL$15,'Ciclo Semaforico'!CA$30,E!$HC57:$HL57)+SUMIF(O!$HC$15:$HL$15,'Ciclo Semaforico'!CA$30,O!$HC57:$HL57)),(SUMIF(S!$HC$15:$HL$15,'Ciclo Semaforico'!CA$30,S!$HC57:$HL57)+SUMIF(N!$HC$15:$HL$15,'Ciclo Semaforico'!CA$30,N!$HC57:$HL57)+SUMIF(E!$HC$15:$HL$15,'Ciclo Semaforico'!CA$30,E!$HC57:$HL57)+SUMIF(O!$HC$15:$HL$15,'Ciclo Semaforico'!CA$30,O!$HC57:$HL57))*CA$31))</f>
        <v>0</v>
      </c>
      <c r="CB82" s="245">
        <f>IF(CB$32="",IF(CB$31="",(SUMIF(S!$HC$15:$HL$15,'Ciclo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Semaforico'!CB$30,O!$HC57:$HL57))*CB$31),(SUMIF(S!$HC$15:$HL$15,'Ciclo Semaforico'!CB$32,S!$HC57:$HL57)+SUMIF(N!$HC$15:$HL$15,'Ciclo Semaforico'!CB$32,N!$HC57:$HL57)+SUMIF(E!$HC$15:$HL$15,'Ciclo Semaforico'!CB$32,E!$HC57:$HL57)+SUMIF(O!$HC$15:$HL$15,'Ciclo Semaforico'!CB$32,O!$HC57:$HL57))-IF(CB$31="",(SUMIF(S!$HC$15:$HL$15,'Ciclo Semaforico'!CB$30,S!$HC57:$HL57)+SUMIF(N!$HC$15:$HL$15,'Ciclo Semaforico'!CB$30,N!$HC57:$HL57)+SUMIF(E!$HC$15:$HL$15,'Ciclo Semaforico'!CB$30,E!$HC57:$HL57)+SUMIF(O!$HC$15:$HL$15,'Ciclo Semaforico'!CB$30,O!$HC57:$HL57)),(SUMIF(S!$HC$15:$HL$15,'Ciclo Semaforico'!CB$30,S!$HC57:$HL57)+SUMIF(N!$HC$15:$HL$15,'Ciclo Semaforico'!CB$30,N!$HC57:$HL57)+SUMIF(E!$HC$15:$HL$15,'Ciclo Semaforico'!CB$30,E!$HC57:$HL57)+SUMIF(O!$HC$15:$HL$15,'Ciclo Semaforico'!CB$30,O!$HC57:$HL57))*CB$31))</f>
        <v>0</v>
      </c>
      <c r="CC82" s="245">
        <f>IF(CC$32="",IF(CC$31="",(SUMIF(S!$HC$15:$HL$15,'Ciclo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Semaforico'!CC$30,O!$HC57:$HL57))*CC$31),(SUMIF(S!$HC$15:$HL$15,'Ciclo Semaforico'!CC$32,S!$HC57:$HL57)+SUMIF(N!$HC$15:$HL$15,'Ciclo Semaforico'!CC$32,N!$HC57:$HL57)+SUMIF(E!$HC$15:$HL$15,'Ciclo Semaforico'!CC$32,E!$HC57:$HL57)+SUMIF(O!$HC$15:$HL$15,'Ciclo Semaforico'!CC$32,O!$HC57:$HL57))-IF(CC$31="",(SUMIF(S!$HC$15:$HL$15,'Ciclo Semaforico'!CC$30,S!$HC57:$HL57)+SUMIF(N!$HC$15:$HL$15,'Ciclo Semaforico'!CC$30,N!$HC57:$HL57)+SUMIF(E!$HC$15:$HL$15,'Ciclo Semaforico'!CC$30,E!$HC57:$HL57)+SUMIF(O!$HC$15:$HL$15,'Ciclo Semaforico'!CC$30,O!$HC57:$HL57)),(SUMIF(S!$HC$15:$HL$15,'Ciclo Semaforico'!CC$30,S!$HC57:$HL57)+SUMIF(N!$HC$15:$HL$15,'Ciclo Semaforico'!CC$30,N!$HC57:$HL57)+SUMIF(E!$HC$15:$HL$15,'Ciclo Semaforico'!CC$30,E!$HC57:$HL57)+SUMIF(O!$HC$15:$HL$15,'Ciclo Semaforico'!CC$30,O!$HC57:$HL57))*CC$31))</f>
        <v>0</v>
      </c>
      <c r="CD82" s="245">
        <f>IF(CD$32="",IF(CD$31="",(SUMIF(S!$HC$15:$HL$15,'Ciclo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Semaforico'!CD$30,O!$HC57:$HL57))*CD$31),(SUMIF(S!$HC$15:$HL$15,'Ciclo Semaforico'!CD$32,S!$HC57:$HL57)+SUMIF(N!$HC$15:$HL$15,'Ciclo Semaforico'!CD$32,N!$HC57:$HL57)+SUMIF(E!$HC$15:$HL$15,'Ciclo Semaforico'!CD$32,E!$HC57:$HL57)+SUMIF(O!$HC$15:$HL$15,'Ciclo Semaforico'!CD$32,O!$HC57:$HL57))-IF(CD$31="",(SUMIF(S!$HC$15:$HL$15,'Ciclo Semaforico'!CD$30,S!$HC57:$HL57)+SUMIF(N!$HC$15:$HL$15,'Ciclo Semaforico'!CD$30,N!$HC57:$HL57)+SUMIF(E!$HC$15:$HL$15,'Ciclo Semaforico'!CD$30,E!$HC57:$HL57)+SUMIF(O!$HC$15:$HL$15,'Ciclo Semaforico'!CD$30,O!$HC57:$HL57)),(SUMIF(S!$HC$15:$HL$15,'Ciclo Semaforico'!CD$30,S!$HC57:$HL57)+SUMIF(N!$HC$15:$HL$15,'Ciclo Semaforico'!CD$30,N!$HC57:$HL57)+SUMIF(E!$HC$15:$HL$15,'Ciclo Semaforico'!CD$30,E!$HC57:$HL57)+SUMIF(O!$HC$15:$HL$15,'Ciclo Semaforico'!CD$30,O!$HC57:$HL57))*CD$31))</f>
        <v>0</v>
      </c>
      <c r="CE82" s="245">
        <f>IF(CE$32="",IF(CE$31="",(SUMIF(S!$HC$15:$HL$15,'Ciclo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Semaforico'!CE$30,O!$HC57:$HL57))*CE$31),(SUMIF(S!$HC$15:$HL$15,'Ciclo Semaforico'!CE$32,S!$HC57:$HL57)+SUMIF(N!$HC$15:$HL$15,'Ciclo Semaforico'!CE$32,N!$HC57:$HL57)+SUMIF(E!$HC$15:$HL$15,'Ciclo Semaforico'!CE$32,E!$HC57:$HL57)+SUMIF(O!$HC$15:$HL$15,'Ciclo Semaforico'!CE$32,O!$HC57:$HL57))-IF(CE$31="",(SUMIF(S!$HC$15:$HL$15,'Ciclo Semaforico'!CE$30,S!$HC57:$HL57)+SUMIF(N!$HC$15:$HL$15,'Ciclo Semaforico'!CE$30,N!$HC57:$HL57)+SUMIF(E!$HC$15:$HL$15,'Ciclo Semaforico'!CE$30,E!$HC57:$HL57)+SUMIF(O!$HC$15:$HL$15,'Ciclo Semaforico'!CE$30,O!$HC57:$HL57)),(SUMIF(S!$HC$15:$HL$15,'Ciclo Semaforico'!CE$30,S!$HC57:$HL57)+SUMIF(N!$HC$15:$HL$15,'Ciclo Semaforico'!CE$30,N!$HC57:$HL57)+SUMIF(E!$HC$15:$HL$15,'Ciclo Semaforico'!CE$30,E!$HC57:$HL57)+SUMIF(O!$HC$15:$HL$15,'Ciclo Semaforico'!CE$30,O!$HC57:$HL57))*CE$31))</f>
        <v>0</v>
      </c>
      <c r="CF82" s="245">
        <f>IF(CF$32="",IF(CF$31="",(SUMIF(S!$HC$15:$HL$15,'Ciclo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Semaforico'!CF$30,O!$HC57:$HL57))*CF$31),(SUMIF(S!$HC$15:$HL$15,'Ciclo Semaforico'!CF$32,S!$HC57:$HL57)+SUMIF(N!$HC$15:$HL$15,'Ciclo Semaforico'!CF$32,N!$HC57:$HL57)+SUMIF(E!$HC$15:$HL$15,'Ciclo Semaforico'!CF$32,E!$HC57:$HL57)+SUMIF(O!$HC$15:$HL$15,'Ciclo Semaforico'!CF$32,O!$HC57:$HL57))-IF(CF$31="",(SUMIF(S!$HC$15:$HL$15,'Ciclo Semaforico'!CF$30,S!$HC57:$HL57)+SUMIF(N!$HC$15:$HL$15,'Ciclo Semaforico'!CF$30,N!$HC57:$HL57)+SUMIF(E!$HC$15:$HL$15,'Ciclo Semaforico'!CF$30,E!$HC57:$HL57)+SUMIF(O!$HC$15:$HL$15,'Ciclo Semaforico'!CF$30,O!$HC57:$HL57)),(SUMIF(S!$HC$15:$HL$15,'Ciclo Semaforico'!CF$30,S!$HC57:$HL57)+SUMIF(N!$HC$15:$HL$15,'Ciclo Semaforico'!CF$30,N!$HC57:$HL57)+SUMIF(E!$HC$15:$HL$15,'Ciclo Semaforico'!CF$30,E!$HC57:$HL57)+SUMIF(O!$HC$15:$HL$15,'Ciclo Semaforico'!CF$30,O!$HC57:$HL57))*CF$31))</f>
        <v>0</v>
      </c>
      <c r="CG82" s="245">
        <f>IF(CG$32="",IF(CG$31="",(SUMIF(S!$HC$15:$HL$15,'Ciclo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Semaforico'!CG$30,O!$HC57:$HL57))*CG$31),(SUMIF(S!$HC$15:$HL$15,'Ciclo Semaforico'!CG$32,S!$HC57:$HL57)+SUMIF(N!$HC$15:$HL$15,'Ciclo Semaforico'!CG$32,N!$HC57:$HL57)+SUMIF(E!$HC$15:$HL$15,'Ciclo Semaforico'!CG$32,E!$HC57:$HL57)+SUMIF(O!$HC$15:$HL$15,'Ciclo Semaforico'!CG$32,O!$HC57:$HL57))-IF(CG$31="",(SUMIF(S!$HC$15:$HL$15,'Ciclo Semaforico'!CG$30,S!$HC57:$HL57)+SUMIF(N!$HC$15:$HL$15,'Ciclo Semaforico'!CG$30,N!$HC57:$HL57)+SUMIF(E!$HC$15:$HL$15,'Ciclo Semaforico'!CG$30,E!$HC57:$HL57)+SUMIF(O!$HC$15:$HL$15,'Ciclo Semaforico'!CG$30,O!$HC57:$HL57)),(SUMIF(S!$HC$15:$HL$15,'Ciclo Semaforico'!CG$30,S!$HC57:$HL57)+SUMIF(N!$HC$15:$HL$15,'Ciclo Semaforico'!CG$30,N!$HC57:$HL57)+SUMIF(E!$HC$15:$HL$15,'Ciclo Semaforico'!CG$30,E!$HC57:$HL57)+SUMIF(O!$HC$15:$HL$15,'Ciclo Semaforico'!CG$30,O!$HC57:$HL57))*CG$31))</f>
        <v>0</v>
      </c>
      <c r="CH82" s="246">
        <f>IF(CH$32="",IF(CH$31="",(SUMIF(S!$HC$15:$HL$15,'Ciclo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Semaforico'!CH$30,O!$HC57:$HL57))*CH$31),(SUMIF(S!$HC$15:$HL$15,'Ciclo Semaforico'!CH$32,S!$HC57:$HL57)+SUMIF(N!$HC$15:$HL$15,'Ciclo Semaforico'!CH$32,N!$HC57:$HL57)+SUMIF(E!$HC$15:$HL$15,'Ciclo Semaforico'!CH$32,E!$HC57:$HL57)+SUMIF(O!$HC$15:$HL$15,'Ciclo Semaforico'!CH$32,O!$HC57:$HL57))-IF(CH$31="",(SUMIF(S!$HC$15:$HL$15,'Ciclo Semaforico'!CH$30,S!$HC57:$HL57)+SUMIF(N!$HC$15:$HL$15,'Ciclo Semaforico'!CH$30,N!$HC57:$HL57)+SUMIF(E!$HC$15:$HL$15,'Ciclo Semaforico'!CH$30,E!$HC57:$HL57)+SUMIF(O!$HC$15:$HL$15,'Ciclo Semaforico'!CH$30,O!$HC57:$HL57)),(SUMIF(S!$HC$15:$HL$15,'Ciclo Semaforico'!CH$30,S!$HC57:$HL57)+SUMIF(N!$HC$15:$HL$15,'Ciclo Semaforico'!CH$30,N!$HC57:$HL57)+SUMIF(E!$HC$15:$HL$15,'Ciclo Semaforico'!CH$30,E!$HC57:$HL57)+SUMIF(O!$HC$15:$HL$15,'Ciclo Semaforico'!CH$30,O!$HC57:$HL57))*CH$31))</f>
        <v>0</v>
      </c>
      <c r="CI82" s="244">
        <f t="shared" si="208"/>
        <v>0</v>
      </c>
      <c r="CJ82" s="245">
        <f t="shared" si="209"/>
        <v>0</v>
      </c>
      <c r="CK82" s="245">
        <f t="shared" si="210"/>
        <v>0</v>
      </c>
      <c r="CL82" s="245">
        <f t="shared" si="211"/>
        <v>0</v>
      </c>
      <c r="CM82" s="245" t="e">
        <f t="shared" si="212"/>
        <v>#REF!</v>
      </c>
      <c r="CN82" s="245">
        <f t="shared" si="213"/>
        <v>0</v>
      </c>
      <c r="CO82" s="245">
        <f t="shared" si="214"/>
        <v>0</v>
      </c>
      <c r="CP82" s="245">
        <f t="shared" si="215"/>
        <v>0</v>
      </c>
      <c r="CQ82" s="245">
        <f t="shared" si="216"/>
        <v>0</v>
      </c>
      <c r="CR82" s="245">
        <f t="shared" si="217"/>
        <v>0</v>
      </c>
      <c r="CS82" s="245">
        <f t="shared" si="218"/>
        <v>0</v>
      </c>
      <c r="CT82" s="246">
        <f t="shared" si="219"/>
        <v>0</v>
      </c>
      <c r="CU82" s="244">
        <f t="shared" si="220"/>
        <v>0</v>
      </c>
      <c r="CV82" s="245">
        <f t="shared" si="221"/>
        <v>0</v>
      </c>
      <c r="CW82" s="245">
        <f t="shared" si="222"/>
        <v>0</v>
      </c>
      <c r="CX82" s="245">
        <f t="shared" si="223"/>
        <v>0</v>
      </c>
      <c r="CY82" s="245">
        <f t="shared" si="224"/>
        <v>0</v>
      </c>
      <c r="CZ82" s="245">
        <f t="shared" si="225"/>
        <v>0</v>
      </c>
      <c r="DA82" s="245">
        <f t="shared" si="226"/>
        <v>0</v>
      </c>
      <c r="DB82" s="245">
        <f t="shared" si="227"/>
        <v>0</v>
      </c>
      <c r="DC82" s="245">
        <f t="shared" si="228"/>
        <v>0</v>
      </c>
      <c r="DD82" s="245">
        <f t="shared" si="229"/>
        <v>0</v>
      </c>
      <c r="DE82" s="245">
        <f t="shared" si="230"/>
        <v>0</v>
      </c>
      <c r="DF82" s="246">
        <f t="shared" si="231"/>
        <v>0</v>
      </c>
      <c r="DG82" s="244" t="e">
        <f t="shared" si="232"/>
        <v>#REF!</v>
      </c>
      <c r="DH82" s="245" t="e">
        <f t="shared" si="233"/>
        <v>#REF!</v>
      </c>
      <c r="DI82" s="245" t="e">
        <f t="shared" si="234"/>
        <v>#REF!</v>
      </c>
      <c r="DJ82" s="245" t="e">
        <f t="shared" si="235"/>
        <v>#REF!</v>
      </c>
      <c r="DK82" s="245" t="e">
        <f t="shared" si="236"/>
        <v>#REF!</v>
      </c>
      <c r="DL82" s="245" t="e">
        <f t="shared" si="237"/>
        <v>#REF!</v>
      </c>
      <c r="DM82" s="245">
        <f t="shared" si="238"/>
        <v>0</v>
      </c>
      <c r="DN82" s="245">
        <f t="shared" si="239"/>
        <v>0</v>
      </c>
      <c r="DO82" s="245">
        <f t="shared" si="240"/>
        <v>0</v>
      </c>
      <c r="DP82" s="245">
        <f t="shared" si="241"/>
        <v>0</v>
      </c>
      <c r="DQ82" s="245">
        <f t="shared" si="242"/>
        <v>0</v>
      </c>
      <c r="DR82" s="246">
        <f t="shared" si="243"/>
        <v>0</v>
      </c>
      <c r="DS82" s="244">
        <f t="shared" si="244"/>
        <v>0</v>
      </c>
      <c r="DT82" s="245">
        <f t="shared" si="245"/>
        <v>0</v>
      </c>
      <c r="DU82" s="245">
        <f t="shared" si="246"/>
        <v>0</v>
      </c>
      <c r="DV82" s="245">
        <f t="shared" si="247"/>
        <v>0</v>
      </c>
      <c r="DW82" s="245">
        <f t="shared" si="248"/>
        <v>0</v>
      </c>
      <c r="DX82" s="245">
        <f t="shared" si="249"/>
        <v>0</v>
      </c>
      <c r="DY82" s="245">
        <f t="shared" si="250"/>
        <v>0</v>
      </c>
      <c r="DZ82" s="245">
        <f t="shared" si="251"/>
        <v>0</v>
      </c>
      <c r="EA82" s="245">
        <f t="shared" si="252"/>
        <v>0</v>
      </c>
      <c r="EB82" s="245">
        <f t="shared" si="253"/>
        <v>0</v>
      </c>
      <c r="EC82" s="245">
        <f t="shared" si="254"/>
        <v>0</v>
      </c>
      <c r="ED82" s="246">
        <f t="shared" si="255"/>
        <v>0</v>
      </c>
      <c r="EE82" s="244">
        <f t="shared" si="256"/>
        <v>0</v>
      </c>
      <c r="EF82" s="245">
        <f t="shared" si="257"/>
        <v>0</v>
      </c>
      <c r="EG82" s="245">
        <f t="shared" si="258"/>
        <v>0</v>
      </c>
      <c r="EH82" s="245">
        <f t="shared" si="259"/>
        <v>0</v>
      </c>
      <c r="EI82" s="245">
        <f t="shared" si="260"/>
        <v>0</v>
      </c>
      <c r="EJ82" s="245">
        <f t="shared" si="261"/>
        <v>0</v>
      </c>
      <c r="EK82" s="245">
        <f t="shared" si="262"/>
        <v>0</v>
      </c>
      <c r="EL82" s="245">
        <f t="shared" si="263"/>
        <v>0</v>
      </c>
      <c r="EM82" s="245">
        <f t="shared" si="264"/>
        <v>0</v>
      </c>
      <c r="EN82" s="245">
        <f t="shared" si="265"/>
        <v>0</v>
      </c>
      <c r="EO82" s="245">
        <f t="shared" si="266"/>
        <v>0</v>
      </c>
      <c r="EP82" s="246">
        <f t="shared" si="267"/>
        <v>0</v>
      </c>
      <c r="EQ82" s="255">
        <f t="shared" si="268"/>
        <v>0</v>
      </c>
      <c r="ER82" s="256">
        <f t="shared" si="269"/>
        <v>0</v>
      </c>
      <c r="ES82" s="256">
        <f t="shared" si="270"/>
        <v>0</v>
      </c>
      <c r="ET82" s="256">
        <f t="shared" si="271"/>
        <v>0</v>
      </c>
      <c r="EU82" s="256" t="e">
        <f t="shared" si="272"/>
        <v>#REF!</v>
      </c>
      <c r="EV82" s="256">
        <f t="shared" si="273"/>
        <v>0</v>
      </c>
      <c r="EW82" s="256">
        <f t="shared" si="274"/>
        <v>0</v>
      </c>
      <c r="EX82" s="256" t="str">
        <f t="shared" si="275"/>
        <v/>
      </c>
      <c r="EY82" s="256" t="str">
        <f t="shared" si="276"/>
        <v/>
      </c>
      <c r="EZ82" s="256" t="str">
        <f t="shared" si="277"/>
        <v/>
      </c>
      <c r="FA82" s="256" t="str">
        <f t="shared" si="278"/>
        <v/>
      </c>
      <c r="FB82" s="257" t="str">
        <f t="shared" si="279"/>
        <v/>
      </c>
      <c r="FC82" s="255">
        <f t="shared" si="280"/>
        <v>0</v>
      </c>
      <c r="FD82" s="256" t="str">
        <f t="shared" si="281"/>
        <v/>
      </c>
      <c r="FE82" s="256" t="str">
        <f t="shared" si="282"/>
        <v/>
      </c>
      <c r="FF82" s="256" t="str">
        <f t="shared" si="283"/>
        <v/>
      </c>
      <c r="FG82" s="256" t="str">
        <f t="shared" si="284"/>
        <v/>
      </c>
      <c r="FH82" s="256" t="str">
        <f t="shared" si="285"/>
        <v/>
      </c>
      <c r="FI82" s="256" t="str">
        <f t="shared" si="286"/>
        <v/>
      </c>
      <c r="FJ82" s="256" t="str">
        <f t="shared" si="287"/>
        <v/>
      </c>
      <c r="FK82" s="256" t="str">
        <f t="shared" si="288"/>
        <v/>
      </c>
      <c r="FL82" s="256" t="str">
        <f t="shared" si="289"/>
        <v/>
      </c>
      <c r="FM82" s="256" t="str">
        <f t="shared" si="290"/>
        <v/>
      </c>
      <c r="FN82" s="257" t="str">
        <f t="shared" si="291"/>
        <v/>
      </c>
      <c r="FO82" s="255" t="e">
        <f t="shared" si="292"/>
        <v>#REF!</v>
      </c>
      <c r="FP82" s="256" t="e">
        <f t="shared" si="293"/>
        <v>#REF!</v>
      </c>
      <c r="FQ82" s="256" t="e">
        <f t="shared" si="294"/>
        <v>#REF!</v>
      </c>
      <c r="FR82" s="256" t="e">
        <f t="shared" si="295"/>
        <v>#REF!</v>
      </c>
      <c r="FS82" s="256" t="e">
        <f t="shared" si="296"/>
        <v>#REF!</v>
      </c>
      <c r="FT82" s="256" t="e">
        <f t="shared" si="297"/>
        <v>#REF!</v>
      </c>
      <c r="FU82" s="256" t="str">
        <f t="shared" si="298"/>
        <v/>
      </c>
      <c r="FV82" s="256" t="str">
        <f t="shared" si="299"/>
        <v/>
      </c>
      <c r="FW82" s="256" t="str">
        <f t="shared" si="300"/>
        <v/>
      </c>
      <c r="FX82" s="256" t="str">
        <f t="shared" si="301"/>
        <v/>
      </c>
      <c r="FY82" s="256" t="str">
        <f t="shared" si="302"/>
        <v/>
      </c>
      <c r="FZ82" s="257" t="str">
        <f t="shared" si="303"/>
        <v/>
      </c>
      <c r="GA82" s="255" t="str">
        <f t="shared" si="304"/>
        <v/>
      </c>
      <c r="GB82" s="256" t="str">
        <f t="shared" si="305"/>
        <v/>
      </c>
      <c r="GC82" s="256" t="str">
        <f t="shared" si="306"/>
        <v/>
      </c>
      <c r="GD82" s="256" t="str">
        <f t="shared" si="307"/>
        <v/>
      </c>
      <c r="GE82" s="256" t="str">
        <f t="shared" si="308"/>
        <v/>
      </c>
      <c r="GF82" s="256" t="str">
        <f t="shared" si="309"/>
        <v/>
      </c>
      <c r="GG82" s="256" t="str">
        <f t="shared" si="310"/>
        <v/>
      </c>
      <c r="GH82" s="256" t="str">
        <f t="shared" si="311"/>
        <v/>
      </c>
      <c r="GI82" s="256" t="str">
        <f t="shared" si="312"/>
        <v/>
      </c>
      <c r="GJ82" s="256" t="str">
        <f t="shared" si="313"/>
        <v/>
      </c>
      <c r="GK82" s="256" t="str">
        <f t="shared" si="314"/>
        <v/>
      </c>
      <c r="GL82" s="257" t="str">
        <f t="shared" si="315"/>
        <v/>
      </c>
      <c r="GM82" s="255" t="str">
        <f t="shared" si="316"/>
        <v/>
      </c>
      <c r="GN82" s="256" t="str">
        <f t="shared" si="317"/>
        <v/>
      </c>
      <c r="GO82" s="256" t="str">
        <f t="shared" si="318"/>
        <v/>
      </c>
      <c r="GP82" s="256" t="str">
        <f t="shared" si="319"/>
        <v/>
      </c>
      <c r="GQ82" s="256" t="str">
        <f t="shared" si="320"/>
        <v/>
      </c>
      <c r="GR82" s="256" t="str">
        <f t="shared" si="321"/>
        <v/>
      </c>
      <c r="GS82" s="256" t="str">
        <f t="shared" si="322"/>
        <v/>
      </c>
      <c r="GT82" s="256" t="str">
        <f t="shared" si="323"/>
        <v/>
      </c>
      <c r="GU82" s="256" t="str">
        <f t="shared" si="324"/>
        <v/>
      </c>
      <c r="GV82" s="256" t="str">
        <f t="shared" si="325"/>
        <v/>
      </c>
      <c r="GW82" s="256" t="str">
        <f t="shared" si="326"/>
        <v/>
      </c>
      <c r="GX82" s="257" t="str">
        <f t="shared" si="327"/>
        <v/>
      </c>
      <c r="GY82" s="252">
        <f t="shared" si="332"/>
        <v>0</v>
      </c>
      <c r="GZ82" s="253" t="e">
        <f t="shared" si="332"/>
        <v>#REF!</v>
      </c>
      <c r="HA82" s="253">
        <f t="shared" si="332"/>
        <v>0</v>
      </c>
      <c r="HB82" s="253">
        <f t="shared" si="332"/>
        <v>0</v>
      </c>
      <c r="HC82" s="253">
        <f t="shared" si="332"/>
        <v>0</v>
      </c>
      <c r="HD82" s="253">
        <f t="shared" si="332"/>
        <v>0</v>
      </c>
      <c r="HE82" s="253">
        <f t="shared" si="332"/>
        <v>0</v>
      </c>
      <c r="HF82" s="254">
        <f t="shared" si="332"/>
        <v>0</v>
      </c>
      <c r="HG82" s="252">
        <f t="shared" si="333"/>
        <v>0</v>
      </c>
      <c r="HH82" s="253">
        <f t="shared" si="333"/>
        <v>0</v>
      </c>
      <c r="HI82" s="253">
        <f t="shared" si="333"/>
        <v>0</v>
      </c>
      <c r="HJ82" s="253">
        <f t="shared" si="333"/>
        <v>0</v>
      </c>
      <c r="HK82" s="253">
        <f t="shared" si="333"/>
        <v>0</v>
      </c>
      <c r="HL82" s="253">
        <f t="shared" si="333"/>
        <v>0</v>
      </c>
      <c r="HM82" s="253">
        <f t="shared" si="333"/>
        <v>0</v>
      </c>
      <c r="HN82" s="254">
        <f t="shared" si="333"/>
        <v>0</v>
      </c>
      <c r="HO82" s="252" t="e">
        <f t="shared" si="334"/>
        <v>#REF!</v>
      </c>
      <c r="HP82" s="253" t="e">
        <f t="shared" si="334"/>
        <v>#REF!</v>
      </c>
      <c r="HQ82" s="253">
        <f t="shared" si="334"/>
        <v>0</v>
      </c>
      <c r="HR82" s="253">
        <f t="shared" si="334"/>
        <v>0</v>
      </c>
      <c r="HS82" s="253">
        <f t="shared" si="334"/>
        <v>0</v>
      </c>
      <c r="HT82" s="253">
        <f t="shared" si="334"/>
        <v>0</v>
      </c>
      <c r="HU82" s="253">
        <f t="shared" si="334"/>
        <v>0</v>
      </c>
      <c r="HV82" s="254">
        <f t="shared" si="334"/>
        <v>0</v>
      </c>
      <c r="HW82" s="252">
        <f t="shared" si="335"/>
        <v>0</v>
      </c>
      <c r="HX82" s="253">
        <f t="shared" si="335"/>
        <v>0</v>
      </c>
      <c r="HY82" s="253">
        <f t="shared" si="335"/>
        <v>0</v>
      </c>
      <c r="HZ82" s="253">
        <f t="shared" si="335"/>
        <v>0</v>
      </c>
      <c r="IA82" s="253">
        <f t="shared" si="335"/>
        <v>0</v>
      </c>
      <c r="IB82" s="253">
        <f t="shared" si="335"/>
        <v>0</v>
      </c>
      <c r="IC82" s="253">
        <f t="shared" si="335"/>
        <v>0</v>
      </c>
      <c r="ID82" s="254">
        <f t="shared" si="335"/>
        <v>0</v>
      </c>
      <c r="IE82" s="252">
        <f t="shared" si="336"/>
        <v>0</v>
      </c>
      <c r="IF82" s="253">
        <f t="shared" si="336"/>
        <v>0</v>
      </c>
      <c r="IG82" s="253">
        <f t="shared" si="336"/>
        <v>0</v>
      </c>
      <c r="IH82" s="253">
        <f t="shared" si="336"/>
        <v>0</v>
      </c>
      <c r="II82" s="253">
        <f t="shared" si="336"/>
        <v>0</v>
      </c>
      <c r="IJ82" s="253">
        <f t="shared" si="336"/>
        <v>0</v>
      </c>
      <c r="IK82" s="253">
        <f t="shared" si="336"/>
        <v>0</v>
      </c>
      <c r="IL82" s="254">
        <f t="shared" si="336"/>
        <v>0</v>
      </c>
      <c r="IM82" s="255" t="e">
        <f t="shared" si="203"/>
        <v>#REF!</v>
      </c>
      <c r="IN82" s="256">
        <f t="shared" si="204"/>
        <v>0</v>
      </c>
      <c r="IO82" s="256" t="e">
        <f t="shared" si="205"/>
        <v>#REF!</v>
      </c>
      <c r="IP82" s="256">
        <f t="shared" si="206"/>
        <v>0</v>
      </c>
      <c r="IQ82" s="257">
        <f t="shared" si="207"/>
        <v>0</v>
      </c>
      <c r="IR82" s="404" t="e">
        <f t="shared" si="195"/>
        <v>#REF!</v>
      </c>
      <c r="IS82" s="250">
        <f t="shared" si="202"/>
        <v>15</v>
      </c>
      <c r="IT82" s="258" t="e">
        <f t="shared" si="328"/>
        <v>#REF!</v>
      </c>
      <c r="IU82" s="664">
        <v>2400</v>
      </c>
      <c r="IV82" s="409">
        <v>3</v>
      </c>
      <c r="IW82" s="648" t="s">
        <v>220</v>
      </c>
      <c r="IX82" s="649" t="e">
        <f t="shared" si="196"/>
        <v>#REF!</v>
      </c>
      <c r="IY82" s="650" t="e">
        <f t="shared" si="329"/>
        <v>#REF!</v>
      </c>
      <c r="IZ82" s="651">
        <v>3</v>
      </c>
      <c r="JA82" s="652">
        <v>2</v>
      </c>
      <c r="JB82" s="650" t="e">
        <f t="shared" si="330"/>
        <v>#REF!</v>
      </c>
      <c r="JC82" s="651">
        <f t="shared" si="337"/>
        <v>3</v>
      </c>
      <c r="JD82" s="652">
        <f t="shared" si="337"/>
        <v>2</v>
      </c>
      <c r="JE82" s="653" t="e">
        <f t="shared" si="331"/>
        <v>#REF!</v>
      </c>
      <c r="JF82" s="654">
        <v>3</v>
      </c>
      <c r="JG82" s="652">
        <v>2</v>
      </c>
      <c r="JH82" s="653"/>
      <c r="JI82" s="654"/>
      <c r="JJ82" s="655"/>
      <c r="JK82" s="418"/>
      <c r="JL82" s="419"/>
      <c r="JM82" s="420"/>
      <c r="JN82" s="662">
        <v>1</v>
      </c>
      <c r="JO82" s="662">
        <v>1.4</v>
      </c>
      <c r="JP82" s="662">
        <v>1</v>
      </c>
      <c r="JQ82" s="662">
        <v>1</v>
      </c>
      <c r="JR82" s="663">
        <v>1</v>
      </c>
      <c r="JS82" s="658" t="e">
        <f t="shared" si="201"/>
        <v>#REF!</v>
      </c>
    </row>
    <row r="83" spans="25:279" ht="20.100000000000001" hidden="1" customHeight="1">
      <c r="Y83" s="380" t="e">
        <f>N!IK58</f>
        <v>#REF!</v>
      </c>
      <c r="Z83" s="377" t="s">
        <v>40</v>
      </c>
      <c r="AA83" s="244">
        <f>IF(AA$32="",IF(AA$31="",(SUMIF(S!$HC$15:$HL$15,'Ciclo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Semaforico'!AA$30,O!$HC58:$HL58))*AA$31),(SUMIF(S!$HC$15:$HL$15,'Ciclo Semaforico'!AA$32,S!$HC58:$HL58)+SUMIF(N!$HC$15:$HL$15,'Ciclo Semaforico'!AA$32,N!$HC58:$HL58)+SUMIF(E!$HC$15:$HL$15,'Ciclo Semaforico'!AA$32,E!$HC58:$HL58)+SUMIF(O!$HC$15:$HL$15,'Ciclo Semaforico'!AA$32,O!$HC58:$HL58))-IF(AA$31="",(SUMIF(S!$HC$15:$HL$15,'Ciclo Semaforico'!AA$30,S!$HC58:$HL58)+SUMIF(N!$HC$15:$HL$15,'Ciclo Semaforico'!AA$30,N!$HC58:$HL58)+SUMIF(E!$HC$15:$HL$15,'Ciclo Semaforico'!AA$30,E!$HC58:$HL58)+SUMIF(O!$HC$15:$HL$15,'Ciclo Semaforico'!AA$30,O!$HC58:$HL58)),(SUMIF(S!$HC$15:$HL$15,'Ciclo Semaforico'!AA$30,S!$HC58:$HL58)+SUMIF(N!$HC$15:$HL$15,'Ciclo Semaforico'!AA$30,N!$HC58:$HL58)+SUMIF(E!$HC$15:$HL$15,'Ciclo Semaforico'!AA$30,E!$HC58:$HL58)+SUMIF(O!$HC$15:$HL$15,'Ciclo Semaforico'!AA$30,O!$HC58:$HL58))*AA$31))</f>
        <v>0</v>
      </c>
      <c r="AB83" s="245">
        <f>IF(AB$32="",IF(AB$31="",(SUMIF(S!$HC$15:$HL$15,'Ciclo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Semaforico'!AB$30,O!$HC58:$HL58))*AB$31),(SUMIF(S!$HC$15:$HL$15,'Ciclo Semaforico'!AB$32,S!$HC58:$HL58)+SUMIF(N!$HC$15:$HL$15,'Ciclo Semaforico'!AB$32,N!$HC58:$HL58)+SUMIF(E!$HC$15:$HL$15,'Ciclo Semaforico'!AB$32,E!$HC58:$HL58)+SUMIF(O!$HC$15:$HL$15,'Ciclo Semaforico'!AB$32,O!$HC58:$HL58))-IF(AB$31="",(SUMIF(S!$HC$15:$HL$15,'Ciclo Semaforico'!AB$30,S!$HC58:$HL58)+SUMIF(N!$HC$15:$HL$15,'Ciclo Semaforico'!AB$30,N!$HC58:$HL58)+SUMIF(E!$HC$15:$HL$15,'Ciclo Semaforico'!AB$30,E!$HC58:$HL58)+SUMIF(O!$HC$15:$HL$15,'Ciclo Semaforico'!AB$30,O!$HC58:$HL58)),(SUMIF(S!$HC$15:$HL$15,'Ciclo Semaforico'!AB$30,S!$HC58:$HL58)+SUMIF(N!$HC$15:$HL$15,'Ciclo Semaforico'!AB$30,N!$HC58:$HL58)+SUMIF(E!$HC$15:$HL$15,'Ciclo Semaforico'!AB$30,E!$HC58:$HL58)+SUMIF(O!$HC$15:$HL$15,'Ciclo Semaforico'!AB$30,O!$HC58:$HL58))*AB$31))</f>
        <v>0</v>
      </c>
      <c r="AC83" s="245">
        <f>IF(AC$32="",IF(AC$31="",(SUMIF(S!$HC$15:$HL$15,'Ciclo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Semaforico'!AC$30,O!$HC58:$HL58))*AC$31),(SUMIF(S!$HC$15:$HL$15,'Ciclo Semaforico'!AC$32,S!$HC58:$HL58)+SUMIF(N!$HC$15:$HL$15,'Ciclo Semaforico'!AC$32,N!$HC58:$HL58)+SUMIF(E!$HC$15:$HL$15,'Ciclo Semaforico'!AC$32,E!$HC58:$HL58)+SUMIF(O!$HC$15:$HL$15,'Ciclo Semaforico'!AC$32,O!$HC58:$HL58))-IF(AC$31="",(SUMIF(S!$HC$15:$HL$15,'Ciclo Semaforico'!AC$30,S!$HC58:$HL58)+SUMIF(N!$HC$15:$HL$15,'Ciclo Semaforico'!AC$30,N!$HC58:$HL58)+SUMIF(E!$HC$15:$HL$15,'Ciclo Semaforico'!AC$30,E!$HC58:$HL58)+SUMIF(O!$HC$15:$HL$15,'Ciclo Semaforico'!AC$30,O!$HC58:$HL58)),(SUMIF(S!$HC$15:$HL$15,'Ciclo Semaforico'!AC$30,S!$HC58:$HL58)+SUMIF(N!$HC$15:$HL$15,'Ciclo Semaforico'!AC$30,N!$HC58:$HL58)+SUMIF(E!$HC$15:$HL$15,'Ciclo Semaforico'!AC$30,E!$HC58:$HL58)+SUMIF(O!$HC$15:$HL$15,'Ciclo Semaforico'!AC$30,O!$HC58:$HL58))*AC$31))</f>
        <v>0</v>
      </c>
      <c r="AD83" s="245">
        <f>IF(AD$32="",IF(AD$31="",(SUMIF(S!$HC$15:$HL$15,'Ciclo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Semaforico'!AD$30,O!$HC58:$HL58))*AD$31),(SUMIF(S!$HC$15:$HL$15,'Ciclo Semaforico'!AD$32,S!$HC58:$HL58)+SUMIF(N!$HC$15:$HL$15,'Ciclo Semaforico'!AD$32,N!$HC58:$HL58)+SUMIF(E!$HC$15:$HL$15,'Ciclo Semaforico'!AD$32,E!$HC58:$HL58)+SUMIF(O!$HC$15:$HL$15,'Ciclo Semaforico'!AD$32,O!$HC58:$HL58))-IF(AD$31="",(SUMIF(S!$HC$15:$HL$15,'Ciclo Semaforico'!AD$30,S!$HC58:$HL58)+SUMIF(N!$HC$15:$HL$15,'Ciclo Semaforico'!AD$30,N!$HC58:$HL58)+SUMIF(E!$HC$15:$HL$15,'Ciclo Semaforico'!AD$30,E!$HC58:$HL58)+SUMIF(O!$HC$15:$HL$15,'Ciclo Semaforico'!AD$30,O!$HC58:$HL58)),(SUMIF(S!$HC$15:$HL$15,'Ciclo Semaforico'!AD$30,S!$HC58:$HL58)+SUMIF(N!$HC$15:$HL$15,'Ciclo Semaforico'!AD$30,N!$HC58:$HL58)+SUMIF(E!$HC$15:$HL$15,'Ciclo Semaforico'!AD$30,E!$HC58:$HL58)+SUMIF(O!$HC$15:$HL$15,'Ciclo Semaforico'!AD$30,O!$HC58:$HL58))*AD$31))</f>
        <v>0</v>
      </c>
      <c r="AE83" s="245" t="e">
        <f>IF(AE$32="",IF(AE$31="",(SUMIF(S!$HC$15:$HL$15,'Ciclo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Semaforico'!AE$30,O!$HC58:$HL58))*AE$31),(SUMIF(S!$HC$15:$HL$15,'Ciclo Semaforico'!AE$32,S!$HC58:$HL58)+SUMIF(N!$HC$15:$HL$15,'Ciclo Semaforico'!AE$32,N!$HC58:$HL58)+SUMIF(E!$HC$15:$HL$15,'Ciclo Semaforico'!AE$32,E!$HC58:$HL58)+SUMIF(O!$HC$15:$HL$15,'Ciclo Semaforico'!AE$32,O!$HC58:$HL58))-IF(AE$31="",(SUMIF(S!$HC$15:$HL$15,'Ciclo Semaforico'!AE$30,S!$HC58:$HL58)+SUMIF(N!$HC$15:$HL$15,'Ciclo Semaforico'!AE$30,N!$HC58:$HL58)+SUMIF(E!$HC$15:$HL$15,'Ciclo Semaforico'!AE$30,E!$HC58:$HL58)+SUMIF(O!$HC$15:$HL$15,'Ciclo Semaforico'!AE$30,O!$HC58:$HL58)),(SUMIF(S!$HC$15:$HL$15,'Ciclo Semaforico'!AE$30,S!$HC58:$HL58)+SUMIF(N!$HC$15:$HL$15,'Ciclo Semaforico'!AE$30,N!$HC58:$HL58)+SUMIF(E!$HC$15:$HL$15,'Ciclo Semaforico'!AE$30,E!$HC58:$HL58)+SUMIF(O!$HC$15:$HL$15,'Ciclo Semaforico'!AE$30,O!$HC58:$HL58))*AE$31))</f>
        <v>#REF!</v>
      </c>
      <c r="AF83" s="245">
        <f>IF(AF$32="",IF(AF$31="",(SUMIF(S!$HC$15:$HL$15,'Ciclo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Semaforico'!AF$30,O!$HC58:$HL58))*AF$31),(SUMIF(S!$HC$15:$HL$15,'Ciclo Semaforico'!AF$32,S!$HC58:$HL58)+SUMIF(N!$HC$15:$HL$15,'Ciclo Semaforico'!AF$32,N!$HC58:$HL58)+SUMIF(E!$HC$15:$HL$15,'Ciclo Semaforico'!AF$32,E!$HC58:$HL58)+SUMIF(O!$HC$15:$HL$15,'Ciclo Semaforico'!AF$32,O!$HC58:$HL58))-IF(AF$31="",(SUMIF(S!$HC$15:$HL$15,'Ciclo Semaforico'!AF$30,S!$HC58:$HL58)+SUMIF(N!$HC$15:$HL$15,'Ciclo Semaforico'!AF$30,N!$HC58:$HL58)+SUMIF(E!$HC$15:$HL$15,'Ciclo Semaforico'!AF$30,E!$HC58:$HL58)+SUMIF(O!$HC$15:$HL$15,'Ciclo Semaforico'!AF$30,O!$HC58:$HL58)),(SUMIF(S!$HC$15:$HL$15,'Ciclo Semaforico'!AF$30,S!$HC58:$HL58)+SUMIF(N!$HC$15:$HL$15,'Ciclo Semaforico'!AF$30,N!$HC58:$HL58)+SUMIF(E!$HC$15:$HL$15,'Ciclo Semaforico'!AF$30,E!$HC58:$HL58)+SUMIF(O!$HC$15:$HL$15,'Ciclo Semaforico'!AF$30,O!$HC58:$HL58))*AF$31))</f>
        <v>0</v>
      </c>
      <c r="AG83" s="245">
        <f>IF(AG$32="",IF(AG$31="",(SUMIF(S!$HC$15:$HL$15,'Ciclo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Semaforico'!AG$30,O!$HC58:$HL58))*AG$31),(SUMIF(S!$HC$15:$HL$15,'Ciclo Semaforico'!AG$32,S!$HC58:$HL58)+SUMIF(N!$HC$15:$HL$15,'Ciclo Semaforico'!AG$32,N!$HC58:$HL58)+SUMIF(E!$HC$15:$HL$15,'Ciclo Semaforico'!AG$32,E!$HC58:$HL58)+SUMIF(O!$HC$15:$HL$15,'Ciclo Semaforico'!AG$32,O!$HC58:$HL58))-IF(AG$31="",(SUMIF(S!$HC$15:$HL$15,'Ciclo Semaforico'!AG$30,S!$HC58:$HL58)+SUMIF(N!$HC$15:$HL$15,'Ciclo Semaforico'!AG$30,N!$HC58:$HL58)+SUMIF(E!$HC$15:$HL$15,'Ciclo Semaforico'!AG$30,E!$HC58:$HL58)+SUMIF(O!$HC$15:$HL$15,'Ciclo Semaforico'!AG$30,O!$HC58:$HL58)),(SUMIF(S!$HC$15:$HL$15,'Ciclo Semaforico'!AG$30,S!$HC58:$HL58)+SUMIF(N!$HC$15:$HL$15,'Ciclo Semaforico'!AG$30,N!$HC58:$HL58)+SUMIF(E!$HC$15:$HL$15,'Ciclo Semaforico'!AG$30,E!$HC58:$HL58)+SUMIF(O!$HC$15:$HL$15,'Ciclo Semaforico'!AG$30,O!$HC58:$HL58))*AG$31))</f>
        <v>0</v>
      </c>
      <c r="AH83" s="245">
        <f>IF(AH$32="",IF(AH$31="",(SUMIF(S!$HC$15:$HL$15,'Ciclo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Semaforico'!AH$30,O!$HC58:$HL58))*AH$31),(SUMIF(S!$HC$15:$HL$15,'Ciclo Semaforico'!AH$32,S!$HC58:$HL58)+SUMIF(N!$HC$15:$HL$15,'Ciclo Semaforico'!AH$32,N!$HC58:$HL58)+SUMIF(E!$HC$15:$HL$15,'Ciclo Semaforico'!AH$32,E!$HC58:$HL58)+SUMIF(O!$HC$15:$HL$15,'Ciclo Semaforico'!AH$32,O!$HC58:$HL58))-IF(AH$31="",(SUMIF(S!$HC$15:$HL$15,'Ciclo Semaforico'!AH$30,S!$HC58:$HL58)+SUMIF(N!$HC$15:$HL$15,'Ciclo Semaforico'!AH$30,N!$HC58:$HL58)+SUMIF(E!$HC$15:$HL$15,'Ciclo Semaforico'!AH$30,E!$HC58:$HL58)+SUMIF(O!$HC$15:$HL$15,'Ciclo Semaforico'!AH$30,O!$HC58:$HL58)),(SUMIF(S!$HC$15:$HL$15,'Ciclo Semaforico'!AH$30,S!$HC58:$HL58)+SUMIF(N!$HC$15:$HL$15,'Ciclo Semaforico'!AH$30,N!$HC58:$HL58)+SUMIF(E!$HC$15:$HL$15,'Ciclo Semaforico'!AH$30,E!$HC58:$HL58)+SUMIF(O!$HC$15:$HL$15,'Ciclo Semaforico'!AH$30,O!$HC58:$HL58))*AH$31))</f>
        <v>0</v>
      </c>
      <c r="AI83" s="245">
        <f>IF(AI$32="",IF(AI$31="",(SUMIF(S!$HC$15:$HL$15,'Ciclo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Semaforico'!AI$30,O!$HC58:$HL58))*AI$31),(SUMIF(S!$HC$15:$HL$15,'Ciclo Semaforico'!AI$32,S!$HC58:$HL58)+SUMIF(N!$HC$15:$HL$15,'Ciclo Semaforico'!AI$32,N!$HC58:$HL58)+SUMIF(E!$HC$15:$HL$15,'Ciclo Semaforico'!AI$32,E!$HC58:$HL58)+SUMIF(O!$HC$15:$HL$15,'Ciclo Semaforico'!AI$32,O!$HC58:$HL58))-IF(AI$31="",(SUMIF(S!$HC$15:$HL$15,'Ciclo Semaforico'!AI$30,S!$HC58:$HL58)+SUMIF(N!$HC$15:$HL$15,'Ciclo Semaforico'!AI$30,N!$HC58:$HL58)+SUMIF(E!$HC$15:$HL$15,'Ciclo Semaforico'!AI$30,E!$HC58:$HL58)+SUMIF(O!$HC$15:$HL$15,'Ciclo Semaforico'!AI$30,O!$HC58:$HL58)),(SUMIF(S!$HC$15:$HL$15,'Ciclo Semaforico'!AI$30,S!$HC58:$HL58)+SUMIF(N!$HC$15:$HL$15,'Ciclo Semaforico'!AI$30,N!$HC58:$HL58)+SUMIF(E!$HC$15:$HL$15,'Ciclo Semaforico'!AI$30,E!$HC58:$HL58)+SUMIF(O!$HC$15:$HL$15,'Ciclo Semaforico'!AI$30,O!$HC58:$HL58))*AI$31))</f>
        <v>0</v>
      </c>
      <c r="AJ83" s="245">
        <f>IF(AJ$32="",IF(AJ$31="",(SUMIF(S!$HC$15:$HL$15,'Ciclo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Semaforico'!AJ$30,O!$HC58:$HL58))*AJ$31),(SUMIF(S!$HC$15:$HL$15,'Ciclo Semaforico'!AJ$32,S!$HC58:$HL58)+SUMIF(N!$HC$15:$HL$15,'Ciclo Semaforico'!AJ$32,N!$HC58:$HL58)+SUMIF(E!$HC$15:$HL$15,'Ciclo Semaforico'!AJ$32,E!$HC58:$HL58)+SUMIF(O!$HC$15:$HL$15,'Ciclo Semaforico'!AJ$32,O!$HC58:$HL58))-IF(AJ$31="",(SUMIF(S!$HC$15:$HL$15,'Ciclo Semaforico'!AJ$30,S!$HC58:$HL58)+SUMIF(N!$HC$15:$HL$15,'Ciclo Semaforico'!AJ$30,N!$HC58:$HL58)+SUMIF(E!$HC$15:$HL$15,'Ciclo Semaforico'!AJ$30,E!$HC58:$HL58)+SUMIF(O!$HC$15:$HL$15,'Ciclo Semaforico'!AJ$30,O!$HC58:$HL58)),(SUMIF(S!$HC$15:$HL$15,'Ciclo Semaforico'!AJ$30,S!$HC58:$HL58)+SUMIF(N!$HC$15:$HL$15,'Ciclo Semaforico'!AJ$30,N!$HC58:$HL58)+SUMIF(E!$HC$15:$HL$15,'Ciclo Semaforico'!AJ$30,E!$HC58:$HL58)+SUMIF(O!$HC$15:$HL$15,'Ciclo Semaforico'!AJ$30,O!$HC58:$HL58))*AJ$31))</f>
        <v>0</v>
      </c>
      <c r="AK83" s="245">
        <f>IF(AK$32="",IF(AK$31="",(SUMIF(S!$HC$15:$HL$15,'Ciclo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Semaforico'!AK$30,O!$HC58:$HL58))*AK$31),(SUMIF(S!$HC$15:$HL$15,'Ciclo Semaforico'!AK$32,S!$HC58:$HL58)+SUMIF(N!$HC$15:$HL$15,'Ciclo Semaforico'!AK$32,N!$HC58:$HL58)+SUMIF(E!$HC$15:$HL$15,'Ciclo Semaforico'!AK$32,E!$HC58:$HL58)+SUMIF(O!$HC$15:$HL$15,'Ciclo Semaforico'!AK$32,O!$HC58:$HL58))-IF(AK$31="",(SUMIF(S!$HC$15:$HL$15,'Ciclo Semaforico'!AK$30,S!$HC58:$HL58)+SUMIF(N!$HC$15:$HL$15,'Ciclo Semaforico'!AK$30,N!$HC58:$HL58)+SUMIF(E!$HC$15:$HL$15,'Ciclo Semaforico'!AK$30,E!$HC58:$HL58)+SUMIF(O!$HC$15:$HL$15,'Ciclo Semaforico'!AK$30,O!$HC58:$HL58)),(SUMIF(S!$HC$15:$HL$15,'Ciclo Semaforico'!AK$30,S!$HC58:$HL58)+SUMIF(N!$HC$15:$HL$15,'Ciclo Semaforico'!AK$30,N!$HC58:$HL58)+SUMIF(E!$HC$15:$HL$15,'Ciclo Semaforico'!AK$30,E!$HC58:$HL58)+SUMIF(O!$HC$15:$HL$15,'Ciclo Semaforico'!AK$30,O!$HC58:$HL58))*AK$31))</f>
        <v>0</v>
      </c>
      <c r="AL83" s="246">
        <f>IF(AL$32="",IF(AL$31="",(SUMIF(S!$HC$15:$HL$15,'Ciclo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Semaforico'!AL$30,O!$HC58:$HL58))*AL$31),(SUMIF(S!$HC$15:$HL$15,'Ciclo Semaforico'!AL$32,S!$HC58:$HL58)+SUMIF(N!$HC$15:$HL$15,'Ciclo Semaforico'!AL$32,N!$HC58:$HL58)+SUMIF(E!$HC$15:$HL$15,'Ciclo Semaforico'!AL$32,E!$HC58:$HL58)+SUMIF(O!$HC$15:$HL$15,'Ciclo Semaforico'!AL$32,O!$HC58:$HL58))-IF(AL$31="",(SUMIF(S!$HC$15:$HL$15,'Ciclo Semaforico'!AL$30,S!$HC58:$HL58)+SUMIF(N!$HC$15:$HL$15,'Ciclo Semaforico'!AL$30,N!$HC58:$HL58)+SUMIF(E!$HC$15:$HL$15,'Ciclo Semaforico'!AL$30,E!$HC58:$HL58)+SUMIF(O!$HC$15:$HL$15,'Ciclo Semaforico'!AL$30,O!$HC58:$HL58)),(SUMIF(S!$HC$15:$HL$15,'Ciclo Semaforico'!AL$30,S!$HC58:$HL58)+SUMIF(N!$HC$15:$HL$15,'Ciclo Semaforico'!AL$30,N!$HC58:$HL58)+SUMIF(E!$HC$15:$HL$15,'Ciclo Semaforico'!AL$30,E!$HC58:$HL58)+SUMIF(O!$HC$15:$HL$15,'Ciclo Semaforico'!AL$30,O!$HC58:$HL58))*AL$31))</f>
        <v>0</v>
      </c>
      <c r="AM83" s="244">
        <f>IF(AM$32="",IF(AM$31="",(SUMIF(S!$HC$15:$HL$15,'Ciclo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Semaforico'!AM$30,O!$HC58:$HL58))*AM$31),(SUMIF(S!$HC$15:$HL$15,'Ciclo Semaforico'!AM$32,S!$HC58:$HL58)+SUMIF(N!$HC$15:$HL$15,'Ciclo Semaforico'!AM$32,N!$HC58:$HL58)+SUMIF(E!$HC$15:$HL$15,'Ciclo Semaforico'!AM$32,E!$HC58:$HL58)+SUMIF(O!$HC$15:$HL$15,'Ciclo Semaforico'!AM$32,O!$HC58:$HL58))-IF(AM$31="",(SUMIF(S!$HC$15:$HL$15,'Ciclo Semaforico'!AM$30,S!$HC58:$HL58)+SUMIF(N!$HC$15:$HL$15,'Ciclo Semaforico'!AM$30,N!$HC58:$HL58)+SUMIF(E!$HC$15:$HL$15,'Ciclo Semaforico'!AM$30,E!$HC58:$HL58)+SUMIF(O!$HC$15:$HL$15,'Ciclo Semaforico'!AM$30,O!$HC58:$HL58)),(SUMIF(S!$HC$15:$HL$15,'Ciclo Semaforico'!AM$30,S!$HC58:$HL58)+SUMIF(N!$HC$15:$HL$15,'Ciclo Semaforico'!AM$30,N!$HC58:$HL58)+SUMIF(E!$HC$15:$HL$15,'Ciclo Semaforico'!AM$30,E!$HC58:$HL58)+SUMIF(O!$HC$15:$HL$15,'Ciclo Semaforico'!AM$30,O!$HC58:$HL58))*AM$31))</f>
        <v>0</v>
      </c>
      <c r="AN83" s="245">
        <f>IF(AN$32="",IF(AN$31="",(SUMIF(S!$HC$15:$HL$15,'Ciclo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Semaforico'!AN$30,O!$HC58:$HL58))*AN$31),(SUMIF(S!$HC$15:$HL$15,'Ciclo Semaforico'!AN$32,S!$HC58:$HL58)+SUMIF(N!$HC$15:$HL$15,'Ciclo Semaforico'!AN$32,N!$HC58:$HL58)+SUMIF(E!$HC$15:$HL$15,'Ciclo Semaforico'!AN$32,E!$HC58:$HL58)+SUMIF(O!$HC$15:$HL$15,'Ciclo Semaforico'!AN$32,O!$HC58:$HL58))-IF(AN$31="",(SUMIF(S!$HC$15:$HL$15,'Ciclo Semaforico'!AN$30,S!$HC58:$HL58)+SUMIF(N!$HC$15:$HL$15,'Ciclo Semaforico'!AN$30,N!$HC58:$HL58)+SUMIF(E!$HC$15:$HL$15,'Ciclo Semaforico'!AN$30,E!$HC58:$HL58)+SUMIF(O!$HC$15:$HL$15,'Ciclo Semaforico'!AN$30,O!$HC58:$HL58)),(SUMIF(S!$HC$15:$HL$15,'Ciclo Semaforico'!AN$30,S!$HC58:$HL58)+SUMIF(N!$HC$15:$HL$15,'Ciclo Semaforico'!AN$30,N!$HC58:$HL58)+SUMIF(E!$HC$15:$HL$15,'Ciclo Semaforico'!AN$30,E!$HC58:$HL58)+SUMIF(O!$HC$15:$HL$15,'Ciclo Semaforico'!AN$30,O!$HC58:$HL58))*AN$31))</f>
        <v>0</v>
      </c>
      <c r="AO83" s="245">
        <f>IF(AO$32="",IF(AO$31="",(SUMIF(S!$HC$15:$HL$15,'Ciclo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Semaforico'!AO$30,O!$HC58:$HL58))*AO$31),(SUMIF(S!$HC$15:$HL$15,'Ciclo Semaforico'!AO$32,S!$HC58:$HL58)+SUMIF(N!$HC$15:$HL$15,'Ciclo Semaforico'!AO$32,N!$HC58:$HL58)+SUMIF(E!$HC$15:$HL$15,'Ciclo Semaforico'!AO$32,E!$HC58:$HL58)+SUMIF(O!$HC$15:$HL$15,'Ciclo Semaforico'!AO$32,O!$HC58:$HL58))-IF(AO$31="",(SUMIF(S!$HC$15:$HL$15,'Ciclo Semaforico'!AO$30,S!$HC58:$HL58)+SUMIF(N!$HC$15:$HL$15,'Ciclo Semaforico'!AO$30,N!$HC58:$HL58)+SUMIF(E!$HC$15:$HL$15,'Ciclo Semaforico'!AO$30,E!$HC58:$HL58)+SUMIF(O!$HC$15:$HL$15,'Ciclo Semaforico'!AO$30,O!$HC58:$HL58)),(SUMIF(S!$HC$15:$HL$15,'Ciclo Semaforico'!AO$30,S!$HC58:$HL58)+SUMIF(N!$HC$15:$HL$15,'Ciclo Semaforico'!AO$30,N!$HC58:$HL58)+SUMIF(E!$HC$15:$HL$15,'Ciclo Semaforico'!AO$30,E!$HC58:$HL58)+SUMIF(O!$HC$15:$HL$15,'Ciclo Semaforico'!AO$30,O!$HC58:$HL58))*AO$31))</f>
        <v>0</v>
      </c>
      <c r="AP83" s="245">
        <f>IF(AP$32="",IF(AP$31="",(SUMIF(S!$HC$15:$HL$15,'Ciclo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Semaforico'!AP$30,O!$HC58:$HL58))*AP$31),(SUMIF(S!$HC$15:$HL$15,'Ciclo Semaforico'!AP$32,S!$HC58:$HL58)+SUMIF(N!$HC$15:$HL$15,'Ciclo Semaforico'!AP$32,N!$HC58:$HL58)+SUMIF(E!$HC$15:$HL$15,'Ciclo Semaforico'!AP$32,E!$HC58:$HL58)+SUMIF(O!$HC$15:$HL$15,'Ciclo Semaforico'!AP$32,O!$HC58:$HL58))-IF(AP$31="",(SUMIF(S!$HC$15:$HL$15,'Ciclo Semaforico'!AP$30,S!$HC58:$HL58)+SUMIF(N!$HC$15:$HL$15,'Ciclo Semaforico'!AP$30,N!$HC58:$HL58)+SUMIF(E!$HC$15:$HL$15,'Ciclo Semaforico'!AP$30,E!$HC58:$HL58)+SUMIF(O!$HC$15:$HL$15,'Ciclo Semaforico'!AP$30,O!$HC58:$HL58)),(SUMIF(S!$HC$15:$HL$15,'Ciclo Semaforico'!AP$30,S!$HC58:$HL58)+SUMIF(N!$HC$15:$HL$15,'Ciclo Semaforico'!AP$30,N!$HC58:$HL58)+SUMIF(E!$HC$15:$HL$15,'Ciclo Semaforico'!AP$30,E!$HC58:$HL58)+SUMIF(O!$HC$15:$HL$15,'Ciclo Semaforico'!AP$30,O!$HC58:$HL58))*AP$31))</f>
        <v>0</v>
      </c>
      <c r="AQ83" s="245">
        <f>IF(AQ$32="",IF(AQ$31="",(SUMIF(S!$HC$15:$HL$15,'Ciclo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Semaforico'!AQ$30,O!$HC58:$HL58))*AQ$31),(SUMIF(S!$HC$15:$HL$15,'Ciclo Semaforico'!AQ$32,S!$HC58:$HL58)+SUMIF(N!$HC$15:$HL$15,'Ciclo Semaforico'!AQ$32,N!$HC58:$HL58)+SUMIF(E!$HC$15:$HL$15,'Ciclo Semaforico'!AQ$32,E!$HC58:$HL58)+SUMIF(O!$HC$15:$HL$15,'Ciclo Semaforico'!AQ$32,O!$HC58:$HL58))-IF(AQ$31="",(SUMIF(S!$HC$15:$HL$15,'Ciclo Semaforico'!AQ$30,S!$HC58:$HL58)+SUMIF(N!$HC$15:$HL$15,'Ciclo Semaforico'!AQ$30,N!$HC58:$HL58)+SUMIF(E!$HC$15:$HL$15,'Ciclo Semaforico'!AQ$30,E!$HC58:$HL58)+SUMIF(O!$HC$15:$HL$15,'Ciclo Semaforico'!AQ$30,O!$HC58:$HL58)),(SUMIF(S!$HC$15:$HL$15,'Ciclo Semaforico'!AQ$30,S!$HC58:$HL58)+SUMIF(N!$HC$15:$HL$15,'Ciclo Semaforico'!AQ$30,N!$HC58:$HL58)+SUMIF(E!$HC$15:$HL$15,'Ciclo Semaforico'!AQ$30,E!$HC58:$HL58)+SUMIF(O!$HC$15:$HL$15,'Ciclo Semaforico'!AQ$30,O!$HC58:$HL58))*AQ$31))</f>
        <v>0</v>
      </c>
      <c r="AR83" s="245">
        <f>IF(AR$32="",IF(AR$31="",(SUMIF(S!$HC$15:$HL$15,'Ciclo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Semaforico'!AR$30,O!$HC58:$HL58))*AR$31),(SUMIF(S!$HC$15:$HL$15,'Ciclo Semaforico'!AR$32,S!$HC58:$HL58)+SUMIF(N!$HC$15:$HL$15,'Ciclo Semaforico'!AR$32,N!$HC58:$HL58)+SUMIF(E!$HC$15:$HL$15,'Ciclo Semaforico'!AR$32,E!$HC58:$HL58)+SUMIF(O!$HC$15:$HL$15,'Ciclo Semaforico'!AR$32,O!$HC58:$HL58))-IF(AR$31="",(SUMIF(S!$HC$15:$HL$15,'Ciclo Semaforico'!AR$30,S!$HC58:$HL58)+SUMIF(N!$HC$15:$HL$15,'Ciclo Semaforico'!AR$30,N!$HC58:$HL58)+SUMIF(E!$HC$15:$HL$15,'Ciclo Semaforico'!AR$30,E!$HC58:$HL58)+SUMIF(O!$HC$15:$HL$15,'Ciclo Semaforico'!AR$30,O!$HC58:$HL58)),(SUMIF(S!$HC$15:$HL$15,'Ciclo Semaforico'!AR$30,S!$HC58:$HL58)+SUMIF(N!$HC$15:$HL$15,'Ciclo Semaforico'!AR$30,N!$HC58:$HL58)+SUMIF(E!$HC$15:$HL$15,'Ciclo Semaforico'!AR$30,E!$HC58:$HL58)+SUMIF(O!$HC$15:$HL$15,'Ciclo Semaforico'!AR$30,O!$HC58:$HL58))*AR$31))</f>
        <v>0</v>
      </c>
      <c r="AS83" s="245">
        <f>IF(AS$32="",IF(AS$31="",(SUMIF(S!$HC$15:$HL$15,'Ciclo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Semaforico'!AS$30,O!$HC58:$HL58))*AS$31),(SUMIF(S!$HC$15:$HL$15,'Ciclo Semaforico'!AS$32,S!$HC58:$HL58)+SUMIF(N!$HC$15:$HL$15,'Ciclo Semaforico'!AS$32,N!$HC58:$HL58)+SUMIF(E!$HC$15:$HL$15,'Ciclo Semaforico'!AS$32,E!$HC58:$HL58)+SUMIF(O!$HC$15:$HL$15,'Ciclo Semaforico'!AS$32,O!$HC58:$HL58))-IF(AS$31="",(SUMIF(S!$HC$15:$HL$15,'Ciclo Semaforico'!AS$30,S!$HC58:$HL58)+SUMIF(N!$HC$15:$HL$15,'Ciclo Semaforico'!AS$30,N!$HC58:$HL58)+SUMIF(E!$HC$15:$HL$15,'Ciclo Semaforico'!AS$30,E!$HC58:$HL58)+SUMIF(O!$HC$15:$HL$15,'Ciclo Semaforico'!AS$30,O!$HC58:$HL58)),(SUMIF(S!$HC$15:$HL$15,'Ciclo Semaforico'!AS$30,S!$HC58:$HL58)+SUMIF(N!$HC$15:$HL$15,'Ciclo Semaforico'!AS$30,N!$HC58:$HL58)+SUMIF(E!$HC$15:$HL$15,'Ciclo Semaforico'!AS$30,E!$HC58:$HL58)+SUMIF(O!$HC$15:$HL$15,'Ciclo Semaforico'!AS$30,O!$HC58:$HL58))*AS$31))</f>
        <v>0</v>
      </c>
      <c r="AT83" s="245">
        <f>IF(AT$32="",IF(AT$31="",(SUMIF(S!$HC$15:$HL$15,'Ciclo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Semaforico'!AT$30,O!$HC58:$HL58))*AT$31),(SUMIF(S!$HC$15:$HL$15,'Ciclo Semaforico'!AT$32,S!$HC58:$HL58)+SUMIF(N!$HC$15:$HL$15,'Ciclo Semaforico'!AT$32,N!$HC58:$HL58)+SUMIF(E!$HC$15:$HL$15,'Ciclo Semaforico'!AT$32,E!$HC58:$HL58)+SUMIF(O!$HC$15:$HL$15,'Ciclo Semaforico'!AT$32,O!$HC58:$HL58))-IF(AT$31="",(SUMIF(S!$HC$15:$HL$15,'Ciclo Semaforico'!AT$30,S!$HC58:$HL58)+SUMIF(N!$HC$15:$HL$15,'Ciclo Semaforico'!AT$30,N!$HC58:$HL58)+SUMIF(E!$HC$15:$HL$15,'Ciclo Semaforico'!AT$30,E!$HC58:$HL58)+SUMIF(O!$HC$15:$HL$15,'Ciclo Semaforico'!AT$30,O!$HC58:$HL58)),(SUMIF(S!$HC$15:$HL$15,'Ciclo Semaforico'!AT$30,S!$HC58:$HL58)+SUMIF(N!$HC$15:$HL$15,'Ciclo Semaforico'!AT$30,N!$HC58:$HL58)+SUMIF(E!$HC$15:$HL$15,'Ciclo Semaforico'!AT$30,E!$HC58:$HL58)+SUMIF(O!$HC$15:$HL$15,'Ciclo Semaforico'!AT$30,O!$HC58:$HL58))*AT$31))</f>
        <v>0</v>
      </c>
      <c r="AU83" s="245">
        <f>IF(AU$32="",IF(AU$31="",(SUMIF(S!$HC$15:$HL$15,'Ciclo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Semaforico'!AU$30,O!$HC58:$HL58))*AU$31),(SUMIF(S!$HC$15:$HL$15,'Ciclo Semaforico'!AU$32,S!$HC58:$HL58)+SUMIF(N!$HC$15:$HL$15,'Ciclo Semaforico'!AU$32,N!$HC58:$HL58)+SUMIF(E!$HC$15:$HL$15,'Ciclo Semaforico'!AU$32,E!$HC58:$HL58)+SUMIF(O!$HC$15:$HL$15,'Ciclo Semaforico'!AU$32,O!$HC58:$HL58))-IF(AU$31="",(SUMIF(S!$HC$15:$HL$15,'Ciclo Semaforico'!AU$30,S!$HC58:$HL58)+SUMIF(N!$HC$15:$HL$15,'Ciclo Semaforico'!AU$30,N!$HC58:$HL58)+SUMIF(E!$HC$15:$HL$15,'Ciclo Semaforico'!AU$30,E!$HC58:$HL58)+SUMIF(O!$HC$15:$HL$15,'Ciclo Semaforico'!AU$30,O!$HC58:$HL58)),(SUMIF(S!$HC$15:$HL$15,'Ciclo Semaforico'!AU$30,S!$HC58:$HL58)+SUMIF(N!$HC$15:$HL$15,'Ciclo Semaforico'!AU$30,N!$HC58:$HL58)+SUMIF(E!$HC$15:$HL$15,'Ciclo Semaforico'!AU$30,E!$HC58:$HL58)+SUMIF(O!$HC$15:$HL$15,'Ciclo Semaforico'!AU$30,O!$HC58:$HL58))*AU$31))</f>
        <v>0</v>
      </c>
      <c r="AV83" s="245">
        <f>IF(AV$32="",IF(AV$31="",(SUMIF(S!$HC$15:$HL$15,'Ciclo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Semaforico'!AV$30,O!$HC58:$HL58))*AV$31),(SUMIF(S!$HC$15:$HL$15,'Ciclo Semaforico'!AV$32,S!$HC58:$HL58)+SUMIF(N!$HC$15:$HL$15,'Ciclo Semaforico'!AV$32,N!$HC58:$HL58)+SUMIF(E!$HC$15:$HL$15,'Ciclo Semaforico'!AV$32,E!$HC58:$HL58)+SUMIF(O!$HC$15:$HL$15,'Ciclo Semaforico'!AV$32,O!$HC58:$HL58))-IF(AV$31="",(SUMIF(S!$HC$15:$HL$15,'Ciclo Semaforico'!AV$30,S!$HC58:$HL58)+SUMIF(N!$HC$15:$HL$15,'Ciclo Semaforico'!AV$30,N!$HC58:$HL58)+SUMIF(E!$HC$15:$HL$15,'Ciclo Semaforico'!AV$30,E!$HC58:$HL58)+SUMIF(O!$HC$15:$HL$15,'Ciclo Semaforico'!AV$30,O!$HC58:$HL58)),(SUMIF(S!$HC$15:$HL$15,'Ciclo Semaforico'!AV$30,S!$HC58:$HL58)+SUMIF(N!$HC$15:$HL$15,'Ciclo Semaforico'!AV$30,N!$HC58:$HL58)+SUMIF(E!$HC$15:$HL$15,'Ciclo Semaforico'!AV$30,E!$HC58:$HL58)+SUMIF(O!$HC$15:$HL$15,'Ciclo Semaforico'!AV$30,O!$HC58:$HL58))*AV$31))</f>
        <v>0</v>
      </c>
      <c r="AW83" s="245">
        <f>IF(AW$32="",IF(AW$31="",(SUMIF(S!$HC$15:$HL$15,'Ciclo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Semaforico'!AW$30,O!$HC58:$HL58))*AW$31),(SUMIF(S!$HC$15:$HL$15,'Ciclo Semaforico'!AW$32,S!$HC58:$HL58)+SUMIF(N!$HC$15:$HL$15,'Ciclo Semaforico'!AW$32,N!$HC58:$HL58)+SUMIF(E!$HC$15:$HL$15,'Ciclo Semaforico'!AW$32,E!$HC58:$HL58)+SUMIF(O!$HC$15:$HL$15,'Ciclo Semaforico'!AW$32,O!$HC58:$HL58))-IF(AW$31="",(SUMIF(S!$HC$15:$HL$15,'Ciclo Semaforico'!AW$30,S!$HC58:$HL58)+SUMIF(N!$HC$15:$HL$15,'Ciclo Semaforico'!AW$30,N!$HC58:$HL58)+SUMIF(E!$HC$15:$HL$15,'Ciclo Semaforico'!AW$30,E!$HC58:$HL58)+SUMIF(O!$HC$15:$HL$15,'Ciclo Semaforico'!AW$30,O!$HC58:$HL58)),(SUMIF(S!$HC$15:$HL$15,'Ciclo Semaforico'!AW$30,S!$HC58:$HL58)+SUMIF(N!$HC$15:$HL$15,'Ciclo Semaforico'!AW$30,N!$HC58:$HL58)+SUMIF(E!$HC$15:$HL$15,'Ciclo Semaforico'!AW$30,E!$HC58:$HL58)+SUMIF(O!$HC$15:$HL$15,'Ciclo Semaforico'!AW$30,O!$HC58:$HL58))*AW$31))</f>
        <v>0</v>
      </c>
      <c r="AX83" s="246">
        <f>IF(AX$32="",IF(AX$31="",(SUMIF(S!$HC$15:$HL$15,'Ciclo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Semaforico'!AX$30,O!$HC58:$HL58))*AX$31),(SUMIF(S!$HC$15:$HL$15,'Ciclo Semaforico'!AX$32,S!$HC58:$HL58)+SUMIF(N!$HC$15:$HL$15,'Ciclo Semaforico'!AX$32,N!$HC58:$HL58)+SUMIF(E!$HC$15:$HL$15,'Ciclo Semaforico'!AX$32,E!$HC58:$HL58)+SUMIF(O!$HC$15:$HL$15,'Ciclo Semaforico'!AX$32,O!$HC58:$HL58))-IF(AX$31="",(SUMIF(S!$HC$15:$HL$15,'Ciclo Semaforico'!AX$30,S!$HC58:$HL58)+SUMIF(N!$HC$15:$HL$15,'Ciclo Semaforico'!AX$30,N!$HC58:$HL58)+SUMIF(E!$HC$15:$HL$15,'Ciclo Semaforico'!AX$30,E!$HC58:$HL58)+SUMIF(O!$HC$15:$HL$15,'Ciclo Semaforico'!AX$30,O!$HC58:$HL58)),(SUMIF(S!$HC$15:$HL$15,'Ciclo Semaforico'!AX$30,S!$HC58:$HL58)+SUMIF(N!$HC$15:$HL$15,'Ciclo Semaforico'!AX$30,N!$HC58:$HL58)+SUMIF(E!$HC$15:$HL$15,'Ciclo Semaforico'!AX$30,E!$HC58:$HL58)+SUMIF(O!$HC$15:$HL$15,'Ciclo Semaforico'!AX$30,O!$HC58:$HL58))*AX$31))</f>
        <v>0</v>
      </c>
      <c r="AY83" s="244" t="e">
        <f>IF(AY$32="",IF(AY$31="",(SUMIF(S!$HC$15:$HL$15,'Ciclo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Semaforico'!AY$30,O!$HC58:$HL58))*AY$31),(SUMIF(S!$HC$15:$HL$15,'Ciclo Semaforico'!AY$32,S!$HC58:$HL58)+SUMIF(N!$HC$15:$HL$15,'Ciclo Semaforico'!AY$32,N!$HC58:$HL58)+SUMIF(E!$HC$15:$HL$15,'Ciclo Semaforico'!AY$32,E!$HC58:$HL58)+SUMIF(O!$HC$15:$HL$15,'Ciclo Semaforico'!AY$32,O!$HC58:$HL58))-IF(AY$31="",(SUMIF(S!$HC$15:$HL$15,'Ciclo Semaforico'!AY$30,S!$HC58:$HL58)+SUMIF(N!$HC$15:$HL$15,'Ciclo Semaforico'!AY$30,N!$HC58:$HL58)+SUMIF(E!$HC$15:$HL$15,'Ciclo Semaforico'!AY$30,E!$HC58:$HL58)+SUMIF(O!$HC$15:$HL$15,'Ciclo Semaforico'!AY$30,O!$HC58:$HL58)),(SUMIF(S!$HC$15:$HL$15,'Ciclo Semaforico'!AY$30,S!$HC58:$HL58)+SUMIF(N!$HC$15:$HL$15,'Ciclo Semaforico'!AY$30,N!$HC58:$HL58)+SUMIF(E!$HC$15:$HL$15,'Ciclo Semaforico'!AY$30,E!$HC58:$HL58)+SUMIF(O!$HC$15:$HL$15,'Ciclo Semaforico'!AY$30,O!$HC58:$HL58))*AY$31))</f>
        <v>#REF!</v>
      </c>
      <c r="AZ83" s="245" t="e">
        <f>IF(AZ$32="",IF(AZ$31="",(SUMIF(S!$HC$15:$HL$15,'Ciclo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Semaforico'!AZ$30,O!$HC58:$HL58))*AZ$31),(SUMIF(S!$HC$15:$HL$15,'Ciclo Semaforico'!AZ$32,S!$HC58:$HL58)+SUMIF(N!$HC$15:$HL$15,'Ciclo Semaforico'!AZ$32,N!$HC58:$HL58)+SUMIF(E!$HC$15:$HL$15,'Ciclo Semaforico'!AZ$32,E!$HC58:$HL58)+SUMIF(O!$HC$15:$HL$15,'Ciclo Semaforico'!AZ$32,O!$HC58:$HL58))-IF(AZ$31="",(SUMIF(S!$HC$15:$HL$15,'Ciclo Semaforico'!AZ$30,S!$HC58:$HL58)+SUMIF(N!$HC$15:$HL$15,'Ciclo Semaforico'!AZ$30,N!$HC58:$HL58)+SUMIF(E!$HC$15:$HL$15,'Ciclo Semaforico'!AZ$30,E!$HC58:$HL58)+SUMIF(O!$HC$15:$HL$15,'Ciclo Semaforico'!AZ$30,O!$HC58:$HL58)),(SUMIF(S!$HC$15:$HL$15,'Ciclo Semaforico'!AZ$30,S!$HC58:$HL58)+SUMIF(N!$HC$15:$HL$15,'Ciclo Semaforico'!AZ$30,N!$HC58:$HL58)+SUMIF(E!$HC$15:$HL$15,'Ciclo Semaforico'!AZ$30,E!$HC58:$HL58)+SUMIF(O!$HC$15:$HL$15,'Ciclo Semaforico'!AZ$30,O!$HC58:$HL58))*AZ$31))</f>
        <v>#REF!</v>
      </c>
      <c r="BA83" s="245" t="e">
        <f>IF(BA$32="",IF(BA$31="",(SUMIF(S!$HC$15:$HL$15,'Ciclo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Semaforico'!BA$30,O!$HC58:$HL58))*BA$31),(SUMIF(S!$HC$15:$HL$15,'Ciclo Semaforico'!BA$32,S!$HC58:$HL58)+SUMIF(N!$HC$15:$HL$15,'Ciclo Semaforico'!BA$32,N!$HC58:$HL58)+SUMIF(E!$HC$15:$HL$15,'Ciclo Semaforico'!BA$32,E!$HC58:$HL58)+SUMIF(O!$HC$15:$HL$15,'Ciclo Semaforico'!BA$32,O!$HC58:$HL58))-IF(BA$31="",(SUMIF(S!$HC$15:$HL$15,'Ciclo Semaforico'!BA$30,S!$HC58:$HL58)+SUMIF(N!$HC$15:$HL$15,'Ciclo Semaforico'!BA$30,N!$HC58:$HL58)+SUMIF(E!$HC$15:$HL$15,'Ciclo Semaforico'!BA$30,E!$HC58:$HL58)+SUMIF(O!$HC$15:$HL$15,'Ciclo Semaforico'!BA$30,O!$HC58:$HL58)),(SUMIF(S!$HC$15:$HL$15,'Ciclo Semaforico'!BA$30,S!$HC58:$HL58)+SUMIF(N!$HC$15:$HL$15,'Ciclo Semaforico'!BA$30,N!$HC58:$HL58)+SUMIF(E!$HC$15:$HL$15,'Ciclo Semaforico'!BA$30,E!$HC58:$HL58)+SUMIF(O!$HC$15:$HL$15,'Ciclo Semaforico'!BA$30,O!$HC58:$HL58))*BA$31))</f>
        <v>#REF!</v>
      </c>
      <c r="BB83" s="245" t="e">
        <f>IF(BB$32="",IF(BB$31="",(SUMIF(S!$HC$15:$HL$15,'Ciclo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Semaforico'!BB$30,O!$HC58:$HL58))*BB$31),(SUMIF(S!$HC$15:$HL$15,'Ciclo Semaforico'!BB$32,S!$HC58:$HL58)+SUMIF(N!$HC$15:$HL$15,'Ciclo Semaforico'!BB$32,N!$HC58:$HL58)+SUMIF(E!$HC$15:$HL$15,'Ciclo Semaforico'!BB$32,E!$HC58:$HL58)+SUMIF(O!$HC$15:$HL$15,'Ciclo Semaforico'!BB$32,O!$HC58:$HL58))-IF(BB$31="",(SUMIF(S!$HC$15:$HL$15,'Ciclo Semaforico'!BB$30,S!$HC58:$HL58)+SUMIF(N!$HC$15:$HL$15,'Ciclo Semaforico'!BB$30,N!$HC58:$HL58)+SUMIF(E!$HC$15:$HL$15,'Ciclo Semaforico'!BB$30,E!$HC58:$HL58)+SUMIF(O!$HC$15:$HL$15,'Ciclo Semaforico'!BB$30,O!$HC58:$HL58)),(SUMIF(S!$HC$15:$HL$15,'Ciclo Semaforico'!BB$30,S!$HC58:$HL58)+SUMIF(N!$HC$15:$HL$15,'Ciclo Semaforico'!BB$30,N!$HC58:$HL58)+SUMIF(E!$HC$15:$HL$15,'Ciclo Semaforico'!BB$30,E!$HC58:$HL58)+SUMIF(O!$HC$15:$HL$15,'Ciclo Semaforico'!BB$30,O!$HC58:$HL58))*BB$31))</f>
        <v>#REF!</v>
      </c>
      <c r="BC83" s="245" t="e">
        <f>IF(BC$32="",IF(BC$31="",(SUMIF(S!$HC$15:$HL$15,'Ciclo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Semaforico'!BC$30,O!$HC58:$HL58))*BC$31),(SUMIF(S!$HC$15:$HL$15,'Ciclo Semaforico'!BC$32,S!$HC58:$HL58)+SUMIF(N!$HC$15:$HL$15,'Ciclo Semaforico'!BC$32,N!$HC58:$HL58)+SUMIF(E!$HC$15:$HL$15,'Ciclo Semaforico'!BC$32,E!$HC58:$HL58)+SUMIF(O!$HC$15:$HL$15,'Ciclo Semaforico'!BC$32,O!$HC58:$HL58))-IF(BC$31="",(SUMIF(S!$HC$15:$HL$15,'Ciclo Semaforico'!BC$30,S!$HC58:$HL58)+SUMIF(N!$HC$15:$HL$15,'Ciclo Semaforico'!BC$30,N!$HC58:$HL58)+SUMIF(E!$HC$15:$HL$15,'Ciclo Semaforico'!BC$30,E!$HC58:$HL58)+SUMIF(O!$HC$15:$HL$15,'Ciclo Semaforico'!BC$30,O!$HC58:$HL58)),(SUMIF(S!$HC$15:$HL$15,'Ciclo Semaforico'!BC$30,S!$HC58:$HL58)+SUMIF(N!$HC$15:$HL$15,'Ciclo Semaforico'!BC$30,N!$HC58:$HL58)+SUMIF(E!$HC$15:$HL$15,'Ciclo Semaforico'!BC$30,E!$HC58:$HL58)+SUMIF(O!$HC$15:$HL$15,'Ciclo Semaforico'!BC$30,O!$HC58:$HL58))*BC$31))</f>
        <v>#REF!</v>
      </c>
      <c r="BD83" s="245" t="e">
        <f>IF(BD$32="",IF(BD$31="",(SUMIF(S!$HC$15:$HL$15,'Ciclo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Semaforico'!BD$30,O!$HC58:$HL58))*BD$31),(SUMIF(S!$HC$15:$HL$15,'Ciclo Semaforico'!BD$32,S!$HC58:$HL58)+SUMIF(N!$HC$15:$HL$15,'Ciclo Semaforico'!BD$32,N!$HC58:$HL58)+SUMIF(E!$HC$15:$HL$15,'Ciclo Semaforico'!BD$32,E!$HC58:$HL58)+SUMIF(O!$HC$15:$HL$15,'Ciclo Semaforico'!BD$32,O!$HC58:$HL58))-IF(BD$31="",(SUMIF(S!$HC$15:$HL$15,'Ciclo Semaforico'!BD$30,S!$HC58:$HL58)+SUMIF(N!$HC$15:$HL$15,'Ciclo Semaforico'!BD$30,N!$HC58:$HL58)+SUMIF(E!$HC$15:$HL$15,'Ciclo Semaforico'!BD$30,E!$HC58:$HL58)+SUMIF(O!$HC$15:$HL$15,'Ciclo Semaforico'!BD$30,O!$HC58:$HL58)),(SUMIF(S!$HC$15:$HL$15,'Ciclo Semaforico'!BD$30,S!$HC58:$HL58)+SUMIF(N!$HC$15:$HL$15,'Ciclo Semaforico'!BD$30,N!$HC58:$HL58)+SUMIF(E!$HC$15:$HL$15,'Ciclo Semaforico'!BD$30,E!$HC58:$HL58)+SUMIF(O!$HC$15:$HL$15,'Ciclo Semaforico'!BD$30,O!$HC58:$HL58))*BD$31))</f>
        <v>#REF!</v>
      </c>
      <c r="BE83" s="245">
        <f>IF(BE$32="",IF(BE$31="",(SUMIF(S!$HC$15:$HL$15,'Ciclo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Semaforico'!BE$30,O!$HC58:$HL58))*BE$31),(SUMIF(S!$HC$15:$HL$15,'Ciclo Semaforico'!BE$32,S!$HC58:$HL58)+SUMIF(N!$HC$15:$HL$15,'Ciclo Semaforico'!BE$32,N!$HC58:$HL58)+SUMIF(E!$HC$15:$HL$15,'Ciclo Semaforico'!BE$32,E!$HC58:$HL58)+SUMIF(O!$HC$15:$HL$15,'Ciclo Semaforico'!BE$32,O!$HC58:$HL58))-IF(BE$31="",(SUMIF(S!$HC$15:$HL$15,'Ciclo Semaforico'!BE$30,S!$HC58:$HL58)+SUMIF(N!$HC$15:$HL$15,'Ciclo Semaforico'!BE$30,N!$HC58:$HL58)+SUMIF(E!$HC$15:$HL$15,'Ciclo Semaforico'!BE$30,E!$HC58:$HL58)+SUMIF(O!$HC$15:$HL$15,'Ciclo Semaforico'!BE$30,O!$HC58:$HL58)),(SUMIF(S!$HC$15:$HL$15,'Ciclo Semaforico'!BE$30,S!$HC58:$HL58)+SUMIF(N!$HC$15:$HL$15,'Ciclo Semaforico'!BE$30,N!$HC58:$HL58)+SUMIF(E!$HC$15:$HL$15,'Ciclo Semaforico'!BE$30,E!$HC58:$HL58)+SUMIF(O!$HC$15:$HL$15,'Ciclo Semaforico'!BE$30,O!$HC58:$HL58))*BE$31))</f>
        <v>0</v>
      </c>
      <c r="BF83" s="245">
        <f>IF(BF$32="",IF(BF$31="",(SUMIF(S!$HC$15:$HL$15,'Ciclo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Semaforico'!BF$30,O!$HC58:$HL58))*BF$31),(SUMIF(S!$HC$15:$HL$15,'Ciclo Semaforico'!BF$32,S!$HC58:$HL58)+SUMIF(N!$HC$15:$HL$15,'Ciclo Semaforico'!BF$32,N!$HC58:$HL58)+SUMIF(E!$HC$15:$HL$15,'Ciclo Semaforico'!BF$32,E!$HC58:$HL58)+SUMIF(O!$HC$15:$HL$15,'Ciclo Semaforico'!BF$32,O!$HC58:$HL58))-IF(BF$31="",(SUMIF(S!$HC$15:$HL$15,'Ciclo Semaforico'!BF$30,S!$HC58:$HL58)+SUMIF(N!$HC$15:$HL$15,'Ciclo Semaforico'!BF$30,N!$HC58:$HL58)+SUMIF(E!$HC$15:$HL$15,'Ciclo Semaforico'!BF$30,E!$HC58:$HL58)+SUMIF(O!$HC$15:$HL$15,'Ciclo Semaforico'!BF$30,O!$HC58:$HL58)),(SUMIF(S!$HC$15:$HL$15,'Ciclo Semaforico'!BF$30,S!$HC58:$HL58)+SUMIF(N!$HC$15:$HL$15,'Ciclo Semaforico'!BF$30,N!$HC58:$HL58)+SUMIF(E!$HC$15:$HL$15,'Ciclo Semaforico'!BF$30,E!$HC58:$HL58)+SUMIF(O!$HC$15:$HL$15,'Ciclo Semaforico'!BF$30,O!$HC58:$HL58))*BF$31))</f>
        <v>0</v>
      </c>
      <c r="BG83" s="245">
        <f>IF(BG$32="",IF(BG$31="",(SUMIF(S!$HC$15:$HL$15,'Ciclo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Semaforico'!BG$30,O!$HC58:$HL58))*BG$31),(SUMIF(S!$HC$15:$HL$15,'Ciclo Semaforico'!BG$32,S!$HC58:$HL58)+SUMIF(N!$HC$15:$HL$15,'Ciclo Semaforico'!BG$32,N!$HC58:$HL58)+SUMIF(E!$HC$15:$HL$15,'Ciclo Semaforico'!BG$32,E!$HC58:$HL58)+SUMIF(O!$HC$15:$HL$15,'Ciclo Semaforico'!BG$32,O!$HC58:$HL58))-IF(BG$31="",(SUMIF(S!$HC$15:$HL$15,'Ciclo Semaforico'!BG$30,S!$HC58:$HL58)+SUMIF(N!$HC$15:$HL$15,'Ciclo Semaforico'!BG$30,N!$HC58:$HL58)+SUMIF(E!$HC$15:$HL$15,'Ciclo Semaforico'!BG$30,E!$HC58:$HL58)+SUMIF(O!$HC$15:$HL$15,'Ciclo Semaforico'!BG$30,O!$HC58:$HL58)),(SUMIF(S!$HC$15:$HL$15,'Ciclo Semaforico'!BG$30,S!$HC58:$HL58)+SUMIF(N!$HC$15:$HL$15,'Ciclo Semaforico'!BG$30,N!$HC58:$HL58)+SUMIF(E!$HC$15:$HL$15,'Ciclo Semaforico'!BG$30,E!$HC58:$HL58)+SUMIF(O!$HC$15:$HL$15,'Ciclo Semaforico'!BG$30,O!$HC58:$HL58))*BG$31))</f>
        <v>0</v>
      </c>
      <c r="BH83" s="245">
        <f>IF(BH$32="",IF(BH$31="",(SUMIF(S!$HC$15:$HL$15,'Ciclo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Semaforico'!BH$30,O!$HC58:$HL58))*BH$31),(SUMIF(S!$HC$15:$HL$15,'Ciclo Semaforico'!BH$32,S!$HC58:$HL58)+SUMIF(N!$HC$15:$HL$15,'Ciclo Semaforico'!BH$32,N!$HC58:$HL58)+SUMIF(E!$HC$15:$HL$15,'Ciclo Semaforico'!BH$32,E!$HC58:$HL58)+SUMIF(O!$HC$15:$HL$15,'Ciclo Semaforico'!BH$32,O!$HC58:$HL58))-IF(BH$31="",(SUMIF(S!$HC$15:$HL$15,'Ciclo Semaforico'!BH$30,S!$HC58:$HL58)+SUMIF(N!$HC$15:$HL$15,'Ciclo Semaforico'!BH$30,N!$HC58:$HL58)+SUMIF(E!$HC$15:$HL$15,'Ciclo Semaforico'!BH$30,E!$HC58:$HL58)+SUMIF(O!$HC$15:$HL$15,'Ciclo Semaforico'!BH$30,O!$HC58:$HL58)),(SUMIF(S!$HC$15:$HL$15,'Ciclo Semaforico'!BH$30,S!$HC58:$HL58)+SUMIF(N!$HC$15:$HL$15,'Ciclo Semaforico'!BH$30,N!$HC58:$HL58)+SUMIF(E!$HC$15:$HL$15,'Ciclo Semaforico'!BH$30,E!$HC58:$HL58)+SUMIF(O!$HC$15:$HL$15,'Ciclo Semaforico'!BH$30,O!$HC58:$HL58))*BH$31))</f>
        <v>0</v>
      </c>
      <c r="BI83" s="245">
        <f>IF(BI$32="",IF(BI$31="",(SUMIF(S!$HC$15:$HL$15,'Ciclo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Semaforico'!BI$30,O!$HC58:$HL58))*BI$31),(SUMIF(S!$HC$15:$HL$15,'Ciclo Semaforico'!BI$32,S!$HC58:$HL58)+SUMIF(N!$HC$15:$HL$15,'Ciclo Semaforico'!BI$32,N!$HC58:$HL58)+SUMIF(E!$HC$15:$HL$15,'Ciclo Semaforico'!BI$32,E!$HC58:$HL58)+SUMIF(O!$HC$15:$HL$15,'Ciclo Semaforico'!BI$32,O!$HC58:$HL58))-IF(BI$31="",(SUMIF(S!$HC$15:$HL$15,'Ciclo Semaforico'!BI$30,S!$HC58:$HL58)+SUMIF(N!$HC$15:$HL$15,'Ciclo Semaforico'!BI$30,N!$HC58:$HL58)+SUMIF(E!$HC$15:$HL$15,'Ciclo Semaforico'!BI$30,E!$HC58:$HL58)+SUMIF(O!$HC$15:$HL$15,'Ciclo Semaforico'!BI$30,O!$HC58:$HL58)),(SUMIF(S!$HC$15:$HL$15,'Ciclo Semaforico'!BI$30,S!$HC58:$HL58)+SUMIF(N!$HC$15:$HL$15,'Ciclo Semaforico'!BI$30,N!$HC58:$HL58)+SUMIF(E!$HC$15:$HL$15,'Ciclo Semaforico'!BI$30,E!$HC58:$HL58)+SUMIF(O!$HC$15:$HL$15,'Ciclo Semaforico'!BI$30,O!$HC58:$HL58))*BI$31))</f>
        <v>0</v>
      </c>
      <c r="BJ83" s="246">
        <f>IF(BJ$32="",IF(BJ$31="",(SUMIF(S!$HC$15:$HL$15,'Ciclo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Semaforico'!BJ$30,O!$HC58:$HL58))*BJ$31),(SUMIF(S!$HC$15:$HL$15,'Ciclo Semaforico'!BJ$32,S!$HC58:$HL58)+SUMIF(N!$HC$15:$HL$15,'Ciclo Semaforico'!BJ$32,N!$HC58:$HL58)+SUMIF(E!$HC$15:$HL$15,'Ciclo Semaforico'!BJ$32,E!$HC58:$HL58)+SUMIF(O!$HC$15:$HL$15,'Ciclo Semaforico'!BJ$32,O!$HC58:$HL58))-IF(BJ$31="",(SUMIF(S!$HC$15:$HL$15,'Ciclo Semaforico'!BJ$30,S!$HC58:$HL58)+SUMIF(N!$HC$15:$HL$15,'Ciclo Semaforico'!BJ$30,N!$HC58:$HL58)+SUMIF(E!$HC$15:$HL$15,'Ciclo Semaforico'!BJ$30,E!$HC58:$HL58)+SUMIF(O!$HC$15:$HL$15,'Ciclo Semaforico'!BJ$30,O!$HC58:$HL58)),(SUMIF(S!$HC$15:$HL$15,'Ciclo Semaforico'!BJ$30,S!$HC58:$HL58)+SUMIF(N!$HC$15:$HL$15,'Ciclo Semaforico'!BJ$30,N!$HC58:$HL58)+SUMIF(E!$HC$15:$HL$15,'Ciclo Semaforico'!BJ$30,E!$HC58:$HL58)+SUMIF(O!$HC$15:$HL$15,'Ciclo Semaforico'!BJ$30,O!$HC58:$HL58))*BJ$31))</f>
        <v>0</v>
      </c>
      <c r="BK83" s="244">
        <f>IF(BK$32="",IF(BK$31="",(SUMIF(S!$HC$15:$HL$15,'Ciclo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Semaforico'!BK$30,O!$HC58:$HL58))*BK$31),(SUMIF(S!$HC$15:$HL$15,'Ciclo Semaforico'!BK$32,S!$HC58:$HL58)+SUMIF(N!$HC$15:$HL$15,'Ciclo Semaforico'!BK$32,N!$HC58:$HL58)+SUMIF(E!$HC$15:$HL$15,'Ciclo Semaforico'!BK$32,E!$HC58:$HL58)+SUMIF(O!$HC$15:$HL$15,'Ciclo Semaforico'!BK$32,O!$HC58:$HL58))-IF(BK$31="",(SUMIF(S!$HC$15:$HL$15,'Ciclo Semaforico'!BK$30,S!$HC58:$HL58)+SUMIF(N!$HC$15:$HL$15,'Ciclo Semaforico'!BK$30,N!$HC58:$HL58)+SUMIF(E!$HC$15:$HL$15,'Ciclo Semaforico'!BK$30,E!$HC58:$HL58)+SUMIF(O!$HC$15:$HL$15,'Ciclo Semaforico'!BK$30,O!$HC58:$HL58)),(SUMIF(S!$HC$15:$HL$15,'Ciclo Semaforico'!BK$30,S!$HC58:$HL58)+SUMIF(N!$HC$15:$HL$15,'Ciclo Semaforico'!BK$30,N!$HC58:$HL58)+SUMIF(E!$HC$15:$HL$15,'Ciclo Semaforico'!BK$30,E!$HC58:$HL58)+SUMIF(O!$HC$15:$HL$15,'Ciclo Semaforico'!BK$30,O!$HC58:$HL58))*BK$31))</f>
        <v>0</v>
      </c>
      <c r="BL83" s="245">
        <f>IF(BL$32="",IF(BL$31="",(SUMIF(S!$HC$15:$HL$15,'Ciclo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Semaforico'!BL$30,O!$HC58:$HL58))*BL$31),(SUMIF(S!$HC$15:$HL$15,'Ciclo Semaforico'!BL$32,S!$HC58:$HL58)+SUMIF(N!$HC$15:$HL$15,'Ciclo Semaforico'!BL$32,N!$HC58:$HL58)+SUMIF(E!$HC$15:$HL$15,'Ciclo Semaforico'!BL$32,E!$HC58:$HL58)+SUMIF(O!$HC$15:$HL$15,'Ciclo Semaforico'!BL$32,O!$HC58:$HL58))-IF(BL$31="",(SUMIF(S!$HC$15:$HL$15,'Ciclo Semaforico'!BL$30,S!$HC58:$HL58)+SUMIF(N!$HC$15:$HL$15,'Ciclo Semaforico'!BL$30,N!$HC58:$HL58)+SUMIF(E!$HC$15:$HL$15,'Ciclo Semaforico'!BL$30,E!$HC58:$HL58)+SUMIF(O!$HC$15:$HL$15,'Ciclo Semaforico'!BL$30,O!$HC58:$HL58)),(SUMIF(S!$HC$15:$HL$15,'Ciclo Semaforico'!BL$30,S!$HC58:$HL58)+SUMIF(N!$HC$15:$HL$15,'Ciclo Semaforico'!BL$30,N!$HC58:$HL58)+SUMIF(E!$HC$15:$HL$15,'Ciclo Semaforico'!BL$30,E!$HC58:$HL58)+SUMIF(O!$HC$15:$HL$15,'Ciclo Semaforico'!BL$30,O!$HC58:$HL58))*BL$31))</f>
        <v>0</v>
      </c>
      <c r="BM83" s="245">
        <f>IF(BM$32="",IF(BM$31="",(SUMIF(S!$HC$15:$HL$15,'Ciclo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Semaforico'!BM$30,O!$HC58:$HL58))*BM$31),(SUMIF(S!$HC$15:$HL$15,'Ciclo Semaforico'!BM$32,S!$HC58:$HL58)+SUMIF(N!$HC$15:$HL$15,'Ciclo Semaforico'!BM$32,N!$HC58:$HL58)+SUMIF(E!$HC$15:$HL$15,'Ciclo Semaforico'!BM$32,E!$HC58:$HL58)+SUMIF(O!$HC$15:$HL$15,'Ciclo Semaforico'!BM$32,O!$HC58:$HL58))-IF(BM$31="",(SUMIF(S!$HC$15:$HL$15,'Ciclo Semaforico'!BM$30,S!$HC58:$HL58)+SUMIF(N!$HC$15:$HL$15,'Ciclo Semaforico'!BM$30,N!$HC58:$HL58)+SUMIF(E!$HC$15:$HL$15,'Ciclo Semaforico'!BM$30,E!$HC58:$HL58)+SUMIF(O!$HC$15:$HL$15,'Ciclo Semaforico'!BM$30,O!$HC58:$HL58)),(SUMIF(S!$HC$15:$HL$15,'Ciclo Semaforico'!BM$30,S!$HC58:$HL58)+SUMIF(N!$HC$15:$HL$15,'Ciclo Semaforico'!BM$30,N!$HC58:$HL58)+SUMIF(E!$HC$15:$HL$15,'Ciclo Semaforico'!BM$30,E!$HC58:$HL58)+SUMIF(O!$HC$15:$HL$15,'Ciclo Semaforico'!BM$30,O!$HC58:$HL58))*BM$31))</f>
        <v>0</v>
      </c>
      <c r="BN83" s="245">
        <f>IF(BN$32="",IF(BN$31="",(SUMIF(S!$HC$15:$HL$15,'Ciclo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Semaforico'!BN$30,O!$HC58:$HL58))*BN$31),(SUMIF(S!$HC$15:$HL$15,'Ciclo Semaforico'!BN$32,S!$HC58:$HL58)+SUMIF(N!$HC$15:$HL$15,'Ciclo Semaforico'!BN$32,N!$HC58:$HL58)+SUMIF(E!$HC$15:$HL$15,'Ciclo Semaforico'!BN$32,E!$HC58:$HL58)+SUMIF(O!$HC$15:$HL$15,'Ciclo Semaforico'!BN$32,O!$HC58:$HL58))-IF(BN$31="",(SUMIF(S!$HC$15:$HL$15,'Ciclo Semaforico'!BN$30,S!$HC58:$HL58)+SUMIF(N!$HC$15:$HL$15,'Ciclo Semaforico'!BN$30,N!$HC58:$HL58)+SUMIF(E!$HC$15:$HL$15,'Ciclo Semaforico'!BN$30,E!$HC58:$HL58)+SUMIF(O!$HC$15:$HL$15,'Ciclo Semaforico'!BN$30,O!$HC58:$HL58)),(SUMIF(S!$HC$15:$HL$15,'Ciclo Semaforico'!BN$30,S!$HC58:$HL58)+SUMIF(N!$HC$15:$HL$15,'Ciclo Semaforico'!BN$30,N!$HC58:$HL58)+SUMIF(E!$HC$15:$HL$15,'Ciclo Semaforico'!BN$30,E!$HC58:$HL58)+SUMIF(O!$HC$15:$HL$15,'Ciclo Semaforico'!BN$30,O!$HC58:$HL58))*BN$31))</f>
        <v>0</v>
      </c>
      <c r="BO83" s="245">
        <f>IF(BO$32="",IF(BO$31="",(SUMIF(S!$HC$15:$HL$15,'Ciclo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Semaforico'!BO$30,O!$HC58:$HL58))*BO$31),(SUMIF(S!$HC$15:$HL$15,'Ciclo Semaforico'!BO$32,S!$HC58:$HL58)+SUMIF(N!$HC$15:$HL$15,'Ciclo Semaforico'!BO$32,N!$HC58:$HL58)+SUMIF(E!$HC$15:$HL$15,'Ciclo Semaforico'!BO$32,E!$HC58:$HL58)+SUMIF(O!$HC$15:$HL$15,'Ciclo Semaforico'!BO$32,O!$HC58:$HL58))-IF(BO$31="",(SUMIF(S!$HC$15:$HL$15,'Ciclo Semaforico'!BO$30,S!$HC58:$HL58)+SUMIF(N!$HC$15:$HL$15,'Ciclo Semaforico'!BO$30,N!$HC58:$HL58)+SUMIF(E!$HC$15:$HL$15,'Ciclo Semaforico'!BO$30,E!$HC58:$HL58)+SUMIF(O!$HC$15:$HL$15,'Ciclo Semaforico'!BO$30,O!$HC58:$HL58)),(SUMIF(S!$HC$15:$HL$15,'Ciclo Semaforico'!BO$30,S!$HC58:$HL58)+SUMIF(N!$HC$15:$HL$15,'Ciclo Semaforico'!BO$30,N!$HC58:$HL58)+SUMIF(E!$HC$15:$HL$15,'Ciclo Semaforico'!BO$30,E!$HC58:$HL58)+SUMIF(O!$HC$15:$HL$15,'Ciclo Semaforico'!BO$30,O!$HC58:$HL58))*BO$31))</f>
        <v>0</v>
      </c>
      <c r="BP83" s="245">
        <f>IF(BP$32="",IF(BP$31="",(SUMIF(S!$HC$15:$HL$15,'Ciclo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Semaforico'!BP$30,O!$HC58:$HL58))*BP$31),(SUMIF(S!$HC$15:$HL$15,'Ciclo Semaforico'!BP$32,S!$HC58:$HL58)+SUMIF(N!$HC$15:$HL$15,'Ciclo Semaforico'!BP$32,N!$HC58:$HL58)+SUMIF(E!$HC$15:$HL$15,'Ciclo Semaforico'!BP$32,E!$HC58:$HL58)+SUMIF(O!$HC$15:$HL$15,'Ciclo Semaforico'!BP$32,O!$HC58:$HL58))-IF(BP$31="",(SUMIF(S!$HC$15:$HL$15,'Ciclo Semaforico'!BP$30,S!$HC58:$HL58)+SUMIF(N!$HC$15:$HL$15,'Ciclo Semaforico'!BP$30,N!$HC58:$HL58)+SUMIF(E!$HC$15:$HL$15,'Ciclo Semaforico'!BP$30,E!$HC58:$HL58)+SUMIF(O!$HC$15:$HL$15,'Ciclo Semaforico'!BP$30,O!$HC58:$HL58)),(SUMIF(S!$HC$15:$HL$15,'Ciclo Semaforico'!BP$30,S!$HC58:$HL58)+SUMIF(N!$HC$15:$HL$15,'Ciclo Semaforico'!BP$30,N!$HC58:$HL58)+SUMIF(E!$HC$15:$HL$15,'Ciclo Semaforico'!BP$30,E!$HC58:$HL58)+SUMIF(O!$HC$15:$HL$15,'Ciclo Semaforico'!BP$30,O!$HC58:$HL58))*BP$31))</f>
        <v>0</v>
      </c>
      <c r="BQ83" s="245">
        <f>IF(BQ$32="",IF(BQ$31="",(SUMIF(S!$HC$15:$HL$15,'Ciclo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Semaforico'!BQ$30,O!$HC58:$HL58))*BQ$31),(SUMIF(S!$HC$15:$HL$15,'Ciclo Semaforico'!BQ$32,S!$HC58:$HL58)+SUMIF(N!$HC$15:$HL$15,'Ciclo Semaforico'!BQ$32,N!$HC58:$HL58)+SUMIF(E!$HC$15:$HL$15,'Ciclo Semaforico'!BQ$32,E!$HC58:$HL58)+SUMIF(O!$HC$15:$HL$15,'Ciclo Semaforico'!BQ$32,O!$HC58:$HL58))-IF(BQ$31="",(SUMIF(S!$HC$15:$HL$15,'Ciclo Semaforico'!BQ$30,S!$HC58:$HL58)+SUMIF(N!$HC$15:$HL$15,'Ciclo Semaforico'!BQ$30,N!$HC58:$HL58)+SUMIF(E!$HC$15:$HL$15,'Ciclo Semaforico'!BQ$30,E!$HC58:$HL58)+SUMIF(O!$HC$15:$HL$15,'Ciclo Semaforico'!BQ$30,O!$HC58:$HL58)),(SUMIF(S!$HC$15:$HL$15,'Ciclo Semaforico'!BQ$30,S!$HC58:$HL58)+SUMIF(N!$HC$15:$HL$15,'Ciclo Semaforico'!BQ$30,N!$HC58:$HL58)+SUMIF(E!$HC$15:$HL$15,'Ciclo Semaforico'!BQ$30,E!$HC58:$HL58)+SUMIF(O!$HC$15:$HL$15,'Ciclo Semaforico'!BQ$30,O!$HC58:$HL58))*BQ$31))</f>
        <v>0</v>
      </c>
      <c r="BR83" s="245">
        <f>IF(BR$32="",IF(BR$31="",(SUMIF(S!$HC$15:$HL$15,'Ciclo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Semaforico'!BR$30,O!$HC58:$HL58))*BR$31),(SUMIF(S!$HC$15:$HL$15,'Ciclo Semaforico'!BR$32,S!$HC58:$HL58)+SUMIF(N!$HC$15:$HL$15,'Ciclo Semaforico'!BR$32,N!$HC58:$HL58)+SUMIF(E!$HC$15:$HL$15,'Ciclo Semaforico'!BR$32,E!$HC58:$HL58)+SUMIF(O!$HC$15:$HL$15,'Ciclo Semaforico'!BR$32,O!$HC58:$HL58))-IF(BR$31="",(SUMIF(S!$HC$15:$HL$15,'Ciclo Semaforico'!BR$30,S!$HC58:$HL58)+SUMIF(N!$HC$15:$HL$15,'Ciclo Semaforico'!BR$30,N!$HC58:$HL58)+SUMIF(E!$HC$15:$HL$15,'Ciclo Semaforico'!BR$30,E!$HC58:$HL58)+SUMIF(O!$HC$15:$HL$15,'Ciclo Semaforico'!BR$30,O!$HC58:$HL58)),(SUMIF(S!$HC$15:$HL$15,'Ciclo Semaforico'!BR$30,S!$HC58:$HL58)+SUMIF(N!$HC$15:$HL$15,'Ciclo Semaforico'!BR$30,N!$HC58:$HL58)+SUMIF(E!$HC$15:$HL$15,'Ciclo Semaforico'!BR$30,E!$HC58:$HL58)+SUMIF(O!$HC$15:$HL$15,'Ciclo Semaforico'!BR$30,O!$HC58:$HL58))*BR$31))</f>
        <v>0</v>
      </c>
      <c r="BS83" s="245">
        <f>IF(BS$32="",IF(BS$31="",(SUMIF(S!$HC$15:$HL$15,'Ciclo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Semaforico'!BS$30,O!$HC58:$HL58))*BS$31),(SUMIF(S!$HC$15:$HL$15,'Ciclo Semaforico'!BS$32,S!$HC58:$HL58)+SUMIF(N!$HC$15:$HL$15,'Ciclo Semaforico'!BS$32,N!$HC58:$HL58)+SUMIF(E!$HC$15:$HL$15,'Ciclo Semaforico'!BS$32,E!$HC58:$HL58)+SUMIF(O!$HC$15:$HL$15,'Ciclo Semaforico'!BS$32,O!$HC58:$HL58))-IF(BS$31="",(SUMIF(S!$HC$15:$HL$15,'Ciclo Semaforico'!BS$30,S!$HC58:$HL58)+SUMIF(N!$HC$15:$HL$15,'Ciclo Semaforico'!BS$30,N!$HC58:$HL58)+SUMIF(E!$HC$15:$HL$15,'Ciclo Semaforico'!BS$30,E!$HC58:$HL58)+SUMIF(O!$HC$15:$HL$15,'Ciclo Semaforico'!BS$30,O!$HC58:$HL58)),(SUMIF(S!$HC$15:$HL$15,'Ciclo Semaforico'!BS$30,S!$HC58:$HL58)+SUMIF(N!$HC$15:$HL$15,'Ciclo Semaforico'!BS$30,N!$HC58:$HL58)+SUMIF(E!$HC$15:$HL$15,'Ciclo Semaforico'!BS$30,E!$HC58:$HL58)+SUMIF(O!$HC$15:$HL$15,'Ciclo Semaforico'!BS$30,O!$HC58:$HL58))*BS$31))</f>
        <v>0</v>
      </c>
      <c r="BT83" s="245">
        <f>IF(BT$32="",IF(BT$31="",(SUMIF(S!$HC$15:$HL$15,'Ciclo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Semaforico'!BT$30,O!$HC58:$HL58))*BT$31),(SUMIF(S!$HC$15:$HL$15,'Ciclo Semaforico'!BT$32,S!$HC58:$HL58)+SUMIF(N!$HC$15:$HL$15,'Ciclo Semaforico'!BT$32,N!$HC58:$HL58)+SUMIF(E!$HC$15:$HL$15,'Ciclo Semaforico'!BT$32,E!$HC58:$HL58)+SUMIF(O!$HC$15:$HL$15,'Ciclo Semaforico'!BT$32,O!$HC58:$HL58))-IF(BT$31="",(SUMIF(S!$HC$15:$HL$15,'Ciclo Semaforico'!BT$30,S!$HC58:$HL58)+SUMIF(N!$HC$15:$HL$15,'Ciclo Semaforico'!BT$30,N!$HC58:$HL58)+SUMIF(E!$HC$15:$HL$15,'Ciclo Semaforico'!BT$30,E!$HC58:$HL58)+SUMIF(O!$HC$15:$HL$15,'Ciclo Semaforico'!BT$30,O!$HC58:$HL58)),(SUMIF(S!$HC$15:$HL$15,'Ciclo Semaforico'!BT$30,S!$HC58:$HL58)+SUMIF(N!$HC$15:$HL$15,'Ciclo Semaforico'!BT$30,N!$HC58:$HL58)+SUMIF(E!$HC$15:$HL$15,'Ciclo Semaforico'!BT$30,E!$HC58:$HL58)+SUMIF(O!$HC$15:$HL$15,'Ciclo Semaforico'!BT$30,O!$HC58:$HL58))*BT$31))</f>
        <v>0</v>
      </c>
      <c r="BU83" s="245">
        <f>IF(BU$32="",IF(BU$31="",(SUMIF(S!$HC$15:$HL$15,'Ciclo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Semaforico'!BU$30,O!$HC58:$HL58))*BU$31),(SUMIF(S!$HC$15:$HL$15,'Ciclo Semaforico'!BU$32,S!$HC58:$HL58)+SUMIF(N!$HC$15:$HL$15,'Ciclo Semaforico'!BU$32,N!$HC58:$HL58)+SUMIF(E!$HC$15:$HL$15,'Ciclo Semaforico'!BU$32,E!$HC58:$HL58)+SUMIF(O!$HC$15:$HL$15,'Ciclo Semaforico'!BU$32,O!$HC58:$HL58))-IF(BU$31="",(SUMIF(S!$HC$15:$HL$15,'Ciclo Semaforico'!BU$30,S!$HC58:$HL58)+SUMIF(N!$HC$15:$HL$15,'Ciclo Semaforico'!BU$30,N!$HC58:$HL58)+SUMIF(E!$HC$15:$HL$15,'Ciclo Semaforico'!BU$30,E!$HC58:$HL58)+SUMIF(O!$HC$15:$HL$15,'Ciclo Semaforico'!BU$30,O!$HC58:$HL58)),(SUMIF(S!$HC$15:$HL$15,'Ciclo Semaforico'!BU$30,S!$HC58:$HL58)+SUMIF(N!$HC$15:$HL$15,'Ciclo Semaforico'!BU$30,N!$HC58:$HL58)+SUMIF(E!$HC$15:$HL$15,'Ciclo Semaforico'!BU$30,E!$HC58:$HL58)+SUMIF(O!$HC$15:$HL$15,'Ciclo Semaforico'!BU$30,O!$HC58:$HL58))*BU$31))</f>
        <v>0</v>
      </c>
      <c r="BV83" s="246">
        <f>IF(BV$32="",IF(BV$31="",(SUMIF(S!$HC$15:$HL$15,'Ciclo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Semaforico'!BV$30,O!$HC58:$HL58))*BV$31),(SUMIF(S!$HC$15:$HL$15,'Ciclo Semaforico'!BV$32,S!$HC58:$HL58)+SUMIF(N!$HC$15:$HL$15,'Ciclo Semaforico'!BV$32,N!$HC58:$HL58)+SUMIF(E!$HC$15:$HL$15,'Ciclo Semaforico'!BV$32,E!$HC58:$HL58)+SUMIF(O!$HC$15:$HL$15,'Ciclo Semaforico'!BV$32,O!$HC58:$HL58))-IF(BV$31="",(SUMIF(S!$HC$15:$HL$15,'Ciclo Semaforico'!BV$30,S!$HC58:$HL58)+SUMIF(N!$HC$15:$HL$15,'Ciclo Semaforico'!BV$30,N!$HC58:$HL58)+SUMIF(E!$HC$15:$HL$15,'Ciclo Semaforico'!BV$30,E!$HC58:$HL58)+SUMIF(O!$HC$15:$HL$15,'Ciclo Semaforico'!BV$30,O!$HC58:$HL58)),(SUMIF(S!$HC$15:$HL$15,'Ciclo Semaforico'!BV$30,S!$HC58:$HL58)+SUMIF(N!$HC$15:$HL$15,'Ciclo Semaforico'!BV$30,N!$HC58:$HL58)+SUMIF(E!$HC$15:$HL$15,'Ciclo Semaforico'!BV$30,E!$HC58:$HL58)+SUMIF(O!$HC$15:$HL$15,'Ciclo Semaforico'!BV$30,O!$HC58:$HL58))*BV$31))</f>
        <v>0</v>
      </c>
      <c r="BW83" s="244">
        <f>IF(BW$32="",IF(BW$31="",(SUMIF(S!$HC$15:$HL$15,'Ciclo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Semaforico'!BW$30,O!$HC58:$HL58))*BW$31),(SUMIF(S!$HC$15:$HL$15,'Ciclo Semaforico'!BW$32,S!$HC58:$HL58)+SUMIF(N!$HC$15:$HL$15,'Ciclo Semaforico'!BW$32,N!$HC58:$HL58)+SUMIF(E!$HC$15:$HL$15,'Ciclo Semaforico'!BW$32,E!$HC58:$HL58)+SUMIF(O!$HC$15:$HL$15,'Ciclo Semaforico'!BW$32,O!$HC58:$HL58))-IF(BW$31="",(SUMIF(S!$HC$15:$HL$15,'Ciclo Semaforico'!BW$30,S!$HC58:$HL58)+SUMIF(N!$HC$15:$HL$15,'Ciclo Semaforico'!BW$30,N!$HC58:$HL58)+SUMIF(E!$HC$15:$HL$15,'Ciclo Semaforico'!BW$30,E!$HC58:$HL58)+SUMIF(O!$HC$15:$HL$15,'Ciclo Semaforico'!BW$30,O!$HC58:$HL58)),(SUMIF(S!$HC$15:$HL$15,'Ciclo Semaforico'!BW$30,S!$HC58:$HL58)+SUMIF(N!$HC$15:$HL$15,'Ciclo Semaforico'!BW$30,N!$HC58:$HL58)+SUMIF(E!$HC$15:$HL$15,'Ciclo Semaforico'!BW$30,E!$HC58:$HL58)+SUMIF(O!$HC$15:$HL$15,'Ciclo Semaforico'!BW$30,O!$HC58:$HL58))*BW$31))</f>
        <v>0</v>
      </c>
      <c r="BX83" s="245">
        <f>IF(BX$32="",IF(BX$31="",(SUMIF(S!$HC$15:$HL$15,'Ciclo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Semaforico'!BX$30,O!$HC58:$HL58))*BX$31),(SUMIF(S!$HC$15:$HL$15,'Ciclo Semaforico'!BX$32,S!$HC58:$HL58)+SUMIF(N!$HC$15:$HL$15,'Ciclo Semaforico'!BX$32,N!$HC58:$HL58)+SUMIF(E!$HC$15:$HL$15,'Ciclo Semaforico'!BX$32,E!$HC58:$HL58)+SUMIF(O!$HC$15:$HL$15,'Ciclo Semaforico'!BX$32,O!$HC58:$HL58))-IF(BX$31="",(SUMIF(S!$HC$15:$HL$15,'Ciclo Semaforico'!BX$30,S!$HC58:$HL58)+SUMIF(N!$HC$15:$HL$15,'Ciclo Semaforico'!BX$30,N!$HC58:$HL58)+SUMIF(E!$HC$15:$HL$15,'Ciclo Semaforico'!BX$30,E!$HC58:$HL58)+SUMIF(O!$HC$15:$HL$15,'Ciclo Semaforico'!BX$30,O!$HC58:$HL58)),(SUMIF(S!$HC$15:$HL$15,'Ciclo Semaforico'!BX$30,S!$HC58:$HL58)+SUMIF(N!$HC$15:$HL$15,'Ciclo Semaforico'!BX$30,N!$HC58:$HL58)+SUMIF(E!$HC$15:$HL$15,'Ciclo Semaforico'!BX$30,E!$HC58:$HL58)+SUMIF(O!$HC$15:$HL$15,'Ciclo Semaforico'!BX$30,O!$HC58:$HL58))*BX$31))</f>
        <v>0</v>
      </c>
      <c r="BY83" s="245">
        <f>IF(BY$32="",IF(BY$31="",(SUMIF(S!$HC$15:$HL$15,'Ciclo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Semaforico'!BY$30,O!$HC58:$HL58))*BY$31),(SUMIF(S!$HC$15:$HL$15,'Ciclo Semaforico'!BY$32,S!$HC58:$HL58)+SUMIF(N!$HC$15:$HL$15,'Ciclo Semaforico'!BY$32,N!$HC58:$HL58)+SUMIF(E!$HC$15:$HL$15,'Ciclo Semaforico'!BY$32,E!$HC58:$HL58)+SUMIF(O!$HC$15:$HL$15,'Ciclo Semaforico'!BY$32,O!$HC58:$HL58))-IF(BY$31="",(SUMIF(S!$HC$15:$HL$15,'Ciclo Semaforico'!BY$30,S!$HC58:$HL58)+SUMIF(N!$HC$15:$HL$15,'Ciclo Semaforico'!BY$30,N!$HC58:$HL58)+SUMIF(E!$HC$15:$HL$15,'Ciclo Semaforico'!BY$30,E!$HC58:$HL58)+SUMIF(O!$HC$15:$HL$15,'Ciclo Semaforico'!BY$30,O!$HC58:$HL58)),(SUMIF(S!$HC$15:$HL$15,'Ciclo Semaforico'!BY$30,S!$HC58:$HL58)+SUMIF(N!$HC$15:$HL$15,'Ciclo Semaforico'!BY$30,N!$HC58:$HL58)+SUMIF(E!$HC$15:$HL$15,'Ciclo Semaforico'!BY$30,E!$HC58:$HL58)+SUMIF(O!$HC$15:$HL$15,'Ciclo Semaforico'!BY$30,O!$HC58:$HL58))*BY$31))</f>
        <v>0</v>
      </c>
      <c r="BZ83" s="245">
        <f>IF(BZ$32="",IF(BZ$31="",(SUMIF(S!$HC$15:$HL$15,'Ciclo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Semaforico'!BZ$30,O!$HC58:$HL58))*BZ$31),(SUMIF(S!$HC$15:$HL$15,'Ciclo Semaforico'!BZ$32,S!$HC58:$HL58)+SUMIF(N!$HC$15:$HL$15,'Ciclo Semaforico'!BZ$32,N!$HC58:$HL58)+SUMIF(E!$HC$15:$HL$15,'Ciclo Semaforico'!BZ$32,E!$HC58:$HL58)+SUMIF(O!$HC$15:$HL$15,'Ciclo Semaforico'!BZ$32,O!$HC58:$HL58))-IF(BZ$31="",(SUMIF(S!$HC$15:$HL$15,'Ciclo Semaforico'!BZ$30,S!$HC58:$HL58)+SUMIF(N!$HC$15:$HL$15,'Ciclo Semaforico'!BZ$30,N!$HC58:$HL58)+SUMIF(E!$HC$15:$HL$15,'Ciclo Semaforico'!BZ$30,E!$HC58:$HL58)+SUMIF(O!$HC$15:$HL$15,'Ciclo Semaforico'!BZ$30,O!$HC58:$HL58)),(SUMIF(S!$HC$15:$HL$15,'Ciclo Semaforico'!BZ$30,S!$HC58:$HL58)+SUMIF(N!$HC$15:$HL$15,'Ciclo Semaforico'!BZ$30,N!$HC58:$HL58)+SUMIF(E!$HC$15:$HL$15,'Ciclo Semaforico'!BZ$30,E!$HC58:$HL58)+SUMIF(O!$HC$15:$HL$15,'Ciclo Semaforico'!BZ$30,O!$HC58:$HL58))*BZ$31))</f>
        <v>0</v>
      </c>
      <c r="CA83" s="245">
        <f>IF(CA$32="",IF(CA$31="",(SUMIF(S!$HC$15:$HL$15,'Ciclo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Semaforico'!CA$30,O!$HC58:$HL58))*CA$31),(SUMIF(S!$HC$15:$HL$15,'Ciclo Semaforico'!CA$32,S!$HC58:$HL58)+SUMIF(N!$HC$15:$HL$15,'Ciclo Semaforico'!CA$32,N!$HC58:$HL58)+SUMIF(E!$HC$15:$HL$15,'Ciclo Semaforico'!CA$32,E!$HC58:$HL58)+SUMIF(O!$HC$15:$HL$15,'Ciclo Semaforico'!CA$32,O!$HC58:$HL58))-IF(CA$31="",(SUMIF(S!$HC$15:$HL$15,'Ciclo Semaforico'!CA$30,S!$HC58:$HL58)+SUMIF(N!$HC$15:$HL$15,'Ciclo Semaforico'!CA$30,N!$HC58:$HL58)+SUMIF(E!$HC$15:$HL$15,'Ciclo Semaforico'!CA$30,E!$HC58:$HL58)+SUMIF(O!$HC$15:$HL$15,'Ciclo Semaforico'!CA$30,O!$HC58:$HL58)),(SUMIF(S!$HC$15:$HL$15,'Ciclo Semaforico'!CA$30,S!$HC58:$HL58)+SUMIF(N!$HC$15:$HL$15,'Ciclo Semaforico'!CA$30,N!$HC58:$HL58)+SUMIF(E!$HC$15:$HL$15,'Ciclo Semaforico'!CA$30,E!$HC58:$HL58)+SUMIF(O!$HC$15:$HL$15,'Ciclo Semaforico'!CA$30,O!$HC58:$HL58))*CA$31))</f>
        <v>0</v>
      </c>
      <c r="CB83" s="245">
        <f>IF(CB$32="",IF(CB$31="",(SUMIF(S!$HC$15:$HL$15,'Ciclo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Semaforico'!CB$30,O!$HC58:$HL58))*CB$31),(SUMIF(S!$HC$15:$HL$15,'Ciclo Semaforico'!CB$32,S!$HC58:$HL58)+SUMIF(N!$HC$15:$HL$15,'Ciclo Semaforico'!CB$32,N!$HC58:$HL58)+SUMIF(E!$HC$15:$HL$15,'Ciclo Semaforico'!CB$32,E!$HC58:$HL58)+SUMIF(O!$HC$15:$HL$15,'Ciclo Semaforico'!CB$32,O!$HC58:$HL58))-IF(CB$31="",(SUMIF(S!$HC$15:$HL$15,'Ciclo Semaforico'!CB$30,S!$HC58:$HL58)+SUMIF(N!$HC$15:$HL$15,'Ciclo Semaforico'!CB$30,N!$HC58:$HL58)+SUMIF(E!$HC$15:$HL$15,'Ciclo Semaforico'!CB$30,E!$HC58:$HL58)+SUMIF(O!$HC$15:$HL$15,'Ciclo Semaforico'!CB$30,O!$HC58:$HL58)),(SUMIF(S!$HC$15:$HL$15,'Ciclo Semaforico'!CB$30,S!$HC58:$HL58)+SUMIF(N!$HC$15:$HL$15,'Ciclo Semaforico'!CB$30,N!$HC58:$HL58)+SUMIF(E!$HC$15:$HL$15,'Ciclo Semaforico'!CB$30,E!$HC58:$HL58)+SUMIF(O!$HC$15:$HL$15,'Ciclo Semaforico'!CB$30,O!$HC58:$HL58))*CB$31))</f>
        <v>0</v>
      </c>
      <c r="CC83" s="245">
        <f>IF(CC$32="",IF(CC$31="",(SUMIF(S!$HC$15:$HL$15,'Ciclo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Semaforico'!CC$30,O!$HC58:$HL58))*CC$31),(SUMIF(S!$HC$15:$HL$15,'Ciclo Semaforico'!CC$32,S!$HC58:$HL58)+SUMIF(N!$HC$15:$HL$15,'Ciclo Semaforico'!CC$32,N!$HC58:$HL58)+SUMIF(E!$HC$15:$HL$15,'Ciclo Semaforico'!CC$32,E!$HC58:$HL58)+SUMIF(O!$HC$15:$HL$15,'Ciclo Semaforico'!CC$32,O!$HC58:$HL58))-IF(CC$31="",(SUMIF(S!$HC$15:$HL$15,'Ciclo Semaforico'!CC$30,S!$HC58:$HL58)+SUMIF(N!$HC$15:$HL$15,'Ciclo Semaforico'!CC$30,N!$HC58:$HL58)+SUMIF(E!$HC$15:$HL$15,'Ciclo Semaforico'!CC$30,E!$HC58:$HL58)+SUMIF(O!$HC$15:$HL$15,'Ciclo Semaforico'!CC$30,O!$HC58:$HL58)),(SUMIF(S!$HC$15:$HL$15,'Ciclo Semaforico'!CC$30,S!$HC58:$HL58)+SUMIF(N!$HC$15:$HL$15,'Ciclo Semaforico'!CC$30,N!$HC58:$HL58)+SUMIF(E!$HC$15:$HL$15,'Ciclo Semaforico'!CC$30,E!$HC58:$HL58)+SUMIF(O!$HC$15:$HL$15,'Ciclo Semaforico'!CC$30,O!$HC58:$HL58))*CC$31))</f>
        <v>0</v>
      </c>
      <c r="CD83" s="245">
        <f>IF(CD$32="",IF(CD$31="",(SUMIF(S!$HC$15:$HL$15,'Ciclo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Semaforico'!CD$30,O!$HC58:$HL58))*CD$31),(SUMIF(S!$HC$15:$HL$15,'Ciclo Semaforico'!CD$32,S!$HC58:$HL58)+SUMIF(N!$HC$15:$HL$15,'Ciclo Semaforico'!CD$32,N!$HC58:$HL58)+SUMIF(E!$HC$15:$HL$15,'Ciclo Semaforico'!CD$32,E!$HC58:$HL58)+SUMIF(O!$HC$15:$HL$15,'Ciclo Semaforico'!CD$32,O!$HC58:$HL58))-IF(CD$31="",(SUMIF(S!$HC$15:$HL$15,'Ciclo Semaforico'!CD$30,S!$HC58:$HL58)+SUMIF(N!$HC$15:$HL$15,'Ciclo Semaforico'!CD$30,N!$HC58:$HL58)+SUMIF(E!$HC$15:$HL$15,'Ciclo Semaforico'!CD$30,E!$HC58:$HL58)+SUMIF(O!$HC$15:$HL$15,'Ciclo Semaforico'!CD$30,O!$HC58:$HL58)),(SUMIF(S!$HC$15:$HL$15,'Ciclo Semaforico'!CD$30,S!$HC58:$HL58)+SUMIF(N!$HC$15:$HL$15,'Ciclo Semaforico'!CD$30,N!$HC58:$HL58)+SUMIF(E!$HC$15:$HL$15,'Ciclo Semaforico'!CD$30,E!$HC58:$HL58)+SUMIF(O!$HC$15:$HL$15,'Ciclo Semaforico'!CD$30,O!$HC58:$HL58))*CD$31))</f>
        <v>0</v>
      </c>
      <c r="CE83" s="245">
        <f>IF(CE$32="",IF(CE$31="",(SUMIF(S!$HC$15:$HL$15,'Ciclo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Semaforico'!CE$30,O!$HC58:$HL58))*CE$31),(SUMIF(S!$HC$15:$HL$15,'Ciclo Semaforico'!CE$32,S!$HC58:$HL58)+SUMIF(N!$HC$15:$HL$15,'Ciclo Semaforico'!CE$32,N!$HC58:$HL58)+SUMIF(E!$HC$15:$HL$15,'Ciclo Semaforico'!CE$32,E!$HC58:$HL58)+SUMIF(O!$HC$15:$HL$15,'Ciclo Semaforico'!CE$32,O!$HC58:$HL58))-IF(CE$31="",(SUMIF(S!$HC$15:$HL$15,'Ciclo Semaforico'!CE$30,S!$HC58:$HL58)+SUMIF(N!$HC$15:$HL$15,'Ciclo Semaforico'!CE$30,N!$HC58:$HL58)+SUMIF(E!$HC$15:$HL$15,'Ciclo Semaforico'!CE$30,E!$HC58:$HL58)+SUMIF(O!$HC$15:$HL$15,'Ciclo Semaforico'!CE$30,O!$HC58:$HL58)),(SUMIF(S!$HC$15:$HL$15,'Ciclo Semaforico'!CE$30,S!$HC58:$HL58)+SUMIF(N!$HC$15:$HL$15,'Ciclo Semaforico'!CE$30,N!$HC58:$HL58)+SUMIF(E!$HC$15:$HL$15,'Ciclo Semaforico'!CE$30,E!$HC58:$HL58)+SUMIF(O!$HC$15:$HL$15,'Ciclo Semaforico'!CE$30,O!$HC58:$HL58))*CE$31))</f>
        <v>0</v>
      </c>
      <c r="CF83" s="245">
        <f>IF(CF$32="",IF(CF$31="",(SUMIF(S!$HC$15:$HL$15,'Ciclo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Semaforico'!CF$30,O!$HC58:$HL58))*CF$31),(SUMIF(S!$HC$15:$HL$15,'Ciclo Semaforico'!CF$32,S!$HC58:$HL58)+SUMIF(N!$HC$15:$HL$15,'Ciclo Semaforico'!CF$32,N!$HC58:$HL58)+SUMIF(E!$HC$15:$HL$15,'Ciclo Semaforico'!CF$32,E!$HC58:$HL58)+SUMIF(O!$HC$15:$HL$15,'Ciclo Semaforico'!CF$32,O!$HC58:$HL58))-IF(CF$31="",(SUMIF(S!$HC$15:$HL$15,'Ciclo Semaforico'!CF$30,S!$HC58:$HL58)+SUMIF(N!$HC$15:$HL$15,'Ciclo Semaforico'!CF$30,N!$HC58:$HL58)+SUMIF(E!$HC$15:$HL$15,'Ciclo Semaforico'!CF$30,E!$HC58:$HL58)+SUMIF(O!$HC$15:$HL$15,'Ciclo Semaforico'!CF$30,O!$HC58:$HL58)),(SUMIF(S!$HC$15:$HL$15,'Ciclo Semaforico'!CF$30,S!$HC58:$HL58)+SUMIF(N!$HC$15:$HL$15,'Ciclo Semaforico'!CF$30,N!$HC58:$HL58)+SUMIF(E!$HC$15:$HL$15,'Ciclo Semaforico'!CF$30,E!$HC58:$HL58)+SUMIF(O!$HC$15:$HL$15,'Ciclo Semaforico'!CF$30,O!$HC58:$HL58))*CF$31))</f>
        <v>0</v>
      </c>
      <c r="CG83" s="245">
        <f>IF(CG$32="",IF(CG$31="",(SUMIF(S!$HC$15:$HL$15,'Ciclo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Semaforico'!CG$30,O!$HC58:$HL58))*CG$31),(SUMIF(S!$HC$15:$HL$15,'Ciclo Semaforico'!CG$32,S!$HC58:$HL58)+SUMIF(N!$HC$15:$HL$15,'Ciclo Semaforico'!CG$32,N!$HC58:$HL58)+SUMIF(E!$HC$15:$HL$15,'Ciclo Semaforico'!CG$32,E!$HC58:$HL58)+SUMIF(O!$HC$15:$HL$15,'Ciclo Semaforico'!CG$32,O!$HC58:$HL58))-IF(CG$31="",(SUMIF(S!$HC$15:$HL$15,'Ciclo Semaforico'!CG$30,S!$HC58:$HL58)+SUMIF(N!$HC$15:$HL$15,'Ciclo Semaforico'!CG$30,N!$HC58:$HL58)+SUMIF(E!$HC$15:$HL$15,'Ciclo Semaforico'!CG$30,E!$HC58:$HL58)+SUMIF(O!$HC$15:$HL$15,'Ciclo Semaforico'!CG$30,O!$HC58:$HL58)),(SUMIF(S!$HC$15:$HL$15,'Ciclo Semaforico'!CG$30,S!$HC58:$HL58)+SUMIF(N!$HC$15:$HL$15,'Ciclo Semaforico'!CG$30,N!$HC58:$HL58)+SUMIF(E!$HC$15:$HL$15,'Ciclo Semaforico'!CG$30,E!$HC58:$HL58)+SUMIF(O!$HC$15:$HL$15,'Ciclo Semaforico'!CG$30,O!$HC58:$HL58))*CG$31))</f>
        <v>0</v>
      </c>
      <c r="CH83" s="246">
        <f>IF(CH$32="",IF(CH$31="",(SUMIF(S!$HC$15:$HL$15,'Ciclo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Semaforico'!CH$30,O!$HC58:$HL58))*CH$31),(SUMIF(S!$HC$15:$HL$15,'Ciclo Semaforico'!CH$32,S!$HC58:$HL58)+SUMIF(N!$HC$15:$HL$15,'Ciclo Semaforico'!CH$32,N!$HC58:$HL58)+SUMIF(E!$HC$15:$HL$15,'Ciclo Semaforico'!CH$32,E!$HC58:$HL58)+SUMIF(O!$HC$15:$HL$15,'Ciclo Semaforico'!CH$32,O!$HC58:$HL58))-IF(CH$31="",(SUMIF(S!$HC$15:$HL$15,'Ciclo Semaforico'!CH$30,S!$HC58:$HL58)+SUMIF(N!$HC$15:$HL$15,'Ciclo Semaforico'!CH$30,N!$HC58:$HL58)+SUMIF(E!$HC$15:$HL$15,'Ciclo Semaforico'!CH$30,E!$HC58:$HL58)+SUMIF(O!$HC$15:$HL$15,'Ciclo Semaforico'!CH$30,O!$HC58:$HL58)),(SUMIF(S!$HC$15:$HL$15,'Ciclo Semaforico'!CH$30,S!$HC58:$HL58)+SUMIF(N!$HC$15:$HL$15,'Ciclo Semaforico'!CH$30,N!$HC58:$HL58)+SUMIF(E!$HC$15:$HL$15,'Ciclo Semaforico'!CH$30,E!$HC58:$HL58)+SUMIF(O!$HC$15:$HL$15,'Ciclo Semaforico'!CH$30,O!$HC58:$HL58))*CH$31))</f>
        <v>0</v>
      </c>
      <c r="CI83" s="244">
        <f t="shared" si="208"/>
        <v>0</v>
      </c>
      <c r="CJ83" s="245">
        <f t="shared" si="209"/>
        <v>0</v>
      </c>
      <c r="CK83" s="245">
        <f t="shared" si="210"/>
        <v>0</v>
      </c>
      <c r="CL83" s="245">
        <f t="shared" si="211"/>
        <v>0</v>
      </c>
      <c r="CM83" s="245" t="e">
        <f t="shared" si="212"/>
        <v>#REF!</v>
      </c>
      <c r="CN83" s="245">
        <f t="shared" si="213"/>
        <v>0</v>
      </c>
      <c r="CO83" s="245">
        <f t="shared" si="214"/>
        <v>0</v>
      </c>
      <c r="CP83" s="245">
        <f t="shared" si="215"/>
        <v>0</v>
      </c>
      <c r="CQ83" s="245">
        <f t="shared" si="216"/>
        <v>0</v>
      </c>
      <c r="CR83" s="245">
        <f t="shared" si="217"/>
        <v>0</v>
      </c>
      <c r="CS83" s="245">
        <f t="shared" si="218"/>
        <v>0</v>
      </c>
      <c r="CT83" s="246">
        <f t="shared" si="219"/>
        <v>0</v>
      </c>
      <c r="CU83" s="244">
        <f t="shared" si="220"/>
        <v>0</v>
      </c>
      <c r="CV83" s="245">
        <f t="shared" si="221"/>
        <v>0</v>
      </c>
      <c r="CW83" s="245">
        <f t="shared" si="222"/>
        <v>0</v>
      </c>
      <c r="CX83" s="245">
        <f t="shared" si="223"/>
        <v>0</v>
      </c>
      <c r="CY83" s="245">
        <f t="shared" si="224"/>
        <v>0</v>
      </c>
      <c r="CZ83" s="245">
        <f t="shared" si="225"/>
        <v>0</v>
      </c>
      <c r="DA83" s="245">
        <f t="shared" si="226"/>
        <v>0</v>
      </c>
      <c r="DB83" s="245">
        <f t="shared" si="227"/>
        <v>0</v>
      </c>
      <c r="DC83" s="245">
        <f t="shared" si="228"/>
        <v>0</v>
      </c>
      <c r="DD83" s="245">
        <f t="shared" si="229"/>
        <v>0</v>
      </c>
      <c r="DE83" s="245">
        <f t="shared" si="230"/>
        <v>0</v>
      </c>
      <c r="DF83" s="246">
        <f t="shared" si="231"/>
        <v>0</v>
      </c>
      <c r="DG83" s="244" t="e">
        <f t="shared" si="232"/>
        <v>#REF!</v>
      </c>
      <c r="DH83" s="245" t="e">
        <f t="shared" si="233"/>
        <v>#REF!</v>
      </c>
      <c r="DI83" s="245" t="e">
        <f t="shared" si="234"/>
        <v>#REF!</v>
      </c>
      <c r="DJ83" s="245" t="e">
        <f t="shared" si="235"/>
        <v>#REF!</v>
      </c>
      <c r="DK83" s="245" t="e">
        <f t="shared" si="236"/>
        <v>#REF!</v>
      </c>
      <c r="DL83" s="245" t="e">
        <f t="shared" si="237"/>
        <v>#REF!</v>
      </c>
      <c r="DM83" s="245">
        <f t="shared" si="238"/>
        <v>0</v>
      </c>
      <c r="DN83" s="245">
        <f t="shared" si="239"/>
        <v>0</v>
      </c>
      <c r="DO83" s="245">
        <f t="shared" si="240"/>
        <v>0</v>
      </c>
      <c r="DP83" s="245">
        <f t="shared" si="241"/>
        <v>0</v>
      </c>
      <c r="DQ83" s="245">
        <f t="shared" si="242"/>
        <v>0</v>
      </c>
      <c r="DR83" s="246">
        <f t="shared" si="243"/>
        <v>0</v>
      </c>
      <c r="DS83" s="244">
        <f t="shared" si="244"/>
        <v>0</v>
      </c>
      <c r="DT83" s="245">
        <f t="shared" si="245"/>
        <v>0</v>
      </c>
      <c r="DU83" s="245">
        <f t="shared" si="246"/>
        <v>0</v>
      </c>
      <c r="DV83" s="245">
        <f t="shared" si="247"/>
        <v>0</v>
      </c>
      <c r="DW83" s="245">
        <f t="shared" si="248"/>
        <v>0</v>
      </c>
      <c r="DX83" s="245">
        <f t="shared" si="249"/>
        <v>0</v>
      </c>
      <c r="DY83" s="245">
        <f t="shared" si="250"/>
        <v>0</v>
      </c>
      <c r="DZ83" s="245">
        <f t="shared" si="251"/>
        <v>0</v>
      </c>
      <c r="EA83" s="245">
        <f t="shared" si="252"/>
        <v>0</v>
      </c>
      <c r="EB83" s="245">
        <f t="shared" si="253"/>
        <v>0</v>
      </c>
      <c r="EC83" s="245">
        <f t="shared" si="254"/>
        <v>0</v>
      </c>
      <c r="ED83" s="246">
        <f t="shared" si="255"/>
        <v>0</v>
      </c>
      <c r="EE83" s="244">
        <f t="shared" si="256"/>
        <v>0</v>
      </c>
      <c r="EF83" s="245">
        <f t="shared" si="257"/>
        <v>0</v>
      </c>
      <c r="EG83" s="245">
        <f t="shared" si="258"/>
        <v>0</v>
      </c>
      <c r="EH83" s="245">
        <f t="shared" si="259"/>
        <v>0</v>
      </c>
      <c r="EI83" s="245">
        <f t="shared" si="260"/>
        <v>0</v>
      </c>
      <c r="EJ83" s="245">
        <f t="shared" si="261"/>
        <v>0</v>
      </c>
      <c r="EK83" s="245">
        <f t="shared" si="262"/>
        <v>0</v>
      </c>
      <c r="EL83" s="245">
        <f t="shared" si="263"/>
        <v>0</v>
      </c>
      <c r="EM83" s="245">
        <f t="shared" si="264"/>
        <v>0</v>
      </c>
      <c r="EN83" s="245">
        <f t="shared" si="265"/>
        <v>0</v>
      </c>
      <c r="EO83" s="245">
        <f t="shared" si="266"/>
        <v>0</v>
      </c>
      <c r="EP83" s="246">
        <f t="shared" si="267"/>
        <v>0</v>
      </c>
      <c r="EQ83" s="255">
        <f t="shared" si="268"/>
        <v>0</v>
      </c>
      <c r="ER83" s="256">
        <f t="shared" si="269"/>
        <v>0</v>
      </c>
      <c r="ES83" s="256">
        <f t="shared" si="270"/>
        <v>0</v>
      </c>
      <c r="ET83" s="256">
        <f t="shared" si="271"/>
        <v>0</v>
      </c>
      <c r="EU83" s="256" t="e">
        <f t="shared" si="272"/>
        <v>#REF!</v>
      </c>
      <c r="EV83" s="256">
        <f t="shared" si="273"/>
        <v>0</v>
      </c>
      <c r="EW83" s="256">
        <f t="shared" si="274"/>
        <v>0</v>
      </c>
      <c r="EX83" s="256" t="str">
        <f t="shared" si="275"/>
        <v/>
      </c>
      <c r="EY83" s="256" t="str">
        <f t="shared" si="276"/>
        <v/>
      </c>
      <c r="EZ83" s="256" t="str">
        <f t="shared" si="277"/>
        <v/>
      </c>
      <c r="FA83" s="256" t="str">
        <f t="shared" si="278"/>
        <v/>
      </c>
      <c r="FB83" s="257" t="str">
        <f t="shared" si="279"/>
        <v/>
      </c>
      <c r="FC83" s="255">
        <f t="shared" si="280"/>
        <v>0</v>
      </c>
      <c r="FD83" s="256" t="str">
        <f t="shared" si="281"/>
        <v/>
      </c>
      <c r="FE83" s="256" t="str">
        <f t="shared" si="282"/>
        <v/>
      </c>
      <c r="FF83" s="256" t="str">
        <f t="shared" si="283"/>
        <v/>
      </c>
      <c r="FG83" s="256" t="str">
        <f t="shared" si="284"/>
        <v/>
      </c>
      <c r="FH83" s="256" t="str">
        <f t="shared" si="285"/>
        <v/>
      </c>
      <c r="FI83" s="256" t="str">
        <f t="shared" si="286"/>
        <v/>
      </c>
      <c r="FJ83" s="256" t="str">
        <f t="shared" si="287"/>
        <v/>
      </c>
      <c r="FK83" s="256" t="str">
        <f t="shared" si="288"/>
        <v/>
      </c>
      <c r="FL83" s="256" t="str">
        <f t="shared" si="289"/>
        <v/>
      </c>
      <c r="FM83" s="256" t="str">
        <f t="shared" si="290"/>
        <v/>
      </c>
      <c r="FN83" s="257" t="str">
        <f t="shared" si="291"/>
        <v/>
      </c>
      <c r="FO83" s="255" t="e">
        <f t="shared" si="292"/>
        <v>#REF!</v>
      </c>
      <c r="FP83" s="256" t="e">
        <f t="shared" si="293"/>
        <v>#REF!</v>
      </c>
      <c r="FQ83" s="256" t="e">
        <f t="shared" si="294"/>
        <v>#REF!</v>
      </c>
      <c r="FR83" s="256" t="e">
        <f t="shared" si="295"/>
        <v>#REF!</v>
      </c>
      <c r="FS83" s="256" t="e">
        <f t="shared" si="296"/>
        <v>#REF!</v>
      </c>
      <c r="FT83" s="256" t="e">
        <f t="shared" si="297"/>
        <v>#REF!</v>
      </c>
      <c r="FU83" s="256" t="str">
        <f t="shared" si="298"/>
        <v/>
      </c>
      <c r="FV83" s="256" t="str">
        <f t="shared" si="299"/>
        <v/>
      </c>
      <c r="FW83" s="256" t="str">
        <f t="shared" si="300"/>
        <v/>
      </c>
      <c r="FX83" s="256" t="str">
        <f t="shared" si="301"/>
        <v/>
      </c>
      <c r="FY83" s="256" t="str">
        <f t="shared" si="302"/>
        <v/>
      </c>
      <c r="FZ83" s="257" t="str">
        <f t="shared" si="303"/>
        <v/>
      </c>
      <c r="GA83" s="255" t="str">
        <f t="shared" si="304"/>
        <v/>
      </c>
      <c r="GB83" s="256" t="str">
        <f t="shared" si="305"/>
        <v/>
      </c>
      <c r="GC83" s="256" t="str">
        <f t="shared" si="306"/>
        <v/>
      </c>
      <c r="GD83" s="256" t="str">
        <f t="shared" si="307"/>
        <v/>
      </c>
      <c r="GE83" s="256" t="str">
        <f t="shared" si="308"/>
        <v/>
      </c>
      <c r="GF83" s="256" t="str">
        <f t="shared" si="309"/>
        <v/>
      </c>
      <c r="GG83" s="256" t="str">
        <f t="shared" si="310"/>
        <v/>
      </c>
      <c r="GH83" s="256" t="str">
        <f t="shared" si="311"/>
        <v/>
      </c>
      <c r="GI83" s="256" t="str">
        <f t="shared" si="312"/>
        <v/>
      </c>
      <c r="GJ83" s="256" t="str">
        <f t="shared" si="313"/>
        <v/>
      </c>
      <c r="GK83" s="256" t="str">
        <f t="shared" si="314"/>
        <v/>
      </c>
      <c r="GL83" s="257" t="str">
        <f t="shared" si="315"/>
        <v/>
      </c>
      <c r="GM83" s="255" t="str">
        <f t="shared" si="316"/>
        <v/>
      </c>
      <c r="GN83" s="256" t="str">
        <f t="shared" si="317"/>
        <v/>
      </c>
      <c r="GO83" s="256" t="str">
        <f t="shared" si="318"/>
        <v/>
      </c>
      <c r="GP83" s="256" t="str">
        <f t="shared" si="319"/>
        <v/>
      </c>
      <c r="GQ83" s="256" t="str">
        <f t="shared" si="320"/>
        <v/>
      </c>
      <c r="GR83" s="256" t="str">
        <f t="shared" si="321"/>
        <v/>
      </c>
      <c r="GS83" s="256" t="str">
        <f t="shared" si="322"/>
        <v/>
      </c>
      <c r="GT83" s="256" t="str">
        <f t="shared" si="323"/>
        <v/>
      </c>
      <c r="GU83" s="256" t="str">
        <f t="shared" si="324"/>
        <v/>
      </c>
      <c r="GV83" s="256" t="str">
        <f t="shared" si="325"/>
        <v/>
      </c>
      <c r="GW83" s="256" t="str">
        <f t="shared" si="326"/>
        <v/>
      </c>
      <c r="GX83" s="257" t="str">
        <f t="shared" si="327"/>
        <v/>
      </c>
      <c r="GY83" s="252">
        <f t="shared" si="332"/>
        <v>0</v>
      </c>
      <c r="GZ83" s="253" t="e">
        <f t="shared" si="332"/>
        <v>#REF!</v>
      </c>
      <c r="HA83" s="253">
        <f t="shared" si="332"/>
        <v>0</v>
      </c>
      <c r="HB83" s="253">
        <f t="shared" si="332"/>
        <v>0</v>
      </c>
      <c r="HC83" s="253">
        <f t="shared" si="332"/>
        <v>0</v>
      </c>
      <c r="HD83" s="253">
        <f t="shared" si="332"/>
        <v>0</v>
      </c>
      <c r="HE83" s="253">
        <f t="shared" si="332"/>
        <v>0</v>
      </c>
      <c r="HF83" s="254">
        <f t="shared" si="332"/>
        <v>0</v>
      </c>
      <c r="HG83" s="252">
        <f t="shared" si="333"/>
        <v>0</v>
      </c>
      <c r="HH83" s="253">
        <f t="shared" si="333"/>
        <v>0</v>
      </c>
      <c r="HI83" s="253">
        <f t="shared" si="333"/>
        <v>0</v>
      </c>
      <c r="HJ83" s="253">
        <f t="shared" si="333"/>
        <v>0</v>
      </c>
      <c r="HK83" s="253">
        <f t="shared" si="333"/>
        <v>0</v>
      </c>
      <c r="HL83" s="253">
        <f t="shared" si="333"/>
        <v>0</v>
      </c>
      <c r="HM83" s="253">
        <f t="shared" si="333"/>
        <v>0</v>
      </c>
      <c r="HN83" s="254">
        <f t="shared" si="333"/>
        <v>0</v>
      </c>
      <c r="HO83" s="252" t="e">
        <f t="shared" si="334"/>
        <v>#REF!</v>
      </c>
      <c r="HP83" s="253" t="e">
        <f t="shared" si="334"/>
        <v>#REF!</v>
      </c>
      <c r="HQ83" s="253">
        <f t="shared" si="334"/>
        <v>0</v>
      </c>
      <c r="HR83" s="253">
        <f t="shared" si="334"/>
        <v>0</v>
      </c>
      <c r="HS83" s="253">
        <f t="shared" si="334"/>
        <v>0</v>
      </c>
      <c r="HT83" s="253">
        <f t="shared" si="334"/>
        <v>0</v>
      </c>
      <c r="HU83" s="253">
        <f t="shared" si="334"/>
        <v>0</v>
      </c>
      <c r="HV83" s="254">
        <f t="shared" si="334"/>
        <v>0</v>
      </c>
      <c r="HW83" s="252">
        <f t="shared" si="335"/>
        <v>0</v>
      </c>
      <c r="HX83" s="253">
        <f t="shared" si="335"/>
        <v>0</v>
      </c>
      <c r="HY83" s="253">
        <f t="shared" si="335"/>
        <v>0</v>
      </c>
      <c r="HZ83" s="253">
        <f t="shared" si="335"/>
        <v>0</v>
      </c>
      <c r="IA83" s="253">
        <f t="shared" si="335"/>
        <v>0</v>
      </c>
      <c r="IB83" s="253">
        <f t="shared" si="335"/>
        <v>0</v>
      </c>
      <c r="IC83" s="253">
        <f t="shared" si="335"/>
        <v>0</v>
      </c>
      <c r="ID83" s="254">
        <f t="shared" si="335"/>
        <v>0</v>
      </c>
      <c r="IE83" s="252">
        <f t="shared" si="336"/>
        <v>0</v>
      </c>
      <c r="IF83" s="253">
        <f t="shared" si="336"/>
        <v>0</v>
      </c>
      <c r="IG83" s="253">
        <f t="shared" si="336"/>
        <v>0</v>
      </c>
      <c r="IH83" s="253">
        <f t="shared" si="336"/>
        <v>0</v>
      </c>
      <c r="II83" s="253">
        <f t="shared" si="336"/>
        <v>0</v>
      </c>
      <c r="IJ83" s="253">
        <f t="shared" si="336"/>
        <v>0</v>
      </c>
      <c r="IK83" s="253">
        <f t="shared" si="336"/>
        <v>0</v>
      </c>
      <c r="IL83" s="254">
        <f t="shared" si="336"/>
        <v>0</v>
      </c>
      <c r="IM83" s="255" t="e">
        <f t="shared" si="203"/>
        <v>#REF!</v>
      </c>
      <c r="IN83" s="256">
        <f t="shared" si="204"/>
        <v>0</v>
      </c>
      <c r="IO83" s="256" t="e">
        <f t="shared" si="205"/>
        <v>#REF!</v>
      </c>
      <c r="IP83" s="256">
        <f t="shared" si="206"/>
        <v>0</v>
      </c>
      <c r="IQ83" s="257">
        <f t="shared" si="207"/>
        <v>0</v>
      </c>
      <c r="IR83" s="404" t="e">
        <f t="shared" si="195"/>
        <v>#REF!</v>
      </c>
      <c r="IS83" s="250">
        <f t="shared" si="202"/>
        <v>15</v>
      </c>
      <c r="IT83" s="258" t="e">
        <f t="shared" si="328"/>
        <v>#REF!</v>
      </c>
      <c r="IU83" s="664">
        <v>2400</v>
      </c>
      <c r="IV83" s="409">
        <v>3</v>
      </c>
      <c r="IW83" s="648" t="s">
        <v>221</v>
      </c>
      <c r="IX83" s="649" t="e">
        <f t="shared" si="196"/>
        <v>#REF!</v>
      </c>
      <c r="IY83" s="650" t="e">
        <f t="shared" si="329"/>
        <v>#REF!</v>
      </c>
      <c r="IZ83" s="651">
        <v>3</v>
      </c>
      <c r="JA83" s="652">
        <v>2</v>
      </c>
      <c r="JB83" s="650" t="e">
        <f t="shared" si="330"/>
        <v>#REF!</v>
      </c>
      <c r="JC83" s="651">
        <f t="shared" si="337"/>
        <v>3</v>
      </c>
      <c r="JD83" s="652">
        <f t="shared" si="337"/>
        <v>2</v>
      </c>
      <c r="JE83" s="653" t="e">
        <f t="shared" si="331"/>
        <v>#REF!</v>
      </c>
      <c r="JF83" s="654">
        <v>3</v>
      </c>
      <c r="JG83" s="652">
        <v>2</v>
      </c>
      <c r="JH83" s="653"/>
      <c r="JI83" s="654"/>
      <c r="JJ83" s="655"/>
      <c r="JK83" s="418"/>
      <c r="JL83" s="419"/>
      <c r="JM83" s="420"/>
      <c r="JN83" s="662">
        <v>1</v>
      </c>
      <c r="JO83" s="662">
        <v>1.4</v>
      </c>
      <c r="JP83" s="662">
        <v>1</v>
      </c>
      <c r="JQ83" s="662">
        <v>1</v>
      </c>
      <c r="JR83" s="663">
        <v>1</v>
      </c>
      <c r="JS83" s="658" t="e">
        <f t="shared" si="201"/>
        <v>#REF!</v>
      </c>
    </row>
    <row r="84" spans="25:279" ht="20.100000000000001" hidden="1" customHeight="1">
      <c r="Y84" s="380" t="e">
        <f>N!IK59</f>
        <v>#REF!</v>
      </c>
      <c r="Z84" s="377" t="s">
        <v>41</v>
      </c>
      <c r="AA84" s="244">
        <f>IF(AA$32="",IF(AA$31="",(SUMIF(S!$HC$15:$HL$15,'Ciclo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Semaforico'!AA$30,O!$HC59:$HL59))*AA$31),(SUMIF(S!$HC$15:$HL$15,'Ciclo Semaforico'!AA$32,S!$HC59:$HL59)+SUMIF(N!$HC$15:$HL$15,'Ciclo Semaforico'!AA$32,N!$HC59:$HL59)+SUMIF(E!$HC$15:$HL$15,'Ciclo Semaforico'!AA$32,E!$HC59:$HL59)+SUMIF(O!$HC$15:$HL$15,'Ciclo Semaforico'!AA$32,O!$HC59:$HL59))-IF(AA$31="",(SUMIF(S!$HC$15:$HL$15,'Ciclo Semaforico'!AA$30,S!$HC59:$HL59)+SUMIF(N!$HC$15:$HL$15,'Ciclo Semaforico'!AA$30,N!$HC59:$HL59)+SUMIF(E!$HC$15:$HL$15,'Ciclo Semaforico'!AA$30,E!$HC59:$HL59)+SUMIF(O!$HC$15:$HL$15,'Ciclo Semaforico'!AA$30,O!$HC59:$HL59)),(SUMIF(S!$HC$15:$HL$15,'Ciclo Semaforico'!AA$30,S!$HC59:$HL59)+SUMIF(N!$HC$15:$HL$15,'Ciclo Semaforico'!AA$30,N!$HC59:$HL59)+SUMIF(E!$HC$15:$HL$15,'Ciclo Semaforico'!AA$30,E!$HC59:$HL59)+SUMIF(O!$HC$15:$HL$15,'Ciclo Semaforico'!AA$30,O!$HC59:$HL59))*AA$31))</f>
        <v>0</v>
      </c>
      <c r="AB84" s="245">
        <f>IF(AB$32="",IF(AB$31="",(SUMIF(S!$HC$15:$HL$15,'Ciclo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Semaforico'!AB$30,O!$HC59:$HL59))*AB$31),(SUMIF(S!$HC$15:$HL$15,'Ciclo Semaforico'!AB$32,S!$HC59:$HL59)+SUMIF(N!$HC$15:$HL$15,'Ciclo Semaforico'!AB$32,N!$HC59:$HL59)+SUMIF(E!$HC$15:$HL$15,'Ciclo Semaforico'!AB$32,E!$HC59:$HL59)+SUMIF(O!$HC$15:$HL$15,'Ciclo Semaforico'!AB$32,O!$HC59:$HL59))-IF(AB$31="",(SUMIF(S!$HC$15:$HL$15,'Ciclo Semaforico'!AB$30,S!$HC59:$HL59)+SUMIF(N!$HC$15:$HL$15,'Ciclo Semaforico'!AB$30,N!$HC59:$HL59)+SUMIF(E!$HC$15:$HL$15,'Ciclo Semaforico'!AB$30,E!$HC59:$HL59)+SUMIF(O!$HC$15:$HL$15,'Ciclo Semaforico'!AB$30,O!$HC59:$HL59)),(SUMIF(S!$HC$15:$HL$15,'Ciclo Semaforico'!AB$30,S!$HC59:$HL59)+SUMIF(N!$HC$15:$HL$15,'Ciclo Semaforico'!AB$30,N!$HC59:$HL59)+SUMIF(E!$HC$15:$HL$15,'Ciclo Semaforico'!AB$30,E!$HC59:$HL59)+SUMIF(O!$HC$15:$HL$15,'Ciclo Semaforico'!AB$30,O!$HC59:$HL59))*AB$31))</f>
        <v>0</v>
      </c>
      <c r="AC84" s="245">
        <f>IF(AC$32="",IF(AC$31="",(SUMIF(S!$HC$15:$HL$15,'Ciclo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Semaforico'!AC$30,O!$HC59:$HL59))*AC$31),(SUMIF(S!$HC$15:$HL$15,'Ciclo Semaforico'!AC$32,S!$HC59:$HL59)+SUMIF(N!$HC$15:$HL$15,'Ciclo Semaforico'!AC$32,N!$HC59:$HL59)+SUMIF(E!$HC$15:$HL$15,'Ciclo Semaforico'!AC$32,E!$HC59:$HL59)+SUMIF(O!$HC$15:$HL$15,'Ciclo Semaforico'!AC$32,O!$HC59:$HL59))-IF(AC$31="",(SUMIF(S!$HC$15:$HL$15,'Ciclo Semaforico'!AC$30,S!$HC59:$HL59)+SUMIF(N!$HC$15:$HL$15,'Ciclo Semaforico'!AC$30,N!$HC59:$HL59)+SUMIF(E!$HC$15:$HL$15,'Ciclo Semaforico'!AC$30,E!$HC59:$HL59)+SUMIF(O!$HC$15:$HL$15,'Ciclo Semaforico'!AC$30,O!$HC59:$HL59)),(SUMIF(S!$HC$15:$HL$15,'Ciclo Semaforico'!AC$30,S!$HC59:$HL59)+SUMIF(N!$HC$15:$HL$15,'Ciclo Semaforico'!AC$30,N!$HC59:$HL59)+SUMIF(E!$HC$15:$HL$15,'Ciclo Semaforico'!AC$30,E!$HC59:$HL59)+SUMIF(O!$HC$15:$HL$15,'Ciclo Semaforico'!AC$30,O!$HC59:$HL59))*AC$31))</f>
        <v>0</v>
      </c>
      <c r="AD84" s="245">
        <f>IF(AD$32="",IF(AD$31="",(SUMIF(S!$HC$15:$HL$15,'Ciclo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Semaforico'!AD$30,O!$HC59:$HL59))*AD$31),(SUMIF(S!$HC$15:$HL$15,'Ciclo Semaforico'!AD$32,S!$HC59:$HL59)+SUMIF(N!$HC$15:$HL$15,'Ciclo Semaforico'!AD$32,N!$HC59:$HL59)+SUMIF(E!$HC$15:$HL$15,'Ciclo Semaforico'!AD$32,E!$HC59:$HL59)+SUMIF(O!$HC$15:$HL$15,'Ciclo Semaforico'!AD$32,O!$HC59:$HL59))-IF(AD$31="",(SUMIF(S!$HC$15:$HL$15,'Ciclo Semaforico'!AD$30,S!$HC59:$HL59)+SUMIF(N!$HC$15:$HL$15,'Ciclo Semaforico'!AD$30,N!$HC59:$HL59)+SUMIF(E!$HC$15:$HL$15,'Ciclo Semaforico'!AD$30,E!$HC59:$HL59)+SUMIF(O!$HC$15:$HL$15,'Ciclo Semaforico'!AD$30,O!$HC59:$HL59)),(SUMIF(S!$HC$15:$HL$15,'Ciclo Semaforico'!AD$30,S!$HC59:$HL59)+SUMIF(N!$HC$15:$HL$15,'Ciclo Semaforico'!AD$30,N!$HC59:$HL59)+SUMIF(E!$HC$15:$HL$15,'Ciclo Semaforico'!AD$30,E!$HC59:$HL59)+SUMIF(O!$HC$15:$HL$15,'Ciclo Semaforico'!AD$30,O!$HC59:$HL59))*AD$31))</f>
        <v>0</v>
      </c>
      <c r="AE84" s="245" t="e">
        <f>IF(AE$32="",IF(AE$31="",(SUMIF(S!$HC$15:$HL$15,'Ciclo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Semaforico'!AE$30,O!$HC59:$HL59))*AE$31),(SUMIF(S!$HC$15:$HL$15,'Ciclo Semaforico'!AE$32,S!$HC59:$HL59)+SUMIF(N!$HC$15:$HL$15,'Ciclo Semaforico'!AE$32,N!$HC59:$HL59)+SUMIF(E!$HC$15:$HL$15,'Ciclo Semaforico'!AE$32,E!$HC59:$HL59)+SUMIF(O!$HC$15:$HL$15,'Ciclo Semaforico'!AE$32,O!$HC59:$HL59))-IF(AE$31="",(SUMIF(S!$HC$15:$HL$15,'Ciclo Semaforico'!AE$30,S!$HC59:$HL59)+SUMIF(N!$HC$15:$HL$15,'Ciclo Semaforico'!AE$30,N!$HC59:$HL59)+SUMIF(E!$HC$15:$HL$15,'Ciclo Semaforico'!AE$30,E!$HC59:$HL59)+SUMIF(O!$HC$15:$HL$15,'Ciclo Semaforico'!AE$30,O!$HC59:$HL59)),(SUMIF(S!$HC$15:$HL$15,'Ciclo Semaforico'!AE$30,S!$HC59:$HL59)+SUMIF(N!$HC$15:$HL$15,'Ciclo Semaforico'!AE$30,N!$HC59:$HL59)+SUMIF(E!$HC$15:$HL$15,'Ciclo Semaforico'!AE$30,E!$HC59:$HL59)+SUMIF(O!$HC$15:$HL$15,'Ciclo Semaforico'!AE$30,O!$HC59:$HL59))*AE$31))</f>
        <v>#REF!</v>
      </c>
      <c r="AF84" s="245">
        <f>IF(AF$32="",IF(AF$31="",(SUMIF(S!$HC$15:$HL$15,'Ciclo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Semaforico'!AF$30,O!$HC59:$HL59))*AF$31),(SUMIF(S!$HC$15:$HL$15,'Ciclo Semaforico'!AF$32,S!$HC59:$HL59)+SUMIF(N!$HC$15:$HL$15,'Ciclo Semaforico'!AF$32,N!$HC59:$HL59)+SUMIF(E!$HC$15:$HL$15,'Ciclo Semaforico'!AF$32,E!$HC59:$HL59)+SUMIF(O!$HC$15:$HL$15,'Ciclo Semaforico'!AF$32,O!$HC59:$HL59))-IF(AF$31="",(SUMIF(S!$HC$15:$HL$15,'Ciclo Semaforico'!AF$30,S!$HC59:$HL59)+SUMIF(N!$HC$15:$HL$15,'Ciclo Semaforico'!AF$30,N!$HC59:$HL59)+SUMIF(E!$HC$15:$HL$15,'Ciclo Semaforico'!AF$30,E!$HC59:$HL59)+SUMIF(O!$HC$15:$HL$15,'Ciclo Semaforico'!AF$30,O!$HC59:$HL59)),(SUMIF(S!$HC$15:$HL$15,'Ciclo Semaforico'!AF$30,S!$HC59:$HL59)+SUMIF(N!$HC$15:$HL$15,'Ciclo Semaforico'!AF$30,N!$HC59:$HL59)+SUMIF(E!$HC$15:$HL$15,'Ciclo Semaforico'!AF$30,E!$HC59:$HL59)+SUMIF(O!$HC$15:$HL$15,'Ciclo Semaforico'!AF$30,O!$HC59:$HL59))*AF$31))</f>
        <v>0</v>
      </c>
      <c r="AG84" s="245">
        <f>IF(AG$32="",IF(AG$31="",(SUMIF(S!$HC$15:$HL$15,'Ciclo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Semaforico'!AG$30,O!$HC59:$HL59))*AG$31),(SUMIF(S!$HC$15:$HL$15,'Ciclo Semaforico'!AG$32,S!$HC59:$HL59)+SUMIF(N!$HC$15:$HL$15,'Ciclo Semaforico'!AG$32,N!$HC59:$HL59)+SUMIF(E!$HC$15:$HL$15,'Ciclo Semaforico'!AG$32,E!$HC59:$HL59)+SUMIF(O!$HC$15:$HL$15,'Ciclo Semaforico'!AG$32,O!$HC59:$HL59))-IF(AG$31="",(SUMIF(S!$HC$15:$HL$15,'Ciclo Semaforico'!AG$30,S!$HC59:$HL59)+SUMIF(N!$HC$15:$HL$15,'Ciclo Semaforico'!AG$30,N!$HC59:$HL59)+SUMIF(E!$HC$15:$HL$15,'Ciclo Semaforico'!AG$30,E!$HC59:$HL59)+SUMIF(O!$HC$15:$HL$15,'Ciclo Semaforico'!AG$30,O!$HC59:$HL59)),(SUMIF(S!$HC$15:$HL$15,'Ciclo Semaforico'!AG$30,S!$HC59:$HL59)+SUMIF(N!$HC$15:$HL$15,'Ciclo Semaforico'!AG$30,N!$HC59:$HL59)+SUMIF(E!$HC$15:$HL$15,'Ciclo Semaforico'!AG$30,E!$HC59:$HL59)+SUMIF(O!$HC$15:$HL$15,'Ciclo Semaforico'!AG$30,O!$HC59:$HL59))*AG$31))</f>
        <v>0</v>
      </c>
      <c r="AH84" s="245">
        <f>IF(AH$32="",IF(AH$31="",(SUMIF(S!$HC$15:$HL$15,'Ciclo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Semaforico'!AH$30,O!$HC59:$HL59))*AH$31),(SUMIF(S!$HC$15:$HL$15,'Ciclo Semaforico'!AH$32,S!$HC59:$HL59)+SUMIF(N!$HC$15:$HL$15,'Ciclo Semaforico'!AH$32,N!$HC59:$HL59)+SUMIF(E!$HC$15:$HL$15,'Ciclo Semaforico'!AH$32,E!$HC59:$HL59)+SUMIF(O!$HC$15:$HL$15,'Ciclo Semaforico'!AH$32,O!$HC59:$HL59))-IF(AH$31="",(SUMIF(S!$HC$15:$HL$15,'Ciclo Semaforico'!AH$30,S!$HC59:$HL59)+SUMIF(N!$HC$15:$HL$15,'Ciclo Semaforico'!AH$30,N!$HC59:$HL59)+SUMIF(E!$HC$15:$HL$15,'Ciclo Semaforico'!AH$30,E!$HC59:$HL59)+SUMIF(O!$HC$15:$HL$15,'Ciclo Semaforico'!AH$30,O!$HC59:$HL59)),(SUMIF(S!$HC$15:$HL$15,'Ciclo Semaforico'!AH$30,S!$HC59:$HL59)+SUMIF(N!$HC$15:$HL$15,'Ciclo Semaforico'!AH$30,N!$HC59:$HL59)+SUMIF(E!$HC$15:$HL$15,'Ciclo Semaforico'!AH$30,E!$HC59:$HL59)+SUMIF(O!$HC$15:$HL$15,'Ciclo Semaforico'!AH$30,O!$HC59:$HL59))*AH$31))</f>
        <v>0</v>
      </c>
      <c r="AI84" s="245">
        <f>IF(AI$32="",IF(AI$31="",(SUMIF(S!$HC$15:$HL$15,'Ciclo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Semaforico'!AI$30,O!$HC59:$HL59))*AI$31),(SUMIF(S!$HC$15:$HL$15,'Ciclo Semaforico'!AI$32,S!$HC59:$HL59)+SUMIF(N!$HC$15:$HL$15,'Ciclo Semaforico'!AI$32,N!$HC59:$HL59)+SUMIF(E!$HC$15:$HL$15,'Ciclo Semaforico'!AI$32,E!$HC59:$HL59)+SUMIF(O!$HC$15:$HL$15,'Ciclo Semaforico'!AI$32,O!$HC59:$HL59))-IF(AI$31="",(SUMIF(S!$HC$15:$HL$15,'Ciclo Semaforico'!AI$30,S!$HC59:$HL59)+SUMIF(N!$HC$15:$HL$15,'Ciclo Semaforico'!AI$30,N!$HC59:$HL59)+SUMIF(E!$HC$15:$HL$15,'Ciclo Semaforico'!AI$30,E!$HC59:$HL59)+SUMIF(O!$HC$15:$HL$15,'Ciclo Semaforico'!AI$30,O!$HC59:$HL59)),(SUMIF(S!$HC$15:$HL$15,'Ciclo Semaforico'!AI$30,S!$HC59:$HL59)+SUMIF(N!$HC$15:$HL$15,'Ciclo Semaforico'!AI$30,N!$HC59:$HL59)+SUMIF(E!$HC$15:$HL$15,'Ciclo Semaforico'!AI$30,E!$HC59:$HL59)+SUMIF(O!$HC$15:$HL$15,'Ciclo Semaforico'!AI$30,O!$HC59:$HL59))*AI$31))</f>
        <v>0</v>
      </c>
      <c r="AJ84" s="245">
        <f>IF(AJ$32="",IF(AJ$31="",(SUMIF(S!$HC$15:$HL$15,'Ciclo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Semaforico'!AJ$30,O!$HC59:$HL59))*AJ$31),(SUMIF(S!$HC$15:$HL$15,'Ciclo Semaforico'!AJ$32,S!$HC59:$HL59)+SUMIF(N!$HC$15:$HL$15,'Ciclo Semaforico'!AJ$32,N!$HC59:$HL59)+SUMIF(E!$HC$15:$HL$15,'Ciclo Semaforico'!AJ$32,E!$HC59:$HL59)+SUMIF(O!$HC$15:$HL$15,'Ciclo Semaforico'!AJ$32,O!$HC59:$HL59))-IF(AJ$31="",(SUMIF(S!$HC$15:$HL$15,'Ciclo Semaforico'!AJ$30,S!$HC59:$HL59)+SUMIF(N!$HC$15:$HL$15,'Ciclo Semaforico'!AJ$30,N!$HC59:$HL59)+SUMIF(E!$HC$15:$HL$15,'Ciclo Semaforico'!AJ$30,E!$HC59:$HL59)+SUMIF(O!$HC$15:$HL$15,'Ciclo Semaforico'!AJ$30,O!$HC59:$HL59)),(SUMIF(S!$HC$15:$HL$15,'Ciclo Semaforico'!AJ$30,S!$HC59:$HL59)+SUMIF(N!$HC$15:$HL$15,'Ciclo Semaforico'!AJ$30,N!$HC59:$HL59)+SUMIF(E!$HC$15:$HL$15,'Ciclo Semaforico'!AJ$30,E!$HC59:$HL59)+SUMIF(O!$HC$15:$HL$15,'Ciclo Semaforico'!AJ$30,O!$HC59:$HL59))*AJ$31))</f>
        <v>0</v>
      </c>
      <c r="AK84" s="245">
        <f>IF(AK$32="",IF(AK$31="",(SUMIF(S!$HC$15:$HL$15,'Ciclo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Semaforico'!AK$30,O!$HC59:$HL59))*AK$31),(SUMIF(S!$HC$15:$HL$15,'Ciclo Semaforico'!AK$32,S!$HC59:$HL59)+SUMIF(N!$HC$15:$HL$15,'Ciclo Semaforico'!AK$32,N!$HC59:$HL59)+SUMIF(E!$HC$15:$HL$15,'Ciclo Semaforico'!AK$32,E!$HC59:$HL59)+SUMIF(O!$HC$15:$HL$15,'Ciclo Semaforico'!AK$32,O!$HC59:$HL59))-IF(AK$31="",(SUMIF(S!$HC$15:$HL$15,'Ciclo Semaforico'!AK$30,S!$HC59:$HL59)+SUMIF(N!$HC$15:$HL$15,'Ciclo Semaforico'!AK$30,N!$HC59:$HL59)+SUMIF(E!$HC$15:$HL$15,'Ciclo Semaforico'!AK$30,E!$HC59:$HL59)+SUMIF(O!$HC$15:$HL$15,'Ciclo Semaforico'!AK$30,O!$HC59:$HL59)),(SUMIF(S!$HC$15:$HL$15,'Ciclo Semaforico'!AK$30,S!$HC59:$HL59)+SUMIF(N!$HC$15:$HL$15,'Ciclo Semaforico'!AK$30,N!$HC59:$HL59)+SUMIF(E!$HC$15:$HL$15,'Ciclo Semaforico'!AK$30,E!$HC59:$HL59)+SUMIF(O!$HC$15:$HL$15,'Ciclo Semaforico'!AK$30,O!$HC59:$HL59))*AK$31))</f>
        <v>0</v>
      </c>
      <c r="AL84" s="246">
        <f>IF(AL$32="",IF(AL$31="",(SUMIF(S!$HC$15:$HL$15,'Ciclo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Semaforico'!AL$30,O!$HC59:$HL59))*AL$31),(SUMIF(S!$HC$15:$HL$15,'Ciclo Semaforico'!AL$32,S!$HC59:$HL59)+SUMIF(N!$HC$15:$HL$15,'Ciclo Semaforico'!AL$32,N!$HC59:$HL59)+SUMIF(E!$HC$15:$HL$15,'Ciclo Semaforico'!AL$32,E!$HC59:$HL59)+SUMIF(O!$HC$15:$HL$15,'Ciclo Semaforico'!AL$32,O!$HC59:$HL59))-IF(AL$31="",(SUMIF(S!$HC$15:$HL$15,'Ciclo Semaforico'!AL$30,S!$HC59:$HL59)+SUMIF(N!$HC$15:$HL$15,'Ciclo Semaforico'!AL$30,N!$HC59:$HL59)+SUMIF(E!$HC$15:$HL$15,'Ciclo Semaforico'!AL$30,E!$HC59:$HL59)+SUMIF(O!$HC$15:$HL$15,'Ciclo Semaforico'!AL$30,O!$HC59:$HL59)),(SUMIF(S!$HC$15:$HL$15,'Ciclo Semaforico'!AL$30,S!$HC59:$HL59)+SUMIF(N!$HC$15:$HL$15,'Ciclo Semaforico'!AL$30,N!$HC59:$HL59)+SUMIF(E!$HC$15:$HL$15,'Ciclo Semaforico'!AL$30,E!$HC59:$HL59)+SUMIF(O!$HC$15:$HL$15,'Ciclo Semaforico'!AL$30,O!$HC59:$HL59))*AL$31))</f>
        <v>0</v>
      </c>
      <c r="AM84" s="244">
        <f>IF(AM$32="",IF(AM$31="",(SUMIF(S!$HC$15:$HL$15,'Ciclo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Semaforico'!AM$30,O!$HC59:$HL59))*AM$31),(SUMIF(S!$HC$15:$HL$15,'Ciclo Semaforico'!AM$32,S!$HC59:$HL59)+SUMIF(N!$HC$15:$HL$15,'Ciclo Semaforico'!AM$32,N!$HC59:$HL59)+SUMIF(E!$HC$15:$HL$15,'Ciclo Semaforico'!AM$32,E!$HC59:$HL59)+SUMIF(O!$HC$15:$HL$15,'Ciclo Semaforico'!AM$32,O!$HC59:$HL59))-IF(AM$31="",(SUMIF(S!$HC$15:$HL$15,'Ciclo Semaforico'!AM$30,S!$HC59:$HL59)+SUMIF(N!$HC$15:$HL$15,'Ciclo Semaforico'!AM$30,N!$HC59:$HL59)+SUMIF(E!$HC$15:$HL$15,'Ciclo Semaforico'!AM$30,E!$HC59:$HL59)+SUMIF(O!$HC$15:$HL$15,'Ciclo Semaforico'!AM$30,O!$HC59:$HL59)),(SUMIF(S!$HC$15:$HL$15,'Ciclo Semaforico'!AM$30,S!$HC59:$HL59)+SUMIF(N!$HC$15:$HL$15,'Ciclo Semaforico'!AM$30,N!$HC59:$HL59)+SUMIF(E!$HC$15:$HL$15,'Ciclo Semaforico'!AM$30,E!$HC59:$HL59)+SUMIF(O!$HC$15:$HL$15,'Ciclo Semaforico'!AM$30,O!$HC59:$HL59))*AM$31))</f>
        <v>0</v>
      </c>
      <c r="AN84" s="245">
        <f>IF(AN$32="",IF(AN$31="",(SUMIF(S!$HC$15:$HL$15,'Ciclo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Semaforico'!AN$30,O!$HC59:$HL59))*AN$31),(SUMIF(S!$HC$15:$HL$15,'Ciclo Semaforico'!AN$32,S!$HC59:$HL59)+SUMIF(N!$HC$15:$HL$15,'Ciclo Semaforico'!AN$32,N!$HC59:$HL59)+SUMIF(E!$HC$15:$HL$15,'Ciclo Semaforico'!AN$32,E!$HC59:$HL59)+SUMIF(O!$HC$15:$HL$15,'Ciclo Semaforico'!AN$32,O!$HC59:$HL59))-IF(AN$31="",(SUMIF(S!$HC$15:$HL$15,'Ciclo Semaforico'!AN$30,S!$HC59:$HL59)+SUMIF(N!$HC$15:$HL$15,'Ciclo Semaforico'!AN$30,N!$HC59:$HL59)+SUMIF(E!$HC$15:$HL$15,'Ciclo Semaforico'!AN$30,E!$HC59:$HL59)+SUMIF(O!$HC$15:$HL$15,'Ciclo Semaforico'!AN$30,O!$HC59:$HL59)),(SUMIF(S!$HC$15:$HL$15,'Ciclo Semaforico'!AN$30,S!$HC59:$HL59)+SUMIF(N!$HC$15:$HL$15,'Ciclo Semaforico'!AN$30,N!$HC59:$HL59)+SUMIF(E!$HC$15:$HL$15,'Ciclo Semaforico'!AN$30,E!$HC59:$HL59)+SUMIF(O!$HC$15:$HL$15,'Ciclo Semaforico'!AN$30,O!$HC59:$HL59))*AN$31))</f>
        <v>0</v>
      </c>
      <c r="AO84" s="245">
        <f>IF(AO$32="",IF(AO$31="",(SUMIF(S!$HC$15:$HL$15,'Ciclo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Semaforico'!AO$30,O!$HC59:$HL59))*AO$31),(SUMIF(S!$HC$15:$HL$15,'Ciclo Semaforico'!AO$32,S!$HC59:$HL59)+SUMIF(N!$HC$15:$HL$15,'Ciclo Semaforico'!AO$32,N!$HC59:$HL59)+SUMIF(E!$HC$15:$HL$15,'Ciclo Semaforico'!AO$32,E!$HC59:$HL59)+SUMIF(O!$HC$15:$HL$15,'Ciclo Semaforico'!AO$32,O!$HC59:$HL59))-IF(AO$31="",(SUMIF(S!$HC$15:$HL$15,'Ciclo Semaforico'!AO$30,S!$HC59:$HL59)+SUMIF(N!$HC$15:$HL$15,'Ciclo Semaforico'!AO$30,N!$HC59:$HL59)+SUMIF(E!$HC$15:$HL$15,'Ciclo Semaforico'!AO$30,E!$HC59:$HL59)+SUMIF(O!$HC$15:$HL$15,'Ciclo Semaforico'!AO$30,O!$HC59:$HL59)),(SUMIF(S!$HC$15:$HL$15,'Ciclo Semaforico'!AO$30,S!$HC59:$HL59)+SUMIF(N!$HC$15:$HL$15,'Ciclo Semaforico'!AO$30,N!$HC59:$HL59)+SUMIF(E!$HC$15:$HL$15,'Ciclo Semaforico'!AO$30,E!$HC59:$HL59)+SUMIF(O!$HC$15:$HL$15,'Ciclo Semaforico'!AO$30,O!$HC59:$HL59))*AO$31))</f>
        <v>0</v>
      </c>
      <c r="AP84" s="245">
        <f>IF(AP$32="",IF(AP$31="",(SUMIF(S!$HC$15:$HL$15,'Ciclo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Semaforico'!AP$30,O!$HC59:$HL59))*AP$31),(SUMIF(S!$HC$15:$HL$15,'Ciclo Semaforico'!AP$32,S!$HC59:$HL59)+SUMIF(N!$HC$15:$HL$15,'Ciclo Semaforico'!AP$32,N!$HC59:$HL59)+SUMIF(E!$HC$15:$HL$15,'Ciclo Semaforico'!AP$32,E!$HC59:$HL59)+SUMIF(O!$HC$15:$HL$15,'Ciclo Semaforico'!AP$32,O!$HC59:$HL59))-IF(AP$31="",(SUMIF(S!$HC$15:$HL$15,'Ciclo Semaforico'!AP$30,S!$HC59:$HL59)+SUMIF(N!$HC$15:$HL$15,'Ciclo Semaforico'!AP$30,N!$HC59:$HL59)+SUMIF(E!$HC$15:$HL$15,'Ciclo Semaforico'!AP$30,E!$HC59:$HL59)+SUMIF(O!$HC$15:$HL$15,'Ciclo Semaforico'!AP$30,O!$HC59:$HL59)),(SUMIF(S!$HC$15:$HL$15,'Ciclo Semaforico'!AP$30,S!$HC59:$HL59)+SUMIF(N!$HC$15:$HL$15,'Ciclo Semaforico'!AP$30,N!$HC59:$HL59)+SUMIF(E!$HC$15:$HL$15,'Ciclo Semaforico'!AP$30,E!$HC59:$HL59)+SUMIF(O!$HC$15:$HL$15,'Ciclo Semaforico'!AP$30,O!$HC59:$HL59))*AP$31))</f>
        <v>0</v>
      </c>
      <c r="AQ84" s="245">
        <f>IF(AQ$32="",IF(AQ$31="",(SUMIF(S!$HC$15:$HL$15,'Ciclo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Semaforico'!AQ$30,O!$HC59:$HL59))*AQ$31),(SUMIF(S!$HC$15:$HL$15,'Ciclo Semaforico'!AQ$32,S!$HC59:$HL59)+SUMIF(N!$HC$15:$HL$15,'Ciclo Semaforico'!AQ$32,N!$HC59:$HL59)+SUMIF(E!$HC$15:$HL$15,'Ciclo Semaforico'!AQ$32,E!$HC59:$HL59)+SUMIF(O!$HC$15:$HL$15,'Ciclo Semaforico'!AQ$32,O!$HC59:$HL59))-IF(AQ$31="",(SUMIF(S!$HC$15:$HL$15,'Ciclo Semaforico'!AQ$30,S!$HC59:$HL59)+SUMIF(N!$HC$15:$HL$15,'Ciclo Semaforico'!AQ$30,N!$HC59:$HL59)+SUMIF(E!$HC$15:$HL$15,'Ciclo Semaforico'!AQ$30,E!$HC59:$HL59)+SUMIF(O!$HC$15:$HL$15,'Ciclo Semaforico'!AQ$30,O!$HC59:$HL59)),(SUMIF(S!$HC$15:$HL$15,'Ciclo Semaforico'!AQ$30,S!$HC59:$HL59)+SUMIF(N!$HC$15:$HL$15,'Ciclo Semaforico'!AQ$30,N!$HC59:$HL59)+SUMIF(E!$HC$15:$HL$15,'Ciclo Semaforico'!AQ$30,E!$HC59:$HL59)+SUMIF(O!$HC$15:$HL$15,'Ciclo Semaforico'!AQ$30,O!$HC59:$HL59))*AQ$31))</f>
        <v>0</v>
      </c>
      <c r="AR84" s="245">
        <f>IF(AR$32="",IF(AR$31="",(SUMIF(S!$HC$15:$HL$15,'Ciclo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Semaforico'!AR$30,O!$HC59:$HL59))*AR$31),(SUMIF(S!$HC$15:$HL$15,'Ciclo Semaforico'!AR$32,S!$HC59:$HL59)+SUMIF(N!$HC$15:$HL$15,'Ciclo Semaforico'!AR$32,N!$HC59:$HL59)+SUMIF(E!$HC$15:$HL$15,'Ciclo Semaforico'!AR$32,E!$HC59:$HL59)+SUMIF(O!$HC$15:$HL$15,'Ciclo Semaforico'!AR$32,O!$HC59:$HL59))-IF(AR$31="",(SUMIF(S!$HC$15:$HL$15,'Ciclo Semaforico'!AR$30,S!$HC59:$HL59)+SUMIF(N!$HC$15:$HL$15,'Ciclo Semaforico'!AR$30,N!$HC59:$HL59)+SUMIF(E!$HC$15:$HL$15,'Ciclo Semaforico'!AR$30,E!$HC59:$HL59)+SUMIF(O!$HC$15:$HL$15,'Ciclo Semaforico'!AR$30,O!$HC59:$HL59)),(SUMIF(S!$HC$15:$HL$15,'Ciclo Semaforico'!AR$30,S!$HC59:$HL59)+SUMIF(N!$HC$15:$HL$15,'Ciclo Semaforico'!AR$30,N!$HC59:$HL59)+SUMIF(E!$HC$15:$HL$15,'Ciclo Semaforico'!AR$30,E!$HC59:$HL59)+SUMIF(O!$HC$15:$HL$15,'Ciclo Semaforico'!AR$30,O!$HC59:$HL59))*AR$31))</f>
        <v>0</v>
      </c>
      <c r="AS84" s="245">
        <f>IF(AS$32="",IF(AS$31="",(SUMIF(S!$HC$15:$HL$15,'Ciclo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Semaforico'!AS$30,O!$HC59:$HL59))*AS$31),(SUMIF(S!$HC$15:$HL$15,'Ciclo Semaforico'!AS$32,S!$HC59:$HL59)+SUMIF(N!$HC$15:$HL$15,'Ciclo Semaforico'!AS$32,N!$HC59:$HL59)+SUMIF(E!$HC$15:$HL$15,'Ciclo Semaforico'!AS$32,E!$HC59:$HL59)+SUMIF(O!$HC$15:$HL$15,'Ciclo Semaforico'!AS$32,O!$HC59:$HL59))-IF(AS$31="",(SUMIF(S!$HC$15:$HL$15,'Ciclo Semaforico'!AS$30,S!$HC59:$HL59)+SUMIF(N!$HC$15:$HL$15,'Ciclo Semaforico'!AS$30,N!$HC59:$HL59)+SUMIF(E!$HC$15:$HL$15,'Ciclo Semaforico'!AS$30,E!$HC59:$HL59)+SUMIF(O!$HC$15:$HL$15,'Ciclo Semaforico'!AS$30,O!$HC59:$HL59)),(SUMIF(S!$HC$15:$HL$15,'Ciclo Semaforico'!AS$30,S!$HC59:$HL59)+SUMIF(N!$HC$15:$HL$15,'Ciclo Semaforico'!AS$30,N!$HC59:$HL59)+SUMIF(E!$HC$15:$HL$15,'Ciclo Semaforico'!AS$30,E!$HC59:$HL59)+SUMIF(O!$HC$15:$HL$15,'Ciclo Semaforico'!AS$30,O!$HC59:$HL59))*AS$31))</f>
        <v>0</v>
      </c>
      <c r="AT84" s="245">
        <f>IF(AT$32="",IF(AT$31="",(SUMIF(S!$HC$15:$HL$15,'Ciclo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Semaforico'!AT$30,O!$HC59:$HL59))*AT$31),(SUMIF(S!$HC$15:$HL$15,'Ciclo Semaforico'!AT$32,S!$HC59:$HL59)+SUMIF(N!$HC$15:$HL$15,'Ciclo Semaforico'!AT$32,N!$HC59:$HL59)+SUMIF(E!$HC$15:$HL$15,'Ciclo Semaforico'!AT$32,E!$HC59:$HL59)+SUMIF(O!$HC$15:$HL$15,'Ciclo Semaforico'!AT$32,O!$HC59:$HL59))-IF(AT$31="",(SUMIF(S!$HC$15:$HL$15,'Ciclo Semaforico'!AT$30,S!$HC59:$HL59)+SUMIF(N!$HC$15:$HL$15,'Ciclo Semaforico'!AT$30,N!$HC59:$HL59)+SUMIF(E!$HC$15:$HL$15,'Ciclo Semaforico'!AT$30,E!$HC59:$HL59)+SUMIF(O!$HC$15:$HL$15,'Ciclo Semaforico'!AT$30,O!$HC59:$HL59)),(SUMIF(S!$HC$15:$HL$15,'Ciclo Semaforico'!AT$30,S!$HC59:$HL59)+SUMIF(N!$HC$15:$HL$15,'Ciclo Semaforico'!AT$30,N!$HC59:$HL59)+SUMIF(E!$HC$15:$HL$15,'Ciclo Semaforico'!AT$30,E!$HC59:$HL59)+SUMIF(O!$HC$15:$HL$15,'Ciclo Semaforico'!AT$30,O!$HC59:$HL59))*AT$31))</f>
        <v>0</v>
      </c>
      <c r="AU84" s="245">
        <f>IF(AU$32="",IF(AU$31="",(SUMIF(S!$HC$15:$HL$15,'Ciclo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Semaforico'!AU$30,O!$HC59:$HL59))*AU$31),(SUMIF(S!$HC$15:$HL$15,'Ciclo Semaforico'!AU$32,S!$HC59:$HL59)+SUMIF(N!$HC$15:$HL$15,'Ciclo Semaforico'!AU$32,N!$HC59:$HL59)+SUMIF(E!$HC$15:$HL$15,'Ciclo Semaforico'!AU$32,E!$HC59:$HL59)+SUMIF(O!$HC$15:$HL$15,'Ciclo Semaforico'!AU$32,O!$HC59:$HL59))-IF(AU$31="",(SUMIF(S!$HC$15:$HL$15,'Ciclo Semaforico'!AU$30,S!$HC59:$HL59)+SUMIF(N!$HC$15:$HL$15,'Ciclo Semaforico'!AU$30,N!$HC59:$HL59)+SUMIF(E!$HC$15:$HL$15,'Ciclo Semaforico'!AU$30,E!$HC59:$HL59)+SUMIF(O!$HC$15:$HL$15,'Ciclo Semaforico'!AU$30,O!$HC59:$HL59)),(SUMIF(S!$HC$15:$HL$15,'Ciclo Semaforico'!AU$30,S!$HC59:$HL59)+SUMIF(N!$HC$15:$HL$15,'Ciclo Semaforico'!AU$30,N!$HC59:$HL59)+SUMIF(E!$HC$15:$HL$15,'Ciclo Semaforico'!AU$30,E!$HC59:$HL59)+SUMIF(O!$HC$15:$HL$15,'Ciclo Semaforico'!AU$30,O!$HC59:$HL59))*AU$31))</f>
        <v>0</v>
      </c>
      <c r="AV84" s="245">
        <f>IF(AV$32="",IF(AV$31="",(SUMIF(S!$HC$15:$HL$15,'Ciclo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Semaforico'!AV$30,O!$HC59:$HL59))*AV$31),(SUMIF(S!$HC$15:$HL$15,'Ciclo Semaforico'!AV$32,S!$HC59:$HL59)+SUMIF(N!$HC$15:$HL$15,'Ciclo Semaforico'!AV$32,N!$HC59:$HL59)+SUMIF(E!$HC$15:$HL$15,'Ciclo Semaforico'!AV$32,E!$HC59:$HL59)+SUMIF(O!$HC$15:$HL$15,'Ciclo Semaforico'!AV$32,O!$HC59:$HL59))-IF(AV$31="",(SUMIF(S!$HC$15:$HL$15,'Ciclo Semaforico'!AV$30,S!$HC59:$HL59)+SUMIF(N!$HC$15:$HL$15,'Ciclo Semaforico'!AV$30,N!$HC59:$HL59)+SUMIF(E!$HC$15:$HL$15,'Ciclo Semaforico'!AV$30,E!$HC59:$HL59)+SUMIF(O!$HC$15:$HL$15,'Ciclo Semaforico'!AV$30,O!$HC59:$HL59)),(SUMIF(S!$HC$15:$HL$15,'Ciclo Semaforico'!AV$30,S!$HC59:$HL59)+SUMIF(N!$HC$15:$HL$15,'Ciclo Semaforico'!AV$30,N!$HC59:$HL59)+SUMIF(E!$HC$15:$HL$15,'Ciclo Semaforico'!AV$30,E!$HC59:$HL59)+SUMIF(O!$HC$15:$HL$15,'Ciclo Semaforico'!AV$30,O!$HC59:$HL59))*AV$31))</f>
        <v>0</v>
      </c>
      <c r="AW84" s="245">
        <f>IF(AW$32="",IF(AW$31="",(SUMIF(S!$HC$15:$HL$15,'Ciclo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Semaforico'!AW$30,O!$HC59:$HL59))*AW$31),(SUMIF(S!$HC$15:$HL$15,'Ciclo Semaforico'!AW$32,S!$HC59:$HL59)+SUMIF(N!$HC$15:$HL$15,'Ciclo Semaforico'!AW$32,N!$HC59:$HL59)+SUMIF(E!$HC$15:$HL$15,'Ciclo Semaforico'!AW$32,E!$HC59:$HL59)+SUMIF(O!$HC$15:$HL$15,'Ciclo Semaforico'!AW$32,O!$HC59:$HL59))-IF(AW$31="",(SUMIF(S!$HC$15:$HL$15,'Ciclo Semaforico'!AW$30,S!$HC59:$HL59)+SUMIF(N!$HC$15:$HL$15,'Ciclo Semaforico'!AW$30,N!$HC59:$HL59)+SUMIF(E!$HC$15:$HL$15,'Ciclo Semaforico'!AW$30,E!$HC59:$HL59)+SUMIF(O!$HC$15:$HL$15,'Ciclo Semaforico'!AW$30,O!$HC59:$HL59)),(SUMIF(S!$HC$15:$HL$15,'Ciclo Semaforico'!AW$30,S!$HC59:$HL59)+SUMIF(N!$HC$15:$HL$15,'Ciclo Semaforico'!AW$30,N!$HC59:$HL59)+SUMIF(E!$HC$15:$HL$15,'Ciclo Semaforico'!AW$30,E!$HC59:$HL59)+SUMIF(O!$HC$15:$HL$15,'Ciclo Semaforico'!AW$30,O!$HC59:$HL59))*AW$31))</f>
        <v>0</v>
      </c>
      <c r="AX84" s="246">
        <f>IF(AX$32="",IF(AX$31="",(SUMIF(S!$HC$15:$HL$15,'Ciclo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Semaforico'!AX$30,O!$HC59:$HL59))*AX$31),(SUMIF(S!$HC$15:$HL$15,'Ciclo Semaforico'!AX$32,S!$HC59:$HL59)+SUMIF(N!$HC$15:$HL$15,'Ciclo Semaforico'!AX$32,N!$HC59:$HL59)+SUMIF(E!$HC$15:$HL$15,'Ciclo Semaforico'!AX$32,E!$HC59:$HL59)+SUMIF(O!$HC$15:$HL$15,'Ciclo Semaforico'!AX$32,O!$HC59:$HL59))-IF(AX$31="",(SUMIF(S!$HC$15:$HL$15,'Ciclo Semaforico'!AX$30,S!$HC59:$HL59)+SUMIF(N!$HC$15:$HL$15,'Ciclo Semaforico'!AX$30,N!$HC59:$HL59)+SUMIF(E!$HC$15:$HL$15,'Ciclo Semaforico'!AX$30,E!$HC59:$HL59)+SUMIF(O!$HC$15:$HL$15,'Ciclo Semaforico'!AX$30,O!$HC59:$HL59)),(SUMIF(S!$HC$15:$HL$15,'Ciclo Semaforico'!AX$30,S!$HC59:$HL59)+SUMIF(N!$HC$15:$HL$15,'Ciclo Semaforico'!AX$30,N!$HC59:$HL59)+SUMIF(E!$HC$15:$HL$15,'Ciclo Semaforico'!AX$30,E!$HC59:$HL59)+SUMIF(O!$HC$15:$HL$15,'Ciclo Semaforico'!AX$30,O!$HC59:$HL59))*AX$31))</f>
        <v>0</v>
      </c>
      <c r="AY84" s="244" t="e">
        <f>IF(AY$32="",IF(AY$31="",(SUMIF(S!$HC$15:$HL$15,'Ciclo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Semaforico'!AY$30,O!$HC59:$HL59))*AY$31),(SUMIF(S!$HC$15:$HL$15,'Ciclo Semaforico'!AY$32,S!$HC59:$HL59)+SUMIF(N!$HC$15:$HL$15,'Ciclo Semaforico'!AY$32,N!$HC59:$HL59)+SUMIF(E!$HC$15:$HL$15,'Ciclo Semaforico'!AY$32,E!$HC59:$HL59)+SUMIF(O!$HC$15:$HL$15,'Ciclo Semaforico'!AY$32,O!$HC59:$HL59))-IF(AY$31="",(SUMIF(S!$HC$15:$HL$15,'Ciclo Semaforico'!AY$30,S!$HC59:$HL59)+SUMIF(N!$HC$15:$HL$15,'Ciclo Semaforico'!AY$30,N!$HC59:$HL59)+SUMIF(E!$HC$15:$HL$15,'Ciclo Semaforico'!AY$30,E!$HC59:$HL59)+SUMIF(O!$HC$15:$HL$15,'Ciclo Semaforico'!AY$30,O!$HC59:$HL59)),(SUMIF(S!$HC$15:$HL$15,'Ciclo Semaforico'!AY$30,S!$HC59:$HL59)+SUMIF(N!$HC$15:$HL$15,'Ciclo Semaforico'!AY$30,N!$HC59:$HL59)+SUMIF(E!$HC$15:$HL$15,'Ciclo Semaforico'!AY$30,E!$HC59:$HL59)+SUMIF(O!$HC$15:$HL$15,'Ciclo Semaforico'!AY$30,O!$HC59:$HL59))*AY$31))</f>
        <v>#REF!</v>
      </c>
      <c r="AZ84" s="245" t="e">
        <f>IF(AZ$32="",IF(AZ$31="",(SUMIF(S!$HC$15:$HL$15,'Ciclo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Semaforico'!AZ$30,O!$HC59:$HL59))*AZ$31),(SUMIF(S!$HC$15:$HL$15,'Ciclo Semaforico'!AZ$32,S!$HC59:$HL59)+SUMIF(N!$HC$15:$HL$15,'Ciclo Semaforico'!AZ$32,N!$HC59:$HL59)+SUMIF(E!$HC$15:$HL$15,'Ciclo Semaforico'!AZ$32,E!$HC59:$HL59)+SUMIF(O!$HC$15:$HL$15,'Ciclo Semaforico'!AZ$32,O!$HC59:$HL59))-IF(AZ$31="",(SUMIF(S!$HC$15:$HL$15,'Ciclo Semaforico'!AZ$30,S!$HC59:$HL59)+SUMIF(N!$HC$15:$HL$15,'Ciclo Semaforico'!AZ$30,N!$HC59:$HL59)+SUMIF(E!$HC$15:$HL$15,'Ciclo Semaforico'!AZ$30,E!$HC59:$HL59)+SUMIF(O!$HC$15:$HL$15,'Ciclo Semaforico'!AZ$30,O!$HC59:$HL59)),(SUMIF(S!$HC$15:$HL$15,'Ciclo Semaforico'!AZ$30,S!$HC59:$HL59)+SUMIF(N!$HC$15:$HL$15,'Ciclo Semaforico'!AZ$30,N!$HC59:$HL59)+SUMIF(E!$HC$15:$HL$15,'Ciclo Semaforico'!AZ$30,E!$HC59:$HL59)+SUMIF(O!$HC$15:$HL$15,'Ciclo Semaforico'!AZ$30,O!$HC59:$HL59))*AZ$31))</f>
        <v>#REF!</v>
      </c>
      <c r="BA84" s="245" t="e">
        <f>IF(BA$32="",IF(BA$31="",(SUMIF(S!$HC$15:$HL$15,'Ciclo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Semaforico'!BA$30,O!$HC59:$HL59))*BA$31),(SUMIF(S!$HC$15:$HL$15,'Ciclo Semaforico'!BA$32,S!$HC59:$HL59)+SUMIF(N!$HC$15:$HL$15,'Ciclo Semaforico'!BA$32,N!$HC59:$HL59)+SUMIF(E!$HC$15:$HL$15,'Ciclo Semaforico'!BA$32,E!$HC59:$HL59)+SUMIF(O!$HC$15:$HL$15,'Ciclo Semaforico'!BA$32,O!$HC59:$HL59))-IF(BA$31="",(SUMIF(S!$HC$15:$HL$15,'Ciclo Semaforico'!BA$30,S!$HC59:$HL59)+SUMIF(N!$HC$15:$HL$15,'Ciclo Semaforico'!BA$30,N!$HC59:$HL59)+SUMIF(E!$HC$15:$HL$15,'Ciclo Semaforico'!BA$30,E!$HC59:$HL59)+SUMIF(O!$HC$15:$HL$15,'Ciclo Semaforico'!BA$30,O!$HC59:$HL59)),(SUMIF(S!$HC$15:$HL$15,'Ciclo Semaforico'!BA$30,S!$HC59:$HL59)+SUMIF(N!$HC$15:$HL$15,'Ciclo Semaforico'!BA$30,N!$HC59:$HL59)+SUMIF(E!$HC$15:$HL$15,'Ciclo Semaforico'!BA$30,E!$HC59:$HL59)+SUMIF(O!$HC$15:$HL$15,'Ciclo Semaforico'!BA$30,O!$HC59:$HL59))*BA$31))</f>
        <v>#REF!</v>
      </c>
      <c r="BB84" s="245" t="e">
        <f>IF(BB$32="",IF(BB$31="",(SUMIF(S!$HC$15:$HL$15,'Ciclo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Semaforico'!BB$30,O!$HC59:$HL59))*BB$31),(SUMIF(S!$HC$15:$HL$15,'Ciclo Semaforico'!BB$32,S!$HC59:$HL59)+SUMIF(N!$HC$15:$HL$15,'Ciclo Semaforico'!BB$32,N!$HC59:$HL59)+SUMIF(E!$HC$15:$HL$15,'Ciclo Semaforico'!BB$32,E!$HC59:$HL59)+SUMIF(O!$HC$15:$HL$15,'Ciclo Semaforico'!BB$32,O!$HC59:$HL59))-IF(BB$31="",(SUMIF(S!$HC$15:$HL$15,'Ciclo Semaforico'!BB$30,S!$HC59:$HL59)+SUMIF(N!$HC$15:$HL$15,'Ciclo Semaforico'!BB$30,N!$HC59:$HL59)+SUMIF(E!$HC$15:$HL$15,'Ciclo Semaforico'!BB$30,E!$HC59:$HL59)+SUMIF(O!$HC$15:$HL$15,'Ciclo Semaforico'!BB$30,O!$HC59:$HL59)),(SUMIF(S!$HC$15:$HL$15,'Ciclo Semaforico'!BB$30,S!$HC59:$HL59)+SUMIF(N!$HC$15:$HL$15,'Ciclo Semaforico'!BB$30,N!$HC59:$HL59)+SUMIF(E!$HC$15:$HL$15,'Ciclo Semaforico'!BB$30,E!$HC59:$HL59)+SUMIF(O!$HC$15:$HL$15,'Ciclo Semaforico'!BB$30,O!$HC59:$HL59))*BB$31))</f>
        <v>#REF!</v>
      </c>
      <c r="BC84" s="245" t="e">
        <f>IF(BC$32="",IF(BC$31="",(SUMIF(S!$HC$15:$HL$15,'Ciclo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Semaforico'!BC$30,O!$HC59:$HL59))*BC$31),(SUMIF(S!$HC$15:$HL$15,'Ciclo Semaforico'!BC$32,S!$HC59:$HL59)+SUMIF(N!$HC$15:$HL$15,'Ciclo Semaforico'!BC$32,N!$HC59:$HL59)+SUMIF(E!$HC$15:$HL$15,'Ciclo Semaforico'!BC$32,E!$HC59:$HL59)+SUMIF(O!$HC$15:$HL$15,'Ciclo Semaforico'!BC$32,O!$HC59:$HL59))-IF(BC$31="",(SUMIF(S!$HC$15:$HL$15,'Ciclo Semaforico'!BC$30,S!$HC59:$HL59)+SUMIF(N!$HC$15:$HL$15,'Ciclo Semaforico'!BC$30,N!$HC59:$HL59)+SUMIF(E!$HC$15:$HL$15,'Ciclo Semaforico'!BC$30,E!$HC59:$HL59)+SUMIF(O!$HC$15:$HL$15,'Ciclo Semaforico'!BC$30,O!$HC59:$HL59)),(SUMIF(S!$HC$15:$HL$15,'Ciclo Semaforico'!BC$30,S!$HC59:$HL59)+SUMIF(N!$HC$15:$HL$15,'Ciclo Semaforico'!BC$30,N!$HC59:$HL59)+SUMIF(E!$HC$15:$HL$15,'Ciclo Semaforico'!BC$30,E!$HC59:$HL59)+SUMIF(O!$HC$15:$HL$15,'Ciclo Semaforico'!BC$30,O!$HC59:$HL59))*BC$31))</f>
        <v>#REF!</v>
      </c>
      <c r="BD84" s="245" t="e">
        <f>IF(BD$32="",IF(BD$31="",(SUMIF(S!$HC$15:$HL$15,'Ciclo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Semaforico'!BD$30,O!$HC59:$HL59))*BD$31),(SUMIF(S!$HC$15:$HL$15,'Ciclo Semaforico'!BD$32,S!$HC59:$HL59)+SUMIF(N!$HC$15:$HL$15,'Ciclo Semaforico'!BD$32,N!$HC59:$HL59)+SUMIF(E!$HC$15:$HL$15,'Ciclo Semaforico'!BD$32,E!$HC59:$HL59)+SUMIF(O!$HC$15:$HL$15,'Ciclo Semaforico'!BD$32,O!$HC59:$HL59))-IF(BD$31="",(SUMIF(S!$HC$15:$HL$15,'Ciclo Semaforico'!BD$30,S!$HC59:$HL59)+SUMIF(N!$HC$15:$HL$15,'Ciclo Semaforico'!BD$30,N!$HC59:$HL59)+SUMIF(E!$HC$15:$HL$15,'Ciclo Semaforico'!BD$30,E!$HC59:$HL59)+SUMIF(O!$HC$15:$HL$15,'Ciclo Semaforico'!BD$30,O!$HC59:$HL59)),(SUMIF(S!$HC$15:$HL$15,'Ciclo Semaforico'!BD$30,S!$HC59:$HL59)+SUMIF(N!$HC$15:$HL$15,'Ciclo Semaforico'!BD$30,N!$HC59:$HL59)+SUMIF(E!$HC$15:$HL$15,'Ciclo Semaforico'!BD$30,E!$HC59:$HL59)+SUMIF(O!$HC$15:$HL$15,'Ciclo Semaforico'!BD$30,O!$HC59:$HL59))*BD$31))</f>
        <v>#REF!</v>
      </c>
      <c r="BE84" s="245">
        <f>IF(BE$32="",IF(BE$31="",(SUMIF(S!$HC$15:$HL$15,'Ciclo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Semaforico'!BE$30,O!$HC59:$HL59))*BE$31),(SUMIF(S!$HC$15:$HL$15,'Ciclo Semaforico'!BE$32,S!$HC59:$HL59)+SUMIF(N!$HC$15:$HL$15,'Ciclo Semaforico'!BE$32,N!$HC59:$HL59)+SUMIF(E!$HC$15:$HL$15,'Ciclo Semaforico'!BE$32,E!$HC59:$HL59)+SUMIF(O!$HC$15:$HL$15,'Ciclo Semaforico'!BE$32,O!$HC59:$HL59))-IF(BE$31="",(SUMIF(S!$HC$15:$HL$15,'Ciclo Semaforico'!BE$30,S!$HC59:$HL59)+SUMIF(N!$HC$15:$HL$15,'Ciclo Semaforico'!BE$30,N!$HC59:$HL59)+SUMIF(E!$HC$15:$HL$15,'Ciclo Semaforico'!BE$30,E!$HC59:$HL59)+SUMIF(O!$HC$15:$HL$15,'Ciclo Semaforico'!BE$30,O!$HC59:$HL59)),(SUMIF(S!$HC$15:$HL$15,'Ciclo Semaforico'!BE$30,S!$HC59:$HL59)+SUMIF(N!$HC$15:$HL$15,'Ciclo Semaforico'!BE$30,N!$HC59:$HL59)+SUMIF(E!$HC$15:$HL$15,'Ciclo Semaforico'!BE$30,E!$HC59:$HL59)+SUMIF(O!$HC$15:$HL$15,'Ciclo Semaforico'!BE$30,O!$HC59:$HL59))*BE$31))</f>
        <v>0</v>
      </c>
      <c r="BF84" s="245">
        <f>IF(BF$32="",IF(BF$31="",(SUMIF(S!$HC$15:$HL$15,'Ciclo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Semaforico'!BF$30,O!$HC59:$HL59))*BF$31),(SUMIF(S!$HC$15:$HL$15,'Ciclo Semaforico'!BF$32,S!$HC59:$HL59)+SUMIF(N!$HC$15:$HL$15,'Ciclo Semaforico'!BF$32,N!$HC59:$HL59)+SUMIF(E!$HC$15:$HL$15,'Ciclo Semaforico'!BF$32,E!$HC59:$HL59)+SUMIF(O!$HC$15:$HL$15,'Ciclo Semaforico'!BF$32,O!$HC59:$HL59))-IF(BF$31="",(SUMIF(S!$HC$15:$HL$15,'Ciclo Semaforico'!BF$30,S!$HC59:$HL59)+SUMIF(N!$HC$15:$HL$15,'Ciclo Semaforico'!BF$30,N!$HC59:$HL59)+SUMIF(E!$HC$15:$HL$15,'Ciclo Semaforico'!BF$30,E!$HC59:$HL59)+SUMIF(O!$HC$15:$HL$15,'Ciclo Semaforico'!BF$30,O!$HC59:$HL59)),(SUMIF(S!$HC$15:$HL$15,'Ciclo Semaforico'!BF$30,S!$HC59:$HL59)+SUMIF(N!$HC$15:$HL$15,'Ciclo Semaforico'!BF$30,N!$HC59:$HL59)+SUMIF(E!$HC$15:$HL$15,'Ciclo Semaforico'!BF$30,E!$HC59:$HL59)+SUMIF(O!$HC$15:$HL$15,'Ciclo Semaforico'!BF$30,O!$HC59:$HL59))*BF$31))</f>
        <v>0</v>
      </c>
      <c r="BG84" s="245">
        <f>IF(BG$32="",IF(BG$31="",(SUMIF(S!$HC$15:$HL$15,'Ciclo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Semaforico'!BG$30,O!$HC59:$HL59))*BG$31),(SUMIF(S!$HC$15:$HL$15,'Ciclo Semaforico'!BG$32,S!$HC59:$HL59)+SUMIF(N!$HC$15:$HL$15,'Ciclo Semaforico'!BG$32,N!$HC59:$HL59)+SUMIF(E!$HC$15:$HL$15,'Ciclo Semaforico'!BG$32,E!$HC59:$HL59)+SUMIF(O!$HC$15:$HL$15,'Ciclo Semaforico'!BG$32,O!$HC59:$HL59))-IF(BG$31="",(SUMIF(S!$HC$15:$HL$15,'Ciclo Semaforico'!BG$30,S!$HC59:$HL59)+SUMIF(N!$HC$15:$HL$15,'Ciclo Semaforico'!BG$30,N!$HC59:$HL59)+SUMIF(E!$HC$15:$HL$15,'Ciclo Semaforico'!BG$30,E!$HC59:$HL59)+SUMIF(O!$HC$15:$HL$15,'Ciclo Semaforico'!BG$30,O!$HC59:$HL59)),(SUMIF(S!$HC$15:$HL$15,'Ciclo Semaforico'!BG$30,S!$HC59:$HL59)+SUMIF(N!$HC$15:$HL$15,'Ciclo Semaforico'!BG$30,N!$HC59:$HL59)+SUMIF(E!$HC$15:$HL$15,'Ciclo Semaforico'!BG$30,E!$HC59:$HL59)+SUMIF(O!$HC$15:$HL$15,'Ciclo Semaforico'!BG$30,O!$HC59:$HL59))*BG$31))</f>
        <v>0</v>
      </c>
      <c r="BH84" s="245">
        <f>IF(BH$32="",IF(BH$31="",(SUMIF(S!$HC$15:$HL$15,'Ciclo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Semaforico'!BH$30,O!$HC59:$HL59))*BH$31),(SUMIF(S!$HC$15:$HL$15,'Ciclo Semaforico'!BH$32,S!$HC59:$HL59)+SUMIF(N!$HC$15:$HL$15,'Ciclo Semaforico'!BH$32,N!$HC59:$HL59)+SUMIF(E!$HC$15:$HL$15,'Ciclo Semaforico'!BH$32,E!$HC59:$HL59)+SUMIF(O!$HC$15:$HL$15,'Ciclo Semaforico'!BH$32,O!$HC59:$HL59))-IF(BH$31="",(SUMIF(S!$HC$15:$HL$15,'Ciclo Semaforico'!BH$30,S!$HC59:$HL59)+SUMIF(N!$HC$15:$HL$15,'Ciclo Semaforico'!BH$30,N!$HC59:$HL59)+SUMIF(E!$HC$15:$HL$15,'Ciclo Semaforico'!BH$30,E!$HC59:$HL59)+SUMIF(O!$HC$15:$HL$15,'Ciclo Semaforico'!BH$30,O!$HC59:$HL59)),(SUMIF(S!$HC$15:$HL$15,'Ciclo Semaforico'!BH$30,S!$HC59:$HL59)+SUMIF(N!$HC$15:$HL$15,'Ciclo Semaforico'!BH$30,N!$HC59:$HL59)+SUMIF(E!$HC$15:$HL$15,'Ciclo Semaforico'!BH$30,E!$HC59:$HL59)+SUMIF(O!$HC$15:$HL$15,'Ciclo Semaforico'!BH$30,O!$HC59:$HL59))*BH$31))</f>
        <v>0</v>
      </c>
      <c r="BI84" s="245">
        <f>IF(BI$32="",IF(BI$31="",(SUMIF(S!$HC$15:$HL$15,'Ciclo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Semaforico'!BI$30,O!$HC59:$HL59))*BI$31),(SUMIF(S!$HC$15:$HL$15,'Ciclo Semaforico'!BI$32,S!$HC59:$HL59)+SUMIF(N!$HC$15:$HL$15,'Ciclo Semaforico'!BI$32,N!$HC59:$HL59)+SUMIF(E!$HC$15:$HL$15,'Ciclo Semaforico'!BI$32,E!$HC59:$HL59)+SUMIF(O!$HC$15:$HL$15,'Ciclo Semaforico'!BI$32,O!$HC59:$HL59))-IF(BI$31="",(SUMIF(S!$HC$15:$HL$15,'Ciclo Semaforico'!BI$30,S!$HC59:$HL59)+SUMIF(N!$HC$15:$HL$15,'Ciclo Semaforico'!BI$30,N!$HC59:$HL59)+SUMIF(E!$HC$15:$HL$15,'Ciclo Semaforico'!BI$30,E!$HC59:$HL59)+SUMIF(O!$HC$15:$HL$15,'Ciclo Semaforico'!BI$30,O!$HC59:$HL59)),(SUMIF(S!$HC$15:$HL$15,'Ciclo Semaforico'!BI$30,S!$HC59:$HL59)+SUMIF(N!$HC$15:$HL$15,'Ciclo Semaforico'!BI$30,N!$HC59:$HL59)+SUMIF(E!$HC$15:$HL$15,'Ciclo Semaforico'!BI$30,E!$HC59:$HL59)+SUMIF(O!$HC$15:$HL$15,'Ciclo Semaforico'!BI$30,O!$HC59:$HL59))*BI$31))</f>
        <v>0</v>
      </c>
      <c r="BJ84" s="246">
        <f>IF(BJ$32="",IF(BJ$31="",(SUMIF(S!$HC$15:$HL$15,'Ciclo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Semaforico'!BJ$30,O!$HC59:$HL59))*BJ$31),(SUMIF(S!$HC$15:$HL$15,'Ciclo Semaforico'!BJ$32,S!$HC59:$HL59)+SUMIF(N!$HC$15:$HL$15,'Ciclo Semaforico'!BJ$32,N!$HC59:$HL59)+SUMIF(E!$HC$15:$HL$15,'Ciclo Semaforico'!BJ$32,E!$HC59:$HL59)+SUMIF(O!$HC$15:$HL$15,'Ciclo Semaforico'!BJ$32,O!$HC59:$HL59))-IF(BJ$31="",(SUMIF(S!$HC$15:$HL$15,'Ciclo Semaforico'!BJ$30,S!$HC59:$HL59)+SUMIF(N!$HC$15:$HL$15,'Ciclo Semaforico'!BJ$30,N!$HC59:$HL59)+SUMIF(E!$HC$15:$HL$15,'Ciclo Semaforico'!BJ$30,E!$HC59:$HL59)+SUMIF(O!$HC$15:$HL$15,'Ciclo Semaforico'!BJ$30,O!$HC59:$HL59)),(SUMIF(S!$HC$15:$HL$15,'Ciclo Semaforico'!BJ$30,S!$HC59:$HL59)+SUMIF(N!$HC$15:$HL$15,'Ciclo Semaforico'!BJ$30,N!$HC59:$HL59)+SUMIF(E!$HC$15:$HL$15,'Ciclo Semaforico'!BJ$30,E!$HC59:$HL59)+SUMIF(O!$HC$15:$HL$15,'Ciclo Semaforico'!BJ$30,O!$HC59:$HL59))*BJ$31))</f>
        <v>0</v>
      </c>
      <c r="BK84" s="244">
        <f>IF(BK$32="",IF(BK$31="",(SUMIF(S!$HC$15:$HL$15,'Ciclo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Semaforico'!BK$30,O!$HC59:$HL59))*BK$31),(SUMIF(S!$HC$15:$HL$15,'Ciclo Semaforico'!BK$32,S!$HC59:$HL59)+SUMIF(N!$HC$15:$HL$15,'Ciclo Semaforico'!BK$32,N!$HC59:$HL59)+SUMIF(E!$HC$15:$HL$15,'Ciclo Semaforico'!BK$32,E!$HC59:$HL59)+SUMIF(O!$HC$15:$HL$15,'Ciclo Semaforico'!BK$32,O!$HC59:$HL59))-IF(BK$31="",(SUMIF(S!$HC$15:$HL$15,'Ciclo Semaforico'!BK$30,S!$HC59:$HL59)+SUMIF(N!$HC$15:$HL$15,'Ciclo Semaforico'!BK$30,N!$HC59:$HL59)+SUMIF(E!$HC$15:$HL$15,'Ciclo Semaforico'!BK$30,E!$HC59:$HL59)+SUMIF(O!$HC$15:$HL$15,'Ciclo Semaforico'!BK$30,O!$HC59:$HL59)),(SUMIF(S!$HC$15:$HL$15,'Ciclo Semaforico'!BK$30,S!$HC59:$HL59)+SUMIF(N!$HC$15:$HL$15,'Ciclo Semaforico'!BK$30,N!$HC59:$HL59)+SUMIF(E!$HC$15:$HL$15,'Ciclo Semaforico'!BK$30,E!$HC59:$HL59)+SUMIF(O!$HC$15:$HL$15,'Ciclo Semaforico'!BK$30,O!$HC59:$HL59))*BK$31))</f>
        <v>0</v>
      </c>
      <c r="BL84" s="245">
        <f>IF(BL$32="",IF(BL$31="",(SUMIF(S!$HC$15:$HL$15,'Ciclo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Semaforico'!BL$30,O!$HC59:$HL59))*BL$31),(SUMIF(S!$HC$15:$HL$15,'Ciclo Semaforico'!BL$32,S!$HC59:$HL59)+SUMIF(N!$HC$15:$HL$15,'Ciclo Semaforico'!BL$32,N!$HC59:$HL59)+SUMIF(E!$HC$15:$HL$15,'Ciclo Semaforico'!BL$32,E!$HC59:$HL59)+SUMIF(O!$HC$15:$HL$15,'Ciclo Semaforico'!BL$32,O!$HC59:$HL59))-IF(BL$31="",(SUMIF(S!$HC$15:$HL$15,'Ciclo Semaforico'!BL$30,S!$HC59:$HL59)+SUMIF(N!$HC$15:$HL$15,'Ciclo Semaforico'!BL$30,N!$HC59:$HL59)+SUMIF(E!$HC$15:$HL$15,'Ciclo Semaforico'!BL$30,E!$HC59:$HL59)+SUMIF(O!$HC$15:$HL$15,'Ciclo Semaforico'!BL$30,O!$HC59:$HL59)),(SUMIF(S!$HC$15:$HL$15,'Ciclo Semaforico'!BL$30,S!$HC59:$HL59)+SUMIF(N!$HC$15:$HL$15,'Ciclo Semaforico'!BL$30,N!$HC59:$HL59)+SUMIF(E!$HC$15:$HL$15,'Ciclo Semaforico'!BL$30,E!$HC59:$HL59)+SUMIF(O!$HC$15:$HL$15,'Ciclo Semaforico'!BL$30,O!$HC59:$HL59))*BL$31))</f>
        <v>0</v>
      </c>
      <c r="BM84" s="245">
        <f>IF(BM$32="",IF(BM$31="",(SUMIF(S!$HC$15:$HL$15,'Ciclo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Semaforico'!BM$30,O!$HC59:$HL59))*BM$31),(SUMIF(S!$HC$15:$HL$15,'Ciclo Semaforico'!BM$32,S!$HC59:$HL59)+SUMIF(N!$HC$15:$HL$15,'Ciclo Semaforico'!BM$32,N!$HC59:$HL59)+SUMIF(E!$HC$15:$HL$15,'Ciclo Semaforico'!BM$32,E!$HC59:$HL59)+SUMIF(O!$HC$15:$HL$15,'Ciclo Semaforico'!BM$32,O!$HC59:$HL59))-IF(BM$31="",(SUMIF(S!$HC$15:$HL$15,'Ciclo Semaforico'!BM$30,S!$HC59:$HL59)+SUMIF(N!$HC$15:$HL$15,'Ciclo Semaforico'!BM$30,N!$HC59:$HL59)+SUMIF(E!$HC$15:$HL$15,'Ciclo Semaforico'!BM$30,E!$HC59:$HL59)+SUMIF(O!$HC$15:$HL$15,'Ciclo Semaforico'!BM$30,O!$HC59:$HL59)),(SUMIF(S!$HC$15:$HL$15,'Ciclo Semaforico'!BM$30,S!$HC59:$HL59)+SUMIF(N!$HC$15:$HL$15,'Ciclo Semaforico'!BM$30,N!$HC59:$HL59)+SUMIF(E!$HC$15:$HL$15,'Ciclo Semaforico'!BM$30,E!$HC59:$HL59)+SUMIF(O!$HC$15:$HL$15,'Ciclo Semaforico'!BM$30,O!$HC59:$HL59))*BM$31))</f>
        <v>0</v>
      </c>
      <c r="BN84" s="245">
        <f>IF(BN$32="",IF(BN$31="",(SUMIF(S!$HC$15:$HL$15,'Ciclo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Semaforico'!BN$30,O!$HC59:$HL59))*BN$31),(SUMIF(S!$HC$15:$HL$15,'Ciclo Semaforico'!BN$32,S!$HC59:$HL59)+SUMIF(N!$HC$15:$HL$15,'Ciclo Semaforico'!BN$32,N!$HC59:$HL59)+SUMIF(E!$HC$15:$HL$15,'Ciclo Semaforico'!BN$32,E!$HC59:$HL59)+SUMIF(O!$HC$15:$HL$15,'Ciclo Semaforico'!BN$32,O!$HC59:$HL59))-IF(BN$31="",(SUMIF(S!$HC$15:$HL$15,'Ciclo Semaforico'!BN$30,S!$HC59:$HL59)+SUMIF(N!$HC$15:$HL$15,'Ciclo Semaforico'!BN$30,N!$HC59:$HL59)+SUMIF(E!$HC$15:$HL$15,'Ciclo Semaforico'!BN$30,E!$HC59:$HL59)+SUMIF(O!$HC$15:$HL$15,'Ciclo Semaforico'!BN$30,O!$HC59:$HL59)),(SUMIF(S!$HC$15:$HL$15,'Ciclo Semaforico'!BN$30,S!$HC59:$HL59)+SUMIF(N!$HC$15:$HL$15,'Ciclo Semaforico'!BN$30,N!$HC59:$HL59)+SUMIF(E!$HC$15:$HL$15,'Ciclo Semaforico'!BN$30,E!$HC59:$HL59)+SUMIF(O!$HC$15:$HL$15,'Ciclo Semaforico'!BN$30,O!$HC59:$HL59))*BN$31))</f>
        <v>0</v>
      </c>
      <c r="BO84" s="245">
        <f>IF(BO$32="",IF(BO$31="",(SUMIF(S!$HC$15:$HL$15,'Ciclo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Semaforico'!BO$30,O!$HC59:$HL59))*BO$31),(SUMIF(S!$HC$15:$HL$15,'Ciclo Semaforico'!BO$32,S!$HC59:$HL59)+SUMIF(N!$HC$15:$HL$15,'Ciclo Semaforico'!BO$32,N!$HC59:$HL59)+SUMIF(E!$HC$15:$HL$15,'Ciclo Semaforico'!BO$32,E!$HC59:$HL59)+SUMIF(O!$HC$15:$HL$15,'Ciclo Semaforico'!BO$32,O!$HC59:$HL59))-IF(BO$31="",(SUMIF(S!$HC$15:$HL$15,'Ciclo Semaforico'!BO$30,S!$HC59:$HL59)+SUMIF(N!$HC$15:$HL$15,'Ciclo Semaforico'!BO$30,N!$HC59:$HL59)+SUMIF(E!$HC$15:$HL$15,'Ciclo Semaforico'!BO$30,E!$HC59:$HL59)+SUMIF(O!$HC$15:$HL$15,'Ciclo Semaforico'!BO$30,O!$HC59:$HL59)),(SUMIF(S!$HC$15:$HL$15,'Ciclo Semaforico'!BO$30,S!$HC59:$HL59)+SUMIF(N!$HC$15:$HL$15,'Ciclo Semaforico'!BO$30,N!$HC59:$HL59)+SUMIF(E!$HC$15:$HL$15,'Ciclo Semaforico'!BO$30,E!$HC59:$HL59)+SUMIF(O!$HC$15:$HL$15,'Ciclo Semaforico'!BO$30,O!$HC59:$HL59))*BO$31))</f>
        <v>0</v>
      </c>
      <c r="BP84" s="245">
        <f>IF(BP$32="",IF(BP$31="",(SUMIF(S!$HC$15:$HL$15,'Ciclo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Semaforico'!BP$30,O!$HC59:$HL59))*BP$31),(SUMIF(S!$HC$15:$HL$15,'Ciclo Semaforico'!BP$32,S!$HC59:$HL59)+SUMIF(N!$HC$15:$HL$15,'Ciclo Semaforico'!BP$32,N!$HC59:$HL59)+SUMIF(E!$HC$15:$HL$15,'Ciclo Semaforico'!BP$32,E!$HC59:$HL59)+SUMIF(O!$HC$15:$HL$15,'Ciclo Semaforico'!BP$32,O!$HC59:$HL59))-IF(BP$31="",(SUMIF(S!$HC$15:$HL$15,'Ciclo Semaforico'!BP$30,S!$HC59:$HL59)+SUMIF(N!$HC$15:$HL$15,'Ciclo Semaforico'!BP$30,N!$HC59:$HL59)+SUMIF(E!$HC$15:$HL$15,'Ciclo Semaforico'!BP$30,E!$HC59:$HL59)+SUMIF(O!$HC$15:$HL$15,'Ciclo Semaforico'!BP$30,O!$HC59:$HL59)),(SUMIF(S!$HC$15:$HL$15,'Ciclo Semaforico'!BP$30,S!$HC59:$HL59)+SUMIF(N!$HC$15:$HL$15,'Ciclo Semaforico'!BP$30,N!$HC59:$HL59)+SUMIF(E!$HC$15:$HL$15,'Ciclo Semaforico'!BP$30,E!$HC59:$HL59)+SUMIF(O!$HC$15:$HL$15,'Ciclo Semaforico'!BP$30,O!$HC59:$HL59))*BP$31))</f>
        <v>0</v>
      </c>
      <c r="BQ84" s="245">
        <f>IF(BQ$32="",IF(BQ$31="",(SUMIF(S!$HC$15:$HL$15,'Ciclo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Semaforico'!BQ$30,O!$HC59:$HL59))*BQ$31),(SUMIF(S!$HC$15:$HL$15,'Ciclo Semaforico'!BQ$32,S!$HC59:$HL59)+SUMIF(N!$HC$15:$HL$15,'Ciclo Semaforico'!BQ$32,N!$HC59:$HL59)+SUMIF(E!$HC$15:$HL$15,'Ciclo Semaforico'!BQ$32,E!$HC59:$HL59)+SUMIF(O!$HC$15:$HL$15,'Ciclo Semaforico'!BQ$32,O!$HC59:$HL59))-IF(BQ$31="",(SUMIF(S!$HC$15:$HL$15,'Ciclo Semaforico'!BQ$30,S!$HC59:$HL59)+SUMIF(N!$HC$15:$HL$15,'Ciclo Semaforico'!BQ$30,N!$HC59:$HL59)+SUMIF(E!$HC$15:$HL$15,'Ciclo Semaforico'!BQ$30,E!$HC59:$HL59)+SUMIF(O!$HC$15:$HL$15,'Ciclo Semaforico'!BQ$30,O!$HC59:$HL59)),(SUMIF(S!$HC$15:$HL$15,'Ciclo Semaforico'!BQ$30,S!$HC59:$HL59)+SUMIF(N!$HC$15:$HL$15,'Ciclo Semaforico'!BQ$30,N!$HC59:$HL59)+SUMIF(E!$HC$15:$HL$15,'Ciclo Semaforico'!BQ$30,E!$HC59:$HL59)+SUMIF(O!$HC$15:$HL$15,'Ciclo Semaforico'!BQ$30,O!$HC59:$HL59))*BQ$31))</f>
        <v>0</v>
      </c>
      <c r="BR84" s="245">
        <f>IF(BR$32="",IF(BR$31="",(SUMIF(S!$HC$15:$HL$15,'Ciclo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Semaforico'!BR$30,O!$HC59:$HL59))*BR$31),(SUMIF(S!$HC$15:$HL$15,'Ciclo Semaforico'!BR$32,S!$HC59:$HL59)+SUMIF(N!$HC$15:$HL$15,'Ciclo Semaforico'!BR$32,N!$HC59:$HL59)+SUMIF(E!$HC$15:$HL$15,'Ciclo Semaforico'!BR$32,E!$HC59:$HL59)+SUMIF(O!$HC$15:$HL$15,'Ciclo Semaforico'!BR$32,O!$HC59:$HL59))-IF(BR$31="",(SUMIF(S!$HC$15:$HL$15,'Ciclo Semaforico'!BR$30,S!$HC59:$HL59)+SUMIF(N!$HC$15:$HL$15,'Ciclo Semaforico'!BR$30,N!$HC59:$HL59)+SUMIF(E!$HC$15:$HL$15,'Ciclo Semaforico'!BR$30,E!$HC59:$HL59)+SUMIF(O!$HC$15:$HL$15,'Ciclo Semaforico'!BR$30,O!$HC59:$HL59)),(SUMIF(S!$HC$15:$HL$15,'Ciclo Semaforico'!BR$30,S!$HC59:$HL59)+SUMIF(N!$HC$15:$HL$15,'Ciclo Semaforico'!BR$30,N!$HC59:$HL59)+SUMIF(E!$HC$15:$HL$15,'Ciclo Semaforico'!BR$30,E!$HC59:$HL59)+SUMIF(O!$HC$15:$HL$15,'Ciclo Semaforico'!BR$30,O!$HC59:$HL59))*BR$31))</f>
        <v>0</v>
      </c>
      <c r="BS84" s="245">
        <f>IF(BS$32="",IF(BS$31="",(SUMIF(S!$HC$15:$HL$15,'Ciclo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Semaforico'!BS$30,O!$HC59:$HL59))*BS$31),(SUMIF(S!$HC$15:$HL$15,'Ciclo Semaforico'!BS$32,S!$HC59:$HL59)+SUMIF(N!$HC$15:$HL$15,'Ciclo Semaforico'!BS$32,N!$HC59:$HL59)+SUMIF(E!$HC$15:$HL$15,'Ciclo Semaforico'!BS$32,E!$HC59:$HL59)+SUMIF(O!$HC$15:$HL$15,'Ciclo Semaforico'!BS$32,O!$HC59:$HL59))-IF(BS$31="",(SUMIF(S!$HC$15:$HL$15,'Ciclo Semaforico'!BS$30,S!$HC59:$HL59)+SUMIF(N!$HC$15:$HL$15,'Ciclo Semaforico'!BS$30,N!$HC59:$HL59)+SUMIF(E!$HC$15:$HL$15,'Ciclo Semaforico'!BS$30,E!$HC59:$HL59)+SUMIF(O!$HC$15:$HL$15,'Ciclo Semaforico'!BS$30,O!$HC59:$HL59)),(SUMIF(S!$HC$15:$HL$15,'Ciclo Semaforico'!BS$30,S!$HC59:$HL59)+SUMIF(N!$HC$15:$HL$15,'Ciclo Semaforico'!BS$30,N!$HC59:$HL59)+SUMIF(E!$HC$15:$HL$15,'Ciclo Semaforico'!BS$30,E!$HC59:$HL59)+SUMIF(O!$HC$15:$HL$15,'Ciclo Semaforico'!BS$30,O!$HC59:$HL59))*BS$31))</f>
        <v>0</v>
      </c>
      <c r="BT84" s="245">
        <f>IF(BT$32="",IF(BT$31="",(SUMIF(S!$HC$15:$HL$15,'Ciclo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Semaforico'!BT$30,O!$HC59:$HL59))*BT$31),(SUMIF(S!$HC$15:$HL$15,'Ciclo Semaforico'!BT$32,S!$HC59:$HL59)+SUMIF(N!$HC$15:$HL$15,'Ciclo Semaforico'!BT$32,N!$HC59:$HL59)+SUMIF(E!$HC$15:$HL$15,'Ciclo Semaforico'!BT$32,E!$HC59:$HL59)+SUMIF(O!$HC$15:$HL$15,'Ciclo Semaforico'!BT$32,O!$HC59:$HL59))-IF(BT$31="",(SUMIF(S!$HC$15:$HL$15,'Ciclo Semaforico'!BT$30,S!$HC59:$HL59)+SUMIF(N!$HC$15:$HL$15,'Ciclo Semaforico'!BT$30,N!$HC59:$HL59)+SUMIF(E!$HC$15:$HL$15,'Ciclo Semaforico'!BT$30,E!$HC59:$HL59)+SUMIF(O!$HC$15:$HL$15,'Ciclo Semaforico'!BT$30,O!$HC59:$HL59)),(SUMIF(S!$HC$15:$HL$15,'Ciclo Semaforico'!BT$30,S!$HC59:$HL59)+SUMIF(N!$HC$15:$HL$15,'Ciclo Semaforico'!BT$30,N!$HC59:$HL59)+SUMIF(E!$HC$15:$HL$15,'Ciclo Semaforico'!BT$30,E!$HC59:$HL59)+SUMIF(O!$HC$15:$HL$15,'Ciclo Semaforico'!BT$30,O!$HC59:$HL59))*BT$31))</f>
        <v>0</v>
      </c>
      <c r="BU84" s="245">
        <f>IF(BU$32="",IF(BU$31="",(SUMIF(S!$HC$15:$HL$15,'Ciclo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Semaforico'!BU$30,O!$HC59:$HL59))*BU$31),(SUMIF(S!$HC$15:$HL$15,'Ciclo Semaforico'!BU$32,S!$HC59:$HL59)+SUMIF(N!$HC$15:$HL$15,'Ciclo Semaforico'!BU$32,N!$HC59:$HL59)+SUMIF(E!$HC$15:$HL$15,'Ciclo Semaforico'!BU$32,E!$HC59:$HL59)+SUMIF(O!$HC$15:$HL$15,'Ciclo Semaforico'!BU$32,O!$HC59:$HL59))-IF(BU$31="",(SUMIF(S!$HC$15:$HL$15,'Ciclo Semaforico'!BU$30,S!$HC59:$HL59)+SUMIF(N!$HC$15:$HL$15,'Ciclo Semaforico'!BU$30,N!$HC59:$HL59)+SUMIF(E!$HC$15:$HL$15,'Ciclo Semaforico'!BU$30,E!$HC59:$HL59)+SUMIF(O!$HC$15:$HL$15,'Ciclo Semaforico'!BU$30,O!$HC59:$HL59)),(SUMIF(S!$HC$15:$HL$15,'Ciclo Semaforico'!BU$30,S!$HC59:$HL59)+SUMIF(N!$HC$15:$HL$15,'Ciclo Semaforico'!BU$30,N!$HC59:$HL59)+SUMIF(E!$HC$15:$HL$15,'Ciclo Semaforico'!BU$30,E!$HC59:$HL59)+SUMIF(O!$HC$15:$HL$15,'Ciclo Semaforico'!BU$30,O!$HC59:$HL59))*BU$31))</f>
        <v>0</v>
      </c>
      <c r="BV84" s="246">
        <f>IF(BV$32="",IF(BV$31="",(SUMIF(S!$HC$15:$HL$15,'Ciclo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Semaforico'!BV$30,O!$HC59:$HL59))*BV$31),(SUMIF(S!$HC$15:$HL$15,'Ciclo Semaforico'!BV$32,S!$HC59:$HL59)+SUMIF(N!$HC$15:$HL$15,'Ciclo Semaforico'!BV$32,N!$HC59:$HL59)+SUMIF(E!$HC$15:$HL$15,'Ciclo Semaforico'!BV$32,E!$HC59:$HL59)+SUMIF(O!$HC$15:$HL$15,'Ciclo Semaforico'!BV$32,O!$HC59:$HL59))-IF(BV$31="",(SUMIF(S!$HC$15:$HL$15,'Ciclo Semaforico'!BV$30,S!$HC59:$HL59)+SUMIF(N!$HC$15:$HL$15,'Ciclo Semaforico'!BV$30,N!$HC59:$HL59)+SUMIF(E!$HC$15:$HL$15,'Ciclo Semaforico'!BV$30,E!$HC59:$HL59)+SUMIF(O!$HC$15:$HL$15,'Ciclo Semaforico'!BV$30,O!$HC59:$HL59)),(SUMIF(S!$HC$15:$HL$15,'Ciclo Semaforico'!BV$30,S!$HC59:$HL59)+SUMIF(N!$HC$15:$HL$15,'Ciclo Semaforico'!BV$30,N!$HC59:$HL59)+SUMIF(E!$HC$15:$HL$15,'Ciclo Semaforico'!BV$30,E!$HC59:$HL59)+SUMIF(O!$HC$15:$HL$15,'Ciclo Semaforico'!BV$30,O!$HC59:$HL59))*BV$31))</f>
        <v>0</v>
      </c>
      <c r="BW84" s="244">
        <f>IF(BW$32="",IF(BW$31="",(SUMIF(S!$HC$15:$HL$15,'Ciclo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Semaforico'!BW$30,O!$HC59:$HL59))*BW$31),(SUMIF(S!$HC$15:$HL$15,'Ciclo Semaforico'!BW$32,S!$HC59:$HL59)+SUMIF(N!$HC$15:$HL$15,'Ciclo Semaforico'!BW$32,N!$HC59:$HL59)+SUMIF(E!$HC$15:$HL$15,'Ciclo Semaforico'!BW$32,E!$HC59:$HL59)+SUMIF(O!$HC$15:$HL$15,'Ciclo Semaforico'!BW$32,O!$HC59:$HL59))-IF(BW$31="",(SUMIF(S!$HC$15:$HL$15,'Ciclo Semaforico'!BW$30,S!$HC59:$HL59)+SUMIF(N!$HC$15:$HL$15,'Ciclo Semaforico'!BW$30,N!$HC59:$HL59)+SUMIF(E!$HC$15:$HL$15,'Ciclo Semaforico'!BW$30,E!$HC59:$HL59)+SUMIF(O!$HC$15:$HL$15,'Ciclo Semaforico'!BW$30,O!$HC59:$HL59)),(SUMIF(S!$HC$15:$HL$15,'Ciclo Semaforico'!BW$30,S!$HC59:$HL59)+SUMIF(N!$HC$15:$HL$15,'Ciclo Semaforico'!BW$30,N!$HC59:$HL59)+SUMIF(E!$HC$15:$HL$15,'Ciclo Semaforico'!BW$30,E!$HC59:$HL59)+SUMIF(O!$HC$15:$HL$15,'Ciclo Semaforico'!BW$30,O!$HC59:$HL59))*BW$31))</f>
        <v>0</v>
      </c>
      <c r="BX84" s="245">
        <f>IF(BX$32="",IF(BX$31="",(SUMIF(S!$HC$15:$HL$15,'Ciclo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Semaforico'!BX$30,O!$HC59:$HL59))*BX$31),(SUMIF(S!$HC$15:$HL$15,'Ciclo Semaforico'!BX$32,S!$HC59:$HL59)+SUMIF(N!$HC$15:$HL$15,'Ciclo Semaforico'!BX$32,N!$HC59:$HL59)+SUMIF(E!$HC$15:$HL$15,'Ciclo Semaforico'!BX$32,E!$HC59:$HL59)+SUMIF(O!$HC$15:$HL$15,'Ciclo Semaforico'!BX$32,O!$HC59:$HL59))-IF(BX$31="",(SUMIF(S!$HC$15:$HL$15,'Ciclo Semaforico'!BX$30,S!$HC59:$HL59)+SUMIF(N!$HC$15:$HL$15,'Ciclo Semaforico'!BX$30,N!$HC59:$HL59)+SUMIF(E!$HC$15:$HL$15,'Ciclo Semaforico'!BX$30,E!$HC59:$HL59)+SUMIF(O!$HC$15:$HL$15,'Ciclo Semaforico'!BX$30,O!$HC59:$HL59)),(SUMIF(S!$HC$15:$HL$15,'Ciclo Semaforico'!BX$30,S!$HC59:$HL59)+SUMIF(N!$HC$15:$HL$15,'Ciclo Semaforico'!BX$30,N!$HC59:$HL59)+SUMIF(E!$HC$15:$HL$15,'Ciclo Semaforico'!BX$30,E!$HC59:$HL59)+SUMIF(O!$HC$15:$HL$15,'Ciclo Semaforico'!BX$30,O!$HC59:$HL59))*BX$31))</f>
        <v>0</v>
      </c>
      <c r="BY84" s="245">
        <f>IF(BY$32="",IF(BY$31="",(SUMIF(S!$HC$15:$HL$15,'Ciclo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Semaforico'!BY$30,O!$HC59:$HL59))*BY$31),(SUMIF(S!$HC$15:$HL$15,'Ciclo Semaforico'!BY$32,S!$HC59:$HL59)+SUMIF(N!$HC$15:$HL$15,'Ciclo Semaforico'!BY$32,N!$HC59:$HL59)+SUMIF(E!$HC$15:$HL$15,'Ciclo Semaforico'!BY$32,E!$HC59:$HL59)+SUMIF(O!$HC$15:$HL$15,'Ciclo Semaforico'!BY$32,O!$HC59:$HL59))-IF(BY$31="",(SUMIF(S!$HC$15:$HL$15,'Ciclo Semaforico'!BY$30,S!$HC59:$HL59)+SUMIF(N!$HC$15:$HL$15,'Ciclo Semaforico'!BY$30,N!$HC59:$HL59)+SUMIF(E!$HC$15:$HL$15,'Ciclo Semaforico'!BY$30,E!$HC59:$HL59)+SUMIF(O!$HC$15:$HL$15,'Ciclo Semaforico'!BY$30,O!$HC59:$HL59)),(SUMIF(S!$HC$15:$HL$15,'Ciclo Semaforico'!BY$30,S!$HC59:$HL59)+SUMIF(N!$HC$15:$HL$15,'Ciclo Semaforico'!BY$30,N!$HC59:$HL59)+SUMIF(E!$HC$15:$HL$15,'Ciclo Semaforico'!BY$30,E!$HC59:$HL59)+SUMIF(O!$HC$15:$HL$15,'Ciclo Semaforico'!BY$30,O!$HC59:$HL59))*BY$31))</f>
        <v>0</v>
      </c>
      <c r="BZ84" s="245">
        <f>IF(BZ$32="",IF(BZ$31="",(SUMIF(S!$HC$15:$HL$15,'Ciclo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Semaforico'!BZ$30,O!$HC59:$HL59))*BZ$31),(SUMIF(S!$HC$15:$HL$15,'Ciclo Semaforico'!BZ$32,S!$HC59:$HL59)+SUMIF(N!$HC$15:$HL$15,'Ciclo Semaforico'!BZ$32,N!$HC59:$HL59)+SUMIF(E!$HC$15:$HL$15,'Ciclo Semaforico'!BZ$32,E!$HC59:$HL59)+SUMIF(O!$HC$15:$HL$15,'Ciclo Semaforico'!BZ$32,O!$HC59:$HL59))-IF(BZ$31="",(SUMIF(S!$HC$15:$HL$15,'Ciclo Semaforico'!BZ$30,S!$HC59:$HL59)+SUMIF(N!$HC$15:$HL$15,'Ciclo Semaforico'!BZ$30,N!$HC59:$HL59)+SUMIF(E!$HC$15:$HL$15,'Ciclo Semaforico'!BZ$30,E!$HC59:$HL59)+SUMIF(O!$HC$15:$HL$15,'Ciclo Semaforico'!BZ$30,O!$HC59:$HL59)),(SUMIF(S!$HC$15:$HL$15,'Ciclo Semaforico'!BZ$30,S!$HC59:$HL59)+SUMIF(N!$HC$15:$HL$15,'Ciclo Semaforico'!BZ$30,N!$HC59:$HL59)+SUMIF(E!$HC$15:$HL$15,'Ciclo Semaforico'!BZ$30,E!$HC59:$HL59)+SUMIF(O!$HC$15:$HL$15,'Ciclo Semaforico'!BZ$30,O!$HC59:$HL59))*BZ$31))</f>
        <v>0</v>
      </c>
      <c r="CA84" s="245">
        <f>IF(CA$32="",IF(CA$31="",(SUMIF(S!$HC$15:$HL$15,'Ciclo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Semaforico'!CA$30,O!$HC59:$HL59))*CA$31),(SUMIF(S!$HC$15:$HL$15,'Ciclo Semaforico'!CA$32,S!$HC59:$HL59)+SUMIF(N!$HC$15:$HL$15,'Ciclo Semaforico'!CA$32,N!$HC59:$HL59)+SUMIF(E!$HC$15:$HL$15,'Ciclo Semaforico'!CA$32,E!$HC59:$HL59)+SUMIF(O!$HC$15:$HL$15,'Ciclo Semaforico'!CA$32,O!$HC59:$HL59))-IF(CA$31="",(SUMIF(S!$HC$15:$HL$15,'Ciclo Semaforico'!CA$30,S!$HC59:$HL59)+SUMIF(N!$HC$15:$HL$15,'Ciclo Semaforico'!CA$30,N!$HC59:$HL59)+SUMIF(E!$HC$15:$HL$15,'Ciclo Semaforico'!CA$30,E!$HC59:$HL59)+SUMIF(O!$HC$15:$HL$15,'Ciclo Semaforico'!CA$30,O!$HC59:$HL59)),(SUMIF(S!$HC$15:$HL$15,'Ciclo Semaforico'!CA$30,S!$HC59:$HL59)+SUMIF(N!$HC$15:$HL$15,'Ciclo Semaforico'!CA$30,N!$HC59:$HL59)+SUMIF(E!$HC$15:$HL$15,'Ciclo Semaforico'!CA$30,E!$HC59:$HL59)+SUMIF(O!$HC$15:$HL$15,'Ciclo Semaforico'!CA$30,O!$HC59:$HL59))*CA$31))</f>
        <v>0</v>
      </c>
      <c r="CB84" s="245">
        <f>IF(CB$32="",IF(CB$31="",(SUMIF(S!$HC$15:$HL$15,'Ciclo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Semaforico'!CB$30,O!$HC59:$HL59))*CB$31),(SUMIF(S!$HC$15:$HL$15,'Ciclo Semaforico'!CB$32,S!$HC59:$HL59)+SUMIF(N!$HC$15:$HL$15,'Ciclo Semaforico'!CB$32,N!$HC59:$HL59)+SUMIF(E!$HC$15:$HL$15,'Ciclo Semaforico'!CB$32,E!$HC59:$HL59)+SUMIF(O!$HC$15:$HL$15,'Ciclo Semaforico'!CB$32,O!$HC59:$HL59))-IF(CB$31="",(SUMIF(S!$HC$15:$HL$15,'Ciclo Semaforico'!CB$30,S!$HC59:$HL59)+SUMIF(N!$HC$15:$HL$15,'Ciclo Semaforico'!CB$30,N!$HC59:$HL59)+SUMIF(E!$HC$15:$HL$15,'Ciclo Semaforico'!CB$30,E!$HC59:$HL59)+SUMIF(O!$HC$15:$HL$15,'Ciclo Semaforico'!CB$30,O!$HC59:$HL59)),(SUMIF(S!$HC$15:$HL$15,'Ciclo Semaforico'!CB$30,S!$HC59:$HL59)+SUMIF(N!$HC$15:$HL$15,'Ciclo Semaforico'!CB$30,N!$HC59:$HL59)+SUMIF(E!$HC$15:$HL$15,'Ciclo Semaforico'!CB$30,E!$HC59:$HL59)+SUMIF(O!$HC$15:$HL$15,'Ciclo Semaforico'!CB$30,O!$HC59:$HL59))*CB$31))</f>
        <v>0</v>
      </c>
      <c r="CC84" s="245">
        <f>IF(CC$32="",IF(CC$31="",(SUMIF(S!$HC$15:$HL$15,'Ciclo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Semaforico'!CC$30,O!$HC59:$HL59))*CC$31),(SUMIF(S!$HC$15:$HL$15,'Ciclo Semaforico'!CC$32,S!$HC59:$HL59)+SUMIF(N!$HC$15:$HL$15,'Ciclo Semaforico'!CC$32,N!$HC59:$HL59)+SUMIF(E!$HC$15:$HL$15,'Ciclo Semaforico'!CC$32,E!$HC59:$HL59)+SUMIF(O!$HC$15:$HL$15,'Ciclo Semaforico'!CC$32,O!$HC59:$HL59))-IF(CC$31="",(SUMIF(S!$HC$15:$HL$15,'Ciclo Semaforico'!CC$30,S!$HC59:$HL59)+SUMIF(N!$HC$15:$HL$15,'Ciclo Semaforico'!CC$30,N!$HC59:$HL59)+SUMIF(E!$HC$15:$HL$15,'Ciclo Semaforico'!CC$30,E!$HC59:$HL59)+SUMIF(O!$HC$15:$HL$15,'Ciclo Semaforico'!CC$30,O!$HC59:$HL59)),(SUMIF(S!$HC$15:$HL$15,'Ciclo Semaforico'!CC$30,S!$HC59:$HL59)+SUMIF(N!$HC$15:$HL$15,'Ciclo Semaforico'!CC$30,N!$HC59:$HL59)+SUMIF(E!$HC$15:$HL$15,'Ciclo Semaforico'!CC$30,E!$HC59:$HL59)+SUMIF(O!$HC$15:$HL$15,'Ciclo Semaforico'!CC$30,O!$HC59:$HL59))*CC$31))</f>
        <v>0</v>
      </c>
      <c r="CD84" s="245">
        <f>IF(CD$32="",IF(CD$31="",(SUMIF(S!$HC$15:$HL$15,'Ciclo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Semaforico'!CD$30,O!$HC59:$HL59))*CD$31),(SUMIF(S!$HC$15:$HL$15,'Ciclo Semaforico'!CD$32,S!$HC59:$HL59)+SUMIF(N!$HC$15:$HL$15,'Ciclo Semaforico'!CD$32,N!$HC59:$HL59)+SUMIF(E!$HC$15:$HL$15,'Ciclo Semaforico'!CD$32,E!$HC59:$HL59)+SUMIF(O!$HC$15:$HL$15,'Ciclo Semaforico'!CD$32,O!$HC59:$HL59))-IF(CD$31="",(SUMIF(S!$HC$15:$HL$15,'Ciclo Semaforico'!CD$30,S!$HC59:$HL59)+SUMIF(N!$HC$15:$HL$15,'Ciclo Semaforico'!CD$30,N!$HC59:$HL59)+SUMIF(E!$HC$15:$HL$15,'Ciclo Semaforico'!CD$30,E!$HC59:$HL59)+SUMIF(O!$HC$15:$HL$15,'Ciclo Semaforico'!CD$30,O!$HC59:$HL59)),(SUMIF(S!$HC$15:$HL$15,'Ciclo Semaforico'!CD$30,S!$HC59:$HL59)+SUMIF(N!$HC$15:$HL$15,'Ciclo Semaforico'!CD$30,N!$HC59:$HL59)+SUMIF(E!$HC$15:$HL$15,'Ciclo Semaforico'!CD$30,E!$HC59:$HL59)+SUMIF(O!$HC$15:$HL$15,'Ciclo Semaforico'!CD$30,O!$HC59:$HL59))*CD$31))</f>
        <v>0</v>
      </c>
      <c r="CE84" s="245">
        <f>IF(CE$32="",IF(CE$31="",(SUMIF(S!$HC$15:$HL$15,'Ciclo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Semaforico'!CE$30,O!$HC59:$HL59))*CE$31),(SUMIF(S!$HC$15:$HL$15,'Ciclo Semaforico'!CE$32,S!$HC59:$HL59)+SUMIF(N!$HC$15:$HL$15,'Ciclo Semaforico'!CE$32,N!$HC59:$HL59)+SUMIF(E!$HC$15:$HL$15,'Ciclo Semaforico'!CE$32,E!$HC59:$HL59)+SUMIF(O!$HC$15:$HL$15,'Ciclo Semaforico'!CE$32,O!$HC59:$HL59))-IF(CE$31="",(SUMIF(S!$HC$15:$HL$15,'Ciclo Semaforico'!CE$30,S!$HC59:$HL59)+SUMIF(N!$HC$15:$HL$15,'Ciclo Semaforico'!CE$30,N!$HC59:$HL59)+SUMIF(E!$HC$15:$HL$15,'Ciclo Semaforico'!CE$30,E!$HC59:$HL59)+SUMIF(O!$HC$15:$HL$15,'Ciclo Semaforico'!CE$30,O!$HC59:$HL59)),(SUMIF(S!$HC$15:$HL$15,'Ciclo Semaforico'!CE$30,S!$HC59:$HL59)+SUMIF(N!$HC$15:$HL$15,'Ciclo Semaforico'!CE$30,N!$HC59:$HL59)+SUMIF(E!$HC$15:$HL$15,'Ciclo Semaforico'!CE$30,E!$HC59:$HL59)+SUMIF(O!$HC$15:$HL$15,'Ciclo Semaforico'!CE$30,O!$HC59:$HL59))*CE$31))</f>
        <v>0</v>
      </c>
      <c r="CF84" s="245">
        <f>IF(CF$32="",IF(CF$31="",(SUMIF(S!$HC$15:$HL$15,'Ciclo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Semaforico'!CF$30,O!$HC59:$HL59))*CF$31),(SUMIF(S!$HC$15:$HL$15,'Ciclo Semaforico'!CF$32,S!$HC59:$HL59)+SUMIF(N!$HC$15:$HL$15,'Ciclo Semaforico'!CF$32,N!$HC59:$HL59)+SUMIF(E!$HC$15:$HL$15,'Ciclo Semaforico'!CF$32,E!$HC59:$HL59)+SUMIF(O!$HC$15:$HL$15,'Ciclo Semaforico'!CF$32,O!$HC59:$HL59))-IF(CF$31="",(SUMIF(S!$HC$15:$HL$15,'Ciclo Semaforico'!CF$30,S!$HC59:$HL59)+SUMIF(N!$HC$15:$HL$15,'Ciclo Semaforico'!CF$30,N!$HC59:$HL59)+SUMIF(E!$HC$15:$HL$15,'Ciclo Semaforico'!CF$30,E!$HC59:$HL59)+SUMIF(O!$HC$15:$HL$15,'Ciclo Semaforico'!CF$30,O!$HC59:$HL59)),(SUMIF(S!$HC$15:$HL$15,'Ciclo Semaforico'!CF$30,S!$HC59:$HL59)+SUMIF(N!$HC$15:$HL$15,'Ciclo Semaforico'!CF$30,N!$HC59:$HL59)+SUMIF(E!$HC$15:$HL$15,'Ciclo Semaforico'!CF$30,E!$HC59:$HL59)+SUMIF(O!$HC$15:$HL$15,'Ciclo Semaforico'!CF$30,O!$HC59:$HL59))*CF$31))</f>
        <v>0</v>
      </c>
      <c r="CG84" s="245">
        <f>IF(CG$32="",IF(CG$31="",(SUMIF(S!$HC$15:$HL$15,'Ciclo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Semaforico'!CG$30,O!$HC59:$HL59))*CG$31),(SUMIF(S!$HC$15:$HL$15,'Ciclo Semaforico'!CG$32,S!$HC59:$HL59)+SUMIF(N!$HC$15:$HL$15,'Ciclo Semaforico'!CG$32,N!$HC59:$HL59)+SUMIF(E!$HC$15:$HL$15,'Ciclo Semaforico'!CG$32,E!$HC59:$HL59)+SUMIF(O!$HC$15:$HL$15,'Ciclo Semaforico'!CG$32,O!$HC59:$HL59))-IF(CG$31="",(SUMIF(S!$HC$15:$HL$15,'Ciclo Semaforico'!CG$30,S!$HC59:$HL59)+SUMIF(N!$HC$15:$HL$15,'Ciclo Semaforico'!CG$30,N!$HC59:$HL59)+SUMIF(E!$HC$15:$HL$15,'Ciclo Semaforico'!CG$30,E!$HC59:$HL59)+SUMIF(O!$HC$15:$HL$15,'Ciclo Semaforico'!CG$30,O!$HC59:$HL59)),(SUMIF(S!$HC$15:$HL$15,'Ciclo Semaforico'!CG$30,S!$HC59:$HL59)+SUMIF(N!$HC$15:$HL$15,'Ciclo Semaforico'!CG$30,N!$HC59:$HL59)+SUMIF(E!$HC$15:$HL$15,'Ciclo Semaforico'!CG$30,E!$HC59:$HL59)+SUMIF(O!$HC$15:$HL$15,'Ciclo Semaforico'!CG$30,O!$HC59:$HL59))*CG$31))</f>
        <v>0</v>
      </c>
      <c r="CH84" s="246">
        <f>IF(CH$32="",IF(CH$31="",(SUMIF(S!$HC$15:$HL$15,'Ciclo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Semaforico'!CH$30,O!$HC59:$HL59))*CH$31),(SUMIF(S!$HC$15:$HL$15,'Ciclo Semaforico'!CH$32,S!$HC59:$HL59)+SUMIF(N!$HC$15:$HL$15,'Ciclo Semaforico'!CH$32,N!$HC59:$HL59)+SUMIF(E!$HC$15:$HL$15,'Ciclo Semaforico'!CH$32,E!$HC59:$HL59)+SUMIF(O!$HC$15:$HL$15,'Ciclo Semaforico'!CH$32,O!$HC59:$HL59))-IF(CH$31="",(SUMIF(S!$HC$15:$HL$15,'Ciclo Semaforico'!CH$30,S!$HC59:$HL59)+SUMIF(N!$HC$15:$HL$15,'Ciclo Semaforico'!CH$30,N!$HC59:$HL59)+SUMIF(E!$HC$15:$HL$15,'Ciclo Semaforico'!CH$30,E!$HC59:$HL59)+SUMIF(O!$HC$15:$HL$15,'Ciclo Semaforico'!CH$30,O!$HC59:$HL59)),(SUMIF(S!$HC$15:$HL$15,'Ciclo Semaforico'!CH$30,S!$HC59:$HL59)+SUMIF(N!$HC$15:$HL$15,'Ciclo Semaforico'!CH$30,N!$HC59:$HL59)+SUMIF(E!$HC$15:$HL$15,'Ciclo Semaforico'!CH$30,E!$HC59:$HL59)+SUMIF(O!$HC$15:$HL$15,'Ciclo Semaforico'!CH$30,O!$HC59:$HL59))*CH$31))</f>
        <v>0</v>
      </c>
      <c r="CI84" s="244">
        <f t="shared" si="208"/>
        <v>0</v>
      </c>
      <c r="CJ84" s="245">
        <f t="shared" si="209"/>
        <v>0</v>
      </c>
      <c r="CK84" s="245">
        <f t="shared" si="210"/>
        <v>0</v>
      </c>
      <c r="CL84" s="245">
        <f t="shared" si="211"/>
        <v>0</v>
      </c>
      <c r="CM84" s="245" t="e">
        <f t="shared" si="212"/>
        <v>#REF!</v>
      </c>
      <c r="CN84" s="245">
        <f t="shared" si="213"/>
        <v>0</v>
      </c>
      <c r="CO84" s="245">
        <f t="shared" si="214"/>
        <v>0</v>
      </c>
      <c r="CP84" s="245">
        <f t="shared" si="215"/>
        <v>0</v>
      </c>
      <c r="CQ84" s="245">
        <f t="shared" si="216"/>
        <v>0</v>
      </c>
      <c r="CR84" s="245">
        <f t="shared" si="217"/>
        <v>0</v>
      </c>
      <c r="CS84" s="245">
        <f t="shared" si="218"/>
        <v>0</v>
      </c>
      <c r="CT84" s="246">
        <f t="shared" si="219"/>
        <v>0</v>
      </c>
      <c r="CU84" s="244">
        <f t="shared" si="220"/>
        <v>0</v>
      </c>
      <c r="CV84" s="245">
        <f t="shared" si="221"/>
        <v>0</v>
      </c>
      <c r="CW84" s="245">
        <f t="shared" si="222"/>
        <v>0</v>
      </c>
      <c r="CX84" s="245">
        <f t="shared" si="223"/>
        <v>0</v>
      </c>
      <c r="CY84" s="245">
        <f t="shared" si="224"/>
        <v>0</v>
      </c>
      <c r="CZ84" s="245">
        <f t="shared" si="225"/>
        <v>0</v>
      </c>
      <c r="DA84" s="245">
        <f t="shared" si="226"/>
        <v>0</v>
      </c>
      <c r="DB84" s="245">
        <f t="shared" si="227"/>
        <v>0</v>
      </c>
      <c r="DC84" s="245">
        <f t="shared" si="228"/>
        <v>0</v>
      </c>
      <c r="DD84" s="245">
        <f t="shared" si="229"/>
        <v>0</v>
      </c>
      <c r="DE84" s="245">
        <f t="shared" si="230"/>
        <v>0</v>
      </c>
      <c r="DF84" s="246">
        <f t="shared" si="231"/>
        <v>0</v>
      </c>
      <c r="DG84" s="244" t="e">
        <f t="shared" si="232"/>
        <v>#REF!</v>
      </c>
      <c r="DH84" s="245" t="e">
        <f t="shared" si="233"/>
        <v>#REF!</v>
      </c>
      <c r="DI84" s="245" t="e">
        <f t="shared" si="234"/>
        <v>#REF!</v>
      </c>
      <c r="DJ84" s="245" t="e">
        <f t="shared" si="235"/>
        <v>#REF!</v>
      </c>
      <c r="DK84" s="245" t="e">
        <f t="shared" si="236"/>
        <v>#REF!</v>
      </c>
      <c r="DL84" s="245" t="e">
        <f t="shared" si="237"/>
        <v>#REF!</v>
      </c>
      <c r="DM84" s="245">
        <f t="shared" si="238"/>
        <v>0</v>
      </c>
      <c r="DN84" s="245">
        <f t="shared" si="239"/>
        <v>0</v>
      </c>
      <c r="DO84" s="245">
        <f t="shared" si="240"/>
        <v>0</v>
      </c>
      <c r="DP84" s="245">
        <f t="shared" si="241"/>
        <v>0</v>
      </c>
      <c r="DQ84" s="245">
        <f t="shared" si="242"/>
        <v>0</v>
      </c>
      <c r="DR84" s="246">
        <f t="shared" si="243"/>
        <v>0</v>
      </c>
      <c r="DS84" s="244">
        <f t="shared" si="244"/>
        <v>0</v>
      </c>
      <c r="DT84" s="245">
        <f t="shared" si="245"/>
        <v>0</v>
      </c>
      <c r="DU84" s="245">
        <f t="shared" si="246"/>
        <v>0</v>
      </c>
      <c r="DV84" s="245">
        <f t="shared" si="247"/>
        <v>0</v>
      </c>
      <c r="DW84" s="245">
        <f t="shared" si="248"/>
        <v>0</v>
      </c>
      <c r="DX84" s="245">
        <f t="shared" si="249"/>
        <v>0</v>
      </c>
      <c r="DY84" s="245">
        <f t="shared" si="250"/>
        <v>0</v>
      </c>
      <c r="DZ84" s="245">
        <f t="shared" si="251"/>
        <v>0</v>
      </c>
      <c r="EA84" s="245">
        <f t="shared" si="252"/>
        <v>0</v>
      </c>
      <c r="EB84" s="245">
        <f t="shared" si="253"/>
        <v>0</v>
      </c>
      <c r="EC84" s="245">
        <f t="shared" si="254"/>
        <v>0</v>
      </c>
      <c r="ED84" s="246">
        <f t="shared" si="255"/>
        <v>0</v>
      </c>
      <c r="EE84" s="244">
        <f t="shared" si="256"/>
        <v>0</v>
      </c>
      <c r="EF84" s="245">
        <f t="shared" si="257"/>
        <v>0</v>
      </c>
      <c r="EG84" s="245">
        <f t="shared" si="258"/>
        <v>0</v>
      </c>
      <c r="EH84" s="245">
        <f t="shared" si="259"/>
        <v>0</v>
      </c>
      <c r="EI84" s="245">
        <f t="shared" si="260"/>
        <v>0</v>
      </c>
      <c r="EJ84" s="245">
        <f t="shared" si="261"/>
        <v>0</v>
      </c>
      <c r="EK84" s="245">
        <f t="shared" si="262"/>
        <v>0</v>
      </c>
      <c r="EL84" s="245">
        <f t="shared" si="263"/>
        <v>0</v>
      </c>
      <c r="EM84" s="245">
        <f t="shared" si="264"/>
        <v>0</v>
      </c>
      <c r="EN84" s="245">
        <f t="shared" si="265"/>
        <v>0</v>
      </c>
      <c r="EO84" s="245">
        <f t="shared" si="266"/>
        <v>0</v>
      </c>
      <c r="EP84" s="246">
        <f t="shared" si="267"/>
        <v>0</v>
      </c>
      <c r="EQ84" s="255">
        <f t="shared" si="268"/>
        <v>0</v>
      </c>
      <c r="ER84" s="256">
        <f t="shared" si="269"/>
        <v>0</v>
      </c>
      <c r="ES84" s="256">
        <f t="shared" si="270"/>
        <v>0</v>
      </c>
      <c r="ET84" s="256">
        <f t="shared" si="271"/>
        <v>0</v>
      </c>
      <c r="EU84" s="256" t="e">
        <f t="shared" si="272"/>
        <v>#REF!</v>
      </c>
      <c r="EV84" s="256">
        <f t="shared" si="273"/>
        <v>0</v>
      </c>
      <c r="EW84" s="256">
        <f t="shared" si="274"/>
        <v>0</v>
      </c>
      <c r="EX84" s="256" t="str">
        <f t="shared" si="275"/>
        <v/>
      </c>
      <c r="EY84" s="256" t="str">
        <f t="shared" si="276"/>
        <v/>
      </c>
      <c r="EZ84" s="256" t="str">
        <f t="shared" si="277"/>
        <v/>
      </c>
      <c r="FA84" s="256" t="str">
        <f t="shared" si="278"/>
        <v/>
      </c>
      <c r="FB84" s="257" t="str">
        <f t="shared" si="279"/>
        <v/>
      </c>
      <c r="FC84" s="255">
        <f t="shared" si="280"/>
        <v>0</v>
      </c>
      <c r="FD84" s="256" t="str">
        <f t="shared" si="281"/>
        <v/>
      </c>
      <c r="FE84" s="256" t="str">
        <f t="shared" si="282"/>
        <v/>
      </c>
      <c r="FF84" s="256" t="str">
        <f t="shared" si="283"/>
        <v/>
      </c>
      <c r="FG84" s="256" t="str">
        <f t="shared" si="284"/>
        <v/>
      </c>
      <c r="FH84" s="256" t="str">
        <f t="shared" si="285"/>
        <v/>
      </c>
      <c r="FI84" s="256" t="str">
        <f t="shared" si="286"/>
        <v/>
      </c>
      <c r="FJ84" s="256" t="str">
        <f t="shared" si="287"/>
        <v/>
      </c>
      <c r="FK84" s="256" t="str">
        <f t="shared" si="288"/>
        <v/>
      </c>
      <c r="FL84" s="256" t="str">
        <f t="shared" si="289"/>
        <v/>
      </c>
      <c r="FM84" s="256" t="str">
        <f t="shared" si="290"/>
        <v/>
      </c>
      <c r="FN84" s="257" t="str">
        <f t="shared" si="291"/>
        <v/>
      </c>
      <c r="FO84" s="255" t="e">
        <f t="shared" si="292"/>
        <v>#REF!</v>
      </c>
      <c r="FP84" s="256" t="e">
        <f t="shared" si="293"/>
        <v>#REF!</v>
      </c>
      <c r="FQ84" s="256" t="e">
        <f t="shared" si="294"/>
        <v>#REF!</v>
      </c>
      <c r="FR84" s="256" t="e">
        <f t="shared" si="295"/>
        <v>#REF!</v>
      </c>
      <c r="FS84" s="256" t="e">
        <f t="shared" si="296"/>
        <v>#REF!</v>
      </c>
      <c r="FT84" s="256" t="e">
        <f t="shared" si="297"/>
        <v>#REF!</v>
      </c>
      <c r="FU84" s="256" t="str">
        <f t="shared" si="298"/>
        <v/>
      </c>
      <c r="FV84" s="256" t="str">
        <f t="shared" si="299"/>
        <v/>
      </c>
      <c r="FW84" s="256" t="str">
        <f t="shared" si="300"/>
        <v/>
      </c>
      <c r="FX84" s="256" t="str">
        <f t="shared" si="301"/>
        <v/>
      </c>
      <c r="FY84" s="256" t="str">
        <f t="shared" si="302"/>
        <v/>
      </c>
      <c r="FZ84" s="257" t="str">
        <f t="shared" si="303"/>
        <v/>
      </c>
      <c r="GA84" s="255" t="str">
        <f t="shared" si="304"/>
        <v/>
      </c>
      <c r="GB84" s="256" t="str">
        <f t="shared" si="305"/>
        <v/>
      </c>
      <c r="GC84" s="256" t="str">
        <f t="shared" si="306"/>
        <v/>
      </c>
      <c r="GD84" s="256" t="str">
        <f t="shared" si="307"/>
        <v/>
      </c>
      <c r="GE84" s="256" t="str">
        <f t="shared" si="308"/>
        <v/>
      </c>
      <c r="GF84" s="256" t="str">
        <f t="shared" si="309"/>
        <v/>
      </c>
      <c r="GG84" s="256" t="str">
        <f t="shared" si="310"/>
        <v/>
      </c>
      <c r="GH84" s="256" t="str">
        <f t="shared" si="311"/>
        <v/>
      </c>
      <c r="GI84" s="256" t="str">
        <f t="shared" si="312"/>
        <v/>
      </c>
      <c r="GJ84" s="256" t="str">
        <f t="shared" si="313"/>
        <v/>
      </c>
      <c r="GK84" s="256" t="str">
        <f t="shared" si="314"/>
        <v/>
      </c>
      <c r="GL84" s="257" t="str">
        <f t="shared" si="315"/>
        <v/>
      </c>
      <c r="GM84" s="255" t="str">
        <f t="shared" si="316"/>
        <v/>
      </c>
      <c r="GN84" s="256" t="str">
        <f t="shared" si="317"/>
        <v/>
      </c>
      <c r="GO84" s="256" t="str">
        <f t="shared" si="318"/>
        <v/>
      </c>
      <c r="GP84" s="256" t="str">
        <f t="shared" si="319"/>
        <v/>
      </c>
      <c r="GQ84" s="256" t="str">
        <f t="shared" si="320"/>
        <v/>
      </c>
      <c r="GR84" s="256" t="str">
        <f t="shared" si="321"/>
        <v/>
      </c>
      <c r="GS84" s="256" t="str">
        <f t="shared" si="322"/>
        <v/>
      </c>
      <c r="GT84" s="256" t="str">
        <f t="shared" si="323"/>
        <v/>
      </c>
      <c r="GU84" s="256" t="str">
        <f t="shared" si="324"/>
        <v/>
      </c>
      <c r="GV84" s="256" t="str">
        <f t="shared" si="325"/>
        <v/>
      </c>
      <c r="GW84" s="256" t="str">
        <f t="shared" si="326"/>
        <v/>
      </c>
      <c r="GX84" s="257" t="str">
        <f t="shared" si="327"/>
        <v/>
      </c>
      <c r="GY84" s="252">
        <f t="shared" si="332"/>
        <v>0</v>
      </c>
      <c r="GZ84" s="253" t="e">
        <f t="shared" si="332"/>
        <v>#REF!</v>
      </c>
      <c r="HA84" s="253">
        <f t="shared" si="332"/>
        <v>0</v>
      </c>
      <c r="HB84" s="253">
        <f t="shared" si="332"/>
        <v>0</v>
      </c>
      <c r="HC84" s="253">
        <f t="shared" si="332"/>
        <v>0</v>
      </c>
      <c r="HD84" s="253">
        <f t="shared" si="332"/>
        <v>0</v>
      </c>
      <c r="HE84" s="253">
        <f t="shared" si="332"/>
        <v>0</v>
      </c>
      <c r="HF84" s="254">
        <f t="shared" si="332"/>
        <v>0</v>
      </c>
      <c r="HG84" s="252">
        <f t="shared" si="333"/>
        <v>0</v>
      </c>
      <c r="HH84" s="253">
        <f t="shared" si="333"/>
        <v>0</v>
      </c>
      <c r="HI84" s="253">
        <f t="shared" si="333"/>
        <v>0</v>
      </c>
      <c r="HJ84" s="253">
        <f t="shared" si="333"/>
        <v>0</v>
      </c>
      <c r="HK84" s="253">
        <f t="shared" si="333"/>
        <v>0</v>
      </c>
      <c r="HL84" s="253">
        <f t="shared" si="333"/>
        <v>0</v>
      </c>
      <c r="HM84" s="253">
        <f t="shared" si="333"/>
        <v>0</v>
      </c>
      <c r="HN84" s="254">
        <f t="shared" si="333"/>
        <v>0</v>
      </c>
      <c r="HO84" s="252" t="e">
        <f t="shared" si="334"/>
        <v>#REF!</v>
      </c>
      <c r="HP84" s="253" t="e">
        <f t="shared" si="334"/>
        <v>#REF!</v>
      </c>
      <c r="HQ84" s="253">
        <f t="shared" si="334"/>
        <v>0</v>
      </c>
      <c r="HR84" s="253">
        <f t="shared" si="334"/>
        <v>0</v>
      </c>
      <c r="HS84" s="253">
        <f t="shared" si="334"/>
        <v>0</v>
      </c>
      <c r="HT84" s="253">
        <f t="shared" si="334"/>
        <v>0</v>
      </c>
      <c r="HU84" s="253">
        <f t="shared" si="334"/>
        <v>0</v>
      </c>
      <c r="HV84" s="254">
        <f t="shared" si="334"/>
        <v>0</v>
      </c>
      <c r="HW84" s="252">
        <f t="shared" si="335"/>
        <v>0</v>
      </c>
      <c r="HX84" s="253">
        <f t="shared" si="335"/>
        <v>0</v>
      </c>
      <c r="HY84" s="253">
        <f t="shared" si="335"/>
        <v>0</v>
      </c>
      <c r="HZ84" s="253">
        <f t="shared" si="335"/>
        <v>0</v>
      </c>
      <c r="IA84" s="253">
        <f t="shared" si="335"/>
        <v>0</v>
      </c>
      <c r="IB84" s="253">
        <f t="shared" si="335"/>
        <v>0</v>
      </c>
      <c r="IC84" s="253">
        <f t="shared" si="335"/>
        <v>0</v>
      </c>
      <c r="ID84" s="254">
        <f t="shared" si="335"/>
        <v>0</v>
      </c>
      <c r="IE84" s="252">
        <f t="shared" si="336"/>
        <v>0</v>
      </c>
      <c r="IF84" s="253">
        <f t="shared" si="336"/>
        <v>0</v>
      </c>
      <c r="IG84" s="253">
        <f t="shared" si="336"/>
        <v>0</v>
      </c>
      <c r="IH84" s="253">
        <f t="shared" si="336"/>
        <v>0</v>
      </c>
      <c r="II84" s="253">
        <f t="shared" si="336"/>
        <v>0</v>
      </c>
      <c r="IJ84" s="253">
        <f t="shared" si="336"/>
        <v>0</v>
      </c>
      <c r="IK84" s="253">
        <f t="shared" si="336"/>
        <v>0</v>
      </c>
      <c r="IL84" s="254">
        <f t="shared" si="336"/>
        <v>0</v>
      </c>
      <c r="IM84" s="255" t="e">
        <f t="shared" si="203"/>
        <v>#REF!</v>
      </c>
      <c r="IN84" s="256">
        <f t="shared" si="204"/>
        <v>0</v>
      </c>
      <c r="IO84" s="256" t="e">
        <f t="shared" si="205"/>
        <v>#REF!</v>
      </c>
      <c r="IP84" s="256">
        <f t="shared" si="206"/>
        <v>0</v>
      </c>
      <c r="IQ84" s="257">
        <f t="shared" si="207"/>
        <v>0</v>
      </c>
      <c r="IR84" s="404" t="e">
        <f t="shared" si="195"/>
        <v>#REF!</v>
      </c>
      <c r="IS84" s="250">
        <f t="shared" si="202"/>
        <v>15</v>
      </c>
      <c r="IT84" s="258" t="e">
        <f t="shared" si="328"/>
        <v>#REF!</v>
      </c>
      <c r="IU84" s="664">
        <v>2400</v>
      </c>
      <c r="IV84" s="409">
        <v>3</v>
      </c>
      <c r="IW84" s="648" t="s">
        <v>222</v>
      </c>
      <c r="IX84" s="649" t="e">
        <f t="shared" si="196"/>
        <v>#REF!</v>
      </c>
      <c r="IY84" s="650" t="e">
        <f t="shared" si="329"/>
        <v>#REF!</v>
      </c>
      <c r="IZ84" s="651">
        <v>3</v>
      </c>
      <c r="JA84" s="652">
        <v>2</v>
      </c>
      <c r="JB84" s="650" t="e">
        <f t="shared" si="330"/>
        <v>#REF!</v>
      </c>
      <c r="JC84" s="651">
        <f t="shared" si="337"/>
        <v>3</v>
      </c>
      <c r="JD84" s="652">
        <f t="shared" si="337"/>
        <v>2</v>
      </c>
      <c r="JE84" s="653" t="e">
        <f t="shared" si="331"/>
        <v>#REF!</v>
      </c>
      <c r="JF84" s="654">
        <v>3</v>
      </c>
      <c r="JG84" s="652">
        <v>2</v>
      </c>
      <c r="JH84" s="653"/>
      <c r="JI84" s="654"/>
      <c r="JJ84" s="655"/>
      <c r="JK84" s="418"/>
      <c r="JL84" s="419"/>
      <c r="JM84" s="420"/>
      <c r="JN84" s="662">
        <v>1</v>
      </c>
      <c r="JO84" s="662">
        <v>1.4</v>
      </c>
      <c r="JP84" s="662">
        <v>1</v>
      </c>
      <c r="JQ84" s="662">
        <v>1</v>
      </c>
      <c r="JR84" s="663">
        <v>1</v>
      </c>
      <c r="JS84" s="658" t="e">
        <f t="shared" si="201"/>
        <v>#REF!</v>
      </c>
    </row>
    <row r="85" spans="25:279" ht="20.100000000000001" hidden="1" customHeight="1">
      <c r="Y85" s="380" t="e">
        <f>N!IK60</f>
        <v>#REF!</v>
      </c>
      <c r="Z85" s="377" t="s">
        <v>42</v>
      </c>
      <c r="AA85" s="244">
        <f>IF(AA$32="",IF(AA$31="",(SUMIF(S!$HC$15:$HL$15,'Ciclo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Semaforico'!AA$30,O!$HC60:$HL60))*AA$31),(SUMIF(S!$HC$15:$HL$15,'Ciclo Semaforico'!AA$32,S!$HC60:$HL60)+SUMIF(N!$HC$15:$HL$15,'Ciclo Semaforico'!AA$32,N!$HC60:$HL60)+SUMIF(E!$HC$15:$HL$15,'Ciclo Semaforico'!AA$32,E!$HC60:$HL60)+SUMIF(O!$HC$15:$HL$15,'Ciclo Semaforico'!AA$32,O!$HC60:$HL60))-IF(AA$31="",(SUMIF(S!$HC$15:$HL$15,'Ciclo Semaforico'!AA$30,S!$HC60:$HL60)+SUMIF(N!$HC$15:$HL$15,'Ciclo Semaforico'!AA$30,N!$HC60:$HL60)+SUMIF(E!$HC$15:$HL$15,'Ciclo Semaforico'!AA$30,E!$HC60:$HL60)+SUMIF(O!$HC$15:$HL$15,'Ciclo Semaforico'!AA$30,O!$HC60:$HL60)),(SUMIF(S!$HC$15:$HL$15,'Ciclo Semaforico'!AA$30,S!$HC60:$HL60)+SUMIF(N!$HC$15:$HL$15,'Ciclo Semaforico'!AA$30,N!$HC60:$HL60)+SUMIF(E!$HC$15:$HL$15,'Ciclo Semaforico'!AA$30,E!$HC60:$HL60)+SUMIF(O!$HC$15:$HL$15,'Ciclo Semaforico'!AA$30,O!$HC60:$HL60))*AA$31))</f>
        <v>0</v>
      </c>
      <c r="AB85" s="245">
        <f>IF(AB$32="",IF(AB$31="",(SUMIF(S!$HC$15:$HL$15,'Ciclo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Semaforico'!AB$30,O!$HC60:$HL60))*AB$31),(SUMIF(S!$HC$15:$HL$15,'Ciclo Semaforico'!AB$32,S!$HC60:$HL60)+SUMIF(N!$HC$15:$HL$15,'Ciclo Semaforico'!AB$32,N!$HC60:$HL60)+SUMIF(E!$HC$15:$HL$15,'Ciclo Semaforico'!AB$32,E!$HC60:$HL60)+SUMIF(O!$HC$15:$HL$15,'Ciclo Semaforico'!AB$32,O!$HC60:$HL60))-IF(AB$31="",(SUMIF(S!$HC$15:$HL$15,'Ciclo Semaforico'!AB$30,S!$HC60:$HL60)+SUMIF(N!$HC$15:$HL$15,'Ciclo Semaforico'!AB$30,N!$HC60:$HL60)+SUMIF(E!$HC$15:$HL$15,'Ciclo Semaforico'!AB$30,E!$HC60:$HL60)+SUMIF(O!$HC$15:$HL$15,'Ciclo Semaforico'!AB$30,O!$HC60:$HL60)),(SUMIF(S!$HC$15:$HL$15,'Ciclo Semaforico'!AB$30,S!$HC60:$HL60)+SUMIF(N!$HC$15:$HL$15,'Ciclo Semaforico'!AB$30,N!$HC60:$HL60)+SUMIF(E!$HC$15:$HL$15,'Ciclo Semaforico'!AB$30,E!$HC60:$HL60)+SUMIF(O!$HC$15:$HL$15,'Ciclo Semaforico'!AB$30,O!$HC60:$HL60))*AB$31))</f>
        <v>0</v>
      </c>
      <c r="AC85" s="245">
        <f>IF(AC$32="",IF(AC$31="",(SUMIF(S!$HC$15:$HL$15,'Ciclo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Semaforico'!AC$30,O!$HC60:$HL60))*AC$31),(SUMIF(S!$HC$15:$HL$15,'Ciclo Semaforico'!AC$32,S!$HC60:$HL60)+SUMIF(N!$HC$15:$HL$15,'Ciclo Semaforico'!AC$32,N!$HC60:$HL60)+SUMIF(E!$HC$15:$HL$15,'Ciclo Semaforico'!AC$32,E!$HC60:$HL60)+SUMIF(O!$HC$15:$HL$15,'Ciclo Semaforico'!AC$32,O!$HC60:$HL60))-IF(AC$31="",(SUMIF(S!$HC$15:$HL$15,'Ciclo Semaforico'!AC$30,S!$HC60:$HL60)+SUMIF(N!$HC$15:$HL$15,'Ciclo Semaforico'!AC$30,N!$HC60:$HL60)+SUMIF(E!$HC$15:$HL$15,'Ciclo Semaforico'!AC$30,E!$HC60:$HL60)+SUMIF(O!$HC$15:$HL$15,'Ciclo Semaforico'!AC$30,O!$HC60:$HL60)),(SUMIF(S!$HC$15:$HL$15,'Ciclo Semaforico'!AC$30,S!$HC60:$HL60)+SUMIF(N!$HC$15:$HL$15,'Ciclo Semaforico'!AC$30,N!$HC60:$HL60)+SUMIF(E!$HC$15:$HL$15,'Ciclo Semaforico'!AC$30,E!$HC60:$HL60)+SUMIF(O!$HC$15:$HL$15,'Ciclo Semaforico'!AC$30,O!$HC60:$HL60))*AC$31))</f>
        <v>0</v>
      </c>
      <c r="AD85" s="245">
        <f>IF(AD$32="",IF(AD$31="",(SUMIF(S!$HC$15:$HL$15,'Ciclo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Semaforico'!AD$30,O!$HC60:$HL60))*AD$31),(SUMIF(S!$HC$15:$HL$15,'Ciclo Semaforico'!AD$32,S!$HC60:$HL60)+SUMIF(N!$HC$15:$HL$15,'Ciclo Semaforico'!AD$32,N!$HC60:$HL60)+SUMIF(E!$HC$15:$HL$15,'Ciclo Semaforico'!AD$32,E!$HC60:$HL60)+SUMIF(O!$HC$15:$HL$15,'Ciclo Semaforico'!AD$32,O!$HC60:$HL60))-IF(AD$31="",(SUMIF(S!$HC$15:$HL$15,'Ciclo Semaforico'!AD$30,S!$HC60:$HL60)+SUMIF(N!$HC$15:$HL$15,'Ciclo Semaforico'!AD$30,N!$HC60:$HL60)+SUMIF(E!$HC$15:$HL$15,'Ciclo Semaforico'!AD$30,E!$HC60:$HL60)+SUMIF(O!$HC$15:$HL$15,'Ciclo Semaforico'!AD$30,O!$HC60:$HL60)),(SUMIF(S!$HC$15:$HL$15,'Ciclo Semaforico'!AD$30,S!$HC60:$HL60)+SUMIF(N!$HC$15:$HL$15,'Ciclo Semaforico'!AD$30,N!$HC60:$HL60)+SUMIF(E!$HC$15:$HL$15,'Ciclo Semaforico'!AD$30,E!$HC60:$HL60)+SUMIF(O!$HC$15:$HL$15,'Ciclo Semaforico'!AD$30,O!$HC60:$HL60))*AD$31))</f>
        <v>0</v>
      </c>
      <c r="AE85" s="245" t="e">
        <f>IF(AE$32="",IF(AE$31="",(SUMIF(S!$HC$15:$HL$15,'Ciclo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Semaforico'!AE$30,O!$HC60:$HL60))*AE$31),(SUMIF(S!$HC$15:$HL$15,'Ciclo Semaforico'!AE$32,S!$HC60:$HL60)+SUMIF(N!$HC$15:$HL$15,'Ciclo Semaforico'!AE$32,N!$HC60:$HL60)+SUMIF(E!$HC$15:$HL$15,'Ciclo Semaforico'!AE$32,E!$HC60:$HL60)+SUMIF(O!$HC$15:$HL$15,'Ciclo Semaforico'!AE$32,O!$HC60:$HL60))-IF(AE$31="",(SUMIF(S!$HC$15:$HL$15,'Ciclo Semaforico'!AE$30,S!$HC60:$HL60)+SUMIF(N!$HC$15:$HL$15,'Ciclo Semaforico'!AE$30,N!$HC60:$HL60)+SUMIF(E!$HC$15:$HL$15,'Ciclo Semaforico'!AE$30,E!$HC60:$HL60)+SUMIF(O!$HC$15:$HL$15,'Ciclo Semaforico'!AE$30,O!$HC60:$HL60)),(SUMIF(S!$HC$15:$HL$15,'Ciclo Semaforico'!AE$30,S!$HC60:$HL60)+SUMIF(N!$HC$15:$HL$15,'Ciclo Semaforico'!AE$30,N!$HC60:$HL60)+SUMIF(E!$HC$15:$HL$15,'Ciclo Semaforico'!AE$30,E!$HC60:$HL60)+SUMIF(O!$HC$15:$HL$15,'Ciclo Semaforico'!AE$30,O!$HC60:$HL60))*AE$31))</f>
        <v>#REF!</v>
      </c>
      <c r="AF85" s="245">
        <f>IF(AF$32="",IF(AF$31="",(SUMIF(S!$HC$15:$HL$15,'Ciclo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Semaforico'!AF$30,O!$HC60:$HL60))*AF$31),(SUMIF(S!$HC$15:$HL$15,'Ciclo Semaforico'!AF$32,S!$HC60:$HL60)+SUMIF(N!$HC$15:$HL$15,'Ciclo Semaforico'!AF$32,N!$HC60:$HL60)+SUMIF(E!$HC$15:$HL$15,'Ciclo Semaforico'!AF$32,E!$HC60:$HL60)+SUMIF(O!$HC$15:$HL$15,'Ciclo Semaforico'!AF$32,O!$HC60:$HL60))-IF(AF$31="",(SUMIF(S!$HC$15:$HL$15,'Ciclo Semaforico'!AF$30,S!$HC60:$HL60)+SUMIF(N!$HC$15:$HL$15,'Ciclo Semaforico'!AF$30,N!$HC60:$HL60)+SUMIF(E!$HC$15:$HL$15,'Ciclo Semaforico'!AF$30,E!$HC60:$HL60)+SUMIF(O!$HC$15:$HL$15,'Ciclo Semaforico'!AF$30,O!$HC60:$HL60)),(SUMIF(S!$HC$15:$HL$15,'Ciclo Semaforico'!AF$30,S!$HC60:$HL60)+SUMIF(N!$HC$15:$HL$15,'Ciclo Semaforico'!AF$30,N!$HC60:$HL60)+SUMIF(E!$HC$15:$HL$15,'Ciclo Semaforico'!AF$30,E!$HC60:$HL60)+SUMIF(O!$HC$15:$HL$15,'Ciclo Semaforico'!AF$30,O!$HC60:$HL60))*AF$31))</f>
        <v>0</v>
      </c>
      <c r="AG85" s="245">
        <f>IF(AG$32="",IF(AG$31="",(SUMIF(S!$HC$15:$HL$15,'Ciclo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Semaforico'!AG$30,O!$HC60:$HL60))*AG$31),(SUMIF(S!$HC$15:$HL$15,'Ciclo Semaforico'!AG$32,S!$HC60:$HL60)+SUMIF(N!$HC$15:$HL$15,'Ciclo Semaforico'!AG$32,N!$HC60:$HL60)+SUMIF(E!$HC$15:$HL$15,'Ciclo Semaforico'!AG$32,E!$HC60:$HL60)+SUMIF(O!$HC$15:$HL$15,'Ciclo Semaforico'!AG$32,O!$HC60:$HL60))-IF(AG$31="",(SUMIF(S!$HC$15:$HL$15,'Ciclo Semaforico'!AG$30,S!$HC60:$HL60)+SUMIF(N!$HC$15:$HL$15,'Ciclo Semaforico'!AG$30,N!$HC60:$HL60)+SUMIF(E!$HC$15:$HL$15,'Ciclo Semaforico'!AG$30,E!$HC60:$HL60)+SUMIF(O!$HC$15:$HL$15,'Ciclo Semaforico'!AG$30,O!$HC60:$HL60)),(SUMIF(S!$HC$15:$HL$15,'Ciclo Semaforico'!AG$30,S!$HC60:$HL60)+SUMIF(N!$HC$15:$HL$15,'Ciclo Semaforico'!AG$30,N!$HC60:$HL60)+SUMIF(E!$HC$15:$HL$15,'Ciclo Semaforico'!AG$30,E!$HC60:$HL60)+SUMIF(O!$HC$15:$HL$15,'Ciclo Semaforico'!AG$30,O!$HC60:$HL60))*AG$31))</f>
        <v>0</v>
      </c>
      <c r="AH85" s="245">
        <f>IF(AH$32="",IF(AH$31="",(SUMIF(S!$HC$15:$HL$15,'Ciclo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Semaforico'!AH$30,O!$HC60:$HL60))*AH$31),(SUMIF(S!$HC$15:$HL$15,'Ciclo Semaforico'!AH$32,S!$HC60:$HL60)+SUMIF(N!$HC$15:$HL$15,'Ciclo Semaforico'!AH$32,N!$HC60:$HL60)+SUMIF(E!$HC$15:$HL$15,'Ciclo Semaforico'!AH$32,E!$HC60:$HL60)+SUMIF(O!$HC$15:$HL$15,'Ciclo Semaforico'!AH$32,O!$HC60:$HL60))-IF(AH$31="",(SUMIF(S!$HC$15:$HL$15,'Ciclo Semaforico'!AH$30,S!$HC60:$HL60)+SUMIF(N!$HC$15:$HL$15,'Ciclo Semaforico'!AH$30,N!$HC60:$HL60)+SUMIF(E!$HC$15:$HL$15,'Ciclo Semaforico'!AH$30,E!$HC60:$HL60)+SUMIF(O!$HC$15:$HL$15,'Ciclo Semaforico'!AH$30,O!$HC60:$HL60)),(SUMIF(S!$HC$15:$HL$15,'Ciclo Semaforico'!AH$30,S!$HC60:$HL60)+SUMIF(N!$HC$15:$HL$15,'Ciclo Semaforico'!AH$30,N!$HC60:$HL60)+SUMIF(E!$HC$15:$HL$15,'Ciclo Semaforico'!AH$30,E!$HC60:$HL60)+SUMIF(O!$HC$15:$HL$15,'Ciclo Semaforico'!AH$30,O!$HC60:$HL60))*AH$31))</f>
        <v>0</v>
      </c>
      <c r="AI85" s="245">
        <f>IF(AI$32="",IF(AI$31="",(SUMIF(S!$HC$15:$HL$15,'Ciclo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Semaforico'!AI$30,O!$HC60:$HL60))*AI$31),(SUMIF(S!$HC$15:$HL$15,'Ciclo Semaforico'!AI$32,S!$HC60:$HL60)+SUMIF(N!$HC$15:$HL$15,'Ciclo Semaforico'!AI$32,N!$HC60:$HL60)+SUMIF(E!$HC$15:$HL$15,'Ciclo Semaforico'!AI$32,E!$HC60:$HL60)+SUMIF(O!$HC$15:$HL$15,'Ciclo Semaforico'!AI$32,O!$HC60:$HL60))-IF(AI$31="",(SUMIF(S!$HC$15:$HL$15,'Ciclo Semaforico'!AI$30,S!$HC60:$HL60)+SUMIF(N!$HC$15:$HL$15,'Ciclo Semaforico'!AI$30,N!$HC60:$HL60)+SUMIF(E!$HC$15:$HL$15,'Ciclo Semaforico'!AI$30,E!$HC60:$HL60)+SUMIF(O!$HC$15:$HL$15,'Ciclo Semaforico'!AI$30,O!$HC60:$HL60)),(SUMIF(S!$HC$15:$HL$15,'Ciclo Semaforico'!AI$30,S!$HC60:$HL60)+SUMIF(N!$HC$15:$HL$15,'Ciclo Semaforico'!AI$30,N!$HC60:$HL60)+SUMIF(E!$HC$15:$HL$15,'Ciclo Semaforico'!AI$30,E!$HC60:$HL60)+SUMIF(O!$HC$15:$HL$15,'Ciclo Semaforico'!AI$30,O!$HC60:$HL60))*AI$31))</f>
        <v>0</v>
      </c>
      <c r="AJ85" s="245">
        <f>IF(AJ$32="",IF(AJ$31="",(SUMIF(S!$HC$15:$HL$15,'Ciclo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Semaforico'!AJ$30,O!$HC60:$HL60))*AJ$31),(SUMIF(S!$HC$15:$HL$15,'Ciclo Semaforico'!AJ$32,S!$HC60:$HL60)+SUMIF(N!$HC$15:$HL$15,'Ciclo Semaforico'!AJ$32,N!$HC60:$HL60)+SUMIF(E!$HC$15:$HL$15,'Ciclo Semaforico'!AJ$32,E!$HC60:$HL60)+SUMIF(O!$HC$15:$HL$15,'Ciclo Semaforico'!AJ$32,O!$HC60:$HL60))-IF(AJ$31="",(SUMIF(S!$HC$15:$HL$15,'Ciclo Semaforico'!AJ$30,S!$HC60:$HL60)+SUMIF(N!$HC$15:$HL$15,'Ciclo Semaforico'!AJ$30,N!$HC60:$HL60)+SUMIF(E!$HC$15:$HL$15,'Ciclo Semaforico'!AJ$30,E!$HC60:$HL60)+SUMIF(O!$HC$15:$HL$15,'Ciclo Semaforico'!AJ$30,O!$HC60:$HL60)),(SUMIF(S!$HC$15:$HL$15,'Ciclo Semaforico'!AJ$30,S!$HC60:$HL60)+SUMIF(N!$HC$15:$HL$15,'Ciclo Semaforico'!AJ$30,N!$HC60:$HL60)+SUMIF(E!$HC$15:$HL$15,'Ciclo Semaforico'!AJ$30,E!$HC60:$HL60)+SUMIF(O!$HC$15:$HL$15,'Ciclo Semaforico'!AJ$30,O!$HC60:$HL60))*AJ$31))</f>
        <v>0</v>
      </c>
      <c r="AK85" s="245">
        <f>IF(AK$32="",IF(AK$31="",(SUMIF(S!$HC$15:$HL$15,'Ciclo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Semaforico'!AK$30,O!$HC60:$HL60))*AK$31),(SUMIF(S!$HC$15:$HL$15,'Ciclo Semaforico'!AK$32,S!$HC60:$HL60)+SUMIF(N!$HC$15:$HL$15,'Ciclo Semaforico'!AK$32,N!$HC60:$HL60)+SUMIF(E!$HC$15:$HL$15,'Ciclo Semaforico'!AK$32,E!$HC60:$HL60)+SUMIF(O!$HC$15:$HL$15,'Ciclo Semaforico'!AK$32,O!$HC60:$HL60))-IF(AK$31="",(SUMIF(S!$HC$15:$HL$15,'Ciclo Semaforico'!AK$30,S!$HC60:$HL60)+SUMIF(N!$HC$15:$HL$15,'Ciclo Semaforico'!AK$30,N!$HC60:$HL60)+SUMIF(E!$HC$15:$HL$15,'Ciclo Semaforico'!AK$30,E!$HC60:$HL60)+SUMIF(O!$HC$15:$HL$15,'Ciclo Semaforico'!AK$30,O!$HC60:$HL60)),(SUMIF(S!$HC$15:$HL$15,'Ciclo Semaforico'!AK$30,S!$HC60:$HL60)+SUMIF(N!$HC$15:$HL$15,'Ciclo Semaforico'!AK$30,N!$HC60:$HL60)+SUMIF(E!$HC$15:$HL$15,'Ciclo Semaforico'!AK$30,E!$HC60:$HL60)+SUMIF(O!$HC$15:$HL$15,'Ciclo Semaforico'!AK$30,O!$HC60:$HL60))*AK$31))</f>
        <v>0</v>
      </c>
      <c r="AL85" s="246">
        <f>IF(AL$32="",IF(AL$31="",(SUMIF(S!$HC$15:$HL$15,'Ciclo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Semaforico'!AL$30,O!$HC60:$HL60))*AL$31),(SUMIF(S!$HC$15:$HL$15,'Ciclo Semaforico'!AL$32,S!$HC60:$HL60)+SUMIF(N!$HC$15:$HL$15,'Ciclo Semaforico'!AL$32,N!$HC60:$HL60)+SUMIF(E!$HC$15:$HL$15,'Ciclo Semaforico'!AL$32,E!$HC60:$HL60)+SUMIF(O!$HC$15:$HL$15,'Ciclo Semaforico'!AL$32,O!$HC60:$HL60))-IF(AL$31="",(SUMIF(S!$HC$15:$HL$15,'Ciclo Semaforico'!AL$30,S!$HC60:$HL60)+SUMIF(N!$HC$15:$HL$15,'Ciclo Semaforico'!AL$30,N!$HC60:$HL60)+SUMIF(E!$HC$15:$HL$15,'Ciclo Semaforico'!AL$30,E!$HC60:$HL60)+SUMIF(O!$HC$15:$HL$15,'Ciclo Semaforico'!AL$30,O!$HC60:$HL60)),(SUMIF(S!$HC$15:$HL$15,'Ciclo Semaforico'!AL$30,S!$HC60:$HL60)+SUMIF(N!$HC$15:$HL$15,'Ciclo Semaforico'!AL$30,N!$HC60:$HL60)+SUMIF(E!$HC$15:$HL$15,'Ciclo Semaforico'!AL$30,E!$HC60:$HL60)+SUMIF(O!$HC$15:$HL$15,'Ciclo Semaforico'!AL$30,O!$HC60:$HL60))*AL$31))</f>
        <v>0</v>
      </c>
      <c r="AM85" s="244">
        <f>IF(AM$32="",IF(AM$31="",(SUMIF(S!$HC$15:$HL$15,'Ciclo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Semaforico'!AM$30,O!$HC60:$HL60))*AM$31),(SUMIF(S!$HC$15:$HL$15,'Ciclo Semaforico'!AM$32,S!$HC60:$HL60)+SUMIF(N!$HC$15:$HL$15,'Ciclo Semaforico'!AM$32,N!$HC60:$HL60)+SUMIF(E!$HC$15:$HL$15,'Ciclo Semaforico'!AM$32,E!$HC60:$HL60)+SUMIF(O!$HC$15:$HL$15,'Ciclo Semaforico'!AM$32,O!$HC60:$HL60))-IF(AM$31="",(SUMIF(S!$HC$15:$HL$15,'Ciclo Semaforico'!AM$30,S!$HC60:$HL60)+SUMIF(N!$HC$15:$HL$15,'Ciclo Semaforico'!AM$30,N!$HC60:$HL60)+SUMIF(E!$HC$15:$HL$15,'Ciclo Semaforico'!AM$30,E!$HC60:$HL60)+SUMIF(O!$HC$15:$HL$15,'Ciclo Semaforico'!AM$30,O!$HC60:$HL60)),(SUMIF(S!$HC$15:$HL$15,'Ciclo Semaforico'!AM$30,S!$HC60:$HL60)+SUMIF(N!$HC$15:$HL$15,'Ciclo Semaforico'!AM$30,N!$HC60:$HL60)+SUMIF(E!$HC$15:$HL$15,'Ciclo Semaforico'!AM$30,E!$HC60:$HL60)+SUMIF(O!$HC$15:$HL$15,'Ciclo Semaforico'!AM$30,O!$HC60:$HL60))*AM$31))</f>
        <v>0</v>
      </c>
      <c r="AN85" s="245">
        <f>IF(AN$32="",IF(AN$31="",(SUMIF(S!$HC$15:$HL$15,'Ciclo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Semaforico'!AN$30,O!$HC60:$HL60))*AN$31),(SUMIF(S!$HC$15:$HL$15,'Ciclo Semaforico'!AN$32,S!$HC60:$HL60)+SUMIF(N!$HC$15:$HL$15,'Ciclo Semaforico'!AN$32,N!$HC60:$HL60)+SUMIF(E!$HC$15:$HL$15,'Ciclo Semaforico'!AN$32,E!$HC60:$HL60)+SUMIF(O!$HC$15:$HL$15,'Ciclo Semaforico'!AN$32,O!$HC60:$HL60))-IF(AN$31="",(SUMIF(S!$HC$15:$HL$15,'Ciclo Semaforico'!AN$30,S!$HC60:$HL60)+SUMIF(N!$HC$15:$HL$15,'Ciclo Semaforico'!AN$30,N!$HC60:$HL60)+SUMIF(E!$HC$15:$HL$15,'Ciclo Semaforico'!AN$30,E!$HC60:$HL60)+SUMIF(O!$HC$15:$HL$15,'Ciclo Semaforico'!AN$30,O!$HC60:$HL60)),(SUMIF(S!$HC$15:$HL$15,'Ciclo Semaforico'!AN$30,S!$HC60:$HL60)+SUMIF(N!$HC$15:$HL$15,'Ciclo Semaforico'!AN$30,N!$HC60:$HL60)+SUMIF(E!$HC$15:$HL$15,'Ciclo Semaforico'!AN$30,E!$HC60:$HL60)+SUMIF(O!$HC$15:$HL$15,'Ciclo Semaforico'!AN$30,O!$HC60:$HL60))*AN$31))</f>
        <v>0</v>
      </c>
      <c r="AO85" s="245">
        <f>IF(AO$32="",IF(AO$31="",(SUMIF(S!$HC$15:$HL$15,'Ciclo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Semaforico'!AO$30,O!$HC60:$HL60))*AO$31),(SUMIF(S!$HC$15:$HL$15,'Ciclo Semaforico'!AO$32,S!$HC60:$HL60)+SUMIF(N!$HC$15:$HL$15,'Ciclo Semaforico'!AO$32,N!$HC60:$HL60)+SUMIF(E!$HC$15:$HL$15,'Ciclo Semaforico'!AO$32,E!$HC60:$HL60)+SUMIF(O!$HC$15:$HL$15,'Ciclo Semaforico'!AO$32,O!$HC60:$HL60))-IF(AO$31="",(SUMIF(S!$HC$15:$HL$15,'Ciclo Semaforico'!AO$30,S!$HC60:$HL60)+SUMIF(N!$HC$15:$HL$15,'Ciclo Semaforico'!AO$30,N!$HC60:$HL60)+SUMIF(E!$HC$15:$HL$15,'Ciclo Semaforico'!AO$30,E!$HC60:$HL60)+SUMIF(O!$HC$15:$HL$15,'Ciclo Semaforico'!AO$30,O!$HC60:$HL60)),(SUMIF(S!$HC$15:$HL$15,'Ciclo Semaforico'!AO$30,S!$HC60:$HL60)+SUMIF(N!$HC$15:$HL$15,'Ciclo Semaforico'!AO$30,N!$HC60:$HL60)+SUMIF(E!$HC$15:$HL$15,'Ciclo Semaforico'!AO$30,E!$HC60:$HL60)+SUMIF(O!$HC$15:$HL$15,'Ciclo Semaforico'!AO$30,O!$HC60:$HL60))*AO$31))</f>
        <v>0</v>
      </c>
      <c r="AP85" s="245">
        <f>IF(AP$32="",IF(AP$31="",(SUMIF(S!$HC$15:$HL$15,'Ciclo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Semaforico'!AP$30,O!$HC60:$HL60))*AP$31),(SUMIF(S!$HC$15:$HL$15,'Ciclo Semaforico'!AP$32,S!$HC60:$HL60)+SUMIF(N!$HC$15:$HL$15,'Ciclo Semaforico'!AP$32,N!$HC60:$HL60)+SUMIF(E!$HC$15:$HL$15,'Ciclo Semaforico'!AP$32,E!$HC60:$HL60)+SUMIF(O!$HC$15:$HL$15,'Ciclo Semaforico'!AP$32,O!$HC60:$HL60))-IF(AP$31="",(SUMIF(S!$HC$15:$HL$15,'Ciclo Semaforico'!AP$30,S!$HC60:$HL60)+SUMIF(N!$HC$15:$HL$15,'Ciclo Semaforico'!AP$30,N!$HC60:$HL60)+SUMIF(E!$HC$15:$HL$15,'Ciclo Semaforico'!AP$30,E!$HC60:$HL60)+SUMIF(O!$HC$15:$HL$15,'Ciclo Semaforico'!AP$30,O!$HC60:$HL60)),(SUMIF(S!$HC$15:$HL$15,'Ciclo Semaforico'!AP$30,S!$HC60:$HL60)+SUMIF(N!$HC$15:$HL$15,'Ciclo Semaforico'!AP$30,N!$HC60:$HL60)+SUMIF(E!$HC$15:$HL$15,'Ciclo Semaforico'!AP$30,E!$HC60:$HL60)+SUMIF(O!$HC$15:$HL$15,'Ciclo Semaforico'!AP$30,O!$HC60:$HL60))*AP$31))</f>
        <v>0</v>
      </c>
      <c r="AQ85" s="245">
        <f>IF(AQ$32="",IF(AQ$31="",(SUMIF(S!$HC$15:$HL$15,'Ciclo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Semaforico'!AQ$30,O!$HC60:$HL60))*AQ$31),(SUMIF(S!$HC$15:$HL$15,'Ciclo Semaforico'!AQ$32,S!$HC60:$HL60)+SUMIF(N!$HC$15:$HL$15,'Ciclo Semaforico'!AQ$32,N!$HC60:$HL60)+SUMIF(E!$HC$15:$HL$15,'Ciclo Semaforico'!AQ$32,E!$HC60:$HL60)+SUMIF(O!$HC$15:$HL$15,'Ciclo Semaforico'!AQ$32,O!$HC60:$HL60))-IF(AQ$31="",(SUMIF(S!$HC$15:$HL$15,'Ciclo Semaforico'!AQ$30,S!$HC60:$HL60)+SUMIF(N!$HC$15:$HL$15,'Ciclo Semaforico'!AQ$30,N!$HC60:$HL60)+SUMIF(E!$HC$15:$HL$15,'Ciclo Semaforico'!AQ$30,E!$HC60:$HL60)+SUMIF(O!$HC$15:$HL$15,'Ciclo Semaforico'!AQ$30,O!$HC60:$HL60)),(SUMIF(S!$HC$15:$HL$15,'Ciclo Semaforico'!AQ$30,S!$HC60:$HL60)+SUMIF(N!$HC$15:$HL$15,'Ciclo Semaforico'!AQ$30,N!$HC60:$HL60)+SUMIF(E!$HC$15:$HL$15,'Ciclo Semaforico'!AQ$30,E!$HC60:$HL60)+SUMIF(O!$HC$15:$HL$15,'Ciclo Semaforico'!AQ$30,O!$HC60:$HL60))*AQ$31))</f>
        <v>0</v>
      </c>
      <c r="AR85" s="245">
        <f>IF(AR$32="",IF(AR$31="",(SUMIF(S!$HC$15:$HL$15,'Ciclo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Semaforico'!AR$30,O!$HC60:$HL60))*AR$31),(SUMIF(S!$HC$15:$HL$15,'Ciclo Semaforico'!AR$32,S!$HC60:$HL60)+SUMIF(N!$HC$15:$HL$15,'Ciclo Semaforico'!AR$32,N!$HC60:$HL60)+SUMIF(E!$HC$15:$HL$15,'Ciclo Semaforico'!AR$32,E!$HC60:$HL60)+SUMIF(O!$HC$15:$HL$15,'Ciclo Semaforico'!AR$32,O!$HC60:$HL60))-IF(AR$31="",(SUMIF(S!$HC$15:$HL$15,'Ciclo Semaforico'!AR$30,S!$HC60:$HL60)+SUMIF(N!$HC$15:$HL$15,'Ciclo Semaforico'!AR$30,N!$HC60:$HL60)+SUMIF(E!$HC$15:$HL$15,'Ciclo Semaforico'!AR$30,E!$HC60:$HL60)+SUMIF(O!$HC$15:$HL$15,'Ciclo Semaforico'!AR$30,O!$HC60:$HL60)),(SUMIF(S!$HC$15:$HL$15,'Ciclo Semaforico'!AR$30,S!$HC60:$HL60)+SUMIF(N!$HC$15:$HL$15,'Ciclo Semaforico'!AR$30,N!$HC60:$HL60)+SUMIF(E!$HC$15:$HL$15,'Ciclo Semaforico'!AR$30,E!$HC60:$HL60)+SUMIF(O!$HC$15:$HL$15,'Ciclo Semaforico'!AR$30,O!$HC60:$HL60))*AR$31))</f>
        <v>0</v>
      </c>
      <c r="AS85" s="245">
        <f>IF(AS$32="",IF(AS$31="",(SUMIF(S!$HC$15:$HL$15,'Ciclo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Semaforico'!AS$30,O!$HC60:$HL60))*AS$31),(SUMIF(S!$HC$15:$HL$15,'Ciclo Semaforico'!AS$32,S!$HC60:$HL60)+SUMIF(N!$HC$15:$HL$15,'Ciclo Semaforico'!AS$32,N!$HC60:$HL60)+SUMIF(E!$HC$15:$HL$15,'Ciclo Semaforico'!AS$32,E!$HC60:$HL60)+SUMIF(O!$HC$15:$HL$15,'Ciclo Semaforico'!AS$32,O!$HC60:$HL60))-IF(AS$31="",(SUMIF(S!$HC$15:$HL$15,'Ciclo Semaforico'!AS$30,S!$HC60:$HL60)+SUMIF(N!$HC$15:$HL$15,'Ciclo Semaforico'!AS$30,N!$HC60:$HL60)+SUMIF(E!$HC$15:$HL$15,'Ciclo Semaforico'!AS$30,E!$HC60:$HL60)+SUMIF(O!$HC$15:$HL$15,'Ciclo Semaforico'!AS$30,O!$HC60:$HL60)),(SUMIF(S!$HC$15:$HL$15,'Ciclo Semaforico'!AS$30,S!$HC60:$HL60)+SUMIF(N!$HC$15:$HL$15,'Ciclo Semaforico'!AS$30,N!$HC60:$HL60)+SUMIF(E!$HC$15:$HL$15,'Ciclo Semaforico'!AS$30,E!$HC60:$HL60)+SUMIF(O!$HC$15:$HL$15,'Ciclo Semaforico'!AS$30,O!$HC60:$HL60))*AS$31))</f>
        <v>0</v>
      </c>
      <c r="AT85" s="245">
        <f>IF(AT$32="",IF(AT$31="",(SUMIF(S!$HC$15:$HL$15,'Ciclo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Semaforico'!AT$30,O!$HC60:$HL60))*AT$31),(SUMIF(S!$HC$15:$HL$15,'Ciclo Semaforico'!AT$32,S!$HC60:$HL60)+SUMIF(N!$HC$15:$HL$15,'Ciclo Semaforico'!AT$32,N!$HC60:$HL60)+SUMIF(E!$HC$15:$HL$15,'Ciclo Semaforico'!AT$32,E!$HC60:$HL60)+SUMIF(O!$HC$15:$HL$15,'Ciclo Semaforico'!AT$32,O!$HC60:$HL60))-IF(AT$31="",(SUMIF(S!$HC$15:$HL$15,'Ciclo Semaforico'!AT$30,S!$HC60:$HL60)+SUMIF(N!$HC$15:$HL$15,'Ciclo Semaforico'!AT$30,N!$HC60:$HL60)+SUMIF(E!$HC$15:$HL$15,'Ciclo Semaforico'!AT$30,E!$HC60:$HL60)+SUMIF(O!$HC$15:$HL$15,'Ciclo Semaforico'!AT$30,O!$HC60:$HL60)),(SUMIF(S!$HC$15:$HL$15,'Ciclo Semaforico'!AT$30,S!$HC60:$HL60)+SUMIF(N!$HC$15:$HL$15,'Ciclo Semaforico'!AT$30,N!$HC60:$HL60)+SUMIF(E!$HC$15:$HL$15,'Ciclo Semaforico'!AT$30,E!$HC60:$HL60)+SUMIF(O!$HC$15:$HL$15,'Ciclo Semaforico'!AT$30,O!$HC60:$HL60))*AT$31))</f>
        <v>0</v>
      </c>
      <c r="AU85" s="245">
        <f>IF(AU$32="",IF(AU$31="",(SUMIF(S!$HC$15:$HL$15,'Ciclo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Semaforico'!AU$30,O!$HC60:$HL60))*AU$31),(SUMIF(S!$HC$15:$HL$15,'Ciclo Semaforico'!AU$32,S!$HC60:$HL60)+SUMIF(N!$HC$15:$HL$15,'Ciclo Semaforico'!AU$32,N!$HC60:$HL60)+SUMIF(E!$HC$15:$HL$15,'Ciclo Semaforico'!AU$32,E!$HC60:$HL60)+SUMIF(O!$HC$15:$HL$15,'Ciclo Semaforico'!AU$32,O!$HC60:$HL60))-IF(AU$31="",(SUMIF(S!$HC$15:$HL$15,'Ciclo Semaforico'!AU$30,S!$HC60:$HL60)+SUMIF(N!$HC$15:$HL$15,'Ciclo Semaforico'!AU$30,N!$HC60:$HL60)+SUMIF(E!$HC$15:$HL$15,'Ciclo Semaforico'!AU$30,E!$HC60:$HL60)+SUMIF(O!$HC$15:$HL$15,'Ciclo Semaforico'!AU$30,O!$HC60:$HL60)),(SUMIF(S!$HC$15:$HL$15,'Ciclo Semaforico'!AU$30,S!$HC60:$HL60)+SUMIF(N!$HC$15:$HL$15,'Ciclo Semaforico'!AU$30,N!$HC60:$HL60)+SUMIF(E!$HC$15:$HL$15,'Ciclo Semaforico'!AU$30,E!$HC60:$HL60)+SUMIF(O!$HC$15:$HL$15,'Ciclo Semaforico'!AU$30,O!$HC60:$HL60))*AU$31))</f>
        <v>0</v>
      </c>
      <c r="AV85" s="245">
        <f>IF(AV$32="",IF(AV$31="",(SUMIF(S!$HC$15:$HL$15,'Ciclo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Semaforico'!AV$30,O!$HC60:$HL60))*AV$31),(SUMIF(S!$HC$15:$HL$15,'Ciclo Semaforico'!AV$32,S!$HC60:$HL60)+SUMIF(N!$HC$15:$HL$15,'Ciclo Semaforico'!AV$32,N!$HC60:$HL60)+SUMIF(E!$HC$15:$HL$15,'Ciclo Semaforico'!AV$32,E!$HC60:$HL60)+SUMIF(O!$HC$15:$HL$15,'Ciclo Semaforico'!AV$32,O!$HC60:$HL60))-IF(AV$31="",(SUMIF(S!$HC$15:$HL$15,'Ciclo Semaforico'!AV$30,S!$HC60:$HL60)+SUMIF(N!$HC$15:$HL$15,'Ciclo Semaforico'!AV$30,N!$HC60:$HL60)+SUMIF(E!$HC$15:$HL$15,'Ciclo Semaforico'!AV$30,E!$HC60:$HL60)+SUMIF(O!$HC$15:$HL$15,'Ciclo Semaforico'!AV$30,O!$HC60:$HL60)),(SUMIF(S!$HC$15:$HL$15,'Ciclo Semaforico'!AV$30,S!$HC60:$HL60)+SUMIF(N!$HC$15:$HL$15,'Ciclo Semaforico'!AV$30,N!$HC60:$HL60)+SUMIF(E!$HC$15:$HL$15,'Ciclo Semaforico'!AV$30,E!$HC60:$HL60)+SUMIF(O!$HC$15:$HL$15,'Ciclo Semaforico'!AV$30,O!$HC60:$HL60))*AV$31))</f>
        <v>0</v>
      </c>
      <c r="AW85" s="245">
        <f>IF(AW$32="",IF(AW$31="",(SUMIF(S!$HC$15:$HL$15,'Ciclo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Semaforico'!AW$30,O!$HC60:$HL60))*AW$31),(SUMIF(S!$HC$15:$HL$15,'Ciclo Semaforico'!AW$32,S!$HC60:$HL60)+SUMIF(N!$HC$15:$HL$15,'Ciclo Semaforico'!AW$32,N!$HC60:$HL60)+SUMIF(E!$HC$15:$HL$15,'Ciclo Semaforico'!AW$32,E!$HC60:$HL60)+SUMIF(O!$HC$15:$HL$15,'Ciclo Semaforico'!AW$32,O!$HC60:$HL60))-IF(AW$31="",(SUMIF(S!$HC$15:$HL$15,'Ciclo Semaforico'!AW$30,S!$HC60:$HL60)+SUMIF(N!$HC$15:$HL$15,'Ciclo Semaforico'!AW$30,N!$HC60:$HL60)+SUMIF(E!$HC$15:$HL$15,'Ciclo Semaforico'!AW$30,E!$HC60:$HL60)+SUMIF(O!$HC$15:$HL$15,'Ciclo Semaforico'!AW$30,O!$HC60:$HL60)),(SUMIF(S!$HC$15:$HL$15,'Ciclo Semaforico'!AW$30,S!$HC60:$HL60)+SUMIF(N!$HC$15:$HL$15,'Ciclo Semaforico'!AW$30,N!$HC60:$HL60)+SUMIF(E!$HC$15:$HL$15,'Ciclo Semaforico'!AW$30,E!$HC60:$HL60)+SUMIF(O!$HC$15:$HL$15,'Ciclo Semaforico'!AW$30,O!$HC60:$HL60))*AW$31))</f>
        <v>0</v>
      </c>
      <c r="AX85" s="246">
        <f>IF(AX$32="",IF(AX$31="",(SUMIF(S!$HC$15:$HL$15,'Ciclo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Semaforico'!AX$30,O!$HC60:$HL60))*AX$31),(SUMIF(S!$HC$15:$HL$15,'Ciclo Semaforico'!AX$32,S!$HC60:$HL60)+SUMIF(N!$HC$15:$HL$15,'Ciclo Semaforico'!AX$32,N!$HC60:$HL60)+SUMIF(E!$HC$15:$HL$15,'Ciclo Semaforico'!AX$32,E!$HC60:$HL60)+SUMIF(O!$HC$15:$HL$15,'Ciclo Semaforico'!AX$32,O!$HC60:$HL60))-IF(AX$31="",(SUMIF(S!$HC$15:$HL$15,'Ciclo Semaforico'!AX$30,S!$HC60:$HL60)+SUMIF(N!$HC$15:$HL$15,'Ciclo Semaforico'!AX$30,N!$HC60:$HL60)+SUMIF(E!$HC$15:$HL$15,'Ciclo Semaforico'!AX$30,E!$HC60:$HL60)+SUMIF(O!$HC$15:$HL$15,'Ciclo Semaforico'!AX$30,O!$HC60:$HL60)),(SUMIF(S!$HC$15:$HL$15,'Ciclo Semaforico'!AX$30,S!$HC60:$HL60)+SUMIF(N!$HC$15:$HL$15,'Ciclo Semaforico'!AX$30,N!$HC60:$HL60)+SUMIF(E!$HC$15:$HL$15,'Ciclo Semaforico'!AX$30,E!$HC60:$HL60)+SUMIF(O!$HC$15:$HL$15,'Ciclo Semaforico'!AX$30,O!$HC60:$HL60))*AX$31))</f>
        <v>0</v>
      </c>
      <c r="AY85" s="244" t="e">
        <f>IF(AY$32="",IF(AY$31="",(SUMIF(S!$HC$15:$HL$15,'Ciclo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Semaforico'!AY$30,O!$HC60:$HL60))*AY$31),(SUMIF(S!$HC$15:$HL$15,'Ciclo Semaforico'!AY$32,S!$HC60:$HL60)+SUMIF(N!$HC$15:$HL$15,'Ciclo Semaforico'!AY$32,N!$HC60:$HL60)+SUMIF(E!$HC$15:$HL$15,'Ciclo Semaforico'!AY$32,E!$HC60:$HL60)+SUMIF(O!$HC$15:$HL$15,'Ciclo Semaforico'!AY$32,O!$HC60:$HL60))-IF(AY$31="",(SUMIF(S!$HC$15:$HL$15,'Ciclo Semaforico'!AY$30,S!$HC60:$HL60)+SUMIF(N!$HC$15:$HL$15,'Ciclo Semaforico'!AY$30,N!$HC60:$HL60)+SUMIF(E!$HC$15:$HL$15,'Ciclo Semaforico'!AY$30,E!$HC60:$HL60)+SUMIF(O!$HC$15:$HL$15,'Ciclo Semaforico'!AY$30,O!$HC60:$HL60)),(SUMIF(S!$HC$15:$HL$15,'Ciclo Semaforico'!AY$30,S!$HC60:$HL60)+SUMIF(N!$HC$15:$HL$15,'Ciclo Semaforico'!AY$30,N!$HC60:$HL60)+SUMIF(E!$HC$15:$HL$15,'Ciclo Semaforico'!AY$30,E!$HC60:$HL60)+SUMIF(O!$HC$15:$HL$15,'Ciclo Semaforico'!AY$30,O!$HC60:$HL60))*AY$31))</f>
        <v>#REF!</v>
      </c>
      <c r="AZ85" s="245" t="e">
        <f>IF(AZ$32="",IF(AZ$31="",(SUMIF(S!$HC$15:$HL$15,'Ciclo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Semaforico'!AZ$30,O!$HC60:$HL60))*AZ$31),(SUMIF(S!$HC$15:$HL$15,'Ciclo Semaforico'!AZ$32,S!$HC60:$HL60)+SUMIF(N!$HC$15:$HL$15,'Ciclo Semaforico'!AZ$32,N!$HC60:$HL60)+SUMIF(E!$HC$15:$HL$15,'Ciclo Semaforico'!AZ$32,E!$HC60:$HL60)+SUMIF(O!$HC$15:$HL$15,'Ciclo Semaforico'!AZ$32,O!$HC60:$HL60))-IF(AZ$31="",(SUMIF(S!$HC$15:$HL$15,'Ciclo Semaforico'!AZ$30,S!$HC60:$HL60)+SUMIF(N!$HC$15:$HL$15,'Ciclo Semaforico'!AZ$30,N!$HC60:$HL60)+SUMIF(E!$HC$15:$HL$15,'Ciclo Semaforico'!AZ$30,E!$HC60:$HL60)+SUMIF(O!$HC$15:$HL$15,'Ciclo Semaforico'!AZ$30,O!$HC60:$HL60)),(SUMIF(S!$HC$15:$HL$15,'Ciclo Semaforico'!AZ$30,S!$HC60:$HL60)+SUMIF(N!$HC$15:$HL$15,'Ciclo Semaforico'!AZ$30,N!$HC60:$HL60)+SUMIF(E!$HC$15:$HL$15,'Ciclo Semaforico'!AZ$30,E!$HC60:$HL60)+SUMIF(O!$HC$15:$HL$15,'Ciclo Semaforico'!AZ$30,O!$HC60:$HL60))*AZ$31))</f>
        <v>#REF!</v>
      </c>
      <c r="BA85" s="245" t="e">
        <f>IF(BA$32="",IF(BA$31="",(SUMIF(S!$HC$15:$HL$15,'Ciclo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Semaforico'!BA$30,O!$HC60:$HL60))*BA$31),(SUMIF(S!$HC$15:$HL$15,'Ciclo Semaforico'!BA$32,S!$HC60:$HL60)+SUMIF(N!$HC$15:$HL$15,'Ciclo Semaforico'!BA$32,N!$HC60:$HL60)+SUMIF(E!$HC$15:$HL$15,'Ciclo Semaforico'!BA$32,E!$HC60:$HL60)+SUMIF(O!$HC$15:$HL$15,'Ciclo Semaforico'!BA$32,O!$HC60:$HL60))-IF(BA$31="",(SUMIF(S!$HC$15:$HL$15,'Ciclo Semaforico'!BA$30,S!$HC60:$HL60)+SUMIF(N!$HC$15:$HL$15,'Ciclo Semaforico'!BA$30,N!$HC60:$HL60)+SUMIF(E!$HC$15:$HL$15,'Ciclo Semaforico'!BA$30,E!$HC60:$HL60)+SUMIF(O!$HC$15:$HL$15,'Ciclo Semaforico'!BA$30,O!$HC60:$HL60)),(SUMIF(S!$HC$15:$HL$15,'Ciclo Semaforico'!BA$30,S!$HC60:$HL60)+SUMIF(N!$HC$15:$HL$15,'Ciclo Semaforico'!BA$30,N!$HC60:$HL60)+SUMIF(E!$HC$15:$HL$15,'Ciclo Semaforico'!BA$30,E!$HC60:$HL60)+SUMIF(O!$HC$15:$HL$15,'Ciclo Semaforico'!BA$30,O!$HC60:$HL60))*BA$31))</f>
        <v>#REF!</v>
      </c>
      <c r="BB85" s="245" t="e">
        <f>IF(BB$32="",IF(BB$31="",(SUMIF(S!$HC$15:$HL$15,'Ciclo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Semaforico'!BB$30,O!$HC60:$HL60))*BB$31),(SUMIF(S!$HC$15:$HL$15,'Ciclo Semaforico'!BB$32,S!$HC60:$HL60)+SUMIF(N!$HC$15:$HL$15,'Ciclo Semaforico'!BB$32,N!$HC60:$HL60)+SUMIF(E!$HC$15:$HL$15,'Ciclo Semaforico'!BB$32,E!$HC60:$HL60)+SUMIF(O!$HC$15:$HL$15,'Ciclo Semaforico'!BB$32,O!$HC60:$HL60))-IF(BB$31="",(SUMIF(S!$HC$15:$HL$15,'Ciclo Semaforico'!BB$30,S!$HC60:$HL60)+SUMIF(N!$HC$15:$HL$15,'Ciclo Semaforico'!BB$30,N!$HC60:$HL60)+SUMIF(E!$HC$15:$HL$15,'Ciclo Semaforico'!BB$30,E!$HC60:$HL60)+SUMIF(O!$HC$15:$HL$15,'Ciclo Semaforico'!BB$30,O!$HC60:$HL60)),(SUMIF(S!$HC$15:$HL$15,'Ciclo Semaforico'!BB$30,S!$HC60:$HL60)+SUMIF(N!$HC$15:$HL$15,'Ciclo Semaforico'!BB$30,N!$HC60:$HL60)+SUMIF(E!$HC$15:$HL$15,'Ciclo Semaforico'!BB$30,E!$HC60:$HL60)+SUMIF(O!$HC$15:$HL$15,'Ciclo Semaforico'!BB$30,O!$HC60:$HL60))*BB$31))</f>
        <v>#REF!</v>
      </c>
      <c r="BC85" s="245" t="e">
        <f>IF(BC$32="",IF(BC$31="",(SUMIF(S!$HC$15:$HL$15,'Ciclo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Semaforico'!BC$30,O!$HC60:$HL60))*BC$31),(SUMIF(S!$HC$15:$HL$15,'Ciclo Semaforico'!BC$32,S!$HC60:$HL60)+SUMIF(N!$HC$15:$HL$15,'Ciclo Semaforico'!BC$32,N!$HC60:$HL60)+SUMIF(E!$HC$15:$HL$15,'Ciclo Semaforico'!BC$32,E!$HC60:$HL60)+SUMIF(O!$HC$15:$HL$15,'Ciclo Semaforico'!BC$32,O!$HC60:$HL60))-IF(BC$31="",(SUMIF(S!$HC$15:$HL$15,'Ciclo Semaforico'!BC$30,S!$HC60:$HL60)+SUMIF(N!$HC$15:$HL$15,'Ciclo Semaforico'!BC$30,N!$HC60:$HL60)+SUMIF(E!$HC$15:$HL$15,'Ciclo Semaforico'!BC$30,E!$HC60:$HL60)+SUMIF(O!$HC$15:$HL$15,'Ciclo Semaforico'!BC$30,O!$HC60:$HL60)),(SUMIF(S!$HC$15:$HL$15,'Ciclo Semaforico'!BC$30,S!$HC60:$HL60)+SUMIF(N!$HC$15:$HL$15,'Ciclo Semaforico'!BC$30,N!$HC60:$HL60)+SUMIF(E!$HC$15:$HL$15,'Ciclo Semaforico'!BC$30,E!$HC60:$HL60)+SUMIF(O!$HC$15:$HL$15,'Ciclo Semaforico'!BC$30,O!$HC60:$HL60))*BC$31))</f>
        <v>#REF!</v>
      </c>
      <c r="BD85" s="245" t="e">
        <f>IF(BD$32="",IF(BD$31="",(SUMIF(S!$HC$15:$HL$15,'Ciclo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Semaforico'!BD$30,O!$HC60:$HL60))*BD$31),(SUMIF(S!$HC$15:$HL$15,'Ciclo Semaforico'!BD$32,S!$HC60:$HL60)+SUMIF(N!$HC$15:$HL$15,'Ciclo Semaforico'!BD$32,N!$HC60:$HL60)+SUMIF(E!$HC$15:$HL$15,'Ciclo Semaforico'!BD$32,E!$HC60:$HL60)+SUMIF(O!$HC$15:$HL$15,'Ciclo Semaforico'!BD$32,O!$HC60:$HL60))-IF(BD$31="",(SUMIF(S!$HC$15:$HL$15,'Ciclo Semaforico'!BD$30,S!$HC60:$HL60)+SUMIF(N!$HC$15:$HL$15,'Ciclo Semaforico'!BD$30,N!$HC60:$HL60)+SUMIF(E!$HC$15:$HL$15,'Ciclo Semaforico'!BD$30,E!$HC60:$HL60)+SUMIF(O!$HC$15:$HL$15,'Ciclo Semaforico'!BD$30,O!$HC60:$HL60)),(SUMIF(S!$HC$15:$HL$15,'Ciclo Semaforico'!BD$30,S!$HC60:$HL60)+SUMIF(N!$HC$15:$HL$15,'Ciclo Semaforico'!BD$30,N!$HC60:$HL60)+SUMIF(E!$HC$15:$HL$15,'Ciclo Semaforico'!BD$30,E!$HC60:$HL60)+SUMIF(O!$HC$15:$HL$15,'Ciclo Semaforico'!BD$30,O!$HC60:$HL60))*BD$31))</f>
        <v>#REF!</v>
      </c>
      <c r="BE85" s="245">
        <f>IF(BE$32="",IF(BE$31="",(SUMIF(S!$HC$15:$HL$15,'Ciclo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Semaforico'!BE$30,O!$HC60:$HL60))*BE$31),(SUMIF(S!$HC$15:$HL$15,'Ciclo Semaforico'!BE$32,S!$HC60:$HL60)+SUMIF(N!$HC$15:$HL$15,'Ciclo Semaforico'!BE$32,N!$HC60:$HL60)+SUMIF(E!$HC$15:$HL$15,'Ciclo Semaforico'!BE$32,E!$HC60:$HL60)+SUMIF(O!$HC$15:$HL$15,'Ciclo Semaforico'!BE$32,O!$HC60:$HL60))-IF(BE$31="",(SUMIF(S!$HC$15:$HL$15,'Ciclo Semaforico'!BE$30,S!$HC60:$HL60)+SUMIF(N!$HC$15:$HL$15,'Ciclo Semaforico'!BE$30,N!$HC60:$HL60)+SUMIF(E!$HC$15:$HL$15,'Ciclo Semaforico'!BE$30,E!$HC60:$HL60)+SUMIF(O!$HC$15:$HL$15,'Ciclo Semaforico'!BE$30,O!$HC60:$HL60)),(SUMIF(S!$HC$15:$HL$15,'Ciclo Semaforico'!BE$30,S!$HC60:$HL60)+SUMIF(N!$HC$15:$HL$15,'Ciclo Semaforico'!BE$30,N!$HC60:$HL60)+SUMIF(E!$HC$15:$HL$15,'Ciclo Semaforico'!BE$30,E!$HC60:$HL60)+SUMIF(O!$HC$15:$HL$15,'Ciclo Semaforico'!BE$30,O!$HC60:$HL60))*BE$31))</f>
        <v>0</v>
      </c>
      <c r="BF85" s="245">
        <f>IF(BF$32="",IF(BF$31="",(SUMIF(S!$HC$15:$HL$15,'Ciclo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Semaforico'!BF$30,O!$HC60:$HL60))*BF$31),(SUMIF(S!$HC$15:$HL$15,'Ciclo Semaforico'!BF$32,S!$HC60:$HL60)+SUMIF(N!$HC$15:$HL$15,'Ciclo Semaforico'!BF$32,N!$HC60:$HL60)+SUMIF(E!$HC$15:$HL$15,'Ciclo Semaforico'!BF$32,E!$HC60:$HL60)+SUMIF(O!$HC$15:$HL$15,'Ciclo Semaforico'!BF$32,O!$HC60:$HL60))-IF(BF$31="",(SUMIF(S!$HC$15:$HL$15,'Ciclo Semaforico'!BF$30,S!$HC60:$HL60)+SUMIF(N!$HC$15:$HL$15,'Ciclo Semaforico'!BF$30,N!$HC60:$HL60)+SUMIF(E!$HC$15:$HL$15,'Ciclo Semaforico'!BF$30,E!$HC60:$HL60)+SUMIF(O!$HC$15:$HL$15,'Ciclo Semaforico'!BF$30,O!$HC60:$HL60)),(SUMIF(S!$HC$15:$HL$15,'Ciclo Semaforico'!BF$30,S!$HC60:$HL60)+SUMIF(N!$HC$15:$HL$15,'Ciclo Semaforico'!BF$30,N!$HC60:$HL60)+SUMIF(E!$HC$15:$HL$15,'Ciclo Semaforico'!BF$30,E!$HC60:$HL60)+SUMIF(O!$HC$15:$HL$15,'Ciclo Semaforico'!BF$30,O!$HC60:$HL60))*BF$31))</f>
        <v>0</v>
      </c>
      <c r="BG85" s="245">
        <f>IF(BG$32="",IF(BG$31="",(SUMIF(S!$HC$15:$HL$15,'Ciclo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Semaforico'!BG$30,O!$HC60:$HL60))*BG$31),(SUMIF(S!$HC$15:$HL$15,'Ciclo Semaforico'!BG$32,S!$HC60:$HL60)+SUMIF(N!$HC$15:$HL$15,'Ciclo Semaforico'!BG$32,N!$HC60:$HL60)+SUMIF(E!$HC$15:$HL$15,'Ciclo Semaforico'!BG$32,E!$HC60:$HL60)+SUMIF(O!$HC$15:$HL$15,'Ciclo Semaforico'!BG$32,O!$HC60:$HL60))-IF(BG$31="",(SUMIF(S!$HC$15:$HL$15,'Ciclo Semaforico'!BG$30,S!$HC60:$HL60)+SUMIF(N!$HC$15:$HL$15,'Ciclo Semaforico'!BG$30,N!$HC60:$HL60)+SUMIF(E!$HC$15:$HL$15,'Ciclo Semaforico'!BG$30,E!$HC60:$HL60)+SUMIF(O!$HC$15:$HL$15,'Ciclo Semaforico'!BG$30,O!$HC60:$HL60)),(SUMIF(S!$HC$15:$HL$15,'Ciclo Semaforico'!BG$30,S!$HC60:$HL60)+SUMIF(N!$HC$15:$HL$15,'Ciclo Semaforico'!BG$30,N!$HC60:$HL60)+SUMIF(E!$HC$15:$HL$15,'Ciclo Semaforico'!BG$30,E!$HC60:$HL60)+SUMIF(O!$HC$15:$HL$15,'Ciclo Semaforico'!BG$30,O!$HC60:$HL60))*BG$31))</f>
        <v>0</v>
      </c>
      <c r="BH85" s="245">
        <f>IF(BH$32="",IF(BH$31="",(SUMIF(S!$HC$15:$HL$15,'Ciclo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Semaforico'!BH$30,O!$HC60:$HL60))*BH$31),(SUMIF(S!$HC$15:$HL$15,'Ciclo Semaforico'!BH$32,S!$HC60:$HL60)+SUMIF(N!$HC$15:$HL$15,'Ciclo Semaforico'!BH$32,N!$HC60:$HL60)+SUMIF(E!$HC$15:$HL$15,'Ciclo Semaforico'!BH$32,E!$HC60:$HL60)+SUMIF(O!$HC$15:$HL$15,'Ciclo Semaforico'!BH$32,O!$HC60:$HL60))-IF(BH$31="",(SUMIF(S!$HC$15:$HL$15,'Ciclo Semaforico'!BH$30,S!$HC60:$HL60)+SUMIF(N!$HC$15:$HL$15,'Ciclo Semaforico'!BH$30,N!$HC60:$HL60)+SUMIF(E!$HC$15:$HL$15,'Ciclo Semaforico'!BH$30,E!$HC60:$HL60)+SUMIF(O!$HC$15:$HL$15,'Ciclo Semaforico'!BH$30,O!$HC60:$HL60)),(SUMIF(S!$HC$15:$HL$15,'Ciclo Semaforico'!BH$30,S!$HC60:$HL60)+SUMIF(N!$HC$15:$HL$15,'Ciclo Semaforico'!BH$30,N!$HC60:$HL60)+SUMIF(E!$HC$15:$HL$15,'Ciclo Semaforico'!BH$30,E!$HC60:$HL60)+SUMIF(O!$HC$15:$HL$15,'Ciclo Semaforico'!BH$30,O!$HC60:$HL60))*BH$31))</f>
        <v>0</v>
      </c>
      <c r="BI85" s="245">
        <f>IF(BI$32="",IF(BI$31="",(SUMIF(S!$HC$15:$HL$15,'Ciclo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Semaforico'!BI$30,O!$HC60:$HL60))*BI$31),(SUMIF(S!$HC$15:$HL$15,'Ciclo Semaforico'!BI$32,S!$HC60:$HL60)+SUMIF(N!$HC$15:$HL$15,'Ciclo Semaforico'!BI$32,N!$HC60:$HL60)+SUMIF(E!$HC$15:$HL$15,'Ciclo Semaforico'!BI$32,E!$HC60:$HL60)+SUMIF(O!$HC$15:$HL$15,'Ciclo Semaforico'!BI$32,O!$HC60:$HL60))-IF(BI$31="",(SUMIF(S!$HC$15:$HL$15,'Ciclo Semaforico'!BI$30,S!$HC60:$HL60)+SUMIF(N!$HC$15:$HL$15,'Ciclo Semaforico'!BI$30,N!$HC60:$HL60)+SUMIF(E!$HC$15:$HL$15,'Ciclo Semaforico'!BI$30,E!$HC60:$HL60)+SUMIF(O!$HC$15:$HL$15,'Ciclo Semaforico'!BI$30,O!$HC60:$HL60)),(SUMIF(S!$HC$15:$HL$15,'Ciclo Semaforico'!BI$30,S!$HC60:$HL60)+SUMIF(N!$HC$15:$HL$15,'Ciclo Semaforico'!BI$30,N!$HC60:$HL60)+SUMIF(E!$HC$15:$HL$15,'Ciclo Semaforico'!BI$30,E!$HC60:$HL60)+SUMIF(O!$HC$15:$HL$15,'Ciclo Semaforico'!BI$30,O!$HC60:$HL60))*BI$31))</f>
        <v>0</v>
      </c>
      <c r="BJ85" s="246">
        <f>IF(BJ$32="",IF(BJ$31="",(SUMIF(S!$HC$15:$HL$15,'Ciclo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Semaforico'!BJ$30,O!$HC60:$HL60))*BJ$31),(SUMIF(S!$HC$15:$HL$15,'Ciclo Semaforico'!BJ$32,S!$HC60:$HL60)+SUMIF(N!$HC$15:$HL$15,'Ciclo Semaforico'!BJ$32,N!$HC60:$HL60)+SUMIF(E!$HC$15:$HL$15,'Ciclo Semaforico'!BJ$32,E!$HC60:$HL60)+SUMIF(O!$HC$15:$HL$15,'Ciclo Semaforico'!BJ$32,O!$HC60:$HL60))-IF(BJ$31="",(SUMIF(S!$HC$15:$HL$15,'Ciclo Semaforico'!BJ$30,S!$HC60:$HL60)+SUMIF(N!$HC$15:$HL$15,'Ciclo Semaforico'!BJ$30,N!$HC60:$HL60)+SUMIF(E!$HC$15:$HL$15,'Ciclo Semaforico'!BJ$30,E!$HC60:$HL60)+SUMIF(O!$HC$15:$HL$15,'Ciclo Semaforico'!BJ$30,O!$HC60:$HL60)),(SUMIF(S!$HC$15:$HL$15,'Ciclo Semaforico'!BJ$30,S!$HC60:$HL60)+SUMIF(N!$HC$15:$HL$15,'Ciclo Semaforico'!BJ$30,N!$HC60:$HL60)+SUMIF(E!$HC$15:$HL$15,'Ciclo Semaforico'!BJ$30,E!$HC60:$HL60)+SUMIF(O!$HC$15:$HL$15,'Ciclo Semaforico'!BJ$30,O!$HC60:$HL60))*BJ$31))</f>
        <v>0</v>
      </c>
      <c r="BK85" s="244">
        <f>IF(BK$32="",IF(BK$31="",(SUMIF(S!$HC$15:$HL$15,'Ciclo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Semaforico'!BK$30,O!$HC60:$HL60))*BK$31),(SUMIF(S!$HC$15:$HL$15,'Ciclo Semaforico'!BK$32,S!$HC60:$HL60)+SUMIF(N!$HC$15:$HL$15,'Ciclo Semaforico'!BK$32,N!$HC60:$HL60)+SUMIF(E!$HC$15:$HL$15,'Ciclo Semaforico'!BK$32,E!$HC60:$HL60)+SUMIF(O!$HC$15:$HL$15,'Ciclo Semaforico'!BK$32,O!$HC60:$HL60))-IF(BK$31="",(SUMIF(S!$HC$15:$HL$15,'Ciclo Semaforico'!BK$30,S!$HC60:$HL60)+SUMIF(N!$HC$15:$HL$15,'Ciclo Semaforico'!BK$30,N!$HC60:$HL60)+SUMIF(E!$HC$15:$HL$15,'Ciclo Semaforico'!BK$30,E!$HC60:$HL60)+SUMIF(O!$HC$15:$HL$15,'Ciclo Semaforico'!BK$30,O!$HC60:$HL60)),(SUMIF(S!$HC$15:$HL$15,'Ciclo Semaforico'!BK$30,S!$HC60:$HL60)+SUMIF(N!$HC$15:$HL$15,'Ciclo Semaforico'!BK$30,N!$HC60:$HL60)+SUMIF(E!$HC$15:$HL$15,'Ciclo Semaforico'!BK$30,E!$HC60:$HL60)+SUMIF(O!$HC$15:$HL$15,'Ciclo Semaforico'!BK$30,O!$HC60:$HL60))*BK$31))</f>
        <v>0</v>
      </c>
      <c r="BL85" s="245">
        <f>IF(BL$32="",IF(BL$31="",(SUMIF(S!$HC$15:$HL$15,'Ciclo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Semaforico'!BL$30,O!$HC60:$HL60))*BL$31),(SUMIF(S!$HC$15:$HL$15,'Ciclo Semaforico'!BL$32,S!$HC60:$HL60)+SUMIF(N!$HC$15:$HL$15,'Ciclo Semaforico'!BL$32,N!$HC60:$HL60)+SUMIF(E!$HC$15:$HL$15,'Ciclo Semaforico'!BL$32,E!$HC60:$HL60)+SUMIF(O!$HC$15:$HL$15,'Ciclo Semaforico'!BL$32,O!$HC60:$HL60))-IF(BL$31="",(SUMIF(S!$HC$15:$HL$15,'Ciclo Semaforico'!BL$30,S!$HC60:$HL60)+SUMIF(N!$HC$15:$HL$15,'Ciclo Semaforico'!BL$30,N!$HC60:$HL60)+SUMIF(E!$HC$15:$HL$15,'Ciclo Semaforico'!BL$30,E!$HC60:$HL60)+SUMIF(O!$HC$15:$HL$15,'Ciclo Semaforico'!BL$30,O!$HC60:$HL60)),(SUMIF(S!$HC$15:$HL$15,'Ciclo Semaforico'!BL$30,S!$HC60:$HL60)+SUMIF(N!$HC$15:$HL$15,'Ciclo Semaforico'!BL$30,N!$HC60:$HL60)+SUMIF(E!$HC$15:$HL$15,'Ciclo Semaforico'!BL$30,E!$HC60:$HL60)+SUMIF(O!$HC$15:$HL$15,'Ciclo Semaforico'!BL$30,O!$HC60:$HL60))*BL$31))</f>
        <v>0</v>
      </c>
      <c r="BM85" s="245">
        <f>IF(BM$32="",IF(BM$31="",(SUMIF(S!$HC$15:$HL$15,'Ciclo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Semaforico'!BM$30,O!$HC60:$HL60))*BM$31),(SUMIF(S!$HC$15:$HL$15,'Ciclo Semaforico'!BM$32,S!$HC60:$HL60)+SUMIF(N!$HC$15:$HL$15,'Ciclo Semaforico'!BM$32,N!$HC60:$HL60)+SUMIF(E!$HC$15:$HL$15,'Ciclo Semaforico'!BM$32,E!$HC60:$HL60)+SUMIF(O!$HC$15:$HL$15,'Ciclo Semaforico'!BM$32,O!$HC60:$HL60))-IF(BM$31="",(SUMIF(S!$HC$15:$HL$15,'Ciclo Semaforico'!BM$30,S!$HC60:$HL60)+SUMIF(N!$HC$15:$HL$15,'Ciclo Semaforico'!BM$30,N!$HC60:$HL60)+SUMIF(E!$HC$15:$HL$15,'Ciclo Semaforico'!BM$30,E!$HC60:$HL60)+SUMIF(O!$HC$15:$HL$15,'Ciclo Semaforico'!BM$30,O!$HC60:$HL60)),(SUMIF(S!$HC$15:$HL$15,'Ciclo Semaforico'!BM$30,S!$HC60:$HL60)+SUMIF(N!$HC$15:$HL$15,'Ciclo Semaforico'!BM$30,N!$HC60:$HL60)+SUMIF(E!$HC$15:$HL$15,'Ciclo Semaforico'!BM$30,E!$HC60:$HL60)+SUMIF(O!$HC$15:$HL$15,'Ciclo Semaforico'!BM$30,O!$HC60:$HL60))*BM$31))</f>
        <v>0</v>
      </c>
      <c r="BN85" s="245">
        <f>IF(BN$32="",IF(BN$31="",(SUMIF(S!$HC$15:$HL$15,'Ciclo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Semaforico'!BN$30,O!$HC60:$HL60))*BN$31),(SUMIF(S!$HC$15:$HL$15,'Ciclo Semaforico'!BN$32,S!$HC60:$HL60)+SUMIF(N!$HC$15:$HL$15,'Ciclo Semaforico'!BN$32,N!$HC60:$HL60)+SUMIF(E!$HC$15:$HL$15,'Ciclo Semaforico'!BN$32,E!$HC60:$HL60)+SUMIF(O!$HC$15:$HL$15,'Ciclo Semaforico'!BN$32,O!$HC60:$HL60))-IF(BN$31="",(SUMIF(S!$HC$15:$HL$15,'Ciclo Semaforico'!BN$30,S!$HC60:$HL60)+SUMIF(N!$HC$15:$HL$15,'Ciclo Semaforico'!BN$30,N!$HC60:$HL60)+SUMIF(E!$HC$15:$HL$15,'Ciclo Semaforico'!BN$30,E!$HC60:$HL60)+SUMIF(O!$HC$15:$HL$15,'Ciclo Semaforico'!BN$30,O!$HC60:$HL60)),(SUMIF(S!$HC$15:$HL$15,'Ciclo Semaforico'!BN$30,S!$HC60:$HL60)+SUMIF(N!$HC$15:$HL$15,'Ciclo Semaforico'!BN$30,N!$HC60:$HL60)+SUMIF(E!$HC$15:$HL$15,'Ciclo Semaforico'!BN$30,E!$HC60:$HL60)+SUMIF(O!$HC$15:$HL$15,'Ciclo Semaforico'!BN$30,O!$HC60:$HL60))*BN$31))</f>
        <v>0</v>
      </c>
      <c r="BO85" s="245">
        <f>IF(BO$32="",IF(BO$31="",(SUMIF(S!$HC$15:$HL$15,'Ciclo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Semaforico'!BO$30,O!$HC60:$HL60))*BO$31),(SUMIF(S!$HC$15:$HL$15,'Ciclo Semaforico'!BO$32,S!$HC60:$HL60)+SUMIF(N!$HC$15:$HL$15,'Ciclo Semaforico'!BO$32,N!$HC60:$HL60)+SUMIF(E!$HC$15:$HL$15,'Ciclo Semaforico'!BO$32,E!$HC60:$HL60)+SUMIF(O!$HC$15:$HL$15,'Ciclo Semaforico'!BO$32,O!$HC60:$HL60))-IF(BO$31="",(SUMIF(S!$HC$15:$HL$15,'Ciclo Semaforico'!BO$30,S!$HC60:$HL60)+SUMIF(N!$HC$15:$HL$15,'Ciclo Semaforico'!BO$30,N!$HC60:$HL60)+SUMIF(E!$HC$15:$HL$15,'Ciclo Semaforico'!BO$30,E!$HC60:$HL60)+SUMIF(O!$HC$15:$HL$15,'Ciclo Semaforico'!BO$30,O!$HC60:$HL60)),(SUMIF(S!$HC$15:$HL$15,'Ciclo Semaforico'!BO$30,S!$HC60:$HL60)+SUMIF(N!$HC$15:$HL$15,'Ciclo Semaforico'!BO$30,N!$HC60:$HL60)+SUMIF(E!$HC$15:$HL$15,'Ciclo Semaforico'!BO$30,E!$HC60:$HL60)+SUMIF(O!$HC$15:$HL$15,'Ciclo Semaforico'!BO$30,O!$HC60:$HL60))*BO$31))</f>
        <v>0</v>
      </c>
      <c r="BP85" s="245">
        <f>IF(BP$32="",IF(BP$31="",(SUMIF(S!$HC$15:$HL$15,'Ciclo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Semaforico'!BP$30,O!$HC60:$HL60))*BP$31),(SUMIF(S!$HC$15:$HL$15,'Ciclo Semaforico'!BP$32,S!$HC60:$HL60)+SUMIF(N!$HC$15:$HL$15,'Ciclo Semaforico'!BP$32,N!$HC60:$HL60)+SUMIF(E!$HC$15:$HL$15,'Ciclo Semaforico'!BP$32,E!$HC60:$HL60)+SUMIF(O!$HC$15:$HL$15,'Ciclo Semaforico'!BP$32,O!$HC60:$HL60))-IF(BP$31="",(SUMIF(S!$HC$15:$HL$15,'Ciclo Semaforico'!BP$30,S!$HC60:$HL60)+SUMIF(N!$HC$15:$HL$15,'Ciclo Semaforico'!BP$30,N!$HC60:$HL60)+SUMIF(E!$HC$15:$HL$15,'Ciclo Semaforico'!BP$30,E!$HC60:$HL60)+SUMIF(O!$HC$15:$HL$15,'Ciclo Semaforico'!BP$30,O!$HC60:$HL60)),(SUMIF(S!$HC$15:$HL$15,'Ciclo Semaforico'!BP$30,S!$HC60:$HL60)+SUMIF(N!$HC$15:$HL$15,'Ciclo Semaforico'!BP$30,N!$HC60:$HL60)+SUMIF(E!$HC$15:$HL$15,'Ciclo Semaforico'!BP$30,E!$HC60:$HL60)+SUMIF(O!$HC$15:$HL$15,'Ciclo Semaforico'!BP$30,O!$HC60:$HL60))*BP$31))</f>
        <v>0</v>
      </c>
      <c r="BQ85" s="245">
        <f>IF(BQ$32="",IF(BQ$31="",(SUMIF(S!$HC$15:$HL$15,'Ciclo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Semaforico'!BQ$30,O!$HC60:$HL60))*BQ$31),(SUMIF(S!$HC$15:$HL$15,'Ciclo Semaforico'!BQ$32,S!$HC60:$HL60)+SUMIF(N!$HC$15:$HL$15,'Ciclo Semaforico'!BQ$32,N!$HC60:$HL60)+SUMIF(E!$HC$15:$HL$15,'Ciclo Semaforico'!BQ$32,E!$HC60:$HL60)+SUMIF(O!$HC$15:$HL$15,'Ciclo Semaforico'!BQ$32,O!$HC60:$HL60))-IF(BQ$31="",(SUMIF(S!$HC$15:$HL$15,'Ciclo Semaforico'!BQ$30,S!$HC60:$HL60)+SUMIF(N!$HC$15:$HL$15,'Ciclo Semaforico'!BQ$30,N!$HC60:$HL60)+SUMIF(E!$HC$15:$HL$15,'Ciclo Semaforico'!BQ$30,E!$HC60:$HL60)+SUMIF(O!$HC$15:$HL$15,'Ciclo Semaforico'!BQ$30,O!$HC60:$HL60)),(SUMIF(S!$HC$15:$HL$15,'Ciclo Semaforico'!BQ$30,S!$HC60:$HL60)+SUMIF(N!$HC$15:$HL$15,'Ciclo Semaforico'!BQ$30,N!$HC60:$HL60)+SUMIF(E!$HC$15:$HL$15,'Ciclo Semaforico'!BQ$30,E!$HC60:$HL60)+SUMIF(O!$HC$15:$HL$15,'Ciclo Semaforico'!BQ$30,O!$HC60:$HL60))*BQ$31))</f>
        <v>0</v>
      </c>
      <c r="BR85" s="245">
        <f>IF(BR$32="",IF(BR$31="",(SUMIF(S!$HC$15:$HL$15,'Ciclo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Semaforico'!BR$30,O!$HC60:$HL60))*BR$31),(SUMIF(S!$HC$15:$HL$15,'Ciclo Semaforico'!BR$32,S!$HC60:$HL60)+SUMIF(N!$HC$15:$HL$15,'Ciclo Semaforico'!BR$32,N!$HC60:$HL60)+SUMIF(E!$HC$15:$HL$15,'Ciclo Semaforico'!BR$32,E!$HC60:$HL60)+SUMIF(O!$HC$15:$HL$15,'Ciclo Semaforico'!BR$32,O!$HC60:$HL60))-IF(BR$31="",(SUMIF(S!$HC$15:$HL$15,'Ciclo Semaforico'!BR$30,S!$HC60:$HL60)+SUMIF(N!$HC$15:$HL$15,'Ciclo Semaforico'!BR$30,N!$HC60:$HL60)+SUMIF(E!$HC$15:$HL$15,'Ciclo Semaforico'!BR$30,E!$HC60:$HL60)+SUMIF(O!$HC$15:$HL$15,'Ciclo Semaforico'!BR$30,O!$HC60:$HL60)),(SUMIF(S!$HC$15:$HL$15,'Ciclo Semaforico'!BR$30,S!$HC60:$HL60)+SUMIF(N!$HC$15:$HL$15,'Ciclo Semaforico'!BR$30,N!$HC60:$HL60)+SUMIF(E!$HC$15:$HL$15,'Ciclo Semaforico'!BR$30,E!$HC60:$HL60)+SUMIF(O!$HC$15:$HL$15,'Ciclo Semaforico'!BR$30,O!$HC60:$HL60))*BR$31))</f>
        <v>0</v>
      </c>
      <c r="BS85" s="245">
        <f>IF(BS$32="",IF(BS$31="",(SUMIF(S!$HC$15:$HL$15,'Ciclo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Semaforico'!BS$30,O!$HC60:$HL60))*BS$31),(SUMIF(S!$HC$15:$HL$15,'Ciclo Semaforico'!BS$32,S!$HC60:$HL60)+SUMIF(N!$HC$15:$HL$15,'Ciclo Semaforico'!BS$32,N!$HC60:$HL60)+SUMIF(E!$HC$15:$HL$15,'Ciclo Semaforico'!BS$32,E!$HC60:$HL60)+SUMIF(O!$HC$15:$HL$15,'Ciclo Semaforico'!BS$32,O!$HC60:$HL60))-IF(BS$31="",(SUMIF(S!$HC$15:$HL$15,'Ciclo Semaforico'!BS$30,S!$HC60:$HL60)+SUMIF(N!$HC$15:$HL$15,'Ciclo Semaforico'!BS$30,N!$HC60:$HL60)+SUMIF(E!$HC$15:$HL$15,'Ciclo Semaforico'!BS$30,E!$HC60:$HL60)+SUMIF(O!$HC$15:$HL$15,'Ciclo Semaforico'!BS$30,O!$HC60:$HL60)),(SUMIF(S!$HC$15:$HL$15,'Ciclo Semaforico'!BS$30,S!$HC60:$HL60)+SUMIF(N!$HC$15:$HL$15,'Ciclo Semaforico'!BS$30,N!$HC60:$HL60)+SUMIF(E!$HC$15:$HL$15,'Ciclo Semaforico'!BS$30,E!$HC60:$HL60)+SUMIF(O!$HC$15:$HL$15,'Ciclo Semaforico'!BS$30,O!$HC60:$HL60))*BS$31))</f>
        <v>0</v>
      </c>
      <c r="BT85" s="245">
        <f>IF(BT$32="",IF(BT$31="",(SUMIF(S!$HC$15:$HL$15,'Ciclo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Semaforico'!BT$30,O!$HC60:$HL60))*BT$31),(SUMIF(S!$HC$15:$HL$15,'Ciclo Semaforico'!BT$32,S!$HC60:$HL60)+SUMIF(N!$HC$15:$HL$15,'Ciclo Semaforico'!BT$32,N!$HC60:$HL60)+SUMIF(E!$HC$15:$HL$15,'Ciclo Semaforico'!BT$32,E!$HC60:$HL60)+SUMIF(O!$HC$15:$HL$15,'Ciclo Semaforico'!BT$32,O!$HC60:$HL60))-IF(BT$31="",(SUMIF(S!$HC$15:$HL$15,'Ciclo Semaforico'!BT$30,S!$HC60:$HL60)+SUMIF(N!$HC$15:$HL$15,'Ciclo Semaforico'!BT$30,N!$HC60:$HL60)+SUMIF(E!$HC$15:$HL$15,'Ciclo Semaforico'!BT$30,E!$HC60:$HL60)+SUMIF(O!$HC$15:$HL$15,'Ciclo Semaforico'!BT$30,O!$HC60:$HL60)),(SUMIF(S!$HC$15:$HL$15,'Ciclo Semaforico'!BT$30,S!$HC60:$HL60)+SUMIF(N!$HC$15:$HL$15,'Ciclo Semaforico'!BT$30,N!$HC60:$HL60)+SUMIF(E!$HC$15:$HL$15,'Ciclo Semaforico'!BT$30,E!$HC60:$HL60)+SUMIF(O!$HC$15:$HL$15,'Ciclo Semaforico'!BT$30,O!$HC60:$HL60))*BT$31))</f>
        <v>0</v>
      </c>
      <c r="BU85" s="245">
        <f>IF(BU$32="",IF(BU$31="",(SUMIF(S!$HC$15:$HL$15,'Ciclo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Semaforico'!BU$30,O!$HC60:$HL60))*BU$31),(SUMIF(S!$HC$15:$HL$15,'Ciclo Semaforico'!BU$32,S!$HC60:$HL60)+SUMIF(N!$HC$15:$HL$15,'Ciclo Semaforico'!BU$32,N!$HC60:$HL60)+SUMIF(E!$HC$15:$HL$15,'Ciclo Semaforico'!BU$32,E!$HC60:$HL60)+SUMIF(O!$HC$15:$HL$15,'Ciclo Semaforico'!BU$32,O!$HC60:$HL60))-IF(BU$31="",(SUMIF(S!$HC$15:$HL$15,'Ciclo Semaforico'!BU$30,S!$HC60:$HL60)+SUMIF(N!$HC$15:$HL$15,'Ciclo Semaforico'!BU$30,N!$HC60:$HL60)+SUMIF(E!$HC$15:$HL$15,'Ciclo Semaforico'!BU$30,E!$HC60:$HL60)+SUMIF(O!$HC$15:$HL$15,'Ciclo Semaforico'!BU$30,O!$HC60:$HL60)),(SUMIF(S!$HC$15:$HL$15,'Ciclo Semaforico'!BU$30,S!$HC60:$HL60)+SUMIF(N!$HC$15:$HL$15,'Ciclo Semaforico'!BU$30,N!$HC60:$HL60)+SUMIF(E!$HC$15:$HL$15,'Ciclo Semaforico'!BU$30,E!$HC60:$HL60)+SUMIF(O!$HC$15:$HL$15,'Ciclo Semaforico'!BU$30,O!$HC60:$HL60))*BU$31))</f>
        <v>0</v>
      </c>
      <c r="BV85" s="246">
        <f>IF(BV$32="",IF(BV$31="",(SUMIF(S!$HC$15:$HL$15,'Ciclo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Semaforico'!BV$30,O!$HC60:$HL60))*BV$31),(SUMIF(S!$HC$15:$HL$15,'Ciclo Semaforico'!BV$32,S!$HC60:$HL60)+SUMIF(N!$HC$15:$HL$15,'Ciclo Semaforico'!BV$32,N!$HC60:$HL60)+SUMIF(E!$HC$15:$HL$15,'Ciclo Semaforico'!BV$32,E!$HC60:$HL60)+SUMIF(O!$HC$15:$HL$15,'Ciclo Semaforico'!BV$32,O!$HC60:$HL60))-IF(BV$31="",(SUMIF(S!$HC$15:$HL$15,'Ciclo Semaforico'!BV$30,S!$HC60:$HL60)+SUMIF(N!$HC$15:$HL$15,'Ciclo Semaforico'!BV$30,N!$HC60:$HL60)+SUMIF(E!$HC$15:$HL$15,'Ciclo Semaforico'!BV$30,E!$HC60:$HL60)+SUMIF(O!$HC$15:$HL$15,'Ciclo Semaforico'!BV$30,O!$HC60:$HL60)),(SUMIF(S!$HC$15:$HL$15,'Ciclo Semaforico'!BV$30,S!$HC60:$HL60)+SUMIF(N!$HC$15:$HL$15,'Ciclo Semaforico'!BV$30,N!$HC60:$HL60)+SUMIF(E!$HC$15:$HL$15,'Ciclo Semaforico'!BV$30,E!$HC60:$HL60)+SUMIF(O!$HC$15:$HL$15,'Ciclo Semaforico'!BV$30,O!$HC60:$HL60))*BV$31))</f>
        <v>0</v>
      </c>
      <c r="BW85" s="244">
        <f>IF(BW$32="",IF(BW$31="",(SUMIF(S!$HC$15:$HL$15,'Ciclo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Semaforico'!BW$30,O!$HC60:$HL60))*BW$31),(SUMIF(S!$HC$15:$HL$15,'Ciclo Semaforico'!BW$32,S!$HC60:$HL60)+SUMIF(N!$HC$15:$HL$15,'Ciclo Semaforico'!BW$32,N!$HC60:$HL60)+SUMIF(E!$HC$15:$HL$15,'Ciclo Semaforico'!BW$32,E!$HC60:$HL60)+SUMIF(O!$HC$15:$HL$15,'Ciclo Semaforico'!BW$32,O!$HC60:$HL60))-IF(BW$31="",(SUMIF(S!$HC$15:$HL$15,'Ciclo Semaforico'!BW$30,S!$HC60:$HL60)+SUMIF(N!$HC$15:$HL$15,'Ciclo Semaforico'!BW$30,N!$HC60:$HL60)+SUMIF(E!$HC$15:$HL$15,'Ciclo Semaforico'!BW$30,E!$HC60:$HL60)+SUMIF(O!$HC$15:$HL$15,'Ciclo Semaforico'!BW$30,O!$HC60:$HL60)),(SUMIF(S!$HC$15:$HL$15,'Ciclo Semaforico'!BW$30,S!$HC60:$HL60)+SUMIF(N!$HC$15:$HL$15,'Ciclo Semaforico'!BW$30,N!$HC60:$HL60)+SUMIF(E!$HC$15:$HL$15,'Ciclo Semaforico'!BW$30,E!$HC60:$HL60)+SUMIF(O!$HC$15:$HL$15,'Ciclo Semaforico'!BW$30,O!$HC60:$HL60))*BW$31))</f>
        <v>0</v>
      </c>
      <c r="BX85" s="245">
        <f>IF(BX$32="",IF(BX$31="",(SUMIF(S!$HC$15:$HL$15,'Ciclo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Semaforico'!BX$30,O!$HC60:$HL60))*BX$31),(SUMIF(S!$HC$15:$HL$15,'Ciclo Semaforico'!BX$32,S!$HC60:$HL60)+SUMIF(N!$HC$15:$HL$15,'Ciclo Semaforico'!BX$32,N!$HC60:$HL60)+SUMIF(E!$HC$15:$HL$15,'Ciclo Semaforico'!BX$32,E!$HC60:$HL60)+SUMIF(O!$HC$15:$HL$15,'Ciclo Semaforico'!BX$32,O!$HC60:$HL60))-IF(BX$31="",(SUMIF(S!$HC$15:$HL$15,'Ciclo Semaforico'!BX$30,S!$HC60:$HL60)+SUMIF(N!$HC$15:$HL$15,'Ciclo Semaforico'!BX$30,N!$HC60:$HL60)+SUMIF(E!$HC$15:$HL$15,'Ciclo Semaforico'!BX$30,E!$HC60:$HL60)+SUMIF(O!$HC$15:$HL$15,'Ciclo Semaforico'!BX$30,O!$HC60:$HL60)),(SUMIF(S!$HC$15:$HL$15,'Ciclo Semaforico'!BX$30,S!$HC60:$HL60)+SUMIF(N!$HC$15:$HL$15,'Ciclo Semaforico'!BX$30,N!$HC60:$HL60)+SUMIF(E!$HC$15:$HL$15,'Ciclo Semaforico'!BX$30,E!$HC60:$HL60)+SUMIF(O!$HC$15:$HL$15,'Ciclo Semaforico'!BX$30,O!$HC60:$HL60))*BX$31))</f>
        <v>0</v>
      </c>
      <c r="BY85" s="245">
        <f>IF(BY$32="",IF(BY$31="",(SUMIF(S!$HC$15:$HL$15,'Ciclo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Semaforico'!BY$30,O!$HC60:$HL60))*BY$31),(SUMIF(S!$HC$15:$HL$15,'Ciclo Semaforico'!BY$32,S!$HC60:$HL60)+SUMIF(N!$HC$15:$HL$15,'Ciclo Semaforico'!BY$32,N!$HC60:$HL60)+SUMIF(E!$HC$15:$HL$15,'Ciclo Semaforico'!BY$32,E!$HC60:$HL60)+SUMIF(O!$HC$15:$HL$15,'Ciclo Semaforico'!BY$32,O!$HC60:$HL60))-IF(BY$31="",(SUMIF(S!$HC$15:$HL$15,'Ciclo Semaforico'!BY$30,S!$HC60:$HL60)+SUMIF(N!$HC$15:$HL$15,'Ciclo Semaforico'!BY$30,N!$HC60:$HL60)+SUMIF(E!$HC$15:$HL$15,'Ciclo Semaforico'!BY$30,E!$HC60:$HL60)+SUMIF(O!$HC$15:$HL$15,'Ciclo Semaforico'!BY$30,O!$HC60:$HL60)),(SUMIF(S!$HC$15:$HL$15,'Ciclo Semaforico'!BY$30,S!$HC60:$HL60)+SUMIF(N!$HC$15:$HL$15,'Ciclo Semaforico'!BY$30,N!$HC60:$HL60)+SUMIF(E!$HC$15:$HL$15,'Ciclo Semaforico'!BY$30,E!$HC60:$HL60)+SUMIF(O!$HC$15:$HL$15,'Ciclo Semaforico'!BY$30,O!$HC60:$HL60))*BY$31))</f>
        <v>0</v>
      </c>
      <c r="BZ85" s="245">
        <f>IF(BZ$32="",IF(BZ$31="",(SUMIF(S!$HC$15:$HL$15,'Ciclo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Semaforico'!BZ$30,O!$HC60:$HL60))*BZ$31),(SUMIF(S!$HC$15:$HL$15,'Ciclo Semaforico'!BZ$32,S!$HC60:$HL60)+SUMIF(N!$HC$15:$HL$15,'Ciclo Semaforico'!BZ$32,N!$HC60:$HL60)+SUMIF(E!$HC$15:$HL$15,'Ciclo Semaforico'!BZ$32,E!$HC60:$HL60)+SUMIF(O!$HC$15:$HL$15,'Ciclo Semaforico'!BZ$32,O!$HC60:$HL60))-IF(BZ$31="",(SUMIF(S!$HC$15:$HL$15,'Ciclo Semaforico'!BZ$30,S!$HC60:$HL60)+SUMIF(N!$HC$15:$HL$15,'Ciclo Semaforico'!BZ$30,N!$HC60:$HL60)+SUMIF(E!$HC$15:$HL$15,'Ciclo Semaforico'!BZ$30,E!$HC60:$HL60)+SUMIF(O!$HC$15:$HL$15,'Ciclo Semaforico'!BZ$30,O!$HC60:$HL60)),(SUMIF(S!$HC$15:$HL$15,'Ciclo Semaforico'!BZ$30,S!$HC60:$HL60)+SUMIF(N!$HC$15:$HL$15,'Ciclo Semaforico'!BZ$30,N!$HC60:$HL60)+SUMIF(E!$HC$15:$HL$15,'Ciclo Semaforico'!BZ$30,E!$HC60:$HL60)+SUMIF(O!$HC$15:$HL$15,'Ciclo Semaforico'!BZ$30,O!$HC60:$HL60))*BZ$31))</f>
        <v>0</v>
      </c>
      <c r="CA85" s="245">
        <f>IF(CA$32="",IF(CA$31="",(SUMIF(S!$HC$15:$HL$15,'Ciclo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Semaforico'!CA$30,O!$HC60:$HL60))*CA$31),(SUMIF(S!$HC$15:$HL$15,'Ciclo Semaforico'!CA$32,S!$HC60:$HL60)+SUMIF(N!$HC$15:$HL$15,'Ciclo Semaforico'!CA$32,N!$HC60:$HL60)+SUMIF(E!$HC$15:$HL$15,'Ciclo Semaforico'!CA$32,E!$HC60:$HL60)+SUMIF(O!$HC$15:$HL$15,'Ciclo Semaforico'!CA$32,O!$HC60:$HL60))-IF(CA$31="",(SUMIF(S!$HC$15:$HL$15,'Ciclo Semaforico'!CA$30,S!$HC60:$HL60)+SUMIF(N!$HC$15:$HL$15,'Ciclo Semaforico'!CA$30,N!$HC60:$HL60)+SUMIF(E!$HC$15:$HL$15,'Ciclo Semaforico'!CA$30,E!$HC60:$HL60)+SUMIF(O!$HC$15:$HL$15,'Ciclo Semaforico'!CA$30,O!$HC60:$HL60)),(SUMIF(S!$HC$15:$HL$15,'Ciclo Semaforico'!CA$30,S!$HC60:$HL60)+SUMIF(N!$HC$15:$HL$15,'Ciclo Semaforico'!CA$30,N!$HC60:$HL60)+SUMIF(E!$HC$15:$HL$15,'Ciclo Semaforico'!CA$30,E!$HC60:$HL60)+SUMIF(O!$HC$15:$HL$15,'Ciclo Semaforico'!CA$30,O!$HC60:$HL60))*CA$31))</f>
        <v>0</v>
      </c>
      <c r="CB85" s="245">
        <f>IF(CB$32="",IF(CB$31="",(SUMIF(S!$HC$15:$HL$15,'Ciclo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Semaforico'!CB$30,O!$HC60:$HL60))*CB$31),(SUMIF(S!$HC$15:$HL$15,'Ciclo Semaforico'!CB$32,S!$HC60:$HL60)+SUMIF(N!$HC$15:$HL$15,'Ciclo Semaforico'!CB$32,N!$HC60:$HL60)+SUMIF(E!$HC$15:$HL$15,'Ciclo Semaforico'!CB$32,E!$HC60:$HL60)+SUMIF(O!$HC$15:$HL$15,'Ciclo Semaforico'!CB$32,O!$HC60:$HL60))-IF(CB$31="",(SUMIF(S!$HC$15:$HL$15,'Ciclo Semaforico'!CB$30,S!$HC60:$HL60)+SUMIF(N!$HC$15:$HL$15,'Ciclo Semaforico'!CB$30,N!$HC60:$HL60)+SUMIF(E!$HC$15:$HL$15,'Ciclo Semaforico'!CB$30,E!$HC60:$HL60)+SUMIF(O!$HC$15:$HL$15,'Ciclo Semaforico'!CB$30,O!$HC60:$HL60)),(SUMIF(S!$HC$15:$HL$15,'Ciclo Semaforico'!CB$30,S!$HC60:$HL60)+SUMIF(N!$HC$15:$HL$15,'Ciclo Semaforico'!CB$30,N!$HC60:$HL60)+SUMIF(E!$HC$15:$HL$15,'Ciclo Semaforico'!CB$30,E!$HC60:$HL60)+SUMIF(O!$HC$15:$HL$15,'Ciclo Semaforico'!CB$30,O!$HC60:$HL60))*CB$31))</f>
        <v>0</v>
      </c>
      <c r="CC85" s="245">
        <f>IF(CC$32="",IF(CC$31="",(SUMIF(S!$HC$15:$HL$15,'Ciclo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Semaforico'!CC$30,O!$HC60:$HL60))*CC$31),(SUMIF(S!$HC$15:$HL$15,'Ciclo Semaforico'!CC$32,S!$HC60:$HL60)+SUMIF(N!$HC$15:$HL$15,'Ciclo Semaforico'!CC$32,N!$HC60:$HL60)+SUMIF(E!$HC$15:$HL$15,'Ciclo Semaforico'!CC$32,E!$HC60:$HL60)+SUMIF(O!$HC$15:$HL$15,'Ciclo Semaforico'!CC$32,O!$HC60:$HL60))-IF(CC$31="",(SUMIF(S!$HC$15:$HL$15,'Ciclo Semaforico'!CC$30,S!$HC60:$HL60)+SUMIF(N!$HC$15:$HL$15,'Ciclo Semaforico'!CC$30,N!$HC60:$HL60)+SUMIF(E!$HC$15:$HL$15,'Ciclo Semaforico'!CC$30,E!$HC60:$HL60)+SUMIF(O!$HC$15:$HL$15,'Ciclo Semaforico'!CC$30,O!$HC60:$HL60)),(SUMIF(S!$HC$15:$HL$15,'Ciclo Semaforico'!CC$30,S!$HC60:$HL60)+SUMIF(N!$HC$15:$HL$15,'Ciclo Semaforico'!CC$30,N!$HC60:$HL60)+SUMIF(E!$HC$15:$HL$15,'Ciclo Semaforico'!CC$30,E!$HC60:$HL60)+SUMIF(O!$HC$15:$HL$15,'Ciclo Semaforico'!CC$30,O!$HC60:$HL60))*CC$31))</f>
        <v>0</v>
      </c>
      <c r="CD85" s="245">
        <f>IF(CD$32="",IF(CD$31="",(SUMIF(S!$HC$15:$HL$15,'Ciclo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Semaforico'!CD$30,O!$HC60:$HL60))*CD$31),(SUMIF(S!$HC$15:$HL$15,'Ciclo Semaforico'!CD$32,S!$HC60:$HL60)+SUMIF(N!$HC$15:$HL$15,'Ciclo Semaforico'!CD$32,N!$HC60:$HL60)+SUMIF(E!$HC$15:$HL$15,'Ciclo Semaforico'!CD$32,E!$HC60:$HL60)+SUMIF(O!$HC$15:$HL$15,'Ciclo Semaforico'!CD$32,O!$HC60:$HL60))-IF(CD$31="",(SUMIF(S!$HC$15:$HL$15,'Ciclo Semaforico'!CD$30,S!$HC60:$HL60)+SUMIF(N!$HC$15:$HL$15,'Ciclo Semaforico'!CD$30,N!$HC60:$HL60)+SUMIF(E!$HC$15:$HL$15,'Ciclo Semaforico'!CD$30,E!$HC60:$HL60)+SUMIF(O!$HC$15:$HL$15,'Ciclo Semaforico'!CD$30,O!$HC60:$HL60)),(SUMIF(S!$HC$15:$HL$15,'Ciclo Semaforico'!CD$30,S!$HC60:$HL60)+SUMIF(N!$HC$15:$HL$15,'Ciclo Semaforico'!CD$30,N!$HC60:$HL60)+SUMIF(E!$HC$15:$HL$15,'Ciclo Semaforico'!CD$30,E!$HC60:$HL60)+SUMIF(O!$HC$15:$HL$15,'Ciclo Semaforico'!CD$30,O!$HC60:$HL60))*CD$31))</f>
        <v>0</v>
      </c>
      <c r="CE85" s="245">
        <f>IF(CE$32="",IF(CE$31="",(SUMIF(S!$HC$15:$HL$15,'Ciclo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Semaforico'!CE$30,O!$HC60:$HL60))*CE$31),(SUMIF(S!$HC$15:$HL$15,'Ciclo Semaforico'!CE$32,S!$HC60:$HL60)+SUMIF(N!$HC$15:$HL$15,'Ciclo Semaforico'!CE$32,N!$HC60:$HL60)+SUMIF(E!$HC$15:$HL$15,'Ciclo Semaforico'!CE$32,E!$HC60:$HL60)+SUMIF(O!$HC$15:$HL$15,'Ciclo Semaforico'!CE$32,O!$HC60:$HL60))-IF(CE$31="",(SUMIF(S!$HC$15:$HL$15,'Ciclo Semaforico'!CE$30,S!$HC60:$HL60)+SUMIF(N!$HC$15:$HL$15,'Ciclo Semaforico'!CE$30,N!$HC60:$HL60)+SUMIF(E!$HC$15:$HL$15,'Ciclo Semaforico'!CE$30,E!$HC60:$HL60)+SUMIF(O!$HC$15:$HL$15,'Ciclo Semaforico'!CE$30,O!$HC60:$HL60)),(SUMIF(S!$HC$15:$HL$15,'Ciclo Semaforico'!CE$30,S!$HC60:$HL60)+SUMIF(N!$HC$15:$HL$15,'Ciclo Semaforico'!CE$30,N!$HC60:$HL60)+SUMIF(E!$HC$15:$HL$15,'Ciclo Semaforico'!CE$30,E!$HC60:$HL60)+SUMIF(O!$HC$15:$HL$15,'Ciclo Semaforico'!CE$30,O!$HC60:$HL60))*CE$31))</f>
        <v>0</v>
      </c>
      <c r="CF85" s="245">
        <f>IF(CF$32="",IF(CF$31="",(SUMIF(S!$HC$15:$HL$15,'Ciclo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Semaforico'!CF$30,O!$HC60:$HL60))*CF$31),(SUMIF(S!$HC$15:$HL$15,'Ciclo Semaforico'!CF$32,S!$HC60:$HL60)+SUMIF(N!$HC$15:$HL$15,'Ciclo Semaforico'!CF$32,N!$HC60:$HL60)+SUMIF(E!$HC$15:$HL$15,'Ciclo Semaforico'!CF$32,E!$HC60:$HL60)+SUMIF(O!$HC$15:$HL$15,'Ciclo Semaforico'!CF$32,O!$HC60:$HL60))-IF(CF$31="",(SUMIF(S!$HC$15:$HL$15,'Ciclo Semaforico'!CF$30,S!$HC60:$HL60)+SUMIF(N!$HC$15:$HL$15,'Ciclo Semaforico'!CF$30,N!$HC60:$HL60)+SUMIF(E!$HC$15:$HL$15,'Ciclo Semaforico'!CF$30,E!$HC60:$HL60)+SUMIF(O!$HC$15:$HL$15,'Ciclo Semaforico'!CF$30,O!$HC60:$HL60)),(SUMIF(S!$HC$15:$HL$15,'Ciclo Semaforico'!CF$30,S!$HC60:$HL60)+SUMIF(N!$HC$15:$HL$15,'Ciclo Semaforico'!CF$30,N!$HC60:$HL60)+SUMIF(E!$HC$15:$HL$15,'Ciclo Semaforico'!CF$30,E!$HC60:$HL60)+SUMIF(O!$HC$15:$HL$15,'Ciclo Semaforico'!CF$30,O!$HC60:$HL60))*CF$31))</f>
        <v>0</v>
      </c>
      <c r="CG85" s="245">
        <f>IF(CG$32="",IF(CG$31="",(SUMIF(S!$HC$15:$HL$15,'Ciclo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Semaforico'!CG$30,O!$HC60:$HL60))*CG$31),(SUMIF(S!$HC$15:$HL$15,'Ciclo Semaforico'!CG$32,S!$HC60:$HL60)+SUMIF(N!$HC$15:$HL$15,'Ciclo Semaforico'!CG$32,N!$HC60:$HL60)+SUMIF(E!$HC$15:$HL$15,'Ciclo Semaforico'!CG$32,E!$HC60:$HL60)+SUMIF(O!$HC$15:$HL$15,'Ciclo Semaforico'!CG$32,O!$HC60:$HL60))-IF(CG$31="",(SUMIF(S!$HC$15:$HL$15,'Ciclo Semaforico'!CG$30,S!$HC60:$HL60)+SUMIF(N!$HC$15:$HL$15,'Ciclo Semaforico'!CG$30,N!$HC60:$HL60)+SUMIF(E!$HC$15:$HL$15,'Ciclo Semaforico'!CG$30,E!$HC60:$HL60)+SUMIF(O!$HC$15:$HL$15,'Ciclo Semaforico'!CG$30,O!$HC60:$HL60)),(SUMIF(S!$HC$15:$HL$15,'Ciclo Semaforico'!CG$30,S!$HC60:$HL60)+SUMIF(N!$HC$15:$HL$15,'Ciclo Semaforico'!CG$30,N!$HC60:$HL60)+SUMIF(E!$HC$15:$HL$15,'Ciclo Semaforico'!CG$30,E!$HC60:$HL60)+SUMIF(O!$HC$15:$HL$15,'Ciclo Semaforico'!CG$30,O!$HC60:$HL60))*CG$31))</f>
        <v>0</v>
      </c>
      <c r="CH85" s="246">
        <f>IF(CH$32="",IF(CH$31="",(SUMIF(S!$HC$15:$HL$15,'Ciclo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Semaforico'!CH$30,O!$HC60:$HL60))*CH$31),(SUMIF(S!$HC$15:$HL$15,'Ciclo Semaforico'!CH$32,S!$HC60:$HL60)+SUMIF(N!$HC$15:$HL$15,'Ciclo Semaforico'!CH$32,N!$HC60:$HL60)+SUMIF(E!$HC$15:$HL$15,'Ciclo Semaforico'!CH$32,E!$HC60:$HL60)+SUMIF(O!$HC$15:$HL$15,'Ciclo Semaforico'!CH$32,O!$HC60:$HL60))-IF(CH$31="",(SUMIF(S!$HC$15:$HL$15,'Ciclo Semaforico'!CH$30,S!$HC60:$HL60)+SUMIF(N!$HC$15:$HL$15,'Ciclo Semaforico'!CH$30,N!$HC60:$HL60)+SUMIF(E!$HC$15:$HL$15,'Ciclo Semaforico'!CH$30,E!$HC60:$HL60)+SUMIF(O!$HC$15:$HL$15,'Ciclo Semaforico'!CH$30,O!$HC60:$HL60)),(SUMIF(S!$HC$15:$HL$15,'Ciclo Semaforico'!CH$30,S!$HC60:$HL60)+SUMIF(N!$HC$15:$HL$15,'Ciclo Semaforico'!CH$30,N!$HC60:$HL60)+SUMIF(E!$HC$15:$HL$15,'Ciclo Semaforico'!CH$30,E!$HC60:$HL60)+SUMIF(O!$HC$15:$HL$15,'Ciclo Semaforico'!CH$30,O!$HC60:$HL60))*CH$31))</f>
        <v>0</v>
      </c>
      <c r="CI85" s="244">
        <f t="shared" si="208"/>
        <v>0</v>
      </c>
      <c r="CJ85" s="245">
        <f t="shared" si="209"/>
        <v>0</v>
      </c>
      <c r="CK85" s="245">
        <f t="shared" si="210"/>
        <v>0</v>
      </c>
      <c r="CL85" s="245">
        <f t="shared" si="211"/>
        <v>0</v>
      </c>
      <c r="CM85" s="245" t="e">
        <f t="shared" si="212"/>
        <v>#REF!</v>
      </c>
      <c r="CN85" s="245">
        <f t="shared" si="213"/>
        <v>0</v>
      </c>
      <c r="CO85" s="245">
        <f t="shared" si="214"/>
        <v>0</v>
      </c>
      <c r="CP85" s="245">
        <f t="shared" si="215"/>
        <v>0</v>
      </c>
      <c r="CQ85" s="245">
        <f t="shared" si="216"/>
        <v>0</v>
      </c>
      <c r="CR85" s="245">
        <f t="shared" si="217"/>
        <v>0</v>
      </c>
      <c r="CS85" s="245">
        <f t="shared" si="218"/>
        <v>0</v>
      </c>
      <c r="CT85" s="246">
        <f t="shared" si="219"/>
        <v>0</v>
      </c>
      <c r="CU85" s="244">
        <f t="shared" si="220"/>
        <v>0</v>
      </c>
      <c r="CV85" s="245">
        <f t="shared" si="221"/>
        <v>0</v>
      </c>
      <c r="CW85" s="245">
        <f t="shared" si="222"/>
        <v>0</v>
      </c>
      <c r="CX85" s="245">
        <f t="shared" si="223"/>
        <v>0</v>
      </c>
      <c r="CY85" s="245">
        <f t="shared" si="224"/>
        <v>0</v>
      </c>
      <c r="CZ85" s="245">
        <f t="shared" si="225"/>
        <v>0</v>
      </c>
      <c r="DA85" s="245">
        <f t="shared" si="226"/>
        <v>0</v>
      </c>
      <c r="DB85" s="245">
        <f t="shared" si="227"/>
        <v>0</v>
      </c>
      <c r="DC85" s="245">
        <f t="shared" si="228"/>
        <v>0</v>
      </c>
      <c r="DD85" s="245">
        <f t="shared" si="229"/>
        <v>0</v>
      </c>
      <c r="DE85" s="245">
        <f t="shared" si="230"/>
        <v>0</v>
      </c>
      <c r="DF85" s="246">
        <f t="shared" si="231"/>
        <v>0</v>
      </c>
      <c r="DG85" s="244" t="e">
        <f t="shared" si="232"/>
        <v>#REF!</v>
      </c>
      <c r="DH85" s="245" t="e">
        <f t="shared" si="233"/>
        <v>#REF!</v>
      </c>
      <c r="DI85" s="245" t="e">
        <f t="shared" si="234"/>
        <v>#REF!</v>
      </c>
      <c r="DJ85" s="245" t="e">
        <f t="shared" si="235"/>
        <v>#REF!</v>
      </c>
      <c r="DK85" s="245" t="e">
        <f t="shared" si="236"/>
        <v>#REF!</v>
      </c>
      <c r="DL85" s="245" t="e">
        <f t="shared" si="237"/>
        <v>#REF!</v>
      </c>
      <c r="DM85" s="245">
        <f t="shared" si="238"/>
        <v>0</v>
      </c>
      <c r="DN85" s="245">
        <f t="shared" si="239"/>
        <v>0</v>
      </c>
      <c r="DO85" s="245">
        <f t="shared" si="240"/>
        <v>0</v>
      </c>
      <c r="DP85" s="245">
        <f t="shared" si="241"/>
        <v>0</v>
      </c>
      <c r="DQ85" s="245">
        <f t="shared" si="242"/>
        <v>0</v>
      </c>
      <c r="DR85" s="246">
        <f t="shared" si="243"/>
        <v>0</v>
      </c>
      <c r="DS85" s="244">
        <f t="shared" si="244"/>
        <v>0</v>
      </c>
      <c r="DT85" s="245">
        <f t="shared" si="245"/>
        <v>0</v>
      </c>
      <c r="DU85" s="245">
        <f t="shared" si="246"/>
        <v>0</v>
      </c>
      <c r="DV85" s="245">
        <f t="shared" si="247"/>
        <v>0</v>
      </c>
      <c r="DW85" s="245">
        <f t="shared" si="248"/>
        <v>0</v>
      </c>
      <c r="DX85" s="245">
        <f t="shared" si="249"/>
        <v>0</v>
      </c>
      <c r="DY85" s="245">
        <f t="shared" si="250"/>
        <v>0</v>
      </c>
      <c r="DZ85" s="245">
        <f t="shared" si="251"/>
        <v>0</v>
      </c>
      <c r="EA85" s="245">
        <f t="shared" si="252"/>
        <v>0</v>
      </c>
      <c r="EB85" s="245">
        <f t="shared" si="253"/>
        <v>0</v>
      </c>
      <c r="EC85" s="245">
        <f t="shared" si="254"/>
        <v>0</v>
      </c>
      <c r="ED85" s="246">
        <f t="shared" si="255"/>
        <v>0</v>
      </c>
      <c r="EE85" s="244">
        <f t="shared" si="256"/>
        <v>0</v>
      </c>
      <c r="EF85" s="245">
        <f t="shared" si="257"/>
        <v>0</v>
      </c>
      <c r="EG85" s="245">
        <f t="shared" si="258"/>
        <v>0</v>
      </c>
      <c r="EH85" s="245">
        <f t="shared" si="259"/>
        <v>0</v>
      </c>
      <c r="EI85" s="245">
        <f t="shared" si="260"/>
        <v>0</v>
      </c>
      <c r="EJ85" s="245">
        <f t="shared" si="261"/>
        <v>0</v>
      </c>
      <c r="EK85" s="245">
        <f t="shared" si="262"/>
        <v>0</v>
      </c>
      <c r="EL85" s="245">
        <f t="shared" si="263"/>
        <v>0</v>
      </c>
      <c r="EM85" s="245">
        <f t="shared" si="264"/>
        <v>0</v>
      </c>
      <c r="EN85" s="245">
        <f t="shared" si="265"/>
        <v>0</v>
      </c>
      <c r="EO85" s="245">
        <f t="shared" si="266"/>
        <v>0</v>
      </c>
      <c r="EP85" s="246">
        <f t="shared" si="267"/>
        <v>0</v>
      </c>
      <c r="EQ85" s="255">
        <f t="shared" si="268"/>
        <v>0</v>
      </c>
      <c r="ER85" s="256">
        <f t="shared" si="269"/>
        <v>0</v>
      </c>
      <c r="ES85" s="256">
        <f t="shared" si="270"/>
        <v>0</v>
      </c>
      <c r="ET85" s="256">
        <f t="shared" si="271"/>
        <v>0</v>
      </c>
      <c r="EU85" s="256" t="e">
        <f t="shared" si="272"/>
        <v>#REF!</v>
      </c>
      <c r="EV85" s="256">
        <f t="shared" si="273"/>
        <v>0</v>
      </c>
      <c r="EW85" s="256">
        <f t="shared" si="274"/>
        <v>0</v>
      </c>
      <c r="EX85" s="256" t="str">
        <f t="shared" si="275"/>
        <v/>
      </c>
      <c r="EY85" s="256" t="str">
        <f t="shared" si="276"/>
        <v/>
      </c>
      <c r="EZ85" s="256" t="str">
        <f t="shared" si="277"/>
        <v/>
      </c>
      <c r="FA85" s="256" t="str">
        <f t="shared" si="278"/>
        <v/>
      </c>
      <c r="FB85" s="257" t="str">
        <f t="shared" si="279"/>
        <v/>
      </c>
      <c r="FC85" s="255">
        <f t="shared" si="280"/>
        <v>0</v>
      </c>
      <c r="FD85" s="256" t="str">
        <f t="shared" si="281"/>
        <v/>
      </c>
      <c r="FE85" s="256" t="str">
        <f t="shared" si="282"/>
        <v/>
      </c>
      <c r="FF85" s="256" t="str">
        <f t="shared" si="283"/>
        <v/>
      </c>
      <c r="FG85" s="256" t="str">
        <f t="shared" si="284"/>
        <v/>
      </c>
      <c r="FH85" s="256" t="str">
        <f t="shared" si="285"/>
        <v/>
      </c>
      <c r="FI85" s="256" t="str">
        <f t="shared" si="286"/>
        <v/>
      </c>
      <c r="FJ85" s="256" t="str">
        <f t="shared" si="287"/>
        <v/>
      </c>
      <c r="FK85" s="256" t="str">
        <f t="shared" si="288"/>
        <v/>
      </c>
      <c r="FL85" s="256" t="str">
        <f t="shared" si="289"/>
        <v/>
      </c>
      <c r="FM85" s="256" t="str">
        <f t="shared" si="290"/>
        <v/>
      </c>
      <c r="FN85" s="257" t="str">
        <f t="shared" si="291"/>
        <v/>
      </c>
      <c r="FO85" s="255" t="e">
        <f t="shared" si="292"/>
        <v>#REF!</v>
      </c>
      <c r="FP85" s="256" t="e">
        <f t="shared" si="293"/>
        <v>#REF!</v>
      </c>
      <c r="FQ85" s="256" t="e">
        <f t="shared" si="294"/>
        <v>#REF!</v>
      </c>
      <c r="FR85" s="256" t="e">
        <f t="shared" si="295"/>
        <v>#REF!</v>
      </c>
      <c r="FS85" s="256" t="e">
        <f t="shared" si="296"/>
        <v>#REF!</v>
      </c>
      <c r="FT85" s="256" t="e">
        <f t="shared" si="297"/>
        <v>#REF!</v>
      </c>
      <c r="FU85" s="256" t="str">
        <f t="shared" si="298"/>
        <v/>
      </c>
      <c r="FV85" s="256" t="str">
        <f t="shared" si="299"/>
        <v/>
      </c>
      <c r="FW85" s="256" t="str">
        <f t="shared" si="300"/>
        <v/>
      </c>
      <c r="FX85" s="256" t="str">
        <f t="shared" si="301"/>
        <v/>
      </c>
      <c r="FY85" s="256" t="str">
        <f t="shared" si="302"/>
        <v/>
      </c>
      <c r="FZ85" s="257" t="str">
        <f t="shared" si="303"/>
        <v/>
      </c>
      <c r="GA85" s="255" t="str">
        <f t="shared" si="304"/>
        <v/>
      </c>
      <c r="GB85" s="256" t="str">
        <f t="shared" si="305"/>
        <v/>
      </c>
      <c r="GC85" s="256" t="str">
        <f t="shared" si="306"/>
        <v/>
      </c>
      <c r="GD85" s="256" t="str">
        <f t="shared" si="307"/>
        <v/>
      </c>
      <c r="GE85" s="256" t="str">
        <f t="shared" si="308"/>
        <v/>
      </c>
      <c r="GF85" s="256" t="str">
        <f t="shared" si="309"/>
        <v/>
      </c>
      <c r="GG85" s="256" t="str">
        <f t="shared" si="310"/>
        <v/>
      </c>
      <c r="GH85" s="256" t="str">
        <f t="shared" si="311"/>
        <v/>
      </c>
      <c r="GI85" s="256" t="str">
        <f t="shared" si="312"/>
        <v/>
      </c>
      <c r="GJ85" s="256" t="str">
        <f t="shared" si="313"/>
        <v/>
      </c>
      <c r="GK85" s="256" t="str">
        <f t="shared" si="314"/>
        <v/>
      </c>
      <c r="GL85" s="257" t="str">
        <f t="shared" si="315"/>
        <v/>
      </c>
      <c r="GM85" s="255" t="str">
        <f t="shared" si="316"/>
        <v/>
      </c>
      <c r="GN85" s="256" t="str">
        <f t="shared" si="317"/>
        <v/>
      </c>
      <c r="GO85" s="256" t="str">
        <f t="shared" si="318"/>
        <v/>
      </c>
      <c r="GP85" s="256" t="str">
        <f t="shared" si="319"/>
        <v/>
      </c>
      <c r="GQ85" s="256" t="str">
        <f t="shared" si="320"/>
        <v/>
      </c>
      <c r="GR85" s="256" t="str">
        <f t="shared" si="321"/>
        <v/>
      </c>
      <c r="GS85" s="256" t="str">
        <f t="shared" si="322"/>
        <v/>
      </c>
      <c r="GT85" s="256" t="str">
        <f t="shared" si="323"/>
        <v/>
      </c>
      <c r="GU85" s="256" t="str">
        <f t="shared" si="324"/>
        <v/>
      </c>
      <c r="GV85" s="256" t="str">
        <f t="shared" si="325"/>
        <v/>
      </c>
      <c r="GW85" s="256" t="str">
        <f t="shared" si="326"/>
        <v/>
      </c>
      <c r="GX85" s="257" t="str">
        <f t="shared" si="327"/>
        <v/>
      </c>
      <c r="GY85" s="252">
        <f t="shared" si="332"/>
        <v>0</v>
      </c>
      <c r="GZ85" s="253" t="e">
        <f t="shared" si="332"/>
        <v>#REF!</v>
      </c>
      <c r="HA85" s="253">
        <f t="shared" si="332"/>
        <v>0</v>
      </c>
      <c r="HB85" s="253">
        <f t="shared" si="332"/>
        <v>0</v>
      </c>
      <c r="HC85" s="253">
        <f t="shared" si="332"/>
        <v>0</v>
      </c>
      <c r="HD85" s="253">
        <f t="shared" si="332"/>
        <v>0</v>
      </c>
      <c r="HE85" s="253">
        <f t="shared" si="332"/>
        <v>0</v>
      </c>
      <c r="HF85" s="254">
        <f t="shared" si="332"/>
        <v>0</v>
      </c>
      <c r="HG85" s="252">
        <f t="shared" si="333"/>
        <v>0</v>
      </c>
      <c r="HH85" s="253">
        <f t="shared" si="333"/>
        <v>0</v>
      </c>
      <c r="HI85" s="253">
        <f t="shared" si="333"/>
        <v>0</v>
      </c>
      <c r="HJ85" s="253">
        <f t="shared" si="333"/>
        <v>0</v>
      </c>
      <c r="HK85" s="253">
        <f t="shared" si="333"/>
        <v>0</v>
      </c>
      <c r="HL85" s="253">
        <f t="shared" si="333"/>
        <v>0</v>
      </c>
      <c r="HM85" s="253">
        <f t="shared" si="333"/>
        <v>0</v>
      </c>
      <c r="HN85" s="254">
        <f t="shared" si="333"/>
        <v>0</v>
      </c>
      <c r="HO85" s="252" t="e">
        <f t="shared" si="334"/>
        <v>#REF!</v>
      </c>
      <c r="HP85" s="253" t="e">
        <f t="shared" si="334"/>
        <v>#REF!</v>
      </c>
      <c r="HQ85" s="253">
        <f t="shared" si="334"/>
        <v>0</v>
      </c>
      <c r="HR85" s="253">
        <f t="shared" si="334"/>
        <v>0</v>
      </c>
      <c r="HS85" s="253">
        <f t="shared" si="334"/>
        <v>0</v>
      </c>
      <c r="HT85" s="253">
        <f t="shared" si="334"/>
        <v>0</v>
      </c>
      <c r="HU85" s="253">
        <f t="shared" si="334"/>
        <v>0</v>
      </c>
      <c r="HV85" s="254">
        <f t="shared" si="334"/>
        <v>0</v>
      </c>
      <c r="HW85" s="252">
        <f t="shared" si="335"/>
        <v>0</v>
      </c>
      <c r="HX85" s="253">
        <f t="shared" si="335"/>
        <v>0</v>
      </c>
      <c r="HY85" s="253">
        <f t="shared" si="335"/>
        <v>0</v>
      </c>
      <c r="HZ85" s="253">
        <f t="shared" si="335"/>
        <v>0</v>
      </c>
      <c r="IA85" s="253">
        <f t="shared" si="335"/>
        <v>0</v>
      </c>
      <c r="IB85" s="253">
        <f t="shared" si="335"/>
        <v>0</v>
      </c>
      <c r="IC85" s="253">
        <f t="shared" si="335"/>
        <v>0</v>
      </c>
      <c r="ID85" s="254">
        <f t="shared" si="335"/>
        <v>0</v>
      </c>
      <c r="IE85" s="252">
        <f t="shared" si="336"/>
        <v>0</v>
      </c>
      <c r="IF85" s="253">
        <f t="shared" si="336"/>
        <v>0</v>
      </c>
      <c r="IG85" s="253">
        <f t="shared" si="336"/>
        <v>0</v>
      </c>
      <c r="IH85" s="253">
        <f t="shared" si="336"/>
        <v>0</v>
      </c>
      <c r="II85" s="253">
        <f t="shared" si="336"/>
        <v>0</v>
      </c>
      <c r="IJ85" s="253">
        <f t="shared" si="336"/>
        <v>0</v>
      </c>
      <c r="IK85" s="253">
        <f t="shared" si="336"/>
        <v>0</v>
      </c>
      <c r="IL85" s="254">
        <f t="shared" si="336"/>
        <v>0</v>
      </c>
      <c r="IM85" s="255" t="e">
        <f t="shared" si="203"/>
        <v>#REF!</v>
      </c>
      <c r="IN85" s="256">
        <f t="shared" si="204"/>
        <v>0</v>
      </c>
      <c r="IO85" s="256" t="e">
        <f t="shared" si="205"/>
        <v>#REF!</v>
      </c>
      <c r="IP85" s="256">
        <f t="shared" si="206"/>
        <v>0</v>
      </c>
      <c r="IQ85" s="257">
        <f t="shared" si="207"/>
        <v>0</v>
      </c>
      <c r="IR85" s="404" t="e">
        <f t="shared" si="195"/>
        <v>#REF!</v>
      </c>
      <c r="IS85" s="250">
        <f t="shared" si="202"/>
        <v>15</v>
      </c>
      <c r="IT85" s="258" t="e">
        <f t="shared" si="328"/>
        <v>#REF!</v>
      </c>
      <c r="IU85" s="664">
        <v>2400</v>
      </c>
      <c r="IV85" s="409">
        <v>3</v>
      </c>
      <c r="IW85" s="648" t="s">
        <v>223</v>
      </c>
      <c r="IX85" s="649" t="e">
        <f t="shared" si="196"/>
        <v>#REF!</v>
      </c>
      <c r="IY85" s="650" t="e">
        <f t="shared" si="329"/>
        <v>#REF!</v>
      </c>
      <c r="IZ85" s="651">
        <v>3</v>
      </c>
      <c r="JA85" s="652">
        <v>2</v>
      </c>
      <c r="JB85" s="650" t="e">
        <f t="shared" si="330"/>
        <v>#REF!</v>
      </c>
      <c r="JC85" s="651">
        <f t="shared" si="337"/>
        <v>3</v>
      </c>
      <c r="JD85" s="652">
        <f t="shared" si="337"/>
        <v>2</v>
      </c>
      <c r="JE85" s="653" t="e">
        <f t="shared" si="331"/>
        <v>#REF!</v>
      </c>
      <c r="JF85" s="654">
        <v>3</v>
      </c>
      <c r="JG85" s="652">
        <v>2</v>
      </c>
      <c r="JH85" s="653"/>
      <c r="JI85" s="654"/>
      <c r="JJ85" s="655"/>
      <c r="JK85" s="418"/>
      <c r="JL85" s="419"/>
      <c r="JM85" s="420"/>
      <c r="JN85" s="662">
        <v>1</v>
      </c>
      <c r="JO85" s="662">
        <v>1.4</v>
      </c>
      <c r="JP85" s="662">
        <v>1</v>
      </c>
      <c r="JQ85" s="662">
        <v>1</v>
      </c>
      <c r="JR85" s="663">
        <v>1</v>
      </c>
      <c r="JS85" s="658" t="e">
        <f t="shared" si="201"/>
        <v>#REF!</v>
      </c>
    </row>
    <row r="86" spans="25:279" ht="20.100000000000001" hidden="1" customHeight="1">
      <c r="Y86" s="380" t="e">
        <f>N!IK61</f>
        <v>#REF!</v>
      </c>
      <c r="Z86" s="377" t="s">
        <v>43</v>
      </c>
      <c r="AA86" s="244">
        <f>IF(AA$32="",IF(AA$31="",(SUMIF(S!$HC$15:$HL$15,'Ciclo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Semaforico'!AA$30,O!$HC61:$HL61))*AA$31),(SUMIF(S!$HC$15:$HL$15,'Ciclo Semaforico'!AA$32,S!$HC61:$HL61)+SUMIF(N!$HC$15:$HL$15,'Ciclo Semaforico'!AA$32,N!$HC61:$HL61)+SUMIF(E!$HC$15:$HL$15,'Ciclo Semaforico'!AA$32,E!$HC61:$HL61)+SUMIF(O!$HC$15:$HL$15,'Ciclo Semaforico'!AA$32,O!$HC61:$HL61))-IF(AA$31="",(SUMIF(S!$HC$15:$HL$15,'Ciclo Semaforico'!AA$30,S!$HC61:$HL61)+SUMIF(N!$HC$15:$HL$15,'Ciclo Semaforico'!AA$30,N!$HC61:$HL61)+SUMIF(E!$HC$15:$HL$15,'Ciclo Semaforico'!AA$30,E!$HC61:$HL61)+SUMIF(O!$HC$15:$HL$15,'Ciclo Semaforico'!AA$30,O!$HC61:$HL61)),(SUMIF(S!$HC$15:$HL$15,'Ciclo Semaforico'!AA$30,S!$HC61:$HL61)+SUMIF(N!$HC$15:$HL$15,'Ciclo Semaforico'!AA$30,N!$HC61:$HL61)+SUMIF(E!$HC$15:$HL$15,'Ciclo Semaforico'!AA$30,E!$HC61:$HL61)+SUMIF(O!$HC$15:$HL$15,'Ciclo Semaforico'!AA$30,O!$HC61:$HL61))*AA$31))</f>
        <v>0</v>
      </c>
      <c r="AB86" s="245">
        <f>IF(AB$32="",IF(AB$31="",(SUMIF(S!$HC$15:$HL$15,'Ciclo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Semaforico'!AB$30,O!$HC61:$HL61))*AB$31),(SUMIF(S!$HC$15:$HL$15,'Ciclo Semaforico'!AB$32,S!$HC61:$HL61)+SUMIF(N!$HC$15:$HL$15,'Ciclo Semaforico'!AB$32,N!$HC61:$HL61)+SUMIF(E!$HC$15:$HL$15,'Ciclo Semaforico'!AB$32,E!$HC61:$HL61)+SUMIF(O!$HC$15:$HL$15,'Ciclo Semaforico'!AB$32,O!$HC61:$HL61))-IF(AB$31="",(SUMIF(S!$HC$15:$HL$15,'Ciclo Semaforico'!AB$30,S!$HC61:$HL61)+SUMIF(N!$HC$15:$HL$15,'Ciclo Semaforico'!AB$30,N!$HC61:$HL61)+SUMIF(E!$HC$15:$HL$15,'Ciclo Semaforico'!AB$30,E!$HC61:$HL61)+SUMIF(O!$HC$15:$HL$15,'Ciclo Semaforico'!AB$30,O!$HC61:$HL61)),(SUMIF(S!$HC$15:$HL$15,'Ciclo Semaforico'!AB$30,S!$HC61:$HL61)+SUMIF(N!$HC$15:$HL$15,'Ciclo Semaforico'!AB$30,N!$HC61:$HL61)+SUMIF(E!$HC$15:$HL$15,'Ciclo Semaforico'!AB$30,E!$HC61:$HL61)+SUMIF(O!$HC$15:$HL$15,'Ciclo Semaforico'!AB$30,O!$HC61:$HL61))*AB$31))</f>
        <v>0</v>
      </c>
      <c r="AC86" s="245">
        <f>IF(AC$32="",IF(AC$31="",(SUMIF(S!$HC$15:$HL$15,'Ciclo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Semaforico'!AC$30,O!$HC61:$HL61))*AC$31),(SUMIF(S!$HC$15:$HL$15,'Ciclo Semaforico'!AC$32,S!$HC61:$HL61)+SUMIF(N!$HC$15:$HL$15,'Ciclo Semaforico'!AC$32,N!$HC61:$HL61)+SUMIF(E!$HC$15:$HL$15,'Ciclo Semaforico'!AC$32,E!$HC61:$HL61)+SUMIF(O!$HC$15:$HL$15,'Ciclo Semaforico'!AC$32,O!$HC61:$HL61))-IF(AC$31="",(SUMIF(S!$HC$15:$HL$15,'Ciclo Semaforico'!AC$30,S!$HC61:$HL61)+SUMIF(N!$HC$15:$HL$15,'Ciclo Semaforico'!AC$30,N!$HC61:$HL61)+SUMIF(E!$HC$15:$HL$15,'Ciclo Semaforico'!AC$30,E!$HC61:$HL61)+SUMIF(O!$HC$15:$HL$15,'Ciclo Semaforico'!AC$30,O!$HC61:$HL61)),(SUMIF(S!$HC$15:$HL$15,'Ciclo Semaforico'!AC$30,S!$HC61:$HL61)+SUMIF(N!$HC$15:$HL$15,'Ciclo Semaforico'!AC$30,N!$HC61:$HL61)+SUMIF(E!$HC$15:$HL$15,'Ciclo Semaforico'!AC$30,E!$HC61:$HL61)+SUMIF(O!$HC$15:$HL$15,'Ciclo Semaforico'!AC$30,O!$HC61:$HL61))*AC$31))</f>
        <v>0</v>
      </c>
      <c r="AD86" s="245">
        <f>IF(AD$32="",IF(AD$31="",(SUMIF(S!$HC$15:$HL$15,'Ciclo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Semaforico'!AD$30,O!$HC61:$HL61))*AD$31),(SUMIF(S!$HC$15:$HL$15,'Ciclo Semaforico'!AD$32,S!$HC61:$HL61)+SUMIF(N!$HC$15:$HL$15,'Ciclo Semaforico'!AD$32,N!$HC61:$HL61)+SUMIF(E!$HC$15:$HL$15,'Ciclo Semaforico'!AD$32,E!$HC61:$HL61)+SUMIF(O!$HC$15:$HL$15,'Ciclo Semaforico'!AD$32,O!$HC61:$HL61))-IF(AD$31="",(SUMIF(S!$HC$15:$HL$15,'Ciclo Semaforico'!AD$30,S!$HC61:$HL61)+SUMIF(N!$HC$15:$HL$15,'Ciclo Semaforico'!AD$30,N!$HC61:$HL61)+SUMIF(E!$HC$15:$HL$15,'Ciclo Semaforico'!AD$30,E!$HC61:$HL61)+SUMIF(O!$HC$15:$HL$15,'Ciclo Semaforico'!AD$30,O!$HC61:$HL61)),(SUMIF(S!$HC$15:$HL$15,'Ciclo Semaforico'!AD$30,S!$HC61:$HL61)+SUMIF(N!$HC$15:$HL$15,'Ciclo Semaforico'!AD$30,N!$HC61:$HL61)+SUMIF(E!$HC$15:$HL$15,'Ciclo Semaforico'!AD$30,E!$HC61:$HL61)+SUMIF(O!$HC$15:$HL$15,'Ciclo Semaforico'!AD$30,O!$HC61:$HL61))*AD$31))</f>
        <v>0</v>
      </c>
      <c r="AE86" s="245" t="e">
        <f>IF(AE$32="",IF(AE$31="",(SUMIF(S!$HC$15:$HL$15,'Ciclo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Semaforico'!AE$30,O!$HC61:$HL61))*AE$31),(SUMIF(S!$HC$15:$HL$15,'Ciclo Semaforico'!AE$32,S!$HC61:$HL61)+SUMIF(N!$HC$15:$HL$15,'Ciclo Semaforico'!AE$32,N!$HC61:$HL61)+SUMIF(E!$HC$15:$HL$15,'Ciclo Semaforico'!AE$32,E!$HC61:$HL61)+SUMIF(O!$HC$15:$HL$15,'Ciclo Semaforico'!AE$32,O!$HC61:$HL61))-IF(AE$31="",(SUMIF(S!$HC$15:$HL$15,'Ciclo Semaforico'!AE$30,S!$HC61:$HL61)+SUMIF(N!$HC$15:$HL$15,'Ciclo Semaforico'!AE$30,N!$HC61:$HL61)+SUMIF(E!$HC$15:$HL$15,'Ciclo Semaforico'!AE$30,E!$HC61:$HL61)+SUMIF(O!$HC$15:$HL$15,'Ciclo Semaforico'!AE$30,O!$HC61:$HL61)),(SUMIF(S!$HC$15:$HL$15,'Ciclo Semaforico'!AE$30,S!$HC61:$HL61)+SUMIF(N!$HC$15:$HL$15,'Ciclo Semaforico'!AE$30,N!$HC61:$HL61)+SUMIF(E!$HC$15:$HL$15,'Ciclo Semaforico'!AE$30,E!$HC61:$HL61)+SUMIF(O!$HC$15:$HL$15,'Ciclo Semaforico'!AE$30,O!$HC61:$HL61))*AE$31))</f>
        <v>#REF!</v>
      </c>
      <c r="AF86" s="245">
        <f>IF(AF$32="",IF(AF$31="",(SUMIF(S!$HC$15:$HL$15,'Ciclo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Semaforico'!AF$30,O!$HC61:$HL61))*AF$31),(SUMIF(S!$HC$15:$HL$15,'Ciclo Semaforico'!AF$32,S!$HC61:$HL61)+SUMIF(N!$HC$15:$HL$15,'Ciclo Semaforico'!AF$32,N!$HC61:$HL61)+SUMIF(E!$HC$15:$HL$15,'Ciclo Semaforico'!AF$32,E!$HC61:$HL61)+SUMIF(O!$HC$15:$HL$15,'Ciclo Semaforico'!AF$32,O!$HC61:$HL61))-IF(AF$31="",(SUMIF(S!$HC$15:$HL$15,'Ciclo Semaforico'!AF$30,S!$HC61:$HL61)+SUMIF(N!$HC$15:$HL$15,'Ciclo Semaforico'!AF$30,N!$HC61:$HL61)+SUMIF(E!$HC$15:$HL$15,'Ciclo Semaforico'!AF$30,E!$HC61:$HL61)+SUMIF(O!$HC$15:$HL$15,'Ciclo Semaforico'!AF$30,O!$HC61:$HL61)),(SUMIF(S!$HC$15:$HL$15,'Ciclo Semaforico'!AF$30,S!$HC61:$HL61)+SUMIF(N!$HC$15:$HL$15,'Ciclo Semaforico'!AF$30,N!$HC61:$HL61)+SUMIF(E!$HC$15:$HL$15,'Ciclo Semaforico'!AF$30,E!$HC61:$HL61)+SUMIF(O!$HC$15:$HL$15,'Ciclo Semaforico'!AF$30,O!$HC61:$HL61))*AF$31))</f>
        <v>0</v>
      </c>
      <c r="AG86" s="245">
        <f>IF(AG$32="",IF(AG$31="",(SUMIF(S!$HC$15:$HL$15,'Ciclo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Semaforico'!AG$30,O!$HC61:$HL61))*AG$31),(SUMIF(S!$HC$15:$HL$15,'Ciclo Semaforico'!AG$32,S!$HC61:$HL61)+SUMIF(N!$HC$15:$HL$15,'Ciclo Semaforico'!AG$32,N!$HC61:$HL61)+SUMIF(E!$HC$15:$HL$15,'Ciclo Semaforico'!AG$32,E!$HC61:$HL61)+SUMIF(O!$HC$15:$HL$15,'Ciclo Semaforico'!AG$32,O!$HC61:$HL61))-IF(AG$31="",(SUMIF(S!$HC$15:$HL$15,'Ciclo Semaforico'!AG$30,S!$HC61:$HL61)+SUMIF(N!$HC$15:$HL$15,'Ciclo Semaforico'!AG$30,N!$HC61:$HL61)+SUMIF(E!$HC$15:$HL$15,'Ciclo Semaforico'!AG$30,E!$HC61:$HL61)+SUMIF(O!$HC$15:$HL$15,'Ciclo Semaforico'!AG$30,O!$HC61:$HL61)),(SUMIF(S!$HC$15:$HL$15,'Ciclo Semaforico'!AG$30,S!$HC61:$HL61)+SUMIF(N!$HC$15:$HL$15,'Ciclo Semaforico'!AG$30,N!$HC61:$HL61)+SUMIF(E!$HC$15:$HL$15,'Ciclo Semaforico'!AG$30,E!$HC61:$HL61)+SUMIF(O!$HC$15:$HL$15,'Ciclo Semaforico'!AG$30,O!$HC61:$HL61))*AG$31))</f>
        <v>0</v>
      </c>
      <c r="AH86" s="245">
        <f>IF(AH$32="",IF(AH$31="",(SUMIF(S!$HC$15:$HL$15,'Ciclo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Semaforico'!AH$30,O!$HC61:$HL61))*AH$31),(SUMIF(S!$HC$15:$HL$15,'Ciclo Semaforico'!AH$32,S!$HC61:$HL61)+SUMIF(N!$HC$15:$HL$15,'Ciclo Semaforico'!AH$32,N!$HC61:$HL61)+SUMIF(E!$HC$15:$HL$15,'Ciclo Semaforico'!AH$32,E!$HC61:$HL61)+SUMIF(O!$HC$15:$HL$15,'Ciclo Semaforico'!AH$32,O!$HC61:$HL61))-IF(AH$31="",(SUMIF(S!$HC$15:$HL$15,'Ciclo Semaforico'!AH$30,S!$HC61:$HL61)+SUMIF(N!$HC$15:$HL$15,'Ciclo Semaforico'!AH$30,N!$HC61:$HL61)+SUMIF(E!$HC$15:$HL$15,'Ciclo Semaforico'!AH$30,E!$HC61:$HL61)+SUMIF(O!$HC$15:$HL$15,'Ciclo Semaforico'!AH$30,O!$HC61:$HL61)),(SUMIF(S!$HC$15:$HL$15,'Ciclo Semaforico'!AH$30,S!$HC61:$HL61)+SUMIF(N!$HC$15:$HL$15,'Ciclo Semaforico'!AH$30,N!$HC61:$HL61)+SUMIF(E!$HC$15:$HL$15,'Ciclo Semaforico'!AH$30,E!$HC61:$HL61)+SUMIF(O!$HC$15:$HL$15,'Ciclo Semaforico'!AH$30,O!$HC61:$HL61))*AH$31))</f>
        <v>0</v>
      </c>
      <c r="AI86" s="245">
        <f>IF(AI$32="",IF(AI$31="",(SUMIF(S!$HC$15:$HL$15,'Ciclo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Semaforico'!AI$30,O!$HC61:$HL61))*AI$31),(SUMIF(S!$HC$15:$HL$15,'Ciclo Semaforico'!AI$32,S!$HC61:$HL61)+SUMIF(N!$HC$15:$HL$15,'Ciclo Semaforico'!AI$32,N!$HC61:$HL61)+SUMIF(E!$HC$15:$HL$15,'Ciclo Semaforico'!AI$32,E!$HC61:$HL61)+SUMIF(O!$HC$15:$HL$15,'Ciclo Semaforico'!AI$32,O!$HC61:$HL61))-IF(AI$31="",(SUMIF(S!$HC$15:$HL$15,'Ciclo Semaforico'!AI$30,S!$HC61:$HL61)+SUMIF(N!$HC$15:$HL$15,'Ciclo Semaforico'!AI$30,N!$HC61:$HL61)+SUMIF(E!$HC$15:$HL$15,'Ciclo Semaforico'!AI$30,E!$HC61:$HL61)+SUMIF(O!$HC$15:$HL$15,'Ciclo Semaforico'!AI$30,O!$HC61:$HL61)),(SUMIF(S!$HC$15:$HL$15,'Ciclo Semaforico'!AI$30,S!$HC61:$HL61)+SUMIF(N!$HC$15:$HL$15,'Ciclo Semaforico'!AI$30,N!$HC61:$HL61)+SUMIF(E!$HC$15:$HL$15,'Ciclo Semaforico'!AI$30,E!$HC61:$HL61)+SUMIF(O!$HC$15:$HL$15,'Ciclo Semaforico'!AI$30,O!$HC61:$HL61))*AI$31))</f>
        <v>0</v>
      </c>
      <c r="AJ86" s="245">
        <f>IF(AJ$32="",IF(AJ$31="",(SUMIF(S!$HC$15:$HL$15,'Ciclo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Semaforico'!AJ$30,O!$HC61:$HL61))*AJ$31),(SUMIF(S!$HC$15:$HL$15,'Ciclo Semaforico'!AJ$32,S!$HC61:$HL61)+SUMIF(N!$HC$15:$HL$15,'Ciclo Semaforico'!AJ$32,N!$HC61:$HL61)+SUMIF(E!$HC$15:$HL$15,'Ciclo Semaforico'!AJ$32,E!$HC61:$HL61)+SUMIF(O!$HC$15:$HL$15,'Ciclo Semaforico'!AJ$32,O!$HC61:$HL61))-IF(AJ$31="",(SUMIF(S!$HC$15:$HL$15,'Ciclo Semaforico'!AJ$30,S!$HC61:$HL61)+SUMIF(N!$HC$15:$HL$15,'Ciclo Semaforico'!AJ$30,N!$HC61:$HL61)+SUMIF(E!$HC$15:$HL$15,'Ciclo Semaforico'!AJ$30,E!$HC61:$HL61)+SUMIF(O!$HC$15:$HL$15,'Ciclo Semaforico'!AJ$30,O!$HC61:$HL61)),(SUMIF(S!$HC$15:$HL$15,'Ciclo Semaforico'!AJ$30,S!$HC61:$HL61)+SUMIF(N!$HC$15:$HL$15,'Ciclo Semaforico'!AJ$30,N!$HC61:$HL61)+SUMIF(E!$HC$15:$HL$15,'Ciclo Semaforico'!AJ$30,E!$HC61:$HL61)+SUMIF(O!$HC$15:$HL$15,'Ciclo Semaforico'!AJ$30,O!$HC61:$HL61))*AJ$31))</f>
        <v>0</v>
      </c>
      <c r="AK86" s="245">
        <f>IF(AK$32="",IF(AK$31="",(SUMIF(S!$HC$15:$HL$15,'Ciclo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Semaforico'!AK$30,O!$HC61:$HL61))*AK$31),(SUMIF(S!$HC$15:$HL$15,'Ciclo Semaforico'!AK$32,S!$HC61:$HL61)+SUMIF(N!$HC$15:$HL$15,'Ciclo Semaforico'!AK$32,N!$HC61:$HL61)+SUMIF(E!$HC$15:$HL$15,'Ciclo Semaforico'!AK$32,E!$HC61:$HL61)+SUMIF(O!$HC$15:$HL$15,'Ciclo Semaforico'!AK$32,O!$HC61:$HL61))-IF(AK$31="",(SUMIF(S!$HC$15:$HL$15,'Ciclo Semaforico'!AK$30,S!$HC61:$HL61)+SUMIF(N!$HC$15:$HL$15,'Ciclo Semaforico'!AK$30,N!$HC61:$HL61)+SUMIF(E!$HC$15:$HL$15,'Ciclo Semaforico'!AK$30,E!$HC61:$HL61)+SUMIF(O!$HC$15:$HL$15,'Ciclo Semaforico'!AK$30,O!$HC61:$HL61)),(SUMIF(S!$HC$15:$HL$15,'Ciclo Semaforico'!AK$30,S!$HC61:$HL61)+SUMIF(N!$HC$15:$HL$15,'Ciclo Semaforico'!AK$30,N!$HC61:$HL61)+SUMIF(E!$HC$15:$HL$15,'Ciclo Semaforico'!AK$30,E!$HC61:$HL61)+SUMIF(O!$HC$15:$HL$15,'Ciclo Semaforico'!AK$30,O!$HC61:$HL61))*AK$31))</f>
        <v>0</v>
      </c>
      <c r="AL86" s="246">
        <f>IF(AL$32="",IF(AL$31="",(SUMIF(S!$HC$15:$HL$15,'Ciclo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Semaforico'!AL$30,O!$HC61:$HL61))*AL$31),(SUMIF(S!$HC$15:$HL$15,'Ciclo Semaforico'!AL$32,S!$HC61:$HL61)+SUMIF(N!$HC$15:$HL$15,'Ciclo Semaforico'!AL$32,N!$HC61:$HL61)+SUMIF(E!$HC$15:$HL$15,'Ciclo Semaforico'!AL$32,E!$HC61:$HL61)+SUMIF(O!$HC$15:$HL$15,'Ciclo Semaforico'!AL$32,O!$HC61:$HL61))-IF(AL$31="",(SUMIF(S!$HC$15:$HL$15,'Ciclo Semaforico'!AL$30,S!$HC61:$HL61)+SUMIF(N!$HC$15:$HL$15,'Ciclo Semaforico'!AL$30,N!$HC61:$HL61)+SUMIF(E!$HC$15:$HL$15,'Ciclo Semaforico'!AL$30,E!$HC61:$HL61)+SUMIF(O!$HC$15:$HL$15,'Ciclo Semaforico'!AL$30,O!$HC61:$HL61)),(SUMIF(S!$HC$15:$HL$15,'Ciclo Semaforico'!AL$30,S!$HC61:$HL61)+SUMIF(N!$HC$15:$HL$15,'Ciclo Semaforico'!AL$30,N!$HC61:$HL61)+SUMIF(E!$HC$15:$HL$15,'Ciclo Semaforico'!AL$30,E!$HC61:$HL61)+SUMIF(O!$HC$15:$HL$15,'Ciclo Semaforico'!AL$30,O!$HC61:$HL61))*AL$31))</f>
        <v>0</v>
      </c>
      <c r="AM86" s="244">
        <f>IF(AM$32="",IF(AM$31="",(SUMIF(S!$HC$15:$HL$15,'Ciclo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Semaforico'!AM$30,O!$HC61:$HL61))*AM$31),(SUMIF(S!$HC$15:$HL$15,'Ciclo Semaforico'!AM$32,S!$HC61:$HL61)+SUMIF(N!$HC$15:$HL$15,'Ciclo Semaforico'!AM$32,N!$HC61:$HL61)+SUMIF(E!$HC$15:$HL$15,'Ciclo Semaforico'!AM$32,E!$HC61:$HL61)+SUMIF(O!$HC$15:$HL$15,'Ciclo Semaforico'!AM$32,O!$HC61:$HL61))-IF(AM$31="",(SUMIF(S!$HC$15:$HL$15,'Ciclo Semaforico'!AM$30,S!$HC61:$HL61)+SUMIF(N!$HC$15:$HL$15,'Ciclo Semaforico'!AM$30,N!$HC61:$HL61)+SUMIF(E!$HC$15:$HL$15,'Ciclo Semaforico'!AM$30,E!$HC61:$HL61)+SUMIF(O!$HC$15:$HL$15,'Ciclo Semaforico'!AM$30,O!$HC61:$HL61)),(SUMIF(S!$HC$15:$HL$15,'Ciclo Semaforico'!AM$30,S!$HC61:$HL61)+SUMIF(N!$HC$15:$HL$15,'Ciclo Semaforico'!AM$30,N!$HC61:$HL61)+SUMIF(E!$HC$15:$HL$15,'Ciclo Semaforico'!AM$30,E!$HC61:$HL61)+SUMIF(O!$HC$15:$HL$15,'Ciclo Semaforico'!AM$30,O!$HC61:$HL61))*AM$31))</f>
        <v>0</v>
      </c>
      <c r="AN86" s="245">
        <f>IF(AN$32="",IF(AN$31="",(SUMIF(S!$HC$15:$HL$15,'Ciclo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Semaforico'!AN$30,O!$HC61:$HL61))*AN$31),(SUMIF(S!$HC$15:$HL$15,'Ciclo Semaforico'!AN$32,S!$HC61:$HL61)+SUMIF(N!$HC$15:$HL$15,'Ciclo Semaforico'!AN$32,N!$HC61:$HL61)+SUMIF(E!$HC$15:$HL$15,'Ciclo Semaforico'!AN$32,E!$HC61:$HL61)+SUMIF(O!$HC$15:$HL$15,'Ciclo Semaforico'!AN$32,O!$HC61:$HL61))-IF(AN$31="",(SUMIF(S!$HC$15:$HL$15,'Ciclo Semaforico'!AN$30,S!$HC61:$HL61)+SUMIF(N!$HC$15:$HL$15,'Ciclo Semaforico'!AN$30,N!$HC61:$HL61)+SUMIF(E!$HC$15:$HL$15,'Ciclo Semaforico'!AN$30,E!$HC61:$HL61)+SUMIF(O!$HC$15:$HL$15,'Ciclo Semaforico'!AN$30,O!$HC61:$HL61)),(SUMIF(S!$HC$15:$HL$15,'Ciclo Semaforico'!AN$30,S!$HC61:$HL61)+SUMIF(N!$HC$15:$HL$15,'Ciclo Semaforico'!AN$30,N!$HC61:$HL61)+SUMIF(E!$HC$15:$HL$15,'Ciclo Semaforico'!AN$30,E!$HC61:$HL61)+SUMIF(O!$HC$15:$HL$15,'Ciclo Semaforico'!AN$30,O!$HC61:$HL61))*AN$31))</f>
        <v>0</v>
      </c>
      <c r="AO86" s="245">
        <f>IF(AO$32="",IF(AO$31="",(SUMIF(S!$HC$15:$HL$15,'Ciclo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Semaforico'!AO$30,O!$HC61:$HL61))*AO$31),(SUMIF(S!$HC$15:$HL$15,'Ciclo Semaforico'!AO$32,S!$HC61:$HL61)+SUMIF(N!$HC$15:$HL$15,'Ciclo Semaforico'!AO$32,N!$HC61:$HL61)+SUMIF(E!$HC$15:$HL$15,'Ciclo Semaforico'!AO$32,E!$HC61:$HL61)+SUMIF(O!$HC$15:$HL$15,'Ciclo Semaforico'!AO$32,O!$HC61:$HL61))-IF(AO$31="",(SUMIF(S!$HC$15:$HL$15,'Ciclo Semaforico'!AO$30,S!$HC61:$HL61)+SUMIF(N!$HC$15:$HL$15,'Ciclo Semaforico'!AO$30,N!$HC61:$HL61)+SUMIF(E!$HC$15:$HL$15,'Ciclo Semaforico'!AO$30,E!$HC61:$HL61)+SUMIF(O!$HC$15:$HL$15,'Ciclo Semaforico'!AO$30,O!$HC61:$HL61)),(SUMIF(S!$HC$15:$HL$15,'Ciclo Semaforico'!AO$30,S!$HC61:$HL61)+SUMIF(N!$HC$15:$HL$15,'Ciclo Semaforico'!AO$30,N!$HC61:$HL61)+SUMIF(E!$HC$15:$HL$15,'Ciclo Semaforico'!AO$30,E!$HC61:$HL61)+SUMIF(O!$HC$15:$HL$15,'Ciclo Semaforico'!AO$30,O!$HC61:$HL61))*AO$31))</f>
        <v>0</v>
      </c>
      <c r="AP86" s="245">
        <f>IF(AP$32="",IF(AP$31="",(SUMIF(S!$HC$15:$HL$15,'Ciclo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Semaforico'!AP$30,O!$HC61:$HL61))*AP$31),(SUMIF(S!$HC$15:$HL$15,'Ciclo Semaforico'!AP$32,S!$HC61:$HL61)+SUMIF(N!$HC$15:$HL$15,'Ciclo Semaforico'!AP$32,N!$HC61:$HL61)+SUMIF(E!$HC$15:$HL$15,'Ciclo Semaforico'!AP$32,E!$HC61:$HL61)+SUMIF(O!$HC$15:$HL$15,'Ciclo Semaforico'!AP$32,O!$HC61:$HL61))-IF(AP$31="",(SUMIF(S!$HC$15:$HL$15,'Ciclo Semaforico'!AP$30,S!$HC61:$HL61)+SUMIF(N!$HC$15:$HL$15,'Ciclo Semaforico'!AP$30,N!$HC61:$HL61)+SUMIF(E!$HC$15:$HL$15,'Ciclo Semaforico'!AP$30,E!$HC61:$HL61)+SUMIF(O!$HC$15:$HL$15,'Ciclo Semaforico'!AP$30,O!$HC61:$HL61)),(SUMIF(S!$HC$15:$HL$15,'Ciclo Semaforico'!AP$30,S!$HC61:$HL61)+SUMIF(N!$HC$15:$HL$15,'Ciclo Semaforico'!AP$30,N!$HC61:$HL61)+SUMIF(E!$HC$15:$HL$15,'Ciclo Semaforico'!AP$30,E!$HC61:$HL61)+SUMIF(O!$HC$15:$HL$15,'Ciclo Semaforico'!AP$30,O!$HC61:$HL61))*AP$31))</f>
        <v>0</v>
      </c>
      <c r="AQ86" s="245">
        <f>IF(AQ$32="",IF(AQ$31="",(SUMIF(S!$HC$15:$HL$15,'Ciclo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Semaforico'!AQ$30,O!$HC61:$HL61))*AQ$31),(SUMIF(S!$HC$15:$HL$15,'Ciclo Semaforico'!AQ$32,S!$HC61:$HL61)+SUMIF(N!$HC$15:$HL$15,'Ciclo Semaforico'!AQ$32,N!$HC61:$HL61)+SUMIF(E!$HC$15:$HL$15,'Ciclo Semaforico'!AQ$32,E!$HC61:$HL61)+SUMIF(O!$HC$15:$HL$15,'Ciclo Semaforico'!AQ$32,O!$HC61:$HL61))-IF(AQ$31="",(SUMIF(S!$HC$15:$HL$15,'Ciclo Semaforico'!AQ$30,S!$HC61:$HL61)+SUMIF(N!$HC$15:$HL$15,'Ciclo Semaforico'!AQ$30,N!$HC61:$HL61)+SUMIF(E!$HC$15:$HL$15,'Ciclo Semaforico'!AQ$30,E!$HC61:$HL61)+SUMIF(O!$HC$15:$HL$15,'Ciclo Semaforico'!AQ$30,O!$HC61:$HL61)),(SUMIF(S!$HC$15:$HL$15,'Ciclo Semaforico'!AQ$30,S!$HC61:$HL61)+SUMIF(N!$HC$15:$HL$15,'Ciclo Semaforico'!AQ$30,N!$HC61:$HL61)+SUMIF(E!$HC$15:$HL$15,'Ciclo Semaforico'!AQ$30,E!$HC61:$HL61)+SUMIF(O!$HC$15:$HL$15,'Ciclo Semaforico'!AQ$30,O!$HC61:$HL61))*AQ$31))</f>
        <v>0</v>
      </c>
      <c r="AR86" s="245">
        <f>IF(AR$32="",IF(AR$31="",(SUMIF(S!$HC$15:$HL$15,'Ciclo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Semaforico'!AR$30,O!$HC61:$HL61))*AR$31),(SUMIF(S!$HC$15:$HL$15,'Ciclo Semaforico'!AR$32,S!$HC61:$HL61)+SUMIF(N!$HC$15:$HL$15,'Ciclo Semaforico'!AR$32,N!$HC61:$HL61)+SUMIF(E!$HC$15:$HL$15,'Ciclo Semaforico'!AR$32,E!$HC61:$HL61)+SUMIF(O!$HC$15:$HL$15,'Ciclo Semaforico'!AR$32,O!$HC61:$HL61))-IF(AR$31="",(SUMIF(S!$HC$15:$HL$15,'Ciclo Semaforico'!AR$30,S!$HC61:$HL61)+SUMIF(N!$HC$15:$HL$15,'Ciclo Semaforico'!AR$30,N!$HC61:$HL61)+SUMIF(E!$HC$15:$HL$15,'Ciclo Semaforico'!AR$30,E!$HC61:$HL61)+SUMIF(O!$HC$15:$HL$15,'Ciclo Semaforico'!AR$30,O!$HC61:$HL61)),(SUMIF(S!$HC$15:$HL$15,'Ciclo Semaforico'!AR$30,S!$HC61:$HL61)+SUMIF(N!$HC$15:$HL$15,'Ciclo Semaforico'!AR$30,N!$HC61:$HL61)+SUMIF(E!$HC$15:$HL$15,'Ciclo Semaforico'!AR$30,E!$HC61:$HL61)+SUMIF(O!$HC$15:$HL$15,'Ciclo Semaforico'!AR$30,O!$HC61:$HL61))*AR$31))</f>
        <v>0</v>
      </c>
      <c r="AS86" s="245">
        <f>IF(AS$32="",IF(AS$31="",(SUMIF(S!$HC$15:$HL$15,'Ciclo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Semaforico'!AS$30,O!$HC61:$HL61))*AS$31),(SUMIF(S!$HC$15:$HL$15,'Ciclo Semaforico'!AS$32,S!$HC61:$HL61)+SUMIF(N!$HC$15:$HL$15,'Ciclo Semaforico'!AS$32,N!$HC61:$HL61)+SUMIF(E!$HC$15:$HL$15,'Ciclo Semaforico'!AS$32,E!$HC61:$HL61)+SUMIF(O!$HC$15:$HL$15,'Ciclo Semaforico'!AS$32,O!$HC61:$HL61))-IF(AS$31="",(SUMIF(S!$HC$15:$HL$15,'Ciclo Semaforico'!AS$30,S!$HC61:$HL61)+SUMIF(N!$HC$15:$HL$15,'Ciclo Semaforico'!AS$30,N!$HC61:$HL61)+SUMIF(E!$HC$15:$HL$15,'Ciclo Semaforico'!AS$30,E!$HC61:$HL61)+SUMIF(O!$HC$15:$HL$15,'Ciclo Semaforico'!AS$30,O!$HC61:$HL61)),(SUMIF(S!$HC$15:$HL$15,'Ciclo Semaforico'!AS$30,S!$HC61:$HL61)+SUMIF(N!$HC$15:$HL$15,'Ciclo Semaforico'!AS$30,N!$HC61:$HL61)+SUMIF(E!$HC$15:$HL$15,'Ciclo Semaforico'!AS$30,E!$HC61:$HL61)+SUMIF(O!$HC$15:$HL$15,'Ciclo Semaforico'!AS$30,O!$HC61:$HL61))*AS$31))</f>
        <v>0</v>
      </c>
      <c r="AT86" s="245">
        <f>IF(AT$32="",IF(AT$31="",(SUMIF(S!$HC$15:$HL$15,'Ciclo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Semaforico'!AT$30,O!$HC61:$HL61))*AT$31),(SUMIF(S!$HC$15:$HL$15,'Ciclo Semaforico'!AT$32,S!$HC61:$HL61)+SUMIF(N!$HC$15:$HL$15,'Ciclo Semaforico'!AT$32,N!$HC61:$HL61)+SUMIF(E!$HC$15:$HL$15,'Ciclo Semaforico'!AT$32,E!$HC61:$HL61)+SUMIF(O!$HC$15:$HL$15,'Ciclo Semaforico'!AT$32,O!$HC61:$HL61))-IF(AT$31="",(SUMIF(S!$HC$15:$HL$15,'Ciclo Semaforico'!AT$30,S!$HC61:$HL61)+SUMIF(N!$HC$15:$HL$15,'Ciclo Semaforico'!AT$30,N!$HC61:$HL61)+SUMIF(E!$HC$15:$HL$15,'Ciclo Semaforico'!AT$30,E!$HC61:$HL61)+SUMIF(O!$HC$15:$HL$15,'Ciclo Semaforico'!AT$30,O!$HC61:$HL61)),(SUMIF(S!$HC$15:$HL$15,'Ciclo Semaforico'!AT$30,S!$HC61:$HL61)+SUMIF(N!$HC$15:$HL$15,'Ciclo Semaforico'!AT$30,N!$HC61:$HL61)+SUMIF(E!$HC$15:$HL$15,'Ciclo Semaforico'!AT$30,E!$HC61:$HL61)+SUMIF(O!$HC$15:$HL$15,'Ciclo Semaforico'!AT$30,O!$HC61:$HL61))*AT$31))</f>
        <v>0</v>
      </c>
      <c r="AU86" s="245">
        <f>IF(AU$32="",IF(AU$31="",(SUMIF(S!$HC$15:$HL$15,'Ciclo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Semaforico'!AU$30,O!$HC61:$HL61))*AU$31),(SUMIF(S!$HC$15:$HL$15,'Ciclo Semaforico'!AU$32,S!$HC61:$HL61)+SUMIF(N!$HC$15:$HL$15,'Ciclo Semaforico'!AU$32,N!$HC61:$HL61)+SUMIF(E!$HC$15:$HL$15,'Ciclo Semaforico'!AU$32,E!$HC61:$HL61)+SUMIF(O!$HC$15:$HL$15,'Ciclo Semaforico'!AU$32,O!$HC61:$HL61))-IF(AU$31="",(SUMIF(S!$HC$15:$HL$15,'Ciclo Semaforico'!AU$30,S!$HC61:$HL61)+SUMIF(N!$HC$15:$HL$15,'Ciclo Semaforico'!AU$30,N!$HC61:$HL61)+SUMIF(E!$HC$15:$HL$15,'Ciclo Semaforico'!AU$30,E!$HC61:$HL61)+SUMIF(O!$HC$15:$HL$15,'Ciclo Semaforico'!AU$30,O!$HC61:$HL61)),(SUMIF(S!$HC$15:$HL$15,'Ciclo Semaforico'!AU$30,S!$HC61:$HL61)+SUMIF(N!$HC$15:$HL$15,'Ciclo Semaforico'!AU$30,N!$HC61:$HL61)+SUMIF(E!$HC$15:$HL$15,'Ciclo Semaforico'!AU$30,E!$HC61:$HL61)+SUMIF(O!$HC$15:$HL$15,'Ciclo Semaforico'!AU$30,O!$HC61:$HL61))*AU$31))</f>
        <v>0</v>
      </c>
      <c r="AV86" s="245">
        <f>IF(AV$32="",IF(AV$31="",(SUMIF(S!$HC$15:$HL$15,'Ciclo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Semaforico'!AV$30,O!$HC61:$HL61))*AV$31),(SUMIF(S!$HC$15:$HL$15,'Ciclo Semaforico'!AV$32,S!$HC61:$HL61)+SUMIF(N!$HC$15:$HL$15,'Ciclo Semaforico'!AV$32,N!$HC61:$HL61)+SUMIF(E!$HC$15:$HL$15,'Ciclo Semaforico'!AV$32,E!$HC61:$HL61)+SUMIF(O!$HC$15:$HL$15,'Ciclo Semaforico'!AV$32,O!$HC61:$HL61))-IF(AV$31="",(SUMIF(S!$HC$15:$HL$15,'Ciclo Semaforico'!AV$30,S!$HC61:$HL61)+SUMIF(N!$HC$15:$HL$15,'Ciclo Semaforico'!AV$30,N!$HC61:$HL61)+SUMIF(E!$HC$15:$HL$15,'Ciclo Semaforico'!AV$30,E!$HC61:$HL61)+SUMIF(O!$HC$15:$HL$15,'Ciclo Semaforico'!AV$30,O!$HC61:$HL61)),(SUMIF(S!$HC$15:$HL$15,'Ciclo Semaforico'!AV$30,S!$HC61:$HL61)+SUMIF(N!$HC$15:$HL$15,'Ciclo Semaforico'!AV$30,N!$HC61:$HL61)+SUMIF(E!$HC$15:$HL$15,'Ciclo Semaforico'!AV$30,E!$HC61:$HL61)+SUMIF(O!$HC$15:$HL$15,'Ciclo Semaforico'!AV$30,O!$HC61:$HL61))*AV$31))</f>
        <v>0</v>
      </c>
      <c r="AW86" s="245">
        <f>IF(AW$32="",IF(AW$31="",(SUMIF(S!$HC$15:$HL$15,'Ciclo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Semaforico'!AW$30,O!$HC61:$HL61))*AW$31),(SUMIF(S!$HC$15:$HL$15,'Ciclo Semaforico'!AW$32,S!$HC61:$HL61)+SUMIF(N!$HC$15:$HL$15,'Ciclo Semaforico'!AW$32,N!$HC61:$HL61)+SUMIF(E!$HC$15:$HL$15,'Ciclo Semaforico'!AW$32,E!$HC61:$HL61)+SUMIF(O!$HC$15:$HL$15,'Ciclo Semaforico'!AW$32,O!$HC61:$HL61))-IF(AW$31="",(SUMIF(S!$HC$15:$HL$15,'Ciclo Semaforico'!AW$30,S!$HC61:$HL61)+SUMIF(N!$HC$15:$HL$15,'Ciclo Semaforico'!AW$30,N!$HC61:$HL61)+SUMIF(E!$HC$15:$HL$15,'Ciclo Semaforico'!AW$30,E!$HC61:$HL61)+SUMIF(O!$HC$15:$HL$15,'Ciclo Semaforico'!AW$30,O!$HC61:$HL61)),(SUMIF(S!$HC$15:$HL$15,'Ciclo Semaforico'!AW$30,S!$HC61:$HL61)+SUMIF(N!$HC$15:$HL$15,'Ciclo Semaforico'!AW$30,N!$HC61:$HL61)+SUMIF(E!$HC$15:$HL$15,'Ciclo Semaforico'!AW$30,E!$HC61:$HL61)+SUMIF(O!$HC$15:$HL$15,'Ciclo Semaforico'!AW$30,O!$HC61:$HL61))*AW$31))</f>
        <v>0</v>
      </c>
      <c r="AX86" s="246">
        <f>IF(AX$32="",IF(AX$31="",(SUMIF(S!$HC$15:$HL$15,'Ciclo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Semaforico'!AX$30,O!$HC61:$HL61))*AX$31),(SUMIF(S!$HC$15:$HL$15,'Ciclo Semaforico'!AX$32,S!$HC61:$HL61)+SUMIF(N!$HC$15:$HL$15,'Ciclo Semaforico'!AX$32,N!$HC61:$HL61)+SUMIF(E!$HC$15:$HL$15,'Ciclo Semaforico'!AX$32,E!$HC61:$HL61)+SUMIF(O!$HC$15:$HL$15,'Ciclo Semaforico'!AX$32,O!$HC61:$HL61))-IF(AX$31="",(SUMIF(S!$HC$15:$HL$15,'Ciclo Semaforico'!AX$30,S!$HC61:$HL61)+SUMIF(N!$HC$15:$HL$15,'Ciclo Semaforico'!AX$30,N!$HC61:$HL61)+SUMIF(E!$HC$15:$HL$15,'Ciclo Semaforico'!AX$30,E!$HC61:$HL61)+SUMIF(O!$HC$15:$HL$15,'Ciclo Semaforico'!AX$30,O!$HC61:$HL61)),(SUMIF(S!$HC$15:$HL$15,'Ciclo Semaforico'!AX$30,S!$HC61:$HL61)+SUMIF(N!$HC$15:$HL$15,'Ciclo Semaforico'!AX$30,N!$HC61:$HL61)+SUMIF(E!$HC$15:$HL$15,'Ciclo Semaforico'!AX$30,E!$HC61:$HL61)+SUMIF(O!$HC$15:$HL$15,'Ciclo Semaforico'!AX$30,O!$HC61:$HL61))*AX$31))</f>
        <v>0</v>
      </c>
      <c r="AY86" s="244" t="e">
        <f>IF(AY$32="",IF(AY$31="",(SUMIF(S!$HC$15:$HL$15,'Ciclo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Semaforico'!AY$30,O!$HC61:$HL61))*AY$31),(SUMIF(S!$HC$15:$HL$15,'Ciclo Semaforico'!AY$32,S!$HC61:$HL61)+SUMIF(N!$HC$15:$HL$15,'Ciclo Semaforico'!AY$32,N!$HC61:$HL61)+SUMIF(E!$HC$15:$HL$15,'Ciclo Semaforico'!AY$32,E!$HC61:$HL61)+SUMIF(O!$HC$15:$HL$15,'Ciclo Semaforico'!AY$32,O!$HC61:$HL61))-IF(AY$31="",(SUMIF(S!$HC$15:$HL$15,'Ciclo Semaforico'!AY$30,S!$HC61:$HL61)+SUMIF(N!$HC$15:$HL$15,'Ciclo Semaforico'!AY$30,N!$HC61:$HL61)+SUMIF(E!$HC$15:$HL$15,'Ciclo Semaforico'!AY$30,E!$HC61:$HL61)+SUMIF(O!$HC$15:$HL$15,'Ciclo Semaforico'!AY$30,O!$HC61:$HL61)),(SUMIF(S!$HC$15:$HL$15,'Ciclo Semaforico'!AY$30,S!$HC61:$HL61)+SUMIF(N!$HC$15:$HL$15,'Ciclo Semaforico'!AY$30,N!$HC61:$HL61)+SUMIF(E!$HC$15:$HL$15,'Ciclo Semaforico'!AY$30,E!$HC61:$HL61)+SUMIF(O!$HC$15:$HL$15,'Ciclo Semaforico'!AY$30,O!$HC61:$HL61))*AY$31))</f>
        <v>#REF!</v>
      </c>
      <c r="AZ86" s="245" t="e">
        <f>IF(AZ$32="",IF(AZ$31="",(SUMIF(S!$HC$15:$HL$15,'Ciclo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Semaforico'!AZ$30,O!$HC61:$HL61))*AZ$31),(SUMIF(S!$HC$15:$HL$15,'Ciclo Semaforico'!AZ$32,S!$HC61:$HL61)+SUMIF(N!$HC$15:$HL$15,'Ciclo Semaforico'!AZ$32,N!$HC61:$HL61)+SUMIF(E!$HC$15:$HL$15,'Ciclo Semaforico'!AZ$32,E!$HC61:$HL61)+SUMIF(O!$HC$15:$HL$15,'Ciclo Semaforico'!AZ$32,O!$HC61:$HL61))-IF(AZ$31="",(SUMIF(S!$HC$15:$HL$15,'Ciclo Semaforico'!AZ$30,S!$HC61:$HL61)+SUMIF(N!$HC$15:$HL$15,'Ciclo Semaforico'!AZ$30,N!$HC61:$HL61)+SUMIF(E!$HC$15:$HL$15,'Ciclo Semaforico'!AZ$30,E!$HC61:$HL61)+SUMIF(O!$HC$15:$HL$15,'Ciclo Semaforico'!AZ$30,O!$HC61:$HL61)),(SUMIF(S!$HC$15:$HL$15,'Ciclo Semaforico'!AZ$30,S!$HC61:$HL61)+SUMIF(N!$HC$15:$HL$15,'Ciclo Semaforico'!AZ$30,N!$HC61:$HL61)+SUMIF(E!$HC$15:$HL$15,'Ciclo Semaforico'!AZ$30,E!$HC61:$HL61)+SUMIF(O!$HC$15:$HL$15,'Ciclo Semaforico'!AZ$30,O!$HC61:$HL61))*AZ$31))</f>
        <v>#REF!</v>
      </c>
      <c r="BA86" s="245" t="e">
        <f>IF(BA$32="",IF(BA$31="",(SUMIF(S!$HC$15:$HL$15,'Ciclo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Semaforico'!BA$30,O!$HC61:$HL61))*BA$31),(SUMIF(S!$HC$15:$HL$15,'Ciclo Semaforico'!BA$32,S!$HC61:$HL61)+SUMIF(N!$HC$15:$HL$15,'Ciclo Semaforico'!BA$32,N!$HC61:$HL61)+SUMIF(E!$HC$15:$HL$15,'Ciclo Semaforico'!BA$32,E!$HC61:$HL61)+SUMIF(O!$HC$15:$HL$15,'Ciclo Semaforico'!BA$32,O!$HC61:$HL61))-IF(BA$31="",(SUMIF(S!$HC$15:$HL$15,'Ciclo Semaforico'!BA$30,S!$HC61:$HL61)+SUMIF(N!$HC$15:$HL$15,'Ciclo Semaforico'!BA$30,N!$HC61:$HL61)+SUMIF(E!$HC$15:$HL$15,'Ciclo Semaforico'!BA$30,E!$HC61:$HL61)+SUMIF(O!$HC$15:$HL$15,'Ciclo Semaforico'!BA$30,O!$HC61:$HL61)),(SUMIF(S!$HC$15:$HL$15,'Ciclo Semaforico'!BA$30,S!$HC61:$HL61)+SUMIF(N!$HC$15:$HL$15,'Ciclo Semaforico'!BA$30,N!$HC61:$HL61)+SUMIF(E!$HC$15:$HL$15,'Ciclo Semaforico'!BA$30,E!$HC61:$HL61)+SUMIF(O!$HC$15:$HL$15,'Ciclo Semaforico'!BA$30,O!$HC61:$HL61))*BA$31))</f>
        <v>#REF!</v>
      </c>
      <c r="BB86" s="245" t="e">
        <f>IF(BB$32="",IF(BB$31="",(SUMIF(S!$HC$15:$HL$15,'Ciclo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Semaforico'!BB$30,O!$HC61:$HL61))*BB$31),(SUMIF(S!$HC$15:$HL$15,'Ciclo Semaforico'!BB$32,S!$HC61:$HL61)+SUMIF(N!$HC$15:$HL$15,'Ciclo Semaforico'!BB$32,N!$HC61:$HL61)+SUMIF(E!$HC$15:$HL$15,'Ciclo Semaforico'!BB$32,E!$HC61:$HL61)+SUMIF(O!$HC$15:$HL$15,'Ciclo Semaforico'!BB$32,O!$HC61:$HL61))-IF(BB$31="",(SUMIF(S!$HC$15:$HL$15,'Ciclo Semaforico'!BB$30,S!$HC61:$HL61)+SUMIF(N!$HC$15:$HL$15,'Ciclo Semaforico'!BB$30,N!$HC61:$HL61)+SUMIF(E!$HC$15:$HL$15,'Ciclo Semaforico'!BB$30,E!$HC61:$HL61)+SUMIF(O!$HC$15:$HL$15,'Ciclo Semaforico'!BB$30,O!$HC61:$HL61)),(SUMIF(S!$HC$15:$HL$15,'Ciclo Semaforico'!BB$30,S!$HC61:$HL61)+SUMIF(N!$HC$15:$HL$15,'Ciclo Semaforico'!BB$30,N!$HC61:$HL61)+SUMIF(E!$HC$15:$HL$15,'Ciclo Semaforico'!BB$30,E!$HC61:$HL61)+SUMIF(O!$HC$15:$HL$15,'Ciclo Semaforico'!BB$30,O!$HC61:$HL61))*BB$31))</f>
        <v>#REF!</v>
      </c>
      <c r="BC86" s="245" t="e">
        <f>IF(BC$32="",IF(BC$31="",(SUMIF(S!$HC$15:$HL$15,'Ciclo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Semaforico'!BC$30,O!$HC61:$HL61))*BC$31),(SUMIF(S!$HC$15:$HL$15,'Ciclo Semaforico'!BC$32,S!$HC61:$HL61)+SUMIF(N!$HC$15:$HL$15,'Ciclo Semaforico'!BC$32,N!$HC61:$HL61)+SUMIF(E!$HC$15:$HL$15,'Ciclo Semaforico'!BC$32,E!$HC61:$HL61)+SUMIF(O!$HC$15:$HL$15,'Ciclo Semaforico'!BC$32,O!$HC61:$HL61))-IF(BC$31="",(SUMIF(S!$HC$15:$HL$15,'Ciclo Semaforico'!BC$30,S!$HC61:$HL61)+SUMIF(N!$HC$15:$HL$15,'Ciclo Semaforico'!BC$30,N!$HC61:$HL61)+SUMIF(E!$HC$15:$HL$15,'Ciclo Semaforico'!BC$30,E!$HC61:$HL61)+SUMIF(O!$HC$15:$HL$15,'Ciclo Semaforico'!BC$30,O!$HC61:$HL61)),(SUMIF(S!$HC$15:$HL$15,'Ciclo Semaforico'!BC$30,S!$HC61:$HL61)+SUMIF(N!$HC$15:$HL$15,'Ciclo Semaforico'!BC$30,N!$HC61:$HL61)+SUMIF(E!$HC$15:$HL$15,'Ciclo Semaforico'!BC$30,E!$HC61:$HL61)+SUMIF(O!$HC$15:$HL$15,'Ciclo Semaforico'!BC$30,O!$HC61:$HL61))*BC$31))</f>
        <v>#REF!</v>
      </c>
      <c r="BD86" s="245" t="e">
        <f>IF(BD$32="",IF(BD$31="",(SUMIF(S!$HC$15:$HL$15,'Ciclo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Semaforico'!BD$30,O!$HC61:$HL61))*BD$31),(SUMIF(S!$HC$15:$HL$15,'Ciclo Semaforico'!BD$32,S!$HC61:$HL61)+SUMIF(N!$HC$15:$HL$15,'Ciclo Semaforico'!BD$32,N!$HC61:$HL61)+SUMIF(E!$HC$15:$HL$15,'Ciclo Semaforico'!BD$32,E!$HC61:$HL61)+SUMIF(O!$HC$15:$HL$15,'Ciclo Semaforico'!BD$32,O!$HC61:$HL61))-IF(BD$31="",(SUMIF(S!$HC$15:$HL$15,'Ciclo Semaforico'!BD$30,S!$HC61:$HL61)+SUMIF(N!$HC$15:$HL$15,'Ciclo Semaforico'!BD$30,N!$HC61:$HL61)+SUMIF(E!$HC$15:$HL$15,'Ciclo Semaforico'!BD$30,E!$HC61:$HL61)+SUMIF(O!$HC$15:$HL$15,'Ciclo Semaforico'!BD$30,O!$HC61:$HL61)),(SUMIF(S!$HC$15:$HL$15,'Ciclo Semaforico'!BD$30,S!$HC61:$HL61)+SUMIF(N!$HC$15:$HL$15,'Ciclo Semaforico'!BD$30,N!$HC61:$HL61)+SUMIF(E!$HC$15:$HL$15,'Ciclo Semaforico'!BD$30,E!$HC61:$HL61)+SUMIF(O!$HC$15:$HL$15,'Ciclo Semaforico'!BD$30,O!$HC61:$HL61))*BD$31))</f>
        <v>#REF!</v>
      </c>
      <c r="BE86" s="245">
        <f>IF(BE$32="",IF(BE$31="",(SUMIF(S!$HC$15:$HL$15,'Ciclo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Semaforico'!BE$30,O!$HC61:$HL61))*BE$31),(SUMIF(S!$HC$15:$HL$15,'Ciclo Semaforico'!BE$32,S!$HC61:$HL61)+SUMIF(N!$HC$15:$HL$15,'Ciclo Semaforico'!BE$32,N!$HC61:$HL61)+SUMIF(E!$HC$15:$HL$15,'Ciclo Semaforico'!BE$32,E!$HC61:$HL61)+SUMIF(O!$HC$15:$HL$15,'Ciclo Semaforico'!BE$32,O!$HC61:$HL61))-IF(BE$31="",(SUMIF(S!$HC$15:$HL$15,'Ciclo Semaforico'!BE$30,S!$HC61:$HL61)+SUMIF(N!$HC$15:$HL$15,'Ciclo Semaforico'!BE$30,N!$HC61:$HL61)+SUMIF(E!$HC$15:$HL$15,'Ciclo Semaforico'!BE$30,E!$HC61:$HL61)+SUMIF(O!$HC$15:$HL$15,'Ciclo Semaforico'!BE$30,O!$HC61:$HL61)),(SUMIF(S!$HC$15:$HL$15,'Ciclo Semaforico'!BE$30,S!$HC61:$HL61)+SUMIF(N!$HC$15:$HL$15,'Ciclo Semaforico'!BE$30,N!$HC61:$HL61)+SUMIF(E!$HC$15:$HL$15,'Ciclo Semaforico'!BE$30,E!$HC61:$HL61)+SUMIF(O!$HC$15:$HL$15,'Ciclo Semaforico'!BE$30,O!$HC61:$HL61))*BE$31))</f>
        <v>0</v>
      </c>
      <c r="BF86" s="245">
        <f>IF(BF$32="",IF(BF$31="",(SUMIF(S!$HC$15:$HL$15,'Ciclo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Semaforico'!BF$30,O!$HC61:$HL61))*BF$31),(SUMIF(S!$HC$15:$HL$15,'Ciclo Semaforico'!BF$32,S!$HC61:$HL61)+SUMIF(N!$HC$15:$HL$15,'Ciclo Semaforico'!BF$32,N!$HC61:$HL61)+SUMIF(E!$HC$15:$HL$15,'Ciclo Semaforico'!BF$32,E!$HC61:$HL61)+SUMIF(O!$HC$15:$HL$15,'Ciclo Semaforico'!BF$32,O!$HC61:$HL61))-IF(BF$31="",(SUMIF(S!$HC$15:$HL$15,'Ciclo Semaforico'!BF$30,S!$HC61:$HL61)+SUMIF(N!$HC$15:$HL$15,'Ciclo Semaforico'!BF$30,N!$HC61:$HL61)+SUMIF(E!$HC$15:$HL$15,'Ciclo Semaforico'!BF$30,E!$HC61:$HL61)+SUMIF(O!$HC$15:$HL$15,'Ciclo Semaforico'!BF$30,O!$HC61:$HL61)),(SUMIF(S!$HC$15:$HL$15,'Ciclo Semaforico'!BF$30,S!$HC61:$HL61)+SUMIF(N!$HC$15:$HL$15,'Ciclo Semaforico'!BF$30,N!$HC61:$HL61)+SUMIF(E!$HC$15:$HL$15,'Ciclo Semaforico'!BF$30,E!$HC61:$HL61)+SUMIF(O!$HC$15:$HL$15,'Ciclo Semaforico'!BF$30,O!$HC61:$HL61))*BF$31))</f>
        <v>0</v>
      </c>
      <c r="BG86" s="245">
        <f>IF(BG$32="",IF(BG$31="",(SUMIF(S!$HC$15:$HL$15,'Ciclo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Semaforico'!BG$30,O!$HC61:$HL61))*BG$31),(SUMIF(S!$HC$15:$HL$15,'Ciclo Semaforico'!BG$32,S!$HC61:$HL61)+SUMIF(N!$HC$15:$HL$15,'Ciclo Semaforico'!BG$32,N!$HC61:$HL61)+SUMIF(E!$HC$15:$HL$15,'Ciclo Semaforico'!BG$32,E!$HC61:$HL61)+SUMIF(O!$HC$15:$HL$15,'Ciclo Semaforico'!BG$32,O!$HC61:$HL61))-IF(BG$31="",(SUMIF(S!$HC$15:$HL$15,'Ciclo Semaforico'!BG$30,S!$HC61:$HL61)+SUMIF(N!$HC$15:$HL$15,'Ciclo Semaforico'!BG$30,N!$HC61:$HL61)+SUMIF(E!$HC$15:$HL$15,'Ciclo Semaforico'!BG$30,E!$HC61:$HL61)+SUMIF(O!$HC$15:$HL$15,'Ciclo Semaforico'!BG$30,O!$HC61:$HL61)),(SUMIF(S!$HC$15:$HL$15,'Ciclo Semaforico'!BG$30,S!$HC61:$HL61)+SUMIF(N!$HC$15:$HL$15,'Ciclo Semaforico'!BG$30,N!$HC61:$HL61)+SUMIF(E!$HC$15:$HL$15,'Ciclo Semaforico'!BG$30,E!$HC61:$HL61)+SUMIF(O!$HC$15:$HL$15,'Ciclo Semaforico'!BG$30,O!$HC61:$HL61))*BG$31))</f>
        <v>0</v>
      </c>
      <c r="BH86" s="245">
        <f>IF(BH$32="",IF(BH$31="",(SUMIF(S!$HC$15:$HL$15,'Ciclo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Semaforico'!BH$30,O!$HC61:$HL61))*BH$31),(SUMIF(S!$HC$15:$HL$15,'Ciclo Semaforico'!BH$32,S!$HC61:$HL61)+SUMIF(N!$HC$15:$HL$15,'Ciclo Semaforico'!BH$32,N!$HC61:$HL61)+SUMIF(E!$HC$15:$HL$15,'Ciclo Semaforico'!BH$32,E!$HC61:$HL61)+SUMIF(O!$HC$15:$HL$15,'Ciclo Semaforico'!BH$32,O!$HC61:$HL61))-IF(BH$31="",(SUMIF(S!$HC$15:$HL$15,'Ciclo Semaforico'!BH$30,S!$HC61:$HL61)+SUMIF(N!$HC$15:$HL$15,'Ciclo Semaforico'!BH$30,N!$HC61:$HL61)+SUMIF(E!$HC$15:$HL$15,'Ciclo Semaforico'!BH$30,E!$HC61:$HL61)+SUMIF(O!$HC$15:$HL$15,'Ciclo Semaforico'!BH$30,O!$HC61:$HL61)),(SUMIF(S!$HC$15:$HL$15,'Ciclo Semaforico'!BH$30,S!$HC61:$HL61)+SUMIF(N!$HC$15:$HL$15,'Ciclo Semaforico'!BH$30,N!$HC61:$HL61)+SUMIF(E!$HC$15:$HL$15,'Ciclo Semaforico'!BH$30,E!$HC61:$HL61)+SUMIF(O!$HC$15:$HL$15,'Ciclo Semaforico'!BH$30,O!$HC61:$HL61))*BH$31))</f>
        <v>0</v>
      </c>
      <c r="BI86" s="245">
        <f>IF(BI$32="",IF(BI$31="",(SUMIF(S!$HC$15:$HL$15,'Ciclo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Semaforico'!BI$30,O!$HC61:$HL61))*BI$31),(SUMIF(S!$HC$15:$HL$15,'Ciclo Semaforico'!BI$32,S!$HC61:$HL61)+SUMIF(N!$HC$15:$HL$15,'Ciclo Semaforico'!BI$32,N!$HC61:$HL61)+SUMIF(E!$HC$15:$HL$15,'Ciclo Semaforico'!BI$32,E!$HC61:$HL61)+SUMIF(O!$HC$15:$HL$15,'Ciclo Semaforico'!BI$32,O!$HC61:$HL61))-IF(BI$31="",(SUMIF(S!$HC$15:$HL$15,'Ciclo Semaforico'!BI$30,S!$HC61:$HL61)+SUMIF(N!$HC$15:$HL$15,'Ciclo Semaforico'!BI$30,N!$HC61:$HL61)+SUMIF(E!$HC$15:$HL$15,'Ciclo Semaforico'!BI$30,E!$HC61:$HL61)+SUMIF(O!$HC$15:$HL$15,'Ciclo Semaforico'!BI$30,O!$HC61:$HL61)),(SUMIF(S!$HC$15:$HL$15,'Ciclo Semaforico'!BI$30,S!$HC61:$HL61)+SUMIF(N!$HC$15:$HL$15,'Ciclo Semaforico'!BI$30,N!$HC61:$HL61)+SUMIF(E!$HC$15:$HL$15,'Ciclo Semaforico'!BI$30,E!$HC61:$HL61)+SUMIF(O!$HC$15:$HL$15,'Ciclo Semaforico'!BI$30,O!$HC61:$HL61))*BI$31))</f>
        <v>0</v>
      </c>
      <c r="BJ86" s="246">
        <f>IF(BJ$32="",IF(BJ$31="",(SUMIF(S!$HC$15:$HL$15,'Ciclo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Semaforico'!BJ$30,O!$HC61:$HL61))*BJ$31),(SUMIF(S!$HC$15:$HL$15,'Ciclo Semaforico'!BJ$32,S!$HC61:$HL61)+SUMIF(N!$HC$15:$HL$15,'Ciclo Semaforico'!BJ$32,N!$HC61:$HL61)+SUMIF(E!$HC$15:$HL$15,'Ciclo Semaforico'!BJ$32,E!$HC61:$HL61)+SUMIF(O!$HC$15:$HL$15,'Ciclo Semaforico'!BJ$32,O!$HC61:$HL61))-IF(BJ$31="",(SUMIF(S!$HC$15:$HL$15,'Ciclo Semaforico'!BJ$30,S!$HC61:$HL61)+SUMIF(N!$HC$15:$HL$15,'Ciclo Semaforico'!BJ$30,N!$HC61:$HL61)+SUMIF(E!$HC$15:$HL$15,'Ciclo Semaforico'!BJ$30,E!$HC61:$HL61)+SUMIF(O!$HC$15:$HL$15,'Ciclo Semaforico'!BJ$30,O!$HC61:$HL61)),(SUMIF(S!$HC$15:$HL$15,'Ciclo Semaforico'!BJ$30,S!$HC61:$HL61)+SUMIF(N!$HC$15:$HL$15,'Ciclo Semaforico'!BJ$30,N!$HC61:$HL61)+SUMIF(E!$HC$15:$HL$15,'Ciclo Semaforico'!BJ$30,E!$HC61:$HL61)+SUMIF(O!$HC$15:$HL$15,'Ciclo Semaforico'!BJ$30,O!$HC61:$HL61))*BJ$31))</f>
        <v>0</v>
      </c>
      <c r="BK86" s="244">
        <f>IF(BK$32="",IF(BK$31="",(SUMIF(S!$HC$15:$HL$15,'Ciclo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Semaforico'!BK$30,O!$HC61:$HL61))*BK$31),(SUMIF(S!$HC$15:$HL$15,'Ciclo Semaforico'!BK$32,S!$HC61:$HL61)+SUMIF(N!$HC$15:$HL$15,'Ciclo Semaforico'!BK$32,N!$HC61:$HL61)+SUMIF(E!$HC$15:$HL$15,'Ciclo Semaforico'!BK$32,E!$HC61:$HL61)+SUMIF(O!$HC$15:$HL$15,'Ciclo Semaforico'!BK$32,O!$HC61:$HL61))-IF(BK$31="",(SUMIF(S!$HC$15:$HL$15,'Ciclo Semaforico'!BK$30,S!$HC61:$HL61)+SUMIF(N!$HC$15:$HL$15,'Ciclo Semaforico'!BK$30,N!$HC61:$HL61)+SUMIF(E!$HC$15:$HL$15,'Ciclo Semaforico'!BK$30,E!$HC61:$HL61)+SUMIF(O!$HC$15:$HL$15,'Ciclo Semaforico'!BK$30,O!$HC61:$HL61)),(SUMIF(S!$HC$15:$HL$15,'Ciclo Semaforico'!BK$30,S!$HC61:$HL61)+SUMIF(N!$HC$15:$HL$15,'Ciclo Semaforico'!BK$30,N!$HC61:$HL61)+SUMIF(E!$HC$15:$HL$15,'Ciclo Semaforico'!BK$30,E!$HC61:$HL61)+SUMIF(O!$HC$15:$HL$15,'Ciclo Semaforico'!BK$30,O!$HC61:$HL61))*BK$31))</f>
        <v>0</v>
      </c>
      <c r="BL86" s="245">
        <f>IF(BL$32="",IF(BL$31="",(SUMIF(S!$HC$15:$HL$15,'Ciclo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Semaforico'!BL$30,O!$HC61:$HL61))*BL$31),(SUMIF(S!$HC$15:$HL$15,'Ciclo Semaforico'!BL$32,S!$HC61:$HL61)+SUMIF(N!$HC$15:$HL$15,'Ciclo Semaforico'!BL$32,N!$HC61:$HL61)+SUMIF(E!$HC$15:$HL$15,'Ciclo Semaforico'!BL$32,E!$HC61:$HL61)+SUMIF(O!$HC$15:$HL$15,'Ciclo Semaforico'!BL$32,O!$HC61:$HL61))-IF(BL$31="",(SUMIF(S!$HC$15:$HL$15,'Ciclo Semaforico'!BL$30,S!$HC61:$HL61)+SUMIF(N!$HC$15:$HL$15,'Ciclo Semaforico'!BL$30,N!$HC61:$HL61)+SUMIF(E!$HC$15:$HL$15,'Ciclo Semaforico'!BL$30,E!$HC61:$HL61)+SUMIF(O!$HC$15:$HL$15,'Ciclo Semaforico'!BL$30,O!$HC61:$HL61)),(SUMIF(S!$HC$15:$HL$15,'Ciclo Semaforico'!BL$30,S!$HC61:$HL61)+SUMIF(N!$HC$15:$HL$15,'Ciclo Semaforico'!BL$30,N!$HC61:$HL61)+SUMIF(E!$HC$15:$HL$15,'Ciclo Semaforico'!BL$30,E!$HC61:$HL61)+SUMIF(O!$HC$15:$HL$15,'Ciclo Semaforico'!BL$30,O!$HC61:$HL61))*BL$31))</f>
        <v>0</v>
      </c>
      <c r="BM86" s="245">
        <f>IF(BM$32="",IF(BM$31="",(SUMIF(S!$HC$15:$HL$15,'Ciclo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Semaforico'!BM$30,O!$HC61:$HL61))*BM$31),(SUMIF(S!$HC$15:$HL$15,'Ciclo Semaforico'!BM$32,S!$HC61:$HL61)+SUMIF(N!$HC$15:$HL$15,'Ciclo Semaforico'!BM$32,N!$HC61:$HL61)+SUMIF(E!$HC$15:$HL$15,'Ciclo Semaforico'!BM$32,E!$HC61:$HL61)+SUMIF(O!$HC$15:$HL$15,'Ciclo Semaforico'!BM$32,O!$HC61:$HL61))-IF(BM$31="",(SUMIF(S!$HC$15:$HL$15,'Ciclo Semaforico'!BM$30,S!$HC61:$HL61)+SUMIF(N!$HC$15:$HL$15,'Ciclo Semaforico'!BM$30,N!$HC61:$HL61)+SUMIF(E!$HC$15:$HL$15,'Ciclo Semaforico'!BM$30,E!$HC61:$HL61)+SUMIF(O!$HC$15:$HL$15,'Ciclo Semaforico'!BM$30,O!$HC61:$HL61)),(SUMIF(S!$HC$15:$HL$15,'Ciclo Semaforico'!BM$30,S!$HC61:$HL61)+SUMIF(N!$HC$15:$HL$15,'Ciclo Semaforico'!BM$30,N!$HC61:$HL61)+SUMIF(E!$HC$15:$HL$15,'Ciclo Semaforico'!BM$30,E!$HC61:$HL61)+SUMIF(O!$HC$15:$HL$15,'Ciclo Semaforico'!BM$30,O!$HC61:$HL61))*BM$31))</f>
        <v>0</v>
      </c>
      <c r="BN86" s="245">
        <f>IF(BN$32="",IF(BN$31="",(SUMIF(S!$HC$15:$HL$15,'Ciclo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Semaforico'!BN$30,O!$HC61:$HL61))*BN$31),(SUMIF(S!$HC$15:$HL$15,'Ciclo Semaforico'!BN$32,S!$HC61:$HL61)+SUMIF(N!$HC$15:$HL$15,'Ciclo Semaforico'!BN$32,N!$HC61:$HL61)+SUMIF(E!$HC$15:$HL$15,'Ciclo Semaforico'!BN$32,E!$HC61:$HL61)+SUMIF(O!$HC$15:$HL$15,'Ciclo Semaforico'!BN$32,O!$HC61:$HL61))-IF(BN$31="",(SUMIF(S!$HC$15:$HL$15,'Ciclo Semaforico'!BN$30,S!$HC61:$HL61)+SUMIF(N!$HC$15:$HL$15,'Ciclo Semaforico'!BN$30,N!$HC61:$HL61)+SUMIF(E!$HC$15:$HL$15,'Ciclo Semaforico'!BN$30,E!$HC61:$HL61)+SUMIF(O!$HC$15:$HL$15,'Ciclo Semaforico'!BN$30,O!$HC61:$HL61)),(SUMIF(S!$HC$15:$HL$15,'Ciclo Semaforico'!BN$30,S!$HC61:$HL61)+SUMIF(N!$HC$15:$HL$15,'Ciclo Semaforico'!BN$30,N!$HC61:$HL61)+SUMIF(E!$HC$15:$HL$15,'Ciclo Semaforico'!BN$30,E!$HC61:$HL61)+SUMIF(O!$HC$15:$HL$15,'Ciclo Semaforico'!BN$30,O!$HC61:$HL61))*BN$31))</f>
        <v>0</v>
      </c>
      <c r="BO86" s="245">
        <f>IF(BO$32="",IF(BO$31="",(SUMIF(S!$HC$15:$HL$15,'Ciclo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Semaforico'!BO$30,O!$HC61:$HL61))*BO$31),(SUMIF(S!$HC$15:$HL$15,'Ciclo Semaforico'!BO$32,S!$HC61:$HL61)+SUMIF(N!$HC$15:$HL$15,'Ciclo Semaforico'!BO$32,N!$HC61:$HL61)+SUMIF(E!$HC$15:$HL$15,'Ciclo Semaforico'!BO$32,E!$HC61:$HL61)+SUMIF(O!$HC$15:$HL$15,'Ciclo Semaforico'!BO$32,O!$HC61:$HL61))-IF(BO$31="",(SUMIF(S!$HC$15:$HL$15,'Ciclo Semaforico'!BO$30,S!$HC61:$HL61)+SUMIF(N!$HC$15:$HL$15,'Ciclo Semaforico'!BO$30,N!$HC61:$HL61)+SUMIF(E!$HC$15:$HL$15,'Ciclo Semaforico'!BO$30,E!$HC61:$HL61)+SUMIF(O!$HC$15:$HL$15,'Ciclo Semaforico'!BO$30,O!$HC61:$HL61)),(SUMIF(S!$HC$15:$HL$15,'Ciclo Semaforico'!BO$30,S!$HC61:$HL61)+SUMIF(N!$HC$15:$HL$15,'Ciclo Semaforico'!BO$30,N!$HC61:$HL61)+SUMIF(E!$HC$15:$HL$15,'Ciclo Semaforico'!BO$30,E!$HC61:$HL61)+SUMIF(O!$HC$15:$HL$15,'Ciclo Semaforico'!BO$30,O!$HC61:$HL61))*BO$31))</f>
        <v>0</v>
      </c>
      <c r="BP86" s="245">
        <f>IF(BP$32="",IF(BP$31="",(SUMIF(S!$HC$15:$HL$15,'Ciclo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Semaforico'!BP$30,O!$HC61:$HL61))*BP$31),(SUMIF(S!$HC$15:$HL$15,'Ciclo Semaforico'!BP$32,S!$HC61:$HL61)+SUMIF(N!$HC$15:$HL$15,'Ciclo Semaforico'!BP$32,N!$HC61:$HL61)+SUMIF(E!$HC$15:$HL$15,'Ciclo Semaforico'!BP$32,E!$HC61:$HL61)+SUMIF(O!$HC$15:$HL$15,'Ciclo Semaforico'!BP$32,O!$HC61:$HL61))-IF(BP$31="",(SUMIF(S!$HC$15:$HL$15,'Ciclo Semaforico'!BP$30,S!$HC61:$HL61)+SUMIF(N!$HC$15:$HL$15,'Ciclo Semaforico'!BP$30,N!$HC61:$HL61)+SUMIF(E!$HC$15:$HL$15,'Ciclo Semaforico'!BP$30,E!$HC61:$HL61)+SUMIF(O!$HC$15:$HL$15,'Ciclo Semaforico'!BP$30,O!$HC61:$HL61)),(SUMIF(S!$HC$15:$HL$15,'Ciclo Semaforico'!BP$30,S!$HC61:$HL61)+SUMIF(N!$HC$15:$HL$15,'Ciclo Semaforico'!BP$30,N!$HC61:$HL61)+SUMIF(E!$HC$15:$HL$15,'Ciclo Semaforico'!BP$30,E!$HC61:$HL61)+SUMIF(O!$HC$15:$HL$15,'Ciclo Semaforico'!BP$30,O!$HC61:$HL61))*BP$31))</f>
        <v>0</v>
      </c>
      <c r="BQ86" s="245">
        <f>IF(BQ$32="",IF(BQ$31="",(SUMIF(S!$HC$15:$HL$15,'Ciclo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Semaforico'!BQ$30,O!$HC61:$HL61))*BQ$31),(SUMIF(S!$HC$15:$HL$15,'Ciclo Semaforico'!BQ$32,S!$HC61:$HL61)+SUMIF(N!$HC$15:$HL$15,'Ciclo Semaforico'!BQ$32,N!$HC61:$HL61)+SUMIF(E!$HC$15:$HL$15,'Ciclo Semaforico'!BQ$32,E!$HC61:$HL61)+SUMIF(O!$HC$15:$HL$15,'Ciclo Semaforico'!BQ$32,O!$HC61:$HL61))-IF(BQ$31="",(SUMIF(S!$HC$15:$HL$15,'Ciclo Semaforico'!BQ$30,S!$HC61:$HL61)+SUMIF(N!$HC$15:$HL$15,'Ciclo Semaforico'!BQ$30,N!$HC61:$HL61)+SUMIF(E!$HC$15:$HL$15,'Ciclo Semaforico'!BQ$30,E!$HC61:$HL61)+SUMIF(O!$HC$15:$HL$15,'Ciclo Semaforico'!BQ$30,O!$HC61:$HL61)),(SUMIF(S!$HC$15:$HL$15,'Ciclo Semaforico'!BQ$30,S!$HC61:$HL61)+SUMIF(N!$HC$15:$HL$15,'Ciclo Semaforico'!BQ$30,N!$HC61:$HL61)+SUMIF(E!$HC$15:$HL$15,'Ciclo Semaforico'!BQ$30,E!$HC61:$HL61)+SUMIF(O!$HC$15:$HL$15,'Ciclo Semaforico'!BQ$30,O!$HC61:$HL61))*BQ$31))</f>
        <v>0</v>
      </c>
      <c r="BR86" s="245">
        <f>IF(BR$32="",IF(BR$31="",(SUMIF(S!$HC$15:$HL$15,'Ciclo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Semaforico'!BR$30,O!$HC61:$HL61))*BR$31),(SUMIF(S!$HC$15:$HL$15,'Ciclo Semaforico'!BR$32,S!$HC61:$HL61)+SUMIF(N!$HC$15:$HL$15,'Ciclo Semaforico'!BR$32,N!$HC61:$HL61)+SUMIF(E!$HC$15:$HL$15,'Ciclo Semaforico'!BR$32,E!$HC61:$HL61)+SUMIF(O!$HC$15:$HL$15,'Ciclo Semaforico'!BR$32,O!$HC61:$HL61))-IF(BR$31="",(SUMIF(S!$HC$15:$HL$15,'Ciclo Semaforico'!BR$30,S!$HC61:$HL61)+SUMIF(N!$HC$15:$HL$15,'Ciclo Semaforico'!BR$30,N!$HC61:$HL61)+SUMIF(E!$HC$15:$HL$15,'Ciclo Semaforico'!BR$30,E!$HC61:$HL61)+SUMIF(O!$HC$15:$HL$15,'Ciclo Semaforico'!BR$30,O!$HC61:$HL61)),(SUMIF(S!$HC$15:$HL$15,'Ciclo Semaforico'!BR$30,S!$HC61:$HL61)+SUMIF(N!$HC$15:$HL$15,'Ciclo Semaforico'!BR$30,N!$HC61:$HL61)+SUMIF(E!$HC$15:$HL$15,'Ciclo Semaforico'!BR$30,E!$HC61:$HL61)+SUMIF(O!$HC$15:$HL$15,'Ciclo Semaforico'!BR$30,O!$HC61:$HL61))*BR$31))</f>
        <v>0</v>
      </c>
      <c r="BS86" s="245">
        <f>IF(BS$32="",IF(BS$31="",(SUMIF(S!$HC$15:$HL$15,'Ciclo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Semaforico'!BS$30,O!$HC61:$HL61))*BS$31),(SUMIF(S!$HC$15:$HL$15,'Ciclo Semaforico'!BS$32,S!$HC61:$HL61)+SUMIF(N!$HC$15:$HL$15,'Ciclo Semaforico'!BS$32,N!$HC61:$HL61)+SUMIF(E!$HC$15:$HL$15,'Ciclo Semaforico'!BS$32,E!$HC61:$HL61)+SUMIF(O!$HC$15:$HL$15,'Ciclo Semaforico'!BS$32,O!$HC61:$HL61))-IF(BS$31="",(SUMIF(S!$HC$15:$HL$15,'Ciclo Semaforico'!BS$30,S!$HC61:$HL61)+SUMIF(N!$HC$15:$HL$15,'Ciclo Semaforico'!BS$30,N!$HC61:$HL61)+SUMIF(E!$HC$15:$HL$15,'Ciclo Semaforico'!BS$30,E!$HC61:$HL61)+SUMIF(O!$HC$15:$HL$15,'Ciclo Semaforico'!BS$30,O!$HC61:$HL61)),(SUMIF(S!$HC$15:$HL$15,'Ciclo Semaforico'!BS$30,S!$HC61:$HL61)+SUMIF(N!$HC$15:$HL$15,'Ciclo Semaforico'!BS$30,N!$HC61:$HL61)+SUMIF(E!$HC$15:$HL$15,'Ciclo Semaforico'!BS$30,E!$HC61:$HL61)+SUMIF(O!$HC$15:$HL$15,'Ciclo Semaforico'!BS$30,O!$HC61:$HL61))*BS$31))</f>
        <v>0</v>
      </c>
      <c r="BT86" s="245">
        <f>IF(BT$32="",IF(BT$31="",(SUMIF(S!$HC$15:$HL$15,'Ciclo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Semaforico'!BT$30,O!$HC61:$HL61))*BT$31),(SUMIF(S!$HC$15:$HL$15,'Ciclo Semaforico'!BT$32,S!$HC61:$HL61)+SUMIF(N!$HC$15:$HL$15,'Ciclo Semaforico'!BT$32,N!$HC61:$HL61)+SUMIF(E!$HC$15:$HL$15,'Ciclo Semaforico'!BT$32,E!$HC61:$HL61)+SUMIF(O!$HC$15:$HL$15,'Ciclo Semaforico'!BT$32,O!$HC61:$HL61))-IF(BT$31="",(SUMIF(S!$HC$15:$HL$15,'Ciclo Semaforico'!BT$30,S!$HC61:$HL61)+SUMIF(N!$HC$15:$HL$15,'Ciclo Semaforico'!BT$30,N!$HC61:$HL61)+SUMIF(E!$HC$15:$HL$15,'Ciclo Semaforico'!BT$30,E!$HC61:$HL61)+SUMIF(O!$HC$15:$HL$15,'Ciclo Semaforico'!BT$30,O!$HC61:$HL61)),(SUMIF(S!$HC$15:$HL$15,'Ciclo Semaforico'!BT$30,S!$HC61:$HL61)+SUMIF(N!$HC$15:$HL$15,'Ciclo Semaforico'!BT$30,N!$HC61:$HL61)+SUMIF(E!$HC$15:$HL$15,'Ciclo Semaforico'!BT$30,E!$HC61:$HL61)+SUMIF(O!$HC$15:$HL$15,'Ciclo Semaforico'!BT$30,O!$HC61:$HL61))*BT$31))</f>
        <v>0</v>
      </c>
      <c r="BU86" s="245">
        <f>IF(BU$32="",IF(BU$31="",(SUMIF(S!$HC$15:$HL$15,'Ciclo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Semaforico'!BU$30,O!$HC61:$HL61))*BU$31),(SUMIF(S!$HC$15:$HL$15,'Ciclo Semaforico'!BU$32,S!$HC61:$HL61)+SUMIF(N!$HC$15:$HL$15,'Ciclo Semaforico'!BU$32,N!$HC61:$HL61)+SUMIF(E!$HC$15:$HL$15,'Ciclo Semaforico'!BU$32,E!$HC61:$HL61)+SUMIF(O!$HC$15:$HL$15,'Ciclo Semaforico'!BU$32,O!$HC61:$HL61))-IF(BU$31="",(SUMIF(S!$HC$15:$HL$15,'Ciclo Semaforico'!BU$30,S!$HC61:$HL61)+SUMIF(N!$HC$15:$HL$15,'Ciclo Semaforico'!BU$30,N!$HC61:$HL61)+SUMIF(E!$HC$15:$HL$15,'Ciclo Semaforico'!BU$30,E!$HC61:$HL61)+SUMIF(O!$HC$15:$HL$15,'Ciclo Semaforico'!BU$30,O!$HC61:$HL61)),(SUMIF(S!$HC$15:$HL$15,'Ciclo Semaforico'!BU$30,S!$HC61:$HL61)+SUMIF(N!$HC$15:$HL$15,'Ciclo Semaforico'!BU$30,N!$HC61:$HL61)+SUMIF(E!$HC$15:$HL$15,'Ciclo Semaforico'!BU$30,E!$HC61:$HL61)+SUMIF(O!$HC$15:$HL$15,'Ciclo Semaforico'!BU$30,O!$HC61:$HL61))*BU$31))</f>
        <v>0</v>
      </c>
      <c r="BV86" s="246">
        <f>IF(BV$32="",IF(BV$31="",(SUMIF(S!$HC$15:$HL$15,'Ciclo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Semaforico'!BV$30,O!$HC61:$HL61))*BV$31),(SUMIF(S!$HC$15:$HL$15,'Ciclo Semaforico'!BV$32,S!$HC61:$HL61)+SUMIF(N!$HC$15:$HL$15,'Ciclo Semaforico'!BV$32,N!$HC61:$HL61)+SUMIF(E!$HC$15:$HL$15,'Ciclo Semaforico'!BV$32,E!$HC61:$HL61)+SUMIF(O!$HC$15:$HL$15,'Ciclo Semaforico'!BV$32,O!$HC61:$HL61))-IF(BV$31="",(SUMIF(S!$HC$15:$HL$15,'Ciclo Semaforico'!BV$30,S!$HC61:$HL61)+SUMIF(N!$HC$15:$HL$15,'Ciclo Semaforico'!BV$30,N!$HC61:$HL61)+SUMIF(E!$HC$15:$HL$15,'Ciclo Semaforico'!BV$30,E!$HC61:$HL61)+SUMIF(O!$HC$15:$HL$15,'Ciclo Semaforico'!BV$30,O!$HC61:$HL61)),(SUMIF(S!$HC$15:$HL$15,'Ciclo Semaforico'!BV$30,S!$HC61:$HL61)+SUMIF(N!$HC$15:$HL$15,'Ciclo Semaforico'!BV$30,N!$HC61:$HL61)+SUMIF(E!$HC$15:$HL$15,'Ciclo Semaforico'!BV$30,E!$HC61:$HL61)+SUMIF(O!$HC$15:$HL$15,'Ciclo Semaforico'!BV$30,O!$HC61:$HL61))*BV$31))</f>
        <v>0</v>
      </c>
      <c r="BW86" s="244">
        <f>IF(BW$32="",IF(BW$31="",(SUMIF(S!$HC$15:$HL$15,'Ciclo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Semaforico'!BW$30,O!$HC61:$HL61))*BW$31),(SUMIF(S!$HC$15:$HL$15,'Ciclo Semaforico'!BW$32,S!$HC61:$HL61)+SUMIF(N!$HC$15:$HL$15,'Ciclo Semaforico'!BW$32,N!$HC61:$HL61)+SUMIF(E!$HC$15:$HL$15,'Ciclo Semaforico'!BW$32,E!$HC61:$HL61)+SUMIF(O!$HC$15:$HL$15,'Ciclo Semaforico'!BW$32,O!$HC61:$HL61))-IF(BW$31="",(SUMIF(S!$HC$15:$HL$15,'Ciclo Semaforico'!BW$30,S!$HC61:$HL61)+SUMIF(N!$HC$15:$HL$15,'Ciclo Semaforico'!BW$30,N!$HC61:$HL61)+SUMIF(E!$HC$15:$HL$15,'Ciclo Semaforico'!BW$30,E!$HC61:$HL61)+SUMIF(O!$HC$15:$HL$15,'Ciclo Semaforico'!BW$30,O!$HC61:$HL61)),(SUMIF(S!$HC$15:$HL$15,'Ciclo Semaforico'!BW$30,S!$HC61:$HL61)+SUMIF(N!$HC$15:$HL$15,'Ciclo Semaforico'!BW$30,N!$HC61:$HL61)+SUMIF(E!$HC$15:$HL$15,'Ciclo Semaforico'!BW$30,E!$HC61:$HL61)+SUMIF(O!$HC$15:$HL$15,'Ciclo Semaforico'!BW$30,O!$HC61:$HL61))*BW$31))</f>
        <v>0</v>
      </c>
      <c r="BX86" s="245">
        <f>IF(BX$32="",IF(BX$31="",(SUMIF(S!$HC$15:$HL$15,'Ciclo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Semaforico'!BX$30,O!$HC61:$HL61))*BX$31),(SUMIF(S!$HC$15:$HL$15,'Ciclo Semaforico'!BX$32,S!$HC61:$HL61)+SUMIF(N!$HC$15:$HL$15,'Ciclo Semaforico'!BX$32,N!$HC61:$HL61)+SUMIF(E!$HC$15:$HL$15,'Ciclo Semaforico'!BX$32,E!$HC61:$HL61)+SUMIF(O!$HC$15:$HL$15,'Ciclo Semaforico'!BX$32,O!$HC61:$HL61))-IF(BX$31="",(SUMIF(S!$HC$15:$HL$15,'Ciclo Semaforico'!BX$30,S!$HC61:$HL61)+SUMIF(N!$HC$15:$HL$15,'Ciclo Semaforico'!BX$30,N!$HC61:$HL61)+SUMIF(E!$HC$15:$HL$15,'Ciclo Semaforico'!BX$30,E!$HC61:$HL61)+SUMIF(O!$HC$15:$HL$15,'Ciclo Semaforico'!BX$30,O!$HC61:$HL61)),(SUMIF(S!$HC$15:$HL$15,'Ciclo Semaforico'!BX$30,S!$HC61:$HL61)+SUMIF(N!$HC$15:$HL$15,'Ciclo Semaforico'!BX$30,N!$HC61:$HL61)+SUMIF(E!$HC$15:$HL$15,'Ciclo Semaforico'!BX$30,E!$HC61:$HL61)+SUMIF(O!$HC$15:$HL$15,'Ciclo Semaforico'!BX$30,O!$HC61:$HL61))*BX$31))</f>
        <v>0</v>
      </c>
      <c r="BY86" s="245">
        <f>IF(BY$32="",IF(BY$31="",(SUMIF(S!$HC$15:$HL$15,'Ciclo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Semaforico'!BY$30,O!$HC61:$HL61))*BY$31),(SUMIF(S!$HC$15:$HL$15,'Ciclo Semaforico'!BY$32,S!$HC61:$HL61)+SUMIF(N!$HC$15:$HL$15,'Ciclo Semaforico'!BY$32,N!$HC61:$HL61)+SUMIF(E!$HC$15:$HL$15,'Ciclo Semaforico'!BY$32,E!$HC61:$HL61)+SUMIF(O!$HC$15:$HL$15,'Ciclo Semaforico'!BY$32,O!$HC61:$HL61))-IF(BY$31="",(SUMIF(S!$HC$15:$HL$15,'Ciclo Semaforico'!BY$30,S!$HC61:$HL61)+SUMIF(N!$HC$15:$HL$15,'Ciclo Semaforico'!BY$30,N!$HC61:$HL61)+SUMIF(E!$HC$15:$HL$15,'Ciclo Semaforico'!BY$30,E!$HC61:$HL61)+SUMIF(O!$HC$15:$HL$15,'Ciclo Semaforico'!BY$30,O!$HC61:$HL61)),(SUMIF(S!$HC$15:$HL$15,'Ciclo Semaforico'!BY$30,S!$HC61:$HL61)+SUMIF(N!$HC$15:$HL$15,'Ciclo Semaforico'!BY$30,N!$HC61:$HL61)+SUMIF(E!$HC$15:$HL$15,'Ciclo Semaforico'!BY$30,E!$HC61:$HL61)+SUMIF(O!$HC$15:$HL$15,'Ciclo Semaforico'!BY$30,O!$HC61:$HL61))*BY$31))</f>
        <v>0</v>
      </c>
      <c r="BZ86" s="245">
        <f>IF(BZ$32="",IF(BZ$31="",(SUMIF(S!$HC$15:$HL$15,'Ciclo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Semaforico'!BZ$30,O!$HC61:$HL61))*BZ$31),(SUMIF(S!$HC$15:$HL$15,'Ciclo Semaforico'!BZ$32,S!$HC61:$HL61)+SUMIF(N!$HC$15:$HL$15,'Ciclo Semaforico'!BZ$32,N!$HC61:$HL61)+SUMIF(E!$HC$15:$HL$15,'Ciclo Semaforico'!BZ$32,E!$HC61:$HL61)+SUMIF(O!$HC$15:$HL$15,'Ciclo Semaforico'!BZ$32,O!$HC61:$HL61))-IF(BZ$31="",(SUMIF(S!$HC$15:$HL$15,'Ciclo Semaforico'!BZ$30,S!$HC61:$HL61)+SUMIF(N!$HC$15:$HL$15,'Ciclo Semaforico'!BZ$30,N!$HC61:$HL61)+SUMIF(E!$HC$15:$HL$15,'Ciclo Semaforico'!BZ$30,E!$HC61:$HL61)+SUMIF(O!$HC$15:$HL$15,'Ciclo Semaforico'!BZ$30,O!$HC61:$HL61)),(SUMIF(S!$HC$15:$HL$15,'Ciclo Semaforico'!BZ$30,S!$HC61:$HL61)+SUMIF(N!$HC$15:$HL$15,'Ciclo Semaforico'!BZ$30,N!$HC61:$HL61)+SUMIF(E!$HC$15:$HL$15,'Ciclo Semaforico'!BZ$30,E!$HC61:$HL61)+SUMIF(O!$HC$15:$HL$15,'Ciclo Semaforico'!BZ$30,O!$HC61:$HL61))*BZ$31))</f>
        <v>0</v>
      </c>
      <c r="CA86" s="245">
        <f>IF(CA$32="",IF(CA$31="",(SUMIF(S!$HC$15:$HL$15,'Ciclo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Semaforico'!CA$30,O!$HC61:$HL61))*CA$31),(SUMIF(S!$HC$15:$HL$15,'Ciclo Semaforico'!CA$32,S!$HC61:$HL61)+SUMIF(N!$HC$15:$HL$15,'Ciclo Semaforico'!CA$32,N!$HC61:$HL61)+SUMIF(E!$HC$15:$HL$15,'Ciclo Semaforico'!CA$32,E!$HC61:$HL61)+SUMIF(O!$HC$15:$HL$15,'Ciclo Semaforico'!CA$32,O!$HC61:$HL61))-IF(CA$31="",(SUMIF(S!$HC$15:$HL$15,'Ciclo Semaforico'!CA$30,S!$HC61:$HL61)+SUMIF(N!$HC$15:$HL$15,'Ciclo Semaforico'!CA$30,N!$HC61:$HL61)+SUMIF(E!$HC$15:$HL$15,'Ciclo Semaforico'!CA$30,E!$HC61:$HL61)+SUMIF(O!$HC$15:$HL$15,'Ciclo Semaforico'!CA$30,O!$HC61:$HL61)),(SUMIF(S!$HC$15:$HL$15,'Ciclo Semaforico'!CA$30,S!$HC61:$HL61)+SUMIF(N!$HC$15:$HL$15,'Ciclo Semaforico'!CA$30,N!$HC61:$HL61)+SUMIF(E!$HC$15:$HL$15,'Ciclo Semaforico'!CA$30,E!$HC61:$HL61)+SUMIF(O!$HC$15:$HL$15,'Ciclo Semaforico'!CA$30,O!$HC61:$HL61))*CA$31))</f>
        <v>0</v>
      </c>
      <c r="CB86" s="245">
        <f>IF(CB$32="",IF(CB$31="",(SUMIF(S!$HC$15:$HL$15,'Ciclo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Semaforico'!CB$30,O!$HC61:$HL61))*CB$31),(SUMIF(S!$HC$15:$HL$15,'Ciclo Semaforico'!CB$32,S!$HC61:$HL61)+SUMIF(N!$HC$15:$HL$15,'Ciclo Semaforico'!CB$32,N!$HC61:$HL61)+SUMIF(E!$HC$15:$HL$15,'Ciclo Semaforico'!CB$32,E!$HC61:$HL61)+SUMIF(O!$HC$15:$HL$15,'Ciclo Semaforico'!CB$32,O!$HC61:$HL61))-IF(CB$31="",(SUMIF(S!$HC$15:$HL$15,'Ciclo Semaforico'!CB$30,S!$HC61:$HL61)+SUMIF(N!$HC$15:$HL$15,'Ciclo Semaforico'!CB$30,N!$HC61:$HL61)+SUMIF(E!$HC$15:$HL$15,'Ciclo Semaforico'!CB$30,E!$HC61:$HL61)+SUMIF(O!$HC$15:$HL$15,'Ciclo Semaforico'!CB$30,O!$HC61:$HL61)),(SUMIF(S!$HC$15:$HL$15,'Ciclo Semaforico'!CB$30,S!$HC61:$HL61)+SUMIF(N!$HC$15:$HL$15,'Ciclo Semaforico'!CB$30,N!$HC61:$HL61)+SUMIF(E!$HC$15:$HL$15,'Ciclo Semaforico'!CB$30,E!$HC61:$HL61)+SUMIF(O!$HC$15:$HL$15,'Ciclo Semaforico'!CB$30,O!$HC61:$HL61))*CB$31))</f>
        <v>0</v>
      </c>
      <c r="CC86" s="245">
        <f>IF(CC$32="",IF(CC$31="",(SUMIF(S!$HC$15:$HL$15,'Ciclo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Semaforico'!CC$30,O!$HC61:$HL61))*CC$31),(SUMIF(S!$HC$15:$HL$15,'Ciclo Semaforico'!CC$32,S!$HC61:$HL61)+SUMIF(N!$HC$15:$HL$15,'Ciclo Semaforico'!CC$32,N!$HC61:$HL61)+SUMIF(E!$HC$15:$HL$15,'Ciclo Semaforico'!CC$32,E!$HC61:$HL61)+SUMIF(O!$HC$15:$HL$15,'Ciclo Semaforico'!CC$32,O!$HC61:$HL61))-IF(CC$31="",(SUMIF(S!$HC$15:$HL$15,'Ciclo Semaforico'!CC$30,S!$HC61:$HL61)+SUMIF(N!$HC$15:$HL$15,'Ciclo Semaforico'!CC$30,N!$HC61:$HL61)+SUMIF(E!$HC$15:$HL$15,'Ciclo Semaforico'!CC$30,E!$HC61:$HL61)+SUMIF(O!$HC$15:$HL$15,'Ciclo Semaforico'!CC$30,O!$HC61:$HL61)),(SUMIF(S!$HC$15:$HL$15,'Ciclo Semaforico'!CC$30,S!$HC61:$HL61)+SUMIF(N!$HC$15:$HL$15,'Ciclo Semaforico'!CC$30,N!$HC61:$HL61)+SUMIF(E!$HC$15:$HL$15,'Ciclo Semaforico'!CC$30,E!$HC61:$HL61)+SUMIF(O!$HC$15:$HL$15,'Ciclo Semaforico'!CC$30,O!$HC61:$HL61))*CC$31))</f>
        <v>0</v>
      </c>
      <c r="CD86" s="245">
        <f>IF(CD$32="",IF(CD$31="",(SUMIF(S!$HC$15:$HL$15,'Ciclo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Semaforico'!CD$30,O!$HC61:$HL61))*CD$31),(SUMIF(S!$HC$15:$HL$15,'Ciclo Semaforico'!CD$32,S!$HC61:$HL61)+SUMIF(N!$HC$15:$HL$15,'Ciclo Semaforico'!CD$32,N!$HC61:$HL61)+SUMIF(E!$HC$15:$HL$15,'Ciclo Semaforico'!CD$32,E!$HC61:$HL61)+SUMIF(O!$HC$15:$HL$15,'Ciclo Semaforico'!CD$32,O!$HC61:$HL61))-IF(CD$31="",(SUMIF(S!$HC$15:$HL$15,'Ciclo Semaforico'!CD$30,S!$HC61:$HL61)+SUMIF(N!$HC$15:$HL$15,'Ciclo Semaforico'!CD$30,N!$HC61:$HL61)+SUMIF(E!$HC$15:$HL$15,'Ciclo Semaforico'!CD$30,E!$HC61:$HL61)+SUMIF(O!$HC$15:$HL$15,'Ciclo Semaforico'!CD$30,O!$HC61:$HL61)),(SUMIF(S!$HC$15:$HL$15,'Ciclo Semaforico'!CD$30,S!$HC61:$HL61)+SUMIF(N!$HC$15:$HL$15,'Ciclo Semaforico'!CD$30,N!$HC61:$HL61)+SUMIF(E!$HC$15:$HL$15,'Ciclo Semaforico'!CD$30,E!$HC61:$HL61)+SUMIF(O!$HC$15:$HL$15,'Ciclo Semaforico'!CD$30,O!$HC61:$HL61))*CD$31))</f>
        <v>0</v>
      </c>
      <c r="CE86" s="245">
        <f>IF(CE$32="",IF(CE$31="",(SUMIF(S!$HC$15:$HL$15,'Ciclo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Semaforico'!CE$30,O!$HC61:$HL61))*CE$31),(SUMIF(S!$HC$15:$HL$15,'Ciclo Semaforico'!CE$32,S!$HC61:$HL61)+SUMIF(N!$HC$15:$HL$15,'Ciclo Semaforico'!CE$32,N!$HC61:$HL61)+SUMIF(E!$HC$15:$HL$15,'Ciclo Semaforico'!CE$32,E!$HC61:$HL61)+SUMIF(O!$HC$15:$HL$15,'Ciclo Semaforico'!CE$32,O!$HC61:$HL61))-IF(CE$31="",(SUMIF(S!$HC$15:$HL$15,'Ciclo Semaforico'!CE$30,S!$HC61:$HL61)+SUMIF(N!$HC$15:$HL$15,'Ciclo Semaforico'!CE$30,N!$HC61:$HL61)+SUMIF(E!$HC$15:$HL$15,'Ciclo Semaforico'!CE$30,E!$HC61:$HL61)+SUMIF(O!$HC$15:$HL$15,'Ciclo Semaforico'!CE$30,O!$HC61:$HL61)),(SUMIF(S!$HC$15:$HL$15,'Ciclo Semaforico'!CE$30,S!$HC61:$HL61)+SUMIF(N!$HC$15:$HL$15,'Ciclo Semaforico'!CE$30,N!$HC61:$HL61)+SUMIF(E!$HC$15:$HL$15,'Ciclo Semaforico'!CE$30,E!$HC61:$HL61)+SUMIF(O!$HC$15:$HL$15,'Ciclo Semaforico'!CE$30,O!$HC61:$HL61))*CE$31))</f>
        <v>0</v>
      </c>
      <c r="CF86" s="245">
        <f>IF(CF$32="",IF(CF$31="",(SUMIF(S!$HC$15:$HL$15,'Ciclo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Semaforico'!CF$30,O!$HC61:$HL61))*CF$31),(SUMIF(S!$HC$15:$HL$15,'Ciclo Semaforico'!CF$32,S!$HC61:$HL61)+SUMIF(N!$HC$15:$HL$15,'Ciclo Semaforico'!CF$32,N!$HC61:$HL61)+SUMIF(E!$HC$15:$HL$15,'Ciclo Semaforico'!CF$32,E!$HC61:$HL61)+SUMIF(O!$HC$15:$HL$15,'Ciclo Semaforico'!CF$32,O!$HC61:$HL61))-IF(CF$31="",(SUMIF(S!$HC$15:$HL$15,'Ciclo Semaforico'!CF$30,S!$HC61:$HL61)+SUMIF(N!$HC$15:$HL$15,'Ciclo Semaforico'!CF$30,N!$HC61:$HL61)+SUMIF(E!$HC$15:$HL$15,'Ciclo Semaforico'!CF$30,E!$HC61:$HL61)+SUMIF(O!$HC$15:$HL$15,'Ciclo Semaforico'!CF$30,O!$HC61:$HL61)),(SUMIF(S!$HC$15:$HL$15,'Ciclo Semaforico'!CF$30,S!$HC61:$HL61)+SUMIF(N!$HC$15:$HL$15,'Ciclo Semaforico'!CF$30,N!$HC61:$HL61)+SUMIF(E!$HC$15:$HL$15,'Ciclo Semaforico'!CF$30,E!$HC61:$HL61)+SUMIF(O!$HC$15:$HL$15,'Ciclo Semaforico'!CF$30,O!$HC61:$HL61))*CF$31))</f>
        <v>0</v>
      </c>
      <c r="CG86" s="245">
        <f>IF(CG$32="",IF(CG$31="",(SUMIF(S!$HC$15:$HL$15,'Ciclo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Semaforico'!CG$30,O!$HC61:$HL61))*CG$31),(SUMIF(S!$HC$15:$HL$15,'Ciclo Semaforico'!CG$32,S!$HC61:$HL61)+SUMIF(N!$HC$15:$HL$15,'Ciclo Semaforico'!CG$32,N!$HC61:$HL61)+SUMIF(E!$HC$15:$HL$15,'Ciclo Semaforico'!CG$32,E!$HC61:$HL61)+SUMIF(O!$HC$15:$HL$15,'Ciclo Semaforico'!CG$32,O!$HC61:$HL61))-IF(CG$31="",(SUMIF(S!$HC$15:$HL$15,'Ciclo Semaforico'!CG$30,S!$HC61:$HL61)+SUMIF(N!$HC$15:$HL$15,'Ciclo Semaforico'!CG$30,N!$HC61:$HL61)+SUMIF(E!$HC$15:$HL$15,'Ciclo Semaforico'!CG$30,E!$HC61:$HL61)+SUMIF(O!$HC$15:$HL$15,'Ciclo Semaforico'!CG$30,O!$HC61:$HL61)),(SUMIF(S!$HC$15:$HL$15,'Ciclo Semaforico'!CG$30,S!$HC61:$HL61)+SUMIF(N!$HC$15:$HL$15,'Ciclo Semaforico'!CG$30,N!$HC61:$HL61)+SUMIF(E!$HC$15:$HL$15,'Ciclo Semaforico'!CG$30,E!$HC61:$HL61)+SUMIF(O!$HC$15:$HL$15,'Ciclo Semaforico'!CG$30,O!$HC61:$HL61))*CG$31))</f>
        <v>0</v>
      </c>
      <c r="CH86" s="246">
        <f>IF(CH$32="",IF(CH$31="",(SUMIF(S!$HC$15:$HL$15,'Ciclo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Semaforico'!CH$30,O!$HC61:$HL61))*CH$31),(SUMIF(S!$HC$15:$HL$15,'Ciclo Semaforico'!CH$32,S!$HC61:$HL61)+SUMIF(N!$HC$15:$HL$15,'Ciclo Semaforico'!CH$32,N!$HC61:$HL61)+SUMIF(E!$HC$15:$HL$15,'Ciclo Semaforico'!CH$32,E!$HC61:$HL61)+SUMIF(O!$HC$15:$HL$15,'Ciclo Semaforico'!CH$32,O!$HC61:$HL61))-IF(CH$31="",(SUMIF(S!$HC$15:$HL$15,'Ciclo Semaforico'!CH$30,S!$HC61:$HL61)+SUMIF(N!$HC$15:$HL$15,'Ciclo Semaforico'!CH$30,N!$HC61:$HL61)+SUMIF(E!$HC$15:$HL$15,'Ciclo Semaforico'!CH$30,E!$HC61:$HL61)+SUMIF(O!$HC$15:$HL$15,'Ciclo Semaforico'!CH$30,O!$HC61:$HL61)),(SUMIF(S!$HC$15:$HL$15,'Ciclo Semaforico'!CH$30,S!$HC61:$HL61)+SUMIF(N!$HC$15:$HL$15,'Ciclo Semaforico'!CH$30,N!$HC61:$HL61)+SUMIF(E!$HC$15:$HL$15,'Ciclo Semaforico'!CH$30,E!$HC61:$HL61)+SUMIF(O!$HC$15:$HL$15,'Ciclo Semaforico'!CH$30,O!$HC61:$HL61))*CH$31))</f>
        <v>0</v>
      </c>
      <c r="CI86" s="244">
        <f t="shared" si="208"/>
        <v>0</v>
      </c>
      <c r="CJ86" s="245">
        <f t="shared" si="209"/>
        <v>0</v>
      </c>
      <c r="CK86" s="245">
        <f t="shared" si="210"/>
        <v>0</v>
      </c>
      <c r="CL86" s="245">
        <f t="shared" si="211"/>
        <v>0</v>
      </c>
      <c r="CM86" s="245" t="e">
        <f t="shared" si="212"/>
        <v>#REF!</v>
      </c>
      <c r="CN86" s="245">
        <f t="shared" si="213"/>
        <v>0</v>
      </c>
      <c r="CO86" s="245">
        <f t="shared" si="214"/>
        <v>0</v>
      </c>
      <c r="CP86" s="245">
        <f t="shared" si="215"/>
        <v>0</v>
      </c>
      <c r="CQ86" s="245">
        <f t="shared" si="216"/>
        <v>0</v>
      </c>
      <c r="CR86" s="245">
        <f t="shared" si="217"/>
        <v>0</v>
      </c>
      <c r="CS86" s="245">
        <f t="shared" si="218"/>
        <v>0</v>
      </c>
      <c r="CT86" s="246">
        <f t="shared" si="219"/>
        <v>0</v>
      </c>
      <c r="CU86" s="244">
        <f t="shared" si="220"/>
        <v>0</v>
      </c>
      <c r="CV86" s="245">
        <f t="shared" si="221"/>
        <v>0</v>
      </c>
      <c r="CW86" s="245">
        <f t="shared" si="222"/>
        <v>0</v>
      </c>
      <c r="CX86" s="245">
        <f t="shared" si="223"/>
        <v>0</v>
      </c>
      <c r="CY86" s="245">
        <f t="shared" si="224"/>
        <v>0</v>
      </c>
      <c r="CZ86" s="245">
        <f t="shared" si="225"/>
        <v>0</v>
      </c>
      <c r="DA86" s="245">
        <f t="shared" si="226"/>
        <v>0</v>
      </c>
      <c r="DB86" s="245">
        <f t="shared" si="227"/>
        <v>0</v>
      </c>
      <c r="DC86" s="245">
        <f t="shared" si="228"/>
        <v>0</v>
      </c>
      <c r="DD86" s="245">
        <f t="shared" si="229"/>
        <v>0</v>
      </c>
      <c r="DE86" s="245">
        <f t="shared" si="230"/>
        <v>0</v>
      </c>
      <c r="DF86" s="246">
        <f t="shared" si="231"/>
        <v>0</v>
      </c>
      <c r="DG86" s="244" t="e">
        <f t="shared" si="232"/>
        <v>#REF!</v>
      </c>
      <c r="DH86" s="245" t="e">
        <f t="shared" si="233"/>
        <v>#REF!</v>
      </c>
      <c r="DI86" s="245" t="e">
        <f t="shared" si="234"/>
        <v>#REF!</v>
      </c>
      <c r="DJ86" s="245" t="e">
        <f t="shared" si="235"/>
        <v>#REF!</v>
      </c>
      <c r="DK86" s="245" t="e">
        <f t="shared" si="236"/>
        <v>#REF!</v>
      </c>
      <c r="DL86" s="245" t="e">
        <f t="shared" si="237"/>
        <v>#REF!</v>
      </c>
      <c r="DM86" s="245">
        <f t="shared" si="238"/>
        <v>0</v>
      </c>
      <c r="DN86" s="245">
        <f t="shared" si="239"/>
        <v>0</v>
      </c>
      <c r="DO86" s="245">
        <f t="shared" si="240"/>
        <v>0</v>
      </c>
      <c r="DP86" s="245">
        <f t="shared" si="241"/>
        <v>0</v>
      </c>
      <c r="DQ86" s="245">
        <f t="shared" si="242"/>
        <v>0</v>
      </c>
      <c r="DR86" s="246">
        <f t="shared" si="243"/>
        <v>0</v>
      </c>
      <c r="DS86" s="244">
        <f t="shared" si="244"/>
        <v>0</v>
      </c>
      <c r="DT86" s="245">
        <f t="shared" si="245"/>
        <v>0</v>
      </c>
      <c r="DU86" s="245">
        <f t="shared" si="246"/>
        <v>0</v>
      </c>
      <c r="DV86" s="245">
        <f t="shared" si="247"/>
        <v>0</v>
      </c>
      <c r="DW86" s="245">
        <f t="shared" si="248"/>
        <v>0</v>
      </c>
      <c r="DX86" s="245">
        <f t="shared" si="249"/>
        <v>0</v>
      </c>
      <c r="DY86" s="245">
        <f t="shared" si="250"/>
        <v>0</v>
      </c>
      <c r="DZ86" s="245">
        <f t="shared" si="251"/>
        <v>0</v>
      </c>
      <c r="EA86" s="245">
        <f t="shared" si="252"/>
        <v>0</v>
      </c>
      <c r="EB86" s="245">
        <f t="shared" si="253"/>
        <v>0</v>
      </c>
      <c r="EC86" s="245">
        <f t="shared" si="254"/>
        <v>0</v>
      </c>
      <c r="ED86" s="246">
        <f t="shared" si="255"/>
        <v>0</v>
      </c>
      <c r="EE86" s="244">
        <f t="shared" si="256"/>
        <v>0</v>
      </c>
      <c r="EF86" s="245">
        <f t="shared" si="257"/>
        <v>0</v>
      </c>
      <c r="EG86" s="245">
        <f t="shared" si="258"/>
        <v>0</v>
      </c>
      <c r="EH86" s="245">
        <f t="shared" si="259"/>
        <v>0</v>
      </c>
      <c r="EI86" s="245">
        <f t="shared" si="260"/>
        <v>0</v>
      </c>
      <c r="EJ86" s="245">
        <f t="shared" si="261"/>
        <v>0</v>
      </c>
      <c r="EK86" s="245">
        <f t="shared" si="262"/>
        <v>0</v>
      </c>
      <c r="EL86" s="245">
        <f t="shared" si="263"/>
        <v>0</v>
      </c>
      <c r="EM86" s="245">
        <f t="shared" si="264"/>
        <v>0</v>
      </c>
      <c r="EN86" s="245">
        <f t="shared" si="265"/>
        <v>0</v>
      </c>
      <c r="EO86" s="245">
        <f t="shared" si="266"/>
        <v>0</v>
      </c>
      <c r="EP86" s="246">
        <f t="shared" si="267"/>
        <v>0</v>
      </c>
      <c r="EQ86" s="255">
        <f t="shared" si="268"/>
        <v>0</v>
      </c>
      <c r="ER86" s="256">
        <f t="shared" si="269"/>
        <v>0</v>
      </c>
      <c r="ES86" s="256">
        <f t="shared" si="270"/>
        <v>0</v>
      </c>
      <c r="ET86" s="256">
        <f t="shared" si="271"/>
        <v>0</v>
      </c>
      <c r="EU86" s="256" t="e">
        <f t="shared" si="272"/>
        <v>#REF!</v>
      </c>
      <c r="EV86" s="256">
        <f t="shared" si="273"/>
        <v>0</v>
      </c>
      <c r="EW86" s="256">
        <f t="shared" si="274"/>
        <v>0</v>
      </c>
      <c r="EX86" s="256" t="str">
        <f t="shared" si="275"/>
        <v/>
      </c>
      <c r="EY86" s="256" t="str">
        <f t="shared" si="276"/>
        <v/>
      </c>
      <c r="EZ86" s="256" t="str">
        <f t="shared" si="277"/>
        <v/>
      </c>
      <c r="FA86" s="256" t="str">
        <f t="shared" si="278"/>
        <v/>
      </c>
      <c r="FB86" s="257" t="str">
        <f t="shared" si="279"/>
        <v/>
      </c>
      <c r="FC86" s="255">
        <f t="shared" si="280"/>
        <v>0</v>
      </c>
      <c r="FD86" s="256" t="str">
        <f t="shared" si="281"/>
        <v/>
      </c>
      <c r="FE86" s="256" t="str">
        <f t="shared" si="282"/>
        <v/>
      </c>
      <c r="FF86" s="256" t="str">
        <f t="shared" si="283"/>
        <v/>
      </c>
      <c r="FG86" s="256" t="str">
        <f t="shared" si="284"/>
        <v/>
      </c>
      <c r="FH86" s="256" t="str">
        <f t="shared" si="285"/>
        <v/>
      </c>
      <c r="FI86" s="256" t="str">
        <f t="shared" si="286"/>
        <v/>
      </c>
      <c r="FJ86" s="256" t="str">
        <f t="shared" si="287"/>
        <v/>
      </c>
      <c r="FK86" s="256" t="str">
        <f t="shared" si="288"/>
        <v/>
      </c>
      <c r="FL86" s="256" t="str">
        <f t="shared" si="289"/>
        <v/>
      </c>
      <c r="FM86" s="256" t="str">
        <f t="shared" si="290"/>
        <v/>
      </c>
      <c r="FN86" s="257" t="str">
        <f t="shared" si="291"/>
        <v/>
      </c>
      <c r="FO86" s="255" t="e">
        <f t="shared" si="292"/>
        <v>#REF!</v>
      </c>
      <c r="FP86" s="256" t="e">
        <f t="shared" si="293"/>
        <v>#REF!</v>
      </c>
      <c r="FQ86" s="256" t="e">
        <f t="shared" si="294"/>
        <v>#REF!</v>
      </c>
      <c r="FR86" s="256" t="e">
        <f t="shared" si="295"/>
        <v>#REF!</v>
      </c>
      <c r="FS86" s="256" t="e">
        <f t="shared" si="296"/>
        <v>#REF!</v>
      </c>
      <c r="FT86" s="256" t="e">
        <f t="shared" si="297"/>
        <v>#REF!</v>
      </c>
      <c r="FU86" s="256" t="str">
        <f t="shared" si="298"/>
        <v/>
      </c>
      <c r="FV86" s="256" t="str">
        <f t="shared" si="299"/>
        <v/>
      </c>
      <c r="FW86" s="256" t="str">
        <f t="shared" si="300"/>
        <v/>
      </c>
      <c r="FX86" s="256" t="str">
        <f t="shared" si="301"/>
        <v/>
      </c>
      <c r="FY86" s="256" t="str">
        <f t="shared" si="302"/>
        <v/>
      </c>
      <c r="FZ86" s="257" t="str">
        <f t="shared" si="303"/>
        <v/>
      </c>
      <c r="GA86" s="255" t="str">
        <f t="shared" si="304"/>
        <v/>
      </c>
      <c r="GB86" s="256" t="str">
        <f t="shared" si="305"/>
        <v/>
      </c>
      <c r="GC86" s="256" t="str">
        <f t="shared" si="306"/>
        <v/>
      </c>
      <c r="GD86" s="256" t="str">
        <f t="shared" si="307"/>
        <v/>
      </c>
      <c r="GE86" s="256" t="str">
        <f t="shared" si="308"/>
        <v/>
      </c>
      <c r="GF86" s="256" t="str">
        <f t="shared" si="309"/>
        <v/>
      </c>
      <c r="GG86" s="256" t="str">
        <f t="shared" si="310"/>
        <v/>
      </c>
      <c r="GH86" s="256" t="str">
        <f t="shared" si="311"/>
        <v/>
      </c>
      <c r="GI86" s="256" t="str">
        <f t="shared" si="312"/>
        <v/>
      </c>
      <c r="GJ86" s="256" t="str">
        <f t="shared" si="313"/>
        <v/>
      </c>
      <c r="GK86" s="256" t="str">
        <f t="shared" si="314"/>
        <v/>
      </c>
      <c r="GL86" s="257" t="str">
        <f t="shared" si="315"/>
        <v/>
      </c>
      <c r="GM86" s="255" t="str">
        <f t="shared" si="316"/>
        <v/>
      </c>
      <c r="GN86" s="256" t="str">
        <f t="shared" si="317"/>
        <v/>
      </c>
      <c r="GO86" s="256" t="str">
        <f t="shared" si="318"/>
        <v/>
      </c>
      <c r="GP86" s="256" t="str">
        <f t="shared" si="319"/>
        <v/>
      </c>
      <c r="GQ86" s="256" t="str">
        <f t="shared" si="320"/>
        <v/>
      </c>
      <c r="GR86" s="256" t="str">
        <f t="shared" si="321"/>
        <v/>
      </c>
      <c r="GS86" s="256" t="str">
        <f t="shared" si="322"/>
        <v/>
      </c>
      <c r="GT86" s="256" t="str">
        <f t="shared" si="323"/>
        <v/>
      </c>
      <c r="GU86" s="256" t="str">
        <f t="shared" si="324"/>
        <v/>
      </c>
      <c r="GV86" s="256" t="str">
        <f t="shared" si="325"/>
        <v/>
      </c>
      <c r="GW86" s="256" t="str">
        <f t="shared" si="326"/>
        <v/>
      </c>
      <c r="GX86" s="257" t="str">
        <f t="shared" si="327"/>
        <v/>
      </c>
      <c r="GY86" s="252">
        <f t="shared" si="332"/>
        <v>0</v>
      </c>
      <c r="GZ86" s="253" t="e">
        <f t="shared" si="332"/>
        <v>#REF!</v>
      </c>
      <c r="HA86" s="253">
        <f t="shared" si="332"/>
        <v>0</v>
      </c>
      <c r="HB86" s="253">
        <f t="shared" si="332"/>
        <v>0</v>
      </c>
      <c r="HC86" s="253">
        <f t="shared" si="332"/>
        <v>0</v>
      </c>
      <c r="HD86" s="253">
        <f t="shared" si="332"/>
        <v>0</v>
      </c>
      <c r="HE86" s="253">
        <f t="shared" si="332"/>
        <v>0</v>
      </c>
      <c r="HF86" s="254">
        <f t="shared" si="332"/>
        <v>0</v>
      </c>
      <c r="HG86" s="252">
        <f t="shared" si="333"/>
        <v>0</v>
      </c>
      <c r="HH86" s="253">
        <f t="shared" si="333"/>
        <v>0</v>
      </c>
      <c r="HI86" s="253">
        <f t="shared" si="333"/>
        <v>0</v>
      </c>
      <c r="HJ86" s="253">
        <f t="shared" si="333"/>
        <v>0</v>
      </c>
      <c r="HK86" s="253">
        <f t="shared" si="333"/>
        <v>0</v>
      </c>
      <c r="HL86" s="253">
        <f t="shared" si="333"/>
        <v>0</v>
      </c>
      <c r="HM86" s="253">
        <f t="shared" si="333"/>
        <v>0</v>
      </c>
      <c r="HN86" s="254">
        <f t="shared" si="333"/>
        <v>0</v>
      </c>
      <c r="HO86" s="252" t="e">
        <f t="shared" si="334"/>
        <v>#REF!</v>
      </c>
      <c r="HP86" s="253" t="e">
        <f t="shared" si="334"/>
        <v>#REF!</v>
      </c>
      <c r="HQ86" s="253">
        <f t="shared" si="334"/>
        <v>0</v>
      </c>
      <c r="HR86" s="253">
        <f t="shared" si="334"/>
        <v>0</v>
      </c>
      <c r="HS86" s="253">
        <f t="shared" si="334"/>
        <v>0</v>
      </c>
      <c r="HT86" s="253">
        <f t="shared" si="334"/>
        <v>0</v>
      </c>
      <c r="HU86" s="253">
        <f t="shared" si="334"/>
        <v>0</v>
      </c>
      <c r="HV86" s="254">
        <f t="shared" si="334"/>
        <v>0</v>
      </c>
      <c r="HW86" s="252">
        <f t="shared" si="335"/>
        <v>0</v>
      </c>
      <c r="HX86" s="253">
        <f t="shared" si="335"/>
        <v>0</v>
      </c>
      <c r="HY86" s="253">
        <f t="shared" si="335"/>
        <v>0</v>
      </c>
      <c r="HZ86" s="253">
        <f t="shared" si="335"/>
        <v>0</v>
      </c>
      <c r="IA86" s="253">
        <f t="shared" si="335"/>
        <v>0</v>
      </c>
      <c r="IB86" s="253">
        <f t="shared" si="335"/>
        <v>0</v>
      </c>
      <c r="IC86" s="253">
        <f t="shared" si="335"/>
        <v>0</v>
      </c>
      <c r="ID86" s="254">
        <f t="shared" si="335"/>
        <v>0</v>
      </c>
      <c r="IE86" s="252">
        <f t="shared" si="336"/>
        <v>0</v>
      </c>
      <c r="IF86" s="253">
        <f t="shared" si="336"/>
        <v>0</v>
      </c>
      <c r="IG86" s="253">
        <f t="shared" si="336"/>
        <v>0</v>
      </c>
      <c r="IH86" s="253">
        <f t="shared" si="336"/>
        <v>0</v>
      </c>
      <c r="II86" s="253">
        <f t="shared" si="336"/>
        <v>0</v>
      </c>
      <c r="IJ86" s="253">
        <f t="shared" si="336"/>
        <v>0</v>
      </c>
      <c r="IK86" s="253">
        <f t="shared" si="336"/>
        <v>0</v>
      </c>
      <c r="IL86" s="254">
        <f t="shared" si="336"/>
        <v>0</v>
      </c>
      <c r="IM86" s="255" t="e">
        <f t="shared" si="203"/>
        <v>#REF!</v>
      </c>
      <c r="IN86" s="256">
        <f t="shared" si="204"/>
        <v>0</v>
      </c>
      <c r="IO86" s="256" t="e">
        <f t="shared" si="205"/>
        <v>#REF!</v>
      </c>
      <c r="IP86" s="256">
        <f t="shared" si="206"/>
        <v>0</v>
      </c>
      <c r="IQ86" s="257">
        <f t="shared" si="207"/>
        <v>0</v>
      </c>
      <c r="IR86" s="404" t="e">
        <f t="shared" si="195"/>
        <v>#REF!</v>
      </c>
      <c r="IS86" s="250">
        <f t="shared" si="202"/>
        <v>15</v>
      </c>
      <c r="IT86" s="258" t="e">
        <f t="shared" si="328"/>
        <v>#REF!</v>
      </c>
      <c r="IU86" s="664">
        <v>2400</v>
      </c>
      <c r="IV86" s="409">
        <v>3</v>
      </c>
      <c r="IW86" s="648" t="s">
        <v>224</v>
      </c>
      <c r="IX86" s="649" t="e">
        <f t="shared" si="196"/>
        <v>#REF!</v>
      </c>
      <c r="IY86" s="650" t="e">
        <f t="shared" si="329"/>
        <v>#REF!</v>
      </c>
      <c r="IZ86" s="651">
        <v>3</v>
      </c>
      <c r="JA86" s="652">
        <v>2</v>
      </c>
      <c r="JB86" s="650" t="e">
        <f t="shared" si="330"/>
        <v>#REF!</v>
      </c>
      <c r="JC86" s="651">
        <f t="shared" si="337"/>
        <v>3</v>
      </c>
      <c r="JD86" s="652">
        <f t="shared" si="337"/>
        <v>2</v>
      </c>
      <c r="JE86" s="653" t="e">
        <f t="shared" si="331"/>
        <v>#REF!</v>
      </c>
      <c r="JF86" s="654">
        <v>3</v>
      </c>
      <c r="JG86" s="652">
        <v>2</v>
      </c>
      <c r="JH86" s="653"/>
      <c r="JI86" s="654"/>
      <c r="JJ86" s="655"/>
      <c r="JK86" s="418"/>
      <c r="JL86" s="419"/>
      <c r="JM86" s="420"/>
      <c r="JN86" s="662">
        <v>1</v>
      </c>
      <c r="JO86" s="662">
        <v>1.4</v>
      </c>
      <c r="JP86" s="662">
        <v>1</v>
      </c>
      <c r="JQ86" s="662">
        <v>1</v>
      </c>
      <c r="JR86" s="663">
        <v>1</v>
      </c>
      <c r="JS86" s="658" t="e">
        <f t="shared" si="201"/>
        <v>#REF!</v>
      </c>
    </row>
    <row r="87" spans="25:279" ht="20.100000000000001" hidden="1" customHeight="1">
      <c r="Y87" s="380" t="e">
        <f>N!IK62</f>
        <v>#REF!</v>
      </c>
      <c r="Z87" s="377" t="s">
        <v>44</v>
      </c>
      <c r="AA87" s="244">
        <f>IF(AA$32="",IF(AA$31="",(SUMIF(S!$HC$15:$HL$15,'Ciclo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Semaforico'!AA$30,O!$HC62:$HL62))*AA$31),(SUMIF(S!$HC$15:$HL$15,'Ciclo Semaforico'!AA$32,S!$HC62:$HL62)+SUMIF(N!$HC$15:$HL$15,'Ciclo Semaforico'!AA$32,N!$HC62:$HL62)+SUMIF(E!$HC$15:$HL$15,'Ciclo Semaforico'!AA$32,E!$HC62:$HL62)+SUMIF(O!$HC$15:$HL$15,'Ciclo Semaforico'!AA$32,O!$HC62:$HL62))-IF(AA$31="",(SUMIF(S!$HC$15:$HL$15,'Ciclo Semaforico'!AA$30,S!$HC62:$HL62)+SUMIF(N!$HC$15:$HL$15,'Ciclo Semaforico'!AA$30,N!$HC62:$HL62)+SUMIF(E!$HC$15:$HL$15,'Ciclo Semaforico'!AA$30,E!$HC62:$HL62)+SUMIF(O!$HC$15:$HL$15,'Ciclo Semaforico'!AA$30,O!$HC62:$HL62)),(SUMIF(S!$HC$15:$HL$15,'Ciclo Semaforico'!AA$30,S!$HC62:$HL62)+SUMIF(N!$HC$15:$HL$15,'Ciclo Semaforico'!AA$30,N!$HC62:$HL62)+SUMIF(E!$HC$15:$HL$15,'Ciclo Semaforico'!AA$30,E!$HC62:$HL62)+SUMIF(O!$HC$15:$HL$15,'Ciclo Semaforico'!AA$30,O!$HC62:$HL62))*AA$31))</f>
        <v>0</v>
      </c>
      <c r="AB87" s="245">
        <f>IF(AB$32="",IF(AB$31="",(SUMIF(S!$HC$15:$HL$15,'Ciclo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Semaforico'!AB$30,O!$HC62:$HL62))*AB$31),(SUMIF(S!$HC$15:$HL$15,'Ciclo Semaforico'!AB$32,S!$HC62:$HL62)+SUMIF(N!$HC$15:$HL$15,'Ciclo Semaforico'!AB$32,N!$HC62:$HL62)+SUMIF(E!$HC$15:$HL$15,'Ciclo Semaforico'!AB$32,E!$HC62:$HL62)+SUMIF(O!$HC$15:$HL$15,'Ciclo Semaforico'!AB$32,O!$HC62:$HL62))-IF(AB$31="",(SUMIF(S!$HC$15:$HL$15,'Ciclo Semaforico'!AB$30,S!$HC62:$HL62)+SUMIF(N!$HC$15:$HL$15,'Ciclo Semaforico'!AB$30,N!$HC62:$HL62)+SUMIF(E!$HC$15:$HL$15,'Ciclo Semaforico'!AB$30,E!$HC62:$HL62)+SUMIF(O!$HC$15:$HL$15,'Ciclo Semaforico'!AB$30,O!$HC62:$HL62)),(SUMIF(S!$HC$15:$HL$15,'Ciclo Semaforico'!AB$30,S!$HC62:$HL62)+SUMIF(N!$HC$15:$HL$15,'Ciclo Semaforico'!AB$30,N!$HC62:$HL62)+SUMIF(E!$HC$15:$HL$15,'Ciclo Semaforico'!AB$30,E!$HC62:$HL62)+SUMIF(O!$HC$15:$HL$15,'Ciclo Semaforico'!AB$30,O!$HC62:$HL62))*AB$31))</f>
        <v>0</v>
      </c>
      <c r="AC87" s="245">
        <f>IF(AC$32="",IF(AC$31="",(SUMIF(S!$HC$15:$HL$15,'Ciclo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Semaforico'!AC$30,O!$HC62:$HL62))*AC$31),(SUMIF(S!$HC$15:$HL$15,'Ciclo Semaforico'!AC$32,S!$HC62:$HL62)+SUMIF(N!$HC$15:$HL$15,'Ciclo Semaforico'!AC$32,N!$HC62:$HL62)+SUMIF(E!$HC$15:$HL$15,'Ciclo Semaforico'!AC$32,E!$HC62:$HL62)+SUMIF(O!$HC$15:$HL$15,'Ciclo Semaforico'!AC$32,O!$HC62:$HL62))-IF(AC$31="",(SUMIF(S!$HC$15:$HL$15,'Ciclo Semaforico'!AC$30,S!$HC62:$HL62)+SUMIF(N!$HC$15:$HL$15,'Ciclo Semaforico'!AC$30,N!$HC62:$HL62)+SUMIF(E!$HC$15:$HL$15,'Ciclo Semaforico'!AC$30,E!$HC62:$HL62)+SUMIF(O!$HC$15:$HL$15,'Ciclo Semaforico'!AC$30,O!$HC62:$HL62)),(SUMIF(S!$HC$15:$HL$15,'Ciclo Semaforico'!AC$30,S!$HC62:$HL62)+SUMIF(N!$HC$15:$HL$15,'Ciclo Semaforico'!AC$30,N!$HC62:$HL62)+SUMIF(E!$HC$15:$HL$15,'Ciclo Semaforico'!AC$30,E!$HC62:$HL62)+SUMIF(O!$HC$15:$HL$15,'Ciclo Semaforico'!AC$30,O!$HC62:$HL62))*AC$31))</f>
        <v>0</v>
      </c>
      <c r="AD87" s="245">
        <f>IF(AD$32="",IF(AD$31="",(SUMIF(S!$HC$15:$HL$15,'Ciclo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Semaforico'!AD$30,O!$HC62:$HL62))*AD$31),(SUMIF(S!$HC$15:$HL$15,'Ciclo Semaforico'!AD$32,S!$HC62:$HL62)+SUMIF(N!$HC$15:$HL$15,'Ciclo Semaforico'!AD$32,N!$HC62:$HL62)+SUMIF(E!$HC$15:$HL$15,'Ciclo Semaforico'!AD$32,E!$HC62:$HL62)+SUMIF(O!$HC$15:$HL$15,'Ciclo Semaforico'!AD$32,O!$HC62:$HL62))-IF(AD$31="",(SUMIF(S!$HC$15:$HL$15,'Ciclo Semaforico'!AD$30,S!$HC62:$HL62)+SUMIF(N!$HC$15:$HL$15,'Ciclo Semaforico'!AD$30,N!$HC62:$HL62)+SUMIF(E!$HC$15:$HL$15,'Ciclo Semaforico'!AD$30,E!$HC62:$HL62)+SUMIF(O!$HC$15:$HL$15,'Ciclo Semaforico'!AD$30,O!$HC62:$HL62)),(SUMIF(S!$HC$15:$HL$15,'Ciclo Semaforico'!AD$30,S!$HC62:$HL62)+SUMIF(N!$HC$15:$HL$15,'Ciclo Semaforico'!AD$30,N!$HC62:$HL62)+SUMIF(E!$HC$15:$HL$15,'Ciclo Semaforico'!AD$30,E!$HC62:$HL62)+SUMIF(O!$HC$15:$HL$15,'Ciclo Semaforico'!AD$30,O!$HC62:$HL62))*AD$31))</f>
        <v>0</v>
      </c>
      <c r="AE87" s="245" t="e">
        <f>IF(AE$32="",IF(AE$31="",(SUMIF(S!$HC$15:$HL$15,'Ciclo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Semaforico'!AE$30,O!$HC62:$HL62))*AE$31),(SUMIF(S!$HC$15:$HL$15,'Ciclo Semaforico'!AE$32,S!$HC62:$HL62)+SUMIF(N!$HC$15:$HL$15,'Ciclo Semaforico'!AE$32,N!$HC62:$HL62)+SUMIF(E!$HC$15:$HL$15,'Ciclo Semaforico'!AE$32,E!$HC62:$HL62)+SUMIF(O!$HC$15:$HL$15,'Ciclo Semaforico'!AE$32,O!$HC62:$HL62))-IF(AE$31="",(SUMIF(S!$HC$15:$HL$15,'Ciclo Semaforico'!AE$30,S!$HC62:$HL62)+SUMIF(N!$HC$15:$HL$15,'Ciclo Semaforico'!AE$30,N!$HC62:$HL62)+SUMIF(E!$HC$15:$HL$15,'Ciclo Semaforico'!AE$30,E!$HC62:$HL62)+SUMIF(O!$HC$15:$HL$15,'Ciclo Semaforico'!AE$30,O!$HC62:$HL62)),(SUMIF(S!$HC$15:$HL$15,'Ciclo Semaforico'!AE$30,S!$HC62:$HL62)+SUMIF(N!$HC$15:$HL$15,'Ciclo Semaforico'!AE$30,N!$HC62:$HL62)+SUMIF(E!$HC$15:$HL$15,'Ciclo Semaforico'!AE$30,E!$HC62:$HL62)+SUMIF(O!$HC$15:$HL$15,'Ciclo Semaforico'!AE$30,O!$HC62:$HL62))*AE$31))</f>
        <v>#REF!</v>
      </c>
      <c r="AF87" s="245">
        <f>IF(AF$32="",IF(AF$31="",(SUMIF(S!$HC$15:$HL$15,'Ciclo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Semaforico'!AF$30,O!$HC62:$HL62))*AF$31),(SUMIF(S!$HC$15:$HL$15,'Ciclo Semaforico'!AF$32,S!$HC62:$HL62)+SUMIF(N!$HC$15:$HL$15,'Ciclo Semaforico'!AF$32,N!$HC62:$HL62)+SUMIF(E!$HC$15:$HL$15,'Ciclo Semaforico'!AF$32,E!$HC62:$HL62)+SUMIF(O!$HC$15:$HL$15,'Ciclo Semaforico'!AF$32,O!$HC62:$HL62))-IF(AF$31="",(SUMIF(S!$HC$15:$HL$15,'Ciclo Semaforico'!AF$30,S!$HC62:$HL62)+SUMIF(N!$HC$15:$HL$15,'Ciclo Semaforico'!AF$30,N!$HC62:$HL62)+SUMIF(E!$HC$15:$HL$15,'Ciclo Semaforico'!AF$30,E!$HC62:$HL62)+SUMIF(O!$HC$15:$HL$15,'Ciclo Semaforico'!AF$30,O!$HC62:$HL62)),(SUMIF(S!$HC$15:$HL$15,'Ciclo Semaforico'!AF$30,S!$HC62:$HL62)+SUMIF(N!$HC$15:$HL$15,'Ciclo Semaforico'!AF$30,N!$HC62:$HL62)+SUMIF(E!$HC$15:$HL$15,'Ciclo Semaforico'!AF$30,E!$HC62:$HL62)+SUMIF(O!$HC$15:$HL$15,'Ciclo Semaforico'!AF$30,O!$HC62:$HL62))*AF$31))</f>
        <v>0</v>
      </c>
      <c r="AG87" s="245">
        <f>IF(AG$32="",IF(AG$31="",(SUMIF(S!$HC$15:$HL$15,'Ciclo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Semaforico'!AG$30,O!$HC62:$HL62))*AG$31),(SUMIF(S!$HC$15:$HL$15,'Ciclo Semaforico'!AG$32,S!$HC62:$HL62)+SUMIF(N!$HC$15:$HL$15,'Ciclo Semaforico'!AG$32,N!$HC62:$HL62)+SUMIF(E!$HC$15:$HL$15,'Ciclo Semaforico'!AG$32,E!$HC62:$HL62)+SUMIF(O!$HC$15:$HL$15,'Ciclo Semaforico'!AG$32,O!$HC62:$HL62))-IF(AG$31="",(SUMIF(S!$HC$15:$HL$15,'Ciclo Semaforico'!AG$30,S!$HC62:$HL62)+SUMIF(N!$HC$15:$HL$15,'Ciclo Semaforico'!AG$30,N!$HC62:$HL62)+SUMIF(E!$HC$15:$HL$15,'Ciclo Semaforico'!AG$30,E!$HC62:$HL62)+SUMIF(O!$HC$15:$HL$15,'Ciclo Semaforico'!AG$30,O!$HC62:$HL62)),(SUMIF(S!$HC$15:$HL$15,'Ciclo Semaforico'!AG$30,S!$HC62:$HL62)+SUMIF(N!$HC$15:$HL$15,'Ciclo Semaforico'!AG$30,N!$HC62:$HL62)+SUMIF(E!$HC$15:$HL$15,'Ciclo Semaforico'!AG$30,E!$HC62:$HL62)+SUMIF(O!$HC$15:$HL$15,'Ciclo Semaforico'!AG$30,O!$HC62:$HL62))*AG$31))</f>
        <v>0</v>
      </c>
      <c r="AH87" s="245">
        <f>IF(AH$32="",IF(AH$31="",(SUMIF(S!$HC$15:$HL$15,'Ciclo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Semaforico'!AH$30,O!$HC62:$HL62))*AH$31),(SUMIF(S!$HC$15:$HL$15,'Ciclo Semaforico'!AH$32,S!$HC62:$HL62)+SUMIF(N!$HC$15:$HL$15,'Ciclo Semaforico'!AH$32,N!$HC62:$HL62)+SUMIF(E!$HC$15:$HL$15,'Ciclo Semaforico'!AH$32,E!$HC62:$HL62)+SUMIF(O!$HC$15:$HL$15,'Ciclo Semaforico'!AH$32,O!$HC62:$HL62))-IF(AH$31="",(SUMIF(S!$HC$15:$HL$15,'Ciclo Semaforico'!AH$30,S!$HC62:$HL62)+SUMIF(N!$HC$15:$HL$15,'Ciclo Semaforico'!AH$30,N!$HC62:$HL62)+SUMIF(E!$HC$15:$HL$15,'Ciclo Semaforico'!AH$30,E!$HC62:$HL62)+SUMIF(O!$HC$15:$HL$15,'Ciclo Semaforico'!AH$30,O!$HC62:$HL62)),(SUMIF(S!$HC$15:$HL$15,'Ciclo Semaforico'!AH$30,S!$HC62:$HL62)+SUMIF(N!$HC$15:$HL$15,'Ciclo Semaforico'!AH$30,N!$HC62:$HL62)+SUMIF(E!$HC$15:$HL$15,'Ciclo Semaforico'!AH$30,E!$HC62:$HL62)+SUMIF(O!$HC$15:$HL$15,'Ciclo Semaforico'!AH$30,O!$HC62:$HL62))*AH$31))</f>
        <v>0</v>
      </c>
      <c r="AI87" s="245">
        <f>IF(AI$32="",IF(AI$31="",(SUMIF(S!$HC$15:$HL$15,'Ciclo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Semaforico'!AI$30,O!$HC62:$HL62))*AI$31),(SUMIF(S!$HC$15:$HL$15,'Ciclo Semaforico'!AI$32,S!$HC62:$HL62)+SUMIF(N!$HC$15:$HL$15,'Ciclo Semaforico'!AI$32,N!$HC62:$HL62)+SUMIF(E!$HC$15:$HL$15,'Ciclo Semaforico'!AI$32,E!$HC62:$HL62)+SUMIF(O!$HC$15:$HL$15,'Ciclo Semaforico'!AI$32,O!$HC62:$HL62))-IF(AI$31="",(SUMIF(S!$HC$15:$HL$15,'Ciclo Semaforico'!AI$30,S!$HC62:$HL62)+SUMIF(N!$HC$15:$HL$15,'Ciclo Semaforico'!AI$30,N!$HC62:$HL62)+SUMIF(E!$HC$15:$HL$15,'Ciclo Semaforico'!AI$30,E!$HC62:$HL62)+SUMIF(O!$HC$15:$HL$15,'Ciclo Semaforico'!AI$30,O!$HC62:$HL62)),(SUMIF(S!$HC$15:$HL$15,'Ciclo Semaforico'!AI$30,S!$HC62:$HL62)+SUMIF(N!$HC$15:$HL$15,'Ciclo Semaforico'!AI$30,N!$HC62:$HL62)+SUMIF(E!$HC$15:$HL$15,'Ciclo Semaforico'!AI$30,E!$HC62:$HL62)+SUMIF(O!$HC$15:$HL$15,'Ciclo Semaforico'!AI$30,O!$HC62:$HL62))*AI$31))</f>
        <v>0</v>
      </c>
      <c r="AJ87" s="245">
        <f>IF(AJ$32="",IF(AJ$31="",(SUMIF(S!$HC$15:$HL$15,'Ciclo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Semaforico'!AJ$30,O!$HC62:$HL62))*AJ$31),(SUMIF(S!$HC$15:$HL$15,'Ciclo Semaforico'!AJ$32,S!$HC62:$HL62)+SUMIF(N!$HC$15:$HL$15,'Ciclo Semaforico'!AJ$32,N!$HC62:$HL62)+SUMIF(E!$HC$15:$HL$15,'Ciclo Semaforico'!AJ$32,E!$HC62:$HL62)+SUMIF(O!$HC$15:$HL$15,'Ciclo Semaforico'!AJ$32,O!$HC62:$HL62))-IF(AJ$31="",(SUMIF(S!$HC$15:$HL$15,'Ciclo Semaforico'!AJ$30,S!$HC62:$HL62)+SUMIF(N!$HC$15:$HL$15,'Ciclo Semaforico'!AJ$30,N!$HC62:$HL62)+SUMIF(E!$HC$15:$HL$15,'Ciclo Semaforico'!AJ$30,E!$HC62:$HL62)+SUMIF(O!$HC$15:$HL$15,'Ciclo Semaforico'!AJ$30,O!$HC62:$HL62)),(SUMIF(S!$HC$15:$HL$15,'Ciclo Semaforico'!AJ$30,S!$HC62:$HL62)+SUMIF(N!$HC$15:$HL$15,'Ciclo Semaforico'!AJ$30,N!$HC62:$HL62)+SUMIF(E!$HC$15:$HL$15,'Ciclo Semaforico'!AJ$30,E!$HC62:$HL62)+SUMIF(O!$HC$15:$HL$15,'Ciclo Semaforico'!AJ$30,O!$HC62:$HL62))*AJ$31))</f>
        <v>0</v>
      </c>
      <c r="AK87" s="245">
        <f>IF(AK$32="",IF(AK$31="",(SUMIF(S!$HC$15:$HL$15,'Ciclo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Semaforico'!AK$30,O!$HC62:$HL62))*AK$31),(SUMIF(S!$HC$15:$HL$15,'Ciclo Semaforico'!AK$32,S!$HC62:$HL62)+SUMIF(N!$HC$15:$HL$15,'Ciclo Semaforico'!AK$32,N!$HC62:$HL62)+SUMIF(E!$HC$15:$HL$15,'Ciclo Semaforico'!AK$32,E!$HC62:$HL62)+SUMIF(O!$HC$15:$HL$15,'Ciclo Semaforico'!AK$32,O!$HC62:$HL62))-IF(AK$31="",(SUMIF(S!$HC$15:$HL$15,'Ciclo Semaforico'!AK$30,S!$HC62:$HL62)+SUMIF(N!$HC$15:$HL$15,'Ciclo Semaforico'!AK$30,N!$HC62:$HL62)+SUMIF(E!$HC$15:$HL$15,'Ciclo Semaforico'!AK$30,E!$HC62:$HL62)+SUMIF(O!$HC$15:$HL$15,'Ciclo Semaforico'!AK$30,O!$HC62:$HL62)),(SUMIF(S!$HC$15:$HL$15,'Ciclo Semaforico'!AK$30,S!$HC62:$HL62)+SUMIF(N!$HC$15:$HL$15,'Ciclo Semaforico'!AK$30,N!$HC62:$HL62)+SUMIF(E!$HC$15:$HL$15,'Ciclo Semaforico'!AK$30,E!$HC62:$HL62)+SUMIF(O!$HC$15:$HL$15,'Ciclo Semaforico'!AK$30,O!$HC62:$HL62))*AK$31))</f>
        <v>0</v>
      </c>
      <c r="AL87" s="246">
        <f>IF(AL$32="",IF(AL$31="",(SUMIF(S!$HC$15:$HL$15,'Ciclo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Semaforico'!AL$30,O!$HC62:$HL62))*AL$31),(SUMIF(S!$HC$15:$HL$15,'Ciclo Semaforico'!AL$32,S!$HC62:$HL62)+SUMIF(N!$HC$15:$HL$15,'Ciclo Semaforico'!AL$32,N!$HC62:$HL62)+SUMIF(E!$HC$15:$HL$15,'Ciclo Semaforico'!AL$32,E!$HC62:$HL62)+SUMIF(O!$HC$15:$HL$15,'Ciclo Semaforico'!AL$32,O!$HC62:$HL62))-IF(AL$31="",(SUMIF(S!$HC$15:$HL$15,'Ciclo Semaforico'!AL$30,S!$HC62:$HL62)+SUMIF(N!$HC$15:$HL$15,'Ciclo Semaforico'!AL$30,N!$HC62:$HL62)+SUMIF(E!$HC$15:$HL$15,'Ciclo Semaforico'!AL$30,E!$HC62:$HL62)+SUMIF(O!$HC$15:$HL$15,'Ciclo Semaforico'!AL$30,O!$HC62:$HL62)),(SUMIF(S!$HC$15:$HL$15,'Ciclo Semaforico'!AL$30,S!$HC62:$HL62)+SUMIF(N!$HC$15:$HL$15,'Ciclo Semaforico'!AL$30,N!$HC62:$HL62)+SUMIF(E!$HC$15:$HL$15,'Ciclo Semaforico'!AL$30,E!$HC62:$HL62)+SUMIF(O!$HC$15:$HL$15,'Ciclo Semaforico'!AL$30,O!$HC62:$HL62))*AL$31))</f>
        <v>0</v>
      </c>
      <c r="AM87" s="244">
        <f>IF(AM$32="",IF(AM$31="",(SUMIF(S!$HC$15:$HL$15,'Ciclo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Semaforico'!AM$30,O!$HC62:$HL62))*AM$31),(SUMIF(S!$HC$15:$HL$15,'Ciclo Semaforico'!AM$32,S!$HC62:$HL62)+SUMIF(N!$HC$15:$HL$15,'Ciclo Semaforico'!AM$32,N!$HC62:$HL62)+SUMIF(E!$HC$15:$HL$15,'Ciclo Semaforico'!AM$32,E!$HC62:$HL62)+SUMIF(O!$HC$15:$HL$15,'Ciclo Semaforico'!AM$32,O!$HC62:$HL62))-IF(AM$31="",(SUMIF(S!$HC$15:$HL$15,'Ciclo Semaforico'!AM$30,S!$HC62:$HL62)+SUMIF(N!$HC$15:$HL$15,'Ciclo Semaforico'!AM$30,N!$HC62:$HL62)+SUMIF(E!$HC$15:$HL$15,'Ciclo Semaforico'!AM$30,E!$HC62:$HL62)+SUMIF(O!$HC$15:$HL$15,'Ciclo Semaforico'!AM$30,O!$HC62:$HL62)),(SUMIF(S!$HC$15:$HL$15,'Ciclo Semaforico'!AM$30,S!$HC62:$HL62)+SUMIF(N!$HC$15:$HL$15,'Ciclo Semaforico'!AM$30,N!$HC62:$HL62)+SUMIF(E!$HC$15:$HL$15,'Ciclo Semaforico'!AM$30,E!$HC62:$HL62)+SUMIF(O!$HC$15:$HL$15,'Ciclo Semaforico'!AM$30,O!$HC62:$HL62))*AM$31))</f>
        <v>0</v>
      </c>
      <c r="AN87" s="245">
        <f>IF(AN$32="",IF(AN$31="",(SUMIF(S!$HC$15:$HL$15,'Ciclo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Semaforico'!AN$30,O!$HC62:$HL62))*AN$31),(SUMIF(S!$HC$15:$HL$15,'Ciclo Semaforico'!AN$32,S!$HC62:$HL62)+SUMIF(N!$HC$15:$HL$15,'Ciclo Semaforico'!AN$32,N!$HC62:$HL62)+SUMIF(E!$HC$15:$HL$15,'Ciclo Semaforico'!AN$32,E!$HC62:$HL62)+SUMIF(O!$HC$15:$HL$15,'Ciclo Semaforico'!AN$32,O!$HC62:$HL62))-IF(AN$31="",(SUMIF(S!$HC$15:$HL$15,'Ciclo Semaforico'!AN$30,S!$HC62:$HL62)+SUMIF(N!$HC$15:$HL$15,'Ciclo Semaforico'!AN$30,N!$HC62:$HL62)+SUMIF(E!$HC$15:$HL$15,'Ciclo Semaforico'!AN$30,E!$HC62:$HL62)+SUMIF(O!$HC$15:$HL$15,'Ciclo Semaforico'!AN$30,O!$HC62:$HL62)),(SUMIF(S!$HC$15:$HL$15,'Ciclo Semaforico'!AN$30,S!$HC62:$HL62)+SUMIF(N!$HC$15:$HL$15,'Ciclo Semaforico'!AN$30,N!$HC62:$HL62)+SUMIF(E!$HC$15:$HL$15,'Ciclo Semaforico'!AN$30,E!$HC62:$HL62)+SUMIF(O!$HC$15:$HL$15,'Ciclo Semaforico'!AN$30,O!$HC62:$HL62))*AN$31))</f>
        <v>0</v>
      </c>
      <c r="AO87" s="245">
        <f>IF(AO$32="",IF(AO$31="",(SUMIF(S!$HC$15:$HL$15,'Ciclo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Semaforico'!AO$30,O!$HC62:$HL62))*AO$31),(SUMIF(S!$HC$15:$HL$15,'Ciclo Semaforico'!AO$32,S!$HC62:$HL62)+SUMIF(N!$HC$15:$HL$15,'Ciclo Semaforico'!AO$32,N!$HC62:$HL62)+SUMIF(E!$HC$15:$HL$15,'Ciclo Semaforico'!AO$32,E!$HC62:$HL62)+SUMIF(O!$HC$15:$HL$15,'Ciclo Semaforico'!AO$32,O!$HC62:$HL62))-IF(AO$31="",(SUMIF(S!$HC$15:$HL$15,'Ciclo Semaforico'!AO$30,S!$HC62:$HL62)+SUMIF(N!$HC$15:$HL$15,'Ciclo Semaforico'!AO$30,N!$HC62:$HL62)+SUMIF(E!$HC$15:$HL$15,'Ciclo Semaforico'!AO$30,E!$HC62:$HL62)+SUMIF(O!$HC$15:$HL$15,'Ciclo Semaforico'!AO$30,O!$HC62:$HL62)),(SUMIF(S!$HC$15:$HL$15,'Ciclo Semaforico'!AO$30,S!$HC62:$HL62)+SUMIF(N!$HC$15:$HL$15,'Ciclo Semaforico'!AO$30,N!$HC62:$HL62)+SUMIF(E!$HC$15:$HL$15,'Ciclo Semaforico'!AO$30,E!$HC62:$HL62)+SUMIF(O!$HC$15:$HL$15,'Ciclo Semaforico'!AO$30,O!$HC62:$HL62))*AO$31))</f>
        <v>0</v>
      </c>
      <c r="AP87" s="245">
        <f>IF(AP$32="",IF(AP$31="",(SUMIF(S!$HC$15:$HL$15,'Ciclo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Semaforico'!AP$30,O!$HC62:$HL62))*AP$31),(SUMIF(S!$HC$15:$HL$15,'Ciclo Semaforico'!AP$32,S!$HC62:$HL62)+SUMIF(N!$HC$15:$HL$15,'Ciclo Semaforico'!AP$32,N!$HC62:$HL62)+SUMIF(E!$HC$15:$HL$15,'Ciclo Semaforico'!AP$32,E!$HC62:$HL62)+SUMIF(O!$HC$15:$HL$15,'Ciclo Semaforico'!AP$32,O!$HC62:$HL62))-IF(AP$31="",(SUMIF(S!$HC$15:$HL$15,'Ciclo Semaforico'!AP$30,S!$HC62:$HL62)+SUMIF(N!$HC$15:$HL$15,'Ciclo Semaforico'!AP$30,N!$HC62:$HL62)+SUMIF(E!$HC$15:$HL$15,'Ciclo Semaforico'!AP$30,E!$HC62:$HL62)+SUMIF(O!$HC$15:$HL$15,'Ciclo Semaforico'!AP$30,O!$HC62:$HL62)),(SUMIF(S!$HC$15:$HL$15,'Ciclo Semaforico'!AP$30,S!$HC62:$HL62)+SUMIF(N!$HC$15:$HL$15,'Ciclo Semaforico'!AP$30,N!$HC62:$HL62)+SUMIF(E!$HC$15:$HL$15,'Ciclo Semaforico'!AP$30,E!$HC62:$HL62)+SUMIF(O!$HC$15:$HL$15,'Ciclo Semaforico'!AP$30,O!$HC62:$HL62))*AP$31))</f>
        <v>0</v>
      </c>
      <c r="AQ87" s="245">
        <f>IF(AQ$32="",IF(AQ$31="",(SUMIF(S!$HC$15:$HL$15,'Ciclo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Semaforico'!AQ$30,O!$HC62:$HL62))*AQ$31),(SUMIF(S!$HC$15:$HL$15,'Ciclo Semaforico'!AQ$32,S!$HC62:$HL62)+SUMIF(N!$HC$15:$HL$15,'Ciclo Semaforico'!AQ$32,N!$HC62:$HL62)+SUMIF(E!$HC$15:$HL$15,'Ciclo Semaforico'!AQ$32,E!$HC62:$HL62)+SUMIF(O!$HC$15:$HL$15,'Ciclo Semaforico'!AQ$32,O!$HC62:$HL62))-IF(AQ$31="",(SUMIF(S!$HC$15:$HL$15,'Ciclo Semaforico'!AQ$30,S!$HC62:$HL62)+SUMIF(N!$HC$15:$HL$15,'Ciclo Semaforico'!AQ$30,N!$HC62:$HL62)+SUMIF(E!$HC$15:$HL$15,'Ciclo Semaforico'!AQ$30,E!$HC62:$HL62)+SUMIF(O!$HC$15:$HL$15,'Ciclo Semaforico'!AQ$30,O!$HC62:$HL62)),(SUMIF(S!$HC$15:$HL$15,'Ciclo Semaforico'!AQ$30,S!$HC62:$HL62)+SUMIF(N!$HC$15:$HL$15,'Ciclo Semaforico'!AQ$30,N!$HC62:$HL62)+SUMIF(E!$HC$15:$HL$15,'Ciclo Semaforico'!AQ$30,E!$HC62:$HL62)+SUMIF(O!$HC$15:$HL$15,'Ciclo Semaforico'!AQ$30,O!$HC62:$HL62))*AQ$31))</f>
        <v>0</v>
      </c>
      <c r="AR87" s="245">
        <f>IF(AR$32="",IF(AR$31="",(SUMIF(S!$HC$15:$HL$15,'Ciclo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Semaforico'!AR$30,O!$HC62:$HL62))*AR$31),(SUMIF(S!$HC$15:$HL$15,'Ciclo Semaforico'!AR$32,S!$HC62:$HL62)+SUMIF(N!$HC$15:$HL$15,'Ciclo Semaforico'!AR$32,N!$HC62:$HL62)+SUMIF(E!$HC$15:$HL$15,'Ciclo Semaforico'!AR$32,E!$HC62:$HL62)+SUMIF(O!$HC$15:$HL$15,'Ciclo Semaforico'!AR$32,O!$HC62:$HL62))-IF(AR$31="",(SUMIF(S!$HC$15:$HL$15,'Ciclo Semaforico'!AR$30,S!$HC62:$HL62)+SUMIF(N!$HC$15:$HL$15,'Ciclo Semaforico'!AR$30,N!$HC62:$HL62)+SUMIF(E!$HC$15:$HL$15,'Ciclo Semaforico'!AR$30,E!$HC62:$HL62)+SUMIF(O!$HC$15:$HL$15,'Ciclo Semaforico'!AR$30,O!$HC62:$HL62)),(SUMIF(S!$HC$15:$HL$15,'Ciclo Semaforico'!AR$30,S!$HC62:$HL62)+SUMIF(N!$HC$15:$HL$15,'Ciclo Semaforico'!AR$30,N!$HC62:$HL62)+SUMIF(E!$HC$15:$HL$15,'Ciclo Semaforico'!AR$30,E!$HC62:$HL62)+SUMIF(O!$HC$15:$HL$15,'Ciclo Semaforico'!AR$30,O!$HC62:$HL62))*AR$31))</f>
        <v>0</v>
      </c>
      <c r="AS87" s="245">
        <f>IF(AS$32="",IF(AS$31="",(SUMIF(S!$HC$15:$HL$15,'Ciclo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Semaforico'!AS$30,O!$HC62:$HL62))*AS$31),(SUMIF(S!$HC$15:$HL$15,'Ciclo Semaforico'!AS$32,S!$HC62:$HL62)+SUMIF(N!$HC$15:$HL$15,'Ciclo Semaforico'!AS$32,N!$HC62:$HL62)+SUMIF(E!$HC$15:$HL$15,'Ciclo Semaforico'!AS$32,E!$HC62:$HL62)+SUMIF(O!$HC$15:$HL$15,'Ciclo Semaforico'!AS$32,O!$HC62:$HL62))-IF(AS$31="",(SUMIF(S!$HC$15:$HL$15,'Ciclo Semaforico'!AS$30,S!$HC62:$HL62)+SUMIF(N!$HC$15:$HL$15,'Ciclo Semaforico'!AS$30,N!$HC62:$HL62)+SUMIF(E!$HC$15:$HL$15,'Ciclo Semaforico'!AS$30,E!$HC62:$HL62)+SUMIF(O!$HC$15:$HL$15,'Ciclo Semaforico'!AS$30,O!$HC62:$HL62)),(SUMIF(S!$HC$15:$HL$15,'Ciclo Semaforico'!AS$30,S!$HC62:$HL62)+SUMIF(N!$HC$15:$HL$15,'Ciclo Semaforico'!AS$30,N!$HC62:$HL62)+SUMIF(E!$HC$15:$HL$15,'Ciclo Semaforico'!AS$30,E!$HC62:$HL62)+SUMIF(O!$HC$15:$HL$15,'Ciclo Semaforico'!AS$30,O!$HC62:$HL62))*AS$31))</f>
        <v>0</v>
      </c>
      <c r="AT87" s="245">
        <f>IF(AT$32="",IF(AT$31="",(SUMIF(S!$HC$15:$HL$15,'Ciclo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Semaforico'!AT$30,O!$HC62:$HL62))*AT$31),(SUMIF(S!$HC$15:$HL$15,'Ciclo Semaforico'!AT$32,S!$HC62:$HL62)+SUMIF(N!$HC$15:$HL$15,'Ciclo Semaforico'!AT$32,N!$HC62:$HL62)+SUMIF(E!$HC$15:$HL$15,'Ciclo Semaforico'!AT$32,E!$HC62:$HL62)+SUMIF(O!$HC$15:$HL$15,'Ciclo Semaforico'!AT$32,O!$HC62:$HL62))-IF(AT$31="",(SUMIF(S!$HC$15:$HL$15,'Ciclo Semaforico'!AT$30,S!$HC62:$HL62)+SUMIF(N!$HC$15:$HL$15,'Ciclo Semaforico'!AT$30,N!$HC62:$HL62)+SUMIF(E!$HC$15:$HL$15,'Ciclo Semaforico'!AT$30,E!$HC62:$HL62)+SUMIF(O!$HC$15:$HL$15,'Ciclo Semaforico'!AT$30,O!$HC62:$HL62)),(SUMIF(S!$HC$15:$HL$15,'Ciclo Semaforico'!AT$30,S!$HC62:$HL62)+SUMIF(N!$HC$15:$HL$15,'Ciclo Semaforico'!AT$30,N!$HC62:$HL62)+SUMIF(E!$HC$15:$HL$15,'Ciclo Semaforico'!AT$30,E!$HC62:$HL62)+SUMIF(O!$HC$15:$HL$15,'Ciclo Semaforico'!AT$30,O!$HC62:$HL62))*AT$31))</f>
        <v>0</v>
      </c>
      <c r="AU87" s="245">
        <f>IF(AU$32="",IF(AU$31="",(SUMIF(S!$HC$15:$HL$15,'Ciclo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Semaforico'!AU$30,O!$HC62:$HL62))*AU$31),(SUMIF(S!$HC$15:$HL$15,'Ciclo Semaforico'!AU$32,S!$HC62:$HL62)+SUMIF(N!$HC$15:$HL$15,'Ciclo Semaforico'!AU$32,N!$HC62:$HL62)+SUMIF(E!$HC$15:$HL$15,'Ciclo Semaforico'!AU$32,E!$HC62:$HL62)+SUMIF(O!$HC$15:$HL$15,'Ciclo Semaforico'!AU$32,O!$HC62:$HL62))-IF(AU$31="",(SUMIF(S!$HC$15:$HL$15,'Ciclo Semaforico'!AU$30,S!$HC62:$HL62)+SUMIF(N!$HC$15:$HL$15,'Ciclo Semaforico'!AU$30,N!$HC62:$HL62)+SUMIF(E!$HC$15:$HL$15,'Ciclo Semaforico'!AU$30,E!$HC62:$HL62)+SUMIF(O!$HC$15:$HL$15,'Ciclo Semaforico'!AU$30,O!$HC62:$HL62)),(SUMIF(S!$HC$15:$HL$15,'Ciclo Semaforico'!AU$30,S!$HC62:$HL62)+SUMIF(N!$HC$15:$HL$15,'Ciclo Semaforico'!AU$30,N!$HC62:$HL62)+SUMIF(E!$HC$15:$HL$15,'Ciclo Semaforico'!AU$30,E!$HC62:$HL62)+SUMIF(O!$HC$15:$HL$15,'Ciclo Semaforico'!AU$30,O!$HC62:$HL62))*AU$31))</f>
        <v>0</v>
      </c>
      <c r="AV87" s="245">
        <f>IF(AV$32="",IF(AV$31="",(SUMIF(S!$HC$15:$HL$15,'Ciclo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Semaforico'!AV$30,O!$HC62:$HL62))*AV$31),(SUMIF(S!$HC$15:$HL$15,'Ciclo Semaforico'!AV$32,S!$HC62:$HL62)+SUMIF(N!$HC$15:$HL$15,'Ciclo Semaforico'!AV$32,N!$HC62:$HL62)+SUMIF(E!$HC$15:$HL$15,'Ciclo Semaforico'!AV$32,E!$HC62:$HL62)+SUMIF(O!$HC$15:$HL$15,'Ciclo Semaforico'!AV$32,O!$HC62:$HL62))-IF(AV$31="",(SUMIF(S!$HC$15:$HL$15,'Ciclo Semaforico'!AV$30,S!$HC62:$HL62)+SUMIF(N!$HC$15:$HL$15,'Ciclo Semaforico'!AV$30,N!$HC62:$HL62)+SUMIF(E!$HC$15:$HL$15,'Ciclo Semaforico'!AV$30,E!$HC62:$HL62)+SUMIF(O!$HC$15:$HL$15,'Ciclo Semaforico'!AV$30,O!$HC62:$HL62)),(SUMIF(S!$HC$15:$HL$15,'Ciclo Semaforico'!AV$30,S!$HC62:$HL62)+SUMIF(N!$HC$15:$HL$15,'Ciclo Semaforico'!AV$30,N!$HC62:$HL62)+SUMIF(E!$HC$15:$HL$15,'Ciclo Semaforico'!AV$30,E!$HC62:$HL62)+SUMIF(O!$HC$15:$HL$15,'Ciclo Semaforico'!AV$30,O!$HC62:$HL62))*AV$31))</f>
        <v>0</v>
      </c>
      <c r="AW87" s="245">
        <f>IF(AW$32="",IF(AW$31="",(SUMIF(S!$HC$15:$HL$15,'Ciclo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Semaforico'!AW$30,O!$HC62:$HL62))*AW$31),(SUMIF(S!$HC$15:$HL$15,'Ciclo Semaforico'!AW$32,S!$HC62:$HL62)+SUMIF(N!$HC$15:$HL$15,'Ciclo Semaforico'!AW$32,N!$HC62:$HL62)+SUMIF(E!$HC$15:$HL$15,'Ciclo Semaforico'!AW$32,E!$HC62:$HL62)+SUMIF(O!$HC$15:$HL$15,'Ciclo Semaforico'!AW$32,O!$HC62:$HL62))-IF(AW$31="",(SUMIF(S!$HC$15:$HL$15,'Ciclo Semaforico'!AW$30,S!$HC62:$HL62)+SUMIF(N!$HC$15:$HL$15,'Ciclo Semaforico'!AW$30,N!$HC62:$HL62)+SUMIF(E!$HC$15:$HL$15,'Ciclo Semaforico'!AW$30,E!$HC62:$HL62)+SUMIF(O!$HC$15:$HL$15,'Ciclo Semaforico'!AW$30,O!$HC62:$HL62)),(SUMIF(S!$HC$15:$HL$15,'Ciclo Semaforico'!AW$30,S!$HC62:$HL62)+SUMIF(N!$HC$15:$HL$15,'Ciclo Semaforico'!AW$30,N!$HC62:$HL62)+SUMIF(E!$HC$15:$HL$15,'Ciclo Semaforico'!AW$30,E!$HC62:$HL62)+SUMIF(O!$HC$15:$HL$15,'Ciclo Semaforico'!AW$30,O!$HC62:$HL62))*AW$31))</f>
        <v>0</v>
      </c>
      <c r="AX87" s="246">
        <f>IF(AX$32="",IF(AX$31="",(SUMIF(S!$HC$15:$HL$15,'Ciclo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Semaforico'!AX$30,O!$HC62:$HL62))*AX$31),(SUMIF(S!$HC$15:$HL$15,'Ciclo Semaforico'!AX$32,S!$HC62:$HL62)+SUMIF(N!$HC$15:$HL$15,'Ciclo Semaforico'!AX$32,N!$HC62:$HL62)+SUMIF(E!$HC$15:$HL$15,'Ciclo Semaforico'!AX$32,E!$HC62:$HL62)+SUMIF(O!$HC$15:$HL$15,'Ciclo Semaforico'!AX$32,O!$HC62:$HL62))-IF(AX$31="",(SUMIF(S!$HC$15:$HL$15,'Ciclo Semaforico'!AX$30,S!$HC62:$HL62)+SUMIF(N!$HC$15:$HL$15,'Ciclo Semaforico'!AX$30,N!$HC62:$HL62)+SUMIF(E!$HC$15:$HL$15,'Ciclo Semaforico'!AX$30,E!$HC62:$HL62)+SUMIF(O!$HC$15:$HL$15,'Ciclo Semaforico'!AX$30,O!$HC62:$HL62)),(SUMIF(S!$HC$15:$HL$15,'Ciclo Semaforico'!AX$30,S!$HC62:$HL62)+SUMIF(N!$HC$15:$HL$15,'Ciclo Semaforico'!AX$30,N!$HC62:$HL62)+SUMIF(E!$HC$15:$HL$15,'Ciclo Semaforico'!AX$30,E!$HC62:$HL62)+SUMIF(O!$HC$15:$HL$15,'Ciclo Semaforico'!AX$30,O!$HC62:$HL62))*AX$31))</f>
        <v>0</v>
      </c>
      <c r="AY87" s="244" t="e">
        <f>IF(AY$32="",IF(AY$31="",(SUMIF(S!$HC$15:$HL$15,'Ciclo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Semaforico'!AY$30,O!$HC62:$HL62))*AY$31),(SUMIF(S!$HC$15:$HL$15,'Ciclo Semaforico'!AY$32,S!$HC62:$HL62)+SUMIF(N!$HC$15:$HL$15,'Ciclo Semaforico'!AY$32,N!$HC62:$HL62)+SUMIF(E!$HC$15:$HL$15,'Ciclo Semaforico'!AY$32,E!$HC62:$HL62)+SUMIF(O!$HC$15:$HL$15,'Ciclo Semaforico'!AY$32,O!$HC62:$HL62))-IF(AY$31="",(SUMIF(S!$HC$15:$HL$15,'Ciclo Semaforico'!AY$30,S!$HC62:$HL62)+SUMIF(N!$HC$15:$HL$15,'Ciclo Semaforico'!AY$30,N!$HC62:$HL62)+SUMIF(E!$HC$15:$HL$15,'Ciclo Semaforico'!AY$30,E!$HC62:$HL62)+SUMIF(O!$HC$15:$HL$15,'Ciclo Semaforico'!AY$30,O!$HC62:$HL62)),(SUMIF(S!$HC$15:$HL$15,'Ciclo Semaforico'!AY$30,S!$HC62:$HL62)+SUMIF(N!$HC$15:$HL$15,'Ciclo Semaforico'!AY$30,N!$HC62:$HL62)+SUMIF(E!$HC$15:$HL$15,'Ciclo Semaforico'!AY$30,E!$HC62:$HL62)+SUMIF(O!$HC$15:$HL$15,'Ciclo Semaforico'!AY$30,O!$HC62:$HL62))*AY$31))</f>
        <v>#REF!</v>
      </c>
      <c r="AZ87" s="245" t="e">
        <f>IF(AZ$32="",IF(AZ$31="",(SUMIF(S!$HC$15:$HL$15,'Ciclo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Semaforico'!AZ$30,O!$HC62:$HL62))*AZ$31),(SUMIF(S!$HC$15:$HL$15,'Ciclo Semaforico'!AZ$32,S!$HC62:$HL62)+SUMIF(N!$HC$15:$HL$15,'Ciclo Semaforico'!AZ$32,N!$HC62:$HL62)+SUMIF(E!$HC$15:$HL$15,'Ciclo Semaforico'!AZ$32,E!$HC62:$HL62)+SUMIF(O!$HC$15:$HL$15,'Ciclo Semaforico'!AZ$32,O!$HC62:$HL62))-IF(AZ$31="",(SUMIF(S!$HC$15:$HL$15,'Ciclo Semaforico'!AZ$30,S!$HC62:$HL62)+SUMIF(N!$HC$15:$HL$15,'Ciclo Semaforico'!AZ$30,N!$HC62:$HL62)+SUMIF(E!$HC$15:$HL$15,'Ciclo Semaforico'!AZ$30,E!$HC62:$HL62)+SUMIF(O!$HC$15:$HL$15,'Ciclo Semaforico'!AZ$30,O!$HC62:$HL62)),(SUMIF(S!$HC$15:$HL$15,'Ciclo Semaforico'!AZ$30,S!$HC62:$HL62)+SUMIF(N!$HC$15:$HL$15,'Ciclo Semaforico'!AZ$30,N!$HC62:$HL62)+SUMIF(E!$HC$15:$HL$15,'Ciclo Semaforico'!AZ$30,E!$HC62:$HL62)+SUMIF(O!$HC$15:$HL$15,'Ciclo Semaforico'!AZ$30,O!$HC62:$HL62))*AZ$31))</f>
        <v>#REF!</v>
      </c>
      <c r="BA87" s="245" t="e">
        <f>IF(BA$32="",IF(BA$31="",(SUMIF(S!$HC$15:$HL$15,'Ciclo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Semaforico'!BA$30,O!$HC62:$HL62))*BA$31),(SUMIF(S!$HC$15:$HL$15,'Ciclo Semaforico'!BA$32,S!$HC62:$HL62)+SUMIF(N!$HC$15:$HL$15,'Ciclo Semaforico'!BA$32,N!$HC62:$HL62)+SUMIF(E!$HC$15:$HL$15,'Ciclo Semaforico'!BA$32,E!$HC62:$HL62)+SUMIF(O!$HC$15:$HL$15,'Ciclo Semaforico'!BA$32,O!$HC62:$HL62))-IF(BA$31="",(SUMIF(S!$HC$15:$HL$15,'Ciclo Semaforico'!BA$30,S!$HC62:$HL62)+SUMIF(N!$HC$15:$HL$15,'Ciclo Semaforico'!BA$30,N!$HC62:$HL62)+SUMIF(E!$HC$15:$HL$15,'Ciclo Semaforico'!BA$30,E!$HC62:$HL62)+SUMIF(O!$HC$15:$HL$15,'Ciclo Semaforico'!BA$30,O!$HC62:$HL62)),(SUMIF(S!$HC$15:$HL$15,'Ciclo Semaforico'!BA$30,S!$HC62:$HL62)+SUMIF(N!$HC$15:$HL$15,'Ciclo Semaforico'!BA$30,N!$HC62:$HL62)+SUMIF(E!$HC$15:$HL$15,'Ciclo Semaforico'!BA$30,E!$HC62:$HL62)+SUMIF(O!$HC$15:$HL$15,'Ciclo Semaforico'!BA$30,O!$HC62:$HL62))*BA$31))</f>
        <v>#REF!</v>
      </c>
      <c r="BB87" s="245" t="e">
        <f>IF(BB$32="",IF(BB$31="",(SUMIF(S!$HC$15:$HL$15,'Ciclo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Semaforico'!BB$30,O!$HC62:$HL62))*BB$31),(SUMIF(S!$HC$15:$HL$15,'Ciclo Semaforico'!BB$32,S!$HC62:$HL62)+SUMIF(N!$HC$15:$HL$15,'Ciclo Semaforico'!BB$32,N!$HC62:$HL62)+SUMIF(E!$HC$15:$HL$15,'Ciclo Semaforico'!BB$32,E!$HC62:$HL62)+SUMIF(O!$HC$15:$HL$15,'Ciclo Semaforico'!BB$32,O!$HC62:$HL62))-IF(BB$31="",(SUMIF(S!$HC$15:$HL$15,'Ciclo Semaforico'!BB$30,S!$HC62:$HL62)+SUMIF(N!$HC$15:$HL$15,'Ciclo Semaforico'!BB$30,N!$HC62:$HL62)+SUMIF(E!$HC$15:$HL$15,'Ciclo Semaforico'!BB$30,E!$HC62:$HL62)+SUMIF(O!$HC$15:$HL$15,'Ciclo Semaforico'!BB$30,O!$HC62:$HL62)),(SUMIF(S!$HC$15:$HL$15,'Ciclo Semaforico'!BB$30,S!$HC62:$HL62)+SUMIF(N!$HC$15:$HL$15,'Ciclo Semaforico'!BB$30,N!$HC62:$HL62)+SUMIF(E!$HC$15:$HL$15,'Ciclo Semaforico'!BB$30,E!$HC62:$HL62)+SUMIF(O!$HC$15:$HL$15,'Ciclo Semaforico'!BB$30,O!$HC62:$HL62))*BB$31))</f>
        <v>#REF!</v>
      </c>
      <c r="BC87" s="245" t="e">
        <f>IF(BC$32="",IF(BC$31="",(SUMIF(S!$HC$15:$HL$15,'Ciclo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Semaforico'!BC$30,O!$HC62:$HL62))*BC$31),(SUMIF(S!$HC$15:$HL$15,'Ciclo Semaforico'!BC$32,S!$HC62:$HL62)+SUMIF(N!$HC$15:$HL$15,'Ciclo Semaforico'!BC$32,N!$HC62:$HL62)+SUMIF(E!$HC$15:$HL$15,'Ciclo Semaforico'!BC$32,E!$HC62:$HL62)+SUMIF(O!$HC$15:$HL$15,'Ciclo Semaforico'!BC$32,O!$HC62:$HL62))-IF(BC$31="",(SUMIF(S!$HC$15:$HL$15,'Ciclo Semaforico'!BC$30,S!$HC62:$HL62)+SUMIF(N!$HC$15:$HL$15,'Ciclo Semaforico'!BC$30,N!$HC62:$HL62)+SUMIF(E!$HC$15:$HL$15,'Ciclo Semaforico'!BC$30,E!$HC62:$HL62)+SUMIF(O!$HC$15:$HL$15,'Ciclo Semaforico'!BC$30,O!$HC62:$HL62)),(SUMIF(S!$HC$15:$HL$15,'Ciclo Semaforico'!BC$30,S!$HC62:$HL62)+SUMIF(N!$HC$15:$HL$15,'Ciclo Semaforico'!BC$30,N!$HC62:$HL62)+SUMIF(E!$HC$15:$HL$15,'Ciclo Semaforico'!BC$30,E!$HC62:$HL62)+SUMIF(O!$HC$15:$HL$15,'Ciclo Semaforico'!BC$30,O!$HC62:$HL62))*BC$31))</f>
        <v>#REF!</v>
      </c>
      <c r="BD87" s="245" t="e">
        <f>IF(BD$32="",IF(BD$31="",(SUMIF(S!$HC$15:$HL$15,'Ciclo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Semaforico'!BD$30,O!$HC62:$HL62))*BD$31),(SUMIF(S!$HC$15:$HL$15,'Ciclo Semaforico'!BD$32,S!$HC62:$HL62)+SUMIF(N!$HC$15:$HL$15,'Ciclo Semaforico'!BD$32,N!$HC62:$HL62)+SUMIF(E!$HC$15:$HL$15,'Ciclo Semaforico'!BD$32,E!$HC62:$HL62)+SUMIF(O!$HC$15:$HL$15,'Ciclo Semaforico'!BD$32,O!$HC62:$HL62))-IF(BD$31="",(SUMIF(S!$HC$15:$HL$15,'Ciclo Semaforico'!BD$30,S!$HC62:$HL62)+SUMIF(N!$HC$15:$HL$15,'Ciclo Semaforico'!BD$30,N!$HC62:$HL62)+SUMIF(E!$HC$15:$HL$15,'Ciclo Semaforico'!BD$30,E!$HC62:$HL62)+SUMIF(O!$HC$15:$HL$15,'Ciclo Semaforico'!BD$30,O!$HC62:$HL62)),(SUMIF(S!$HC$15:$HL$15,'Ciclo Semaforico'!BD$30,S!$HC62:$HL62)+SUMIF(N!$HC$15:$HL$15,'Ciclo Semaforico'!BD$30,N!$HC62:$HL62)+SUMIF(E!$HC$15:$HL$15,'Ciclo Semaforico'!BD$30,E!$HC62:$HL62)+SUMIF(O!$HC$15:$HL$15,'Ciclo Semaforico'!BD$30,O!$HC62:$HL62))*BD$31))</f>
        <v>#REF!</v>
      </c>
      <c r="BE87" s="245">
        <f>IF(BE$32="",IF(BE$31="",(SUMIF(S!$HC$15:$HL$15,'Ciclo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Semaforico'!BE$30,O!$HC62:$HL62))*BE$31),(SUMIF(S!$HC$15:$HL$15,'Ciclo Semaforico'!BE$32,S!$HC62:$HL62)+SUMIF(N!$HC$15:$HL$15,'Ciclo Semaforico'!BE$32,N!$HC62:$HL62)+SUMIF(E!$HC$15:$HL$15,'Ciclo Semaforico'!BE$32,E!$HC62:$HL62)+SUMIF(O!$HC$15:$HL$15,'Ciclo Semaforico'!BE$32,O!$HC62:$HL62))-IF(BE$31="",(SUMIF(S!$HC$15:$HL$15,'Ciclo Semaforico'!BE$30,S!$HC62:$HL62)+SUMIF(N!$HC$15:$HL$15,'Ciclo Semaforico'!BE$30,N!$HC62:$HL62)+SUMIF(E!$HC$15:$HL$15,'Ciclo Semaforico'!BE$30,E!$HC62:$HL62)+SUMIF(O!$HC$15:$HL$15,'Ciclo Semaforico'!BE$30,O!$HC62:$HL62)),(SUMIF(S!$HC$15:$HL$15,'Ciclo Semaforico'!BE$30,S!$HC62:$HL62)+SUMIF(N!$HC$15:$HL$15,'Ciclo Semaforico'!BE$30,N!$HC62:$HL62)+SUMIF(E!$HC$15:$HL$15,'Ciclo Semaforico'!BE$30,E!$HC62:$HL62)+SUMIF(O!$HC$15:$HL$15,'Ciclo Semaforico'!BE$30,O!$HC62:$HL62))*BE$31))</f>
        <v>0</v>
      </c>
      <c r="BF87" s="245">
        <f>IF(BF$32="",IF(BF$31="",(SUMIF(S!$HC$15:$HL$15,'Ciclo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Semaforico'!BF$30,O!$HC62:$HL62))*BF$31),(SUMIF(S!$HC$15:$HL$15,'Ciclo Semaforico'!BF$32,S!$HC62:$HL62)+SUMIF(N!$HC$15:$HL$15,'Ciclo Semaforico'!BF$32,N!$HC62:$HL62)+SUMIF(E!$HC$15:$HL$15,'Ciclo Semaforico'!BF$32,E!$HC62:$HL62)+SUMIF(O!$HC$15:$HL$15,'Ciclo Semaforico'!BF$32,O!$HC62:$HL62))-IF(BF$31="",(SUMIF(S!$HC$15:$HL$15,'Ciclo Semaforico'!BF$30,S!$HC62:$HL62)+SUMIF(N!$HC$15:$HL$15,'Ciclo Semaforico'!BF$30,N!$HC62:$HL62)+SUMIF(E!$HC$15:$HL$15,'Ciclo Semaforico'!BF$30,E!$HC62:$HL62)+SUMIF(O!$HC$15:$HL$15,'Ciclo Semaforico'!BF$30,O!$HC62:$HL62)),(SUMIF(S!$HC$15:$HL$15,'Ciclo Semaforico'!BF$30,S!$HC62:$HL62)+SUMIF(N!$HC$15:$HL$15,'Ciclo Semaforico'!BF$30,N!$HC62:$HL62)+SUMIF(E!$HC$15:$HL$15,'Ciclo Semaforico'!BF$30,E!$HC62:$HL62)+SUMIF(O!$HC$15:$HL$15,'Ciclo Semaforico'!BF$30,O!$HC62:$HL62))*BF$31))</f>
        <v>0</v>
      </c>
      <c r="BG87" s="245">
        <f>IF(BG$32="",IF(BG$31="",(SUMIF(S!$HC$15:$HL$15,'Ciclo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Semaforico'!BG$30,O!$HC62:$HL62))*BG$31),(SUMIF(S!$HC$15:$HL$15,'Ciclo Semaforico'!BG$32,S!$HC62:$HL62)+SUMIF(N!$HC$15:$HL$15,'Ciclo Semaforico'!BG$32,N!$HC62:$HL62)+SUMIF(E!$HC$15:$HL$15,'Ciclo Semaforico'!BG$32,E!$HC62:$HL62)+SUMIF(O!$HC$15:$HL$15,'Ciclo Semaforico'!BG$32,O!$HC62:$HL62))-IF(BG$31="",(SUMIF(S!$HC$15:$HL$15,'Ciclo Semaforico'!BG$30,S!$HC62:$HL62)+SUMIF(N!$HC$15:$HL$15,'Ciclo Semaforico'!BG$30,N!$HC62:$HL62)+SUMIF(E!$HC$15:$HL$15,'Ciclo Semaforico'!BG$30,E!$HC62:$HL62)+SUMIF(O!$HC$15:$HL$15,'Ciclo Semaforico'!BG$30,O!$HC62:$HL62)),(SUMIF(S!$HC$15:$HL$15,'Ciclo Semaforico'!BG$30,S!$HC62:$HL62)+SUMIF(N!$HC$15:$HL$15,'Ciclo Semaforico'!BG$30,N!$HC62:$HL62)+SUMIF(E!$HC$15:$HL$15,'Ciclo Semaforico'!BG$30,E!$HC62:$HL62)+SUMIF(O!$HC$15:$HL$15,'Ciclo Semaforico'!BG$30,O!$HC62:$HL62))*BG$31))</f>
        <v>0</v>
      </c>
      <c r="BH87" s="245">
        <f>IF(BH$32="",IF(BH$31="",(SUMIF(S!$HC$15:$HL$15,'Ciclo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Semaforico'!BH$30,O!$HC62:$HL62))*BH$31),(SUMIF(S!$HC$15:$HL$15,'Ciclo Semaforico'!BH$32,S!$HC62:$HL62)+SUMIF(N!$HC$15:$HL$15,'Ciclo Semaforico'!BH$32,N!$HC62:$HL62)+SUMIF(E!$HC$15:$HL$15,'Ciclo Semaforico'!BH$32,E!$HC62:$HL62)+SUMIF(O!$HC$15:$HL$15,'Ciclo Semaforico'!BH$32,O!$HC62:$HL62))-IF(BH$31="",(SUMIF(S!$HC$15:$HL$15,'Ciclo Semaforico'!BH$30,S!$HC62:$HL62)+SUMIF(N!$HC$15:$HL$15,'Ciclo Semaforico'!BH$30,N!$HC62:$HL62)+SUMIF(E!$HC$15:$HL$15,'Ciclo Semaforico'!BH$30,E!$HC62:$HL62)+SUMIF(O!$HC$15:$HL$15,'Ciclo Semaforico'!BH$30,O!$HC62:$HL62)),(SUMIF(S!$HC$15:$HL$15,'Ciclo Semaforico'!BH$30,S!$HC62:$HL62)+SUMIF(N!$HC$15:$HL$15,'Ciclo Semaforico'!BH$30,N!$HC62:$HL62)+SUMIF(E!$HC$15:$HL$15,'Ciclo Semaforico'!BH$30,E!$HC62:$HL62)+SUMIF(O!$HC$15:$HL$15,'Ciclo Semaforico'!BH$30,O!$HC62:$HL62))*BH$31))</f>
        <v>0</v>
      </c>
      <c r="BI87" s="245">
        <f>IF(BI$32="",IF(BI$31="",(SUMIF(S!$HC$15:$HL$15,'Ciclo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Semaforico'!BI$30,O!$HC62:$HL62))*BI$31),(SUMIF(S!$HC$15:$HL$15,'Ciclo Semaforico'!BI$32,S!$HC62:$HL62)+SUMIF(N!$HC$15:$HL$15,'Ciclo Semaforico'!BI$32,N!$HC62:$HL62)+SUMIF(E!$HC$15:$HL$15,'Ciclo Semaforico'!BI$32,E!$HC62:$HL62)+SUMIF(O!$HC$15:$HL$15,'Ciclo Semaforico'!BI$32,O!$HC62:$HL62))-IF(BI$31="",(SUMIF(S!$HC$15:$HL$15,'Ciclo Semaforico'!BI$30,S!$HC62:$HL62)+SUMIF(N!$HC$15:$HL$15,'Ciclo Semaforico'!BI$30,N!$HC62:$HL62)+SUMIF(E!$HC$15:$HL$15,'Ciclo Semaforico'!BI$30,E!$HC62:$HL62)+SUMIF(O!$HC$15:$HL$15,'Ciclo Semaforico'!BI$30,O!$HC62:$HL62)),(SUMIF(S!$HC$15:$HL$15,'Ciclo Semaforico'!BI$30,S!$HC62:$HL62)+SUMIF(N!$HC$15:$HL$15,'Ciclo Semaforico'!BI$30,N!$HC62:$HL62)+SUMIF(E!$HC$15:$HL$15,'Ciclo Semaforico'!BI$30,E!$HC62:$HL62)+SUMIF(O!$HC$15:$HL$15,'Ciclo Semaforico'!BI$30,O!$HC62:$HL62))*BI$31))</f>
        <v>0</v>
      </c>
      <c r="BJ87" s="246">
        <f>IF(BJ$32="",IF(BJ$31="",(SUMIF(S!$HC$15:$HL$15,'Ciclo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Semaforico'!BJ$30,O!$HC62:$HL62))*BJ$31),(SUMIF(S!$HC$15:$HL$15,'Ciclo Semaforico'!BJ$32,S!$HC62:$HL62)+SUMIF(N!$HC$15:$HL$15,'Ciclo Semaforico'!BJ$32,N!$HC62:$HL62)+SUMIF(E!$HC$15:$HL$15,'Ciclo Semaforico'!BJ$32,E!$HC62:$HL62)+SUMIF(O!$HC$15:$HL$15,'Ciclo Semaforico'!BJ$32,O!$HC62:$HL62))-IF(BJ$31="",(SUMIF(S!$HC$15:$HL$15,'Ciclo Semaforico'!BJ$30,S!$HC62:$HL62)+SUMIF(N!$HC$15:$HL$15,'Ciclo Semaforico'!BJ$30,N!$HC62:$HL62)+SUMIF(E!$HC$15:$HL$15,'Ciclo Semaforico'!BJ$30,E!$HC62:$HL62)+SUMIF(O!$HC$15:$HL$15,'Ciclo Semaforico'!BJ$30,O!$HC62:$HL62)),(SUMIF(S!$HC$15:$HL$15,'Ciclo Semaforico'!BJ$30,S!$HC62:$HL62)+SUMIF(N!$HC$15:$HL$15,'Ciclo Semaforico'!BJ$30,N!$HC62:$HL62)+SUMIF(E!$HC$15:$HL$15,'Ciclo Semaforico'!BJ$30,E!$HC62:$HL62)+SUMIF(O!$HC$15:$HL$15,'Ciclo Semaforico'!BJ$30,O!$HC62:$HL62))*BJ$31))</f>
        <v>0</v>
      </c>
      <c r="BK87" s="244">
        <f>IF(BK$32="",IF(BK$31="",(SUMIF(S!$HC$15:$HL$15,'Ciclo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Semaforico'!BK$30,O!$HC62:$HL62))*BK$31),(SUMIF(S!$HC$15:$HL$15,'Ciclo Semaforico'!BK$32,S!$HC62:$HL62)+SUMIF(N!$HC$15:$HL$15,'Ciclo Semaforico'!BK$32,N!$HC62:$HL62)+SUMIF(E!$HC$15:$HL$15,'Ciclo Semaforico'!BK$32,E!$HC62:$HL62)+SUMIF(O!$HC$15:$HL$15,'Ciclo Semaforico'!BK$32,O!$HC62:$HL62))-IF(BK$31="",(SUMIF(S!$HC$15:$HL$15,'Ciclo Semaforico'!BK$30,S!$HC62:$HL62)+SUMIF(N!$HC$15:$HL$15,'Ciclo Semaforico'!BK$30,N!$HC62:$HL62)+SUMIF(E!$HC$15:$HL$15,'Ciclo Semaforico'!BK$30,E!$HC62:$HL62)+SUMIF(O!$HC$15:$HL$15,'Ciclo Semaforico'!BK$30,O!$HC62:$HL62)),(SUMIF(S!$HC$15:$HL$15,'Ciclo Semaforico'!BK$30,S!$HC62:$HL62)+SUMIF(N!$HC$15:$HL$15,'Ciclo Semaforico'!BK$30,N!$HC62:$HL62)+SUMIF(E!$HC$15:$HL$15,'Ciclo Semaforico'!BK$30,E!$HC62:$HL62)+SUMIF(O!$HC$15:$HL$15,'Ciclo Semaforico'!BK$30,O!$HC62:$HL62))*BK$31))</f>
        <v>0</v>
      </c>
      <c r="BL87" s="245">
        <f>IF(BL$32="",IF(BL$31="",(SUMIF(S!$HC$15:$HL$15,'Ciclo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Semaforico'!BL$30,O!$HC62:$HL62))*BL$31),(SUMIF(S!$HC$15:$HL$15,'Ciclo Semaforico'!BL$32,S!$HC62:$HL62)+SUMIF(N!$HC$15:$HL$15,'Ciclo Semaforico'!BL$32,N!$HC62:$HL62)+SUMIF(E!$HC$15:$HL$15,'Ciclo Semaforico'!BL$32,E!$HC62:$HL62)+SUMIF(O!$HC$15:$HL$15,'Ciclo Semaforico'!BL$32,O!$HC62:$HL62))-IF(BL$31="",(SUMIF(S!$HC$15:$HL$15,'Ciclo Semaforico'!BL$30,S!$HC62:$HL62)+SUMIF(N!$HC$15:$HL$15,'Ciclo Semaforico'!BL$30,N!$HC62:$HL62)+SUMIF(E!$HC$15:$HL$15,'Ciclo Semaforico'!BL$30,E!$HC62:$HL62)+SUMIF(O!$HC$15:$HL$15,'Ciclo Semaforico'!BL$30,O!$HC62:$HL62)),(SUMIF(S!$HC$15:$HL$15,'Ciclo Semaforico'!BL$30,S!$HC62:$HL62)+SUMIF(N!$HC$15:$HL$15,'Ciclo Semaforico'!BL$30,N!$HC62:$HL62)+SUMIF(E!$HC$15:$HL$15,'Ciclo Semaforico'!BL$30,E!$HC62:$HL62)+SUMIF(O!$HC$15:$HL$15,'Ciclo Semaforico'!BL$30,O!$HC62:$HL62))*BL$31))</f>
        <v>0</v>
      </c>
      <c r="BM87" s="245">
        <f>IF(BM$32="",IF(BM$31="",(SUMIF(S!$HC$15:$HL$15,'Ciclo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Semaforico'!BM$30,O!$HC62:$HL62))*BM$31),(SUMIF(S!$HC$15:$HL$15,'Ciclo Semaforico'!BM$32,S!$HC62:$HL62)+SUMIF(N!$HC$15:$HL$15,'Ciclo Semaforico'!BM$32,N!$HC62:$HL62)+SUMIF(E!$HC$15:$HL$15,'Ciclo Semaforico'!BM$32,E!$HC62:$HL62)+SUMIF(O!$HC$15:$HL$15,'Ciclo Semaforico'!BM$32,O!$HC62:$HL62))-IF(BM$31="",(SUMIF(S!$HC$15:$HL$15,'Ciclo Semaforico'!BM$30,S!$HC62:$HL62)+SUMIF(N!$HC$15:$HL$15,'Ciclo Semaforico'!BM$30,N!$HC62:$HL62)+SUMIF(E!$HC$15:$HL$15,'Ciclo Semaforico'!BM$30,E!$HC62:$HL62)+SUMIF(O!$HC$15:$HL$15,'Ciclo Semaforico'!BM$30,O!$HC62:$HL62)),(SUMIF(S!$HC$15:$HL$15,'Ciclo Semaforico'!BM$30,S!$HC62:$HL62)+SUMIF(N!$HC$15:$HL$15,'Ciclo Semaforico'!BM$30,N!$HC62:$HL62)+SUMIF(E!$HC$15:$HL$15,'Ciclo Semaforico'!BM$30,E!$HC62:$HL62)+SUMIF(O!$HC$15:$HL$15,'Ciclo Semaforico'!BM$30,O!$HC62:$HL62))*BM$31))</f>
        <v>0</v>
      </c>
      <c r="BN87" s="245">
        <f>IF(BN$32="",IF(BN$31="",(SUMIF(S!$HC$15:$HL$15,'Ciclo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Semaforico'!BN$30,O!$HC62:$HL62))*BN$31),(SUMIF(S!$HC$15:$HL$15,'Ciclo Semaforico'!BN$32,S!$HC62:$HL62)+SUMIF(N!$HC$15:$HL$15,'Ciclo Semaforico'!BN$32,N!$HC62:$HL62)+SUMIF(E!$HC$15:$HL$15,'Ciclo Semaforico'!BN$32,E!$HC62:$HL62)+SUMIF(O!$HC$15:$HL$15,'Ciclo Semaforico'!BN$32,O!$HC62:$HL62))-IF(BN$31="",(SUMIF(S!$HC$15:$HL$15,'Ciclo Semaforico'!BN$30,S!$HC62:$HL62)+SUMIF(N!$HC$15:$HL$15,'Ciclo Semaforico'!BN$30,N!$HC62:$HL62)+SUMIF(E!$HC$15:$HL$15,'Ciclo Semaforico'!BN$30,E!$HC62:$HL62)+SUMIF(O!$HC$15:$HL$15,'Ciclo Semaforico'!BN$30,O!$HC62:$HL62)),(SUMIF(S!$HC$15:$HL$15,'Ciclo Semaforico'!BN$30,S!$HC62:$HL62)+SUMIF(N!$HC$15:$HL$15,'Ciclo Semaforico'!BN$30,N!$HC62:$HL62)+SUMIF(E!$HC$15:$HL$15,'Ciclo Semaforico'!BN$30,E!$HC62:$HL62)+SUMIF(O!$HC$15:$HL$15,'Ciclo Semaforico'!BN$30,O!$HC62:$HL62))*BN$31))</f>
        <v>0</v>
      </c>
      <c r="BO87" s="245">
        <f>IF(BO$32="",IF(BO$31="",(SUMIF(S!$HC$15:$HL$15,'Ciclo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Semaforico'!BO$30,O!$HC62:$HL62))*BO$31),(SUMIF(S!$HC$15:$HL$15,'Ciclo Semaforico'!BO$32,S!$HC62:$HL62)+SUMIF(N!$HC$15:$HL$15,'Ciclo Semaforico'!BO$32,N!$HC62:$HL62)+SUMIF(E!$HC$15:$HL$15,'Ciclo Semaforico'!BO$32,E!$HC62:$HL62)+SUMIF(O!$HC$15:$HL$15,'Ciclo Semaforico'!BO$32,O!$HC62:$HL62))-IF(BO$31="",(SUMIF(S!$HC$15:$HL$15,'Ciclo Semaforico'!BO$30,S!$HC62:$HL62)+SUMIF(N!$HC$15:$HL$15,'Ciclo Semaforico'!BO$30,N!$HC62:$HL62)+SUMIF(E!$HC$15:$HL$15,'Ciclo Semaforico'!BO$30,E!$HC62:$HL62)+SUMIF(O!$HC$15:$HL$15,'Ciclo Semaforico'!BO$30,O!$HC62:$HL62)),(SUMIF(S!$HC$15:$HL$15,'Ciclo Semaforico'!BO$30,S!$HC62:$HL62)+SUMIF(N!$HC$15:$HL$15,'Ciclo Semaforico'!BO$30,N!$HC62:$HL62)+SUMIF(E!$HC$15:$HL$15,'Ciclo Semaforico'!BO$30,E!$HC62:$HL62)+SUMIF(O!$HC$15:$HL$15,'Ciclo Semaforico'!BO$30,O!$HC62:$HL62))*BO$31))</f>
        <v>0</v>
      </c>
      <c r="BP87" s="245">
        <f>IF(BP$32="",IF(BP$31="",(SUMIF(S!$HC$15:$HL$15,'Ciclo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Semaforico'!BP$30,O!$HC62:$HL62))*BP$31),(SUMIF(S!$HC$15:$HL$15,'Ciclo Semaforico'!BP$32,S!$HC62:$HL62)+SUMIF(N!$HC$15:$HL$15,'Ciclo Semaforico'!BP$32,N!$HC62:$HL62)+SUMIF(E!$HC$15:$HL$15,'Ciclo Semaforico'!BP$32,E!$HC62:$HL62)+SUMIF(O!$HC$15:$HL$15,'Ciclo Semaforico'!BP$32,O!$HC62:$HL62))-IF(BP$31="",(SUMIF(S!$HC$15:$HL$15,'Ciclo Semaforico'!BP$30,S!$HC62:$HL62)+SUMIF(N!$HC$15:$HL$15,'Ciclo Semaforico'!BP$30,N!$HC62:$HL62)+SUMIF(E!$HC$15:$HL$15,'Ciclo Semaforico'!BP$30,E!$HC62:$HL62)+SUMIF(O!$HC$15:$HL$15,'Ciclo Semaforico'!BP$30,O!$HC62:$HL62)),(SUMIF(S!$HC$15:$HL$15,'Ciclo Semaforico'!BP$30,S!$HC62:$HL62)+SUMIF(N!$HC$15:$HL$15,'Ciclo Semaforico'!BP$30,N!$HC62:$HL62)+SUMIF(E!$HC$15:$HL$15,'Ciclo Semaforico'!BP$30,E!$HC62:$HL62)+SUMIF(O!$HC$15:$HL$15,'Ciclo Semaforico'!BP$30,O!$HC62:$HL62))*BP$31))</f>
        <v>0</v>
      </c>
      <c r="BQ87" s="245">
        <f>IF(BQ$32="",IF(BQ$31="",(SUMIF(S!$HC$15:$HL$15,'Ciclo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Semaforico'!BQ$30,O!$HC62:$HL62))*BQ$31),(SUMIF(S!$HC$15:$HL$15,'Ciclo Semaforico'!BQ$32,S!$HC62:$HL62)+SUMIF(N!$HC$15:$HL$15,'Ciclo Semaforico'!BQ$32,N!$HC62:$HL62)+SUMIF(E!$HC$15:$HL$15,'Ciclo Semaforico'!BQ$32,E!$HC62:$HL62)+SUMIF(O!$HC$15:$HL$15,'Ciclo Semaforico'!BQ$32,O!$HC62:$HL62))-IF(BQ$31="",(SUMIF(S!$HC$15:$HL$15,'Ciclo Semaforico'!BQ$30,S!$HC62:$HL62)+SUMIF(N!$HC$15:$HL$15,'Ciclo Semaforico'!BQ$30,N!$HC62:$HL62)+SUMIF(E!$HC$15:$HL$15,'Ciclo Semaforico'!BQ$30,E!$HC62:$HL62)+SUMIF(O!$HC$15:$HL$15,'Ciclo Semaforico'!BQ$30,O!$HC62:$HL62)),(SUMIF(S!$HC$15:$HL$15,'Ciclo Semaforico'!BQ$30,S!$HC62:$HL62)+SUMIF(N!$HC$15:$HL$15,'Ciclo Semaforico'!BQ$30,N!$HC62:$HL62)+SUMIF(E!$HC$15:$HL$15,'Ciclo Semaforico'!BQ$30,E!$HC62:$HL62)+SUMIF(O!$HC$15:$HL$15,'Ciclo Semaforico'!BQ$30,O!$HC62:$HL62))*BQ$31))</f>
        <v>0</v>
      </c>
      <c r="BR87" s="245">
        <f>IF(BR$32="",IF(BR$31="",(SUMIF(S!$HC$15:$HL$15,'Ciclo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Semaforico'!BR$30,O!$HC62:$HL62))*BR$31),(SUMIF(S!$HC$15:$HL$15,'Ciclo Semaforico'!BR$32,S!$HC62:$HL62)+SUMIF(N!$HC$15:$HL$15,'Ciclo Semaforico'!BR$32,N!$HC62:$HL62)+SUMIF(E!$HC$15:$HL$15,'Ciclo Semaforico'!BR$32,E!$HC62:$HL62)+SUMIF(O!$HC$15:$HL$15,'Ciclo Semaforico'!BR$32,O!$HC62:$HL62))-IF(BR$31="",(SUMIF(S!$HC$15:$HL$15,'Ciclo Semaforico'!BR$30,S!$HC62:$HL62)+SUMIF(N!$HC$15:$HL$15,'Ciclo Semaforico'!BR$30,N!$HC62:$HL62)+SUMIF(E!$HC$15:$HL$15,'Ciclo Semaforico'!BR$30,E!$HC62:$HL62)+SUMIF(O!$HC$15:$HL$15,'Ciclo Semaforico'!BR$30,O!$HC62:$HL62)),(SUMIF(S!$HC$15:$HL$15,'Ciclo Semaforico'!BR$30,S!$HC62:$HL62)+SUMIF(N!$HC$15:$HL$15,'Ciclo Semaforico'!BR$30,N!$HC62:$HL62)+SUMIF(E!$HC$15:$HL$15,'Ciclo Semaforico'!BR$30,E!$HC62:$HL62)+SUMIF(O!$HC$15:$HL$15,'Ciclo Semaforico'!BR$30,O!$HC62:$HL62))*BR$31))</f>
        <v>0</v>
      </c>
      <c r="BS87" s="245">
        <f>IF(BS$32="",IF(BS$31="",(SUMIF(S!$HC$15:$HL$15,'Ciclo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Semaforico'!BS$30,O!$HC62:$HL62))*BS$31),(SUMIF(S!$HC$15:$HL$15,'Ciclo Semaforico'!BS$32,S!$HC62:$HL62)+SUMIF(N!$HC$15:$HL$15,'Ciclo Semaforico'!BS$32,N!$HC62:$HL62)+SUMIF(E!$HC$15:$HL$15,'Ciclo Semaforico'!BS$32,E!$HC62:$HL62)+SUMIF(O!$HC$15:$HL$15,'Ciclo Semaforico'!BS$32,O!$HC62:$HL62))-IF(BS$31="",(SUMIF(S!$HC$15:$HL$15,'Ciclo Semaforico'!BS$30,S!$HC62:$HL62)+SUMIF(N!$HC$15:$HL$15,'Ciclo Semaforico'!BS$30,N!$HC62:$HL62)+SUMIF(E!$HC$15:$HL$15,'Ciclo Semaforico'!BS$30,E!$HC62:$HL62)+SUMIF(O!$HC$15:$HL$15,'Ciclo Semaforico'!BS$30,O!$HC62:$HL62)),(SUMIF(S!$HC$15:$HL$15,'Ciclo Semaforico'!BS$30,S!$HC62:$HL62)+SUMIF(N!$HC$15:$HL$15,'Ciclo Semaforico'!BS$30,N!$HC62:$HL62)+SUMIF(E!$HC$15:$HL$15,'Ciclo Semaforico'!BS$30,E!$HC62:$HL62)+SUMIF(O!$HC$15:$HL$15,'Ciclo Semaforico'!BS$30,O!$HC62:$HL62))*BS$31))</f>
        <v>0</v>
      </c>
      <c r="BT87" s="245">
        <f>IF(BT$32="",IF(BT$31="",(SUMIF(S!$HC$15:$HL$15,'Ciclo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Semaforico'!BT$30,O!$HC62:$HL62))*BT$31),(SUMIF(S!$HC$15:$HL$15,'Ciclo Semaforico'!BT$32,S!$HC62:$HL62)+SUMIF(N!$HC$15:$HL$15,'Ciclo Semaforico'!BT$32,N!$HC62:$HL62)+SUMIF(E!$HC$15:$HL$15,'Ciclo Semaforico'!BT$32,E!$HC62:$HL62)+SUMIF(O!$HC$15:$HL$15,'Ciclo Semaforico'!BT$32,O!$HC62:$HL62))-IF(BT$31="",(SUMIF(S!$HC$15:$HL$15,'Ciclo Semaforico'!BT$30,S!$HC62:$HL62)+SUMIF(N!$HC$15:$HL$15,'Ciclo Semaforico'!BT$30,N!$HC62:$HL62)+SUMIF(E!$HC$15:$HL$15,'Ciclo Semaforico'!BT$30,E!$HC62:$HL62)+SUMIF(O!$HC$15:$HL$15,'Ciclo Semaforico'!BT$30,O!$HC62:$HL62)),(SUMIF(S!$HC$15:$HL$15,'Ciclo Semaforico'!BT$30,S!$HC62:$HL62)+SUMIF(N!$HC$15:$HL$15,'Ciclo Semaforico'!BT$30,N!$HC62:$HL62)+SUMIF(E!$HC$15:$HL$15,'Ciclo Semaforico'!BT$30,E!$HC62:$HL62)+SUMIF(O!$HC$15:$HL$15,'Ciclo Semaforico'!BT$30,O!$HC62:$HL62))*BT$31))</f>
        <v>0</v>
      </c>
      <c r="BU87" s="245">
        <f>IF(BU$32="",IF(BU$31="",(SUMIF(S!$HC$15:$HL$15,'Ciclo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Semaforico'!BU$30,O!$HC62:$HL62))*BU$31),(SUMIF(S!$HC$15:$HL$15,'Ciclo Semaforico'!BU$32,S!$HC62:$HL62)+SUMIF(N!$HC$15:$HL$15,'Ciclo Semaforico'!BU$32,N!$HC62:$HL62)+SUMIF(E!$HC$15:$HL$15,'Ciclo Semaforico'!BU$32,E!$HC62:$HL62)+SUMIF(O!$HC$15:$HL$15,'Ciclo Semaforico'!BU$32,O!$HC62:$HL62))-IF(BU$31="",(SUMIF(S!$HC$15:$HL$15,'Ciclo Semaforico'!BU$30,S!$HC62:$HL62)+SUMIF(N!$HC$15:$HL$15,'Ciclo Semaforico'!BU$30,N!$HC62:$HL62)+SUMIF(E!$HC$15:$HL$15,'Ciclo Semaforico'!BU$30,E!$HC62:$HL62)+SUMIF(O!$HC$15:$HL$15,'Ciclo Semaforico'!BU$30,O!$HC62:$HL62)),(SUMIF(S!$HC$15:$HL$15,'Ciclo Semaforico'!BU$30,S!$HC62:$HL62)+SUMIF(N!$HC$15:$HL$15,'Ciclo Semaforico'!BU$30,N!$HC62:$HL62)+SUMIF(E!$HC$15:$HL$15,'Ciclo Semaforico'!BU$30,E!$HC62:$HL62)+SUMIF(O!$HC$15:$HL$15,'Ciclo Semaforico'!BU$30,O!$HC62:$HL62))*BU$31))</f>
        <v>0</v>
      </c>
      <c r="BV87" s="246">
        <f>IF(BV$32="",IF(BV$31="",(SUMIF(S!$HC$15:$HL$15,'Ciclo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Semaforico'!BV$30,O!$HC62:$HL62))*BV$31),(SUMIF(S!$HC$15:$HL$15,'Ciclo Semaforico'!BV$32,S!$HC62:$HL62)+SUMIF(N!$HC$15:$HL$15,'Ciclo Semaforico'!BV$32,N!$HC62:$HL62)+SUMIF(E!$HC$15:$HL$15,'Ciclo Semaforico'!BV$32,E!$HC62:$HL62)+SUMIF(O!$HC$15:$HL$15,'Ciclo Semaforico'!BV$32,O!$HC62:$HL62))-IF(BV$31="",(SUMIF(S!$HC$15:$HL$15,'Ciclo Semaforico'!BV$30,S!$HC62:$HL62)+SUMIF(N!$HC$15:$HL$15,'Ciclo Semaforico'!BV$30,N!$HC62:$HL62)+SUMIF(E!$HC$15:$HL$15,'Ciclo Semaforico'!BV$30,E!$HC62:$HL62)+SUMIF(O!$HC$15:$HL$15,'Ciclo Semaforico'!BV$30,O!$HC62:$HL62)),(SUMIF(S!$HC$15:$HL$15,'Ciclo Semaforico'!BV$30,S!$HC62:$HL62)+SUMIF(N!$HC$15:$HL$15,'Ciclo Semaforico'!BV$30,N!$HC62:$HL62)+SUMIF(E!$HC$15:$HL$15,'Ciclo Semaforico'!BV$30,E!$HC62:$HL62)+SUMIF(O!$HC$15:$HL$15,'Ciclo Semaforico'!BV$30,O!$HC62:$HL62))*BV$31))</f>
        <v>0</v>
      </c>
      <c r="BW87" s="244">
        <f>IF(BW$32="",IF(BW$31="",(SUMIF(S!$HC$15:$HL$15,'Ciclo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Semaforico'!BW$30,O!$HC62:$HL62))*BW$31),(SUMIF(S!$HC$15:$HL$15,'Ciclo Semaforico'!BW$32,S!$HC62:$HL62)+SUMIF(N!$HC$15:$HL$15,'Ciclo Semaforico'!BW$32,N!$HC62:$HL62)+SUMIF(E!$HC$15:$HL$15,'Ciclo Semaforico'!BW$32,E!$HC62:$HL62)+SUMIF(O!$HC$15:$HL$15,'Ciclo Semaforico'!BW$32,O!$HC62:$HL62))-IF(BW$31="",(SUMIF(S!$HC$15:$HL$15,'Ciclo Semaforico'!BW$30,S!$HC62:$HL62)+SUMIF(N!$HC$15:$HL$15,'Ciclo Semaforico'!BW$30,N!$HC62:$HL62)+SUMIF(E!$HC$15:$HL$15,'Ciclo Semaforico'!BW$30,E!$HC62:$HL62)+SUMIF(O!$HC$15:$HL$15,'Ciclo Semaforico'!BW$30,O!$HC62:$HL62)),(SUMIF(S!$HC$15:$HL$15,'Ciclo Semaforico'!BW$30,S!$HC62:$HL62)+SUMIF(N!$HC$15:$HL$15,'Ciclo Semaforico'!BW$30,N!$HC62:$HL62)+SUMIF(E!$HC$15:$HL$15,'Ciclo Semaforico'!BW$30,E!$HC62:$HL62)+SUMIF(O!$HC$15:$HL$15,'Ciclo Semaforico'!BW$30,O!$HC62:$HL62))*BW$31))</f>
        <v>0</v>
      </c>
      <c r="BX87" s="245">
        <f>IF(BX$32="",IF(BX$31="",(SUMIF(S!$HC$15:$HL$15,'Ciclo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Semaforico'!BX$30,O!$HC62:$HL62))*BX$31),(SUMIF(S!$HC$15:$HL$15,'Ciclo Semaforico'!BX$32,S!$HC62:$HL62)+SUMIF(N!$HC$15:$HL$15,'Ciclo Semaforico'!BX$32,N!$HC62:$HL62)+SUMIF(E!$HC$15:$HL$15,'Ciclo Semaforico'!BX$32,E!$HC62:$HL62)+SUMIF(O!$HC$15:$HL$15,'Ciclo Semaforico'!BX$32,O!$HC62:$HL62))-IF(BX$31="",(SUMIF(S!$HC$15:$HL$15,'Ciclo Semaforico'!BX$30,S!$HC62:$HL62)+SUMIF(N!$HC$15:$HL$15,'Ciclo Semaforico'!BX$30,N!$HC62:$HL62)+SUMIF(E!$HC$15:$HL$15,'Ciclo Semaforico'!BX$30,E!$HC62:$HL62)+SUMIF(O!$HC$15:$HL$15,'Ciclo Semaforico'!BX$30,O!$HC62:$HL62)),(SUMIF(S!$HC$15:$HL$15,'Ciclo Semaforico'!BX$30,S!$HC62:$HL62)+SUMIF(N!$HC$15:$HL$15,'Ciclo Semaforico'!BX$30,N!$HC62:$HL62)+SUMIF(E!$HC$15:$HL$15,'Ciclo Semaforico'!BX$30,E!$HC62:$HL62)+SUMIF(O!$HC$15:$HL$15,'Ciclo Semaforico'!BX$30,O!$HC62:$HL62))*BX$31))</f>
        <v>0</v>
      </c>
      <c r="BY87" s="245">
        <f>IF(BY$32="",IF(BY$31="",(SUMIF(S!$HC$15:$HL$15,'Ciclo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Semaforico'!BY$30,O!$HC62:$HL62))*BY$31),(SUMIF(S!$HC$15:$HL$15,'Ciclo Semaforico'!BY$32,S!$HC62:$HL62)+SUMIF(N!$HC$15:$HL$15,'Ciclo Semaforico'!BY$32,N!$HC62:$HL62)+SUMIF(E!$HC$15:$HL$15,'Ciclo Semaforico'!BY$32,E!$HC62:$HL62)+SUMIF(O!$HC$15:$HL$15,'Ciclo Semaforico'!BY$32,O!$HC62:$HL62))-IF(BY$31="",(SUMIF(S!$HC$15:$HL$15,'Ciclo Semaforico'!BY$30,S!$HC62:$HL62)+SUMIF(N!$HC$15:$HL$15,'Ciclo Semaforico'!BY$30,N!$HC62:$HL62)+SUMIF(E!$HC$15:$HL$15,'Ciclo Semaforico'!BY$30,E!$HC62:$HL62)+SUMIF(O!$HC$15:$HL$15,'Ciclo Semaforico'!BY$30,O!$HC62:$HL62)),(SUMIF(S!$HC$15:$HL$15,'Ciclo Semaforico'!BY$30,S!$HC62:$HL62)+SUMIF(N!$HC$15:$HL$15,'Ciclo Semaforico'!BY$30,N!$HC62:$HL62)+SUMIF(E!$HC$15:$HL$15,'Ciclo Semaforico'!BY$30,E!$HC62:$HL62)+SUMIF(O!$HC$15:$HL$15,'Ciclo Semaforico'!BY$30,O!$HC62:$HL62))*BY$31))</f>
        <v>0</v>
      </c>
      <c r="BZ87" s="245">
        <f>IF(BZ$32="",IF(BZ$31="",(SUMIF(S!$HC$15:$HL$15,'Ciclo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Semaforico'!BZ$30,O!$HC62:$HL62))*BZ$31),(SUMIF(S!$HC$15:$HL$15,'Ciclo Semaforico'!BZ$32,S!$HC62:$HL62)+SUMIF(N!$HC$15:$HL$15,'Ciclo Semaforico'!BZ$32,N!$HC62:$HL62)+SUMIF(E!$HC$15:$HL$15,'Ciclo Semaforico'!BZ$32,E!$HC62:$HL62)+SUMIF(O!$HC$15:$HL$15,'Ciclo Semaforico'!BZ$32,O!$HC62:$HL62))-IF(BZ$31="",(SUMIF(S!$HC$15:$HL$15,'Ciclo Semaforico'!BZ$30,S!$HC62:$HL62)+SUMIF(N!$HC$15:$HL$15,'Ciclo Semaforico'!BZ$30,N!$HC62:$HL62)+SUMIF(E!$HC$15:$HL$15,'Ciclo Semaforico'!BZ$30,E!$HC62:$HL62)+SUMIF(O!$HC$15:$HL$15,'Ciclo Semaforico'!BZ$30,O!$HC62:$HL62)),(SUMIF(S!$HC$15:$HL$15,'Ciclo Semaforico'!BZ$30,S!$HC62:$HL62)+SUMIF(N!$HC$15:$HL$15,'Ciclo Semaforico'!BZ$30,N!$HC62:$HL62)+SUMIF(E!$HC$15:$HL$15,'Ciclo Semaforico'!BZ$30,E!$HC62:$HL62)+SUMIF(O!$HC$15:$HL$15,'Ciclo Semaforico'!BZ$30,O!$HC62:$HL62))*BZ$31))</f>
        <v>0</v>
      </c>
      <c r="CA87" s="245">
        <f>IF(CA$32="",IF(CA$31="",(SUMIF(S!$HC$15:$HL$15,'Ciclo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Semaforico'!CA$30,O!$HC62:$HL62))*CA$31),(SUMIF(S!$HC$15:$HL$15,'Ciclo Semaforico'!CA$32,S!$HC62:$HL62)+SUMIF(N!$HC$15:$HL$15,'Ciclo Semaforico'!CA$32,N!$HC62:$HL62)+SUMIF(E!$HC$15:$HL$15,'Ciclo Semaforico'!CA$32,E!$HC62:$HL62)+SUMIF(O!$HC$15:$HL$15,'Ciclo Semaforico'!CA$32,O!$HC62:$HL62))-IF(CA$31="",(SUMIF(S!$HC$15:$HL$15,'Ciclo Semaforico'!CA$30,S!$HC62:$HL62)+SUMIF(N!$HC$15:$HL$15,'Ciclo Semaforico'!CA$30,N!$HC62:$HL62)+SUMIF(E!$HC$15:$HL$15,'Ciclo Semaforico'!CA$30,E!$HC62:$HL62)+SUMIF(O!$HC$15:$HL$15,'Ciclo Semaforico'!CA$30,O!$HC62:$HL62)),(SUMIF(S!$HC$15:$HL$15,'Ciclo Semaforico'!CA$30,S!$HC62:$HL62)+SUMIF(N!$HC$15:$HL$15,'Ciclo Semaforico'!CA$30,N!$HC62:$HL62)+SUMIF(E!$HC$15:$HL$15,'Ciclo Semaforico'!CA$30,E!$HC62:$HL62)+SUMIF(O!$HC$15:$HL$15,'Ciclo Semaforico'!CA$30,O!$HC62:$HL62))*CA$31))</f>
        <v>0</v>
      </c>
      <c r="CB87" s="245">
        <f>IF(CB$32="",IF(CB$31="",(SUMIF(S!$HC$15:$HL$15,'Ciclo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Semaforico'!CB$30,O!$HC62:$HL62))*CB$31),(SUMIF(S!$HC$15:$HL$15,'Ciclo Semaforico'!CB$32,S!$HC62:$HL62)+SUMIF(N!$HC$15:$HL$15,'Ciclo Semaforico'!CB$32,N!$HC62:$HL62)+SUMIF(E!$HC$15:$HL$15,'Ciclo Semaforico'!CB$32,E!$HC62:$HL62)+SUMIF(O!$HC$15:$HL$15,'Ciclo Semaforico'!CB$32,O!$HC62:$HL62))-IF(CB$31="",(SUMIF(S!$HC$15:$HL$15,'Ciclo Semaforico'!CB$30,S!$HC62:$HL62)+SUMIF(N!$HC$15:$HL$15,'Ciclo Semaforico'!CB$30,N!$HC62:$HL62)+SUMIF(E!$HC$15:$HL$15,'Ciclo Semaforico'!CB$30,E!$HC62:$HL62)+SUMIF(O!$HC$15:$HL$15,'Ciclo Semaforico'!CB$30,O!$HC62:$HL62)),(SUMIF(S!$HC$15:$HL$15,'Ciclo Semaforico'!CB$30,S!$HC62:$HL62)+SUMIF(N!$HC$15:$HL$15,'Ciclo Semaforico'!CB$30,N!$HC62:$HL62)+SUMIF(E!$HC$15:$HL$15,'Ciclo Semaforico'!CB$30,E!$HC62:$HL62)+SUMIF(O!$HC$15:$HL$15,'Ciclo Semaforico'!CB$30,O!$HC62:$HL62))*CB$31))</f>
        <v>0</v>
      </c>
      <c r="CC87" s="245">
        <f>IF(CC$32="",IF(CC$31="",(SUMIF(S!$HC$15:$HL$15,'Ciclo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Semaforico'!CC$30,O!$HC62:$HL62))*CC$31),(SUMIF(S!$HC$15:$HL$15,'Ciclo Semaforico'!CC$32,S!$HC62:$HL62)+SUMIF(N!$HC$15:$HL$15,'Ciclo Semaforico'!CC$32,N!$HC62:$HL62)+SUMIF(E!$HC$15:$HL$15,'Ciclo Semaforico'!CC$32,E!$HC62:$HL62)+SUMIF(O!$HC$15:$HL$15,'Ciclo Semaforico'!CC$32,O!$HC62:$HL62))-IF(CC$31="",(SUMIF(S!$HC$15:$HL$15,'Ciclo Semaforico'!CC$30,S!$HC62:$HL62)+SUMIF(N!$HC$15:$HL$15,'Ciclo Semaforico'!CC$30,N!$HC62:$HL62)+SUMIF(E!$HC$15:$HL$15,'Ciclo Semaforico'!CC$30,E!$HC62:$HL62)+SUMIF(O!$HC$15:$HL$15,'Ciclo Semaforico'!CC$30,O!$HC62:$HL62)),(SUMIF(S!$HC$15:$HL$15,'Ciclo Semaforico'!CC$30,S!$HC62:$HL62)+SUMIF(N!$HC$15:$HL$15,'Ciclo Semaforico'!CC$30,N!$HC62:$HL62)+SUMIF(E!$HC$15:$HL$15,'Ciclo Semaforico'!CC$30,E!$HC62:$HL62)+SUMIF(O!$HC$15:$HL$15,'Ciclo Semaforico'!CC$30,O!$HC62:$HL62))*CC$31))</f>
        <v>0</v>
      </c>
      <c r="CD87" s="245">
        <f>IF(CD$32="",IF(CD$31="",(SUMIF(S!$HC$15:$HL$15,'Ciclo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Semaforico'!CD$30,O!$HC62:$HL62))*CD$31),(SUMIF(S!$HC$15:$HL$15,'Ciclo Semaforico'!CD$32,S!$HC62:$HL62)+SUMIF(N!$HC$15:$HL$15,'Ciclo Semaforico'!CD$32,N!$HC62:$HL62)+SUMIF(E!$HC$15:$HL$15,'Ciclo Semaforico'!CD$32,E!$HC62:$HL62)+SUMIF(O!$HC$15:$HL$15,'Ciclo Semaforico'!CD$32,O!$HC62:$HL62))-IF(CD$31="",(SUMIF(S!$HC$15:$HL$15,'Ciclo Semaforico'!CD$30,S!$HC62:$HL62)+SUMIF(N!$HC$15:$HL$15,'Ciclo Semaforico'!CD$30,N!$HC62:$HL62)+SUMIF(E!$HC$15:$HL$15,'Ciclo Semaforico'!CD$30,E!$HC62:$HL62)+SUMIF(O!$HC$15:$HL$15,'Ciclo Semaforico'!CD$30,O!$HC62:$HL62)),(SUMIF(S!$HC$15:$HL$15,'Ciclo Semaforico'!CD$30,S!$HC62:$HL62)+SUMIF(N!$HC$15:$HL$15,'Ciclo Semaforico'!CD$30,N!$HC62:$HL62)+SUMIF(E!$HC$15:$HL$15,'Ciclo Semaforico'!CD$30,E!$HC62:$HL62)+SUMIF(O!$HC$15:$HL$15,'Ciclo Semaforico'!CD$30,O!$HC62:$HL62))*CD$31))</f>
        <v>0</v>
      </c>
      <c r="CE87" s="245">
        <f>IF(CE$32="",IF(CE$31="",(SUMIF(S!$HC$15:$HL$15,'Ciclo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Semaforico'!CE$30,O!$HC62:$HL62))*CE$31),(SUMIF(S!$HC$15:$HL$15,'Ciclo Semaforico'!CE$32,S!$HC62:$HL62)+SUMIF(N!$HC$15:$HL$15,'Ciclo Semaforico'!CE$32,N!$HC62:$HL62)+SUMIF(E!$HC$15:$HL$15,'Ciclo Semaforico'!CE$32,E!$HC62:$HL62)+SUMIF(O!$HC$15:$HL$15,'Ciclo Semaforico'!CE$32,O!$HC62:$HL62))-IF(CE$31="",(SUMIF(S!$HC$15:$HL$15,'Ciclo Semaforico'!CE$30,S!$HC62:$HL62)+SUMIF(N!$HC$15:$HL$15,'Ciclo Semaforico'!CE$30,N!$HC62:$HL62)+SUMIF(E!$HC$15:$HL$15,'Ciclo Semaforico'!CE$30,E!$HC62:$HL62)+SUMIF(O!$HC$15:$HL$15,'Ciclo Semaforico'!CE$30,O!$HC62:$HL62)),(SUMIF(S!$HC$15:$HL$15,'Ciclo Semaforico'!CE$30,S!$HC62:$HL62)+SUMIF(N!$HC$15:$HL$15,'Ciclo Semaforico'!CE$30,N!$HC62:$HL62)+SUMIF(E!$HC$15:$HL$15,'Ciclo Semaforico'!CE$30,E!$HC62:$HL62)+SUMIF(O!$HC$15:$HL$15,'Ciclo Semaforico'!CE$30,O!$HC62:$HL62))*CE$31))</f>
        <v>0</v>
      </c>
      <c r="CF87" s="245">
        <f>IF(CF$32="",IF(CF$31="",(SUMIF(S!$HC$15:$HL$15,'Ciclo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Semaforico'!CF$30,O!$HC62:$HL62))*CF$31),(SUMIF(S!$HC$15:$HL$15,'Ciclo Semaforico'!CF$32,S!$HC62:$HL62)+SUMIF(N!$HC$15:$HL$15,'Ciclo Semaforico'!CF$32,N!$HC62:$HL62)+SUMIF(E!$HC$15:$HL$15,'Ciclo Semaforico'!CF$32,E!$HC62:$HL62)+SUMIF(O!$HC$15:$HL$15,'Ciclo Semaforico'!CF$32,O!$HC62:$HL62))-IF(CF$31="",(SUMIF(S!$HC$15:$HL$15,'Ciclo Semaforico'!CF$30,S!$HC62:$HL62)+SUMIF(N!$HC$15:$HL$15,'Ciclo Semaforico'!CF$30,N!$HC62:$HL62)+SUMIF(E!$HC$15:$HL$15,'Ciclo Semaforico'!CF$30,E!$HC62:$HL62)+SUMIF(O!$HC$15:$HL$15,'Ciclo Semaforico'!CF$30,O!$HC62:$HL62)),(SUMIF(S!$HC$15:$HL$15,'Ciclo Semaforico'!CF$30,S!$HC62:$HL62)+SUMIF(N!$HC$15:$HL$15,'Ciclo Semaforico'!CF$30,N!$HC62:$HL62)+SUMIF(E!$HC$15:$HL$15,'Ciclo Semaforico'!CF$30,E!$HC62:$HL62)+SUMIF(O!$HC$15:$HL$15,'Ciclo Semaforico'!CF$30,O!$HC62:$HL62))*CF$31))</f>
        <v>0</v>
      </c>
      <c r="CG87" s="245">
        <f>IF(CG$32="",IF(CG$31="",(SUMIF(S!$HC$15:$HL$15,'Ciclo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Semaforico'!CG$30,O!$HC62:$HL62))*CG$31),(SUMIF(S!$HC$15:$HL$15,'Ciclo Semaforico'!CG$32,S!$HC62:$HL62)+SUMIF(N!$HC$15:$HL$15,'Ciclo Semaforico'!CG$32,N!$HC62:$HL62)+SUMIF(E!$HC$15:$HL$15,'Ciclo Semaforico'!CG$32,E!$HC62:$HL62)+SUMIF(O!$HC$15:$HL$15,'Ciclo Semaforico'!CG$32,O!$HC62:$HL62))-IF(CG$31="",(SUMIF(S!$HC$15:$HL$15,'Ciclo Semaforico'!CG$30,S!$HC62:$HL62)+SUMIF(N!$HC$15:$HL$15,'Ciclo Semaforico'!CG$30,N!$HC62:$HL62)+SUMIF(E!$HC$15:$HL$15,'Ciclo Semaforico'!CG$30,E!$HC62:$HL62)+SUMIF(O!$HC$15:$HL$15,'Ciclo Semaforico'!CG$30,O!$HC62:$HL62)),(SUMIF(S!$HC$15:$HL$15,'Ciclo Semaforico'!CG$30,S!$HC62:$HL62)+SUMIF(N!$HC$15:$HL$15,'Ciclo Semaforico'!CG$30,N!$HC62:$HL62)+SUMIF(E!$HC$15:$HL$15,'Ciclo Semaforico'!CG$30,E!$HC62:$HL62)+SUMIF(O!$HC$15:$HL$15,'Ciclo Semaforico'!CG$30,O!$HC62:$HL62))*CG$31))</f>
        <v>0</v>
      </c>
      <c r="CH87" s="246">
        <f>IF(CH$32="",IF(CH$31="",(SUMIF(S!$HC$15:$HL$15,'Ciclo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Semaforico'!CH$30,O!$HC62:$HL62))*CH$31),(SUMIF(S!$HC$15:$HL$15,'Ciclo Semaforico'!CH$32,S!$HC62:$HL62)+SUMIF(N!$HC$15:$HL$15,'Ciclo Semaforico'!CH$32,N!$HC62:$HL62)+SUMIF(E!$HC$15:$HL$15,'Ciclo Semaforico'!CH$32,E!$HC62:$HL62)+SUMIF(O!$HC$15:$HL$15,'Ciclo Semaforico'!CH$32,O!$HC62:$HL62))-IF(CH$31="",(SUMIF(S!$HC$15:$HL$15,'Ciclo Semaforico'!CH$30,S!$HC62:$HL62)+SUMIF(N!$HC$15:$HL$15,'Ciclo Semaforico'!CH$30,N!$HC62:$HL62)+SUMIF(E!$HC$15:$HL$15,'Ciclo Semaforico'!CH$30,E!$HC62:$HL62)+SUMIF(O!$HC$15:$HL$15,'Ciclo Semaforico'!CH$30,O!$HC62:$HL62)),(SUMIF(S!$HC$15:$HL$15,'Ciclo Semaforico'!CH$30,S!$HC62:$HL62)+SUMIF(N!$HC$15:$HL$15,'Ciclo Semaforico'!CH$30,N!$HC62:$HL62)+SUMIF(E!$HC$15:$HL$15,'Ciclo Semaforico'!CH$30,E!$HC62:$HL62)+SUMIF(O!$HC$15:$HL$15,'Ciclo Semaforico'!CH$30,O!$HC62:$HL62))*CH$31))</f>
        <v>0</v>
      </c>
      <c r="CI87" s="244">
        <f t="shared" si="208"/>
        <v>0</v>
      </c>
      <c r="CJ87" s="245">
        <f t="shared" si="209"/>
        <v>0</v>
      </c>
      <c r="CK87" s="245">
        <f t="shared" si="210"/>
        <v>0</v>
      </c>
      <c r="CL87" s="245">
        <f t="shared" si="211"/>
        <v>0</v>
      </c>
      <c r="CM87" s="245" t="e">
        <f t="shared" si="212"/>
        <v>#REF!</v>
      </c>
      <c r="CN87" s="245">
        <f t="shared" si="213"/>
        <v>0</v>
      </c>
      <c r="CO87" s="245">
        <f t="shared" si="214"/>
        <v>0</v>
      </c>
      <c r="CP87" s="245">
        <f t="shared" si="215"/>
        <v>0</v>
      </c>
      <c r="CQ87" s="245">
        <f t="shared" si="216"/>
        <v>0</v>
      </c>
      <c r="CR87" s="245">
        <f t="shared" si="217"/>
        <v>0</v>
      </c>
      <c r="CS87" s="245">
        <f t="shared" si="218"/>
        <v>0</v>
      </c>
      <c r="CT87" s="246">
        <f t="shared" si="219"/>
        <v>0</v>
      </c>
      <c r="CU87" s="244">
        <f t="shared" si="220"/>
        <v>0</v>
      </c>
      <c r="CV87" s="245">
        <f t="shared" si="221"/>
        <v>0</v>
      </c>
      <c r="CW87" s="245">
        <f t="shared" si="222"/>
        <v>0</v>
      </c>
      <c r="CX87" s="245">
        <f t="shared" si="223"/>
        <v>0</v>
      </c>
      <c r="CY87" s="245">
        <f t="shared" si="224"/>
        <v>0</v>
      </c>
      <c r="CZ87" s="245">
        <f t="shared" si="225"/>
        <v>0</v>
      </c>
      <c r="DA87" s="245">
        <f t="shared" si="226"/>
        <v>0</v>
      </c>
      <c r="DB87" s="245">
        <f t="shared" si="227"/>
        <v>0</v>
      </c>
      <c r="DC87" s="245">
        <f t="shared" si="228"/>
        <v>0</v>
      </c>
      <c r="DD87" s="245">
        <f t="shared" si="229"/>
        <v>0</v>
      </c>
      <c r="DE87" s="245">
        <f t="shared" si="230"/>
        <v>0</v>
      </c>
      <c r="DF87" s="246">
        <f t="shared" si="231"/>
        <v>0</v>
      </c>
      <c r="DG87" s="244" t="e">
        <f t="shared" si="232"/>
        <v>#REF!</v>
      </c>
      <c r="DH87" s="245" t="e">
        <f t="shared" si="233"/>
        <v>#REF!</v>
      </c>
      <c r="DI87" s="245" t="e">
        <f t="shared" si="234"/>
        <v>#REF!</v>
      </c>
      <c r="DJ87" s="245" t="e">
        <f t="shared" si="235"/>
        <v>#REF!</v>
      </c>
      <c r="DK87" s="245" t="e">
        <f t="shared" si="236"/>
        <v>#REF!</v>
      </c>
      <c r="DL87" s="245" t="e">
        <f t="shared" si="237"/>
        <v>#REF!</v>
      </c>
      <c r="DM87" s="245">
        <f t="shared" si="238"/>
        <v>0</v>
      </c>
      <c r="DN87" s="245">
        <f t="shared" si="239"/>
        <v>0</v>
      </c>
      <c r="DO87" s="245">
        <f t="shared" si="240"/>
        <v>0</v>
      </c>
      <c r="DP87" s="245">
        <f t="shared" si="241"/>
        <v>0</v>
      </c>
      <c r="DQ87" s="245">
        <f t="shared" si="242"/>
        <v>0</v>
      </c>
      <c r="DR87" s="246">
        <f t="shared" si="243"/>
        <v>0</v>
      </c>
      <c r="DS87" s="244">
        <f t="shared" si="244"/>
        <v>0</v>
      </c>
      <c r="DT87" s="245">
        <f t="shared" si="245"/>
        <v>0</v>
      </c>
      <c r="DU87" s="245">
        <f t="shared" si="246"/>
        <v>0</v>
      </c>
      <c r="DV87" s="245">
        <f t="shared" si="247"/>
        <v>0</v>
      </c>
      <c r="DW87" s="245">
        <f t="shared" si="248"/>
        <v>0</v>
      </c>
      <c r="DX87" s="245">
        <f t="shared" si="249"/>
        <v>0</v>
      </c>
      <c r="DY87" s="245">
        <f t="shared" si="250"/>
        <v>0</v>
      </c>
      <c r="DZ87" s="245">
        <f t="shared" si="251"/>
        <v>0</v>
      </c>
      <c r="EA87" s="245">
        <f t="shared" si="252"/>
        <v>0</v>
      </c>
      <c r="EB87" s="245">
        <f t="shared" si="253"/>
        <v>0</v>
      </c>
      <c r="EC87" s="245">
        <f t="shared" si="254"/>
        <v>0</v>
      </c>
      <c r="ED87" s="246">
        <f t="shared" si="255"/>
        <v>0</v>
      </c>
      <c r="EE87" s="244">
        <f t="shared" si="256"/>
        <v>0</v>
      </c>
      <c r="EF87" s="245">
        <f t="shared" si="257"/>
        <v>0</v>
      </c>
      <c r="EG87" s="245">
        <f t="shared" si="258"/>
        <v>0</v>
      </c>
      <c r="EH87" s="245">
        <f t="shared" si="259"/>
        <v>0</v>
      </c>
      <c r="EI87" s="245">
        <f t="shared" si="260"/>
        <v>0</v>
      </c>
      <c r="EJ87" s="245">
        <f t="shared" si="261"/>
        <v>0</v>
      </c>
      <c r="EK87" s="245">
        <f t="shared" si="262"/>
        <v>0</v>
      </c>
      <c r="EL87" s="245">
        <f t="shared" si="263"/>
        <v>0</v>
      </c>
      <c r="EM87" s="245">
        <f t="shared" si="264"/>
        <v>0</v>
      </c>
      <c r="EN87" s="245">
        <f t="shared" si="265"/>
        <v>0</v>
      </c>
      <c r="EO87" s="245">
        <f t="shared" si="266"/>
        <v>0</v>
      </c>
      <c r="EP87" s="246">
        <f t="shared" si="267"/>
        <v>0</v>
      </c>
      <c r="EQ87" s="255">
        <f t="shared" si="268"/>
        <v>0</v>
      </c>
      <c r="ER87" s="256">
        <f t="shared" si="269"/>
        <v>0</v>
      </c>
      <c r="ES87" s="256">
        <f t="shared" si="270"/>
        <v>0</v>
      </c>
      <c r="ET87" s="256">
        <f t="shared" si="271"/>
        <v>0</v>
      </c>
      <c r="EU87" s="256" t="e">
        <f t="shared" si="272"/>
        <v>#REF!</v>
      </c>
      <c r="EV87" s="256">
        <f t="shared" si="273"/>
        <v>0</v>
      </c>
      <c r="EW87" s="256">
        <f t="shared" si="274"/>
        <v>0</v>
      </c>
      <c r="EX87" s="256" t="str">
        <f t="shared" si="275"/>
        <v/>
      </c>
      <c r="EY87" s="256" t="str">
        <f t="shared" si="276"/>
        <v/>
      </c>
      <c r="EZ87" s="256" t="str">
        <f t="shared" si="277"/>
        <v/>
      </c>
      <c r="FA87" s="256" t="str">
        <f t="shared" si="278"/>
        <v/>
      </c>
      <c r="FB87" s="257" t="str">
        <f t="shared" si="279"/>
        <v/>
      </c>
      <c r="FC87" s="255">
        <f t="shared" si="280"/>
        <v>0</v>
      </c>
      <c r="FD87" s="256" t="str">
        <f t="shared" si="281"/>
        <v/>
      </c>
      <c r="FE87" s="256" t="str">
        <f t="shared" si="282"/>
        <v/>
      </c>
      <c r="FF87" s="256" t="str">
        <f t="shared" si="283"/>
        <v/>
      </c>
      <c r="FG87" s="256" t="str">
        <f t="shared" si="284"/>
        <v/>
      </c>
      <c r="FH87" s="256" t="str">
        <f t="shared" si="285"/>
        <v/>
      </c>
      <c r="FI87" s="256" t="str">
        <f t="shared" si="286"/>
        <v/>
      </c>
      <c r="FJ87" s="256" t="str">
        <f t="shared" si="287"/>
        <v/>
      </c>
      <c r="FK87" s="256" t="str">
        <f t="shared" si="288"/>
        <v/>
      </c>
      <c r="FL87" s="256" t="str">
        <f t="shared" si="289"/>
        <v/>
      </c>
      <c r="FM87" s="256" t="str">
        <f t="shared" si="290"/>
        <v/>
      </c>
      <c r="FN87" s="257" t="str">
        <f t="shared" si="291"/>
        <v/>
      </c>
      <c r="FO87" s="255" t="e">
        <f t="shared" si="292"/>
        <v>#REF!</v>
      </c>
      <c r="FP87" s="256" t="e">
        <f t="shared" si="293"/>
        <v>#REF!</v>
      </c>
      <c r="FQ87" s="256" t="e">
        <f t="shared" si="294"/>
        <v>#REF!</v>
      </c>
      <c r="FR87" s="256" t="e">
        <f t="shared" si="295"/>
        <v>#REF!</v>
      </c>
      <c r="FS87" s="256" t="e">
        <f t="shared" si="296"/>
        <v>#REF!</v>
      </c>
      <c r="FT87" s="256" t="e">
        <f t="shared" si="297"/>
        <v>#REF!</v>
      </c>
      <c r="FU87" s="256" t="str">
        <f t="shared" si="298"/>
        <v/>
      </c>
      <c r="FV87" s="256" t="str">
        <f t="shared" si="299"/>
        <v/>
      </c>
      <c r="FW87" s="256" t="str">
        <f t="shared" si="300"/>
        <v/>
      </c>
      <c r="FX87" s="256" t="str">
        <f t="shared" si="301"/>
        <v/>
      </c>
      <c r="FY87" s="256" t="str">
        <f t="shared" si="302"/>
        <v/>
      </c>
      <c r="FZ87" s="257" t="str">
        <f t="shared" si="303"/>
        <v/>
      </c>
      <c r="GA87" s="255" t="str">
        <f t="shared" si="304"/>
        <v/>
      </c>
      <c r="GB87" s="256" t="str">
        <f t="shared" si="305"/>
        <v/>
      </c>
      <c r="GC87" s="256" t="str">
        <f t="shared" si="306"/>
        <v/>
      </c>
      <c r="GD87" s="256" t="str">
        <f t="shared" si="307"/>
        <v/>
      </c>
      <c r="GE87" s="256" t="str">
        <f t="shared" si="308"/>
        <v/>
      </c>
      <c r="GF87" s="256" t="str">
        <f t="shared" si="309"/>
        <v/>
      </c>
      <c r="GG87" s="256" t="str">
        <f t="shared" si="310"/>
        <v/>
      </c>
      <c r="GH87" s="256" t="str">
        <f t="shared" si="311"/>
        <v/>
      </c>
      <c r="GI87" s="256" t="str">
        <f t="shared" si="312"/>
        <v/>
      </c>
      <c r="GJ87" s="256" t="str">
        <f t="shared" si="313"/>
        <v/>
      </c>
      <c r="GK87" s="256" t="str">
        <f t="shared" si="314"/>
        <v/>
      </c>
      <c r="GL87" s="257" t="str">
        <f t="shared" si="315"/>
        <v/>
      </c>
      <c r="GM87" s="255" t="str">
        <f t="shared" si="316"/>
        <v/>
      </c>
      <c r="GN87" s="256" t="str">
        <f t="shared" si="317"/>
        <v/>
      </c>
      <c r="GO87" s="256" t="str">
        <f t="shared" si="318"/>
        <v/>
      </c>
      <c r="GP87" s="256" t="str">
        <f t="shared" si="319"/>
        <v/>
      </c>
      <c r="GQ87" s="256" t="str">
        <f t="shared" si="320"/>
        <v/>
      </c>
      <c r="GR87" s="256" t="str">
        <f t="shared" si="321"/>
        <v/>
      </c>
      <c r="GS87" s="256" t="str">
        <f t="shared" si="322"/>
        <v/>
      </c>
      <c r="GT87" s="256" t="str">
        <f t="shared" si="323"/>
        <v/>
      </c>
      <c r="GU87" s="256" t="str">
        <f t="shared" si="324"/>
        <v/>
      </c>
      <c r="GV87" s="256" t="str">
        <f t="shared" si="325"/>
        <v/>
      </c>
      <c r="GW87" s="256" t="str">
        <f t="shared" si="326"/>
        <v/>
      </c>
      <c r="GX87" s="257" t="str">
        <f t="shared" si="327"/>
        <v/>
      </c>
      <c r="GY87" s="252">
        <f t="shared" si="332"/>
        <v>0</v>
      </c>
      <c r="GZ87" s="253" t="e">
        <f t="shared" si="332"/>
        <v>#REF!</v>
      </c>
      <c r="HA87" s="253">
        <f t="shared" si="332"/>
        <v>0</v>
      </c>
      <c r="HB87" s="253">
        <f t="shared" si="332"/>
        <v>0</v>
      </c>
      <c r="HC87" s="253">
        <f t="shared" si="332"/>
        <v>0</v>
      </c>
      <c r="HD87" s="253">
        <f t="shared" si="332"/>
        <v>0</v>
      </c>
      <c r="HE87" s="253">
        <f t="shared" si="332"/>
        <v>0</v>
      </c>
      <c r="HF87" s="254">
        <f t="shared" si="332"/>
        <v>0</v>
      </c>
      <c r="HG87" s="252">
        <f t="shared" si="333"/>
        <v>0</v>
      </c>
      <c r="HH87" s="253">
        <f t="shared" si="333"/>
        <v>0</v>
      </c>
      <c r="HI87" s="253">
        <f t="shared" si="333"/>
        <v>0</v>
      </c>
      <c r="HJ87" s="253">
        <f t="shared" si="333"/>
        <v>0</v>
      </c>
      <c r="HK87" s="253">
        <f t="shared" si="333"/>
        <v>0</v>
      </c>
      <c r="HL87" s="253">
        <f t="shared" si="333"/>
        <v>0</v>
      </c>
      <c r="HM87" s="253">
        <f t="shared" si="333"/>
        <v>0</v>
      </c>
      <c r="HN87" s="254">
        <f t="shared" si="333"/>
        <v>0</v>
      </c>
      <c r="HO87" s="252" t="e">
        <f t="shared" si="334"/>
        <v>#REF!</v>
      </c>
      <c r="HP87" s="253" t="e">
        <f t="shared" si="334"/>
        <v>#REF!</v>
      </c>
      <c r="HQ87" s="253">
        <f t="shared" si="334"/>
        <v>0</v>
      </c>
      <c r="HR87" s="253">
        <f t="shared" si="334"/>
        <v>0</v>
      </c>
      <c r="HS87" s="253">
        <f t="shared" si="334"/>
        <v>0</v>
      </c>
      <c r="HT87" s="253">
        <f t="shared" si="334"/>
        <v>0</v>
      </c>
      <c r="HU87" s="253">
        <f t="shared" si="334"/>
        <v>0</v>
      </c>
      <c r="HV87" s="254">
        <f t="shared" si="334"/>
        <v>0</v>
      </c>
      <c r="HW87" s="252">
        <f t="shared" si="335"/>
        <v>0</v>
      </c>
      <c r="HX87" s="253">
        <f t="shared" si="335"/>
        <v>0</v>
      </c>
      <c r="HY87" s="253">
        <f t="shared" si="335"/>
        <v>0</v>
      </c>
      <c r="HZ87" s="253">
        <f t="shared" si="335"/>
        <v>0</v>
      </c>
      <c r="IA87" s="253">
        <f t="shared" si="335"/>
        <v>0</v>
      </c>
      <c r="IB87" s="253">
        <f t="shared" si="335"/>
        <v>0</v>
      </c>
      <c r="IC87" s="253">
        <f t="shared" si="335"/>
        <v>0</v>
      </c>
      <c r="ID87" s="254">
        <f t="shared" si="335"/>
        <v>0</v>
      </c>
      <c r="IE87" s="252">
        <f t="shared" si="336"/>
        <v>0</v>
      </c>
      <c r="IF87" s="253">
        <f t="shared" si="336"/>
        <v>0</v>
      </c>
      <c r="IG87" s="253">
        <f t="shared" si="336"/>
        <v>0</v>
      </c>
      <c r="IH87" s="253">
        <f t="shared" si="336"/>
        <v>0</v>
      </c>
      <c r="II87" s="253">
        <f t="shared" si="336"/>
        <v>0</v>
      </c>
      <c r="IJ87" s="253">
        <f t="shared" si="336"/>
        <v>0</v>
      </c>
      <c r="IK87" s="253">
        <f t="shared" si="336"/>
        <v>0</v>
      </c>
      <c r="IL87" s="254">
        <f t="shared" si="336"/>
        <v>0</v>
      </c>
      <c r="IM87" s="255" t="e">
        <f t="shared" si="203"/>
        <v>#REF!</v>
      </c>
      <c r="IN87" s="256">
        <f t="shared" si="204"/>
        <v>0</v>
      </c>
      <c r="IO87" s="256" t="e">
        <f t="shared" si="205"/>
        <v>#REF!</v>
      </c>
      <c r="IP87" s="256">
        <f t="shared" si="206"/>
        <v>0</v>
      </c>
      <c r="IQ87" s="257">
        <f t="shared" si="207"/>
        <v>0</v>
      </c>
      <c r="IR87" s="404" t="e">
        <f t="shared" si="195"/>
        <v>#REF!</v>
      </c>
      <c r="IS87" s="250">
        <f t="shared" si="202"/>
        <v>15</v>
      </c>
      <c r="IT87" s="258" t="e">
        <f t="shared" si="328"/>
        <v>#REF!</v>
      </c>
      <c r="IU87" s="664">
        <v>2400</v>
      </c>
      <c r="IV87" s="409">
        <v>3.1</v>
      </c>
      <c r="IW87" s="648" t="s">
        <v>225</v>
      </c>
      <c r="IX87" s="649" t="e">
        <f t="shared" si="196"/>
        <v>#REF!</v>
      </c>
      <c r="IY87" s="650" t="e">
        <f t="shared" si="329"/>
        <v>#REF!</v>
      </c>
      <c r="IZ87" s="651">
        <v>3</v>
      </c>
      <c r="JA87" s="652">
        <v>2</v>
      </c>
      <c r="JB87" s="650" t="e">
        <f t="shared" si="330"/>
        <v>#REF!</v>
      </c>
      <c r="JC87" s="651">
        <f t="shared" si="337"/>
        <v>3</v>
      </c>
      <c r="JD87" s="652">
        <f t="shared" si="337"/>
        <v>2</v>
      </c>
      <c r="JE87" s="653" t="e">
        <f t="shared" si="331"/>
        <v>#REF!</v>
      </c>
      <c r="JF87" s="654">
        <v>3</v>
      </c>
      <c r="JG87" s="652">
        <v>2</v>
      </c>
      <c r="JH87" s="653"/>
      <c r="JI87" s="654"/>
      <c r="JJ87" s="655"/>
      <c r="JK87" s="418"/>
      <c r="JL87" s="419"/>
      <c r="JM87" s="420"/>
      <c r="JN87" s="662">
        <v>1</v>
      </c>
      <c r="JO87" s="662">
        <v>1.4</v>
      </c>
      <c r="JP87" s="662">
        <v>1</v>
      </c>
      <c r="JQ87" s="662">
        <v>1</v>
      </c>
      <c r="JR87" s="663">
        <v>1</v>
      </c>
      <c r="JS87" s="658" t="e">
        <f t="shared" si="201"/>
        <v>#REF!</v>
      </c>
    </row>
    <row r="88" spans="25:279" ht="20.100000000000001" hidden="1" customHeight="1">
      <c r="Y88" s="380" t="e">
        <f>N!IK63</f>
        <v>#REF!</v>
      </c>
      <c r="Z88" s="377" t="s">
        <v>45</v>
      </c>
      <c r="AA88" s="244">
        <f>IF(AA$32="",IF(AA$31="",(SUMIF(S!$HC$15:$HL$15,'Ciclo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Semaforico'!AA$30,O!$HC63:$HL63))*AA$31),(SUMIF(S!$HC$15:$HL$15,'Ciclo Semaforico'!AA$32,S!$HC63:$HL63)+SUMIF(N!$HC$15:$HL$15,'Ciclo Semaforico'!AA$32,N!$HC63:$HL63)+SUMIF(E!$HC$15:$HL$15,'Ciclo Semaforico'!AA$32,E!$HC63:$HL63)+SUMIF(O!$HC$15:$HL$15,'Ciclo Semaforico'!AA$32,O!$HC63:$HL63))-IF(AA$31="",(SUMIF(S!$HC$15:$HL$15,'Ciclo Semaforico'!AA$30,S!$HC63:$HL63)+SUMIF(N!$HC$15:$HL$15,'Ciclo Semaforico'!AA$30,N!$HC63:$HL63)+SUMIF(E!$HC$15:$HL$15,'Ciclo Semaforico'!AA$30,E!$HC63:$HL63)+SUMIF(O!$HC$15:$HL$15,'Ciclo Semaforico'!AA$30,O!$HC63:$HL63)),(SUMIF(S!$HC$15:$HL$15,'Ciclo Semaforico'!AA$30,S!$HC63:$HL63)+SUMIF(N!$HC$15:$HL$15,'Ciclo Semaforico'!AA$30,N!$HC63:$HL63)+SUMIF(E!$HC$15:$HL$15,'Ciclo Semaforico'!AA$30,E!$HC63:$HL63)+SUMIF(O!$HC$15:$HL$15,'Ciclo Semaforico'!AA$30,O!$HC63:$HL63))*AA$31))</f>
        <v>0</v>
      </c>
      <c r="AB88" s="245">
        <f>IF(AB$32="",IF(AB$31="",(SUMIF(S!$HC$15:$HL$15,'Ciclo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Semaforico'!AB$30,O!$HC63:$HL63))*AB$31),(SUMIF(S!$HC$15:$HL$15,'Ciclo Semaforico'!AB$32,S!$HC63:$HL63)+SUMIF(N!$HC$15:$HL$15,'Ciclo Semaforico'!AB$32,N!$HC63:$HL63)+SUMIF(E!$HC$15:$HL$15,'Ciclo Semaforico'!AB$32,E!$HC63:$HL63)+SUMIF(O!$HC$15:$HL$15,'Ciclo Semaforico'!AB$32,O!$HC63:$HL63))-IF(AB$31="",(SUMIF(S!$HC$15:$HL$15,'Ciclo Semaforico'!AB$30,S!$HC63:$HL63)+SUMIF(N!$HC$15:$HL$15,'Ciclo Semaforico'!AB$30,N!$HC63:$HL63)+SUMIF(E!$HC$15:$HL$15,'Ciclo Semaforico'!AB$30,E!$HC63:$HL63)+SUMIF(O!$HC$15:$HL$15,'Ciclo Semaforico'!AB$30,O!$HC63:$HL63)),(SUMIF(S!$HC$15:$HL$15,'Ciclo Semaforico'!AB$30,S!$HC63:$HL63)+SUMIF(N!$HC$15:$HL$15,'Ciclo Semaforico'!AB$30,N!$HC63:$HL63)+SUMIF(E!$HC$15:$HL$15,'Ciclo Semaforico'!AB$30,E!$HC63:$HL63)+SUMIF(O!$HC$15:$HL$15,'Ciclo Semaforico'!AB$30,O!$HC63:$HL63))*AB$31))</f>
        <v>0</v>
      </c>
      <c r="AC88" s="245">
        <f>IF(AC$32="",IF(AC$31="",(SUMIF(S!$HC$15:$HL$15,'Ciclo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Semaforico'!AC$30,O!$HC63:$HL63))*AC$31),(SUMIF(S!$HC$15:$HL$15,'Ciclo Semaforico'!AC$32,S!$HC63:$HL63)+SUMIF(N!$HC$15:$HL$15,'Ciclo Semaforico'!AC$32,N!$HC63:$HL63)+SUMIF(E!$HC$15:$HL$15,'Ciclo Semaforico'!AC$32,E!$HC63:$HL63)+SUMIF(O!$HC$15:$HL$15,'Ciclo Semaforico'!AC$32,O!$HC63:$HL63))-IF(AC$31="",(SUMIF(S!$HC$15:$HL$15,'Ciclo Semaforico'!AC$30,S!$HC63:$HL63)+SUMIF(N!$HC$15:$HL$15,'Ciclo Semaforico'!AC$30,N!$HC63:$HL63)+SUMIF(E!$HC$15:$HL$15,'Ciclo Semaforico'!AC$30,E!$HC63:$HL63)+SUMIF(O!$HC$15:$HL$15,'Ciclo Semaforico'!AC$30,O!$HC63:$HL63)),(SUMIF(S!$HC$15:$HL$15,'Ciclo Semaforico'!AC$30,S!$HC63:$HL63)+SUMIF(N!$HC$15:$HL$15,'Ciclo Semaforico'!AC$30,N!$HC63:$HL63)+SUMIF(E!$HC$15:$HL$15,'Ciclo Semaforico'!AC$30,E!$HC63:$HL63)+SUMIF(O!$HC$15:$HL$15,'Ciclo Semaforico'!AC$30,O!$HC63:$HL63))*AC$31))</f>
        <v>0</v>
      </c>
      <c r="AD88" s="245">
        <f>IF(AD$32="",IF(AD$31="",(SUMIF(S!$HC$15:$HL$15,'Ciclo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Semaforico'!AD$30,O!$HC63:$HL63))*AD$31),(SUMIF(S!$HC$15:$HL$15,'Ciclo Semaforico'!AD$32,S!$HC63:$HL63)+SUMIF(N!$HC$15:$HL$15,'Ciclo Semaforico'!AD$32,N!$HC63:$HL63)+SUMIF(E!$HC$15:$HL$15,'Ciclo Semaforico'!AD$32,E!$HC63:$HL63)+SUMIF(O!$HC$15:$HL$15,'Ciclo Semaforico'!AD$32,O!$HC63:$HL63))-IF(AD$31="",(SUMIF(S!$HC$15:$HL$15,'Ciclo Semaforico'!AD$30,S!$HC63:$HL63)+SUMIF(N!$HC$15:$HL$15,'Ciclo Semaforico'!AD$30,N!$HC63:$HL63)+SUMIF(E!$HC$15:$HL$15,'Ciclo Semaforico'!AD$30,E!$HC63:$HL63)+SUMIF(O!$HC$15:$HL$15,'Ciclo Semaforico'!AD$30,O!$HC63:$HL63)),(SUMIF(S!$HC$15:$HL$15,'Ciclo Semaforico'!AD$30,S!$HC63:$HL63)+SUMIF(N!$HC$15:$HL$15,'Ciclo Semaforico'!AD$30,N!$HC63:$HL63)+SUMIF(E!$HC$15:$HL$15,'Ciclo Semaforico'!AD$30,E!$HC63:$HL63)+SUMIF(O!$HC$15:$HL$15,'Ciclo Semaforico'!AD$30,O!$HC63:$HL63))*AD$31))</f>
        <v>0</v>
      </c>
      <c r="AE88" s="245" t="e">
        <f>IF(AE$32="",IF(AE$31="",(SUMIF(S!$HC$15:$HL$15,'Ciclo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Semaforico'!AE$30,O!$HC63:$HL63))*AE$31),(SUMIF(S!$HC$15:$HL$15,'Ciclo Semaforico'!AE$32,S!$HC63:$HL63)+SUMIF(N!$HC$15:$HL$15,'Ciclo Semaforico'!AE$32,N!$HC63:$HL63)+SUMIF(E!$HC$15:$HL$15,'Ciclo Semaforico'!AE$32,E!$HC63:$HL63)+SUMIF(O!$HC$15:$HL$15,'Ciclo Semaforico'!AE$32,O!$HC63:$HL63))-IF(AE$31="",(SUMIF(S!$HC$15:$HL$15,'Ciclo Semaforico'!AE$30,S!$HC63:$HL63)+SUMIF(N!$HC$15:$HL$15,'Ciclo Semaforico'!AE$30,N!$HC63:$HL63)+SUMIF(E!$HC$15:$HL$15,'Ciclo Semaforico'!AE$30,E!$HC63:$HL63)+SUMIF(O!$HC$15:$HL$15,'Ciclo Semaforico'!AE$30,O!$HC63:$HL63)),(SUMIF(S!$HC$15:$HL$15,'Ciclo Semaforico'!AE$30,S!$HC63:$HL63)+SUMIF(N!$HC$15:$HL$15,'Ciclo Semaforico'!AE$30,N!$HC63:$HL63)+SUMIF(E!$HC$15:$HL$15,'Ciclo Semaforico'!AE$30,E!$HC63:$HL63)+SUMIF(O!$HC$15:$HL$15,'Ciclo Semaforico'!AE$30,O!$HC63:$HL63))*AE$31))</f>
        <v>#REF!</v>
      </c>
      <c r="AF88" s="245">
        <f>IF(AF$32="",IF(AF$31="",(SUMIF(S!$HC$15:$HL$15,'Ciclo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Semaforico'!AF$30,O!$HC63:$HL63))*AF$31),(SUMIF(S!$HC$15:$HL$15,'Ciclo Semaforico'!AF$32,S!$HC63:$HL63)+SUMIF(N!$HC$15:$HL$15,'Ciclo Semaforico'!AF$32,N!$HC63:$HL63)+SUMIF(E!$HC$15:$HL$15,'Ciclo Semaforico'!AF$32,E!$HC63:$HL63)+SUMIF(O!$HC$15:$HL$15,'Ciclo Semaforico'!AF$32,O!$HC63:$HL63))-IF(AF$31="",(SUMIF(S!$HC$15:$HL$15,'Ciclo Semaforico'!AF$30,S!$HC63:$HL63)+SUMIF(N!$HC$15:$HL$15,'Ciclo Semaforico'!AF$30,N!$HC63:$HL63)+SUMIF(E!$HC$15:$HL$15,'Ciclo Semaforico'!AF$30,E!$HC63:$HL63)+SUMIF(O!$HC$15:$HL$15,'Ciclo Semaforico'!AF$30,O!$HC63:$HL63)),(SUMIF(S!$HC$15:$HL$15,'Ciclo Semaforico'!AF$30,S!$HC63:$HL63)+SUMIF(N!$HC$15:$HL$15,'Ciclo Semaforico'!AF$30,N!$HC63:$HL63)+SUMIF(E!$HC$15:$HL$15,'Ciclo Semaforico'!AF$30,E!$HC63:$HL63)+SUMIF(O!$HC$15:$HL$15,'Ciclo Semaforico'!AF$30,O!$HC63:$HL63))*AF$31))</f>
        <v>0</v>
      </c>
      <c r="AG88" s="245">
        <f>IF(AG$32="",IF(AG$31="",(SUMIF(S!$HC$15:$HL$15,'Ciclo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Semaforico'!AG$30,O!$HC63:$HL63))*AG$31),(SUMIF(S!$HC$15:$HL$15,'Ciclo Semaforico'!AG$32,S!$HC63:$HL63)+SUMIF(N!$HC$15:$HL$15,'Ciclo Semaforico'!AG$32,N!$HC63:$HL63)+SUMIF(E!$HC$15:$HL$15,'Ciclo Semaforico'!AG$32,E!$HC63:$HL63)+SUMIF(O!$HC$15:$HL$15,'Ciclo Semaforico'!AG$32,O!$HC63:$HL63))-IF(AG$31="",(SUMIF(S!$HC$15:$HL$15,'Ciclo Semaforico'!AG$30,S!$HC63:$HL63)+SUMIF(N!$HC$15:$HL$15,'Ciclo Semaforico'!AG$30,N!$HC63:$HL63)+SUMIF(E!$HC$15:$HL$15,'Ciclo Semaforico'!AG$30,E!$HC63:$HL63)+SUMIF(O!$HC$15:$HL$15,'Ciclo Semaforico'!AG$30,O!$HC63:$HL63)),(SUMIF(S!$HC$15:$HL$15,'Ciclo Semaforico'!AG$30,S!$HC63:$HL63)+SUMIF(N!$HC$15:$HL$15,'Ciclo Semaforico'!AG$30,N!$HC63:$HL63)+SUMIF(E!$HC$15:$HL$15,'Ciclo Semaforico'!AG$30,E!$HC63:$HL63)+SUMIF(O!$HC$15:$HL$15,'Ciclo Semaforico'!AG$30,O!$HC63:$HL63))*AG$31))</f>
        <v>0</v>
      </c>
      <c r="AH88" s="245">
        <f>IF(AH$32="",IF(AH$31="",(SUMIF(S!$HC$15:$HL$15,'Ciclo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Semaforico'!AH$30,O!$HC63:$HL63))*AH$31),(SUMIF(S!$HC$15:$HL$15,'Ciclo Semaforico'!AH$32,S!$HC63:$HL63)+SUMIF(N!$HC$15:$HL$15,'Ciclo Semaforico'!AH$32,N!$HC63:$HL63)+SUMIF(E!$HC$15:$HL$15,'Ciclo Semaforico'!AH$32,E!$HC63:$HL63)+SUMIF(O!$HC$15:$HL$15,'Ciclo Semaforico'!AH$32,O!$HC63:$HL63))-IF(AH$31="",(SUMIF(S!$HC$15:$HL$15,'Ciclo Semaforico'!AH$30,S!$HC63:$HL63)+SUMIF(N!$HC$15:$HL$15,'Ciclo Semaforico'!AH$30,N!$HC63:$HL63)+SUMIF(E!$HC$15:$HL$15,'Ciclo Semaforico'!AH$30,E!$HC63:$HL63)+SUMIF(O!$HC$15:$HL$15,'Ciclo Semaforico'!AH$30,O!$HC63:$HL63)),(SUMIF(S!$HC$15:$HL$15,'Ciclo Semaforico'!AH$30,S!$HC63:$HL63)+SUMIF(N!$HC$15:$HL$15,'Ciclo Semaforico'!AH$30,N!$HC63:$HL63)+SUMIF(E!$HC$15:$HL$15,'Ciclo Semaforico'!AH$30,E!$HC63:$HL63)+SUMIF(O!$HC$15:$HL$15,'Ciclo Semaforico'!AH$30,O!$HC63:$HL63))*AH$31))</f>
        <v>0</v>
      </c>
      <c r="AI88" s="245">
        <f>IF(AI$32="",IF(AI$31="",(SUMIF(S!$HC$15:$HL$15,'Ciclo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Semaforico'!AI$30,O!$HC63:$HL63))*AI$31),(SUMIF(S!$HC$15:$HL$15,'Ciclo Semaforico'!AI$32,S!$HC63:$HL63)+SUMIF(N!$HC$15:$HL$15,'Ciclo Semaforico'!AI$32,N!$HC63:$HL63)+SUMIF(E!$HC$15:$HL$15,'Ciclo Semaforico'!AI$32,E!$HC63:$HL63)+SUMIF(O!$HC$15:$HL$15,'Ciclo Semaforico'!AI$32,O!$HC63:$HL63))-IF(AI$31="",(SUMIF(S!$HC$15:$HL$15,'Ciclo Semaforico'!AI$30,S!$HC63:$HL63)+SUMIF(N!$HC$15:$HL$15,'Ciclo Semaforico'!AI$30,N!$HC63:$HL63)+SUMIF(E!$HC$15:$HL$15,'Ciclo Semaforico'!AI$30,E!$HC63:$HL63)+SUMIF(O!$HC$15:$HL$15,'Ciclo Semaforico'!AI$30,O!$HC63:$HL63)),(SUMIF(S!$HC$15:$HL$15,'Ciclo Semaforico'!AI$30,S!$HC63:$HL63)+SUMIF(N!$HC$15:$HL$15,'Ciclo Semaforico'!AI$30,N!$HC63:$HL63)+SUMIF(E!$HC$15:$HL$15,'Ciclo Semaforico'!AI$30,E!$HC63:$HL63)+SUMIF(O!$HC$15:$HL$15,'Ciclo Semaforico'!AI$30,O!$HC63:$HL63))*AI$31))</f>
        <v>0</v>
      </c>
      <c r="AJ88" s="245">
        <f>IF(AJ$32="",IF(AJ$31="",(SUMIF(S!$HC$15:$HL$15,'Ciclo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Semaforico'!AJ$30,O!$HC63:$HL63))*AJ$31),(SUMIF(S!$HC$15:$HL$15,'Ciclo Semaforico'!AJ$32,S!$HC63:$HL63)+SUMIF(N!$HC$15:$HL$15,'Ciclo Semaforico'!AJ$32,N!$HC63:$HL63)+SUMIF(E!$HC$15:$HL$15,'Ciclo Semaforico'!AJ$32,E!$HC63:$HL63)+SUMIF(O!$HC$15:$HL$15,'Ciclo Semaforico'!AJ$32,O!$HC63:$HL63))-IF(AJ$31="",(SUMIF(S!$HC$15:$HL$15,'Ciclo Semaforico'!AJ$30,S!$HC63:$HL63)+SUMIF(N!$HC$15:$HL$15,'Ciclo Semaforico'!AJ$30,N!$HC63:$HL63)+SUMIF(E!$HC$15:$HL$15,'Ciclo Semaforico'!AJ$30,E!$HC63:$HL63)+SUMIF(O!$HC$15:$HL$15,'Ciclo Semaforico'!AJ$30,O!$HC63:$HL63)),(SUMIF(S!$HC$15:$HL$15,'Ciclo Semaforico'!AJ$30,S!$HC63:$HL63)+SUMIF(N!$HC$15:$HL$15,'Ciclo Semaforico'!AJ$30,N!$HC63:$HL63)+SUMIF(E!$HC$15:$HL$15,'Ciclo Semaforico'!AJ$30,E!$HC63:$HL63)+SUMIF(O!$HC$15:$HL$15,'Ciclo Semaforico'!AJ$30,O!$HC63:$HL63))*AJ$31))</f>
        <v>0</v>
      </c>
      <c r="AK88" s="245">
        <f>IF(AK$32="",IF(AK$31="",(SUMIF(S!$HC$15:$HL$15,'Ciclo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Semaforico'!AK$30,O!$HC63:$HL63))*AK$31),(SUMIF(S!$HC$15:$HL$15,'Ciclo Semaforico'!AK$32,S!$HC63:$HL63)+SUMIF(N!$HC$15:$HL$15,'Ciclo Semaforico'!AK$32,N!$HC63:$HL63)+SUMIF(E!$HC$15:$HL$15,'Ciclo Semaforico'!AK$32,E!$HC63:$HL63)+SUMIF(O!$HC$15:$HL$15,'Ciclo Semaforico'!AK$32,O!$HC63:$HL63))-IF(AK$31="",(SUMIF(S!$HC$15:$HL$15,'Ciclo Semaforico'!AK$30,S!$HC63:$HL63)+SUMIF(N!$HC$15:$HL$15,'Ciclo Semaforico'!AK$30,N!$HC63:$HL63)+SUMIF(E!$HC$15:$HL$15,'Ciclo Semaforico'!AK$30,E!$HC63:$HL63)+SUMIF(O!$HC$15:$HL$15,'Ciclo Semaforico'!AK$30,O!$HC63:$HL63)),(SUMIF(S!$HC$15:$HL$15,'Ciclo Semaforico'!AK$30,S!$HC63:$HL63)+SUMIF(N!$HC$15:$HL$15,'Ciclo Semaforico'!AK$30,N!$HC63:$HL63)+SUMIF(E!$HC$15:$HL$15,'Ciclo Semaforico'!AK$30,E!$HC63:$HL63)+SUMIF(O!$HC$15:$HL$15,'Ciclo Semaforico'!AK$30,O!$HC63:$HL63))*AK$31))</f>
        <v>0</v>
      </c>
      <c r="AL88" s="246">
        <f>IF(AL$32="",IF(AL$31="",(SUMIF(S!$HC$15:$HL$15,'Ciclo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Semaforico'!AL$30,O!$HC63:$HL63))*AL$31),(SUMIF(S!$HC$15:$HL$15,'Ciclo Semaforico'!AL$32,S!$HC63:$HL63)+SUMIF(N!$HC$15:$HL$15,'Ciclo Semaforico'!AL$32,N!$HC63:$HL63)+SUMIF(E!$HC$15:$HL$15,'Ciclo Semaforico'!AL$32,E!$HC63:$HL63)+SUMIF(O!$HC$15:$HL$15,'Ciclo Semaforico'!AL$32,O!$HC63:$HL63))-IF(AL$31="",(SUMIF(S!$HC$15:$HL$15,'Ciclo Semaforico'!AL$30,S!$HC63:$HL63)+SUMIF(N!$HC$15:$HL$15,'Ciclo Semaforico'!AL$30,N!$HC63:$HL63)+SUMIF(E!$HC$15:$HL$15,'Ciclo Semaforico'!AL$30,E!$HC63:$HL63)+SUMIF(O!$HC$15:$HL$15,'Ciclo Semaforico'!AL$30,O!$HC63:$HL63)),(SUMIF(S!$HC$15:$HL$15,'Ciclo Semaforico'!AL$30,S!$HC63:$HL63)+SUMIF(N!$HC$15:$HL$15,'Ciclo Semaforico'!AL$30,N!$HC63:$HL63)+SUMIF(E!$HC$15:$HL$15,'Ciclo Semaforico'!AL$30,E!$HC63:$HL63)+SUMIF(O!$HC$15:$HL$15,'Ciclo Semaforico'!AL$30,O!$HC63:$HL63))*AL$31))</f>
        <v>0</v>
      </c>
      <c r="AM88" s="244">
        <f>IF(AM$32="",IF(AM$31="",(SUMIF(S!$HC$15:$HL$15,'Ciclo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Semaforico'!AM$30,O!$HC63:$HL63))*AM$31),(SUMIF(S!$HC$15:$HL$15,'Ciclo Semaforico'!AM$32,S!$HC63:$HL63)+SUMIF(N!$HC$15:$HL$15,'Ciclo Semaforico'!AM$32,N!$HC63:$HL63)+SUMIF(E!$HC$15:$HL$15,'Ciclo Semaforico'!AM$32,E!$HC63:$HL63)+SUMIF(O!$HC$15:$HL$15,'Ciclo Semaforico'!AM$32,O!$HC63:$HL63))-IF(AM$31="",(SUMIF(S!$HC$15:$HL$15,'Ciclo Semaforico'!AM$30,S!$HC63:$HL63)+SUMIF(N!$HC$15:$HL$15,'Ciclo Semaforico'!AM$30,N!$HC63:$HL63)+SUMIF(E!$HC$15:$HL$15,'Ciclo Semaforico'!AM$30,E!$HC63:$HL63)+SUMIF(O!$HC$15:$HL$15,'Ciclo Semaforico'!AM$30,O!$HC63:$HL63)),(SUMIF(S!$HC$15:$HL$15,'Ciclo Semaforico'!AM$30,S!$HC63:$HL63)+SUMIF(N!$HC$15:$HL$15,'Ciclo Semaforico'!AM$30,N!$HC63:$HL63)+SUMIF(E!$HC$15:$HL$15,'Ciclo Semaforico'!AM$30,E!$HC63:$HL63)+SUMIF(O!$HC$15:$HL$15,'Ciclo Semaforico'!AM$30,O!$HC63:$HL63))*AM$31))</f>
        <v>0</v>
      </c>
      <c r="AN88" s="245">
        <f>IF(AN$32="",IF(AN$31="",(SUMIF(S!$HC$15:$HL$15,'Ciclo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Semaforico'!AN$30,O!$HC63:$HL63))*AN$31),(SUMIF(S!$HC$15:$HL$15,'Ciclo Semaforico'!AN$32,S!$HC63:$HL63)+SUMIF(N!$HC$15:$HL$15,'Ciclo Semaforico'!AN$32,N!$HC63:$HL63)+SUMIF(E!$HC$15:$HL$15,'Ciclo Semaforico'!AN$32,E!$HC63:$HL63)+SUMIF(O!$HC$15:$HL$15,'Ciclo Semaforico'!AN$32,O!$HC63:$HL63))-IF(AN$31="",(SUMIF(S!$HC$15:$HL$15,'Ciclo Semaforico'!AN$30,S!$HC63:$HL63)+SUMIF(N!$HC$15:$HL$15,'Ciclo Semaforico'!AN$30,N!$HC63:$HL63)+SUMIF(E!$HC$15:$HL$15,'Ciclo Semaforico'!AN$30,E!$HC63:$HL63)+SUMIF(O!$HC$15:$HL$15,'Ciclo Semaforico'!AN$30,O!$HC63:$HL63)),(SUMIF(S!$HC$15:$HL$15,'Ciclo Semaforico'!AN$30,S!$HC63:$HL63)+SUMIF(N!$HC$15:$HL$15,'Ciclo Semaforico'!AN$30,N!$HC63:$HL63)+SUMIF(E!$HC$15:$HL$15,'Ciclo Semaforico'!AN$30,E!$HC63:$HL63)+SUMIF(O!$HC$15:$HL$15,'Ciclo Semaforico'!AN$30,O!$HC63:$HL63))*AN$31))</f>
        <v>0</v>
      </c>
      <c r="AO88" s="245">
        <f>IF(AO$32="",IF(AO$31="",(SUMIF(S!$HC$15:$HL$15,'Ciclo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Semaforico'!AO$30,O!$HC63:$HL63))*AO$31),(SUMIF(S!$HC$15:$HL$15,'Ciclo Semaforico'!AO$32,S!$HC63:$HL63)+SUMIF(N!$HC$15:$HL$15,'Ciclo Semaforico'!AO$32,N!$HC63:$HL63)+SUMIF(E!$HC$15:$HL$15,'Ciclo Semaforico'!AO$32,E!$HC63:$HL63)+SUMIF(O!$HC$15:$HL$15,'Ciclo Semaforico'!AO$32,O!$HC63:$HL63))-IF(AO$31="",(SUMIF(S!$HC$15:$HL$15,'Ciclo Semaforico'!AO$30,S!$HC63:$HL63)+SUMIF(N!$HC$15:$HL$15,'Ciclo Semaforico'!AO$30,N!$HC63:$HL63)+SUMIF(E!$HC$15:$HL$15,'Ciclo Semaforico'!AO$30,E!$HC63:$HL63)+SUMIF(O!$HC$15:$HL$15,'Ciclo Semaforico'!AO$30,O!$HC63:$HL63)),(SUMIF(S!$HC$15:$HL$15,'Ciclo Semaforico'!AO$30,S!$HC63:$HL63)+SUMIF(N!$HC$15:$HL$15,'Ciclo Semaforico'!AO$30,N!$HC63:$HL63)+SUMIF(E!$HC$15:$HL$15,'Ciclo Semaforico'!AO$30,E!$HC63:$HL63)+SUMIF(O!$HC$15:$HL$15,'Ciclo Semaforico'!AO$30,O!$HC63:$HL63))*AO$31))</f>
        <v>0</v>
      </c>
      <c r="AP88" s="245">
        <f>IF(AP$32="",IF(AP$31="",(SUMIF(S!$HC$15:$HL$15,'Ciclo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Semaforico'!AP$30,O!$HC63:$HL63))*AP$31),(SUMIF(S!$HC$15:$HL$15,'Ciclo Semaforico'!AP$32,S!$HC63:$HL63)+SUMIF(N!$HC$15:$HL$15,'Ciclo Semaforico'!AP$32,N!$HC63:$HL63)+SUMIF(E!$HC$15:$HL$15,'Ciclo Semaforico'!AP$32,E!$HC63:$HL63)+SUMIF(O!$HC$15:$HL$15,'Ciclo Semaforico'!AP$32,O!$HC63:$HL63))-IF(AP$31="",(SUMIF(S!$HC$15:$HL$15,'Ciclo Semaforico'!AP$30,S!$HC63:$HL63)+SUMIF(N!$HC$15:$HL$15,'Ciclo Semaforico'!AP$30,N!$HC63:$HL63)+SUMIF(E!$HC$15:$HL$15,'Ciclo Semaforico'!AP$30,E!$HC63:$HL63)+SUMIF(O!$HC$15:$HL$15,'Ciclo Semaforico'!AP$30,O!$HC63:$HL63)),(SUMIF(S!$HC$15:$HL$15,'Ciclo Semaforico'!AP$30,S!$HC63:$HL63)+SUMIF(N!$HC$15:$HL$15,'Ciclo Semaforico'!AP$30,N!$HC63:$HL63)+SUMIF(E!$HC$15:$HL$15,'Ciclo Semaforico'!AP$30,E!$HC63:$HL63)+SUMIF(O!$HC$15:$HL$15,'Ciclo Semaforico'!AP$30,O!$HC63:$HL63))*AP$31))</f>
        <v>0</v>
      </c>
      <c r="AQ88" s="245">
        <f>IF(AQ$32="",IF(AQ$31="",(SUMIF(S!$HC$15:$HL$15,'Ciclo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Semaforico'!AQ$30,O!$HC63:$HL63))*AQ$31),(SUMIF(S!$HC$15:$HL$15,'Ciclo Semaforico'!AQ$32,S!$HC63:$HL63)+SUMIF(N!$HC$15:$HL$15,'Ciclo Semaforico'!AQ$32,N!$HC63:$HL63)+SUMIF(E!$HC$15:$HL$15,'Ciclo Semaforico'!AQ$32,E!$HC63:$HL63)+SUMIF(O!$HC$15:$HL$15,'Ciclo Semaforico'!AQ$32,O!$HC63:$HL63))-IF(AQ$31="",(SUMIF(S!$HC$15:$HL$15,'Ciclo Semaforico'!AQ$30,S!$HC63:$HL63)+SUMIF(N!$HC$15:$HL$15,'Ciclo Semaforico'!AQ$30,N!$HC63:$HL63)+SUMIF(E!$HC$15:$HL$15,'Ciclo Semaforico'!AQ$30,E!$HC63:$HL63)+SUMIF(O!$HC$15:$HL$15,'Ciclo Semaforico'!AQ$30,O!$HC63:$HL63)),(SUMIF(S!$HC$15:$HL$15,'Ciclo Semaforico'!AQ$30,S!$HC63:$HL63)+SUMIF(N!$HC$15:$HL$15,'Ciclo Semaforico'!AQ$30,N!$HC63:$HL63)+SUMIF(E!$HC$15:$HL$15,'Ciclo Semaforico'!AQ$30,E!$HC63:$HL63)+SUMIF(O!$HC$15:$HL$15,'Ciclo Semaforico'!AQ$30,O!$HC63:$HL63))*AQ$31))</f>
        <v>0</v>
      </c>
      <c r="AR88" s="245">
        <f>IF(AR$32="",IF(AR$31="",(SUMIF(S!$HC$15:$HL$15,'Ciclo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Semaforico'!AR$30,O!$HC63:$HL63))*AR$31),(SUMIF(S!$HC$15:$HL$15,'Ciclo Semaforico'!AR$32,S!$HC63:$HL63)+SUMIF(N!$HC$15:$HL$15,'Ciclo Semaforico'!AR$32,N!$HC63:$HL63)+SUMIF(E!$HC$15:$HL$15,'Ciclo Semaforico'!AR$32,E!$HC63:$HL63)+SUMIF(O!$HC$15:$HL$15,'Ciclo Semaforico'!AR$32,O!$HC63:$HL63))-IF(AR$31="",(SUMIF(S!$HC$15:$HL$15,'Ciclo Semaforico'!AR$30,S!$HC63:$HL63)+SUMIF(N!$HC$15:$HL$15,'Ciclo Semaforico'!AR$30,N!$HC63:$HL63)+SUMIF(E!$HC$15:$HL$15,'Ciclo Semaforico'!AR$30,E!$HC63:$HL63)+SUMIF(O!$HC$15:$HL$15,'Ciclo Semaforico'!AR$30,O!$HC63:$HL63)),(SUMIF(S!$HC$15:$HL$15,'Ciclo Semaforico'!AR$30,S!$HC63:$HL63)+SUMIF(N!$HC$15:$HL$15,'Ciclo Semaforico'!AR$30,N!$HC63:$HL63)+SUMIF(E!$HC$15:$HL$15,'Ciclo Semaforico'!AR$30,E!$HC63:$HL63)+SUMIF(O!$HC$15:$HL$15,'Ciclo Semaforico'!AR$30,O!$HC63:$HL63))*AR$31))</f>
        <v>0</v>
      </c>
      <c r="AS88" s="245">
        <f>IF(AS$32="",IF(AS$31="",(SUMIF(S!$HC$15:$HL$15,'Ciclo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Semaforico'!AS$30,O!$HC63:$HL63))*AS$31),(SUMIF(S!$HC$15:$HL$15,'Ciclo Semaforico'!AS$32,S!$HC63:$HL63)+SUMIF(N!$HC$15:$HL$15,'Ciclo Semaforico'!AS$32,N!$HC63:$HL63)+SUMIF(E!$HC$15:$HL$15,'Ciclo Semaforico'!AS$32,E!$HC63:$HL63)+SUMIF(O!$HC$15:$HL$15,'Ciclo Semaforico'!AS$32,O!$HC63:$HL63))-IF(AS$31="",(SUMIF(S!$HC$15:$HL$15,'Ciclo Semaforico'!AS$30,S!$HC63:$HL63)+SUMIF(N!$HC$15:$HL$15,'Ciclo Semaforico'!AS$30,N!$HC63:$HL63)+SUMIF(E!$HC$15:$HL$15,'Ciclo Semaforico'!AS$30,E!$HC63:$HL63)+SUMIF(O!$HC$15:$HL$15,'Ciclo Semaforico'!AS$30,O!$HC63:$HL63)),(SUMIF(S!$HC$15:$HL$15,'Ciclo Semaforico'!AS$30,S!$HC63:$HL63)+SUMIF(N!$HC$15:$HL$15,'Ciclo Semaforico'!AS$30,N!$HC63:$HL63)+SUMIF(E!$HC$15:$HL$15,'Ciclo Semaforico'!AS$30,E!$HC63:$HL63)+SUMIF(O!$HC$15:$HL$15,'Ciclo Semaforico'!AS$30,O!$HC63:$HL63))*AS$31))</f>
        <v>0</v>
      </c>
      <c r="AT88" s="245">
        <f>IF(AT$32="",IF(AT$31="",(SUMIF(S!$HC$15:$HL$15,'Ciclo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Semaforico'!AT$30,O!$HC63:$HL63))*AT$31),(SUMIF(S!$HC$15:$HL$15,'Ciclo Semaforico'!AT$32,S!$HC63:$HL63)+SUMIF(N!$HC$15:$HL$15,'Ciclo Semaforico'!AT$32,N!$HC63:$HL63)+SUMIF(E!$HC$15:$HL$15,'Ciclo Semaforico'!AT$32,E!$HC63:$HL63)+SUMIF(O!$HC$15:$HL$15,'Ciclo Semaforico'!AT$32,O!$HC63:$HL63))-IF(AT$31="",(SUMIF(S!$HC$15:$HL$15,'Ciclo Semaforico'!AT$30,S!$HC63:$HL63)+SUMIF(N!$HC$15:$HL$15,'Ciclo Semaforico'!AT$30,N!$HC63:$HL63)+SUMIF(E!$HC$15:$HL$15,'Ciclo Semaforico'!AT$30,E!$HC63:$HL63)+SUMIF(O!$HC$15:$HL$15,'Ciclo Semaforico'!AT$30,O!$HC63:$HL63)),(SUMIF(S!$HC$15:$HL$15,'Ciclo Semaforico'!AT$30,S!$HC63:$HL63)+SUMIF(N!$HC$15:$HL$15,'Ciclo Semaforico'!AT$30,N!$HC63:$HL63)+SUMIF(E!$HC$15:$HL$15,'Ciclo Semaforico'!AT$30,E!$HC63:$HL63)+SUMIF(O!$HC$15:$HL$15,'Ciclo Semaforico'!AT$30,O!$HC63:$HL63))*AT$31))</f>
        <v>0</v>
      </c>
      <c r="AU88" s="245">
        <f>IF(AU$32="",IF(AU$31="",(SUMIF(S!$HC$15:$HL$15,'Ciclo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Semaforico'!AU$30,O!$HC63:$HL63))*AU$31),(SUMIF(S!$HC$15:$HL$15,'Ciclo Semaforico'!AU$32,S!$HC63:$HL63)+SUMIF(N!$HC$15:$HL$15,'Ciclo Semaforico'!AU$32,N!$HC63:$HL63)+SUMIF(E!$HC$15:$HL$15,'Ciclo Semaforico'!AU$32,E!$HC63:$HL63)+SUMIF(O!$HC$15:$HL$15,'Ciclo Semaforico'!AU$32,O!$HC63:$HL63))-IF(AU$31="",(SUMIF(S!$HC$15:$HL$15,'Ciclo Semaforico'!AU$30,S!$HC63:$HL63)+SUMIF(N!$HC$15:$HL$15,'Ciclo Semaforico'!AU$30,N!$HC63:$HL63)+SUMIF(E!$HC$15:$HL$15,'Ciclo Semaforico'!AU$30,E!$HC63:$HL63)+SUMIF(O!$HC$15:$HL$15,'Ciclo Semaforico'!AU$30,O!$HC63:$HL63)),(SUMIF(S!$HC$15:$HL$15,'Ciclo Semaforico'!AU$30,S!$HC63:$HL63)+SUMIF(N!$HC$15:$HL$15,'Ciclo Semaforico'!AU$30,N!$HC63:$HL63)+SUMIF(E!$HC$15:$HL$15,'Ciclo Semaforico'!AU$30,E!$HC63:$HL63)+SUMIF(O!$HC$15:$HL$15,'Ciclo Semaforico'!AU$30,O!$HC63:$HL63))*AU$31))</f>
        <v>0</v>
      </c>
      <c r="AV88" s="245">
        <f>IF(AV$32="",IF(AV$31="",(SUMIF(S!$HC$15:$HL$15,'Ciclo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Semaforico'!AV$30,O!$HC63:$HL63))*AV$31),(SUMIF(S!$HC$15:$HL$15,'Ciclo Semaforico'!AV$32,S!$HC63:$HL63)+SUMIF(N!$HC$15:$HL$15,'Ciclo Semaforico'!AV$32,N!$HC63:$HL63)+SUMIF(E!$HC$15:$HL$15,'Ciclo Semaforico'!AV$32,E!$HC63:$HL63)+SUMIF(O!$HC$15:$HL$15,'Ciclo Semaforico'!AV$32,O!$HC63:$HL63))-IF(AV$31="",(SUMIF(S!$HC$15:$HL$15,'Ciclo Semaforico'!AV$30,S!$HC63:$HL63)+SUMIF(N!$HC$15:$HL$15,'Ciclo Semaforico'!AV$30,N!$HC63:$HL63)+SUMIF(E!$HC$15:$HL$15,'Ciclo Semaforico'!AV$30,E!$HC63:$HL63)+SUMIF(O!$HC$15:$HL$15,'Ciclo Semaforico'!AV$30,O!$HC63:$HL63)),(SUMIF(S!$HC$15:$HL$15,'Ciclo Semaforico'!AV$30,S!$HC63:$HL63)+SUMIF(N!$HC$15:$HL$15,'Ciclo Semaforico'!AV$30,N!$HC63:$HL63)+SUMIF(E!$HC$15:$HL$15,'Ciclo Semaforico'!AV$30,E!$HC63:$HL63)+SUMIF(O!$HC$15:$HL$15,'Ciclo Semaforico'!AV$30,O!$HC63:$HL63))*AV$31))</f>
        <v>0</v>
      </c>
      <c r="AW88" s="245">
        <f>IF(AW$32="",IF(AW$31="",(SUMIF(S!$HC$15:$HL$15,'Ciclo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Semaforico'!AW$30,O!$HC63:$HL63))*AW$31),(SUMIF(S!$HC$15:$HL$15,'Ciclo Semaforico'!AW$32,S!$HC63:$HL63)+SUMIF(N!$HC$15:$HL$15,'Ciclo Semaforico'!AW$32,N!$HC63:$HL63)+SUMIF(E!$HC$15:$HL$15,'Ciclo Semaforico'!AW$32,E!$HC63:$HL63)+SUMIF(O!$HC$15:$HL$15,'Ciclo Semaforico'!AW$32,O!$HC63:$HL63))-IF(AW$31="",(SUMIF(S!$HC$15:$HL$15,'Ciclo Semaforico'!AW$30,S!$HC63:$HL63)+SUMIF(N!$HC$15:$HL$15,'Ciclo Semaforico'!AW$30,N!$HC63:$HL63)+SUMIF(E!$HC$15:$HL$15,'Ciclo Semaforico'!AW$30,E!$HC63:$HL63)+SUMIF(O!$HC$15:$HL$15,'Ciclo Semaforico'!AW$30,O!$HC63:$HL63)),(SUMIF(S!$HC$15:$HL$15,'Ciclo Semaforico'!AW$30,S!$HC63:$HL63)+SUMIF(N!$HC$15:$HL$15,'Ciclo Semaforico'!AW$30,N!$HC63:$HL63)+SUMIF(E!$HC$15:$HL$15,'Ciclo Semaforico'!AW$30,E!$HC63:$HL63)+SUMIF(O!$HC$15:$HL$15,'Ciclo Semaforico'!AW$30,O!$HC63:$HL63))*AW$31))</f>
        <v>0</v>
      </c>
      <c r="AX88" s="246">
        <f>IF(AX$32="",IF(AX$31="",(SUMIF(S!$HC$15:$HL$15,'Ciclo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Semaforico'!AX$30,O!$HC63:$HL63))*AX$31),(SUMIF(S!$HC$15:$HL$15,'Ciclo Semaforico'!AX$32,S!$HC63:$HL63)+SUMIF(N!$HC$15:$HL$15,'Ciclo Semaforico'!AX$32,N!$HC63:$HL63)+SUMIF(E!$HC$15:$HL$15,'Ciclo Semaforico'!AX$32,E!$HC63:$HL63)+SUMIF(O!$HC$15:$HL$15,'Ciclo Semaforico'!AX$32,O!$HC63:$HL63))-IF(AX$31="",(SUMIF(S!$HC$15:$HL$15,'Ciclo Semaforico'!AX$30,S!$HC63:$HL63)+SUMIF(N!$HC$15:$HL$15,'Ciclo Semaforico'!AX$30,N!$HC63:$HL63)+SUMIF(E!$HC$15:$HL$15,'Ciclo Semaforico'!AX$30,E!$HC63:$HL63)+SUMIF(O!$HC$15:$HL$15,'Ciclo Semaforico'!AX$30,O!$HC63:$HL63)),(SUMIF(S!$HC$15:$HL$15,'Ciclo Semaforico'!AX$30,S!$HC63:$HL63)+SUMIF(N!$HC$15:$HL$15,'Ciclo Semaforico'!AX$30,N!$HC63:$HL63)+SUMIF(E!$HC$15:$HL$15,'Ciclo Semaforico'!AX$30,E!$HC63:$HL63)+SUMIF(O!$HC$15:$HL$15,'Ciclo Semaforico'!AX$30,O!$HC63:$HL63))*AX$31))</f>
        <v>0</v>
      </c>
      <c r="AY88" s="244" t="e">
        <f>IF(AY$32="",IF(AY$31="",(SUMIF(S!$HC$15:$HL$15,'Ciclo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Semaforico'!AY$30,O!$HC63:$HL63))*AY$31),(SUMIF(S!$HC$15:$HL$15,'Ciclo Semaforico'!AY$32,S!$HC63:$HL63)+SUMIF(N!$HC$15:$HL$15,'Ciclo Semaforico'!AY$32,N!$HC63:$HL63)+SUMIF(E!$HC$15:$HL$15,'Ciclo Semaforico'!AY$32,E!$HC63:$HL63)+SUMIF(O!$HC$15:$HL$15,'Ciclo Semaforico'!AY$32,O!$HC63:$HL63))-IF(AY$31="",(SUMIF(S!$HC$15:$HL$15,'Ciclo Semaforico'!AY$30,S!$HC63:$HL63)+SUMIF(N!$HC$15:$HL$15,'Ciclo Semaforico'!AY$30,N!$HC63:$HL63)+SUMIF(E!$HC$15:$HL$15,'Ciclo Semaforico'!AY$30,E!$HC63:$HL63)+SUMIF(O!$HC$15:$HL$15,'Ciclo Semaforico'!AY$30,O!$HC63:$HL63)),(SUMIF(S!$HC$15:$HL$15,'Ciclo Semaforico'!AY$30,S!$HC63:$HL63)+SUMIF(N!$HC$15:$HL$15,'Ciclo Semaforico'!AY$30,N!$HC63:$HL63)+SUMIF(E!$HC$15:$HL$15,'Ciclo Semaforico'!AY$30,E!$HC63:$HL63)+SUMIF(O!$HC$15:$HL$15,'Ciclo Semaforico'!AY$30,O!$HC63:$HL63))*AY$31))</f>
        <v>#REF!</v>
      </c>
      <c r="AZ88" s="245" t="e">
        <f>IF(AZ$32="",IF(AZ$31="",(SUMIF(S!$HC$15:$HL$15,'Ciclo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Semaforico'!AZ$30,O!$HC63:$HL63))*AZ$31),(SUMIF(S!$HC$15:$HL$15,'Ciclo Semaforico'!AZ$32,S!$HC63:$HL63)+SUMIF(N!$HC$15:$HL$15,'Ciclo Semaforico'!AZ$32,N!$HC63:$HL63)+SUMIF(E!$HC$15:$HL$15,'Ciclo Semaforico'!AZ$32,E!$HC63:$HL63)+SUMIF(O!$HC$15:$HL$15,'Ciclo Semaforico'!AZ$32,O!$HC63:$HL63))-IF(AZ$31="",(SUMIF(S!$HC$15:$HL$15,'Ciclo Semaforico'!AZ$30,S!$HC63:$HL63)+SUMIF(N!$HC$15:$HL$15,'Ciclo Semaforico'!AZ$30,N!$HC63:$HL63)+SUMIF(E!$HC$15:$HL$15,'Ciclo Semaforico'!AZ$30,E!$HC63:$HL63)+SUMIF(O!$HC$15:$HL$15,'Ciclo Semaforico'!AZ$30,O!$HC63:$HL63)),(SUMIF(S!$HC$15:$HL$15,'Ciclo Semaforico'!AZ$30,S!$HC63:$HL63)+SUMIF(N!$HC$15:$HL$15,'Ciclo Semaforico'!AZ$30,N!$HC63:$HL63)+SUMIF(E!$HC$15:$HL$15,'Ciclo Semaforico'!AZ$30,E!$HC63:$HL63)+SUMIF(O!$HC$15:$HL$15,'Ciclo Semaforico'!AZ$30,O!$HC63:$HL63))*AZ$31))</f>
        <v>#REF!</v>
      </c>
      <c r="BA88" s="245" t="e">
        <f>IF(BA$32="",IF(BA$31="",(SUMIF(S!$HC$15:$HL$15,'Ciclo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Semaforico'!BA$30,O!$HC63:$HL63))*BA$31),(SUMIF(S!$HC$15:$HL$15,'Ciclo Semaforico'!BA$32,S!$HC63:$HL63)+SUMIF(N!$HC$15:$HL$15,'Ciclo Semaforico'!BA$32,N!$HC63:$HL63)+SUMIF(E!$HC$15:$HL$15,'Ciclo Semaforico'!BA$32,E!$HC63:$HL63)+SUMIF(O!$HC$15:$HL$15,'Ciclo Semaforico'!BA$32,O!$HC63:$HL63))-IF(BA$31="",(SUMIF(S!$HC$15:$HL$15,'Ciclo Semaforico'!BA$30,S!$HC63:$HL63)+SUMIF(N!$HC$15:$HL$15,'Ciclo Semaforico'!BA$30,N!$HC63:$HL63)+SUMIF(E!$HC$15:$HL$15,'Ciclo Semaforico'!BA$30,E!$HC63:$HL63)+SUMIF(O!$HC$15:$HL$15,'Ciclo Semaforico'!BA$30,O!$HC63:$HL63)),(SUMIF(S!$HC$15:$HL$15,'Ciclo Semaforico'!BA$30,S!$HC63:$HL63)+SUMIF(N!$HC$15:$HL$15,'Ciclo Semaforico'!BA$30,N!$HC63:$HL63)+SUMIF(E!$HC$15:$HL$15,'Ciclo Semaforico'!BA$30,E!$HC63:$HL63)+SUMIF(O!$HC$15:$HL$15,'Ciclo Semaforico'!BA$30,O!$HC63:$HL63))*BA$31))</f>
        <v>#REF!</v>
      </c>
      <c r="BB88" s="245" t="e">
        <f>IF(BB$32="",IF(BB$31="",(SUMIF(S!$HC$15:$HL$15,'Ciclo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Semaforico'!BB$30,O!$HC63:$HL63))*BB$31),(SUMIF(S!$HC$15:$HL$15,'Ciclo Semaforico'!BB$32,S!$HC63:$HL63)+SUMIF(N!$HC$15:$HL$15,'Ciclo Semaforico'!BB$32,N!$HC63:$HL63)+SUMIF(E!$HC$15:$HL$15,'Ciclo Semaforico'!BB$32,E!$HC63:$HL63)+SUMIF(O!$HC$15:$HL$15,'Ciclo Semaforico'!BB$32,O!$HC63:$HL63))-IF(BB$31="",(SUMIF(S!$HC$15:$HL$15,'Ciclo Semaforico'!BB$30,S!$HC63:$HL63)+SUMIF(N!$HC$15:$HL$15,'Ciclo Semaforico'!BB$30,N!$HC63:$HL63)+SUMIF(E!$HC$15:$HL$15,'Ciclo Semaforico'!BB$30,E!$HC63:$HL63)+SUMIF(O!$HC$15:$HL$15,'Ciclo Semaforico'!BB$30,O!$HC63:$HL63)),(SUMIF(S!$HC$15:$HL$15,'Ciclo Semaforico'!BB$30,S!$HC63:$HL63)+SUMIF(N!$HC$15:$HL$15,'Ciclo Semaforico'!BB$30,N!$HC63:$HL63)+SUMIF(E!$HC$15:$HL$15,'Ciclo Semaforico'!BB$30,E!$HC63:$HL63)+SUMIF(O!$HC$15:$HL$15,'Ciclo Semaforico'!BB$30,O!$HC63:$HL63))*BB$31))</f>
        <v>#REF!</v>
      </c>
      <c r="BC88" s="245" t="e">
        <f>IF(BC$32="",IF(BC$31="",(SUMIF(S!$HC$15:$HL$15,'Ciclo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Semaforico'!BC$30,O!$HC63:$HL63))*BC$31),(SUMIF(S!$HC$15:$HL$15,'Ciclo Semaforico'!BC$32,S!$HC63:$HL63)+SUMIF(N!$HC$15:$HL$15,'Ciclo Semaforico'!BC$32,N!$HC63:$HL63)+SUMIF(E!$HC$15:$HL$15,'Ciclo Semaforico'!BC$32,E!$HC63:$HL63)+SUMIF(O!$HC$15:$HL$15,'Ciclo Semaforico'!BC$32,O!$HC63:$HL63))-IF(BC$31="",(SUMIF(S!$HC$15:$HL$15,'Ciclo Semaforico'!BC$30,S!$HC63:$HL63)+SUMIF(N!$HC$15:$HL$15,'Ciclo Semaforico'!BC$30,N!$HC63:$HL63)+SUMIF(E!$HC$15:$HL$15,'Ciclo Semaforico'!BC$30,E!$HC63:$HL63)+SUMIF(O!$HC$15:$HL$15,'Ciclo Semaforico'!BC$30,O!$HC63:$HL63)),(SUMIF(S!$HC$15:$HL$15,'Ciclo Semaforico'!BC$30,S!$HC63:$HL63)+SUMIF(N!$HC$15:$HL$15,'Ciclo Semaforico'!BC$30,N!$HC63:$HL63)+SUMIF(E!$HC$15:$HL$15,'Ciclo Semaforico'!BC$30,E!$HC63:$HL63)+SUMIF(O!$HC$15:$HL$15,'Ciclo Semaforico'!BC$30,O!$HC63:$HL63))*BC$31))</f>
        <v>#REF!</v>
      </c>
      <c r="BD88" s="245" t="e">
        <f>IF(BD$32="",IF(BD$31="",(SUMIF(S!$HC$15:$HL$15,'Ciclo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Semaforico'!BD$30,O!$HC63:$HL63))*BD$31),(SUMIF(S!$HC$15:$HL$15,'Ciclo Semaforico'!BD$32,S!$HC63:$HL63)+SUMIF(N!$HC$15:$HL$15,'Ciclo Semaforico'!BD$32,N!$HC63:$HL63)+SUMIF(E!$HC$15:$HL$15,'Ciclo Semaforico'!BD$32,E!$HC63:$HL63)+SUMIF(O!$HC$15:$HL$15,'Ciclo Semaforico'!BD$32,O!$HC63:$HL63))-IF(BD$31="",(SUMIF(S!$HC$15:$HL$15,'Ciclo Semaforico'!BD$30,S!$HC63:$HL63)+SUMIF(N!$HC$15:$HL$15,'Ciclo Semaforico'!BD$30,N!$HC63:$HL63)+SUMIF(E!$HC$15:$HL$15,'Ciclo Semaforico'!BD$30,E!$HC63:$HL63)+SUMIF(O!$HC$15:$HL$15,'Ciclo Semaforico'!BD$30,O!$HC63:$HL63)),(SUMIF(S!$HC$15:$HL$15,'Ciclo Semaforico'!BD$30,S!$HC63:$HL63)+SUMIF(N!$HC$15:$HL$15,'Ciclo Semaforico'!BD$30,N!$HC63:$HL63)+SUMIF(E!$HC$15:$HL$15,'Ciclo Semaforico'!BD$30,E!$HC63:$HL63)+SUMIF(O!$HC$15:$HL$15,'Ciclo Semaforico'!BD$30,O!$HC63:$HL63))*BD$31))</f>
        <v>#REF!</v>
      </c>
      <c r="BE88" s="245">
        <f>IF(BE$32="",IF(BE$31="",(SUMIF(S!$HC$15:$HL$15,'Ciclo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Semaforico'!BE$30,O!$HC63:$HL63))*BE$31),(SUMIF(S!$HC$15:$HL$15,'Ciclo Semaforico'!BE$32,S!$HC63:$HL63)+SUMIF(N!$HC$15:$HL$15,'Ciclo Semaforico'!BE$32,N!$HC63:$HL63)+SUMIF(E!$HC$15:$HL$15,'Ciclo Semaforico'!BE$32,E!$HC63:$HL63)+SUMIF(O!$HC$15:$HL$15,'Ciclo Semaforico'!BE$32,O!$HC63:$HL63))-IF(BE$31="",(SUMIF(S!$HC$15:$HL$15,'Ciclo Semaforico'!BE$30,S!$HC63:$HL63)+SUMIF(N!$HC$15:$HL$15,'Ciclo Semaforico'!BE$30,N!$HC63:$HL63)+SUMIF(E!$HC$15:$HL$15,'Ciclo Semaforico'!BE$30,E!$HC63:$HL63)+SUMIF(O!$HC$15:$HL$15,'Ciclo Semaforico'!BE$30,O!$HC63:$HL63)),(SUMIF(S!$HC$15:$HL$15,'Ciclo Semaforico'!BE$30,S!$HC63:$HL63)+SUMIF(N!$HC$15:$HL$15,'Ciclo Semaforico'!BE$30,N!$HC63:$HL63)+SUMIF(E!$HC$15:$HL$15,'Ciclo Semaforico'!BE$30,E!$HC63:$HL63)+SUMIF(O!$HC$15:$HL$15,'Ciclo Semaforico'!BE$30,O!$HC63:$HL63))*BE$31))</f>
        <v>0</v>
      </c>
      <c r="BF88" s="245">
        <f>IF(BF$32="",IF(BF$31="",(SUMIF(S!$HC$15:$HL$15,'Ciclo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Semaforico'!BF$30,O!$HC63:$HL63))*BF$31),(SUMIF(S!$HC$15:$HL$15,'Ciclo Semaforico'!BF$32,S!$HC63:$HL63)+SUMIF(N!$HC$15:$HL$15,'Ciclo Semaforico'!BF$32,N!$HC63:$HL63)+SUMIF(E!$HC$15:$HL$15,'Ciclo Semaforico'!BF$32,E!$HC63:$HL63)+SUMIF(O!$HC$15:$HL$15,'Ciclo Semaforico'!BF$32,O!$HC63:$HL63))-IF(BF$31="",(SUMIF(S!$HC$15:$HL$15,'Ciclo Semaforico'!BF$30,S!$HC63:$HL63)+SUMIF(N!$HC$15:$HL$15,'Ciclo Semaforico'!BF$30,N!$HC63:$HL63)+SUMIF(E!$HC$15:$HL$15,'Ciclo Semaforico'!BF$30,E!$HC63:$HL63)+SUMIF(O!$HC$15:$HL$15,'Ciclo Semaforico'!BF$30,O!$HC63:$HL63)),(SUMIF(S!$HC$15:$HL$15,'Ciclo Semaforico'!BF$30,S!$HC63:$HL63)+SUMIF(N!$HC$15:$HL$15,'Ciclo Semaforico'!BF$30,N!$HC63:$HL63)+SUMIF(E!$HC$15:$HL$15,'Ciclo Semaforico'!BF$30,E!$HC63:$HL63)+SUMIF(O!$HC$15:$HL$15,'Ciclo Semaforico'!BF$30,O!$HC63:$HL63))*BF$31))</f>
        <v>0</v>
      </c>
      <c r="BG88" s="245">
        <f>IF(BG$32="",IF(BG$31="",(SUMIF(S!$HC$15:$HL$15,'Ciclo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Semaforico'!BG$30,O!$HC63:$HL63))*BG$31),(SUMIF(S!$HC$15:$HL$15,'Ciclo Semaforico'!BG$32,S!$HC63:$HL63)+SUMIF(N!$HC$15:$HL$15,'Ciclo Semaforico'!BG$32,N!$HC63:$HL63)+SUMIF(E!$HC$15:$HL$15,'Ciclo Semaforico'!BG$32,E!$HC63:$HL63)+SUMIF(O!$HC$15:$HL$15,'Ciclo Semaforico'!BG$32,O!$HC63:$HL63))-IF(BG$31="",(SUMIF(S!$HC$15:$HL$15,'Ciclo Semaforico'!BG$30,S!$HC63:$HL63)+SUMIF(N!$HC$15:$HL$15,'Ciclo Semaforico'!BG$30,N!$HC63:$HL63)+SUMIF(E!$HC$15:$HL$15,'Ciclo Semaforico'!BG$30,E!$HC63:$HL63)+SUMIF(O!$HC$15:$HL$15,'Ciclo Semaforico'!BG$30,O!$HC63:$HL63)),(SUMIF(S!$HC$15:$HL$15,'Ciclo Semaforico'!BG$30,S!$HC63:$HL63)+SUMIF(N!$HC$15:$HL$15,'Ciclo Semaforico'!BG$30,N!$HC63:$HL63)+SUMIF(E!$HC$15:$HL$15,'Ciclo Semaforico'!BG$30,E!$HC63:$HL63)+SUMIF(O!$HC$15:$HL$15,'Ciclo Semaforico'!BG$30,O!$HC63:$HL63))*BG$31))</f>
        <v>0</v>
      </c>
      <c r="BH88" s="245">
        <f>IF(BH$32="",IF(BH$31="",(SUMIF(S!$HC$15:$HL$15,'Ciclo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Semaforico'!BH$30,O!$HC63:$HL63))*BH$31),(SUMIF(S!$HC$15:$HL$15,'Ciclo Semaforico'!BH$32,S!$HC63:$HL63)+SUMIF(N!$HC$15:$HL$15,'Ciclo Semaforico'!BH$32,N!$HC63:$HL63)+SUMIF(E!$HC$15:$HL$15,'Ciclo Semaforico'!BH$32,E!$HC63:$HL63)+SUMIF(O!$HC$15:$HL$15,'Ciclo Semaforico'!BH$32,O!$HC63:$HL63))-IF(BH$31="",(SUMIF(S!$HC$15:$HL$15,'Ciclo Semaforico'!BH$30,S!$HC63:$HL63)+SUMIF(N!$HC$15:$HL$15,'Ciclo Semaforico'!BH$30,N!$HC63:$HL63)+SUMIF(E!$HC$15:$HL$15,'Ciclo Semaforico'!BH$30,E!$HC63:$HL63)+SUMIF(O!$HC$15:$HL$15,'Ciclo Semaforico'!BH$30,O!$HC63:$HL63)),(SUMIF(S!$HC$15:$HL$15,'Ciclo Semaforico'!BH$30,S!$HC63:$HL63)+SUMIF(N!$HC$15:$HL$15,'Ciclo Semaforico'!BH$30,N!$HC63:$HL63)+SUMIF(E!$HC$15:$HL$15,'Ciclo Semaforico'!BH$30,E!$HC63:$HL63)+SUMIF(O!$HC$15:$HL$15,'Ciclo Semaforico'!BH$30,O!$HC63:$HL63))*BH$31))</f>
        <v>0</v>
      </c>
      <c r="BI88" s="245">
        <f>IF(BI$32="",IF(BI$31="",(SUMIF(S!$HC$15:$HL$15,'Ciclo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Semaforico'!BI$30,O!$HC63:$HL63))*BI$31),(SUMIF(S!$HC$15:$HL$15,'Ciclo Semaforico'!BI$32,S!$HC63:$HL63)+SUMIF(N!$HC$15:$HL$15,'Ciclo Semaforico'!BI$32,N!$HC63:$HL63)+SUMIF(E!$HC$15:$HL$15,'Ciclo Semaforico'!BI$32,E!$HC63:$HL63)+SUMIF(O!$HC$15:$HL$15,'Ciclo Semaforico'!BI$32,O!$HC63:$HL63))-IF(BI$31="",(SUMIF(S!$HC$15:$HL$15,'Ciclo Semaforico'!BI$30,S!$HC63:$HL63)+SUMIF(N!$HC$15:$HL$15,'Ciclo Semaforico'!BI$30,N!$HC63:$HL63)+SUMIF(E!$HC$15:$HL$15,'Ciclo Semaforico'!BI$30,E!$HC63:$HL63)+SUMIF(O!$HC$15:$HL$15,'Ciclo Semaforico'!BI$30,O!$HC63:$HL63)),(SUMIF(S!$HC$15:$HL$15,'Ciclo Semaforico'!BI$30,S!$HC63:$HL63)+SUMIF(N!$HC$15:$HL$15,'Ciclo Semaforico'!BI$30,N!$HC63:$HL63)+SUMIF(E!$HC$15:$HL$15,'Ciclo Semaforico'!BI$30,E!$HC63:$HL63)+SUMIF(O!$HC$15:$HL$15,'Ciclo Semaforico'!BI$30,O!$HC63:$HL63))*BI$31))</f>
        <v>0</v>
      </c>
      <c r="BJ88" s="246">
        <f>IF(BJ$32="",IF(BJ$31="",(SUMIF(S!$HC$15:$HL$15,'Ciclo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Semaforico'!BJ$30,O!$HC63:$HL63))*BJ$31),(SUMIF(S!$HC$15:$HL$15,'Ciclo Semaforico'!BJ$32,S!$HC63:$HL63)+SUMIF(N!$HC$15:$HL$15,'Ciclo Semaforico'!BJ$32,N!$HC63:$HL63)+SUMIF(E!$HC$15:$HL$15,'Ciclo Semaforico'!BJ$32,E!$HC63:$HL63)+SUMIF(O!$HC$15:$HL$15,'Ciclo Semaforico'!BJ$32,O!$HC63:$HL63))-IF(BJ$31="",(SUMIF(S!$HC$15:$HL$15,'Ciclo Semaforico'!BJ$30,S!$HC63:$HL63)+SUMIF(N!$HC$15:$HL$15,'Ciclo Semaforico'!BJ$30,N!$HC63:$HL63)+SUMIF(E!$HC$15:$HL$15,'Ciclo Semaforico'!BJ$30,E!$HC63:$HL63)+SUMIF(O!$HC$15:$HL$15,'Ciclo Semaforico'!BJ$30,O!$HC63:$HL63)),(SUMIF(S!$HC$15:$HL$15,'Ciclo Semaforico'!BJ$30,S!$HC63:$HL63)+SUMIF(N!$HC$15:$HL$15,'Ciclo Semaforico'!BJ$30,N!$HC63:$HL63)+SUMIF(E!$HC$15:$HL$15,'Ciclo Semaforico'!BJ$30,E!$HC63:$HL63)+SUMIF(O!$HC$15:$HL$15,'Ciclo Semaforico'!BJ$30,O!$HC63:$HL63))*BJ$31))</f>
        <v>0</v>
      </c>
      <c r="BK88" s="244">
        <f>IF(BK$32="",IF(BK$31="",(SUMIF(S!$HC$15:$HL$15,'Ciclo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Semaforico'!BK$30,O!$HC63:$HL63))*BK$31),(SUMIF(S!$HC$15:$HL$15,'Ciclo Semaforico'!BK$32,S!$HC63:$HL63)+SUMIF(N!$HC$15:$HL$15,'Ciclo Semaforico'!BK$32,N!$HC63:$HL63)+SUMIF(E!$HC$15:$HL$15,'Ciclo Semaforico'!BK$32,E!$HC63:$HL63)+SUMIF(O!$HC$15:$HL$15,'Ciclo Semaforico'!BK$32,O!$HC63:$HL63))-IF(BK$31="",(SUMIF(S!$HC$15:$HL$15,'Ciclo Semaforico'!BK$30,S!$HC63:$HL63)+SUMIF(N!$HC$15:$HL$15,'Ciclo Semaforico'!BK$30,N!$HC63:$HL63)+SUMIF(E!$HC$15:$HL$15,'Ciclo Semaforico'!BK$30,E!$HC63:$HL63)+SUMIF(O!$HC$15:$HL$15,'Ciclo Semaforico'!BK$30,O!$HC63:$HL63)),(SUMIF(S!$HC$15:$HL$15,'Ciclo Semaforico'!BK$30,S!$HC63:$HL63)+SUMIF(N!$HC$15:$HL$15,'Ciclo Semaforico'!BK$30,N!$HC63:$HL63)+SUMIF(E!$HC$15:$HL$15,'Ciclo Semaforico'!BK$30,E!$HC63:$HL63)+SUMIF(O!$HC$15:$HL$15,'Ciclo Semaforico'!BK$30,O!$HC63:$HL63))*BK$31))</f>
        <v>0</v>
      </c>
      <c r="BL88" s="245">
        <f>IF(BL$32="",IF(BL$31="",(SUMIF(S!$HC$15:$HL$15,'Ciclo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Semaforico'!BL$30,O!$HC63:$HL63))*BL$31),(SUMIF(S!$HC$15:$HL$15,'Ciclo Semaforico'!BL$32,S!$HC63:$HL63)+SUMIF(N!$HC$15:$HL$15,'Ciclo Semaforico'!BL$32,N!$HC63:$HL63)+SUMIF(E!$HC$15:$HL$15,'Ciclo Semaforico'!BL$32,E!$HC63:$HL63)+SUMIF(O!$HC$15:$HL$15,'Ciclo Semaforico'!BL$32,O!$HC63:$HL63))-IF(BL$31="",(SUMIF(S!$HC$15:$HL$15,'Ciclo Semaforico'!BL$30,S!$HC63:$HL63)+SUMIF(N!$HC$15:$HL$15,'Ciclo Semaforico'!BL$30,N!$HC63:$HL63)+SUMIF(E!$HC$15:$HL$15,'Ciclo Semaforico'!BL$30,E!$HC63:$HL63)+SUMIF(O!$HC$15:$HL$15,'Ciclo Semaforico'!BL$30,O!$HC63:$HL63)),(SUMIF(S!$HC$15:$HL$15,'Ciclo Semaforico'!BL$30,S!$HC63:$HL63)+SUMIF(N!$HC$15:$HL$15,'Ciclo Semaforico'!BL$30,N!$HC63:$HL63)+SUMIF(E!$HC$15:$HL$15,'Ciclo Semaforico'!BL$30,E!$HC63:$HL63)+SUMIF(O!$HC$15:$HL$15,'Ciclo Semaforico'!BL$30,O!$HC63:$HL63))*BL$31))</f>
        <v>0</v>
      </c>
      <c r="BM88" s="245">
        <f>IF(BM$32="",IF(BM$31="",(SUMIF(S!$HC$15:$HL$15,'Ciclo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Semaforico'!BM$30,O!$HC63:$HL63))*BM$31),(SUMIF(S!$HC$15:$HL$15,'Ciclo Semaforico'!BM$32,S!$HC63:$HL63)+SUMIF(N!$HC$15:$HL$15,'Ciclo Semaforico'!BM$32,N!$HC63:$HL63)+SUMIF(E!$HC$15:$HL$15,'Ciclo Semaforico'!BM$32,E!$HC63:$HL63)+SUMIF(O!$HC$15:$HL$15,'Ciclo Semaforico'!BM$32,O!$HC63:$HL63))-IF(BM$31="",(SUMIF(S!$HC$15:$HL$15,'Ciclo Semaforico'!BM$30,S!$HC63:$HL63)+SUMIF(N!$HC$15:$HL$15,'Ciclo Semaforico'!BM$30,N!$HC63:$HL63)+SUMIF(E!$HC$15:$HL$15,'Ciclo Semaforico'!BM$30,E!$HC63:$HL63)+SUMIF(O!$HC$15:$HL$15,'Ciclo Semaforico'!BM$30,O!$HC63:$HL63)),(SUMIF(S!$HC$15:$HL$15,'Ciclo Semaforico'!BM$30,S!$HC63:$HL63)+SUMIF(N!$HC$15:$HL$15,'Ciclo Semaforico'!BM$30,N!$HC63:$HL63)+SUMIF(E!$HC$15:$HL$15,'Ciclo Semaforico'!BM$30,E!$HC63:$HL63)+SUMIF(O!$HC$15:$HL$15,'Ciclo Semaforico'!BM$30,O!$HC63:$HL63))*BM$31))</f>
        <v>0</v>
      </c>
      <c r="BN88" s="245">
        <f>IF(BN$32="",IF(BN$31="",(SUMIF(S!$HC$15:$HL$15,'Ciclo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Semaforico'!BN$30,O!$HC63:$HL63))*BN$31),(SUMIF(S!$HC$15:$HL$15,'Ciclo Semaforico'!BN$32,S!$HC63:$HL63)+SUMIF(N!$HC$15:$HL$15,'Ciclo Semaforico'!BN$32,N!$HC63:$HL63)+SUMIF(E!$HC$15:$HL$15,'Ciclo Semaforico'!BN$32,E!$HC63:$HL63)+SUMIF(O!$HC$15:$HL$15,'Ciclo Semaforico'!BN$32,O!$HC63:$HL63))-IF(BN$31="",(SUMIF(S!$HC$15:$HL$15,'Ciclo Semaforico'!BN$30,S!$HC63:$HL63)+SUMIF(N!$HC$15:$HL$15,'Ciclo Semaforico'!BN$30,N!$HC63:$HL63)+SUMIF(E!$HC$15:$HL$15,'Ciclo Semaforico'!BN$30,E!$HC63:$HL63)+SUMIF(O!$HC$15:$HL$15,'Ciclo Semaforico'!BN$30,O!$HC63:$HL63)),(SUMIF(S!$HC$15:$HL$15,'Ciclo Semaforico'!BN$30,S!$HC63:$HL63)+SUMIF(N!$HC$15:$HL$15,'Ciclo Semaforico'!BN$30,N!$HC63:$HL63)+SUMIF(E!$HC$15:$HL$15,'Ciclo Semaforico'!BN$30,E!$HC63:$HL63)+SUMIF(O!$HC$15:$HL$15,'Ciclo Semaforico'!BN$30,O!$HC63:$HL63))*BN$31))</f>
        <v>0</v>
      </c>
      <c r="BO88" s="245">
        <f>IF(BO$32="",IF(BO$31="",(SUMIF(S!$HC$15:$HL$15,'Ciclo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Semaforico'!BO$30,O!$HC63:$HL63))*BO$31),(SUMIF(S!$HC$15:$HL$15,'Ciclo Semaforico'!BO$32,S!$HC63:$HL63)+SUMIF(N!$HC$15:$HL$15,'Ciclo Semaforico'!BO$32,N!$HC63:$HL63)+SUMIF(E!$HC$15:$HL$15,'Ciclo Semaforico'!BO$32,E!$HC63:$HL63)+SUMIF(O!$HC$15:$HL$15,'Ciclo Semaforico'!BO$32,O!$HC63:$HL63))-IF(BO$31="",(SUMIF(S!$HC$15:$HL$15,'Ciclo Semaforico'!BO$30,S!$HC63:$HL63)+SUMIF(N!$HC$15:$HL$15,'Ciclo Semaforico'!BO$30,N!$HC63:$HL63)+SUMIF(E!$HC$15:$HL$15,'Ciclo Semaforico'!BO$30,E!$HC63:$HL63)+SUMIF(O!$HC$15:$HL$15,'Ciclo Semaforico'!BO$30,O!$HC63:$HL63)),(SUMIF(S!$HC$15:$HL$15,'Ciclo Semaforico'!BO$30,S!$HC63:$HL63)+SUMIF(N!$HC$15:$HL$15,'Ciclo Semaforico'!BO$30,N!$HC63:$HL63)+SUMIF(E!$HC$15:$HL$15,'Ciclo Semaforico'!BO$30,E!$HC63:$HL63)+SUMIF(O!$HC$15:$HL$15,'Ciclo Semaforico'!BO$30,O!$HC63:$HL63))*BO$31))</f>
        <v>0</v>
      </c>
      <c r="BP88" s="245">
        <f>IF(BP$32="",IF(BP$31="",(SUMIF(S!$HC$15:$HL$15,'Ciclo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Semaforico'!BP$30,O!$HC63:$HL63))*BP$31),(SUMIF(S!$HC$15:$HL$15,'Ciclo Semaforico'!BP$32,S!$HC63:$HL63)+SUMIF(N!$HC$15:$HL$15,'Ciclo Semaforico'!BP$32,N!$HC63:$HL63)+SUMIF(E!$HC$15:$HL$15,'Ciclo Semaforico'!BP$32,E!$HC63:$HL63)+SUMIF(O!$HC$15:$HL$15,'Ciclo Semaforico'!BP$32,O!$HC63:$HL63))-IF(BP$31="",(SUMIF(S!$HC$15:$HL$15,'Ciclo Semaforico'!BP$30,S!$HC63:$HL63)+SUMIF(N!$HC$15:$HL$15,'Ciclo Semaforico'!BP$30,N!$HC63:$HL63)+SUMIF(E!$HC$15:$HL$15,'Ciclo Semaforico'!BP$30,E!$HC63:$HL63)+SUMIF(O!$HC$15:$HL$15,'Ciclo Semaforico'!BP$30,O!$HC63:$HL63)),(SUMIF(S!$HC$15:$HL$15,'Ciclo Semaforico'!BP$30,S!$HC63:$HL63)+SUMIF(N!$HC$15:$HL$15,'Ciclo Semaforico'!BP$30,N!$HC63:$HL63)+SUMIF(E!$HC$15:$HL$15,'Ciclo Semaforico'!BP$30,E!$HC63:$HL63)+SUMIF(O!$HC$15:$HL$15,'Ciclo Semaforico'!BP$30,O!$HC63:$HL63))*BP$31))</f>
        <v>0</v>
      </c>
      <c r="BQ88" s="245">
        <f>IF(BQ$32="",IF(BQ$31="",(SUMIF(S!$HC$15:$HL$15,'Ciclo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Semaforico'!BQ$30,O!$HC63:$HL63))*BQ$31),(SUMIF(S!$HC$15:$HL$15,'Ciclo Semaforico'!BQ$32,S!$HC63:$HL63)+SUMIF(N!$HC$15:$HL$15,'Ciclo Semaforico'!BQ$32,N!$HC63:$HL63)+SUMIF(E!$HC$15:$HL$15,'Ciclo Semaforico'!BQ$32,E!$HC63:$HL63)+SUMIF(O!$HC$15:$HL$15,'Ciclo Semaforico'!BQ$32,O!$HC63:$HL63))-IF(BQ$31="",(SUMIF(S!$HC$15:$HL$15,'Ciclo Semaforico'!BQ$30,S!$HC63:$HL63)+SUMIF(N!$HC$15:$HL$15,'Ciclo Semaforico'!BQ$30,N!$HC63:$HL63)+SUMIF(E!$HC$15:$HL$15,'Ciclo Semaforico'!BQ$30,E!$HC63:$HL63)+SUMIF(O!$HC$15:$HL$15,'Ciclo Semaforico'!BQ$30,O!$HC63:$HL63)),(SUMIF(S!$HC$15:$HL$15,'Ciclo Semaforico'!BQ$30,S!$HC63:$HL63)+SUMIF(N!$HC$15:$HL$15,'Ciclo Semaforico'!BQ$30,N!$HC63:$HL63)+SUMIF(E!$HC$15:$HL$15,'Ciclo Semaforico'!BQ$30,E!$HC63:$HL63)+SUMIF(O!$HC$15:$HL$15,'Ciclo Semaforico'!BQ$30,O!$HC63:$HL63))*BQ$31))</f>
        <v>0</v>
      </c>
      <c r="BR88" s="245">
        <f>IF(BR$32="",IF(BR$31="",(SUMIF(S!$HC$15:$HL$15,'Ciclo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Semaforico'!BR$30,O!$HC63:$HL63))*BR$31),(SUMIF(S!$HC$15:$HL$15,'Ciclo Semaforico'!BR$32,S!$HC63:$HL63)+SUMIF(N!$HC$15:$HL$15,'Ciclo Semaforico'!BR$32,N!$HC63:$HL63)+SUMIF(E!$HC$15:$HL$15,'Ciclo Semaforico'!BR$32,E!$HC63:$HL63)+SUMIF(O!$HC$15:$HL$15,'Ciclo Semaforico'!BR$32,O!$HC63:$HL63))-IF(BR$31="",(SUMIF(S!$HC$15:$HL$15,'Ciclo Semaforico'!BR$30,S!$HC63:$HL63)+SUMIF(N!$HC$15:$HL$15,'Ciclo Semaforico'!BR$30,N!$HC63:$HL63)+SUMIF(E!$HC$15:$HL$15,'Ciclo Semaforico'!BR$30,E!$HC63:$HL63)+SUMIF(O!$HC$15:$HL$15,'Ciclo Semaforico'!BR$30,O!$HC63:$HL63)),(SUMIF(S!$HC$15:$HL$15,'Ciclo Semaforico'!BR$30,S!$HC63:$HL63)+SUMIF(N!$HC$15:$HL$15,'Ciclo Semaforico'!BR$30,N!$HC63:$HL63)+SUMIF(E!$HC$15:$HL$15,'Ciclo Semaforico'!BR$30,E!$HC63:$HL63)+SUMIF(O!$HC$15:$HL$15,'Ciclo Semaforico'!BR$30,O!$HC63:$HL63))*BR$31))</f>
        <v>0</v>
      </c>
      <c r="BS88" s="245">
        <f>IF(BS$32="",IF(BS$31="",(SUMIF(S!$HC$15:$HL$15,'Ciclo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Semaforico'!BS$30,O!$HC63:$HL63))*BS$31),(SUMIF(S!$HC$15:$HL$15,'Ciclo Semaforico'!BS$32,S!$HC63:$HL63)+SUMIF(N!$HC$15:$HL$15,'Ciclo Semaforico'!BS$32,N!$HC63:$HL63)+SUMIF(E!$HC$15:$HL$15,'Ciclo Semaforico'!BS$32,E!$HC63:$HL63)+SUMIF(O!$HC$15:$HL$15,'Ciclo Semaforico'!BS$32,O!$HC63:$HL63))-IF(BS$31="",(SUMIF(S!$HC$15:$HL$15,'Ciclo Semaforico'!BS$30,S!$HC63:$HL63)+SUMIF(N!$HC$15:$HL$15,'Ciclo Semaforico'!BS$30,N!$HC63:$HL63)+SUMIF(E!$HC$15:$HL$15,'Ciclo Semaforico'!BS$30,E!$HC63:$HL63)+SUMIF(O!$HC$15:$HL$15,'Ciclo Semaforico'!BS$30,O!$HC63:$HL63)),(SUMIF(S!$HC$15:$HL$15,'Ciclo Semaforico'!BS$30,S!$HC63:$HL63)+SUMIF(N!$HC$15:$HL$15,'Ciclo Semaforico'!BS$30,N!$HC63:$HL63)+SUMIF(E!$HC$15:$HL$15,'Ciclo Semaforico'!BS$30,E!$HC63:$HL63)+SUMIF(O!$HC$15:$HL$15,'Ciclo Semaforico'!BS$30,O!$HC63:$HL63))*BS$31))</f>
        <v>0</v>
      </c>
      <c r="BT88" s="245">
        <f>IF(BT$32="",IF(BT$31="",(SUMIF(S!$HC$15:$HL$15,'Ciclo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Semaforico'!BT$30,O!$HC63:$HL63))*BT$31),(SUMIF(S!$HC$15:$HL$15,'Ciclo Semaforico'!BT$32,S!$HC63:$HL63)+SUMIF(N!$HC$15:$HL$15,'Ciclo Semaforico'!BT$32,N!$HC63:$HL63)+SUMIF(E!$HC$15:$HL$15,'Ciclo Semaforico'!BT$32,E!$HC63:$HL63)+SUMIF(O!$HC$15:$HL$15,'Ciclo Semaforico'!BT$32,O!$HC63:$HL63))-IF(BT$31="",(SUMIF(S!$HC$15:$HL$15,'Ciclo Semaforico'!BT$30,S!$HC63:$HL63)+SUMIF(N!$HC$15:$HL$15,'Ciclo Semaforico'!BT$30,N!$HC63:$HL63)+SUMIF(E!$HC$15:$HL$15,'Ciclo Semaforico'!BT$30,E!$HC63:$HL63)+SUMIF(O!$HC$15:$HL$15,'Ciclo Semaforico'!BT$30,O!$HC63:$HL63)),(SUMIF(S!$HC$15:$HL$15,'Ciclo Semaforico'!BT$30,S!$HC63:$HL63)+SUMIF(N!$HC$15:$HL$15,'Ciclo Semaforico'!BT$30,N!$HC63:$HL63)+SUMIF(E!$HC$15:$HL$15,'Ciclo Semaforico'!BT$30,E!$HC63:$HL63)+SUMIF(O!$HC$15:$HL$15,'Ciclo Semaforico'!BT$30,O!$HC63:$HL63))*BT$31))</f>
        <v>0</v>
      </c>
      <c r="BU88" s="245">
        <f>IF(BU$32="",IF(BU$31="",(SUMIF(S!$HC$15:$HL$15,'Ciclo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Semaforico'!BU$30,O!$HC63:$HL63))*BU$31),(SUMIF(S!$HC$15:$HL$15,'Ciclo Semaforico'!BU$32,S!$HC63:$HL63)+SUMIF(N!$HC$15:$HL$15,'Ciclo Semaforico'!BU$32,N!$HC63:$HL63)+SUMIF(E!$HC$15:$HL$15,'Ciclo Semaforico'!BU$32,E!$HC63:$HL63)+SUMIF(O!$HC$15:$HL$15,'Ciclo Semaforico'!BU$32,O!$HC63:$HL63))-IF(BU$31="",(SUMIF(S!$HC$15:$HL$15,'Ciclo Semaforico'!BU$30,S!$HC63:$HL63)+SUMIF(N!$HC$15:$HL$15,'Ciclo Semaforico'!BU$30,N!$HC63:$HL63)+SUMIF(E!$HC$15:$HL$15,'Ciclo Semaforico'!BU$30,E!$HC63:$HL63)+SUMIF(O!$HC$15:$HL$15,'Ciclo Semaforico'!BU$30,O!$HC63:$HL63)),(SUMIF(S!$HC$15:$HL$15,'Ciclo Semaforico'!BU$30,S!$HC63:$HL63)+SUMIF(N!$HC$15:$HL$15,'Ciclo Semaforico'!BU$30,N!$HC63:$HL63)+SUMIF(E!$HC$15:$HL$15,'Ciclo Semaforico'!BU$30,E!$HC63:$HL63)+SUMIF(O!$HC$15:$HL$15,'Ciclo Semaforico'!BU$30,O!$HC63:$HL63))*BU$31))</f>
        <v>0</v>
      </c>
      <c r="BV88" s="246">
        <f>IF(BV$32="",IF(BV$31="",(SUMIF(S!$HC$15:$HL$15,'Ciclo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Semaforico'!BV$30,O!$HC63:$HL63))*BV$31),(SUMIF(S!$HC$15:$HL$15,'Ciclo Semaforico'!BV$32,S!$HC63:$HL63)+SUMIF(N!$HC$15:$HL$15,'Ciclo Semaforico'!BV$32,N!$HC63:$HL63)+SUMIF(E!$HC$15:$HL$15,'Ciclo Semaforico'!BV$32,E!$HC63:$HL63)+SUMIF(O!$HC$15:$HL$15,'Ciclo Semaforico'!BV$32,O!$HC63:$HL63))-IF(BV$31="",(SUMIF(S!$HC$15:$HL$15,'Ciclo Semaforico'!BV$30,S!$HC63:$HL63)+SUMIF(N!$HC$15:$HL$15,'Ciclo Semaforico'!BV$30,N!$HC63:$HL63)+SUMIF(E!$HC$15:$HL$15,'Ciclo Semaforico'!BV$30,E!$HC63:$HL63)+SUMIF(O!$HC$15:$HL$15,'Ciclo Semaforico'!BV$30,O!$HC63:$HL63)),(SUMIF(S!$HC$15:$HL$15,'Ciclo Semaforico'!BV$30,S!$HC63:$HL63)+SUMIF(N!$HC$15:$HL$15,'Ciclo Semaforico'!BV$30,N!$HC63:$HL63)+SUMIF(E!$HC$15:$HL$15,'Ciclo Semaforico'!BV$30,E!$HC63:$HL63)+SUMIF(O!$HC$15:$HL$15,'Ciclo Semaforico'!BV$30,O!$HC63:$HL63))*BV$31))</f>
        <v>0</v>
      </c>
      <c r="BW88" s="244">
        <f>IF(BW$32="",IF(BW$31="",(SUMIF(S!$HC$15:$HL$15,'Ciclo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Semaforico'!BW$30,O!$HC63:$HL63))*BW$31),(SUMIF(S!$HC$15:$HL$15,'Ciclo Semaforico'!BW$32,S!$HC63:$HL63)+SUMIF(N!$HC$15:$HL$15,'Ciclo Semaforico'!BW$32,N!$HC63:$HL63)+SUMIF(E!$HC$15:$HL$15,'Ciclo Semaforico'!BW$32,E!$HC63:$HL63)+SUMIF(O!$HC$15:$HL$15,'Ciclo Semaforico'!BW$32,O!$HC63:$HL63))-IF(BW$31="",(SUMIF(S!$HC$15:$HL$15,'Ciclo Semaforico'!BW$30,S!$HC63:$HL63)+SUMIF(N!$HC$15:$HL$15,'Ciclo Semaforico'!BW$30,N!$HC63:$HL63)+SUMIF(E!$HC$15:$HL$15,'Ciclo Semaforico'!BW$30,E!$HC63:$HL63)+SUMIF(O!$HC$15:$HL$15,'Ciclo Semaforico'!BW$30,O!$HC63:$HL63)),(SUMIF(S!$HC$15:$HL$15,'Ciclo Semaforico'!BW$30,S!$HC63:$HL63)+SUMIF(N!$HC$15:$HL$15,'Ciclo Semaforico'!BW$30,N!$HC63:$HL63)+SUMIF(E!$HC$15:$HL$15,'Ciclo Semaforico'!BW$30,E!$HC63:$HL63)+SUMIF(O!$HC$15:$HL$15,'Ciclo Semaforico'!BW$30,O!$HC63:$HL63))*BW$31))</f>
        <v>0</v>
      </c>
      <c r="BX88" s="245">
        <f>IF(BX$32="",IF(BX$31="",(SUMIF(S!$HC$15:$HL$15,'Ciclo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Semaforico'!BX$30,O!$HC63:$HL63))*BX$31),(SUMIF(S!$HC$15:$HL$15,'Ciclo Semaforico'!BX$32,S!$HC63:$HL63)+SUMIF(N!$HC$15:$HL$15,'Ciclo Semaforico'!BX$32,N!$HC63:$HL63)+SUMIF(E!$HC$15:$HL$15,'Ciclo Semaforico'!BX$32,E!$HC63:$HL63)+SUMIF(O!$HC$15:$HL$15,'Ciclo Semaforico'!BX$32,O!$HC63:$HL63))-IF(BX$31="",(SUMIF(S!$HC$15:$HL$15,'Ciclo Semaforico'!BX$30,S!$HC63:$HL63)+SUMIF(N!$HC$15:$HL$15,'Ciclo Semaforico'!BX$30,N!$HC63:$HL63)+SUMIF(E!$HC$15:$HL$15,'Ciclo Semaforico'!BX$30,E!$HC63:$HL63)+SUMIF(O!$HC$15:$HL$15,'Ciclo Semaforico'!BX$30,O!$HC63:$HL63)),(SUMIF(S!$HC$15:$HL$15,'Ciclo Semaforico'!BX$30,S!$HC63:$HL63)+SUMIF(N!$HC$15:$HL$15,'Ciclo Semaforico'!BX$30,N!$HC63:$HL63)+SUMIF(E!$HC$15:$HL$15,'Ciclo Semaforico'!BX$30,E!$HC63:$HL63)+SUMIF(O!$HC$15:$HL$15,'Ciclo Semaforico'!BX$30,O!$HC63:$HL63))*BX$31))</f>
        <v>0</v>
      </c>
      <c r="BY88" s="245">
        <f>IF(BY$32="",IF(BY$31="",(SUMIF(S!$HC$15:$HL$15,'Ciclo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Semaforico'!BY$30,O!$HC63:$HL63))*BY$31),(SUMIF(S!$HC$15:$HL$15,'Ciclo Semaforico'!BY$32,S!$HC63:$HL63)+SUMIF(N!$HC$15:$HL$15,'Ciclo Semaforico'!BY$32,N!$HC63:$HL63)+SUMIF(E!$HC$15:$HL$15,'Ciclo Semaforico'!BY$32,E!$HC63:$HL63)+SUMIF(O!$HC$15:$HL$15,'Ciclo Semaforico'!BY$32,O!$HC63:$HL63))-IF(BY$31="",(SUMIF(S!$HC$15:$HL$15,'Ciclo Semaforico'!BY$30,S!$HC63:$HL63)+SUMIF(N!$HC$15:$HL$15,'Ciclo Semaforico'!BY$30,N!$HC63:$HL63)+SUMIF(E!$HC$15:$HL$15,'Ciclo Semaforico'!BY$30,E!$HC63:$HL63)+SUMIF(O!$HC$15:$HL$15,'Ciclo Semaforico'!BY$30,O!$HC63:$HL63)),(SUMIF(S!$HC$15:$HL$15,'Ciclo Semaforico'!BY$30,S!$HC63:$HL63)+SUMIF(N!$HC$15:$HL$15,'Ciclo Semaforico'!BY$30,N!$HC63:$HL63)+SUMIF(E!$HC$15:$HL$15,'Ciclo Semaforico'!BY$30,E!$HC63:$HL63)+SUMIF(O!$HC$15:$HL$15,'Ciclo Semaforico'!BY$30,O!$HC63:$HL63))*BY$31))</f>
        <v>0</v>
      </c>
      <c r="BZ88" s="245">
        <f>IF(BZ$32="",IF(BZ$31="",(SUMIF(S!$HC$15:$HL$15,'Ciclo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Semaforico'!BZ$30,O!$HC63:$HL63))*BZ$31),(SUMIF(S!$HC$15:$HL$15,'Ciclo Semaforico'!BZ$32,S!$HC63:$HL63)+SUMIF(N!$HC$15:$HL$15,'Ciclo Semaforico'!BZ$32,N!$HC63:$HL63)+SUMIF(E!$HC$15:$HL$15,'Ciclo Semaforico'!BZ$32,E!$HC63:$HL63)+SUMIF(O!$HC$15:$HL$15,'Ciclo Semaforico'!BZ$32,O!$HC63:$HL63))-IF(BZ$31="",(SUMIF(S!$HC$15:$HL$15,'Ciclo Semaforico'!BZ$30,S!$HC63:$HL63)+SUMIF(N!$HC$15:$HL$15,'Ciclo Semaforico'!BZ$30,N!$HC63:$HL63)+SUMIF(E!$HC$15:$HL$15,'Ciclo Semaforico'!BZ$30,E!$HC63:$HL63)+SUMIF(O!$HC$15:$HL$15,'Ciclo Semaforico'!BZ$30,O!$HC63:$HL63)),(SUMIF(S!$HC$15:$HL$15,'Ciclo Semaforico'!BZ$30,S!$HC63:$HL63)+SUMIF(N!$HC$15:$HL$15,'Ciclo Semaforico'!BZ$30,N!$HC63:$HL63)+SUMIF(E!$HC$15:$HL$15,'Ciclo Semaforico'!BZ$30,E!$HC63:$HL63)+SUMIF(O!$HC$15:$HL$15,'Ciclo Semaforico'!BZ$30,O!$HC63:$HL63))*BZ$31))</f>
        <v>0</v>
      </c>
      <c r="CA88" s="245">
        <f>IF(CA$32="",IF(CA$31="",(SUMIF(S!$HC$15:$HL$15,'Ciclo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Semaforico'!CA$30,O!$HC63:$HL63))*CA$31),(SUMIF(S!$HC$15:$HL$15,'Ciclo Semaforico'!CA$32,S!$HC63:$HL63)+SUMIF(N!$HC$15:$HL$15,'Ciclo Semaforico'!CA$32,N!$HC63:$HL63)+SUMIF(E!$HC$15:$HL$15,'Ciclo Semaforico'!CA$32,E!$HC63:$HL63)+SUMIF(O!$HC$15:$HL$15,'Ciclo Semaforico'!CA$32,O!$HC63:$HL63))-IF(CA$31="",(SUMIF(S!$HC$15:$HL$15,'Ciclo Semaforico'!CA$30,S!$HC63:$HL63)+SUMIF(N!$HC$15:$HL$15,'Ciclo Semaforico'!CA$30,N!$HC63:$HL63)+SUMIF(E!$HC$15:$HL$15,'Ciclo Semaforico'!CA$30,E!$HC63:$HL63)+SUMIF(O!$HC$15:$HL$15,'Ciclo Semaforico'!CA$30,O!$HC63:$HL63)),(SUMIF(S!$HC$15:$HL$15,'Ciclo Semaforico'!CA$30,S!$HC63:$HL63)+SUMIF(N!$HC$15:$HL$15,'Ciclo Semaforico'!CA$30,N!$HC63:$HL63)+SUMIF(E!$HC$15:$HL$15,'Ciclo Semaforico'!CA$30,E!$HC63:$HL63)+SUMIF(O!$HC$15:$HL$15,'Ciclo Semaforico'!CA$30,O!$HC63:$HL63))*CA$31))</f>
        <v>0</v>
      </c>
      <c r="CB88" s="245">
        <f>IF(CB$32="",IF(CB$31="",(SUMIF(S!$HC$15:$HL$15,'Ciclo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Semaforico'!CB$30,O!$HC63:$HL63))*CB$31),(SUMIF(S!$HC$15:$HL$15,'Ciclo Semaforico'!CB$32,S!$HC63:$HL63)+SUMIF(N!$HC$15:$HL$15,'Ciclo Semaforico'!CB$32,N!$HC63:$HL63)+SUMIF(E!$HC$15:$HL$15,'Ciclo Semaforico'!CB$32,E!$HC63:$HL63)+SUMIF(O!$HC$15:$HL$15,'Ciclo Semaforico'!CB$32,O!$HC63:$HL63))-IF(CB$31="",(SUMIF(S!$HC$15:$HL$15,'Ciclo Semaforico'!CB$30,S!$HC63:$HL63)+SUMIF(N!$HC$15:$HL$15,'Ciclo Semaforico'!CB$30,N!$HC63:$HL63)+SUMIF(E!$HC$15:$HL$15,'Ciclo Semaforico'!CB$30,E!$HC63:$HL63)+SUMIF(O!$HC$15:$HL$15,'Ciclo Semaforico'!CB$30,O!$HC63:$HL63)),(SUMIF(S!$HC$15:$HL$15,'Ciclo Semaforico'!CB$30,S!$HC63:$HL63)+SUMIF(N!$HC$15:$HL$15,'Ciclo Semaforico'!CB$30,N!$HC63:$HL63)+SUMIF(E!$HC$15:$HL$15,'Ciclo Semaforico'!CB$30,E!$HC63:$HL63)+SUMIF(O!$HC$15:$HL$15,'Ciclo Semaforico'!CB$30,O!$HC63:$HL63))*CB$31))</f>
        <v>0</v>
      </c>
      <c r="CC88" s="245">
        <f>IF(CC$32="",IF(CC$31="",(SUMIF(S!$HC$15:$HL$15,'Ciclo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Semaforico'!CC$30,O!$HC63:$HL63))*CC$31),(SUMIF(S!$HC$15:$HL$15,'Ciclo Semaforico'!CC$32,S!$HC63:$HL63)+SUMIF(N!$HC$15:$HL$15,'Ciclo Semaforico'!CC$32,N!$HC63:$HL63)+SUMIF(E!$HC$15:$HL$15,'Ciclo Semaforico'!CC$32,E!$HC63:$HL63)+SUMIF(O!$HC$15:$HL$15,'Ciclo Semaforico'!CC$32,O!$HC63:$HL63))-IF(CC$31="",(SUMIF(S!$HC$15:$HL$15,'Ciclo Semaforico'!CC$30,S!$HC63:$HL63)+SUMIF(N!$HC$15:$HL$15,'Ciclo Semaforico'!CC$30,N!$HC63:$HL63)+SUMIF(E!$HC$15:$HL$15,'Ciclo Semaforico'!CC$30,E!$HC63:$HL63)+SUMIF(O!$HC$15:$HL$15,'Ciclo Semaforico'!CC$30,O!$HC63:$HL63)),(SUMIF(S!$HC$15:$HL$15,'Ciclo Semaforico'!CC$30,S!$HC63:$HL63)+SUMIF(N!$HC$15:$HL$15,'Ciclo Semaforico'!CC$30,N!$HC63:$HL63)+SUMIF(E!$HC$15:$HL$15,'Ciclo Semaforico'!CC$30,E!$HC63:$HL63)+SUMIF(O!$HC$15:$HL$15,'Ciclo Semaforico'!CC$30,O!$HC63:$HL63))*CC$31))</f>
        <v>0</v>
      </c>
      <c r="CD88" s="245">
        <f>IF(CD$32="",IF(CD$31="",(SUMIF(S!$HC$15:$HL$15,'Ciclo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Semaforico'!CD$30,O!$HC63:$HL63))*CD$31),(SUMIF(S!$HC$15:$HL$15,'Ciclo Semaforico'!CD$32,S!$HC63:$HL63)+SUMIF(N!$HC$15:$HL$15,'Ciclo Semaforico'!CD$32,N!$HC63:$HL63)+SUMIF(E!$HC$15:$HL$15,'Ciclo Semaforico'!CD$32,E!$HC63:$HL63)+SUMIF(O!$HC$15:$HL$15,'Ciclo Semaforico'!CD$32,O!$HC63:$HL63))-IF(CD$31="",(SUMIF(S!$HC$15:$HL$15,'Ciclo Semaforico'!CD$30,S!$HC63:$HL63)+SUMIF(N!$HC$15:$HL$15,'Ciclo Semaforico'!CD$30,N!$HC63:$HL63)+SUMIF(E!$HC$15:$HL$15,'Ciclo Semaforico'!CD$30,E!$HC63:$HL63)+SUMIF(O!$HC$15:$HL$15,'Ciclo Semaforico'!CD$30,O!$HC63:$HL63)),(SUMIF(S!$HC$15:$HL$15,'Ciclo Semaforico'!CD$30,S!$HC63:$HL63)+SUMIF(N!$HC$15:$HL$15,'Ciclo Semaforico'!CD$30,N!$HC63:$HL63)+SUMIF(E!$HC$15:$HL$15,'Ciclo Semaforico'!CD$30,E!$HC63:$HL63)+SUMIF(O!$HC$15:$HL$15,'Ciclo Semaforico'!CD$30,O!$HC63:$HL63))*CD$31))</f>
        <v>0</v>
      </c>
      <c r="CE88" s="245">
        <f>IF(CE$32="",IF(CE$31="",(SUMIF(S!$HC$15:$HL$15,'Ciclo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Semaforico'!CE$30,O!$HC63:$HL63))*CE$31),(SUMIF(S!$HC$15:$HL$15,'Ciclo Semaforico'!CE$32,S!$HC63:$HL63)+SUMIF(N!$HC$15:$HL$15,'Ciclo Semaforico'!CE$32,N!$HC63:$HL63)+SUMIF(E!$HC$15:$HL$15,'Ciclo Semaforico'!CE$32,E!$HC63:$HL63)+SUMIF(O!$HC$15:$HL$15,'Ciclo Semaforico'!CE$32,O!$HC63:$HL63))-IF(CE$31="",(SUMIF(S!$HC$15:$HL$15,'Ciclo Semaforico'!CE$30,S!$HC63:$HL63)+SUMIF(N!$HC$15:$HL$15,'Ciclo Semaforico'!CE$30,N!$HC63:$HL63)+SUMIF(E!$HC$15:$HL$15,'Ciclo Semaforico'!CE$30,E!$HC63:$HL63)+SUMIF(O!$HC$15:$HL$15,'Ciclo Semaforico'!CE$30,O!$HC63:$HL63)),(SUMIF(S!$HC$15:$HL$15,'Ciclo Semaforico'!CE$30,S!$HC63:$HL63)+SUMIF(N!$HC$15:$HL$15,'Ciclo Semaforico'!CE$30,N!$HC63:$HL63)+SUMIF(E!$HC$15:$HL$15,'Ciclo Semaforico'!CE$30,E!$HC63:$HL63)+SUMIF(O!$HC$15:$HL$15,'Ciclo Semaforico'!CE$30,O!$HC63:$HL63))*CE$31))</f>
        <v>0</v>
      </c>
      <c r="CF88" s="245">
        <f>IF(CF$32="",IF(CF$31="",(SUMIF(S!$HC$15:$HL$15,'Ciclo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Semaforico'!CF$30,O!$HC63:$HL63))*CF$31),(SUMIF(S!$HC$15:$HL$15,'Ciclo Semaforico'!CF$32,S!$HC63:$HL63)+SUMIF(N!$HC$15:$HL$15,'Ciclo Semaforico'!CF$32,N!$HC63:$HL63)+SUMIF(E!$HC$15:$HL$15,'Ciclo Semaforico'!CF$32,E!$HC63:$HL63)+SUMIF(O!$HC$15:$HL$15,'Ciclo Semaforico'!CF$32,O!$HC63:$HL63))-IF(CF$31="",(SUMIF(S!$HC$15:$HL$15,'Ciclo Semaforico'!CF$30,S!$HC63:$HL63)+SUMIF(N!$HC$15:$HL$15,'Ciclo Semaforico'!CF$30,N!$HC63:$HL63)+SUMIF(E!$HC$15:$HL$15,'Ciclo Semaforico'!CF$30,E!$HC63:$HL63)+SUMIF(O!$HC$15:$HL$15,'Ciclo Semaforico'!CF$30,O!$HC63:$HL63)),(SUMIF(S!$HC$15:$HL$15,'Ciclo Semaforico'!CF$30,S!$HC63:$HL63)+SUMIF(N!$HC$15:$HL$15,'Ciclo Semaforico'!CF$30,N!$HC63:$HL63)+SUMIF(E!$HC$15:$HL$15,'Ciclo Semaforico'!CF$30,E!$HC63:$HL63)+SUMIF(O!$HC$15:$HL$15,'Ciclo Semaforico'!CF$30,O!$HC63:$HL63))*CF$31))</f>
        <v>0</v>
      </c>
      <c r="CG88" s="245">
        <f>IF(CG$32="",IF(CG$31="",(SUMIF(S!$HC$15:$HL$15,'Ciclo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Semaforico'!CG$30,O!$HC63:$HL63))*CG$31),(SUMIF(S!$HC$15:$HL$15,'Ciclo Semaforico'!CG$32,S!$HC63:$HL63)+SUMIF(N!$HC$15:$HL$15,'Ciclo Semaforico'!CG$32,N!$HC63:$HL63)+SUMIF(E!$HC$15:$HL$15,'Ciclo Semaforico'!CG$32,E!$HC63:$HL63)+SUMIF(O!$HC$15:$HL$15,'Ciclo Semaforico'!CG$32,O!$HC63:$HL63))-IF(CG$31="",(SUMIF(S!$HC$15:$HL$15,'Ciclo Semaforico'!CG$30,S!$HC63:$HL63)+SUMIF(N!$HC$15:$HL$15,'Ciclo Semaforico'!CG$30,N!$HC63:$HL63)+SUMIF(E!$HC$15:$HL$15,'Ciclo Semaforico'!CG$30,E!$HC63:$HL63)+SUMIF(O!$HC$15:$HL$15,'Ciclo Semaforico'!CG$30,O!$HC63:$HL63)),(SUMIF(S!$HC$15:$HL$15,'Ciclo Semaforico'!CG$30,S!$HC63:$HL63)+SUMIF(N!$HC$15:$HL$15,'Ciclo Semaforico'!CG$30,N!$HC63:$HL63)+SUMIF(E!$HC$15:$HL$15,'Ciclo Semaforico'!CG$30,E!$HC63:$HL63)+SUMIF(O!$HC$15:$HL$15,'Ciclo Semaforico'!CG$30,O!$HC63:$HL63))*CG$31))</f>
        <v>0</v>
      </c>
      <c r="CH88" s="246">
        <f>IF(CH$32="",IF(CH$31="",(SUMIF(S!$HC$15:$HL$15,'Ciclo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Semaforico'!CH$30,O!$HC63:$HL63))*CH$31),(SUMIF(S!$HC$15:$HL$15,'Ciclo Semaforico'!CH$32,S!$HC63:$HL63)+SUMIF(N!$HC$15:$HL$15,'Ciclo Semaforico'!CH$32,N!$HC63:$HL63)+SUMIF(E!$HC$15:$HL$15,'Ciclo Semaforico'!CH$32,E!$HC63:$HL63)+SUMIF(O!$HC$15:$HL$15,'Ciclo Semaforico'!CH$32,O!$HC63:$HL63))-IF(CH$31="",(SUMIF(S!$HC$15:$HL$15,'Ciclo Semaforico'!CH$30,S!$HC63:$HL63)+SUMIF(N!$HC$15:$HL$15,'Ciclo Semaforico'!CH$30,N!$HC63:$HL63)+SUMIF(E!$HC$15:$HL$15,'Ciclo Semaforico'!CH$30,E!$HC63:$HL63)+SUMIF(O!$HC$15:$HL$15,'Ciclo Semaforico'!CH$30,O!$HC63:$HL63)),(SUMIF(S!$HC$15:$HL$15,'Ciclo Semaforico'!CH$30,S!$HC63:$HL63)+SUMIF(N!$HC$15:$HL$15,'Ciclo Semaforico'!CH$30,N!$HC63:$HL63)+SUMIF(E!$HC$15:$HL$15,'Ciclo Semaforico'!CH$30,E!$HC63:$HL63)+SUMIF(O!$HC$15:$HL$15,'Ciclo Semaforico'!CH$30,O!$HC63:$HL63))*CH$31))</f>
        <v>0</v>
      </c>
      <c r="CI88" s="244">
        <f t="shared" si="208"/>
        <v>0</v>
      </c>
      <c r="CJ88" s="245">
        <f t="shared" si="209"/>
        <v>0</v>
      </c>
      <c r="CK88" s="245">
        <f t="shared" si="210"/>
        <v>0</v>
      </c>
      <c r="CL88" s="245">
        <f t="shared" si="211"/>
        <v>0</v>
      </c>
      <c r="CM88" s="245" t="e">
        <f t="shared" si="212"/>
        <v>#REF!</v>
      </c>
      <c r="CN88" s="245">
        <f t="shared" si="213"/>
        <v>0</v>
      </c>
      <c r="CO88" s="245">
        <f t="shared" si="214"/>
        <v>0</v>
      </c>
      <c r="CP88" s="245">
        <f t="shared" si="215"/>
        <v>0</v>
      </c>
      <c r="CQ88" s="245">
        <f t="shared" si="216"/>
        <v>0</v>
      </c>
      <c r="CR88" s="245">
        <f t="shared" si="217"/>
        <v>0</v>
      </c>
      <c r="CS88" s="245">
        <f t="shared" si="218"/>
        <v>0</v>
      </c>
      <c r="CT88" s="246">
        <f t="shared" si="219"/>
        <v>0</v>
      </c>
      <c r="CU88" s="244">
        <f t="shared" si="220"/>
        <v>0</v>
      </c>
      <c r="CV88" s="245">
        <f t="shared" si="221"/>
        <v>0</v>
      </c>
      <c r="CW88" s="245">
        <f t="shared" si="222"/>
        <v>0</v>
      </c>
      <c r="CX88" s="245">
        <f t="shared" si="223"/>
        <v>0</v>
      </c>
      <c r="CY88" s="245">
        <f t="shared" si="224"/>
        <v>0</v>
      </c>
      <c r="CZ88" s="245">
        <f t="shared" si="225"/>
        <v>0</v>
      </c>
      <c r="DA88" s="245">
        <f t="shared" si="226"/>
        <v>0</v>
      </c>
      <c r="DB88" s="245">
        <f t="shared" si="227"/>
        <v>0</v>
      </c>
      <c r="DC88" s="245">
        <f t="shared" si="228"/>
        <v>0</v>
      </c>
      <c r="DD88" s="245">
        <f t="shared" si="229"/>
        <v>0</v>
      </c>
      <c r="DE88" s="245">
        <f t="shared" si="230"/>
        <v>0</v>
      </c>
      <c r="DF88" s="246">
        <f t="shared" si="231"/>
        <v>0</v>
      </c>
      <c r="DG88" s="244" t="e">
        <f t="shared" si="232"/>
        <v>#REF!</v>
      </c>
      <c r="DH88" s="245" t="e">
        <f t="shared" si="233"/>
        <v>#REF!</v>
      </c>
      <c r="DI88" s="245" t="e">
        <f t="shared" si="234"/>
        <v>#REF!</v>
      </c>
      <c r="DJ88" s="245" t="e">
        <f t="shared" si="235"/>
        <v>#REF!</v>
      </c>
      <c r="DK88" s="245" t="e">
        <f t="shared" si="236"/>
        <v>#REF!</v>
      </c>
      <c r="DL88" s="245" t="e">
        <f t="shared" si="237"/>
        <v>#REF!</v>
      </c>
      <c r="DM88" s="245">
        <f t="shared" si="238"/>
        <v>0</v>
      </c>
      <c r="DN88" s="245">
        <f t="shared" si="239"/>
        <v>0</v>
      </c>
      <c r="DO88" s="245">
        <f t="shared" si="240"/>
        <v>0</v>
      </c>
      <c r="DP88" s="245">
        <f t="shared" si="241"/>
        <v>0</v>
      </c>
      <c r="DQ88" s="245">
        <f t="shared" si="242"/>
        <v>0</v>
      </c>
      <c r="DR88" s="246">
        <f t="shared" si="243"/>
        <v>0</v>
      </c>
      <c r="DS88" s="244">
        <f t="shared" si="244"/>
        <v>0</v>
      </c>
      <c r="DT88" s="245">
        <f t="shared" si="245"/>
        <v>0</v>
      </c>
      <c r="DU88" s="245">
        <f t="shared" si="246"/>
        <v>0</v>
      </c>
      <c r="DV88" s="245">
        <f t="shared" si="247"/>
        <v>0</v>
      </c>
      <c r="DW88" s="245">
        <f t="shared" si="248"/>
        <v>0</v>
      </c>
      <c r="DX88" s="245">
        <f t="shared" si="249"/>
        <v>0</v>
      </c>
      <c r="DY88" s="245">
        <f t="shared" si="250"/>
        <v>0</v>
      </c>
      <c r="DZ88" s="245">
        <f t="shared" si="251"/>
        <v>0</v>
      </c>
      <c r="EA88" s="245">
        <f t="shared" si="252"/>
        <v>0</v>
      </c>
      <c r="EB88" s="245">
        <f t="shared" si="253"/>
        <v>0</v>
      </c>
      <c r="EC88" s="245">
        <f t="shared" si="254"/>
        <v>0</v>
      </c>
      <c r="ED88" s="246">
        <f t="shared" si="255"/>
        <v>0</v>
      </c>
      <c r="EE88" s="244">
        <f t="shared" si="256"/>
        <v>0</v>
      </c>
      <c r="EF88" s="245">
        <f t="shared" si="257"/>
        <v>0</v>
      </c>
      <c r="EG88" s="245">
        <f t="shared" si="258"/>
        <v>0</v>
      </c>
      <c r="EH88" s="245">
        <f t="shared" si="259"/>
        <v>0</v>
      </c>
      <c r="EI88" s="245">
        <f t="shared" si="260"/>
        <v>0</v>
      </c>
      <c r="EJ88" s="245">
        <f t="shared" si="261"/>
        <v>0</v>
      </c>
      <c r="EK88" s="245">
        <f t="shared" si="262"/>
        <v>0</v>
      </c>
      <c r="EL88" s="245">
        <f t="shared" si="263"/>
        <v>0</v>
      </c>
      <c r="EM88" s="245">
        <f t="shared" si="264"/>
        <v>0</v>
      </c>
      <c r="EN88" s="245">
        <f t="shared" si="265"/>
        <v>0</v>
      </c>
      <c r="EO88" s="245">
        <f t="shared" si="266"/>
        <v>0</v>
      </c>
      <c r="EP88" s="246">
        <f t="shared" si="267"/>
        <v>0</v>
      </c>
      <c r="EQ88" s="255">
        <f t="shared" si="268"/>
        <v>0</v>
      </c>
      <c r="ER88" s="256">
        <f t="shared" si="269"/>
        <v>0</v>
      </c>
      <c r="ES88" s="256">
        <f t="shared" si="270"/>
        <v>0</v>
      </c>
      <c r="ET88" s="256">
        <f t="shared" si="271"/>
        <v>0</v>
      </c>
      <c r="EU88" s="256" t="e">
        <f t="shared" si="272"/>
        <v>#REF!</v>
      </c>
      <c r="EV88" s="256">
        <f t="shared" si="273"/>
        <v>0</v>
      </c>
      <c r="EW88" s="256">
        <f t="shared" si="274"/>
        <v>0</v>
      </c>
      <c r="EX88" s="256" t="str">
        <f t="shared" si="275"/>
        <v/>
      </c>
      <c r="EY88" s="256" t="str">
        <f t="shared" si="276"/>
        <v/>
      </c>
      <c r="EZ88" s="256" t="str">
        <f t="shared" si="277"/>
        <v/>
      </c>
      <c r="FA88" s="256" t="str">
        <f t="shared" si="278"/>
        <v/>
      </c>
      <c r="FB88" s="257" t="str">
        <f t="shared" si="279"/>
        <v/>
      </c>
      <c r="FC88" s="255">
        <f t="shared" si="280"/>
        <v>0</v>
      </c>
      <c r="FD88" s="256" t="str">
        <f t="shared" si="281"/>
        <v/>
      </c>
      <c r="FE88" s="256" t="str">
        <f t="shared" si="282"/>
        <v/>
      </c>
      <c r="FF88" s="256" t="str">
        <f t="shared" si="283"/>
        <v/>
      </c>
      <c r="FG88" s="256" t="str">
        <f t="shared" si="284"/>
        <v/>
      </c>
      <c r="FH88" s="256" t="str">
        <f t="shared" si="285"/>
        <v/>
      </c>
      <c r="FI88" s="256" t="str">
        <f t="shared" si="286"/>
        <v/>
      </c>
      <c r="FJ88" s="256" t="str">
        <f t="shared" si="287"/>
        <v/>
      </c>
      <c r="FK88" s="256" t="str">
        <f t="shared" si="288"/>
        <v/>
      </c>
      <c r="FL88" s="256" t="str">
        <f t="shared" si="289"/>
        <v/>
      </c>
      <c r="FM88" s="256" t="str">
        <f t="shared" si="290"/>
        <v/>
      </c>
      <c r="FN88" s="257" t="str">
        <f t="shared" si="291"/>
        <v/>
      </c>
      <c r="FO88" s="255" t="e">
        <f t="shared" si="292"/>
        <v>#REF!</v>
      </c>
      <c r="FP88" s="256" t="e">
        <f t="shared" si="293"/>
        <v>#REF!</v>
      </c>
      <c r="FQ88" s="256" t="e">
        <f t="shared" si="294"/>
        <v>#REF!</v>
      </c>
      <c r="FR88" s="256" t="e">
        <f t="shared" si="295"/>
        <v>#REF!</v>
      </c>
      <c r="FS88" s="256" t="e">
        <f t="shared" si="296"/>
        <v>#REF!</v>
      </c>
      <c r="FT88" s="256" t="e">
        <f t="shared" si="297"/>
        <v>#REF!</v>
      </c>
      <c r="FU88" s="256" t="str">
        <f t="shared" si="298"/>
        <v/>
      </c>
      <c r="FV88" s="256" t="str">
        <f t="shared" si="299"/>
        <v/>
      </c>
      <c r="FW88" s="256" t="str">
        <f t="shared" si="300"/>
        <v/>
      </c>
      <c r="FX88" s="256" t="str">
        <f t="shared" si="301"/>
        <v/>
      </c>
      <c r="FY88" s="256" t="str">
        <f t="shared" si="302"/>
        <v/>
      </c>
      <c r="FZ88" s="257" t="str">
        <f t="shared" si="303"/>
        <v/>
      </c>
      <c r="GA88" s="255" t="str">
        <f t="shared" si="304"/>
        <v/>
      </c>
      <c r="GB88" s="256" t="str">
        <f t="shared" si="305"/>
        <v/>
      </c>
      <c r="GC88" s="256" t="str">
        <f t="shared" si="306"/>
        <v/>
      </c>
      <c r="GD88" s="256" t="str">
        <f t="shared" si="307"/>
        <v/>
      </c>
      <c r="GE88" s="256" t="str">
        <f t="shared" si="308"/>
        <v/>
      </c>
      <c r="GF88" s="256" t="str">
        <f t="shared" si="309"/>
        <v/>
      </c>
      <c r="GG88" s="256" t="str">
        <f t="shared" si="310"/>
        <v/>
      </c>
      <c r="GH88" s="256" t="str">
        <f t="shared" si="311"/>
        <v/>
      </c>
      <c r="GI88" s="256" t="str">
        <f t="shared" si="312"/>
        <v/>
      </c>
      <c r="GJ88" s="256" t="str">
        <f t="shared" si="313"/>
        <v/>
      </c>
      <c r="GK88" s="256" t="str">
        <f t="shared" si="314"/>
        <v/>
      </c>
      <c r="GL88" s="257" t="str">
        <f t="shared" si="315"/>
        <v/>
      </c>
      <c r="GM88" s="255" t="str">
        <f t="shared" si="316"/>
        <v/>
      </c>
      <c r="GN88" s="256" t="str">
        <f t="shared" si="317"/>
        <v/>
      </c>
      <c r="GO88" s="256" t="str">
        <f t="shared" si="318"/>
        <v/>
      </c>
      <c r="GP88" s="256" t="str">
        <f t="shared" si="319"/>
        <v/>
      </c>
      <c r="GQ88" s="256" t="str">
        <f t="shared" si="320"/>
        <v/>
      </c>
      <c r="GR88" s="256" t="str">
        <f t="shared" si="321"/>
        <v/>
      </c>
      <c r="GS88" s="256" t="str">
        <f t="shared" si="322"/>
        <v/>
      </c>
      <c r="GT88" s="256" t="str">
        <f t="shared" si="323"/>
        <v/>
      </c>
      <c r="GU88" s="256" t="str">
        <f t="shared" si="324"/>
        <v/>
      </c>
      <c r="GV88" s="256" t="str">
        <f t="shared" si="325"/>
        <v/>
      </c>
      <c r="GW88" s="256" t="str">
        <f t="shared" si="326"/>
        <v/>
      </c>
      <c r="GX88" s="257" t="str">
        <f t="shared" si="327"/>
        <v/>
      </c>
      <c r="GY88" s="252">
        <f t="shared" si="332"/>
        <v>0</v>
      </c>
      <c r="GZ88" s="253" t="e">
        <f t="shared" si="332"/>
        <v>#REF!</v>
      </c>
      <c r="HA88" s="253">
        <f t="shared" si="332"/>
        <v>0</v>
      </c>
      <c r="HB88" s="253">
        <f t="shared" si="332"/>
        <v>0</v>
      </c>
      <c r="HC88" s="253">
        <f t="shared" si="332"/>
        <v>0</v>
      </c>
      <c r="HD88" s="253">
        <f t="shared" si="332"/>
        <v>0</v>
      </c>
      <c r="HE88" s="253">
        <f t="shared" si="332"/>
        <v>0</v>
      </c>
      <c r="HF88" s="254">
        <f t="shared" si="332"/>
        <v>0</v>
      </c>
      <c r="HG88" s="252">
        <f t="shared" si="333"/>
        <v>0</v>
      </c>
      <c r="HH88" s="253">
        <f t="shared" si="333"/>
        <v>0</v>
      </c>
      <c r="HI88" s="253">
        <f t="shared" si="333"/>
        <v>0</v>
      </c>
      <c r="HJ88" s="253">
        <f t="shared" si="333"/>
        <v>0</v>
      </c>
      <c r="HK88" s="253">
        <f t="shared" si="333"/>
        <v>0</v>
      </c>
      <c r="HL88" s="253">
        <f t="shared" si="333"/>
        <v>0</v>
      </c>
      <c r="HM88" s="253">
        <f t="shared" si="333"/>
        <v>0</v>
      </c>
      <c r="HN88" s="254">
        <f t="shared" si="333"/>
        <v>0</v>
      </c>
      <c r="HO88" s="252" t="e">
        <f t="shared" si="334"/>
        <v>#REF!</v>
      </c>
      <c r="HP88" s="253" t="e">
        <f t="shared" si="334"/>
        <v>#REF!</v>
      </c>
      <c r="HQ88" s="253">
        <f t="shared" si="334"/>
        <v>0</v>
      </c>
      <c r="HR88" s="253">
        <f t="shared" si="334"/>
        <v>0</v>
      </c>
      <c r="HS88" s="253">
        <f t="shared" si="334"/>
        <v>0</v>
      </c>
      <c r="HT88" s="253">
        <f t="shared" si="334"/>
        <v>0</v>
      </c>
      <c r="HU88" s="253">
        <f t="shared" si="334"/>
        <v>0</v>
      </c>
      <c r="HV88" s="254">
        <f t="shared" si="334"/>
        <v>0</v>
      </c>
      <c r="HW88" s="252">
        <f t="shared" si="335"/>
        <v>0</v>
      </c>
      <c r="HX88" s="253">
        <f t="shared" si="335"/>
        <v>0</v>
      </c>
      <c r="HY88" s="253">
        <f t="shared" si="335"/>
        <v>0</v>
      </c>
      <c r="HZ88" s="253">
        <f t="shared" si="335"/>
        <v>0</v>
      </c>
      <c r="IA88" s="253">
        <f t="shared" si="335"/>
        <v>0</v>
      </c>
      <c r="IB88" s="253">
        <f t="shared" si="335"/>
        <v>0</v>
      </c>
      <c r="IC88" s="253">
        <f t="shared" si="335"/>
        <v>0</v>
      </c>
      <c r="ID88" s="254">
        <f t="shared" si="335"/>
        <v>0</v>
      </c>
      <c r="IE88" s="252">
        <f t="shared" si="336"/>
        <v>0</v>
      </c>
      <c r="IF88" s="253">
        <f t="shared" si="336"/>
        <v>0</v>
      </c>
      <c r="IG88" s="253">
        <f t="shared" si="336"/>
        <v>0</v>
      </c>
      <c r="IH88" s="253">
        <f t="shared" si="336"/>
        <v>0</v>
      </c>
      <c r="II88" s="253">
        <f t="shared" si="336"/>
        <v>0</v>
      </c>
      <c r="IJ88" s="253">
        <f t="shared" si="336"/>
        <v>0</v>
      </c>
      <c r="IK88" s="253">
        <f t="shared" si="336"/>
        <v>0</v>
      </c>
      <c r="IL88" s="254">
        <f t="shared" si="336"/>
        <v>0</v>
      </c>
      <c r="IM88" s="255" t="e">
        <f t="shared" si="203"/>
        <v>#REF!</v>
      </c>
      <c r="IN88" s="256">
        <f t="shared" si="204"/>
        <v>0</v>
      </c>
      <c r="IO88" s="256" t="e">
        <f t="shared" si="205"/>
        <v>#REF!</v>
      </c>
      <c r="IP88" s="256">
        <f t="shared" si="206"/>
        <v>0</v>
      </c>
      <c r="IQ88" s="257">
        <f t="shared" si="207"/>
        <v>0</v>
      </c>
      <c r="IR88" s="404" t="e">
        <f t="shared" si="195"/>
        <v>#REF!</v>
      </c>
      <c r="IS88" s="250">
        <f t="shared" si="202"/>
        <v>15</v>
      </c>
      <c r="IT88" s="258" t="e">
        <f t="shared" si="328"/>
        <v>#REF!</v>
      </c>
      <c r="IU88" s="664">
        <v>2400</v>
      </c>
      <c r="IV88" s="409">
        <v>3.1</v>
      </c>
      <c r="IW88" s="648" t="s">
        <v>226</v>
      </c>
      <c r="IX88" s="649" t="e">
        <f t="shared" si="196"/>
        <v>#REF!</v>
      </c>
      <c r="IY88" s="650" t="e">
        <f t="shared" si="329"/>
        <v>#REF!</v>
      </c>
      <c r="IZ88" s="651">
        <v>3</v>
      </c>
      <c r="JA88" s="652">
        <v>2</v>
      </c>
      <c r="JB88" s="650" t="e">
        <f t="shared" si="330"/>
        <v>#REF!</v>
      </c>
      <c r="JC88" s="651">
        <f t="shared" si="337"/>
        <v>3</v>
      </c>
      <c r="JD88" s="652">
        <f t="shared" si="337"/>
        <v>2</v>
      </c>
      <c r="JE88" s="653" t="e">
        <f t="shared" si="331"/>
        <v>#REF!</v>
      </c>
      <c r="JF88" s="654">
        <v>3</v>
      </c>
      <c r="JG88" s="652">
        <v>2</v>
      </c>
      <c r="JH88" s="653"/>
      <c r="JI88" s="654"/>
      <c r="JJ88" s="655"/>
      <c r="JK88" s="418"/>
      <c r="JL88" s="419"/>
      <c r="JM88" s="420"/>
      <c r="JN88" s="662">
        <v>1</v>
      </c>
      <c r="JO88" s="662">
        <v>1.4</v>
      </c>
      <c r="JP88" s="662">
        <v>1</v>
      </c>
      <c r="JQ88" s="662">
        <v>1</v>
      </c>
      <c r="JR88" s="663">
        <v>1</v>
      </c>
      <c r="JS88" s="658" t="e">
        <f t="shared" si="201"/>
        <v>#REF!</v>
      </c>
    </row>
    <row r="89" spans="25:279" ht="20.100000000000001" hidden="1" customHeight="1">
      <c r="Y89" s="380" t="e">
        <f>N!IK64</f>
        <v>#REF!</v>
      </c>
      <c r="Z89" s="377" t="s">
        <v>46</v>
      </c>
      <c r="AA89" s="244">
        <f>IF(AA$32="",IF(AA$31="",(SUMIF(S!$HC$15:$HL$15,'Ciclo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Semaforico'!AA$30,O!$HC64:$HL64))*AA$31),(SUMIF(S!$HC$15:$HL$15,'Ciclo Semaforico'!AA$32,S!$HC64:$HL64)+SUMIF(N!$HC$15:$HL$15,'Ciclo Semaforico'!AA$32,N!$HC64:$HL64)+SUMIF(E!$HC$15:$HL$15,'Ciclo Semaforico'!AA$32,E!$HC64:$HL64)+SUMIF(O!$HC$15:$HL$15,'Ciclo Semaforico'!AA$32,O!$HC64:$HL64))-IF(AA$31="",(SUMIF(S!$HC$15:$HL$15,'Ciclo Semaforico'!AA$30,S!$HC64:$HL64)+SUMIF(N!$HC$15:$HL$15,'Ciclo Semaforico'!AA$30,N!$HC64:$HL64)+SUMIF(E!$HC$15:$HL$15,'Ciclo Semaforico'!AA$30,E!$HC64:$HL64)+SUMIF(O!$HC$15:$HL$15,'Ciclo Semaforico'!AA$30,O!$HC64:$HL64)),(SUMIF(S!$HC$15:$HL$15,'Ciclo Semaforico'!AA$30,S!$HC64:$HL64)+SUMIF(N!$HC$15:$HL$15,'Ciclo Semaforico'!AA$30,N!$HC64:$HL64)+SUMIF(E!$HC$15:$HL$15,'Ciclo Semaforico'!AA$30,E!$HC64:$HL64)+SUMIF(O!$HC$15:$HL$15,'Ciclo Semaforico'!AA$30,O!$HC64:$HL64))*AA$31))</f>
        <v>0</v>
      </c>
      <c r="AB89" s="245">
        <f>IF(AB$32="",IF(AB$31="",(SUMIF(S!$HC$15:$HL$15,'Ciclo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Semaforico'!AB$30,O!$HC64:$HL64))*AB$31),(SUMIF(S!$HC$15:$HL$15,'Ciclo Semaforico'!AB$32,S!$HC64:$HL64)+SUMIF(N!$HC$15:$HL$15,'Ciclo Semaforico'!AB$32,N!$HC64:$HL64)+SUMIF(E!$HC$15:$HL$15,'Ciclo Semaforico'!AB$32,E!$HC64:$HL64)+SUMIF(O!$HC$15:$HL$15,'Ciclo Semaforico'!AB$32,O!$HC64:$HL64))-IF(AB$31="",(SUMIF(S!$HC$15:$HL$15,'Ciclo Semaforico'!AB$30,S!$HC64:$HL64)+SUMIF(N!$HC$15:$HL$15,'Ciclo Semaforico'!AB$30,N!$HC64:$HL64)+SUMIF(E!$HC$15:$HL$15,'Ciclo Semaforico'!AB$30,E!$HC64:$HL64)+SUMIF(O!$HC$15:$HL$15,'Ciclo Semaforico'!AB$30,O!$HC64:$HL64)),(SUMIF(S!$HC$15:$HL$15,'Ciclo Semaforico'!AB$30,S!$HC64:$HL64)+SUMIF(N!$HC$15:$HL$15,'Ciclo Semaforico'!AB$30,N!$HC64:$HL64)+SUMIF(E!$HC$15:$HL$15,'Ciclo Semaforico'!AB$30,E!$HC64:$HL64)+SUMIF(O!$HC$15:$HL$15,'Ciclo Semaforico'!AB$30,O!$HC64:$HL64))*AB$31))</f>
        <v>0</v>
      </c>
      <c r="AC89" s="245">
        <f>IF(AC$32="",IF(AC$31="",(SUMIF(S!$HC$15:$HL$15,'Ciclo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Semaforico'!AC$30,O!$HC64:$HL64))*AC$31),(SUMIF(S!$HC$15:$HL$15,'Ciclo Semaforico'!AC$32,S!$HC64:$HL64)+SUMIF(N!$HC$15:$HL$15,'Ciclo Semaforico'!AC$32,N!$HC64:$HL64)+SUMIF(E!$HC$15:$HL$15,'Ciclo Semaforico'!AC$32,E!$HC64:$HL64)+SUMIF(O!$HC$15:$HL$15,'Ciclo Semaforico'!AC$32,O!$HC64:$HL64))-IF(AC$31="",(SUMIF(S!$HC$15:$HL$15,'Ciclo Semaforico'!AC$30,S!$HC64:$HL64)+SUMIF(N!$HC$15:$HL$15,'Ciclo Semaforico'!AC$30,N!$HC64:$HL64)+SUMIF(E!$HC$15:$HL$15,'Ciclo Semaforico'!AC$30,E!$HC64:$HL64)+SUMIF(O!$HC$15:$HL$15,'Ciclo Semaforico'!AC$30,O!$HC64:$HL64)),(SUMIF(S!$HC$15:$HL$15,'Ciclo Semaforico'!AC$30,S!$HC64:$HL64)+SUMIF(N!$HC$15:$HL$15,'Ciclo Semaforico'!AC$30,N!$HC64:$HL64)+SUMIF(E!$HC$15:$HL$15,'Ciclo Semaforico'!AC$30,E!$HC64:$HL64)+SUMIF(O!$HC$15:$HL$15,'Ciclo Semaforico'!AC$30,O!$HC64:$HL64))*AC$31))</f>
        <v>0</v>
      </c>
      <c r="AD89" s="245">
        <f>IF(AD$32="",IF(AD$31="",(SUMIF(S!$HC$15:$HL$15,'Ciclo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Semaforico'!AD$30,O!$HC64:$HL64))*AD$31),(SUMIF(S!$HC$15:$HL$15,'Ciclo Semaforico'!AD$32,S!$HC64:$HL64)+SUMIF(N!$HC$15:$HL$15,'Ciclo Semaforico'!AD$32,N!$HC64:$HL64)+SUMIF(E!$HC$15:$HL$15,'Ciclo Semaforico'!AD$32,E!$HC64:$HL64)+SUMIF(O!$HC$15:$HL$15,'Ciclo Semaforico'!AD$32,O!$HC64:$HL64))-IF(AD$31="",(SUMIF(S!$HC$15:$HL$15,'Ciclo Semaforico'!AD$30,S!$HC64:$HL64)+SUMIF(N!$HC$15:$HL$15,'Ciclo Semaforico'!AD$30,N!$HC64:$HL64)+SUMIF(E!$HC$15:$HL$15,'Ciclo Semaforico'!AD$30,E!$HC64:$HL64)+SUMIF(O!$HC$15:$HL$15,'Ciclo Semaforico'!AD$30,O!$HC64:$HL64)),(SUMIF(S!$HC$15:$HL$15,'Ciclo Semaforico'!AD$30,S!$HC64:$HL64)+SUMIF(N!$HC$15:$HL$15,'Ciclo Semaforico'!AD$30,N!$HC64:$HL64)+SUMIF(E!$HC$15:$HL$15,'Ciclo Semaforico'!AD$30,E!$HC64:$HL64)+SUMIF(O!$HC$15:$HL$15,'Ciclo Semaforico'!AD$30,O!$HC64:$HL64))*AD$31))</f>
        <v>0</v>
      </c>
      <c r="AE89" s="245" t="e">
        <f>IF(AE$32="",IF(AE$31="",(SUMIF(S!$HC$15:$HL$15,'Ciclo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Semaforico'!AE$30,O!$HC64:$HL64))*AE$31),(SUMIF(S!$HC$15:$HL$15,'Ciclo Semaforico'!AE$32,S!$HC64:$HL64)+SUMIF(N!$HC$15:$HL$15,'Ciclo Semaforico'!AE$32,N!$HC64:$HL64)+SUMIF(E!$HC$15:$HL$15,'Ciclo Semaforico'!AE$32,E!$HC64:$HL64)+SUMIF(O!$HC$15:$HL$15,'Ciclo Semaforico'!AE$32,O!$HC64:$HL64))-IF(AE$31="",(SUMIF(S!$HC$15:$HL$15,'Ciclo Semaforico'!AE$30,S!$HC64:$HL64)+SUMIF(N!$HC$15:$HL$15,'Ciclo Semaforico'!AE$30,N!$HC64:$HL64)+SUMIF(E!$HC$15:$HL$15,'Ciclo Semaforico'!AE$30,E!$HC64:$HL64)+SUMIF(O!$HC$15:$HL$15,'Ciclo Semaforico'!AE$30,O!$HC64:$HL64)),(SUMIF(S!$HC$15:$HL$15,'Ciclo Semaforico'!AE$30,S!$HC64:$HL64)+SUMIF(N!$HC$15:$HL$15,'Ciclo Semaforico'!AE$30,N!$HC64:$HL64)+SUMIF(E!$HC$15:$HL$15,'Ciclo Semaforico'!AE$30,E!$HC64:$HL64)+SUMIF(O!$HC$15:$HL$15,'Ciclo Semaforico'!AE$30,O!$HC64:$HL64))*AE$31))</f>
        <v>#REF!</v>
      </c>
      <c r="AF89" s="245">
        <f>IF(AF$32="",IF(AF$31="",(SUMIF(S!$HC$15:$HL$15,'Ciclo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Semaforico'!AF$30,O!$HC64:$HL64))*AF$31),(SUMIF(S!$HC$15:$HL$15,'Ciclo Semaforico'!AF$32,S!$HC64:$HL64)+SUMIF(N!$HC$15:$HL$15,'Ciclo Semaforico'!AF$32,N!$HC64:$HL64)+SUMIF(E!$HC$15:$HL$15,'Ciclo Semaforico'!AF$32,E!$HC64:$HL64)+SUMIF(O!$HC$15:$HL$15,'Ciclo Semaforico'!AF$32,O!$HC64:$HL64))-IF(AF$31="",(SUMIF(S!$HC$15:$HL$15,'Ciclo Semaforico'!AF$30,S!$HC64:$HL64)+SUMIF(N!$HC$15:$HL$15,'Ciclo Semaforico'!AF$30,N!$HC64:$HL64)+SUMIF(E!$HC$15:$HL$15,'Ciclo Semaforico'!AF$30,E!$HC64:$HL64)+SUMIF(O!$HC$15:$HL$15,'Ciclo Semaforico'!AF$30,O!$HC64:$HL64)),(SUMIF(S!$HC$15:$HL$15,'Ciclo Semaforico'!AF$30,S!$HC64:$HL64)+SUMIF(N!$HC$15:$HL$15,'Ciclo Semaforico'!AF$30,N!$HC64:$HL64)+SUMIF(E!$HC$15:$HL$15,'Ciclo Semaforico'!AF$30,E!$HC64:$HL64)+SUMIF(O!$HC$15:$HL$15,'Ciclo Semaforico'!AF$30,O!$HC64:$HL64))*AF$31))</f>
        <v>0</v>
      </c>
      <c r="AG89" s="245">
        <f>IF(AG$32="",IF(AG$31="",(SUMIF(S!$HC$15:$HL$15,'Ciclo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Semaforico'!AG$30,O!$HC64:$HL64))*AG$31),(SUMIF(S!$HC$15:$HL$15,'Ciclo Semaforico'!AG$32,S!$HC64:$HL64)+SUMIF(N!$HC$15:$HL$15,'Ciclo Semaforico'!AG$32,N!$HC64:$HL64)+SUMIF(E!$HC$15:$HL$15,'Ciclo Semaforico'!AG$32,E!$HC64:$HL64)+SUMIF(O!$HC$15:$HL$15,'Ciclo Semaforico'!AG$32,O!$HC64:$HL64))-IF(AG$31="",(SUMIF(S!$HC$15:$HL$15,'Ciclo Semaforico'!AG$30,S!$HC64:$HL64)+SUMIF(N!$HC$15:$HL$15,'Ciclo Semaforico'!AG$30,N!$HC64:$HL64)+SUMIF(E!$HC$15:$HL$15,'Ciclo Semaforico'!AG$30,E!$HC64:$HL64)+SUMIF(O!$HC$15:$HL$15,'Ciclo Semaforico'!AG$30,O!$HC64:$HL64)),(SUMIF(S!$HC$15:$HL$15,'Ciclo Semaforico'!AG$30,S!$HC64:$HL64)+SUMIF(N!$HC$15:$HL$15,'Ciclo Semaforico'!AG$30,N!$HC64:$HL64)+SUMIF(E!$HC$15:$HL$15,'Ciclo Semaforico'!AG$30,E!$HC64:$HL64)+SUMIF(O!$HC$15:$HL$15,'Ciclo Semaforico'!AG$30,O!$HC64:$HL64))*AG$31))</f>
        <v>0</v>
      </c>
      <c r="AH89" s="245">
        <f>IF(AH$32="",IF(AH$31="",(SUMIF(S!$HC$15:$HL$15,'Ciclo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Semaforico'!AH$30,O!$HC64:$HL64))*AH$31),(SUMIF(S!$HC$15:$HL$15,'Ciclo Semaforico'!AH$32,S!$HC64:$HL64)+SUMIF(N!$HC$15:$HL$15,'Ciclo Semaforico'!AH$32,N!$HC64:$HL64)+SUMIF(E!$HC$15:$HL$15,'Ciclo Semaforico'!AH$32,E!$HC64:$HL64)+SUMIF(O!$HC$15:$HL$15,'Ciclo Semaforico'!AH$32,O!$HC64:$HL64))-IF(AH$31="",(SUMIF(S!$HC$15:$HL$15,'Ciclo Semaforico'!AH$30,S!$HC64:$HL64)+SUMIF(N!$HC$15:$HL$15,'Ciclo Semaforico'!AH$30,N!$HC64:$HL64)+SUMIF(E!$HC$15:$HL$15,'Ciclo Semaforico'!AH$30,E!$HC64:$HL64)+SUMIF(O!$HC$15:$HL$15,'Ciclo Semaforico'!AH$30,O!$HC64:$HL64)),(SUMIF(S!$HC$15:$HL$15,'Ciclo Semaforico'!AH$30,S!$HC64:$HL64)+SUMIF(N!$HC$15:$HL$15,'Ciclo Semaforico'!AH$30,N!$HC64:$HL64)+SUMIF(E!$HC$15:$HL$15,'Ciclo Semaforico'!AH$30,E!$HC64:$HL64)+SUMIF(O!$HC$15:$HL$15,'Ciclo Semaforico'!AH$30,O!$HC64:$HL64))*AH$31))</f>
        <v>0</v>
      </c>
      <c r="AI89" s="245">
        <f>IF(AI$32="",IF(AI$31="",(SUMIF(S!$HC$15:$HL$15,'Ciclo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Semaforico'!AI$30,O!$HC64:$HL64))*AI$31),(SUMIF(S!$HC$15:$HL$15,'Ciclo Semaforico'!AI$32,S!$HC64:$HL64)+SUMIF(N!$HC$15:$HL$15,'Ciclo Semaforico'!AI$32,N!$HC64:$HL64)+SUMIF(E!$HC$15:$HL$15,'Ciclo Semaforico'!AI$32,E!$HC64:$HL64)+SUMIF(O!$HC$15:$HL$15,'Ciclo Semaforico'!AI$32,O!$HC64:$HL64))-IF(AI$31="",(SUMIF(S!$HC$15:$HL$15,'Ciclo Semaforico'!AI$30,S!$HC64:$HL64)+SUMIF(N!$HC$15:$HL$15,'Ciclo Semaforico'!AI$30,N!$HC64:$HL64)+SUMIF(E!$HC$15:$HL$15,'Ciclo Semaforico'!AI$30,E!$HC64:$HL64)+SUMIF(O!$HC$15:$HL$15,'Ciclo Semaforico'!AI$30,O!$HC64:$HL64)),(SUMIF(S!$HC$15:$HL$15,'Ciclo Semaforico'!AI$30,S!$HC64:$HL64)+SUMIF(N!$HC$15:$HL$15,'Ciclo Semaforico'!AI$30,N!$HC64:$HL64)+SUMIF(E!$HC$15:$HL$15,'Ciclo Semaforico'!AI$30,E!$HC64:$HL64)+SUMIF(O!$HC$15:$HL$15,'Ciclo Semaforico'!AI$30,O!$HC64:$HL64))*AI$31))</f>
        <v>0</v>
      </c>
      <c r="AJ89" s="245">
        <f>IF(AJ$32="",IF(AJ$31="",(SUMIF(S!$HC$15:$HL$15,'Ciclo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Semaforico'!AJ$30,O!$HC64:$HL64))*AJ$31),(SUMIF(S!$HC$15:$HL$15,'Ciclo Semaforico'!AJ$32,S!$HC64:$HL64)+SUMIF(N!$HC$15:$HL$15,'Ciclo Semaforico'!AJ$32,N!$HC64:$HL64)+SUMIF(E!$HC$15:$HL$15,'Ciclo Semaforico'!AJ$32,E!$HC64:$HL64)+SUMIF(O!$HC$15:$HL$15,'Ciclo Semaforico'!AJ$32,O!$HC64:$HL64))-IF(AJ$31="",(SUMIF(S!$HC$15:$HL$15,'Ciclo Semaforico'!AJ$30,S!$HC64:$HL64)+SUMIF(N!$HC$15:$HL$15,'Ciclo Semaforico'!AJ$30,N!$HC64:$HL64)+SUMIF(E!$HC$15:$HL$15,'Ciclo Semaforico'!AJ$30,E!$HC64:$HL64)+SUMIF(O!$HC$15:$HL$15,'Ciclo Semaforico'!AJ$30,O!$HC64:$HL64)),(SUMIF(S!$HC$15:$HL$15,'Ciclo Semaforico'!AJ$30,S!$HC64:$HL64)+SUMIF(N!$HC$15:$HL$15,'Ciclo Semaforico'!AJ$30,N!$HC64:$HL64)+SUMIF(E!$HC$15:$HL$15,'Ciclo Semaforico'!AJ$30,E!$HC64:$HL64)+SUMIF(O!$HC$15:$HL$15,'Ciclo Semaforico'!AJ$30,O!$HC64:$HL64))*AJ$31))</f>
        <v>0</v>
      </c>
      <c r="AK89" s="245">
        <f>IF(AK$32="",IF(AK$31="",(SUMIF(S!$HC$15:$HL$15,'Ciclo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Semaforico'!AK$30,O!$HC64:$HL64))*AK$31),(SUMIF(S!$HC$15:$HL$15,'Ciclo Semaforico'!AK$32,S!$HC64:$HL64)+SUMIF(N!$HC$15:$HL$15,'Ciclo Semaforico'!AK$32,N!$HC64:$HL64)+SUMIF(E!$HC$15:$HL$15,'Ciclo Semaforico'!AK$32,E!$HC64:$HL64)+SUMIF(O!$HC$15:$HL$15,'Ciclo Semaforico'!AK$32,O!$HC64:$HL64))-IF(AK$31="",(SUMIF(S!$HC$15:$HL$15,'Ciclo Semaforico'!AK$30,S!$HC64:$HL64)+SUMIF(N!$HC$15:$HL$15,'Ciclo Semaforico'!AK$30,N!$HC64:$HL64)+SUMIF(E!$HC$15:$HL$15,'Ciclo Semaforico'!AK$30,E!$HC64:$HL64)+SUMIF(O!$HC$15:$HL$15,'Ciclo Semaforico'!AK$30,O!$HC64:$HL64)),(SUMIF(S!$HC$15:$HL$15,'Ciclo Semaforico'!AK$30,S!$HC64:$HL64)+SUMIF(N!$HC$15:$HL$15,'Ciclo Semaforico'!AK$30,N!$HC64:$HL64)+SUMIF(E!$HC$15:$HL$15,'Ciclo Semaforico'!AK$30,E!$HC64:$HL64)+SUMIF(O!$HC$15:$HL$15,'Ciclo Semaforico'!AK$30,O!$HC64:$HL64))*AK$31))</f>
        <v>0</v>
      </c>
      <c r="AL89" s="246">
        <f>IF(AL$32="",IF(AL$31="",(SUMIF(S!$HC$15:$HL$15,'Ciclo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Semaforico'!AL$30,O!$HC64:$HL64))*AL$31),(SUMIF(S!$HC$15:$HL$15,'Ciclo Semaforico'!AL$32,S!$HC64:$HL64)+SUMIF(N!$HC$15:$HL$15,'Ciclo Semaforico'!AL$32,N!$HC64:$HL64)+SUMIF(E!$HC$15:$HL$15,'Ciclo Semaforico'!AL$32,E!$HC64:$HL64)+SUMIF(O!$HC$15:$HL$15,'Ciclo Semaforico'!AL$32,O!$HC64:$HL64))-IF(AL$31="",(SUMIF(S!$HC$15:$HL$15,'Ciclo Semaforico'!AL$30,S!$HC64:$HL64)+SUMIF(N!$HC$15:$HL$15,'Ciclo Semaforico'!AL$30,N!$HC64:$HL64)+SUMIF(E!$HC$15:$HL$15,'Ciclo Semaforico'!AL$30,E!$HC64:$HL64)+SUMIF(O!$HC$15:$HL$15,'Ciclo Semaforico'!AL$30,O!$HC64:$HL64)),(SUMIF(S!$HC$15:$HL$15,'Ciclo Semaforico'!AL$30,S!$HC64:$HL64)+SUMIF(N!$HC$15:$HL$15,'Ciclo Semaforico'!AL$30,N!$HC64:$HL64)+SUMIF(E!$HC$15:$HL$15,'Ciclo Semaforico'!AL$30,E!$HC64:$HL64)+SUMIF(O!$HC$15:$HL$15,'Ciclo Semaforico'!AL$30,O!$HC64:$HL64))*AL$31))</f>
        <v>0</v>
      </c>
      <c r="AM89" s="244">
        <f>IF(AM$32="",IF(AM$31="",(SUMIF(S!$HC$15:$HL$15,'Ciclo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Semaforico'!AM$30,O!$HC64:$HL64))*AM$31),(SUMIF(S!$HC$15:$HL$15,'Ciclo Semaforico'!AM$32,S!$HC64:$HL64)+SUMIF(N!$HC$15:$HL$15,'Ciclo Semaforico'!AM$32,N!$HC64:$HL64)+SUMIF(E!$HC$15:$HL$15,'Ciclo Semaforico'!AM$32,E!$HC64:$HL64)+SUMIF(O!$HC$15:$HL$15,'Ciclo Semaforico'!AM$32,O!$HC64:$HL64))-IF(AM$31="",(SUMIF(S!$HC$15:$HL$15,'Ciclo Semaforico'!AM$30,S!$HC64:$HL64)+SUMIF(N!$HC$15:$HL$15,'Ciclo Semaforico'!AM$30,N!$HC64:$HL64)+SUMIF(E!$HC$15:$HL$15,'Ciclo Semaforico'!AM$30,E!$HC64:$HL64)+SUMIF(O!$HC$15:$HL$15,'Ciclo Semaforico'!AM$30,O!$HC64:$HL64)),(SUMIF(S!$HC$15:$HL$15,'Ciclo Semaforico'!AM$30,S!$HC64:$HL64)+SUMIF(N!$HC$15:$HL$15,'Ciclo Semaforico'!AM$30,N!$HC64:$HL64)+SUMIF(E!$HC$15:$HL$15,'Ciclo Semaforico'!AM$30,E!$HC64:$HL64)+SUMIF(O!$HC$15:$HL$15,'Ciclo Semaforico'!AM$30,O!$HC64:$HL64))*AM$31))</f>
        <v>0</v>
      </c>
      <c r="AN89" s="245">
        <f>IF(AN$32="",IF(AN$31="",(SUMIF(S!$HC$15:$HL$15,'Ciclo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Semaforico'!AN$30,O!$HC64:$HL64))*AN$31),(SUMIF(S!$HC$15:$HL$15,'Ciclo Semaforico'!AN$32,S!$HC64:$HL64)+SUMIF(N!$HC$15:$HL$15,'Ciclo Semaforico'!AN$32,N!$HC64:$HL64)+SUMIF(E!$HC$15:$HL$15,'Ciclo Semaforico'!AN$32,E!$HC64:$HL64)+SUMIF(O!$HC$15:$HL$15,'Ciclo Semaforico'!AN$32,O!$HC64:$HL64))-IF(AN$31="",(SUMIF(S!$HC$15:$HL$15,'Ciclo Semaforico'!AN$30,S!$HC64:$HL64)+SUMIF(N!$HC$15:$HL$15,'Ciclo Semaforico'!AN$30,N!$HC64:$HL64)+SUMIF(E!$HC$15:$HL$15,'Ciclo Semaforico'!AN$30,E!$HC64:$HL64)+SUMIF(O!$HC$15:$HL$15,'Ciclo Semaforico'!AN$30,O!$HC64:$HL64)),(SUMIF(S!$HC$15:$HL$15,'Ciclo Semaforico'!AN$30,S!$HC64:$HL64)+SUMIF(N!$HC$15:$HL$15,'Ciclo Semaforico'!AN$30,N!$HC64:$HL64)+SUMIF(E!$HC$15:$HL$15,'Ciclo Semaforico'!AN$30,E!$HC64:$HL64)+SUMIF(O!$HC$15:$HL$15,'Ciclo Semaforico'!AN$30,O!$HC64:$HL64))*AN$31))</f>
        <v>0</v>
      </c>
      <c r="AO89" s="245">
        <f>IF(AO$32="",IF(AO$31="",(SUMIF(S!$HC$15:$HL$15,'Ciclo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Semaforico'!AO$30,O!$HC64:$HL64))*AO$31),(SUMIF(S!$HC$15:$HL$15,'Ciclo Semaforico'!AO$32,S!$HC64:$HL64)+SUMIF(N!$HC$15:$HL$15,'Ciclo Semaforico'!AO$32,N!$HC64:$HL64)+SUMIF(E!$HC$15:$HL$15,'Ciclo Semaforico'!AO$32,E!$HC64:$HL64)+SUMIF(O!$HC$15:$HL$15,'Ciclo Semaforico'!AO$32,O!$HC64:$HL64))-IF(AO$31="",(SUMIF(S!$HC$15:$HL$15,'Ciclo Semaforico'!AO$30,S!$HC64:$HL64)+SUMIF(N!$HC$15:$HL$15,'Ciclo Semaforico'!AO$30,N!$HC64:$HL64)+SUMIF(E!$HC$15:$HL$15,'Ciclo Semaforico'!AO$30,E!$HC64:$HL64)+SUMIF(O!$HC$15:$HL$15,'Ciclo Semaforico'!AO$30,O!$HC64:$HL64)),(SUMIF(S!$HC$15:$HL$15,'Ciclo Semaforico'!AO$30,S!$HC64:$HL64)+SUMIF(N!$HC$15:$HL$15,'Ciclo Semaforico'!AO$30,N!$HC64:$HL64)+SUMIF(E!$HC$15:$HL$15,'Ciclo Semaforico'!AO$30,E!$HC64:$HL64)+SUMIF(O!$HC$15:$HL$15,'Ciclo Semaforico'!AO$30,O!$HC64:$HL64))*AO$31))</f>
        <v>0</v>
      </c>
      <c r="AP89" s="245">
        <f>IF(AP$32="",IF(AP$31="",(SUMIF(S!$HC$15:$HL$15,'Ciclo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Semaforico'!AP$30,O!$HC64:$HL64))*AP$31),(SUMIF(S!$HC$15:$HL$15,'Ciclo Semaforico'!AP$32,S!$HC64:$HL64)+SUMIF(N!$HC$15:$HL$15,'Ciclo Semaforico'!AP$32,N!$HC64:$HL64)+SUMIF(E!$HC$15:$HL$15,'Ciclo Semaforico'!AP$32,E!$HC64:$HL64)+SUMIF(O!$HC$15:$HL$15,'Ciclo Semaforico'!AP$32,O!$HC64:$HL64))-IF(AP$31="",(SUMIF(S!$HC$15:$HL$15,'Ciclo Semaforico'!AP$30,S!$HC64:$HL64)+SUMIF(N!$HC$15:$HL$15,'Ciclo Semaforico'!AP$30,N!$HC64:$HL64)+SUMIF(E!$HC$15:$HL$15,'Ciclo Semaforico'!AP$30,E!$HC64:$HL64)+SUMIF(O!$HC$15:$HL$15,'Ciclo Semaforico'!AP$30,O!$HC64:$HL64)),(SUMIF(S!$HC$15:$HL$15,'Ciclo Semaforico'!AP$30,S!$HC64:$HL64)+SUMIF(N!$HC$15:$HL$15,'Ciclo Semaforico'!AP$30,N!$HC64:$HL64)+SUMIF(E!$HC$15:$HL$15,'Ciclo Semaforico'!AP$30,E!$HC64:$HL64)+SUMIF(O!$HC$15:$HL$15,'Ciclo Semaforico'!AP$30,O!$HC64:$HL64))*AP$31))</f>
        <v>0</v>
      </c>
      <c r="AQ89" s="245">
        <f>IF(AQ$32="",IF(AQ$31="",(SUMIF(S!$HC$15:$HL$15,'Ciclo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Semaforico'!AQ$30,O!$HC64:$HL64))*AQ$31),(SUMIF(S!$HC$15:$HL$15,'Ciclo Semaforico'!AQ$32,S!$HC64:$HL64)+SUMIF(N!$HC$15:$HL$15,'Ciclo Semaforico'!AQ$32,N!$HC64:$HL64)+SUMIF(E!$HC$15:$HL$15,'Ciclo Semaforico'!AQ$32,E!$HC64:$HL64)+SUMIF(O!$HC$15:$HL$15,'Ciclo Semaforico'!AQ$32,O!$HC64:$HL64))-IF(AQ$31="",(SUMIF(S!$HC$15:$HL$15,'Ciclo Semaforico'!AQ$30,S!$HC64:$HL64)+SUMIF(N!$HC$15:$HL$15,'Ciclo Semaforico'!AQ$30,N!$HC64:$HL64)+SUMIF(E!$HC$15:$HL$15,'Ciclo Semaforico'!AQ$30,E!$HC64:$HL64)+SUMIF(O!$HC$15:$HL$15,'Ciclo Semaforico'!AQ$30,O!$HC64:$HL64)),(SUMIF(S!$HC$15:$HL$15,'Ciclo Semaforico'!AQ$30,S!$HC64:$HL64)+SUMIF(N!$HC$15:$HL$15,'Ciclo Semaforico'!AQ$30,N!$HC64:$HL64)+SUMIF(E!$HC$15:$HL$15,'Ciclo Semaforico'!AQ$30,E!$HC64:$HL64)+SUMIF(O!$HC$15:$HL$15,'Ciclo Semaforico'!AQ$30,O!$HC64:$HL64))*AQ$31))</f>
        <v>0</v>
      </c>
      <c r="AR89" s="245">
        <f>IF(AR$32="",IF(AR$31="",(SUMIF(S!$HC$15:$HL$15,'Ciclo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Semaforico'!AR$30,O!$HC64:$HL64))*AR$31),(SUMIF(S!$HC$15:$HL$15,'Ciclo Semaforico'!AR$32,S!$HC64:$HL64)+SUMIF(N!$HC$15:$HL$15,'Ciclo Semaforico'!AR$32,N!$HC64:$HL64)+SUMIF(E!$HC$15:$HL$15,'Ciclo Semaforico'!AR$32,E!$HC64:$HL64)+SUMIF(O!$HC$15:$HL$15,'Ciclo Semaforico'!AR$32,O!$HC64:$HL64))-IF(AR$31="",(SUMIF(S!$HC$15:$HL$15,'Ciclo Semaforico'!AR$30,S!$HC64:$HL64)+SUMIF(N!$HC$15:$HL$15,'Ciclo Semaforico'!AR$30,N!$HC64:$HL64)+SUMIF(E!$HC$15:$HL$15,'Ciclo Semaforico'!AR$30,E!$HC64:$HL64)+SUMIF(O!$HC$15:$HL$15,'Ciclo Semaforico'!AR$30,O!$HC64:$HL64)),(SUMIF(S!$HC$15:$HL$15,'Ciclo Semaforico'!AR$30,S!$HC64:$HL64)+SUMIF(N!$HC$15:$HL$15,'Ciclo Semaforico'!AR$30,N!$HC64:$HL64)+SUMIF(E!$HC$15:$HL$15,'Ciclo Semaforico'!AR$30,E!$HC64:$HL64)+SUMIF(O!$HC$15:$HL$15,'Ciclo Semaforico'!AR$30,O!$HC64:$HL64))*AR$31))</f>
        <v>0</v>
      </c>
      <c r="AS89" s="245">
        <f>IF(AS$32="",IF(AS$31="",(SUMIF(S!$HC$15:$HL$15,'Ciclo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Semaforico'!AS$30,O!$HC64:$HL64))*AS$31),(SUMIF(S!$HC$15:$HL$15,'Ciclo Semaforico'!AS$32,S!$HC64:$HL64)+SUMIF(N!$HC$15:$HL$15,'Ciclo Semaforico'!AS$32,N!$HC64:$HL64)+SUMIF(E!$HC$15:$HL$15,'Ciclo Semaforico'!AS$32,E!$HC64:$HL64)+SUMIF(O!$HC$15:$HL$15,'Ciclo Semaforico'!AS$32,O!$HC64:$HL64))-IF(AS$31="",(SUMIF(S!$HC$15:$HL$15,'Ciclo Semaforico'!AS$30,S!$HC64:$HL64)+SUMIF(N!$HC$15:$HL$15,'Ciclo Semaforico'!AS$30,N!$HC64:$HL64)+SUMIF(E!$HC$15:$HL$15,'Ciclo Semaforico'!AS$30,E!$HC64:$HL64)+SUMIF(O!$HC$15:$HL$15,'Ciclo Semaforico'!AS$30,O!$HC64:$HL64)),(SUMIF(S!$HC$15:$HL$15,'Ciclo Semaforico'!AS$30,S!$HC64:$HL64)+SUMIF(N!$HC$15:$HL$15,'Ciclo Semaforico'!AS$30,N!$HC64:$HL64)+SUMIF(E!$HC$15:$HL$15,'Ciclo Semaforico'!AS$30,E!$HC64:$HL64)+SUMIF(O!$HC$15:$HL$15,'Ciclo Semaforico'!AS$30,O!$HC64:$HL64))*AS$31))</f>
        <v>0</v>
      </c>
      <c r="AT89" s="245">
        <f>IF(AT$32="",IF(AT$31="",(SUMIF(S!$HC$15:$HL$15,'Ciclo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Semaforico'!AT$30,O!$HC64:$HL64))*AT$31),(SUMIF(S!$HC$15:$HL$15,'Ciclo Semaforico'!AT$32,S!$HC64:$HL64)+SUMIF(N!$HC$15:$HL$15,'Ciclo Semaforico'!AT$32,N!$HC64:$HL64)+SUMIF(E!$HC$15:$HL$15,'Ciclo Semaforico'!AT$32,E!$HC64:$HL64)+SUMIF(O!$HC$15:$HL$15,'Ciclo Semaforico'!AT$32,O!$HC64:$HL64))-IF(AT$31="",(SUMIF(S!$HC$15:$HL$15,'Ciclo Semaforico'!AT$30,S!$HC64:$HL64)+SUMIF(N!$HC$15:$HL$15,'Ciclo Semaforico'!AT$30,N!$HC64:$HL64)+SUMIF(E!$HC$15:$HL$15,'Ciclo Semaforico'!AT$30,E!$HC64:$HL64)+SUMIF(O!$HC$15:$HL$15,'Ciclo Semaforico'!AT$30,O!$HC64:$HL64)),(SUMIF(S!$HC$15:$HL$15,'Ciclo Semaforico'!AT$30,S!$HC64:$HL64)+SUMIF(N!$HC$15:$HL$15,'Ciclo Semaforico'!AT$30,N!$HC64:$HL64)+SUMIF(E!$HC$15:$HL$15,'Ciclo Semaforico'!AT$30,E!$HC64:$HL64)+SUMIF(O!$HC$15:$HL$15,'Ciclo Semaforico'!AT$30,O!$HC64:$HL64))*AT$31))</f>
        <v>0</v>
      </c>
      <c r="AU89" s="245">
        <f>IF(AU$32="",IF(AU$31="",(SUMIF(S!$HC$15:$HL$15,'Ciclo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Semaforico'!AU$30,O!$HC64:$HL64))*AU$31),(SUMIF(S!$HC$15:$HL$15,'Ciclo Semaforico'!AU$32,S!$HC64:$HL64)+SUMIF(N!$HC$15:$HL$15,'Ciclo Semaforico'!AU$32,N!$HC64:$HL64)+SUMIF(E!$HC$15:$HL$15,'Ciclo Semaforico'!AU$32,E!$HC64:$HL64)+SUMIF(O!$HC$15:$HL$15,'Ciclo Semaforico'!AU$32,O!$HC64:$HL64))-IF(AU$31="",(SUMIF(S!$HC$15:$HL$15,'Ciclo Semaforico'!AU$30,S!$HC64:$HL64)+SUMIF(N!$HC$15:$HL$15,'Ciclo Semaforico'!AU$30,N!$HC64:$HL64)+SUMIF(E!$HC$15:$HL$15,'Ciclo Semaforico'!AU$30,E!$HC64:$HL64)+SUMIF(O!$HC$15:$HL$15,'Ciclo Semaforico'!AU$30,O!$HC64:$HL64)),(SUMIF(S!$HC$15:$HL$15,'Ciclo Semaforico'!AU$30,S!$HC64:$HL64)+SUMIF(N!$HC$15:$HL$15,'Ciclo Semaforico'!AU$30,N!$HC64:$HL64)+SUMIF(E!$HC$15:$HL$15,'Ciclo Semaforico'!AU$30,E!$HC64:$HL64)+SUMIF(O!$HC$15:$HL$15,'Ciclo Semaforico'!AU$30,O!$HC64:$HL64))*AU$31))</f>
        <v>0</v>
      </c>
      <c r="AV89" s="245">
        <f>IF(AV$32="",IF(AV$31="",(SUMIF(S!$HC$15:$HL$15,'Ciclo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Semaforico'!AV$30,O!$HC64:$HL64))*AV$31),(SUMIF(S!$HC$15:$HL$15,'Ciclo Semaforico'!AV$32,S!$HC64:$HL64)+SUMIF(N!$HC$15:$HL$15,'Ciclo Semaforico'!AV$32,N!$HC64:$HL64)+SUMIF(E!$HC$15:$HL$15,'Ciclo Semaforico'!AV$32,E!$HC64:$HL64)+SUMIF(O!$HC$15:$HL$15,'Ciclo Semaforico'!AV$32,O!$HC64:$HL64))-IF(AV$31="",(SUMIF(S!$HC$15:$HL$15,'Ciclo Semaforico'!AV$30,S!$HC64:$HL64)+SUMIF(N!$HC$15:$HL$15,'Ciclo Semaforico'!AV$30,N!$HC64:$HL64)+SUMIF(E!$HC$15:$HL$15,'Ciclo Semaforico'!AV$30,E!$HC64:$HL64)+SUMIF(O!$HC$15:$HL$15,'Ciclo Semaforico'!AV$30,O!$HC64:$HL64)),(SUMIF(S!$HC$15:$HL$15,'Ciclo Semaforico'!AV$30,S!$HC64:$HL64)+SUMIF(N!$HC$15:$HL$15,'Ciclo Semaforico'!AV$30,N!$HC64:$HL64)+SUMIF(E!$HC$15:$HL$15,'Ciclo Semaforico'!AV$30,E!$HC64:$HL64)+SUMIF(O!$HC$15:$HL$15,'Ciclo Semaforico'!AV$30,O!$HC64:$HL64))*AV$31))</f>
        <v>0</v>
      </c>
      <c r="AW89" s="245">
        <f>IF(AW$32="",IF(AW$31="",(SUMIF(S!$HC$15:$HL$15,'Ciclo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Semaforico'!AW$30,O!$HC64:$HL64))*AW$31),(SUMIF(S!$HC$15:$HL$15,'Ciclo Semaforico'!AW$32,S!$HC64:$HL64)+SUMIF(N!$HC$15:$HL$15,'Ciclo Semaforico'!AW$32,N!$HC64:$HL64)+SUMIF(E!$HC$15:$HL$15,'Ciclo Semaforico'!AW$32,E!$HC64:$HL64)+SUMIF(O!$HC$15:$HL$15,'Ciclo Semaforico'!AW$32,O!$HC64:$HL64))-IF(AW$31="",(SUMIF(S!$HC$15:$HL$15,'Ciclo Semaforico'!AW$30,S!$HC64:$HL64)+SUMIF(N!$HC$15:$HL$15,'Ciclo Semaforico'!AW$30,N!$HC64:$HL64)+SUMIF(E!$HC$15:$HL$15,'Ciclo Semaforico'!AW$30,E!$HC64:$HL64)+SUMIF(O!$HC$15:$HL$15,'Ciclo Semaforico'!AW$30,O!$HC64:$HL64)),(SUMIF(S!$HC$15:$HL$15,'Ciclo Semaforico'!AW$30,S!$HC64:$HL64)+SUMIF(N!$HC$15:$HL$15,'Ciclo Semaforico'!AW$30,N!$HC64:$HL64)+SUMIF(E!$HC$15:$HL$15,'Ciclo Semaforico'!AW$30,E!$HC64:$HL64)+SUMIF(O!$HC$15:$HL$15,'Ciclo Semaforico'!AW$30,O!$HC64:$HL64))*AW$31))</f>
        <v>0</v>
      </c>
      <c r="AX89" s="246">
        <f>IF(AX$32="",IF(AX$31="",(SUMIF(S!$HC$15:$HL$15,'Ciclo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Semaforico'!AX$30,O!$HC64:$HL64))*AX$31),(SUMIF(S!$HC$15:$HL$15,'Ciclo Semaforico'!AX$32,S!$HC64:$HL64)+SUMIF(N!$HC$15:$HL$15,'Ciclo Semaforico'!AX$32,N!$HC64:$HL64)+SUMIF(E!$HC$15:$HL$15,'Ciclo Semaforico'!AX$32,E!$HC64:$HL64)+SUMIF(O!$HC$15:$HL$15,'Ciclo Semaforico'!AX$32,O!$HC64:$HL64))-IF(AX$31="",(SUMIF(S!$HC$15:$HL$15,'Ciclo Semaforico'!AX$30,S!$HC64:$HL64)+SUMIF(N!$HC$15:$HL$15,'Ciclo Semaforico'!AX$30,N!$HC64:$HL64)+SUMIF(E!$HC$15:$HL$15,'Ciclo Semaforico'!AX$30,E!$HC64:$HL64)+SUMIF(O!$HC$15:$HL$15,'Ciclo Semaforico'!AX$30,O!$HC64:$HL64)),(SUMIF(S!$HC$15:$HL$15,'Ciclo Semaforico'!AX$30,S!$HC64:$HL64)+SUMIF(N!$HC$15:$HL$15,'Ciclo Semaforico'!AX$30,N!$HC64:$HL64)+SUMIF(E!$HC$15:$HL$15,'Ciclo Semaforico'!AX$30,E!$HC64:$HL64)+SUMIF(O!$HC$15:$HL$15,'Ciclo Semaforico'!AX$30,O!$HC64:$HL64))*AX$31))</f>
        <v>0</v>
      </c>
      <c r="AY89" s="244" t="e">
        <f>IF(AY$32="",IF(AY$31="",(SUMIF(S!$HC$15:$HL$15,'Ciclo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Semaforico'!AY$30,O!$HC64:$HL64))*AY$31),(SUMIF(S!$HC$15:$HL$15,'Ciclo Semaforico'!AY$32,S!$HC64:$HL64)+SUMIF(N!$HC$15:$HL$15,'Ciclo Semaforico'!AY$32,N!$HC64:$HL64)+SUMIF(E!$HC$15:$HL$15,'Ciclo Semaforico'!AY$32,E!$HC64:$HL64)+SUMIF(O!$HC$15:$HL$15,'Ciclo Semaforico'!AY$32,O!$HC64:$HL64))-IF(AY$31="",(SUMIF(S!$HC$15:$HL$15,'Ciclo Semaforico'!AY$30,S!$HC64:$HL64)+SUMIF(N!$HC$15:$HL$15,'Ciclo Semaforico'!AY$30,N!$HC64:$HL64)+SUMIF(E!$HC$15:$HL$15,'Ciclo Semaforico'!AY$30,E!$HC64:$HL64)+SUMIF(O!$HC$15:$HL$15,'Ciclo Semaforico'!AY$30,O!$HC64:$HL64)),(SUMIF(S!$HC$15:$HL$15,'Ciclo Semaforico'!AY$30,S!$HC64:$HL64)+SUMIF(N!$HC$15:$HL$15,'Ciclo Semaforico'!AY$30,N!$HC64:$HL64)+SUMIF(E!$HC$15:$HL$15,'Ciclo Semaforico'!AY$30,E!$HC64:$HL64)+SUMIF(O!$HC$15:$HL$15,'Ciclo Semaforico'!AY$30,O!$HC64:$HL64))*AY$31))</f>
        <v>#REF!</v>
      </c>
      <c r="AZ89" s="245" t="e">
        <f>IF(AZ$32="",IF(AZ$31="",(SUMIF(S!$HC$15:$HL$15,'Ciclo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Semaforico'!AZ$30,O!$HC64:$HL64))*AZ$31),(SUMIF(S!$HC$15:$HL$15,'Ciclo Semaforico'!AZ$32,S!$HC64:$HL64)+SUMIF(N!$HC$15:$HL$15,'Ciclo Semaforico'!AZ$32,N!$HC64:$HL64)+SUMIF(E!$HC$15:$HL$15,'Ciclo Semaforico'!AZ$32,E!$HC64:$HL64)+SUMIF(O!$HC$15:$HL$15,'Ciclo Semaforico'!AZ$32,O!$HC64:$HL64))-IF(AZ$31="",(SUMIF(S!$HC$15:$HL$15,'Ciclo Semaforico'!AZ$30,S!$HC64:$HL64)+SUMIF(N!$HC$15:$HL$15,'Ciclo Semaforico'!AZ$30,N!$HC64:$HL64)+SUMIF(E!$HC$15:$HL$15,'Ciclo Semaforico'!AZ$30,E!$HC64:$HL64)+SUMIF(O!$HC$15:$HL$15,'Ciclo Semaforico'!AZ$30,O!$HC64:$HL64)),(SUMIF(S!$HC$15:$HL$15,'Ciclo Semaforico'!AZ$30,S!$HC64:$HL64)+SUMIF(N!$HC$15:$HL$15,'Ciclo Semaforico'!AZ$30,N!$HC64:$HL64)+SUMIF(E!$HC$15:$HL$15,'Ciclo Semaforico'!AZ$30,E!$HC64:$HL64)+SUMIF(O!$HC$15:$HL$15,'Ciclo Semaforico'!AZ$30,O!$HC64:$HL64))*AZ$31))</f>
        <v>#REF!</v>
      </c>
      <c r="BA89" s="245" t="e">
        <f>IF(BA$32="",IF(BA$31="",(SUMIF(S!$HC$15:$HL$15,'Ciclo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Semaforico'!BA$30,O!$HC64:$HL64))*BA$31),(SUMIF(S!$HC$15:$HL$15,'Ciclo Semaforico'!BA$32,S!$HC64:$HL64)+SUMIF(N!$HC$15:$HL$15,'Ciclo Semaforico'!BA$32,N!$HC64:$HL64)+SUMIF(E!$HC$15:$HL$15,'Ciclo Semaforico'!BA$32,E!$HC64:$HL64)+SUMIF(O!$HC$15:$HL$15,'Ciclo Semaforico'!BA$32,O!$HC64:$HL64))-IF(BA$31="",(SUMIF(S!$HC$15:$HL$15,'Ciclo Semaforico'!BA$30,S!$HC64:$HL64)+SUMIF(N!$HC$15:$HL$15,'Ciclo Semaforico'!BA$30,N!$HC64:$HL64)+SUMIF(E!$HC$15:$HL$15,'Ciclo Semaforico'!BA$30,E!$HC64:$HL64)+SUMIF(O!$HC$15:$HL$15,'Ciclo Semaforico'!BA$30,O!$HC64:$HL64)),(SUMIF(S!$HC$15:$HL$15,'Ciclo Semaforico'!BA$30,S!$HC64:$HL64)+SUMIF(N!$HC$15:$HL$15,'Ciclo Semaforico'!BA$30,N!$HC64:$HL64)+SUMIF(E!$HC$15:$HL$15,'Ciclo Semaforico'!BA$30,E!$HC64:$HL64)+SUMIF(O!$HC$15:$HL$15,'Ciclo Semaforico'!BA$30,O!$HC64:$HL64))*BA$31))</f>
        <v>#REF!</v>
      </c>
      <c r="BB89" s="245" t="e">
        <f>IF(BB$32="",IF(BB$31="",(SUMIF(S!$HC$15:$HL$15,'Ciclo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Semaforico'!BB$30,O!$HC64:$HL64))*BB$31),(SUMIF(S!$HC$15:$HL$15,'Ciclo Semaforico'!BB$32,S!$HC64:$HL64)+SUMIF(N!$HC$15:$HL$15,'Ciclo Semaforico'!BB$32,N!$HC64:$HL64)+SUMIF(E!$HC$15:$HL$15,'Ciclo Semaforico'!BB$32,E!$HC64:$HL64)+SUMIF(O!$HC$15:$HL$15,'Ciclo Semaforico'!BB$32,O!$HC64:$HL64))-IF(BB$31="",(SUMIF(S!$HC$15:$HL$15,'Ciclo Semaforico'!BB$30,S!$HC64:$HL64)+SUMIF(N!$HC$15:$HL$15,'Ciclo Semaforico'!BB$30,N!$HC64:$HL64)+SUMIF(E!$HC$15:$HL$15,'Ciclo Semaforico'!BB$30,E!$HC64:$HL64)+SUMIF(O!$HC$15:$HL$15,'Ciclo Semaforico'!BB$30,O!$HC64:$HL64)),(SUMIF(S!$HC$15:$HL$15,'Ciclo Semaforico'!BB$30,S!$HC64:$HL64)+SUMIF(N!$HC$15:$HL$15,'Ciclo Semaforico'!BB$30,N!$HC64:$HL64)+SUMIF(E!$HC$15:$HL$15,'Ciclo Semaforico'!BB$30,E!$HC64:$HL64)+SUMIF(O!$HC$15:$HL$15,'Ciclo Semaforico'!BB$30,O!$HC64:$HL64))*BB$31))</f>
        <v>#REF!</v>
      </c>
      <c r="BC89" s="245" t="e">
        <f>IF(BC$32="",IF(BC$31="",(SUMIF(S!$HC$15:$HL$15,'Ciclo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Semaforico'!BC$30,O!$HC64:$HL64))*BC$31),(SUMIF(S!$HC$15:$HL$15,'Ciclo Semaforico'!BC$32,S!$HC64:$HL64)+SUMIF(N!$HC$15:$HL$15,'Ciclo Semaforico'!BC$32,N!$HC64:$HL64)+SUMIF(E!$HC$15:$HL$15,'Ciclo Semaforico'!BC$32,E!$HC64:$HL64)+SUMIF(O!$HC$15:$HL$15,'Ciclo Semaforico'!BC$32,O!$HC64:$HL64))-IF(BC$31="",(SUMIF(S!$HC$15:$HL$15,'Ciclo Semaforico'!BC$30,S!$HC64:$HL64)+SUMIF(N!$HC$15:$HL$15,'Ciclo Semaforico'!BC$30,N!$HC64:$HL64)+SUMIF(E!$HC$15:$HL$15,'Ciclo Semaforico'!BC$30,E!$HC64:$HL64)+SUMIF(O!$HC$15:$HL$15,'Ciclo Semaforico'!BC$30,O!$HC64:$HL64)),(SUMIF(S!$HC$15:$HL$15,'Ciclo Semaforico'!BC$30,S!$HC64:$HL64)+SUMIF(N!$HC$15:$HL$15,'Ciclo Semaforico'!BC$30,N!$HC64:$HL64)+SUMIF(E!$HC$15:$HL$15,'Ciclo Semaforico'!BC$30,E!$HC64:$HL64)+SUMIF(O!$HC$15:$HL$15,'Ciclo Semaforico'!BC$30,O!$HC64:$HL64))*BC$31))</f>
        <v>#REF!</v>
      </c>
      <c r="BD89" s="245" t="e">
        <f>IF(BD$32="",IF(BD$31="",(SUMIF(S!$HC$15:$HL$15,'Ciclo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Semaforico'!BD$30,O!$HC64:$HL64))*BD$31),(SUMIF(S!$HC$15:$HL$15,'Ciclo Semaforico'!BD$32,S!$HC64:$HL64)+SUMIF(N!$HC$15:$HL$15,'Ciclo Semaforico'!BD$32,N!$HC64:$HL64)+SUMIF(E!$HC$15:$HL$15,'Ciclo Semaforico'!BD$32,E!$HC64:$HL64)+SUMIF(O!$HC$15:$HL$15,'Ciclo Semaforico'!BD$32,O!$HC64:$HL64))-IF(BD$31="",(SUMIF(S!$HC$15:$HL$15,'Ciclo Semaforico'!BD$30,S!$HC64:$HL64)+SUMIF(N!$HC$15:$HL$15,'Ciclo Semaforico'!BD$30,N!$HC64:$HL64)+SUMIF(E!$HC$15:$HL$15,'Ciclo Semaforico'!BD$30,E!$HC64:$HL64)+SUMIF(O!$HC$15:$HL$15,'Ciclo Semaforico'!BD$30,O!$HC64:$HL64)),(SUMIF(S!$HC$15:$HL$15,'Ciclo Semaforico'!BD$30,S!$HC64:$HL64)+SUMIF(N!$HC$15:$HL$15,'Ciclo Semaforico'!BD$30,N!$HC64:$HL64)+SUMIF(E!$HC$15:$HL$15,'Ciclo Semaforico'!BD$30,E!$HC64:$HL64)+SUMIF(O!$HC$15:$HL$15,'Ciclo Semaforico'!BD$30,O!$HC64:$HL64))*BD$31))</f>
        <v>#REF!</v>
      </c>
      <c r="BE89" s="245">
        <f>IF(BE$32="",IF(BE$31="",(SUMIF(S!$HC$15:$HL$15,'Ciclo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Semaforico'!BE$30,O!$HC64:$HL64))*BE$31),(SUMIF(S!$HC$15:$HL$15,'Ciclo Semaforico'!BE$32,S!$HC64:$HL64)+SUMIF(N!$HC$15:$HL$15,'Ciclo Semaforico'!BE$32,N!$HC64:$HL64)+SUMIF(E!$HC$15:$HL$15,'Ciclo Semaforico'!BE$32,E!$HC64:$HL64)+SUMIF(O!$HC$15:$HL$15,'Ciclo Semaforico'!BE$32,O!$HC64:$HL64))-IF(BE$31="",(SUMIF(S!$HC$15:$HL$15,'Ciclo Semaforico'!BE$30,S!$HC64:$HL64)+SUMIF(N!$HC$15:$HL$15,'Ciclo Semaforico'!BE$30,N!$HC64:$HL64)+SUMIF(E!$HC$15:$HL$15,'Ciclo Semaforico'!BE$30,E!$HC64:$HL64)+SUMIF(O!$HC$15:$HL$15,'Ciclo Semaforico'!BE$30,O!$HC64:$HL64)),(SUMIF(S!$HC$15:$HL$15,'Ciclo Semaforico'!BE$30,S!$HC64:$HL64)+SUMIF(N!$HC$15:$HL$15,'Ciclo Semaforico'!BE$30,N!$HC64:$HL64)+SUMIF(E!$HC$15:$HL$15,'Ciclo Semaforico'!BE$30,E!$HC64:$HL64)+SUMIF(O!$HC$15:$HL$15,'Ciclo Semaforico'!BE$30,O!$HC64:$HL64))*BE$31))</f>
        <v>0</v>
      </c>
      <c r="BF89" s="245">
        <f>IF(BF$32="",IF(BF$31="",(SUMIF(S!$HC$15:$HL$15,'Ciclo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Semaforico'!BF$30,O!$HC64:$HL64))*BF$31),(SUMIF(S!$HC$15:$HL$15,'Ciclo Semaforico'!BF$32,S!$HC64:$HL64)+SUMIF(N!$HC$15:$HL$15,'Ciclo Semaforico'!BF$32,N!$HC64:$HL64)+SUMIF(E!$HC$15:$HL$15,'Ciclo Semaforico'!BF$32,E!$HC64:$HL64)+SUMIF(O!$HC$15:$HL$15,'Ciclo Semaforico'!BF$32,O!$HC64:$HL64))-IF(BF$31="",(SUMIF(S!$HC$15:$HL$15,'Ciclo Semaforico'!BF$30,S!$HC64:$HL64)+SUMIF(N!$HC$15:$HL$15,'Ciclo Semaforico'!BF$30,N!$HC64:$HL64)+SUMIF(E!$HC$15:$HL$15,'Ciclo Semaforico'!BF$30,E!$HC64:$HL64)+SUMIF(O!$HC$15:$HL$15,'Ciclo Semaforico'!BF$30,O!$HC64:$HL64)),(SUMIF(S!$HC$15:$HL$15,'Ciclo Semaforico'!BF$30,S!$HC64:$HL64)+SUMIF(N!$HC$15:$HL$15,'Ciclo Semaforico'!BF$30,N!$HC64:$HL64)+SUMIF(E!$HC$15:$HL$15,'Ciclo Semaforico'!BF$30,E!$HC64:$HL64)+SUMIF(O!$HC$15:$HL$15,'Ciclo Semaforico'!BF$30,O!$HC64:$HL64))*BF$31))</f>
        <v>0</v>
      </c>
      <c r="BG89" s="245">
        <f>IF(BG$32="",IF(BG$31="",(SUMIF(S!$HC$15:$HL$15,'Ciclo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Semaforico'!BG$30,O!$HC64:$HL64))*BG$31),(SUMIF(S!$HC$15:$HL$15,'Ciclo Semaforico'!BG$32,S!$HC64:$HL64)+SUMIF(N!$HC$15:$HL$15,'Ciclo Semaforico'!BG$32,N!$HC64:$HL64)+SUMIF(E!$HC$15:$HL$15,'Ciclo Semaforico'!BG$32,E!$HC64:$HL64)+SUMIF(O!$HC$15:$HL$15,'Ciclo Semaforico'!BG$32,O!$HC64:$HL64))-IF(BG$31="",(SUMIF(S!$HC$15:$HL$15,'Ciclo Semaforico'!BG$30,S!$HC64:$HL64)+SUMIF(N!$HC$15:$HL$15,'Ciclo Semaforico'!BG$30,N!$HC64:$HL64)+SUMIF(E!$HC$15:$HL$15,'Ciclo Semaforico'!BG$30,E!$HC64:$HL64)+SUMIF(O!$HC$15:$HL$15,'Ciclo Semaforico'!BG$30,O!$HC64:$HL64)),(SUMIF(S!$HC$15:$HL$15,'Ciclo Semaforico'!BG$30,S!$HC64:$HL64)+SUMIF(N!$HC$15:$HL$15,'Ciclo Semaforico'!BG$30,N!$HC64:$HL64)+SUMIF(E!$HC$15:$HL$15,'Ciclo Semaforico'!BG$30,E!$HC64:$HL64)+SUMIF(O!$HC$15:$HL$15,'Ciclo Semaforico'!BG$30,O!$HC64:$HL64))*BG$31))</f>
        <v>0</v>
      </c>
      <c r="BH89" s="245">
        <f>IF(BH$32="",IF(BH$31="",(SUMIF(S!$HC$15:$HL$15,'Ciclo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Semaforico'!BH$30,O!$HC64:$HL64))*BH$31),(SUMIF(S!$HC$15:$HL$15,'Ciclo Semaforico'!BH$32,S!$HC64:$HL64)+SUMIF(N!$HC$15:$HL$15,'Ciclo Semaforico'!BH$32,N!$HC64:$HL64)+SUMIF(E!$HC$15:$HL$15,'Ciclo Semaforico'!BH$32,E!$HC64:$HL64)+SUMIF(O!$HC$15:$HL$15,'Ciclo Semaforico'!BH$32,O!$HC64:$HL64))-IF(BH$31="",(SUMIF(S!$HC$15:$HL$15,'Ciclo Semaforico'!BH$30,S!$HC64:$HL64)+SUMIF(N!$HC$15:$HL$15,'Ciclo Semaforico'!BH$30,N!$HC64:$HL64)+SUMIF(E!$HC$15:$HL$15,'Ciclo Semaforico'!BH$30,E!$HC64:$HL64)+SUMIF(O!$HC$15:$HL$15,'Ciclo Semaforico'!BH$30,O!$HC64:$HL64)),(SUMIF(S!$HC$15:$HL$15,'Ciclo Semaforico'!BH$30,S!$HC64:$HL64)+SUMIF(N!$HC$15:$HL$15,'Ciclo Semaforico'!BH$30,N!$HC64:$HL64)+SUMIF(E!$HC$15:$HL$15,'Ciclo Semaforico'!BH$30,E!$HC64:$HL64)+SUMIF(O!$HC$15:$HL$15,'Ciclo Semaforico'!BH$30,O!$HC64:$HL64))*BH$31))</f>
        <v>0</v>
      </c>
      <c r="BI89" s="245">
        <f>IF(BI$32="",IF(BI$31="",(SUMIF(S!$HC$15:$HL$15,'Ciclo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Semaforico'!BI$30,O!$HC64:$HL64))*BI$31),(SUMIF(S!$HC$15:$HL$15,'Ciclo Semaforico'!BI$32,S!$HC64:$HL64)+SUMIF(N!$HC$15:$HL$15,'Ciclo Semaforico'!BI$32,N!$HC64:$HL64)+SUMIF(E!$HC$15:$HL$15,'Ciclo Semaforico'!BI$32,E!$HC64:$HL64)+SUMIF(O!$HC$15:$HL$15,'Ciclo Semaforico'!BI$32,O!$HC64:$HL64))-IF(BI$31="",(SUMIF(S!$HC$15:$HL$15,'Ciclo Semaforico'!BI$30,S!$HC64:$HL64)+SUMIF(N!$HC$15:$HL$15,'Ciclo Semaforico'!BI$30,N!$HC64:$HL64)+SUMIF(E!$HC$15:$HL$15,'Ciclo Semaforico'!BI$30,E!$HC64:$HL64)+SUMIF(O!$HC$15:$HL$15,'Ciclo Semaforico'!BI$30,O!$HC64:$HL64)),(SUMIF(S!$HC$15:$HL$15,'Ciclo Semaforico'!BI$30,S!$HC64:$HL64)+SUMIF(N!$HC$15:$HL$15,'Ciclo Semaforico'!BI$30,N!$HC64:$HL64)+SUMIF(E!$HC$15:$HL$15,'Ciclo Semaforico'!BI$30,E!$HC64:$HL64)+SUMIF(O!$HC$15:$HL$15,'Ciclo Semaforico'!BI$30,O!$HC64:$HL64))*BI$31))</f>
        <v>0</v>
      </c>
      <c r="BJ89" s="246">
        <f>IF(BJ$32="",IF(BJ$31="",(SUMIF(S!$HC$15:$HL$15,'Ciclo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Semaforico'!BJ$30,O!$HC64:$HL64))*BJ$31),(SUMIF(S!$HC$15:$HL$15,'Ciclo Semaforico'!BJ$32,S!$HC64:$HL64)+SUMIF(N!$HC$15:$HL$15,'Ciclo Semaforico'!BJ$32,N!$HC64:$HL64)+SUMIF(E!$HC$15:$HL$15,'Ciclo Semaforico'!BJ$32,E!$HC64:$HL64)+SUMIF(O!$HC$15:$HL$15,'Ciclo Semaforico'!BJ$32,O!$HC64:$HL64))-IF(BJ$31="",(SUMIF(S!$HC$15:$HL$15,'Ciclo Semaforico'!BJ$30,S!$HC64:$HL64)+SUMIF(N!$HC$15:$HL$15,'Ciclo Semaforico'!BJ$30,N!$HC64:$HL64)+SUMIF(E!$HC$15:$HL$15,'Ciclo Semaforico'!BJ$30,E!$HC64:$HL64)+SUMIF(O!$HC$15:$HL$15,'Ciclo Semaforico'!BJ$30,O!$HC64:$HL64)),(SUMIF(S!$HC$15:$HL$15,'Ciclo Semaforico'!BJ$30,S!$HC64:$HL64)+SUMIF(N!$HC$15:$HL$15,'Ciclo Semaforico'!BJ$30,N!$HC64:$HL64)+SUMIF(E!$HC$15:$HL$15,'Ciclo Semaforico'!BJ$30,E!$HC64:$HL64)+SUMIF(O!$HC$15:$HL$15,'Ciclo Semaforico'!BJ$30,O!$HC64:$HL64))*BJ$31))</f>
        <v>0</v>
      </c>
      <c r="BK89" s="244">
        <f>IF(BK$32="",IF(BK$31="",(SUMIF(S!$HC$15:$HL$15,'Ciclo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Semaforico'!BK$30,O!$HC64:$HL64))*BK$31),(SUMIF(S!$HC$15:$HL$15,'Ciclo Semaforico'!BK$32,S!$HC64:$HL64)+SUMIF(N!$HC$15:$HL$15,'Ciclo Semaforico'!BK$32,N!$HC64:$HL64)+SUMIF(E!$HC$15:$HL$15,'Ciclo Semaforico'!BK$32,E!$HC64:$HL64)+SUMIF(O!$HC$15:$HL$15,'Ciclo Semaforico'!BK$32,O!$HC64:$HL64))-IF(BK$31="",(SUMIF(S!$HC$15:$HL$15,'Ciclo Semaforico'!BK$30,S!$HC64:$HL64)+SUMIF(N!$HC$15:$HL$15,'Ciclo Semaforico'!BK$30,N!$HC64:$HL64)+SUMIF(E!$HC$15:$HL$15,'Ciclo Semaforico'!BK$30,E!$HC64:$HL64)+SUMIF(O!$HC$15:$HL$15,'Ciclo Semaforico'!BK$30,O!$HC64:$HL64)),(SUMIF(S!$HC$15:$HL$15,'Ciclo Semaforico'!BK$30,S!$HC64:$HL64)+SUMIF(N!$HC$15:$HL$15,'Ciclo Semaforico'!BK$30,N!$HC64:$HL64)+SUMIF(E!$HC$15:$HL$15,'Ciclo Semaforico'!BK$30,E!$HC64:$HL64)+SUMIF(O!$HC$15:$HL$15,'Ciclo Semaforico'!BK$30,O!$HC64:$HL64))*BK$31))</f>
        <v>0</v>
      </c>
      <c r="BL89" s="245">
        <f>IF(BL$32="",IF(BL$31="",(SUMIF(S!$HC$15:$HL$15,'Ciclo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Semaforico'!BL$30,O!$HC64:$HL64))*BL$31),(SUMIF(S!$HC$15:$HL$15,'Ciclo Semaforico'!BL$32,S!$HC64:$HL64)+SUMIF(N!$HC$15:$HL$15,'Ciclo Semaforico'!BL$32,N!$HC64:$HL64)+SUMIF(E!$HC$15:$HL$15,'Ciclo Semaforico'!BL$32,E!$HC64:$HL64)+SUMIF(O!$HC$15:$HL$15,'Ciclo Semaforico'!BL$32,O!$HC64:$HL64))-IF(BL$31="",(SUMIF(S!$HC$15:$HL$15,'Ciclo Semaforico'!BL$30,S!$HC64:$HL64)+SUMIF(N!$HC$15:$HL$15,'Ciclo Semaforico'!BL$30,N!$HC64:$HL64)+SUMIF(E!$HC$15:$HL$15,'Ciclo Semaforico'!BL$30,E!$HC64:$HL64)+SUMIF(O!$HC$15:$HL$15,'Ciclo Semaforico'!BL$30,O!$HC64:$HL64)),(SUMIF(S!$HC$15:$HL$15,'Ciclo Semaforico'!BL$30,S!$HC64:$HL64)+SUMIF(N!$HC$15:$HL$15,'Ciclo Semaforico'!BL$30,N!$HC64:$HL64)+SUMIF(E!$HC$15:$HL$15,'Ciclo Semaforico'!BL$30,E!$HC64:$HL64)+SUMIF(O!$HC$15:$HL$15,'Ciclo Semaforico'!BL$30,O!$HC64:$HL64))*BL$31))</f>
        <v>0</v>
      </c>
      <c r="BM89" s="245">
        <f>IF(BM$32="",IF(BM$31="",(SUMIF(S!$HC$15:$HL$15,'Ciclo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Semaforico'!BM$30,O!$HC64:$HL64))*BM$31),(SUMIF(S!$HC$15:$HL$15,'Ciclo Semaforico'!BM$32,S!$HC64:$HL64)+SUMIF(N!$HC$15:$HL$15,'Ciclo Semaforico'!BM$32,N!$HC64:$HL64)+SUMIF(E!$HC$15:$HL$15,'Ciclo Semaforico'!BM$32,E!$HC64:$HL64)+SUMIF(O!$HC$15:$HL$15,'Ciclo Semaforico'!BM$32,O!$HC64:$HL64))-IF(BM$31="",(SUMIF(S!$HC$15:$HL$15,'Ciclo Semaforico'!BM$30,S!$HC64:$HL64)+SUMIF(N!$HC$15:$HL$15,'Ciclo Semaforico'!BM$30,N!$HC64:$HL64)+SUMIF(E!$HC$15:$HL$15,'Ciclo Semaforico'!BM$30,E!$HC64:$HL64)+SUMIF(O!$HC$15:$HL$15,'Ciclo Semaforico'!BM$30,O!$HC64:$HL64)),(SUMIF(S!$HC$15:$HL$15,'Ciclo Semaforico'!BM$30,S!$HC64:$HL64)+SUMIF(N!$HC$15:$HL$15,'Ciclo Semaforico'!BM$30,N!$HC64:$HL64)+SUMIF(E!$HC$15:$HL$15,'Ciclo Semaforico'!BM$30,E!$HC64:$HL64)+SUMIF(O!$HC$15:$HL$15,'Ciclo Semaforico'!BM$30,O!$HC64:$HL64))*BM$31))</f>
        <v>0</v>
      </c>
      <c r="BN89" s="245">
        <f>IF(BN$32="",IF(BN$31="",(SUMIF(S!$HC$15:$HL$15,'Ciclo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Semaforico'!BN$30,O!$HC64:$HL64))*BN$31),(SUMIF(S!$HC$15:$HL$15,'Ciclo Semaforico'!BN$32,S!$HC64:$HL64)+SUMIF(N!$HC$15:$HL$15,'Ciclo Semaforico'!BN$32,N!$HC64:$HL64)+SUMIF(E!$HC$15:$HL$15,'Ciclo Semaforico'!BN$32,E!$HC64:$HL64)+SUMIF(O!$HC$15:$HL$15,'Ciclo Semaforico'!BN$32,O!$HC64:$HL64))-IF(BN$31="",(SUMIF(S!$HC$15:$HL$15,'Ciclo Semaforico'!BN$30,S!$HC64:$HL64)+SUMIF(N!$HC$15:$HL$15,'Ciclo Semaforico'!BN$30,N!$HC64:$HL64)+SUMIF(E!$HC$15:$HL$15,'Ciclo Semaforico'!BN$30,E!$HC64:$HL64)+SUMIF(O!$HC$15:$HL$15,'Ciclo Semaforico'!BN$30,O!$HC64:$HL64)),(SUMIF(S!$HC$15:$HL$15,'Ciclo Semaforico'!BN$30,S!$HC64:$HL64)+SUMIF(N!$HC$15:$HL$15,'Ciclo Semaforico'!BN$30,N!$HC64:$HL64)+SUMIF(E!$HC$15:$HL$15,'Ciclo Semaforico'!BN$30,E!$HC64:$HL64)+SUMIF(O!$HC$15:$HL$15,'Ciclo Semaforico'!BN$30,O!$HC64:$HL64))*BN$31))</f>
        <v>0</v>
      </c>
      <c r="BO89" s="245">
        <f>IF(BO$32="",IF(BO$31="",(SUMIF(S!$HC$15:$HL$15,'Ciclo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Semaforico'!BO$30,O!$HC64:$HL64))*BO$31),(SUMIF(S!$HC$15:$HL$15,'Ciclo Semaforico'!BO$32,S!$HC64:$HL64)+SUMIF(N!$HC$15:$HL$15,'Ciclo Semaforico'!BO$32,N!$HC64:$HL64)+SUMIF(E!$HC$15:$HL$15,'Ciclo Semaforico'!BO$32,E!$HC64:$HL64)+SUMIF(O!$HC$15:$HL$15,'Ciclo Semaforico'!BO$32,O!$HC64:$HL64))-IF(BO$31="",(SUMIF(S!$HC$15:$HL$15,'Ciclo Semaforico'!BO$30,S!$HC64:$HL64)+SUMIF(N!$HC$15:$HL$15,'Ciclo Semaforico'!BO$30,N!$HC64:$HL64)+SUMIF(E!$HC$15:$HL$15,'Ciclo Semaforico'!BO$30,E!$HC64:$HL64)+SUMIF(O!$HC$15:$HL$15,'Ciclo Semaforico'!BO$30,O!$HC64:$HL64)),(SUMIF(S!$HC$15:$HL$15,'Ciclo Semaforico'!BO$30,S!$HC64:$HL64)+SUMIF(N!$HC$15:$HL$15,'Ciclo Semaforico'!BO$30,N!$HC64:$HL64)+SUMIF(E!$HC$15:$HL$15,'Ciclo Semaforico'!BO$30,E!$HC64:$HL64)+SUMIF(O!$HC$15:$HL$15,'Ciclo Semaforico'!BO$30,O!$HC64:$HL64))*BO$31))</f>
        <v>0</v>
      </c>
      <c r="BP89" s="245">
        <f>IF(BP$32="",IF(BP$31="",(SUMIF(S!$HC$15:$HL$15,'Ciclo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Semaforico'!BP$30,O!$HC64:$HL64))*BP$31),(SUMIF(S!$HC$15:$HL$15,'Ciclo Semaforico'!BP$32,S!$HC64:$HL64)+SUMIF(N!$HC$15:$HL$15,'Ciclo Semaforico'!BP$32,N!$HC64:$HL64)+SUMIF(E!$HC$15:$HL$15,'Ciclo Semaforico'!BP$32,E!$HC64:$HL64)+SUMIF(O!$HC$15:$HL$15,'Ciclo Semaforico'!BP$32,O!$HC64:$HL64))-IF(BP$31="",(SUMIF(S!$HC$15:$HL$15,'Ciclo Semaforico'!BP$30,S!$HC64:$HL64)+SUMIF(N!$HC$15:$HL$15,'Ciclo Semaforico'!BP$30,N!$HC64:$HL64)+SUMIF(E!$HC$15:$HL$15,'Ciclo Semaforico'!BP$30,E!$HC64:$HL64)+SUMIF(O!$HC$15:$HL$15,'Ciclo Semaforico'!BP$30,O!$HC64:$HL64)),(SUMIF(S!$HC$15:$HL$15,'Ciclo Semaforico'!BP$30,S!$HC64:$HL64)+SUMIF(N!$HC$15:$HL$15,'Ciclo Semaforico'!BP$30,N!$HC64:$HL64)+SUMIF(E!$HC$15:$HL$15,'Ciclo Semaforico'!BP$30,E!$HC64:$HL64)+SUMIF(O!$HC$15:$HL$15,'Ciclo Semaforico'!BP$30,O!$HC64:$HL64))*BP$31))</f>
        <v>0</v>
      </c>
      <c r="BQ89" s="245">
        <f>IF(BQ$32="",IF(BQ$31="",(SUMIF(S!$HC$15:$HL$15,'Ciclo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Semaforico'!BQ$30,O!$HC64:$HL64))*BQ$31),(SUMIF(S!$HC$15:$HL$15,'Ciclo Semaforico'!BQ$32,S!$HC64:$HL64)+SUMIF(N!$HC$15:$HL$15,'Ciclo Semaforico'!BQ$32,N!$HC64:$HL64)+SUMIF(E!$HC$15:$HL$15,'Ciclo Semaforico'!BQ$32,E!$HC64:$HL64)+SUMIF(O!$HC$15:$HL$15,'Ciclo Semaforico'!BQ$32,O!$HC64:$HL64))-IF(BQ$31="",(SUMIF(S!$HC$15:$HL$15,'Ciclo Semaforico'!BQ$30,S!$HC64:$HL64)+SUMIF(N!$HC$15:$HL$15,'Ciclo Semaforico'!BQ$30,N!$HC64:$HL64)+SUMIF(E!$HC$15:$HL$15,'Ciclo Semaforico'!BQ$30,E!$HC64:$HL64)+SUMIF(O!$HC$15:$HL$15,'Ciclo Semaforico'!BQ$30,O!$HC64:$HL64)),(SUMIF(S!$HC$15:$HL$15,'Ciclo Semaforico'!BQ$30,S!$HC64:$HL64)+SUMIF(N!$HC$15:$HL$15,'Ciclo Semaforico'!BQ$30,N!$HC64:$HL64)+SUMIF(E!$HC$15:$HL$15,'Ciclo Semaforico'!BQ$30,E!$HC64:$HL64)+SUMIF(O!$HC$15:$HL$15,'Ciclo Semaforico'!BQ$30,O!$HC64:$HL64))*BQ$31))</f>
        <v>0</v>
      </c>
      <c r="BR89" s="245">
        <f>IF(BR$32="",IF(BR$31="",(SUMIF(S!$HC$15:$HL$15,'Ciclo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Semaforico'!BR$30,O!$HC64:$HL64))*BR$31),(SUMIF(S!$HC$15:$HL$15,'Ciclo Semaforico'!BR$32,S!$HC64:$HL64)+SUMIF(N!$HC$15:$HL$15,'Ciclo Semaforico'!BR$32,N!$HC64:$HL64)+SUMIF(E!$HC$15:$HL$15,'Ciclo Semaforico'!BR$32,E!$HC64:$HL64)+SUMIF(O!$HC$15:$HL$15,'Ciclo Semaforico'!BR$32,O!$HC64:$HL64))-IF(BR$31="",(SUMIF(S!$HC$15:$HL$15,'Ciclo Semaforico'!BR$30,S!$HC64:$HL64)+SUMIF(N!$HC$15:$HL$15,'Ciclo Semaforico'!BR$30,N!$HC64:$HL64)+SUMIF(E!$HC$15:$HL$15,'Ciclo Semaforico'!BR$30,E!$HC64:$HL64)+SUMIF(O!$HC$15:$HL$15,'Ciclo Semaforico'!BR$30,O!$HC64:$HL64)),(SUMIF(S!$HC$15:$HL$15,'Ciclo Semaforico'!BR$30,S!$HC64:$HL64)+SUMIF(N!$HC$15:$HL$15,'Ciclo Semaforico'!BR$30,N!$HC64:$HL64)+SUMIF(E!$HC$15:$HL$15,'Ciclo Semaforico'!BR$30,E!$HC64:$HL64)+SUMIF(O!$HC$15:$HL$15,'Ciclo Semaforico'!BR$30,O!$HC64:$HL64))*BR$31))</f>
        <v>0</v>
      </c>
      <c r="BS89" s="245">
        <f>IF(BS$32="",IF(BS$31="",(SUMIF(S!$HC$15:$HL$15,'Ciclo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Semaforico'!BS$30,O!$HC64:$HL64))*BS$31),(SUMIF(S!$HC$15:$HL$15,'Ciclo Semaforico'!BS$32,S!$HC64:$HL64)+SUMIF(N!$HC$15:$HL$15,'Ciclo Semaforico'!BS$32,N!$HC64:$HL64)+SUMIF(E!$HC$15:$HL$15,'Ciclo Semaforico'!BS$32,E!$HC64:$HL64)+SUMIF(O!$HC$15:$HL$15,'Ciclo Semaforico'!BS$32,O!$HC64:$HL64))-IF(BS$31="",(SUMIF(S!$HC$15:$HL$15,'Ciclo Semaforico'!BS$30,S!$HC64:$HL64)+SUMIF(N!$HC$15:$HL$15,'Ciclo Semaforico'!BS$30,N!$HC64:$HL64)+SUMIF(E!$HC$15:$HL$15,'Ciclo Semaforico'!BS$30,E!$HC64:$HL64)+SUMIF(O!$HC$15:$HL$15,'Ciclo Semaforico'!BS$30,O!$HC64:$HL64)),(SUMIF(S!$HC$15:$HL$15,'Ciclo Semaforico'!BS$30,S!$HC64:$HL64)+SUMIF(N!$HC$15:$HL$15,'Ciclo Semaforico'!BS$30,N!$HC64:$HL64)+SUMIF(E!$HC$15:$HL$15,'Ciclo Semaforico'!BS$30,E!$HC64:$HL64)+SUMIF(O!$HC$15:$HL$15,'Ciclo Semaforico'!BS$30,O!$HC64:$HL64))*BS$31))</f>
        <v>0</v>
      </c>
      <c r="BT89" s="245">
        <f>IF(BT$32="",IF(BT$31="",(SUMIF(S!$HC$15:$HL$15,'Ciclo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Semaforico'!BT$30,O!$HC64:$HL64))*BT$31),(SUMIF(S!$HC$15:$HL$15,'Ciclo Semaforico'!BT$32,S!$HC64:$HL64)+SUMIF(N!$HC$15:$HL$15,'Ciclo Semaforico'!BT$32,N!$HC64:$HL64)+SUMIF(E!$HC$15:$HL$15,'Ciclo Semaforico'!BT$32,E!$HC64:$HL64)+SUMIF(O!$HC$15:$HL$15,'Ciclo Semaforico'!BT$32,O!$HC64:$HL64))-IF(BT$31="",(SUMIF(S!$HC$15:$HL$15,'Ciclo Semaforico'!BT$30,S!$HC64:$HL64)+SUMIF(N!$HC$15:$HL$15,'Ciclo Semaforico'!BT$30,N!$HC64:$HL64)+SUMIF(E!$HC$15:$HL$15,'Ciclo Semaforico'!BT$30,E!$HC64:$HL64)+SUMIF(O!$HC$15:$HL$15,'Ciclo Semaforico'!BT$30,O!$HC64:$HL64)),(SUMIF(S!$HC$15:$HL$15,'Ciclo Semaforico'!BT$30,S!$HC64:$HL64)+SUMIF(N!$HC$15:$HL$15,'Ciclo Semaforico'!BT$30,N!$HC64:$HL64)+SUMIF(E!$HC$15:$HL$15,'Ciclo Semaforico'!BT$30,E!$HC64:$HL64)+SUMIF(O!$HC$15:$HL$15,'Ciclo Semaforico'!BT$30,O!$HC64:$HL64))*BT$31))</f>
        <v>0</v>
      </c>
      <c r="BU89" s="245">
        <f>IF(BU$32="",IF(BU$31="",(SUMIF(S!$HC$15:$HL$15,'Ciclo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Semaforico'!BU$30,O!$HC64:$HL64))*BU$31),(SUMIF(S!$HC$15:$HL$15,'Ciclo Semaforico'!BU$32,S!$HC64:$HL64)+SUMIF(N!$HC$15:$HL$15,'Ciclo Semaforico'!BU$32,N!$HC64:$HL64)+SUMIF(E!$HC$15:$HL$15,'Ciclo Semaforico'!BU$32,E!$HC64:$HL64)+SUMIF(O!$HC$15:$HL$15,'Ciclo Semaforico'!BU$32,O!$HC64:$HL64))-IF(BU$31="",(SUMIF(S!$HC$15:$HL$15,'Ciclo Semaforico'!BU$30,S!$HC64:$HL64)+SUMIF(N!$HC$15:$HL$15,'Ciclo Semaforico'!BU$30,N!$HC64:$HL64)+SUMIF(E!$HC$15:$HL$15,'Ciclo Semaforico'!BU$30,E!$HC64:$HL64)+SUMIF(O!$HC$15:$HL$15,'Ciclo Semaforico'!BU$30,O!$HC64:$HL64)),(SUMIF(S!$HC$15:$HL$15,'Ciclo Semaforico'!BU$30,S!$HC64:$HL64)+SUMIF(N!$HC$15:$HL$15,'Ciclo Semaforico'!BU$30,N!$HC64:$HL64)+SUMIF(E!$HC$15:$HL$15,'Ciclo Semaforico'!BU$30,E!$HC64:$HL64)+SUMIF(O!$HC$15:$HL$15,'Ciclo Semaforico'!BU$30,O!$HC64:$HL64))*BU$31))</f>
        <v>0</v>
      </c>
      <c r="BV89" s="246">
        <f>IF(BV$32="",IF(BV$31="",(SUMIF(S!$HC$15:$HL$15,'Ciclo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Semaforico'!BV$30,O!$HC64:$HL64))*BV$31),(SUMIF(S!$HC$15:$HL$15,'Ciclo Semaforico'!BV$32,S!$HC64:$HL64)+SUMIF(N!$HC$15:$HL$15,'Ciclo Semaforico'!BV$32,N!$HC64:$HL64)+SUMIF(E!$HC$15:$HL$15,'Ciclo Semaforico'!BV$32,E!$HC64:$HL64)+SUMIF(O!$HC$15:$HL$15,'Ciclo Semaforico'!BV$32,O!$HC64:$HL64))-IF(BV$31="",(SUMIF(S!$HC$15:$HL$15,'Ciclo Semaforico'!BV$30,S!$HC64:$HL64)+SUMIF(N!$HC$15:$HL$15,'Ciclo Semaforico'!BV$30,N!$HC64:$HL64)+SUMIF(E!$HC$15:$HL$15,'Ciclo Semaforico'!BV$30,E!$HC64:$HL64)+SUMIF(O!$HC$15:$HL$15,'Ciclo Semaforico'!BV$30,O!$HC64:$HL64)),(SUMIF(S!$HC$15:$HL$15,'Ciclo Semaforico'!BV$30,S!$HC64:$HL64)+SUMIF(N!$HC$15:$HL$15,'Ciclo Semaforico'!BV$30,N!$HC64:$HL64)+SUMIF(E!$HC$15:$HL$15,'Ciclo Semaforico'!BV$30,E!$HC64:$HL64)+SUMIF(O!$HC$15:$HL$15,'Ciclo Semaforico'!BV$30,O!$HC64:$HL64))*BV$31))</f>
        <v>0</v>
      </c>
      <c r="BW89" s="244">
        <f>IF(BW$32="",IF(BW$31="",(SUMIF(S!$HC$15:$HL$15,'Ciclo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Semaforico'!BW$30,O!$HC64:$HL64))*BW$31),(SUMIF(S!$HC$15:$HL$15,'Ciclo Semaforico'!BW$32,S!$HC64:$HL64)+SUMIF(N!$HC$15:$HL$15,'Ciclo Semaforico'!BW$32,N!$HC64:$HL64)+SUMIF(E!$HC$15:$HL$15,'Ciclo Semaforico'!BW$32,E!$HC64:$HL64)+SUMIF(O!$HC$15:$HL$15,'Ciclo Semaforico'!BW$32,O!$HC64:$HL64))-IF(BW$31="",(SUMIF(S!$HC$15:$HL$15,'Ciclo Semaforico'!BW$30,S!$HC64:$HL64)+SUMIF(N!$HC$15:$HL$15,'Ciclo Semaforico'!BW$30,N!$HC64:$HL64)+SUMIF(E!$HC$15:$HL$15,'Ciclo Semaforico'!BW$30,E!$HC64:$HL64)+SUMIF(O!$HC$15:$HL$15,'Ciclo Semaforico'!BW$30,O!$HC64:$HL64)),(SUMIF(S!$HC$15:$HL$15,'Ciclo Semaforico'!BW$30,S!$HC64:$HL64)+SUMIF(N!$HC$15:$HL$15,'Ciclo Semaforico'!BW$30,N!$HC64:$HL64)+SUMIF(E!$HC$15:$HL$15,'Ciclo Semaforico'!BW$30,E!$HC64:$HL64)+SUMIF(O!$HC$15:$HL$15,'Ciclo Semaforico'!BW$30,O!$HC64:$HL64))*BW$31))</f>
        <v>0</v>
      </c>
      <c r="BX89" s="245">
        <f>IF(BX$32="",IF(BX$31="",(SUMIF(S!$HC$15:$HL$15,'Ciclo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Semaforico'!BX$30,O!$HC64:$HL64))*BX$31),(SUMIF(S!$HC$15:$HL$15,'Ciclo Semaforico'!BX$32,S!$HC64:$HL64)+SUMIF(N!$HC$15:$HL$15,'Ciclo Semaforico'!BX$32,N!$HC64:$HL64)+SUMIF(E!$HC$15:$HL$15,'Ciclo Semaforico'!BX$32,E!$HC64:$HL64)+SUMIF(O!$HC$15:$HL$15,'Ciclo Semaforico'!BX$32,O!$HC64:$HL64))-IF(BX$31="",(SUMIF(S!$HC$15:$HL$15,'Ciclo Semaforico'!BX$30,S!$HC64:$HL64)+SUMIF(N!$HC$15:$HL$15,'Ciclo Semaforico'!BX$30,N!$HC64:$HL64)+SUMIF(E!$HC$15:$HL$15,'Ciclo Semaforico'!BX$30,E!$HC64:$HL64)+SUMIF(O!$HC$15:$HL$15,'Ciclo Semaforico'!BX$30,O!$HC64:$HL64)),(SUMIF(S!$HC$15:$HL$15,'Ciclo Semaforico'!BX$30,S!$HC64:$HL64)+SUMIF(N!$HC$15:$HL$15,'Ciclo Semaforico'!BX$30,N!$HC64:$HL64)+SUMIF(E!$HC$15:$HL$15,'Ciclo Semaforico'!BX$30,E!$HC64:$HL64)+SUMIF(O!$HC$15:$HL$15,'Ciclo Semaforico'!BX$30,O!$HC64:$HL64))*BX$31))</f>
        <v>0</v>
      </c>
      <c r="BY89" s="245">
        <f>IF(BY$32="",IF(BY$31="",(SUMIF(S!$HC$15:$HL$15,'Ciclo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Semaforico'!BY$30,O!$HC64:$HL64))*BY$31),(SUMIF(S!$HC$15:$HL$15,'Ciclo Semaforico'!BY$32,S!$HC64:$HL64)+SUMIF(N!$HC$15:$HL$15,'Ciclo Semaforico'!BY$32,N!$HC64:$HL64)+SUMIF(E!$HC$15:$HL$15,'Ciclo Semaforico'!BY$32,E!$HC64:$HL64)+SUMIF(O!$HC$15:$HL$15,'Ciclo Semaforico'!BY$32,O!$HC64:$HL64))-IF(BY$31="",(SUMIF(S!$HC$15:$HL$15,'Ciclo Semaforico'!BY$30,S!$HC64:$HL64)+SUMIF(N!$HC$15:$HL$15,'Ciclo Semaforico'!BY$30,N!$HC64:$HL64)+SUMIF(E!$HC$15:$HL$15,'Ciclo Semaforico'!BY$30,E!$HC64:$HL64)+SUMIF(O!$HC$15:$HL$15,'Ciclo Semaforico'!BY$30,O!$HC64:$HL64)),(SUMIF(S!$HC$15:$HL$15,'Ciclo Semaforico'!BY$30,S!$HC64:$HL64)+SUMIF(N!$HC$15:$HL$15,'Ciclo Semaforico'!BY$30,N!$HC64:$HL64)+SUMIF(E!$HC$15:$HL$15,'Ciclo Semaforico'!BY$30,E!$HC64:$HL64)+SUMIF(O!$HC$15:$HL$15,'Ciclo Semaforico'!BY$30,O!$HC64:$HL64))*BY$31))</f>
        <v>0</v>
      </c>
      <c r="BZ89" s="245">
        <f>IF(BZ$32="",IF(BZ$31="",(SUMIF(S!$HC$15:$HL$15,'Ciclo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Semaforico'!BZ$30,O!$HC64:$HL64))*BZ$31),(SUMIF(S!$HC$15:$HL$15,'Ciclo Semaforico'!BZ$32,S!$HC64:$HL64)+SUMIF(N!$HC$15:$HL$15,'Ciclo Semaforico'!BZ$32,N!$HC64:$HL64)+SUMIF(E!$HC$15:$HL$15,'Ciclo Semaforico'!BZ$32,E!$HC64:$HL64)+SUMIF(O!$HC$15:$HL$15,'Ciclo Semaforico'!BZ$32,O!$HC64:$HL64))-IF(BZ$31="",(SUMIF(S!$HC$15:$HL$15,'Ciclo Semaforico'!BZ$30,S!$HC64:$HL64)+SUMIF(N!$HC$15:$HL$15,'Ciclo Semaforico'!BZ$30,N!$HC64:$HL64)+SUMIF(E!$HC$15:$HL$15,'Ciclo Semaforico'!BZ$30,E!$HC64:$HL64)+SUMIF(O!$HC$15:$HL$15,'Ciclo Semaforico'!BZ$30,O!$HC64:$HL64)),(SUMIF(S!$HC$15:$HL$15,'Ciclo Semaforico'!BZ$30,S!$HC64:$HL64)+SUMIF(N!$HC$15:$HL$15,'Ciclo Semaforico'!BZ$30,N!$HC64:$HL64)+SUMIF(E!$HC$15:$HL$15,'Ciclo Semaforico'!BZ$30,E!$HC64:$HL64)+SUMIF(O!$HC$15:$HL$15,'Ciclo Semaforico'!BZ$30,O!$HC64:$HL64))*BZ$31))</f>
        <v>0</v>
      </c>
      <c r="CA89" s="245">
        <f>IF(CA$32="",IF(CA$31="",(SUMIF(S!$HC$15:$HL$15,'Ciclo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Semaforico'!CA$30,O!$HC64:$HL64))*CA$31),(SUMIF(S!$HC$15:$HL$15,'Ciclo Semaforico'!CA$32,S!$HC64:$HL64)+SUMIF(N!$HC$15:$HL$15,'Ciclo Semaforico'!CA$32,N!$HC64:$HL64)+SUMIF(E!$HC$15:$HL$15,'Ciclo Semaforico'!CA$32,E!$HC64:$HL64)+SUMIF(O!$HC$15:$HL$15,'Ciclo Semaforico'!CA$32,O!$HC64:$HL64))-IF(CA$31="",(SUMIF(S!$HC$15:$HL$15,'Ciclo Semaforico'!CA$30,S!$HC64:$HL64)+SUMIF(N!$HC$15:$HL$15,'Ciclo Semaforico'!CA$30,N!$HC64:$HL64)+SUMIF(E!$HC$15:$HL$15,'Ciclo Semaforico'!CA$30,E!$HC64:$HL64)+SUMIF(O!$HC$15:$HL$15,'Ciclo Semaforico'!CA$30,O!$HC64:$HL64)),(SUMIF(S!$HC$15:$HL$15,'Ciclo Semaforico'!CA$30,S!$HC64:$HL64)+SUMIF(N!$HC$15:$HL$15,'Ciclo Semaforico'!CA$30,N!$HC64:$HL64)+SUMIF(E!$HC$15:$HL$15,'Ciclo Semaforico'!CA$30,E!$HC64:$HL64)+SUMIF(O!$HC$15:$HL$15,'Ciclo Semaforico'!CA$30,O!$HC64:$HL64))*CA$31))</f>
        <v>0</v>
      </c>
      <c r="CB89" s="245">
        <f>IF(CB$32="",IF(CB$31="",(SUMIF(S!$HC$15:$HL$15,'Ciclo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Semaforico'!CB$30,O!$HC64:$HL64))*CB$31),(SUMIF(S!$HC$15:$HL$15,'Ciclo Semaforico'!CB$32,S!$HC64:$HL64)+SUMIF(N!$HC$15:$HL$15,'Ciclo Semaforico'!CB$32,N!$HC64:$HL64)+SUMIF(E!$HC$15:$HL$15,'Ciclo Semaforico'!CB$32,E!$HC64:$HL64)+SUMIF(O!$HC$15:$HL$15,'Ciclo Semaforico'!CB$32,O!$HC64:$HL64))-IF(CB$31="",(SUMIF(S!$HC$15:$HL$15,'Ciclo Semaforico'!CB$30,S!$HC64:$HL64)+SUMIF(N!$HC$15:$HL$15,'Ciclo Semaforico'!CB$30,N!$HC64:$HL64)+SUMIF(E!$HC$15:$HL$15,'Ciclo Semaforico'!CB$30,E!$HC64:$HL64)+SUMIF(O!$HC$15:$HL$15,'Ciclo Semaforico'!CB$30,O!$HC64:$HL64)),(SUMIF(S!$HC$15:$HL$15,'Ciclo Semaforico'!CB$30,S!$HC64:$HL64)+SUMIF(N!$HC$15:$HL$15,'Ciclo Semaforico'!CB$30,N!$HC64:$HL64)+SUMIF(E!$HC$15:$HL$15,'Ciclo Semaforico'!CB$30,E!$HC64:$HL64)+SUMIF(O!$HC$15:$HL$15,'Ciclo Semaforico'!CB$30,O!$HC64:$HL64))*CB$31))</f>
        <v>0</v>
      </c>
      <c r="CC89" s="245">
        <f>IF(CC$32="",IF(CC$31="",(SUMIF(S!$HC$15:$HL$15,'Ciclo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Semaforico'!CC$30,O!$HC64:$HL64))*CC$31),(SUMIF(S!$HC$15:$HL$15,'Ciclo Semaforico'!CC$32,S!$HC64:$HL64)+SUMIF(N!$HC$15:$HL$15,'Ciclo Semaforico'!CC$32,N!$HC64:$HL64)+SUMIF(E!$HC$15:$HL$15,'Ciclo Semaforico'!CC$32,E!$HC64:$HL64)+SUMIF(O!$HC$15:$HL$15,'Ciclo Semaforico'!CC$32,O!$HC64:$HL64))-IF(CC$31="",(SUMIF(S!$HC$15:$HL$15,'Ciclo Semaforico'!CC$30,S!$HC64:$HL64)+SUMIF(N!$HC$15:$HL$15,'Ciclo Semaforico'!CC$30,N!$HC64:$HL64)+SUMIF(E!$HC$15:$HL$15,'Ciclo Semaforico'!CC$30,E!$HC64:$HL64)+SUMIF(O!$HC$15:$HL$15,'Ciclo Semaforico'!CC$30,O!$HC64:$HL64)),(SUMIF(S!$HC$15:$HL$15,'Ciclo Semaforico'!CC$30,S!$HC64:$HL64)+SUMIF(N!$HC$15:$HL$15,'Ciclo Semaforico'!CC$30,N!$HC64:$HL64)+SUMIF(E!$HC$15:$HL$15,'Ciclo Semaforico'!CC$30,E!$HC64:$HL64)+SUMIF(O!$HC$15:$HL$15,'Ciclo Semaforico'!CC$30,O!$HC64:$HL64))*CC$31))</f>
        <v>0</v>
      </c>
      <c r="CD89" s="245">
        <f>IF(CD$32="",IF(CD$31="",(SUMIF(S!$HC$15:$HL$15,'Ciclo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Semaforico'!CD$30,O!$HC64:$HL64))*CD$31),(SUMIF(S!$HC$15:$HL$15,'Ciclo Semaforico'!CD$32,S!$HC64:$HL64)+SUMIF(N!$HC$15:$HL$15,'Ciclo Semaforico'!CD$32,N!$HC64:$HL64)+SUMIF(E!$HC$15:$HL$15,'Ciclo Semaforico'!CD$32,E!$HC64:$HL64)+SUMIF(O!$HC$15:$HL$15,'Ciclo Semaforico'!CD$32,O!$HC64:$HL64))-IF(CD$31="",(SUMIF(S!$HC$15:$HL$15,'Ciclo Semaforico'!CD$30,S!$HC64:$HL64)+SUMIF(N!$HC$15:$HL$15,'Ciclo Semaforico'!CD$30,N!$HC64:$HL64)+SUMIF(E!$HC$15:$HL$15,'Ciclo Semaforico'!CD$30,E!$HC64:$HL64)+SUMIF(O!$HC$15:$HL$15,'Ciclo Semaforico'!CD$30,O!$HC64:$HL64)),(SUMIF(S!$HC$15:$HL$15,'Ciclo Semaforico'!CD$30,S!$HC64:$HL64)+SUMIF(N!$HC$15:$HL$15,'Ciclo Semaforico'!CD$30,N!$HC64:$HL64)+SUMIF(E!$HC$15:$HL$15,'Ciclo Semaforico'!CD$30,E!$HC64:$HL64)+SUMIF(O!$HC$15:$HL$15,'Ciclo Semaforico'!CD$30,O!$HC64:$HL64))*CD$31))</f>
        <v>0</v>
      </c>
      <c r="CE89" s="245">
        <f>IF(CE$32="",IF(CE$31="",(SUMIF(S!$HC$15:$HL$15,'Ciclo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Semaforico'!CE$30,O!$HC64:$HL64))*CE$31),(SUMIF(S!$HC$15:$HL$15,'Ciclo Semaforico'!CE$32,S!$HC64:$HL64)+SUMIF(N!$HC$15:$HL$15,'Ciclo Semaforico'!CE$32,N!$HC64:$HL64)+SUMIF(E!$HC$15:$HL$15,'Ciclo Semaforico'!CE$32,E!$HC64:$HL64)+SUMIF(O!$HC$15:$HL$15,'Ciclo Semaforico'!CE$32,O!$HC64:$HL64))-IF(CE$31="",(SUMIF(S!$HC$15:$HL$15,'Ciclo Semaforico'!CE$30,S!$HC64:$HL64)+SUMIF(N!$HC$15:$HL$15,'Ciclo Semaforico'!CE$30,N!$HC64:$HL64)+SUMIF(E!$HC$15:$HL$15,'Ciclo Semaforico'!CE$30,E!$HC64:$HL64)+SUMIF(O!$HC$15:$HL$15,'Ciclo Semaforico'!CE$30,O!$HC64:$HL64)),(SUMIF(S!$HC$15:$HL$15,'Ciclo Semaforico'!CE$30,S!$HC64:$HL64)+SUMIF(N!$HC$15:$HL$15,'Ciclo Semaforico'!CE$30,N!$HC64:$HL64)+SUMIF(E!$HC$15:$HL$15,'Ciclo Semaforico'!CE$30,E!$HC64:$HL64)+SUMIF(O!$HC$15:$HL$15,'Ciclo Semaforico'!CE$30,O!$HC64:$HL64))*CE$31))</f>
        <v>0</v>
      </c>
      <c r="CF89" s="245">
        <f>IF(CF$32="",IF(CF$31="",(SUMIF(S!$HC$15:$HL$15,'Ciclo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Semaforico'!CF$30,O!$HC64:$HL64))*CF$31),(SUMIF(S!$HC$15:$HL$15,'Ciclo Semaforico'!CF$32,S!$HC64:$HL64)+SUMIF(N!$HC$15:$HL$15,'Ciclo Semaforico'!CF$32,N!$HC64:$HL64)+SUMIF(E!$HC$15:$HL$15,'Ciclo Semaforico'!CF$32,E!$HC64:$HL64)+SUMIF(O!$HC$15:$HL$15,'Ciclo Semaforico'!CF$32,O!$HC64:$HL64))-IF(CF$31="",(SUMIF(S!$HC$15:$HL$15,'Ciclo Semaforico'!CF$30,S!$HC64:$HL64)+SUMIF(N!$HC$15:$HL$15,'Ciclo Semaforico'!CF$30,N!$HC64:$HL64)+SUMIF(E!$HC$15:$HL$15,'Ciclo Semaforico'!CF$30,E!$HC64:$HL64)+SUMIF(O!$HC$15:$HL$15,'Ciclo Semaforico'!CF$30,O!$HC64:$HL64)),(SUMIF(S!$HC$15:$HL$15,'Ciclo Semaforico'!CF$30,S!$HC64:$HL64)+SUMIF(N!$HC$15:$HL$15,'Ciclo Semaforico'!CF$30,N!$HC64:$HL64)+SUMIF(E!$HC$15:$HL$15,'Ciclo Semaforico'!CF$30,E!$HC64:$HL64)+SUMIF(O!$HC$15:$HL$15,'Ciclo Semaforico'!CF$30,O!$HC64:$HL64))*CF$31))</f>
        <v>0</v>
      </c>
      <c r="CG89" s="245">
        <f>IF(CG$32="",IF(CG$31="",(SUMIF(S!$HC$15:$HL$15,'Ciclo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Semaforico'!CG$30,O!$HC64:$HL64))*CG$31),(SUMIF(S!$HC$15:$HL$15,'Ciclo Semaforico'!CG$32,S!$HC64:$HL64)+SUMIF(N!$HC$15:$HL$15,'Ciclo Semaforico'!CG$32,N!$HC64:$HL64)+SUMIF(E!$HC$15:$HL$15,'Ciclo Semaforico'!CG$32,E!$HC64:$HL64)+SUMIF(O!$HC$15:$HL$15,'Ciclo Semaforico'!CG$32,O!$HC64:$HL64))-IF(CG$31="",(SUMIF(S!$HC$15:$HL$15,'Ciclo Semaforico'!CG$30,S!$HC64:$HL64)+SUMIF(N!$HC$15:$HL$15,'Ciclo Semaforico'!CG$30,N!$HC64:$HL64)+SUMIF(E!$HC$15:$HL$15,'Ciclo Semaforico'!CG$30,E!$HC64:$HL64)+SUMIF(O!$HC$15:$HL$15,'Ciclo Semaforico'!CG$30,O!$HC64:$HL64)),(SUMIF(S!$HC$15:$HL$15,'Ciclo Semaforico'!CG$30,S!$HC64:$HL64)+SUMIF(N!$HC$15:$HL$15,'Ciclo Semaforico'!CG$30,N!$HC64:$HL64)+SUMIF(E!$HC$15:$HL$15,'Ciclo Semaforico'!CG$30,E!$HC64:$HL64)+SUMIF(O!$HC$15:$HL$15,'Ciclo Semaforico'!CG$30,O!$HC64:$HL64))*CG$31))</f>
        <v>0</v>
      </c>
      <c r="CH89" s="246">
        <f>IF(CH$32="",IF(CH$31="",(SUMIF(S!$HC$15:$HL$15,'Ciclo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Semaforico'!CH$30,O!$HC64:$HL64))*CH$31),(SUMIF(S!$HC$15:$HL$15,'Ciclo Semaforico'!CH$32,S!$HC64:$HL64)+SUMIF(N!$HC$15:$HL$15,'Ciclo Semaforico'!CH$32,N!$HC64:$HL64)+SUMIF(E!$HC$15:$HL$15,'Ciclo Semaforico'!CH$32,E!$HC64:$HL64)+SUMIF(O!$HC$15:$HL$15,'Ciclo Semaforico'!CH$32,O!$HC64:$HL64))-IF(CH$31="",(SUMIF(S!$HC$15:$HL$15,'Ciclo Semaforico'!CH$30,S!$HC64:$HL64)+SUMIF(N!$HC$15:$HL$15,'Ciclo Semaforico'!CH$30,N!$HC64:$HL64)+SUMIF(E!$HC$15:$HL$15,'Ciclo Semaforico'!CH$30,E!$HC64:$HL64)+SUMIF(O!$HC$15:$HL$15,'Ciclo Semaforico'!CH$30,O!$HC64:$HL64)),(SUMIF(S!$HC$15:$HL$15,'Ciclo Semaforico'!CH$30,S!$HC64:$HL64)+SUMIF(N!$HC$15:$HL$15,'Ciclo Semaforico'!CH$30,N!$HC64:$HL64)+SUMIF(E!$HC$15:$HL$15,'Ciclo Semaforico'!CH$30,E!$HC64:$HL64)+SUMIF(O!$HC$15:$HL$15,'Ciclo Semaforico'!CH$30,O!$HC64:$HL64))*CH$31))</f>
        <v>0</v>
      </c>
      <c r="CI89" s="244">
        <f t="shared" si="208"/>
        <v>0</v>
      </c>
      <c r="CJ89" s="245">
        <f t="shared" si="209"/>
        <v>0</v>
      </c>
      <c r="CK89" s="245">
        <f t="shared" si="210"/>
        <v>0</v>
      </c>
      <c r="CL89" s="245">
        <f t="shared" si="211"/>
        <v>0</v>
      </c>
      <c r="CM89" s="245" t="e">
        <f t="shared" si="212"/>
        <v>#REF!</v>
      </c>
      <c r="CN89" s="245">
        <f t="shared" si="213"/>
        <v>0</v>
      </c>
      <c r="CO89" s="245">
        <f t="shared" si="214"/>
        <v>0</v>
      </c>
      <c r="CP89" s="245">
        <f t="shared" si="215"/>
        <v>0</v>
      </c>
      <c r="CQ89" s="245">
        <f t="shared" si="216"/>
        <v>0</v>
      </c>
      <c r="CR89" s="245">
        <f t="shared" si="217"/>
        <v>0</v>
      </c>
      <c r="CS89" s="245">
        <f t="shared" si="218"/>
        <v>0</v>
      </c>
      <c r="CT89" s="246">
        <f t="shared" si="219"/>
        <v>0</v>
      </c>
      <c r="CU89" s="244">
        <f t="shared" si="220"/>
        <v>0</v>
      </c>
      <c r="CV89" s="245">
        <f t="shared" si="221"/>
        <v>0</v>
      </c>
      <c r="CW89" s="245">
        <f t="shared" si="222"/>
        <v>0</v>
      </c>
      <c r="CX89" s="245">
        <f t="shared" si="223"/>
        <v>0</v>
      </c>
      <c r="CY89" s="245">
        <f t="shared" si="224"/>
        <v>0</v>
      </c>
      <c r="CZ89" s="245">
        <f t="shared" si="225"/>
        <v>0</v>
      </c>
      <c r="DA89" s="245">
        <f t="shared" si="226"/>
        <v>0</v>
      </c>
      <c r="DB89" s="245">
        <f t="shared" si="227"/>
        <v>0</v>
      </c>
      <c r="DC89" s="245">
        <f t="shared" si="228"/>
        <v>0</v>
      </c>
      <c r="DD89" s="245">
        <f t="shared" si="229"/>
        <v>0</v>
      </c>
      <c r="DE89" s="245">
        <f t="shared" si="230"/>
        <v>0</v>
      </c>
      <c r="DF89" s="246">
        <f t="shared" si="231"/>
        <v>0</v>
      </c>
      <c r="DG89" s="244" t="e">
        <f t="shared" si="232"/>
        <v>#REF!</v>
      </c>
      <c r="DH89" s="245" t="e">
        <f t="shared" si="233"/>
        <v>#REF!</v>
      </c>
      <c r="DI89" s="245" t="e">
        <f t="shared" si="234"/>
        <v>#REF!</v>
      </c>
      <c r="DJ89" s="245" t="e">
        <f t="shared" si="235"/>
        <v>#REF!</v>
      </c>
      <c r="DK89" s="245" t="e">
        <f t="shared" si="236"/>
        <v>#REF!</v>
      </c>
      <c r="DL89" s="245" t="e">
        <f t="shared" si="237"/>
        <v>#REF!</v>
      </c>
      <c r="DM89" s="245">
        <f t="shared" si="238"/>
        <v>0</v>
      </c>
      <c r="DN89" s="245">
        <f t="shared" si="239"/>
        <v>0</v>
      </c>
      <c r="DO89" s="245">
        <f t="shared" si="240"/>
        <v>0</v>
      </c>
      <c r="DP89" s="245">
        <f t="shared" si="241"/>
        <v>0</v>
      </c>
      <c r="DQ89" s="245">
        <f t="shared" si="242"/>
        <v>0</v>
      </c>
      <c r="DR89" s="246">
        <f t="shared" si="243"/>
        <v>0</v>
      </c>
      <c r="DS89" s="244">
        <f t="shared" si="244"/>
        <v>0</v>
      </c>
      <c r="DT89" s="245">
        <f t="shared" si="245"/>
        <v>0</v>
      </c>
      <c r="DU89" s="245">
        <f t="shared" si="246"/>
        <v>0</v>
      </c>
      <c r="DV89" s="245">
        <f t="shared" si="247"/>
        <v>0</v>
      </c>
      <c r="DW89" s="245">
        <f t="shared" si="248"/>
        <v>0</v>
      </c>
      <c r="DX89" s="245">
        <f t="shared" si="249"/>
        <v>0</v>
      </c>
      <c r="DY89" s="245">
        <f t="shared" si="250"/>
        <v>0</v>
      </c>
      <c r="DZ89" s="245">
        <f t="shared" si="251"/>
        <v>0</v>
      </c>
      <c r="EA89" s="245">
        <f t="shared" si="252"/>
        <v>0</v>
      </c>
      <c r="EB89" s="245">
        <f t="shared" si="253"/>
        <v>0</v>
      </c>
      <c r="EC89" s="245">
        <f t="shared" si="254"/>
        <v>0</v>
      </c>
      <c r="ED89" s="246">
        <f t="shared" si="255"/>
        <v>0</v>
      </c>
      <c r="EE89" s="244">
        <f t="shared" si="256"/>
        <v>0</v>
      </c>
      <c r="EF89" s="245">
        <f t="shared" si="257"/>
        <v>0</v>
      </c>
      <c r="EG89" s="245">
        <f t="shared" si="258"/>
        <v>0</v>
      </c>
      <c r="EH89" s="245">
        <f t="shared" si="259"/>
        <v>0</v>
      </c>
      <c r="EI89" s="245">
        <f t="shared" si="260"/>
        <v>0</v>
      </c>
      <c r="EJ89" s="245">
        <f t="shared" si="261"/>
        <v>0</v>
      </c>
      <c r="EK89" s="245">
        <f t="shared" si="262"/>
        <v>0</v>
      </c>
      <c r="EL89" s="245">
        <f t="shared" si="263"/>
        <v>0</v>
      </c>
      <c r="EM89" s="245">
        <f t="shared" si="264"/>
        <v>0</v>
      </c>
      <c r="EN89" s="245">
        <f t="shared" si="265"/>
        <v>0</v>
      </c>
      <c r="EO89" s="245">
        <f t="shared" si="266"/>
        <v>0</v>
      </c>
      <c r="EP89" s="246">
        <f t="shared" si="267"/>
        <v>0</v>
      </c>
      <c r="EQ89" s="255">
        <f t="shared" si="268"/>
        <v>0</v>
      </c>
      <c r="ER89" s="256">
        <f t="shared" si="269"/>
        <v>0</v>
      </c>
      <c r="ES89" s="256">
        <f t="shared" si="270"/>
        <v>0</v>
      </c>
      <c r="ET89" s="256">
        <f t="shared" si="271"/>
        <v>0</v>
      </c>
      <c r="EU89" s="256" t="e">
        <f t="shared" si="272"/>
        <v>#REF!</v>
      </c>
      <c r="EV89" s="256">
        <f t="shared" si="273"/>
        <v>0</v>
      </c>
      <c r="EW89" s="256">
        <f t="shared" si="274"/>
        <v>0</v>
      </c>
      <c r="EX89" s="256" t="str">
        <f t="shared" si="275"/>
        <v/>
      </c>
      <c r="EY89" s="256" t="str">
        <f t="shared" si="276"/>
        <v/>
      </c>
      <c r="EZ89" s="256" t="str">
        <f t="shared" si="277"/>
        <v/>
      </c>
      <c r="FA89" s="256" t="str">
        <f t="shared" si="278"/>
        <v/>
      </c>
      <c r="FB89" s="257" t="str">
        <f t="shared" si="279"/>
        <v/>
      </c>
      <c r="FC89" s="255">
        <f t="shared" si="280"/>
        <v>0</v>
      </c>
      <c r="FD89" s="256" t="str">
        <f t="shared" si="281"/>
        <v/>
      </c>
      <c r="FE89" s="256" t="str">
        <f t="shared" si="282"/>
        <v/>
      </c>
      <c r="FF89" s="256" t="str">
        <f t="shared" si="283"/>
        <v/>
      </c>
      <c r="FG89" s="256" t="str">
        <f t="shared" si="284"/>
        <v/>
      </c>
      <c r="FH89" s="256" t="str">
        <f t="shared" si="285"/>
        <v/>
      </c>
      <c r="FI89" s="256" t="str">
        <f t="shared" si="286"/>
        <v/>
      </c>
      <c r="FJ89" s="256" t="str">
        <f t="shared" si="287"/>
        <v/>
      </c>
      <c r="FK89" s="256" t="str">
        <f t="shared" si="288"/>
        <v/>
      </c>
      <c r="FL89" s="256" t="str">
        <f t="shared" si="289"/>
        <v/>
      </c>
      <c r="FM89" s="256" t="str">
        <f t="shared" si="290"/>
        <v/>
      </c>
      <c r="FN89" s="257" t="str">
        <f t="shared" si="291"/>
        <v/>
      </c>
      <c r="FO89" s="255" t="e">
        <f t="shared" si="292"/>
        <v>#REF!</v>
      </c>
      <c r="FP89" s="256" t="e">
        <f t="shared" si="293"/>
        <v>#REF!</v>
      </c>
      <c r="FQ89" s="256" t="e">
        <f t="shared" si="294"/>
        <v>#REF!</v>
      </c>
      <c r="FR89" s="256" t="e">
        <f t="shared" si="295"/>
        <v>#REF!</v>
      </c>
      <c r="FS89" s="256" t="e">
        <f t="shared" si="296"/>
        <v>#REF!</v>
      </c>
      <c r="FT89" s="256" t="e">
        <f t="shared" si="297"/>
        <v>#REF!</v>
      </c>
      <c r="FU89" s="256" t="str">
        <f t="shared" si="298"/>
        <v/>
      </c>
      <c r="FV89" s="256" t="str">
        <f t="shared" si="299"/>
        <v/>
      </c>
      <c r="FW89" s="256" t="str">
        <f t="shared" si="300"/>
        <v/>
      </c>
      <c r="FX89" s="256" t="str">
        <f t="shared" si="301"/>
        <v/>
      </c>
      <c r="FY89" s="256" t="str">
        <f t="shared" si="302"/>
        <v/>
      </c>
      <c r="FZ89" s="257" t="str">
        <f t="shared" si="303"/>
        <v/>
      </c>
      <c r="GA89" s="255" t="str">
        <f t="shared" si="304"/>
        <v/>
      </c>
      <c r="GB89" s="256" t="str">
        <f t="shared" si="305"/>
        <v/>
      </c>
      <c r="GC89" s="256" t="str">
        <f t="shared" si="306"/>
        <v/>
      </c>
      <c r="GD89" s="256" t="str">
        <f t="shared" si="307"/>
        <v/>
      </c>
      <c r="GE89" s="256" t="str">
        <f t="shared" si="308"/>
        <v/>
      </c>
      <c r="GF89" s="256" t="str">
        <f t="shared" si="309"/>
        <v/>
      </c>
      <c r="GG89" s="256" t="str">
        <f t="shared" si="310"/>
        <v/>
      </c>
      <c r="GH89" s="256" t="str">
        <f t="shared" si="311"/>
        <v/>
      </c>
      <c r="GI89" s="256" t="str">
        <f t="shared" si="312"/>
        <v/>
      </c>
      <c r="GJ89" s="256" t="str">
        <f t="shared" si="313"/>
        <v/>
      </c>
      <c r="GK89" s="256" t="str">
        <f t="shared" si="314"/>
        <v/>
      </c>
      <c r="GL89" s="257" t="str">
        <f t="shared" si="315"/>
        <v/>
      </c>
      <c r="GM89" s="255" t="str">
        <f t="shared" si="316"/>
        <v/>
      </c>
      <c r="GN89" s="256" t="str">
        <f t="shared" si="317"/>
        <v/>
      </c>
      <c r="GO89" s="256" t="str">
        <f t="shared" si="318"/>
        <v/>
      </c>
      <c r="GP89" s="256" t="str">
        <f t="shared" si="319"/>
        <v/>
      </c>
      <c r="GQ89" s="256" t="str">
        <f t="shared" si="320"/>
        <v/>
      </c>
      <c r="GR89" s="256" t="str">
        <f t="shared" si="321"/>
        <v/>
      </c>
      <c r="GS89" s="256" t="str">
        <f t="shared" si="322"/>
        <v/>
      </c>
      <c r="GT89" s="256" t="str">
        <f t="shared" si="323"/>
        <v/>
      </c>
      <c r="GU89" s="256" t="str">
        <f t="shared" si="324"/>
        <v/>
      </c>
      <c r="GV89" s="256" t="str">
        <f t="shared" si="325"/>
        <v/>
      </c>
      <c r="GW89" s="256" t="str">
        <f t="shared" si="326"/>
        <v/>
      </c>
      <c r="GX89" s="257" t="str">
        <f t="shared" si="327"/>
        <v/>
      </c>
      <c r="GY89" s="252">
        <f t="shared" si="332"/>
        <v>0</v>
      </c>
      <c r="GZ89" s="253" t="e">
        <f t="shared" si="332"/>
        <v>#REF!</v>
      </c>
      <c r="HA89" s="253">
        <f t="shared" si="332"/>
        <v>0</v>
      </c>
      <c r="HB89" s="253">
        <f t="shared" si="332"/>
        <v>0</v>
      </c>
      <c r="HC89" s="253">
        <f t="shared" si="332"/>
        <v>0</v>
      </c>
      <c r="HD89" s="253">
        <f t="shared" si="332"/>
        <v>0</v>
      </c>
      <c r="HE89" s="253">
        <f t="shared" si="332"/>
        <v>0</v>
      </c>
      <c r="HF89" s="254">
        <f t="shared" si="332"/>
        <v>0</v>
      </c>
      <c r="HG89" s="252">
        <f t="shared" si="333"/>
        <v>0</v>
      </c>
      <c r="HH89" s="253">
        <f t="shared" si="333"/>
        <v>0</v>
      </c>
      <c r="HI89" s="253">
        <f t="shared" si="333"/>
        <v>0</v>
      </c>
      <c r="HJ89" s="253">
        <f t="shared" si="333"/>
        <v>0</v>
      </c>
      <c r="HK89" s="253">
        <f t="shared" si="333"/>
        <v>0</v>
      </c>
      <c r="HL89" s="253">
        <f t="shared" si="333"/>
        <v>0</v>
      </c>
      <c r="HM89" s="253">
        <f t="shared" si="333"/>
        <v>0</v>
      </c>
      <c r="HN89" s="254">
        <f t="shared" si="333"/>
        <v>0</v>
      </c>
      <c r="HO89" s="252" t="e">
        <f t="shared" si="334"/>
        <v>#REF!</v>
      </c>
      <c r="HP89" s="253" t="e">
        <f t="shared" si="334"/>
        <v>#REF!</v>
      </c>
      <c r="HQ89" s="253">
        <f t="shared" si="334"/>
        <v>0</v>
      </c>
      <c r="HR89" s="253">
        <f t="shared" si="334"/>
        <v>0</v>
      </c>
      <c r="HS89" s="253">
        <f t="shared" si="334"/>
        <v>0</v>
      </c>
      <c r="HT89" s="253">
        <f t="shared" si="334"/>
        <v>0</v>
      </c>
      <c r="HU89" s="253">
        <f t="shared" si="334"/>
        <v>0</v>
      </c>
      <c r="HV89" s="254">
        <f t="shared" si="334"/>
        <v>0</v>
      </c>
      <c r="HW89" s="252">
        <f t="shared" si="335"/>
        <v>0</v>
      </c>
      <c r="HX89" s="253">
        <f t="shared" si="335"/>
        <v>0</v>
      </c>
      <c r="HY89" s="253">
        <f t="shared" si="335"/>
        <v>0</v>
      </c>
      <c r="HZ89" s="253">
        <f t="shared" si="335"/>
        <v>0</v>
      </c>
      <c r="IA89" s="253">
        <f t="shared" si="335"/>
        <v>0</v>
      </c>
      <c r="IB89" s="253">
        <f t="shared" si="335"/>
        <v>0</v>
      </c>
      <c r="IC89" s="253">
        <f t="shared" si="335"/>
        <v>0</v>
      </c>
      <c r="ID89" s="254">
        <f t="shared" si="335"/>
        <v>0</v>
      </c>
      <c r="IE89" s="252">
        <f t="shared" si="336"/>
        <v>0</v>
      </c>
      <c r="IF89" s="253">
        <f t="shared" si="336"/>
        <v>0</v>
      </c>
      <c r="IG89" s="253">
        <f t="shared" si="336"/>
        <v>0</v>
      </c>
      <c r="IH89" s="253">
        <f t="shared" si="336"/>
        <v>0</v>
      </c>
      <c r="II89" s="253">
        <f t="shared" si="336"/>
        <v>0</v>
      </c>
      <c r="IJ89" s="253">
        <f t="shared" si="336"/>
        <v>0</v>
      </c>
      <c r="IK89" s="253">
        <f t="shared" si="336"/>
        <v>0</v>
      </c>
      <c r="IL89" s="254">
        <f t="shared" si="336"/>
        <v>0</v>
      </c>
      <c r="IM89" s="255" t="e">
        <f t="shared" si="203"/>
        <v>#REF!</v>
      </c>
      <c r="IN89" s="256">
        <f t="shared" si="204"/>
        <v>0</v>
      </c>
      <c r="IO89" s="256" t="e">
        <f t="shared" si="205"/>
        <v>#REF!</v>
      </c>
      <c r="IP89" s="256">
        <f t="shared" si="206"/>
        <v>0</v>
      </c>
      <c r="IQ89" s="257">
        <f t="shared" si="207"/>
        <v>0</v>
      </c>
      <c r="IR89" s="404" t="e">
        <f t="shared" si="195"/>
        <v>#REF!</v>
      </c>
      <c r="IS89" s="250">
        <f t="shared" si="202"/>
        <v>15</v>
      </c>
      <c r="IT89" s="258" t="e">
        <f t="shared" si="328"/>
        <v>#REF!</v>
      </c>
      <c r="IU89" s="664">
        <v>2400</v>
      </c>
      <c r="IV89" s="409">
        <v>3.1</v>
      </c>
      <c r="IW89" s="648" t="s">
        <v>227</v>
      </c>
      <c r="IX89" s="649" t="e">
        <f t="shared" si="196"/>
        <v>#REF!</v>
      </c>
      <c r="IY89" s="650" t="e">
        <f t="shared" si="329"/>
        <v>#REF!</v>
      </c>
      <c r="IZ89" s="651">
        <v>3</v>
      </c>
      <c r="JA89" s="652">
        <v>2</v>
      </c>
      <c r="JB89" s="650" t="e">
        <f t="shared" si="330"/>
        <v>#REF!</v>
      </c>
      <c r="JC89" s="651">
        <f t="shared" si="337"/>
        <v>3</v>
      </c>
      <c r="JD89" s="652">
        <f t="shared" si="337"/>
        <v>2</v>
      </c>
      <c r="JE89" s="653" t="e">
        <f t="shared" si="331"/>
        <v>#REF!</v>
      </c>
      <c r="JF89" s="654">
        <v>3</v>
      </c>
      <c r="JG89" s="652">
        <v>2</v>
      </c>
      <c r="JH89" s="653"/>
      <c r="JI89" s="654"/>
      <c r="JJ89" s="655"/>
      <c r="JK89" s="418"/>
      <c r="JL89" s="419"/>
      <c r="JM89" s="420"/>
      <c r="JN89" s="662">
        <v>1</v>
      </c>
      <c r="JO89" s="662">
        <v>1.4</v>
      </c>
      <c r="JP89" s="662">
        <v>1</v>
      </c>
      <c r="JQ89" s="662">
        <v>1</v>
      </c>
      <c r="JR89" s="663">
        <v>1</v>
      </c>
      <c r="JS89" s="658" t="e">
        <f t="shared" si="201"/>
        <v>#REF!</v>
      </c>
    </row>
    <row r="90" spans="25:279" ht="20.100000000000001" hidden="1" customHeight="1">
      <c r="Y90" s="380" t="e">
        <f>N!IK65</f>
        <v>#REF!</v>
      </c>
      <c r="Z90" s="377" t="s">
        <v>47</v>
      </c>
      <c r="AA90" s="244">
        <f>IF(AA$32="",IF(AA$31="",(SUMIF(S!$HC$15:$HL$15,'Ciclo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Semaforico'!AA$30,O!$HC65:$HL65))*AA$31),(SUMIF(S!$HC$15:$HL$15,'Ciclo Semaforico'!AA$32,S!$HC65:$HL65)+SUMIF(N!$HC$15:$HL$15,'Ciclo Semaforico'!AA$32,N!$HC65:$HL65)+SUMIF(E!$HC$15:$HL$15,'Ciclo Semaforico'!AA$32,E!$HC65:$HL65)+SUMIF(O!$HC$15:$HL$15,'Ciclo Semaforico'!AA$32,O!$HC65:$HL65))-IF(AA$31="",(SUMIF(S!$HC$15:$HL$15,'Ciclo Semaforico'!AA$30,S!$HC65:$HL65)+SUMIF(N!$HC$15:$HL$15,'Ciclo Semaforico'!AA$30,N!$HC65:$HL65)+SUMIF(E!$HC$15:$HL$15,'Ciclo Semaforico'!AA$30,E!$HC65:$HL65)+SUMIF(O!$HC$15:$HL$15,'Ciclo Semaforico'!AA$30,O!$HC65:$HL65)),(SUMIF(S!$HC$15:$HL$15,'Ciclo Semaforico'!AA$30,S!$HC65:$HL65)+SUMIF(N!$HC$15:$HL$15,'Ciclo Semaforico'!AA$30,N!$HC65:$HL65)+SUMIF(E!$HC$15:$HL$15,'Ciclo Semaforico'!AA$30,E!$HC65:$HL65)+SUMIF(O!$HC$15:$HL$15,'Ciclo Semaforico'!AA$30,O!$HC65:$HL65))*AA$31))</f>
        <v>0</v>
      </c>
      <c r="AB90" s="245">
        <f>IF(AB$32="",IF(AB$31="",(SUMIF(S!$HC$15:$HL$15,'Ciclo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Semaforico'!AB$30,O!$HC65:$HL65))*AB$31),(SUMIF(S!$HC$15:$HL$15,'Ciclo Semaforico'!AB$32,S!$HC65:$HL65)+SUMIF(N!$HC$15:$HL$15,'Ciclo Semaforico'!AB$32,N!$HC65:$HL65)+SUMIF(E!$HC$15:$HL$15,'Ciclo Semaforico'!AB$32,E!$HC65:$HL65)+SUMIF(O!$HC$15:$HL$15,'Ciclo Semaforico'!AB$32,O!$HC65:$HL65))-IF(AB$31="",(SUMIF(S!$HC$15:$HL$15,'Ciclo Semaforico'!AB$30,S!$HC65:$HL65)+SUMIF(N!$HC$15:$HL$15,'Ciclo Semaforico'!AB$30,N!$HC65:$HL65)+SUMIF(E!$HC$15:$HL$15,'Ciclo Semaforico'!AB$30,E!$HC65:$HL65)+SUMIF(O!$HC$15:$HL$15,'Ciclo Semaforico'!AB$30,O!$HC65:$HL65)),(SUMIF(S!$HC$15:$HL$15,'Ciclo Semaforico'!AB$30,S!$HC65:$HL65)+SUMIF(N!$HC$15:$HL$15,'Ciclo Semaforico'!AB$30,N!$HC65:$HL65)+SUMIF(E!$HC$15:$HL$15,'Ciclo Semaforico'!AB$30,E!$HC65:$HL65)+SUMIF(O!$HC$15:$HL$15,'Ciclo Semaforico'!AB$30,O!$HC65:$HL65))*AB$31))</f>
        <v>0</v>
      </c>
      <c r="AC90" s="245">
        <f>IF(AC$32="",IF(AC$31="",(SUMIF(S!$HC$15:$HL$15,'Ciclo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Semaforico'!AC$30,O!$HC65:$HL65))*AC$31),(SUMIF(S!$HC$15:$HL$15,'Ciclo Semaforico'!AC$32,S!$HC65:$HL65)+SUMIF(N!$HC$15:$HL$15,'Ciclo Semaforico'!AC$32,N!$HC65:$HL65)+SUMIF(E!$HC$15:$HL$15,'Ciclo Semaforico'!AC$32,E!$HC65:$HL65)+SUMIF(O!$HC$15:$HL$15,'Ciclo Semaforico'!AC$32,O!$HC65:$HL65))-IF(AC$31="",(SUMIF(S!$HC$15:$HL$15,'Ciclo Semaforico'!AC$30,S!$HC65:$HL65)+SUMIF(N!$HC$15:$HL$15,'Ciclo Semaforico'!AC$30,N!$HC65:$HL65)+SUMIF(E!$HC$15:$HL$15,'Ciclo Semaforico'!AC$30,E!$HC65:$HL65)+SUMIF(O!$HC$15:$HL$15,'Ciclo Semaforico'!AC$30,O!$HC65:$HL65)),(SUMIF(S!$HC$15:$HL$15,'Ciclo Semaforico'!AC$30,S!$HC65:$HL65)+SUMIF(N!$HC$15:$HL$15,'Ciclo Semaforico'!AC$30,N!$HC65:$HL65)+SUMIF(E!$HC$15:$HL$15,'Ciclo Semaforico'!AC$30,E!$HC65:$HL65)+SUMIF(O!$HC$15:$HL$15,'Ciclo Semaforico'!AC$30,O!$HC65:$HL65))*AC$31))</f>
        <v>0</v>
      </c>
      <c r="AD90" s="245">
        <f>IF(AD$32="",IF(AD$31="",(SUMIF(S!$HC$15:$HL$15,'Ciclo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Semaforico'!AD$30,O!$HC65:$HL65))*AD$31),(SUMIF(S!$HC$15:$HL$15,'Ciclo Semaforico'!AD$32,S!$HC65:$HL65)+SUMIF(N!$HC$15:$HL$15,'Ciclo Semaforico'!AD$32,N!$HC65:$HL65)+SUMIF(E!$HC$15:$HL$15,'Ciclo Semaforico'!AD$32,E!$HC65:$HL65)+SUMIF(O!$HC$15:$HL$15,'Ciclo Semaforico'!AD$32,O!$HC65:$HL65))-IF(AD$31="",(SUMIF(S!$HC$15:$HL$15,'Ciclo Semaforico'!AD$30,S!$HC65:$HL65)+SUMIF(N!$HC$15:$HL$15,'Ciclo Semaforico'!AD$30,N!$HC65:$HL65)+SUMIF(E!$HC$15:$HL$15,'Ciclo Semaforico'!AD$30,E!$HC65:$HL65)+SUMIF(O!$HC$15:$HL$15,'Ciclo Semaforico'!AD$30,O!$HC65:$HL65)),(SUMIF(S!$HC$15:$HL$15,'Ciclo Semaforico'!AD$30,S!$HC65:$HL65)+SUMIF(N!$HC$15:$HL$15,'Ciclo Semaforico'!AD$30,N!$HC65:$HL65)+SUMIF(E!$HC$15:$HL$15,'Ciclo Semaforico'!AD$30,E!$HC65:$HL65)+SUMIF(O!$HC$15:$HL$15,'Ciclo Semaforico'!AD$30,O!$HC65:$HL65))*AD$31))</f>
        <v>0</v>
      </c>
      <c r="AE90" s="245" t="e">
        <f>IF(AE$32="",IF(AE$31="",(SUMIF(S!$HC$15:$HL$15,'Ciclo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Semaforico'!AE$30,O!$HC65:$HL65))*AE$31),(SUMIF(S!$HC$15:$HL$15,'Ciclo Semaforico'!AE$32,S!$HC65:$HL65)+SUMIF(N!$HC$15:$HL$15,'Ciclo Semaforico'!AE$32,N!$HC65:$HL65)+SUMIF(E!$HC$15:$HL$15,'Ciclo Semaforico'!AE$32,E!$HC65:$HL65)+SUMIF(O!$HC$15:$HL$15,'Ciclo Semaforico'!AE$32,O!$HC65:$HL65))-IF(AE$31="",(SUMIF(S!$HC$15:$HL$15,'Ciclo Semaforico'!AE$30,S!$HC65:$HL65)+SUMIF(N!$HC$15:$HL$15,'Ciclo Semaforico'!AE$30,N!$HC65:$HL65)+SUMIF(E!$HC$15:$HL$15,'Ciclo Semaforico'!AE$30,E!$HC65:$HL65)+SUMIF(O!$HC$15:$HL$15,'Ciclo Semaforico'!AE$30,O!$HC65:$HL65)),(SUMIF(S!$HC$15:$HL$15,'Ciclo Semaforico'!AE$30,S!$HC65:$HL65)+SUMIF(N!$HC$15:$HL$15,'Ciclo Semaforico'!AE$30,N!$HC65:$HL65)+SUMIF(E!$HC$15:$HL$15,'Ciclo Semaforico'!AE$30,E!$HC65:$HL65)+SUMIF(O!$HC$15:$HL$15,'Ciclo Semaforico'!AE$30,O!$HC65:$HL65))*AE$31))</f>
        <v>#REF!</v>
      </c>
      <c r="AF90" s="245">
        <f>IF(AF$32="",IF(AF$31="",(SUMIF(S!$HC$15:$HL$15,'Ciclo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Semaforico'!AF$30,O!$HC65:$HL65))*AF$31),(SUMIF(S!$HC$15:$HL$15,'Ciclo Semaforico'!AF$32,S!$HC65:$HL65)+SUMIF(N!$HC$15:$HL$15,'Ciclo Semaforico'!AF$32,N!$HC65:$HL65)+SUMIF(E!$HC$15:$HL$15,'Ciclo Semaforico'!AF$32,E!$HC65:$HL65)+SUMIF(O!$HC$15:$HL$15,'Ciclo Semaforico'!AF$32,O!$HC65:$HL65))-IF(AF$31="",(SUMIF(S!$HC$15:$HL$15,'Ciclo Semaforico'!AF$30,S!$HC65:$HL65)+SUMIF(N!$HC$15:$HL$15,'Ciclo Semaforico'!AF$30,N!$HC65:$HL65)+SUMIF(E!$HC$15:$HL$15,'Ciclo Semaforico'!AF$30,E!$HC65:$HL65)+SUMIF(O!$HC$15:$HL$15,'Ciclo Semaforico'!AF$30,O!$HC65:$HL65)),(SUMIF(S!$HC$15:$HL$15,'Ciclo Semaforico'!AF$30,S!$HC65:$HL65)+SUMIF(N!$HC$15:$HL$15,'Ciclo Semaforico'!AF$30,N!$HC65:$HL65)+SUMIF(E!$HC$15:$HL$15,'Ciclo Semaforico'!AF$30,E!$HC65:$HL65)+SUMIF(O!$HC$15:$HL$15,'Ciclo Semaforico'!AF$30,O!$HC65:$HL65))*AF$31))</f>
        <v>0</v>
      </c>
      <c r="AG90" s="245">
        <f>IF(AG$32="",IF(AG$31="",(SUMIF(S!$HC$15:$HL$15,'Ciclo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Semaforico'!AG$30,O!$HC65:$HL65))*AG$31),(SUMIF(S!$HC$15:$HL$15,'Ciclo Semaforico'!AG$32,S!$HC65:$HL65)+SUMIF(N!$HC$15:$HL$15,'Ciclo Semaforico'!AG$32,N!$HC65:$HL65)+SUMIF(E!$HC$15:$HL$15,'Ciclo Semaforico'!AG$32,E!$HC65:$HL65)+SUMIF(O!$HC$15:$HL$15,'Ciclo Semaforico'!AG$32,O!$HC65:$HL65))-IF(AG$31="",(SUMIF(S!$HC$15:$HL$15,'Ciclo Semaforico'!AG$30,S!$HC65:$HL65)+SUMIF(N!$HC$15:$HL$15,'Ciclo Semaforico'!AG$30,N!$HC65:$HL65)+SUMIF(E!$HC$15:$HL$15,'Ciclo Semaforico'!AG$30,E!$HC65:$HL65)+SUMIF(O!$HC$15:$HL$15,'Ciclo Semaforico'!AG$30,O!$HC65:$HL65)),(SUMIF(S!$HC$15:$HL$15,'Ciclo Semaforico'!AG$30,S!$HC65:$HL65)+SUMIF(N!$HC$15:$HL$15,'Ciclo Semaforico'!AG$30,N!$HC65:$HL65)+SUMIF(E!$HC$15:$HL$15,'Ciclo Semaforico'!AG$30,E!$HC65:$HL65)+SUMIF(O!$HC$15:$HL$15,'Ciclo Semaforico'!AG$30,O!$HC65:$HL65))*AG$31))</f>
        <v>0</v>
      </c>
      <c r="AH90" s="245">
        <f>IF(AH$32="",IF(AH$31="",(SUMIF(S!$HC$15:$HL$15,'Ciclo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Semaforico'!AH$30,O!$HC65:$HL65))*AH$31),(SUMIF(S!$HC$15:$HL$15,'Ciclo Semaforico'!AH$32,S!$HC65:$HL65)+SUMIF(N!$HC$15:$HL$15,'Ciclo Semaforico'!AH$32,N!$HC65:$HL65)+SUMIF(E!$HC$15:$HL$15,'Ciclo Semaforico'!AH$32,E!$HC65:$HL65)+SUMIF(O!$HC$15:$HL$15,'Ciclo Semaforico'!AH$32,O!$HC65:$HL65))-IF(AH$31="",(SUMIF(S!$HC$15:$HL$15,'Ciclo Semaforico'!AH$30,S!$HC65:$HL65)+SUMIF(N!$HC$15:$HL$15,'Ciclo Semaforico'!AH$30,N!$HC65:$HL65)+SUMIF(E!$HC$15:$HL$15,'Ciclo Semaforico'!AH$30,E!$HC65:$HL65)+SUMIF(O!$HC$15:$HL$15,'Ciclo Semaforico'!AH$30,O!$HC65:$HL65)),(SUMIF(S!$HC$15:$HL$15,'Ciclo Semaforico'!AH$30,S!$HC65:$HL65)+SUMIF(N!$HC$15:$HL$15,'Ciclo Semaforico'!AH$30,N!$HC65:$HL65)+SUMIF(E!$HC$15:$HL$15,'Ciclo Semaforico'!AH$30,E!$HC65:$HL65)+SUMIF(O!$HC$15:$HL$15,'Ciclo Semaforico'!AH$30,O!$HC65:$HL65))*AH$31))</f>
        <v>0</v>
      </c>
      <c r="AI90" s="245">
        <f>IF(AI$32="",IF(AI$31="",(SUMIF(S!$HC$15:$HL$15,'Ciclo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Semaforico'!AI$30,O!$HC65:$HL65))*AI$31),(SUMIF(S!$HC$15:$HL$15,'Ciclo Semaforico'!AI$32,S!$HC65:$HL65)+SUMIF(N!$HC$15:$HL$15,'Ciclo Semaforico'!AI$32,N!$HC65:$HL65)+SUMIF(E!$HC$15:$HL$15,'Ciclo Semaforico'!AI$32,E!$HC65:$HL65)+SUMIF(O!$HC$15:$HL$15,'Ciclo Semaforico'!AI$32,O!$HC65:$HL65))-IF(AI$31="",(SUMIF(S!$HC$15:$HL$15,'Ciclo Semaforico'!AI$30,S!$HC65:$HL65)+SUMIF(N!$HC$15:$HL$15,'Ciclo Semaforico'!AI$30,N!$HC65:$HL65)+SUMIF(E!$HC$15:$HL$15,'Ciclo Semaforico'!AI$30,E!$HC65:$HL65)+SUMIF(O!$HC$15:$HL$15,'Ciclo Semaforico'!AI$30,O!$HC65:$HL65)),(SUMIF(S!$HC$15:$HL$15,'Ciclo Semaforico'!AI$30,S!$HC65:$HL65)+SUMIF(N!$HC$15:$HL$15,'Ciclo Semaforico'!AI$30,N!$HC65:$HL65)+SUMIF(E!$HC$15:$HL$15,'Ciclo Semaforico'!AI$30,E!$HC65:$HL65)+SUMIF(O!$HC$15:$HL$15,'Ciclo Semaforico'!AI$30,O!$HC65:$HL65))*AI$31))</f>
        <v>0</v>
      </c>
      <c r="AJ90" s="245">
        <f>IF(AJ$32="",IF(AJ$31="",(SUMIF(S!$HC$15:$HL$15,'Ciclo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Semaforico'!AJ$30,O!$HC65:$HL65))*AJ$31),(SUMIF(S!$HC$15:$HL$15,'Ciclo Semaforico'!AJ$32,S!$HC65:$HL65)+SUMIF(N!$HC$15:$HL$15,'Ciclo Semaforico'!AJ$32,N!$HC65:$HL65)+SUMIF(E!$HC$15:$HL$15,'Ciclo Semaforico'!AJ$32,E!$HC65:$HL65)+SUMIF(O!$HC$15:$HL$15,'Ciclo Semaforico'!AJ$32,O!$HC65:$HL65))-IF(AJ$31="",(SUMIF(S!$HC$15:$HL$15,'Ciclo Semaforico'!AJ$30,S!$HC65:$HL65)+SUMIF(N!$HC$15:$HL$15,'Ciclo Semaforico'!AJ$30,N!$HC65:$HL65)+SUMIF(E!$HC$15:$HL$15,'Ciclo Semaforico'!AJ$30,E!$HC65:$HL65)+SUMIF(O!$HC$15:$HL$15,'Ciclo Semaforico'!AJ$30,O!$HC65:$HL65)),(SUMIF(S!$HC$15:$HL$15,'Ciclo Semaforico'!AJ$30,S!$HC65:$HL65)+SUMIF(N!$HC$15:$HL$15,'Ciclo Semaforico'!AJ$30,N!$HC65:$HL65)+SUMIF(E!$HC$15:$HL$15,'Ciclo Semaforico'!AJ$30,E!$HC65:$HL65)+SUMIF(O!$HC$15:$HL$15,'Ciclo Semaforico'!AJ$30,O!$HC65:$HL65))*AJ$31))</f>
        <v>0</v>
      </c>
      <c r="AK90" s="245">
        <f>IF(AK$32="",IF(AK$31="",(SUMIF(S!$HC$15:$HL$15,'Ciclo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Semaforico'!AK$30,O!$HC65:$HL65))*AK$31),(SUMIF(S!$HC$15:$HL$15,'Ciclo Semaforico'!AK$32,S!$HC65:$HL65)+SUMIF(N!$HC$15:$HL$15,'Ciclo Semaforico'!AK$32,N!$HC65:$HL65)+SUMIF(E!$HC$15:$HL$15,'Ciclo Semaforico'!AK$32,E!$HC65:$HL65)+SUMIF(O!$HC$15:$HL$15,'Ciclo Semaforico'!AK$32,O!$HC65:$HL65))-IF(AK$31="",(SUMIF(S!$HC$15:$HL$15,'Ciclo Semaforico'!AK$30,S!$HC65:$HL65)+SUMIF(N!$HC$15:$HL$15,'Ciclo Semaforico'!AK$30,N!$HC65:$HL65)+SUMIF(E!$HC$15:$HL$15,'Ciclo Semaforico'!AK$30,E!$HC65:$HL65)+SUMIF(O!$HC$15:$HL$15,'Ciclo Semaforico'!AK$30,O!$HC65:$HL65)),(SUMIF(S!$HC$15:$HL$15,'Ciclo Semaforico'!AK$30,S!$HC65:$HL65)+SUMIF(N!$HC$15:$HL$15,'Ciclo Semaforico'!AK$30,N!$HC65:$HL65)+SUMIF(E!$HC$15:$HL$15,'Ciclo Semaforico'!AK$30,E!$HC65:$HL65)+SUMIF(O!$HC$15:$HL$15,'Ciclo Semaforico'!AK$30,O!$HC65:$HL65))*AK$31))</f>
        <v>0</v>
      </c>
      <c r="AL90" s="246">
        <f>IF(AL$32="",IF(AL$31="",(SUMIF(S!$HC$15:$HL$15,'Ciclo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Semaforico'!AL$30,O!$HC65:$HL65))*AL$31),(SUMIF(S!$HC$15:$HL$15,'Ciclo Semaforico'!AL$32,S!$HC65:$HL65)+SUMIF(N!$HC$15:$HL$15,'Ciclo Semaforico'!AL$32,N!$HC65:$HL65)+SUMIF(E!$HC$15:$HL$15,'Ciclo Semaforico'!AL$32,E!$HC65:$HL65)+SUMIF(O!$HC$15:$HL$15,'Ciclo Semaforico'!AL$32,O!$HC65:$HL65))-IF(AL$31="",(SUMIF(S!$HC$15:$HL$15,'Ciclo Semaforico'!AL$30,S!$HC65:$HL65)+SUMIF(N!$HC$15:$HL$15,'Ciclo Semaforico'!AL$30,N!$HC65:$HL65)+SUMIF(E!$HC$15:$HL$15,'Ciclo Semaforico'!AL$30,E!$HC65:$HL65)+SUMIF(O!$HC$15:$HL$15,'Ciclo Semaforico'!AL$30,O!$HC65:$HL65)),(SUMIF(S!$HC$15:$HL$15,'Ciclo Semaforico'!AL$30,S!$HC65:$HL65)+SUMIF(N!$HC$15:$HL$15,'Ciclo Semaforico'!AL$30,N!$HC65:$HL65)+SUMIF(E!$HC$15:$HL$15,'Ciclo Semaforico'!AL$30,E!$HC65:$HL65)+SUMIF(O!$HC$15:$HL$15,'Ciclo Semaforico'!AL$30,O!$HC65:$HL65))*AL$31))</f>
        <v>0</v>
      </c>
      <c r="AM90" s="244">
        <f>IF(AM$32="",IF(AM$31="",(SUMIF(S!$HC$15:$HL$15,'Ciclo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Semaforico'!AM$30,O!$HC65:$HL65))*AM$31),(SUMIF(S!$HC$15:$HL$15,'Ciclo Semaforico'!AM$32,S!$HC65:$HL65)+SUMIF(N!$HC$15:$HL$15,'Ciclo Semaforico'!AM$32,N!$HC65:$HL65)+SUMIF(E!$HC$15:$HL$15,'Ciclo Semaforico'!AM$32,E!$HC65:$HL65)+SUMIF(O!$HC$15:$HL$15,'Ciclo Semaforico'!AM$32,O!$HC65:$HL65))-IF(AM$31="",(SUMIF(S!$HC$15:$HL$15,'Ciclo Semaforico'!AM$30,S!$HC65:$HL65)+SUMIF(N!$HC$15:$HL$15,'Ciclo Semaforico'!AM$30,N!$HC65:$HL65)+SUMIF(E!$HC$15:$HL$15,'Ciclo Semaforico'!AM$30,E!$HC65:$HL65)+SUMIF(O!$HC$15:$HL$15,'Ciclo Semaforico'!AM$30,O!$HC65:$HL65)),(SUMIF(S!$HC$15:$HL$15,'Ciclo Semaforico'!AM$30,S!$HC65:$HL65)+SUMIF(N!$HC$15:$HL$15,'Ciclo Semaforico'!AM$30,N!$HC65:$HL65)+SUMIF(E!$HC$15:$HL$15,'Ciclo Semaforico'!AM$30,E!$HC65:$HL65)+SUMIF(O!$HC$15:$HL$15,'Ciclo Semaforico'!AM$30,O!$HC65:$HL65))*AM$31))</f>
        <v>0</v>
      </c>
      <c r="AN90" s="245">
        <f>IF(AN$32="",IF(AN$31="",(SUMIF(S!$HC$15:$HL$15,'Ciclo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Semaforico'!AN$30,O!$HC65:$HL65))*AN$31),(SUMIF(S!$HC$15:$HL$15,'Ciclo Semaforico'!AN$32,S!$HC65:$HL65)+SUMIF(N!$HC$15:$HL$15,'Ciclo Semaforico'!AN$32,N!$HC65:$HL65)+SUMIF(E!$HC$15:$HL$15,'Ciclo Semaforico'!AN$32,E!$HC65:$HL65)+SUMIF(O!$HC$15:$HL$15,'Ciclo Semaforico'!AN$32,O!$HC65:$HL65))-IF(AN$31="",(SUMIF(S!$HC$15:$HL$15,'Ciclo Semaforico'!AN$30,S!$HC65:$HL65)+SUMIF(N!$HC$15:$HL$15,'Ciclo Semaforico'!AN$30,N!$HC65:$HL65)+SUMIF(E!$HC$15:$HL$15,'Ciclo Semaforico'!AN$30,E!$HC65:$HL65)+SUMIF(O!$HC$15:$HL$15,'Ciclo Semaforico'!AN$30,O!$HC65:$HL65)),(SUMIF(S!$HC$15:$HL$15,'Ciclo Semaforico'!AN$30,S!$HC65:$HL65)+SUMIF(N!$HC$15:$HL$15,'Ciclo Semaforico'!AN$30,N!$HC65:$HL65)+SUMIF(E!$HC$15:$HL$15,'Ciclo Semaforico'!AN$30,E!$HC65:$HL65)+SUMIF(O!$HC$15:$HL$15,'Ciclo Semaforico'!AN$30,O!$HC65:$HL65))*AN$31))</f>
        <v>0</v>
      </c>
      <c r="AO90" s="245">
        <f>IF(AO$32="",IF(AO$31="",(SUMIF(S!$HC$15:$HL$15,'Ciclo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Semaforico'!AO$30,O!$HC65:$HL65))*AO$31),(SUMIF(S!$HC$15:$HL$15,'Ciclo Semaforico'!AO$32,S!$HC65:$HL65)+SUMIF(N!$HC$15:$HL$15,'Ciclo Semaforico'!AO$32,N!$HC65:$HL65)+SUMIF(E!$HC$15:$HL$15,'Ciclo Semaforico'!AO$32,E!$HC65:$HL65)+SUMIF(O!$HC$15:$HL$15,'Ciclo Semaforico'!AO$32,O!$HC65:$HL65))-IF(AO$31="",(SUMIF(S!$HC$15:$HL$15,'Ciclo Semaforico'!AO$30,S!$HC65:$HL65)+SUMIF(N!$HC$15:$HL$15,'Ciclo Semaforico'!AO$30,N!$HC65:$HL65)+SUMIF(E!$HC$15:$HL$15,'Ciclo Semaforico'!AO$30,E!$HC65:$HL65)+SUMIF(O!$HC$15:$HL$15,'Ciclo Semaforico'!AO$30,O!$HC65:$HL65)),(SUMIF(S!$HC$15:$HL$15,'Ciclo Semaforico'!AO$30,S!$HC65:$HL65)+SUMIF(N!$HC$15:$HL$15,'Ciclo Semaforico'!AO$30,N!$HC65:$HL65)+SUMIF(E!$HC$15:$HL$15,'Ciclo Semaforico'!AO$30,E!$HC65:$HL65)+SUMIF(O!$HC$15:$HL$15,'Ciclo Semaforico'!AO$30,O!$HC65:$HL65))*AO$31))</f>
        <v>0</v>
      </c>
      <c r="AP90" s="245">
        <f>IF(AP$32="",IF(AP$31="",(SUMIF(S!$HC$15:$HL$15,'Ciclo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Semaforico'!AP$30,O!$HC65:$HL65))*AP$31),(SUMIF(S!$HC$15:$HL$15,'Ciclo Semaforico'!AP$32,S!$HC65:$HL65)+SUMIF(N!$HC$15:$HL$15,'Ciclo Semaforico'!AP$32,N!$HC65:$HL65)+SUMIF(E!$HC$15:$HL$15,'Ciclo Semaforico'!AP$32,E!$HC65:$HL65)+SUMIF(O!$HC$15:$HL$15,'Ciclo Semaforico'!AP$32,O!$HC65:$HL65))-IF(AP$31="",(SUMIF(S!$HC$15:$HL$15,'Ciclo Semaforico'!AP$30,S!$HC65:$HL65)+SUMIF(N!$HC$15:$HL$15,'Ciclo Semaforico'!AP$30,N!$HC65:$HL65)+SUMIF(E!$HC$15:$HL$15,'Ciclo Semaforico'!AP$30,E!$HC65:$HL65)+SUMIF(O!$HC$15:$HL$15,'Ciclo Semaforico'!AP$30,O!$HC65:$HL65)),(SUMIF(S!$HC$15:$HL$15,'Ciclo Semaforico'!AP$30,S!$HC65:$HL65)+SUMIF(N!$HC$15:$HL$15,'Ciclo Semaforico'!AP$30,N!$HC65:$HL65)+SUMIF(E!$HC$15:$HL$15,'Ciclo Semaforico'!AP$30,E!$HC65:$HL65)+SUMIF(O!$HC$15:$HL$15,'Ciclo Semaforico'!AP$30,O!$HC65:$HL65))*AP$31))</f>
        <v>0</v>
      </c>
      <c r="AQ90" s="245">
        <f>IF(AQ$32="",IF(AQ$31="",(SUMIF(S!$HC$15:$HL$15,'Ciclo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Semaforico'!AQ$30,O!$HC65:$HL65))*AQ$31),(SUMIF(S!$HC$15:$HL$15,'Ciclo Semaforico'!AQ$32,S!$HC65:$HL65)+SUMIF(N!$HC$15:$HL$15,'Ciclo Semaforico'!AQ$32,N!$HC65:$HL65)+SUMIF(E!$HC$15:$HL$15,'Ciclo Semaforico'!AQ$32,E!$HC65:$HL65)+SUMIF(O!$HC$15:$HL$15,'Ciclo Semaforico'!AQ$32,O!$HC65:$HL65))-IF(AQ$31="",(SUMIF(S!$HC$15:$HL$15,'Ciclo Semaforico'!AQ$30,S!$HC65:$HL65)+SUMIF(N!$HC$15:$HL$15,'Ciclo Semaforico'!AQ$30,N!$HC65:$HL65)+SUMIF(E!$HC$15:$HL$15,'Ciclo Semaforico'!AQ$30,E!$HC65:$HL65)+SUMIF(O!$HC$15:$HL$15,'Ciclo Semaforico'!AQ$30,O!$HC65:$HL65)),(SUMIF(S!$HC$15:$HL$15,'Ciclo Semaforico'!AQ$30,S!$HC65:$HL65)+SUMIF(N!$HC$15:$HL$15,'Ciclo Semaforico'!AQ$30,N!$HC65:$HL65)+SUMIF(E!$HC$15:$HL$15,'Ciclo Semaforico'!AQ$30,E!$HC65:$HL65)+SUMIF(O!$HC$15:$HL$15,'Ciclo Semaforico'!AQ$30,O!$HC65:$HL65))*AQ$31))</f>
        <v>0</v>
      </c>
      <c r="AR90" s="245">
        <f>IF(AR$32="",IF(AR$31="",(SUMIF(S!$HC$15:$HL$15,'Ciclo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Semaforico'!AR$30,O!$HC65:$HL65))*AR$31),(SUMIF(S!$HC$15:$HL$15,'Ciclo Semaforico'!AR$32,S!$HC65:$HL65)+SUMIF(N!$HC$15:$HL$15,'Ciclo Semaforico'!AR$32,N!$HC65:$HL65)+SUMIF(E!$HC$15:$HL$15,'Ciclo Semaforico'!AR$32,E!$HC65:$HL65)+SUMIF(O!$HC$15:$HL$15,'Ciclo Semaforico'!AR$32,O!$HC65:$HL65))-IF(AR$31="",(SUMIF(S!$HC$15:$HL$15,'Ciclo Semaforico'!AR$30,S!$HC65:$HL65)+SUMIF(N!$HC$15:$HL$15,'Ciclo Semaforico'!AR$30,N!$HC65:$HL65)+SUMIF(E!$HC$15:$HL$15,'Ciclo Semaforico'!AR$30,E!$HC65:$HL65)+SUMIF(O!$HC$15:$HL$15,'Ciclo Semaforico'!AR$30,O!$HC65:$HL65)),(SUMIF(S!$HC$15:$HL$15,'Ciclo Semaforico'!AR$30,S!$HC65:$HL65)+SUMIF(N!$HC$15:$HL$15,'Ciclo Semaforico'!AR$30,N!$HC65:$HL65)+SUMIF(E!$HC$15:$HL$15,'Ciclo Semaforico'!AR$30,E!$HC65:$HL65)+SUMIF(O!$HC$15:$HL$15,'Ciclo Semaforico'!AR$30,O!$HC65:$HL65))*AR$31))</f>
        <v>0</v>
      </c>
      <c r="AS90" s="245">
        <f>IF(AS$32="",IF(AS$31="",(SUMIF(S!$HC$15:$HL$15,'Ciclo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Semaforico'!AS$30,O!$HC65:$HL65))*AS$31),(SUMIF(S!$HC$15:$HL$15,'Ciclo Semaforico'!AS$32,S!$HC65:$HL65)+SUMIF(N!$HC$15:$HL$15,'Ciclo Semaforico'!AS$32,N!$HC65:$HL65)+SUMIF(E!$HC$15:$HL$15,'Ciclo Semaforico'!AS$32,E!$HC65:$HL65)+SUMIF(O!$HC$15:$HL$15,'Ciclo Semaforico'!AS$32,O!$HC65:$HL65))-IF(AS$31="",(SUMIF(S!$HC$15:$HL$15,'Ciclo Semaforico'!AS$30,S!$HC65:$HL65)+SUMIF(N!$HC$15:$HL$15,'Ciclo Semaforico'!AS$30,N!$HC65:$HL65)+SUMIF(E!$HC$15:$HL$15,'Ciclo Semaforico'!AS$30,E!$HC65:$HL65)+SUMIF(O!$HC$15:$HL$15,'Ciclo Semaforico'!AS$30,O!$HC65:$HL65)),(SUMIF(S!$HC$15:$HL$15,'Ciclo Semaforico'!AS$30,S!$HC65:$HL65)+SUMIF(N!$HC$15:$HL$15,'Ciclo Semaforico'!AS$30,N!$HC65:$HL65)+SUMIF(E!$HC$15:$HL$15,'Ciclo Semaforico'!AS$30,E!$HC65:$HL65)+SUMIF(O!$HC$15:$HL$15,'Ciclo Semaforico'!AS$30,O!$HC65:$HL65))*AS$31))</f>
        <v>0</v>
      </c>
      <c r="AT90" s="245">
        <f>IF(AT$32="",IF(AT$31="",(SUMIF(S!$HC$15:$HL$15,'Ciclo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Semaforico'!AT$30,O!$HC65:$HL65))*AT$31),(SUMIF(S!$HC$15:$HL$15,'Ciclo Semaforico'!AT$32,S!$HC65:$HL65)+SUMIF(N!$HC$15:$HL$15,'Ciclo Semaforico'!AT$32,N!$HC65:$HL65)+SUMIF(E!$HC$15:$HL$15,'Ciclo Semaforico'!AT$32,E!$HC65:$HL65)+SUMIF(O!$HC$15:$HL$15,'Ciclo Semaforico'!AT$32,O!$HC65:$HL65))-IF(AT$31="",(SUMIF(S!$HC$15:$HL$15,'Ciclo Semaforico'!AT$30,S!$HC65:$HL65)+SUMIF(N!$HC$15:$HL$15,'Ciclo Semaforico'!AT$30,N!$HC65:$HL65)+SUMIF(E!$HC$15:$HL$15,'Ciclo Semaforico'!AT$30,E!$HC65:$HL65)+SUMIF(O!$HC$15:$HL$15,'Ciclo Semaforico'!AT$30,O!$HC65:$HL65)),(SUMIF(S!$HC$15:$HL$15,'Ciclo Semaforico'!AT$30,S!$HC65:$HL65)+SUMIF(N!$HC$15:$HL$15,'Ciclo Semaforico'!AT$30,N!$HC65:$HL65)+SUMIF(E!$HC$15:$HL$15,'Ciclo Semaforico'!AT$30,E!$HC65:$HL65)+SUMIF(O!$HC$15:$HL$15,'Ciclo Semaforico'!AT$30,O!$HC65:$HL65))*AT$31))</f>
        <v>0</v>
      </c>
      <c r="AU90" s="245">
        <f>IF(AU$32="",IF(AU$31="",(SUMIF(S!$HC$15:$HL$15,'Ciclo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Semaforico'!AU$30,O!$HC65:$HL65))*AU$31),(SUMIF(S!$HC$15:$HL$15,'Ciclo Semaforico'!AU$32,S!$HC65:$HL65)+SUMIF(N!$HC$15:$HL$15,'Ciclo Semaforico'!AU$32,N!$HC65:$HL65)+SUMIF(E!$HC$15:$HL$15,'Ciclo Semaforico'!AU$32,E!$HC65:$HL65)+SUMIF(O!$HC$15:$HL$15,'Ciclo Semaforico'!AU$32,O!$HC65:$HL65))-IF(AU$31="",(SUMIF(S!$HC$15:$HL$15,'Ciclo Semaforico'!AU$30,S!$HC65:$HL65)+SUMIF(N!$HC$15:$HL$15,'Ciclo Semaforico'!AU$30,N!$HC65:$HL65)+SUMIF(E!$HC$15:$HL$15,'Ciclo Semaforico'!AU$30,E!$HC65:$HL65)+SUMIF(O!$HC$15:$HL$15,'Ciclo Semaforico'!AU$30,O!$HC65:$HL65)),(SUMIF(S!$HC$15:$HL$15,'Ciclo Semaforico'!AU$30,S!$HC65:$HL65)+SUMIF(N!$HC$15:$HL$15,'Ciclo Semaforico'!AU$30,N!$HC65:$HL65)+SUMIF(E!$HC$15:$HL$15,'Ciclo Semaforico'!AU$30,E!$HC65:$HL65)+SUMIF(O!$HC$15:$HL$15,'Ciclo Semaforico'!AU$30,O!$HC65:$HL65))*AU$31))</f>
        <v>0</v>
      </c>
      <c r="AV90" s="245">
        <f>IF(AV$32="",IF(AV$31="",(SUMIF(S!$HC$15:$HL$15,'Ciclo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Semaforico'!AV$30,O!$HC65:$HL65))*AV$31),(SUMIF(S!$HC$15:$HL$15,'Ciclo Semaforico'!AV$32,S!$HC65:$HL65)+SUMIF(N!$HC$15:$HL$15,'Ciclo Semaforico'!AV$32,N!$HC65:$HL65)+SUMIF(E!$HC$15:$HL$15,'Ciclo Semaforico'!AV$32,E!$HC65:$HL65)+SUMIF(O!$HC$15:$HL$15,'Ciclo Semaforico'!AV$32,O!$HC65:$HL65))-IF(AV$31="",(SUMIF(S!$HC$15:$HL$15,'Ciclo Semaforico'!AV$30,S!$HC65:$HL65)+SUMIF(N!$HC$15:$HL$15,'Ciclo Semaforico'!AV$30,N!$HC65:$HL65)+SUMIF(E!$HC$15:$HL$15,'Ciclo Semaforico'!AV$30,E!$HC65:$HL65)+SUMIF(O!$HC$15:$HL$15,'Ciclo Semaforico'!AV$30,O!$HC65:$HL65)),(SUMIF(S!$HC$15:$HL$15,'Ciclo Semaforico'!AV$30,S!$HC65:$HL65)+SUMIF(N!$HC$15:$HL$15,'Ciclo Semaforico'!AV$30,N!$HC65:$HL65)+SUMIF(E!$HC$15:$HL$15,'Ciclo Semaforico'!AV$30,E!$HC65:$HL65)+SUMIF(O!$HC$15:$HL$15,'Ciclo Semaforico'!AV$30,O!$HC65:$HL65))*AV$31))</f>
        <v>0</v>
      </c>
      <c r="AW90" s="245">
        <f>IF(AW$32="",IF(AW$31="",(SUMIF(S!$HC$15:$HL$15,'Ciclo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Semaforico'!AW$30,O!$HC65:$HL65))*AW$31),(SUMIF(S!$HC$15:$HL$15,'Ciclo Semaforico'!AW$32,S!$HC65:$HL65)+SUMIF(N!$HC$15:$HL$15,'Ciclo Semaforico'!AW$32,N!$HC65:$HL65)+SUMIF(E!$HC$15:$HL$15,'Ciclo Semaforico'!AW$32,E!$HC65:$HL65)+SUMIF(O!$HC$15:$HL$15,'Ciclo Semaforico'!AW$32,O!$HC65:$HL65))-IF(AW$31="",(SUMIF(S!$HC$15:$HL$15,'Ciclo Semaforico'!AW$30,S!$HC65:$HL65)+SUMIF(N!$HC$15:$HL$15,'Ciclo Semaforico'!AW$30,N!$HC65:$HL65)+SUMIF(E!$HC$15:$HL$15,'Ciclo Semaforico'!AW$30,E!$HC65:$HL65)+SUMIF(O!$HC$15:$HL$15,'Ciclo Semaforico'!AW$30,O!$HC65:$HL65)),(SUMIF(S!$HC$15:$HL$15,'Ciclo Semaforico'!AW$30,S!$HC65:$HL65)+SUMIF(N!$HC$15:$HL$15,'Ciclo Semaforico'!AW$30,N!$HC65:$HL65)+SUMIF(E!$HC$15:$HL$15,'Ciclo Semaforico'!AW$30,E!$HC65:$HL65)+SUMIF(O!$HC$15:$HL$15,'Ciclo Semaforico'!AW$30,O!$HC65:$HL65))*AW$31))</f>
        <v>0</v>
      </c>
      <c r="AX90" s="246">
        <f>IF(AX$32="",IF(AX$31="",(SUMIF(S!$HC$15:$HL$15,'Ciclo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Semaforico'!AX$30,O!$HC65:$HL65))*AX$31),(SUMIF(S!$HC$15:$HL$15,'Ciclo Semaforico'!AX$32,S!$HC65:$HL65)+SUMIF(N!$HC$15:$HL$15,'Ciclo Semaforico'!AX$32,N!$HC65:$HL65)+SUMIF(E!$HC$15:$HL$15,'Ciclo Semaforico'!AX$32,E!$HC65:$HL65)+SUMIF(O!$HC$15:$HL$15,'Ciclo Semaforico'!AX$32,O!$HC65:$HL65))-IF(AX$31="",(SUMIF(S!$HC$15:$HL$15,'Ciclo Semaforico'!AX$30,S!$HC65:$HL65)+SUMIF(N!$HC$15:$HL$15,'Ciclo Semaforico'!AX$30,N!$HC65:$HL65)+SUMIF(E!$HC$15:$HL$15,'Ciclo Semaforico'!AX$30,E!$HC65:$HL65)+SUMIF(O!$HC$15:$HL$15,'Ciclo Semaforico'!AX$30,O!$HC65:$HL65)),(SUMIF(S!$HC$15:$HL$15,'Ciclo Semaforico'!AX$30,S!$HC65:$HL65)+SUMIF(N!$HC$15:$HL$15,'Ciclo Semaforico'!AX$30,N!$HC65:$HL65)+SUMIF(E!$HC$15:$HL$15,'Ciclo Semaforico'!AX$30,E!$HC65:$HL65)+SUMIF(O!$HC$15:$HL$15,'Ciclo Semaforico'!AX$30,O!$HC65:$HL65))*AX$31))</f>
        <v>0</v>
      </c>
      <c r="AY90" s="244" t="e">
        <f>IF(AY$32="",IF(AY$31="",(SUMIF(S!$HC$15:$HL$15,'Ciclo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Semaforico'!AY$30,O!$HC65:$HL65))*AY$31),(SUMIF(S!$HC$15:$HL$15,'Ciclo Semaforico'!AY$32,S!$HC65:$HL65)+SUMIF(N!$HC$15:$HL$15,'Ciclo Semaforico'!AY$32,N!$HC65:$HL65)+SUMIF(E!$HC$15:$HL$15,'Ciclo Semaforico'!AY$32,E!$HC65:$HL65)+SUMIF(O!$HC$15:$HL$15,'Ciclo Semaforico'!AY$32,O!$HC65:$HL65))-IF(AY$31="",(SUMIF(S!$HC$15:$HL$15,'Ciclo Semaforico'!AY$30,S!$HC65:$HL65)+SUMIF(N!$HC$15:$HL$15,'Ciclo Semaforico'!AY$30,N!$HC65:$HL65)+SUMIF(E!$HC$15:$HL$15,'Ciclo Semaforico'!AY$30,E!$HC65:$HL65)+SUMIF(O!$HC$15:$HL$15,'Ciclo Semaforico'!AY$30,O!$HC65:$HL65)),(SUMIF(S!$HC$15:$HL$15,'Ciclo Semaforico'!AY$30,S!$HC65:$HL65)+SUMIF(N!$HC$15:$HL$15,'Ciclo Semaforico'!AY$30,N!$HC65:$HL65)+SUMIF(E!$HC$15:$HL$15,'Ciclo Semaforico'!AY$30,E!$HC65:$HL65)+SUMIF(O!$HC$15:$HL$15,'Ciclo Semaforico'!AY$30,O!$HC65:$HL65))*AY$31))</f>
        <v>#REF!</v>
      </c>
      <c r="AZ90" s="245" t="e">
        <f>IF(AZ$32="",IF(AZ$31="",(SUMIF(S!$HC$15:$HL$15,'Ciclo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Semaforico'!AZ$30,O!$HC65:$HL65))*AZ$31),(SUMIF(S!$HC$15:$HL$15,'Ciclo Semaforico'!AZ$32,S!$HC65:$HL65)+SUMIF(N!$HC$15:$HL$15,'Ciclo Semaforico'!AZ$32,N!$HC65:$HL65)+SUMIF(E!$HC$15:$HL$15,'Ciclo Semaforico'!AZ$32,E!$HC65:$HL65)+SUMIF(O!$HC$15:$HL$15,'Ciclo Semaforico'!AZ$32,O!$HC65:$HL65))-IF(AZ$31="",(SUMIF(S!$HC$15:$HL$15,'Ciclo Semaforico'!AZ$30,S!$HC65:$HL65)+SUMIF(N!$HC$15:$HL$15,'Ciclo Semaforico'!AZ$30,N!$HC65:$HL65)+SUMIF(E!$HC$15:$HL$15,'Ciclo Semaforico'!AZ$30,E!$HC65:$HL65)+SUMIF(O!$HC$15:$HL$15,'Ciclo Semaforico'!AZ$30,O!$HC65:$HL65)),(SUMIF(S!$HC$15:$HL$15,'Ciclo Semaforico'!AZ$30,S!$HC65:$HL65)+SUMIF(N!$HC$15:$HL$15,'Ciclo Semaforico'!AZ$30,N!$HC65:$HL65)+SUMIF(E!$HC$15:$HL$15,'Ciclo Semaforico'!AZ$30,E!$HC65:$HL65)+SUMIF(O!$HC$15:$HL$15,'Ciclo Semaforico'!AZ$30,O!$HC65:$HL65))*AZ$31))</f>
        <v>#REF!</v>
      </c>
      <c r="BA90" s="245" t="e">
        <f>IF(BA$32="",IF(BA$31="",(SUMIF(S!$HC$15:$HL$15,'Ciclo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Semaforico'!BA$30,O!$HC65:$HL65))*BA$31),(SUMIF(S!$HC$15:$HL$15,'Ciclo Semaforico'!BA$32,S!$HC65:$HL65)+SUMIF(N!$HC$15:$HL$15,'Ciclo Semaforico'!BA$32,N!$HC65:$HL65)+SUMIF(E!$HC$15:$HL$15,'Ciclo Semaforico'!BA$32,E!$HC65:$HL65)+SUMIF(O!$HC$15:$HL$15,'Ciclo Semaforico'!BA$32,O!$HC65:$HL65))-IF(BA$31="",(SUMIF(S!$HC$15:$HL$15,'Ciclo Semaforico'!BA$30,S!$HC65:$HL65)+SUMIF(N!$HC$15:$HL$15,'Ciclo Semaforico'!BA$30,N!$HC65:$HL65)+SUMIF(E!$HC$15:$HL$15,'Ciclo Semaforico'!BA$30,E!$HC65:$HL65)+SUMIF(O!$HC$15:$HL$15,'Ciclo Semaforico'!BA$30,O!$HC65:$HL65)),(SUMIF(S!$HC$15:$HL$15,'Ciclo Semaforico'!BA$30,S!$HC65:$HL65)+SUMIF(N!$HC$15:$HL$15,'Ciclo Semaforico'!BA$30,N!$HC65:$HL65)+SUMIF(E!$HC$15:$HL$15,'Ciclo Semaforico'!BA$30,E!$HC65:$HL65)+SUMIF(O!$HC$15:$HL$15,'Ciclo Semaforico'!BA$30,O!$HC65:$HL65))*BA$31))</f>
        <v>#REF!</v>
      </c>
      <c r="BB90" s="245" t="e">
        <f>IF(BB$32="",IF(BB$31="",(SUMIF(S!$HC$15:$HL$15,'Ciclo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Semaforico'!BB$30,O!$HC65:$HL65))*BB$31),(SUMIF(S!$HC$15:$HL$15,'Ciclo Semaforico'!BB$32,S!$HC65:$HL65)+SUMIF(N!$HC$15:$HL$15,'Ciclo Semaforico'!BB$32,N!$HC65:$HL65)+SUMIF(E!$HC$15:$HL$15,'Ciclo Semaforico'!BB$32,E!$HC65:$HL65)+SUMIF(O!$HC$15:$HL$15,'Ciclo Semaforico'!BB$32,O!$HC65:$HL65))-IF(BB$31="",(SUMIF(S!$HC$15:$HL$15,'Ciclo Semaforico'!BB$30,S!$HC65:$HL65)+SUMIF(N!$HC$15:$HL$15,'Ciclo Semaforico'!BB$30,N!$HC65:$HL65)+SUMIF(E!$HC$15:$HL$15,'Ciclo Semaforico'!BB$30,E!$HC65:$HL65)+SUMIF(O!$HC$15:$HL$15,'Ciclo Semaforico'!BB$30,O!$HC65:$HL65)),(SUMIF(S!$HC$15:$HL$15,'Ciclo Semaforico'!BB$30,S!$HC65:$HL65)+SUMIF(N!$HC$15:$HL$15,'Ciclo Semaforico'!BB$30,N!$HC65:$HL65)+SUMIF(E!$HC$15:$HL$15,'Ciclo Semaforico'!BB$30,E!$HC65:$HL65)+SUMIF(O!$HC$15:$HL$15,'Ciclo Semaforico'!BB$30,O!$HC65:$HL65))*BB$31))</f>
        <v>#REF!</v>
      </c>
      <c r="BC90" s="245" t="e">
        <f>IF(BC$32="",IF(BC$31="",(SUMIF(S!$HC$15:$HL$15,'Ciclo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Semaforico'!BC$30,O!$HC65:$HL65))*BC$31),(SUMIF(S!$HC$15:$HL$15,'Ciclo Semaforico'!BC$32,S!$HC65:$HL65)+SUMIF(N!$HC$15:$HL$15,'Ciclo Semaforico'!BC$32,N!$HC65:$HL65)+SUMIF(E!$HC$15:$HL$15,'Ciclo Semaforico'!BC$32,E!$HC65:$HL65)+SUMIF(O!$HC$15:$HL$15,'Ciclo Semaforico'!BC$32,O!$HC65:$HL65))-IF(BC$31="",(SUMIF(S!$HC$15:$HL$15,'Ciclo Semaforico'!BC$30,S!$HC65:$HL65)+SUMIF(N!$HC$15:$HL$15,'Ciclo Semaforico'!BC$30,N!$HC65:$HL65)+SUMIF(E!$HC$15:$HL$15,'Ciclo Semaforico'!BC$30,E!$HC65:$HL65)+SUMIF(O!$HC$15:$HL$15,'Ciclo Semaforico'!BC$30,O!$HC65:$HL65)),(SUMIF(S!$HC$15:$HL$15,'Ciclo Semaforico'!BC$30,S!$HC65:$HL65)+SUMIF(N!$HC$15:$HL$15,'Ciclo Semaforico'!BC$30,N!$HC65:$HL65)+SUMIF(E!$HC$15:$HL$15,'Ciclo Semaforico'!BC$30,E!$HC65:$HL65)+SUMIF(O!$HC$15:$HL$15,'Ciclo Semaforico'!BC$30,O!$HC65:$HL65))*BC$31))</f>
        <v>#REF!</v>
      </c>
      <c r="BD90" s="245" t="e">
        <f>IF(BD$32="",IF(BD$31="",(SUMIF(S!$HC$15:$HL$15,'Ciclo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Semaforico'!BD$30,O!$HC65:$HL65))*BD$31),(SUMIF(S!$HC$15:$HL$15,'Ciclo Semaforico'!BD$32,S!$HC65:$HL65)+SUMIF(N!$HC$15:$HL$15,'Ciclo Semaforico'!BD$32,N!$HC65:$HL65)+SUMIF(E!$HC$15:$HL$15,'Ciclo Semaforico'!BD$32,E!$HC65:$HL65)+SUMIF(O!$HC$15:$HL$15,'Ciclo Semaforico'!BD$32,O!$HC65:$HL65))-IF(BD$31="",(SUMIF(S!$HC$15:$HL$15,'Ciclo Semaforico'!BD$30,S!$HC65:$HL65)+SUMIF(N!$HC$15:$HL$15,'Ciclo Semaforico'!BD$30,N!$HC65:$HL65)+SUMIF(E!$HC$15:$HL$15,'Ciclo Semaforico'!BD$30,E!$HC65:$HL65)+SUMIF(O!$HC$15:$HL$15,'Ciclo Semaforico'!BD$30,O!$HC65:$HL65)),(SUMIF(S!$HC$15:$HL$15,'Ciclo Semaforico'!BD$30,S!$HC65:$HL65)+SUMIF(N!$HC$15:$HL$15,'Ciclo Semaforico'!BD$30,N!$HC65:$HL65)+SUMIF(E!$HC$15:$HL$15,'Ciclo Semaforico'!BD$30,E!$HC65:$HL65)+SUMIF(O!$HC$15:$HL$15,'Ciclo Semaforico'!BD$30,O!$HC65:$HL65))*BD$31))</f>
        <v>#REF!</v>
      </c>
      <c r="BE90" s="245">
        <f>IF(BE$32="",IF(BE$31="",(SUMIF(S!$HC$15:$HL$15,'Ciclo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Semaforico'!BE$30,O!$HC65:$HL65))*BE$31),(SUMIF(S!$HC$15:$HL$15,'Ciclo Semaforico'!BE$32,S!$HC65:$HL65)+SUMIF(N!$HC$15:$HL$15,'Ciclo Semaforico'!BE$32,N!$HC65:$HL65)+SUMIF(E!$HC$15:$HL$15,'Ciclo Semaforico'!BE$32,E!$HC65:$HL65)+SUMIF(O!$HC$15:$HL$15,'Ciclo Semaforico'!BE$32,O!$HC65:$HL65))-IF(BE$31="",(SUMIF(S!$HC$15:$HL$15,'Ciclo Semaforico'!BE$30,S!$HC65:$HL65)+SUMIF(N!$HC$15:$HL$15,'Ciclo Semaforico'!BE$30,N!$HC65:$HL65)+SUMIF(E!$HC$15:$HL$15,'Ciclo Semaforico'!BE$30,E!$HC65:$HL65)+SUMIF(O!$HC$15:$HL$15,'Ciclo Semaforico'!BE$30,O!$HC65:$HL65)),(SUMIF(S!$HC$15:$HL$15,'Ciclo Semaforico'!BE$30,S!$HC65:$HL65)+SUMIF(N!$HC$15:$HL$15,'Ciclo Semaforico'!BE$30,N!$HC65:$HL65)+SUMIF(E!$HC$15:$HL$15,'Ciclo Semaforico'!BE$30,E!$HC65:$HL65)+SUMIF(O!$HC$15:$HL$15,'Ciclo Semaforico'!BE$30,O!$HC65:$HL65))*BE$31))</f>
        <v>0</v>
      </c>
      <c r="BF90" s="245">
        <f>IF(BF$32="",IF(BF$31="",(SUMIF(S!$HC$15:$HL$15,'Ciclo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Semaforico'!BF$30,O!$HC65:$HL65))*BF$31),(SUMIF(S!$HC$15:$HL$15,'Ciclo Semaforico'!BF$32,S!$HC65:$HL65)+SUMIF(N!$HC$15:$HL$15,'Ciclo Semaforico'!BF$32,N!$HC65:$HL65)+SUMIF(E!$HC$15:$HL$15,'Ciclo Semaforico'!BF$32,E!$HC65:$HL65)+SUMIF(O!$HC$15:$HL$15,'Ciclo Semaforico'!BF$32,O!$HC65:$HL65))-IF(BF$31="",(SUMIF(S!$HC$15:$HL$15,'Ciclo Semaforico'!BF$30,S!$HC65:$HL65)+SUMIF(N!$HC$15:$HL$15,'Ciclo Semaforico'!BF$30,N!$HC65:$HL65)+SUMIF(E!$HC$15:$HL$15,'Ciclo Semaforico'!BF$30,E!$HC65:$HL65)+SUMIF(O!$HC$15:$HL$15,'Ciclo Semaforico'!BF$30,O!$HC65:$HL65)),(SUMIF(S!$HC$15:$HL$15,'Ciclo Semaforico'!BF$30,S!$HC65:$HL65)+SUMIF(N!$HC$15:$HL$15,'Ciclo Semaforico'!BF$30,N!$HC65:$HL65)+SUMIF(E!$HC$15:$HL$15,'Ciclo Semaforico'!BF$30,E!$HC65:$HL65)+SUMIF(O!$HC$15:$HL$15,'Ciclo Semaforico'!BF$30,O!$HC65:$HL65))*BF$31))</f>
        <v>0</v>
      </c>
      <c r="BG90" s="245">
        <f>IF(BG$32="",IF(BG$31="",(SUMIF(S!$HC$15:$HL$15,'Ciclo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Semaforico'!BG$30,O!$HC65:$HL65))*BG$31),(SUMIF(S!$HC$15:$HL$15,'Ciclo Semaforico'!BG$32,S!$HC65:$HL65)+SUMIF(N!$HC$15:$HL$15,'Ciclo Semaforico'!BG$32,N!$HC65:$HL65)+SUMIF(E!$HC$15:$HL$15,'Ciclo Semaforico'!BG$32,E!$HC65:$HL65)+SUMIF(O!$HC$15:$HL$15,'Ciclo Semaforico'!BG$32,O!$HC65:$HL65))-IF(BG$31="",(SUMIF(S!$HC$15:$HL$15,'Ciclo Semaforico'!BG$30,S!$HC65:$HL65)+SUMIF(N!$HC$15:$HL$15,'Ciclo Semaforico'!BG$30,N!$HC65:$HL65)+SUMIF(E!$HC$15:$HL$15,'Ciclo Semaforico'!BG$30,E!$HC65:$HL65)+SUMIF(O!$HC$15:$HL$15,'Ciclo Semaforico'!BG$30,O!$HC65:$HL65)),(SUMIF(S!$HC$15:$HL$15,'Ciclo Semaforico'!BG$30,S!$HC65:$HL65)+SUMIF(N!$HC$15:$HL$15,'Ciclo Semaforico'!BG$30,N!$HC65:$HL65)+SUMIF(E!$HC$15:$HL$15,'Ciclo Semaforico'!BG$30,E!$HC65:$HL65)+SUMIF(O!$HC$15:$HL$15,'Ciclo Semaforico'!BG$30,O!$HC65:$HL65))*BG$31))</f>
        <v>0</v>
      </c>
      <c r="BH90" s="245">
        <f>IF(BH$32="",IF(BH$31="",(SUMIF(S!$HC$15:$HL$15,'Ciclo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Semaforico'!BH$30,O!$HC65:$HL65))*BH$31),(SUMIF(S!$HC$15:$HL$15,'Ciclo Semaforico'!BH$32,S!$HC65:$HL65)+SUMIF(N!$HC$15:$HL$15,'Ciclo Semaforico'!BH$32,N!$HC65:$HL65)+SUMIF(E!$HC$15:$HL$15,'Ciclo Semaforico'!BH$32,E!$HC65:$HL65)+SUMIF(O!$HC$15:$HL$15,'Ciclo Semaforico'!BH$32,O!$HC65:$HL65))-IF(BH$31="",(SUMIF(S!$HC$15:$HL$15,'Ciclo Semaforico'!BH$30,S!$HC65:$HL65)+SUMIF(N!$HC$15:$HL$15,'Ciclo Semaforico'!BH$30,N!$HC65:$HL65)+SUMIF(E!$HC$15:$HL$15,'Ciclo Semaforico'!BH$30,E!$HC65:$HL65)+SUMIF(O!$HC$15:$HL$15,'Ciclo Semaforico'!BH$30,O!$HC65:$HL65)),(SUMIF(S!$HC$15:$HL$15,'Ciclo Semaforico'!BH$30,S!$HC65:$HL65)+SUMIF(N!$HC$15:$HL$15,'Ciclo Semaforico'!BH$30,N!$HC65:$HL65)+SUMIF(E!$HC$15:$HL$15,'Ciclo Semaforico'!BH$30,E!$HC65:$HL65)+SUMIF(O!$HC$15:$HL$15,'Ciclo Semaforico'!BH$30,O!$HC65:$HL65))*BH$31))</f>
        <v>0</v>
      </c>
      <c r="BI90" s="245">
        <f>IF(BI$32="",IF(BI$31="",(SUMIF(S!$HC$15:$HL$15,'Ciclo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Semaforico'!BI$30,O!$HC65:$HL65))*BI$31),(SUMIF(S!$HC$15:$HL$15,'Ciclo Semaforico'!BI$32,S!$HC65:$HL65)+SUMIF(N!$HC$15:$HL$15,'Ciclo Semaforico'!BI$32,N!$HC65:$HL65)+SUMIF(E!$HC$15:$HL$15,'Ciclo Semaforico'!BI$32,E!$HC65:$HL65)+SUMIF(O!$HC$15:$HL$15,'Ciclo Semaforico'!BI$32,O!$HC65:$HL65))-IF(BI$31="",(SUMIF(S!$HC$15:$HL$15,'Ciclo Semaforico'!BI$30,S!$HC65:$HL65)+SUMIF(N!$HC$15:$HL$15,'Ciclo Semaforico'!BI$30,N!$HC65:$HL65)+SUMIF(E!$HC$15:$HL$15,'Ciclo Semaforico'!BI$30,E!$HC65:$HL65)+SUMIF(O!$HC$15:$HL$15,'Ciclo Semaforico'!BI$30,O!$HC65:$HL65)),(SUMIF(S!$HC$15:$HL$15,'Ciclo Semaforico'!BI$30,S!$HC65:$HL65)+SUMIF(N!$HC$15:$HL$15,'Ciclo Semaforico'!BI$30,N!$HC65:$HL65)+SUMIF(E!$HC$15:$HL$15,'Ciclo Semaforico'!BI$30,E!$HC65:$HL65)+SUMIF(O!$HC$15:$HL$15,'Ciclo Semaforico'!BI$30,O!$HC65:$HL65))*BI$31))</f>
        <v>0</v>
      </c>
      <c r="BJ90" s="246">
        <f>IF(BJ$32="",IF(BJ$31="",(SUMIF(S!$HC$15:$HL$15,'Ciclo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Semaforico'!BJ$30,O!$HC65:$HL65))*BJ$31),(SUMIF(S!$HC$15:$HL$15,'Ciclo Semaforico'!BJ$32,S!$HC65:$HL65)+SUMIF(N!$HC$15:$HL$15,'Ciclo Semaforico'!BJ$32,N!$HC65:$HL65)+SUMIF(E!$HC$15:$HL$15,'Ciclo Semaforico'!BJ$32,E!$HC65:$HL65)+SUMIF(O!$HC$15:$HL$15,'Ciclo Semaforico'!BJ$32,O!$HC65:$HL65))-IF(BJ$31="",(SUMIF(S!$HC$15:$HL$15,'Ciclo Semaforico'!BJ$30,S!$HC65:$HL65)+SUMIF(N!$HC$15:$HL$15,'Ciclo Semaforico'!BJ$30,N!$HC65:$HL65)+SUMIF(E!$HC$15:$HL$15,'Ciclo Semaforico'!BJ$30,E!$HC65:$HL65)+SUMIF(O!$HC$15:$HL$15,'Ciclo Semaforico'!BJ$30,O!$HC65:$HL65)),(SUMIF(S!$HC$15:$HL$15,'Ciclo Semaforico'!BJ$30,S!$HC65:$HL65)+SUMIF(N!$HC$15:$HL$15,'Ciclo Semaforico'!BJ$30,N!$HC65:$HL65)+SUMIF(E!$HC$15:$HL$15,'Ciclo Semaforico'!BJ$30,E!$HC65:$HL65)+SUMIF(O!$HC$15:$HL$15,'Ciclo Semaforico'!BJ$30,O!$HC65:$HL65))*BJ$31))</f>
        <v>0</v>
      </c>
      <c r="BK90" s="244">
        <f>IF(BK$32="",IF(BK$31="",(SUMIF(S!$HC$15:$HL$15,'Ciclo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Semaforico'!BK$30,O!$HC65:$HL65))*BK$31),(SUMIF(S!$HC$15:$HL$15,'Ciclo Semaforico'!BK$32,S!$HC65:$HL65)+SUMIF(N!$HC$15:$HL$15,'Ciclo Semaforico'!BK$32,N!$HC65:$HL65)+SUMIF(E!$HC$15:$HL$15,'Ciclo Semaforico'!BK$32,E!$HC65:$HL65)+SUMIF(O!$HC$15:$HL$15,'Ciclo Semaforico'!BK$32,O!$HC65:$HL65))-IF(BK$31="",(SUMIF(S!$HC$15:$HL$15,'Ciclo Semaforico'!BK$30,S!$HC65:$HL65)+SUMIF(N!$HC$15:$HL$15,'Ciclo Semaforico'!BK$30,N!$HC65:$HL65)+SUMIF(E!$HC$15:$HL$15,'Ciclo Semaforico'!BK$30,E!$HC65:$HL65)+SUMIF(O!$HC$15:$HL$15,'Ciclo Semaforico'!BK$30,O!$HC65:$HL65)),(SUMIF(S!$HC$15:$HL$15,'Ciclo Semaforico'!BK$30,S!$HC65:$HL65)+SUMIF(N!$HC$15:$HL$15,'Ciclo Semaforico'!BK$30,N!$HC65:$HL65)+SUMIF(E!$HC$15:$HL$15,'Ciclo Semaforico'!BK$30,E!$HC65:$HL65)+SUMIF(O!$HC$15:$HL$15,'Ciclo Semaforico'!BK$30,O!$HC65:$HL65))*BK$31))</f>
        <v>0</v>
      </c>
      <c r="BL90" s="245">
        <f>IF(BL$32="",IF(BL$31="",(SUMIF(S!$HC$15:$HL$15,'Ciclo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Semaforico'!BL$30,O!$HC65:$HL65))*BL$31),(SUMIF(S!$HC$15:$HL$15,'Ciclo Semaforico'!BL$32,S!$HC65:$HL65)+SUMIF(N!$HC$15:$HL$15,'Ciclo Semaforico'!BL$32,N!$HC65:$HL65)+SUMIF(E!$HC$15:$HL$15,'Ciclo Semaforico'!BL$32,E!$HC65:$HL65)+SUMIF(O!$HC$15:$HL$15,'Ciclo Semaforico'!BL$32,O!$HC65:$HL65))-IF(BL$31="",(SUMIF(S!$HC$15:$HL$15,'Ciclo Semaforico'!BL$30,S!$HC65:$HL65)+SUMIF(N!$HC$15:$HL$15,'Ciclo Semaforico'!BL$30,N!$HC65:$HL65)+SUMIF(E!$HC$15:$HL$15,'Ciclo Semaforico'!BL$30,E!$HC65:$HL65)+SUMIF(O!$HC$15:$HL$15,'Ciclo Semaforico'!BL$30,O!$HC65:$HL65)),(SUMIF(S!$HC$15:$HL$15,'Ciclo Semaforico'!BL$30,S!$HC65:$HL65)+SUMIF(N!$HC$15:$HL$15,'Ciclo Semaforico'!BL$30,N!$HC65:$HL65)+SUMIF(E!$HC$15:$HL$15,'Ciclo Semaforico'!BL$30,E!$HC65:$HL65)+SUMIF(O!$HC$15:$HL$15,'Ciclo Semaforico'!BL$30,O!$HC65:$HL65))*BL$31))</f>
        <v>0</v>
      </c>
      <c r="BM90" s="245">
        <f>IF(BM$32="",IF(BM$31="",(SUMIF(S!$HC$15:$HL$15,'Ciclo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Semaforico'!BM$30,O!$HC65:$HL65))*BM$31),(SUMIF(S!$HC$15:$HL$15,'Ciclo Semaforico'!BM$32,S!$HC65:$HL65)+SUMIF(N!$HC$15:$HL$15,'Ciclo Semaforico'!BM$32,N!$HC65:$HL65)+SUMIF(E!$HC$15:$HL$15,'Ciclo Semaforico'!BM$32,E!$HC65:$HL65)+SUMIF(O!$HC$15:$HL$15,'Ciclo Semaforico'!BM$32,O!$HC65:$HL65))-IF(BM$31="",(SUMIF(S!$HC$15:$HL$15,'Ciclo Semaforico'!BM$30,S!$HC65:$HL65)+SUMIF(N!$HC$15:$HL$15,'Ciclo Semaforico'!BM$30,N!$HC65:$HL65)+SUMIF(E!$HC$15:$HL$15,'Ciclo Semaforico'!BM$30,E!$HC65:$HL65)+SUMIF(O!$HC$15:$HL$15,'Ciclo Semaforico'!BM$30,O!$HC65:$HL65)),(SUMIF(S!$HC$15:$HL$15,'Ciclo Semaforico'!BM$30,S!$HC65:$HL65)+SUMIF(N!$HC$15:$HL$15,'Ciclo Semaforico'!BM$30,N!$HC65:$HL65)+SUMIF(E!$HC$15:$HL$15,'Ciclo Semaforico'!BM$30,E!$HC65:$HL65)+SUMIF(O!$HC$15:$HL$15,'Ciclo Semaforico'!BM$30,O!$HC65:$HL65))*BM$31))</f>
        <v>0</v>
      </c>
      <c r="BN90" s="245">
        <f>IF(BN$32="",IF(BN$31="",(SUMIF(S!$HC$15:$HL$15,'Ciclo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Semaforico'!BN$30,O!$HC65:$HL65))*BN$31),(SUMIF(S!$HC$15:$HL$15,'Ciclo Semaforico'!BN$32,S!$HC65:$HL65)+SUMIF(N!$HC$15:$HL$15,'Ciclo Semaforico'!BN$32,N!$HC65:$HL65)+SUMIF(E!$HC$15:$HL$15,'Ciclo Semaforico'!BN$32,E!$HC65:$HL65)+SUMIF(O!$HC$15:$HL$15,'Ciclo Semaforico'!BN$32,O!$HC65:$HL65))-IF(BN$31="",(SUMIF(S!$HC$15:$HL$15,'Ciclo Semaforico'!BN$30,S!$HC65:$HL65)+SUMIF(N!$HC$15:$HL$15,'Ciclo Semaforico'!BN$30,N!$HC65:$HL65)+SUMIF(E!$HC$15:$HL$15,'Ciclo Semaforico'!BN$30,E!$HC65:$HL65)+SUMIF(O!$HC$15:$HL$15,'Ciclo Semaforico'!BN$30,O!$HC65:$HL65)),(SUMIF(S!$HC$15:$HL$15,'Ciclo Semaforico'!BN$30,S!$HC65:$HL65)+SUMIF(N!$HC$15:$HL$15,'Ciclo Semaforico'!BN$30,N!$HC65:$HL65)+SUMIF(E!$HC$15:$HL$15,'Ciclo Semaforico'!BN$30,E!$HC65:$HL65)+SUMIF(O!$HC$15:$HL$15,'Ciclo Semaforico'!BN$30,O!$HC65:$HL65))*BN$31))</f>
        <v>0</v>
      </c>
      <c r="BO90" s="245">
        <f>IF(BO$32="",IF(BO$31="",(SUMIF(S!$HC$15:$HL$15,'Ciclo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Semaforico'!BO$30,O!$HC65:$HL65))*BO$31),(SUMIF(S!$HC$15:$HL$15,'Ciclo Semaforico'!BO$32,S!$HC65:$HL65)+SUMIF(N!$HC$15:$HL$15,'Ciclo Semaforico'!BO$32,N!$HC65:$HL65)+SUMIF(E!$HC$15:$HL$15,'Ciclo Semaforico'!BO$32,E!$HC65:$HL65)+SUMIF(O!$HC$15:$HL$15,'Ciclo Semaforico'!BO$32,O!$HC65:$HL65))-IF(BO$31="",(SUMIF(S!$HC$15:$HL$15,'Ciclo Semaforico'!BO$30,S!$HC65:$HL65)+SUMIF(N!$HC$15:$HL$15,'Ciclo Semaforico'!BO$30,N!$HC65:$HL65)+SUMIF(E!$HC$15:$HL$15,'Ciclo Semaforico'!BO$30,E!$HC65:$HL65)+SUMIF(O!$HC$15:$HL$15,'Ciclo Semaforico'!BO$30,O!$HC65:$HL65)),(SUMIF(S!$HC$15:$HL$15,'Ciclo Semaforico'!BO$30,S!$HC65:$HL65)+SUMIF(N!$HC$15:$HL$15,'Ciclo Semaforico'!BO$30,N!$HC65:$HL65)+SUMIF(E!$HC$15:$HL$15,'Ciclo Semaforico'!BO$30,E!$HC65:$HL65)+SUMIF(O!$HC$15:$HL$15,'Ciclo Semaforico'!BO$30,O!$HC65:$HL65))*BO$31))</f>
        <v>0</v>
      </c>
      <c r="BP90" s="245">
        <f>IF(BP$32="",IF(BP$31="",(SUMIF(S!$HC$15:$HL$15,'Ciclo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Semaforico'!BP$30,O!$HC65:$HL65))*BP$31),(SUMIF(S!$HC$15:$HL$15,'Ciclo Semaforico'!BP$32,S!$HC65:$HL65)+SUMIF(N!$HC$15:$HL$15,'Ciclo Semaforico'!BP$32,N!$HC65:$HL65)+SUMIF(E!$HC$15:$HL$15,'Ciclo Semaforico'!BP$32,E!$HC65:$HL65)+SUMIF(O!$HC$15:$HL$15,'Ciclo Semaforico'!BP$32,O!$HC65:$HL65))-IF(BP$31="",(SUMIF(S!$HC$15:$HL$15,'Ciclo Semaforico'!BP$30,S!$HC65:$HL65)+SUMIF(N!$HC$15:$HL$15,'Ciclo Semaforico'!BP$30,N!$HC65:$HL65)+SUMIF(E!$HC$15:$HL$15,'Ciclo Semaforico'!BP$30,E!$HC65:$HL65)+SUMIF(O!$HC$15:$HL$15,'Ciclo Semaforico'!BP$30,O!$HC65:$HL65)),(SUMIF(S!$HC$15:$HL$15,'Ciclo Semaforico'!BP$30,S!$HC65:$HL65)+SUMIF(N!$HC$15:$HL$15,'Ciclo Semaforico'!BP$30,N!$HC65:$HL65)+SUMIF(E!$HC$15:$HL$15,'Ciclo Semaforico'!BP$30,E!$HC65:$HL65)+SUMIF(O!$HC$15:$HL$15,'Ciclo Semaforico'!BP$30,O!$HC65:$HL65))*BP$31))</f>
        <v>0</v>
      </c>
      <c r="BQ90" s="245">
        <f>IF(BQ$32="",IF(BQ$31="",(SUMIF(S!$HC$15:$HL$15,'Ciclo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Semaforico'!BQ$30,O!$HC65:$HL65))*BQ$31),(SUMIF(S!$HC$15:$HL$15,'Ciclo Semaforico'!BQ$32,S!$HC65:$HL65)+SUMIF(N!$HC$15:$HL$15,'Ciclo Semaforico'!BQ$32,N!$HC65:$HL65)+SUMIF(E!$HC$15:$HL$15,'Ciclo Semaforico'!BQ$32,E!$HC65:$HL65)+SUMIF(O!$HC$15:$HL$15,'Ciclo Semaforico'!BQ$32,O!$HC65:$HL65))-IF(BQ$31="",(SUMIF(S!$HC$15:$HL$15,'Ciclo Semaforico'!BQ$30,S!$HC65:$HL65)+SUMIF(N!$HC$15:$HL$15,'Ciclo Semaforico'!BQ$30,N!$HC65:$HL65)+SUMIF(E!$HC$15:$HL$15,'Ciclo Semaforico'!BQ$30,E!$HC65:$HL65)+SUMIF(O!$HC$15:$HL$15,'Ciclo Semaforico'!BQ$30,O!$HC65:$HL65)),(SUMIF(S!$HC$15:$HL$15,'Ciclo Semaforico'!BQ$30,S!$HC65:$HL65)+SUMIF(N!$HC$15:$HL$15,'Ciclo Semaforico'!BQ$30,N!$HC65:$HL65)+SUMIF(E!$HC$15:$HL$15,'Ciclo Semaforico'!BQ$30,E!$HC65:$HL65)+SUMIF(O!$HC$15:$HL$15,'Ciclo Semaforico'!BQ$30,O!$HC65:$HL65))*BQ$31))</f>
        <v>0</v>
      </c>
      <c r="BR90" s="245">
        <f>IF(BR$32="",IF(BR$31="",(SUMIF(S!$HC$15:$HL$15,'Ciclo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Semaforico'!BR$30,O!$HC65:$HL65))*BR$31),(SUMIF(S!$HC$15:$HL$15,'Ciclo Semaforico'!BR$32,S!$HC65:$HL65)+SUMIF(N!$HC$15:$HL$15,'Ciclo Semaforico'!BR$32,N!$HC65:$HL65)+SUMIF(E!$HC$15:$HL$15,'Ciclo Semaforico'!BR$32,E!$HC65:$HL65)+SUMIF(O!$HC$15:$HL$15,'Ciclo Semaforico'!BR$32,O!$HC65:$HL65))-IF(BR$31="",(SUMIF(S!$HC$15:$HL$15,'Ciclo Semaforico'!BR$30,S!$HC65:$HL65)+SUMIF(N!$HC$15:$HL$15,'Ciclo Semaforico'!BR$30,N!$HC65:$HL65)+SUMIF(E!$HC$15:$HL$15,'Ciclo Semaforico'!BR$30,E!$HC65:$HL65)+SUMIF(O!$HC$15:$HL$15,'Ciclo Semaforico'!BR$30,O!$HC65:$HL65)),(SUMIF(S!$HC$15:$HL$15,'Ciclo Semaforico'!BR$30,S!$HC65:$HL65)+SUMIF(N!$HC$15:$HL$15,'Ciclo Semaforico'!BR$30,N!$HC65:$HL65)+SUMIF(E!$HC$15:$HL$15,'Ciclo Semaforico'!BR$30,E!$HC65:$HL65)+SUMIF(O!$HC$15:$HL$15,'Ciclo Semaforico'!BR$30,O!$HC65:$HL65))*BR$31))</f>
        <v>0</v>
      </c>
      <c r="BS90" s="245">
        <f>IF(BS$32="",IF(BS$31="",(SUMIF(S!$HC$15:$HL$15,'Ciclo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Semaforico'!BS$30,O!$HC65:$HL65))*BS$31),(SUMIF(S!$HC$15:$HL$15,'Ciclo Semaforico'!BS$32,S!$HC65:$HL65)+SUMIF(N!$HC$15:$HL$15,'Ciclo Semaforico'!BS$32,N!$HC65:$HL65)+SUMIF(E!$HC$15:$HL$15,'Ciclo Semaforico'!BS$32,E!$HC65:$HL65)+SUMIF(O!$HC$15:$HL$15,'Ciclo Semaforico'!BS$32,O!$HC65:$HL65))-IF(BS$31="",(SUMIF(S!$HC$15:$HL$15,'Ciclo Semaforico'!BS$30,S!$HC65:$HL65)+SUMIF(N!$HC$15:$HL$15,'Ciclo Semaforico'!BS$30,N!$HC65:$HL65)+SUMIF(E!$HC$15:$HL$15,'Ciclo Semaforico'!BS$30,E!$HC65:$HL65)+SUMIF(O!$HC$15:$HL$15,'Ciclo Semaforico'!BS$30,O!$HC65:$HL65)),(SUMIF(S!$HC$15:$HL$15,'Ciclo Semaforico'!BS$30,S!$HC65:$HL65)+SUMIF(N!$HC$15:$HL$15,'Ciclo Semaforico'!BS$30,N!$HC65:$HL65)+SUMIF(E!$HC$15:$HL$15,'Ciclo Semaforico'!BS$30,E!$HC65:$HL65)+SUMIF(O!$HC$15:$HL$15,'Ciclo Semaforico'!BS$30,O!$HC65:$HL65))*BS$31))</f>
        <v>0</v>
      </c>
      <c r="BT90" s="245">
        <f>IF(BT$32="",IF(BT$31="",(SUMIF(S!$HC$15:$HL$15,'Ciclo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Semaforico'!BT$30,O!$HC65:$HL65))*BT$31),(SUMIF(S!$HC$15:$HL$15,'Ciclo Semaforico'!BT$32,S!$HC65:$HL65)+SUMIF(N!$HC$15:$HL$15,'Ciclo Semaforico'!BT$32,N!$HC65:$HL65)+SUMIF(E!$HC$15:$HL$15,'Ciclo Semaforico'!BT$32,E!$HC65:$HL65)+SUMIF(O!$HC$15:$HL$15,'Ciclo Semaforico'!BT$32,O!$HC65:$HL65))-IF(BT$31="",(SUMIF(S!$HC$15:$HL$15,'Ciclo Semaforico'!BT$30,S!$HC65:$HL65)+SUMIF(N!$HC$15:$HL$15,'Ciclo Semaforico'!BT$30,N!$HC65:$HL65)+SUMIF(E!$HC$15:$HL$15,'Ciclo Semaforico'!BT$30,E!$HC65:$HL65)+SUMIF(O!$HC$15:$HL$15,'Ciclo Semaforico'!BT$30,O!$HC65:$HL65)),(SUMIF(S!$HC$15:$HL$15,'Ciclo Semaforico'!BT$30,S!$HC65:$HL65)+SUMIF(N!$HC$15:$HL$15,'Ciclo Semaforico'!BT$30,N!$HC65:$HL65)+SUMIF(E!$HC$15:$HL$15,'Ciclo Semaforico'!BT$30,E!$HC65:$HL65)+SUMIF(O!$HC$15:$HL$15,'Ciclo Semaforico'!BT$30,O!$HC65:$HL65))*BT$31))</f>
        <v>0</v>
      </c>
      <c r="BU90" s="245">
        <f>IF(BU$32="",IF(BU$31="",(SUMIF(S!$HC$15:$HL$15,'Ciclo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Semaforico'!BU$30,O!$HC65:$HL65))*BU$31),(SUMIF(S!$HC$15:$HL$15,'Ciclo Semaforico'!BU$32,S!$HC65:$HL65)+SUMIF(N!$HC$15:$HL$15,'Ciclo Semaforico'!BU$32,N!$HC65:$HL65)+SUMIF(E!$HC$15:$HL$15,'Ciclo Semaforico'!BU$32,E!$HC65:$HL65)+SUMIF(O!$HC$15:$HL$15,'Ciclo Semaforico'!BU$32,O!$HC65:$HL65))-IF(BU$31="",(SUMIF(S!$HC$15:$HL$15,'Ciclo Semaforico'!BU$30,S!$HC65:$HL65)+SUMIF(N!$HC$15:$HL$15,'Ciclo Semaforico'!BU$30,N!$HC65:$HL65)+SUMIF(E!$HC$15:$HL$15,'Ciclo Semaforico'!BU$30,E!$HC65:$HL65)+SUMIF(O!$HC$15:$HL$15,'Ciclo Semaforico'!BU$30,O!$HC65:$HL65)),(SUMIF(S!$HC$15:$HL$15,'Ciclo Semaforico'!BU$30,S!$HC65:$HL65)+SUMIF(N!$HC$15:$HL$15,'Ciclo Semaforico'!BU$30,N!$HC65:$HL65)+SUMIF(E!$HC$15:$HL$15,'Ciclo Semaforico'!BU$30,E!$HC65:$HL65)+SUMIF(O!$HC$15:$HL$15,'Ciclo Semaforico'!BU$30,O!$HC65:$HL65))*BU$31))</f>
        <v>0</v>
      </c>
      <c r="BV90" s="246">
        <f>IF(BV$32="",IF(BV$31="",(SUMIF(S!$HC$15:$HL$15,'Ciclo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Semaforico'!BV$30,O!$HC65:$HL65))*BV$31),(SUMIF(S!$HC$15:$HL$15,'Ciclo Semaforico'!BV$32,S!$HC65:$HL65)+SUMIF(N!$HC$15:$HL$15,'Ciclo Semaforico'!BV$32,N!$HC65:$HL65)+SUMIF(E!$HC$15:$HL$15,'Ciclo Semaforico'!BV$32,E!$HC65:$HL65)+SUMIF(O!$HC$15:$HL$15,'Ciclo Semaforico'!BV$32,O!$HC65:$HL65))-IF(BV$31="",(SUMIF(S!$HC$15:$HL$15,'Ciclo Semaforico'!BV$30,S!$HC65:$HL65)+SUMIF(N!$HC$15:$HL$15,'Ciclo Semaforico'!BV$30,N!$HC65:$HL65)+SUMIF(E!$HC$15:$HL$15,'Ciclo Semaforico'!BV$30,E!$HC65:$HL65)+SUMIF(O!$HC$15:$HL$15,'Ciclo Semaforico'!BV$30,O!$HC65:$HL65)),(SUMIF(S!$HC$15:$HL$15,'Ciclo Semaforico'!BV$30,S!$HC65:$HL65)+SUMIF(N!$HC$15:$HL$15,'Ciclo Semaforico'!BV$30,N!$HC65:$HL65)+SUMIF(E!$HC$15:$HL$15,'Ciclo Semaforico'!BV$30,E!$HC65:$HL65)+SUMIF(O!$HC$15:$HL$15,'Ciclo Semaforico'!BV$30,O!$HC65:$HL65))*BV$31))</f>
        <v>0</v>
      </c>
      <c r="BW90" s="244">
        <f>IF(BW$32="",IF(BW$31="",(SUMIF(S!$HC$15:$HL$15,'Ciclo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Semaforico'!BW$30,O!$HC65:$HL65))*BW$31),(SUMIF(S!$HC$15:$HL$15,'Ciclo Semaforico'!BW$32,S!$HC65:$HL65)+SUMIF(N!$HC$15:$HL$15,'Ciclo Semaforico'!BW$32,N!$HC65:$HL65)+SUMIF(E!$HC$15:$HL$15,'Ciclo Semaforico'!BW$32,E!$HC65:$HL65)+SUMIF(O!$HC$15:$HL$15,'Ciclo Semaforico'!BW$32,O!$HC65:$HL65))-IF(BW$31="",(SUMIF(S!$HC$15:$HL$15,'Ciclo Semaforico'!BW$30,S!$HC65:$HL65)+SUMIF(N!$HC$15:$HL$15,'Ciclo Semaforico'!BW$30,N!$HC65:$HL65)+SUMIF(E!$HC$15:$HL$15,'Ciclo Semaforico'!BW$30,E!$HC65:$HL65)+SUMIF(O!$HC$15:$HL$15,'Ciclo Semaforico'!BW$30,O!$HC65:$HL65)),(SUMIF(S!$HC$15:$HL$15,'Ciclo Semaforico'!BW$30,S!$HC65:$HL65)+SUMIF(N!$HC$15:$HL$15,'Ciclo Semaforico'!BW$30,N!$HC65:$HL65)+SUMIF(E!$HC$15:$HL$15,'Ciclo Semaforico'!BW$30,E!$HC65:$HL65)+SUMIF(O!$HC$15:$HL$15,'Ciclo Semaforico'!BW$30,O!$HC65:$HL65))*BW$31))</f>
        <v>0</v>
      </c>
      <c r="BX90" s="245">
        <f>IF(BX$32="",IF(BX$31="",(SUMIF(S!$HC$15:$HL$15,'Ciclo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Semaforico'!BX$30,O!$HC65:$HL65))*BX$31),(SUMIF(S!$HC$15:$HL$15,'Ciclo Semaforico'!BX$32,S!$HC65:$HL65)+SUMIF(N!$HC$15:$HL$15,'Ciclo Semaforico'!BX$32,N!$HC65:$HL65)+SUMIF(E!$HC$15:$HL$15,'Ciclo Semaforico'!BX$32,E!$HC65:$HL65)+SUMIF(O!$HC$15:$HL$15,'Ciclo Semaforico'!BX$32,O!$HC65:$HL65))-IF(BX$31="",(SUMIF(S!$HC$15:$HL$15,'Ciclo Semaforico'!BX$30,S!$HC65:$HL65)+SUMIF(N!$HC$15:$HL$15,'Ciclo Semaforico'!BX$30,N!$HC65:$HL65)+SUMIF(E!$HC$15:$HL$15,'Ciclo Semaforico'!BX$30,E!$HC65:$HL65)+SUMIF(O!$HC$15:$HL$15,'Ciclo Semaforico'!BX$30,O!$HC65:$HL65)),(SUMIF(S!$HC$15:$HL$15,'Ciclo Semaforico'!BX$30,S!$HC65:$HL65)+SUMIF(N!$HC$15:$HL$15,'Ciclo Semaforico'!BX$30,N!$HC65:$HL65)+SUMIF(E!$HC$15:$HL$15,'Ciclo Semaforico'!BX$30,E!$HC65:$HL65)+SUMIF(O!$HC$15:$HL$15,'Ciclo Semaforico'!BX$30,O!$HC65:$HL65))*BX$31))</f>
        <v>0</v>
      </c>
      <c r="BY90" s="245">
        <f>IF(BY$32="",IF(BY$31="",(SUMIF(S!$HC$15:$HL$15,'Ciclo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Semaforico'!BY$30,O!$HC65:$HL65))*BY$31),(SUMIF(S!$HC$15:$HL$15,'Ciclo Semaforico'!BY$32,S!$HC65:$HL65)+SUMIF(N!$HC$15:$HL$15,'Ciclo Semaforico'!BY$32,N!$HC65:$HL65)+SUMIF(E!$HC$15:$HL$15,'Ciclo Semaforico'!BY$32,E!$HC65:$HL65)+SUMIF(O!$HC$15:$HL$15,'Ciclo Semaforico'!BY$32,O!$HC65:$HL65))-IF(BY$31="",(SUMIF(S!$HC$15:$HL$15,'Ciclo Semaforico'!BY$30,S!$HC65:$HL65)+SUMIF(N!$HC$15:$HL$15,'Ciclo Semaforico'!BY$30,N!$HC65:$HL65)+SUMIF(E!$HC$15:$HL$15,'Ciclo Semaforico'!BY$30,E!$HC65:$HL65)+SUMIF(O!$HC$15:$HL$15,'Ciclo Semaforico'!BY$30,O!$HC65:$HL65)),(SUMIF(S!$HC$15:$HL$15,'Ciclo Semaforico'!BY$30,S!$HC65:$HL65)+SUMIF(N!$HC$15:$HL$15,'Ciclo Semaforico'!BY$30,N!$HC65:$HL65)+SUMIF(E!$HC$15:$HL$15,'Ciclo Semaforico'!BY$30,E!$HC65:$HL65)+SUMIF(O!$HC$15:$HL$15,'Ciclo Semaforico'!BY$30,O!$HC65:$HL65))*BY$31))</f>
        <v>0</v>
      </c>
      <c r="BZ90" s="245">
        <f>IF(BZ$32="",IF(BZ$31="",(SUMIF(S!$HC$15:$HL$15,'Ciclo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Semaforico'!BZ$30,O!$HC65:$HL65))*BZ$31),(SUMIF(S!$HC$15:$HL$15,'Ciclo Semaforico'!BZ$32,S!$HC65:$HL65)+SUMIF(N!$HC$15:$HL$15,'Ciclo Semaforico'!BZ$32,N!$HC65:$HL65)+SUMIF(E!$HC$15:$HL$15,'Ciclo Semaforico'!BZ$32,E!$HC65:$HL65)+SUMIF(O!$HC$15:$HL$15,'Ciclo Semaforico'!BZ$32,O!$HC65:$HL65))-IF(BZ$31="",(SUMIF(S!$HC$15:$HL$15,'Ciclo Semaforico'!BZ$30,S!$HC65:$HL65)+SUMIF(N!$HC$15:$HL$15,'Ciclo Semaforico'!BZ$30,N!$HC65:$HL65)+SUMIF(E!$HC$15:$HL$15,'Ciclo Semaforico'!BZ$30,E!$HC65:$HL65)+SUMIF(O!$HC$15:$HL$15,'Ciclo Semaforico'!BZ$30,O!$HC65:$HL65)),(SUMIF(S!$HC$15:$HL$15,'Ciclo Semaforico'!BZ$30,S!$HC65:$HL65)+SUMIF(N!$HC$15:$HL$15,'Ciclo Semaforico'!BZ$30,N!$HC65:$HL65)+SUMIF(E!$HC$15:$HL$15,'Ciclo Semaforico'!BZ$30,E!$HC65:$HL65)+SUMIF(O!$HC$15:$HL$15,'Ciclo Semaforico'!BZ$30,O!$HC65:$HL65))*BZ$31))</f>
        <v>0</v>
      </c>
      <c r="CA90" s="245">
        <f>IF(CA$32="",IF(CA$31="",(SUMIF(S!$HC$15:$HL$15,'Ciclo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Semaforico'!CA$30,O!$HC65:$HL65))*CA$31),(SUMIF(S!$HC$15:$HL$15,'Ciclo Semaforico'!CA$32,S!$HC65:$HL65)+SUMIF(N!$HC$15:$HL$15,'Ciclo Semaforico'!CA$32,N!$HC65:$HL65)+SUMIF(E!$HC$15:$HL$15,'Ciclo Semaforico'!CA$32,E!$HC65:$HL65)+SUMIF(O!$HC$15:$HL$15,'Ciclo Semaforico'!CA$32,O!$HC65:$HL65))-IF(CA$31="",(SUMIF(S!$HC$15:$HL$15,'Ciclo Semaforico'!CA$30,S!$HC65:$HL65)+SUMIF(N!$HC$15:$HL$15,'Ciclo Semaforico'!CA$30,N!$HC65:$HL65)+SUMIF(E!$HC$15:$HL$15,'Ciclo Semaforico'!CA$30,E!$HC65:$HL65)+SUMIF(O!$HC$15:$HL$15,'Ciclo Semaforico'!CA$30,O!$HC65:$HL65)),(SUMIF(S!$HC$15:$HL$15,'Ciclo Semaforico'!CA$30,S!$HC65:$HL65)+SUMIF(N!$HC$15:$HL$15,'Ciclo Semaforico'!CA$30,N!$HC65:$HL65)+SUMIF(E!$HC$15:$HL$15,'Ciclo Semaforico'!CA$30,E!$HC65:$HL65)+SUMIF(O!$HC$15:$HL$15,'Ciclo Semaforico'!CA$30,O!$HC65:$HL65))*CA$31))</f>
        <v>0</v>
      </c>
      <c r="CB90" s="245">
        <f>IF(CB$32="",IF(CB$31="",(SUMIF(S!$HC$15:$HL$15,'Ciclo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Semaforico'!CB$30,O!$HC65:$HL65))*CB$31),(SUMIF(S!$HC$15:$HL$15,'Ciclo Semaforico'!CB$32,S!$HC65:$HL65)+SUMIF(N!$HC$15:$HL$15,'Ciclo Semaforico'!CB$32,N!$HC65:$HL65)+SUMIF(E!$HC$15:$HL$15,'Ciclo Semaforico'!CB$32,E!$HC65:$HL65)+SUMIF(O!$HC$15:$HL$15,'Ciclo Semaforico'!CB$32,O!$HC65:$HL65))-IF(CB$31="",(SUMIF(S!$HC$15:$HL$15,'Ciclo Semaforico'!CB$30,S!$HC65:$HL65)+SUMIF(N!$HC$15:$HL$15,'Ciclo Semaforico'!CB$30,N!$HC65:$HL65)+SUMIF(E!$HC$15:$HL$15,'Ciclo Semaforico'!CB$30,E!$HC65:$HL65)+SUMIF(O!$HC$15:$HL$15,'Ciclo Semaforico'!CB$30,O!$HC65:$HL65)),(SUMIF(S!$HC$15:$HL$15,'Ciclo Semaforico'!CB$30,S!$HC65:$HL65)+SUMIF(N!$HC$15:$HL$15,'Ciclo Semaforico'!CB$30,N!$HC65:$HL65)+SUMIF(E!$HC$15:$HL$15,'Ciclo Semaforico'!CB$30,E!$HC65:$HL65)+SUMIF(O!$HC$15:$HL$15,'Ciclo Semaforico'!CB$30,O!$HC65:$HL65))*CB$31))</f>
        <v>0</v>
      </c>
      <c r="CC90" s="245">
        <f>IF(CC$32="",IF(CC$31="",(SUMIF(S!$HC$15:$HL$15,'Ciclo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Semaforico'!CC$30,O!$HC65:$HL65))*CC$31),(SUMIF(S!$HC$15:$HL$15,'Ciclo Semaforico'!CC$32,S!$HC65:$HL65)+SUMIF(N!$HC$15:$HL$15,'Ciclo Semaforico'!CC$32,N!$HC65:$HL65)+SUMIF(E!$HC$15:$HL$15,'Ciclo Semaforico'!CC$32,E!$HC65:$HL65)+SUMIF(O!$HC$15:$HL$15,'Ciclo Semaforico'!CC$32,O!$HC65:$HL65))-IF(CC$31="",(SUMIF(S!$HC$15:$HL$15,'Ciclo Semaforico'!CC$30,S!$HC65:$HL65)+SUMIF(N!$HC$15:$HL$15,'Ciclo Semaforico'!CC$30,N!$HC65:$HL65)+SUMIF(E!$HC$15:$HL$15,'Ciclo Semaforico'!CC$30,E!$HC65:$HL65)+SUMIF(O!$HC$15:$HL$15,'Ciclo Semaforico'!CC$30,O!$HC65:$HL65)),(SUMIF(S!$HC$15:$HL$15,'Ciclo Semaforico'!CC$30,S!$HC65:$HL65)+SUMIF(N!$HC$15:$HL$15,'Ciclo Semaforico'!CC$30,N!$HC65:$HL65)+SUMIF(E!$HC$15:$HL$15,'Ciclo Semaforico'!CC$30,E!$HC65:$HL65)+SUMIF(O!$HC$15:$HL$15,'Ciclo Semaforico'!CC$30,O!$HC65:$HL65))*CC$31))</f>
        <v>0</v>
      </c>
      <c r="CD90" s="245">
        <f>IF(CD$32="",IF(CD$31="",(SUMIF(S!$HC$15:$HL$15,'Ciclo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Semaforico'!CD$30,O!$HC65:$HL65))*CD$31),(SUMIF(S!$HC$15:$HL$15,'Ciclo Semaforico'!CD$32,S!$HC65:$HL65)+SUMIF(N!$HC$15:$HL$15,'Ciclo Semaforico'!CD$32,N!$HC65:$HL65)+SUMIF(E!$HC$15:$HL$15,'Ciclo Semaforico'!CD$32,E!$HC65:$HL65)+SUMIF(O!$HC$15:$HL$15,'Ciclo Semaforico'!CD$32,O!$HC65:$HL65))-IF(CD$31="",(SUMIF(S!$HC$15:$HL$15,'Ciclo Semaforico'!CD$30,S!$HC65:$HL65)+SUMIF(N!$HC$15:$HL$15,'Ciclo Semaforico'!CD$30,N!$HC65:$HL65)+SUMIF(E!$HC$15:$HL$15,'Ciclo Semaforico'!CD$30,E!$HC65:$HL65)+SUMIF(O!$HC$15:$HL$15,'Ciclo Semaforico'!CD$30,O!$HC65:$HL65)),(SUMIF(S!$HC$15:$HL$15,'Ciclo Semaforico'!CD$30,S!$HC65:$HL65)+SUMIF(N!$HC$15:$HL$15,'Ciclo Semaforico'!CD$30,N!$HC65:$HL65)+SUMIF(E!$HC$15:$HL$15,'Ciclo Semaforico'!CD$30,E!$HC65:$HL65)+SUMIF(O!$HC$15:$HL$15,'Ciclo Semaforico'!CD$30,O!$HC65:$HL65))*CD$31))</f>
        <v>0</v>
      </c>
      <c r="CE90" s="245">
        <f>IF(CE$32="",IF(CE$31="",(SUMIF(S!$HC$15:$HL$15,'Ciclo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Semaforico'!CE$30,O!$HC65:$HL65))*CE$31),(SUMIF(S!$HC$15:$HL$15,'Ciclo Semaforico'!CE$32,S!$HC65:$HL65)+SUMIF(N!$HC$15:$HL$15,'Ciclo Semaforico'!CE$32,N!$HC65:$HL65)+SUMIF(E!$HC$15:$HL$15,'Ciclo Semaforico'!CE$32,E!$HC65:$HL65)+SUMIF(O!$HC$15:$HL$15,'Ciclo Semaforico'!CE$32,O!$HC65:$HL65))-IF(CE$31="",(SUMIF(S!$HC$15:$HL$15,'Ciclo Semaforico'!CE$30,S!$HC65:$HL65)+SUMIF(N!$HC$15:$HL$15,'Ciclo Semaforico'!CE$30,N!$HC65:$HL65)+SUMIF(E!$HC$15:$HL$15,'Ciclo Semaforico'!CE$30,E!$HC65:$HL65)+SUMIF(O!$HC$15:$HL$15,'Ciclo Semaforico'!CE$30,O!$HC65:$HL65)),(SUMIF(S!$HC$15:$HL$15,'Ciclo Semaforico'!CE$30,S!$HC65:$HL65)+SUMIF(N!$HC$15:$HL$15,'Ciclo Semaforico'!CE$30,N!$HC65:$HL65)+SUMIF(E!$HC$15:$HL$15,'Ciclo Semaforico'!CE$30,E!$HC65:$HL65)+SUMIF(O!$HC$15:$HL$15,'Ciclo Semaforico'!CE$30,O!$HC65:$HL65))*CE$31))</f>
        <v>0</v>
      </c>
      <c r="CF90" s="245">
        <f>IF(CF$32="",IF(CF$31="",(SUMIF(S!$HC$15:$HL$15,'Ciclo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Semaforico'!CF$30,O!$HC65:$HL65))*CF$31),(SUMIF(S!$HC$15:$HL$15,'Ciclo Semaforico'!CF$32,S!$HC65:$HL65)+SUMIF(N!$HC$15:$HL$15,'Ciclo Semaforico'!CF$32,N!$HC65:$HL65)+SUMIF(E!$HC$15:$HL$15,'Ciclo Semaforico'!CF$32,E!$HC65:$HL65)+SUMIF(O!$HC$15:$HL$15,'Ciclo Semaforico'!CF$32,O!$HC65:$HL65))-IF(CF$31="",(SUMIF(S!$HC$15:$HL$15,'Ciclo Semaforico'!CF$30,S!$HC65:$HL65)+SUMIF(N!$HC$15:$HL$15,'Ciclo Semaforico'!CF$30,N!$HC65:$HL65)+SUMIF(E!$HC$15:$HL$15,'Ciclo Semaforico'!CF$30,E!$HC65:$HL65)+SUMIF(O!$HC$15:$HL$15,'Ciclo Semaforico'!CF$30,O!$HC65:$HL65)),(SUMIF(S!$HC$15:$HL$15,'Ciclo Semaforico'!CF$30,S!$HC65:$HL65)+SUMIF(N!$HC$15:$HL$15,'Ciclo Semaforico'!CF$30,N!$HC65:$HL65)+SUMIF(E!$HC$15:$HL$15,'Ciclo Semaforico'!CF$30,E!$HC65:$HL65)+SUMIF(O!$HC$15:$HL$15,'Ciclo Semaforico'!CF$30,O!$HC65:$HL65))*CF$31))</f>
        <v>0</v>
      </c>
      <c r="CG90" s="245">
        <f>IF(CG$32="",IF(CG$31="",(SUMIF(S!$HC$15:$HL$15,'Ciclo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Semaforico'!CG$30,O!$HC65:$HL65))*CG$31),(SUMIF(S!$HC$15:$HL$15,'Ciclo Semaforico'!CG$32,S!$HC65:$HL65)+SUMIF(N!$HC$15:$HL$15,'Ciclo Semaforico'!CG$32,N!$HC65:$HL65)+SUMIF(E!$HC$15:$HL$15,'Ciclo Semaforico'!CG$32,E!$HC65:$HL65)+SUMIF(O!$HC$15:$HL$15,'Ciclo Semaforico'!CG$32,O!$HC65:$HL65))-IF(CG$31="",(SUMIF(S!$HC$15:$HL$15,'Ciclo Semaforico'!CG$30,S!$HC65:$HL65)+SUMIF(N!$HC$15:$HL$15,'Ciclo Semaforico'!CG$30,N!$HC65:$HL65)+SUMIF(E!$HC$15:$HL$15,'Ciclo Semaforico'!CG$30,E!$HC65:$HL65)+SUMIF(O!$HC$15:$HL$15,'Ciclo Semaforico'!CG$30,O!$HC65:$HL65)),(SUMIF(S!$HC$15:$HL$15,'Ciclo Semaforico'!CG$30,S!$HC65:$HL65)+SUMIF(N!$HC$15:$HL$15,'Ciclo Semaforico'!CG$30,N!$HC65:$HL65)+SUMIF(E!$HC$15:$HL$15,'Ciclo Semaforico'!CG$30,E!$HC65:$HL65)+SUMIF(O!$HC$15:$HL$15,'Ciclo Semaforico'!CG$30,O!$HC65:$HL65))*CG$31))</f>
        <v>0</v>
      </c>
      <c r="CH90" s="246">
        <f>IF(CH$32="",IF(CH$31="",(SUMIF(S!$HC$15:$HL$15,'Ciclo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Semaforico'!CH$30,O!$HC65:$HL65))*CH$31),(SUMIF(S!$HC$15:$HL$15,'Ciclo Semaforico'!CH$32,S!$HC65:$HL65)+SUMIF(N!$HC$15:$HL$15,'Ciclo Semaforico'!CH$32,N!$HC65:$HL65)+SUMIF(E!$HC$15:$HL$15,'Ciclo Semaforico'!CH$32,E!$HC65:$HL65)+SUMIF(O!$HC$15:$HL$15,'Ciclo Semaforico'!CH$32,O!$HC65:$HL65))-IF(CH$31="",(SUMIF(S!$HC$15:$HL$15,'Ciclo Semaforico'!CH$30,S!$HC65:$HL65)+SUMIF(N!$HC$15:$HL$15,'Ciclo Semaforico'!CH$30,N!$HC65:$HL65)+SUMIF(E!$HC$15:$HL$15,'Ciclo Semaforico'!CH$30,E!$HC65:$HL65)+SUMIF(O!$HC$15:$HL$15,'Ciclo Semaforico'!CH$30,O!$HC65:$HL65)),(SUMIF(S!$HC$15:$HL$15,'Ciclo Semaforico'!CH$30,S!$HC65:$HL65)+SUMIF(N!$HC$15:$HL$15,'Ciclo Semaforico'!CH$30,N!$HC65:$HL65)+SUMIF(E!$HC$15:$HL$15,'Ciclo Semaforico'!CH$30,E!$HC65:$HL65)+SUMIF(O!$HC$15:$HL$15,'Ciclo Semaforico'!CH$30,O!$HC65:$HL65))*CH$31))</f>
        <v>0</v>
      </c>
      <c r="CI90" s="244">
        <f t="shared" si="208"/>
        <v>0</v>
      </c>
      <c r="CJ90" s="245">
        <f t="shared" si="209"/>
        <v>0</v>
      </c>
      <c r="CK90" s="245">
        <f t="shared" si="210"/>
        <v>0</v>
      </c>
      <c r="CL90" s="245">
        <f t="shared" si="211"/>
        <v>0</v>
      </c>
      <c r="CM90" s="245" t="e">
        <f t="shared" si="212"/>
        <v>#REF!</v>
      </c>
      <c r="CN90" s="245">
        <f t="shared" si="213"/>
        <v>0</v>
      </c>
      <c r="CO90" s="245">
        <f t="shared" si="214"/>
        <v>0</v>
      </c>
      <c r="CP90" s="245">
        <f t="shared" si="215"/>
        <v>0</v>
      </c>
      <c r="CQ90" s="245">
        <f t="shared" si="216"/>
        <v>0</v>
      </c>
      <c r="CR90" s="245">
        <f t="shared" si="217"/>
        <v>0</v>
      </c>
      <c r="CS90" s="245">
        <f t="shared" si="218"/>
        <v>0</v>
      </c>
      <c r="CT90" s="246">
        <f t="shared" si="219"/>
        <v>0</v>
      </c>
      <c r="CU90" s="244">
        <f t="shared" si="220"/>
        <v>0</v>
      </c>
      <c r="CV90" s="245">
        <f t="shared" si="221"/>
        <v>0</v>
      </c>
      <c r="CW90" s="245">
        <f t="shared" si="222"/>
        <v>0</v>
      </c>
      <c r="CX90" s="245">
        <f t="shared" si="223"/>
        <v>0</v>
      </c>
      <c r="CY90" s="245">
        <f t="shared" si="224"/>
        <v>0</v>
      </c>
      <c r="CZ90" s="245">
        <f t="shared" si="225"/>
        <v>0</v>
      </c>
      <c r="DA90" s="245">
        <f t="shared" si="226"/>
        <v>0</v>
      </c>
      <c r="DB90" s="245">
        <f t="shared" si="227"/>
        <v>0</v>
      </c>
      <c r="DC90" s="245">
        <f t="shared" si="228"/>
        <v>0</v>
      </c>
      <c r="DD90" s="245">
        <f t="shared" si="229"/>
        <v>0</v>
      </c>
      <c r="DE90" s="245">
        <f t="shared" si="230"/>
        <v>0</v>
      </c>
      <c r="DF90" s="246">
        <f t="shared" si="231"/>
        <v>0</v>
      </c>
      <c r="DG90" s="244" t="e">
        <f t="shared" si="232"/>
        <v>#REF!</v>
      </c>
      <c r="DH90" s="245" t="e">
        <f t="shared" si="233"/>
        <v>#REF!</v>
      </c>
      <c r="DI90" s="245" t="e">
        <f t="shared" si="234"/>
        <v>#REF!</v>
      </c>
      <c r="DJ90" s="245" t="e">
        <f t="shared" si="235"/>
        <v>#REF!</v>
      </c>
      <c r="DK90" s="245" t="e">
        <f t="shared" si="236"/>
        <v>#REF!</v>
      </c>
      <c r="DL90" s="245" t="e">
        <f t="shared" si="237"/>
        <v>#REF!</v>
      </c>
      <c r="DM90" s="245">
        <f t="shared" si="238"/>
        <v>0</v>
      </c>
      <c r="DN90" s="245">
        <f t="shared" si="239"/>
        <v>0</v>
      </c>
      <c r="DO90" s="245">
        <f t="shared" si="240"/>
        <v>0</v>
      </c>
      <c r="DP90" s="245">
        <f t="shared" si="241"/>
        <v>0</v>
      </c>
      <c r="DQ90" s="245">
        <f t="shared" si="242"/>
        <v>0</v>
      </c>
      <c r="DR90" s="246">
        <f t="shared" si="243"/>
        <v>0</v>
      </c>
      <c r="DS90" s="244">
        <f t="shared" si="244"/>
        <v>0</v>
      </c>
      <c r="DT90" s="245">
        <f t="shared" si="245"/>
        <v>0</v>
      </c>
      <c r="DU90" s="245">
        <f t="shared" si="246"/>
        <v>0</v>
      </c>
      <c r="DV90" s="245">
        <f t="shared" si="247"/>
        <v>0</v>
      </c>
      <c r="DW90" s="245">
        <f t="shared" si="248"/>
        <v>0</v>
      </c>
      <c r="DX90" s="245">
        <f t="shared" si="249"/>
        <v>0</v>
      </c>
      <c r="DY90" s="245">
        <f t="shared" si="250"/>
        <v>0</v>
      </c>
      <c r="DZ90" s="245">
        <f t="shared" si="251"/>
        <v>0</v>
      </c>
      <c r="EA90" s="245">
        <f t="shared" si="252"/>
        <v>0</v>
      </c>
      <c r="EB90" s="245">
        <f t="shared" si="253"/>
        <v>0</v>
      </c>
      <c r="EC90" s="245">
        <f t="shared" si="254"/>
        <v>0</v>
      </c>
      <c r="ED90" s="246">
        <f t="shared" si="255"/>
        <v>0</v>
      </c>
      <c r="EE90" s="244">
        <f t="shared" si="256"/>
        <v>0</v>
      </c>
      <c r="EF90" s="245">
        <f t="shared" si="257"/>
        <v>0</v>
      </c>
      <c r="EG90" s="245">
        <f t="shared" si="258"/>
        <v>0</v>
      </c>
      <c r="EH90" s="245">
        <f t="shared" si="259"/>
        <v>0</v>
      </c>
      <c r="EI90" s="245">
        <f t="shared" si="260"/>
        <v>0</v>
      </c>
      <c r="EJ90" s="245">
        <f t="shared" si="261"/>
        <v>0</v>
      </c>
      <c r="EK90" s="245">
        <f t="shared" si="262"/>
        <v>0</v>
      </c>
      <c r="EL90" s="245">
        <f t="shared" si="263"/>
        <v>0</v>
      </c>
      <c r="EM90" s="245">
        <f t="shared" si="264"/>
        <v>0</v>
      </c>
      <c r="EN90" s="245">
        <f t="shared" si="265"/>
        <v>0</v>
      </c>
      <c r="EO90" s="245">
        <f t="shared" si="266"/>
        <v>0</v>
      </c>
      <c r="EP90" s="246">
        <f t="shared" si="267"/>
        <v>0</v>
      </c>
      <c r="EQ90" s="255">
        <f t="shared" si="268"/>
        <v>0</v>
      </c>
      <c r="ER90" s="256">
        <f t="shared" si="269"/>
        <v>0</v>
      </c>
      <c r="ES90" s="256">
        <f t="shared" si="270"/>
        <v>0</v>
      </c>
      <c r="ET90" s="256">
        <f t="shared" si="271"/>
        <v>0</v>
      </c>
      <c r="EU90" s="256" t="e">
        <f t="shared" si="272"/>
        <v>#REF!</v>
      </c>
      <c r="EV90" s="256">
        <f t="shared" si="273"/>
        <v>0</v>
      </c>
      <c r="EW90" s="256">
        <f t="shared" si="274"/>
        <v>0</v>
      </c>
      <c r="EX90" s="256" t="str">
        <f t="shared" si="275"/>
        <v/>
      </c>
      <c r="EY90" s="256" t="str">
        <f t="shared" si="276"/>
        <v/>
      </c>
      <c r="EZ90" s="256" t="str">
        <f t="shared" si="277"/>
        <v/>
      </c>
      <c r="FA90" s="256" t="str">
        <f t="shared" si="278"/>
        <v/>
      </c>
      <c r="FB90" s="257" t="str">
        <f t="shared" si="279"/>
        <v/>
      </c>
      <c r="FC90" s="255">
        <f t="shared" si="280"/>
        <v>0</v>
      </c>
      <c r="FD90" s="256" t="str">
        <f t="shared" si="281"/>
        <v/>
      </c>
      <c r="FE90" s="256" t="str">
        <f t="shared" si="282"/>
        <v/>
      </c>
      <c r="FF90" s="256" t="str">
        <f t="shared" si="283"/>
        <v/>
      </c>
      <c r="FG90" s="256" t="str">
        <f t="shared" si="284"/>
        <v/>
      </c>
      <c r="FH90" s="256" t="str">
        <f t="shared" si="285"/>
        <v/>
      </c>
      <c r="FI90" s="256" t="str">
        <f t="shared" si="286"/>
        <v/>
      </c>
      <c r="FJ90" s="256" t="str">
        <f t="shared" si="287"/>
        <v/>
      </c>
      <c r="FK90" s="256" t="str">
        <f t="shared" si="288"/>
        <v/>
      </c>
      <c r="FL90" s="256" t="str">
        <f t="shared" si="289"/>
        <v/>
      </c>
      <c r="FM90" s="256" t="str">
        <f t="shared" si="290"/>
        <v/>
      </c>
      <c r="FN90" s="257" t="str">
        <f t="shared" si="291"/>
        <v/>
      </c>
      <c r="FO90" s="255" t="e">
        <f t="shared" si="292"/>
        <v>#REF!</v>
      </c>
      <c r="FP90" s="256" t="e">
        <f t="shared" si="293"/>
        <v>#REF!</v>
      </c>
      <c r="FQ90" s="256" t="e">
        <f t="shared" si="294"/>
        <v>#REF!</v>
      </c>
      <c r="FR90" s="256" t="e">
        <f t="shared" si="295"/>
        <v>#REF!</v>
      </c>
      <c r="FS90" s="256" t="e">
        <f t="shared" si="296"/>
        <v>#REF!</v>
      </c>
      <c r="FT90" s="256" t="e">
        <f t="shared" si="297"/>
        <v>#REF!</v>
      </c>
      <c r="FU90" s="256" t="str">
        <f t="shared" si="298"/>
        <v/>
      </c>
      <c r="FV90" s="256" t="str">
        <f t="shared" si="299"/>
        <v/>
      </c>
      <c r="FW90" s="256" t="str">
        <f t="shared" si="300"/>
        <v/>
      </c>
      <c r="FX90" s="256" t="str">
        <f t="shared" si="301"/>
        <v/>
      </c>
      <c r="FY90" s="256" t="str">
        <f t="shared" si="302"/>
        <v/>
      </c>
      <c r="FZ90" s="257" t="str">
        <f t="shared" si="303"/>
        <v/>
      </c>
      <c r="GA90" s="255" t="str">
        <f t="shared" si="304"/>
        <v/>
      </c>
      <c r="GB90" s="256" t="str">
        <f t="shared" si="305"/>
        <v/>
      </c>
      <c r="GC90" s="256" t="str">
        <f t="shared" si="306"/>
        <v/>
      </c>
      <c r="GD90" s="256" t="str">
        <f t="shared" si="307"/>
        <v/>
      </c>
      <c r="GE90" s="256" t="str">
        <f t="shared" si="308"/>
        <v/>
      </c>
      <c r="GF90" s="256" t="str">
        <f t="shared" si="309"/>
        <v/>
      </c>
      <c r="GG90" s="256" t="str">
        <f t="shared" si="310"/>
        <v/>
      </c>
      <c r="GH90" s="256" t="str">
        <f t="shared" si="311"/>
        <v/>
      </c>
      <c r="GI90" s="256" t="str">
        <f t="shared" si="312"/>
        <v/>
      </c>
      <c r="GJ90" s="256" t="str">
        <f t="shared" si="313"/>
        <v/>
      </c>
      <c r="GK90" s="256" t="str">
        <f t="shared" si="314"/>
        <v/>
      </c>
      <c r="GL90" s="257" t="str">
        <f t="shared" si="315"/>
        <v/>
      </c>
      <c r="GM90" s="255" t="str">
        <f t="shared" si="316"/>
        <v/>
      </c>
      <c r="GN90" s="256" t="str">
        <f t="shared" si="317"/>
        <v/>
      </c>
      <c r="GO90" s="256" t="str">
        <f t="shared" si="318"/>
        <v/>
      </c>
      <c r="GP90" s="256" t="str">
        <f t="shared" si="319"/>
        <v/>
      </c>
      <c r="GQ90" s="256" t="str">
        <f t="shared" si="320"/>
        <v/>
      </c>
      <c r="GR90" s="256" t="str">
        <f t="shared" si="321"/>
        <v/>
      </c>
      <c r="GS90" s="256" t="str">
        <f t="shared" si="322"/>
        <v/>
      </c>
      <c r="GT90" s="256" t="str">
        <f t="shared" si="323"/>
        <v/>
      </c>
      <c r="GU90" s="256" t="str">
        <f t="shared" si="324"/>
        <v/>
      </c>
      <c r="GV90" s="256" t="str">
        <f t="shared" si="325"/>
        <v/>
      </c>
      <c r="GW90" s="256" t="str">
        <f t="shared" si="326"/>
        <v/>
      </c>
      <c r="GX90" s="257" t="str">
        <f t="shared" si="327"/>
        <v/>
      </c>
      <c r="GY90" s="252">
        <f t="shared" si="332"/>
        <v>0</v>
      </c>
      <c r="GZ90" s="253" t="e">
        <f t="shared" si="332"/>
        <v>#REF!</v>
      </c>
      <c r="HA90" s="253">
        <f t="shared" si="332"/>
        <v>0</v>
      </c>
      <c r="HB90" s="253">
        <f t="shared" si="332"/>
        <v>0</v>
      </c>
      <c r="HC90" s="253">
        <f t="shared" si="332"/>
        <v>0</v>
      </c>
      <c r="HD90" s="253">
        <f t="shared" si="332"/>
        <v>0</v>
      </c>
      <c r="HE90" s="253">
        <f t="shared" si="332"/>
        <v>0</v>
      </c>
      <c r="HF90" s="254">
        <f t="shared" si="332"/>
        <v>0</v>
      </c>
      <c r="HG90" s="252">
        <f t="shared" si="333"/>
        <v>0</v>
      </c>
      <c r="HH90" s="253">
        <f t="shared" si="333"/>
        <v>0</v>
      </c>
      <c r="HI90" s="253">
        <f t="shared" si="333"/>
        <v>0</v>
      </c>
      <c r="HJ90" s="253">
        <f t="shared" si="333"/>
        <v>0</v>
      </c>
      <c r="HK90" s="253">
        <f t="shared" si="333"/>
        <v>0</v>
      </c>
      <c r="HL90" s="253">
        <f t="shared" si="333"/>
        <v>0</v>
      </c>
      <c r="HM90" s="253">
        <f t="shared" si="333"/>
        <v>0</v>
      </c>
      <c r="HN90" s="254">
        <f t="shared" si="333"/>
        <v>0</v>
      </c>
      <c r="HO90" s="252" t="e">
        <f t="shared" si="334"/>
        <v>#REF!</v>
      </c>
      <c r="HP90" s="253" t="e">
        <f t="shared" si="334"/>
        <v>#REF!</v>
      </c>
      <c r="HQ90" s="253">
        <f t="shared" si="334"/>
        <v>0</v>
      </c>
      <c r="HR90" s="253">
        <f t="shared" si="334"/>
        <v>0</v>
      </c>
      <c r="HS90" s="253">
        <f t="shared" si="334"/>
        <v>0</v>
      </c>
      <c r="HT90" s="253">
        <f t="shared" si="334"/>
        <v>0</v>
      </c>
      <c r="HU90" s="253">
        <f t="shared" si="334"/>
        <v>0</v>
      </c>
      <c r="HV90" s="254">
        <f t="shared" si="334"/>
        <v>0</v>
      </c>
      <c r="HW90" s="252">
        <f t="shared" si="335"/>
        <v>0</v>
      </c>
      <c r="HX90" s="253">
        <f t="shared" si="335"/>
        <v>0</v>
      </c>
      <c r="HY90" s="253">
        <f t="shared" si="335"/>
        <v>0</v>
      </c>
      <c r="HZ90" s="253">
        <f t="shared" si="335"/>
        <v>0</v>
      </c>
      <c r="IA90" s="253">
        <f t="shared" si="335"/>
        <v>0</v>
      </c>
      <c r="IB90" s="253">
        <f t="shared" si="335"/>
        <v>0</v>
      </c>
      <c r="IC90" s="253">
        <f t="shared" si="335"/>
        <v>0</v>
      </c>
      <c r="ID90" s="254">
        <f t="shared" si="335"/>
        <v>0</v>
      </c>
      <c r="IE90" s="252">
        <f t="shared" si="336"/>
        <v>0</v>
      </c>
      <c r="IF90" s="253">
        <f t="shared" si="336"/>
        <v>0</v>
      </c>
      <c r="IG90" s="253">
        <f t="shared" si="336"/>
        <v>0</v>
      </c>
      <c r="IH90" s="253">
        <f t="shared" si="336"/>
        <v>0</v>
      </c>
      <c r="II90" s="253">
        <f t="shared" si="336"/>
        <v>0</v>
      </c>
      <c r="IJ90" s="253">
        <f t="shared" si="336"/>
        <v>0</v>
      </c>
      <c r="IK90" s="253">
        <f t="shared" si="336"/>
        <v>0</v>
      </c>
      <c r="IL90" s="254">
        <f t="shared" si="336"/>
        <v>0</v>
      </c>
      <c r="IM90" s="255" t="e">
        <f t="shared" si="203"/>
        <v>#REF!</v>
      </c>
      <c r="IN90" s="256">
        <f t="shared" si="204"/>
        <v>0</v>
      </c>
      <c r="IO90" s="256" t="e">
        <f t="shared" si="205"/>
        <v>#REF!</v>
      </c>
      <c r="IP90" s="256">
        <f t="shared" si="206"/>
        <v>0</v>
      </c>
      <c r="IQ90" s="257">
        <f t="shared" si="207"/>
        <v>0</v>
      </c>
      <c r="IR90" s="404" t="e">
        <f t="shared" si="195"/>
        <v>#REF!</v>
      </c>
      <c r="IS90" s="250">
        <f t="shared" si="202"/>
        <v>15</v>
      </c>
      <c r="IT90" s="258" t="e">
        <f t="shared" si="328"/>
        <v>#REF!</v>
      </c>
      <c r="IU90" s="664">
        <v>2400</v>
      </c>
      <c r="IV90" s="409">
        <v>4</v>
      </c>
      <c r="IW90" s="648" t="s">
        <v>228</v>
      </c>
      <c r="IX90" s="649" t="e">
        <f t="shared" si="196"/>
        <v>#REF!</v>
      </c>
      <c r="IY90" s="650" t="e">
        <f t="shared" si="329"/>
        <v>#REF!</v>
      </c>
      <c r="IZ90" s="651">
        <v>3</v>
      </c>
      <c r="JA90" s="652">
        <v>2</v>
      </c>
      <c r="JB90" s="650" t="e">
        <f t="shared" si="330"/>
        <v>#REF!</v>
      </c>
      <c r="JC90" s="651">
        <f t="shared" si="337"/>
        <v>3</v>
      </c>
      <c r="JD90" s="652">
        <f t="shared" si="337"/>
        <v>2</v>
      </c>
      <c r="JE90" s="653" t="e">
        <f t="shared" si="331"/>
        <v>#REF!</v>
      </c>
      <c r="JF90" s="654">
        <v>3</v>
      </c>
      <c r="JG90" s="652">
        <v>2</v>
      </c>
      <c r="JH90" s="653"/>
      <c r="JI90" s="654"/>
      <c r="JJ90" s="655"/>
      <c r="JK90" s="418"/>
      <c r="JL90" s="419"/>
      <c r="JM90" s="420"/>
      <c r="JN90" s="662">
        <v>1</v>
      </c>
      <c r="JO90" s="662">
        <v>1.4</v>
      </c>
      <c r="JP90" s="662">
        <v>1</v>
      </c>
      <c r="JQ90" s="662">
        <v>1</v>
      </c>
      <c r="JR90" s="663">
        <v>1</v>
      </c>
      <c r="JS90" s="658" t="e">
        <f t="shared" si="201"/>
        <v>#REF!</v>
      </c>
    </row>
    <row r="91" spans="25:279" ht="20.100000000000001" hidden="1" customHeight="1">
      <c r="Y91" s="380" t="e">
        <f>N!IK66</f>
        <v>#REF!</v>
      </c>
      <c r="Z91" s="377" t="s">
        <v>48</v>
      </c>
      <c r="AA91" s="244">
        <f>IF(AA$32="",IF(AA$31="",(SUMIF(S!$HC$15:$HL$15,'Ciclo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Semaforico'!AA$30,O!$HC66:$HL66))*AA$31),(SUMIF(S!$HC$15:$HL$15,'Ciclo Semaforico'!AA$32,S!$HC66:$HL66)+SUMIF(N!$HC$15:$HL$15,'Ciclo Semaforico'!AA$32,N!$HC66:$HL66)+SUMIF(E!$HC$15:$HL$15,'Ciclo Semaforico'!AA$32,E!$HC66:$HL66)+SUMIF(O!$HC$15:$HL$15,'Ciclo Semaforico'!AA$32,O!$HC66:$HL66))-IF(AA$31="",(SUMIF(S!$HC$15:$HL$15,'Ciclo Semaforico'!AA$30,S!$HC66:$HL66)+SUMIF(N!$HC$15:$HL$15,'Ciclo Semaforico'!AA$30,N!$HC66:$HL66)+SUMIF(E!$HC$15:$HL$15,'Ciclo Semaforico'!AA$30,E!$HC66:$HL66)+SUMIF(O!$HC$15:$HL$15,'Ciclo Semaforico'!AA$30,O!$HC66:$HL66)),(SUMIF(S!$HC$15:$HL$15,'Ciclo Semaforico'!AA$30,S!$HC66:$HL66)+SUMIF(N!$HC$15:$HL$15,'Ciclo Semaforico'!AA$30,N!$HC66:$HL66)+SUMIF(E!$HC$15:$HL$15,'Ciclo Semaforico'!AA$30,E!$HC66:$HL66)+SUMIF(O!$HC$15:$HL$15,'Ciclo Semaforico'!AA$30,O!$HC66:$HL66))*AA$31))</f>
        <v>0</v>
      </c>
      <c r="AB91" s="245">
        <f>IF(AB$32="",IF(AB$31="",(SUMIF(S!$HC$15:$HL$15,'Ciclo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Semaforico'!AB$30,O!$HC66:$HL66))*AB$31),(SUMIF(S!$HC$15:$HL$15,'Ciclo Semaforico'!AB$32,S!$HC66:$HL66)+SUMIF(N!$HC$15:$HL$15,'Ciclo Semaforico'!AB$32,N!$HC66:$HL66)+SUMIF(E!$HC$15:$HL$15,'Ciclo Semaforico'!AB$32,E!$HC66:$HL66)+SUMIF(O!$HC$15:$HL$15,'Ciclo Semaforico'!AB$32,O!$HC66:$HL66))-IF(AB$31="",(SUMIF(S!$HC$15:$HL$15,'Ciclo Semaforico'!AB$30,S!$HC66:$HL66)+SUMIF(N!$HC$15:$HL$15,'Ciclo Semaforico'!AB$30,N!$HC66:$HL66)+SUMIF(E!$HC$15:$HL$15,'Ciclo Semaforico'!AB$30,E!$HC66:$HL66)+SUMIF(O!$HC$15:$HL$15,'Ciclo Semaforico'!AB$30,O!$HC66:$HL66)),(SUMIF(S!$HC$15:$HL$15,'Ciclo Semaforico'!AB$30,S!$HC66:$HL66)+SUMIF(N!$HC$15:$HL$15,'Ciclo Semaforico'!AB$30,N!$HC66:$HL66)+SUMIF(E!$HC$15:$HL$15,'Ciclo Semaforico'!AB$30,E!$HC66:$HL66)+SUMIF(O!$HC$15:$HL$15,'Ciclo Semaforico'!AB$30,O!$HC66:$HL66))*AB$31))</f>
        <v>0</v>
      </c>
      <c r="AC91" s="245">
        <f>IF(AC$32="",IF(AC$31="",(SUMIF(S!$HC$15:$HL$15,'Ciclo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Semaforico'!AC$30,O!$HC66:$HL66))*AC$31),(SUMIF(S!$HC$15:$HL$15,'Ciclo Semaforico'!AC$32,S!$HC66:$HL66)+SUMIF(N!$HC$15:$HL$15,'Ciclo Semaforico'!AC$32,N!$HC66:$HL66)+SUMIF(E!$HC$15:$HL$15,'Ciclo Semaforico'!AC$32,E!$HC66:$HL66)+SUMIF(O!$HC$15:$HL$15,'Ciclo Semaforico'!AC$32,O!$HC66:$HL66))-IF(AC$31="",(SUMIF(S!$HC$15:$HL$15,'Ciclo Semaforico'!AC$30,S!$HC66:$HL66)+SUMIF(N!$HC$15:$HL$15,'Ciclo Semaforico'!AC$30,N!$HC66:$HL66)+SUMIF(E!$HC$15:$HL$15,'Ciclo Semaforico'!AC$30,E!$HC66:$HL66)+SUMIF(O!$HC$15:$HL$15,'Ciclo Semaforico'!AC$30,O!$HC66:$HL66)),(SUMIF(S!$HC$15:$HL$15,'Ciclo Semaforico'!AC$30,S!$HC66:$HL66)+SUMIF(N!$HC$15:$HL$15,'Ciclo Semaforico'!AC$30,N!$HC66:$HL66)+SUMIF(E!$HC$15:$HL$15,'Ciclo Semaforico'!AC$30,E!$HC66:$HL66)+SUMIF(O!$HC$15:$HL$15,'Ciclo Semaforico'!AC$30,O!$HC66:$HL66))*AC$31))</f>
        <v>0</v>
      </c>
      <c r="AD91" s="245">
        <f>IF(AD$32="",IF(AD$31="",(SUMIF(S!$HC$15:$HL$15,'Ciclo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Semaforico'!AD$30,O!$HC66:$HL66))*AD$31),(SUMIF(S!$HC$15:$HL$15,'Ciclo Semaforico'!AD$32,S!$HC66:$HL66)+SUMIF(N!$HC$15:$HL$15,'Ciclo Semaforico'!AD$32,N!$HC66:$HL66)+SUMIF(E!$HC$15:$HL$15,'Ciclo Semaforico'!AD$32,E!$HC66:$HL66)+SUMIF(O!$HC$15:$HL$15,'Ciclo Semaforico'!AD$32,O!$HC66:$HL66))-IF(AD$31="",(SUMIF(S!$HC$15:$HL$15,'Ciclo Semaforico'!AD$30,S!$HC66:$HL66)+SUMIF(N!$HC$15:$HL$15,'Ciclo Semaforico'!AD$30,N!$HC66:$HL66)+SUMIF(E!$HC$15:$HL$15,'Ciclo Semaforico'!AD$30,E!$HC66:$HL66)+SUMIF(O!$HC$15:$HL$15,'Ciclo Semaforico'!AD$30,O!$HC66:$HL66)),(SUMIF(S!$HC$15:$HL$15,'Ciclo Semaforico'!AD$30,S!$HC66:$HL66)+SUMIF(N!$HC$15:$HL$15,'Ciclo Semaforico'!AD$30,N!$HC66:$HL66)+SUMIF(E!$HC$15:$HL$15,'Ciclo Semaforico'!AD$30,E!$HC66:$HL66)+SUMIF(O!$HC$15:$HL$15,'Ciclo Semaforico'!AD$30,O!$HC66:$HL66))*AD$31))</f>
        <v>0</v>
      </c>
      <c r="AE91" s="245" t="e">
        <f>IF(AE$32="",IF(AE$31="",(SUMIF(S!$HC$15:$HL$15,'Ciclo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Semaforico'!AE$30,O!$HC66:$HL66))*AE$31),(SUMIF(S!$HC$15:$HL$15,'Ciclo Semaforico'!AE$32,S!$HC66:$HL66)+SUMIF(N!$HC$15:$HL$15,'Ciclo Semaforico'!AE$32,N!$HC66:$HL66)+SUMIF(E!$HC$15:$HL$15,'Ciclo Semaforico'!AE$32,E!$HC66:$HL66)+SUMIF(O!$HC$15:$HL$15,'Ciclo Semaforico'!AE$32,O!$HC66:$HL66))-IF(AE$31="",(SUMIF(S!$HC$15:$HL$15,'Ciclo Semaforico'!AE$30,S!$HC66:$HL66)+SUMIF(N!$HC$15:$HL$15,'Ciclo Semaforico'!AE$30,N!$HC66:$HL66)+SUMIF(E!$HC$15:$HL$15,'Ciclo Semaforico'!AE$30,E!$HC66:$HL66)+SUMIF(O!$HC$15:$HL$15,'Ciclo Semaforico'!AE$30,O!$HC66:$HL66)),(SUMIF(S!$HC$15:$HL$15,'Ciclo Semaforico'!AE$30,S!$HC66:$HL66)+SUMIF(N!$HC$15:$HL$15,'Ciclo Semaforico'!AE$30,N!$HC66:$HL66)+SUMIF(E!$HC$15:$HL$15,'Ciclo Semaforico'!AE$30,E!$HC66:$HL66)+SUMIF(O!$HC$15:$HL$15,'Ciclo Semaforico'!AE$30,O!$HC66:$HL66))*AE$31))</f>
        <v>#REF!</v>
      </c>
      <c r="AF91" s="245">
        <f>IF(AF$32="",IF(AF$31="",(SUMIF(S!$HC$15:$HL$15,'Ciclo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Semaforico'!AF$30,O!$HC66:$HL66))*AF$31),(SUMIF(S!$HC$15:$HL$15,'Ciclo Semaforico'!AF$32,S!$HC66:$HL66)+SUMIF(N!$HC$15:$HL$15,'Ciclo Semaforico'!AF$32,N!$HC66:$HL66)+SUMIF(E!$HC$15:$HL$15,'Ciclo Semaforico'!AF$32,E!$HC66:$HL66)+SUMIF(O!$HC$15:$HL$15,'Ciclo Semaforico'!AF$32,O!$HC66:$HL66))-IF(AF$31="",(SUMIF(S!$HC$15:$HL$15,'Ciclo Semaforico'!AF$30,S!$HC66:$HL66)+SUMIF(N!$HC$15:$HL$15,'Ciclo Semaforico'!AF$30,N!$HC66:$HL66)+SUMIF(E!$HC$15:$HL$15,'Ciclo Semaforico'!AF$30,E!$HC66:$HL66)+SUMIF(O!$HC$15:$HL$15,'Ciclo Semaforico'!AF$30,O!$HC66:$HL66)),(SUMIF(S!$HC$15:$HL$15,'Ciclo Semaforico'!AF$30,S!$HC66:$HL66)+SUMIF(N!$HC$15:$HL$15,'Ciclo Semaforico'!AF$30,N!$HC66:$HL66)+SUMIF(E!$HC$15:$HL$15,'Ciclo Semaforico'!AF$30,E!$HC66:$HL66)+SUMIF(O!$HC$15:$HL$15,'Ciclo Semaforico'!AF$30,O!$HC66:$HL66))*AF$31))</f>
        <v>0</v>
      </c>
      <c r="AG91" s="245">
        <f>IF(AG$32="",IF(AG$31="",(SUMIF(S!$HC$15:$HL$15,'Ciclo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Semaforico'!AG$30,O!$HC66:$HL66))*AG$31),(SUMIF(S!$HC$15:$HL$15,'Ciclo Semaforico'!AG$32,S!$HC66:$HL66)+SUMIF(N!$HC$15:$HL$15,'Ciclo Semaforico'!AG$32,N!$HC66:$HL66)+SUMIF(E!$HC$15:$HL$15,'Ciclo Semaforico'!AG$32,E!$HC66:$HL66)+SUMIF(O!$HC$15:$HL$15,'Ciclo Semaforico'!AG$32,O!$HC66:$HL66))-IF(AG$31="",(SUMIF(S!$HC$15:$HL$15,'Ciclo Semaforico'!AG$30,S!$HC66:$HL66)+SUMIF(N!$HC$15:$HL$15,'Ciclo Semaforico'!AG$30,N!$HC66:$HL66)+SUMIF(E!$HC$15:$HL$15,'Ciclo Semaforico'!AG$30,E!$HC66:$HL66)+SUMIF(O!$HC$15:$HL$15,'Ciclo Semaforico'!AG$30,O!$HC66:$HL66)),(SUMIF(S!$HC$15:$HL$15,'Ciclo Semaforico'!AG$30,S!$HC66:$HL66)+SUMIF(N!$HC$15:$HL$15,'Ciclo Semaforico'!AG$30,N!$HC66:$HL66)+SUMIF(E!$HC$15:$HL$15,'Ciclo Semaforico'!AG$30,E!$HC66:$HL66)+SUMIF(O!$HC$15:$HL$15,'Ciclo Semaforico'!AG$30,O!$HC66:$HL66))*AG$31))</f>
        <v>0</v>
      </c>
      <c r="AH91" s="245">
        <f>IF(AH$32="",IF(AH$31="",(SUMIF(S!$HC$15:$HL$15,'Ciclo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Semaforico'!AH$30,O!$HC66:$HL66))*AH$31),(SUMIF(S!$HC$15:$HL$15,'Ciclo Semaforico'!AH$32,S!$HC66:$HL66)+SUMIF(N!$HC$15:$HL$15,'Ciclo Semaforico'!AH$32,N!$HC66:$HL66)+SUMIF(E!$HC$15:$HL$15,'Ciclo Semaforico'!AH$32,E!$HC66:$HL66)+SUMIF(O!$HC$15:$HL$15,'Ciclo Semaforico'!AH$32,O!$HC66:$HL66))-IF(AH$31="",(SUMIF(S!$HC$15:$HL$15,'Ciclo Semaforico'!AH$30,S!$HC66:$HL66)+SUMIF(N!$HC$15:$HL$15,'Ciclo Semaforico'!AH$30,N!$HC66:$HL66)+SUMIF(E!$HC$15:$HL$15,'Ciclo Semaforico'!AH$30,E!$HC66:$HL66)+SUMIF(O!$HC$15:$HL$15,'Ciclo Semaforico'!AH$30,O!$HC66:$HL66)),(SUMIF(S!$HC$15:$HL$15,'Ciclo Semaforico'!AH$30,S!$HC66:$HL66)+SUMIF(N!$HC$15:$HL$15,'Ciclo Semaforico'!AH$30,N!$HC66:$HL66)+SUMIF(E!$HC$15:$HL$15,'Ciclo Semaforico'!AH$30,E!$HC66:$HL66)+SUMIF(O!$HC$15:$HL$15,'Ciclo Semaforico'!AH$30,O!$HC66:$HL66))*AH$31))</f>
        <v>0</v>
      </c>
      <c r="AI91" s="245">
        <f>IF(AI$32="",IF(AI$31="",(SUMIF(S!$HC$15:$HL$15,'Ciclo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Semaforico'!AI$30,O!$HC66:$HL66))*AI$31),(SUMIF(S!$HC$15:$HL$15,'Ciclo Semaforico'!AI$32,S!$HC66:$HL66)+SUMIF(N!$HC$15:$HL$15,'Ciclo Semaforico'!AI$32,N!$HC66:$HL66)+SUMIF(E!$HC$15:$HL$15,'Ciclo Semaforico'!AI$32,E!$HC66:$HL66)+SUMIF(O!$HC$15:$HL$15,'Ciclo Semaforico'!AI$32,O!$HC66:$HL66))-IF(AI$31="",(SUMIF(S!$HC$15:$HL$15,'Ciclo Semaforico'!AI$30,S!$HC66:$HL66)+SUMIF(N!$HC$15:$HL$15,'Ciclo Semaforico'!AI$30,N!$HC66:$HL66)+SUMIF(E!$HC$15:$HL$15,'Ciclo Semaforico'!AI$30,E!$HC66:$HL66)+SUMIF(O!$HC$15:$HL$15,'Ciclo Semaforico'!AI$30,O!$HC66:$HL66)),(SUMIF(S!$HC$15:$HL$15,'Ciclo Semaforico'!AI$30,S!$HC66:$HL66)+SUMIF(N!$HC$15:$HL$15,'Ciclo Semaforico'!AI$30,N!$HC66:$HL66)+SUMIF(E!$HC$15:$HL$15,'Ciclo Semaforico'!AI$30,E!$HC66:$HL66)+SUMIF(O!$HC$15:$HL$15,'Ciclo Semaforico'!AI$30,O!$HC66:$HL66))*AI$31))</f>
        <v>0</v>
      </c>
      <c r="AJ91" s="245">
        <f>IF(AJ$32="",IF(AJ$31="",(SUMIF(S!$HC$15:$HL$15,'Ciclo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Semaforico'!AJ$30,O!$HC66:$HL66))*AJ$31),(SUMIF(S!$HC$15:$HL$15,'Ciclo Semaforico'!AJ$32,S!$HC66:$HL66)+SUMIF(N!$HC$15:$HL$15,'Ciclo Semaforico'!AJ$32,N!$HC66:$HL66)+SUMIF(E!$HC$15:$HL$15,'Ciclo Semaforico'!AJ$32,E!$HC66:$HL66)+SUMIF(O!$HC$15:$HL$15,'Ciclo Semaforico'!AJ$32,O!$HC66:$HL66))-IF(AJ$31="",(SUMIF(S!$HC$15:$HL$15,'Ciclo Semaforico'!AJ$30,S!$HC66:$HL66)+SUMIF(N!$HC$15:$HL$15,'Ciclo Semaforico'!AJ$30,N!$HC66:$HL66)+SUMIF(E!$HC$15:$HL$15,'Ciclo Semaforico'!AJ$30,E!$HC66:$HL66)+SUMIF(O!$HC$15:$HL$15,'Ciclo Semaforico'!AJ$30,O!$HC66:$HL66)),(SUMIF(S!$HC$15:$HL$15,'Ciclo Semaforico'!AJ$30,S!$HC66:$HL66)+SUMIF(N!$HC$15:$HL$15,'Ciclo Semaforico'!AJ$30,N!$HC66:$HL66)+SUMIF(E!$HC$15:$HL$15,'Ciclo Semaforico'!AJ$30,E!$HC66:$HL66)+SUMIF(O!$HC$15:$HL$15,'Ciclo Semaforico'!AJ$30,O!$HC66:$HL66))*AJ$31))</f>
        <v>0</v>
      </c>
      <c r="AK91" s="245">
        <f>IF(AK$32="",IF(AK$31="",(SUMIF(S!$HC$15:$HL$15,'Ciclo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Semaforico'!AK$30,O!$HC66:$HL66))*AK$31),(SUMIF(S!$HC$15:$HL$15,'Ciclo Semaforico'!AK$32,S!$HC66:$HL66)+SUMIF(N!$HC$15:$HL$15,'Ciclo Semaforico'!AK$32,N!$HC66:$HL66)+SUMIF(E!$HC$15:$HL$15,'Ciclo Semaforico'!AK$32,E!$HC66:$HL66)+SUMIF(O!$HC$15:$HL$15,'Ciclo Semaforico'!AK$32,O!$HC66:$HL66))-IF(AK$31="",(SUMIF(S!$HC$15:$HL$15,'Ciclo Semaforico'!AK$30,S!$HC66:$HL66)+SUMIF(N!$HC$15:$HL$15,'Ciclo Semaforico'!AK$30,N!$HC66:$HL66)+SUMIF(E!$HC$15:$HL$15,'Ciclo Semaforico'!AK$30,E!$HC66:$HL66)+SUMIF(O!$HC$15:$HL$15,'Ciclo Semaforico'!AK$30,O!$HC66:$HL66)),(SUMIF(S!$HC$15:$HL$15,'Ciclo Semaforico'!AK$30,S!$HC66:$HL66)+SUMIF(N!$HC$15:$HL$15,'Ciclo Semaforico'!AK$30,N!$HC66:$HL66)+SUMIF(E!$HC$15:$HL$15,'Ciclo Semaforico'!AK$30,E!$HC66:$HL66)+SUMIF(O!$HC$15:$HL$15,'Ciclo Semaforico'!AK$30,O!$HC66:$HL66))*AK$31))</f>
        <v>0</v>
      </c>
      <c r="AL91" s="246">
        <f>IF(AL$32="",IF(AL$31="",(SUMIF(S!$HC$15:$HL$15,'Ciclo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Semaforico'!AL$30,O!$HC66:$HL66))*AL$31),(SUMIF(S!$HC$15:$HL$15,'Ciclo Semaforico'!AL$32,S!$HC66:$HL66)+SUMIF(N!$HC$15:$HL$15,'Ciclo Semaforico'!AL$32,N!$HC66:$HL66)+SUMIF(E!$HC$15:$HL$15,'Ciclo Semaforico'!AL$32,E!$HC66:$HL66)+SUMIF(O!$HC$15:$HL$15,'Ciclo Semaforico'!AL$32,O!$HC66:$HL66))-IF(AL$31="",(SUMIF(S!$HC$15:$HL$15,'Ciclo Semaforico'!AL$30,S!$HC66:$HL66)+SUMIF(N!$HC$15:$HL$15,'Ciclo Semaforico'!AL$30,N!$HC66:$HL66)+SUMIF(E!$HC$15:$HL$15,'Ciclo Semaforico'!AL$30,E!$HC66:$HL66)+SUMIF(O!$HC$15:$HL$15,'Ciclo Semaforico'!AL$30,O!$HC66:$HL66)),(SUMIF(S!$HC$15:$HL$15,'Ciclo Semaforico'!AL$30,S!$HC66:$HL66)+SUMIF(N!$HC$15:$HL$15,'Ciclo Semaforico'!AL$30,N!$HC66:$HL66)+SUMIF(E!$HC$15:$HL$15,'Ciclo Semaforico'!AL$30,E!$HC66:$HL66)+SUMIF(O!$HC$15:$HL$15,'Ciclo Semaforico'!AL$30,O!$HC66:$HL66))*AL$31))</f>
        <v>0</v>
      </c>
      <c r="AM91" s="244">
        <f>IF(AM$32="",IF(AM$31="",(SUMIF(S!$HC$15:$HL$15,'Ciclo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Semaforico'!AM$30,O!$HC66:$HL66))*AM$31),(SUMIF(S!$HC$15:$HL$15,'Ciclo Semaforico'!AM$32,S!$HC66:$HL66)+SUMIF(N!$HC$15:$HL$15,'Ciclo Semaforico'!AM$32,N!$HC66:$HL66)+SUMIF(E!$HC$15:$HL$15,'Ciclo Semaforico'!AM$32,E!$HC66:$HL66)+SUMIF(O!$HC$15:$HL$15,'Ciclo Semaforico'!AM$32,O!$HC66:$HL66))-IF(AM$31="",(SUMIF(S!$HC$15:$HL$15,'Ciclo Semaforico'!AM$30,S!$HC66:$HL66)+SUMIF(N!$HC$15:$HL$15,'Ciclo Semaforico'!AM$30,N!$HC66:$HL66)+SUMIF(E!$HC$15:$HL$15,'Ciclo Semaforico'!AM$30,E!$HC66:$HL66)+SUMIF(O!$HC$15:$HL$15,'Ciclo Semaforico'!AM$30,O!$HC66:$HL66)),(SUMIF(S!$HC$15:$HL$15,'Ciclo Semaforico'!AM$30,S!$HC66:$HL66)+SUMIF(N!$HC$15:$HL$15,'Ciclo Semaforico'!AM$30,N!$HC66:$HL66)+SUMIF(E!$HC$15:$HL$15,'Ciclo Semaforico'!AM$30,E!$HC66:$HL66)+SUMIF(O!$HC$15:$HL$15,'Ciclo Semaforico'!AM$30,O!$HC66:$HL66))*AM$31))</f>
        <v>0</v>
      </c>
      <c r="AN91" s="245">
        <f>IF(AN$32="",IF(AN$31="",(SUMIF(S!$HC$15:$HL$15,'Ciclo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Semaforico'!AN$30,O!$HC66:$HL66))*AN$31),(SUMIF(S!$HC$15:$HL$15,'Ciclo Semaforico'!AN$32,S!$HC66:$HL66)+SUMIF(N!$HC$15:$HL$15,'Ciclo Semaforico'!AN$32,N!$HC66:$HL66)+SUMIF(E!$HC$15:$HL$15,'Ciclo Semaforico'!AN$32,E!$HC66:$HL66)+SUMIF(O!$HC$15:$HL$15,'Ciclo Semaforico'!AN$32,O!$HC66:$HL66))-IF(AN$31="",(SUMIF(S!$HC$15:$HL$15,'Ciclo Semaforico'!AN$30,S!$HC66:$HL66)+SUMIF(N!$HC$15:$HL$15,'Ciclo Semaforico'!AN$30,N!$HC66:$HL66)+SUMIF(E!$HC$15:$HL$15,'Ciclo Semaforico'!AN$30,E!$HC66:$HL66)+SUMIF(O!$HC$15:$HL$15,'Ciclo Semaforico'!AN$30,O!$HC66:$HL66)),(SUMIF(S!$HC$15:$HL$15,'Ciclo Semaforico'!AN$30,S!$HC66:$HL66)+SUMIF(N!$HC$15:$HL$15,'Ciclo Semaforico'!AN$30,N!$HC66:$HL66)+SUMIF(E!$HC$15:$HL$15,'Ciclo Semaforico'!AN$30,E!$HC66:$HL66)+SUMIF(O!$HC$15:$HL$15,'Ciclo Semaforico'!AN$30,O!$HC66:$HL66))*AN$31))</f>
        <v>0</v>
      </c>
      <c r="AO91" s="245">
        <f>IF(AO$32="",IF(AO$31="",(SUMIF(S!$HC$15:$HL$15,'Ciclo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Semaforico'!AO$30,O!$HC66:$HL66))*AO$31),(SUMIF(S!$HC$15:$HL$15,'Ciclo Semaforico'!AO$32,S!$HC66:$HL66)+SUMIF(N!$HC$15:$HL$15,'Ciclo Semaforico'!AO$32,N!$HC66:$HL66)+SUMIF(E!$HC$15:$HL$15,'Ciclo Semaforico'!AO$32,E!$HC66:$HL66)+SUMIF(O!$HC$15:$HL$15,'Ciclo Semaforico'!AO$32,O!$HC66:$HL66))-IF(AO$31="",(SUMIF(S!$HC$15:$HL$15,'Ciclo Semaforico'!AO$30,S!$HC66:$HL66)+SUMIF(N!$HC$15:$HL$15,'Ciclo Semaforico'!AO$30,N!$HC66:$HL66)+SUMIF(E!$HC$15:$HL$15,'Ciclo Semaforico'!AO$30,E!$HC66:$HL66)+SUMIF(O!$HC$15:$HL$15,'Ciclo Semaforico'!AO$30,O!$HC66:$HL66)),(SUMIF(S!$HC$15:$HL$15,'Ciclo Semaforico'!AO$30,S!$HC66:$HL66)+SUMIF(N!$HC$15:$HL$15,'Ciclo Semaforico'!AO$30,N!$HC66:$HL66)+SUMIF(E!$HC$15:$HL$15,'Ciclo Semaforico'!AO$30,E!$HC66:$HL66)+SUMIF(O!$HC$15:$HL$15,'Ciclo Semaforico'!AO$30,O!$HC66:$HL66))*AO$31))</f>
        <v>0</v>
      </c>
      <c r="AP91" s="245">
        <f>IF(AP$32="",IF(AP$31="",(SUMIF(S!$HC$15:$HL$15,'Ciclo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Semaforico'!AP$30,O!$HC66:$HL66))*AP$31),(SUMIF(S!$HC$15:$HL$15,'Ciclo Semaforico'!AP$32,S!$HC66:$HL66)+SUMIF(N!$HC$15:$HL$15,'Ciclo Semaforico'!AP$32,N!$HC66:$HL66)+SUMIF(E!$HC$15:$HL$15,'Ciclo Semaforico'!AP$32,E!$HC66:$HL66)+SUMIF(O!$HC$15:$HL$15,'Ciclo Semaforico'!AP$32,O!$HC66:$HL66))-IF(AP$31="",(SUMIF(S!$HC$15:$HL$15,'Ciclo Semaforico'!AP$30,S!$HC66:$HL66)+SUMIF(N!$HC$15:$HL$15,'Ciclo Semaforico'!AP$30,N!$HC66:$HL66)+SUMIF(E!$HC$15:$HL$15,'Ciclo Semaforico'!AP$30,E!$HC66:$HL66)+SUMIF(O!$HC$15:$HL$15,'Ciclo Semaforico'!AP$30,O!$HC66:$HL66)),(SUMIF(S!$HC$15:$HL$15,'Ciclo Semaforico'!AP$30,S!$HC66:$HL66)+SUMIF(N!$HC$15:$HL$15,'Ciclo Semaforico'!AP$30,N!$HC66:$HL66)+SUMIF(E!$HC$15:$HL$15,'Ciclo Semaforico'!AP$30,E!$HC66:$HL66)+SUMIF(O!$HC$15:$HL$15,'Ciclo Semaforico'!AP$30,O!$HC66:$HL66))*AP$31))</f>
        <v>0</v>
      </c>
      <c r="AQ91" s="245">
        <f>IF(AQ$32="",IF(AQ$31="",(SUMIF(S!$HC$15:$HL$15,'Ciclo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Semaforico'!AQ$30,O!$HC66:$HL66))*AQ$31),(SUMIF(S!$HC$15:$HL$15,'Ciclo Semaforico'!AQ$32,S!$HC66:$HL66)+SUMIF(N!$HC$15:$HL$15,'Ciclo Semaforico'!AQ$32,N!$HC66:$HL66)+SUMIF(E!$HC$15:$HL$15,'Ciclo Semaforico'!AQ$32,E!$HC66:$HL66)+SUMIF(O!$HC$15:$HL$15,'Ciclo Semaforico'!AQ$32,O!$HC66:$HL66))-IF(AQ$31="",(SUMIF(S!$HC$15:$HL$15,'Ciclo Semaforico'!AQ$30,S!$HC66:$HL66)+SUMIF(N!$HC$15:$HL$15,'Ciclo Semaforico'!AQ$30,N!$HC66:$HL66)+SUMIF(E!$HC$15:$HL$15,'Ciclo Semaforico'!AQ$30,E!$HC66:$HL66)+SUMIF(O!$HC$15:$HL$15,'Ciclo Semaforico'!AQ$30,O!$HC66:$HL66)),(SUMIF(S!$HC$15:$HL$15,'Ciclo Semaforico'!AQ$30,S!$HC66:$HL66)+SUMIF(N!$HC$15:$HL$15,'Ciclo Semaforico'!AQ$30,N!$HC66:$HL66)+SUMIF(E!$HC$15:$HL$15,'Ciclo Semaforico'!AQ$30,E!$HC66:$HL66)+SUMIF(O!$HC$15:$HL$15,'Ciclo Semaforico'!AQ$30,O!$HC66:$HL66))*AQ$31))</f>
        <v>0</v>
      </c>
      <c r="AR91" s="245">
        <f>IF(AR$32="",IF(AR$31="",(SUMIF(S!$HC$15:$HL$15,'Ciclo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Semaforico'!AR$30,O!$HC66:$HL66))*AR$31),(SUMIF(S!$HC$15:$HL$15,'Ciclo Semaforico'!AR$32,S!$HC66:$HL66)+SUMIF(N!$HC$15:$HL$15,'Ciclo Semaforico'!AR$32,N!$HC66:$HL66)+SUMIF(E!$HC$15:$HL$15,'Ciclo Semaforico'!AR$32,E!$HC66:$HL66)+SUMIF(O!$HC$15:$HL$15,'Ciclo Semaforico'!AR$32,O!$HC66:$HL66))-IF(AR$31="",(SUMIF(S!$HC$15:$HL$15,'Ciclo Semaforico'!AR$30,S!$HC66:$HL66)+SUMIF(N!$HC$15:$HL$15,'Ciclo Semaforico'!AR$30,N!$HC66:$HL66)+SUMIF(E!$HC$15:$HL$15,'Ciclo Semaforico'!AR$30,E!$HC66:$HL66)+SUMIF(O!$HC$15:$HL$15,'Ciclo Semaforico'!AR$30,O!$HC66:$HL66)),(SUMIF(S!$HC$15:$HL$15,'Ciclo Semaforico'!AR$30,S!$HC66:$HL66)+SUMIF(N!$HC$15:$HL$15,'Ciclo Semaforico'!AR$30,N!$HC66:$HL66)+SUMIF(E!$HC$15:$HL$15,'Ciclo Semaforico'!AR$30,E!$HC66:$HL66)+SUMIF(O!$HC$15:$HL$15,'Ciclo Semaforico'!AR$30,O!$HC66:$HL66))*AR$31))</f>
        <v>0</v>
      </c>
      <c r="AS91" s="245">
        <f>IF(AS$32="",IF(AS$31="",(SUMIF(S!$HC$15:$HL$15,'Ciclo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Semaforico'!AS$30,O!$HC66:$HL66))*AS$31),(SUMIF(S!$HC$15:$HL$15,'Ciclo Semaforico'!AS$32,S!$HC66:$HL66)+SUMIF(N!$HC$15:$HL$15,'Ciclo Semaforico'!AS$32,N!$HC66:$HL66)+SUMIF(E!$HC$15:$HL$15,'Ciclo Semaforico'!AS$32,E!$HC66:$HL66)+SUMIF(O!$HC$15:$HL$15,'Ciclo Semaforico'!AS$32,O!$HC66:$HL66))-IF(AS$31="",(SUMIF(S!$HC$15:$HL$15,'Ciclo Semaforico'!AS$30,S!$HC66:$HL66)+SUMIF(N!$HC$15:$HL$15,'Ciclo Semaforico'!AS$30,N!$HC66:$HL66)+SUMIF(E!$HC$15:$HL$15,'Ciclo Semaforico'!AS$30,E!$HC66:$HL66)+SUMIF(O!$HC$15:$HL$15,'Ciclo Semaforico'!AS$30,O!$HC66:$HL66)),(SUMIF(S!$HC$15:$HL$15,'Ciclo Semaforico'!AS$30,S!$HC66:$HL66)+SUMIF(N!$HC$15:$HL$15,'Ciclo Semaforico'!AS$30,N!$HC66:$HL66)+SUMIF(E!$HC$15:$HL$15,'Ciclo Semaforico'!AS$30,E!$HC66:$HL66)+SUMIF(O!$HC$15:$HL$15,'Ciclo Semaforico'!AS$30,O!$HC66:$HL66))*AS$31))</f>
        <v>0</v>
      </c>
      <c r="AT91" s="245">
        <f>IF(AT$32="",IF(AT$31="",(SUMIF(S!$HC$15:$HL$15,'Ciclo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Semaforico'!AT$30,O!$HC66:$HL66))*AT$31),(SUMIF(S!$HC$15:$HL$15,'Ciclo Semaforico'!AT$32,S!$HC66:$HL66)+SUMIF(N!$HC$15:$HL$15,'Ciclo Semaforico'!AT$32,N!$HC66:$HL66)+SUMIF(E!$HC$15:$HL$15,'Ciclo Semaforico'!AT$32,E!$HC66:$HL66)+SUMIF(O!$HC$15:$HL$15,'Ciclo Semaforico'!AT$32,O!$HC66:$HL66))-IF(AT$31="",(SUMIF(S!$HC$15:$HL$15,'Ciclo Semaforico'!AT$30,S!$HC66:$HL66)+SUMIF(N!$HC$15:$HL$15,'Ciclo Semaforico'!AT$30,N!$HC66:$HL66)+SUMIF(E!$HC$15:$HL$15,'Ciclo Semaforico'!AT$30,E!$HC66:$HL66)+SUMIF(O!$HC$15:$HL$15,'Ciclo Semaforico'!AT$30,O!$HC66:$HL66)),(SUMIF(S!$HC$15:$HL$15,'Ciclo Semaforico'!AT$30,S!$HC66:$HL66)+SUMIF(N!$HC$15:$HL$15,'Ciclo Semaforico'!AT$30,N!$HC66:$HL66)+SUMIF(E!$HC$15:$HL$15,'Ciclo Semaforico'!AT$30,E!$HC66:$HL66)+SUMIF(O!$HC$15:$HL$15,'Ciclo Semaforico'!AT$30,O!$HC66:$HL66))*AT$31))</f>
        <v>0</v>
      </c>
      <c r="AU91" s="245">
        <f>IF(AU$32="",IF(AU$31="",(SUMIF(S!$HC$15:$HL$15,'Ciclo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Semaforico'!AU$30,O!$HC66:$HL66))*AU$31),(SUMIF(S!$HC$15:$HL$15,'Ciclo Semaforico'!AU$32,S!$HC66:$HL66)+SUMIF(N!$HC$15:$HL$15,'Ciclo Semaforico'!AU$32,N!$HC66:$HL66)+SUMIF(E!$HC$15:$HL$15,'Ciclo Semaforico'!AU$32,E!$HC66:$HL66)+SUMIF(O!$HC$15:$HL$15,'Ciclo Semaforico'!AU$32,O!$HC66:$HL66))-IF(AU$31="",(SUMIF(S!$HC$15:$HL$15,'Ciclo Semaforico'!AU$30,S!$HC66:$HL66)+SUMIF(N!$HC$15:$HL$15,'Ciclo Semaforico'!AU$30,N!$HC66:$HL66)+SUMIF(E!$HC$15:$HL$15,'Ciclo Semaforico'!AU$30,E!$HC66:$HL66)+SUMIF(O!$HC$15:$HL$15,'Ciclo Semaforico'!AU$30,O!$HC66:$HL66)),(SUMIF(S!$HC$15:$HL$15,'Ciclo Semaforico'!AU$30,S!$HC66:$HL66)+SUMIF(N!$HC$15:$HL$15,'Ciclo Semaforico'!AU$30,N!$HC66:$HL66)+SUMIF(E!$HC$15:$HL$15,'Ciclo Semaforico'!AU$30,E!$HC66:$HL66)+SUMIF(O!$HC$15:$HL$15,'Ciclo Semaforico'!AU$30,O!$HC66:$HL66))*AU$31))</f>
        <v>0</v>
      </c>
      <c r="AV91" s="245">
        <f>IF(AV$32="",IF(AV$31="",(SUMIF(S!$HC$15:$HL$15,'Ciclo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Semaforico'!AV$30,O!$HC66:$HL66))*AV$31),(SUMIF(S!$HC$15:$HL$15,'Ciclo Semaforico'!AV$32,S!$HC66:$HL66)+SUMIF(N!$HC$15:$HL$15,'Ciclo Semaforico'!AV$32,N!$HC66:$HL66)+SUMIF(E!$HC$15:$HL$15,'Ciclo Semaforico'!AV$32,E!$HC66:$HL66)+SUMIF(O!$HC$15:$HL$15,'Ciclo Semaforico'!AV$32,O!$HC66:$HL66))-IF(AV$31="",(SUMIF(S!$HC$15:$HL$15,'Ciclo Semaforico'!AV$30,S!$HC66:$HL66)+SUMIF(N!$HC$15:$HL$15,'Ciclo Semaforico'!AV$30,N!$HC66:$HL66)+SUMIF(E!$HC$15:$HL$15,'Ciclo Semaforico'!AV$30,E!$HC66:$HL66)+SUMIF(O!$HC$15:$HL$15,'Ciclo Semaforico'!AV$30,O!$HC66:$HL66)),(SUMIF(S!$HC$15:$HL$15,'Ciclo Semaforico'!AV$30,S!$HC66:$HL66)+SUMIF(N!$HC$15:$HL$15,'Ciclo Semaforico'!AV$30,N!$HC66:$HL66)+SUMIF(E!$HC$15:$HL$15,'Ciclo Semaforico'!AV$30,E!$HC66:$HL66)+SUMIF(O!$HC$15:$HL$15,'Ciclo Semaforico'!AV$30,O!$HC66:$HL66))*AV$31))</f>
        <v>0</v>
      </c>
      <c r="AW91" s="245">
        <f>IF(AW$32="",IF(AW$31="",(SUMIF(S!$HC$15:$HL$15,'Ciclo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Semaforico'!AW$30,O!$HC66:$HL66))*AW$31),(SUMIF(S!$HC$15:$HL$15,'Ciclo Semaforico'!AW$32,S!$HC66:$HL66)+SUMIF(N!$HC$15:$HL$15,'Ciclo Semaforico'!AW$32,N!$HC66:$HL66)+SUMIF(E!$HC$15:$HL$15,'Ciclo Semaforico'!AW$32,E!$HC66:$HL66)+SUMIF(O!$HC$15:$HL$15,'Ciclo Semaforico'!AW$32,O!$HC66:$HL66))-IF(AW$31="",(SUMIF(S!$HC$15:$HL$15,'Ciclo Semaforico'!AW$30,S!$HC66:$HL66)+SUMIF(N!$HC$15:$HL$15,'Ciclo Semaforico'!AW$30,N!$HC66:$HL66)+SUMIF(E!$HC$15:$HL$15,'Ciclo Semaforico'!AW$30,E!$HC66:$HL66)+SUMIF(O!$HC$15:$HL$15,'Ciclo Semaforico'!AW$30,O!$HC66:$HL66)),(SUMIF(S!$HC$15:$HL$15,'Ciclo Semaforico'!AW$30,S!$HC66:$HL66)+SUMIF(N!$HC$15:$HL$15,'Ciclo Semaforico'!AW$30,N!$HC66:$HL66)+SUMIF(E!$HC$15:$HL$15,'Ciclo Semaforico'!AW$30,E!$HC66:$HL66)+SUMIF(O!$HC$15:$HL$15,'Ciclo Semaforico'!AW$30,O!$HC66:$HL66))*AW$31))</f>
        <v>0</v>
      </c>
      <c r="AX91" s="246">
        <f>IF(AX$32="",IF(AX$31="",(SUMIF(S!$HC$15:$HL$15,'Ciclo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Semaforico'!AX$30,O!$HC66:$HL66))*AX$31),(SUMIF(S!$HC$15:$HL$15,'Ciclo Semaforico'!AX$32,S!$HC66:$HL66)+SUMIF(N!$HC$15:$HL$15,'Ciclo Semaforico'!AX$32,N!$HC66:$HL66)+SUMIF(E!$HC$15:$HL$15,'Ciclo Semaforico'!AX$32,E!$HC66:$HL66)+SUMIF(O!$HC$15:$HL$15,'Ciclo Semaforico'!AX$32,O!$HC66:$HL66))-IF(AX$31="",(SUMIF(S!$HC$15:$HL$15,'Ciclo Semaforico'!AX$30,S!$HC66:$HL66)+SUMIF(N!$HC$15:$HL$15,'Ciclo Semaforico'!AX$30,N!$HC66:$HL66)+SUMIF(E!$HC$15:$HL$15,'Ciclo Semaforico'!AX$30,E!$HC66:$HL66)+SUMIF(O!$HC$15:$HL$15,'Ciclo Semaforico'!AX$30,O!$HC66:$HL66)),(SUMIF(S!$HC$15:$HL$15,'Ciclo Semaforico'!AX$30,S!$HC66:$HL66)+SUMIF(N!$HC$15:$HL$15,'Ciclo Semaforico'!AX$30,N!$HC66:$HL66)+SUMIF(E!$HC$15:$HL$15,'Ciclo Semaforico'!AX$30,E!$HC66:$HL66)+SUMIF(O!$HC$15:$HL$15,'Ciclo Semaforico'!AX$30,O!$HC66:$HL66))*AX$31))</f>
        <v>0</v>
      </c>
      <c r="AY91" s="244" t="e">
        <f>IF(AY$32="",IF(AY$31="",(SUMIF(S!$HC$15:$HL$15,'Ciclo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Semaforico'!AY$30,O!$HC66:$HL66))*AY$31),(SUMIF(S!$HC$15:$HL$15,'Ciclo Semaforico'!AY$32,S!$HC66:$HL66)+SUMIF(N!$HC$15:$HL$15,'Ciclo Semaforico'!AY$32,N!$HC66:$HL66)+SUMIF(E!$HC$15:$HL$15,'Ciclo Semaforico'!AY$32,E!$HC66:$HL66)+SUMIF(O!$HC$15:$HL$15,'Ciclo Semaforico'!AY$32,O!$HC66:$HL66))-IF(AY$31="",(SUMIF(S!$HC$15:$HL$15,'Ciclo Semaforico'!AY$30,S!$HC66:$HL66)+SUMIF(N!$HC$15:$HL$15,'Ciclo Semaforico'!AY$30,N!$HC66:$HL66)+SUMIF(E!$HC$15:$HL$15,'Ciclo Semaforico'!AY$30,E!$HC66:$HL66)+SUMIF(O!$HC$15:$HL$15,'Ciclo Semaforico'!AY$30,O!$HC66:$HL66)),(SUMIF(S!$HC$15:$HL$15,'Ciclo Semaforico'!AY$30,S!$HC66:$HL66)+SUMIF(N!$HC$15:$HL$15,'Ciclo Semaforico'!AY$30,N!$HC66:$HL66)+SUMIF(E!$HC$15:$HL$15,'Ciclo Semaforico'!AY$30,E!$HC66:$HL66)+SUMIF(O!$HC$15:$HL$15,'Ciclo Semaforico'!AY$30,O!$HC66:$HL66))*AY$31))</f>
        <v>#REF!</v>
      </c>
      <c r="AZ91" s="245" t="e">
        <f>IF(AZ$32="",IF(AZ$31="",(SUMIF(S!$HC$15:$HL$15,'Ciclo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Semaforico'!AZ$30,O!$HC66:$HL66))*AZ$31),(SUMIF(S!$HC$15:$HL$15,'Ciclo Semaforico'!AZ$32,S!$HC66:$HL66)+SUMIF(N!$HC$15:$HL$15,'Ciclo Semaforico'!AZ$32,N!$HC66:$HL66)+SUMIF(E!$HC$15:$HL$15,'Ciclo Semaforico'!AZ$32,E!$HC66:$HL66)+SUMIF(O!$HC$15:$HL$15,'Ciclo Semaforico'!AZ$32,O!$HC66:$HL66))-IF(AZ$31="",(SUMIF(S!$HC$15:$HL$15,'Ciclo Semaforico'!AZ$30,S!$HC66:$HL66)+SUMIF(N!$HC$15:$HL$15,'Ciclo Semaforico'!AZ$30,N!$HC66:$HL66)+SUMIF(E!$HC$15:$HL$15,'Ciclo Semaforico'!AZ$30,E!$HC66:$HL66)+SUMIF(O!$HC$15:$HL$15,'Ciclo Semaforico'!AZ$30,O!$HC66:$HL66)),(SUMIF(S!$HC$15:$HL$15,'Ciclo Semaforico'!AZ$30,S!$HC66:$HL66)+SUMIF(N!$HC$15:$HL$15,'Ciclo Semaforico'!AZ$30,N!$HC66:$HL66)+SUMIF(E!$HC$15:$HL$15,'Ciclo Semaforico'!AZ$30,E!$HC66:$HL66)+SUMIF(O!$HC$15:$HL$15,'Ciclo Semaforico'!AZ$30,O!$HC66:$HL66))*AZ$31))</f>
        <v>#REF!</v>
      </c>
      <c r="BA91" s="245" t="e">
        <f>IF(BA$32="",IF(BA$31="",(SUMIF(S!$HC$15:$HL$15,'Ciclo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Semaforico'!BA$30,O!$HC66:$HL66))*BA$31),(SUMIF(S!$HC$15:$HL$15,'Ciclo Semaforico'!BA$32,S!$HC66:$HL66)+SUMIF(N!$HC$15:$HL$15,'Ciclo Semaforico'!BA$32,N!$HC66:$HL66)+SUMIF(E!$HC$15:$HL$15,'Ciclo Semaforico'!BA$32,E!$HC66:$HL66)+SUMIF(O!$HC$15:$HL$15,'Ciclo Semaforico'!BA$32,O!$HC66:$HL66))-IF(BA$31="",(SUMIF(S!$HC$15:$HL$15,'Ciclo Semaforico'!BA$30,S!$HC66:$HL66)+SUMIF(N!$HC$15:$HL$15,'Ciclo Semaforico'!BA$30,N!$HC66:$HL66)+SUMIF(E!$HC$15:$HL$15,'Ciclo Semaforico'!BA$30,E!$HC66:$HL66)+SUMIF(O!$HC$15:$HL$15,'Ciclo Semaforico'!BA$30,O!$HC66:$HL66)),(SUMIF(S!$HC$15:$HL$15,'Ciclo Semaforico'!BA$30,S!$HC66:$HL66)+SUMIF(N!$HC$15:$HL$15,'Ciclo Semaforico'!BA$30,N!$HC66:$HL66)+SUMIF(E!$HC$15:$HL$15,'Ciclo Semaforico'!BA$30,E!$HC66:$HL66)+SUMIF(O!$HC$15:$HL$15,'Ciclo Semaforico'!BA$30,O!$HC66:$HL66))*BA$31))</f>
        <v>#REF!</v>
      </c>
      <c r="BB91" s="245" t="e">
        <f>IF(BB$32="",IF(BB$31="",(SUMIF(S!$HC$15:$HL$15,'Ciclo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Semaforico'!BB$30,O!$HC66:$HL66))*BB$31),(SUMIF(S!$HC$15:$HL$15,'Ciclo Semaforico'!BB$32,S!$HC66:$HL66)+SUMIF(N!$HC$15:$HL$15,'Ciclo Semaforico'!BB$32,N!$HC66:$HL66)+SUMIF(E!$HC$15:$HL$15,'Ciclo Semaforico'!BB$32,E!$HC66:$HL66)+SUMIF(O!$HC$15:$HL$15,'Ciclo Semaforico'!BB$32,O!$HC66:$HL66))-IF(BB$31="",(SUMIF(S!$HC$15:$HL$15,'Ciclo Semaforico'!BB$30,S!$HC66:$HL66)+SUMIF(N!$HC$15:$HL$15,'Ciclo Semaforico'!BB$30,N!$HC66:$HL66)+SUMIF(E!$HC$15:$HL$15,'Ciclo Semaforico'!BB$30,E!$HC66:$HL66)+SUMIF(O!$HC$15:$HL$15,'Ciclo Semaforico'!BB$30,O!$HC66:$HL66)),(SUMIF(S!$HC$15:$HL$15,'Ciclo Semaforico'!BB$30,S!$HC66:$HL66)+SUMIF(N!$HC$15:$HL$15,'Ciclo Semaforico'!BB$30,N!$HC66:$HL66)+SUMIF(E!$HC$15:$HL$15,'Ciclo Semaforico'!BB$30,E!$HC66:$HL66)+SUMIF(O!$HC$15:$HL$15,'Ciclo Semaforico'!BB$30,O!$HC66:$HL66))*BB$31))</f>
        <v>#REF!</v>
      </c>
      <c r="BC91" s="245" t="e">
        <f>IF(BC$32="",IF(BC$31="",(SUMIF(S!$HC$15:$HL$15,'Ciclo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Semaforico'!BC$30,O!$HC66:$HL66))*BC$31),(SUMIF(S!$HC$15:$HL$15,'Ciclo Semaforico'!BC$32,S!$HC66:$HL66)+SUMIF(N!$HC$15:$HL$15,'Ciclo Semaforico'!BC$32,N!$HC66:$HL66)+SUMIF(E!$HC$15:$HL$15,'Ciclo Semaforico'!BC$32,E!$HC66:$HL66)+SUMIF(O!$HC$15:$HL$15,'Ciclo Semaforico'!BC$32,O!$HC66:$HL66))-IF(BC$31="",(SUMIF(S!$HC$15:$HL$15,'Ciclo Semaforico'!BC$30,S!$HC66:$HL66)+SUMIF(N!$HC$15:$HL$15,'Ciclo Semaforico'!BC$30,N!$HC66:$HL66)+SUMIF(E!$HC$15:$HL$15,'Ciclo Semaforico'!BC$30,E!$HC66:$HL66)+SUMIF(O!$HC$15:$HL$15,'Ciclo Semaforico'!BC$30,O!$HC66:$HL66)),(SUMIF(S!$HC$15:$HL$15,'Ciclo Semaforico'!BC$30,S!$HC66:$HL66)+SUMIF(N!$HC$15:$HL$15,'Ciclo Semaforico'!BC$30,N!$HC66:$HL66)+SUMIF(E!$HC$15:$HL$15,'Ciclo Semaforico'!BC$30,E!$HC66:$HL66)+SUMIF(O!$HC$15:$HL$15,'Ciclo Semaforico'!BC$30,O!$HC66:$HL66))*BC$31))</f>
        <v>#REF!</v>
      </c>
      <c r="BD91" s="245" t="e">
        <f>IF(BD$32="",IF(BD$31="",(SUMIF(S!$HC$15:$HL$15,'Ciclo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Semaforico'!BD$30,O!$HC66:$HL66))*BD$31),(SUMIF(S!$HC$15:$HL$15,'Ciclo Semaforico'!BD$32,S!$HC66:$HL66)+SUMIF(N!$HC$15:$HL$15,'Ciclo Semaforico'!BD$32,N!$HC66:$HL66)+SUMIF(E!$HC$15:$HL$15,'Ciclo Semaforico'!BD$32,E!$HC66:$HL66)+SUMIF(O!$HC$15:$HL$15,'Ciclo Semaforico'!BD$32,O!$HC66:$HL66))-IF(BD$31="",(SUMIF(S!$HC$15:$HL$15,'Ciclo Semaforico'!BD$30,S!$HC66:$HL66)+SUMIF(N!$HC$15:$HL$15,'Ciclo Semaforico'!BD$30,N!$HC66:$HL66)+SUMIF(E!$HC$15:$HL$15,'Ciclo Semaforico'!BD$30,E!$HC66:$HL66)+SUMIF(O!$HC$15:$HL$15,'Ciclo Semaforico'!BD$30,O!$HC66:$HL66)),(SUMIF(S!$HC$15:$HL$15,'Ciclo Semaforico'!BD$30,S!$HC66:$HL66)+SUMIF(N!$HC$15:$HL$15,'Ciclo Semaforico'!BD$30,N!$HC66:$HL66)+SUMIF(E!$HC$15:$HL$15,'Ciclo Semaforico'!BD$30,E!$HC66:$HL66)+SUMIF(O!$HC$15:$HL$15,'Ciclo Semaforico'!BD$30,O!$HC66:$HL66))*BD$31))</f>
        <v>#REF!</v>
      </c>
      <c r="BE91" s="245">
        <f>IF(BE$32="",IF(BE$31="",(SUMIF(S!$HC$15:$HL$15,'Ciclo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Semaforico'!BE$30,O!$HC66:$HL66))*BE$31),(SUMIF(S!$HC$15:$HL$15,'Ciclo Semaforico'!BE$32,S!$HC66:$HL66)+SUMIF(N!$HC$15:$HL$15,'Ciclo Semaforico'!BE$32,N!$HC66:$HL66)+SUMIF(E!$HC$15:$HL$15,'Ciclo Semaforico'!BE$32,E!$HC66:$HL66)+SUMIF(O!$HC$15:$HL$15,'Ciclo Semaforico'!BE$32,O!$HC66:$HL66))-IF(BE$31="",(SUMIF(S!$HC$15:$HL$15,'Ciclo Semaforico'!BE$30,S!$HC66:$HL66)+SUMIF(N!$HC$15:$HL$15,'Ciclo Semaforico'!BE$30,N!$HC66:$HL66)+SUMIF(E!$HC$15:$HL$15,'Ciclo Semaforico'!BE$30,E!$HC66:$HL66)+SUMIF(O!$HC$15:$HL$15,'Ciclo Semaforico'!BE$30,O!$HC66:$HL66)),(SUMIF(S!$HC$15:$HL$15,'Ciclo Semaforico'!BE$30,S!$HC66:$HL66)+SUMIF(N!$HC$15:$HL$15,'Ciclo Semaforico'!BE$30,N!$HC66:$HL66)+SUMIF(E!$HC$15:$HL$15,'Ciclo Semaforico'!BE$30,E!$HC66:$HL66)+SUMIF(O!$HC$15:$HL$15,'Ciclo Semaforico'!BE$30,O!$HC66:$HL66))*BE$31))</f>
        <v>0</v>
      </c>
      <c r="BF91" s="245">
        <f>IF(BF$32="",IF(BF$31="",(SUMIF(S!$HC$15:$HL$15,'Ciclo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Semaforico'!BF$30,O!$HC66:$HL66))*BF$31),(SUMIF(S!$HC$15:$HL$15,'Ciclo Semaforico'!BF$32,S!$HC66:$HL66)+SUMIF(N!$HC$15:$HL$15,'Ciclo Semaforico'!BF$32,N!$HC66:$HL66)+SUMIF(E!$HC$15:$HL$15,'Ciclo Semaforico'!BF$32,E!$HC66:$HL66)+SUMIF(O!$HC$15:$HL$15,'Ciclo Semaforico'!BF$32,O!$HC66:$HL66))-IF(BF$31="",(SUMIF(S!$HC$15:$HL$15,'Ciclo Semaforico'!BF$30,S!$HC66:$HL66)+SUMIF(N!$HC$15:$HL$15,'Ciclo Semaforico'!BF$30,N!$HC66:$HL66)+SUMIF(E!$HC$15:$HL$15,'Ciclo Semaforico'!BF$30,E!$HC66:$HL66)+SUMIF(O!$HC$15:$HL$15,'Ciclo Semaforico'!BF$30,O!$HC66:$HL66)),(SUMIF(S!$HC$15:$HL$15,'Ciclo Semaforico'!BF$30,S!$HC66:$HL66)+SUMIF(N!$HC$15:$HL$15,'Ciclo Semaforico'!BF$30,N!$HC66:$HL66)+SUMIF(E!$HC$15:$HL$15,'Ciclo Semaforico'!BF$30,E!$HC66:$HL66)+SUMIF(O!$HC$15:$HL$15,'Ciclo Semaforico'!BF$30,O!$HC66:$HL66))*BF$31))</f>
        <v>0</v>
      </c>
      <c r="BG91" s="245">
        <f>IF(BG$32="",IF(BG$31="",(SUMIF(S!$HC$15:$HL$15,'Ciclo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Semaforico'!BG$30,O!$HC66:$HL66))*BG$31),(SUMIF(S!$HC$15:$HL$15,'Ciclo Semaforico'!BG$32,S!$HC66:$HL66)+SUMIF(N!$HC$15:$HL$15,'Ciclo Semaforico'!BG$32,N!$HC66:$HL66)+SUMIF(E!$HC$15:$HL$15,'Ciclo Semaforico'!BG$32,E!$HC66:$HL66)+SUMIF(O!$HC$15:$HL$15,'Ciclo Semaforico'!BG$32,O!$HC66:$HL66))-IF(BG$31="",(SUMIF(S!$HC$15:$HL$15,'Ciclo Semaforico'!BG$30,S!$HC66:$HL66)+SUMIF(N!$HC$15:$HL$15,'Ciclo Semaforico'!BG$30,N!$HC66:$HL66)+SUMIF(E!$HC$15:$HL$15,'Ciclo Semaforico'!BG$30,E!$HC66:$HL66)+SUMIF(O!$HC$15:$HL$15,'Ciclo Semaforico'!BG$30,O!$HC66:$HL66)),(SUMIF(S!$HC$15:$HL$15,'Ciclo Semaforico'!BG$30,S!$HC66:$HL66)+SUMIF(N!$HC$15:$HL$15,'Ciclo Semaforico'!BG$30,N!$HC66:$HL66)+SUMIF(E!$HC$15:$HL$15,'Ciclo Semaforico'!BG$30,E!$HC66:$HL66)+SUMIF(O!$HC$15:$HL$15,'Ciclo Semaforico'!BG$30,O!$HC66:$HL66))*BG$31))</f>
        <v>0</v>
      </c>
      <c r="BH91" s="245">
        <f>IF(BH$32="",IF(BH$31="",(SUMIF(S!$HC$15:$HL$15,'Ciclo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Semaforico'!BH$30,O!$HC66:$HL66))*BH$31),(SUMIF(S!$HC$15:$HL$15,'Ciclo Semaforico'!BH$32,S!$HC66:$HL66)+SUMIF(N!$HC$15:$HL$15,'Ciclo Semaforico'!BH$32,N!$HC66:$HL66)+SUMIF(E!$HC$15:$HL$15,'Ciclo Semaforico'!BH$32,E!$HC66:$HL66)+SUMIF(O!$HC$15:$HL$15,'Ciclo Semaforico'!BH$32,O!$HC66:$HL66))-IF(BH$31="",(SUMIF(S!$HC$15:$HL$15,'Ciclo Semaforico'!BH$30,S!$HC66:$HL66)+SUMIF(N!$HC$15:$HL$15,'Ciclo Semaforico'!BH$30,N!$HC66:$HL66)+SUMIF(E!$HC$15:$HL$15,'Ciclo Semaforico'!BH$30,E!$HC66:$HL66)+SUMIF(O!$HC$15:$HL$15,'Ciclo Semaforico'!BH$30,O!$HC66:$HL66)),(SUMIF(S!$HC$15:$HL$15,'Ciclo Semaforico'!BH$30,S!$HC66:$HL66)+SUMIF(N!$HC$15:$HL$15,'Ciclo Semaforico'!BH$30,N!$HC66:$HL66)+SUMIF(E!$HC$15:$HL$15,'Ciclo Semaforico'!BH$30,E!$HC66:$HL66)+SUMIF(O!$HC$15:$HL$15,'Ciclo Semaforico'!BH$30,O!$HC66:$HL66))*BH$31))</f>
        <v>0</v>
      </c>
      <c r="BI91" s="245">
        <f>IF(BI$32="",IF(BI$31="",(SUMIF(S!$HC$15:$HL$15,'Ciclo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Semaforico'!BI$30,O!$HC66:$HL66))*BI$31),(SUMIF(S!$HC$15:$HL$15,'Ciclo Semaforico'!BI$32,S!$HC66:$HL66)+SUMIF(N!$HC$15:$HL$15,'Ciclo Semaforico'!BI$32,N!$HC66:$HL66)+SUMIF(E!$HC$15:$HL$15,'Ciclo Semaforico'!BI$32,E!$HC66:$HL66)+SUMIF(O!$HC$15:$HL$15,'Ciclo Semaforico'!BI$32,O!$HC66:$HL66))-IF(BI$31="",(SUMIF(S!$HC$15:$HL$15,'Ciclo Semaforico'!BI$30,S!$HC66:$HL66)+SUMIF(N!$HC$15:$HL$15,'Ciclo Semaforico'!BI$30,N!$HC66:$HL66)+SUMIF(E!$HC$15:$HL$15,'Ciclo Semaforico'!BI$30,E!$HC66:$HL66)+SUMIF(O!$HC$15:$HL$15,'Ciclo Semaforico'!BI$30,O!$HC66:$HL66)),(SUMIF(S!$HC$15:$HL$15,'Ciclo Semaforico'!BI$30,S!$HC66:$HL66)+SUMIF(N!$HC$15:$HL$15,'Ciclo Semaforico'!BI$30,N!$HC66:$HL66)+SUMIF(E!$HC$15:$HL$15,'Ciclo Semaforico'!BI$30,E!$HC66:$HL66)+SUMIF(O!$HC$15:$HL$15,'Ciclo Semaforico'!BI$30,O!$HC66:$HL66))*BI$31))</f>
        <v>0</v>
      </c>
      <c r="BJ91" s="246">
        <f>IF(BJ$32="",IF(BJ$31="",(SUMIF(S!$HC$15:$HL$15,'Ciclo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Semaforico'!BJ$30,O!$HC66:$HL66))*BJ$31),(SUMIF(S!$HC$15:$HL$15,'Ciclo Semaforico'!BJ$32,S!$HC66:$HL66)+SUMIF(N!$HC$15:$HL$15,'Ciclo Semaforico'!BJ$32,N!$HC66:$HL66)+SUMIF(E!$HC$15:$HL$15,'Ciclo Semaforico'!BJ$32,E!$HC66:$HL66)+SUMIF(O!$HC$15:$HL$15,'Ciclo Semaforico'!BJ$32,O!$HC66:$HL66))-IF(BJ$31="",(SUMIF(S!$HC$15:$HL$15,'Ciclo Semaforico'!BJ$30,S!$HC66:$HL66)+SUMIF(N!$HC$15:$HL$15,'Ciclo Semaforico'!BJ$30,N!$HC66:$HL66)+SUMIF(E!$HC$15:$HL$15,'Ciclo Semaforico'!BJ$30,E!$HC66:$HL66)+SUMIF(O!$HC$15:$HL$15,'Ciclo Semaforico'!BJ$30,O!$HC66:$HL66)),(SUMIF(S!$HC$15:$HL$15,'Ciclo Semaforico'!BJ$30,S!$HC66:$HL66)+SUMIF(N!$HC$15:$HL$15,'Ciclo Semaforico'!BJ$30,N!$HC66:$HL66)+SUMIF(E!$HC$15:$HL$15,'Ciclo Semaforico'!BJ$30,E!$HC66:$HL66)+SUMIF(O!$HC$15:$HL$15,'Ciclo Semaforico'!BJ$30,O!$HC66:$HL66))*BJ$31))</f>
        <v>0</v>
      </c>
      <c r="BK91" s="244">
        <f>IF(BK$32="",IF(BK$31="",(SUMIF(S!$HC$15:$HL$15,'Ciclo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Semaforico'!BK$30,O!$HC66:$HL66))*BK$31),(SUMIF(S!$HC$15:$HL$15,'Ciclo Semaforico'!BK$32,S!$HC66:$HL66)+SUMIF(N!$HC$15:$HL$15,'Ciclo Semaforico'!BK$32,N!$HC66:$HL66)+SUMIF(E!$HC$15:$HL$15,'Ciclo Semaforico'!BK$32,E!$HC66:$HL66)+SUMIF(O!$HC$15:$HL$15,'Ciclo Semaforico'!BK$32,O!$HC66:$HL66))-IF(BK$31="",(SUMIF(S!$HC$15:$HL$15,'Ciclo Semaforico'!BK$30,S!$HC66:$HL66)+SUMIF(N!$HC$15:$HL$15,'Ciclo Semaforico'!BK$30,N!$HC66:$HL66)+SUMIF(E!$HC$15:$HL$15,'Ciclo Semaforico'!BK$30,E!$HC66:$HL66)+SUMIF(O!$HC$15:$HL$15,'Ciclo Semaforico'!BK$30,O!$HC66:$HL66)),(SUMIF(S!$HC$15:$HL$15,'Ciclo Semaforico'!BK$30,S!$HC66:$HL66)+SUMIF(N!$HC$15:$HL$15,'Ciclo Semaforico'!BK$30,N!$HC66:$HL66)+SUMIF(E!$HC$15:$HL$15,'Ciclo Semaforico'!BK$30,E!$HC66:$HL66)+SUMIF(O!$HC$15:$HL$15,'Ciclo Semaforico'!BK$30,O!$HC66:$HL66))*BK$31))</f>
        <v>0</v>
      </c>
      <c r="BL91" s="245">
        <f>IF(BL$32="",IF(BL$31="",(SUMIF(S!$HC$15:$HL$15,'Ciclo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Semaforico'!BL$30,O!$HC66:$HL66))*BL$31),(SUMIF(S!$HC$15:$HL$15,'Ciclo Semaforico'!BL$32,S!$HC66:$HL66)+SUMIF(N!$HC$15:$HL$15,'Ciclo Semaforico'!BL$32,N!$HC66:$HL66)+SUMIF(E!$HC$15:$HL$15,'Ciclo Semaforico'!BL$32,E!$HC66:$HL66)+SUMIF(O!$HC$15:$HL$15,'Ciclo Semaforico'!BL$32,O!$HC66:$HL66))-IF(BL$31="",(SUMIF(S!$HC$15:$HL$15,'Ciclo Semaforico'!BL$30,S!$HC66:$HL66)+SUMIF(N!$HC$15:$HL$15,'Ciclo Semaforico'!BL$30,N!$HC66:$HL66)+SUMIF(E!$HC$15:$HL$15,'Ciclo Semaforico'!BL$30,E!$HC66:$HL66)+SUMIF(O!$HC$15:$HL$15,'Ciclo Semaforico'!BL$30,O!$HC66:$HL66)),(SUMIF(S!$HC$15:$HL$15,'Ciclo Semaforico'!BL$30,S!$HC66:$HL66)+SUMIF(N!$HC$15:$HL$15,'Ciclo Semaforico'!BL$30,N!$HC66:$HL66)+SUMIF(E!$HC$15:$HL$15,'Ciclo Semaforico'!BL$30,E!$HC66:$HL66)+SUMIF(O!$HC$15:$HL$15,'Ciclo Semaforico'!BL$30,O!$HC66:$HL66))*BL$31))</f>
        <v>0</v>
      </c>
      <c r="BM91" s="245">
        <f>IF(BM$32="",IF(BM$31="",(SUMIF(S!$HC$15:$HL$15,'Ciclo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Semaforico'!BM$30,O!$HC66:$HL66))*BM$31),(SUMIF(S!$HC$15:$HL$15,'Ciclo Semaforico'!BM$32,S!$HC66:$HL66)+SUMIF(N!$HC$15:$HL$15,'Ciclo Semaforico'!BM$32,N!$HC66:$HL66)+SUMIF(E!$HC$15:$HL$15,'Ciclo Semaforico'!BM$32,E!$HC66:$HL66)+SUMIF(O!$HC$15:$HL$15,'Ciclo Semaforico'!BM$32,O!$HC66:$HL66))-IF(BM$31="",(SUMIF(S!$HC$15:$HL$15,'Ciclo Semaforico'!BM$30,S!$HC66:$HL66)+SUMIF(N!$HC$15:$HL$15,'Ciclo Semaforico'!BM$30,N!$HC66:$HL66)+SUMIF(E!$HC$15:$HL$15,'Ciclo Semaforico'!BM$30,E!$HC66:$HL66)+SUMIF(O!$HC$15:$HL$15,'Ciclo Semaforico'!BM$30,O!$HC66:$HL66)),(SUMIF(S!$HC$15:$HL$15,'Ciclo Semaforico'!BM$30,S!$HC66:$HL66)+SUMIF(N!$HC$15:$HL$15,'Ciclo Semaforico'!BM$30,N!$HC66:$HL66)+SUMIF(E!$HC$15:$HL$15,'Ciclo Semaforico'!BM$30,E!$HC66:$HL66)+SUMIF(O!$HC$15:$HL$15,'Ciclo Semaforico'!BM$30,O!$HC66:$HL66))*BM$31))</f>
        <v>0</v>
      </c>
      <c r="BN91" s="245">
        <f>IF(BN$32="",IF(BN$31="",(SUMIF(S!$HC$15:$HL$15,'Ciclo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Semaforico'!BN$30,O!$HC66:$HL66))*BN$31),(SUMIF(S!$HC$15:$HL$15,'Ciclo Semaforico'!BN$32,S!$HC66:$HL66)+SUMIF(N!$HC$15:$HL$15,'Ciclo Semaforico'!BN$32,N!$HC66:$HL66)+SUMIF(E!$HC$15:$HL$15,'Ciclo Semaforico'!BN$32,E!$HC66:$HL66)+SUMIF(O!$HC$15:$HL$15,'Ciclo Semaforico'!BN$32,O!$HC66:$HL66))-IF(BN$31="",(SUMIF(S!$HC$15:$HL$15,'Ciclo Semaforico'!BN$30,S!$HC66:$HL66)+SUMIF(N!$HC$15:$HL$15,'Ciclo Semaforico'!BN$30,N!$HC66:$HL66)+SUMIF(E!$HC$15:$HL$15,'Ciclo Semaforico'!BN$30,E!$HC66:$HL66)+SUMIF(O!$HC$15:$HL$15,'Ciclo Semaforico'!BN$30,O!$HC66:$HL66)),(SUMIF(S!$HC$15:$HL$15,'Ciclo Semaforico'!BN$30,S!$HC66:$HL66)+SUMIF(N!$HC$15:$HL$15,'Ciclo Semaforico'!BN$30,N!$HC66:$HL66)+SUMIF(E!$HC$15:$HL$15,'Ciclo Semaforico'!BN$30,E!$HC66:$HL66)+SUMIF(O!$HC$15:$HL$15,'Ciclo Semaforico'!BN$30,O!$HC66:$HL66))*BN$31))</f>
        <v>0</v>
      </c>
      <c r="BO91" s="245">
        <f>IF(BO$32="",IF(BO$31="",(SUMIF(S!$HC$15:$HL$15,'Ciclo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Semaforico'!BO$30,O!$HC66:$HL66))*BO$31),(SUMIF(S!$HC$15:$HL$15,'Ciclo Semaforico'!BO$32,S!$HC66:$HL66)+SUMIF(N!$HC$15:$HL$15,'Ciclo Semaforico'!BO$32,N!$HC66:$HL66)+SUMIF(E!$HC$15:$HL$15,'Ciclo Semaforico'!BO$32,E!$HC66:$HL66)+SUMIF(O!$HC$15:$HL$15,'Ciclo Semaforico'!BO$32,O!$HC66:$HL66))-IF(BO$31="",(SUMIF(S!$HC$15:$HL$15,'Ciclo Semaforico'!BO$30,S!$HC66:$HL66)+SUMIF(N!$HC$15:$HL$15,'Ciclo Semaforico'!BO$30,N!$HC66:$HL66)+SUMIF(E!$HC$15:$HL$15,'Ciclo Semaforico'!BO$30,E!$HC66:$HL66)+SUMIF(O!$HC$15:$HL$15,'Ciclo Semaforico'!BO$30,O!$HC66:$HL66)),(SUMIF(S!$HC$15:$HL$15,'Ciclo Semaforico'!BO$30,S!$HC66:$HL66)+SUMIF(N!$HC$15:$HL$15,'Ciclo Semaforico'!BO$30,N!$HC66:$HL66)+SUMIF(E!$HC$15:$HL$15,'Ciclo Semaforico'!BO$30,E!$HC66:$HL66)+SUMIF(O!$HC$15:$HL$15,'Ciclo Semaforico'!BO$30,O!$HC66:$HL66))*BO$31))</f>
        <v>0</v>
      </c>
      <c r="BP91" s="245">
        <f>IF(BP$32="",IF(BP$31="",(SUMIF(S!$HC$15:$HL$15,'Ciclo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Semaforico'!BP$30,O!$HC66:$HL66))*BP$31),(SUMIF(S!$HC$15:$HL$15,'Ciclo Semaforico'!BP$32,S!$HC66:$HL66)+SUMIF(N!$HC$15:$HL$15,'Ciclo Semaforico'!BP$32,N!$HC66:$HL66)+SUMIF(E!$HC$15:$HL$15,'Ciclo Semaforico'!BP$32,E!$HC66:$HL66)+SUMIF(O!$HC$15:$HL$15,'Ciclo Semaforico'!BP$32,O!$HC66:$HL66))-IF(BP$31="",(SUMIF(S!$HC$15:$HL$15,'Ciclo Semaforico'!BP$30,S!$HC66:$HL66)+SUMIF(N!$HC$15:$HL$15,'Ciclo Semaforico'!BP$30,N!$HC66:$HL66)+SUMIF(E!$HC$15:$HL$15,'Ciclo Semaforico'!BP$30,E!$HC66:$HL66)+SUMIF(O!$HC$15:$HL$15,'Ciclo Semaforico'!BP$30,O!$HC66:$HL66)),(SUMIF(S!$HC$15:$HL$15,'Ciclo Semaforico'!BP$30,S!$HC66:$HL66)+SUMIF(N!$HC$15:$HL$15,'Ciclo Semaforico'!BP$30,N!$HC66:$HL66)+SUMIF(E!$HC$15:$HL$15,'Ciclo Semaforico'!BP$30,E!$HC66:$HL66)+SUMIF(O!$HC$15:$HL$15,'Ciclo Semaforico'!BP$30,O!$HC66:$HL66))*BP$31))</f>
        <v>0</v>
      </c>
      <c r="BQ91" s="245">
        <f>IF(BQ$32="",IF(BQ$31="",(SUMIF(S!$HC$15:$HL$15,'Ciclo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Semaforico'!BQ$30,O!$HC66:$HL66))*BQ$31),(SUMIF(S!$HC$15:$HL$15,'Ciclo Semaforico'!BQ$32,S!$HC66:$HL66)+SUMIF(N!$HC$15:$HL$15,'Ciclo Semaforico'!BQ$32,N!$HC66:$HL66)+SUMIF(E!$HC$15:$HL$15,'Ciclo Semaforico'!BQ$32,E!$HC66:$HL66)+SUMIF(O!$HC$15:$HL$15,'Ciclo Semaforico'!BQ$32,O!$HC66:$HL66))-IF(BQ$31="",(SUMIF(S!$HC$15:$HL$15,'Ciclo Semaforico'!BQ$30,S!$HC66:$HL66)+SUMIF(N!$HC$15:$HL$15,'Ciclo Semaforico'!BQ$30,N!$HC66:$HL66)+SUMIF(E!$HC$15:$HL$15,'Ciclo Semaforico'!BQ$30,E!$HC66:$HL66)+SUMIF(O!$HC$15:$HL$15,'Ciclo Semaforico'!BQ$30,O!$HC66:$HL66)),(SUMIF(S!$HC$15:$HL$15,'Ciclo Semaforico'!BQ$30,S!$HC66:$HL66)+SUMIF(N!$HC$15:$HL$15,'Ciclo Semaforico'!BQ$30,N!$HC66:$HL66)+SUMIF(E!$HC$15:$HL$15,'Ciclo Semaforico'!BQ$30,E!$HC66:$HL66)+SUMIF(O!$HC$15:$HL$15,'Ciclo Semaforico'!BQ$30,O!$HC66:$HL66))*BQ$31))</f>
        <v>0</v>
      </c>
      <c r="BR91" s="245">
        <f>IF(BR$32="",IF(BR$31="",(SUMIF(S!$HC$15:$HL$15,'Ciclo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Semaforico'!BR$30,O!$HC66:$HL66))*BR$31),(SUMIF(S!$HC$15:$HL$15,'Ciclo Semaforico'!BR$32,S!$HC66:$HL66)+SUMIF(N!$HC$15:$HL$15,'Ciclo Semaforico'!BR$32,N!$HC66:$HL66)+SUMIF(E!$HC$15:$HL$15,'Ciclo Semaforico'!BR$32,E!$HC66:$HL66)+SUMIF(O!$HC$15:$HL$15,'Ciclo Semaforico'!BR$32,O!$HC66:$HL66))-IF(BR$31="",(SUMIF(S!$HC$15:$HL$15,'Ciclo Semaforico'!BR$30,S!$HC66:$HL66)+SUMIF(N!$HC$15:$HL$15,'Ciclo Semaforico'!BR$30,N!$HC66:$HL66)+SUMIF(E!$HC$15:$HL$15,'Ciclo Semaforico'!BR$30,E!$HC66:$HL66)+SUMIF(O!$HC$15:$HL$15,'Ciclo Semaforico'!BR$30,O!$HC66:$HL66)),(SUMIF(S!$HC$15:$HL$15,'Ciclo Semaforico'!BR$30,S!$HC66:$HL66)+SUMIF(N!$HC$15:$HL$15,'Ciclo Semaforico'!BR$30,N!$HC66:$HL66)+SUMIF(E!$HC$15:$HL$15,'Ciclo Semaforico'!BR$30,E!$HC66:$HL66)+SUMIF(O!$HC$15:$HL$15,'Ciclo Semaforico'!BR$30,O!$HC66:$HL66))*BR$31))</f>
        <v>0</v>
      </c>
      <c r="BS91" s="245">
        <f>IF(BS$32="",IF(BS$31="",(SUMIF(S!$HC$15:$HL$15,'Ciclo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Semaforico'!BS$30,O!$HC66:$HL66))*BS$31),(SUMIF(S!$HC$15:$HL$15,'Ciclo Semaforico'!BS$32,S!$HC66:$HL66)+SUMIF(N!$HC$15:$HL$15,'Ciclo Semaforico'!BS$32,N!$HC66:$HL66)+SUMIF(E!$HC$15:$HL$15,'Ciclo Semaforico'!BS$32,E!$HC66:$HL66)+SUMIF(O!$HC$15:$HL$15,'Ciclo Semaforico'!BS$32,O!$HC66:$HL66))-IF(BS$31="",(SUMIF(S!$HC$15:$HL$15,'Ciclo Semaforico'!BS$30,S!$HC66:$HL66)+SUMIF(N!$HC$15:$HL$15,'Ciclo Semaforico'!BS$30,N!$HC66:$HL66)+SUMIF(E!$HC$15:$HL$15,'Ciclo Semaforico'!BS$30,E!$HC66:$HL66)+SUMIF(O!$HC$15:$HL$15,'Ciclo Semaforico'!BS$30,O!$HC66:$HL66)),(SUMIF(S!$HC$15:$HL$15,'Ciclo Semaforico'!BS$30,S!$HC66:$HL66)+SUMIF(N!$HC$15:$HL$15,'Ciclo Semaforico'!BS$30,N!$HC66:$HL66)+SUMIF(E!$HC$15:$HL$15,'Ciclo Semaforico'!BS$30,E!$HC66:$HL66)+SUMIF(O!$HC$15:$HL$15,'Ciclo Semaforico'!BS$30,O!$HC66:$HL66))*BS$31))</f>
        <v>0</v>
      </c>
      <c r="BT91" s="245">
        <f>IF(BT$32="",IF(BT$31="",(SUMIF(S!$HC$15:$HL$15,'Ciclo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Semaforico'!BT$30,O!$HC66:$HL66))*BT$31),(SUMIF(S!$HC$15:$HL$15,'Ciclo Semaforico'!BT$32,S!$HC66:$HL66)+SUMIF(N!$HC$15:$HL$15,'Ciclo Semaforico'!BT$32,N!$HC66:$HL66)+SUMIF(E!$HC$15:$HL$15,'Ciclo Semaforico'!BT$32,E!$HC66:$HL66)+SUMIF(O!$HC$15:$HL$15,'Ciclo Semaforico'!BT$32,O!$HC66:$HL66))-IF(BT$31="",(SUMIF(S!$HC$15:$HL$15,'Ciclo Semaforico'!BT$30,S!$HC66:$HL66)+SUMIF(N!$HC$15:$HL$15,'Ciclo Semaforico'!BT$30,N!$HC66:$HL66)+SUMIF(E!$HC$15:$HL$15,'Ciclo Semaforico'!BT$30,E!$HC66:$HL66)+SUMIF(O!$HC$15:$HL$15,'Ciclo Semaforico'!BT$30,O!$HC66:$HL66)),(SUMIF(S!$HC$15:$HL$15,'Ciclo Semaforico'!BT$30,S!$HC66:$HL66)+SUMIF(N!$HC$15:$HL$15,'Ciclo Semaforico'!BT$30,N!$HC66:$HL66)+SUMIF(E!$HC$15:$HL$15,'Ciclo Semaforico'!BT$30,E!$HC66:$HL66)+SUMIF(O!$HC$15:$HL$15,'Ciclo Semaforico'!BT$30,O!$HC66:$HL66))*BT$31))</f>
        <v>0</v>
      </c>
      <c r="BU91" s="245">
        <f>IF(BU$32="",IF(BU$31="",(SUMIF(S!$HC$15:$HL$15,'Ciclo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Semaforico'!BU$30,O!$HC66:$HL66))*BU$31),(SUMIF(S!$HC$15:$HL$15,'Ciclo Semaforico'!BU$32,S!$HC66:$HL66)+SUMIF(N!$HC$15:$HL$15,'Ciclo Semaforico'!BU$32,N!$HC66:$HL66)+SUMIF(E!$HC$15:$HL$15,'Ciclo Semaforico'!BU$32,E!$HC66:$HL66)+SUMIF(O!$HC$15:$HL$15,'Ciclo Semaforico'!BU$32,O!$HC66:$HL66))-IF(BU$31="",(SUMIF(S!$HC$15:$HL$15,'Ciclo Semaforico'!BU$30,S!$HC66:$HL66)+SUMIF(N!$HC$15:$HL$15,'Ciclo Semaforico'!BU$30,N!$HC66:$HL66)+SUMIF(E!$HC$15:$HL$15,'Ciclo Semaforico'!BU$30,E!$HC66:$HL66)+SUMIF(O!$HC$15:$HL$15,'Ciclo Semaforico'!BU$30,O!$HC66:$HL66)),(SUMIF(S!$HC$15:$HL$15,'Ciclo Semaforico'!BU$30,S!$HC66:$HL66)+SUMIF(N!$HC$15:$HL$15,'Ciclo Semaforico'!BU$30,N!$HC66:$HL66)+SUMIF(E!$HC$15:$HL$15,'Ciclo Semaforico'!BU$30,E!$HC66:$HL66)+SUMIF(O!$HC$15:$HL$15,'Ciclo Semaforico'!BU$30,O!$HC66:$HL66))*BU$31))</f>
        <v>0</v>
      </c>
      <c r="BV91" s="246">
        <f>IF(BV$32="",IF(BV$31="",(SUMIF(S!$HC$15:$HL$15,'Ciclo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Semaforico'!BV$30,O!$HC66:$HL66))*BV$31),(SUMIF(S!$HC$15:$HL$15,'Ciclo Semaforico'!BV$32,S!$HC66:$HL66)+SUMIF(N!$HC$15:$HL$15,'Ciclo Semaforico'!BV$32,N!$HC66:$HL66)+SUMIF(E!$HC$15:$HL$15,'Ciclo Semaforico'!BV$32,E!$HC66:$HL66)+SUMIF(O!$HC$15:$HL$15,'Ciclo Semaforico'!BV$32,O!$HC66:$HL66))-IF(BV$31="",(SUMIF(S!$HC$15:$HL$15,'Ciclo Semaforico'!BV$30,S!$HC66:$HL66)+SUMIF(N!$HC$15:$HL$15,'Ciclo Semaforico'!BV$30,N!$HC66:$HL66)+SUMIF(E!$HC$15:$HL$15,'Ciclo Semaforico'!BV$30,E!$HC66:$HL66)+SUMIF(O!$HC$15:$HL$15,'Ciclo Semaforico'!BV$30,O!$HC66:$HL66)),(SUMIF(S!$HC$15:$HL$15,'Ciclo Semaforico'!BV$30,S!$HC66:$HL66)+SUMIF(N!$HC$15:$HL$15,'Ciclo Semaforico'!BV$30,N!$HC66:$HL66)+SUMIF(E!$HC$15:$HL$15,'Ciclo Semaforico'!BV$30,E!$HC66:$HL66)+SUMIF(O!$HC$15:$HL$15,'Ciclo Semaforico'!BV$30,O!$HC66:$HL66))*BV$31))</f>
        <v>0</v>
      </c>
      <c r="BW91" s="244">
        <f>IF(BW$32="",IF(BW$31="",(SUMIF(S!$HC$15:$HL$15,'Ciclo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Semaforico'!BW$30,O!$HC66:$HL66))*BW$31),(SUMIF(S!$HC$15:$HL$15,'Ciclo Semaforico'!BW$32,S!$HC66:$HL66)+SUMIF(N!$HC$15:$HL$15,'Ciclo Semaforico'!BW$32,N!$HC66:$HL66)+SUMIF(E!$HC$15:$HL$15,'Ciclo Semaforico'!BW$32,E!$HC66:$HL66)+SUMIF(O!$HC$15:$HL$15,'Ciclo Semaforico'!BW$32,O!$HC66:$HL66))-IF(BW$31="",(SUMIF(S!$HC$15:$HL$15,'Ciclo Semaforico'!BW$30,S!$HC66:$HL66)+SUMIF(N!$HC$15:$HL$15,'Ciclo Semaforico'!BW$30,N!$HC66:$HL66)+SUMIF(E!$HC$15:$HL$15,'Ciclo Semaforico'!BW$30,E!$HC66:$HL66)+SUMIF(O!$HC$15:$HL$15,'Ciclo Semaforico'!BW$30,O!$HC66:$HL66)),(SUMIF(S!$HC$15:$HL$15,'Ciclo Semaforico'!BW$30,S!$HC66:$HL66)+SUMIF(N!$HC$15:$HL$15,'Ciclo Semaforico'!BW$30,N!$HC66:$HL66)+SUMIF(E!$HC$15:$HL$15,'Ciclo Semaforico'!BW$30,E!$HC66:$HL66)+SUMIF(O!$HC$15:$HL$15,'Ciclo Semaforico'!BW$30,O!$HC66:$HL66))*BW$31))</f>
        <v>0</v>
      </c>
      <c r="BX91" s="245">
        <f>IF(BX$32="",IF(BX$31="",(SUMIF(S!$HC$15:$HL$15,'Ciclo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Semaforico'!BX$30,O!$HC66:$HL66))*BX$31),(SUMIF(S!$HC$15:$HL$15,'Ciclo Semaforico'!BX$32,S!$HC66:$HL66)+SUMIF(N!$HC$15:$HL$15,'Ciclo Semaforico'!BX$32,N!$HC66:$HL66)+SUMIF(E!$HC$15:$HL$15,'Ciclo Semaforico'!BX$32,E!$HC66:$HL66)+SUMIF(O!$HC$15:$HL$15,'Ciclo Semaforico'!BX$32,O!$HC66:$HL66))-IF(BX$31="",(SUMIF(S!$HC$15:$HL$15,'Ciclo Semaforico'!BX$30,S!$HC66:$HL66)+SUMIF(N!$HC$15:$HL$15,'Ciclo Semaforico'!BX$30,N!$HC66:$HL66)+SUMIF(E!$HC$15:$HL$15,'Ciclo Semaforico'!BX$30,E!$HC66:$HL66)+SUMIF(O!$HC$15:$HL$15,'Ciclo Semaforico'!BX$30,O!$HC66:$HL66)),(SUMIF(S!$HC$15:$HL$15,'Ciclo Semaforico'!BX$30,S!$HC66:$HL66)+SUMIF(N!$HC$15:$HL$15,'Ciclo Semaforico'!BX$30,N!$HC66:$HL66)+SUMIF(E!$HC$15:$HL$15,'Ciclo Semaforico'!BX$30,E!$HC66:$HL66)+SUMIF(O!$HC$15:$HL$15,'Ciclo Semaforico'!BX$30,O!$HC66:$HL66))*BX$31))</f>
        <v>0</v>
      </c>
      <c r="BY91" s="245">
        <f>IF(BY$32="",IF(BY$31="",(SUMIF(S!$HC$15:$HL$15,'Ciclo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Semaforico'!BY$30,O!$HC66:$HL66))*BY$31),(SUMIF(S!$HC$15:$HL$15,'Ciclo Semaforico'!BY$32,S!$HC66:$HL66)+SUMIF(N!$HC$15:$HL$15,'Ciclo Semaforico'!BY$32,N!$HC66:$HL66)+SUMIF(E!$HC$15:$HL$15,'Ciclo Semaforico'!BY$32,E!$HC66:$HL66)+SUMIF(O!$HC$15:$HL$15,'Ciclo Semaforico'!BY$32,O!$HC66:$HL66))-IF(BY$31="",(SUMIF(S!$HC$15:$HL$15,'Ciclo Semaforico'!BY$30,S!$HC66:$HL66)+SUMIF(N!$HC$15:$HL$15,'Ciclo Semaforico'!BY$30,N!$HC66:$HL66)+SUMIF(E!$HC$15:$HL$15,'Ciclo Semaforico'!BY$30,E!$HC66:$HL66)+SUMIF(O!$HC$15:$HL$15,'Ciclo Semaforico'!BY$30,O!$HC66:$HL66)),(SUMIF(S!$HC$15:$HL$15,'Ciclo Semaforico'!BY$30,S!$HC66:$HL66)+SUMIF(N!$HC$15:$HL$15,'Ciclo Semaforico'!BY$30,N!$HC66:$HL66)+SUMIF(E!$HC$15:$HL$15,'Ciclo Semaforico'!BY$30,E!$HC66:$HL66)+SUMIF(O!$HC$15:$HL$15,'Ciclo Semaforico'!BY$30,O!$HC66:$HL66))*BY$31))</f>
        <v>0</v>
      </c>
      <c r="BZ91" s="245">
        <f>IF(BZ$32="",IF(BZ$31="",(SUMIF(S!$HC$15:$HL$15,'Ciclo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Semaforico'!BZ$30,O!$HC66:$HL66))*BZ$31),(SUMIF(S!$HC$15:$HL$15,'Ciclo Semaforico'!BZ$32,S!$HC66:$HL66)+SUMIF(N!$HC$15:$HL$15,'Ciclo Semaforico'!BZ$32,N!$HC66:$HL66)+SUMIF(E!$HC$15:$HL$15,'Ciclo Semaforico'!BZ$32,E!$HC66:$HL66)+SUMIF(O!$HC$15:$HL$15,'Ciclo Semaforico'!BZ$32,O!$HC66:$HL66))-IF(BZ$31="",(SUMIF(S!$HC$15:$HL$15,'Ciclo Semaforico'!BZ$30,S!$HC66:$HL66)+SUMIF(N!$HC$15:$HL$15,'Ciclo Semaforico'!BZ$30,N!$HC66:$HL66)+SUMIF(E!$HC$15:$HL$15,'Ciclo Semaforico'!BZ$30,E!$HC66:$HL66)+SUMIF(O!$HC$15:$HL$15,'Ciclo Semaforico'!BZ$30,O!$HC66:$HL66)),(SUMIF(S!$HC$15:$HL$15,'Ciclo Semaforico'!BZ$30,S!$HC66:$HL66)+SUMIF(N!$HC$15:$HL$15,'Ciclo Semaforico'!BZ$30,N!$HC66:$HL66)+SUMIF(E!$HC$15:$HL$15,'Ciclo Semaforico'!BZ$30,E!$HC66:$HL66)+SUMIF(O!$HC$15:$HL$15,'Ciclo Semaforico'!BZ$30,O!$HC66:$HL66))*BZ$31))</f>
        <v>0</v>
      </c>
      <c r="CA91" s="245">
        <f>IF(CA$32="",IF(CA$31="",(SUMIF(S!$HC$15:$HL$15,'Ciclo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Semaforico'!CA$30,O!$HC66:$HL66))*CA$31),(SUMIF(S!$HC$15:$HL$15,'Ciclo Semaforico'!CA$32,S!$HC66:$HL66)+SUMIF(N!$HC$15:$HL$15,'Ciclo Semaforico'!CA$32,N!$HC66:$HL66)+SUMIF(E!$HC$15:$HL$15,'Ciclo Semaforico'!CA$32,E!$HC66:$HL66)+SUMIF(O!$HC$15:$HL$15,'Ciclo Semaforico'!CA$32,O!$HC66:$HL66))-IF(CA$31="",(SUMIF(S!$HC$15:$HL$15,'Ciclo Semaforico'!CA$30,S!$HC66:$HL66)+SUMIF(N!$HC$15:$HL$15,'Ciclo Semaforico'!CA$30,N!$HC66:$HL66)+SUMIF(E!$HC$15:$HL$15,'Ciclo Semaforico'!CA$30,E!$HC66:$HL66)+SUMIF(O!$HC$15:$HL$15,'Ciclo Semaforico'!CA$30,O!$HC66:$HL66)),(SUMIF(S!$HC$15:$HL$15,'Ciclo Semaforico'!CA$30,S!$HC66:$HL66)+SUMIF(N!$HC$15:$HL$15,'Ciclo Semaforico'!CA$30,N!$HC66:$HL66)+SUMIF(E!$HC$15:$HL$15,'Ciclo Semaforico'!CA$30,E!$HC66:$HL66)+SUMIF(O!$HC$15:$HL$15,'Ciclo Semaforico'!CA$30,O!$HC66:$HL66))*CA$31))</f>
        <v>0</v>
      </c>
      <c r="CB91" s="245">
        <f>IF(CB$32="",IF(CB$31="",(SUMIF(S!$HC$15:$HL$15,'Ciclo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Semaforico'!CB$30,O!$HC66:$HL66))*CB$31),(SUMIF(S!$HC$15:$HL$15,'Ciclo Semaforico'!CB$32,S!$HC66:$HL66)+SUMIF(N!$HC$15:$HL$15,'Ciclo Semaforico'!CB$32,N!$HC66:$HL66)+SUMIF(E!$HC$15:$HL$15,'Ciclo Semaforico'!CB$32,E!$HC66:$HL66)+SUMIF(O!$HC$15:$HL$15,'Ciclo Semaforico'!CB$32,O!$HC66:$HL66))-IF(CB$31="",(SUMIF(S!$HC$15:$HL$15,'Ciclo Semaforico'!CB$30,S!$HC66:$HL66)+SUMIF(N!$HC$15:$HL$15,'Ciclo Semaforico'!CB$30,N!$HC66:$HL66)+SUMIF(E!$HC$15:$HL$15,'Ciclo Semaforico'!CB$30,E!$HC66:$HL66)+SUMIF(O!$HC$15:$HL$15,'Ciclo Semaforico'!CB$30,O!$HC66:$HL66)),(SUMIF(S!$HC$15:$HL$15,'Ciclo Semaforico'!CB$30,S!$HC66:$HL66)+SUMIF(N!$HC$15:$HL$15,'Ciclo Semaforico'!CB$30,N!$HC66:$HL66)+SUMIF(E!$HC$15:$HL$15,'Ciclo Semaforico'!CB$30,E!$HC66:$HL66)+SUMIF(O!$HC$15:$HL$15,'Ciclo Semaforico'!CB$30,O!$HC66:$HL66))*CB$31))</f>
        <v>0</v>
      </c>
      <c r="CC91" s="245">
        <f>IF(CC$32="",IF(CC$31="",(SUMIF(S!$HC$15:$HL$15,'Ciclo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Semaforico'!CC$30,O!$HC66:$HL66))*CC$31),(SUMIF(S!$HC$15:$HL$15,'Ciclo Semaforico'!CC$32,S!$HC66:$HL66)+SUMIF(N!$HC$15:$HL$15,'Ciclo Semaforico'!CC$32,N!$HC66:$HL66)+SUMIF(E!$HC$15:$HL$15,'Ciclo Semaforico'!CC$32,E!$HC66:$HL66)+SUMIF(O!$HC$15:$HL$15,'Ciclo Semaforico'!CC$32,O!$HC66:$HL66))-IF(CC$31="",(SUMIF(S!$HC$15:$HL$15,'Ciclo Semaforico'!CC$30,S!$HC66:$HL66)+SUMIF(N!$HC$15:$HL$15,'Ciclo Semaforico'!CC$30,N!$HC66:$HL66)+SUMIF(E!$HC$15:$HL$15,'Ciclo Semaforico'!CC$30,E!$HC66:$HL66)+SUMIF(O!$HC$15:$HL$15,'Ciclo Semaforico'!CC$30,O!$HC66:$HL66)),(SUMIF(S!$HC$15:$HL$15,'Ciclo Semaforico'!CC$30,S!$HC66:$HL66)+SUMIF(N!$HC$15:$HL$15,'Ciclo Semaforico'!CC$30,N!$HC66:$HL66)+SUMIF(E!$HC$15:$HL$15,'Ciclo Semaforico'!CC$30,E!$HC66:$HL66)+SUMIF(O!$HC$15:$HL$15,'Ciclo Semaforico'!CC$30,O!$HC66:$HL66))*CC$31))</f>
        <v>0</v>
      </c>
      <c r="CD91" s="245">
        <f>IF(CD$32="",IF(CD$31="",(SUMIF(S!$HC$15:$HL$15,'Ciclo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Semaforico'!CD$30,O!$HC66:$HL66))*CD$31),(SUMIF(S!$HC$15:$HL$15,'Ciclo Semaforico'!CD$32,S!$HC66:$HL66)+SUMIF(N!$HC$15:$HL$15,'Ciclo Semaforico'!CD$32,N!$HC66:$HL66)+SUMIF(E!$HC$15:$HL$15,'Ciclo Semaforico'!CD$32,E!$HC66:$HL66)+SUMIF(O!$HC$15:$HL$15,'Ciclo Semaforico'!CD$32,O!$HC66:$HL66))-IF(CD$31="",(SUMIF(S!$HC$15:$HL$15,'Ciclo Semaforico'!CD$30,S!$HC66:$HL66)+SUMIF(N!$HC$15:$HL$15,'Ciclo Semaforico'!CD$30,N!$HC66:$HL66)+SUMIF(E!$HC$15:$HL$15,'Ciclo Semaforico'!CD$30,E!$HC66:$HL66)+SUMIF(O!$HC$15:$HL$15,'Ciclo Semaforico'!CD$30,O!$HC66:$HL66)),(SUMIF(S!$HC$15:$HL$15,'Ciclo Semaforico'!CD$30,S!$HC66:$HL66)+SUMIF(N!$HC$15:$HL$15,'Ciclo Semaforico'!CD$30,N!$HC66:$HL66)+SUMIF(E!$HC$15:$HL$15,'Ciclo Semaforico'!CD$30,E!$HC66:$HL66)+SUMIF(O!$HC$15:$HL$15,'Ciclo Semaforico'!CD$30,O!$HC66:$HL66))*CD$31))</f>
        <v>0</v>
      </c>
      <c r="CE91" s="245">
        <f>IF(CE$32="",IF(CE$31="",(SUMIF(S!$HC$15:$HL$15,'Ciclo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Semaforico'!CE$30,O!$HC66:$HL66))*CE$31),(SUMIF(S!$HC$15:$HL$15,'Ciclo Semaforico'!CE$32,S!$HC66:$HL66)+SUMIF(N!$HC$15:$HL$15,'Ciclo Semaforico'!CE$32,N!$HC66:$HL66)+SUMIF(E!$HC$15:$HL$15,'Ciclo Semaforico'!CE$32,E!$HC66:$HL66)+SUMIF(O!$HC$15:$HL$15,'Ciclo Semaforico'!CE$32,O!$HC66:$HL66))-IF(CE$31="",(SUMIF(S!$HC$15:$HL$15,'Ciclo Semaforico'!CE$30,S!$HC66:$HL66)+SUMIF(N!$HC$15:$HL$15,'Ciclo Semaforico'!CE$30,N!$HC66:$HL66)+SUMIF(E!$HC$15:$HL$15,'Ciclo Semaforico'!CE$30,E!$HC66:$HL66)+SUMIF(O!$HC$15:$HL$15,'Ciclo Semaforico'!CE$30,O!$HC66:$HL66)),(SUMIF(S!$HC$15:$HL$15,'Ciclo Semaforico'!CE$30,S!$HC66:$HL66)+SUMIF(N!$HC$15:$HL$15,'Ciclo Semaforico'!CE$30,N!$HC66:$HL66)+SUMIF(E!$HC$15:$HL$15,'Ciclo Semaforico'!CE$30,E!$HC66:$HL66)+SUMIF(O!$HC$15:$HL$15,'Ciclo Semaforico'!CE$30,O!$HC66:$HL66))*CE$31))</f>
        <v>0</v>
      </c>
      <c r="CF91" s="245">
        <f>IF(CF$32="",IF(CF$31="",(SUMIF(S!$HC$15:$HL$15,'Ciclo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Semaforico'!CF$30,O!$HC66:$HL66))*CF$31),(SUMIF(S!$HC$15:$HL$15,'Ciclo Semaforico'!CF$32,S!$HC66:$HL66)+SUMIF(N!$HC$15:$HL$15,'Ciclo Semaforico'!CF$32,N!$HC66:$HL66)+SUMIF(E!$HC$15:$HL$15,'Ciclo Semaforico'!CF$32,E!$HC66:$HL66)+SUMIF(O!$HC$15:$HL$15,'Ciclo Semaforico'!CF$32,O!$HC66:$HL66))-IF(CF$31="",(SUMIF(S!$HC$15:$HL$15,'Ciclo Semaforico'!CF$30,S!$HC66:$HL66)+SUMIF(N!$HC$15:$HL$15,'Ciclo Semaforico'!CF$30,N!$HC66:$HL66)+SUMIF(E!$HC$15:$HL$15,'Ciclo Semaforico'!CF$30,E!$HC66:$HL66)+SUMIF(O!$HC$15:$HL$15,'Ciclo Semaforico'!CF$30,O!$HC66:$HL66)),(SUMIF(S!$HC$15:$HL$15,'Ciclo Semaforico'!CF$30,S!$HC66:$HL66)+SUMIF(N!$HC$15:$HL$15,'Ciclo Semaforico'!CF$30,N!$HC66:$HL66)+SUMIF(E!$HC$15:$HL$15,'Ciclo Semaforico'!CF$30,E!$HC66:$HL66)+SUMIF(O!$HC$15:$HL$15,'Ciclo Semaforico'!CF$30,O!$HC66:$HL66))*CF$31))</f>
        <v>0</v>
      </c>
      <c r="CG91" s="245">
        <f>IF(CG$32="",IF(CG$31="",(SUMIF(S!$HC$15:$HL$15,'Ciclo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Semaforico'!CG$30,O!$HC66:$HL66))*CG$31),(SUMIF(S!$HC$15:$HL$15,'Ciclo Semaforico'!CG$32,S!$HC66:$HL66)+SUMIF(N!$HC$15:$HL$15,'Ciclo Semaforico'!CG$32,N!$HC66:$HL66)+SUMIF(E!$HC$15:$HL$15,'Ciclo Semaforico'!CG$32,E!$HC66:$HL66)+SUMIF(O!$HC$15:$HL$15,'Ciclo Semaforico'!CG$32,O!$HC66:$HL66))-IF(CG$31="",(SUMIF(S!$HC$15:$HL$15,'Ciclo Semaforico'!CG$30,S!$HC66:$HL66)+SUMIF(N!$HC$15:$HL$15,'Ciclo Semaforico'!CG$30,N!$HC66:$HL66)+SUMIF(E!$HC$15:$HL$15,'Ciclo Semaforico'!CG$30,E!$HC66:$HL66)+SUMIF(O!$HC$15:$HL$15,'Ciclo Semaforico'!CG$30,O!$HC66:$HL66)),(SUMIF(S!$HC$15:$HL$15,'Ciclo Semaforico'!CG$30,S!$HC66:$HL66)+SUMIF(N!$HC$15:$HL$15,'Ciclo Semaforico'!CG$30,N!$HC66:$HL66)+SUMIF(E!$HC$15:$HL$15,'Ciclo Semaforico'!CG$30,E!$HC66:$HL66)+SUMIF(O!$HC$15:$HL$15,'Ciclo Semaforico'!CG$30,O!$HC66:$HL66))*CG$31))</f>
        <v>0</v>
      </c>
      <c r="CH91" s="246">
        <f>IF(CH$32="",IF(CH$31="",(SUMIF(S!$HC$15:$HL$15,'Ciclo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Semaforico'!CH$30,O!$HC66:$HL66))*CH$31),(SUMIF(S!$HC$15:$HL$15,'Ciclo Semaforico'!CH$32,S!$HC66:$HL66)+SUMIF(N!$HC$15:$HL$15,'Ciclo Semaforico'!CH$32,N!$HC66:$HL66)+SUMIF(E!$HC$15:$HL$15,'Ciclo Semaforico'!CH$32,E!$HC66:$HL66)+SUMIF(O!$HC$15:$HL$15,'Ciclo Semaforico'!CH$32,O!$HC66:$HL66))-IF(CH$31="",(SUMIF(S!$HC$15:$HL$15,'Ciclo Semaforico'!CH$30,S!$HC66:$HL66)+SUMIF(N!$HC$15:$HL$15,'Ciclo Semaforico'!CH$30,N!$HC66:$HL66)+SUMIF(E!$HC$15:$HL$15,'Ciclo Semaforico'!CH$30,E!$HC66:$HL66)+SUMIF(O!$HC$15:$HL$15,'Ciclo Semaforico'!CH$30,O!$HC66:$HL66)),(SUMIF(S!$HC$15:$HL$15,'Ciclo Semaforico'!CH$30,S!$HC66:$HL66)+SUMIF(N!$HC$15:$HL$15,'Ciclo Semaforico'!CH$30,N!$HC66:$HL66)+SUMIF(E!$HC$15:$HL$15,'Ciclo Semaforico'!CH$30,E!$HC66:$HL66)+SUMIF(O!$HC$15:$HL$15,'Ciclo Semaforico'!CH$30,O!$HC66:$HL66))*CH$31))</f>
        <v>0</v>
      </c>
      <c r="CI91" s="244">
        <f t="shared" si="208"/>
        <v>0</v>
      </c>
      <c r="CJ91" s="245">
        <f t="shared" si="209"/>
        <v>0</v>
      </c>
      <c r="CK91" s="245">
        <f t="shared" si="210"/>
        <v>0</v>
      </c>
      <c r="CL91" s="245">
        <f t="shared" si="211"/>
        <v>0</v>
      </c>
      <c r="CM91" s="245" t="e">
        <f t="shared" si="212"/>
        <v>#REF!</v>
      </c>
      <c r="CN91" s="245">
        <f t="shared" si="213"/>
        <v>0</v>
      </c>
      <c r="CO91" s="245">
        <f t="shared" si="214"/>
        <v>0</v>
      </c>
      <c r="CP91" s="245">
        <f t="shared" si="215"/>
        <v>0</v>
      </c>
      <c r="CQ91" s="245">
        <f t="shared" si="216"/>
        <v>0</v>
      </c>
      <c r="CR91" s="245">
        <f t="shared" si="217"/>
        <v>0</v>
      </c>
      <c r="CS91" s="245">
        <f t="shared" si="218"/>
        <v>0</v>
      </c>
      <c r="CT91" s="246">
        <f t="shared" si="219"/>
        <v>0</v>
      </c>
      <c r="CU91" s="244">
        <f t="shared" si="220"/>
        <v>0</v>
      </c>
      <c r="CV91" s="245">
        <f t="shared" si="221"/>
        <v>0</v>
      </c>
      <c r="CW91" s="245">
        <f t="shared" si="222"/>
        <v>0</v>
      </c>
      <c r="CX91" s="245">
        <f t="shared" si="223"/>
        <v>0</v>
      </c>
      <c r="CY91" s="245">
        <f t="shared" si="224"/>
        <v>0</v>
      </c>
      <c r="CZ91" s="245">
        <f t="shared" si="225"/>
        <v>0</v>
      </c>
      <c r="DA91" s="245">
        <f t="shared" si="226"/>
        <v>0</v>
      </c>
      <c r="DB91" s="245">
        <f t="shared" si="227"/>
        <v>0</v>
      </c>
      <c r="DC91" s="245">
        <f t="shared" si="228"/>
        <v>0</v>
      </c>
      <c r="DD91" s="245">
        <f t="shared" si="229"/>
        <v>0</v>
      </c>
      <c r="DE91" s="245">
        <f t="shared" si="230"/>
        <v>0</v>
      </c>
      <c r="DF91" s="246">
        <f t="shared" si="231"/>
        <v>0</v>
      </c>
      <c r="DG91" s="244" t="e">
        <f t="shared" si="232"/>
        <v>#REF!</v>
      </c>
      <c r="DH91" s="245" t="e">
        <f t="shared" si="233"/>
        <v>#REF!</v>
      </c>
      <c r="DI91" s="245" t="e">
        <f t="shared" si="234"/>
        <v>#REF!</v>
      </c>
      <c r="DJ91" s="245" t="e">
        <f t="shared" si="235"/>
        <v>#REF!</v>
      </c>
      <c r="DK91" s="245" t="e">
        <f t="shared" si="236"/>
        <v>#REF!</v>
      </c>
      <c r="DL91" s="245" t="e">
        <f t="shared" si="237"/>
        <v>#REF!</v>
      </c>
      <c r="DM91" s="245">
        <f t="shared" si="238"/>
        <v>0</v>
      </c>
      <c r="DN91" s="245">
        <f t="shared" si="239"/>
        <v>0</v>
      </c>
      <c r="DO91" s="245">
        <f t="shared" si="240"/>
        <v>0</v>
      </c>
      <c r="DP91" s="245">
        <f t="shared" si="241"/>
        <v>0</v>
      </c>
      <c r="DQ91" s="245">
        <f t="shared" si="242"/>
        <v>0</v>
      </c>
      <c r="DR91" s="246">
        <f t="shared" si="243"/>
        <v>0</v>
      </c>
      <c r="DS91" s="244">
        <f t="shared" si="244"/>
        <v>0</v>
      </c>
      <c r="DT91" s="245">
        <f t="shared" si="245"/>
        <v>0</v>
      </c>
      <c r="DU91" s="245">
        <f t="shared" si="246"/>
        <v>0</v>
      </c>
      <c r="DV91" s="245">
        <f t="shared" si="247"/>
        <v>0</v>
      </c>
      <c r="DW91" s="245">
        <f t="shared" si="248"/>
        <v>0</v>
      </c>
      <c r="DX91" s="245">
        <f t="shared" si="249"/>
        <v>0</v>
      </c>
      <c r="DY91" s="245">
        <f t="shared" si="250"/>
        <v>0</v>
      </c>
      <c r="DZ91" s="245">
        <f t="shared" si="251"/>
        <v>0</v>
      </c>
      <c r="EA91" s="245">
        <f t="shared" si="252"/>
        <v>0</v>
      </c>
      <c r="EB91" s="245">
        <f t="shared" si="253"/>
        <v>0</v>
      </c>
      <c r="EC91" s="245">
        <f t="shared" si="254"/>
        <v>0</v>
      </c>
      <c r="ED91" s="246">
        <f t="shared" si="255"/>
        <v>0</v>
      </c>
      <c r="EE91" s="244">
        <f t="shared" si="256"/>
        <v>0</v>
      </c>
      <c r="EF91" s="245">
        <f t="shared" si="257"/>
        <v>0</v>
      </c>
      <c r="EG91" s="245">
        <f t="shared" si="258"/>
        <v>0</v>
      </c>
      <c r="EH91" s="245">
        <f t="shared" si="259"/>
        <v>0</v>
      </c>
      <c r="EI91" s="245">
        <f t="shared" si="260"/>
        <v>0</v>
      </c>
      <c r="EJ91" s="245">
        <f t="shared" si="261"/>
        <v>0</v>
      </c>
      <c r="EK91" s="245">
        <f t="shared" si="262"/>
        <v>0</v>
      </c>
      <c r="EL91" s="245">
        <f t="shared" si="263"/>
        <v>0</v>
      </c>
      <c r="EM91" s="245">
        <f t="shared" si="264"/>
        <v>0</v>
      </c>
      <c r="EN91" s="245">
        <f t="shared" si="265"/>
        <v>0</v>
      </c>
      <c r="EO91" s="245">
        <f t="shared" si="266"/>
        <v>0</v>
      </c>
      <c r="EP91" s="246">
        <f t="shared" si="267"/>
        <v>0</v>
      </c>
      <c r="EQ91" s="255">
        <f t="shared" si="268"/>
        <v>0</v>
      </c>
      <c r="ER91" s="256">
        <f t="shared" si="269"/>
        <v>0</v>
      </c>
      <c r="ES91" s="256">
        <f t="shared" si="270"/>
        <v>0</v>
      </c>
      <c r="ET91" s="256">
        <f t="shared" si="271"/>
        <v>0</v>
      </c>
      <c r="EU91" s="256" t="e">
        <f t="shared" si="272"/>
        <v>#REF!</v>
      </c>
      <c r="EV91" s="256">
        <f t="shared" si="273"/>
        <v>0</v>
      </c>
      <c r="EW91" s="256">
        <f t="shared" si="274"/>
        <v>0</v>
      </c>
      <c r="EX91" s="256" t="str">
        <f t="shared" si="275"/>
        <v/>
      </c>
      <c r="EY91" s="256" t="str">
        <f t="shared" si="276"/>
        <v/>
      </c>
      <c r="EZ91" s="256" t="str">
        <f t="shared" si="277"/>
        <v/>
      </c>
      <c r="FA91" s="256" t="str">
        <f t="shared" si="278"/>
        <v/>
      </c>
      <c r="FB91" s="257" t="str">
        <f t="shared" si="279"/>
        <v/>
      </c>
      <c r="FC91" s="255">
        <f t="shared" si="280"/>
        <v>0</v>
      </c>
      <c r="FD91" s="256" t="str">
        <f t="shared" si="281"/>
        <v/>
      </c>
      <c r="FE91" s="256" t="str">
        <f t="shared" si="282"/>
        <v/>
      </c>
      <c r="FF91" s="256" t="str">
        <f t="shared" si="283"/>
        <v/>
      </c>
      <c r="FG91" s="256" t="str">
        <f t="shared" si="284"/>
        <v/>
      </c>
      <c r="FH91" s="256" t="str">
        <f t="shared" si="285"/>
        <v/>
      </c>
      <c r="FI91" s="256" t="str">
        <f t="shared" si="286"/>
        <v/>
      </c>
      <c r="FJ91" s="256" t="str">
        <f t="shared" si="287"/>
        <v/>
      </c>
      <c r="FK91" s="256" t="str">
        <f t="shared" si="288"/>
        <v/>
      </c>
      <c r="FL91" s="256" t="str">
        <f t="shared" si="289"/>
        <v/>
      </c>
      <c r="FM91" s="256" t="str">
        <f t="shared" si="290"/>
        <v/>
      </c>
      <c r="FN91" s="257" t="str">
        <f t="shared" si="291"/>
        <v/>
      </c>
      <c r="FO91" s="255" t="e">
        <f t="shared" si="292"/>
        <v>#REF!</v>
      </c>
      <c r="FP91" s="256" t="e">
        <f t="shared" si="293"/>
        <v>#REF!</v>
      </c>
      <c r="FQ91" s="256" t="e">
        <f t="shared" si="294"/>
        <v>#REF!</v>
      </c>
      <c r="FR91" s="256" t="e">
        <f t="shared" si="295"/>
        <v>#REF!</v>
      </c>
      <c r="FS91" s="256" t="e">
        <f t="shared" si="296"/>
        <v>#REF!</v>
      </c>
      <c r="FT91" s="256" t="e">
        <f t="shared" si="297"/>
        <v>#REF!</v>
      </c>
      <c r="FU91" s="256" t="str">
        <f t="shared" si="298"/>
        <v/>
      </c>
      <c r="FV91" s="256" t="str">
        <f t="shared" si="299"/>
        <v/>
      </c>
      <c r="FW91" s="256" t="str">
        <f t="shared" si="300"/>
        <v/>
      </c>
      <c r="FX91" s="256" t="str">
        <f t="shared" si="301"/>
        <v/>
      </c>
      <c r="FY91" s="256" t="str">
        <f t="shared" si="302"/>
        <v/>
      </c>
      <c r="FZ91" s="257" t="str">
        <f t="shared" si="303"/>
        <v/>
      </c>
      <c r="GA91" s="255" t="str">
        <f t="shared" si="304"/>
        <v/>
      </c>
      <c r="GB91" s="256" t="str">
        <f t="shared" si="305"/>
        <v/>
      </c>
      <c r="GC91" s="256" t="str">
        <f t="shared" si="306"/>
        <v/>
      </c>
      <c r="GD91" s="256" t="str">
        <f t="shared" si="307"/>
        <v/>
      </c>
      <c r="GE91" s="256" t="str">
        <f t="shared" si="308"/>
        <v/>
      </c>
      <c r="GF91" s="256" t="str">
        <f t="shared" si="309"/>
        <v/>
      </c>
      <c r="GG91" s="256" t="str">
        <f t="shared" si="310"/>
        <v/>
      </c>
      <c r="GH91" s="256" t="str">
        <f t="shared" si="311"/>
        <v/>
      </c>
      <c r="GI91" s="256" t="str">
        <f t="shared" si="312"/>
        <v/>
      </c>
      <c r="GJ91" s="256" t="str">
        <f t="shared" si="313"/>
        <v/>
      </c>
      <c r="GK91" s="256" t="str">
        <f t="shared" si="314"/>
        <v/>
      </c>
      <c r="GL91" s="257" t="str">
        <f t="shared" si="315"/>
        <v/>
      </c>
      <c r="GM91" s="255" t="str">
        <f t="shared" si="316"/>
        <v/>
      </c>
      <c r="GN91" s="256" t="str">
        <f t="shared" si="317"/>
        <v/>
      </c>
      <c r="GO91" s="256" t="str">
        <f t="shared" si="318"/>
        <v/>
      </c>
      <c r="GP91" s="256" t="str">
        <f t="shared" si="319"/>
        <v/>
      </c>
      <c r="GQ91" s="256" t="str">
        <f t="shared" si="320"/>
        <v/>
      </c>
      <c r="GR91" s="256" t="str">
        <f t="shared" si="321"/>
        <v/>
      </c>
      <c r="GS91" s="256" t="str">
        <f t="shared" si="322"/>
        <v/>
      </c>
      <c r="GT91" s="256" t="str">
        <f t="shared" si="323"/>
        <v/>
      </c>
      <c r="GU91" s="256" t="str">
        <f t="shared" si="324"/>
        <v/>
      </c>
      <c r="GV91" s="256" t="str">
        <f t="shared" si="325"/>
        <v/>
      </c>
      <c r="GW91" s="256" t="str">
        <f t="shared" si="326"/>
        <v/>
      </c>
      <c r="GX91" s="257" t="str">
        <f t="shared" si="327"/>
        <v/>
      </c>
      <c r="GY91" s="252">
        <f t="shared" si="332"/>
        <v>0</v>
      </c>
      <c r="GZ91" s="253" t="e">
        <f t="shared" si="332"/>
        <v>#REF!</v>
      </c>
      <c r="HA91" s="253">
        <f t="shared" si="332"/>
        <v>0</v>
      </c>
      <c r="HB91" s="253">
        <f t="shared" si="332"/>
        <v>0</v>
      </c>
      <c r="HC91" s="253">
        <f t="shared" si="332"/>
        <v>0</v>
      </c>
      <c r="HD91" s="253">
        <f t="shared" si="332"/>
        <v>0</v>
      </c>
      <c r="HE91" s="253">
        <f t="shared" si="332"/>
        <v>0</v>
      </c>
      <c r="HF91" s="254">
        <f t="shared" si="332"/>
        <v>0</v>
      </c>
      <c r="HG91" s="252">
        <f t="shared" si="333"/>
        <v>0</v>
      </c>
      <c r="HH91" s="253">
        <f t="shared" si="333"/>
        <v>0</v>
      </c>
      <c r="HI91" s="253">
        <f t="shared" si="333"/>
        <v>0</v>
      </c>
      <c r="HJ91" s="253">
        <f t="shared" si="333"/>
        <v>0</v>
      </c>
      <c r="HK91" s="253">
        <f t="shared" si="333"/>
        <v>0</v>
      </c>
      <c r="HL91" s="253">
        <f t="shared" si="333"/>
        <v>0</v>
      </c>
      <c r="HM91" s="253">
        <f t="shared" si="333"/>
        <v>0</v>
      </c>
      <c r="HN91" s="254">
        <f t="shared" si="333"/>
        <v>0</v>
      </c>
      <c r="HO91" s="252" t="e">
        <f t="shared" si="334"/>
        <v>#REF!</v>
      </c>
      <c r="HP91" s="253" t="e">
        <f t="shared" si="334"/>
        <v>#REF!</v>
      </c>
      <c r="HQ91" s="253">
        <f t="shared" si="334"/>
        <v>0</v>
      </c>
      <c r="HR91" s="253">
        <f t="shared" si="334"/>
        <v>0</v>
      </c>
      <c r="HS91" s="253">
        <f t="shared" si="334"/>
        <v>0</v>
      </c>
      <c r="HT91" s="253">
        <f t="shared" si="334"/>
        <v>0</v>
      </c>
      <c r="HU91" s="253">
        <f t="shared" si="334"/>
        <v>0</v>
      </c>
      <c r="HV91" s="254">
        <f t="shared" si="334"/>
        <v>0</v>
      </c>
      <c r="HW91" s="252">
        <f t="shared" si="335"/>
        <v>0</v>
      </c>
      <c r="HX91" s="253">
        <f t="shared" si="335"/>
        <v>0</v>
      </c>
      <c r="HY91" s="253">
        <f t="shared" si="335"/>
        <v>0</v>
      </c>
      <c r="HZ91" s="253">
        <f t="shared" si="335"/>
        <v>0</v>
      </c>
      <c r="IA91" s="253">
        <f t="shared" si="335"/>
        <v>0</v>
      </c>
      <c r="IB91" s="253">
        <f t="shared" si="335"/>
        <v>0</v>
      </c>
      <c r="IC91" s="253">
        <f t="shared" si="335"/>
        <v>0</v>
      </c>
      <c r="ID91" s="254">
        <f t="shared" si="335"/>
        <v>0</v>
      </c>
      <c r="IE91" s="252">
        <f t="shared" si="336"/>
        <v>0</v>
      </c>
      <c r="IF91" s="253">
        <f t="shared" si="336"/>
        <v>0</v>
      </c>
      <c r="IG91" s="253">
        <f t="shared" si="336"/>
        <v>0</v>
      </c>
      <c r="IH91" s="253">
        <f t="shared" si="336"/>
        <v>0</v>
      </c>
      <c r="II91" s="253">
        <f t="shared" si="336"/>
        <v>0</v>
      </c>
      <c r="IJ91" s="253">
        <f t="shared" si="336"/>
        <v>0</v>
      </c>
      <c r="IK91" s="253">
        <f t="shared" si="336"/>
        <v>0</v>
      </c>
      <c r="IL91" s="254">
        <f t="shared" si="336"/>
        <v>0</v>
      </c>
      <c r="IM91" s="255" t="e">
        <f t="shared" si="203"/>
        <v>#REF!</v>
      </c>
      <c r="IN91" s="256">
        <f t="shared" si="204"/>
        <v>0</v>
      </c>
      <c r="IO91" s="256" t="e">
        <f t="shared" si="205"/>
        <v>#REF!</v>
      </c>
      <c r="IP91" s="256">
        <f t="shared" si="206"/>
        <v>0</v>
      </c>
      <c r="IQ91" s="257">
        <f t="shared" si="207"/>
        <v>0</v>
      </c>
      <c r="IR91" s="404" t="e">
        <f t="shared" si="195"/>
        <v>#REF!</v>
      </c>
      <c r="IS91" s="250">
        <f t="shared" si="202"/>
        <v>15</v>
      </c>
      <c r="IT91" s="258" t="e">
        <f t="shared" si="328"/>
        <v>#REF!</v>
      </c>
      <c r="IU91" s="664">
        <v>2400</v>
      </c>
      <c r="IV91" s="409">
        <v>4</v>
      </c>
      <c r="IW91" s="648" t="s">
        <v>229</v>
      </c>
      <c r="IX91" s="649" t="e">
        <f t="shared" si="196"/>
        <v>#REF!</v>
      </c>
      <c r="IY91" s="650" t="e">
        <f t="shared" si="329"/>
        <v>#REF!</v>
      </c>
      <c r="IZ91" s="651">
        <v>3</v>
      </c>
      <c r="JA91" s="652">
        <v>2</v>
      </c>
      <c r="JB91" s="650" t="e">
        <f t="shared" si="330"/>
        <v>#REF!</v>
      </c>
      <c r="JC91" s="651">
        <f t="shared" si="337"/>
        <v>3</v>
      </c>
      <c r="JD91" s="652">
        <f t="shared" si="337"/>
        <v>2</v>
      </c>
      <c r="JE91" s="653" t="e">
        <f t="shared" si="331"/>
        <v>#REF!</v>
      </c>
      <c r="JF91" s="654">
        <v>3</v>
      </c>
      <c r="JG91" s="652">
        <v>2</v>
      </c>
      <c r="JH91" s="653"/>
      <c r="JI91" s="654"/>
      <c r="JJ91" s="655"/>
      <c r="JK91" s="418"/>
      <c r="JL91" s="419"/>
      <c r="JM91" s="420"/>
      <c r="JN91" s="662">
        <v>1</v>
      </c>
      <c r="JO91" s="662">
        <v>1.4</v>
      </c>
      <c r="JP91" s="662">
        <v>1</v>
      </c>
      <c r="JQ91" s="662">
        <v>1</v>
      </c>
      <c r="JR91" s="663">
        <v>1</v>
      </c>
      <c r="JS91" s="658" t="e">
        <f t="shared" si="201"/>
        <v>#REF!</v>
      </c>
    </row>
    <row r="92" spans="25:279" ht="20.100000000000001" hidden="1" customHeight="1">
      <c r="Y92" s="380" t="e">
        <f>N!IK67</f>
        <v>#REF!</v>
      </c>
      <c r="Z92" s="377" t="s">
        <v>49</v>
      </c>
      <c r="AA92" s="244">
        <f>IF(AA$32="",IF(AA$31="",(SUMIF(S!$HC$15:$HL$15,'Ciclo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Semaforico'!AA$30,O!$HC67:$HL67))*AA$31),(SUMIF(S!$HC$15:$HL$15,'Ciclo Semaforico'!AA$32,S!$HC67:$HL67)+SUMIF(N!$HC$15:$HL$15,'Ciclo Semaforico'!AA$32,N!$HC67:$HL67)+SUMIF(E!$HC$15:$HL$15,'Ciclo Semaforico'!AA$32,E!$HC67:$HL67)+SUMIF(O!$HC$15:$HL$15,'Ciclo Semaforico'!AA$32,O!$HC67:$HL67))-IF(AA$31="",(SUMIF(S!$HC$15:$HL$15,'Ciclo Semaforico'!AA$30,S!$HC67:$HL67)+SUMIF(N!$HC$15:$HL$15,'Ciclo Semaforico'!AA$30,N!$HC67:$HL67)+SUMIF(E!$HC$15:$HL$15,'Ciclo Semaforico'!AA$30,E!$HC67:$HL67)+SUMIF(O!$HC$15:$HL$15,'Ciclo Semaforico'!AA$30,O!$HC67:$HL67)),(SUMIF(S!$HC$15:$HL$15,'Ciclo Semaforico'!AA$30,S!$HC67:$HL67)+SUMIF(N!$HC$15:$HL$15,'Ciclo Semaforico'!AA$30,N!$HC67:$HL67)+SUMIF(E!$HC$15:$HL$15,'Ciclo Semaforico'!AA$30,E!$HC67:$HL67)+SUMIF(O!$HC$15:$HL$15,'Ciclo Semaforico'!AA$30,O!$HC67:$HL67))*AA$31))</f>
        <v>0</v>
      </c>
      <c r="AB92" s="245">
        <f>IF(AB$32="",IF(AB$31="",(SUMIF(S!$HC$15:$HL$15,'Ciclo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Semaforico'!AB$30,O!$HC67:$HL67))*AB$31),(SUMIF(S!$HC$15:$HL$15,'Ciclo Semaforico'!AB$32,S!$HC67:$HL67)+SUMIF(N!$HC$15:$HL$15,'Ciclo Semaforico'!AB$32,N!$HC67:$HL67)+SUMIF(E!$HC$15:$HL$15,'Ciclo Semaforico'!AB$32,E!$HC67:$HL67)+SUMIF(O!$HC$15:$HL$15,'Ciclo Semaforico'!AB$32,O!$HC67:$HL67))-IF(AB$31="",(SUMIF(S!$HC$15:$HL$15,'Ciclo Semaforico'!AB$30,S!$HC67:$HL67)+SUMIF(N!$HC$15:$HL$15,'Ciclo Semaforico'!AB$30,N!$HC67:$HL67)+SUMIF(E!$HC$15:$HL$15,'Ciclo Semaforico'!AB$30,E!$HC67:$HL67)+SUMIF(O!$HC$15:$HL$15,'Ciclo Semaforico'!AB$30,O!$HC67:$HL67)),(SUMIF(S!$HC$15:$HL$15,'Ciclo Semaforico'!AB$30,S!$HC67:$HL67)+SUMIF(N!$HC$15:$HL$15,'Ciclo Semaforico'!AB$30,N!$HC67:$HL67)+SUMIF(E!$HC$15:$HL$15,'Ciclo Semaforico'!AB$30,E!$HC67:$HL67)+SUMIF(O!$HC$15:$HL$15,'Ciclo Semaforico'!AB$30,O!$HC67:$HL67))*AB$31))</f>
        <v>0</v>
      </c>
      <c r="AC92" s="245">
        <f>IF(AC$32="",IF(AC$31="",(SUMIF(S!$HC$15:$HL$15,'Ciclo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Semaforico'!AC$30,O!$HC67:$HL67))*AC$31),(SUMIF(S!$HC$15:$HL$15,'Ciclo Semaforico'!AC$32,S!$HC67:$HL67)+SUMIF(N!$HC$15:$HL$15,'Ciclo Semaforico'!AC$32,N!$HC67:$HL67)+SUMIF(E!$HC$15:$HL$15,'Ciclo Semaforico'!AC$32,E!$HC67:$HL67)+SUMIF(O!$HC$15:$HL$15,'Ciclo Semaforico'!AC$32,O!$HC67:$HL67))-IF(AC$31="",(SUMIF(S!$HC$15:$HL$15,'Ciclo Semaforico'!AC$30,S!$HC67:$HL67)+SUMIF(N!$HC$15:$HL$15,'Ciclo Semaforico'!AC$30,N!$HC67:$HL67)+SUMIF(E!$HC$15:$HL$15,'Ciclo Semaforico'!AC$30,E!$HC67:$HL67)+SUMIF(O!$HC$15:$HL$15,'Ciclo Semaforico'!AC$30,O!$HC67:$HL67)),(SUMIF(S!$HC$15:$HL$15,'Ciclo Semaforico'!AC$30,S!$HC67:$HL67)+SUMIF(N!$HC$15:$HL$15,'Ciclo Semaforico'!AC$30,N!$HC67:$HL67)+SUMIF(E!$HC$15:$HL$15,'Ciclo Semaforico'!AC$30,E!$HC67:$HL67)+SUMIF(O!$HC$15:$HL$15,'Ciclo Semaforico'!AC$30,O!$HC67:$HL67))*AC$31))</f>
        <v>0</v>
      </c>
      <c r="AD92" s="245">
        <f>IF(AD$32="",IF(AD$31="",(SUMIF(S!$HC$15:$HL$15,'Ciclo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Semaforico'!AD$30,O!$HC67:$HL67))*AD$31),(SUMIF(S!$HC$15:$HL$15,'Ciclo Semaforico'!AD$32,S!$HC67:$HL67)+SUMIF(N!$HC$15:$HL$15,'Ciclo Semaforico'!AD$32,N!$HC67:$HL67)+SUMIF(E!$HC$15:$HL$15,'Ciclo Semaforico'!AD$32,E!$HC67:$HL67)+SUMIF(O!$HC$15:$HL$15,'Ciclo Semaforico'!AD$32,O!$HC67:$HL67))-IF(AD$31="",(SUMIF(S!$HC$15:$HL$15,'Ciclo Semaforico'!AD$30,S!$HC67:$HL67)+SUMIF(N!$HC$15:$HL$15,'Ciclo Semaforico'!AD$30,N!$HC67:$HL67)+SUMIF(E!$HC$15:$HL$15,'Ciclo Semaforico'!AD$30,E!$HC67:$HL67)+SUMIF(O!$HC$15:$HL$15,'Ciclo Semaforico'!AD$30,O!$HC67:$HL67)),(SUMIF(S!$HC$15:$HL$15,'Ciclo Semaforico'!AD$30,S!$HC67:$HL67)+SUMIF(N!$HC$15:$HL$15,'Ciclo Semaforico'!AD$30,N!$HC67:$HL67)+SUMIF(E!$HC$15:$HL$15,'Ciclo Semaforico'!AD$30,E!$HC67:$HL67)+SUMIF(O!$HC$15:$HL$15,'Ciclo Semaforico'!AD$30,O!$HC67:$HL67))*AD$31))</f>
        <v>0</v>
      </c>
      <c r="AE92" s="245" t="e">
        <f>IF(AE$32="",IF(AE$31="",(SUMIF(S!$HC$15:$HL$15,'Ciclo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Semaforico'!AE$30,O!$HC67:$HL67))*AE$31),(SUMIF(S!$HC$15:$HL$15,'Ciclo Semaforico'!AE$32,S!$HC67:$HL67)+SUMIF(N!$HC$15:$HL$15,'Ciclo Semaforico'!AE$32,N!$HC67:$HL67)+SUMIF(E!$HC$15:$HL$15,'Ciclo Semaforico'!AE$32,E!$HC67:$HL67)+SUMIF(O!$HC$15:$HL$15,'Ciclo Semaforico'!AE$32,O!$HC67:$HL67))-IF(AE$31="",(SUMIF(S!$HC$15:$HL$15,'Ciclo Semaforico'!AE$30,S!$HC67:$HL67)+SUMIF(N!$HC$15:$HL$15,'Ciclo Semaforico'!AE$30,N!$HC67:$HL67)+SUMIF(E!$HC$15:$HL$15,'Ciclo Semaforico'!AE$30,E!$HC67:$HL67)+SUMIF(O!$HC$15:$HL$15,'Ciclo Semaforico'!AE$30,O!$HC67:$HL67)),(SUMIF(S!$HC$15:$HL$15,'Ciclo Semaforico'!AE$30,S!$HC67:$HL67)+SUMIF(N!$HC$15:$HL$15,'Ciclo Semaforico'!AE$30,N!$HC67:$HL67)+SUMIF(E!$HC$15:$HL$15,'Ciclo Semaforico'!AE$30,E!$HC67:$HL67)+SUMIF(O!$HC$15:$HL$15,'Ciclo Semaforico'!AE$30,O!$HC67:$HL67))*AE$31))</f>
        <v>#REF!</v>
      </c>
      <c r="AF92" s="245">
        <f>IF(AF$32="",IF(AF$31="",(SUMIF(S!$HC$15:$HL$15,'Ciclo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Semaforico'!AF$30,O!$HC67:$HL67))*AF$31),(SUMIF(S!$HC$15:$HL$15,'Ciclo Semaforico'!AF$32,S!$HC67:$HL67)+SUMIF(N!$HC$15:$HL$15,'Ciclo Semaforico'!AF$32,N!$HC67:$HL67)+SUMIF(E!$HC$15:$HL$15,'Ciclo Semaforico'!AF$32,E!$HC67:$HL67)+SUMIF(O!$HC$15:$HL$15,'Ciclo Semaforico'!AF$32,O!$HC67:$HL67))-IF(AF$31="",(SUMIF(S!$HC$15:$HL$15,'Ciclo Semaforico'!AF$30,S!$HC67:$HL67)+SUMIF(N!$HC$15:$HL$15,'Ciclo Semaforico'!AF$30,N!$HC67:$HL67)+SUMIF(E!$HC$15:$HL$15,'Ciclo Semaforico'!AF$30,E!$HC67:$HL67)+SUMIF(O!$HC$15:$HL$15,'Ciclo Semaforico'!AF$30,O!$HC67:$HL67)),(SUMIF(S!$HC$15:$HL$15,'Ciclo Semaforico'!AF$30,S!$HC67:$HL67)+SUMIF(N!$HC$15:$HL$15,'Ciclo Semaforico'!AF$30,N!$HC67:$HL67)+SUMIF(E!$HC$15:$HL$15,'Ciclo Semaforico'!AF$30,E!$HC67:$HL67)+SUMIF(O!$HC$15:$HL$15,'Ciclo Semaforico'!AF$30,O!$HC67:$HL67))*AF$31))</f>
        <v>0</v>
      </c>
      <c r="AG92" s="245">
        <f>IF(AG$32="",IF(AG$31="",(SUMIF(S!$HC$15:$HL$15,'Ciclo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Semaforico'!AG$30,O!$HC67:$HL67))*AG$31),(SUMIF(S!$HC$15:$HL$15,'Ciclo Semaforico'!AG$32,S!$HC67:$HL67)+SUMIF(N!$HC$15:$HL$15,'Ciclo Semaforico'!AG$32,N!$HC67:$HL67)+SUMIF(E!$HC$15:$HL$15,'Ciclo Semaforico'!AG$32,E!$HC67:$HL67)+SUMIF(O!$HC$15:$HL$15,'Ciclo Semaforico'!AG$32,O!$HC67:$HL67))-IF(AG$31="",(SUMIF(S!$HC$15:$HL$15,'Ciclo Semaforico'!AG$30,S!$HC67:$HL67)+SUMIF(N!$HC$15:$HL$15,'Ciclo Semaforico'!AG$30,N!$HC67:$HL67)+SUMIF(E!$HC$15:$HL$15,'Ciclo Semaforico'!AG$30,E!$HC67:$HL67)+SUMIF(O!$HC$15:$HL$15,'Ciclo Semaforico'!AG$30,O!$HC67:$HL67)),(SUMIF(S!$HC$15:$HL$15,'Ciclo Semaforico'!AG$30,S!$HC67:$HL67)+SUMIF(N!$HC$15:$HL$15,'Ciclo Semaforico'!AG$30,N!$HC67:$HL67)+SUMIF(E!$HC$15:$HL$15,'Ciclo Semaforico'!AG$30,E!$HC67:$HL67)+SUMIF(O!$HC$15:$HL$15,'Ciclo Semaforico'!AG$30,O!$HC67:$HL67))*AG$31))</f>
        <v>0</v>
      </c>
      <c r="AH92" s="245">
        <f>IF(AH$32="",IF(AH$31="",(SUMIF(S!$HC$15:$HL$15,'Ciclo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Semaforico'!AH$30,O!$HC67:$HL67))*AH$31),(SUMIF(S!$HC$15:$HL$15,'Ciclo Semaforico'!AH$32,S!$HC67:$HL67)+SUMIF(N!$HC$15:$HL$15,'Ciclo Semaforico'!AH$32,N!$HC67:$HL67)+SUMIF(E!$HC$15:$HL$15,'Ciclo Semaforico'!AH$32,E!$HC67:$HL67)+SUMIF(O!$HC$15:$HL$15,'Ciclo Semaforico'!AH$32,O!$HC67:$HL67))-IF(AH$31="",(SUMIF(S!$HC$15:$HL$15,'Ciclo Semaforico'!AH$30,S!$HC67:$HL67)+SUMIF(N!$HC$15:$HL$15,'Ciclo Semaforico'!AH$30,N!$HC67:$HL67)+SUMIF(E!$HC$15:$HL$15,'Ciclo Semaforico'!AH$30,E!$HC67:$HL67)+SUMIF(O!$HC$15:$HL$15,'Ciclo Semaforico'!AH$30,O!$HC67:$HL67)),(SUMIF(S!$HC$15:$HL$15,'Ciclo Semaforico'!AH$30,S!$HC67:$HL67)+SUMIF(N!$HC$15:$HL$15,'Ciclo Semaforico'!AH$30,N!$HC67:$HL67)+SUMIF(E!$HC$15:$HL$15,'Ciclo Semaforico'!AH$30,E!$HC67:$HL67)+SUMIF(O!$HC$15:$HL$15,'Ciclo Semaforico'!AH$30,O!$HC67:$HL67))*AH$31))</f>
        <v>0</v>
      </c>
      <c r="AI92" s="245">
        <f>IF(AI$32="",IF(AI$31="",(SUMIF(S!$HC$15:$HL$15,'Ciclo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Semaforico'!AI$30,O!$HC67:$HL67))*AI$31),(SUMIF(S!$HC$15:$HL$15,'Ciclo Semaforico'!AI$32,S!$HC67:$HL67)+SUMIF(N!$HC$15:$HL$15,'Ciclo Semaforico'!AI$32,N!$HC67:$HL67)+SUMIF(E!$HC$15:$HL$15,'Ciclo Semaforico'!AI$32,E!$HC67:$HL67)+SUMIF(O!$HC$15:$HL$15,'Ciclo Semaforico'!AI$32,O!$HC67:$HL67))-IF(AI$31="",(SUMIF(S!$HC$15:$HL$15,'Ciclo Semaforico'!AI$30,S!$HC67:$HL67)+SUMIF(N!$HC$15:$HL$15,'Ciclo Semaforico'!AI$30,N!$HC67:$HL67)+SUMIF(E!$HC$15:$HL$15,'Ciclo Semaforico'!AI$30,E!$HC67:$HL67)+SUMIF(O!$HC$15:$HL$15,'Ciclo Semaforico'!AI$30,O!$HC67:$HL67)),(SUMIF(S!$HC$15:$HL$15,'Ciclo Semaforico'!AI$30,S!$HC67:$HL67)+SUMIF(N!$HC$15:$HL$15,'Ciclo Semaforico'!AI$30,N!$HC67:$HL67)+SUMIF(E!$HC$15:$HL$15,'Ciclo Semaforico'!AI$30,E!$HC67:$HL67)+SUMIF(O!$HC$15:$HL$15,'Ciclo Semaforico'!AI$30,O!$HC67:$HL67))*AI$31))</f>
        <v>0</v>
      </c>
      <c r="AJ92" s="245">
        <f>IF(AJ$32="",IF(AJ$31="",(SUMIF(S!$HC$15:$HL$15,'Ciclo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Semaforico'!AJ$30,O!$HC67:$HL67))*AJ$31),(SUMIF(S!$HC$15:$HL$15,'Ciclo Semaforico'!AJ$32,S!$HC67:$HL67)+SUMIF(N!$HC$15:$HL$15,'Ciclo Semaforico'!AJ$32,N!$HC67:$HL67)+SUMIF(E!$HC$15:$HL$15,'Ciclo Semaforico'!AJ$32,E!$HC67:$HL67)+SUMIF(O!$HC$15:$HL$15,'Ciclo Semaforico'!AJ$32,O!$HC67:$HL67))-IF(AJ$31="",(SUMIF(S!$HC$15:$HL$15,'Ciclo Semaforico'!AJ$30,S!$HC67:$HL67)+SUMIF(N!$HC$15:$HL$15,'Ciclo Semaforico'!AJ$30,N!$HC67:$HL67)+SUMIF(E!$HC$15:$HL$15,'Ciclo Semaforico'!AJ$30,E!$HC67:$HL67)+SUMIF(O!$HC$15:$HL$15,'Ciclo Semaforico'!AJ$30,O!$HC67:$HL67)),(SUMIF(S!$HC$15:$HL$15,'Ciclo Semaforico'!AJ$30,S!$HC67:$HL67)+SUMIF(N!$HC$15:$HL$15,'Ciclo Semaforico'!AJ$30,N!$HC67:$HL67)+SUMIF(E!$HC$15:$HL$15,'Ciclo Semaforico'!AJ$30,E!$HC67:$HL67)+SUMIF(O!$HC$15:$HL$15,'Ciclo Semaforico'!AJ$30,O!$HC67:$HL67))*AJ$31))</f>
        <v>0</v>
      </c>
      <c r="AK92" s="245">
        <f>IF(AK$32="",IF(AK$31="",(SUMIF(S!$HC$15:$HL$15,'Ciclo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Semaforico'!AK$30,O!$HC67:$HL67))*AK$31),(SUMIF(S!$HC$15:$HL$15,'Ciclo Semaforico'!AK$32,S!$HC67:$HL67)+SUMIF(N!$HC$15:$HL$15,'Ciclo Semaforico'!AK$32,N!$HC67:$HL67)+SUMIF(E!$HC$15:$HL$15,'Ciclo Semaforico'!AK$32,E!$HC67:$HL67)+SUMIF(O!$HC$15:$HL$15,'Ciclo Semaforico'!AK$32,O!$HC67:$HL67))-IF(AK$31="",(SUMIF(S!$HC$15:$HL$15,'Ciclo Semaforico'!AK$30,S!$HC67:$HL67)+SUMIF(N!$HC$15:$HL$15,'Ciclo Semaforico'!AK$30,N!$HC67:$HL67)+SUMIF(E!$HC$15:$HL$15,'Ciclo Semaforico'!AK$30,E!$HC67:$HL67)+SUMIF(O!$HC$15:$HL$15,'Ciclo Semaforico'!AK$30,O!$HC67:$HL67)),(SUMIF(S!$HC$15:$HL$15,'Ciclo Semaforico'!AK$30,S!$HC67:$HL67)+SUMIF(N!$HC$15:$HL$15,'Ciclo Semaforico'!AK$30,N!$HC67:$HL67)+SUMIF(E!$HC$15:$HL$15,'Ciclo Semaforico'!AK$30,E!$HC67:$HL67)+SUMIF(O!$HC$15:$HL$15,'Ciclo Semaforico'!AK$30,O!$HC67:$HL67))*AK$31))</f>
        <v>0</v>
      </c>
      <c r="AL92" s="246">
        <f>IF(AL$32="",IF(AL$31="",(SUMIF(S!$HC$15:$HL$15,'Ciclo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Semaforico'!AL$30,O!$HC67:$HL67))*AL$31),(SUMIF(S!$HC$15:$HL$15,'Ciclo Semaforico'!AL$32,S!$HC67:$HL67)+SUMIF(N!$HC$15:$HL$15,'Ciclo Semaforico'!AL$32,N!$HC67:$HL67)+SUMIF(E!$HC$15:$HL$15,'Ciclo Semaforico'!AL$32,E!$HC67:$HL67)+SUMIF(O!$HC$15:$HL$15,'Ciclo Semaforico'!AL$32,O!$HC67:$HL67))-IF(AL$31="",(SUMIF(S!$HC$15:$HL$15,'Ciclo Semaforico'!AL$30,S!$HC67:$HL67)+SUMIF(N!$HC$15:$HL$15,'Ciclo Semaforico'!AL$30,N!$HC67:$HL67)+SUMIF(E!$HC$15:$HL$15,'Ciclo Semaforico'!AL$30,E!$HC67:$HL67)+SUMIF(O!$HC$15:$HL$15,'Ciclo Semaforico'!AL$30,O!$HC67:$HL67)),(SUMIF(S!$HC$15:$HL$15,'Ciclo Semaforico'!AL$30,S!$HC67:$HL67)+SUMIF(N!$HC$15:$HL$15,'Ciclo Semaforico'!AL$30,N!$HC67:$HL67)+SUMIF(E!$HC$15:$HL$15,'Ciclo Semaforico'!AL$30,E!$HC67:$HL67)+SUMIF(O!$HC$15:$HL$15,'Ciclo Semaforico'!AL$30,O!$HC67:$HL67))*AL$31))</f>
        <v>0</v>
      </c>
      <c r="AM92" s="244">
        <f>IF(AM$32="",IF(AM$31="",(SUMIF(S!$HC$15:$HL$15,'Ciclo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Semaforico'!AM$30,O!$HC67:$HL67))*AM$31),(SUMIF(S!$HC$15:$HL$15,'Ciclo Semaforico'!AM$32,S!$HC67:$HL67)+SUMIF(N!$HC$15:$HL$15,'Ciclo Semaforico'!AM$32,N!$HC67:$HL67)+SUMIF(E!$HC$15:$HL$15,'Ciclo Semaforico'!AM$32,E!$HC67:$HL67)+SUMIF(O!$HC$15:$HL$15,'Ciclo Semaforico'!AM$32,O!$HC67:$HL67))-IF(AM$31="",(SUMIF(S!$HC$15:$HL$15,'Ciclo Semaforico'!AM$30,S!$HC67:$HL67)+SUMIF(N!$HC$15:$HL$15,'Ciclo Semaforico'!AM$30,N!$HC67:$HL67)+SUMIF(E!$HC$15:$HL$15,'Ciclo Semaforico'!AM$30,E!$HC67:$HL67)+SUMIF(O!$HC$15:$HL$15,'Ciclo Semaforico'!AM$30,O!$HC67:$HL67)),(SUMIF(S!$HC$15:$HL$15,'Ciclo Semaforico'!AM$30,S!$HC67:$HL67)+SUMIF(N!$HC$15:$HL$15,'Ciclo Semaforico'!AM$30,N!$HC67:$HL67)+SUMIF(E!$HC$15:$HL$15,'Ciclo Semaforico'!AM$30,E!$HC67:$HL67)+SUMIF(O!$HC$15:$HL$15,'Ciclo Semaforico'!AM$30,O!$HC67:$HL67))*AM$31))</f>
        <v>0</v>
      </c>
      <c r="AN92" s="245">
        <f>IF(AN$32="",IF(AN$31="",(SUMIF(S!$HC$15:$HL$15,'Ciclo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Semaforico'!AN$30,O!$HC67:$HL67))*AN$31),(SUMIF(S!$HC$15:$HL$15,'Ciclo Semaforico'!AN$32,S!$HC67:$HL67)+SUMIF(N!$HC$15:$HL$15,'Ciclo Semaforico'!AN$32,N!$HC67:$HL67)+SUMIF(E!$HC$15:$HL$15,'Ciclo Semaforico'!AN$32,E!$HC67:$HL67)+SUMIF(O!$HC$15:$HL$15,'Ciclo Semaforico'!AN$32,O!$HC67:$HL67))-IF(AN$31="",(SUMIF(S!$HC$15:$HL$15,'Ciclo Semaforico'!AN$30,S!$HC67:$HL67)+SUMIF(N!$HC$15:$HL$15,'Ciclo Semaforico'!AN$30,N!$HC67:$HL67)+SUMIF(E!$HC$15:$HL$15,'Ciclo Semaforico'!AN$30,E!$HC67:$HL67)+SUMIF(O!$HC$15:$HL$15,'Ciclo Semaforico'!AN$30,O!$HC67:$HL67)),(SUMIF(S!$HC$15:$HL$15,'Ciclo Semaforico'!AN$30,S!$HC67:$HL67)+SUMIF(N!$HC$15:$HL$15,'Ciclo Semaforico'!AN$30,N!$HC67:$HL67)+SUMIF(E!$HC$15:$HL$15,'Ciclo Semaforico'!AN$30,E!$HC67:$HL67)+SUMIF(O!$HC$15:$HL$15,'Ciclo Semaforico'!AN$30,O!$HC67:$HL67))*AN$31))</f>
        <v>0</v>
      </c>
      <c r="AO92" s="245">
        <f>IF(AO$32="",IF(AO$31="",(SUMIF(S!$HC$15:$HL$15,'Ciclo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Semaforico'!AO$30,O!$HC67:$HL67))*AO$31),(SUMIF(S!$HC$15:$HL$15,'Ciclo Semaforico'!AO$32,S!$HC67:$HL67)+SUMIF(N!$HC$15:$HL$15,'Ciclo Semaforico'!AO$32,N!$HC67:$HL67)+SUMIF(E!$HC$15:$HL$15,'Ciclo Semaforico'!AO$32,E!$HC67:$HL67)+SUMIF(O!$HC$15:$HL$15,'Ciclo Semaforico'!AO$32,O!$HC67:$HL67))-IF(AO$31="",(SUMIF(S!$HC$15:$HL$15,'Ciclo Semaforico'!AO$30,S!$HC67:$HL67)+SUMIF(N!$HC$15:$HL$15,'Ciclo Semaforico'!AO$30,N!$HC67:$HL67)+SUMIF(E!$HC$15:$HL$15,'Ciclo Semaforico'!AO$30,E!$HC67:$HL67)+SUMIF(O!$HC$15:$HL$15,'Ciclo Semaforico'!AO$30,O!$HC67:$HL67)),(SUMIF(S!$HC$15:$HL$15,'Ciclo Semaforico'!AO$30,S!$HC67:$HL67)+SUMIF(N!$HC$15:$HL$15,'Ciclo Semaforico'!AO$30,N!$HC67:$HL67)+SUMIF(E!$HC$15:$HL$15,'Ciclo Semaforico'!AO$30,E!$HC67:$HL67)+SUMIF(O!$HC$15:$HL$15,'Ciclo Semaforico'!AO$30,O!$HC67:$HL67))*AO$31))</f>
        <v>0</v>
      </c>
      <c r="AP92" s="245">
        <f>IF(AP$32="",IF(AP$31="",(SUMIF(S!$HC$15:$HL$15,'Ciclo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Semaforico'!AP$30,O!$HC67:$HL67))*AP$31),(SUMIF(S!$HC$15:$HL$15,'Ciclo Semaforico'!AP$32,S!$HC67:$HL67)+SUMIF(N!$HC$15:$HL$15,'Ciclo Semaforico'!AP$32,N!$HC67:$HL67)+SUMIF(E!$HC$15:$HL$15,'Ciclo Semaforico'!AP$32,E!$HC67:$HL67)+SUMIF(O!$HC$15:$HL$15,'Ciclo Semaforico'!AP$32,O!$HC67:$HL67))-IF(AP$31="",(SUMIF(S!$HC$15:$HL$15,'Ciclo Semaforico'!AP$30,S!$HC67:$HL67)+SUMIF(N!$HC$15:$HL$15,'Ciclo Semaforico'!AP$30,N!$HC67:$HL67)+SUMIF(E!$HC$15:$HL$15,'Ciclo Semaforico'!AP$30,E!$HC67:$HL67)+SUMIF(O!$HC$15:$HL$15,'Ciclo Semaforico'!AP$30,O!$HC67:$HL67)),(SUMIF(S!$HC$15:$HL$15,'Ciclo Semaforico'!AP$30,S!$HC67:$HL67)+SUMIF(N!$HC$15:$HL$15,'Ciclo Semaforico'!AP$30,N!$HC67:$HL67)+SUMIF(E!$HC$15:$HL$15,'Ciclo Semaforico'!AP$30,E!$HC67:$HL67)+SUMIF(O!$HC$15:$HL$15,'Ciclo Semaforico'!AP$30,O!$HC67:$HL67))*AP$31))</f>
        <v>0</v>
      </c>
      <c r="AQ92" s="245">
        <f>IF(AQ$32="",IF(AQ$31="",(SUMIF(S!$HC$15:$HL$15,'Ciclo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Semaforico'!AQ$30,O!$HC67:$HL67))*AQ$31),(SUMIF(S!$HC$15:$HL$15,'Ciclo Semaforico'!AQ$32,S!$HC67:$HL67)+SUMIF(N!$HC$15:$HL$15,'Ciclo Semaforico'!AQ$32,N!$HC67:$HL67)+SUMIF(E!$HC$15:$HL$15,'Ciclo Semaforico'!AQ$32,E!$HC67:$HL67)+SUMIF(O!$HC$15:$HL$15,'Ciclo Semaforico'!AQ$32,O!$HC67:$HL67))-IF(AQ$31="",(SUMIF(S!$HC$15:$HL$15,'Ciclo Semaforico'!AQ$30,S!$HC67:$HL67)+SUMIF(N!$HC$15:$HL$15,'Ciclo Semaforico'!AQ$30,N!$HC67:$HL67)+SUMIF(E!$HC$15:$HL$15,'Ciclo Semaforico'!AQ$30,E!$HC67:$HL67)+SUMIF(O!$HC$15:$HL$15,'Ciclo Semaforico'!AQ$30,O!$HC67:$HL67)),(SUMIF(S!$HC$15:$HL$15,'Ciclo Semaforico'!AQ$30,S!$HC67:$HL67)+SUMIF(N!$HC$15:$HL$15,'Ciclo Semaforico'!AQ$30,N!$HC67:$HL67)+SUMIF(E!$HC$15:$HL$15,'Ciclo Semaforico'!AQ$30,E!$HC67:$HL67)+SUMIF(O!$HC$15:$HL$15,'Ciclo Semaforico'!AQ$30,O!$HC67:$HL67))*AQ$31))</f>
        <v>0</v>
      </c>
      <c r="AR92" s="245">
        <f>IF(AR$32="",IF(AR$31="",(SUMIF(S!$HC$15:$HL$15,'Ciclo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Semaforico'!AR$30,O!$HC67:$HL67))*AR$31),(SUMIF(S!$HC$15:$HL$15,'Ciclo Semaforico'!AR$32,S!$HC67:$HL67)+SUMIF(N!$HC$15:$HL$15,'Ciclo Semaforico'!AR$32,N!$HC67:$HL67)+SUMIF(E!$HC$15:$HL$15,'Ciclo Semaforico'!AR$32,E!$HC67:$HL67)+SUMIF(O!$HC$15:$HL$15,'Ciclo Semaforico'!AR$32,O!$HC67:$HL67))-IF(AR$31="",(SUMIF(S!$HC$15:$HL$15,'Ciclo Semaforico'!AR$30,S!$HC67:$HL67)+SUMIF(N!$HC$15:$HL$15,'Ciclo Semaforico'!AR$30,N!$HC67:$HL67)+SUMIF(E!$HC$15:$HL$15,'Ciclo Semaforico'!AR$30,E!$HC67:$HL67)+SUMIF(O!$HC$15:$HL$15,'Ciclo Semaforico'!AR$30,O!$HC67:$HL67)),(SUMIF(S!$HC$15:$HL$15,'Ciclo Semaforico'!AR$30,S!$HC67:$HL67)+SUMIF(N!$HC$15:$HL$15,'Ciclo Semaforico'!AR$30,N!$HC67:$HL67)+SUMIF(E!$HC$15:$HL$15,'Ciclo Semaforico'!AR$30,E!$HC67:$HL67)+SUMIF(O!$HC$15:$HL$15,'Ciclo Semaforico'!AR$30,O!$HC67:$HL67))*AR$31))</f>
        <v>0</v>
      </c>
      <c r="AS92" s="245">
        <f>IF(AS$32="",IF(AS$31="",(SUMIF(S!$HC$15:$HL$15,'Ciclo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Semaforico'!AS$30,O!$HC67:$HL67))*AS$31),(SUMIF(S!$HC$15:$HL$15,'Ciclo Semaforico'!AS$32,S!$HC67:$HL67)+SUMIF(N!$HC$15:$HL$15,'Ciclo Semaforico'!AS$32,N!$HC67:$HL67)+SUMIF(E!$HC$15:$HL$15,'Ciclo Semaforico'!AS$32,E!$HC67:$HL67)+SUMIF(O!$HC$15:$HL$15,'Ciclo Semaforico'!AS$32,O!$HC67:$HL67))-IF(AS$31="",(SUMIF(S!$HC$15:$HL$15,'Ciclo Semaforico'!AS$30,S!$HC67:$HL67)+SUMIF(N!$HC$15:$HL$15,'Ciclo Semaforico'!AS$30,N!$HC67:$HL67)+SUMIF(E!$HC$15:$HL$15,'Ciclo Semaforico'!AS$30,E!$HC67:$HL67)+SUMIF(O!$HC$15:$HL$15,'Ciclo Semaforico'!AS$30,O!$HC67:$HL67)),(SUMIF(S!$HC$15:$HL$15,'Ciclo Semaforico'!AS$30,S!$HC67:$HL67)+SUMIF(N!$HC$15:$HL$15,'Ciclo Semaforico'!AS$30,N!$HC67:$HL67)+SUMIF(E!$HC$15:$HL$15,'Ciclo Semaforico'!AS$30,E!$HC67:$HL67)+SUMIF(O!$HC$15:$HL$15,'Ciclo Semaforico'!AS$30,O!$HC67:$HL67))*AS$31))</f>
        <v>0</v>
      </c>
      <c r="AT92" s="245">
        <f>IF(AT$32="",IF(AT$31="",(SUMIF(S!$HC$15:$HL$15,'Ciclo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Semaforico'!AT$30,O!$HC67:$HL67))*AT$31),(SUMIF(S!$HC$15:$HL$15,'Ciclo Semaforico'!AT$32,S!$HC67:$HL67)+SUMIF(N!$HC$15:$HL$15,'Ciclo Semaforico'!AT$32,N!$HC67:$HL67)+SUMIF(E!$HC$15:$HL$15,'Ciclo Semaforico'!AT$32,E!$HC67:$HL67)+SUMIF(O!$HC$15:$HL$15,'Ciclo Semaforico'!AT$32,O!$HC67:$HL67))-IF(AT$31="",(SUMIF(S!$HC$15:$HL$15,'Ciclo Semaforico'!AT$30,S!$HC67:$HL67)+SUMIF(N!$HC$15:$HL$15,'Ciclo Semaforico'!AT$30,N!$HC67:$HL67)+SUMIF(E!$HC$15:$HL$15,'Ciclo Semaforico'!AT$30,E!$HC67:$HL67)+SUMIF(O!$HC$15:$HL$15,'Ciclo Semaforico'!AT$30,O!$HC67:$HL67)),(SUMIF(S!$HC$15:$HL$15,'Ciclo Semaforico'!AT$30,S!$HC67:$HL67)+SUMIF(N!$HC$15:$HL$15,'Ciclo Semaforico'!AT$30,N!$HC67:$HL67)+SUMIF(E!$HC$15:$HL$15,'Ciclo Semaforico'!AT$30,E!$HC67:$HL67)+SUMIF(O!$HC$15:$HL$15,'Ciclo Semaforico'!AT$30,O!$HC67:$HL67))*AT$31))</f>
        <v>0</v>
      </c>
      <c r="AU92" s="245">
        <f>IF(AU$32="",IF(AU$31="",(SUMIF(S!$HC$15:$HL$15,'Ciclo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Semaforico'!AU$30,O!$HC67:$HL67))*AU$31),(SUMIF(S!$HC$15:$HL$15,'Ciclo Semaforico'!AU$32,S!$HC67:$HL67)+SUMIF(N!$HC$15:$HL$15,'Ciclo Semaforico'!AU$32,N!$HC67:$HL67)+SUMIF(E!$HC$15:$HL$15,'Ciclo Semaforico'!AU$32,E!$HC67:$HL67)+SUMIF(O!$HC$15:$HL$15,'Ciclo Semaforico'!AU$32,O!$HC67:$HL67))-IF(AU$31="",(SUMIF(S!$HC$15:$HL$15,'Ciclo Semaforico'!AU$30,S!$HC67:$HL67)+SUMIF(N!$HC$15:$HL$15,'Ciclo Semaforico'!AU$30,N!$HC67:$HL67)+SUMIF(E!$HC$15:$HL$15,'Ciclo Semaforico'!AU$30,E!$HC67:$HL67)+SUMIF(O!$HC$15:$HL$15,'Ciclo Semaforico'!AU$30,O!$HC67:$HL67)),(SUMIF(S!$HC$15:$HL$15,'Ciclo Semaforico'!AU$30,S!$HC67:$HL67)+SUMIF(N!$HC$15:$HL$15,'Ciclo Semaforico'!AU$30,N!$HC67:$HL67)+SUMIF(E!$HC$15:$HL$15,'Ciclo Semaforico'!AU$30,E!$HC67:$HL67)+SUMIF(O!$HC$15:$HL$15,'Ciclo Semaforico'!AU$30,O!$HC67:$HL67))*AU$31))</f>
        <v>0</v>
      </c>
      <c r="AV92" s="245">
        <f>IF(AV$32="",IF(AV$31="",(SUMIF(S!$HC$15:$HL$15,'Ciclo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Semaforico'!AV$30,O!$HC67:$HL67))*AV$31),(SUMIF(S!$HC$15:$HL$15,'Ciclo Semaforico'!AV$32,S!$HC67:$HL67)+SUMIF(N!$HC$15:$HL$15,'Ciclo Semaforico'!AV$32,N!$HC67:$HL67)+SUMIF(E!$HC$15:$HL$15,'Ciclo Semaforico'!AV$32,E!$HC67:$HL67)+SUMIF(O!$HC$15:$HL$15,'Ciclo Semaforico'!AV$32,O!$HC67:$HL67))-IF(AV$31="",(SUMIF(S!$HC$15:$HL$15,'Ciclo Semaforico'!AV$30,S!$HC67:$HL67)+SUMIF(N!$HC$15:$HL$15,'Ciclo Semaforico'!AV$30,N!$HC67:$HL67)+SUMIF(E!$HC$15:$HL$15,'Ciclo Semaforico'!AV$30,E!$HC67:$HL67)+SUMIF(O!$HC$15:$HL$15,'Ciclo Semaforico'!AV$30,O!$HC67:$HL67)),(SUMIF(S!$HC$15:$HL$15,'Ciclo Semaforico'!AV$30,S!$HC67:$HL67)+SUMIF(N!$HC$15:$HL$15,'Ciclo Semaforico'!AV$30,N!$HC67:$HL67)+SUMIF(E!$HC$15:$HL$15,'Ciclo Semaforico'!AV$30,E!$HC67:$HL67)+SUMIF(O!$HC$15:$HL$15,'Ciclo Semaforico'!AV$30,O!$HC67:$HL67))*AV$31))</f>
        <v>0</v>
      </c>
      <c r="AW92" s="245">
        <f>IF(AW$32="",IF(AW$31="",(SUMIF(S!$HC$15:$HL$15,'Ciclo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Semaforico'!AW$30,O!$HC67:$HL67))*AW$31),(SUMIF(S!$HC$15:$HL$15,'Ciclo Semaforico'!AW$32,S!$HC67:$HL67)+SUMIF(N!$HC$15:$HL$15,'Ciclo Semaforico'!AW$32,N!$HC67:$HL67)+SUMIF(E!$HC$15:$HL$15,'Ciclo Semaforico'!AW$32,E!$HC67:$HL67)+SUMIF(O!$HC$15:$HL$15,'Ciclo Semaforico'!AW$32,O!$HC67:$HL67))-IF(AW$31="",(SUMIF(S!$HC$15:$HL$15,'Ciclo Semaforico'!AW$30,S!$HC67:$HL67)+SUMIF(N!$HC$15:$HL$15,'Ciclo Semaforico'!AW$30,N!$HC67:$HL67)+SUMIF(E!$HC$15:$HL$15,'Ciclo Semaforico'!AW$30,E!$HC67:$HL67)+SUMIF(O!$HC$15:$HL$15,'Ciclo Semaforico'!AW$30,O!$HC67:$HL67)),(SUMIF(S!$HC$15:$HL$15,'Ciclo Semaforico'!AW$30,S!$HC67:$HL67)+SUMIF(N!$HC$15:$HL$15,'Ciclo Semaforico'!AW$30,N!$HC67:$HL67)+SUMIF(E!$HC$15:$HL$15,'Ciclo Semaforico'!AW$30,E!$HC67:$HL67)+SUMIF(O!$HC$15:$HL$15,'Ciclo Semaforico'!AW$30,O!$HC67:$HL67))*AW$31))</f>
        <v>0</v>
      </c>
      <c r="AX92" s="246">
        <f>IF(AX$32="",IF(AX$31="",(SUMIF(S!$HC$15:$HL$15,'Ciclo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Semaforico'!AX$30,O!$HC67:$HL67))*AX$31),(SUMIF(S!$HC$15:$HL$15,'Ciclo Semaforico'!AX$32,S!$HC67:$HL67)+SUMIF(N!$HC$15:$HL$15,'Ciclo Semaforico'!AX$32,N!$HC67:$HL67)+SUMIF(E!$HC$15:$HL$15,'Ciclo Semaforico'!AX$32,E!$HC67:$HL67)+SUMIF(O!$HC$15:$HL$15,'Ciclo Semaforico'!AX$32,O!$HC67:$HL67))-IF(AX$31="",(SUMIF(S!$HC$15:$HL$15,'Ciclo Semaforico'!AX$30,S!$HC67:$HL67)+SUMIF(N!$HC$15:$HL$15,'Ciclo Semaforico'!AX$30,N!$HC67:$HL67)+SUMIF(E!$HC$15:$HL$15,'Ciclo Semaforico'!AX$30,E!$HC67:$HL67)+SUMIF(O!$HC$15:$HL$15,'Ciclo Semaforico'!AX$30,O!$HC67:$HL67)),(SUMIF(S!$HC$15:$HL$15,'Ciclo Semaforico'!AX$30,S!$HC67:$HL67)+SUMIF(N!$HC$15:$HL$15,'Ciclo Semaforico'!AX$30,N!$HC67:$HL67)+SUMIF(E!$HC$15:$HL$15,'Ciclo Semaforico'!AX$30,E!$HC67:$HL67)+SUMIF(O!$HC$15:$HL$15,'Ciclo Semaforico'!AX$30,O!$HC67:$HL67))*AX$31))</f>
        <v>0</v>
      </c>
      <c r="AY92" s="244" t="e">
        <f>IF(AY$32="",IF(AY$31="",(SUMIF(S!$HC$15:$HL$15,'Ciclo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Semaforico'!AY$30,O!$HC67:$HL67))*AY$31),(SUMIF(S!$HC$15:$HL$15,'Ciclo Semaforico'!AY$32,S!$HC67:$HL67)+SUMIF(N!$HC$15:$HL$15,'Ciclo Semaforico'!AY$32,N!$HC67:$HL67)+SUMIF(E!$HC$15:$HL$15,'Ciclo Semaforico'!AY$32,E!$HC67:$HL67)+SUMIF(O!$HC$15:$HL$15,'Ciclo Semaforico'!AY$32,O!$HC67:$HL67))-IF(AY$31="",(SUMIF(S!$HC$15:$HL$15,'Ciclo Semaforico'!AY$30,S!$HC67:$HL67)+SUMIF(N!$HC$15:$HL$15,'Ciclo Semaforico'!AY$30,N!$HC67:$HL67)+SUMIF(E!$HC$15:$HL$15,'Ciclo Semaforico'!AY$30,E!$HC67:$HL67)+SUMIF(O!$HC$15:$HL$15,'Ciclo Semaforico'!AY$30,O!$HC67:$HL67)),(SUMIF(S!$HC$15:$HL$15,'Ciclo Semaforico'!AY$30,S!$HC67:$HL67)+SUMIF(N!$HC$15:$HL$15,'Ciclo Semaforico'!AY$30,N!$HC67:$HL67)+SUMIF(E!$HC$15:$HL$15,'Ciclo Semaforico'!AY$30,E!$HC67:$HL67)+SUMIF(O!$HC$15:$HL$15,'Ciclo Semaforico'!AY$30,O!$HC67:$HL67))*AY$31))</f>
        <v>#REF!</v>
      </c>
      <c r="AZ92" s="245" t="e">
        <f>IF(AZ$32="",IF(AZ$31="",(SUMIF(S!$HC$15:$HL$15,'Ciclo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Semaforico'!AZ$30,O!$HC67:$HL67))*AZ$31),(SUMIF(S!$HC$15:$HL$15,'Ciclo Semaforico'!AZ$32,S!$HC67:$HL67)+SUMIF(N!$HC$15:$HL$15,'Ciclo Semaforico'!AZ$32,N!$HC67:$HL67)+SUMIF(E!$HC$15:$HL$15,'Ciclo Semaforico'!AZ$32,E!$HC67:$HL67)+SUMIF(O!$HC$15:$HL$15,'Ciclo Semaforico'!AZ$32,O!$HC67:$HL67))-IF(AZ$31="",(SUMIF(S!$HC$15:$HL$15,'Ciclo Semaforico'!AZ$30,S!$HC67:$HL67)+SUMIF(N!$HC$15:$HL$15,'Ciclo Semaforico'!AZ$30,N!$HC67:$HL67)+SUMIF(E!$HC$15:$HL$15,'Ciclo Semaforico'!AZ$30,E!$HC67:$HL67)+SUMIF(O!$HC$15:$HL$15,'Ciclo Semaforico'!AZ$30,O!$HC67:$HL67)),(SUMIF(S!$HC$15:$HL$15,'Ciclo Semaforico'!AZ$30,S!$HC67:$HL67)+SUMIF(N!$HC$15:$HL$15,'Ciclo Semaforico'!AZ$30,N!$HC67:$HL67)+SUMIF(E!$HC$15:$HL$15,'Ciclo Semaforico'!AZ$30,E!$HC67:$HL67)+SUMIF(O!$HC$15:$HL$15,'Ciclo Semaforico'!AZ$30,O!$HC67:$HL67))*AZ$31))</f>
        <v>#REF!</v>
      </c>
      <c r="BA92" s="245" t="e">
        <f>IF(BA$32="",IF(BA$31="",(SUMIF(S!$HC$15:$HL$15,'Ciclo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Semaforico'!BA$30,O!$HC67:$HL67))*BA$31),(SUMIF(S!$HC$15:$HL$15,'Ciclo Semaforico'!BA$32,S!$HC67:$HL67)+SUMIF(N!$HC$15:$HL$15,'Ciclo Semaforico'!BA$32,N!$HC67:$HL67)+SUMIF(E!$HC$15:$HL$15,'Ciclo Semaforico'!BA$32,E!$HC67:$HL67)+SUMIF(O!$HC$15:$HL$15,'Ciclo Semaforico'!BA$32,O!$HC67:$HL67))-IF(BA$31="",(SUMIF(S!$HC$15:$HL$15,'Ciclo Semaforico'!BA$30,S!$HC67:$HL67)+SUMIF(N!$HC$15:$HL$15,'Ciclo Semaforico'!BA$30,N!$HC67:$HL67)+SUMIF(E!$HC$15:$HL$15,'Ciclo Semaforico'!BA$30,E!$HC67:$HL67)+SUMIF(O!$HC$15:$HL$15,'Ciclo Semaforico'!BA$30,O!$HC67:$HL67)),(SUMIF(S!$HC$15:$HL$15,'Ciclo Semaforico'!BA$30,S!$HC67:$HL67)+SUMIF(N!$HC$15:$HL$15,'Ciclo Semaforico'!BA$30,N!$HC67:$HL67)+SUMIF(E!$HC$15:$HL$15,'Ciclo Semaforico'!BA$30,E!$HC67:$HL67)+SUMIF(O!$HC$15:$HL$15,'Ciclo Semaforico'!BA$30,O!$HC67:$HL67))*BA$31))</f>
        <v>#REF!</v>
      </c>
      <c r="BB92" s="245" t="e">
        <f>IF(BB$32="",IF(BB$31="",(SUMIF(S!$HC$15:$HL$15,'Ciclo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Semaforico'!BB$30,O!$HC67:$HL67))*BB$31),(SUMIF(S!$HC$15:$HL$15,'Ciclo Semaforico'!BB$32,S!$HC67:$HL67)+SUMIF(N!$HC$15:$HL$15,'Ciclo Semaforico'!BB$32,N!$HC67:$HL67)+SUMIF(E!$HC$15:$HL$15,'Ciclo Semaforico'!BB$32,E!$HC67:$HL67)+SUMIF(O!$HC$15:$HL$15,'Ciclo Semaforico'!BB$32,O!$HC67:$HL67))-IF(BB$31="",(SUMIF(S!$HC$15:$HL$15,'Ciclo Semaforico'!BB$30,S!$HC67:$HL67)+SUMIF(N!$HC$15:$HL$15,'Ciclo Semaforico'!BB$30,N!$HC67:$HL67)+SUMIF(E!$HC$15:$HL$15,'Ciclo Semaforico'!BB$30,E!$HC67:$HL67)+SUMIF(O!$HC$15:$HL$15,'Ciclo Semaforico'!BB$30,O!$HC67:$HL67)),(SUMIF(S!$HC$15:$HL$15,'Ciclo Semaforico'!BB$30,S!$HC67:$HL67)+SUMIF(N!$HC$15:$HL$15,'Ciclo Semaforico'!BB$30,N!$HC67:$HL67)+SUMIF(E!$HC$15:$HL$15,'Ciclo Semaforico'!BB$30,E!$HC67:$HL67)+SUMIF(O!$HC$15:$HL$15,'Ciclo Semaforico'!BB$30,O!$HC67:$HL67))*BB$31))</f>
        <v>#REF!</v>
      </c>
      <c r="BC92" s="245" t="e">
        <f>IF(BC$32="",IF(BC$31="",(SUMIF(S!$HC$15:$HL$15,'Ciclo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Semaforico'!BC$30,O!$HC67:$HL67))*BC$31),(SUMIF(S!$HC$15:$HL$15,'Ciclo Semaforico'!BC$32,S!$HC67:$HL67)+SUMIF(N!$HC$15:$HL$15,'Ciclo Semaforico'!BC$32,N!$HC67:$HL67)+SUMIF(E!$HC$15:$HL$15,'Ciclo Semaforico'!BC$32,E!$HC67:$HL67)+SUMIF(O!$HC$15:$HL$15,'Ciclo Semaforico'!BC$32,O!$HC67:$HL67))-IF(BC$31="",(SUMIF(S!$HC$15:$HL$15,'Ciclo Semaforico'!BC$30,S!$HC67:$HL67)+SUMIF(N!$HC$15:$HL$15,'Ciclo Semaforico'!BC$30,N!$HC67:$HL67)+SUMIF(E!$HC$15:$HL$15,'Ciclo Semaforico'!BC$30,E!$HC67:$HL67)+SUMIF(O!$HC$15:$HL$15,'Ciclo Semaforico'!BC$30,O!$HC67:$HL67)),(SUMIF(S!$HC$15:$HL$15,'Ciclo Semaforico'!BC$30,S!$HC67:$HL67)+SUMIF(N!$HC$15:$HL$15,'Ciclo Semaforico'!BC$30,N!$HC67:$HL67)+SUMIF(E!$HC$15:$HL$15,'Ciclo Semaforico'!BC$30,E!$HC67:$HL67)+SUMIF(O!$HC$15:$HL$15,'Ciclo Semaforico'!BC$30,O!$HC67:$HL67))*BC$31))</f>
        <v>#REF!</v>
      </c>
      <c r="BD92" s="245" t="e">
        <f>IF(BD$32="",IF(BD$31="",(SUMIF(S!$HC$15:$HL$15,'Ciclo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Semaforico'!BD$30,O!$HC67:$HL67))*BD$31),(SUMIF(S!$HC$15:$HL$15,'Ciclo Semaforico'!BD$32,S!$HC67:$HL67)+SUMIF(N!$HC$15:$HL$15,'Ciclo Semaforico'!BD$32,N!$HC67:$HL67)+SUMIF(E!$HC$15:$HL$15,'Ciclo Semaforico'!BD$32,E!$HC67:$HL67)+SUMIF(O!$HC$15:$HL$15,'Ciclo Semaforico'!BD$32,O!$HC67:$HL67))-IF(BD$31="",(SUMIF(S!$HC$15:$HL$15,'Ciclo Semaforico'!BD$30,S!$HC67:$HL67)+SUMIF(N!$HC$15:$HL$15,'Ciclo Semaforico'!BD$30,N!$HC67:$HL67)+SUMIF(E!$HC$15:$HL$15,'Ciclo Semaforico'!BD$30,E!$HC67:$HL67)+SUMIF(O!$HC$15:$HL$15,'Ciclo Semaforico'!BD$30,O!$HC67:$HL67)),(SUMIF(S!$HC$15:$HL$15,'Ciclo Semaforico'!BD$30,S!$HC67:$HL67)+SUMIF(N!$HC$15:$HL$15,'Ciclo Semaforico'!BD$30,N!$HC67:$HL67)+SUMIF(E!$HC$15:$HL$15,'Ciclo Semaforico'!BD$30,E!$HC67:$HL67)+SUMIF(O!$HC$15:$HL$15,'Ciclo Semaforico'!BD$30,O!$HC67:$HL67))*BD$31))</f>
        <v>#REF!</v>
      </c>
      <c r="BE92" s="245">
        <f>IF(BE$32="",IF(BE$31="",(SUMIF(S!$HC$15:$HL$15,'Ciclo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Semaforico'!BE$30,O!$HC67:$HL67))*BE$31),(SUMIF(S!$HC$15:$HL$15,'Ciclo Semaforico'!BE$32,S!$HC67:$HL67)+SUMIF(N!$HC$15:$HL$15,'Ciclo Semaforico'!BE$32,N!$HC67:$HL67)+SUMIF(E!$HC$15:$HL$15,'Ciclo Semaforico'!BE$32,E!$HC67:$HL67)+SUMIF(O!$HC$15:$HL$15,'Ciclo Semaforico'!BE$32,O!$HC67:$HL67))-IF(BE$31="",(SUMIF(S!$HC$15:$HL$15,'Ciclo Semaforico'!BE$30,S!$HC67:$HL67)+SUMIF(N!$HC$15:$HL$15,'Ciclo Semaforico'!BE$30,N!$HC67:$HL67)+SUMIF(E!$HC$15:$HL$15,'Ciclo Semaforico'!BE$30,E!$HC67:$HL67)+SUMIF(O!$HC$15:$HL$15,'Ciclo Semaforico'!BE$30,O!$HC67:$HL67)),(SUMIF(S!$HC$15:$HL$15,'Ciclo Semaforico'!BE$30,S!$HC67:$HL67)+SUMIF(N!$HC$15:$HL$15,'Ciclo Semaforico'!BE$30,N!$HC67:$HL67)+SUMIF(E!$HC$15:$HL$15,'Ciclo Semaforico'!BE$30,E!$HC67:$HL67)+SUMIF(O!$HC$15:$HL$15,'Ciclo Semaforico'!BE$30,O!$HC67:$HL67))*BE$31))</f>
        <v>0</v>
      </c>
      <c r="BF92" s="245">
        <f>IF(BF$32="",IF(BF$31="",(SUMIF(S!$HC$15:$HL$15,'Ciclo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Semaforico'!BF$30,O!$HC67:$HL67))*BF$31),(SUMIF(S!$HC$15:$HL$15,'Ciclo Semaforico'!BF$32,S!$HC67:$HL67)+SUMIF(N!$HC$15:$HL$15,'Ciclo Semaforico'!BF$32,N!$HC67:$HL67)+SUMIF(E!$HC$15:$HL$15,'Ciclo Semaforico'!BF$32,E!$HC67:$HL67)+SUMIF(O!$HC$15:$HL$15,'Ciclo Semaforico'!BF$32,O!$HC67:$HL67))-IF(BF$31="",(SUMIF(S!$HC$15:$HL$15,'Ciclo Semaforico'!BF$30,S!$HC67:$HL67)+SUMIF(N!$HC$15:$HL$15,'Ciclo Semaforico'!BF$30,N!$HC67:$HL67)+SUMIF(E!$HC$15:$HL$15,'Ciclo Semaforico'!BF$30,E!$HC67:$HL67)+SUMIF(O!$HC$15:$HL$15,'Ciclo Semaforico'!BF$30,O!$HC67:$HL67)),(SUMIF(S!$HC$15:$HL$15,'Ciclo Semaforico'!BF$30,S!$HC67:$HL67)+SUMIF(N!$HC$15:$HL$15,'Ciclo Semaforico'!BF$30,N!$HC67:$HL67)+SUMIF(E!$HC$15:$HL$15,'Ciclo Semaforico'!BF$30,E!$HC67:$HL67)+SUMIF(O!$HC$15:$HL$15,'Ciclo Semaforico'!BF$30,O!$HC67:$HL67))*BF$31))</f>
        <v>0</v>
      </c>
      <c r="BG92" s="245">
        <f>IF(BG$32="",IF(BG$31="",(SUMIF(S!$HC$15:$HL$15,'Ciclo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Semaforico'!BG$30,O!$HC67:$HL67))*BG$31),(SUMIF(S!$HC$15:$HL$15,'Ciclo Semaforico'!BG$32,S!$HC67:$HL67)+SUMIF(N!$HC$15:$HL$15,'Ciclo Semaforico'!BG$32,N!$HC67:$HL67)+SUMIF(E!$HC$15:$HL$15,'Ciclo Semaforico'!BG$32,E!$HC67:$HL67)+SUMIF(O!$HC$15:$HL$15,'Ciclo Semaforico'!BG$32,O!$HC67:$HL67))-IF(BG$31="",(SUMIF(S!$HC$15:$HL$15,'Ciclo Semaforico'!BG$30,S!$HC67:$HL67)+SUMIF(N!$HC$15:$HL$15,'Ciclo Semaforico'!BG$30,N!$HC67:$HL67)+SUMIF(E!$HC$15:$HL$15,'Ciclo Semaforico'!BG$30,E!$HC67:$HL67)+SUMIF(O!$HC$15:$HL$15,'Ciclo Semaforico'!BG$30,O!$HC67:$HL67)),(SUMIF(S!$HC$15:$HL$15,'Ciclo Semaforico'!BG$30,S!$HC67:$HL67)+SUMIF(N!$HC$15:$HL$15,'Ciclo Semaforico'!BG$30,N!$HC67:$HL67)+SUMIF(E!$HC$15:$HL$15,'Ciclo Semaforico'!BG$30,E!$HC67:$HL67)+SUMIF(O!$HC$15:$HL$15,'Ciclo Semaforico'!BG$30,O!$HC67:$HL67))*BG$31))</f>
        <v>0</v>
      </c>
      <c r="BH92" s="245">
        <f>IF(BH$32="",IF(BH$31="",(SUMIF(S!$HC$15:$HL$15,'Ciclo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Semaforico'!BH$30,O!$HC67:$HL67))*BH$31),(SUMIF(S!$HC$15:$HL$15,'Ciclo Semaforico'!BH$32,S!$HC67:$HL67)+SUMIF(N!$HC$15:$HL$15,'Ciclo Semaforico'!BH$32,N!$HC67:$HL67)+SUMIF(E!$HC$15:$HL$15,'Ciclo Semaforico'!BH$32,E!$HC67:$HL67)+SUMIF(O!$HC$15:$HL$15,'Ciclo Semaforico'!BH$32,O!$HC67:$HL67))-IF(BH$31="",(SUMIF(S!$HC$15:$HL$15,'Ciclo Semaforico'!BH$30,S!$HC67:$HL67)+SUMIF(N!$HC$15:$HL$15,'Ciclo Semaforico'!BH$30,N!$HC67:$HL67)+SUMIF(E!$HC$15:$HL$15,'Ciclo Semaforico'!BH$30,E!$HC67:$HL67)+SUMIF(O!$HC$15:$HL$15,'Ciclo Semaforico'!BH$30,O!$HC67:$HL67)),(SUMIF(S!$HC$15:$HL$15,'Ciclo Semaforico'!BH$30,S!$HC67:$HL67)+SUMIF(N!$HC$15:$HL$15,'Ciclo Semaforico'!BH$30,N!$HC67:$HL67)+SUMIF(E!$HC$15:$HL$15,'Ciclo Semaforico'!BH$30,E!$HC67:$HL67)+SUMIF(O!$HC$15:$HL$15,'Ciclo Semaforico'!BH$30,O!$HC67:$HL67))*BH$31))</f>
        <v>0</v>
      </c>
      <c r="BI92" s="245">
        <f>IF(BI$32="",IF(BI$31="",(SUMIF(S!$HC$15:$HL$15,'Ciclo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Semaforico'!BI$30,O!$HC67:$HL67))*BI$31),(SUMIF(S!$HC$15:$HL$15,'Ciclo Semaforico'!BI$32,S!$HC67:$HL67)+SUMIF(N!$HC$15:$HL$15,'Ciclo Semaforico'!BI$32,N!$HC67:$HL67)+SUMIF(E!$HC$15:$HL$15,'Ciclo Semaforico'!BI$32,E!$HC67:$HL67)+SUMIF(O!$HC$15:$HL$15,'Ciclo Semaforico'!BI$32,O!$HC67:$HL67))-IF(BI$31="",(SUMIF(S!$HC$15:$HL$15,'Ciclo Semaforico'!BI$30,S!$HC67:$HL67)+SUMIF(N!$HC$15:$HL$15,'Ciclo Semaforico'!BI$30,N!$HC67:$HL67)+SUMIF(E!$HC$15:$HL$15,'Ciclo Semaforico'!BI$30,E!$HC67:$HL67)+SUMIF(O!$HC$15:$HL$15,'Ciclo Semaforico'!BI$30,O!$HC67:$HL67)),(SUMIF(S!$HC$15:$HL$15,'Ciclo Semaforico'!BI$30,S!$HC67:$HL67)+SUMIF(N!$HC$15:$HL$15,'Ciclo Semaforico'!BI$30,N!$HC67:$HL67)+SUMIF(E!$HC$15:$HL$15,'Ciclo Semaforico'!BI$30,E!$HC67:$HL67)+SUMIF(O!$HC$15:$HL$15,'Ciclo Semaforico'!BI$30,O!$HC67:$HL67))*BI$31))</f>
        <v>0</v>
      </c>
      <c r="BJ92" s="246">
        <f>IF(BJ$32="",IF(BJ$31="",(SUMIF(S!$HC$15:$HL$15,'Ciclo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Semaforico'!BJ$30,O!$HC67:$HL67))*BJ$31),(SUMIF(S!$HC$15:$HL$15,'Ciclo Semaforico'!BJ$32,S!$HC67:$HL67)+SUMIF(N!$HC$15:$HL$15,'Ciclo Semaforico'!BJ$32,N!$HC67:$HL67)+SUMIF(E!$HC$15:$HL$15,'Ciclo Semaforico'!BJ$32,E!$HC67:$HL67)+SUMIF(O!$HC$15:$HL$15,'Ciclo Semaforico'!BJ$32,O!$HC67:$HL67))-IF(BJ$31="",(SUMIF(S!$HC$15:$HL$15,'Ciclo Semaforico'!BJ$30,S!$HC67:$HL67)+SUMIF(N!$HC$15:$HL$15,'Ciclo Semaforico'!BJ$30,N!$HC67:$HL67)+SUMIF(E!$HC$15:$HL$15,'Ciclo Semaforico'!BJ$30,E!$HC67:$HL67)+SUMIF(O!$HC$15:$HL$15,'Ciclo Semaforico'!BJ$30,O!$HC67:$HL67)),(SUMIF(S!$HC$15:$HL$15,'Ciclo Semaforico'!BJ$30,S!$HC67:$HL67)+SUMIF(N!$HC$15:$HL$15,'Ciclo Semaforico'!BJ$30,N!$HC67:$HL67)+SUMIF(E!$HC$15:$HL$15,'Ciclo Semaforico'!BJ$30,E!$HC67:$HL67)+SUMIF(O!$HC$15:$HL$15,'Ciclo Semaforico'!BJ$30,O!$HC67:$HL67))*BJ$31))</f>
        <v>0</v>
      </c>
      <c r="BK92" s="244">
        <f>IF(BK$32="",IF(BK$31="",(SUMIF(S!$HC$15:$HL$15,'Ciclo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Semaforico'!BK$30,O!$HC67:$HL67))*BK$31),(SUMIF(S!$HC$15:$HL$15,'Ciclo Semaforico'!BK$32,S!$HC67:$HL67)+SUMIF(N!$HC$15:$HL$15,'Ciclo Semaforico'!BK$32,N!$HC67:$HL67)+SUMIF(E!$HC$15:$HL$15,'Ciclo Semaforico'!BK$32,E!$HC67:$HL67)+SUMIF(O!$HC$15:$HL$15,'Ciclo Semaforico'!BK$32,O!$HC67:$HL67))-IF(BK$31="",(SUMIF(S!$HC$15:$HL$15,'Ciclo Semaforico'!BK$30,S!$HC67:$HL67)+SUMIF(N!$HC$15:$HL$15,'Ciclo Semaforico'!BK$30,N!$HC67:$HL67)+SUMIF(E!$HC$15:$HL$15,'Ciclo Semaforico'!BK$30,E!$HC67:$HL67)+SUMIF(O!$HC$15:$HL$15,'Ciclo Semaforico'!BK$30,O!$HC67:$HL67)),(SUMIF(S!$HC$15:$HL$15,'Ciclo Semaforico'!BK$30,S!$HC67:$HL67)+SUMIF(N!$HC$15:$HL$15,'Ciclo Semaforico'!BK$30,N!$HC67:$HL67)+SUMIF(E!$HC$15:$HL$15,'Ciclo Semaforico'!BK$30,E!$HC67:$HL67)+SUMIF(O!$HC$15:$HL$15,'Ciclo Semaforico'!BK$30,O!$HC67:$HL67))*BK$31))</f>
        <v>0</v>
      </c>
      <c r="BL92" s="245">
        <f>IF(BL$32="",IF(BL$31="",(SUMIF(S!$HC$15:$HL$15,'Ciclo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Semaforico'!BL$30,O!$HC67:$HL67))*BL$31),(SUMIF(S!$HC$15:$HL$15,'Ciclo Semaforico'!BL$32,S!$HC67:$HL67)+SUMIF(N!$HC$15:$HL$15,'Ciclo Semaforico'!BL$32,N!$HC67:$HL67)+SUMIF(E!$HC$15:$HL$15,'Ciclo Semaforico'!BL$32,E!$HC67:$HL67)+SUMIF(O!$HC$15:$HL$15,'Ciclo Semaforico'!BL$32,O!$HC67:$HL67))-IF(BL$31="",(SUMIF(S!$HC$15:$HL$15,'Ciclo Semaforico'!BL$30,S!$HC67:$HL67)+SUMIF(N!$HC$15:$HL$15,'Ciclo Semaforico'!BL$30,N!$HC67:$HL67)+SUMIF(E!$HC$15:$HL$15,'Ciclo Semaforico'!BL$30,E!$HC67:$HL67)+SUMIF(O!$HC$15:$HL$15,'Ciclo Semaforico'!BL$30,O!$HC67:$HL67)),(SUMIF(S!$HC$15:$HL$15,'Ciclo Semaforico'!BL$30,S!$HC67:$HL67)+SUMIF(N!$HC$15:$HL$15,'Ciclo Semaforico'!BL$30,N!$HC67:$HL67)+SUMIF(E!$HC$15:$HL$15,'Ciclo Semaforico'!BL$30,E!$HC67:$HL67)+SUMIF(O!$HC$15:$HL$15,'Ciclo Semaforico'!BL$30,O!$HC67:$HL67))*BL$31))</f>
        <v>0</v>
      </c>
      <c r="BM92" s="245">
        <f>IF(BM$32="",IF(BM$31="",(SUMIF(S!$HC$15:$HL$15,'Ciclo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Semaforico'!BM$30,O!$HC67:$HL67))*BM$31),(SUMIF(S!$HC$15:$HL$15,'Ciclo Semaforico'!BM$32,S!$HC67:$HL67)+SUMIF(N!$HC$15:$HL$15,'Ciclo Semaforico'!BM$32,N!$HC67:$HL67)+SUMIF(E!$HC$15:$HL$15,'Ciclo Semaforico'!BM$32,E!$HC67:$HL67)+SUMIF(O!$HC$15:$HL$15,'Ciclo Semaforico'!BM$32,O!$HC67:$HL67))-IF(BM$31="",(SUMIF(S!$HC$15:$HL$15,'Ciclo Semaforico'!BM$30,S!$HC67:$HL67)+SUMIF(N!$HC$15:$HL$15,'Ciclo Semaforico'!BM$30,N!$HC67:$HL67)+SUMIF(E!$HC$15:$HL$15,'Ciclo Semaforico'!BM$30,E!$HC67:$HL67)+SUMIF(O!$HC$15:$HL$15,'Ciclo Semaforico'!BM$30,O!$HC67:$HL67)),(SUMIF(S!$HC$15:$HL$15,'Ciclo Semaforico'!BM$30,S!$HC67:$HL67)+SUMIF(N!$HC$15:$HL$15,'Ciclo Semaforico'!BM$30,N!$HC67:$HL67)+SUMIF(E!$HC$15:$HL$15,'Ciclo Semaforico'!BM$30,E!$HC67:$HL67)+SUMIF(O!$HC$15:$HL$15,'Ciclo Semaforico'!BM$30,O!$HC67:$HL67))*BM$31))</f>
        <v>0</v>
      </c>
      <c r="BN92" s="245">
        <f>IF(BN$32="",IF(BN$31="",(SUMIF(S!$HC$15:$HL$15,'Ciclo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Semaforico'!BN$30,O!$HC67:$HL67))*BN$31),(SUMIF(S!$HC$15:$HL$15,'Ciclo Semaforico'!BN$32,S!$HC67:$HL67)+SUMIF(N!$HC$15:$HL$15,'Ciclo Semaforico'!BN$32,N!$HC67:$HL67)+SUMIF(E!$HC$15:$HL$15,'Ciclo Semaforico'!BN$32,E!$HC67:$HL67)+SUMIF(O!$HC$15:$HL$15,'Ciclo Semaforico'!BN$32,O!$HC67:$HL67))-IF(BN$31="",(SUMIF(S!$HC$15:$HL$15,'Ciclo Semaforico'!BN$30,S!$HC67:$HL67)+SUMIF(N!$HC$15:$HL$15,'Ciclo Semaforico'!BN$30,N!$HC67:$HL67)+SUMIF(E!$HC$15:$HL$15,'Ciclo Semaforico'!BN$30,E!$HC67:$HL67)+SUMIF(O!$HC$15:$HL$15,'Ciclo Semaforico'!BN$30,O!$HC67:$HL67)),(SUMIF(S!$HC$15:$HL$15,'Ciclo Semaforico'!BN$30,S!$HC67:$HL67)+SUMIF(N!$HC$15:$HL$15,'Ciclo Semaforico'!BN$30,N!$HC67:$HL67)+SUMIF(E!$HC$15:$HL$15,'Ciclo Semaforico'!BN$30,E!$HC67:$HL67)+SUMIF(O!$HC$15:$HL$15,'Ciclo Semaforico'!BN$30,O!$HC67:$HL67))*BN$31))</f>
        <v>0</v>
      </c>
      <c r="BO92" s="245">
        <f>IF(BO$32="",IF(BO$31="",(SUMIF(S!$HC$15:$HL$15,'Ciclo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Semaforico'!BO$30,O!$HC67:$HL67))*BO$31),(SUMIF(S!$HC$15:$HL$15,'Ciclo Semaforico'!BO$32,S!$HC67:$HL67)+SUMIF(N!$HC$15:$HL$15,'Ciclo Semaforico'!BO$32,N!$HC67:$HL67)+SUMIF(E!$HC$15:$HL$15,'Ciclo Semaforico'!BO$32,E!$HC67:$HL67)+SUMIF(O!$HC$15:$HL$15,'Ciclo Semaforico'!BO$32,O!$HC67:$HL67))-IF(BO$31="",(SUMIF(S!$HC$15:$HL$15,'Ciclo Semaforico'!BO$30,S!$HC67:$HL67)+SUMIF(N!$HC$15:$HL$15,'Ciclo Semaforico'!BO$30,N!$HC67:$HL67)+SUMIF(E!$HC$15:$HL$15,'Ciclo Semaforico'!BO$30,E!$HC67:$HL67)+SUMIF(O!$HC$15:$HL$15,'Ciclo Semaforico'!BO$30,O!$HC67:$HL67)),(SUMIF(S!$HC$15:$HL$15,'Ciclo Semaforico'!BO$30,S!$HC67:$HL67)+SUMIF(N!$HC$15:$HL$15,'Ciclo Semaforico'!BO$30,N!$HC67:$HL67)+SUMIF(E!$HC$15:$HL$15,'Ciclo Semaforico'!BO$30,E!$HC67:$HL67)+SUMIF(O!$HC$15:$HL$15,'Ciclo Semaforico'!BO$30,O!$HC67:$HL67))*BO$31))</f>
        <v>0</v>
      </c>
      <c r="BP92" s="245">
        <f>IF(BP$32="",IF(BP$31="",(SUMIF(S!$HC$15:$HL$15,'Ciclo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Semaforico'!BP$30,O!$HC67:$HL67))*BP$31),(SUMIF(S!$HC$15:$HL$15,'Ciclo Semaforico'!BP$32,S!$HC67:$HL67)+SUMIF(N!$HC$15:$HL$15,'Ciclo Semaforico'!BP$32,N!$HC67:$HL67)+SUMIF(E!$HC$15:$HL$15,'Ciclo Semaforico'!BP$32,E!$HC67:$HL67)+SUMIF(O!$HC$15:$HL$15,'Ciclo Semaforico'!BP$32,O!$HC67:$HL67))-IF(BP$31="",(SUMIF(S!$HC$15:$HL$15,'Ciclo Semaforico'!BP$30,S!$HC67:$HL67)+SUMIF(N!$HC$15:$HL$15,'Ciclo Semaforico'!BP$30,N!$HC67:$HL67)+SUMIF(E!$HC$15:$HL$15,'Ciclo Semaforico'!BP$30,E!$HC67:$HL67)+SUMIF(O!$HC$15:$HL$15,'Ciclo Semaforico'!BP$30,O!$HC67:$HL67)),(SUMIF(S!$HC$15:$HL$15,'Ciclo Semaforico'!BP$30,S!$HC67:$HL67)+SUMIF(N!$HC$15:$HL$15,'Ciclo Semaforico'!BP$30,N!$HC67:$HL67)+SUMIF(E!$HC$15:$HL$15,'Ciclo Semaforico'!BP$30,E!$HC67:$HL67)+SUMIF(O!$HC$15:$HL$15,'Ciclo Semaforico'!BP$30,O!$HC67:$HL67))*BP$31))</f>
        <v>0</v>
      </c>
      <c r="BQ92" s="245">
        <f>IF(BQ$32="",IF(BQ$31="",(SUMIF(S!$HC$15:$HL$15,'Ciclo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Semaforico'!BQ$30,O!$HC67:$HL67))*BQ$31),(SUMIF(S!$HC$15:$HL$15,'Ciclo Semaforico'!BQ$32,S!$HC67:$HL67)+SUMIF(N!$HC$15:$HL$15,'Ciclo Semaforico'!BQ$32,N!$HC67:$HL67)+SUMIF(E!$HC$15:$HL$15,'Ciclo Semaforico'!BQ$32,E!$HC67:$HL67)+SUMIF(O!$HC$15:$HL$15,'Ciclo Semaforico'!BQ$32,O!$HC67:$HL67))-IF(BQ$31="",(SUMIF(S!$HC$15:$HL$15,'Ciclo Semaforico'!BQ$30,S!$HC67:$HL67)+SUMIF(N!$HC$15:$HL$15,'Ciclo Semaforico'!BQ$30,N!$HC67:$HL67)+SUMIF(E!$HC$15:$HL$15,'Ciclo Semaforico'!BQ$30,E!$HC67:$HL67)+SUMIF(O!$HC$15:$HL$15,'Ciclo Semaforico'!BQ$30,O!$HC67:$HL67)),(SUMIF(S!$HC$15:$HL$15,'Ciclo Semaforico'!BQ$30,S!$HC67:$HL67)+SUMIF(N!$HC$15:$HL$15,'Ciclo Semaforico'!BQ$30,N!$HC67:$HL67)+SUMIF(E!$HC$15:$HL$15,'Ciclo Semaforico'!BQ$30,E!$HC67:$HL67)+SUMIF(O!$HC$15:$HL$15,'Ciclo Semaforico'!BQ$30,O!$HC67:$HL67))*BQ$31))</f>
        <v>0</v>
      </c>
      <c r="BR92" s="245">
        <f>IF(BR$32="",IF(BR$31="",(SUMIF(S!$HC$15:$HL$15,'Ciclo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Semaforico'!BR$30,O!$HC67:$HL67))*BR$31),(SUMIF(S!$HC$15:$HL$15,'Ciclo Semaforico'!BR$32,S!$HC67:$HL67)+SUMIF(N!$HC$15:$HL$15,'Ciclo Semaforico'!BR$32,N!$HC67:$HL67)+SUMIF(E!$HC$15:$HL$15,'Ciclo Semaforico'!BR$32,E!$HC67:$HL67)+SUMIF(O!$HC$15:$HL$15,'Ciclo Semaforico'!BR$32,O!$HC67:$HL67))-IF(BR$31="",(SUMIF(S!$HC$15:$HL$15,'Ciclo Semaforico'!BR$30,S!$HC67:$HL67)+SUMIF(N!$HC$15:$HL$15,'Ciclo Semaforico'!BR$30,N!$HC67:$HL67)+SUMIF(E!$HC$15:$HL$15,'Ciclo Semaforico'!BR$30,E!$HC67:$HL67)+SUMIF(O!$HC$15:$HL$15,'Ciclo Semaforico'!BR$30,O!$HC67:$HL67)),(SUMIF(S!$HC$15:$HL$15,'Ciclo Semaforico'!BR$30,S!$HC67:$HL67)+SUMIF(N!$HC$15:$HL$15,'Ciclo Semaforico'!BR$30,N!$HC67:$HL67)+SUMIF(E!$HC$15:$HL$15,'Ciclo Semaforico'!BR$30,E!$HC67:$HL67)+SUMIF(O!$HC$15:$HL$15,'Ciclo Semaforico'!BR$30,O!$HC67:$HL67))*BR$31))</f>
        <v>0</v>
      </c>
      <c r="BS92" s="245">
        <f>IF(BS$32="",IF(BS$31="",(SUMIF(S!$HC$15:$HL$15,'Ciclo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Semaforico'!BS$30,O!$HC67:$HL67))*BS$31),(SUMIF(S!$HC$15:$HL$15,'Ciclo Semaforico'!BS$32,S!$HC67:$HL67)+SUMIF(N!$HC$15:$HL$15,'Ciclo Semaforico'!BS$32,N!$HC67:$HL67)+SUMIF(E!$HC$15:$HL$15,'Ciclo Semaforico'!BS$32,E!$HC67:$HL67)+SUMIF(O!$HC$15:$HL$15,'Ciclo Semaforico'!BS$32,O!$HC67:$HL67))-IF(BS$31="",(SUMIF(S!$HC$15:$HL$15,'Ciclo Semaforico'!BS$30,S!$HC67:$HL67)+SUMIF(N!$HC$15:$HL$15,'Ciclo Semaforico'!BS$30,N!$HC67:$HL67)+SUMIF(E!$HC$15:$HL$15,'Ciclo Semaforico'!BS$30,E!$HC67:$HL67)+SUMIF(O!$HC$15:$HL$15,'Ciclo Semaforico'!BS$30,O!$HC67:$HL67)),(SUMIF(S!$HC$15:$HL$15,'Ciclo Semaforico'!BS$30,S!$HC67:$HL67)+SUMIF(N!$HC$15:$HL$15,'Ciclo Semaforico'!BS$30,N!$HC67:$HL67)+SUMIF(E!$HC$15:$HL$15,'Ciclo Semaforico'!BS$30,E!$HC67:$HL67)+SUMIF(O!$HC$15:$HL$15,'Ciclo Semaforico'!BS$30,O!$HC67:$HL67))*BS$31))</f>
        <v>0</v>
      </c>
      <c r="BT92" s="245">
        <f>IF(BT$32="",IF(BT$31="",(SUMIF(S!$HC$15:$HL$15,'Ciclo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Semaforico'!BT$30,O!$HC67:$HL67))*BT$31),(SUMIF(S!$HC$15:$HL$15,'Ciclo Semaforico'!BT$32,S!$HC67:$HL67)+SUMIF(N!$HC$15:$HL$15,'Ciclo Semaforico'!BT$32,N!$HC67:$HL67)+SUMIF(E!$HC$15:$HL$15,'Ciclo Semaforico'!BT$32,E!$HC67:$HL67)+SUMIF(O!$HC$15:$HL$15,'Ciclo Semaforico'!BT$32,O!$HC67:$HL67))-IF(BT$31="",(SUMIF(S!$HC$15:$HL$15,'Ciclo Semaforico'!BT$30,S!$HC67:$HL67)+SUMIF(N!$HC$15:$HL$15,'Ciclo Semaforico'!BT$30,N!$HC67:$HL67)+SUMIF(E!$HC$15:$HL$15,'Ciclo Semaforico'!BT$30,E!$HC67:$HL67)+SUMIF(O!$HC$15:$HL$15,'Ciclo Semaforico'!BT$30,O!$HC67:$HL67)),(SUMIF(S!$HC$15:$HL$15,'Ciclo Semaforico'!BT$30,S!$HC67:$HL67)+SUMIF(N!$HC$15:$HL$15,'Ciclo Semaforico'!BT$30,N!$HC67:$HL67)+SUMIF(E!$HC$15:$HL$15,'Ciclo Semaforico'!BT$30,E!$HC67:$HL67)+SUMIF(O!$HC$15:$HL$15,'Ciclo Semaforico'!BT$30,O!$HC67:$HL67))*BT$31))</f>
        <v>0</v>
      </c>
      <c r="BU92" s="245">
        <f>IF(BU$32="",IF(BU$31="",(SUMIF(S!$HC$15:$HL$15,'Ciclo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Semaforico'!BU$30,O!$HC67:$HL67))*BU$31),(SUMIF(S!$HC$15:$HL$15,'Ciclo Semaforico'!BU$32,S!$HC67:$HL67)+SUMIF(N!$HC$15:$HL$15,'Ciclo Semaforico'!BU$32,N!$HC67:$HL67)+SUMIF(E!$HC$15:$HL$15,'Ciclo Semaforico'!BU$32,E!$HC67:$HL67)+SUMIF(O!$HC$15:$HL$15,'Ciclo Semaforico'!BU$32,O!$HC67:$HL67))-IF(BU$31="",(SUMIF(S!$HC$15:$HL$15,'Ciclo Semaforico'!BU$30,S!$HC67:$HL67)+SUMIF(N!$HC$15:$HL$15,'Ciclo Semaforico'!BU$30,N!$HC67:$HL67)+SUMIF(E!$HC$15:$HL$15,'Ciclo Semaforico'!BU$30,E!$HC67:$HL67)+SUMIF(O!$HC$15:$HL$15,'Ciclo Semaforico'!BU$30,O!$HC67:$HL67)),(SUMIF(S!$HC$15:$HL$15,'Ciclo Semaforico'!BU$30,S!$HC67:$HL67)+SUMIF(N!$HC$15:$HL$15,'Ciclo Semaforico'!BU$30,N!$HC67:$HL67)+SUMIF(E!$HC$15:$HL$15,'Ciclo Semaforico'!BU$30,E!$HC67:$HL67)+SUMIF(O!$HC$15:$HL$15,'Ciclo Semaforico'!BU$30,O!$HC67:$HL67))*BU$31))</f>
        <v>0</v>
      </c>
      <c r="BV92" s="246">
        <f>IF(BV$32="",IF(BV$31="",(SUMIF(S!$HC$15:$HL$15,'Ciclo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Semaforico'!BV$30,O!$HC67:$HL67))*BV$31),(SUMIF(S!$HC$15:$HL$15,'Ciclo Semaforico'!BV$32,S!$HC67:$HL67)+SUMIF(N!$HC$15:$HL$15,'Ciclo Semaforico'!BV$32,N!$HC67:$HL67)+SUMIF(E!$HC$15:$HL$15,'Ciclo Semaforico'!BV$32,E!$HC67:$HL67)+SUMIF(O!$HC$15:$HL$15,'Ciclo Semaforico'!BV$32,O!$HC67:$HL67))-IF(BV$31="",(SUMIF(S!$HC$15:$HL$15,'Ciclo Semaforico'!BV$30,S!$HC67:$HL67)+SUMIF(N!$HC$15:$HL$15,'Ciclo Semaforico'!BV$30,N!$HC67:$HL67)+SUMIF(E!$HC$15:$HL$15,'Ciclo Semaforico'!BV$30,E!$HC67:$HL67)+SUMIF(O!$HC$15:$HL$15,'Ciclo Semaforico'!BV$30,O!$HC67:$HL67)),(SUMIF(S!$HC$15:$HL$15,'Ciclo Semaforico'!BV$30,S!$HC67:$HL67)+SUMIF(N!$HC$15:$HL$15,'Ciclo Semaforico'!BV$30,N!$HC67:$HL67)+SUMIF(E!$HC$15:$HL$15,'Ciclo Semaforico'!BV$30,E!$HC67:$HL67)+SUMIF(O!$HC$15:$HL$15,'Ciclo Semaforico'!BV$30,O!$HC67:$HL67))*BV$31))</f>
        <v>0</v>
      </c>
      <c r="BW92" s="244">
        <f>IF(BW$32="",IF(BW$31="",(SUMIF(S!$HC$15:$HL$15,'Ciclo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Semaforico'!BW$30,O!$HC67:$HL67))*BW$31),(SUMIF(S!$HC$15:$HL$15,'Ciclo Semaforico'!BW$32,S!$HC67:$HL67)+SUMIF(N!$HC$15:$HL$15,'Ciclo Semaforico'!BW$32,N!$HC67:$HL67)+SUMIF(E!$HC$15:$HL$15,'Ciclo Semaforico'!BW$32,E!$HC67:$HL67)+SUMIF(O!$HC$15:$HL$15,'Ciclo Semaforico'!BW$32,O!$HC67:$HL67))-IF(BW$31="",(SUMIF(S!$HC$15:$HL$15,'Ciclo Semaforico'!BW$30,S!$HC67:$HL67)+SUMIF(N!$HC$15:$HL$15,'Ciclo Semaforico'!BW$30,N!$HC67:$HL67)+SUMIF(E!$HC$15:$HL$15,'Ciclo Semaforico'!BW$30,E!$HC67:$HL67)+SUMIF(O!$HC$15:$HL$15,'Ciclo Semaforico'!BW$30,O!$HC67:$HL67)),(SUMIF(S!$HC$15:$HL$15,'Ciclo Semaforico'!BW$30,S!$HC67:$HL67)+SUMIF(N!$HC$15:$HL$15,'Ciclo Semaforico'!BW$30,N!$HC67:$HL67)+SUMIF(E!$HC$15:$HL$15,'Ciclo Semaforico'!BW$30,E!$HC67:$HL67)+SUMIF(O!$HC$15:$HL$15,'Ciclo Semaforico'!BW$30,O!$HC67:$HL67))*BW$31))</f>
        <v>0</v>
      </c>
      <c r="BX92" s="245">
        <f>IF(BX$32="",IF(BX$31="",(SUMIF(S!$HC$15:$HL$15,'Ciclo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Semaforico'!BX$30,O!$HC67:$HL67))*BX$31),(SUMIF(S!$HC$15:$HL$15,'Ciclo Semaforico'!BX$32,S!$HC67:$HL67)+SUMIF(N!$HC$15:$HL$15,'Ciclo Semaforico'!BX$32,N!$HC67:$HL67)+SUMIF(E!$HC$15:$HL$15,'Ciclo Semaforico'!BX$32,E!$HC67:$HL67)+SUMIF(O!$HC$15:$HL$15,'Ciclo Semaforico'!BX$32,O!$HC67:$HL67))-IF(BX$31="",(SUMIF(S!$HC$15:$HL$15,'Ciclo Semaforico'!BX$30,S!$HC67:$HL67)+SUMIF(N!$HC$15:$HL$15,'Ciclo Semaforico'!BX$30,N!$HC67:$HL67)+SUMIF(E!$HC$15:$HL$15,'Ciclo Semaforico'!BX$30,E!$HC67:$HL67)+SUMIF(O!$HC$15:$HL$15,'Ciclo Semaforico'!BX$30,O!$HC67:$HL67)),(SUMIF(S!$HC$15:$HL$15,'Ciclo Semaforico'!BX$30,S!$HC67:$HL67)+SUMIF(N!$HC$15:$HL$15,'Ciclo Semaforico'!BX$30,N!$HC67:$HL67)+SUMIF(E!$HC$15:$HL$15,'Ciclo Semaforico'!BX$30,E!$HC67:$HL67)+SUMIF(O!$HC$15:$HL$15,'Ciclo Semaforico'!BX$30,O!$HC67:$HL67))*BX$31))</f>
        <v>0</v>
      </c>
      <c r="BY92" s="245">
        <f>IF(BY$32="",IF(BY$31="",(SUMIF(S!$HC$15:$HL$15,'Ciclo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Semaforico'!BY$30,O!$HC67:$HL67))*BY$31),(SUMIF(S!$HC$15:$HL$15,'Ciclo Semaforico'!BY$32,S!$HC67:$HL67)+SUMIF(N!$HC$15:$HL$15,'Ciclo Semaforico'!BY$32,N!$HC67:$HL67)+SUMIF(E!$HC$15:$HL$15,'Ciclo Semaforico'!BY$32,E!$HC67:$HL67)+SUMIF(O!$HC$15:$HL$15,'Ciclo Semaforico'!BY$32,O!$HC67:$HL67))-IF(BY$31="",(SUMIF(S!$HC$15:$HL$15,'Ciclo Semaforico'!BY$30,S!$HC67:$HL67)+SUMIF(N!$HC$15:$HL$15,'Ciclo Semaforico'!BY$30,N!$HC67:$HL67)+SUMIF(E!$HC$15:$HL$15,'Ciclo Semaforico'!BY$30,E!$HC67:$HL67)+SUMIF(O!$HC$15:$HL$15,'Ciclo Semaforico'!BY$30,O!$HC67:$HL67)),(SUMIF(S!$HC$15:$HL$15,'Ciclo Semaforico'!BY$30,S!$HC67:$HL67)+SUMIF(N!$HC$15:$HL$15,'Ciclo Semaforico'!BY$30,N!$HC67:$HL67)+SUMIF(E!$HC$15:$HL$15,'Ciclo Semaforico'!BY$30,E!$HC67:$HL67)+SUMIF(O!$HC$15:$HL$15,'Ciclo Semaforico'!BY$30,O!$HC67:$HL67))*BY$31))</f>
        <v>0</v>
      </c>
      <c r="BZ92" s="245">
        <f>IF(BZ$32="",IF(BZ$31="",(SUMIF(S!$HC$15:$HL$15,'Ciclo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Semaforico'!BZ$30,O!$HC67:$HL67))*BZ$31),(SUMIF(S!$HC$15:$HL$15,'Ciclo Semaforico'!BZ$32,S!$HC67:$HL67)+SUMIF(N!$HC$15:$HL$15,'Ciclo Semaforico'!BZ$32,N!$HC67:$HL67)+SUMIF(E!$HC$15:$HL$15,'Ciclo Semaforico'!BZ$32,E!$HC67:$HL67)+SUMIF(O!$HC$15:$HL$15,'Ciclo Semaforico'!BZ$32,O!$HC67:$HL67))-IF(BZ$31="",(SUMIF(S!$HC$15:$HL$15,'Ciclo Semaforico'!BZ$30,S!$HC67:$HL67)+SUMIF(N!$HC$15:$HL$15,'Ciclo Semaforico'!BZ$30,N!$HC67:$HL67)+SUMIF(E!$HC$15:$HL$15,'Ciclo Semaforico'!BZ$30,E!$HC67:$HL67)+SUMIF(O!$HC$15:$HL$15,'Ciclo Semaforico'!BZ$30,O!$HC67:$HL67)),(SUMIF(S!$HC$15:$HL$15,'Ciclo Semaforico'!BZ$30,S!$HC67:$HL67)+SUMIF(N!$HC$15:$HL$15,'Ciclo Semaforico'!BZ$30,N!$HC67:$HL67)+SUMIF(E!$HC$15:$HL$15,'Ciclo Semaforico'!BZ$30,E!$HC67:$HL67)+SUMIF(O!$HC$15:$HL$15,'Ciclo Semaforico'!BZ$30,O!$HC67:$HL67))*BZ$31))</f>
        <v>0</v>
      </c>
      <c r="CA92" s="245">
        <f>IF(CA$32="",IF(CA$31="",(SUMIF(S!$HC$15:$HL$15,'Ciclo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Semaforico'!CA$30,O!$HC67:$HL67))*CA$31),(SUMIF(S!$HC$15:$HL$15,'Ciclo Semaforico'!CA$32,S!$HC67:$HL67)+SUMIF(N!$HC$15:$HL$15,'Ciclo Semaforico'!CA$32,N!$HC67:$HL67)+SUMIF(E!$HC$15:$HL$15,'Ciclo Semaforico'!CA$32,E!$HC67:$HL67)+SUMIF(O!$HC$15:$HL$15,'Ciclo Semaforico'!CA$32,O!$HC67:$HL67))-IF(CA$31="",(SUMIF(S!$HC$15:$HL$15,'Ciclo Semaforico'!CA$30,S!$HC67:$HL67)+SUMIF(N!$HC$15:$HL$15,'Ciclo Semaforico'!CA$30,N!$HC67:$HL67)+SUMIF(E!$HC$15:$HL$15,'Ciclo Semaforico'!CA$30,E!$HC67:$HL67)+SUMIF(O!$HC$15:$HL$15,'Ciclo Semaforico'!CA$30,O!$HC67:$HL67)),(SUMIF(S!$HC$15:$HL$15,'Ciclo Semaforico'!CA$30,S!$HC67:$HL67)+SUMIF(N!$HC$15:$HL$15,'Ciclo Semaforico'!CA$30,N!$HC67:$HL67)+SUMIF(E!$HC$15:$HL$15,'Ciclo Semaforico'!CA$30,E!$HC67:$HL67)+SUMIF(O!$HC$15:$HL$15,'Ciclo Semaforico'!CA$30,O!$HC67:$HL67))*CA$31))</f>
        <v>0</v>
      </c>
      <c r="CB92" s="245">
        <f>IF(CB$32="",IF(CB$31="",(SUMIF(S!$HC$15:$HL$15,'Ciclo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Semaforico'!CB$30,O!$HC67:$HL67))*CB$31),(SUMIF(S!$HC$15:$HL$15,'Ciclo Semaforico'!CB$32,S!$HC67:$HL67)+SUMIF(N!$HC$15:$HL$15,'Ciclo Semaforico'!CB$32,N!$HC67:$HL67)+SUMIF(E!$HC$15:$HL$15,'Ciclo Semaforico'!CB$32,E!$HC67:$HL67)+SUMIF(O!$HC$15:$HL$15,'Ciclo Semaforico'!CB$32,O!$HC67:$HL67))-IF(CB$31="",(SUMIF(S!$HC$15:$HL$15,'Ciclo Semaforico'!CB$30,S!$HC67:$HL67)+SUMIF(N!$HC$15:$HL$15,'Ciclo Semaforico'!CB$30,N!$HC67:$HL67)+SUMIF(E!$HC$15:$HL$15,'Ciclo Semaforico'!CB$30,E!$HC67:$HL67)+SUMIF(O!$HC$15:$HL$15,'Ciclo Semaforico'!CB$30,O!$HC67:$HL67)),(SUMIF(S!$HC$15:$HL$15,'Ciclo Semaforico'!CB$30,S!$HC67:$HL67)+SUMIF(N!$HC$15:$HL$15,'Ciclo Semaforico'!CB$30,N!$HC67:$HL67)+SUMIF(E!$HC$15:$HL$15,'Ciclo Semaforico'!CB$30,E!$HC67:$HL67)+SUMIF(O!$HC$15:$HL$15,'Ciclo Semaforico'!CB$30,O!$HC67:$HL67))*CB$31))</f>
        <v>0</v>
      </c>
      <c r="CC92" s="245">
        <f>IF(CC$32="",IF(CC$31="",(SUMIF(S!$HC$15:$HL$15,'Ciclo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Semaforico'!CC$30,O!$HC67:$HL67))*CC$31),(SUMIF(S!$HC$15:$HL$15,'Ciclo Semaforico'!CC$32,S!$HC67:$HL67)+SUMIF(N!$HC$15:$HL$15,'Ciclo Semaforico'!CC$32,N!$HC67:$HL67)+SUMIF(E!$HC$15:$HL$15,'Ciclo Semaforico'!CC$32,E!$HC67:$HL67)+SUMIF(O!$HC$15:$HL$15,'Ciclo Semaforico'!CC$32,O!$HC67:$HL67))-IF(CC$31="",(SUMIF(S!$HC$15:$HL$15,'Ciclo Semaforico'!CC$30,S!$HC67:$HL67)+SUMIF(N!$HC$15:$HL$15,'Ciclo Semaforico'!CC$30,N!$HC67:$HL67)+SUMIF(E!$HC$15:$HL$15,'Ciclo Semaforico'!CC$30,E!$HC67:$HL67)+SUMIF(O!$HC$15:$HL$15,'Ciclo Semaforico'!CC$30,O!$HC67:$HL67)),(SUMIF(S!$HC$15:$HL$15,'Ciclo Semaforico'!CC$30,S!$HC67:$HL67)+SUMIF(N!$HC$15:$HL$15,'Ciclo Semaforico'!CC$30,N!$HC67:$HL67)+SUMIF(E!$HC$15:$HL$15,'Ciclo Semaforico'!CC$30,E!$HC67:$HL67)+SUMIF(O!$HC$15:$HL$15,'Ciclo Semaforico'!CC$30,O!$HC67:$HL67))*CC$31))</f>
        <v>0</v>
      </c>
      <c r="CD92" s="245">
        <f>IF(CD$32="",IF(CD$31="",(SUMIF(S!$HC$15:$HL$15,'Ciclo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Semaforico'!CD$30,O!$HC67:$HL67))*CD$31),(SUMIF(S!$HC$15:$HL$15,'Ciclo Semaforico'!CD$32,S!$HC67:$HL67)+SUMIF(N!$HC$15:$HL$15,'Ciclo Semaforico'!CD$32,N!$HC67:$HL67)+SUMIF(E!$HC$15:$HL$15,'Ciclo Semaforico'!CD$32,E!$HC67:$HL67)+SUMIF(O!$HC$15:$HL$15,'Ciclo Semaforico'!CD$32,O!$HC67:$HL67))-IF(CD$31="",(SUMIF(S!$HC$15:$HL$15,'Ciclo Semaforico'!CD$30,S!$HC67:$HL67)+SUMIF(N!$HC$15:$HL$15,'Ciclo Semaforico'!CD$30,N!$HC67:$HL67)+SUMIF(E!$HC$15:$HL$15,'Ciclo Semaforico'!CD$30,E!$HC67:$HL67)+SUMIF(O!$HC$15:$HL$15,'Ciclo Semaforico'!CD$30,O!$HC67:$HL67)),(SUMIF(S!$HC$15:$HL$15,'Ciclo Semaforico'!CD$30,S!$HC67:$HL67)+SUMIF(N!$HC$15:$HL$15,'Ciclo Semaforico'!CD$30,N!$HC67:$HL67)+SUMIF(E!$HC$15:$HL$15,'Ciclo Semaforico'!CD$30,E!$HC67:$HL67)+SUMIF(O!$HC$15:$HL$15,'Ciclo Semaforico'!CD$30,O!$HC67:$HL67))*CD$31))</f>
        <v>0</v>
      </c>
      <c r="CE92" s="245">
        <f>IF(CE$32="",IF(CE$31="",(SUMIF(S!$HC$15:$HL$15,'Ciclo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Semaforico'!CE$30,O!$HC67:$HL67))*CE$31),(SUMIF(S!$HC$15:$HL$15,'Ciclo Semaforico'!CE$32,S!$HC67:$HL67)+SUMIF(N!$HC$15:$HL$15,'Ciclo Semaforico'!CE$32,N!$HC67:$HL67)+SUMIF(E!$HC$15:$HL$15,'Ciclo Semaforico'!CE$32,E!$HC67:$HL67)+SUMIF(O!$HC$15:$HL$15,'Ciclo Semaforico'!CE$32,O!$HC67:$HL67))-IF(CE$31="",(SUMIF(S!$HC$15:$HL$15,'Ciclo Semaforico'!CE$30,S!$HC67:$HL67)+SUMIF(N!$HC$15:$HL$15,'Ciclo Semaforico'!CE$30,N!$HC67:$HL67)+SUMIF(E!$HC$15:$HL$15,'Ciclo Semaforico'!CE$30,E!$HC67:$HL67)+SUMIF(O!$HC$15:$HL$15,'Ciclo Semaforico'!CE$30,O!$HC67:$HL67)),(SUMIF(S!$HC$15:$HL$15,'Ciclo Semaforico'!CE$30,S!$HC67:$HL67)+SUMIF(N!$HC$15:$HL$15,'Ciclo Semaforico'!CE$30,N!$HC67:$HL67)+SUMIF(E!$HC$15:$HL$15,'Ciclo Semaforico'!CE$30,E!$HC67:$HL67)+SUMIF(O!$HC$15:$HL$15,'Ciclo Semaforico'!CE$30,O!$HC67:$HL67))*CE$31))</f>
        <v>0</v>
      </c>
      <c r="CF92" s="245">
        <f>IF(CF$32="",IF(CF$31="",(SUMIF(S!$HC$15:$HL$15,'Ciclo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Semaforico'!CF$30,O!$HC67:$HL67))*CF$31),(SUMIF(S!$HC$15:$HL$15,'Ciclo Semaforico'!CF$32,S!$HC67:$HL67)+SUMIF(N!$HC$15:$HL$15,'Ciclo Semaforico'!CF$32,N!$HC67:$HL67)+SUMIF(E!$HC$15:$HL$15,'Ciclo Semaforico'!CF$32,E!$HC67:$HL67)+SUMIF(O!$HC$15:$HL$15,'Ciclo Semaforico'!CF$32,O!$HC67:$HL67))-IF(CF$31="",(SUMIF(S!$HC$15:$HL$15,'Ciclo Semaforico'!CF$30,S!$HC67:$HL67)+SUMIF(N!$HC$15:$HL$15,'Ciclo Semaforico'!CF$30,N!$HC67:$HL67)+SUMIF(E!$HC$15:$HL$15,'Ciclo Semaforico'!CF$30,E!$HC67:$HL67)+SUMIF(O!$HC$15:$HL$15,'Ciclo Semaforico'!CF$30,O!$HC67:$HL67)),(SUMIF(S!$HC$15:$HL$15,'Ciclo Semaforico'!CF$30,S!$HC67:$HL67)+SUMIF(N!$HC$15:$HL$15,'Ciclo Semaforico'!CF$30,N!$HC67:$HL67)+SUMIF(E!$HC$15:$HL$15,'Ciclo Semaforico'!CF$30,E!$HC67:$HL67)+SUMIF(O!$HC$15:$HL$15,'Ciclo Semaforico'!CF$30,O!$HC67:$HL67))*CF$31))</f>
        <v>0</v>
      </c>
      <c r="CG92" s="245">
        <f>IF(CG$32="",IF(CG$31="",(SUMIF(S!$HC$15:$HL$15,'Ciclo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Semaforico'!CG$30,O!$HC67:$HL67))*CG$31),(SUMIF(S!$HC$15:$HL$15,'Ciclo Semaforico'!CG$32,S!$HC67:$HL67)+SUMIF(N!$HC$15:$HL$15,'Ciclo Semaforico'!CG$32,N!$HC67:$HL67)+SUMIF(E!$HC$15:$HL$15,'Ciclo Semaforico'!CG$32,E!$HC67:$HL67)+SUMIF(O!$HC$15:$HL$15,'Ciclo Semaforico'!CG$32,O!$HC67:$HL67))-IF(CG$31="",(SUMIF(S!$HC$15:$HL$15,'Ciclo Semaforico'!CG$30,S!$HC67:$HL67)+SUMIF(N!$HC$15:$HL$15,'Ciclo Semaforico'!CG$30,N!$HC67:$HL67)+SUMIF(E!$HC$15:$HL$15,'Ciclo Semaforico'!CG$30,E!$HC67:$HL67)+SUMIF(O!$HC$15:$HL$15,'Ciclo Semaforico'!CG$30,O!$HC67:$HL67)),(SUMIF(S!$HC$15:$HL$15,'Ciclo Semaforico'!CG$30,S!$HC67:$HL67)+SUMIF(N!$HC$15:$HL$15,'Ciclo Semaforico'!CG$30,N!$HC67:$HL67)+SUMIF(E!$HC$15:$HL$15,'Ciclo Semaforico'!CG$30,E!$HC67:$HL67)+SUMIF(O!$HC$15:$HL$15,'Ciclo Semaforico'!CG$30,O!$HC67:$HL67))*CG$31))</f>
        <v>0</v>
      </c>
      <c r="CH92" s="246">
        <f>IF(CH$32="",IF(CH$31="",(SUMIF(S!$HC$15:$HL$15,'Ciclo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Semaforico'!CH$30,O!$HC67:$HL67))*CH$31),(SUMIF(S!$HC$15:$HL$15,'Ciclo Semaforico'!CH$32,S!$HC67:$HL67)+SUMIF(N!$HC$15:$HL$15,'Ciclo Semaforico'!CH$32,N!$HC67:$HL67)+SUMIF(E!$HC$15:$HL$15,'Ciclo Semaforico'!CH$32,E!$HC67:$HL67)+SUMIF(O!$HC$15:$HL$15,'Ciclo Semaforico'!CH$32,O!$HC67:$HL67))-IF(CH$31="",(SUMIF(S!$HC$15:$HL$15,'Ciclo Semaforico'!CH$30,S!$HC67:$HL67)+SUMIF(N!$HC$15:$HL$15,'Ciclo Semaforico'!CH$30,N!$HC67:$HL67)+SUMIF(E!$HC$15:$HL$15,'Ciclo Semaforico'!CH$30,E!$HC67:$HL67)+SUMIF(O!$HC$15:$HL$15,'Ciclo Semaforico'!CH$30,O!$HC67:$HL67)),(SUMIF(S!$HC$15:$HL$15,'Ciclo Semaforico'!CH$30,S!$HC67:$HL67)+SUMIF(N!$HC$15:$HL$15,'Ciclo Semaforico'!CH$30,N!$HC67:$HL67)+SUMIF(E!$HC$15:$HL$15,'Ciclo Semaforico'!CH$30,E!$HC67:$HL67)+SUMIF(O!$HC$15:$HL$15,'Ciclo Semaforico'!CH$30,O!$HC67:$HL67))*CH$31))</f>
        <v>0</v>
      </c>
      <c r="CI92" s="244">
        <f t="shared" si="208"/>
        <v>0</v>
      </c>
      <c r="CJ92" s="245">
        <f t="shared" si="209"/>
        <v>0</v>
      </c>
      <c r="CK92" s="245">
        <f t="shared" si="210"/>
        <v>0</v>
      </c>
      <c r="CL92" s="245">
        <f t="shared" si="211"/>
        <v>0</v>
      </c>
      <c r="CM92" s="245" t="e">
        <f t="shared" si="212"/>
        <v>#REF!</v>
      </c>
      <c r="CN92" s="245">
        <f t="shared" si="213"/>
        <v>0</v>
      </c>
      <c r="CO92" s="245">
        <f t="shared" si="214"/>
        <v>0</v>
      </c>
      <c r="CP92" s="245">
        <f t="shared" si="215"/>
        <v>0</v>
      </c>
      <c r="CQ92" s="245">
        <f t="shared" si="216"/>
        <v>0</v>
      </c>
      <c r="CR92" s="245">
        <f t="shared" si="217"/>
        <v>0</v>
      </c>
      <c r="CS92" s="245">
        <f t="shared" si="218"/>
        <v>0</v>
      </c>
      <c r="CT92" s="246">
        <f t="shared" si="219"/>
        <v>0</v>
      </c>
      <c r="CU92" s="244">
        <f t="shared" si="220"/>
        <v>0</v>
      </c>
      <c r="CV92" s="245">
        <f t="shared" si="221"/>
        <v>0</v>
      </c>
      <c r="CW92" s="245">
        <f t="shared" si="222"/>
        <v>0</v>
      </c>
      <c r="CX92" s="245">
        <f t="shared" si="223"/>
        <v>0</v>
      </c>
      <c r="CY92" s="245">
        <f t="shared" si="224"/>
        <v>0</v>
      </c>
      <c r="CZ92" s="245">
        <f t="shared" si="225"/>
        <v>0</v>
      </c>
      <c r="DA92" s="245">
        <f t="shared" si="226"/>
        <v>0</v>
      </c>
      <c r="DB92" s="245">
        <f t="shared" si="227"/>
        <v>0</v>
      </c>
      <c r="DC92" s="245">
        <f t="shared" si="228"/>
        <v>0</v>
      </c>
      <c r="DD92" s="245">
        <f t="shared" si="229"/>
        <v>0</v>
      </c>
      <c r="DE92" s="245">
        <f t="shared" si="230"/>
        <v>0</v>
      </c>
      <c r="DF92" s="246">
        <f t="shared" si="231"/>
        <v>0</v>
      </c>
      <c r="DG92" s="244" t="e">
        <f t="shared" si="232"/>
        <v>#REF!</v>
      </c>
      <c r="DH92" s="245" t="e">
        <f t="shared" si="233"/>
        <v>#REF!</v>
      </c>
      <c r="DI92" s="245" t="e">
        <f t="shared" si="234"/>
        <v>#REF!</v>
      </c>
      <c r="DJ92" s="245" t="e">
        <f t="shared" si="235"/>
        <v>#REF!</v>
      </c>
      <c r="DK92" s="245" t="e">
        <f t="shared" si="236"/>
        <v>#REF!</v>
      </c>
      <c r="DL92" s="245" t="e">
        <f t="shared" si="237"/>
        <v>#REF!</v>
      </c>
      <c r="DM92" s="245">
        <f t="shared" si="238"/>
        <v>0</v>
      </c>
      <c r="DN92" s="245">
        <f t="shared" si="239"/>
        <v>0</v>
      </c>
      <c r="DO92" s="245">
        <f t="shared" si="240"/>
        <v>0</v>
      </c>
      <c r="DP92" s="245">
        <f t="shared" si="241"/>
        <v>0</v>
      </c>
      <c r="DQ92" s="245">
        <f t="shared" si="242"/>
        <v>0</v>
      </c>
      <c r="DR92" s="246">
        <f t="shared" si="243"/>
        <v>0</v>
      </c>
      <c r="DS92" s="244">
        <f t="shared" si="244"/>
        <v>0</v>
      </c>
      <c r="DT92" s="245">
        <f t="shared" si="245"/>
        <v>0</v>
      </c>
      <c r="DU92" s="245">
        <f t="shared" si="246"/>
        <v>0</v>
      </c>
      <c r="DV92" s="245">
        <f t="shared" si="247"/>
        <v>0</v>
      </c>
      <c r="DW92" s="245">
        <f t="shared" si="248"/>
        <v>0</v>
      </c>
      <c r="DX92" s="245">
        <f t="shared" si="249"/>
        <v>0</v>
      </c>
      <c r="DY92" s="245">
        <f t="shared" si="250"/>
        <v>0</v>
      </c>
      <c r="DZ92" s="245">
        <f t="shared" si="251"/>
        <v>0</v>
      </c>
      <c r="EA92" s="245">
        <f t="shared" si="252"/>
        <v>0</v>
      </c>
      <c r="EB92" s="245">
        <f t="shared" si="253"/>
        <v>0</v>
      </c>
      <c r="EC92" s="245">
        <f t="shared" si="254"/>
        <v>0</v>
      </c>
      <c r="ED92" s="246">
        <f t="shared" si="255"/>
        <v>0</v>
      </c>
      <c r="EE92" s="244">
        <f t="shared" si="256"/>
        <v>0</v>
      </c>
      <c r="EF92" s="245">
        <f t="shared" si="257"/>
        <v>0</v>
      </c>
      <c r="EG92" s="245">
        <f t="shared" si="258"/>
        <v>0</v>
      </c>
      <c r="EH92" s="245">
        <f t="shared" si="259"/>
        <v>0</v>
      </c>
      <c r="EI92" s="245">
        <f t="shared" si="260"/>
        <v>0</v>
      </c>
      <c r="EJ92" s="245">
        <f t="shared" si="261"/>
        <v>0</v>
      </c>
      <c r="EK92" s="245">
        <f t="shared" si="262"/>
        <v>0</v>
      </c>
      <c r="EL92" s="245">
        <f t="shared" si="263"/>
        <v>0</v>
      </c>
      <c r="EM92" s="245">
        <f t="shared" si="264"/>
        <v>0</v>
      </c>
      <c r="EN92" s="245">
        <f t="shared" si="265"/>
        <v>0</v>
      </c>
      <c r="EO92" s="245">
        <f t="shared" si="266"/>
        <v>0</v>
      </c>
      <c r="EP92" s="246">
        <f t="shared" si="267"/>
        <v>0</v>
      </c>
      <c r="EQ92" s="255">
        <f t="shared" si="268"/>
        <v>0</v>
      </c>
      <c r="ER92" s="256">
        <f t="shared" si="269"/>
        <v>0</v>
      </c>
      <c r="ES92" s="256">
        <f t="shared" si="270"/>
        <v>0</v>
      </c>
      <c r="ET92" s="256">
        <f t="shared" si="271"/>
        <v>0</v>
      </c>
      <c r="EU92" s="256" t="e">
        <f t="shared" si="272"/>
        <v>#REF!</v>
      </c>
      <c r="EV92" s="256">
        <f t="shared" si="273"/>
        <v>0</v>
      </c>
      <c r="EW92" s="256">
        <f t="shared" si="274"/>
        <v>0</v>
      </c>
      <c r="EX92" s="256" t="str">
        <f t="shared" si="275"/>
        <v/>
      </c>
      <c r="EY92" s="256" t="str">
        <f t="shared" si="276"/>
        <v/>
      </c>
      <c r="EZ92" s="256" t="str">
        <f t="shared" si="277"/>
        <v/>
      </c>
      <c r="FA92" s="256" t="str">
        <f t="shared" si="278"/>
        <v/>
      </c>
      <c r="FB92" s="257" t="str">
        <f t="shared" si="279"/>
        <v/>
      </c>
      <c r="FC92" s="255">
        <f t="shared" si="280"/>
        <v>0</v>
      </c>
      <c r="FD92" s="256" t="str">
        <f t="shared" si="281"/>
        <v/>
      </c>
      <c r="FE92" s="256" t="str">
        <f t="shared" si="282"/>
        <v/>
      </c>
      <c r="FF92" s="256" t="str">
        <f t="shared" si="283"/>
        <v/>
      </c>
      <c r="FG92" s="256" t="str">
        <f t="shared" si="284"/>
        <v/>
      </c>
      <c r="FH92" s="256" t="str">
        <f t="shared" si="285"/>
        <v/>
      </c>
      <c r="FI92" s="256" t="str">
        <f t="shared" si="286"/>
        <v/>
      </c>
      <c r="FJ92" s="256" t="str">
        <f t="shared" si="287"/>
        <v/>
      </c>
      <c r="FK92" s="256" t="str">
        <f t="shared" si="288"/>
        <v/>
      </c>
      <c r="FL92" s="256" t="str">
        <f t="shared" si="289"/>
        <v/>
      </c>
      <c r="FM92" s="256" t="str">
        <f t="shared" si="290"/>
        <v/>
      </c>
      <c r="FN92" s="257" t="str">
        <f t="shared" si="291"/>
        <v/>
      </c>
      <c r="FO92" s="255" t="e">
        <f t="shared" si="292"/>
        <v>#REF!</v>
      </c>
      <c r="FP92" s="256" t="e">
        <f t="shared" si="293"/>
        <v>#REF!</v>
      </c>
      <c r="FQ92" s="256" t="e">
        <f t="shared" si="294"/>
        <v>#REF!</v>
      </c>
      <c r="FR92" s="256" t="e">
        <f t="shared" si="295"/>
        <v>#REF!</v>
      </c>
      <c r="FS92" s="256" t="e">
        <f t="shared" si="296"/>
        <v>#REF!</v>
      </c>
      <c r="FT92" s="256" t="e">
        <f t="shared" si="297"/>
        <v>#REF!</v>
      </c>
      <c r="FU92" s="256" t="str">
        <f t="shared" si="298"/>
        <v/>
      </c>
      <c r="FV92" s="256" t="str">
        <f t="shared" si="299"/>
        <v/>
      </c>
      <c r="FW92" s="256" t="str">
        <f t="shared" si="300"/>
        <v/>
      </c>
      <c r="FX92" s="256" t="str">
        <f t="shared" si="301"/>
        <v/>
      </c>
      <c r="FY92" s="256" t="str">
        <f t="shared" si="302"/>
        <v/>
      </c>
      <c r="FZ92" s="257" t="str">
        <f t="shared" si="303"/>
        <v/>
      </c>
      <c r="GA92" s="255" t="str">
        <f t="shared" si="304"/>
        <v/>
      </c>
      <c r="GB92" s="256" t="str">
        <f t="shared" si="305"/>
        <v/>
      </c>
      <c r="GC92" s="256" t="str">
        <f t="shared" si="306"/>
        <v/>
      </c>
      <c r="GD92" s="256" t="str">
        <f t="shared" si="307"/>
        <v/>
      </c>
      <c r="GE92" s="256" t="str">
        <f t="shared" si="308"/>
        <v/>
      </c>
      <c r="GF92" s="256" t="str">
        <f t="shared" si="309"/>
        <v/>
      </c>
      <c r="GG92" s="256" t="str">
        <f t="shared" si="310"/>
        <v/>
      </c>
      <c r="GH92" s="256" t="str">
        <f t="shared" si="311"/>
        <v/>
      </c>
      <c r="GI92" s="256" t="str">
        <f t="shared" si="312"/>
        <v/>
      </c>
      <c r="GJ92" s="256" t="str">
        <f t="shared" si="313"/>
        <v/>
      </c>
      <c r="GK92" s="256" t="str">
        <f t="shared" si="314"/>
        <v/>
      </c>
      <c r="GL92" s="257" t="str">
        <f t="shared" si="315"/>
        <v/>
      </c>
      <c r="GM92" s="255" t="str">
        <f t="shared" si="316"/>
        <v/>
      </c>
      <c r="GN92" s="256" t="str">
        <f t="shared" si="317"/>
        <v/>
      </c>
      <c r="GO92" s="256" t="str">
        <f t="shared" si="318"/>
        <v/>
      </c>
      <c r="GP92" s="256" t="str">
        <f t="shared" si="319"/>
        <v/>
      </c>
      <c r="GQ92" s="256" t="str">
        <f t="shared" si="320"/>
        <v/>
      </c>
      <c r="GR92" s="256" t="str">
        <f t="shared" si="321"/>
        <v/>
      </c>
      <c r="GS92" s="256" t="str">
        <f t="shared" si="322"/>
        <v/>
      </c>
      <c r="GT92" s="256" t="str">
        <f t="shared" si="323"/>
        <v/>
      </c>
      <c r="GU92" s="256" t="str">
        <f t="shared" si="324"/>
        <v/>
      </c>
      <c r="GV92" s="256" t="str">
        <f t="shared" si="325"/>
        <v/>
      </c>
      <c r="GW92" s="256" t="str">
        <f t="shared" si="326"/>
        <v/>
      </c>
      <c r="GX92" s="257" t="str">
        <f t="shared" si="327"/>
        <v/>
      </c>
      <c r="GY92" s="252">
        <f t="shared" si="332"/>
        <v>0</v>
      </c>
      <c r="GZ92" s="253" t="e">
        <f t="shared" si="332"/>
        <v>#REF!</v>
      </c>
      <c r="HA92" s="253">
        <f t="shared" si="332"/>
        <v>0</v>
      </c>
      <c r="HB92" s="253">
        <f t="shared" si="332"/>
        <v>0</v>
      </c>
      <c r="HC92" s="253">
        <f t="shared" si="332"/>
        <v>0</v>
      </c>
      <c r="HD92" s="253">
        <f t="shared" si="332"/>
        <v>0</v>
      </c>
      <c r="HE92" s="253">
        <f t="shared" si="332"/>
        <v>0</v>
      </c>
      <c r="HF92" s="254">
        <f t="shared" si="332"/>
        <v>0</v>
      </c>
      <c r="HG92" s="252">
        <f t="shared" si="333"/>
        <v>0</v>
      </c>
      <c r="HH92" s="253">
        <f t="shared" si="333"/>
        <v>0</v>
      </c>
      <c r="HI92" s="253">
        <f t="shared" si="333"/>
        <v>0</v>
      </c>
      <c r="HJ92" s="253">
        <f t="shared" si="333"/>
        <v>0</v>
      </c>
      <c r="HK92" s="253">
        <f t="shared" si="333"/>
        <v>0</v>
      </c>
      <c r="HL92" s="253">
        <f t="shared" si="333"/>
        <v>0</v>
      </c>
      <c r="HM92" s="253">
        <f t="shared" si="333"/>
        <v>0</v>
      </c>
      <c r="HN92" s="254">
        <f t="shared" si="333"/>
        <v>0</v>
      </c>
      <c r="HO92" s="252" t="e">
        <f t="shared" si="334"/>
        <v>#REF!</v>
      </c>
      <c r="HP92" s="253" t="e">
        <f t="shared" si="334"/>
        <v>#REF!</v>
      </c>
      <c r="HQ92" s="253">
        <f t="shared" si="334"/>
        <v>0</v>
      </c>
      <c r="HR92" s="253">
        <f t="shared" si="334"/>
        <v>0</v>
      </c>
      <c r="HS92" s="253">
        <f t="shared" si="334"/>
        <v>0</v>
      </c>
      <c r="HT92" s="253">
        <f t="shared" si="334"/>
        <v>0</v>
      </c>
      <c r="HU92" s="253">
        <f t="shared" si="334"/>
        <v>0</v>
      </c>
      <c r="HV92" s="254">
        <f t="shared" si="334"/>
        <v>0</v>
      </c>
      <c r="HW92" s="252">
        <f t="shared" si="335"/>
        <v>0</v>
      </c>
      <c r="HX92" s="253">
        <f t="shared" si="335"/>
        <v>0</v>
      </c>
      <c r="HY92" s="253">
        <f t="shared" si="335"/>
        <v>0</v>
      </c>
      <c r="HZ92" s="253">
        <f t="shared" si="335"/>
        <v>0</v>
      </c>
      <c r="IA92" s="253">
        <f t="shared" si="335"/>
        <v>0</v>
      </c>
      <c r="IB92" s="253">
        <f t="shared" si="335"/>
        <v>0</v>
      </c>
      <c r="IC92" s="253">
        <f t="shared" si="335"/>
        <v>0</v>
      </c>
      <c r="ID92" s="254">
        <f t="shared" si="335"/>
        <v>0</v>
      </c>
      <c r="IE92" s="252">
        <f t="shared" si="336"/>
        <v>0</v>
      </c>
      <c r="IF92" s="253">
        <f t="shared" si="336"/>
        <v>0</v>
      </c>
      <c r="IG92" s="253">
        <f t="shared" si="336"/>
        <v>0</v>
      </c>
      <c r="IH92" s="253">
        <f t="shared" si="336"/>
        <v>0</v>
      </c>
      <c r="II92" s="253">
        <f t="shared" si="336"/>
        <v>0</v>
      </c>
      <c r="IJ92" s="253">
        <f t="shared" si="336"/>
        <v>0</v>
      </c>
      <c r="IK92" s="253">
        <f t="shared" si="336"/>
        <v>0</v>
      </c>
      <c r="IL92" s="254">
        <f t="shared" si="336"/>
        <v>0</v>
      </c>
      <c r="IM92" s="255" t="e">
        <f t="shared" si="203"/>
        <v>#REF!</v>
      </c>
      <c r="IN92" s="256">
        <f t="shared" si="204"/>
        <v>0</v>
      </c>
      <c r="IO92" s="256" t="e">
        <f t="shared" si="205"/>
        <v>#REF!</v>
      </c>
      <c r="IP92" s="256">
        <f t="shared" si="206"/>
        <v>0</v>
      </c>
      <c r="IQ92" s="257">
        <f t="shared" si="207"/>
        <v>0</v>
      </c>
      <c r="IR92" s="404" t="e">
        <f t="shared" si="195"/>
        <v>#REF!</v>
      </c>
      <c r="IS92" s="250">
        <f t="shared" si="202"/>
        <v>15</v>
      </c>
      <c r="IT92" s="258" t="e">
        <f t="shared" si="328"/>
        <v>#REF!</v>
      </c>
      <c r="IU92" s="664">
        <v>2400</v>
      </c>
      <c r="IV92" s="409">
        <v>4</v>
      </c>
      <c r="IW92" s="648" t="s">
        <v>230</v>
      </c>
      <c r="IX92" s="649" t="e">
        <f t="shared" si="196"/>
        <v>#REF!</v>
      </c>
      <c r="IY92" s="650" t="e">
        <f t="shared" si="329"/>
        <v>#REF!</v>
      </c>
      <c r="IZ92" s="651">
        <v>3</v>
      </c>
      <c r="JA92" s="652">
        <v>2</v>
      </c>
      <c r="JB92" s="650" t="e">
        <f t="shared" si="330"/>
        <v>#REF!</v>
      </c>
      <c r="JC92" s="651">
        <f t="shared" si="337"/>
        <v>3</v>
      </c>
      <c r="JD92" s="652">
        <f t="shared" si="337"/>
        <v>2</v>
      </c>
      <c r="JE92" s="653" t="e">
        <f t="shared" si="331"/>
        <v>#REF!</v>
      </c>
      <c r="JF92" s="654">
        <v>3</v>
      </c>
      <c r="JG92" s="652">
        <v>2</v>
      </c>
      <c r="JH92" s="653"/>
      <c r="JI92" s="654"/>
      <c r="JJ92" s="655"/>
      <c r="JK92" s="418"/>
      <c r="JL92" s="419"/>
      <c r="JM92" s="420"/>
      <c r="JN92" s="662">
        <v>1</v>
      </c>
      <c r="JO92" s="662">
        <v>1.4</v>
      </c>
      <c r="JP92" s="662">
        <v>1</v>
      </c>
      <c r="JQ92" s="662">
        <v>1</v>
      </c>
      <c r="JR92" s="663">
        <v>1</v>
      </c>
      <c r="JS92" s="658" t="e">
        <f t="shared" si="201"/>
        <v>#REF!</v>
      </c>
    </row>
    <row r="93" spans="25:279" ht="20.100000000000001" hidden="1" customHeight="1">
      <c r="Y93" s="380" t="e">
        <f>N!IK68</f>
        <v>#REF!</v>
      </c>
      <c r="Z93" s="377" t="s">
        <v>50</v>
      </c>
      <c r="AA93" s="244">
        <f>IF(AA$32="",IF(AA$31="",(SUMIF(S!$HC$15:$HL$15,'Ciclo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Semaforico'!AA$30,O!$HC68:$HL68))*AA$31),(SUMIF(S!$HC$15:$HL$15,'Ciclo Semaforico'!AA$32,S!$HC68:$HL68)+SUMIF(N!$HC$15:$HL$15,'Ciclo Semaforico'!AA$32,N!$HC68:$HL68)+SUMIF(E!$HC$15:$HL$15,'Ciclo Semaforico'!AA$32,E!$HC68:$HL68)+SUMIF(O!$HC$15:$HL$15,'Ciclo Semaforico'!AA$32,O!$HC68:$HL68))-IF(AA$31="",(SUMIF(S!$HC$15:$HL$15,'Ciclo Semaforico'!AA$30,S!$HC68:$HL68)+SUMIF(N!$HC$15:$HL$15,'Ciclo Semaforico'!AA$30,N!$HC68:$HL68)+SUMIF(E!$HC$15:$HL$15,'Ciclo Semaforico'!AA$30,E!$HC68:$HL68)+SUMIF(O!$HC$15:$HL$15,'Ciclo Semaforico'!AA$30,O!$HC68:$HL68)),(SUMIF(S!$HC$15:$HL$15,'Ciclo Semaforico'!AA$30,S!$HC68:$HL68)+SUMIF(N!$HC$15:$HL$15,'Ciclo Semaforico'!AA$30,N!$HC68:$HL68)+SUMIF(E!$HC$15:$HL$15,'Ciclo Semaforico'!AA$30,E!$HC68:$HL68)+SUMIF(O!$HC$15:$HL$15,'Ciclo Semaforico'!AA$30,O!$HC68:$HL68))*AA$31))</f>
        <v>0</v>
      </c>
      <c r="AB93" s="245">
        <f>IF(AB$32="",IF(AB$31="",(SUMIF(S!$HC$15:$HL$15,'Ciclo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Semaforico'!AB$30,O!$HC68:$HL68))*AB$31),(SUMIF(S!$HC$15:$HL$15,'Ciclo Semaforico'!AB$32,S!$HC68:$HL68)+SUMIF(N!$HC$15:$HL$15,'Ciclo Semaforico'!AB$32,N!$HC68:$HL68)+SUMIF(E!$HC$15:$HL$15,'Ciclo Semaforico'!AB$32,E!$HC68:$HL68)+SUMIF(O!$HC$15:$HL$15,'Ciclo Semaforico'!AB$32,O!$HC68:$HL68))-IF(AB$31="",(SUMIF(S!$HC$15:$HL$15,'Ciclo Semaforico'!AB$30,S!$HC68:$HL68)+SUMIF(N!$HC$15:$HL$15,'Ciclo Semaforico'!AB$30,N!$HC68:$HL68)+SUMIF(E!$HC$15:$HL$15,'Ciclo Semaforico'!AB$30,E!$HC68:$HL68)+SUMIF(O!$HC$15:$HL$15,'Ciclo Semaforico'!AB$30,O!$HC68:$HL68)),(SUMIF(S!$HC$15:$HL$15,'Ciclo Semaforico'!AB$30,S!$HC68:$HL68)+SUMIF(N!$HC$15:$HL$15,'Ciclo Semaforico'!AB$30,N!$HC68:$HL68)+SUMIF(E!$HC$15:$HL$15,'Ciclo Semaforico'!AB$30,E!$HC68:$HL68)+SUMIF(O!$HC$15:$HL$15,'Ciclo Semaforico'!AB$30,O!$HC68:$HL68))*AB$31))</f>
        <v>0</v>
      </c>
      <c r="AC93" s="245">
        <f>IF(AC$32="",IF(AC$31="",(SUMIF(S!$HC$15:$HL$15,'Ciclo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Semaforico'!AC$30,O!$HC68:$HL68))*AC$31),(SUMIF(S!$HC$15:$HL$15,'Ciclo Semaforico'!AC$32,S!$HC68:$HL68)+SUMIF(N!$HC$15:$HL$15,'Ciclo Semaforico'!AC$32,N!$HC68:$HL68)+SUMIF(E!$HC$15:$HL$15,'Ciclo Semaforico'!AC$32,E!$HC68:$HL68)+SUMIF(O!$HC$15:$HL$15,'Ciclo Semaforico'!AC$32,O!$HC68:$HL68))-IF(AC$31="",(SUMIF(S!$HC$15:$HL$15,'Ciclo Semaforico'!AC$30,S!$HC68:$HL68)+SUMIF(N!$HC$15:$HL$15,'Ciclo Semaforico'!AC$30,N!$HC68:$HL68)+SUMIF(E!$HC$15:$HL$15,'Ciclo Semaforico'!AC$30,E!$HC68:$HL68)+SUMIF(O!$HC$15:$HL$15,'Ciclo Semaforico'!AC$30,O!$HC68:$HL68)),(SUMIF(S!$HC$15:$HL$15,'Ciclo Semaforico'!AC$30,S!$HC68:$HL68)+SUMIF(N!$HC$15:$HL$15,'Ciclo Semaforico'!AC$30,N!$HC68:$HL68)+SUMIF(E!$HC$15:$HL$15,'Ciclo Semaforico'!AC$30,E!$HC68:$HL68)+SUMIF(O!$HC$15:$HL$15,'Ciclo Semaforico'!AC$30,O!$HC68:$HL68))*AC$31))</f>
        <v>0</v>
      </c>
      <c r="AD93" s="245">
        <f>IF(AD$32="",IF(AD$31="",(SUMIF(S!$HC$15:$HL$15,'Ciclo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Semaforico'!AD$30,O!$HC68:$HL68))*AD$31),(SUMIF(S!$HC$15:$HL$15,'Ciclo Semaforico'!AD$32,S!$HC68:$HL68)+SUMIF(N!$HC$15:$HL$15,'Ciclo Semaforico'!AD$32,N!$HC68:$HL68)+SUMIF(E!$HC$15:$HL$15,'Ciclo Semaforico'!AD$32,E!$HC68:$HL68)+SUMIF(O!$HC$15:$HL$15,'Ciclo Semaforico'!AD$32,O!$HC68:$HL68))-IF(AD$31="",(SUMIF(S!$HC$15:$HL$15,'Ciclo Semaforico'!AD$30,S!$HC68:$HL68)+SUMIF(N!$HC$15:$HL$15,'Ciclo Semaforico'!AD$30,N!$HC68:$HL68)+SUMIF(E!$HC$15:$HL$15,'Ciclo Semaforico'!AD$30,E!$HC68:$HL68)+SUMIF(O!$HC$15:$HL$15,'Ciclo Semaforico'!AD$30,O!$HC68:$HL68)),(SUMIF(S!$HC$15:$HL$15,'Ciclo Semaforico'!AD$30,S!$HC68:$HL68)+SUMIF(N!$HC$15:$HL$15,'Ciclo Semaforico'!AD$30,N!$HC68:$HL68)+SUMIF(E!$HC$15:$HL$15,'Ciclo Semaforico'!AD$30,E!$HC68:$HL68)+SUMIF(O!$HC$15:$HL$15,'Ciclo Semaforico'!AD$30,O!$HC68:$HL68))*AD$31))</f>
        <v>0</v>
      </c>
      <c r="AE93" s="245" t="e">
        <f>IF(AE$32="",IF(AE$31="",(SUMIF(S!$HC$15:$HL$15,'Ciclo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Semaforico'!AE$30,O!$HC68:$HL68))*AE$31),(SUMIF(S!$HC$15:$HL$15,'Ciclo Semaforico'!AE$32,S!$HC68:$HL68)+SUMIF(N!$HC$15:$HL$15,'Ciclo Semaforico'!AE$32,N!$HC68:$HL68)+SUMIF(E!$HC$15:$HL$15,'Ciclo Semaforico'!AE$32,E!$HC68:$HL68)+SUMIF(O!$HC$15:$HL$15,'Ciclo Semaforico'!AE$32,O!$HC68:$HL68))-IF(AE$31="",(SUMIF(S!$HC$15:$HL$15,'Ciclo Semaforico'!AE$30,S!$HC68:$HL68)+SUMIF(N!$HC$15:$HL$15,'Ciclo Semaforico'!AE$30,N!$HC68:$HL68)+SUMIF(E!$HC$15:$HL$15,'Ciclo Semaforico'!AE$30,E!$HC68:$HL68)+SUMIF(O!$HC$15:$HL$15,'Ciclo Semaforico'!AE$30,O!$HC68:$HL68)),(SUMIF(S!$HC$15:$HL$15,'Ciclo Semaforico'!AE$30,S!$HC68:$HL68)+SUMIF(N!$HC$15:$HL$15,'Ciclo Semaforico'!AE$30,N!$HC68:$HL68)+SUMIF(E!$HC$15:$HL$15,'Ciclo Semaforico'!AE$30,E!$HC68:$HL68)+SUMIF(O!$HC$15:$HL$15,'Ciclo Semaforico'!AE$30,O!$HC68:$HL68))*AE$31))</f>
        <v>#REF!</v>
      </c>
      <c r="AF93" s="245">
        <f>IF(AF$32="",IF(AF$31="",(SUMIF(S!$HC$15:$HL$15,'Ciclo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Semaforico'!AF$30,O!$HC68:$HL68))*AF$31),(SUMIF(S!$HC$15:$HL$15,'Ciclo Semaforico'!AF$32,S!$HC68:$HL68)+SUMIF(N!$HC$15:$HL$15,'Ciclo Semaforico'!AF$32,N!$HC68:$HL68)+SUMIF(E!$HC$15:$HL$15,'Ciclo Semaforico'!AF$32,E!$HC68:$HL68)+SUMIF(O!$HC$15:$HL$15,'Ciclo Semaforico'!AF$32,O!$HC68:$HL68))-IF(AF$31="",(SUMIF(S!$HC$15:$HL$15,'Ciclo Semaforico'!AF$30,S!$HC68:$HL68)+SUMIF(N!$HC$15:$HL$15,'Ciclo Semaforico'!AF$30,N!$HC68:$HL68)+SUMIF(E!$HC$15:$HL$15,'Ciclo Semaforico'!AF$30,E!$HC68:$HL68)+SUMIF(O!$HC$15:$HL$15,'Ciclo Semaforico'!AF$30,O!$HC68:$HL68)),(SUMIF(S!$HC$15:$HL$15,'Ciclo Semaforico'!AF$30,S!$HC68:$HL68)+SUMIF(N!$HC$15:$HL$15,'Ciclo Semaforico'!AF$30,N!$HC68:$HL68)+SUMIF(E!$HC$15:$HL$15,'Ciclo Semaforico'!AF$30,E!$HC68:$HL68)+SUMIF(O!$HC$15:$HL$15,'Ciclo Semaforico'!AF$30,O!$HC68:$HL68))*AF$31))</f>
        <v>0</v>
      </c>
      <c r="AG93" s="245">
        <f>IF(AG$32="",IF(AG$31="",(SUMIF(S!$HC$15:$HL$15,'Ciclo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Semaforico'!AG$30,O!$HC68:$HL68))*AG$31),(SUMIF(S!$HC$15:$HL$15,'Ciclo Semaforico'!AG$32,S!$HC68:$HL68)+SUMIF(N!$HC$15:$HL$15,'Ciclo Semaforico'!AG$32,N!$HC68:$HL68)+SUMIF(E!$HC$15:$HL$15,'Ciclo Semaforico'!AG$32,E!$HC68:$HL68)+SUMIF(O!$HC$15:$HL$15,'Ciclo Semaforico'!AG$32,O!$HC68:$HL68))-IF(AG$31="",(SUMIF(S!$HC$15:$HL$15,'Ciclo Semaforico'!AG$30,S!$HC68:$HL68)+SUMIF(N!$HC$15:$HL$15,'Ciclo Semaforico'!AG$30,N!$HC68:$HL68)+SUMIF(E!$HC$15:$HL$15,'Ciclo Semaforico'!AG$30,E!$HC68:$HL68)+SUMIF(O!$HC$15:$HL$15,'Ciclo Semaforico'!AG$30,O!$HC68:$HL68)),(SUMIF(S!$HC$15:$HL$15,'Ciclo Semaforico'!AG$30,S!$HC68:$HL68)+SUMIF(N!$HC$15:$HL$15,'Ciclo Semaforico'!AG$30,N!$HC68:$HL68)+SUMIF(E!$HC$15:$HL$15,'Ciclo Semaforico'!AG$30,E!$HC68:$HL68)+SUMIF(O!$HC$15:$HL$15,'Ciclo Semaforico'!AG$30,O!$HC68:$HL68))*AG$31))</f>
        <v>0</v>
      </c>
      <c r="AH93" s="245">
        <f>IF(AH$32="",IF(AH$31="",(SUMIF(S!$HC$15:$HL$15,'Ciclo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Semaforico'!AH$30,O!$HC68:$HL68))*AH$31),(SUMIF(S!$HC$15:$HL$15,'Ciclo Semaforico'!AH$32,S!$HC68:$HL68)+SUMIF(N!$HC$15:$HL$15,'Ciclo Semaforico'!AH$32,N!$HC68:$HL68)+SUMIF(E!$HC$15:$HL$15,'Ciclo Semaforico'!AH$32,E!$HC68:$HL68)+SUMIF(O!$HC$15:$HL$15,'Ciclo Semaforico'!AH$32,O!$HC68:$HL68))-IF(AH$31="",(SUMIF(S!$HC$15:$HL$15,'Ciclo Semaforico'!AH$30,S!$HC68:$HL68)+SUMIF(N!$HC$15:$HL$15,'Ciclo Semaforico'!AH$30,N!$HC68:$HL68)+SUMIF(E!$HC$15:$HL$15,'Ciclo Semaforico'!AH$30,E!$HC68:$HL68)+SUMIF(O!$HC$15:$HL$15,'Ciclo Semaforico'!AH$30,O!$HC68:$HL68)),(SUMIF(S!$HC$15:$HL$15,'Ciclo Semaforico'!AH$30,S!$HC68:$HL68)+SUMIF(N!$HC$15:$HL$15,'Ciclo Semaforico'!AH$30,N!$HC68:$HL68)+SUMIF(E!$HC$15:$HL$15,'Ciclo Semaforico'!AH$30,E!$HC68:$HL68)+SUMIF(O!$HC$15:$HL$15,'Ciclo Semaforico'!AH$30,O!$HC68:$HL68))*AH$31))</f>
        <v>0</v>
      </c>
      <c r="AI93" s="245">
        <f>IF(AI$32="",IF(AI$31="",(SUMIF(S!$HC$15:$HL$15,'Ciclo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Semaforico'!AI$30,O!$HC68:$HL68))*AI$31),(SUMIF(S!$HC$15:$HL$15,'Ciclo Semaforico'!AI$32,S!$HC68:$HL68)+SUMIF(N!$HC$15:$HL$15,'Ciclo Semaforico'!AI$32,N!$HC68:$HL68)+SUMIF(E!$HC$15:$HL$15,'Ciclo Semaforico'!AI$32,E!$HC68:$HL68)+SUMIF(O!$HC$15:$HL$15,'Ciclo Semaforico'!AI$32,O!$HC68:$HL68))-IF(AI$31="",(SUMIF(S!$HC$15:$HL$15,'Ciclo Semaforico'!AI$30,S!$HC68:$HL68)+SUMIF(N!$HC$15:$HL$15,'Ciclo Semaforico'!AI$30,N!$HC68:$HL68)+SUMIF(E!$HC$15:$HL$15,'Ciclo Semaforico'!AI$30,E!$HC68:$HL68)+SUMIF(O!$HC$15:$HL$15,'Ciclo Semaforico'!AI$30,O!$HC68:$HL68)),(SUMIF(S!$HC$15:$HL$15,'Ciclo Semaforico'!AI$30,S!$HC68:$HL68)+SUMIF(N!$HC$15:$HL$15,'Ciclo Semaforico'!AI$30,N!$HC68:$HL68)+SUMIF(E!$HC$15:$HL$15,'Ciclo Semaforico'!AI$30,E!$HC68:$HL68)+SUMIF(O!$HC$15:$HL$15,'Ciclo Semaforico'!AI$30,O!$HC68:$HL68))*AI$31))</f>
        <v>0</v>
      </c>
      <c r="AJ93" s="245">
        <f>IF(AJ$32="",IF(AJ$31="",(SUMIF(S!$HC$15:$HL$15,'Ciclo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Semaforico'!AJ$30,O!$HC68:$HL68))*AJ$31),(SUMIF(S!$HC$15:$HL$15,'Ciclo Semaforico'!AJ$32,S!$HC68:$HL68)+SUMIF(N!$HC$15:$HL$15,'Ciclo Semaforico'!AJ$32,N!$HC68:$HL68)+SUMIF(E!$HC$15:$HL$15,'Ciclo Semaforico'!AJ$32,E!$HC68:$HL68)+SUMIF(O!$HC$15:$HL$15,'Ciclo Semaforico'!AJ$32,O!$HC68:$HL68))-IF(AJ$31="",(SUMIF(S!$HC$15:$HL$15,'Ciclo Semaforico'!AJ$30,S!$HC68:$HL68)+SUMIF(N!$HC$15:$HL$15,'Ciclo Semaforico'!AJ$30,N!$HC68:$HL68)+SUMIF(E!$HC$15:$HL$15,'Ciclo Semaforico'!AJ$30,E!$HC68:$HL68)+SUMIF(O!$HC$15:$HL$15,'Ciclo Semaforico'!AJ$30,O!$HC68:$HL68)),(SUMIF(S!$HC$15:$HL$15,'Ciclo Semaforico'!AJ$30,S!$HC68:$HL68)+SUMIF(N!$HC$15:$HL$15,'Ciclo Semaforico'!AJ$30,N!$HC68:$HL68)+SUMIF(E!$HC$15:$HL$15,'Ciclo Semaforico'!AJ$30,E!$HC68:$HL68)+SUMIF(O!$HC$15:$HL$15,'Ciclo Semaforico'!AJ$30,O!$HC68:$HL68))*AJ$31))</f>
        <v>0</v>
      </c>
      <c r="AK93" s="245">
        <f>IF(AK$32="",IF(AK$31="",(SUMIF(S!$HC$15:$HL$15,'Ciclo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Semaforico'!AK$30,O!$HC68:$HL68))*AK$31),(SUMIF(S!$HC$15:$HL$15,'Ciclo Semaforico'!AK$32,S!$HC68:$HL68)+SUMIF(N!$HC$15:$HL$15,'Ciclo Semaforico'!AK$32,N!$HC68:$HL68)+SUMIF(E!$HC$15:$HL$15,'Ciclo Semaforico'!AK$32,E!$HC68:$HL68)+SUMIF(O!$HC$15:$HL$15,'Ciclo Semaforico'!AK$32,O!$HC68:$HL68))-IF(AK$31="",(SUMIF(S!$HC$15:$HL$15,'Ciclo Semaforico'!AK$30,S!$HC68:$HL68)+SUMIF(N!$HC$15:$HL$15,'Ciclo Semaforico'!AK$30,N!$HC68:$HL68)+SUMIF(E!$HC$15:$HL$15,'Ciclo Semaforico'!AK$30,E!$HC68:$HL68)+SUMIF(O!$HC$15:$HL$15,'Ciclo Semaforico'!AK$30,O!$HC68:$HL68)),(SUMIF(S!$HC$15:$HL$15,'Ciclo Semaforico'!AK$30,S!$HC68:$HL68)+SUMIF(N!$HC$15:$HL$15,'Ciclo Semaforico'!AK$30,N!$HC68:$HL68)+SUMIF(E!$HC$15:$HL$15,'Ciclo Semaforico'!AK$30,E!$HC68:$HL68)+SUMIF(O!$HC$15:$HL$15,'Ciclo Semaforico'!AK$30,O!$HC68:$HL68))*AK$31))</f>
        <v>0</v>
      </c>
      <c r="AL93" s="246">
        <f>IF(AL$32="",IF(AL$31="",(SUMIF(S!$HC$15:$HL$15,'Ciclo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Semaforico'!AL$30,O!$HC68:$HL68))*AL$31),(SUMIF(S!$HC$15:$HL$15,'Ciclo Semaforico'!AL$32,S!$HC68:$HL68)+SUMIF(N!$HC$15:$HL$15,'Ciclo Semaforico'!AL$32,N!$HC68:$HL68)+SUMIF(E!$HC$15:$HL$15,'Ciclo Semaforico'!AL$32,E!$HC68:$HL68)+SUMIF(O!$HC$15:$HL$15,'Ciclo Semaforico'!AL$32,O!$HC68:$HL68))-IF(AL$31="",(SUMIF(S!$HC$15:$HL$15,'Ciclo Semaforico'!AL$30,S!$HC68:$HL68)+SUMIF(N!$HC$15:$HL$15,'Ciclo Semaforico'!AL$30,N!$HC68:$HL68)+SUMIF(E!$HC$15:$HL$15,'Ciclo Semaforico'!AL$30,E!$HC68:$HL68)+SUMIF(O!$HC$15:$HL$15,'Ciclo Semaforico'!AL$30,O!$HC68:$HL68)),(SUMIF(S!$HC$15:$HL$15,'Ciclo Semaforico'!AL$30,S!$HC68:$HL68)+SUMIF(N!$HC$15:$HL$15,'Ciclo Semaforico'!AL$30,N!$HC68:$HL68)+SUMIF(E!$HC$15:$HL$15,'Ciclo Semaforico'!AL$30,E!$HC68:$HL68)+SUMIF(O!$HC$15:$HL$15,'Ciclo Semaforico'!AL$30,O!$HC68:$HL68))*AL$31))</f>
        <v>0</v>
      </c>
      <c r="AM93" s="244">
        <f>IF(AM$32="",IF(AM$31="",(SUMIF(S!$HC$15:$HL$15,'Ciclo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Semaforico'!AM$30,O!$HC68:$HL68))*AM$31),(SUMIF(S!$HC$15:$HL$15,'Ciclo Semaforico'!AM$32,S!$HC68:$HL68)+SUMIF(N!$HC$15:$HL$15,'Ciclo Semaforico'!AM$32,N!$HC68:$HL68)+SUMIF(E!$HC$15:$HL$15,'Ciclo Semaforico'!AM$32,E!$HC68:$HL68)+SUMIF(O!$HC$15:$HL$15,'Ciclo Semaforico'!AM$32,O!$HC68:$HL68))-IF(AM$31="",(SUMIF(S!$HC$15:$HL$15,'Ciclo Semaforico'!AM$30,S!$HC68:$HL68)+SUMIF(N!$HC$15:$HL$15,'Ciclo Semaforico'!AM$30,N!$HC68:$HL68)+SUMIF(E!$HC$15:$HL$15,'Ciclo Semaforico'!AM$30,E!$HC68:$HL68)+SUMIF(O!$HC$15:$HL$15,'Ciclo Semaforico'!AM$30,O!$HC68:$HL68)),(SUMIF(S!$HC$15:$HL$15,'Ciclo Semaforico'!AM$30,S!$HC68:$HL68)+SUMIF(N!$HC$15:$HL$15,'Ciclo Semaforico'!AM$30,N!$HC68:$HL68)+SUMIF(E!$HC$15:$HL$15,'Ciclo Semaforico'!AM$30,E!$HC68:$HL68)+SUMIF(O!$HC$15:$HL$15,'Ciclo Semaforico'!AM$30,O!$HC68:$HL68))*AM$31))</f>
        <v>0</v>
      </c>
      <c r="AN93" s="245">
        <f>IF(AN$32="",IF(AN$31="",(SUMIF(S!$HC$15:$HL$15,'Ciclo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Semaforico'!AN$30,O!$HC68:$HL68))*AN$31),(SUMIF(S!$HC$15:$HL$15,'Ciclo Semaforico'!AN$32,S!$HC68:$HL68)+SUMIF(N!$HC$15:$HL$15,'Ciclo Semaforico'!AN$32,N!$HC68:$HL68)+SUMIF(E!$HC$15:$HL$15,'Ciclo Semaforico'!AN$32,E!$HC68:$HL68)+SUMIF(O!$HC$15:$HL$15,'Ciclo Semaforico'!AN$32,O!$HC68:$HL68))-IF(AN$31="",(SUMIF(S!$HC$15:$HL$15,'Ciclo Semaforico'!AN$30,S!$HC68:$HL68)+SUMIF(N!$HC$15:$HL$15,'Ciclo Semaforico'!AN$30,N!$HC68:$HL68)+SUMIF(E!$HC$15:$HL$15,'Ciclo Semaforico'!AN$30,E!$HC68:$HL68)+SUMIF(O!$HC$15:$HL$15,'Ciclo Semaforico'!AN$30,O!$HC68:$HL68)),(SUMIF(S!$HC$15:$HL$15,'Ciclo Semaforico'!AN$30,S!$HC68:$HL68)+SUMIF(N!$HC$15:$HL$15,'Ciclo Semaforico'!AN$30,N!$HC68:$HL68)+SUMIF(E!$HC$15:$HL$15,'Ciclo Semaforico'!AN$30,E!$HC68:$HL68)+SUMIF(O!$HC$15:$HL$15,'Ciclo Semaforico'!AN$30,O!$HC68:$HL68))*AN$31))</f>
        <v>0</v>
      </c>
      <c r="AO93" s="245">
        <f>IF(AO$32="",IF(AO$31="",(SUMIF(S!$HC$15:$HL$15,'Ciclo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Semaforico'!AO$30,O!$HC68:$HL68))*AO$31),(SUMIF(S!$HC$15:$HL$15,'Ciclo Semaforico'!AO$32,S!$HC68:$HL68)+SUMIF(N!$HC$15:$HL$15,'Ciclo Semaforico'!AO$32,N!$HC68:$HL68)+SUMIF(E!$HC$15:$HL$15,'Ciclo Semaforico'!AO$32,E!$HC68:$HL68)+SUMIF(O!$HC$15:$HL$15,'Ciclo Semaforico'!AO$32,O!$HC68:$HL68))-IF(AO$31="",(SUMIF(S!$HC$15:$HL$15,'Ciclo Semaforico'!AO$30,S!$HC68:$HL68)+SUMIF(N!$HC$15:$HL$15,'Ciclo Semaforico'!AO$30,N!$HC68:$HL68)+SUMIF(E!$HC$15:$HL$15,'Ciclo Semaforico'!AO$30,E!$HC68:$HL68)+SUMIF(O!$HC$15:$HL$15,'Ciclo Semaforico'!AO$30,O!$HC68:$HL68)),(SUMIF(S!$HC$15:$HL$15,'Ciclo Semaforico'!AO$30,S!$HC68:$HL68)+SUMIF(N!$HC$15:$HL$15,'Ciclo Semaforico'!AO$30,N!$HC68:$HL68)+SUMIF(E!$HC$15:$HL$15,'Ciclo Semaforico'!AO$30,E!$HC68:$HL68)+SUMIF(O!$HC$15:$HL$15,'Ciclo Semaforico'!AO$30,O!$HC68:$HL68))*AO$31))</f>
        <v>0</v>
      </c>
      <c r="AP93" s="245">
        <f>IF(AP$32="",IF(AP$31="",(SUMIF(S!$HC$15:$HL$15,'Ciclo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Semaforico'!AP$30,O!$HC68:$HL68))*AP$31),(SUMIF(S!$HC$15:$HL$15,'Ciclo Semaforico'!AP$32,S!$HC68:$HL68)+SUMIF(N!$HC$15:$HL$15,'Ciclo Semaforico'!AP$32,N!$HC68:$HL68)+SUMIF(E!$HC$15:$HL$15,'Ciclo Semaforico'!AP$32,E!$HC68:$HL68)+SUMIF(O!$HC$15:$HL$15,'Ciclo Semaforico'!AP$32,O!$HC68:$HL68))-IF(AP$31="",(SUMIF(S!$HC$15:$HL$15,'Ciclo Semaforico'!AP$30,S!$HC68:$HL68)+SUMIF(N!$HC$15:$HL$15,'Ciclo Semaforico'!AP$30,N!$HC68:$HL68)+SUMIF(E!$HC$15:$HL$15,'Ciclo Semaforico'!AP$30,E!$HC68:$HL68)+SUMIF(O!$HC$15:$HL$15,'Ciclo Semaforico'!AP$30,O!$HC68:$HL68)),(SUMIF(S!$HC$15:$HL$15,'Ciclo Semaforico'!AP$30,S!$HC68:$HL68)+SUMIF(N!$HC$15:$HL$15,'Ciclo Semaforico'!AP$30,N!$HC68:$HL68)+SUMIF(E!$HC$15:$HL$15,'Ciclo Semaforico'!AP$30,E!$HC68:$HL68)+SUMIF(O!$HC$15:$HL$15,'Ciclo Semaforico'!AP$30,O!$HC68:$HL68))*AP$31))</f>
        <v>0</v>
      </c>
      <c r="AQ93" s="245">
        <f>IF(AQ$32="",IF(AQ$31="",(SUMIF(S!$HC$15:$HL$15,'Ciclo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Semaforico'!AQ$30,O!$HC68:$HL68))*AQ$31),(SUMIF(S!$HC$15:$HL$15,'Ciclo Semaforico'!AQ$32,S!$HC68:$HL68)+SUMIF(N!$HC$15:$HL$15,'Ciclo Semaforico'!AQ$32,N!$HC68:$HL68)+SUMIF(E!$HC$15:$HL$15,'Ciclo Semaforico'!AQ$32,E!$HC68:$HL68)+SUMIF(O!$HC$15:$HL$15,'Ciclo Semaforico'!AQ$32,O!$HC68:$HL68))-IF(AQ$31="",(SUMIF(S!$HC$15:$HL$15,'Ciclo Semaforico'!AQ$30,S!$HC68:$HL68)+SUMIF(N!$HC$15:$HL$15,'Ciclo Semaforico'!AQ$30,N!$HC68:$HL68)+SUMIF(E!$HC$15:$HL$15,'Ciclo Semaforico'!AQ$30,E!$HC68:$HL68)+SUMIF(O!$HC$15:$HL$15,'Ciclo Semaforico'!AQ$30,O!$HC68:$HL68)),(SUMIF(S!$HC$15:$HL$15,'Ciclo Semaforico'!AQ$30,S!$HC68:$HL68)+SUMIF(N!$HC$15:$HL$15,'Ciclo Semaforico'!AQ$30,N!$HC68:$HL68)+SUMIF(E!$HC$15:$HL$15,'Ciclo Semaforico'!AQ$30,E!$HC68:$HL68)+SUMIF(O!$HC$15:$HL$15,'Ciclo Semaforico'!AQ$30,O!$HC68:$HL68))*AQ$31))</f>
        <v>0</v>
      </c>
      <c r="AR93" s="245">
        <f>IF(AR$32="",IF(AR$31="",(SUMIF(S!$HC$15:$HL$15,'Ciclo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Semaforico'!AR$30,O!$HC68:$HL68))*AR$31),(SUMIF(S!$HC$15:$HL$15,'Ciclo Semaforico'!AR$32,S!$HC68:$HL68)+SUMIF(N!$HC$15:$HL$15,'Ciclo Semaforico'!AR$32,N!$HC68:$HL68)+SUMIF(E!$HC$15:$HL$15,'Ciclo Semaforico'!AR$32,E!$HC68:$HL68)+SUMIF(O!$HC$15:$HL$15,'Ciclo Semaforico'!AR$32,O!$HC68:$HL68))-IF(AR$31="",(SUMIF(S!$HC$15:$HL$15,'Ciclo Semaforico'!AR$30,S!$HC68:$HL68)+SUMIF(N!$HC$15:$HL$15,'Ciclo Semaforico'!AR$30,N!$HC68:$HL68)+SUMIF(E!$HC$15:$HL$15,'Ciclo Semaforico'!AR$30,E!$HC68:$HL68)+SUMIF(O!$HC$15:$HL$15,'Ciclo Semaforico'!AR$30,O!$HC68:$HL68)),(SUMIF(S!$HC$15:$HL$15,'Ciclo Semaforico'!AR$30,S!$HC68:$HL68)+SUMIF(N!$HC$15:$HL$15,'Ciclo Semaforico'!AR$30,N!$HC68:$HL68)+SUMIF(E!$HC$15:$HL$15,'Ciclo Semaforico'!AR$30,E!$HC68:$HL68)+SUMIF(O!$HC$15:$HL$15,'Ciclo Semaforico'!AR$30,O!$HC68:$HL68))*AR$31))</f>
        <v>0</v>
      </c>
      <c r="AS93" s="245">
        <f>IF(AS$32="",IF(AS$31="",(SUMIF(S!$HC$15:$HL$15,'Ciclo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Semaforico'!AS$30,O!$HC68:$HL68))*AS$31),(SUMIF(S!$HC$15:$HL$15,'Ciclo Semaforico'!AS$32,S!$HC68:$HL68)+SUMIF(N!$HC$15:$HL$15,'Ciclo Semaforico'!AS$32,N!$HC68:$HL68)+SUMIF(E!$HC$15:$HL$15,'Ciclo Semaforico'!AS$32,E!$HC68:$HL68)+SUMIF(O!$HC$15:$HL$15,'Ciclo Semaforico'!AS$32,O!$HC68:$HL68))-IF(AS$31="",(SUMIF(S!$HC$15:$HL$15,'Ciclo Semaforico'!AS$30,S!$HC68:$HL68)+SUMIF(N!$HC$15:$HL$15,'Ciclo Semaforico'!AS$30,N!$HC68:$HL68)+SUMIF(E!$HC$15:$HL$15,'Ciclo Semaforico'!AS$30,E!$HC68:$HL68)+SUMIF(O!$HC$15:$HL$15,'Ciclo Semaforico'!AS$30,O!$HC68:$HL68)),(SUMIF(S!$HC$15:$HL$15,'Ciclo Semaforico'!AS$30,S!$HC68:$HL68)+SUMIF(N!$HC$15:$HL$15,'Ciclo Semaforico'!AS$30,N!$HC68:$HL68)+SUMIF(E!$HC$15:$HL$15,'Ciclo Semaforico'!AS$30,E!$HC68:$HL68)+SUMIF(O!$HC$15:$HL$15,'Ciclo Semaforico'!AS$30,O!$HC68:$HL68))*AS$31))</f>
        <v>0</v>
      </c>
      <c r="AT93" s="245">
        <f>IF(AT$32="",IF(AT$31="",(SUMIF(S!$HC$15:$HL$15,'Ciclo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Semaforico'!AT$30,O!$HC68:$HL68))*AT$31),(SUMIF(S!$HC$15:$HL$15,'Ciclo Semaforico'!AT$32,S!$HC68:$HL68)+SUMIF(N!$HC$15:$HL$15,'Ciclo Semaforico'!AT$32,N!$HC68:$HL68)+SUMIF(E!$HC$15:$HL$15,'Ciclo Semaforico'!AT$32,E!$HC68:$HL68)+SUMIF(O!$HC$15:$HL$15,'Ciclo Semaforico'!AT$32,O!$HC68:$HL68))-IF(AT$31="",(SUMIF(S!$HC$15:$HL$15,'Ciclo Semaforico'!AT$30,S!$HC68:$HL68)+SUMIF(N!$HC$15:$HL$15,'Ciclo Semaforico'!AT$30,N!$HC68:$HL68)+SUMIF(E!$HC$15:$HL$15,'Ciclo Semaforico'!AT$30,E!$HC68:$HL68)+SUMIF(O!$HC$15:$HL$15,'Ciclo Semaforico'!AT$30,O!$HC68:$HL68)),(SUMIF(S!$HC$15:$HL$15,'Ciclo Semaforico'!AT$30,S!$HC68:$HL68)+SUMIF(N!$HC$15:$HL$15,'Ciclo Semaforico'!AT$30,N!$HC68:$HL68)+SUMIF(E!$HC$15:$HL$15,'Ciclo Semaforico'!AT$30,E!$HC68:$HL68)+SUMIF(O!$HC$15:$HL$15,'Ciclo Semaforico'!AT$30,O!$HC68:$HL68))*AT$31))</f>
        <v>0</v>
      </c>
      <c r="AU93" s="245">
        <f>IF(AU$32="",IF(AU$31="",(SUMIF(S!$HC$15:$HL$15,'Ciclo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Semaforico'!AU$30,O!$HC68:$HL68))*AU$31),(SUMIF(S!$HC$15:$HL$15,'Ciclo Semaforico'!AU$32,S!$HC68:$HL68)+SUMIF(N!$HC$15:$HL$15,'Ciclo Semaforico'!AU$32,N!$HC68:$HL68)+SUMIF(E!$HC$15:$HL$15,'Ciclo Semaforico'!AU$32,E!$HC68:$HL68)+SUMIF(O!$HC$15:$HL$15,'Ciclo Semaforico'!AU$32,O!$HC68:$HL68))-IF(AU$31="",(SUMIF(S!$HC$15:$HL$15,'Ciclo Semaforico'!AU$30,S!$HC68:$HL68)+SUMIF(N!$HC$15:$HL$15,'Ciclo Semaforico'!AU$30,N!$HC68:$HL68)+SUMIF(E!$HC$15:$HL$15,'Ciclo Semaforico'!AU$30,E!$HC68:$HL68)+SUMIF(O!$HC$15:$HL$15,'Ciclo Semaforico'!AU$30,O!$HC68:$HL68)),(SUMIF(S!$HC$15:$HL$15,'Ciclo Semaforico'!AU$30,S!$HC68:$HL68)+SUMIF(N!$HC$15:$HL$15,'Ciclo Semaforico'!AU$30,N!$HC68:$HL68)+SUMIF(E!$HC$15:$HL$15,'Ciclo Semaforico'!AU$30,E!$HC68:$HL68)+SUMIF(O!$HC$15:$HL$15,'Ciclo Semaforico'!AU$30,O!$HC68:$HL68))*AU$31))</f>
        <v>0</v>
      </c>
      <c r="AV93" s="245">
        <f>IF(AV$32="",IF(AV$31="",(SUMIF(S!$HC$15:$HL$15,'Ciclo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Semaforico'!AV$30,O!$HC68:$HL68))*AV$31),(SUMIF(S!$HC$15:$HL$15,'Ciclo Semaforico'!AV$32,S!$HC68:$HL68)+SUMIF(N!$HC$15:$HL$15,'Ciclo Semaforico'!AV$32,N!$HC68:$HL68)+SUMIF(E!$HC$15:$HL$15,'Ciclo Semaforico'!AV$32,E!$HC68:$HL68)+SUMIF(O!$HC$15:$HL$15,'Ciclo Semaforico'!AV$32,O!$HC68:$HL68))-IF(AV$31="",(SUMIF(S!$HC$15:$HL$15,'Ciclo Semaforico'!AV$30,S!$HC68:$HL68)+SUMIF(N!$HC$15:$HL$15,'Ciclo Semaforico'!AV$30,N!$HC68:$HL68)+SUMIF(E!$HC$15:$HL$15,'Ciclo Semaforico'!AV$30,E!$HC68:$HL68)+SUMIF(O!$HC$15:$HL$15,'Ciclo Semaforico'!AV$30,O!$HC68:$HL68)),(SUMIF(S!$HC$15:$HL$15,'Ciclo Semaforico'!AV$30,S!$HC68:$HL68)+SUMIF(N!$HC$15:$HL$15,'Ciclo Semaforico'!AV$30,N!$HC68:$HL68)+SUMIF(E!$HC$15:$HL$15,'Ciclo Semaforico'!AV$30,E!$HC68:$HL68)+SUMIF(O!$HC$15:$HL$15,'Ciclo Semaforico'!AV$30,O!$HC68:$HL68))*AV$31))</f>
        <v>0</v>
      </c>
      <c r="AW93" s="245">
        <f>IF(AW$32="",IF(AW$31="",(SUMIF(S!$HC$15:$HL$15,'Ciclo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Semaforico'!AW$30,O!$HC68:$HL68))*AW$31),(SUMIF(S!$HC$15:$HL$15,'Ciclo Semaforico'!AW$32,S!$HC68:$HL68)+SUMIF(N!$HC$15:$HL$15,'Ciclo Semaforico'!AW$32,N!$HC68:$HL68)+SUMIF(E!$HC$15:$HL$15,'Ciclo Semaforico'!AW$32,E!$HC68:$HL68)+SUMIF(O!$HC$15:$HL$15,'Ciclo Semaforico'!AW$32,O!$HC68:$HL68))-IF(AW$31="",(SUMIF(S!$HC$15:$HL$15,'Ciclo Semaforico'!AW$30,S!$HC68:$HL68)+SUMIF(N!$HC$15:$HL$15,'Ciclo Semaforico'!AW$30,N!$HC68:$HL68)+SUMIF(E!$HC$15:$HL$15,'Ciclo Semaforico'!AW$30,E!$HC68:$HL68)+SUMIF(O!$HC$15:$HL$15,'Ciclo Semaforico'!AW$30,O!$HC68:$HL68)),(SUMIF(S!$HC$15:$HL$15,'Ciclo Semaforico'!AW$30,S!$HC68:$HL68)+SUMIF(N!$HC$15:$HL$15,'Ciclo Semaforico'!AW$30,N!$HC68:$HL68)+SUMIF(E!$HC$15:$HL$15,'Ciclo Semaforico'!AW$30,E!$HC68:$HL68)+SUMIF(O!$HC$15:$HL$15,'Ciclo Semaforico'!AW$30,O!$HC68:$HL68))*AW$31))</f>
        <v>0</v>
      </c>
      <c r="AX93" s="246">
        <f>IF(AX$32="",IF(AX$31="",(SUMIF(S!$HC$15:$HL$15,'Ciclo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Semaforico'!AX$30,O!$HC68:$HL68))*AX$31),(SUMIF(S!$HC$15:$HL$15,'Ciclo Semaforico'!AX$32,S!$HC68:$HL68)+SUMIF(N!$HC$15:$HL$15,'Ciclo Semaforico'!AX$32,N!$HC68:$HL68)+SUMIF(E!$HC$15:$HL$15,'Ciclo Semaforico'!AX$32,E!$HC68:$HL68)+SUMIF(O!$HC$15:$HL$15,'Ciclo Semaforico'!AX$32,O!$HC68:$HL68))-IF(AX$31="",(SUMIF(S!$HC$15:$HL$15,'Ciclo Semaforico'!AX$30,S!$HC68:$HL68)+SUMIF(N!$HC$15:$HL$15,'Ciclo Semaforico'!AX$30,N!$HC68:$HL68)+SUMIF(E!$HC$15:$HL$15,'Ciclo Semaforico'!AX$30,E!$HC68:$HL68)+SUMIF(O!$HC$15:$HL$15,'Ciclo Semaforico'!AX$30,O!$HC68:$HL68)),(SUMIF(S!$HC$15:$HL$15,'Ciclo Semaforico'!AX$30,S!$HC68:$HL68)+SUMIF(N!$HC$15:$HL$15,'Ciclo Semaforico'!AX$30,N!$HC68:$HL68)+SUMIF(E!$HC$15:$HL$15,'Ciclo Semaforico'!AX$30,E!$HC68:$HL68)+SUMIF(O!$HC$15:$HL$15,'Ciclo Semaforico'!AX$30,O!$HC68:$HL68))*AX$31))</f>
        <v>0</v>
      </c>
      <c r="AY93" s="244" t="e">
        <f>IF(AY$32="",IF(AY$31="",(SUMIF(S!$HC$15:$HL$15,'Ciclo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Semaforico'!AY$30,O!$HC68:$HL68))*AY$31),(SUMIF(S!$HC$15:$HL$15,'Ciclo Semaforico'!AY$32,S!$HC68:$HL68)+SUMIF(N!$HC$15:$HL$15,'Ciclo Semaforico'!AY$32,N!$HC68:$HL68)+SUMIF(E!$HC$15:$HL$15,'Ciclo Semaforico'!AY$32,E!$HC68:$HL68)+SUMIF(O!$HC$15:$HL$15,'Ciclo Semaforico'!AY$32,O!$HC68:$HL68))-IF(AY$31="",(SUMIF(S!$HC$15:$HL$15,'Ciclo Semaforico'!AY$30,S!$HC68:$HL68)+SUMIF(N!$HC$15:$HL$15,'Ciclo Semaforico'!AY$30,N!$HC68:$HL68)+SUMIF(E!$HC$15:$HL$15,'Ciclo Semaforico'!AY$30,E!$HC68:$HL68)+SUMIF(O!$HC$15:$HL$15,'Ciclo Semaforico'!AY$30,O!$HC68:$HL68)),(SUMIF(S!$HC$15:$HL$15,'Ciclo Semaforico'!AY$30,S!$HC68:$HL68)+SUMIF(N!$HC$15:$HL$15,'Ciclo Semaforico'!AY$30,N!$HC68:$HL68)+SUMIF(E!$HC$15:$HL$15,'Ciclo Semaforico'!AY$30,E!$HC68:$HL68)+SUMIF(O!$HC$15:$HL$15,'Ciclo Semaforico'!AY$30,O!$HC68:$HL68))*AY$31))</f>
        <v>#REF!</v>
      </c>
      <c r="AZ93" s="245" t="e">
        <f>IF(AZ$32="",IF(AZ$31="",(SUMIF(S!$HC$15:$HL$15,'Ciclo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Semaforico'!AZ$30,O!$HC68:$HL68))*AZ$31),(SUMIF(S!$HC$15:$HL$15,'Ciclo Semaforico'!AZ$32,S!$HC68:$HL68)+SUMIF(N!$HC$15:$HL$15,'Ciclo Semaforico'!AZ$32,N!$HC68:$HL68)+SUMIF(E!$HC$15:$HL$15,'Ciclo Semaforico'!AZ$32,E!$HC68:$HL68)+SUMIF(O!$HC$15:$HL$15,'Ciclo Semaforico'!AZ$32,O!$HC68:$HL68))-IF(AZ$31="",(SUMIF(S!$HC$15:$HL$15,'Ciclo Semaforico'!AZ$30,S!$HC68:$HL68)+SUMIF(N!$HC$15:$HL$15,'Ciclo Semaforico'!AZ$30,N!$HC68:$HL68)+SUMIF(E!$HC$15:$HL$15,'Ciclo Semaforico'!AZ$30,E!$HC68:$HL68)+SUMIF(O!$HC$15:$HL$15,'Ciclo Semaforico'!AZ$30,O!$HC68:$HL68)),(SUMIF(S!$HC$15:$HL$15,'Ciclo Semaforico'!AZ$30,S!$HC68:$HL68)+SUMIF(N!$HC$15:$HL$15,'Ciclo Semaforico'!AZ$30,N!$HC68:$HL68)+SUMIF(E!$HC$15:$HL$15,'Ciclo Semaforico'!AZ$30,E!$HC68:$HL68)+SUMIF(O!$HC$15:$HL$15,'Ciclo Semaforico'!AZ$30,O!$HC68:$HL68))*AZ$31))</f>
        <v>#REF!</v>
      </c>
      <c r="BA93" s="245" t="e">
        <f>IF(BA$32="",IF(BA$31="",(SUMIF(S!$HC$15:$HL$15,'Ciclo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Semaforico'!BA$30,O!$HC68:$HL68))*BA$31),(SUMIF(S!$HC$15:$HL$15,'Ciclo Semaforico'!BA$32,S!$HC68:$HL68)+SUMIF(N!$HC$15:$HL$15,'Ciclo Semaforico'!BA$32,N!$HC68:$HL68)+SUMIF(E!$HC$15:$HL$15,'Ciclo Semaforico'!BA$32,E!$HC68:$HL68)+SUMIF(O!$HC$15:$HL$15,'Ciclo Semaforico'!BA$32,O!$HC68:$HL68))-IF(BA$31="",(SUMIF(S!$HC$15:$HL$15,'Ciclo Semaforico'!BA$30,S!$HC68:$HL68)+SUMIF(N!$HC$15:$HL$15,'Ciclo Semaforico'!BA$30,N!$HC68:$HL68)+SUMIF(E!$HC$15:$HL$15,'Ciclo Semaforico'!BA$30,E!$HC68:$HL68)+SUMIF(O!$HC$15:$HL$15,'Ciclo Semaforico'!BA$30,O!$HC68:$HL68)),(SUMIF(S!$HC$15:$HL$15,'Ciclo Semaforico'!BA$30,S!$HC68:$HL68)+SUMIF(N!$HC$15:$HL$15,'Ciclo Semaforico'!BA$30,N!$HC68:$HL68)+SUMIF(E!$HC$15:$HL$15,'Ciclo Semaforico'!BA$30,E!$HC68:$HL68)+SUMIF(O!$HC$15:$HL$15,'Ciclo Semaforico'!BA$30,O!$HC68:$HL68))*BA$31))</f>
        <v>#REF!</v>
      </c>
      <c r="BB93" s="245" t="e">
        <f>IF(BB$32="",IF(BB$31="",(SUMIF(S!$HC$15:$HL$15,'Ciclo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Semaforico'!BB$30,O!$HC68:$HL68))*BB$31),(SUMIF(S!$HC$15:$HL$15,'Ciclo Semaforico'!BB$32,S!$HC68:$HL68)+SUMIF(N!$HC$15:$HL$15,'Ciclo Semaforico'!BB$32,N!$HC68:$HL68)+SUMIF(E!$HC$15:$HL$15,'Ciclo Semaforico'!BB$32,E!$HC68:$HL68)+SUMIF(O!$HC$15:$HL$15,'Ciclo Semaforico'!BB$32,O!$HC68:$HL68))-IF(BB$31="",(SUMIF(S!$HC$15:$HL$15,'Ciclo Semaforico'!BB$30,S!$HC68:$HL68)+SUMIF(N!$HC$15:$HL$15,'Ciclo Semaforico'!BB$30,N!$HC68:$HL68)+SUMIF(E!$HC$15:$HL$15,'Ciclo Semaforico'!BB$30,E!$HC68:$HL68)+SUMIF(O!$HC$15:$HL$15,'Ciclo Semaforico'!BB$30,O!$HC68:$HL68)),(SUMIF(S!$HC$15:$HL$15,'Ciclo Semaforico'!BB$30,S!$HC68:$HL68)+SUMIF(N!$HC$15:$HL$15,'Ciclo Semaforico'!BB$30,N!$HC68:$HL68)+SUMIF(E!$HC$15:$HL$15,'Ciclo Semaforico'!BB$30,E!$HC68:$HL68)+SUMIF(O!$HC$15:$HL$15,'Ciclo Semaforico'!BB$30,O!$HC68:$HL68))*BB$31))</f>
        <v>#REF!</v>
      </c>
      <c r="BC93" s="245" t="e">
        <f>IF(BC$32="",IF(BC$31="",(SUMIF(S!$HC$15:$HL$15,'Ciclo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Semaforico'!BC$30,O!$HC68:$HL68))*BC$31),(SUMIF(S!$HC$15:$HL$15,'Ciclo Semaforico'!BC$32,S!$HC68:$HL68)+SUMIF(N!$HC$15:$HL$15,'Ciclo Semaforico'!BC$32,N!$HC68:$HL68)+SUMIF(E!$HC$15:$HL$15,'Ciclo Semaforico'!BC$32,E!$HC68:$HL68)+SUMIF(O!$HC$15:$HL$15,'Ciclo Semaforico'!BC$32,O!$HC68:$HL68))-IF(BC$31="",(SUMIF(S!$HC$15:$HL$15,'Ciclo Semaforico'!BC$30,S!$HC68:$HL68)+SUMIF(N!$HC$15:$HL$15,'Ciclo Semaforico'!BC$30,N!$HC68:$HL68)+SUMIF(E!$HC$15:$HL$15,'Ciclo Semaforico'!BC$30,E!$HC68:$HL68)+SUMIF(O!$HC$15:$HL$15,'Ciclo Semaforico'!BC$30,O!$HC68:$HL68)),(SUMIF(S!$HC$15:$HL$15,'Ciclo Semaforico'!BC$30,S!$HC68:$HL68)+SUMIF(N!$HC$15:$HL$15,'Ciclo Semaforico'!BC$30,N!$HC68:$HL68)+SUMIF(E!$HC$15:$HL$15,'Ciclo Semaforico'!BC$30,E!$HC68:$HL68)+SUMIF(O!$HC$15:$HL$15,'Ciclo Semaforico'!BC$30,O!$HC68:$HL68))*BC$31))</f>
        <v>#REF!</v>
      </c>
      <c r="BD93" s="245" t="e">
        <f>IF(BD$32="",IF(BD$31="",(SUMIF(S!$HC$15:$HL$15,'Ciclo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Semaforico'!BD$30,O!$HC68:$HL68))*BD$31),(SUMIF(S!$HC$15:$HL$15,'Ciclo Semaforico'!BD$32,S!$HC68:$HL68)+SUMIF(N!$HC$15:$HL$15,'Ciclo Semaforico'!BD$32,N!$HC68:$HL68)+SUMIF(E!$HC$15:$HL$15,'Ciclo Semaforico'!BD$32,E!$HC68:$HL68)+SUMIF(O!$HC$15:$HL$15,'Ciclo Semaforico'!BD$32,O!$HC68:$HL68))-IF(BD$31="",(SUMIF(S!$HC$15:$HL$15,'Ciclo Semaforico'!BD$30,S!$HC68:$HL68)+SUMIF(N!$HC$15:$HL$15,'Ciclo Semaforico'!BD$30,N!$HC68:$HL68)+SUMIF(E!$HC$15:$HL$15,'Ciclo Semaforico'!BD$30,E!$HC68:$HL68)+SUMIF(O!$HC$15:$HL$15,'Ciclo Semaforico'!BD$30,O!$HC68:$HL68)),(SUMIF(S!$HC$15:$HL$15,'Ciclo Semaforico'!BD$30,S!$HC68:$HL68)+SUMIF(N!$HC$15:$HL$15,'Ciclo Semaforico'!BD$30,N!$HC68:$HL68)+SUMIF(E!$HC$15:$HL$15,'Ciclo Semaforico'!BD$30,E!$HC68:$HL68)+SUMIF(O!$HC$15:$HL$15,'Ciclo Semaforico'!BD$30,O!$HC68:$HL68))*BD$31))</f>
        <v>#REF!</v>
      </c>
      <c r="BE93" s="245">
        <f>IF(BE$32="",IF(BE$31="",(SUMIF(S!$HC$15:$HL$15,'Ciclo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Semaforico'!BE$30,O!$HC68:$HL68))*BE$31),(SUMIF(S!$HC$15:$HL$15,'Ciclo Semaforico'!BE$32,S!$HC68:$HL68)+SUMIF(N!$HC$15:$HL$15,'Ciclo Semaforico'!BE$32,N!$HC68:$HL68)+SUMIF(E!$HC$15:$HL$15,'Ciclo Semaforico'!BE$32,E!$HC68:$HL68)+SUMIF(O!$HC$15:$HL$15,'Ciclo Semaforico'!BE$32,O!$HC68:$HL68))-IF(BE$31="",(SUMIF(S!$HC$15:$HL$15,'Ciclo Semaforico'!BE$30,S!$HC68:$HL68)+SUMIF(N!$HC$15:$HL$15,'Ciclo Semaforico'!BE$30,N!$HC68:$HL68)+SUMIF(E!$HC$15:$HL$15,'Ciclo Semaforico'!BE$30,E!$HC68:$HL68)+SUMIF(O!$HC$15:$HL$15,'Ciclo Semaforico'!BE$30,O!$HC68:$HL68)),(SUMIF(S!$HC$15:$HL$15,'Ciclo Semaforico'!BE$30,S!$HC68:$HL68)+SUMIF(N!$HC$15:$HL$15,'Ciclo Semaforico'!BE$30,N!$HC68:$HL68)+SUMIF(E!$HC$15:$HL$15,'Ciclo Semaforico'!BE$30,E!$HC68:$HL68)+SUMIF(O!$HC$15:$HL$15,'Ciclo Semaforico'!BE$30,O!$HC68:$HL68))*BE$31))</f>
        <v>0</v>
      </c>
      <c r="BF93" s="245">
        <f>IF(BF$32="",IF(BF$31="",(SUMIF(S!$HC$15:$HL$15,'Ciclo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Semaforico'!BF$30,O!$HC68:$HL68))*BF$31),(SUMIF(S!$HC$15:$HL$15,'Ciclo Semaforico'!BF$32,S!$HC68:$HL68)+SUMIF(N!$HC$15:$HL$15,'Ciclo Semaforico'!BF$32,N!$HC68:$HL68)+SUMIF(E!$HC$15:$HL$15,'Ciclo Semaforico'!BF$32,E!$HC68:$HL68)+SUMIF(O!$HC$15:$HL$15,'Ciclo Semaforico'!BF$32,O!$HC68:$HL68))-IF(BF$31="",(SUMIF(S!$HC$15:$HL$15,'Ciclo Semaforico'!BF$30,S!$HC68:$HL68)+SUMIF(N!$HC$15:$HL$15,'Ciclo Semaforico'!BF$30,N!$HC68:$HL68)+SUMIF(E!$HC$15:$HL$15,'Ciclo Semaforico'!BF$30,E!$HC68:$HL68)+SUMIF(O!$HC$15:$HL$15,'Ciclo Semaforico'!BF$30,O!$HC68:$HL68)),(SUMIF(S!$HC$15:$HL$15,'Ciclo Semaforico'!BF$30,S!$HC68:$HL68)+SUMIF(N!$HC$15:$HL$15,'Ciclo Semaforico'!BF$30,N!$HC68:$HL68)+SUMIF(E!$HC$15:$HL$15,'Ciclo Semaforico'!BF$30,E!$HC68:$HL68)+SUMIF(O!$HC$15:$HL$15,'Ciclo Semaforico'!BF$30,O!$HC68:$HL68))*BF$31))</f>
        <v>0</v>
      </c>
      <c r="BG93" s="245">
        <f>IF(BG$32="",IF(BG$31="",(SUMIF(S!$HC$15:$HL$15,'Ciclo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Semaforico'!BG$30,O!$HC68:$HL68))*BG$31),(SUMIF(S!$HC$15:$HL$15,'Ciclo Semaforico'!BG$32,S!$HC68:$HL68)+SUMIF(N!$HC$15:$HL$15,'Ciclo Semaforico'!BG$32,N!$HC68:$HL68)+SUMIF(E!$HC$15:$HL$15,'Ciclo Semaforico'!BG$32,E!$HC68:$HL68)+SUMIF(O!$HC$15:$HL$15,'Ciclo Semaforico'!BG$32,O!$HC68:$HL68))-IF(BG$31="",(SUMIF(S!$HC$15:$HL$15,'Ciclo Semaforico'!BG$30,S!$HC68:$HL68)+SUMIF(N!$HC$15:$HL$15,'Ciclo Semaforico'!BG$30,N!$HC68:$HL68)+SUMIF(E!$HC$15:$HL$15,'Ciclo Semaforico'!BG$30,E!$HC68:$HL68)+SUMIF(O!$HC$15:$HL$15,'Ciclo Semaforico'!BG$30,O!$HC68:$HL68)),(SUMIF(S!$HC$15:$HL$15,'Ciclo Semaforico'!BG$30,S!$HC68:$HL68)+SUMIF(N!$HC$15:$HL$15,'Ciclo Semaforico'!BG$30,N!$HC68:$HL68)+SUMIF(E!$HC$15:$HL$15,'Ciclo Semaforico'!BG$30,E!$HC68:$HL68)+SUMIF(O!$HC$15:$HL$15,'Ciclo Semaforico'!BG$30,O!$HC68:$HL68))*BG$31))</f>
        <v>0</v>
      </c>
      <c r="BH93" s="245">
        <f>IF(BH$32="",IF(BH$31="",(SUMIF(S!$HC$15:$HL$15,'Ciclo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Semaforico'!BH$30,O!$HC68:$HL68))*BH$31),(SUMIF(S!$HC$15:$HL$15,'Ciclo Semaforico'!BH$32,S!$HC68:$HL68)+SUMIF(N!$HC$15:$HL$15,'Ciclo Semaforico'!BH$32,N!$HC68:$HL68)+SUMIF(E!$HC$15:$HL$15,'Ciclo Semaforico'!BH$32,E!$HC68:$HL68)+SUMIF(O!$HC$15:$HL$15,'Ciclo Semaforico'!BH$32,O!$HC68:$HL68))-IF(BH$31="",(SUMIF(S!$HC$15:$HL$15,'Ciclo Semaforico'!BH$30,S!$HC68:$HL68)+SUMIF(N!$HC$15:$HL$15,'Ciclo Semaforico'!BH$30,N!$HC68:$HL68)+SUMIF(E!$HC$15:$HL$15,'Ciclo Semaforico'!BH$30,E!$HC68:$HL68)+SUMIF(O!$HC$15:$HL$15,'Ciclo Semaforico'!BH$30,O!$HC68:$HL68)),(SUMIF(S!$HC$15:$HL$15,'Ciclo Semaforico'!BH$30,S!$HC68:$HL68)+SUMIF(N!$HC$15:$HL$15,'Ciclo Semaforico'!BH$30,N!$HC68:$HL68)+SUMIF(E!$HC$15:$HL$15,'Ciclo Semaforico'!BH$30,E!$HC68:$HL68)+SUMIF(O!$HC$15:$HL$15,'Ciclo Semaforico'!BH$30,O!$HC68:$HL68))*BH$31))</f>
        <v>0</v>
      </c>
      <c r="BI93" s="245">
        <f>IF(BI$32="",IF(BI$31="",(SUMIF(S!$HC$15:$HL$15,'Ciclo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Semaforico'!BI$30,O!$HC68:$HL68))*BI$31),(SUMIF(S!$HC$15:$HL$15,'Ciclo Semaforico'!BI$32,S!$HC68:$HL68)+SUMIF(N!$HC$15:$HL$15,'Ciclo Semaforico'!BI$32,N!$HC68:$HL68)+SUMIF(E!$HC$15:$HL$15,'Ciclo Semaforico'!BI$32,E!$HC68:$HL68)+SUMIF(O!$HC$15:$HL$15,'Ciclo Semaforico'!BI$32,O!$HC68:$HL68))-IF(BI$31="",(SUMIF(S!$HC$15:$HL$15,'Ciclo Semaforico'!BI$30,S!$HC68:$HL68)+SUMIF(N!$HC$15:$HL$15,'Ciclo Semaforico'!BI$30,N!$HC68:$HL68)+SUMIF(E!$HC$15:$HL$15,'Ciclo Semaforico'!BI$30,E!$HC68:$HL68)+SUMIF(O!$HC$15:$HL$15,'Ciclo Semaforico'!BI$30,O!$HC68:$HL68)),(SUMIF(S!$HC$15:$HL$15,'Ciclo Semaforico'!BI$30,S!$HC68:$HL68)+SUMIF(N!$HC$15:$HL$15,'Ciclo Semaforico'!BI$30,N!$HC68:$HL68)+SUMIF(E!$HC$15:$HL$15,'Ciclo Semaforico'!BI$30,E!$HC68:$HL68)+SUMIF(O!$HC$15:$HL$15,'Ciclo Semaforico'!BI$30,O!$HC68:$HL68))*BI$31))</f>
        <v>0</v>
      </c>
      <c r="BJ93" s="246">
        <f>IF(BJ$32="",IF(BJ$31="",(SUMIF(S!$HC$15:$HL$15,'Ciclo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Semaforico'!BJ$30,O!$HC68:$HL68))*BJ$31),(SUMIF(S!$HC$15:$HL$15,'Ciclo Semaforico'!BJ$32,S!$HC68:$HL68)+SUMIF(N!$HC$15:$HL$15,'Ciclo Semaforico'!BJ$32,N!$HC68:$HL68)+SUMIF(E!$HC$15:$HL$15,'Ciclo Semaforico'!BJ$32,E!$HC68:$HL68)+SUMIF(O!$HC$15:$HL$15,'Ciclo Semaforico'!BJ$32,O!$HC68:$HL68))-IF(BJ$31="",(SUMIF(S!$HC$15:$HL$15,'Ciclo Semaforico'!BJ$30,S!$HC68:$HL68)+SUMIF(N!$HC$15:$HL$15,'Ciclo Semaforico'!BJ$30,N!$HC68:$HL68)+SUMIF(E!$HC$15:$HL$15,'Ciclo Semaforico'!BJ$30,E!$HC68:$HL68)+SUMIF(O!$HC$15:$HL$15,'Ciclo Semaforico'!BJ$30,O!$HC68:$HL68)),(SUMIF(S!$HC$15:$HL$15,'Ciclo Semaforico'!BJ$30,S!$HC68:$HL68)+SUMIF(N!$HC$15:$HL$15,'Ciclo Semaforico'!BJ$30,N!$HC68:$HL68)+SUMIF(E!$HC$15:$HL$15,'Ciclo Semaforico'!BJ$30,E!$HC68:$HL68)+SUMIF(O!$HC$15:$HL$15,'Ciclo Semaforico'!BJ$30,O!$HC68:$HL68))*BJ$31))</f>
        <v>0</v>
      </c>
      <c r="BK93" s="244">
        <f>IF(BK$32="",IF(BK$31="",(SUMIF(S!$HC$15:$HL$15,'Ciclo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Semaforico'!BK$30,O!$HC68:$HL68))*BK$31),(SUMIF(S!$HC$15:$HL$15,'Ciclo Semaforico'!BK$32,S!$HC68:$HL68)+SUMIF(N!$HC$15:$HL$15,'Ciclo Semaforico'!BK$32,N!$HC68:$HL68)+SUMIF(E!$HC$15:$HL$15,'Ciclo Semaforico'!BK$32,E!$HC68:$HL68)+SUMIF(O!$HC$15:$HL$15,'Ciclo Semaforico'!BK$32,O!$HC68:$HL68))-IF(BK$31="",(SUMIF(S!$HC$15:$HL$15,'Ciclo Semaforico'!BK$30,S!$HC68:$HL68)+SUMIF(N!$HC$15:$HL$15,'Ciclo Semaforico'!BK$30,N!$HC68:$HL68)+SUMIF(E!$HC$15:$HL$15,'Ciclo Semaforico'!BK$30,E!$HC68:$HL68)+SUMIF(O!$HC$15:$HL$15,'Ciclo Semaforico'!BK$30,O!$HC68:$HL68)),(SUMIF(S!$HC$15:$HL$15,'Ciclo Semaforico'!BK$30,S!$HC68:$HL68)+SUMIF(N!$HC$15:$HL$15,'Ciclo Semaforico'!BK$30,N!$HC68:$HL68)+SUMIF(E!$HC$15:$HL$15,'Ciclo Semaforico'!BK$30,E!$HC68:$HL68)+SUMIF(O!$HC$15:$HL$15,'Ciclo Semaforico'!BK$30,O!$HC68:$HL68))*BK$31))</f>
        <v>0</v>
      </c>
      <c r="BL93" s="245">
        <f>IF(BL$32="",IF(BL$31="",(SUMIF(S!$HC$15:$HL$15,'Ciclo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Semaforico'!BL$30,O!$HC68:$HL68))*BL$31),(SUMIF(S!$HC$15:$HL$15,'Ciclo Semaforico'!BL$32,S!$HC68:$HL68)+SUMIF(N!$HC$15:$HL$15,'Ciclo Semaforico'!BL$32,N!$HC68:$HL68)+SUMIF(E!$HC$15:$HL$15,'Ciclo Semaforico'!BL$32,E!$HC68:$HL68)+SUMIF(O!$HC$15:$HL$15,'Ciclo Semaforico'!BL$32,O!$HC68:$HL68))-IF(BL$31="",(SUMIF(S!$HC$15:$HL$15,'Ciclo Semaforico'!BL$30,S!$HC68:$HL68)+SUMIF(N!$HC$15:$HL$15,'Ciclo Semaforico'!BL$30,N!$HC68:$HL68)+SUMIF(E!$HC$15:$HL$15,'Ciclo Semaforico'!BL$30,E!$HC68:$HL68)+SUMIF(O!$HC$15:$HL$15,'Ciclo Semaforico'!BL$30,O!$HC68:$HL68)),(SUMIF(S!$HC$15:$HL$15,'Ciclo Semaforico'!BL$30,S!$HC68:$HL68)+SUMIF(N!$HC$15:$HL$15,'Ciclo Semaforico'!BL$30,N!$HC68:$HL68)+SUMIF(E!$HC$15:$HL$15,'Ciclo Semaforico'!BL$30,E!$HC68:$HL68)+SUMIF(O!$HC$15:$HL$15,'Ciclo Semaforico'!BL$30,O!$HC68:$HL68))*BL$31))</f>
        <v>0</v>
      </c>
      <c r="BM93" s="245">
        <f>IF(BM$32="",IF(BM$31="",(SUMIF(S!$HC$15:$HL$15,'Ciclo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Semaforico'!BM$30,O!$HC68:$HL68))*BM$31),(SUMIF(S!$HC$15:$HL$15,'Ciclo Semaforico'!BM$32,S!$HC68:$HL68)+SUMIF(N!$HC$15:$HL$15,'Ciclo Semaforico'!BM$32,N!$HC68:$HL68)+SUMIF(E!$HC$15:$HL$15,'Ciclo Semaforico'!BM$32,E!$HC68:$HL68)+SUMIF(O!$HC$15:$HL$15,'Ciclo Semaforico'!BM$32,O!$HC68:$HL68))-IF(BM$31="",(SUMIF(S!$HC$15:$HL$15,'Ciclo Semaforico'!BM$30,S!$HC68:$HL68)+SUMIF(N!$HC$15:$HL$15,'Ciclo Semaforico'!BM$30,N!$HC68:$HL68)+SUMIF(E!$HC$15:$HL$15,'Ciclo Semaforico'!BM$30,E!$HC68:$HL68)+SUMIF(O!$HC$15:$HL$15,'Ciclo Semaforico'!BM$30,O!$HC68:$HL68)),(SUMIF(S!$HC$15:$HL$15,'Ciclo Semaforico'!BM$30,S!$HC68:$HL68)+SUMIF(N!$HC$15:$HL$15,'Ciclo Semaforico'!BM$30,N!$HC68:$HL68)+SUMIF(E!$HC$15:$HL$15,'Ciclo Semaforico'!BM$30,E!$HC68:$HL68)+SUMIF(O!$HC$15:$HL$15,'Ciclo Semaforico'!BM$30,O!$HC68:$HL68))*BM$31))</f>
        <v>0</v>
      </c>
      <c r="BN93" s="245">
        <f>IF(BN$32="",IF(BN$31="",(SUMIF(S!$HC$15:$HL$15,'Ciclo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Semaforico'!BN$30,O!$HC68:$HL68))*BN$31),(SUMIF(S!$HC$15:$HL$15,'Ciclo Semaforico'!BN$32,S!$HC68:$HL68)+SUMIF(N!$HC$15:$HL$15,'Ciclo Semaforico'!BN$32,N!$HC68:$HL68)+SUMIF(E!$HC$15:$HL$15,'Ciclo Semaforico'!BN$32,E!$HC68:$HL68)+SUMIF(O!$HC$15:$HL$15,'Ciclo Semaforico'!BN$32,O!$HC68:$HL68))-IF(BN$31="",(SUMIF(S!$HC$15:$HL$15,'Ciclo Semaforico'!BN$30,S!$HC68:$HL68)+SUMIF(N!$HC$15:$HL$15,'Ciclo Semaforico'!BN$30,N!$HC68:$HL68)+SUMIF(E!$HC$15:$HL$15,'Ciclo Semaforico'!BN$30,E!$HC68:$HL68)+SUMIF(O!$HC$15:$HL$15,'Ciclo Semaforico'!BN$30,O!$HC68:$HL68)),(SUMIF(S!$HC$15:$HL$15,'Ciclo Semaforico'!BN$30,S!$HC68:$HL68)+SUMIF(N!$HC$15:$HL$15,'Ciclo Semaforico'!BN$30,N!$HC68:$HL68)+SUMIF(E!$HC$15:$HL$15,'Ciclo Semaforico'!BN$30,E!$HC68:$HL68)+SUMIF(O!$HC$15:$HL$15,'Ciclo Semaforico'!BN$30,O!$HC68:$HL68))*BN$31))</f>
        <v>0</v>
      </c>
      <c r="BO93" s="245">
        <f>IF(BO$32="",IF(BO$31="",(SUMIF(S!$HC$15:$HL$15,'Ciclo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Semaforico'!BO$30,O!$HC68:$HL68))*BO$31),(SUMIF(S!$HC$15:$HL$15,'Ciclo Semaforico'!BO$32,S!$HC68:$HL68)+SUMIF(N!$HC$15:$HL$15,'Ciclo Semaforico'!BO$32,N!$HC68:$HL68)+SUMIF(E!$HC$15:$HL$15,'Ciclo Semaforico'!BO$32,E!$HC68:$HL68)+SUMIF(O!$HC$15:$HL$15,'Ciclo Semaforico'!BO$32,O!$HC68:$HL68))-IF(BO$31="",(SUMIF(S!$HC$15:$HL$15,'Ciclo Semaforico'!BO$30,S!$HC68:$HL68)+SUMIF(N!$HC$15:$HL$15,'Ciclo Semaforico'!BO$30,N!$HC68:$HL68)+SUMIF(E!$HC$15:$HL$15,'Ciclo Semaforico'!BO$30,E!$HC68:$HL68)+SUMIF(O!$HC$15:$HL$15,'Ciclo Semaforico'!BO$30,O!$HC68:$HL68)),(SUMIF(S!$HC$15:$HL$15,'Ciclo Semaforico'!BO$30,S!$HC68:$HL68)+SUMIF(N!$HC$15:$HL$15,'Ciclo Semaforico'!BO$30,N!$HC68:$HL68)+SUMIF(E!$HC$15:$HL$15,'Ciclo Semaforico'!BO$30,E!$HC68:$HL68)+SUMIF(O!$HC$15:$HL$15,'Ciclo Semaforico'!BO$30,O!$HC68:$HL68))*BO$31))</f>
        <v>0</v>
      </c>
      <c r="BP93" s="245">
        <f>IF(BP$32="",IF(BP$31="",(SUMIF(S!$HC$15:$HL$15,'Ciclo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Semaforico'!BP$30,O!$HC68:$HL68))*BP$31),(SUMIF(S!$HC$15:$HL$15,'Ciclo Semaforico'!BP$32,S!$HC68:$HL68)+SUMIF(N!$HC$15:$HL$15,'Ciclo Semaforico'!BP$32,N!$HC68:$HL68)+SUMIF(E!$HC$15:$HL$15,'Ciclo Semaforico'!BP$32,E!$HC68:$HL68)+SUMIF(O!$HC$15:$HL$15,'Ciclo Semaforico'!BP$32,O!$HC68:$HL68))-IF(BP$31="",(SUMIF(S!$HC$15:$HL$15,'Ciclo Semaforico'!BP$30,S!$HC68:$HL68)+SUMIF(N!$HC$15:$HL$15,'Ciclo Semaforico'!BP$30,N!$HC68:$HL68)+SUMIF(E!$HC$15:$HL$15,'Ciclo Semaforico'!BP$30,E!$HC68:$HL68)+SUMIF(O!$HC$15:$HL$15,'Ciclo Semaforico'!BP$30,O!$HC68:$HL68)),(SUMIF(S!$HC$15:$HL$15,'Ciclo Semaforico'!BP$30,S!$HC68:$HL68)+SUMIF(N!$HC$15:$HL$15,'Ciclo Semaforico'!BP$30,N!$HC68:$HL68)+SUMIF(E!$HC$15:$HL$15,'Ciclo Semaforico'!BP$30,E!$HC68:$HL68)+SUMIF(O!$HC$15:$HL$15,'Ciclo Semaforico'!BP$30,O!$HC68:$HL68))*BP$31))</f>
        <v>0</v>
      </c>
      <c r="BQ93" s="245">
        <f>IF(BQ$32="",IF(BQ$31="",(SUMIF(S!$HC$15:$HL$15,'Ciclo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Semaforico'!BQ$30,O!$HC68:$HL68))*BQ$31),(SUMIF(S!$HC$15:$HL$15,'Ciclo Semaforico'!BQ$32,S!$HC68:$HL68)+SUMIF(N!$HC$15:$HL$15,'Ciclo Semaforico'!BQ$32,N!$HC68:$HL68)+SUMIF(E!$HC$15:$HL$15,'Ciclo Semaforico'!BQ$32,E!$HC68:$HL68)+SUMIF(O!$HC$15:$HL$15,'Ciclo Semaforico'!BQ$32,O!$HC68:$HL68))-IF(BQ$31="",(SUMIF(S!$HC$15:$HL$15,'Ciclo Semaforico'!BQ$30,S!$HC68:$HL68)+SUMIF(N!$HC$15:$HL$15,'Ciclo Semaforico'!BQ$30,N!$HC68:$HL68)+SUMIF(E!$HC$15:$HL$15,'Ciclo Semaforico'!BQ$30,E!$HC68:$HL68)+SUMIF(O!$HC$15:$HL$15,'Ciclo Semaforico'!BQ$30,O!$HC68:$HL68)),(SUMIF(S!$HC$15:$HL$15,'Ciclo Semaforico'!BQ$30,S!$HC68:$HL68)+SUMIF(N!$HC$15:$HL$15,'Ciclo Semaforico'!BQ$30,N!$HC68:$HL68)+SUMIF(E!$HC$15:$HL$15,'Ciclo Semaforico'!BQ$30,E!$HC68:$HL68)+SUMIF(O!$HC$15:$HL$15,'Ciclo Semaforico'!BQ$30,O!$HC68:$HL68))*BQ$31))</f>
        <v>0</v>
      </c>
      <c r="BR93" s="245">
        <f>IF(BR$32="",IF(BR$31="",(SUMIF(S!$HC$15:$HL$15,'Ciclo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Semaforico'!BR$30,O!$HC68:$HL68))*BR$31),(SUMIF(S!$HC$15:$HL$15,'Ciclo Semaforico'!BR$32,S!$HC68:$HL68)+SUMIF(N!$HC$15:$HL$15,'Ciclo Semaforico'!BR$32,N!$HC68:$HL68)+SUMIF(E!$HC$15:$HL$15,'Ciclo Semaforico'!BR$32,E!$HC68:$HL68)+SUMIF(O!$HC$15:$HL$15,'Ciclo Semaforico'!BR$32,O!$HC68:$HL68))-IF(BR$31="",(SUMIF(S!$HC$15:$HL$15,'Ciclo Semaforico'!BR$30,S!$HC68:$HL68)+SUMIF(N!$HC$15:$HL$15,'Ciclo Semaforico'!BR$30,N!$HC68:$HL68)+SUMIF(E!$HC$15:$HL$15,'Ciclo Semaforico'!BR$30,E!$HC68:$HL68)+SUMIF(O!$HC$15:$HL$15,'Ciclo Semaforico'!BR$30,O!$HC68:$HL68)),(SUMIF(S!$HC$15:$HL$15,'Ciclo Semaforico'!BR$30,S!$HC68:$HL68)+SUMIF(N!$HC$15:$HL$15,'Ciclo Semaforico'!BR$30,N!$HC68:$HL68)+SUMIF(E!$HC$15:$HL$15,'Ciclo Semaforico'!BR$30,E!$HC68:$HL68)+SUMIF(O!$HC$15:$HL$15,'Ciclo Semaforico'!BR$30,O!$HC68:$HL68))*BR$31))</f>
        <v>0</v>
      </c>
      <c r="BS93" s="245">
        <f>IF(BS$32="",IF(BS$31="",(SUMIF(S!$HC$15:$HL$15,'Ciclo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Semaforico'!BS$30,O!$HC68:$HL68))*BS$31),(SUMIF(S!$HC$15:$HL$15,'Ciclo Semaforico'!BS$32,S!$HC68:$HL68)+SUMIF(N!$HC$15:$HL$15,'Ciclo Semaforico'!BS$32,N!$HC68:$HL68)+SUMIF(E!$HC$15:$HL$15,'Ciclo Semaforico'!BS$32,E!$HC68:$HL68)+SUMIF(O!$HC$15:$HL$15,'Ciclo Semaforico'!BS$32,O!$HC68:$HL68))-IF(BS$31="",(SUMIF(S!$HC$15:$HL$15,'Ciclo Semaforico'!BS$30,S!$HC68:$HL68)+SUMIF(N!$HC$15:$HL$15,'Ciclo Semaforico'!BS$30,N!$HC68:$HL68)+SUMIF(E!$HC$15:$HL$15,'Ciclo Semaforico'!BS$30,E!$HC68:$HL68)+SUMIF(O!$HC$15:$HL$15,'Ciclo Semaforico'!BS$30,O!$HC68:$HL68)),(SUMIF(S!$HC$15:$HL$15,'Ciclo Semaforico'!BS$30,S!$HC68:$HL68)+SUMIF(N!$HC$15:$HL$15,'Ciclo Semaforico'!BS$30,N!$HC68:$HL68)+SUMIF(E!$HC$15:$HL$15,'Ciclo Semaforico'!BS$30,E!$HC68:$HL68)+SUMIF(O!$HC$15:$HL$15,'Ciclo Semaforico'!BS$30,O!$HC68:$HL68))*BS$31))</f>
        <v>0</v>
      </c>
      <c r="BT93" s="245">
        <f>IF(BT$32="",IF(BT$31="",(SUMIF(S!$HC$15:$HL$15,'Ciclo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Semaforico'!BT$30,O!$HC68:$HL68))*BT$31),(SUMIF(S!$HC$15:$HL$15,'Ciclo Semaforico'!BT$32,S!$HC68:$HL68)+SUMIF(N!$HC$15:$HL$15,'Ciclo Semaforico'!BT$32,N!$HC68:$HL68)+SUMIF(E!$HC$15:$HL$15,'Ciclo Semaforico'!BT$32,E!$HC68:$HL68)+SUMIF(O!$HC$15:$HL$15,'Ciclo Semaforico'!BT$32,O!$HC68:$HL68))-IF(BT$31="",(SUMIF(S!$HC$15:$HL$15,'Ciclo Semaforico'!BT$30,S!$HC68:$HL68)+SUMIF(N!$HC$15:$HL$15,'Ciclo Semaforico'!BT$30,N!$HC68:$HL68)+SUMIF(E!$HC$15:$HL$15,'Ciclo Semaforico'!BT$30,E!$HC68:$HL68)+SUMIF(O!$HC$15:$HL$15,'Ciclo Semaforico'!BT$30,O!$HC68:$HL68)),(SUMIF(S!$HC$15:$HL$15,'Ciclo Semaforico'!BT$30,S!$HC68:$HL68)+SUMIF(N!$HC$15:$HL$15,'Ciclo Semaforico'!BT$30,N!$HC68:$HL68)+SUMIF(E!$HC$15:$HL$15,'Ciclo Semaforico'!BT$30,E!$HC68:$HL68)+SUMIF(O!$HC$15:$HL$15,'Ciclo Semaforico'!BT$30,O!$HC68:$HL68))*BT$31))</f>
        <v>0</v>
      </c>
      <c r="BU93" s="245">
        <f>IF(BU$32="",IF(BU$31="",(SUMIF(S!$HC$15:$HL$15,'Ciclo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Semaforico'!BU$30,O!$HC68:$HL68))*BU$31),(SUMIF(S!$HC$15:$HL$15,'Ciclo Semaforico'!BU$32,S!$HC68:$HL68)+SUMIF(N!$HC$15:$HL$15,'Ciclo Semaforico'!BU$32,N!$HC68:$HL68)+SUMIF(E!$HC$15:$HL$15,'Ciclo Semaforico'!BU$32,E!$HC68:$HL68)+SUMIF(O!$HC$15:$HL$15,'Ciclo Semaforico'!BU$32,O!$HC68:$HL68))-IF(BU$31="",(SUMIF(S!$HC$15:$HL$15,'Ciclo Semaforico'!BU$30,S!$HC68:$HL68)+SUMIF(N!$HC$15:$HL$15,'Ciclo Semaforico'!BU$30,N!$HC68:$HL68)+SUMIF(E!$HC$15:$HL$15,'Ciclo Semaforico'!BU$30,E!$HC68:$HL68)+SUMIF(O!$HC$15:$HL$15,'Ciclo Semaforico'!BU$30,O!$HC68:$HL68)),(SUMIF(S!$HC$15:$HL$15,'Ciclo Semaforico'!BU$30,S!$HC68:$HL68)+SUMIF(N!$HC$15:$HL$15,'Ciclo Semaforico'!BU$30,N!$HC68:$HL68)+SUMIF(E!$HC$15:$HL$15,'Ciclo Semaforico'!BU$30,E!$HC68:$HL68)+SUMIF(O!$HC$15:$HL$15,'Ciclo Semaforico'!BU$30,O!$HC68:$HL68))*BU$31))</f>
        <v>0</v>
      </c>
      <c r="BV93" s="246">
        <f>IF(BV$32="",IF(BV$31="",(SUMIF(S!$HC$15:$HL$15,'Ciclo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Semaforico'!BV$30,O!$HC68:$HL68))*BV$31),(SUMIF(S!$HC$15:$HL$15,'Ciclo Semaforico'!BV$32,S!$HC68:$HL68)+SUMIF(N!$HC$15:$HL$15,'Ciclo Semaforico'!BV$32,N!$HC68:$HL68)+SUMIF(E!$HC$15:$HL$15,'Ciclo Semaforico'!BV$32,E!$HC68:$HL68)+SUMIF(O!$HC$15:$HL$15,'Ciclo Semaforico'!BV$32,O!$HC68:$HL68))-IF(BV$31="",(SUMIF(S!$HC$15:$HL$15,'Ciclo Semaforico'!BV$30,S!$HC68:$HL68)+SUMIF(N!$HC$15:$HL$15,'Ciclo Semaforico'!BV$30,N!$HC68:$HL68)+SUMIF(E!$HC$15:$HL$15,'Ciclo Semaforico'!BV$30,E!$HC68:$HL68)+SUMIF(O!$HC$15:$HL$15,'Ciclo Semaforico'!BV$30,O!$HC68:$HL68)),(SUMIF(S!$HC$15:$HL$15,'Ciclo Semaforico'!BV$30,S!$HC68:$HL68)+SUMIF(N!$HC$15:$HL$15,'Ciclo Semaforico'!BV$30,N!$HC68:$HL68)+SUMIF(E!$HC$15:$HL$15,'Ciclo Semaforico'!BV$30,E!$HC68:$HL68)+SUMIF(O!$HC$15:$HL$15,'Ciclo Semaforico'!BV$30,O!$HC68:$HL68))*BV$31))</f>
        <v>0</v>
      </c>
      <c r="BW93" s="244">
        <f>IF(BW$32="",IF(BW$31="",(SUMIF(S!$HC$15:$HL$15,'Ciclo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Semaforico'!BW$30,O!$HC68:$HL68))*BW$31),(SUMIF(S!$HC$15:$HL$15,'Ciclo Semaforico'!BW$32,S!$HC68:$HL68)+SUMIF(N!$HC$15:$HL$15,'Ciclo Semaforico'!BW$32,N!$HC68:$HL68)+SUMIF(E!$HC$15:$HL$15,'Ciclo Semaforico'!BW$32,E!$HC68:$HL68)+SUMIF(O!$HC$15:$HL$15,'Ciclo Semaforico'!BW$32,O!$HC68:$HL68))-IF(BW$31="",(SUMIF(S!$HC$15:$HL$15,'Ciclo Semaforico'!BW$30,S!$HC68:$HL68)+SUMIF(N!$HC$15:$HL$15,'Ciclo Semaforico'!BW$30,N!$HC68:$HL68)+SUMIF(E!$HC$15:$HL$15,'Ciclo Semaforico'!BW$30,E!$HC68:$HL68)+SUMIF(O!$HC$15:$HL$15,'Ciclo Semaforico'!BW$30,O!$HC68:$HL68)),(SUMIF(S!$HC$15:$HL$15,'Ciclo Semaforico'!BW$30,S!$HC68:$HL68)+SUMIF(N!$HC$15:$HL$15,'Ciclo Semaforico'!BW$30,N!$HC68:$HL68)+SUMIF(E!$HC$15:$HL$15,'Ciclo Semaforico'!BW$30,E!$HC68:$HL68)+SUMIF(O!$HC$15:$HL$15,'Ciclo Semaforico'!BW$30,O!$HC68:$HL68))*BW$31))</f>
        <v>0</v>
      </c>
      <c r="BX93" s="245">
        <f>IF(BX$32="",IF(BX$31="",(SUMIF(S!$HC$15:$HL$15,'Ciclo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Semaforico'!BX$30,O!$HC68:$HL68))*BX$31),(SUMIF(S!$HC$15:$HL$15,'Ciclo Semaforico'!BX$32,S!$HC68:$HL68)+SUMIF(N!$HC$15:$HL$15,'Ciclo Semaforico'!BX$32,N!$HC68:$HL68)+SUMIF(E!$HC$15:$HL$15,'Ciclo Semaforico'!BX$32,E!$HC68:$HL68)+SUMIF(O!$HC$15:$HL$15,'Ciclo Semaforico'!BX$32,O!$HC68:$HL68))-IF(BX$31="",(SUMIF(S!$HC$15:$HL$15,'Ciclo Semaforico'!BX$30,S!$HC68:$HL68)+SUMIF(N!$HC$15:$HL$15,'Ciclo Semaforico'!BX$30,N!$HC68:$HL68)+SUMIF(E!$HC$15:$HL$15,'Ciclo Semaforico'!BX$30,E!$HC68:$HL68)+SUMIF(O!$HC$15:$HL$15,'Ciclo Semaforico'!BX$30,O!$HC68:$HL68)),(SUMIF(S!$HC$15:$HL$15,'Ciclo Semaforico'!BX$30,S!$HC68:$HL68)+SUMIF(N!$HC$15:$HL$15,'Ciclo Semaforico'!BX$30,N!$HC68:$HL68)+SUMIF(E!$HC$15:$HL$15,'Ciclo Semaforico'!BX$30,E!$HC68:$HL68)+SUMIF(O!$HC$15:$HL$15,'Ciclo Semaforico'!BX$30,O!$HC68:$HL68))*BX$31))</f>
        <v>0</v>
      </c>
      <c r="BY93" s="245">
        <f>IF(BY$32="",IF(BY$31="",(SUMIF(S!$HC$15:$HL$15,'Ciclo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Semaforico'!BY$30,O!$HC68:$HL68))*BY$31),(SUMIF(S!$HC$15:$HL$15,'Ciclo Semaforico'!BY$32,S!$HC68:$HL68)+SUMIF(N!$HC$15:$HL$15,'Ciclo Semaforico'!BY$32,N!$HC68:$HL68)+SUMIF(E!$HC$15:$HL$15,'Ciclo Semaforico'!BY$32,E!$HC68:$HL68)+SUMIF(O!$HC$15:$HL$15,'Ciclo Semaforico'!BY$32,O!$HC68:$HL68))-IF(BY$31="",(SUMIF(S!$HC$15:$HL$15,'Ciclo Semaforico'!BY$30,S!$HC68:$HL68)+SUMIF(N!$HC$15:$HL$15,'Ciclo Semaforico'!BY$30,N!$HC68:$HL68)+SUMIF(E!$HC$15:$HL$15,'Ciclo Semaforico'!BY$30,E!$HC68:$HL68)+SUMIF(O!$HC$15:$HL$15,'Ciclo Semaforico'!BY$30,O!$HC68:$HL68)),(SUMIF(S!$HC$15:$HL$15,'Ciclo Semaforico'!BY$30,S!$HC68:$HL68)+SUMIF(N!$HC$15:$HL$15,'Ciclo Semaforico'!BY$30,N!$HC68:$HL68)+SUMIF(E!$HC$15:$HL$15,'Ciclo Semaforico'!BY$30,E!$HC68:$HL68)+SUMIF(O!$HC$15:$HL$15,'Ciclo Semaforico'!BY$30,O!$HC68:$HL68))*BY$31))</f>
        <v>0</v>
      </c>
      <c r="BZ93" s="245">
        <f>IF(BZ$32="",IF(BZ$31="",(SUMIF(S!$HC$15:$HL$15,'Ciclo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Semaforico'!BZ$30,O!$HC68:$HL68))*BZ$31),(SUMIF(S!$HC$15:$HL$15,'Ciclo Semaforico'!BZ$32,S!$HC68:$HL68)+SUMIF(N!$HC$15:$HL$15,'Ciclo Semaforico'!BZ$32,N!$HC68:$HL68)+SUMIF(E!$HC$15:$HL$15,'Ciclo Semaforico'!BZ$32,E!$HC68:$HL68)+SUMIF(O!$HC$15:$HL$15,'Ciclo Semaforico'!BZ$32,O!$HC68:$HL68))-IF(BZ$31="",(SUMIF(S!$HC$15:$HL$15,'Ciclo Semaforico'!BZ$30,S!$HC68:$HL68)+SUMIF(N!$HC$15:$HL$15,'Ciclo Semaforico'!BZ$30,N!$HC68:$HL68)+SUMIF(E!$HC$15:$HL$15,'Ciclo Semaforico'!BZ$30,E!$HC68:$HL68)+SUMIF(O!$HC$15:$HL$15,'Ciclo Semaforico'!BZ$30,O!$HC68:$HL68)),(SUMIF(S!$HC$15:$HL$15,'Ciclo Semaforico'!BZ$30,S!$HC68:$HL68)+SUMIF(N!$HC$15:$HL$15,'Ciclo Semaforico'!BZ$30,N!$HC68:$HL68)+SUMIF(E!$HC$15:$HL$15,'Ciclo Semaforico'!BZ$30,E!$HC68:$HL68)+SUMIF(O!$HC$15:$HL$15,'Ciclo Semaforico'!BZ$30,O!$HC68:$HL68))*BZ$31))</f>
        <v>0</v>
      </c>
      <c r="CA93" s="245">
        <f>IF(CA$32="",IF(CA$31="",(SUMIF(S!$HC$15:$HL$15,'Ciclo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Semaforico'!CA$30,O!$HC68:$HL68))*CA$31),(SUMIF(S!$HC$15:$HL$15,'Ciclo Semaforico'!CA$32,S!$HC68:$HL68)+SUMIF(N!$HC$15:$HL$15,'Ciclo Semaforico'!CA$32,N!$HC68:$HL68)+SUMIF(E!$HC$15:$HL$15,'Ciclo Semaforico'!CA$32,E!$HC68:$HL68)+SUMIF(O!$HC$15:$HL$15,'Ciclo Semaforico'!CA$32,O!$HC68:$HL68))-IF(CA$31="",(SUMIF(S!$HC$15:$HL$15,'Ciclo Semaforico'!CA$30,S!$HC68:$HL68)+SUMIF(N!$HC$15:$HL$15,'Ciclo Semaforico'!CA$30,N!$HC68:$HL68)+SUMIF(E!$HC$15:$HL$15,'Ciclo Semaforico'!CA$30,E!$HC68:$HL68)+SUMIF(O!$HC$15:$HL$15,'Ciclo Semaforico'!CA$30,O!$HC68:$HL68)),(SUMIF(S!$HC$15:$HL$15,'Ciclo Semaforico'!CA$30,S!$HC68:$HL68)+SUMIF(N!$HC$15:$HL$15,'Ciclo Semaforico'!CA$30,N!$HC68:$HL68)+SUMIF(E!$HC$15:$HL$15,'Ciclo Semaforico'!CA$30,E!$HC68:$HL68)+SUMIF(O!$HC$15:$HL$15,'Ciclo Semaforico'!CA$30,O!$HC68:$HL68))*CA$31))</f>
        <v>0</v>
      </c>
      <c r="CB93" s="245">
        <f>IF(CB$32="",IF(CB$31="",(SUMIF(S!$HC$15:$HL$15,'Ciclo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Semaforico'!CB$30,O!$HC68:$HL68))*CB$31),(SUMIF(S!$HC$15:$HL$15,'Ciclo Semaforico'!CB$32,S!$HC68:$HL68)+SUMIF(N!$HC$15:$HL$15,'Ciclo Semaforico'!CB$32,N!$HC68:$HL68)+SUMIF(E!$HC$15:$HL$15,'Ciclo Semaforico'!CB$32,E!$HC68:$HL68)+SUMIF(O!$HC$15:$HL$15,'Ciclo Semaforico'!CB$32,O!$HC68:$HL68))-IF(CB$31="",(SUMIF(S!$HC$15:$HL$15,'Ciclo Semaforico'!CB$30,S!$HC68:$HL68)+SUMIF(N!$HC$15:$HL$15,'Ciclo Semaforico'!CB$30,N!$HC68:$HL68)+SUMIF(E!$HC$15:$HL$15,'Ciclo Semaforico'!CB$30,E!$HC68:$HL68)+SUMIF(O!$HC$15:$HL$15,'Ciclo Semaforico'!CB$30,O!$HC68:$HL68)),(SUMIF(S!$HC$15:$HL$15,'Ciclo Semaforico'!CB$30,S!$HC68:$HL68)+SUMIF(N!$HC$15:$HL$15,'Ciclo Semaforico'!CB$30,N!$HC68:$HL68)+SUMIF(E!$HC$15:$HL$15,'Ciclo Semaforico'!CB$30,E!$HC68:$HL68)+SUMIF(O!$HC$15:$HL$15,'Ciclo Semaforico'!CB$30,O!$HC68:$HL68))*CB$31))</f>
        <v>0</v>
      </c>
      <c r="CC93" s="245">
        <f>IF(CC$32="",IF(CC$31="",(SUMIF(S!$HC$15:$HL$15,'Ciclo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Semaforico'!CC$30,O!$HC68:$HL68))*CC$31),(SUMIF(S!$HC$15:$HL$15,'Ciclo Semaforico'!CC$32,S!$HC68:$HL68)+SUMIF(N!$HC$15:$HL$15,'Ciclo Semaforico'!CC$32,N!$HC68:$HL68)+SUMIF(E!$HC$15:$HL$15,'Ciclo Semaforico'!CC$32,E!$HC68:$HL68)+SUMIF(O!$HC$15:$HL$15,'Ciclo Semaforico'!CC$32,O!$HC68:$HL68))-IF(CC$31="",(SUMIF(S!$HC$15:$HL$15,'Ciclo Semaforico'!CC$30,S!$HC68:$HL68)+SUMIF(N!$HC$15:$HL$15,'Ciclo Semaforico'!CC$30,N!$HC68:$HL68)+SUMIF(E!$HC$15:$HL$15,'Ciclo Semaforico'!CC$30,E!$HC68:$HL68)+SUMIF(O!$HC$15:$HL$15,'Ciclo Semaforico'!CC$30,O!$HC68:$HL68)),(SUMIF(S!$HC$15:$HL$15,'Ciclo Semaforico'!CC$30,S!$HC68:$HL68)+SUMIF(N!$HC$15:$HL$15,'Ciclo Semaforico'!CC$30,N!$HC68:$HL68)+SUMIF(E!$HC$15:$HL$15,'Ciclo Semaforico'!CC$30,E!$HC68:$HL68)+SUMIF(O!$HC$15:$HL$15,'Ciclo Semaforico'!CC$30,O!$HC68:$HL68))*CC$31))</f>
        <v>0</v>
      </c>
      <c r="CD93" s="245">
        <f>IF(CD$32="",IF(CD$31="",(SUMIF(S!$HC$15:$HL$15,'Ciclo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Semaforico'!CD$30,O!$HC68:$HL68))*CD$31),(SUMIF(S!$HC$15:$HL$15,'Ciclo Semaforico'!CD$32,S!$HC68:$HL68)+SUMIF(N!$HC$15:$HL$15,'Ciclo Semaforico'!CD$32,N!$HC68:$HL68)+SUMIF(E!$HC$15:$HL$15,'Ciclo Semaforico'!CD$32,E!$HC68:$HL68)+SUMIF(O!$HC$15:$HL$15,'Ciclo Semaforico'!CD$32,O!$HC68:$HL68))-IF(CD$31="",(SUMIF(S!$HC$15:$HL$15,'Ciclo Semaforico'!CD$30,S!$HC68:$HL68)+SUMIF(N!$HC$15:$HL$15,'Ciclo Semaforico'!CD$30,N!$HC68:$HL68)+SUMIF(E!$HC$15:$HL$15,'Ciclo Semaforico'!CD$30,E!$HC68:$HL68)+SUMIF(O!$HC$15:$HL$15,'Ciclo Semaforico'!CD$30,O!$HC68:$HL68)),(SUMIF(S!$HC$15:$HL$15,'Ciclo Semaforico'!CD$30,S!$HC68:$HL68)+SUMIF(N!$HC$15:$HL$15,'Ciclo Semaforico'!CD$30,N!$HC68:$HL68)+SUMIF(E!$HC$15:$HL$15,'Ciclo Semaforico'!CD$30,E!$HC68:$HL68)+SUMIF(O!$HC$15:$HL$15,'Ciclo Semaforico'!CD$30,O!$HC68:$HL68))*CD$31))</f>
        <v>0</v>
      </c>
      <c r="CE93" s="245">
        <f>IF(CE$32="",IF(CE$31="",(SUMIF(S!$HC$15:$HL$15,'Ciclo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Semaforico'!CE$30,O!$HC68:$HL68))*CE$31),(SUMIF(S!$HC$15:$HL$15,'Ciclo Semaforico'!CE$32,S!$HC68:$HL68)+SUMIF(N!$HC$15:$HL$15,'Ciclo Semaforico'!CE$32,N!$HC68:$HL68)+SUMIF(E!$HC$15:$HL$15,'Ciclo Semaforico'!CE$32,E!$HC68:$HL68)+SUMIF(O!$HC$15:$HL$15,'Ciclo Semaforico'!CE$32,O!$HC68:$HL68))-IF(CE$31="",(SUMIF(S!$HC$15:$HL$15,'Ciclo Semaforico'!CE$30,S!$HC68:$HL68)+SUMIF(N!$HC$15:$HL$15,'Ciclo Semaforico'!CE$30,N!$HC68:$HL68)+SUMIF(E!$HC$15:$HL$15,'Ciclo Semaforico'!CE$30,E!$HC68:$HL68)+SUMIF(O!$HC$15:$HL$15,'Ciclo Semaforico'!CE$30,O!$HC68:$HL68)),(SUMIF(S!$HC$15:$HL$15,'Ciclo Semaforico'!CE$30,S!$HC68:$HL68)+SUMIF(N!$HC$15:$HL$15,'Ciclo Semaforico'!CE$30,N!$HC68:$HL68)+SUMIF(E!$HC$15:$HL$15,'Ciclo Semaforico'!CE$30,E!$HC68:$HL68)+SUMIF(O!$HC$15:$HL$15,'Ciclo Semaforico'!CE$30,O!$HC68:$HL68))*CE$31))</f>
        <v>0</v>
      </c>
      <c r="CF93" s="245">
        <f>IF(CF$32="",IF(CF$31="",(SUMIF(S!$HC$15:$HL$15,'Ciclo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Semaforico'!CF$30,O!$HC68:$HL68))*CF$31),(SUMIF(S!$HC$15:$HL$15,'Ciclo Semaforico'!CF$32,S!$HC68:$HL68)+SUMIF(N!$HC$15:$HL$15,'Ciclo Semaforico'!CF$32,N!$HC68:$HL68)+SUMIF(E!$HC$15:$HL$15,'Ciclo Semaforico'!CF$32,E!$HC68:$HL68)+SUMIF(O!$HC$15:$HL$15,'Ciclo Semaforico'!CF$32,O!$HC68:$HL68))-IF(CF$31="",(SUMIF(S!$HC$15:$HL$15,'Ciclo Semaforico'!CF$30,S!$HC68:$HL68)+SUMIF(N!$HC$15:$HL$15,'Ciclo Semaforico'!CF$30,N!$HC68:$HL68)+SUMIF(E!$HC$15:$HL$15,'Ciclo Semaforico'!CF$30,E!$HC68:$HL68)+SUMIF(O!$HC$15:$HL$15,'Ciclo Semaforico'!CF$30,O!$HC68:$HL68)),(SUMIF(S!$HC$15:$HL$15,'Ciclo Semaforico'!CF$30,S!$HC68:$HL68)+SUMIF(N!$HC$15:$HL$15,'Ciclo Semaforico'!CF$30,N!$HC68:$HL68)+SUMIF(E!$HC$15:$HL$15,'Ciclo Semaforico'!CF$30,E!$HC68:$HL68)+SUMIF(O!$HC$15:$HL$15,'Ciclo Semaforico'!CF$30,O!$HC68:$HL68))*CF$31))</f>
        <v>0</v>
      </c>
      <c r="CG93" s="245">
        <f>IF(CG$32="",IF(CG$31="",(SUMIF(S!$HC$15:$HL$15,'Ciclo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Semaforico'!CG$30,O!$HC68:$HL68))*CG$31),(SUMIF(S!$HC$15:$HL$15,'Ciclo Semaforico'!CG$32,S!$HC68:$HL68)+SUMIF(N!$HC$15:$HL$15,'Ciclo Semaforico'!CG$32,N!$HC68:$HL68)+SUMIF(E!$HC$15:$HL$15,'Ciclo Semaforico'!CG$32,E!$HC68:$HL68)+SUMIF(O!$HC$15:$HL$15,'Ciclo Semaforico'!CG$32,O!$HC68:$HL68))-IF(CG$31="",(SUMIF(S!$HC$15:$HL$15,'Ciclo Semaforico'!CG$30,S!$HC68:$HL68)+SUMIF(N!$HC$15:$HL$15,'Ciclo Semaforico'!CG$30,N!$HC68:$HL68)+SUMIF(E!$HC$15:$HL$15,'Ciclo Semaforico'!CG$30,E!$HC68:$HL68)+SUMIF(O!$HC$15:$HL$15,'Ciclo Semaforico'!CG$30,O!$HC68:$HL68)),(SUMIF(S!$HC$15:$HL$15,'Ciclo Semaforico'!CG$30,S!$HC68:$HL68)+SUMIF(N!$HC$15:$HL$15,'Ciclo Semaforico'!CG$30,N!$HC68:$HL68)+SUMIF(E!$HC$15:$HL$15,'Ciclo Semaforico'!CG$30,E!$HC68:$HL68)+SUMIF(O!$HC$15:$HL$15,'Ciclo Semaforico'!CG$30,O!$HC68:$HL68))*CG$31))</f>
        <v>0</v>
      </c>
      <c r="CH93" s="246">
        <f>IF(CH$32="",IF(CH$31="",(SUMIF(S!$HC$15:$HL$15,'Ciclo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Semaforico'!CH$30,O!$HC68:$HL68))*CH$31),(SUMIF(S!$HC$15:$HL$15,'Ciclo Semaforico'!CH$32,S!$HC68:$HL68)+SUMIF(N!$HC$15:$HL$15,'Ciclo Semaforico'!CH$32,N!$HC68:$HL68)+SUMIF(E!$HC$15:$HL$15,'Ciclo Semaforico'!CH$32,E!$HC68:$HL68)+SUMIF(O!$HC$15:$HL$15,'Ciclo Semaforico'!CH$32,O!$HC68:$HL68))-IF(CH$31="",(SUMIF(S!$HC$15:$HL$15,'Ciclo Semaforico'!CH$30,S!$HC68:$HL68)+SUMIF(N!$HC$15:$HL$15,'Ciclo Semaforico'!CH$30,N!$HC68:$HL68)+SUMIF(E!$HC$15:$HL$15,'Ciclo Semaforico'!CH$30,E!$HC68:$HL68)+SUMIF(O!$HC$15:$HL$15,'Ciclo Semaforico'!CH$30,O!$HC68:$HL68)),(SUMIF(S!$HC$15:$HL$15,'Ciclo Semaforico'!CH$30,S!$HC68:$HL68)+SUMIF(N!$HC$15:$HL$15,'Ciclo Semaforico'!CH$30,N!$HC68:$HL68)+SUMIF(E!$HC$15:$HL$15,'Ciclo Semaforico'!CH$30,E!$HC68:$HL68)+SUMIF(O!$HC$15:$HL$15,'Ciclo Semaforico'!CH$30,O!$HC68:$HL68))*CH$31))</f>
        <v>0</v>
      </c>
      <c r="CI93" s="244">
        <f t="shared" si="208"/>
        <v>0</v>
      </c>
      <c r="CJ93" s="245">
        <f t="shared" si="209"/>
        <v>0</v>
      </c>
      <c r="CK93" s="245">
        <f t="shared" si="210"/>
        <v>0</v>
      </c>
      <c r="CL93" s="245">
        <f t="shared" si="211"/>
        <v>0</v>
      </c>
      <c r="CM93" s="245" t="e">
        <f t="shared" si="212"/>
        <v>#REF!</v>
      </c>
      <c r="CN93" s="245">
        <f t="shared" si="213"/>
        <v>0</v>
      </c>
      <c r="CO93" s="245">
        <f t="shared" si="214"/>
        <v>0</v>
      </c>
      <c r="CP93" s="245">
        <f t="shared" si="215"/>
        <v>0</v>
      </c>
      <c r="CQ93" s="245">
        <f t="shared" si="216"/>
        <v>0</v>
      </c>
      <c r="CR93" s="245">
        <f t="shared" si="217"/>
        <v>0</v>
      </c>
      <c r="CS93" s="245">
        <f t="shared" si="218"/>
        <v>0</v>
      </c>
      <c r="CT93" s="246">
        <f t="shared" si="219"/>
        <v>0</v>
      </c>
      <c r="CU93" s="244">
        <f t="shared" si="220"/>
        <v>0</v>
      </c>
      <c r="CV93" s="245">
        <f t="shared" si="221"/>
        <v>0</v>
      </c>
      <c r="CW93" s="245">
        <f t="shared" si="222"/>
        <v>0</v>
      </c>
      <c r="CX93" s="245">
        <f t="shared" si="223"/>
        <v>0</v>
      </c>
      <c r="CY93" s="245">
        <f t="shared" si="224"/>
        <v>0</v>
      </c>
      <c r="CZ93" s="245">
        <f t="shared" si="225"/>
        <v>0</v>
      </c>
      <c r="DA93" s="245">
        <f t="shared" si="226"/>
        <v>0</v>
      </c>
      <c r="DB93" s="245">
        <f t="shared" si="227"/>
        <v>0</v>
      </c>
      <c r="DC93" s="245">
        <f t="shared" si="228"/>
        <v>0</v>
      </c>
      <c r="DD93" s="245">
        <f t="shared" si="229"/>
        <v>0</v>
      </c>
      <c r="DE93" s="245">
        <f t="shared" si="230"/>
        <v>0</v>
      </c>
      <c r="DF93" s="246">
        <f t="shared" si="231"/>
        <v>0</v>
      </c>
      <c r="DG93" s="244" t="e">
        <f t="shared" si="232"/>
        <v>#REF!</v>
      </c>
      <c r="DH93" s="245" t="e">
        <f t="shared" si="233"/>
        <v>#REF!</v>
      </c>
      <c r="DI93" s="245" t="e">
        <f t="shared" si="234"/>
        <v>#REF!</v>
      </c>
      <c r="DJ93" s="245" t="e">
        <f t="shared" si="235"/>
        <v>#REF!</v>
      </c>
      <c r="DK93" s="245" t="e">
        <f t="shared" si="236"/>
        <v>#REF!</v>
      </c>
      <c r="DL93" s="245" t="e">
        <f t="shared" si="237"/>
        <v>#REF!</v>
      </c>
      <c r="DM93" s="245">
        <f t="shared" si="238"/>
        <v>0</v>
      </c>
      <c r="DN93" s="245">
        <f t="shared" si="239"/>
        <v>0</v>
      </c>
      <c r="DO93" s="245">
        <f t="shared" si="240"/>
        <v>0</v>
      </c>
      <c r="DP93" s="245">
        <f t="shared" si="241"/>
        <v>0</v>
      </c>
      <c r="DQ93" s="245">
        <f t="shared" si="242"/>
        <v>0</v>
      </c>
      <c r="DR93" s="246">
        <f t="shared" si="243"/>
        <v>0</v>
      </c>
      <c r="DS93" s="244">
        <f t="shared" si="244"/>
        <v>0</v>
      </c>
      <c r="DT93" s="245">
        <f t="shared" si="245"/>
        <v>0</v>
      </c>
      <c r="DU93" s="245">
        <f t="shared" si="246"/>
        <v>0</v>
      </c>
      <c r="DV93" s="245">
        <f t="shared" si="247"/>
        <v>0</v>
      </c>
      <c r="DW93" s="245">
        <f t="shared" si="248"/>
        <v>0</v>
      </c>
      <c r="DX93" s="245">
        <f t="shared" si="249"/>
        <v>0</v>
      </c>
      <c r="DY93" s="245">
        <f t="shared" si="250"/>
        <v>0</v>
      </c>
      <c r="DZ93" s="245">
        <f t="shared" si="251"/>
        <v>0</v>
      </c>
      <c r="EA93" s="245">
        <f t="shared" si="252"/>
        <v>0</v>
      </c>
      <c r="EB93" s="245">
        <f t="shared" si="253"/>
        <v>0</v>
      </c>
      <c r="EC93" s="245">
        <f t="shared" si="254"/>
        <v>0</v>
      </c>
      <c r="ED93" s="246">
        <f t="shared" si="255"/>
        <v>0</v>
      </c>
      <c r="EE93" s="244">
        <f t="shared" si="256"/>
        <v>0</v>
      </c>
      <c r="EF93" s="245">
        <f t="shared" si="257"/>
        <v>0</v>
      </c>
      <c r="EG93" s="245">
        <f t="shared" si="258"/>
        <v>0</v>
      </c>
      <c r="EH93" s="245">
        <f t="shared" si="259"/>
        <v>0</v>
      </c>
      <c r="EI93" s="245">
        <f t="shared" si="260"/>
        <v>0</v>
      </c>
      <c r="EJ93" s="245">
        <f t="shared" si="261"/>
        <v>0</v>
      </c>
      <c r="EK93" s="245">
        <f t="shared" si="262"/>
        <v>0</v>
      </c>
      <c r="EL93" s="245">
        <f t="shared" si="263"/>
        <v>0</v>
      </c>
      <c r="EM93" s="245">
        <f t="shared" si="264"/>
        <v>0</v>
      </c>
      <c r="EN93" s="245">
        <f t="shared" si="265"/>
        <v>0</v>
      </c>
      <c r="EO93" s="245">
        <f t="shared" si="266"/>
        <v>0</v>
      </c>
      <c r="EP93" s="246">
        <f t="shared" si="267"/>
        <v>0</v>
      </c>
      <c r="EQ93" s="255">
        <f t="shared" si="268"/>
        <v>0</v>
      </c>
      <c r="ER93" s="256">
        <f t="shared" si="269"/>
        <v>0</v>
      </c>
      <c r="ES93" s="256">
        <f t="shared" si="270"/>
        <v>0</v>
      </c>
      <c r="ET93" s="256">
        <f t="shared" si="271"/>
        <v>0</v>
      </c>
      <c r="EU93" s="256" t="e">
        <f t="shared" si="272"/>
        <v>#REF!</v>
      </c>
      <c r="EV93" s="256">
        <f t="shared" si="273"/>
        <v>0</v>
      </c>
      <c r="EW93" s="256">
        <f t="shared" si="274"/>
        <v>0</v>
      </c>
      <c r="EX93" s="256" t="str">
        <f t="shared" si="275"/>
        <v/>
      </c>
      <c r="EY93" s="256" t="str">
        <f t="shared" si="276"/>
        <v/>
      </c>
      <c r="EZ93" s="256" t="str">
        <f t="shared" si="277"/>
        <v/>
      </c>
      <c r="FA93" s="256" t="str">
        <f t="shared" si="278"/>
        <v/>
      </c>
      <c r="FB93" s="257" t="str">
        <f t="shared" si="279"/>
        <v/>
      </c>
      <c r="FC93" s="255">
        <f t="shared" si="280"/>
        <v>0</v>
      </c>
      <c r="FD93" s="256" t="str">
        <f t="shared" si="281"/>
        <v/>
      </c>
      <c r="FE93" s="256" t="str">
        <f t="shared" si="282"/>
        <v/>
      </c>
      <c r="FF93" s="256" t="str">
        <f t="shared" si="283"/>
        <v/>
      </c>
      <c r="FG93" s="256" t="str">
        <f t="shared" si="284"/>
        <v/>
      </c>
      <c r="FH93" s="256" t="str">
        <f t="shared" si="285"/>
        <v/>
      </c>
      <c r="FI93" s="256" t="str">
        <f t="shared" si="286"/>
        <v/>
      </c>
      <c r="FJ93" s="256" t="str">
        <f t="shared" si="287"/>
        <v/>
      </c>
      <c r="FK93" s="256" t="str">
        <f t="shared" si="288"/>
        <v/>
      </c>
      <c r="FL93" s="256" t="str">
        <f t="shared" si="289"/>
        <v/>
      </c>
      <c r="FM93" s="256" t="str">
        <f t="shared" si="290"/>
        <v/>
      </c>
      <c r="FN93" s="257" t="str">
        <f t="shared" si="291"/>
        <v/>
      </c>
      <c r="FO93" s="255" t="e">
        <f t="shared" si="292"/>
        <v>#REF!</v>
      </c>
      <c r="FP93" s="256" t="e">
        <f t="shared" si="293"/>
        <v>#REF!</v>
      </c>
      <c r="FQ93" s="256" t="e">
        <f t="shared" si="294"/>
        <v>#REF!</v>
      </c>
      <c r="FR93" s="256" t="e">
        <f t="shared" si="295"/>
        <v>#REF!</v>
      </c>
      <c r="FS93" s="256" t="e">
        <f t="shared" si="296"/>
        <v>#REF!</v>
      </c>
      <c r="FT93" s="256" t="e">
        <f t="shared" si="297"/>
        <v>#REF!</v>
      </c>
      <c r="FU93" s="256" t="str">
        <f t="shared" si="298"/>
        <v/>
      </c>
      <c r="FV93" s="256" t="str">
        <f t="shared" si="299"/>
        <v/>
      </c>
      <c r="FW93" s="256" t="str">
        <f t="shared" si="300"/>
        <v/>
      </c>
      <c r="FX93" s="256" t="str">
        <f t="shared" si="301"/>
        <v/>
      </c>
      <c r="FY93" s="256" t="str">
        <f t="shared" si="302"/>
        <v/>
      </c>
      <c r="FZ93" s="257" t="str">
        <f t="shared" si="303"/>
        <v/>
      </c>
      <c r="GA93" s="255" t="str">
        <f t="shared" si="304"/>
        <v/>
      </c>
      <c r="GB93" s="256" t="str">
        <f t="shared" si="305"/>
        <v/>
      </c>
      <c r="GC93" s="256" t="str">
        <f t="shared" si="306"/>
        <v/>
      </c>
      <c r="GD93" s="256" t="str">
        <f t="shared" si="307"/>
        <v/>
      </c>
      <c r="GE93" s="256" t="str">
        <f t="shared" si="308"/>
        <v/>
      </c>
      <c r="GF93" s="256" t="str">
        <f t="shared" si="309"/>
        <v/>
      </c>
      <c r="GG93" s="256" t="str">
        <f t="shared" si="310"/>
        <v/>
      </c>
      <c r="GH93" s="256" t="str">
        <f t="shared" si="311"/>
        <v/>
      </c>
      <c r="GI93" s="256" t="str">
        <f t="shared" si="312"/>
        <v/>
      </c>
      <c r="GJ93" s="256" t="str">
        <f t="shared" si="313"/>
        <v/>
      </c>
      <c r="GK93" s="256" t="str">
        <f t="shared" si="314"/>
        <v/>
      </c>
      <c r="GL93" s="257" t="str">
        <f t="shared" si="315"/>
        <v/>
      </c>
      <c r="GM93" s="255" t="str">
        <f t="shared" si="316"/>
        <v/>
      </c>
      <c r="GN93" s="256" t="str">
        <f t="shared" si="317"/>
        <v/>
      </c>
      <c r="GO93" s="256" t="str">
        <f t="shared" si="318"/>
        <v/>
      </c>
      <c r="GP93" s="256" t="str">
        <f t="shared" si="319"/>
        <v/>
      </c>
      <c r="GQ93" s="256" t="str">
        <f t="shared" si="320"/>
        <v/>
      </c>
      <c r="GR93" s="256" t="str">
        <f t="shared" si="321"/>
        <v/>
      </c>
      <c r="GS93" s="256" t="str">
        <f t="shared" si="322"/>
        <v/>
      </c>
      <c r="GT93" s="256" t="str">
        <f t="shared" si="323"/>
        <v/>
      </c>
      <c r="GU93" s="256" t="str">
        <f t="shared" si="324"/>
        <v/>
      </c>
      <c r="GV93" s="256" t="str">
        <f t="shared" si="325"/>
        <v/>
      </c>
      <c r="GW93" s="256" t="str">
        <f t="shared" si="326"/>
        <v/>
      </c>
      <c r="GX93" s="257" t="str">
        <f t="shared" si="327"/>
        <v/>
      </c>
      <c r="GY93" s="252">
        <f t="shared" si="332"/>
        <v>0</v>
      </c>
      <c r="GZ93" s="253" t="e">
        <f t="shared" si="332"/>
        <v>#REF!</v>
      </c>
      <c r="HA93" s="253">
        <f t="shared" si="332"/>
        <v>0</v>
      </c>
      <c r="HB93" s="253">
        <f t="shared" si="332"/>
        <v>0</v>
      </c>
      <c r="HC93" s="253">
        <f t="shared" si="332"/>
        <v>0</v>
      </c>
      <c r="HD93" s="253">
        <f t="shared" si="332"/>
        <v>0</v>
      </c>
      <c r="HE93" s="253">
        <f t="shared" si="332"/>
        <v>0</v>
      </c>
      <c r="HF93" s="254">
        <f t="shared" si="332"/>
        <v>0</v>
      </c>
      <c r="HG93" s="252">
        <f t="shared" si="333"/>
        <v>0</v>
      </c>
      <c r="HH93" s="253">
        <f t="shared" si="333"/>
        <v>0</v>
      </c>
      <c r="HI93" s="253">
        <f t="shared" si="333"/>
        <v>0</v>
      </c>
      <c r="HJ93" s="253">
        <f t="shared" si="333"/>
        <v>0</v>
      </c>
      <c r="HK93" s="253">
        <f t="shared" si="333"/>
        <v>0</v>
      </c>
      <c r="HL93" s="253">
        <f t="shared" si="333"/>
        <v>0</v>
      </c>
      <c r="HM93" s="253">
        <f t="shared" si="333"/>
        <v>0</v>
      </c>
      <c r="HN93" s="254">
        <f t="shared" si="333"/>
        <v>0</v>
      </c>
      <c r="HO93" s="252" t="e">
        <f t="shared" si="334"/>
        <v>#REF!</v>
      </c>
      <c r="HP93" s="253" t="e">
        <f t="shared" si="334"/>
        <v>#REF!</v>
      </c>
      <c r="HQ93" s="253">
        <f t="shared" si="334"/>
        <v>0</v>
      </c>
      <c r="HR93" s="253">
        <f t="shared" si="334"/>
        <v>0</v>
      </c>
      <c r="HS93" s="253">
        <f t="shared" si="334"/>
        <v>0</v>
      </c>
      <c r="HT93" s="253">
        <f t="shared" si="334"/>
        <v>0</v>
      </c>
      <c r="HU93" s="253">
        <f t="shared" si="334"/>
        <v>0</v>
      </c>
      <c r="HV93" s="254">
        <f t="shared" si="334"/>
        <v>0</v>
      </c>
      <c r="HW93" s="252">
        <f t="shared" si="335"/>
        <v>0</v>
      </c>
      <c r="HX93" s="253">
        <f t="shared" si="335"/>
        <v>0</v>
      </c>
      <c r="HY93" s="253">
        <f t="shared" si="335"/>
        <v>0</v>
      </c>
      <c r="HZ93" s="253">
        <f t="shared" si="335"/>
        <v>0</v>
      </c>
      <c r="IA93" s="253">
        <f t="shared" si="335"/>
        <v>0</v>
      </c>
      <c r="IB93" s="253">
        <f t="shared" si="335"/>
        <v>0</v>
      </c>
      <c r="IC93" s="253">
        <f t="shared" si="335"/>
        <v>0</v>
      </c>
      <c r="ID93" s="254">
        <f t="shared" si="335"/>
        <v>0</v>
      </c>
      <c r="IE93" s="252">
        <f t="shared" si="336"/>
        <v>0</v>
      </c>
      <c r="IF93" s="253">
        <f t="shared" si="336"/>
        <v>0</v>
      </c>
      <c r="IG93" s="253">
        <f t="shared" si="336"/>
        <v>0</v>
      </c>
      <c r="IH93" s="253">
        <f t="shared" si="336"/>
        <v>0</v>
      </c>
      <c r="II93" s="253">
        <f t="shared" si="336"/>
        <v>0</v>
      </c>
      <c r="IJ93" s="253">
        <f t="shared" si="336"/>
        <v>0</v>
      </c>
      <c r="IK93" s="253">
        <f t="shared" si="336"/>
        <v>0</v>
      </c>
      <c r="IL93" s="254">
        <f t="shared" si="336"/>
        <v>0</v>
      </c>
      <c r="IM93" s="255" t="e">
        <f t="shared" si="203"/>
        <v>#REF!</v>
      </c>
      <c r="IN93" s="256">
        <f t="shared" si="204"/>
        <v>0</v>
      </c>
      <c r="IO93" s="256" t="e">
        <f t="shared" si="205"/>
        <v>#REF!</v>
      </c>
      <c r="IP93" s="256">
        <f t="shared" si="206"/>
        <v>0</v>
      </c>
      <c r="IQ93" s="257">
        <f t="shared" si="207"/>
        <v>0</v>
      </c>
      <c r="IR93" s="404" t="e">
        <f t="shared" si="195"/>
        <v>#REF!</v>
      </c>
      <c r="IS93" s="250">
        <f t="shared" si="202"/>
        <v>15</v>
      </c>
      <c r="IT93" s="258" t="e">
        <f t="shared" si="328"/>
        <v>#REF!</v>
      </c>
      <c r="IU93" s="664">
        <v>2400</v>
      </c>
      <c r="IV93" s="409">
        <v>4</v>
      </c>
      <c r="IW93" s="648" t="s">
        <v>231</v>
      </c>
      <c r="IX93" s="649" t="e">
        <f t="shared" si="196"/>
        <v>#REF!</v>
      </c>
      <c r="IY93" s="650" t="e">
        <f t="shared" si="329"/>
        <v>#REF!</v>
      </c>
      <c r="IZ93" s="651">
        <v>3</v>
      </c>
      <c r="JA93" s="652">
        <v>2</v>
      </c>
      <c r="JB93" s="650" t="e">
        <f t="shared" si="330"/>
        <v>#REF!</v>
      </c>
      <c r="JC93" s="651">
        <f t="shared" si="337"/>
        <v>3</v>
      </c>
      <c r="JD93" s="652">
        <f t="shared" si="337"/>
        <v>2</v>
      </c>
      <c r="JE93" s="653" t="e">
        <f t="shared" si="331"/>
        <v>#REF!</v>
      </c>
      <c r="JF93" s="654">
        <v>3</v>
      </c>
      <c r="JG93" s="652">
        <v>2</v>
      </c>
      <c r="JH93" s="653"/>
      <c r="JI93" s="654"/>
      <c r="JJ93" s="655"/>
      <c r="JK93" s="418"/>
      <c r="JL93" s="419"/>
      <c r="JM93" s="420"/>
      <c r="JN93" s="662">
        <v>1</v>
      </c>
      <c r="JO93" s="662">
        <v>1.4</v>
      </c>
      <c r="JP93" s="662">
        <v>1</v>
      </c>
      <c r="JQ93" s="662">
        <v>1</v>
      </c>
      <c r="JR93" s="663">
        <v>1</v>
      </c>
      <c r="JS93" s="658" t="e">
        <f t="shared" si="201"/>
        <v>#REF!</v>
      </c>
    </row>
    <row r="94" spans="25:279" ht="20.100000000000001" hidden="1" customHeight="1">
      <c r="Y94" s="380" t="e">
        <f>N!IK69</f>
        <v>#REF!</v>
      </c>
      <c r="Z94" s="377" t="s">
        <v>51</v>
      </c>
      <c r="AA94" s="244">
        <f>IF(AA$32="",IF(AA$31="",(SUMIF(S!$HC$15:$HL$15,'Ciclo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Semaforico'!AA$30,O!$HC69:$HL69))*AA$31),(SUMIF(S!$HC$15:$HL$15,'Ciclo Semaforico'!AA$32,S!$HC69:$HL69)+SUMIF(N!$HC$15:$HL$15,'Ciclo Semaforico'!AA$32,N!$HC69:$HL69)+SUMIF(E!$HC$15:$HL$15,'Ciclo Semaforico'!AA$32,E!$HC69:$HL69)+SUMIF(O!$HC$15:$HL$15,'Ciclo Semaforico'!AA$32,O!$HC69:$HL69))-IF(AA$31="",(SUMIF(S!$HC$15:$HL$15,'Ciclo Semaforico'!AA$30,S!$HC69:$HL69)+SUMIF(N!$HC$15:$HL$15,'Ciclo Semaforico'!AA$30,N!$HC69:$HL69)+SUMIF(E!$HC$15:$HL$15,'Ciclo Semaforico'!AA$30,E!$HC69:$HL69)+SUMIF(O!$HC$15:$HL$15,'Ciclo Semaforico'!AA$30,O!$HC69:$HL69)),(SUMIF(S!$HC$15:$HL$15,'Ciclo Semaforico'!AA$30,S!$HC69:$HL69)+SUMIF(N!$HC$15:$HL$15,'Ciclo Semaforico'!AA$30,N!$HC69:$HL69)+SUMIF(E!$HC$15:$HL$15,'Ciclo Semaforico'!AA$30,E!$HC69:$HL69)+SUMIF(O!$HC$15:$HL$15,'Ciclo Semaforico'!AA$30,O!$HC69:$HL69))*AA$31))</f>
        <v>0</v>
      </c>
      <c r="AB94" s="245">
        <f>IF(AB$32="",IF(AB$31="",(SUMIF(S!$HC$15:$HL$15,'Ciclo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Semaforico'!AB$30,O!$HC69:$HL69))*AB$31),(SUMIF(S!$HC$15:$HL$15,'Ciclo Semaforico'!AB$32,S!$HC69:$HL69)+SUMIF(N!$HC$15:$HL$15,'Ciclo Semaforico'!AB$32,N!$HC69:$HL69)+SUMIF(E!$HC$15:$HL$15,'Ciclo Semaforico'!AB$32,E!$HC69:$HL69)+SUMIF(O!$HC$15:$HL$15,'Ciclo Semaforico'!AB$32,O!$HC69:$HL69))-IF(AB$31="",(SUMIF(S!$HC$15:$HL$15,'Ciclo Semaforico'!AB$30,S!$HC69:$HL69)+SUMIF(N!$HC$15:$HL$15,'Ciclo Semaforico'!AB$30,N!$HC69:$HL69)+SUMIF(E!$HC$15:$HL$15,'Ciclo Semaforico'!AB$30,E!$HC69:$HL69)+SUMIF(O!$HC$15:$HL$15,'Ciclo Semaforico'!AB$30,O!$HC69:$HL69)),(SUMIF(S!$HC$15:$HL$15,'Ciclo Semaforico'!AB$30,S!$HC69:$HL69)+SUMIF(N!$HC$15:$HL$15,'Ciclo Semaforico'!AB$30,N!$HC69:$HL69)+SUMIF(E!$HC$15:$HL$15,'Ciclo Semaforico'!AB$30,E!$HC69:$HL69)+SUMIF(O!$HC$15:$HL$15,'Ciclo Semaforico'!AB$30,O!$HC69:$HL69))*AB$31))</f>
        <v>0</v>
      </c>
      <c r="AC94" s="245">
        <f>IF(AC$32="",IF(AC$31="",(SUMIF(S!$HC$15:$HL$15,'Ciclo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Semaforico'!AC$30,O!$HC69:$HL69))*AC$31),(SUMIF(S!$HC$15:$HL$15,'Ciclo Semaforico'!AC$32,S!$HC69:$HL69)+SUMIF(N!$HC$15:$HL$15,'Ciclo Semaforico'!AC$32,N!$HC69:$HL69)+SUMIF(E!$HC$15:$HL$15,'Ciclo Semaforico'!AC$32,E!$HC69:$HL69)+SUMIF(O!$HC$15:$HL$15,'Ciclo Semaforico'!AC$32,O!$HC69:$HL69))-IF(AC$31="",(SUMIF(S!$HC$15:$HL$15,'Ciclo Semaforico'!AC$30,S!$HC69:$HL69)+SUMIF(N!$HC$15:$HL$15,'Ciclo Semaforico'!AC$30,N!$HC69:$HL69)+SUMIF(E!$HC$15:$HL$15,'Ciclo Semaforico'!AC$30,E!$HC69:$HL69)+SUMIF(O!$HC$15:$HL$15,'Ciclo Semaforico'!AC$30,O!$HC69:$HL69)),(SUMIF(S!$HC$15:$HL$15,'Ciclo Semaforico'!AC$30,S!$HC69:$HL69)+SUMIF(N!$HC$15:$HL$15,'Ciclo Semaforico'!AC$30,N!$HC69:$HL69)+SUMIF(E!$HC$15:$HL$15,'Ciclo Semaforico'!AC$30,E!$HC69:$HL69)+SUMIF(O!$HC$15:$HL$15,'Ciclo Semaforico'!AC$30,O!$HC69:$HL69))*AC$31))</f>
        <v>0</v>
      </c>
      <c r="AD94" s="245">
        <f>IF(AD$32="",IF(AD$31="",(SUMIF(S!$HC$15:$HL$15,'Ciclo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Semaforico'!AD$30,O!$HC69:$HL69))*AD$31),(SUMIF(S!$HC$15:$HL$15,'Ciclo Semaforico'!AD$32,S!$HC69:$HL69)+SUMIF(N!$HC$15:$HL$15,'Ciclo Semaforico'!AD$32,N!$HC69:$HL69)+SUMIF(E!$HC$15:$HL$15,'Ciclo Semaforico'!AD$32,E!$HC69:$HL69)+SUMIF(O!$HC$15:$HL$15,'Ciclo Semaforico'!AD$32,O!$HC69:$HL69))-IF(AD$31="",(SUMIF(S!$HC$15:$HL$15,'Ciclo Semaforico'!AD$30,S!$HC69:$HL69)+SUMIF(N!$HC$15:$HL$15,'Ciclo Semaforico'!AD$30,N!$HC69:$HL69)+SUMIF(E!$HC$15:$HL$15,'Ciclo Semaforico'!AD$30,E!$HC69:$HL69)+SUMIF(O!$HC$15:$HL$15,'Ciclo Semaforico'!AD$30,O!$HC69:$HL69)),(SUMIF(S!$HC$15:$HL$15,'Ciclo Semaforico'!AD$30,S!$HC69:$HL69)+SUMIF(N!$HC$15:$HL$15,'Ciclo Semaforico'!AD$30,N!$HC69:$HL69)+SUMIF(E!$HC$15:$HL$15,'Ciclo Semaforico'!AD$30,E!$HC69:$HL69)+SUMIF(O!$HC$15:$HL$15,'Ciclo Semaforico'!AD$30,O!$HC69:$HL69))*AD$31))</f>
        <v>0</v>
      </c>
      <c r="AE94" s="245" t="e">
        <f>IF(AE$32="",IF(AE$31="",(SUMIF(S!$HC$15:$HL$15,'Ciclo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Semaforico'!AE$30,O!$HC69:$HL69))*AE$31),(SUMIF(S!$HC$15:$HL$15,'Ciclo Semaforico'!AE$32,S!$HC69:$HL69)+SUMIF(N!$HC$15:$HL$15,'Ciclo Semaforico'!AE$32,N!$HC69:$HL69)+SUMIF(E!$HC$15:$HL$15,'Ciclo Semaforico'!AE$32,E!$HC69:$HL69)+SUMIF(O!$HC$15:$HL$15,'Ciclo Semaforico'!AE$32,O!$HC69:$HL69))-IF(AE$31="",(SUMIF(S!$HC$15:$HL$15,'Ciclo Semaforico'!AE$30,S!$HC69:$HL69)+SUMIF(N!$HC$15:$HL$15,'Ciclo Semaforico'!AE$30,N!$HC69:$HL69)+SUMIF(E!$HC$15:$HL$15,'Ciclo Semaforico'!AE$30,E!$HC69:$HL69)+SUMIF(O!$HC$15:$HL$15,'Ciclo Semaforico'!AE$30,O!$HC69:$HL69)),(SUMIF(S!$HC$15:$HL$15,'Ciclo Semaforico'!AE$30,S!$HC69:$HL69)+SUMIF(N!$HC$15:$HL$15,'Ciclo Semaforico'!AE$30,N!$HC69:$HL69)+SUMIF(E!$HC$15:$HL$15,'Ciclo Semaforico'!AE$30,E!$HC69:$HL69)+SUMIF(O!$HC$15:$HL$15,'Ciclo Semaforico'!AE$30,O!$HC69:$HL69))*AE$31))</f>
        <v>#REF!</v>
      </c>
      <c r="AF94" s="245">
        <f>IF(AF$32="",IF(AF$31="",(SUMIF(S!$HC$15:$HL$15,'Ciclo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Semaforico'!AF$30,O!$HC69:$HL69))*AF$31),(SUMIF(S!$HC$15:$HL$15,'Ciclo Semaforico'!AF$32,S!$HC69:$HL69)+SUMIF(N!$HC$15:$HL$15,'Ciclo Semaforico'!AF$32,N!$HC69:$HL69)+SUMIF(E!$HC$15:$HL$15,'Ciclo Semaforico'!AF$32,E!$HC69:$HL69)+SUMIF(O!$HC$15:$HL$15,'Ciclo Semaforico'!AF$32,O!$HC69:$HL69))-IF(AF$31="",(SUMIF(S!$HC$15:$HL$15,'Ciclo Semaforico'!AF$30,S!$HC69:$HL69)+SUMIF(N!$HC$15:$HL$15,'Ciclo Semaforico'!AF$30,N!$HC69:$HL69)+SUMIF(E!$HC$15:$HL$15,'Ciclo Semaforico'!AF$30,E!$HC69:$HL69)+SUMIF(O!$HC$15:$HL$15,'Ciclo Semaforico'!AF$30,O!$HC69:$HL69)),(SUMIF(S!$HC$15:$HL$15,'Ciclo Semaforico'!AF$30,S!$HC69:$HL69)+SUMIF(N!$HC$15:$HL$15,'Ciclo Semaforico'!AF$30,N!$HC69:$HL69)+SUMIF(E!$HC$15:$HL$15,'Ciclo Semaforico'!AF$30,E!$HC69:$HL69)+SUMIF(O!$HC$15:$HL$15,'Ciclo Semaforico'!AF$30,O!$HC69:$HL69))*AF$31))</f>
        <v>0</v>
      </c>
      <c r="AG94" s="245">
        <f>IF(AG$32="",IF(AG$31="",(SUMIF(S!$HC$15:$HL$15,'Ciclo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Semaforico'!AG$30,O!$HC69:$HL69))*AG$31),(SUMIF(S!$HC$15:$HL$15,'Ciclo Semaforico'!AG$32,S!$HC69:$HL69)+SUMIF(N!$HC$15:$HL$15,'Ciclo Semaforico'!AG$32,N!$HC69:$HL69)+SUMIF(E!$HC$15:$HL$15,'Ciclo Semaforico'!AG$32,E!$HC69:$HL69)+SUMIF(O!$HC$15:$HL$15,'Ciclo Semaforico'!AG$32,O!$HC69:$HL69))-IF(AG$31="",(SUMIF(S!$HC$15:$HL$15,'Ciclo Semaforico'!AG$30,S!$HC69:$HL69)+SUMIF(N!$HC$15:$HL$15,'Ciclo Semaforico'!AG$30,N!$HC69:$HL69)+SUMIF(E!$HC$15:$HL$15,'Ciclo Semaforico'!AG$30,E!$HC69:$HL69)+SUMIF(O!$HC$15:$HL$15,'Ciclo Semaforico'!AG$30,O!$HC69:$HL69)),(SUMIF(S!$HC$15:$HL$15,'Ciclo Semaforico'!AG$30,S!$HC69:$HL69)+SUMIF(N!$HC$15:$HL$15,'Ciclo Semaforico'!AG$30,N!$HC69:$HL69)+SUMIF(E!$HC$15:$HL$15,'Ciclo Semaforico'!AG$30,E!$HC69:$HL69)+SUMIF(O!$HC$15:$HL$15,'Ciclo Semaforico'!AG$30,O!$HC69:$HL69))*AG$31))</f>
        <v>0</v>
      </c>
      <c r="AH94" s="245">
        <f>IF(AH$32="",IF(AH$31="",(SUMIF(S!$HC$15:$HL$15,'Ciclo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Semaforico'!AH$30,O!$HC69:$HL69))*AH$31),(SUMIF(S!$HC$15:$HL$15,'Ciclo Semaforico'!AH$32,S!$HC69:$HL69)+SUMIF(N!$HC$15:$HL$15,'Ciclo Semaforico'!AH$32,N!$HC69:$HL69)+SUMIF(E!$HC$15:$HL$15,'Ciclo Semaforico'!AH$32,E!$HC69:$HL69)+SUMIF(O!$HC$15:$HL$15,'Ciclo Semaforico'!AH$32,O!$HC69:$HL69))-IF(AH$31="",(SUMIF(S!$HC$15:$HL$15,'Ciclo Semaforico'!AH$30,S!$HC69:$HL69)+SUMIF(N!$HC$15:$HL$15,'Ciclo Semaforico'!AH$30,N!$HC69:$HL69)+SUMIF(E!$HC$15:$HL$15,'Ciclo Semaforico'!AH$30,E!$HC69:$HL69)+SUMIF(O!$HC$15:$HL$15,'Ciclo Semaforico'!AH$30,O!$HC69:$HL69)),(SUMIF(S!$HC$15:$HL$15,'Ciclo Semaforico'!AH$30,S!$HC69:$HL69)+SUMIF(N!$HC$15:$HL$15,'Ciclo Semaforico'!AH$30,N!$HC69:$HL69)+SUMIF(E!$HC$15:$HL$15,'Ciclo Semaforico'!AH$30,E!$HC69:$HL69)+SUMIF(O!$HC$15:$HL$15,'Ciclo Semaforico'!AH$30,O!$HC69:$HL69))*AH$31))</f>
        <v>0</v>
      </c>
      <c r="AI94" s="245">
        <f>IF(AI$32="",IF(AI$31="",(SUMIF(S!$HC$15:$HL$15,'Ciclo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Semaforico'!AI$30,O!$HC69:$HL69))*AI$31),(SUMIF(S!$HC$15:$HL$15,'Ciclo Semaforico'!AI$32,S!$HC69:$HL69)+SUMIF(N!$HC$15:$HL$15,'Ciclo Semaforico'!AI$32,N!$HC69:$HL69)+SUMIF(E!$HC$15:$HL$15,'Ciclo Semaforico'!AI$32,E!$HC69:$HL69)+SUMIF(O!$HC$15:$HL$15,'Ciclo Semaforico'!AI$32,O!$HC69:$HL69))-IF(AI$31="",(SUMIF(S!$HC$15:$HL$15,'Ciclo Semaforico'!AI$30,S!$HC69:$HL69)+SUMIF(N!$HC$15:$HL$15,'Ciclo Semaforico'!AI$30,N!$HC69:$HL69)+SUMIF(E!$HC$15:$HL$15,'Ciclo Semaforico'!AI$30,E!$HC69:$HL69)+SUMIF(O!$HC$15:$HL$15,'Ciclo Semaforico'!AI$30,O!$HC69:$HL69)),(SUMIF(S!$HC$15:$HL$15,'Ciclo Semaforico'!AI$30,S!$HC69:$HL69)+SUMIF(N!$HC$15:$HL$15,'Ciclo Semaforico'!AI$30,N!$HC69:$HL69)+SUMIF(E!$HC$15:$HL$15,'Ciclo Semaforico'!AI$30,E!$HC69:$HL69)+SUMIF(O!$HC$15:$HL$15,'Ciclo Semaforico'!AI$30,O!$HC69:$HL69))*AI$31))</f>
        <v>0</v>
      </c>
      <c r="AJ94" s="245">
        <f>IF(AJ$32="",IF(AJ$31="",(SUMIF(S!$HC$15:$HL$15,'Ciclo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Semaforico'!AJ$30,O!$HC69:$HL69))*AJ$31),(SUMIF(S!$HC$15:$HL$15,'Ciclo Semaforico'!AJ$32,S!$HC69:$HL69)+SUMIF(N!$HC$15:$HL$15,'Ciclo Semaforico'!AJ$32,N!$HC69:$HL69)+SUMIF(E!$HC$15:$HL$15,'Ciclo Semaforico'!AJ$32,E!$HC69:$HL69)+SUMIF(O!$HC$15:$HL$15,'Ciclo Semaforico'!AJ$32,O!$HC69:$HL69))-IF(AJ$31="",(SUMIF(S!$HC$15:$HL$15,'Ciclo Semaforico'!AJ$30,S!$HC69:$HL69)+SUMIF(N!$HC$15:$HL$15,'Ciclo Semaforico'!AJ$30,N!$HC69:$HL69)+SUMIF(E!$HC$15:$HL$15,'Ciclo Semaforico'!AJ$30,E!$HC69:$HL69)+SUMIF(O!$HC$15:$HL$15,'Ciclo Semaforico'!AJ$30,O!$HC69:$HL69)),(SUMIF(S!$HC$15:$HL$15,'Ciclo Semaforico'!AJ$30,S!$HC69:$HL69)+SUMIF(N!$HC$15:$HL$15,'Ciclo Semaforico'!AJ$30,N!$HC69:$HL69)+SUMIF(E!$HC$15:$HL$15,'Ciclo Semaforico'!AJ$30,E!$HC69:$HL69)+SUMIF(O!$HC$15:$HL$15,'Ciclo Semaforico'!AJ$30,O!$HC69:$HL69))*AJ$31))</f>
        <v>0</v>
      </c>
      <c r="AK94" s="245">
        <f>IF(AK$32="",IF(AK$31="",(SUMIF(S!$HC$15:$HL$15,'Ciclo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Semaforico'!AK$30,O!$HC69:$HL69))*AK$31),(SUMIF(S!$HC$15:$HL$15,'Ciclo Semaforico'!AK$32,S!$HC69:$HL69)+SUMIF(N!$HC$15:$HL$15,'Ciclo Semaforico'!AK$32,N!$HC69:$HL69)+SUMIF(E!$HC$15:$HL$15,'Ciclo Semaforico'!AK$32,E!$HC69:$HL69)+SUMIF(O!$HC$15:$HL$15,'Ciclo Semaforico'!AK$32,O!$HC69:$HL69))-IF(AK$31="",(SUMIF(S!$HC$15:$HL$15,'Ciclo Semaforico'!AK$30,S!$HC69:$HL69)+SUMIF(N!$HC$15:$HL$15,'Ciclo Semaforico'!AK$30,N!$HC69:$HL69)+SUMIF(E!$HC$15:$HL$15,'Ciclo Semaforico'!AK$30,E!$HC69:$HL69)+SUMIF(O!$HC$15:$HL$15,'Ciclo Semaforico'!AK$30,O!$HC69:$HL69)),(SUMIF(S!$HC$15:$HL$15,'Ciclo Semaforico'!AK$30,S!$HC69:$HL69)+SUMIF(N!$HC$15:$HL$15,'Ciclo Semaforico'!AK$30,N!$HC69:$HL69)+SUMIF(E!$HC$15:$HL$15,'Ciclo Semaforico'!AK$30,E!$HC69:$HL69)+SUMIF(O!$HC$15:$HL$15,'Ciclo Semaforico'!AK$30,O!$HC69:$HL69))*AK$31))</f>
        <v>0</v>
      </c>
      <c r="AL94" s="246">
        <f>IF(AL$32="",IF(AL$31="",(SUMIF(S!$HC$15:$HL$15,'Ciclo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Semaforico'!AL$30,O!$HC69:$HL69))*AL$31),(SUMIF(S!$HC$15:$HL$15,'Ciclo Semaforico'!AL$32,S!$HC69:$HL69)+SUMIF(N!$HC$15:$HL$15,'Ciclo Semaforico'!AL$32,N!$HC69:$HL69)+SUMIF(E!$HC$15:$HL$15,'Ciclo Semaforico'!AL$32,E!$HC69:$HL69)+SUMIF(O!$HC$15:$HL$15,'Ciclo Semaforico'!AL$32,O!$HC69:$HL69))-IF(AL$31="",(SUMIF(S!$HC$15:$HL$15,'Ciclo Semaforico'!AL$30,S!$HC69:$HL69)+SUMIF(N!$HC$15:$HL$15,'Ciclo Semaforico'!AL$30,N!$HC69:$HL69)+SUMIF(E!$HC$15:$HL$15,'Ciclo Semaforico'!AL$30,E!$HC69:$HL69)+SUMIF(O!$HC$15:$HL$15,'Ciclo Semaforico'!AL$30,O!$HC69:$HL69)),(SUMIF(S!$HC$15:$HL$15,'Ciclo Semaforico'!AL$30,S!$HC69:$HL69)+SUMIF(N!$HC$15:$HL$15,'Ciclo Semaforico'!AL$30,N!$HC69:$HL69)+SUMIF(E!$HC$15:$HL$15,'Ciclo Semaforico'!AL$30,E!$HC69:$HL69)+SUMIF(O!$HC$15:$HL$15,'Ciclo Semaforico'!AL$30,O!$HC69:$HL69))*AL$31))</f>
        <v>0</v>
      </c>
      <c r="AM94" s="244">
        <f>IF(AM$32="",IF(AM$31="",(SUMIF(S!$HC$15:$HL$15,'Ciclo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Semaforico'!AM$30,O!$HC69:$HL69))*AM$31),(SUMIF(S!$HC$15:$HL$15,'Ciclo Semaforico'!AM$32,S!$HC69:$HL69)+SUMIF(N!$HC$15:$HL$15,'Ciclo Semaforico'!AM$32,N!$HC69:$HL69)+SUMIF(E!$HC$15:$HL$15,'Ciclo Semaforico'!AM$32,E!$HC69:$HL69)+SUMIF(O!$HC$15:$HL$15,'Ciclo Semaforico'!AM$32,O!$HC69:$HL69))-IF(AM$31="",(SUMIF(S!$HC$15:$HL$15,'Ciclo Semaforico'!AM$30,S!$HC69:$HL69)+SUMIF(N!$HC$15:$HL$15,'Ciclo Semaforico'!AM$30,N!$HC69:$HL69)+SUMIF(E!$HC$15:$HL$15,'Ciclo Semaforico'!AM$30,E!$HC69:$HL69)+SUMIF(O!$HC$15:$HL$15,'Ciclo Semaforico'!AM$30,O!$HC69:$HL69)),(SUMIF(S!$HC$15:$HL$15,'Ciclo Semaforico'!AM$30,S!$HC69:$HL69)+SUMIF(N!$HC$15:$HL$15,'Ciclo Semaforico'!AM$30,N!$HC69:$HL69)+SUMIF(E!$HC$15:$HL$15,'Ciclo Semaforico'!AM$30,E!$HC69:$HL69)+SUMIF(O!$HC$15:$HL$15,'Ciclo Semaforico'!AM$30,O!$HC69:$HL69))*AM$31))</f>
        <v>0</v>
      </c>
      <c r="AN94" s="245">
        <f>IF(AN$32="",IF(AN$31="",(SUMIF(S!$HC$15:$HL$15,'Ciclo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Semaforico'!AN$30,O!$HC69:$HL69))*AN$31),(SUMIF(S!$HC$15:$HL$15,'Ciclo Semaforico'!AN$32,S!$HC69:$HL69)+SUMIF(N!$HC$15:$HL$15,'Ciclo Semaforico'!AN$32,N!$HC69:$HL69)+SUMIF(E!$HC$15:$HL$15,'Ciclo Semaforico'!AN$32,E!$HC69:$HL69)+SUMIF(O!$HC$15:$HL$15,'Ciclo Semaforico'!AN$32,O!$HC69:$HL69))-IF(AN$31="",(SUMIF(S!$HC$15:$HL$15,'Ciclo Semaforico'!AN$30,S!$HC69:$HL69)+SUMIF(N!$HC$15:$HL$15,'Ciclo Semaforico'!AN$30,N!$HC69:$HL69)+SUMIF(E!$HC$15:$HL$15,'Ciclo Semaforico'!AN$30,E!$HC69:$HL69)+SUMIF(O!$HC$15:$HL$15,'Ciclo Semaforico'!AN$30,O!$HC69:$HL69)),(SUMIF(S!$HC$15:$HL$15,'Ciclo Semaforico'!AN$30,S!$HC69:$HL69)+SUMIF(N!$HC$15:$HL$15,'Ciclo Semaforico'!AN$30,N!$HC69:$HL69)+SUMIF(E!$HC$15:$HL$15,'Ciclo Semaforico'!AN$30,E!$HC69:$HL69)+SUMIF(O!$HC$15:$HL$15,'Ciclo Semaforico'!AN$30,O!$HC69:$HL69))*AN$31))</f>
        <v>0</v>
      </c>
      <c r="AO94" s="245">
        <f>IF(AO$32="",IF(AO$31="",(SUMIF(S!$HC$15:$HL$15,'Ciclo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Semaforico'!AO$30,O!$HC69:$HL69))*AO$31),(SUMIF(S!$HC$15:$HL$15,'Ciclo Semaforico'!AO$32,S!$HC69:$HL69)+SUMIF(N!$HC$15:$HL$15,'Ciclo Semaforico'!AO$32,N!$HC69:$HL69)+SUMIF(E!$HC$15:$HL$15,'Ciclo Semaforico'!AO$32,E!$HC69:$HL69)+SUMIF(O!$HC$15:$HL$15,'Ciclo Semaforico'!AO$32,O!$HC69:$HL69))-IF(AO$31="",(SUMIF(S!$HC$15:$HL$15,'Ciclo Semaforico'!AO$30,S!$HC69:$HL69)+SUMIF(N!$HC$15:$HL$15,'Ciclo Semaforico'!AO$30,N!$HC69:$HL69)+SUMIF(E!$HC$15:$HL$15,'Ciclo Semaforico'!AO$30,E!$HC69:$HL69)+SUMIF(O!$HC$15:$HL$15,'Ciclo Semaforico'!AO$30,O!$HC69:$HL69)),(SUMIF(S!$HC$15:$HL$15,'Ciclo Semaforico'!AO$30,S!$HC69:$HL69)+SUMIF(N!$HC$15:$HL$15,'Ciclo Semaforico'!AO$30,N!$HC69:$HL69)+SUMIF(E!$HC$15:$HL$15,'Ciclo Semaforico'!AO$30,E!$HC69:$HL69)+SUMIF(O!$HC$15:$HL$15,'Ciclo Semaforico'!AO$30,O!$HC69:$HL69))*AO$31))</f>
        <v>0</v>
      </c>
      <c r="AP94" s="245">
        <f>IF(AP$32="",IF(AP$31="",(SUMIF(S!$HC$15:$HL$15,'Ciclo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Semaforico'!AP$30,O!$HC69:$HL69))*AP$31),(SUMIF(S!$HC$15:$HL$15,'Ciclo Semaforico'!AP$32,S!$HC69:$HL69)+SUMIF(N!$HC$15:$HL$15,'Ciclo Semaforico'!AP$32,N!$HC69:$HL69)+SUMIF(E!$HC$15:$HL$15,'Ciclo Semaforico'!AP$32,E!$HC69:$HL69)+SUMIF(O!$HC$15:$HL$15,'Ciclo Semaforico'!AP$32,O!$HC69:$HL69))-IF(AP$31="",(SUMIF(S!$HC$15:$HL$15,'Ciclo Semaforico'!AP$30,S!$HC69:$HL69)+SUMIF(N!$HC$15:$HL$15,'Ciclo Semaforico'!AP$30,N!$HC69:$HL69)+SUMIF(E!$HC$15:$HL$15,'Ciclo Semaforico'!AP$30,E!$HC69:$HL69)+SUMIF(O!$HC$15:$HL$15,'Ciclo Semaforico'!AP$30,O!$HC69:$HL69)),(SUMIF(S!$HC$15:$HL$15,'Ciclo Semaforico'!AP$30,S!$HC69:$HL69)+SUMIF(N!$HC$15:$HL$15,'Ciclo Semaforico'!AP$30,N!$HC69:$HL69)+SUMIF(E!$HC$15:$HL$15,'Ciclo Semaforico'!AP$30,E!$HC69:$HL69)+SUMIF(O!$HC$15:$HL$15,'Ciclo Semaforico'!AP$30,O!$HC69:$HL69))*AP$31))</f>
        <v>0</v>
      </c>
      <c r="AQ94" s="245">
        <f>IF(AQ$32="",IF(AQ$31="",(SUMIF(S!$HC$15:$HL$15,'Ciclo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Semaforico'!AQ$30,O!$HC69:$HL69))*AQ$31),(SUMIF(S!$HC$15:$HL$15,'Ciclo Semaforico'!AQ$32,S!$HC69:$HL69)+SUMIF(N!$HC$15:$HL$15,'Ciclo Semaforico'!AQ$32,N!$HC69:$HL69)+SUMIF(E!$HC$15:$HL$15,'Ciclo Semaforico'!AQ$32,E!$HC69:$HL69)+SUMIF(O!$HC$15:$HL$15,'Ciclo Semaforico'!AQ$32,O!$HC69:$HL69))-IF(AQ$31="",(SUMIF(S!$HC$15:$HL$15,'Ciclo Semaforico'!AQ$30,S!$HC69:$HL69)+SUMIF(N!$HC$15:$HL$15,'Ciclo Semaforico'!AQ$30,N!$HC69:$HL69)+SUMIF(E!$HC$15:$HL$15,'Ciclo Semaforico'!AQ$30,E!$HC69:$HL69)+SUMIF(O!$HC$15:$HL$15,'Ciclo Semaforico'!AQ$30,O!$HC69:$HL69)),(SUMIF(S!$HC$15:$HL$15,'Ciclo Semaforico'!AQ$30,S!$HC69:$HL69)+SUMIF(N!$HC$15:$HL$15,'Ciclo Semaforico'!AQ$30,N!$HC69:$HL69)+SUMIF(E!$HC$15:$HL$15,'Ciclo Semaforico'!AQ$30,E!$HC69:$HL69)+SUMIF(O!$HC$15:$HL$15,'Ciclo Semaforico'!AQ$30,O!$HC69:$HL69))*AQ$31))</f>
        <v>0</v>
      </c>
      <c r="AR94" s="245">
        <f>IF(AR$32="",IF(AR$31="",(SUMIF(S!$HC$15:$HL$15,'Ciclo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Semaforico'!AR$30,O!$HC69:$HL69))*AR$31),(SUMIF(S!$HC$15:$HL$15,'Ciclo Semaforico'!AR$32,S!$HC69:$HL69)+SUMIF(N!$HC$15:$HL$15,'Ciclo Semaforico'!AR$32,N!$HC69:$HL69)+SUMIF(E!$HC$15:$HL$15,'Ciclo Semaforico'!AR$32,E!$HC69:$HL69)+SUMIF(O!$HC$15:$HL$15,'Ciclo Semaforico'!AR$32,O!$HC69:$HL69))-IF(AR$31="",(SUMIF(S!$HC$15:$HL$15,'Ciclo Semaforico'!AR$30,S!$HC69:$HL69)+SUMIF(N!$HC$15:$HL$15,'Ciclo Semaforico'!AR$30,N!$HC69:$HL69)+SUMIF(E!$HC$15:$HL$15,'Ciclo Semaforico'!AR$30,E!$HC69:$HL69)+SUMIF(O!$HC$15:$HL$15,'Ciclo Semaforico'!AR$30,O!$HC69:$HL69)),(SUMIF(S!$HC$15:$HL$15,'Ciclo Semaforico'!AR$30,S!$HC69:$HL69)+SUMIF(N!$HC$15:$HL$15,'Ciclo Semaforico'!AR$30,N!$HC69:$HL69)+SUMIF(E!$HC$15:$HL$15,'Ciclo Semaforico'!AR$30,E!$HC69:$HL69)+SUMIF(O!$HC$15:$HL$15,'Ciclo Semaforico'!AR$30,O!$HC69:$HL69))*AR$31))</f>
        <v>0</v>
      </c>
      <c r="AS94" s="245">
        <f>IF(AS$32="",IF(AS$31="",(SUMIF(S!$HC$15:$HL$15,'Ciclo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Semaforico'!AS$30,O!$HC69:$HL69))*AS$31),(SUMIF(S!$HC$15:$HL$15,'Ciclo Semaforico'!AS$32,S!$HC69:$HL69)+SUMIF(N!$HC$15:$HL$15,'Ciclo Semaforico'!AS$32,N!$HC69:$HL69)+SUMIF(E!$HC$15:$HL$15,'Ciclo Semaforico'!AS$32,E!$HC69:$HL69)+SUMIF(O!$HC$15:$HL$15,'Ciclo Semaforico'!AS$32,O!$HC69:$HL69))-IF(AS$31="",(SUMIF(S!$HC$15:$HL$15,'Ciclo Semaforico'!AS$30,S!$HC69:$HL69)+SUMIF(N!$HC$15:$HL$15,'Ciclo Semaforico'!AS$30,N!$HC69:$HL69)+SUMIF(E!$HC$15:$HL$15,'Ciclo Semaforico'!AS$30,E!$HC69:$HL69)+SUMIF(O!$HC$15:$HL$15,'Ciclo Semaforico'!AS$30,O!$HC69:$HL69)),(SUMIF(S!$HC$15:$HL$15,'Ciclo Semaforico'!AS$30,S!$HC69:$HL69)+SUMIF(N!$HC$15:$HL$15,'Ciclo Semaforico'!AS$30,N!$HC69:$HL69)+SUMIF(E!$HC$15:$HL$15,'Ciclo Semaforico'!AS$30,E!$HC69:$HL69)+SUMIF(O!$HC$15:$HL$15,'Ciclo Semaforico'!AS$30,O!$HC69:$HL69))*AS$31))</f>
        <v>0</v>
      </c>
      <c r="AT94" s="245">
        <f>IF(AT$32="",IF(AT$31="",(SUMIF(S!$HC$15:$HL$15,'Ciclo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Semaforico'!AT$30,O!$HC69:$HL69))*AT$31),(SUMIF(S!$HC$15:$HL$15,'Ciclo Semaforico'!AT$32,S!$HC69:$HL69)+SUMIF(N!$HC$15:$HL$15,'Ciclo Semaforico'!AT$32,N!$HC69:$HL69)+SUMIF(E!$HC$15:$HL$15,'Ciclo Semaforico'!AT$32,E!$HC69:$HL69)+SUMIF(O!$HC$15:$HL$15,'Ciclo Semaforico'!AT$32,O!$HC69:$HL69))-IF(AT$31="",(SUMIF(S!$HC$15:$HL$15,'Ciclo Semaforico'!AT$30,S!$HC69:$HL69)+SUMIF(N!$HC$15:$HL$15,'Ciclo Semaforico'!AT$30,N!$HC69:$HL69)+SUMIF(E!$HC$15:$HL$15,'Ciclo Semaforico'!AT$30,E!$HC69:$HL69)+SUMIF(O!$HC$15:$HL$15,'Ciclo Semaforico'!AT$30,O!$HC69:$HL69)),(SUMIF(S!$HC$15:$HL$15,'Ciclo Semaforico'!AT$30,S!$HC69:$HL69)+SUMIF(N!$HC$15:$HL$15,'Ciclo Semaforico'!AT$30,N!$HC69:$HL69)+SUMIF(E!$HC$15:$HL$15,'Ciclo Semaforico'!AT$30,E!$HC69:$HL69)+SUMIF(O!$HC$15:$HL$15,'Ciclo Semaforico'!AT$30,O!$HC69:$HL69))*AT$31))</f>
        <v>0</v>
      </c>
      <c r="AU94" s="245">
        <f>IF(AU$32="",IF(AU$31="",(SUMIF(S!$HC$15:$HL$15,'Ciclo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Semaforico'!AU$30,O!$HC69:$HL69))*AU$31),(SUMIF(S!$HC$15:$HL$15,'Ciclo Semaforico'!AU$32,S!$HC69:$HL69)+SUMIF(N!$HC$15:$HL$15,'Ciclo Semaforico'!AU$32,N!$HC69:$HL69)+SUMIF(E!$HC$15:$HL$15,'Ciclo Semaforico'!AU$32,E!$HC69:$HL69)+SUMIF(O!$HC$15:$HL$15,'Ciclo Semaforico'!AU$32,O!$HC69:$HL69))-IF(AU$31="",(SUMIF(S!$HC$15:$HL$15,'Ciclo Semaforico'!AU$30,S!$HC69:$HL69)+SUMIF(N!$HC$15:$HL$15,'Ciclo Semaforico'!AU$30,N!$HC69:$HL69)+SUMIF(E!$HC$15:$HL$15,'Ciclo Semaforico'!AU$30,E!$HC69:$HL69)+SUMIF(O!$HC$15:$HL$15,'Ciclo Semaforico'!AU$30,O!$HC69:$HL69)),(SUMIF(S!$HC$15:$HL$15,'Ciclo Semaforico'!AU$30,S!$HC69:$HL69)+SUMIF(N!$HC$15:$HL$15,'Ciclo Semaforico'!AU$30,N!$HC69:$HL69)+SUMIF(E!$HC$15:$HL$15,'Ciclo Semaforico'!AU$30,E!$HC69:$HL69)+SUMIF(O!$HC$15:$HL$15,'Ciclo Semaforico'!AU$30,O!$HC69:$HL69))*AU$31))</f>
        <v>0</v>
      </c>
      <c r="AV94" s="245">
        <f>IF(AV$32="",IF(AV$31="",(SUMIF(S!$HC$15:$HL$15,'Ciclo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Semaforico'!AV$30,O!$HC69:$HL69))*AV$31),(SUMIF(S!$HC$15:$HL$15,'Ciclo Semaforico'!AV$32,S!$HC69:$HL69)+SUMIF(N!$HC$15:$HL$15,'Ciclo Semaforico'!AV$32,N!$HC69:$HL69)+SUMIF(E!$HC$15:$HL$15,'Ciclo Semaforico'!AV$32,E!$HC69:$HL69)+SUMIF(O!$HC$15:$HL$15,'Ciclo Semaforico'!AV$32,O!$HC69:$HL69))-IF(AV$31="",(SUMIF(S!$HC$15:$HL$15,'Ciclo Semaforico'!AV$30,S!$HC69:$HL69)+SUMIF(N!$HC$15:$HL$15,'Ciclo Semaforico'!AV$30,N!$HC69:$HL69)+SUMIF(E!$HC$15:$HL$15,'Ciclo Semaforico'!AV$30,E!$HC69:$HL69)+SUMIF(O!$HC$15:$HL$15,'Ciclo Semaforico'!AV$30,O!$HC69:$HL69)),(SUMIF(S!$HC$15:$HL$15,'Ciclo Semaforico'!AV$30,S!$HC69:$HL69)+SUMIF(N!$HC$15:$HL$15,'Ciclo Semaforico'!AV$30,N!$HC69:$HL69)+SUMIF(E!$HC$15:$HL$15,'Ciclo Semaforico'!AV$30,E!$HC69:$HL69)+SUMIF(O!$HC$15:$HL$15,'Ciclo Semaforico'!AV$30,O!$HC69:$HL69))*AV$31))</f>
        <v>0</v>
      </c>
      <c r="AW94" s="245">
        <f>IF(AW$32="",IF(AW$31="",(SUMIF(S!$HC$15:$HL$15,'Ciclo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Semaforico'!AW$30,O!$HC69:$HL69))*AW$31),(SUMIF(S!$HC$15:$HL$15,'Ciclo Semaforico'!AW$32,S!$HC69:$HL69)+SUMIF(N!$HC$15:$HL$15,'Ciclo Semaforico'!AW$32,N!$HC69:$HL69)+SUMIF(E!$HC$15:$HL$15,'Ciclo Semaforico'!AW$32,E!$HC69:$HL69)+SUMIF(O!$HC$15:$HL$15,'Ciclo Semaforico'!AW$32,O!$HC69:$HL69))-IF(AW$31="",(SUMIF(S!$HC$15:$HL$15,'Ciclo Semaforico'!AW$30,S!$HC69:$HL69)+SUMIF(N!$HC$15:$HL$15,'Ciclo Semaforico'!AW$30,N!$HC69:$HL69)+SUMIF(E!$HC$15:$HL$15,'Ciclo Semaforico'!AW$30,E!$HC69:$HL69)+SUMIF(O!$HC$15:$HL$15,'Ciclo Semaforico'!AW$30,O!$HC69:$HL69)),(SUMIF(S!$HC$15:$HL$15,'Ciclo Semaforico'!AW$30,S!$HC69:$HL69)+SUMIF(N!$HC$15:$HL$15,'Ciclo Semaforico'!AW$30,N!$HC69:$HL69)+SUMIF(E!$HC$15:$HL$15,'Ciclo Semaforico'!AW$30,E!$HC69:$HL69)+SUMIF(O!$HC$15:$HL$15,'Ciclo Semaforico'!AW$30,O!$HC69:$HL69))*AW$31))</f>
        <v>0</v>
      </c>
      <c r="AX94" s="246">
        <f>IF(AX$32="",IF(AX$31="",(SUMIF(S!$HC$15:$HL$15,'Ciclo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Semaforico'!AX$30,O!$HC69:$HL69))*AX$31),(SUMIF(S!$HC$15:$HL$15,'Ciclo Semaforico'!AX$32,S!$HC69:$HL69)+SUMIF(N!$HC$15:$HL$15,'Ciclo Semaforico'!AX$32,N!$HC69:$HL69)+SUMIF(E!$HC$15:$HL$15,'Ciclo Semaforico'!AX$32,E!$HC69:$HL69)+SUMIF(O!$HC$15:$HL$15,'Ciclo Semaforico'!AX$32,O!$HC69:$HL69))-IF(AX$31="",(SUMIF(S!$HC$15:$HL$15,'Ciclo Semaforico'!AX$30,S!$HC69:$HL69)+SUMIF(N!$HC$15:$HL$15,'Ciclo Semaforico'!AX$30,N!$HC69:$HL69)+SUMIF(E!$HC$15:$HL$15,'Ciclo Semaforico'!AX$30,E!$HC69:$HL69)+SUMIF(O!$HC$15:$HL$15,'Ciclo Semaforico'!AX$30,O!$HC69:$HL69)),(SUMIF(S!$HC$15:$HL$15,'Ciclo Semaforico'!AX$30,S!$HC69:$HL69)+SUMIF(N!$HC$15:$HL$15,'Ciclo Semaforico'!AX$30,N!$HC69:$HL69)+SUMIF(E!$HC$15:$HL$15,'Ciclo Semaforico'!AX$30,E!$HC69:$HL69)+SUMIF(O!$HC$15:$HL$15,'Ciclo Semaforico'!AX$30,O!$HC69:$HL69))*AX$31))</f>
        <v>0</v>
      </c>
      <c r="AY94" s="244" t="e">
        <f>IF(AY$32="",IF(AY$31="",(SUMIF(S!$HC$15:$HL$15,'Ciclo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Semaforico'!AY$30,O!$HC69:$HL69))*AY$31),(SUMIF(S!$HC$15:$HL$15,'Ciclo Semaforico'!AY$32,S!$HC69:$HL69)+SUMIF(N!$HC$15:$HL$15,'Ciclo Semaforico'!AY$32,N!$HC69:$HL69)+SUMIF(E!$HC$15:$HL$15,'Ciclo Semaforico'!AY$32,E!$HC69:$HL69)+SUMIF(O!$HC$15:$HL$15,'Ciclo Semaforico'!AY$32,O!$HC69:$HL69))-IF(AY$31="",(SUMIF(S!$HC$15:$HL$15,'Ciclo Semaforico'!AY$30,S!$HC69:$HL69)+SUMIF(N!$HC$15:$HL$15,'Ciclo Semaforico'!AY$30,N!$HC69:$HL69)+SUMIF(E!$HC$15:$HL$15,'Ciclo Semaforico'!AY$30,E!$HC69:$HL69)+SUMIF(O!$HC$15:$HL$15,'Ciclo Semaforico'!AY$30,O!$HC69:$HL69)),(SUMIF(S!$HC$15:$HL$15,'Ciclo Semaforico'!AY$30,S!$HC69:$HL69)+SUMIF(N!$HC$15:$HL$15,'Ciclo Semaforico'!AY$30,N!$HC69:$HL69)+SUMIF(E!$HC$15:$HL$15,'Ciclo Semaforico'!AY$30,E!$HC69:$HL69)+SUMIF(O!$HC$15:$HL$15,'Ciclo Semaforico'!AY$30,O!$HC69:$HL69))*AY$31))</f>
        <v>#REF!</v>
      </c>
      <c r="AZ94" s="245" t="e">
        <f>IF(AZ$32="",IF(AZ$31="",(SUMIF(S!$HC$15:$HL$15,'Ciclo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Semaforico'!AZ$30,O!$HC69:$HL69))*AZ$31),(SUMIF(S!$HC$15:$HL$15,'Ciclo Semaforico'!AZ$32,S!$HC69:$HL69)+SUMIF(N!$HC$15:$HL$15,'Ciclo Semaforico'!AZ$32,N!$HC69:$HL69)+SUMIF(E!$HC$15:$HL$15,'Ciclo Semaforico'!AZ$32,E!$HC69:$HL69)+SUMIF(O!$HC$15:$HL$15,'Ciclo Semaforico'!AZ$32,O!$HC69:$HL69))-IF(AZ$31="",(SUMIF(S!$HC$15:$HL$15,'Ciclo Semaforico'!AZ$30,S!$HC69:$HL69)+SUMIF(N!$HC$15:$HL$15,'Ciclo Semaforico'!AZ$30,N!$HC69:$HL69)+SUMIF(E!$HC$15:$HL$15,'Ciclo Semaforico'!AZ$30,E!$HC69:$HL69)+SUMIF(O!$HC$15:$HL$15,'Ciclo Semaforico'!AZ$30,O!$HC69:$HL69)),(SUMIF(S!$HC$15:$HL$15,'Ciclo Semaforico'!AZ$30,S!$HC69:$HL69)+SUMIF(N!$HC$15:$HL$15,'Ciclo Semaforico'!AZ$30,N!$HC69:$HL69)+SUMIF(E!$HC$15:$HL$15,'Ciclo Semaforico'!AZ$30,E!$HC69:$HL69)+SUMIF(O!$HC$15:$HL$15,'Ciclo Semaforico'!AZ$30,O!$HC69:$HL69))*AZ$31))</f>
        <v>#REF!</v>
      </c>
      <c r="BA94" s="245" t="e">
        <f>IF(BA$32="",IF(BA$31="",(SUMIF(S!$HC$15:$HL$15,'Ciclo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Semaforico'!BA$30,O!$HC69:$HL69))*BA$31),(SUMIF(S!$HC$15:$HL$15,'Ciclo Semaforico'!BA$32,S!$HC69:$HL69)+SUMIF(N!$HC$15:$HL$15,'Ciclo Semaforico'!BA$32,N!$HC69:$HL69)+SUMIF(E!$HC$15:$HL$15,'Ciclo Semaforico'!BA$32,E!$HC69:$HL69)+SUMIF(O!$HC$15:$HL$15,'Ciclo Semaforico'!BA$32,O!$HC69:$HL69))-IF(BA$31="",(SUMIF(S!$HC$15:$HL$15,'Ciclo Semaforico'!BA$30,S!$HC69:$HL69)+SUMIF(N!$HC$15:$HL$15,'Ciclo Semaforico'!BA$30,N!$HC69:$HL69)+SUMIF(E!$HC$15:$HL$15,'Ciclo Semaforico'!BA$30,E!$HC69:$HL69)+SUMIF(O!$HC$15:$HL$15,'Ciclo Semaforico'!BA$30,O!$HC69:$HL69)),(SUMIF(S!$HC$15:$HL$15,'Ciclo Semaforico'!BA$30,S!$HC69:$HL69)+SUMIF(N!$HC$15:$HL$15,'Ciclo Semaforico'!BA$30,N!$HC69:$HL69)+SUMIF(E!$HC$15:$HL$15,'Ciclo Semaforico'!BA$30,E!$HC69:$HL69)+SUMIF(O!$HC$15:$HL$15,'Ciclo Semaforico'!BA$30,O!$HC69:$HL69))*BA$31))</f>
        <v>#REF!</v>
      </c>
      <c r="BB94" s="245" t="e">
        <f>IF(BB$32="",IF(BB$31="",(SUMIF(S!$HC$15:$HL$15,'Ciclo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Semaforico'!BB$30,O!$HC69:$HL69))*BB$31),(SUMIF(S!$HC$15:$HL$15,'Ciclo Semaforico'!BB$32,S!$HC69:$HL69)+SUMIF(N!$HC$15:$HL$15,'Ciclo Semaforico'!BB$32,N!$HC69:$HL69)+SUMIF(E!$HC$15:$HL$15,'Ciclo Semaforico'!BB$32,E!$HC69:$HL69)+SUMIF(O!$HC$15:$HL$15,'Ciclo Semaforico'!BB$32,O!$HC69:$HL69))-IF(BB$31="",(SUMIF(S!$HC$15:$HL$15,'Ciclo Semaforico'!BB$30,S!$HC69:$HL69)+SUMIF(N!$HC$15:$HL$15,'Ciclo Semaforico'!BB$30,N!$HC69:$HL69)+SUMIF(E!$HC$15:$HL$15,'Ciclo Semaforico'!BB$30,E!$HC69:$HL69)+SUMIF(O!$HC$15:$HL$15,'Ciclo Semaforico'!BB$30,O!$HC69:$HL69)),(SUMIF(S!$HC$15:$HL$15,'Ciclo Semaforico'!BB$30,S!$HC69:$HL69)+SUMIF(N!$HC$15:$HL$15,'Ciclo Semaforico'!BB$30,N!$HC69:$HL69)+SUMIF(E!$HC$15:$HL$15,'Ciclo Semaforico'!BB$30,E!$HC69:$HL69)+SUMIF(O!$HC$15:$HL$15,'Ciclo Semaforico'!BB$30,O!$HC69:$HL69))*BB$31))</f>
        <v>#REF!</v>
      </c>
      <c r="BC94" s="245" t="e">
        <f>IF(BC$32="",IF(BC$31="",(SUMIF(S!$HC$15:$HL$15,'Ciclo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Semaforico'!BC$30,O!$HC69:$HL69))*BC$31),(SUMIF(S!$HC$15:$HL$15,'Ciclo Semaforico'!BC$32,S!$HC69:$HL69)+SUMIF(N!$HC$15:$HL$15,'Ciclo Semaforico'!BC$32,N!$HC69:$HL69)+SUMIF(E!$HC$15:$HL$15,'Ciclo Semaforico'!BC$32,E!$HC69:$HL69)+SUMIF(O!$HC$15:$HL$15,'Ciclo Semaforico'!BC$32,O!$HC69:$HL69))-IF(BC$31="",(SUMIF(S!$HC$15:$HL$15,'Ciclo Semaforico'!BC$30,S!$HC69:$HL69)+SUMIF(N!$HC$15:$HL$15,'Ciclo Semaforico'!BC$30,N!$HC69:$HL69)+SUMIF(E!$HC$15:$HL$15,'Ciclo Semaforico'!BC$30,E!$HC69:$HL69)+SUMIF(O!$HC$15:$HL$15,'Ciclo Semaforico'!BC$30,O!$HC69:$HL69)),(SUMIF(S!$HC$15:$HL$15,'Ciclo Semaforico'!BC$30,S!$HC69:$HL69)+SUMIF(N!$HC$15:$HL$15,'Ciclo Semaforico'!BC$30,N!$HC69:$HL69)+SUMIF(E!$HC$15:$HL$15,'Ciclo Semaforico'!BC$30,E!$HC69:$HL69)+SUMIF(O!$HC$15:$HL$15,'Ciclo Semaforico'!BC$30,O!$HC69:$HL69))*BC$31))</f>
        <v>#REF!</v>
      </c>
      <c r="BD94" s="245" t="e">
        <f>IF(BD$32="",IF(BD$31="",(SUMIF(S!$HC$15:$HL$15,'Ciclo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Semaforico'!BD$30,O!$HC69:$HL69))*BD$31),(SUMIF(S!$HC$15:$HL$15,'Ciclo Semaforico'!BD$32,S!$HC69:$HL69)+SUMIF(N!$HC$15:$HL$15,'Ciclo Semaforico'!BD$32,N!$HC69:$HL69)+SUMIF(E!$HC$15:$HL$15,'Ciclo Semaforico'!BD$32,E!$HC69:$HL69)+SUMIF(O!$HC$15:$HL$15,'Ciclo Semaforico'!BD$32,O!$HC69:$HL69))-IF(BD$31="",(SUMIF(S!$HC$15:$HL$15,'Ciclo Semaforico'!BD$30,S!$HC69:$HL69)+SUMIF(N!$HC$15:$HL$15,'Ciclo Semaforico'!BD$30,N!$HC69:$HL69)+SUMIF(E!$HC$15:$HL$15,'Ciclo Semaforico'!BD$30,E!$HC69:$HL69)+SUMIF(O!$HC$15:$HL$15,'Ciclo Semaforico'!BD$30,O!$HC69:$HL69)),(SUMIF(S!$HC$15:$HL$15,'Ciclo Semaforico'!BD$30,S!$HC69:$HL69)+SUMIF(N!$HC$15:$HL$15,'Ciclo Semaforico'!BD$30,N!$HC69:$HL69)+SUMIF(E!$HC$15:$HL$15,'Ciclo Semaforico'!BD$30,E!$HC69:$HL69)+SUMIF(O!$HC$15:$HL$15,'Ciclo Semaforico'!BD$30,O!$HC69:$HL69))*BD$31))</f>
        <v>#REF!</v>
      </c>
      <c r="BE94" s="245">
        <f>IF(BE$32="",IF(BE$31="",(SUMIF(S!$HC$15:$HL$15,'Ciclo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Semaforico'!BE$30,O!$HC69:$HL69))*BE$31),(SUMIF(S!$HC$15:$HL$15,'Ciclo Semaforico'!BE$32,S!$HC69:$HL69)+SUMIF(N!$HC$15:$HL$15,'Ciclo Semaforico'!BE$32,N!$HC69:$HL69)+SUMIF(E!$HC$15:$HL$15,'Ciclo Semaforico'!BE$32,E!$HC69:$HL69)+SUMIF(O!$HC$15:$HL$15,'Ciclo Semaforico'!BE$32,O!$HC69:$HL69))-IF(BE$31="",(SUMIF(S!$HC$15:$HL$15,'Ciclo Semaforico'!BE$30,S!$HC69:$HL69)+SUMIF(N!$HC$15:$HL$15,'Ciclo Semaforico'!BE$30,N!$HC69:$HL69)+SUMIF(E!$HC$15:$HL$15,'Ciclo Semaforico'!BE$30,E!$HC69:$HL69)+SUMIF(O!$HC$15:$HL$15,'Ciclo Semaforico'!BE$30,O!$HC69:$HL69)),(SUMIF(S!$HC$15:$HL$15,'Ciclo Semaforico'!BE$30,S!$HC69:$HL69)+SUMIF(N!$HC$15:$HL$15,'Ciclo Semaforico'!BE$30,N!$HC69:$HL69)+SUMIF(E!$HC$15:$HL$15,'Ciclo Semaforico'!BE$30,E!$HC69:$HL69)+SUMIF(O!$HC$15:$HL$15,'Ciclo Semaforico'!BE$30,O!$HC69:$HL69))*BE$31))</f>
        <v>0</v>
      </c>
      <c r="BF94" s="245">
        <f>IF(BF$32="",IF(BF$31="",(SUMIF(S!$HC$15:$HL$15,'Ciclo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Semaforico'!BF$30,O!$HC69:$HL69))*BF$31),(SUMIF(S!$HC$15:$HL$15,'Ciclo Semaforico'!BF$32,S!$HC69:$HL69)+SUMIF(N!$HC$15:$HL$15,'Ciclo Semaforico'!BF$32,N!$HC69:$HL69)+SUMIF(E!$HC$15:$HL$15,'Ciclo Semaforico'!BF$32,E!$HC69:$HL69)+SUMIF(O!$HC$15:$HL$15,'Ciclo Semaforico'!BF$32,O!$HC69:$HL69))-IF(BF$31="",(SUMIF(S!$HC$15:$HL$15,'Ciclo Semaforico'!BF$30,S!$HC69:$HL69)+SUMIF(N!$HC$15:$HL$15,'Ciclo Semaforico'!BF$30,N!$HC69:$HL69)+SUMIF(E!$HC$15:$HL$15,'Ciclo Semaforico'!BF$30,E!$HC69:$HL69)+SUMIF(O!$HC$15:$HL$15,'Ciclo Semaforico'!BF$30,O!$HC69:$HL69)),(SUMIF(S!$HC$15:$HL$15,'Ciclo Semaforico'!BF$30,S!$HC69:$HL69)+SUMIF(N!$HC$15:$HL$15,'Ciclo Semaforico'!BF$30,N!$HC69:$HL69)+SUMIF(E!$HC$15:$HL$15,'Ciclo Semaforico'!BF$30,E!$HC69:$HL69)+SUMIF(O!$HC$15:$HL$15,'Ciclo Semaforico'!BF$30,O!$HC69:$HL69))*BF$31))</f>
        <v>0</v>
      </c>
      <c r="BG94" s="245">
        <f>IF(BG$32="",IF(BG$31="",(SUMIF(S!$HC$15:$HL$15,'Ciclo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Semaforico'!BG$30,O!$HC69:$HL69))*BG$31),(SUMIF(S!$HC$15:$HL$15,'Ciclo Semaforico'!BG$32,S!$HC69:$HL69)+SUMIF(N!$HC$15:$HL$15,'Ciclo Semaforico'!BG$32,N!$HC69:$HL69)+SUMIF(E!$HC$15:$HL$15,'Ciclo Semaforico'!BG$32,E!$HC69:$HL69)+SUMIF(O!$HC$15:$HL$15,'Ciclo Semaforico'!BG$32,O!$HC69:$HL69))-IF(BG$31="",(SUMIF(S!$HC$15:$HL$15,'Ciclo Semaforico'!BG$30,S!$HC69:$HL69)+SUMIF(N!$HC$15:$HL$15,'Ciclo Semaforico'!BG$30,N!$HC69:$HL69)+SUMIF(E!$HC$15:$HL$15,'Ciclo Semaforico'!BG$30,E!$HC69:$HL69)+SUMIF(O!$HC$15:$HL$15,'Ciclo Semaforico'!BG$30,O!$HC69:$HL69)),(SUMIF(S!$HC$15:$HL$15,'Ciclo Semaforico'!BG$30,S!$HC69:$HL69)+SUMIF(N!$HC$15:$HL$15,'Ciclo Semaforico'!BG$30,N!$HC69:$HL69)+SUMIF(E!$HC$15:$HL$15,'Ciclo Semaforico'!BG$30,E!$HC69:$HL69)+SUMIF(O!$HC$15:$HL$15,'Ciclo Semaforico'!BG$30,O!$HC69:$HL69))*BG$31))</f>
        <v>0</v>
      </c>
      <c r="BH94" s="245">
        <f>IF(BH$32="",IF(BH$31="",(SUMIF(S!$HC$15:$HL$15,'Ciclo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Semaforico'!BH$30,O!$HC69:$HL69))*BH$31),(SUMIF(S!$HC$15:$HL$15,'Ciclo Semaforico'!BH$32,S!$HC69:$HL69)+SUMIF(N!$HC$15:$HL$15,'Ciclo Semaforico'!BH$32,N!$HC69:$HL69)+SUMIF(E!$HC$15:$HL$15,'Ciclo Semaforico'!BH$32,E!$HC69:$HL69)+SUMIF(O!$HC$15:$HL$15,'Ciclo Semaforico'!BH$32,O!$HC69:$HL69))-IF(BH$31="",(SUMIF(S!$HC$15:$HL$15,'Ciclo Semaforico'!BH$30,S!$HC69:$HL69)+SUMIF(N!$HC$15:$HL$15,'Ciclo Semaforico'!BH$30,N!$HC69:$HL69)+SUMIF(E!$HC$15:$HL$15,'Ciclo Semaforico'!BH$30,E!$HC69:$HL69)+SUMIF(O!$HC$15:$HL$15,'Ciclo Semaforico'!BH$30,O!$HC69:$HL69)),(SUMIF(S!$HC$15:$HL$15,'Ciclo Semaforico'!BH$30,S!$HC69:$HL69)+SUMIF(N!$HC$15:$HL$15,'Ciclo Semaforico'!BH$30,N!$HC69:$HL69)+SUMIF(E!$HC$15:$HL$15,'Ciclo Semaforico'!BH$30,E!$HC69:$HL69)+SUMIF(O!$HC$15:$HL$15,'Ciclo Semaforico'!BH$30,O!$HC69:$HL69))*BH$31))</f>
        <v>0</v>
      </c>
      <c r="BI94" s="245">
        <f>IF(BI$32="",IF(BI$31="",(SUMIF(S!$HC$15:$HL$15,'Ciclo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Semaforico'!BI$30,O!$HC69:$HL69))*BI$31),(SUMIF(S!$HC$15:$HL$15,'Ciclo Semaforico'!BI$32,S!$HC69:$HL69)+SUMIF(N!$HC$15:$HL$15,'Ciclo Semaforico'!BI$32,N!$HC69:$HL69)+SUMIF(E!$HC$15:$HL$15,'Ciclo Semaforico'!BI$32,E!$HC69:$HL69)+SUMIF(O!$HC$15:$HL$15,'Ciclo Semaforico'!BI$32,O!$HC69:$HL69))-IF(BI$31="",(SUMIF(S!$HC$15:$HL$15,'Ciclo Semaforico'!BI$30,S!$HC69:$HL69)+SUMIF(N!$HC$15:$HL$15,'Ciclo Semaforico'!BI$30,N!$HC69:$HL69)+SUMIF(E!$HC$15:$HL$15,'Ciclo Semaforico'!BI$30,E!$HC69:$HL69)+SUMIF(O!$HC$15:$HL$15,'Ciclo Semaforico'!BI$30,O!$HC69:$HL69)),(SUMIF(S!$HC$15:$HL$15,'Ciclo Semaforico'!BI$30,S!$HC69:$HL69)+SUMIF(N!$HC$15:$HL$15,'Ciclo Semaforico'!BI$30,N!$HC69:$HL69)+SUMIF(E!$HC$15:$HL$15,'Ciclo Semaforico'!BI$30,E!$HC69:$HL69)+SUMIF(O!$HC$15:$HL$15,'Ciclo Semaforico'!BI$30,O!$HC69:$HL69))*BI$31))</f>
        <v>0</v>
      </c>
      <c r="BJ94" s="246">
        <f>IF(BJ$32="",IF(BJ$31="",(SUMIF(S!$HC$15:$HL$15,'Ciclo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Semaforico'!BJ$30,O!$HC69:$HL69))*BJ$31),(SUMIF(S!$HC$15:$HL$15,'Ciclo Semaforico'!BJ$32,S!$HC69:$HL69)+SUMIF(N!$HC$15:$HL$15,'Ciclo Semaforico'!BJ$32,N!$HC69:$HL69)+SUMIF(E!$HC$15:$HL$15,'Ciclo Semaforico'!BJ$32,E!$HC69:$HL69)+SUMIF(O!$HC$15:$HL$15,'Ciclo Semaforico'!BJ$32,O!$HC69:$HL69))-IF(BJ$31="",(SUMIF(S!$HC$15:$HL$15,'Ciclo Semaforico'!BJ$30,S!$HC69:$HL69)+SUMIF(N!$HC$15:$HL$15,'Ciclo Semaforico'!BJ$30,N!$HC69:$HL69)+SUMIF(E!$HC$15:$HL$15,'Ciclo Semaforico'!BJ$30,E!$HC69:$HL69)+SUMIF(O!$HC$15:$HL$15,'Ciclo Semaforico'!BJ$30,O!$HC69:$HL69)),(SUMIF(S!$HC$15:$HL$15,'Ciclo Semaforico'!BJ$30,S!$HC69:$HL69)+SUMIF(N!$HC$15:$HL$15,'Ciclo Semaforico'!BJ$30,N!$HC69:$HL69)+SUMIF(E!$HC$15:$HL$15,'Ciclo Semaforico'!BJ$30,E!$HC69:$HL69)+SUMIF(O!$HC$15:$HL$15,'Ciclo Semaforico'!BJ$30,O!$HC69:$HL69))*BJ$31))</f>
        <v>0</v>
      </c>
      <c r="BK94" s="244">
        <f>IF(BK$32="",IF(BK$31="",(SUMIF(S!$HC$15:$HL$15,'Ciclo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Semaforico'!BK$30,O!$HC69:$HL69))*BK$31),(SUMIF(S!$HC$15:$HL$15,'Ciclo Semaforico'!BK$32,S!$HC69:$HL69)+SUMIF(N!$HC$15:$HL$15,'Ciclo Semaforico'!BK$32,N!$HC69:$HL69)+SUMIF(E!$HC$15:$HL$15,'Ciclo Semaforico'!BK$32,E!$HC69:$HL69)+SUMIF(O!$HC$15:$HL$15,'Ciclo Semaforico'!BK$32,O!$HC69:$HL69))-IF(BK$31="",(SUMIF(S!$HC$15:$HL$15,'Ciclo Semaforico'!BK$30,S!$HC69:$HL69)+SUMIF(N!$HC$15:$HL$15,'Ciclo Semaforico'!BK$30,N!$HC69:$HL69)+SUMIF(E!$HC$15:$HL$15,'Ciclo Semaforico'!BK$30,E!$HC69:$HL69)+SUMIF(O!$HC$15:$HL$15,'Ciclo Semaforico'!BK$30,O!$HC69:$HL69)),(SUMIF(S!$HC$15:$HL$15,'Ciclo Semaforico'!BK$30,S!$HC69:$HL69)+SUMIF(N!$HC$15:$HL$15,'Ciclo Semaforico'!BK$30,N!$HC69:$HL69)+SUMIF(E!$HC$15:$HL$15,'Ciclo Semaforico'!BK$30,E!$HC69:$HL69)+SUMIF(O!$HC$15:$HL$15,'Ciclo Semaforico'!BK$30,O!$HC69:$HL69))*BK$31))</f>
        <v>0</v>
      </c>
      <c r="BL94" s="245">
        <f>IF(BL$32="",IF(BL$31="",(SUMIF(S!$HC$15:$HL$15,'Ciclo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Semaforico'!BL$30,O!$HC69:$HL69))*BL$31),(SUMIF(S!$HC$15:$HL$15,'Ciclo Semaforico'!BL$32,S!$HC69:$HL69)+SUMIF(N!$HC$15:$HL$15,'Ciclo Semaforico'!BL$32,N!$HC69:$HL69)+SUMIF(E!$HC$15:$HL$15,'Ciclo Semaforico'!BL$32,E!$HC69:$HL69)+SUMIF(O!$HC$15:$HL$15,'Ciclo Semaforico'!BL$32,O!$HC69:$HL69))-IF(BL$31="",(SUMIF(S!$HC$15:$HL$15,'Ciclo Semaforico'!BL$30,S!$HC69:$HL69)+SUMIF(N!$HC$15:$HL$15,'Ciclo Semaforico'!BL$30,N!$HC69:$HL69)+SUMIF(E!$HC$15:$HL$15,'Ciclo Semaforico'!BL$30,E!$HC69:$HL69)+SUMIF(O!$HC$15:$HL$15,'Ciclo Semaforico'!BL$30,O!$HC69:$HL69)),(SUMIF(S!$HC$15:$HL$15,'Ciclo Semaforico'!BL$30,S!$HC69:$HL69)+SUMIF(N!$HC$15:$HL$15,'Ciclo Semaforico'!BL$30,N!$HC69:$HL69)+SUMIF(E!$HC$15:$HL$15,'Ciclo Semaforico'!BL$30,E!$HC69:$HL69)+SUMIF(O!$HC$15:$HL$15,'Ciclo Semaforico'!BL$30,O!$HC69:$HL69))*BL$31))</f>
        <v>0</v>
      </c>
      <c r="BM94" s="245">
        <f>IF(BM$32="",IF(BM$31="",(SUMIF(S!$HC$15:$HL$15,'Ciclo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Semaforico'!BM$30,O!$HC69:$HL69))*BM$31),(SUMIF(S!$HC$15:$HL$15,'Ciclo Semaforico'!BM$32,S!$HC69:$HL69)+SUMIF(N!$HC$15:$HL$15,'Ciclo Semaforico'!BM$32,N!$HC69:$HL69)+SUMIF(E!$HC$15:$HL$15,'Ciclo Semaforico'!BM$32,E!$HC69:$HL69)+SUMIF(O!$HC$15:$HL$15,'Ciclo Semaforico'!BM$32,O!$HC69:$HL69))-IF(BM$31="",(SUMIF(S!$HC$15:$HL$15,'Ciclo Semaforico'!BM$30,S!$HC69:$HL69)+SUMIF(N!$HC$15:$HL$15,'Ciclo Semaforico'!BM$30,N!$HC69:$HL69)+SUMIF(E!$HC$15:$HL$15,'Ciclo Semaforico'!BM$30,E!$HC69:$HL69)+SUMIF(O!$HC$15:$HL$15,'Ciclo Semaforico'!BM$30,O!$HC69:$HL69)),(SUMIF(S!$HC$15:$HL$15,'Ciclo Semaforico'!BM$30,S!$HC69:$HL69)+SUMIF(N!$HC$15:$HL$15,'Ciclo Semaforico'!BM$30,N!$HC69:$HL69)+SUMIF(E!$HC$15:$HL$15,'Ciclo Semaforico'!BM$30,E!$HC69:$HL69)+SUMIF(O!$HC$15:$HL$15,'Ciclo Semaforico'!BM$30,O!$HC69:$HL69))*BM$31))</f>
        <v>0</v>
      </c>
      <c r="BN94" s="245">
        <f>IF(BN$32="",IF(BN$31="",(SUMIF(S!$HC$15:$HL$15,'Ciclo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Semaforico'!BN$30,O!$HC69:$HL69))*BN$31),(SUMIF(S!$HC$15:$HL$15,'Ciclo Semaforico'!BN$32,S!$HC69:$HL69)+SUMIF(N!$HC$15:$HL$15,'Ciclo Semaforico'!BN$32,N!$HC69:$HL69)+SUMIF(E!$HC$15:$HL$15,'Ciclo Semaforico'!BN$32,E!$HC69:$HL69)+SUMIF(O!$HC$15:$HL$15,'Ciclo Semaforico'!BN$32,O!$HC69:$HL69))-IF(BN$31="",(SUMIF(S!$HC$15:$HL$15,'Ciclo Semaforico'!BN$30,S!$HC69:$HL69)+SUMIF(N!$HC$15:$HL$15,'Ciclo Semaforico'!BN$30,N!$HC69:$HL69)+SUMIF(E!$HC$15:$HL$15,'Ciclo Semaforico'!BN$30,E!$HC69:$HL69)+SUMIF(O!$HC$15:$HL$15,'Ciclo Semaforico'!BN$30,O!$HC69:$HL69)),(SUMIF(S!$HC$15:$HL$15,'Ciclo Semaforico'!BN$30,S!$HC69:$HL69)+SUMIF(N!$HC$15:$HL$15,'Ciclo Semaforico'!BN$30,N!$HC69:$HL69)+SUMIF(E!$HC$15:$HL$15,'Ciclo Semaforico'!BN$30,E!$HC69:$HL69)+SUMIF(O!$HC$15:$HL$15,'Ciclo Semaforico'!BN$30,O!$HC69:$HL69))*BN$31))</f>
        <v>0</v>
      </c>
      <c r="BO94" s="245">
        <f>IF(BO$32="",IF(BO$31="",(SUMIF(S!$HC$15:$HL$15,'Ciclo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Semaforico'!BO$30,O!$HC69:$HL69))*BO$31),(SUMIF(S!$HC$15:$HL$15,'Ciclo Semaforico'!BO$32,S!$HC69:$HL69)+SUMIF(N!$HC$15:$HL$15,'Ciclo Semaforico'!BO$32,N!$HC69:$HL69)+SUMIF(E!$HC$15:$HL$15,'Ciclo Semaforico'!BO$32,E!$HC69:$HL69)+SUMIF(O!$HC$15:$HL$15,'Ciclo Semaforico'!BO$32,O!$HC69:$HL69))-IF(BO$31="",(SUMIF(S!$HC$15:$HL$15,'Ciclo Semaforico'!BO$30,S!$HC69:$HL69)+SUMIF(N!$HC$15:$HL$15,'Ciclo Semaforico'!BO$30,N!$HC69:$HL69)+SUMIF(E!$HC$15:$HL$15,'Ciclo Semaforico'!BO$30,E!$HC69:$HL69)+SUMIF(O!$HC$15:$HL$15,'Ciclo Semaforico'!BO$30,O!$HC69:$HL69)),(SUMIF(S!$HC$15:$HL$15,'Ciclo Semaforico'!BO$30,S!$HC69:$HL69)+SUMIF(N!$HC$15:$HL$15,'Ciclo Semaforico'!BO$30,N!$HC69:$HL69)+SUMIF(E!$HC$15:$HL$15,'Ciclo Semaforico'!BO$30,E!$HC69:$HL69)+SUMIF(O!$HC$15:$HL$15,'Ciclo Semaforico'!BO$30,O!$HC69:$HL69))*BO$31))</f>
        <v>0</v>
      </c>
      <c r="BP94" s="245">
        <f>IF(BP$32="",IF(BP$31="",(SUMIF(S!$HC$15:$HL$15,'Ciclo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Semaforico'!BP$30,O!$HC69:$HL69))*BP$31),(SUMIF(S!$HC$15:$HL$15,'Ciclo Semaforico'!BP$32,S!$HC69:$HL69)+SUMIF(N!$HC$15:$HL$15,'Ciclo Semaforico'!BP$32,N!$HC69:$HL69)+SUMIF(E!$HC$15:$HL$15,'Ciclo Semaforico'!BP$32,E!$HC69:$HL69)+SUMIF(O!$HC$15:$HL$15,'Ciclo Semaforico'!BP$32,O!$HC69:$HL69))-IF(BP$31="",(SUMIF(S!$HC$15:$HL$15,'Ciclo Semaforico'!BP$30,S!$HC69:$HL69)+SUMIF(N!$HC$15:$HL$15,'Ciclo Semaforico'!BP$30,N!$HC69:$HL69)+SUMIF(E!$HC$15:$HL$15,'Ciclo Semaforico'!BP$30,E!$HC69:$HL69)+SUMIF(O!$HC$15:$HL$15,'Ciclo Semaforico'!BP$30,O!$HC69:$HL69)),(SUMIF(S!$HC$15:$HL$15,'Ciclo Semaforico'!BP$30,S!$HC69:$HL69)+SUMIF(N!$HC$15:$HL$15,'Ciclo Semaforico'!BP$30,N!$HC69:$HL69)+SUMIF(E!$HC$15:$HL$15,'Ciclo Semaforico'!BP$30,E!$HC69:$HL69)+SUMIF(O!$HC$15:$HL$15,'Ciclo Semaforico'!BP$30,O!$HC69:$HL69))*BP$31))</f>
        <v>0</v>
      </c>
      <c r="BQ94" s="245">
        <f>IF(BQ$32="",IF(BQ$31="",(SUMIF(S!$HC$15:$HL$15,'Ciclo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Semaforico'!BQ$30,O!$HC69:$HL69))*BQ$31),(SUMIF(S!$HC$15:$HL$15,'Ciclo Semaforico'!BQ$32,S!$HC69:$HL69)+SUMIF(N!$HC$15:$HL$15,'Ciclo Semaforico'!BQ$32,N!$HC69:$HL69)+SUMIF(E!$HC$15:$HL$15,'Ciclo Semaforico'!BQ$32,E!$HC69:$HL69)+SUMIF(O!$HC$15:$HL$15,'Ciclo Semaforico'!BQ$32,O!$HC69:$HL69))-IF(BQ$31="",(SUMIF(S!$HC$15:$HL$15,'Ciclo Semaforico'!BQ$30,S!$HC69:$HL69)+SUMIF(N!$HC$15:$HL$15,'Ciclo Semaforico'!BQ$30,N!$HC69:$HL69)+SUMIF(E!$HC$15:$HL$15,'Ciclo Semaforico'!BQ$30,E!$HC69:$HL69)+SUMIF(O!$HC$15:$HL$15,'Ciclo Semaforico'!BQ$30,O!$HC69:$HL69)),(SUMIF(S!$HC$15:$HL$15,'Ciclo Semaforico'!BQ$30,S!$HC69:$HL69)+SUMIF(N!$HC$15:$HL$15,'Ciclo Semaforico'!BQ$30,N!$HC69:$HL69)+SUMIF(E!$HC$15:$HL$15,'Ciclo Semaforico'!BQ$30,E!$HC69:$HL69)+SUMIF(O!$HC$15:$HL$15,'Ciclo Semaforico'!BQ$30,O!$HC69:$HL69))*BQ$31))</f>
        <v>0</v>
      </c>
      <c r="BR94" s="245">
        <f>IF(BR$32="",IF(BR$31="",(SUMIF(S!$HC$15:$HL$15,'Ciclo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Semaforico'!BR$30,O!$HC69:$HL69))*BR$31),(SUMIF(S!$HC$15:$HL$15,'Ciclo Semaforico'!BR$32,S!$HC69:$HL69)+SUMIF(N!$HC$15:$HL$15,'Ciclo Semaforico'!BR$32,N!$HC69:$HL69)+SUMIF(E!$HC$15:$HL$15,'Ciclo Semaforico'!BR$32,E!$HC69:$HL69)+SUMIF(O!$HC$15:$HL$15,'Ciclo Semaforico'!BR$32,O!$HC69:$HL69))-IF(BR$31="",(SUMIF(S!$HC$15:$HL$15,'Ciclo Semaforico'!BR$30,S!$HC69:$HL69)+SUMIF(N!$HC$15:$HL$15,'Ciclo Semaforico'!BR$30,N!$HC69:$HL69)+SUMIF(E!$HC$15:$HL$15,'Ciclo Semaforico'!BR$30,E!$HC69:$HL69)+SUMIF(O!$HC$15:$HL$15,'Ciclo Semaforico'!BR$30,O!$HC69:$HL69)),(SUMIF(S!$HC$15:$HL$15,'Ciclo Semaforico'!BR$30,S!$HC69:$HL69)+SUMIF(N!$HC$15:$HL$15,'Ciclo Semaforico'!BR$30,N!$HC69:$HL69)+SUMIF(E!$HC$15:$HL$15,'Ciclo Semaforico'!BR$30,E!$HC69:$HL69)+SUMIF(O!$HC$15:$HL$15,'Ciclo Semaforico'!BR$30,O!$HC69:$HL69))*BR$31))</f>
        <v>0</v>
      </c>
      <c r="BS94" s="245">
        <f>IF(BS$32="",IF(BS$31="",(SUMIF(S!$HC$15:$HL$15,'Ciclo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Semaforico'!BS$30,O!$HC69:$HL69))*BS$31),(SUMIF(S!$HC$15:$HL$15,'Ciclo Semaforico'!BS$32,S!$HC69:$HL69)+SUMIF(N!$HC$15:$HL$15,'Ciclo Semaforico'!BS$32,N!$HC69:$HL69)+SUMIF(E!$HC$15:$HL$15,'Ciclo Semaforico'!BS$32,E!$HC69:$HL69)+SUMIF(O!$HC$15:$HL$15,'Ciclo Semaforico'!BS$32,O!$HC69:$HL69))-IF(BS$31="",(SUMIF(S!$HC$15:$HL$15,'Ciclo Semaforico'!BS$30,S!$HC69:$HL69)+SUMIF(N!$HC$15:$HL$15,'Ciclo Semaforico'!BS$30,N!$HC69:$HL69)+SUMIF(E!$HC$15:$HL$15,'Ciclo Semaforico'!BS$30,E!$HC69:$HL69)+SUMIF(O!$HC$15:$HL$15,'Ciclo Semaforico'!BS$30,O!$HC69:$HL69)),(SUMIF(S!$HC$15:$HL$15,'Ciclo Semaforico'!BS$30,S!$HC69:$HL69)+SUMIF(N!$HC$15:$HL$15,'Ciclo Semaforico'!BS$30,N!$HC69:$HL69)+SUMIF(E!$HC$15:$HL$15,'Ciclo Semaforico'!BS$30,E!$HC69:$HL69)+SUMIF(O!$HC$15:$HL$15,'Ciclo Semaforico'!BS$30,O!$HC69:$HL69))*BS$31))</f>
        <v>0</v>
      </c>
      <c r="BT94" s="245">
        <f>IF(BT$32="",IF(BT$31="",(SUMIF(S!$HC$15:$HL$15,'Ciclo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Semaforico'!BT$30,O!$HC69:$HL69))*BT$31),(SUMIF(S!$HC$15:$HL$15,'Ciclo Semaforico'!BT$32,S!$HC69:$HL69)+SUMIF(N!$HC$15:$HL$15,'Ciclo Semaforico'!BT$32,N!$HC69:$HL69)+SUMIF(E!$HC$15:$HL$15,'Ciclo Semaforico'!BT$32,E!$HC69:$HL69)+SUMIF(O!$HC$15:$HL$15,'Ciclo Semaforico'!BT$32,O!$HC69:$HL69))-IF(BT$31="",(SUMIF(S!$HC$15:$HL$15,'Ciclo Semaforico'!BT$30,S!$HC69:$HL69)+SUMIF(N!$HC$15:$HL$15,'Ciclo Semaforico'!BT$30,N!$HC69:$HL69)+SUMIF(E!$HC$15:$HL$15,'Ciclo Semaforico'!BT$30,E!$HC69:$HL69)+SUMIF(O!$HC$15:$HL$15,'Ciclo Semaforico'!BT$30,O!$HC69:$HL69)),(SUMIF(S!$HC$15:$HL$15,'Ciclo Semaforico'!BT$30,S!$HC69:$HL69)+SUMIF(N!$HC$15:$HL$15,'Ciclo Semaforico'!BT$30,N!$HC69:$HL69)+SUMIF(E!$HC$15:$HL$15,'Ciclo Semaforico'!BT$30,E!$HC69:$HL69)+SUMIF(O!$HC$15:$HL$15,'Ciclo Semaforico'!BT$30,O!$HC69:$HL69))*BT$31))</f>
        <v>0</v>
      </c>
      <c r="BU94" s="245">
        <f>IF(BU$32="",IF(BU$31="",(SUMIF(S!$HC$15:$HL$15,'Ciclo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Semaforico'!BU$30,O!$HC69:$HL69))*BU$31),(SUMIF(S!$HC$15:$HL$15,'Ciclo Semaforico'!BU$32,S!$HC69:$HL69)+SUMIF(N!$HC$15:$HL$15,'Ciclo Semaforico'!BU$32,N!$HC69:$HL69)+SUMIF(E!$HC$15:$HL$15,'Ciclo Semaforico'!BU$32,E!$HC69:$HL69)+SUMIF(O!$HC$15:$HL$15,'Ciclo Semaforico'!BU$32,O!$HC69:$HL69))-IF(BU$31="",(SUMIF(S!$HC$15:$HL$15,'Ciclo Semaforico'!BU$30,S!$HC69:$HL69)+SUMIF(N!$HC$15:$HL$15,'Ciclo Semaforico'!BU$30,N!$HC69:$HL69)+SUMIF(E!$HC$15:$HL$15,'Ciclo Semaforico'!BU$30,E!$HC69:$HL69)+SUMIF(O!$HC$15:$HL$15,'Ciclo Semaforico'!BU$30,O!$HC69:$HL69)),(SUMIF(S!$HC$15:$HL$15,'Ciclo Semaforico'!BU$30,S!$HC69:$HL69)+SUMIF(N!$HC$15:$HL$15,'Ciclo Semaforico'!BU$30,N!$HC69:$HL69)+SUMIF(E!$HC$15:$HL$15,'Ciclo Semaforico'!BU$30,E!$HC69:$HL69)+SUMIF(O!$HC$15:$HL$15,'Ciclo Semaforico'!BU$30,O!$HC69:$HL69))*BU$31))</f>
        <v>0</v>
      </c>
      <c r="BV94" s="246">
        <f>IF(BV$32="",IF(BV$31="",(SUMIF(S!$HC$15:$HL$15,'Ciclo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Semaforico'!BV$30,O!$HC69:$HL69))*BV$31),(SUMIF(S!$HC$15:$HL$15,'Ciclo Semaforico'!BV$32,S!$HC69:$HL69)+SUMIF(N!$HC$15:$HL$15,'Ciclo Semaforico'!BV$32,N!$HC69:$HL69)+SUMIF(E!$HC$15:$HL$15,'Ciclo Semaforico'!BV$32,E!$HC69:$HL69)+SUMIF(O!$HC$15:$HL$15,'Ciclo Semaforico'!BV$32,O!$HC69:$HL69))-IF(BV$31="",(SUMIF(S!$HC$15:$HL$15,'Ciclo Semaforico'!BV$30,S!$HC69:$HL69)+SUMIF(N!$HC$15:$HL$15,'Ciclo Semaforico'!BV$30,N!$HC69:$HL69)+SUMIF(E!$HC$15:$HL$15,'Ciclo Semaforico'!BV$30,E!$HC69:$HL69)+SUMIF(O!$HC$15:$HL$15,'Ciclo Semaforico'!BV$30,O!$HC69:$HL69)),(SUMIF(S!$HC$15:$HL$15,'Ciclo Semaforico'!BV$30,S!$HC69:$HL69)+SUMIF(N!$HC$15:$HL$15,'Ciclo Semaforico'!BV$30,N!$HC69:$HL69)+SUMIF(E!$HC$15:$HL$15,'Ciclo Semaforico'!BV$30,E!$HC69:$HL69)+SUMIF(O!$HC$15:$HL$15,'Ciclo Semaforico'!BV$30,O!$HC69:$HL69))*BV$31))</f>
        <v>0</v>
      </c>
      <c r="BW94" s="244">
        <f>IF(BW$32="",IF(BW$31="",(SUMIF(S!$HC$15:$HL$15,'Ciclo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Semaforico'!BW$30,O!$HC69:$HL69))*BW$31),(SUMIF(S!$HC$15:$HL$15,'Ciclo Semaforico'!BW$32,S!$HC69:$HL69)+SUMIF(N!$HC$15:$HL$15,'Ciclo Semaforico'!BW$32,N!$HC69:$HL69)+SUMIF(E!$HC$15:$HL$15,'Ciclo Semaforico'!BW$32,E!$HC69:$HL69)+SUMIF(O!$HC$15:$HL$15,'Ciclo Semaforico'!BW$32,O!$HC69:$HL69))-IF(BW$31="",(SUMIF(S!$HC$15:$HL$15,'Ciclo Semaforico'!BW$30,S!$HC69:$HL69)+SUMIF(N!$HC$15:$HL$15,'Ciclo Semaforico'!BW$30,N!$HC69:$HL69)+SUMIF(E!$HC$15:$HL$15,'Ciclo Semaforico'!BW$30,E!$HC69:$HL69)+SUMIF(O!$HC$15:$HL$15,'Ciclo Semaforico'!BW$30,O!$HC69:$HL69)),(SUMIF(S!$HC$15:$HL$15,'Ciclo Semaforico'!BW$30,S!$HC69:$HL69)+SUMIF(N!$HC$15:$HL$15,'Ciclo Semaforico'!BW$30,N!$HC69:$HL69)+SUMIF(E!$HC$15:$HL$15,'Ciclo Semaforico'!BW$30,E!$HC69:$HL69)+SUMIF(O!$HC$15:$HL$15,'Ciclo Semaforico'!BW$30,O!$HC69:$HL69))*BW$31))</f>
        <v>0</v>
      </c>
      <c r="BX94" s="245">
        <f>IF(BX$32="",IF(BX$31="",(SUMIF(S!$HC$15:$HL$15,'Ciclo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Semaforico'!BX$30,O!$HC69:$HL69))*BX$31),(SUMIF(S!$HC$15:$HL$15,'Ciclo Semaforico'!BX$32,S!$HC69:$HL69)+SUMIF(N!$HC$15:$HL$15,'Ciclo Semaforico'!BX$32,N!$HC69:$HL69)+SUMIF(E!$HC$15:$HL$15,'Ciclo Semaforico'!BX$32,E!$HC69:$HL69)+SUMIF(O!$HC$15:$HL$15,'Ciclo Semaforico'!BX$32,O!$HC69:$HL69))-IF(BX$31="",(SUMIF(S!$HC$15:$HL$15,'Ciclo Semaforico'!BX$30,S!$HC69:$HL69)+SUMIF(N!$HC$15:$HL$15,'Ciclo Semaforico'!BX$30,N!$HC69:$HL69)+SUMIF(E!$HC$15:$HL$15,'Ciclo Semaforico'!BX$30,E!$HC69:$HL69)+SUMIF(O!$HC$15:$HL$15,'Ciclo Semaforico'!BX$30,O!$HC69:$HL69)),(SUMIF(S!$HC$15:$HL$15,'Ciclo Semaforico'!BX$30,S!$HC69:$HL69)+SUMIF(N!$HC$15:$HL$15,'Ciclo Semaforico'!BX$30,N!$HC69:$HL69)+SUMIF(E!$HC$15:$HL$15,'Ciclo Semaforico'!BX$30,E!$HC69:$HL69)+SUMIF(O!$HC$15:$HL$15,'Ciclo Semaforico'!BX$30,O!$HC69:$HL69))*BX$31))</f>
        <v>0</v>
      </c>
      <c r="BY94" s="245">
        <f>IF(BY$32="",IF(BY$31="",(SUMIF(S!$HC$15:$HL$15,'Ciclo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Semaforico'!BY$30,O!$HC69:$HL69))*BY$31),(SUMIF(S!$HC$15:$HL$15,'Ciclo Semaforico'!BY$32,S!$HC69:$HL69)+SUMIF(N!$HC$15:$HL$15,'Ciclo Semaforico'!BY$32,N!$HC69:$HL69)+SUMIF(E!$HC$15:$HL$15,'Ciclo Semaforico'!BY$32,E!$HC69:$HL69)+SUMIF(O!$HC$15:$HL$15,'Ciclo Semaforico'!BY$32,O!$HC69:$HL69))-IF(BY$31="",(SUMIF(S!$HC$15:$HL$15,'Ciclo Semaforico'!BY$30,S!$HC69:$HL69)+SUMIF(N!$HC$15:$HL$15,'Ciclo Semaforico'!BY$30,N!$HC69:$HL69)+SUMIF(E!$HC$15:$HL$15,'Ciclo Semaforico'!BY$30,E!$HC69:$HL69)+SUMIF(O!$HC$15:$HL$15,'Ciclo Semaforico'!BY$30,O!$HC69:$HL69)),(SUMIF(S!$HC$15:$HL$15,'Ciclo Semaforico'!BY$30,S!$HC69:$HL69)+SUMIF(N!$HC$15:$HL$15,'Ciclo Semaforico'!BY$30,N!$HC69:$HL69)+SUMIF(E!$HC$15:$HL$15,'Ciclo Semaforico'!BY$30,E!$HC69:$HL69)+SUMIF(O!$HC$15:$HL$15,'Ciclo Semaforico'!BY$30,O!$HC69:$HL69))*BY$31))</f>
        <v>0</v>
      </c>
      <c r="BZ94" s="245">
        <f>IF(BZ$32="",IF(BZ$31="",(SUMIF(S!$HC$15:$HL$15,'Ciclo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Semaforico'!BZ$30,O!$HC69:$HL69))*BZ$31),(SUMIF(S!$HC$15:$HL$15,'Ciclo Semaforico'!BZ$32,S!$HC69:$HL69)+SUMIF(N!$HC$15:$HL$15,'Ciclo Semaforico'!BZ$32,N!$HC69:$HL69)+SUMIF(E!$HC$15:$HL$15,'Ciclo Semaforico'!BZ$32,E!$HC69:$HL69)+SUMIF(O!$HC$15:$HL$15,'Ciclo Semaforico'!BZ$32,O!$HC69:$HL69))-IF(BZ$31="",(SUMIF(S!$HC$15:$HL$15,'Ciclo Semaforico'!BZ$30,S!$HC69:$HL69)+SUMIF(N!$HC$15:$HL$15,'Ciclo Semaforico'!BZ$30,N!$HC69:$HL69)+SUMIF(E!$HC$15:$HL$15,'Ciclo Semaforico'!BZ$30,E!$HC69:$HL69)+SUMIF(O!$HC$15:$HL$15,'Ciclo Semaforico'!BZ$30,O!$HC69:$HL69)),(SUMIF(S!$HC$15:$HL$15,'Ciclo Semaforico'!BZ$30,S!$HC69:$HL69)+SUMIF(N!$HC$15:$HL$15,'Ciclo Semaforico'!BZ$30,N!$HC69:$HL69)+SUMIF(E!$HC$15:$HL$15,'Ciclo Semaforico'!BZ$30,E!$HC69:$HL69)+SUMIF(O!$HC$15:$HL$15,'Ciclo Semaforico'!BZ$30,O!$HC69:$HL69))*BZ$31))</f>
        <v>0</v>
      </c>
      <c r="CA94" s="245">
        <f>IF(CA$32="",IF(CA$31="",(SUMIF(S!$HC$15:$HL$15,'Ciclo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Semaforico'!CA$30,O!$HC69:$HL69))*CA$31),(SUMIF(S!$HC$15:$HL$15,'Ciclo Semaforico'!CA$32,S!$HC69:$HL69)+SUMIF(N!$HC$15:$HL$15,'Ciclo Semaforico'!CA$32,N!$HC69:$HL69)+SUMIF(E!$HC$15:$HL$15,'Ciclo Semaforico'!CA$32,E!$HC69:$HL69)+SUMIF(O!$HC$15:$HL$15,'Ciclo Semaforico'!CA$32,O!$HC69:$HL69))-IF(CA$31="",(SUMIF(S!$HC$15:$HL$15,'Ciclo Semaforico'!CA$30,S!$HC69:$HL69)+SUMIF(N!$HC$15:$HL$15,'Ciclo Semaforico'!CA$30,N!$HC69:$HL69)+SUMIF(E!$HC$15:$HL$15,'Ciclo Semaforico'!CA$30,E!$HC69:$HL69)+SUMIF(O!$HC$15:$HL$15,'Ciclo Semaforico'!CA$30,O!$HC69:$HL69)),(SUMIF(S!$HC$15:$HL$15,'Ciclo Semaforico'!CA$30,S!$HC69:$HL69)+SUMIF(N!$HC$15:$HL$15,'Ciclo Semaforico'!CA$30,N!$HC69:$HL69)+SUMIF(E!$HC$15:$HL$15,'Ciclo Semaforico'!CA$30,E!$HC69:$HL69)+SUMIF(O!$HC$15:$HL$15,'Ciclo Semaforico'!CA$30,O!$HC69:$HL69))*CA$31))</f>
        <v>0</v>
      </c>
      <c r="CB94" s="245">
        <f>IF(CB$32="",IF(CB$31="",(SUMIF(S!$HC$15:$HL$15,'Ciclo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Semaforico'!CB$30,O!$HC69:$HL69))*CB$31),(SUMIF(S!$HC$15:$HL$15,'Ciclo Semaforico'!CB$32,S!$HC69:$HL69)+SUMIF(N!$HC$15:$HL$15,'Ciclo Semaforico'!CB$32,N!$HC69:$HL69)+SUMIF(E!$HC$15:$HL$15,'Ciclo Semaforico'!CB$32,E!$HC69:$HL69)+SUMIF(O!$HC$15:$HL$15,'Ciclo Semaforico'!CB$32,O!$HC69:$HL69))-IF(CB$31="",(SUMIF(S!$HC$15:$HL$15,'Ciclo Semaforico'!CB$30,S!$HC69:$HL69)+SUMIF(N!$HC$15:$HL$15,'Ciclo Semaforico'!CB$30,N!$HC69:$HL69)+SUMIF(E!$HC$15:$HL$15,'Ciclo Semaforico'!CB$30,E!$HC69:$HL69)+SUMIF(O!$HC$15:$HL$15,'Ciclo Semaforico'!CB$30,O!$HC69:$HL69)),(SUMIF(S!$HC$15:$HL$15,'Ciclo Semaforico'!CB$30,S!$HC69:$HL69)+SUMIF(N!$HC$15:$HL$15,'Ciclo Semaforico'!CB$30,N!$HC69:$HL69)+SUMIF(E!$HC$15:$HL$15,'Ciclo Semaforico'!CB$30,E!$HC69:$HL69)+SUMIF(O!$HC$15:$HL$15,'Ciclo Semaforico'!CB$30,O!$HC69:$HL69))*CB$31))</f>
        <v>0</v>
      </c>
      <c r="CC94" s="245">
        <f>IF(CC$32="",IF(CC$31="",(SUMIF(S!$HC$15:$HL$15,'Ciclo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Semaforico'!CC$30,O!$HC69:$HL69))*CC$31),(SUMIF(S!$HC$15:$HL$15,'Ciclo Semaforico'!CC$32,S!$HC69:$HL69)+SUMIF(N!$HC$15:$HL$15,'Ciclo Semaforico'!CC$32,N!$HC69:$HL69)+SUMIF(E!$HC$15:$HL$15,'Ciclo Semaforico'!CC$32,E!$HC69:$HL69)+SUMIF(O!$HC$15:$HL$15,'Ciclo Semaforico'!CC$32,O!$HC69:$HL69))-IF(CC$31="",(SUMIF(S!$HC$15:$HL$15,'Ciclo Semaforico'!CC$30,S!$HC69:$HL69)+SUMIF(N!$HC$15:$HL$15,'Ciclo Semaforico'!CC$30,N!$HC69:$HL69)+SUMIF(E!$HC$15:$HL$15,'Ciclo Semaforico'!CC$30,E!$HC69:$HL69)+SUMIF(O!$HC$15:$HL$15,'Ciclo Semaforico'!CC$30,O!$HC69:$HL69)),(SUMIF(S!$HC$15:$HL$15,'Ciclo Semaforico'!CC$30,S!$HC69:$HL69)+SUMIF(N!$HC$15:$HL$15,'Ciclo Semaforico'!CC$30,N!$HC69:$HL69)+SUMIF(E!$HC$15:$HL$15,'Ciclo Semaforico'!CC$30,E!$HC69:$HL69)+SUMIF(O!$HC$15:$HL$15,'Ciclo Semaforico'!CC$30,O!$HC69:$HL69))*CC$31))</f>
        <v>0</v>
      </c>
      <c r="CD94" s="245">
        <f>IF(CD$32="",IF(CD$31="",(SUMIF(S!$HC$15:$HL$15,'Ciclo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Semaforico'!CD$30,O!$HC69:$HL69))*CD$31),(SUMIF(S!$HC$15:$HL$15,'Ciclo Semaforico'!CD$32,S!$HC69:$HL69)+SUMIF(N!$HC$15:$HL$15,'Ciclo Semaforico'!CD$32,N!$HC69:$HL69)+SUMIF(E!$HC$15:$HL$15,'Ciclo Semaforico'!CD$32,E!$HC69:$HL69)+SUMIF(O!$HC$15:$HL$15,'Ciclo Semaforico'!CD$32,O!$HC69:$HL69))-IF(CD$31="",(SUMIF(S!$HC$15:$HL$15,'Ciclo Semaforico'!CD$30,S!$HC69:$HL69)+SUMIF(N!$HC$15:$HL$15,'Ciclo Semaforico'!CD$30,N!$HC69:$HL69)+SUMIF(E!$HC$15:$HL$15,'Ciclo Semaforico'!CD$30,E!$HC69:$HL69)+SUMIF(O!$HC$15:$HL$15,'Ciclo Semaforico'!CD$30,O!$HC69:$HL69)),(SUMIF(S!$HC$15:$HL$15,'Ciclo Semaforico'!CD$30,S!$HC69:$HL69)+SUMIF(N!$HC$15:$HL$15,'Ciclo Semaforico'!CD$30,N!$HC69:$HL69)+SUMIF(E!$HC$15:$HL$15,'Ciclo Semaforico'!CD$30,E!$HC69:$HL69)+SUMIF(O!$HC$15:$HL$15,'Ciclo Semaforico'!CD$30,O!$HC69:$HL69))*CD$31))</f>
        <v>0</v>
      </c>
      <c r="CE94" s="245">
        <f>IF(CE$32="",IF(CE$31="",(SUMIF(S!$HC$15:$HL$15,'Ciclo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Semaforico'!CE$30,O!$HC69:$HL69))*CE$31),(SUMIF(S!$HC$15:$HL$15,'Ciclo Semaforico'!CE$32,S!$HC69:$HL69)+SUMIF(N!$HC$15:$HL$15,'Ciclo Semaforico'!CE$32,N!$HC69:$HL69)+SUMIF(E!$HC$15:$HL$15,'Ciclo Semaforico'!CE$32,E!$HC69:$HL69)+SUMIF(O!$HC$15:$HL$15,'Ciclo Semaforico'!CE$32,O!$HC69:$HL69))-IF(CE$31="",(SUMIF(S!$HC$15:$HL$15,'Ciclo Semaforico'!CE$30,S!$HC69:$HL69)+SUMIF(N!$HC$15:$HL$15,'Ciclo Semaforico'!CE$30,N!$HC69:$HL69)+SUMIF(E!$HC$15:$HL$15,'Ciclo Semaforico'!CE$30,E!$HC69:$HL69)+SUMIF(O!$HC$15:$HL$15,'Ciclo Semaforico'!CE$30,O!$HC69:$HL69)),(SUMIF(S!$HC$15:$HL$15,'Ciclo Semaforico'!CE$30,S!$HC69:$HL69)+SUMIF(N!$HC$15:$HL$15,'Ciclo Semaforico'!CE$30,N!$HC69:$HL69)+SUMIF(E!$HC$15:$HL$15,'Ciclo Semaforico'!CE$30,E!$HC69:$HL69)+SUMIF(O!$HC$15:$HL$15,'Ciclo Semaforico'!CE$30,O!$HC69:$HL69))*CE$31))</f>
        <v>0</v>
      </c>
      <c r="CF94" s="245">
        <f>IF(CF$32="",IF(CF$31="",(SUMIF(S!$HC$15:$HL$15,'Ciclo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Semaforico'!CF$30,O!$HC69:$HL69))*CF$31),(SUMIF(S!$HC$15:$HL$15,'Ciclo Semaforico'!CF$32,S!$HC69:$HL69)+SUMIF(N!$HC$15:$HL$15,'Ciclo Semaforico'!CF$32,N!$HC69:$HL69)+SUMIF(E!$HC$15:$HL$15,'Ciclo Semaforico'!CF$32,E!$HC69:$HL69)+SUMIF(O!$HC$15:$HL$15,'Ciclo Semaforico'!CF$32,O!$HC69:$HL69))-IF(CF$31="",(SUMIF(S!$HC$15:$HL$15,'Ciclo Semaforico'!CF$30,S!$HC69:$HL69)+SUMIF(N!$HC$15:$HL$15,'Ciclo Semaforico'!CF$30,N!$HC69:$HL69)+SUMIF(E!$HC$15:$HL$15,'Ciclo Semaforico'!CF$30,E!$HC69:$HL69)+SUMIF(O!$HC$15:$HL$15,'Ciclo Semaforico'!CF$30,O!$HC69:$HL69)),(SUMIF(S!$HC$15:$HL$15,'Ciclo Semaforico'!CF$30,S!$HC69:$HL69)+SUMIF(N!$HC$15:$HL$15,'Ciclo Semaforico'!CF$30,N!$HC69:$HL69)+SUMIF(E!$HC$15:$HL$15,'Ciclo Semaforico'!CF$30,E!$HC69:$HL69)+SUMIF(O!$HC$15:$HL$15,'Ciclo Semaforico'!CF$30,O!$HC69:$HL69))*CF$31))</f>
        <v>0</v>
      </c>
      <c r="CG94" s="245">
        <f>IF(CG$32="",IF(CG$31="",(SUMIF(S!$HC$15:$HL$15,'Ciclo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Semaforico'!CG$30,O!$HC69:$HL69))*CG$31),(SUMIF(S!$HC$15:$HL$15,'Ciclo Semaforico'!CG$32,S!$HC69:$HL69)+SUMIF(N!$HC$15:$HL$15,'Ciclo Semaforico'!CG$32,N!$HC69:$HL69)+SUMIF(E!$HC$15:$HL$15,'Ciclo Semaforico'!CG$32,E!$HC69:$HL69)+SUMIF(O!$HC$15:$HL$15,'Ciclo Semaforico'!CG$32,O!$HC69:$HL69))-IF(CG$31="",(SUMIF(S!$HC$15:$HL$15,'Ciclo Semaforico'!CG$30,S!$HC69:$HL69)+SUMIF(N!$HC$15:$HL$15,'Ciclo Semaforico'!CG$30,N!$HC69:$HL69)+SUMIF(E!$HC$15:$HL$15,'Ciclo Semaforico'!CG$30,E!$HC69:$HL69)+SUMIF(O!$HC$15:$HL$15,'Ciclo Semaforico'!CG$30,O!$HC69:$HL69)),(SUMIF(S!$HC$15:$HL$15,'Ciclo Semaforico'!CG$30,S!$HC69:$HL69)+SUMIF(N!$HC$15:$HL$15,'Ciclo Semaforico'!CG$30,N!$HC69:$HL69)+SUMIF(E!$HC$15:$HL$15,'Ciclo Semaforico'!CG$30,E!$HC69:$HL69)+SUMIF(O!$HC$15:$HL$15,'Ciclo Semaforico'!CG$30,O!$HC69:$HL69))*CG$31))</f>
        <v>0</v>
      </c>
      <c r="CH94" s="246">
        <f>IF(CH$32="",IF(CH$31="",(SUMIF(S!$HC$15:$HL$15,'Ciclo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Semaforico'!CH$30,O!$HC69:$HL69))*CH$31),(SUMIF(S!$HC$15:$HL$15,'Ciclo Semaforico'!CH$32,S!$HC69:$HL69)+SUMIF(N!$HC$15:$HL$15,'Ciclo Semaforico'!CH$32,N!$HC69:$HL69)+SUMIF(E!$HC$15:$HL$15,'Ciclo Semaforico'!CH$32,E!$HC69:$HL69)+SUMIF(O!$HC$15:$HL$15,'Ciclo Semaforico'!CH$32,O!$HC69:$HL69))-IF(CH$31="",(SUMIF(S!$HC$15:$HL$15,'Ciclo Semaforico'!CH$30,S!$HC69:$HL69)+SUMIF(N!$HC$15:$HL$15,'Ciclo Semaforico'!CH$30,N!$HC69:$HL69)+SUMIF(E!$HC$15:$HL$15,'Ciclo Semaforico'!CH$30,E!$HC69:$HL69)+SUMIF(O!$HC$15:$HL$15,'Ciclo Semaforico'!CH$30,O!$HC69:$HL69)),(SUMIF(S!$HC$15:$HL$15,'Ciclo Semaforico'!CH$30,S!$HC69:$HL69)+SUMIF(N!$HC$15:$HL$15,'Ciclo Semaforico'!CH$30,N!$HC69:$HL69)+SUMIF(E!$HC$15:$HL$15,'Ciclo Semaforico'!CH$30,E!$HC69:$HL69)+SUMIF(O!$HC$15:$HL$15,'Ciclo Semaforico'!CH$30,O!$HC69:$HL69))*CH$31))</f>
        <v>0</v>
      </c>
      <c r="CI94" s="244">
        <f t="shared" si="208"/>
        <v>0</v>
      </c>
      <c r="CJ94" s="245">
        <f t="shared" si="209"/>
        <v>0</v>
      </c>
      <c r="CK94" s="245">
        <f t="shared" si="210"/>
        <v>0</v>
      </c>
      <c r="CL94" s="245">
        <f t="shared" si="211"/>
        <v>0</v>
      </c>
      <c r="CM94" s="245" t="e">
        <f t="shared" si="212"/>
        <v>#REF!</v>
      </c>
      <c r="CN94" s="245">
        <f t="shared" si="213"/>
        <v>0</v>
      </c>
      <c r="CO94" s="245">
        <f t="shared" si="214"/>
        <v>0</v>
      </c>
      <c r="CP94" s="245">
        <f t="shared" si="215"/>
        <v>0</v>
      </c>
      <c r="CQ94" s="245">
        <f t="shared" si="216"/>
        <v>0</v>
      </c>
      <c r="CR94" s="245">
        <f t="shared" si="217"/>
        <v>0</v>
      </c>
      <c r="CS94" s="245">
        <f t="shared" si="218"/>
        <v>0</v>
      </c>
      <c r="CT94" s="246">
        <f t="shared" si="219"/>
        <v>0</v>
      </c>
      <c r="CU94" s="244">
        <f t="shared" si="220"/>
        <v>0</v>
      </c>
      <c r="CV94" s="245">
        <f t="shared" si="221"/>
        <v>0</v>
      </c>
      <c r="CW94" s="245">
        <f t="shared" si="222"/>
        <v>0</v>
      </c>
      <c r="CX94" s="245">
        <f t="shared" si="223"/>
        <v>0</v>
      </c>
      <c r="CY94" s="245">
        <f t="shared" si="224"/>
        <v>0</v>
      </c>
      <c r="CZ94" s="245">
        <f t="shared" si="225"/>
        <v>0</v>
      </c>
      <c r="DA94" s="245">
        <f t="shared" si="226"/>
        <v>0</v>
      </c>
      <c r="DB94" s="245">
        <f t="shared" si="227"/>
        <v>0</v>
      </c>
      <c r="DC94" s="245">
        <f t="shared" si="228"/>
        <v>0</v>
      </c>
      <c r="DD94" s="245">
        <f t="shared" si="229"/>
        <v>0</v>
      </c>
      <c r="DE94" s="245">
        <f t="shared" si="230"/>
        <v>0</v>
      </c>
      <c r="DF94" s="246">
        <f t="shared" si="231"/>
        <v>0</v>
      </c>
      <c r="DG94" s="244" t="e">
        <f t="shared" si="232"/>
        <v>#REF!</v>
      </c>
      <c r="DH94" s="245" t="e">
        <f t="shared" si="233"/>
        <v>#REF!</v>
      </c>
      <c r="DI94" s="245" t="e">
        <f t="shared" si="234"/>
        <v>#REF!</v>
      </c>
      <c r="DJ94" s="245" t="e">
        <f t="shared" si="235"/>
        <v>#REF!</v>
      </c>
      <c r="DK94" s="245" t="e">
        <f t="shared" si="236"/>
        <v>#REF!</v>
      </c>
      <c r="DL94" s="245" t="e">
        <f t="shared" si="237"/>
        <v>#REF!</v>
      </c>
      <c r="DM94" s="245">
        <f t="shared" si="238"/>
        <v>0</v>
      </c>
      <c r="DN94" s="245">
        <f t="shared" si="239"/>
        <v>0</v>
      </c>
      <c r="DO94" s="245">
        <f t="shared" si="240"/>
        <v>0</v>
      </c>
      <c r="DP94" s="245">
        <f t="shared" si="241"/>
        <v>0</v>
      </c>
      <c r="DQ94" s="245">
        <f t="shared" si="242"/>
        <v>0</v>
      </c>
      <c r="DR94" s="246">
        <f t="shared" si="243"/>
        <v>0</v>
      </c>
      <c r="DS94" s="244">
        <f t="shared" si="244"/>
        <v>0</v>
      </c>
      <c r="DT94" s="245">
        <f t="shared" si="245"/>
        <v>0</v>
      </c>
      <c r="DU94" s="245">
        <f t="shared" si="246"/>
        <v>0</v>
      </c>
      <c r="DV94" s="245">
        <f t="shared" si="247"/>
        <v>0</v>
      </c>
      <c r="DW94" s="245">
        <f t="shared" si="248"/>
        <v>0</v>
      </c>
      <c r="DX94" s="245">
        <f t="shared" si="249"/>
        <v>0</v>
      </c>
      <c r="DY94" s="245">
        <f t="shared" si="250"/>
        <v>0</v>
      </c>
      <c r="DZ94" s="245">
        <f t="shared" si="251"/>
        <v>0</v>
      </c>
      <c r="EA94" s="245">
        <f t="shared" si="252"/>
        <v>0</v>
      </c>
      <c r="EB94" s="245">
        <f t="shared" si="253"/>
        <v>0</v>
      </c>
      <c r="EC94" s="245">
        <f t="shared" si="254"/>
        <v>0</v>
      </c>
      <c r="ED94" s="246">
        <f t="shared" si="255"/>
        <v>0</v>
      </c>
      <c r="EE94" s="244">
        <f t="shared" si="256"/>
        <v>0</v>
      </c>
      <c r="EF94" s="245">
        <f t="shared" si="257"/>
        <v>0</v>
      </c>
      <c r="EG94" s="245">
        <f t="shared" si="258"/>
        <v>0</v>
      </c>
      <c r="EH94" s="245">
        <f t="shared" si="259"/>
        <v>0</v>
      </c>
      <c r="EI94" s="245">
        <f t="shared" si="260"/>
        <v>0</v>
      </c>
      <c r="EJ94" s="245">
        <f t="shared" si="261"/>
        <v>0</v>
      </c>
      <c r="EK94" s="245">
        <f t="shared" si="262"/>
        <v>0</v>
      </c>
      <c r="EL94" s="245">
        <f t="shared" si="263"/>
        <v>0</v>
      </c>
      <c r="EM94" s="245">
        <f t="shared" si="264"/>
        <v>0</v>
      </c>
      <c r="EN94" s="245">
        <f t="shared" si="265"/>
        <v>0</v>
      </c>
      <c r="EO94" s="245">
        <f t="shared" si="266"/>
        <v>0</v>
      </c>
      <c r="EP94" s="246">
        <f t="shared" si="267"/>
        <v>0</v>
      </c>
      <c r="EQ94" s="255">
        <f t="shared" si="268"/>
        <v>0</v>
      </c>
      <c r="ER94" s="256">
        <f t="shared" si="269"/>
        <v>0</v>
      </c>
      <c r="ES94" s="256">
        <f t="shared" si="270"/>
        <v>0</v>
      </c>
      <c r="ET94" s="256">
        <f t="shared" si="271"/>
        <v>0</v>
      </c>
      <c r="EU94" s="256" t="e">
        <f t="shared" si="272"/>
        <v>#REF!</v>
      </c>
      <c r="EV94" s="256">
        <f t="shared" si="273"/>
        <v>0</v>
      </c>
      <c r="EW94" s="256">
        <f t="shared" si="274"/>
        <v>0</v>
      </c>
      <c r="EX94" s="256" t="str">
        <f t="shared" si="275"/>
        <v/>
      </c>
      <c r="EY94" s="256" t="str">
        <f t="shared" si="276"/>
        <v/>
      </c>
      <c r="EZ94" s="256" t="str">
        <f t="shared" si="277"/>
        <v/>
      </c>
      <c r="FA94" s="256" t="str">
        <f t="shared" si="278"/>
        <v/>
      </c>
      <c r="FB94" s="257" t="str">
        <f t="shared" si="279"/>
        <v/>
      </c>
      <c r="FC94" s="255">
        <f t="shared" si="280"/>
        <v>0</v>
      </c>
      <c r="FD94" s="256" t="str">
        <f t="shared" si="281"/>
        <v/>
      </c>
      <c r="FE94" s="256" t="str">
        <f t="shared" si="282"/>
        <v/>
      </c>
      <c r="FF94" s="256" t="str">
        <f t="shared" si="283"/>
        <v/>
      </c>
      <c r="FG94" s="256" t="str">
        <f t="shared" si="284"/>
        <v/>
      </c>
      <c r="FH94" s="256" t="str">
        <f t="shared" si="285"/>
        <v/>
      </c>
      <c r="FI94" s="256" t="str">
        <f t="shared" si="286"/>
        <v/>
      </c>
      <c r="FJ94" s="256" t="str">
        <f t="shared" si="287"/>
        <v/>
      </c>
      <c r="FK94" s="256" t="str">
        <f t="shared" si="288"/>
        <v/>
      </c>
      <c r="FL94" s="256" t="str">
        <f t="shared" si="289"/>
        <v/>
      </c>
      <c r="FM94" s="256" t="str">
        <f t="shared" si="290"/>
        <v/>
      </c>
      <c r="FN94" s="257" t="str">
        <f t="shared" si="291"/>
        <v/>
      </c>
      <c r="FO94" s="255" t="e">
        <f t="shared" si="292"/>
        <v>#REF!</v>
      </c>
      <c r="FP94" s="256" t="e">
        <f t="shared" si="293"/>
        <v>#REF!</v>
      </c>
      <c r="FQ94" s="256" t="e">
        <f t="shared" si="294"/>
        <v>#REF!</v>
      </c>
      <c r="FR94" s="256" t="e">
        <f t="shared" si="295"/>
        <v>#REF!</v>
      </c>
      <c r="FS94" s="256" t="e">
        <f t="shared" si="296"/>
        <v>#REF!</v>
      </c>
      <c r="FT94" s="256" t="e">
        <f t="shared" si="297"/>
        <v>#REF!</v>
      </c>
      <c r="FU94" s="256" t="str">
        <f t="shared" si="298"/>
        <v/>
      </c>
      <c r="FV94" s="256" t="str">
        <f t="shared" si="299"/>
        <v/>
      </c>
      <c r="FW94" s="256" t="str">
        <f t="shared" si="300"/>
        <v/>
      </c>
      <c r="FX94" s="256" t="str">
        <f t="shared" si="301"/>
        <v/>
      </c>
      <c r="FY94" s="256" t="str">
        <f t="shared" si="302"/>
        <v/>
      </c>
      <c r="FZ94" s="257" t="str">
        <f t="shared" si="303"/>
        <v/>
      </c>
      <c r="GA94" s="255" t="str">
        <f t="shared" si="304"/>
        <v/>
      </c>
      <c r="GB94" s="256" t="str">
        <f t="shared" si="305"/>
        <v/>
      </c>
      <c r="GC94" s="256" t="str">
        <f t="shared" si="306"/>
        <v/>
      </c>
      <c r="GD94" s="256" t="str">
        <f t="shared" si="307"/>
        <v/>
      </c>
      <c r="GE94" s="256" t="str">
        <f t="shared" si="308"/>
        <v/>
      </c>
      <c r="GF94" s="256" t="str">
        <f t="shared" si="309"/>
        <v/>
      </c>
      <c r="GG94" s="256" t="str">
        <f t="shared" si="310"/>
        <v/>
      </c>
      <c r="GH94" s="256" t="str">
        <f t="shared" si="311"/>
        <v/>
      </c>
      <c r="GI94" s="256" t="str">
        <f t="shared" si="312"/>
        <v/>
      </c>
      <c r="GJ94" s="256" t="str">
        <f t="shared" si="313"/>
        <v/>
      </c>
      <c r="GK94" s="256" t="str">
        <f t="shared" si="314"/>
        <v/>
      </c>
      <c r="GL94" s="257" t="str">
        <f t="shared" si="315"/>
        <v/>
      </c>
      <c r="GM94" s="255" t="str">
        <f t="shared" si="316"/>
        <v/>
      </c>
      <c r="GN94" s="256" t="str">
        <f t="shared" si="317"/>
        <v/>
      </c>
      <c r="GO94" s="256" t="str">
        <f t="shared" si="318"/>
        <v/>
      </c>
      <c r="GP94" s="256" t="str">
        <f t="shared" si="319"/>
        <v/>
      </c>
      <c r="GQ94" s="256" t="str">
        <f t="shared" si="320"/>
        <v/>
      </c>
      <c r="GR94" s="256" t="str">
        <f t="shared" si="321"/>
        <v/>
      </c>
      <c r="GS94" s="256" t="str">
        <f t="shared" si="322"/>
        <v/>
      </c>
      <c r="GT94" s="256" t="str">
        <f t="shared" si="323"/>
        <v/>
      </c>
      <c r="GU94" s="256" t="str">
        <f t="shared" si="324"/>
        <v/>
      </c>
      <c r="GV94" s="256" t="str">
        <f t="shared" si="325"/>
        <v/>
      </c>
      <c r="GW94" s="256" t="str">
        <f t="shared" si="326"/>
        <v/>
      </c>
      <c r="GX94" s="257" t="str">
        <f t="shared" si="327"/>
        <v/>
      </c>
      <c r="GY94" s="252">
        <f t="shared" si="332"/>
        <v>0</v>
      </c>
      <c r="GZ94" s="253" t="e">
        <f t="shared" si="332"/>
        <v>#REF!</v>
      </c>
      <c r="HA94" s="253">
        <f t="shared" si="332"/>
        <v>0</v>
      </c>
      <c r="HB94" s="253">
        <f t="shared" si="332"/>
        <v>0</v>
      </c>
      <c r="HC94" s="253">
        <f t="shared" si="332"/>
        <v>0</v>
      </c>
      <c r="HD94" s="253">
        <f t="shared" si="332"/>
        <v>0</v>
      </c>
      <c r="HE94" s="253">
        <f t="shared" si="332"/>
        <v>0</v>
      </c>
      <c r="HF94" s="254">
        <f t="shared" si="332"/>
        <v>0</v>
      </c>
      <c r="HG94" s="252">
        <f t="shared" si="333"/>
        <v>0</v>
      </c>
      <c r="HH94" s="253">
        <f t="shared" si="333"/>
        <v>0</v>
      </c>
      <c r="HI94" s="253">
        <f t="shared" si="333"/>
        <v>0</v>
      </c>
      <c r="HJ94" s="253">
        <f t="shared" si="333"/>
        <v>0</v>
      </c>
      <c r="HK94" s="253">
        <f t="shared" si="333"/>
        <v>0</v>
      </c>
      <c r="HL94" s="253">
        <f t="shared" si="333"/>
        <v>0</v>
      </c>
      <c r="HM94" s="253">
        <f t="shared" si="333"/>
        <v>0</v>
      </c>
      <c r="HN94" s="254">
        <f t="shared" si="333"/>
        <v>0</v>
      </c>
      <c r="HO94" s="252" t="e">
        <f t="shared" si="334"/>
        <v>#REF!</v>
      </c>
      <c r="HP94" s="253" t="e">
        <f t="shared" si="334"/>
        <v>#REF!</v>
      </c>
      <c r="HQ94" s="253">
        <f t="shared" si="334"/>
        <v>0</v>
      </c>
      <c r="HR94" s="253">
        <f t="shared" si="334"/>
        <v>0</v>
      </c>
      <c r="HS94" s="253">
        <f t="shared" si="334"/>
        <v>0</v>
      </c>
      <c r="HT94" s="253">
        <f t="shared" si="334"/>
        <v>0</v>
      </c>
      <c r="HU94" s="253">
        <f t="shared" si="334"/>
        <v>0</v>
      </c>
      <c r="HV94" s="254">
        <f t="shared" si="334"/>
        <v>0</v>
      </c>
      <c r="HW94" s="252">
        <f t="shared" si="335"/>
        <v>0</v>
      </c>
      <c r="HX94" s="253">
        <f t="shared" si="335"/>
        <v>0</v>
      </c>
      <c r="HY94" s="253">
        <f t="shared" si="335"/>
        <v>0</v>
      </c>
      <c r="HZ94" s="253">
        <f t="shared" si="335"/>
        <v>0</v>
      </c>
      <c r="IA94" s="253">
        <f t="shared" si="335"/>
        <v>0</v>
      </c>
      <c r="IB94" s="253">
        <f t="shared" si="335"/>
        <v>0</v>
      </c>
      <c r="IC94" s="253">
        <f t="shared" si="335"/>
        <v>0</v>
      </c>
      <c r="ID94" s="254">
        <f t="shared" si="335"/>
        <v>0</v>
      </c>
      <c r="IE94" s="252">
        <f t="shared" si="336"/>
        <v>0</v>
      </c>
      <c r="IF94" s="253">
        <f t="shared" si="336"/>
        <v>0</v>
      </c>
      <c r="IG94" s="253">
        <f t="shared" si="336"/>
        <v>0</v>
      </c>
      <c r="IH94" s="253">
        <f t="shared" si="336"/>
        <v>0</v>
      </c>
      <c r="II94" s="253">
        <f t="shared" si="336"/>
        <v>0</v>
      </c>
      <c r="IJ94" s="253">
        <f t="shared" si="336"/>
        <v>0</v>
      </c>
      <c r="IK94" s="253">
        <f t="shared" si="336"/>
        <v>0</v>
      </c>
      <c r="IL94" s="254">
        <f t="shared" si="336"/>
        <v>0</v>
      </c>
      <c r="IM94" s="255" t="e">
        <f t="shared" si="203"/>
        <v>#REF!</v>
      </c>
      <c r="IN94" s="256">
        <f t="shared" si="204"/>
        <v>0</v>
      </c>
      <c r="IO94" s="256" t="e">
        <f t="shared" si="205"/>
        <v>#REF!</v>
      </c>
      <c r="IP94" s="256">
        <f t="shared" si="206"/>
        <v>0</v>
      </c>
      <c r="IQ94" s="257">
        <f t="shared" si="207"/>
        <v>0</v>
      </c>
      <c r="IR94" s="404" t="e">
        <f t="shared" si="195"/>
        <v>#REF!</v>
      </c>
      <c r="IS94" s="250">
        <f t="shared" si="202"/>
        <v>15</v>
      </c>
      <c r="IT94" s="258" t="e">
        <f t="shared" si="328"/>
        <v>#REF!</v>
      </c>
      <c r="IU94" s="664">
        <v>2400</v>
      </c>
      <c r="IV94" s="409">
        <v>4</v>
      </c>
      <c r="IW94" s="648" t="s">
        <v>232</v>
      </c>
      <c r="IX94" s="649" t="e">
        <f t="shared" si="196"/>
        <v>#REF!</v>
      </c>
      <c r="IY94" s="650" t="e">
        <f t="shared" si="329"/>
        <v>#REF!</v>
      </c>
      <c r="IZ94" s="651">
        <v>3</v>
      </c>
      <c r="JA94" s="652">
        <v>2</v>
      </c>
      <c r="JB94" s="650" t="e">
        <f t="shared" si="330"/>
        <v>#REF!</v>
      </c>
      <c r="JC94" s="651">
        <f t="shared" ref="JC94:JD109" si="338">+JC93</f>
        <v>3</v>
      </c>
      <c r="JD94" s="652">
        <f t="shared" si="338"/>
        <v>2</v>
      </c>
      <c r="JE94" s="653" t="e">
        <f t="shared" si="331"/>
        <v>#REF!</v>
      </c>
      <c r="JF94" s="654">
        <v>3</v>
      </c>
      <c r="JG94" s="652">
        <v>2</v>
      </c>
      <c r="JH94" s="653"/>
      <c r="JI94" s="654"/>
      <c r="JJ94" s="655"/>
      <c r="JK94" s="418"/>
      <c r="JL94" s="419"/>
      <c r="JM94" s="420"/>
      <c r="JN94" s="662">
        <v>1</v>
      </c>
      <c r="JO94" s="662">
        <v>1.4</v>
      </c>
      <c r="JP94" s="662">
        <v>1</v>
      </c>
      <c r="JQ94" s="662">
        <v>1</v>
      </c>
      <c r="JR94" s="663">
        <v>1</v>
      </c>
      <c r="JS94" s="658" t="e">
        <f t="shared" si="201"/>
        <v>#REF!</v>
      </c>
    </row>
    <row r="95" spans="25:279" ht="20.100000000000001" hidden="1" customHeight="1">
      <c r="Y95" s="380" t="e">
        <f>N!IK70</f>
        <v>#REF!</v>
      </c>
      <c r="Z95" s="377" t="s">
        <v>52</v>
      </c>
      <c r="AA95" s="244">
        <f>IF(AA$32="",IF(AA$31="",(SUMIF(S!$HC$15:$HL$15,'Ciclo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Semaforico'!AA$30,O!$HC70:$HL70))*AA$31),(SUMIF(S!$HC$15:$HL$15,'Ciclo Semaforico'!AA$32,S!$HC70:$HL70)+SUMIF(N!$HC$15:$HL$15,'Ciclo Semaforico'!AA$32,N!$HC70:$HL70)+SUMIF(E!$HC$15:$HL$15,'Ciclo Semaforico'!AA$32,E!$HC70:$HL70)+SUMIF(O!$HC$15:$HL$15,'Ciclo Semaforico'!AA$32,O!$HC70:$HL70))-IF(AA$31="",(SUMIF(S!$HC$15:$HL$15,'Ciclo Semaforico'!AA$30,S!$HC70:$HL70)+SUMIF(N!$HC$15:$HL$15,'Ciclo Semaforico'!AA$30,N!$HC70:$HL70)+SUMIF(E!$HC$15:$HL$15,'Ciclo Semaforico'!AA$30,E!$HC70:$HL70)+SUMIF(O!$HC$15:$HL$15,'Ciclo Semaforico'!AA$30,O!$HC70:$HL70)),(SUMIF(S!$HC$15:$HL$15,'Ciclo Semaforico'!AA$30,S!$HC70:$HL70)+SUMIF(N!$HC$15:$HL$15,'Ciclo Semaforico'!AA$30,N!$HC70:$HL70)+SUMIF(E!$HC$15:$HL$15,'Ciclo Semaforico'!AA$30,E!$HC70:$HL70)+SUMIF(O!$HC$15:$HL$15,'Ciclo Semaforico'!AA$30,O!$HC70:$HL70))*AA$31))</f>
        <v>0</v>
      </c>
      <c r="AB95" s="245">
        <f>IF(AB$32="",IF(AB$31="",(SUMIF(S!$HC$15:$HL$15,'Ciclo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Semaforico'!AB$30,O!$HC70:$HL70))*AB$31),(SUMIF(S!$HC$15:$HL$15,'Ciclo Semaforico'!AB$32,S!$HC70:$HL70)+SUMIF(N!$HC$15:$HL$15,'Ciclo Semaforico'!AB$32,N!$HC70:$HL70)+SUMIF(E!$HC$15:$HL$15,'Ciclo Semaforico'!AB$32,E!$HC70:$HL70)+SUMIF(O!$HC$15:$HL$15,'Ciclo Semaforico'!AB$32,O!$HC70:$HL70))-IF(AB$31="",(SUMIF(S!$HC$15:$HL$15,'Ciclo Semaforico'!AB$30,S!$HC70:$HL70)+SUMIF(N!$HC$15:$HL$15,'Ciclo Semaforico'!AB$30,N!$HC70:$HL70)+SUMIF(E!$HC$15:$HL$15,'Ciclo Semaforico'!AB$30,E!$HC70:$HL70)+SUMIF(O!$HC$15:$HL$15,'Ciclo Semaforico'!AB$30,O!$HC70:$HL70)),(SUMIF(S!$HC$15:$HL$15,'Ciclo Semaforico'!AB$30,S!$HC70:$HL70)+SUMIF(N!$HC$15:$HL$15,'Ciclo Semaforico'!AB$30,N!$HC70:$HL70)+SUMIF(E!$HC$15:$HL$15,'Ciclo Semaforico'!AB$30,E!$HC70:$HL70)+SUMIF(O!$HC$15:$HL$15,'Ciclo Semaforico'!AB$30,O!$HC70:$HL70))*AB$31))</f>
        <v>0</v>
      </c>
      <c r="AC95" s="245">
        <f>IF(AC$32="",IF(AC$31="",(SUMIF(S!$HC$15:$HL$15,'Ciclo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Semaforico'!AC$30,O!$HC70:$HL70))*AC$31),(SUMIF(S!$HC$15:$HL$15,'Ciclo Semaforico'!AC$32,S!$HC70:$HL70)+SUMIF(N!$HC$15:$HL$15,'Ciclo Semaforico'!AC$32,N!$HC70:$HL70)+SUMIF(E!$HC$15:$HL$15,'Ciclo Semaforico'!AC$32,E!$HC70:$HL70)+SUMIF(O!$HC$15:$HL$15,'Ciclo Semaforico'!AC$32,O!$HC70:$HL70))-IF(AC$31="",(SUMIF(S!$HC$15:$HL$15,'Ciclo Semaforico'!AC$30,S!$HC70:$HL70)+SUMIF(N!$HC$15:$HL$15,'Ciclo Semaforico'!AC$30,N!$HC70:$HL70)+SUMIF(E!$HC$15:$HL$15,'Ciclo Semaforico'!AC$30,E!$HC70:$HL70)+SUMIF(O!$HC$15:$HL$15,'Ciclo Semaforico'!AC$30,O!$HC70:$HL70)),(SUMIF(S!$HC$15:$HL$15,'Ciclo Semaforico'!AC$30,S!$HC70:$HL70)+SUMIF(N!$HC$15:$HL$15,'Ciclo Semaforico'!AC$30,N!$HC70:$HL70)+SUMIF(E!$HC$15:$HL$15,'Ciclo Semaforico'!AC$30,E!$HC70:$HL70)+SUMIF(O!$HC$15:$HL$15,'Ciclo Semaforico'!AC$30,O!$HC70:$HL70))*AC$31))</f>
        <v>0</v>
      </c>
      <c r="AD95" s="245">
        <f>IF(AD$32="",IF(AD$31="",(SUMIF(S!$HC$15:$HL$15,'Ciclo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Semaforico'!AD$30,O!$HC70:$HL70))*AD$31),(SUMIF(S!$HC$15:$HL$15,'Ciclo Semaforico'!AD$32,S!$HC70:$HL70)+SUMIF(N!$HC$15:$HL$15,'Ciclo Semaforico'!AD$32,N!$HC70:$HL70)+SUMIF(E!$HC$15:$HL$15,'Ciclo Semaforico'!AD$32,E!$HC70:$HL70)+SUMIF(O!$HC$15:$HL$15,'Ciclo Semaforico'!AD$32,O!$HC70:$HL70))-IF(AD$31="",(SUMIF(S!$HC$15:$HL$15,'Ciclo Semaforico'!AD$30,S!$HC70:$HL70)+SUMIF(N!$HC$15:$HL$15,'Ciclo Semaforico'!AD$30,N!$HC70:$HL70)+SUMIF(E!$HC$15:$HL$15,'Ciclo Semaforico'!AD$30,E!$HC70:$HL70)+SUMIF(O!$HC$15:$HL$15,'Ciclo Semaforico'!AD$30,O!$HC70:$HL70)),(SUMIF(S!$HC$15:$HL$15,'Ciclo Semaforico'!AD$30,S!$HC70:$HL70)+SUMIF(N!$HC$15:$HL$15,'Ciclo Semaforico'!AD$30,N!$HC70:$HL70)+SUMIF(E!$HC$15:$HL$15,'Ciclo Semaforico'!AD$30,E!$HC70:$HL70)+SUMIF(O!$HC$15:$HL$15,'Ciclo Semaforico'!AD$30,O!$HC70:$HL70))*AD$31))</f>
        <v>0</v>
      </c>
      <c r="AE95" s="245" t="e">
        <f>IF(AE$32="",IF(AE$31="",(SUMIF(S!$HC$15:$HL$15,'Ciclo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Semaforico'!AE$30,O!$HC70:$HL70))*AE$31),(SUMIF(S!$HC$15:$HL$15,'Ciclo Semaforico'!AE$32,S!$HC70:$HL70)+SUMIF(N!$HC$15:$HL$15,'Ciclo Semaforico'!AE$32,N!$HC70:$HL70)+SUMIF(E!$HC$15:$HL$15,'Ciclo Semaforico'!AE$32,E!$HC70:$HL70)+SUMIF(O!$HC$15:$HL$15,'Ciclo Semaforico'!AE$32,O!$HC70:$HL70))-IF(AE$31="",(SUMIF(S!$HC$15:$HL$15,'Ciclo Semaforico'!AE$30,S!$HC70:$HL70)+SUMIF(N!$HC$15:$HL$15,'Ciclo Semaforico'!AE$30,N!$HC70:$HL70)+SUMIF(E!$HC$15:$HL$15,'Ciclo Semaforico'!AE$30,E!$HC70:$HL70)+SUMIF(O!$HC$15:$HL$15,'Ciclo Semaforico'!AE$30,O!$HC70:$HL70)),(SUMIF(S!$HC$15:$HL$15,'Ciclo Semaforico'!AE$30,S!$HC70:$HL70)+SUMIF(N!$HC$15:$HL$15,'Ciclo Semaforico'!AE$30,N!$HC70:$HL70)+SUMIF(E!$HC$15:$HL$15,'Ciclo Semaforico'!AE$30,E!$HC70:$HL70)+SUMIF(O!$HC$15:$HL$15,'Ciclo Semaforico'!AE$30,O!$HC70:$HL70))*AE$31))</f>
        <v>#REF!</v>
      </c>
      <c r="AF95" s="245">
        <f>IF(AF$32="",IF(AF$31="",(SUMIF(S!$HC$15:$HL$15,'Ciclo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Semaforico'!AF$30,O!$HC70:$HL70))*AF$31),(SUMIF(S!$HC$15:$HL$15,'Ciclo Semaforico'!AF$32,S!$HC70:$HL70)+SUMIF(N!$HC$15:$HL$15,'Ciclo Semaforico'!AF$32,N!$HC70:$HL70)+SUMIF(E!$HC$15:$HL$15,'Ciclo Semaforico'!AF$32,E!$HC70:$HL70)+SUMIF(O!$HC$15:$HL$15,'Ciclo Semaforico'!AF$32,O!$HC70:$HL70))-IF(AF$31="",(SUMIF(S!$HC$15:$HL$15,'Ciclo Semaforico'!AF$30,S!$HC70:$HL70)+SUMIF(N!$HC$15:$HL$15,'Ciclo Semaforico'!AF$30,N!$HC70:$HL70)+SUMIF(E!$HC$15:$HL$15,'Ciclo Semaforico'!AF$30,E!$HC70:$HL70)+SUMIF(O!$HC$15:$HL$15,'Ciclo Semaforico'!AF$30,O!$HC70:$HL70)),(SUMIF(S!$HC$15:$HL$15,'Ciclo Semaforico'!AF$30,S!$HC70:$HL70)+SUMIF(N!$HC$15:$HL$15,'Ciclo Semaforico'!AF$30,N!$HC70:$HL70)+SUMIF(E!$HC$15:$HL$15,'Ciclo Semaforico'!AF$30,E!$HC70:$HL70)+SUMIF(O!$HC$15:$HL$15,'Ciclo Semaforico'!AF$30,O!$HC70:$HL70))*AF$31))</f>
        <v>0</v>
      </c>
      <c r="AG95" s="245">
        <f>IF(AG$32="",IF(AG$31="",(SUMIF(S!$HC$15:$HL$15,'Ciclo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Semaforico'!AG$30,O!$HC70:$HL70))*AG$31),(SUMIF(S!$HC$15:$HL$15,'Ciclo Semaforico'!AG$32,S!$HC70:$HL70)+SUMIF(N!$HC$15:$HL$15,'Ciclo Semaforico'!AG$32,N!$HC70:$HL70)+SUMIF(E!$HC$15:$HL$15,'Ciclo Semaforico'!AG$32,E!$HC70:$HL70)+SUMIF(O!$HC$15:$HL$15,'Ciclo Semaforico'!AG$32,O!$HC70:$HL70))-IF(AG$31="",(SUMIF(S!$HC$15:$HL$15,'Ciclo Semaforico'!AG$30,S!$HC70:$HL70)+SUMIF(N!$HC$15:$HL$15,'Ciclo Semaforico'!AG$30,N!$HC70:$HL70)+SUMIF(E!$HC$15:$HL$15,'Ciclo Semaforico'!AG$30,E!$HC70:$HL70)+SUMIF(O!$HC$15:$HL$15,'Ciclo Semaforico'!AG$30,O!$HC70:$HL70)),(SUMIF(S!$HC$15:$HL$15,'Ciclo Semaforico'!AG$30,S!$HC70:$HL70)+SUMIF(N!$HC$15:$HL$15,'Ciclo Semaforico'!AG$30,N!$HC70:$HL70)+SUMIF(E!$HC$15:$HL$15,'Ciclo Semaforico'!AG$30,E!$HC70:$HL70)+SUMIF(O!$HC$15:$HL$15,'Ciclo Semaforico'!AG$30,O!$HC70:$HL70))*AG$31))</f>
        <v>0</v>
      </c>
      <c r="AH95" s="245">
        <f>IF(AH$32="",IF(AH$31="",(SUMIF(S!$HC$15:$HL$15,'Ciclo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Semaforico'!AH$30,O!$HC70:$HL70))*AH$31),(SUMIF(S!$HC$15:$HL$15,'Ciclo Semaforico'!AH$32,S!$HC70:$HL70)+SUMIF(N!$HC$15:$HL$15,'Ciclo Semaforico'!AH$32,N!$HC70:$HL70)+SUMIF(E!$HC$15:$HL$15,'Ciclo Semaforico'!AH$32,E!$HC70:$HL70)+SUMIF(O!$HC$15:$HL$15,'Ciclo Semaforico'!AH$32,O!$HC70:$HL70))-IF(AH$31="",(SUMIF(S!$HC$15:$HL$15,'Ciclo Semaforico'!AH$30,S!$HC70:$HL70)+SUMIF(N!$HC$15:$HL$15,'Ciclo Semaforico'!AH$30,N!$HC70:$HL70)+SUMIF(E!$HC$15:$HL$15,'Ciclo Semaforico'!AH$30,E!$HC70:$HL70)+SUMIF(O!$HC$15:$HL$15,'Ciclo Semaforico'!AH$30,O!$HC70:$HL70)),(SUMIF(S!$HC$15:$HL$15,'Ciclo Semaforico'!AH$30,S!$HC70:$HL70)+SUMIF(N!$HC$15:$HL$15,'Ciclo Semaforico'!AH$30,N!$HC70:$HL70)+SUMIF(E!$HC$15:$HL$15,'Ciclo Semaforico'!AH$30,E!$HC70:$HL70)+SUMIF(O!$HC$15:$HL$15,'Ciclo Semaforico'!AH$30,O!$HC70:$HL70))*AH$31))</f>
        <v>0</v>
      </c>
      <c r="AI95" s="245">
        <f>IF(AI$32="",IF(AI$31="",(SUMIF(S!$HC$15:$HL$15,'Ciclo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Semaforico'!AI$30,O!$HC70:$HL70))*AI$31),(SUMIF(S!$HC$15:$HL$15,'Ciclo Semaforico'!AI$32,S!$HC70:$HL70)+SUMIF(N!$HC$15:$HL$15,'Ciclo Semaforico'!AI$32,N!$HC70:$HL70)+SUMIF(E!$HC$15:$HL$15,'Ciclo Semaforico'!AI$32,E!$HC70:$HL70)+SUMIF(O!$HC$15:$HL$15,'Ciclo Semaforico'!AI$32,O!$HC70:$HL70))-IF(AI$31="",(SUMIF(S!$HC$15:$HL$15,'Ciclo Semaforico'!AI$30,S!$HC70:$HL70)+SUMIF(N!$HC$15:$HL$15,'Ciclo Semaforico'!AI$30,N!$HC70:$HL70)+SUMIF(E!$HC$15:$HL$15,'Ciclo Semaforico'!AI$30,E!$HC70:$HL70)+SUMIF(O!$HC$15:$HL$15,'Ciclo Semaforico'!AI$30,O!$HC70:$HL70)),(SUMIF(S!$HC$15:$HL$15,'Ciclo Semaforico'!AI$30,S!$HC70:$HL70)+SUMIF(N!$HC$15:$HL$15,'Ciclo Semaforico'!AI$30,N!$HC70:$HL70)+SUMIF(E!$HC$15:$HL$15,'Ciclo Semaforico'!AI$30,E!$HC70:$HL70)+SUMIF(O!$HC$15:$HL$15,'Ciclo Semaforico'!AI$30,O!$HC70:$HL70))*AI$31))</f>
        <v>0</v>
      </c>
      <c r="AJ95" s="245">
        <f>IF(AJ$32="",IF(AJ$31="",(SUMIF(S!$HC$15:$HL$15,'Ciclo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Semaforico'!AJ$30,O!$HC70:$HL70))*AJ$31),(SUMIF(S!$HC$15:$HL$15,'Ciclo Semaforico'!AJ$32,S!$HC70:$HL70)+SUMIF(N!$HC$15:$HL$15,'Ciclo Semaforico'!AJ$32,N!$HC70:$HL70)+SUMIF(E!$HC$15:$HL$15,'Ciclo Semaforico'!AJ$32,E!$HC70:$HL70)+SUMIF(O!$HC$15:$HL$15,'Ciclo Semaforico'!AJ$32,O!$HC70:$HL70))-IF(AJ$31="",(SUMIF(S!$HC$15:$HL$15,'Ciclo Semaforico'!AJ$30,S!$HC70:$HL70)+SUMIF(N!$HC$15:$HL$15,'Ciclo Semaforico'!AJ$30,N!$HC70:$HL70)+SUMIF(E!$HC$15:$HL$15,'Ciclo Semaforico'!AJ$30,E!$HC70:$HL70)+SUMIF(O!$HC$15:$HL$15,'Ciclo Semaforico'!AJ$30,O!$HC70:$HL70)),(SUMIF(S!$HC$15:$HL$15,'Ciclo Semaforico'!AJ$30,S!$HC70:$HL70)+SUMIF(N!$HC$15:$HL$15,'Ciclo Semaforico'!AJ$30,N!$HC70:$HL70)+SUMIF(E!$HC$15:$HL$15,'Ciclo Semaforico'!AJ$30,E!$HC70:$HL70)+SUMIF(O!$HC$15:$HL$15,'Ciclo Semaforico'!AJ$30,O!$HC70:$HL70))*AJ$31))</f>
        <v>0</v>
      </c>
      <c r="AK95" s="245">
        <f>IF(AK$32="",IF(AK$31="",(SUMIF(S!$HC$15:$HL$15,'Ciclo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Semaforico'!AK$30,O!$HC70:$HL70))*AK$31),(SUMIF(S!$HC$15:$HL$15,'Ciclo Semaforico'!AK$32,S!$HC70:$HL70)+SUMIF(N!$HC$15:$HL$15,'Ciclo Semaforico'!AK$32,N!$HC70:$HL70)+SUMIF(E!$HC$15:$HL$15,'Ciclo Semaforico'!AK$32,E!$HC70:$HL70)+SUMIF(O!$HC$15:$HL$15,'Ciclo Semaforico'!AK$32,O!$HC70:$HL70))-IF(AK$31="",(SUMIF(S!$HC$15:$HL$15,'Ciclo Semaforico'!AK$30,S!$HC70:$HL70)+SUMIF(N!$HC$15:$HL$15,'Ciclo Semaforico'!AK$30,N!$HC70:$HL70)+SUMIF(E!$HC$15:$HL$15,'Ciclo Semaforico'!AK$30,E!$HC70:$HL70)+SUMIF(O!$HC$15:$HL$15,'Ciclo Semaforico'!AK$30,O!$HC70:$HL70)),(SUMIF(S!$HC$15:$HL$15,'Ciclo Semaforico'!AK$30,S!$HC70:$HL70)+SUMIF(N!$HC$15:$HL$15,'Ciclo Semaforico'!AK$30,N!$HC70:$HL70)+SUMIF(E!$HC$15:$HL$15,'Ciclo Semaforico'!AK$30,E!$HC70:$HL70)+SUMIF(O!$HC$15:$HL$15,'Ciclo Semaforico'!AK$30,O!$HC70:$HL70))*AK$31))</f>
        <v>0</v>
      </c>
      <c r="AL95" s="246">
        <f>IF(AL$32="",IF(AL$31="",(SUMIF(S!$HC$15:$HL$15,'Ciclo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Semaforico'!AL$30,O!$HC70:$HL70))*AL$31),(SUMIF(S!$HC$15:$HL$15,'Ciclo Semaforico'!AL$32,S!$HC70:$HL70)+SUMIF(N!$HC$15:$HL$15,'Ciclo Semaforico'!AL$32,N!$HC70:$HL70)+SUMIF(E!$HC$15:$HL$15,'Ciclo Semaforico'!AL$32,E!$HC70:$HL70)+SUMIF(O!$HC$15:$HL$15,'Ciclo Semaforico'!AL$32,O!$HC70:$HL70))-IF(AL$31="",(SUMIF(S!$HC$15:$HL$15,'Ciclo Semaforico'!AL$30,S!$HC70:$HL70)+SUMIF(N!$HC$15:$HL$15,'Ciclo Semaforico'!AL$30,N!$HC70:$HL70)+SUMIF(E!$HC$15:$HL$15,'Ciclo Semaforico'!AL$30,E!$HC70:$HL70)+SUMIF(O!$HC$15:$HL$15,'Ciclo Semaforico'!AL$30,O!$HC70:$HL70)),(SUMIF(S!$HC$15:$HL$15,'Ciclo Semaforico'!AL$30,S!$HC70:$HL70)+SUMIF(N!$HC$15:$HL$15,'Ciclo Semaforico'!AL$30,N!$HC70:$HL70)+SUMIF(E!$HC$15:$HL$15,'Ciclo Semaforico'!AL$30,E!$HC70:$HL70)+SUMIF(O!$HC$15:$HL$15,'Ciclo Semaforico'!AL$30,O!$HC70:$HL70))*AL$31))</f>
        <v>0</v>
      </c>
      <c r="AM95" s="244">
        <f>IF(AM$32="",IF(AM$31="",(SUMIF(S!$HC$15:$HL$15,'Ciclo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Semaforico'!AM$30,O!$HC70:$HL70))*AM$31),(SUMIF(S!$HC$15:$HL$15,'Ciclo Semaforico'!AM$32,S!$HC70:$HL70)+SUMIF(N!$HC$15:$HL$15,'Ciclo Semaforico'!AM$32,N!$HC70:$HL70)+SUMIF(E!$HC$15:$HL$15,'Ciclo Semaforico'!AM$32,E!$HC70:$HL70)+SUMIF(O!$HC$15:$HL$15,'Ciclo Semaforico'!AM$32,O!$HC70:$HL70))-IF(AM$31="",(SUMIF(S!$HC$15:$HL$15,'Ciclo Semaforico'!AM$30,S!$HC70:$HL70)+SUMIF(N!$HC$15:$HL$15,'Ciclo Semaforico'!AM$30,N!$HC70:$HL70)+SUMIF(E!$HC$15:$HL$15,'Ciclo Semaforico'!AM$30,E!$HC70:$HL70)+SUMIF(O!$HC$15:$HL$15,'Ciclo Semaforico'!AM$30,O!$HC70:$HL70)),(SUMIF(S!$HC$15:$HL$15,'Ciclo Semaforico'!AM$30,S!$HC70:$HL70)+SUMIF(N!$HC$15:$HL$15,'Ciclo Semaforico'!AM$30,N!$HC70:$HL70)+SUMIF(E!$HC$15:$HL$15,'Ciclo Semaforico'!AM$30,E!$HC70:$HL70)+SUMIF(O!$HC$15:$HL$15,'Ciclo Semaforico'!AM$30,O!$HC70:$HL70))*AM$31))</f>
        <v>0</v>
      </c>
      <c r="AN95" s="245">
        <f>IF(AN$32="",IF(AN$31="",(SUMIF(S!$HC$15:$HL$15,'Ciclo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Semaforico'!AN$30,O!$HC70:$HL70))*AN$31),(SUMIF(S!$HC$15:$HL$15,'Ciclo Semaforico'!AN$32,S!$HC70:$HL70)+SUMIF(N!$HC$15:$HL$15,'Ciclo Semaforico'!AN$32,N!$HC70:$HL70)+SUMIF(E!$HC$15:$HL$15,'Ciclo Semaforico'!AN$32,E!$HC70:$HL70)+SUMIF(O!$HC$15:$HL$15,'Ciclo Semaforico'!AN$32,O!$HC70:$HL70))-IF(AN$31="",(SUMIF(S!$HC$15:$HL$15,'Ciclo Semaforico'!AN$30,S!$HC70:$HL70)+SUMIF(N!$HC$15:$HL$15,'Ciclo Semaforico'!AN$30,N!$HC70:$HL70)+SUMIF(E!$HC$15:$HL$15,'Ciclo Semaforico'!AN$30,E!$HC70:$HL70)+SUMIF(O!$HC$15:$HL$15,'Ciclo Semaforico'!AN$30,O!$HC70:$HL70)),(SUMIF(S!$HC$15:$HL$15,'Ciclo Semaforico'!AN$30,S!$HC70:$HL70)+SUMIF(N!$HC$15:$HL$15,'Ciclo Semaforico'!AN$30,N!$HC70:$HL70)+SUMIF(E!$HC$15:$HL$15,'Ciclo Semaforico'!AN$30,E!$HC70:$HL70)+SUMIF(O!$HC$15:$HL$15,'Ciclo Semaforico'!AN$30,O!$HC70:$HL70))*AN$31))</f>
        <v>0</v>
      </c>
      <c r="AO95" s="245">
        <f>IF(AO$32="",IF(AO$31="",(SUMIF(S!$HC$15:$HL$15,'Ciclo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Semaforico'!AO$30,O!$HC70:$HL70))*AO$31),(SUMIF(S!$HC$15:$HL$15,'Ciclo Semaforico'!AO$32,S!$HC70:$HL70)+SUMIF(N!$HC$15:$HL$15,'Ciclo Semaforico'!AO$32,N!$HC70:$HL70)+SUMIF(E!$HC$15:$HL$15,'Ciclo Semaforico'!AO$32,E!$HC70:$HL70)+SUMIF(O!$HC$15:$HL$15,'Ciclo Semaforico'!AO$32,O!$HC70:$HL70))-IF(AO$31="",(SUMIF(S!$HC$15:$HL$15,'Ciclo Semaforico'!AO$30,S!$HC70:$HL70)+SUMIF(N!$HC$15:$HL$15,'Ciclo Semaforico'!AO$30,N!$HC70:$HL70)+SUMIF(E!$HC$15:$HL$15,'Ciclo Semaforico'!AO$30,E!$HC70:$HL70)+SUMIF(O!$HC$15:$HL$15,'Ciclo Semaforico'!AO$30,O!$HC70:$HL70)),(SUMIF(S!$HC$15:$HL$15,'Ciclo Semaforico'!AO$30,S!$HC70:$HL70)+SUMIF(N!$HC$15:$HL$15,'Ciclo Semaforico'!AO$30,N!$HC70:$HL70)+SUMIF(E!$HC$15:$HL$15,'Ciclo Semaforico'!AO$30,E!$HC70:$HL70)+SUMIF(O!$HC$15:$HL$15,'Ciclo Semaforico'!AO$30,O!$HC70:$HL70))*AO$31))</f>
        <v>0</v>
      </c>
      <c r="AP95" s="245">
        <f>IF(AP$32="",IF(AP$31="",(SUMIF(S!$HC$15:$HL$15,'Ciclo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Semaforico'!AP$30,O!$HC70:$HL70))*AP$31),(SUMIF(S!$HC$15:$HL$15,'Ciclo Semaforico'!AP$32,S!$HC70:$HL70)+SUMIF(N!$HC$15:$HL$15,'Ciclo Semaforico'!AP$32,N!$HC70:$HL70)+SUMIF(E!$HC$15:$HL$15,'Ciclo Semaforico'!AP$32,E!$HC70:$HL70)+SUMIF(O!$HC$15:$HL$15,'Ciclo Semaforico'!AP$32,O!$HC70:$HL70))-IF(AP$31="",(SUMIF(S!$HC$15:$HL$15,'Ciclo Semaforico'!AP$30,S!$HC70:$HL70)+SUMIF(N!$HC$15:$HL$15,'Ciclo Semaforico'!AP$30,N!$HC70:$HL70)+SUMIF(E!$HC$15:$HL$15,'Ciclo Semaforico'!AP$30,E!$HC70:$HL70)+SUMIF(O!$HC$15:$HL$15,'Ciclo Semaforico'!AP$30,O!$HC70:$HL70)),(SUMIF(S!$HC$15:$HL$15,'Ciclo Semaforico'!AP$30,S!$HC70:$HL70)+SUMIF(N!$HC$15:$HL$15,'Ciclo Semaforico'!AP$30,N!$HC70:$HL70)+SUMIF(E!$HC$15:$HL$15,'Ciclo Semaforico'!AP$30,E!$HC70:$HL70)+SUMIF(O!$HC$15:$HL$15,'Ciclo Semaforico'!AP$30,O!$HC70:$HL70))*AP$31))</f>
        <v>0</v>
      </c>
      <c r="AQ95" s="245">
        <f>IF(AQ$32="",IF(AQ$31="",(SUMIF(S!$HC$15:$HL$15,'Ciclo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Semaforico'!AQ$30,O!$HC70:$HL70))*AQ$31),(SUMIF(S!$HC$15:$HL$15,'Ciclo Semaforico'!AQ$32,S!$HC70:$HL70)+SUMIF(N!$HC$15:$HL$15,'Ciclo Semaforico'!AQ$32,N!$HC70:$HL70)+SUMIF(E!$HC$15:$HL$15,'Ciclo Semaforico'!AQ$32,E!$HC70:$HL70)+SUMIF(O!$HC$15:$HL$15,'Ciclo Semaforico'!AQ$32,O!$HC70:$HL70))-IF(AQ$31="",(SUMIF(S!$HC$15:$HL$15,'Ciclo Semaforico'!AQ$30,S!$HC70:$HL70)+SUMIF(N!$HC$15:$HL$15,'Ciclo Semaforico'!AQ$30,N!$HC70:$HL70)+SUMIF(E!$HC$15:$HL$15,'Ciclo Semaforico'!AQ$30,E!$HC70:$HL70)+SUMIF(O!$HC$15:$HL$15,'Ciclo Semaforico'!AQ$30,O!$HC70:$HL70)),(SUMIF(S!$HC$15:$HL$15,'Ciclo Semaforico'!AQ$30,S!$HC70:$HL70)+SUMIF(N!$HC$15:$HL$15,'Ciclo Semaforico'!AQ$30,N!$HC70:$HL70)+SUMIF(E!$HC$15:$HL$15,'Ciclo Semaforico'!AQ$30,E!$HC70:$HL70)+SUMIF(O!$HC$15:$HL$15,'Ciclo Semaforico'!AQ$30,O!$HC70:$HL70))*AQ$31))</f>
        <v>0</v>
      </c>
      <c r="AR95" s="245">
        <f>IF(AR$32="",IF(AR$31="",(SUMIF(S!$HC$15:$HL$15,'Ciclo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Semaforico'!AR$30,O!$HC70:$HL70))*AR$31),(SUMIF(S!$HC$15:$HL$15,'Ciclo Semaforico'!AR$32,S!$HC70:$HL70)+SUMIF(N!$HC$15:$HL$15,'Ciclo Semaforico'!AR$32,N!$HC70:$HL70)+SUMIF(E!$HC$15:$HL$15,'Ciclo Semaforico'!AR$32,E!$HC70:$HL70)+SUMIF(O!$HC$15:$HL$15,'Ciclo Semaforico'!AR$32,O!$HC70:$HL70))-IF(AR$31="",(SUMIF(S!$HC$15:$HL$15,'Ciclo Semaforico'!AR$30,S!$HC70:$HL70)+SUMIF(N!$HC$15:$HL$15,'Ciclo Semaforico'!AR$30,N!$HC70:$HL70)+SUMIF(E!$HC$15:$HL$15,'Ciclo Semaforico'!AR$30,E!$HC70:$HL70)+SUMIF(O!$HC$15:$HL$15,'Ciclo Semaforico'!AR$30,O!$HC70:$HL70)),(SUMIF(S!$HC$15:$HL$15,'Ciclo Semaforico'!AR$30,S!$HC70:$HL70)+SUMIF(N!$HC$15:$HL$15,'Ciclo Semaforico'!AR$30,N!$HC70:$HL70)+SUMIF(E!$HC$15:$HL$15,'Ciclo Semaforico'!AR$30,E!$HC70:$HL70)+SUMIF(O!$HC$15:$HL$15,'Ciclo Semaforico'!AR$30,O!$HC70:$HL70))*AR$31))</f>
        <v>0</v>
      </c>
      <c r="AS95" s="245">
        <f>IF(AS$32="",IF(AS$31="",(SUMIF(S!$HC$15:$HL$15,'Ciclo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Semaforico'!AS$30,O!$HC70:$HL70))*AS$31),(SUMIF(S!$HC$15:$HL$15,'Ciclo Semaforico'!AS$32,S!$HC70:$HL70)+SUMIF(N!$HC$15:$HL$15,'Ciclo Semaforico'!AS$32,N!$HC70:$HL70)+SUMIF(E!$HC$15:$HL$15,'Ciclo Semaforico'!AS$32,E!$HC70:$HL70)+SUMIF(O!$HC$15:$HL$15,'Ciclo Semaforico'!AS$32,O!$HC70:$HL70))-IF(AS$31="",(SUMIF(S!$HC$15:$HL$15,'Ciclo Semaforico'!AS$30,S!$HC70:$HL70)+SUMIF(N!$HC$15:$HL$15,'Ciclo Semaforico'!AS$30,N!$HC70:$HL70)+SUMIF(E!$HC$15:$HL$15,'Ciclo Semaforico'!AS$30,E!$HC70:$HL70)+SUMIF(O!$HC$15:$HL$15,'Ciclo Semaforico'!AS$30,O!$HC70:$HL70)),(SUMIF(S!$HC$15:$HL$15,'Ciclo Semaforico'!AS$30,S!$HC70:$HL70)+SUMIF(N!$HC$15:$HL$15,'Ciclo Semaforico'!AS$30,N!$HC70:$HL70)+SUMIF(E!$HC$15:$HL$15,'Ciclo Semaforico'!AS$30,E!$HC70:$HL70)+SUMIF(O!$HC$15:$HL$15,'Ciclo Semaforico'!AS$30,O!$HC70:$HL70))*AS$31))</f>
        <v>0</v>
      </c>
      <c r="AT95" s="245">
        <f>IF(AT$32="",IF(AT$31="",(SUMIF(S!$HC$15:$HL$15,'Ciclo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Semaforico'!AT$30,O!$HC70:$HL70))*AT$31),(SUMIF(S!$HC$15:$HL$15,'Ciclo Semaforico'!AT$32,S!$HC70:$HL70)+SUMIF(N!$HC$15:$HL$15,'Ciclo Semaforico'!AT$32,N!$HC70:$HL70)+SUMIF(E!$HC$15:$HL$15,'Ciclo Semaforico'!AT$32,E!$HC70:$HL70)+SUMIF(O!$HC$15:$HL$15,'Ciclo Semaforico'!AT$32,O!$HC70:$HL70))-IF(AT$31="",(SUMIF(S!$HC$15:$HL$15,'Ciclo Semaforico'!AT$30,S!$HC70:$HL70)+SUMIF(N!$HC$15:$HL$15,'Ciclo Semaforico'!AT$30,N!$HC70:$HL70)+SUMIF(E!$HC$15:$HL$15,'Ciclo Semaforico'!AT$30,E!$HC70:$HL70)+SUMIF(O!$HC$15:$HL$15,'Ciclo Semaforico'!AT$30,O!$HC70:$HL70)),(SUMIF(S!$HC$15:$HL$15,'Ciclo Semaforico'!AT$30,S!$HC70:$HL70)+SUMIF(N!$HC$15:$HL$15,'Ciclo Semaforico'!AT$30,N!$HC70:$HL70)+SUMIF(E!$HC$15:$HL$15,'Ciclo Semaforico'!AT$30,E!$HC70:$HL70)+SUMIF(O!$HC$15:$HL$15,'Ciclo Semaforico'!AT$30,O!$HC70:$HL70))*AT$31))</f>
        <v>0</v>
      </c>
      <c r="AU95" s="245">
        <f>IF(AU$32="",IF(AU$31="",(SUMIF(S!$HC$15:$HL$15,'Ciclo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Semaforico'!AU$30,O!$HC70:$HL70))*AU$31),(SUMIF(S!$HC$15:$HL$15,'Ciclo Semaforico'!AU$32,S!$HC70:$HL70)+SUMIF(N!$HC$15:$HL$15,'Ciclo Semaforico'!AU$32,N!$HC70:$HL70)+SUMIF(E!$HC$15:$HL$15,'Ciclo Semaforico'!AU$32,E!$HC70:$HL70)+SUMIF(O!$HC$15:$HL$15,'Ciclo Semaforico'!AU$32,O!$HC70:$HL70))-IF(AU$31="",(SUMIF(S!$HC$15:$HL$15,'Ciclo Semaforico'!AU$30,S!$HC70:$HL70)+SUMIF(N!$HC$15:$HL$15,'Ciclo Semaforico'!AU$30,N!$HC70:$HL70)+SUMIF(E!$HC$15:$HL$15,'Ciclo Semaforico'!AU$30,E!$HC70:$HL70)+SUMIF(O!$HC$15:$HL$15,'Ciclo Semaforico'!AU$30,O!$HC70:$HL70)),(SUMIF(S!$HC$15:$HL$15,'Ciclo Semaforico'!AU$30,S!$HC70:$HL70)+SUMIF(N!$HC$15:$HL$15,'Ciclo Semaforico'!AU$30,N!$HC70:$HL70)+SUMIF(E!$HC$15:$HL$15,'Ciclo Semaforico'!AU$30,E!$HC70:$HL70)+SUMIF(O!$HC$15:$HL$15,'Ciclo Semaforico'!AU$30,O!$HC70:$HL70))*AU$31))</f>
        <v>0</v>
      </c>
      <c r="AV95" s="245">
        <f>IF(AV$32="",IF(AV$31="",(SUMIF(S!$HC$15:$HL$15,'Ciclo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Semaforico'!AV$30,O!$HC70:$HL70))*AV$31),(SUMIF(S!$HC$15:$HL$15,'Ciclo Semaforico'!AV$32,S!$HC70:$HL70)+SUMIF(N!$HC$15:$HL$15,'Ciclo Semaforico'!AV$32,N!$HC70:$HL70)+SUMIF(E!$HC$15:$HL$15,'Ciclo Semaforico'!AV$32,E!$HC70:$HL70)+SUMIF(O!$HC$15:$HL$15,'Ciclo Semaforico'!AV$32,O!$HC70:$HL70))-IF(AV$31="",(SUMIF(S!$HC$15:$HL$15,'Ciclo Semaforico'!AV$30,S!$HC70:$HL70)+SUMIF(N!$HC$15:$HL$15,'Ciclo Semaforico'!AV$30,N!$HC70:$HL70)+SUMIF(E!$HC$15:$HL$15,'Ciclo Semaforico'!AV$30,E!$HC70:$HL70)+SUMIF(O!$HC$15:$HL$15,'Ciclo Semaforico'!AV$30,O!$HC70:$HL70)),(SUMIF(S!$HC$15:$HL$15,'Ciclo Semaforico'!AV$30,S!$HC70:$HL70)+SUMIF(N!$HC$15:$HL$15,'Ciclo Semaforico'!AV$30,N!$HC70:$HL70)+SUMIF(E!$HC$15:$HL$15,'Ciclo Semaforico'!AV$30,E!$HC70:$HL70)+SUMIF(O!$HC$15:$HL$15,'Ciclo Semaforico'!AV$30,O!$HC70:$HL70))*AV$31))</f>
        <v>0</v>
      </c>
      <c r="AW95" s="245">
        <f>IF(AW$32="",IF(AW$31="",(SUMIF(S!$HC$15:$HL$15,'Ciclo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Semaforico'!AW$30,O!$HC70:$HL70))*AW$31),(SUMIF(S!$HC$15:$HL$15,'Ciclo Semaforico'!AW$32,S!$HC70:$HL70)+SUMIF(N!$HC$15:$HL$15,'Ciclo Semaforico'!AW$32,N!$HC70:$HL70)+SUMIF(E!$HC$15:$HL$15,'Ciclo Semaforico'!AW$32,E!$HC70:$HL70)+SUMIF(O!$HC$15:$HL$15,'Ciclo Semaforico'!AW$32,O!$HC70:$HL70))-IF(AW$31="",(SUMIF(S!$HC$15:$HL$15,'Ciclo Semaforico'!AW$30,S!$HC70:$HL70)+SUMIF(N!$HC$15:$HL$15,'Ciclo Semaforico'!AW$30,N!$HC70:$HL70)+SUMIF(E!$HC$15:$HL$15,'Ciclo Semaforico'!AW$30,E!$HC70:$HL70)+SUMIF(O!$HC$15:$HL$15,'Ciclo Semaforico'!AW$30,O!$HC70:$HL70)),(SUMIF(S!$HC$15:$HL$15,'Ciclo Semaforico'!AW$30,S!$HC70:$HL70)+SUMIF(N!$HC$15:$HL$15,'Ciclo Semaforico'!AW$30,N!$HC70:$HL70)+SUMIF(E!$HC$15:$HL$15,'Ciclo Semaforico'!AW$30,E!$HC70:$HL70)+SUMIF(O!$HC$15:$HL$15,'Ciclo Semaforico'!AW$30,O!$HC70:$HL70))*AW$31))</f>
        <v>0</v>
      </c>
      <c r="AX95" s="246">
        <f>IF(AX$32="",IF(AX$31="",(SUMIF(S!$HC$15:$HL$15,'Ciclo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Semaforico'!AX$30,O!$HC70:$HL70))*AX$31),(SUMIF(S!$HC$15:$HL$15,'Ciclo Semaforico'!AX$32,S!$HC70:$HL70)+SUMIF(N!$HC$15:$HL$15,'Ciclo Semaforico'!AX$32,N!$HC70:$HL70)+SUMIF(E!$HC$15:$HL$15,'Ciclo Semaforico'!AX$32,E!$HC70:$HL70)+SUMIF(O!$HC$15:$HL$15,'Ciclo Semaforico'!AX$32,O!$HC70:$HL70))-IF(AX$31="",(SUMIF(S!$HC$15:$HL$15,'Ciclo Semaforico'!AX$30,S!$HC70:$HL70)+SUMIF(N!$HC$15:$HL$15,'Ciclo Semaforico'!AX$30,N!$HC70:$HL70)+SUMIF(E!$HC$15:$HL$15,'Ciclo Semaforico'!AX$30,E!$HC70:$HL70)+SUMIF(O!$HC$15:$HL$15,'Ciclo Semaforico'!AX$30,O!$HC70:$HL70)),(SUMIF(S!$HC$15:$HL$15,'Ciclo Semaforico'!AX$30,S!$HC70:$HL70)+SUMIF(N!$HC$15:$HL$15,'Ciclo Semaforico'!AX$30,N!$HC70:$HL70)+SUMIF(E!$HC$15:$HL$15,'Ciclo Semaforico'!AX$30,E!$HC70:$HL70)+SUMIF(O!$HC$15:$HL$15,'Ciclo Semaforico'!AX$30,O!$HC70:$HL70))*AX$31))</f>
        <v>0</v>
      </c>
      <c r="AY95" s="244" t="e">
        <f>IF(AY$32="",IF(AY$31="",(SUMIF(S!$HC$15:$HL$15,'Ciclo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Semaforico'!AY$30,O!$HC70:$HL70))*AY$31),(SUMIF(S!$HC$15:$HL$15,'Ciclo Semaforico'!AY$32,S!$HC70:$HL70)+SUMIF(N!$HC$15:$HL$15,'Ciclo Semaforico'!AY$32,N!$HC70:$HL70)+SUMIF(E!$HC$15:$HL$15,'Ciclo Semaforico'!AY$32,E!$HC70:$HL70)+SUMIF(O!$HC$15:$HL$15,'Ciclo Semaforico'!AY$32,O!$HC70:$HL70))-IF(AY$31="",(SUMIF(S!$HC$15:$HL$15,'Ciclo Semaforico'!AY$30,S!$HC70:$HL70)+SUMIF(N!$HC$15:$HL$15,'Ciclo Semaforico'!AY$30,N!$HC70:$HL70)+SUMIF(E!$HC$15:$HL$15,'Ciclo Semaforico'!AY$30,E!$HC70:$HL70)+SUMIF(O!$HC$15:$HL$15,'Ciclo Semaforico'!AY$30,O!$HC70:$HL70)),(SUMIF(S!$HC$15:$HL$15,'Ciclo Semaforico'!AY$30,S!$HC70:$HL70)+SUMIF(N!$HC$15:$HL$15,'Ciclo Semaforico'!AY$30,N!$HC70:$HL70)+SUMIF(E!$HC$15:$HL$15,'Ciclo Semaforico'!AY$30,E!$HC70:$HL70)+SUMIF(O!$HC$15:$HL$15,'Ciclo Semaforico'!AY$30,O!$HC70:$HL70))*AY$31))</f>
        <v>#REF!</v>
      </c>
      <c r="AZ95" s="245" t="e">
        <f>IF(AZ$32="",IF(AZ$31="",(SUMIF(S!$HC$15:$HL$15,'Ciclo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Semaforico'!AZ$30,O!$HC70:$HL70))*AZ$31),(SUMIF(S!$HC$15:$HL$15,'Ciclo Semaforico'!AZ$32,S!$HC70:$HL70)+SUMIF(N!$HC$15:$HL$15,'Ciclo Semaforico'!AZ$32,N!$HC70:$HL70)+SUMIF(E!$HC$15:$HL$15,'Ciclo Semaforico'!AZ$32,E!$HC70:$HL70)+SUMIF(O!$HC$15:$HL$15,'Ciclo Semaforico'!AZ$32,O!$HC70:$HL70))-IF(AZ$31="",(SUMIF(S!$HC$15:$HL$15,'Ciclo Semaforico'!AZ$30,S!$HC70:$HL70)+SUMIF(N!$HC$15:$HL$15,'Ciclo Semaforico'!AZ$30,N!$HC70:$HL70)+SUMIF(E!$HC$15:$HL$15,'Ciclo Semaforico'!AZ$30,E!$HC70:$HL70)+SUMIF(O!$HC$15:$HL$15,'Ciclo Semaforico'!AZ$30,O!$HC70:$HL70)),(SUMIF(S!$HC$15:$HL$15,'Ciclo Semaforico'!AZ$30,S!$HC70:$HL70)+SUMIF(N!$HC$15:$HL$15,'Ciclo Semaforico'!AZ$30,N!$HC70:$HL70)+SUMIF(E!$HC$15:$HL$15,'Ciclo Semaforico'!AZ$30,E!$HC70:$HL70)+SUMIF(O!$HC$15:$HL$15,'Ciclo Semaforico'!AZ$30,O!$HC70:$HL70))*AZ$31))</f>
        <v>#REF!</v>
      </c>
      <c r="BA95" s="245" t="e">
        <f>IF(BA$32="",IF(BA$31="",(SUMIF(S!$HC$15:$HL$15,'Ciclo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Semaforico'!BA$30,O!$HC70:$HL70))*BA$31),(SUMIF(S!$HC$15:$HL$15,'Ciclo Semaforico'!BA$32,S!$HC70:$HL70)+SUMIF(N!$HC$15:$HL$15,'Ciclo Semaforico'!BA$32,N!$HC70:$HL70)+SUMIF(E!$HC$15:$HL$15,'Ciclo Semaforico'!BA$32,E!$HC70:$HL70)+SUMIF(O!$HC$15:$HL$15,'Ciclo Semaforico'!BA$32,O!$HC70:$HL70))-IF(BA$31="",(SUMIF(S!$HC$15:$HL$15,'Ciclo Semaforico'!BA$30,S!$HC70:$HL70)+SUMIF(N!$HC$15:$HL$15,'Ciclo Semaforico'!BA$30,N!$HC70:$HL70)+SUMIF(E!$HC$15:$HL$15,'Ciclo Semaforico'!BA$30,E!$HC70:$HL70)+SUMIF(O!$HC$15:$HL$15,'Ciclo Semaforico'!BA$30,O!$HC70:$HL70)),(SUMIF(S!$HC$15:$HL$15,'Ciclo Semaforico'!BA$30,S!$HC70:$HL70)+SUMIF(N!$HC$15:$HL$15,'Ciclo Semaforico'!BA$30,N!$HC70:$HL70)+SUMIF(E!$HC$15:$HL$15,'Ciclo Semaforico'!BA$30,E!$HC70:$HL70)+SUMIF(O!$HC$15:$HL$15,'Ciclo Semaforico'!BA$30,O!$HC70:$HL70))*BA$31))</f>
        <v>#REF!</v>
      </c>
      <c r="BB95" s="245" t="e">
        <f>IF(BB$32="",IF(BB$31="",(SUMIF(S!$HC$15:$HL$15,'Ciclo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Semaforico'!BB$30,O!$HC70:$HL70))*BB$31),(SUMIF(S!$HC$15:$HL$15,'Ciclo Semaforico'!BB$32,S!$HC70:$HL70)+SUMIF(N!$HC$15:$HL$15,'Ciclo Semaforico'!BB$32,N!$HC70:$HL70)+SUMIF(E!$HC$15:$HL$15,'Ciclo Semaforico'!BB$32,E!$HC70:$HL70)+SUMIF(O!$HC$15:$HL$15,'Ciclo Semaforico'!BB$32,O!$HC70:$HL70))-IF(BB$31="",(SUMIF(S!$HC$15:$HL$15,'Ciclo Semaforico'!BB$30,S!$HC70:$HL70)+SUMIF(N!$HC$15:$HL$15,'Ciclo Semaforico'!BB$30,N!$HC70:$HL70)+SUMIF(E!$HC$15:$HL$15,'Ciclo Semaforico'!BB$30,E!$HC70:$HL70)+SUMIF(O!$HC$15:$HL$15,'Ciclo Semaforico'!BB$30,O!$HC70:$HL70)),(SUMIF(S!$HC$15:$HL$15,'Ciclo Semaforico'!BB$30,S!$HC70:$HL70)+SUMIF(N!$HC$15:$HL$15,'Ciclo Semaforico'!BB$30,N!$HC70:$HL70)+SUMIF(E!$HC$15:$HL$15,'Ciclo Semaforico'!BB$30,E!$HC70:$HL70)+SUMIF(O!$HC$15:$HL$15,'Ciclo Semaforico'!BB$30,O!$HC70:$HL70))*BB$31))</f>
        <v>#REF!</v>
      </c>
      <c r="BC95" s="245" t="e">
        <f>IF(BC$32="",IF(BC$31="",(SUMIF(S!$HC$15:$HL$15,'Ciclo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Semaforico'!BC$30,O!$HC70:$HL70))*BC$31),(SUMIF(S!$HC$15:$HL$15,'Ciclo Semaforico'!BC$32,S!$HC70:$HL70)+SUMIF(N!$HC$15:$HL$15,'Ciclo Semaforico'!BC$32,N!$HC70:$HL70)+SUMIF(E!$HC$15:$HL$15,'Ciclo Semaforico'!BC$32,E!$HC70:$HL70)+SUMIF(O!$HC$15:$HL$15,'Ciclo Semaforico'!BC$32,O!$HC70:$HL70))-IF(BC$31="",(SUMIF(S!$HC$15:$HL$15,'Ciclo Semaforico'!BC$30,S!$HC70:$HL70)+SUMIF(N!$HC$15:$HL$15,'Ciclo Semaforico'!BC$30,N!$HC70:$HL70)+SUMIF(E!$HC$15:$HL$15,'Ciclo Semaforico'!BC$30,E!$HC70:$HL70)+SUMIF(O!$HC$15:$HL$15,'Ciclo Semaforico'!BC$30,O!$HC70:$HL70)),(SUMIF(S!$HC$15:$HL$15,'Ciclo Semaforico'!BC$30,S!$HC70:$HL70)+SUMIF(N!$HC$15:$HL$15,'Ciclo Semaforico'!BC$30,N!$HC70:$HL70)+SUMIF(E!$HC$15:$HL$15,'Ciclo Semaforico'!BC$30,E!$HC70:$HL70)+SUMIF(O!$HC$15:$HL$15,'Ciclo Semaforico'!BC$30,O!$HC70:$HL70))*BC$31))</f>
        <v>#REF!</v>
      </c>
      <c r="BD95" s="245" t="e">
        <f>IF(BD$32="",IF(BD$31="",(SUMIF(S!$HC$15:$HL$15,'Ciclo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Semaforico'!BD$30,O!$HC70:$HL70))*BD$31),(SUMIF(S!$HC$15:$HL$15,'Ciclo Semaforico'!BD$32,S!$HC70:$HL70)+SUMIF(N!$HC$15:$HL$15,'Ciclo Semaforico'!BD$32,N!$HC70:$HL70)+SUMIF(E!$HC$15:$HL$15,'Ciclo Semaforico'!BD$32,E!$HC70:$HL70)+SUMIF(O!$HC$15:$HL$15,'Ciclo Semaforico'!BD$32,O!$HC70:$HL70))-IF(BD$31="",(SUMIF(S!$HC$15:$HL$15,'Ciclo Semaforico'!BD$30,S!$HC70:$HL70)+SUMIF(N!$HC$15:$HL$15,'Ciclo Semaforico'!BD$30,N!$HC70:$HL70)+SUMIF(E!$HC$15:$HL$15,'Ciclo Semaforico'!BD$30,E!$HC70:$HL70)+SUMIF(O!$HC$15:$HL$15,'Ciclo Semaforico'!BD$30,O!$HC70:$HL70)),(SUMIF(S!$HC$15:$HL$15,'Ciclo Semaforico'!BD$30,S!$HC70:$HL70)+SUMIF(N!$HC$15:$HL$15,'Ciclo Semaforico'!BD$30,N!$HC70:$HL70)+SUMIF(E!$HC$15:$HL$15,'Ciclo Semaforico'!BD$30,E!$HC70:$HL70)+SUMIF(O!$HC$15:$HL$15,'Ciclo Semaforico'!BD$30,O!$HC70:$HL70))*BD$31))</f>
        <v>#REF!</v>
      </c>
      <c r="BE95" s="245">
        <f>IF(BE$32="",IF(BE$31="",(SUMIF(S!$HC$15:$HL$15,'Ciclo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Semaforico'!BE$30,O!$HC70:$HL70))*BE$31),(SUMIF(S!$HC$15:$HL$15,'Ciclo Semaforico'!BE$32,S!$HC70:$HL70)+SUMIF(N!$HC$15:$HL$15,'Ciclo Semaforico'!BE$32,N!$HC70:$HL70)+SUMIF(E!$HC$15:$HL$15,'Ciclo Semaforico'!BE$32,E!$HC70:$HL70)+SUMIF(O!$HC$15:$HL$15,'Ciclo Semaforico'!BE$32,O!$HC70:$HL70))-IF(BE$31="",(SUMIF(S!$HC$15:$HL$15,'Ciclo Semaforico'!BE$30,S!$HC70:$HL70)+SUMIF(N!$HC$15:$HL$15,'Ciclo Semaforico'!BE$30,N!$HC70:$HL70)+SUMIF(E!$HC$15:$HL$15,'Ciclo Semaforico'!BE$30,E!$HC70:$HL70)+SUMIF(O!$HC$15:$HL$15,'Ciclo Semaforico'!BE$30,O!$HC70:$HL70)),(SUMIF(S!$HC$15:$HL$15,'Ciclo Semaforico'!BE$30,S!$HC70:$HL70)+SUMIF(N!$HC$15:$HL$15,'Ciclo Semaforico'!BE$30,N!$HC70:$HL70)+SUMIF(E!$HC$15:$HL$15,'Ciclo Semaforico'!BE$30,E!$HC70:$HL70)+SUMIF(O!$HC$15:$HL$15,'Ciclo Semaforico'!BE$30,O!$HC70:$HL70))*BE$31))</f>
        <v>0</v>
      </c>
      <c r="BF95" s="245">
        <f>IF(BF$32="",IF(BF$31="",(SUMIF(S!$HC$15:$HL$15,'Ciclo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Semaforico'!BF$30,O!$HC70:$HL70))*BF$31),(SUMIF(S!$HC$15:$HL$15,'Ciclo Semaforico'!BF$32,S!$HC70:$HL70)+SUMIF(N!$HC$15:$HL$15,'Ciclo Semaforico'!BF$32,N!$HC70:$HL70)+SUMIF(E!$HC$15:$HL$15,'Ciclo Semaforico'!BF$32,E!$HC70:$HL70)+SUMIF(O!$HC$15:$HL$15,'Ciclo Semaforico'!BF$32,O!$HC70:$HL70))-IF(BF$31="",(SUMIF(S!$HC$15:$HL$15,'Ciclo Semaforico'!BF$30,S!$HC70:$HL70)+SUMIF(N!$HC$15:$HL$15,'Ciclo Semaforico'!BF$30,N!$HC70:$HL70)+SUMIF(E!$HC$15:$HL$15,'Ciclo Semaforico'!BF$30,E!$HC70:$HL70)+SUMIF(O!$HC$15:$HL$15,'Ciclo Semaforico'!BF$30,O!$HC70:$HL70)),(SUMIF(S!$HC$15:$HL$15,'Ciclo Semaforico'!BF$30,S!$HC70:$HL70)+SUMIF(N!$HC$15:$HL$15,'Ciclo Semaforico'!BF$30,N!$HC70:$HL70)+SUMIF(E!$HC$15:$HL$15,'Ciclo Semaforico'!BF$30,E!$HC70:$HL70)+SUMIF(O!$HC$15:$HL$15,'Ciclo Semaforico'!BF$30,O!$HC70:$HL70))*BF$31))</f>
        <v>0</v>
      </c>
      <c r="BG95" s="245">
        <f>IF(BG$32="",IF(BG$31="",(SUMIF(S!$HC$15:$HL$15,'Ciclo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Semaforico'!BG$30,O!$HC70:$HL70))*BG$31),(SUMIF(S!$HC$15:$HL$15,'Ciclo Semaforico'!BG$32,S!$HC70:$HL70)+SUMIF(N!$HC$15:$HL$15,'Ciclo Semaforico'!BG$32,N!$HC70:$HL70)+SUMIF(E!$HC$15:$HL$15,'Ciclo Semaforico'!BG$32,E!$HC70:$HL70)+SUMIF(O!$HC$15:$HL$15,'Ciclo Semaforico'!BG$32,O!$HC70:$HL70))-IF(BG$31="",(SUMIF(S!$HC$15:$HL$15,'Ciclo Semaforico'!BG$30,S!$HC70:$HL70)+SUMIF(N!$HC$15:$HL$15,'Ciclo Semaforico'!BG$30,N!$HC70:$HL70)+SUMIF(E!$HC$15:$HL$15,'Ciclo Semaforico'!BG$30,E!$HC70:$HL70)+SUMIF(O!$HC$15:$HL$15,'Ciclo Semaforico'!BG$30,O!$HC70:$HL70)),(SUMIF(S!$HC$15:$HL$15,'Ciclo Semaforico'!BG$30,S!$HC70:$HL70)+SUMIF(N!$HC$15:$HL$15,'Ciclo Semaforico'!BG$30,N!$HC70:$HL70)+SUMIF(E!$HC$15:$HL$15,'Ciclo Semaforico'!BG$30,E!$HC70:$HL70)+SUMIF(O!$HC$15:$HL$15,'Ciclo Semaforico'!BG$30,O!$HC70:$HL70))*BG$31))</f>
        <v>0</v>
      </c>
      <c r="BH95" s="245">
        <f>IF(BH$32="",IF(BH$31="",(SUMIF(S!$HC$15:$HL$15,'Ciclo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Semaforico'!BH$30,O!$HC70:$HL70))*BH$31),(SUMIF(S!$HC$15:$HL$15,'Ciclo Semaforico'!BH$32,S!$HC70:$HL70)+SUMIF(N!$HC$15:$HL$15,'Ciclo Semaforico'!BH$32,N!$HC70:$HL70)+SUMIF(E!$HC$15:$HL$15,'Ciclo Semaforico'!BH$32,E!$HC70:$HL70)+SUMIF(O!$HC$15:$HL$15,'Ciclo Semaforico'!BH$32,O!$HC70:$HL70))-IF(BH$31="",(SUMIF(S!$HC$15:$HL$15,'Ciclo Semaforico'!BH$30,S!$HC70:$HL70)+SUMIF(N!$HC$15:$HL$15,'Ciclo Semaforico'!BH$30,N!$HC70:$HL70)+SUMIF(E!$HC$15:$HL$15,'Ciclo Semaforico'!BH$30,E!$HC70:$HL70)+SUMIF(O!$HC$15:$HL$15,'Ciclo Semaforico'!BH$30,O!$HC70:$HL70)),(SUMIF(S!$HC$15:$HL$15,'Ciclo Semaforico'!BH$30,S!$HC70:$HL70)+SUMIF(N!$HC$15:$HL$15,'Ciclo Semaforico'!BH$30,N!$HC70:$HL70)+SUMIF(E!$HC$15:$HL$15,'Ciclo Semaforico'!BH$30,E!$HC70:$HL70)+SUMIF(O!$HC$15:$HL$15,'Ciclo Semaforico'!BH$30,O!$HC70:$HL70))*BH$31))</f>
        <v>0</v>
      </c>
      <c r="BI95" s="245">
        <f>IF(BI$32="",IF(BI$31="",(SUMIF(S!$HC$15:$HL$15,'Ciclo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Semaforico'!BI$30,O!$HC70:$HL70))*BI$31),(SUMIF(S!$HC$15:$HL$15,'Ciclo Semaforico'!BI$32,S!$HC70:$HL70)+SUMIF(N!$HC$15:$HL$15,'Ciclo Semaforico'!BI$32,N!$HC70:$HL70)+SUMIF(E!$HC$15:$HL$15,'Ciclo Semaforico'!BI$32,E!$HC70:$HL70)+SUMIF(O!$HC$15:$HL$15,'Ciclo Semaforico'!BI$32,O!$HC70:$HL70))-IF(BI$31="",(SUMIF(S!$HC$15:$HL$15,'Ciclo Semaforico'!BI$30,S!$HC70:$HL70)+SUMIF(N!$HC$15:$HL$15,'Ciclo Semaforico'!BI$30,N!$HC70:$HL70)+SUMIF(E!$HC$15:$HL$15,'Ciclo Semaforico'!BI$30,E!$HC70:$HL70)+SUMIF(O!$HC$15:$HL$15,'Ciclo Semaforico'!BI$30,O!$HC70:$HL70)),(SUMIF(S!$HC$15:$HL$15,'Ciclo Semaforico'!BI$30,S!$HC70:$HL70)+SUMIF(N!$HC$15:$HL$15,'Ciclo Semaforico'!BI$30,N!$HC70:$HL70)+SUMIF(E!$HC$15:$HL$15,'Ciclo Semaforico'!BI$30,E!$HC70:$HL70)+SUMIF(O!$HC$15:$HL$15,'Ciclo Semaforico'!BI$30,O!$HC70:$HL70))*BI$31))</f>
        <v>0</v>
      </c>
      <c r="BJ95" s="246">
        <f>IF(BJ$32="",IF(BJ$31="",(SUMIF(S!$HC$15:$HL$15,'Ciclo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Semaforico'!BJ$30,O!$HC70:$HL70))*BJ$31),(SUMIF(S!$HC$15:$HL$15,'Ciclo Semaforico'!BJ$32,S!$HC70:$HL70)+SUMIF(N!$HC$15:$HL$15,'Ciclo Semaforico'!BJ$32,N!$HC70:$HL70)+SUMIF(E!$HC$15:$HL$15,'Ciclo Semaforico'!BJ$32,E!$HC70:$HL70)+SUMIF(O!$HC$15:$HL$15,'Ciclo Semaforico'!BJ$32,O!$HC70:$HL70))-IF(BJ$31="",(SUMIF(S!$HC$15:$HL$15,'Ciclo Semaforico'!BJ$30,S!$HC70:$HL70)+SUMIF(N!$HC$15:$HL$15,'Ciclo Semaforico'!BJ$30,N!$HC70:$HL70)+SUMIF(E!$HC$15:$HL$15,'Ciclo Semaforico'!BJ$30,E!$HC70:$HL70)+SUMIF(O!$HC$15:$HL$15,'Ciclo Semaforico'!BJ$30,O!$HC70:$HL70)),(SUMIF(S!$HC$15:$HL$15,'Ciclo Semaforico'!BJ$30,S!$HC70:$HL70)+SUMIF(N!$HC$15:$HL$15,'Ciclo Semaforico'!BJ$30,N!$HC70:$HL70)+SUMIF(E!$HC$15:$HL$15,'Ciclo Semaforico'!BJ$30,E!$HC70:$HL70)+SUMIF(O!$HC$15:$HL$15,'Ciclo Semaforico'!BJ$30,O!$HC70:$HL70))*BJ$31))</f>
        <v>0</v>
      </c>
      <c r="BK95" s="244">
        <f>IF(BK$32="",IF(BK$31="",(SUMIF(S!$HC$15:$HL$15,'Ciclo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Semaforico'!BK$30,O!$HC70:$HL70))*BK$31),(SUMIF(S!$HC$15:$HL$15,'Ciclo Semaforico'!BK$32,S!$HC70:$HL70)+SUMIF(N!$HC$15:$HL$15,'Ciclo Semaforico'!BK$32,N!$HC70:$HL70)+SUMIF(E!$HC$15:$HL$15,'Ciclo Semaforico'!BK$32,E!$HC70:$HL70)+SUMIF(O!$HC$15:$HL$15,'Ciclo Semaforico'!BK$32,O!$HC70:$HL70))-IF(BK$31="",(SUMIF(S!$HC$15:$HL$15,'Ciclo Semaforico'!BK$30,S!$HC70:$HL70)+SUMIF(N!$HC$15:$HL$15,'Ciclo Semaforico'!BK$30,N!$HC70:$HL70)+SUMIF(E!$HC$15:$HL$15,'Ciclo Semaforico'!BK$30,E!$HC70:$HL70)+SUMIF(O!$HC$15:$HL$15,'Ciclo Semaforico'!BK$30,O!$HC70:$HL70)),(SUMIF(S!$HC$15:$HL$15,'Ciclo Semaforico'!BK$30,S!$HC70:$HL70)+SUMIF(N!$HC$15:$HL$15,'Ciclo Semaforico'!BK$30,N!$HC70:$HL70)+SUMIF(E!$HC$15:$HL$15,'Ciclo Semaforico'!BK$30,E!$HC70:$HL70)+SUMIF(O!$HC$15:$HL$15,'Ciclo Semaforico'!BK$30,O!$HC70:$HL70))*BK$31))</f>
        <v>0</v>
      </c>
      <c r="BL95" s="245">
        <f>IF(BL$32="",IF(BL$31="",(SUMIF(S!$HC$15:$HL$15,'Ciclo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Semaforico'!BL$30,O!$HC70:$HL70))*BL$31),(SUMIF(S!$HC$15:$HL$15,'Ciclo Semaforico'!BL$32,S!$HC70:$HL70)+SUMIF(N!$HC$15:$HL$15,'Ciclo Semaforico'!BL$32,N!$HC70:$HL70)+SUMIF(E!$HC$15:$HL$15,'Ciclo Semaforico'!BL$32,E!$HC70:$HL70)+SUMIF(O!$HC$15:$HL$15,'Ciclo Semaforico'!BL$32,O!$HC70:$HL70))-IF(BL$31="",(SUMIF(S!$HC$15:$HL$15,'Ciclo Semaforico'!BL$30,S!$HC70:$HL70)+SUMIF(N!$HC$15:$HL$15,'Ciclo Semaforico'!BL$30,N!$HC70:$HL70)+SUMIF(E!$HC$15:$HL$15,'Ciclo Semaforico'!BL$30,E!$HC70:$HL70)+SUMIF(O!$HC$15:$HL$15,'Ciclo Semaforico'!BL$30,O!$HC70:$HL70)),(SUMIF(S!$HC$15:$HL$15,'Ciclo Semaforico'!BL$30,S!$HC70:$HL70)+SUMIF(N!$HC$15:$HL$15,'Ciclo Semaforico'!BL$30,N!$HC70:$HL70)+SUMIF(E!$HC$15:$HL$15,'Ciclo Semaforico'!BL$30,E!$HC70:$HL70)+SUMIF(O!$HC$15:$HL$15,'Ciclo Semaforico'!BL$30,O!$HC70:$HL70))*BL$31))</f>
        <v>0</v>
      </c>
      <c r="BM95" s="245">
        <f>IF(BM$32="",IF(BM$31="",(SUMIF(S!$HC$15:$HL$15,'Ciclo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Semaforico'!BM$30,O!$HC70:$HL70))*BM$31),(SUMIF(S!$HC$15:$HL$15,'Ciclo Semaforico'!BM$32,S!$HC70:$HL70)+SUMIF(N!$HC$15:$HL$15,'Ciclo Semaforico'!BM$32,N!$HC70:$HL70)+SUMIF(E!$HC$15:$HL$15,'Ciclo Semaforico'!BM$32,E!$HC70:$HL70)+SUMIF(O!$HC$15:$HL$15,'Ciclo Semaforico'!BM$32,O!$HC70:$HL70))-IF(BM$31="",(SUMIF(S!$HC$15:$HL$15,'Ciclo Semaforico'!BM$30,S!$HC70:$HL70)+SUMIF(N!$HC$15:$HL$15,'Ciclo Semaforico'!BM$30,N!$HC70:$HL70)+SUMIF(E!$HC$15:$HL$15,'Ciclo Semaforico'!BM$30,E!$HC70:$HL70)+SUMIF(O!$HC$15:$HL$15,'Ciclo Semaforico'!BM$30,O!$HC70:$HL70)),(SUMIF(S!$HC$15:$HL$15,'Ciclo Semaforico'!BM$30,S!$HC70:$HL70)+SUMIF(N!$HC$15:$HL$15,'Ciclo Semaforico'!BM$30,N!$HC70:$HL70)+SUMIF(E!$HC$15:$HL$15,'Ciclo Semaforico'!BM$30,E!$HC70:$HL70)+SUMIF(O!$HC$15:$HL$15,'Ciclo Semaforico'!BM$30,O!$HC70:$HL70))*BM$31))</f>
        <v>0</v>
      </c>
      <c r="BN95" s="245">
        <f>IF(BN$32="",IF(BN$31="",(SUMIF(S!$HC$15:$HL$15,'Ciclo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Semaforico'!BN$30,O!$HC70:$HL70))*BN$31),(SUMIF(S!$HC$15:$HL$15,'Ciclo Semaforico'!BN$32,S!$HC70:$HL70)+SUMIF(N!$HC$15:$HL$15,'Ciclo Semaforico'!BN$32,N!$HC70:$HL70)+SUMIF(E!$HC$15:$HL$15,'Ciclo Semaforico'!BN$32,E!$HC70:$HL70)+SUMIF(O!$HC$15:$HL$15,'Ciclo Semaforico'!BN$32,O!$HC70:$HL70))-IF(BN$31="",(SUMIF(S!$HC$15:$HL$15,'Ciclo Semaforico'!BN$30,S!$HC70:$HL70)+SUMIF(N!$HC$15:$HL$15,'Ciclo Semaforico'!BN$30,N!$HC70:$HL70)+SUMIF(E!$HC$15:$HL$15,'Ciclo Semaforico'!BN$30,E!$HC70:$HL70)+SUMIF(O!$HC$15:$HL$15,'Ciclo Semaforico'!BN$30,O!$HC70:$HL70)),(SUMIF(S!$HC$15:$HL$15,'Ciclo Semaforico'!BN$30,S!$HC70:$HL70)+SUMIF(N!$HC$15:$HL$15,'Ciclo Semaforico'!BN$30,N!$HC70:$HL70)+SUMIF(E!$HC$15:$HL$15,'Ciclo Semaforico'!BN$30,E!$HC70:$HL70)+SUMIF(O!$HC$15:$HL$15,'Ciclo Semaforico'!BN$30,O!$HC70:$HL70))*BN$31))</f>
        <v>0</v>
      </c>
      <c r="BO95" s="245">
        <f>IF(BO$32="",IF(BO$31="",(SUMIF(S!$HC$15:$HL$15,'Ciclo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Semaforico'!BO$30,O!$HC70:$HL70))*BO$31),(SUMIF(S!$HC$15:$HL$15,'Ciclo Semaforico'!BO$32,S!$HC70:$HL70)+SUMIF(N!$HC$15:$HL$15,'Ciclo Semaforico'!BO$32,N!$HC70:$HL70)+SUMIF(E!$HC$15:$HL$15,'Ciclo Semaforico'!BO$32,E!$HC70:$HL70)+SUMIF(O!$HC$15:$HL$15,'Ciclo Semaforico'!BO$32,O!$HC70:$HL70))-IF(BO$31="",(SUMIF(S!$HC$15:$HL$15,'Ciclo Semaforico'!BO$30,S!$HC70:$HL70)+SUMIF(N!$HC$15:$HL$15,'Ciclo Semaforico'!BO$30,N!$HC70:$HL70)+SUMIF(E!$HC$15:$HL$15,'Ciclo Semaforico'!BO$30,E!$HC70:$HL70)+SUMIF(O!$HC$15:$HL$15,'Ciclo Semaforico'!BO$30,O!$HC70:$HL70)),(SUMIF(S!$HC$15:$HL$15,'Ciclo Semaforico'!BO$30,S!$HC70:$HL70)+SUMIF(N!$HC$15:$HL$15,'Ciclo Semaforico'!BO$30,N!$HC70:$HL70)+SUMIF(E!$HC$15:$HL$15,'Ciclo Semaforico'!BO$30,E!$HC70:$HL70)+SUMIF(O!$HC$15:$HL$15,'Ciclo Semaforico'!BO$30,O!$HC70:$HL70))*BO$31))</f>
        <v>0</v>
      </c>
      <c r="BP95" s="245">
        <f>IF(BP$32="",IF(BP$31="",(SUMIF(S!$HC$15:$HL$15,'Ciclo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Semaforico'!BP$30,O!$HC70:$HL70))*BP$31),(SUMIF(S!$HC$15:$HL$15,'Ciclo Semaforico'!BP$32,S!$HC70:$HL70)+SUMIF(N!$HC$15:$HL$15,'Ciclo Semaforico'!BP$32,N!$HC70:$HL70)+SUMIF(E!$HC$15:$HL$15,'Ciclo Semaforico'!BP$32,E!$HC70:$HL70)+SUMIF(O!$HC$15:$HL$15,'Ciclo Semaforico'!BP$32,O!$HC70:$HL70))-IF(BP$31="",(SUMIF(S!$HC$15:$HL$15,'Ciclo Semaforico'!BP$30,S!$HC70:$HL70)+SUMIF(N!$HC$15:$HL$15,'Ciclo Semaforico'!BP$30,N!$HC70:$HL70)+SUMIF(E!$HC$15:$HL$15,'Ciclo Semaforico'!BP$30,E!$HC70:$HL70)+SUMIF(O!$HC$15:$HL$15,'Ciclo Semaforico'!BP$30,O!$HC70:$HL70)),(SUMIF(S!$HC$15:$HL$15,'Ciclo Semaforico'!BP$30,S!$HC70:$HL70)+SUMIF(N!$HC$15:$HL$15,'Ciclo Semaforico'!BP$30,N!$HC70:$HL70)+SUMIF(E!$HC$15:$HL$15,'Ciclo Semaforico'!BP$30,E!$HC70:$HL70)+SUMIF(O!$HC$15:$HL$15,'Ciclo Semaforico'!BP$30,O!$HC70:$HL70))*BP$31))</f>
        <v>0</v>
      </c>
      <c r="BQ95" s="245">
        <f>IF(BQ$32="",IF(BQ$31="",(SUMIF(S!$HC$15:$HL$15,'Ciclo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Semaforico'!BQ$30,O!$HC70:$HL70))*BQ$31),(SUMIF(S!$HC$15:$HL$15,'Ciclo Semaforico'!BQ$32,S!$HC70:$HL70)+SUMIF(N!$HC$15:$HL$15,'Ciclo Semaforico'!BQ$32,N!$HC70:$HL70)+SUMIF(E!$HC$15:$HL$15,'Ciclo Semaforico'!BQ$32,E!$HC70:$HL70)+SUMIF(O!$HC$15:$HL$15,'Ciclo Semaforico'!BQ$32,O!$HC70:$HL70))-IF(BQ$31="",(SUMIF(S!$HC$15:$HL$15,'Ciclo Semaforico'!BQ$30,S!$HC70:$HL70)+SUMIF(N!$HC$15:$HL$15,'Ciclo Semaforico'!BQ$30,N!$HC70:$HL70)+SUMIF(E!$HC$15:$HL$15,'Ciclo Semaforico'!BQ$30,E!$HC70:$HL70)+SUMIF(O!$HC$15:$HL$15,'Ciclo Semaforico'!BQ$30,O!$HC70:$HL70)),(SUMIF(S!$HC$15:$HL$15,'Ciclo Semaforico'!BQ$30,S!$HC70:$HL70)+SUMIF(N!$HC$15:$HL$15,'Ciclo Semaforico'!BQ$30,N!$HC70:$HL70)+SUMIF(E!$HC$15:$HL$15,'Ciclo Semaforico'!BQ$30,E!$HC70:$HL70)+SUMIF(O!$HC$15:$HL$15,'Ciclo Semaforico'!BQ$30,O!$HC70:$HL70))*BQ$31))</f>
        <v>0</v>
      </c>
      <c r="BR95" s="245">
        <f>IF(BR$32="",IF(BR$31="",(SUMIF(S!$HC$15:$HL$15,'Ciclo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Semaforico'!BR$30,O!$HC70:$HL70))*BR$31),(SUMIF(S!$HC$15:$HL$15,'Ciclo Semaforico'!BR$32,S!$HC70:$HL70)+SUMIF(N!$HC$15:$HL$15,'Ciclo Semaforico'!BR$32,N!$HC70:$HL70)+SUMIF(E!$HC$15:$HL$15,'Ciclo Semaforico'!BR$32,E!$HC70:$HL70)+SUMIF(O!$HC$15:$HL$15,'Ciclo Semaforico'!BR$32,O!$HC70:$HL70))-IF(BR$31="",(SUMIF(S!$HC$15:$HL$15,'Ciclo Semaforico'!BR$30,S!$HC70:$HL70)+SUMIF(N!$HC$15:$HL$15,'Ciclo Semaforico'!BR$30,N!$HC70:$HL70)+SUMIF(E!$HC$15:$HL$15,'Ciclo Semaforico'!BR$30,E!$HC70:$HL70)+SUMIF(O!$HC$15:$HL$15,'Ciclo Semaforico'!BR$30,O!$HC70:$HL70)),(SUMIF(S!$HC$15:$HL$15,'Ciclo Semaforico'!BR$30,S!$HC70:$HL70)+SUMIF(N!$HC$15:$HL$15,'Ciclo Semaforico'!BR$30,N!$HC70:$HL70)+SUMIF(E!$HC$15:$HL$15,'Ciclo Semaforico'!BR$30,E!$HC70:$HL70)+SUMIF(O!$HC$15:$HL$15,'Ciclo Semaforico'!BR$30,O!$HC70:$HL70))*BR$31))</f>
        <v>0</v>
      </c>
      <c r="BS95" s="245">
        <f>IF(BS$32="",IF(BS$31="",(SUMIF(S!$HC$15:$HL$15,'Ciclo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Semaforico'!BS$30,O!$HC70:$HL70))*BS$31),(SUMIF(S!$HC$15:$HL$15,'Ciclo Semaforico'!BS$32,S!$HC70:$HL70)+SUMIF(N!$HC$15:$HL$15,'Ciclo Semaforico'!BS$32,N!$HC70:$HL70)+SUMIF(E!$HC$15:$HL$15,'Ciclo Semaforico'!BS$32,E!$HC70:$HL70)+SUMIF(O!$HC$15:$HL$15,'Ciclo Semaforico'!BS$32,O!$HC70:$HL70))-IF(BS$31="",(SUMIF(S!$HC$15:$HL$15,'Ciclo Semaforico'!BS$30,S!$HC70:$HL70)+SUMIF(N!$HC$15:$HL$15,'Ciclo Semaforico'!BS$30,N!$HC70:$HL70)+SUMIF(E!$HC$15:$HL$15,'Ciclo Semaforico'!BS$30,E!$HC70:$HL70)+SUMIF(O!$HC$15:$HL$15,'Ciclo Semaforico'!BS$30,O!$HC70:$HL70)),(SUMIF(S!$HC$15:$HL$15,'Ciclo Semaforico'!BS$30,S!$HC70:$HL70)+SUMIF(N!$HC$15:$HL$15,'Ciclo Semaforico'!BS$30,N!$HC70:$HL70)+SUMIF(E!$HC$15:$HL$15,'Ciclo Semaforico'!BS$30,E!$HC70:$HL70)+SUMIF(O!$HC$15:$HL$15,'Ciclo Semaforico'!BS$30,O!$HC70:$HL70))*BS$31))</f>
        <v>0</v>
      </c>
      <c r="BT95" s="245">
        <f>IF(BT$32="",IF(BT$31="",(SUMIF(S!$HC$15:$HL$15,'Ciclo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Semaforico'!BT$30,O!$HC70:$HL70))*BT$31),(SUMIF(S!$HC$15:$HL$15,'Ciclo Semaforico'!BT$32,S!$HC70:$HL70)+SUMIF(N!$HC$15:$HL$15,'Ciclo Semaforico'!BT$32,N!$HC70:$HL70)+SUMIF(E!$HC$15:$HL$15,'Ciclo Semaforico'!BT$32,E!$HC70:$HL70)+SUMIF(O!$HC$15:$HL$15,'Ciclo Semaforico'!BT$32,O!$HC70:$HL70))-IF(BT$31="",(SUMIF(S!$HC$15:$HL$15,'Ciclo Semaforico'!BT$30,S!$HC70:$HL70)+SUMIF(N!$HC$15:$HL$15,'Ciclo Semaforico'!BT$30,N!$HC70:$HL70)+SUMIF(E!$HC$15:$HL$15,'Ciclo Semaforico'!BT$30,E!$HC70:$HL70)+SUMIF(O!$HC$15:$HL$15,'Ciclo Semaforico'!BT$30,O!$HC70:$HL70)),(SUMIF(S!$HC$15:$HL$15,'Ciclo Semaforico'!BT$30,S!$HC70:$HL70)+SUMIF(N!$HC$15:$HL$15,'Ciclo Semaforico'!BT$30,N!$HC70:$HL70)+SUMIF(E!$HC$15:$HL$15,'Ciclo Semaforico'!BT$30,E!$HC70:$HL70)+SUMIF(O!$HC$15:$HL$15,'Ciclo Semaforico'!BT$30,O!$HC70:$HL70))*BT$31))</f>
        <v>0</v>
      </c>
      <c r="BU95" s="245">
        <f>IF(BU$32="",IF(BU$31="",(SUMIF(S!$HC$15:$HL$15,'Ciclo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Semaforico'!BU$30,O!$HC70:$HL70))*BU$31),(SUMIF(S!$HC$15:$HL$15,'Ciclo Semaforico'!BU$32,S!$HC70:$HL70)+SUMIF(N!$HC$15:$HL$15,'Ciclo Semaforico'!BU$32,N!$HC70:$HL70)+SUMIF(E!$HC$15:$HL$15,'Ciclo Semaforico'!BU$32,E!$HC70:$HL70)+SUMIF(O!$HC$15:$HL$15,'Ciclo Semaforico'!BU$32,O!$HC70:$HL70))-IF(BU$31="",(SUMIF(S!$HC$15:$HL$15,'Ciclo Semaforico'!BU$30,S!$HC70:$HL70)+SUMIF(N!$HC$15:$HL$15,'Ciclo Semaforico'!BU$30,N!$HC70:$HL70)+SUMIF(E!$HC$15:$HL$15,'Ciclo Semaforico'!BU$30,E!$HC70:$HL70)+SUMIF(O!$HC$15:$HL$15,'Ciclo Semaforico'!BU$30,O!$HC70:$HL70)),(SUMIF(S!$HC$15:$HL$15,'Ciclo Semaforico'!BU$30,S!$HC70:$HL70)+SUMIF(N!$HC$15:$HL$15,'Ciclo Semaforico'!BU$30,N!$HC70:$HL70)+SUMIF(E!$HC$15:$HL$15,'Ciclo Semaforico'!BU$30,E!$HC70:$HL70)+SUMIF(O!$HC$15:$HL$15,'Ciclo Semaforico'!BU$30,O!$HC70:$HL70))*BU$31))</f>
        <v>0</v>
      </c>
      <c r="BV95" s="246">
        <f>IF(BV$32="",IF(BV$31="",(SUMIF(S!$HC$15:$HL$15,'Ciclo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Semaforico'!BV$30,O!$HC70:$HL70))*BV$31),(SUMIF(S!$HC$15:$HL$15,'Ciclo Semaforico'!BV$32,S!$HC70:$HL70)+SUMIF(N!$HC$15:$HL$15,'Ciclo Semaforico'!BV$32,N!$HC70:$HL70)+SUMIF(E!$HC$15:$HL$15,'Ciclo Semaforico'!BV$32,E!$HC70:$HL70)+SUMIF(O!$HC$15:$HL$15,'Ciclo Semaforico'!BV$32,O!$HC70:$HL70))-IF(BV$31="",(SUMIF(S!$HC$15:$HL$15,'Ciclo Semaforico'!BV$30,S!$HC70:$HL70)+SUMIF(N!$HC$15:$HL$15,'Ciclo Semaforico'!BV$30,N!$HC70:$HL70)+SUMIF(E!$HC$15:$HL$15,'Ciclo Semaforico'!BV$30,E!$HC70:$HL70)+SUMIF(O!$HC$15:$HL$15,'Ciclo Semaforico'!BV$30,O!$HC70:$HL70)),(SUMIF(S!$HC$15:$HL$15,'Ciclo Semaforico'!BV$30,S!$HC70:$HL70)+SUMIF(N!$HC$15:$HL$15,'Ciclo Semaforico'!BV$30,N!$HC70:$HL70)+SUMIF(E!$HC$15:$HL$15,'Ciclo Semaforico'!BV$30,E!$HC70:$HL70)+SUMIF(O!$HC$15:$HL$15,'Ciclo Semaforico'!BV$30,O!$HC70:$HL70))*BV$31))</f>
        <v>0</v>
      </c>
      <c r="BW95" s="244">
        <f>IF(BW$32="",IF(BW$31="",(SUMIF(S!$HC$15:$HL$15,'Ciclo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Semaforico'!BW$30,O!$HC70:$HL70))*BW$31),(SUMIF(S!$HC$15:$HL$15,'Ciclo Semaforico'!BW$32,S!$HC70:$HL70)+SUMIF(N!$HC$15:$HL$15,'Ciclo Semaforico'!BW$32,N!$HC70:$HL70)+SUMIF(E!$HC$15:$HL$15,'Ciclo Semaforico'!BW$32,E!$HC70:$HL70)+SUMIF(O!$HC$15:$HL$15,'Ciclo Semaforico'!BW$32,O!$HC70:$HL70))-IF(BW$31="",(SUMIF(S!$HC$15:$HL$15,'Ciclo Semaforico'!BW$30,S!$HC70:$HL70)+SUMIF(N!$HC$15:$HL$15,'Ciclo Semaforico'!BW$30,N!$HC70:$HL70)+SUMIF(E!$HC$15:$HL$15,'Ciclo Semaforico'!BW$30,E!$HC70:$HL70)+SUMIF(O!$HC$15:$HL$15,'Ciclo Semaforico'!BW$30,O!$HC70:$HL70)),(SUMIF(S!$HC$15:$HL$15,'Ciclo Semaforico'!BW$30,S!$HC70:$HL70)+SUMIF(N!$HC$15:$HL$15,'Ciclo Semaforico'!BW$30,N!$HC70:$HL70)+SUMIF(E!$HC$15:$HL$15,'Ciclo Semaforico'!BW$30,E!$HC70:$HL70)+SUMIF(O!$HC$15:$HL$15,'Ciclo Semaforico'!BW$30,O!$HC70:$HL70))*BW$31))</f>
        <v>0</v>
      </c>
      <c r="BX95" s="245">
        <f>IF(BX$32="",IF(BX$31="",(SUMIF(S!$HC$15:$HL$15,'Ciclo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Semaforico'!BX$30,O!$HC70:$HL70))*BX$31),(SUMIF(S!$HC$15:$HL$15,'Ciclo Semaforico'!BX$32,S!$HC70:$HL70)+SUMIF(N!$HC$15:$HL$15,'Ciclo Semaforico'!BX$32,N!$HC70:$HL70)+SUMIF(E!$HC$15:$HL$15,'Ciclo Semaforico'!BX$32,E!$HC70:$HL70)+SUMIF(O!$HC$15:$HL$15,'Ciclo Semaforico'!BX$32,O!$HC70:$HL70))-IF(BX$31="",(SUMIF(S!$HC$15:$HL$15,'Ciclo Semaforico'!BX$30,S!$HC70:$HL70)+SUMIF(N!$HC$15:$HL$15,'Ciclo Semaforico'!BX$30,N!$HC70:$HL70)+SUMIF(E!$HC$15:$HL$15,'Ciclo Semaforico'!BX$30,E!$HC70:$HL70)+SUMIF(O!$HC$15:$HL$15,'Ciclo Semaforico'!BX$30,O!$HC70:$HL70)),(SUMIF(S!$HC$15:$HL$15,'Ciclo Semaforico'!BX$30,S!$HC70:$HL70)+SUMIF(N!$HC$15:$HL$15,'Ciclo Semaforico'!BX$30,N!$HC70:$HL70)+SUMIF(E!$HC$15:$HL$15,'Ciclo Semaforico'!BX$30,E!$HC70:$HL70)+SUMIF(O!$HC$15:$HL$15,'Ciclo Semaforico'!BX$30,O!$HC70:$HL70))*BX$31))</f>
        <v>0</v>
      </c>
      <c r="BY95" s="245">
        <f>IF(BY$32="",IF(BY$31="",(SUMIF(S!$HC$15:$HL$15,'Ciclo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Semaforico'!BY$30,O!$HC70:$HL70))*BY$31),(SUMIF(S!$HC$15:$HL$15,'Ciclo Semaforico'!BY$32,S!$HC70:$HL70)+SUMIF(N!$HC$15:$HL$15,'Ciclo Semaforico'!BY$32,N!$HC70:$HL70)+SUMIF(E!$HC$15:$HL$15,'Ciclo Semaforico'!BY$32,E!$HC70:$HL70)+SUMIF(O!$HC$15:$HL$15,'Ciclo Semaforico'!BY$32,O!$HC70:$HL70))-IF(BY$31="",(SUMIF(S!$HC$15:$HL$15,'Ciclo Semaforico'!BY$30,S!$HC70:$HL70)+SUMIF(N!$HC$15:$HL$15,'Ciclo Semaforico'!BY$30,N!$HC70:$HL70)+SUMIF(E!$HC$15:$HL$15,'Ciclo Semaforico'!BY$30,E!$HC70:$HL70)+SUMIF(O!$HC$15:$HL$15,'Ciclo Semaforico'!BY$30,O!$HC70:$HL70)),(SUMIF(S!$HC$15:$HL$15,'Ciclo Semaforico'!BY$30,S!$HC70:$HL70)+SUMIF(N!$HC$15:$HL$15,'Ciclo Semaforico'!BY$30,N!$HC70:$HL70)+SUMIF(E!$HC$15:$HL$15,'Ciclo Semaforico'!BY$30,E!$HC70:$HL70)+SUMIF(O!$HC$15:$HL$15,'Ciclo Semaforico'!BY$30,O!$HC70:$HL70))*BY$31))</f>
        <v>0</v>
      </c>
      <c r="BZ95" s="245">
        <f>IF(BZ$32="",IF(BZ$31="",(SUMIF(S!$HC$15:$HL$15,'Ciclo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Semaforico'!BZ$30,O!$HC70:$HL70))*BZ$31),(SUMIF(S!$HC$15:$HL$15,'Ciclo Semaforico'!BZ$32,S!$HC70:$HL70)+SUMIF(N!$HC$15:$HL$15,'Ciclo Semaforico'!BZ$32,N!$HC70:$HL70)+SUMIF(E!$HC$15:$HL$15,'Ciclo Semaforico'!BZ$32,E!$HC70:$HL70)+SUMIF(O!$HC$15:$HL$15,'Ciclo Semaforico'!BZ$32,O!$HC70:$HL70))-IF(BZ$31="",(SUMIF(S!$HC$15:$HL$15,'Ciclo Semaforico'!BZ$30,S!$HC70:$HL70)+SUMIF(N!$HC$15:$HL$15,'Ciclo Semaforico'!BZ$30,N!$HC70:$HL70)+SUMIF(E!$HC$15:$HL$15,'Ciclo Semaforico'!BZ$30,E!$HC70:$HL70)+SUMIF(O!$HC$15:$HL$15,'Ciclo Semaforico'!BZ$30,O!$HC70:$HL70)),(SUMIF(S!$HC$15:$HL$15,'Ciclo Semaforico'!BZ$30,S!$HC70:$HL70)+SUMIF(N!$HC$15:$HL$15,'Ciclo Semaforico'!BZ$30,N!$HC70:$HL70)+SUMIF(E!$HC$15:$HL$15,'Ciclo Semaforico'!BZ$30,E!$HC70:$HL70)+SUMIF(O!$HC$15:$HL$15,'Ciclo Semaforico'!BZ$30,O!$HC70:$HL70))*BZ$31))</f>
        <v>0</v>
      </c>
      <c r="CA95" s="245">
        <f>IF(CA$32="",IF(CA$31="",(SUMIF(S!$HC$15:$HL$15,'Ciclo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Semaforico'!CA$30,O!$HC70:$HL70))*CA$31),(SUMIF(S!$HC$15:$HL$15,'Ciclo Semaforico'!CA$32,S!$HC70:$HL70)+SUMIF(N!$HC$15:$HL$15,'Ciclo Semaforico'!CA$32,N!$HC70:$HL70)+SUMIF(E!$HC$15:$HL$15,'Ciclo Semaforico'!CA$32,E!$HC70:$HL70)+SUMIF(O!$HC$15:$HL$15,'Ciclo Semaforico'!CA$32,O!$HC70:$HL70))-IF(CA$31="",(SUMIF(S!$HC$15:$HL$15,'Ciclo Semaforico'!CA$30,S!$HC70:$HL70)+SUMIF(N!$HC$15:$HL$15,'Ciclo Semaforico'!CA$30,N!$HC70:$HL70)+SUMIF(E!$HC$15:$HL$15,'Ciclo Semaforico'!CA$30,E!$HC70:$HL70)+SUMIF(O!$HC$15:$HL$15,'Ciclo Semaforico'!CA$30,O!$HC70:$HL70)),(SUMIF(S!$HC$15:$HL$15,'Ciclo Semaforico'!CA$30,S!$HC70:$HL70)+SUMIF(N!$HC$15:$HL$15,'Ciclo Semaforico'!CA$30,N!$HC70:$HL70)+SUMIF(E!$HC$15:$HL$15,'Ciclo Semaforico'!CA$30,E!$HC70:$HL70)+SUMIF(O!$HC$15:$HL$15,'Ciclo Semaforico'!CA$30,O!$HC70:$HL70))*CA$31))</f>
        <v>0</v>
      </c>
      <c r="CB95" s="245">
        <f>IF(CB$32="",IF(CB$31="",(SUMIF(S!$HC$15:$HL$15,'Ciclo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Semaforico'!CB$30,O!$HC70:$HL70))*CB$31),(SUMIF(S!$HC$15:$HL$15,'Ciclo Semaforico'!CB$32,S!$HC70:$HL70)+SUMIF(N!$HC$15:$HL$15,'Ciclo Semaforico'!CB$32,N!$HC70:$HL70)+SUMIF(E!$HC$15:$HL$15,'Ciclo Semaforico'!CB$32,E!$HC70:$HL70)+SUMIF(O!$HC$15:$HL$15,'Ciclo Semaforico'!CB$32,O!$HC70:$HL70))-IF(CB$31="",(SUMIF(S!$HC$15:$HL$15,'Ciclo Semaforico'!CB$30,S!$HC70:$HL70)+SUMIF(N!$HC$15:$HL$15,'Ciclo Semaforico'!CB$30,N!$HC70:$HL70)+SUMIF(E!$HC$15:$HL$15,'Ciclo Semaforico'!CB$30,E!$HC70:$HL70)+SUMIF(O!$HC$15:$HL$15,'Ciclo Semaforico'!CB$30,O!$HC70:$HL70)),(SUMIF(S!$HC$15:$HL$15,'Ciclo Semaforico'!CB$30,S!$HC70:$HL70)+SUMIF(N!$HC$15:$HL$15,'Ciclo Semaforico'!CB$30,N!$HC70:$HL70)+SUMIF(E!$HC$15:$HL$15,'Ciclo Semaforico'!CB$30,E!$HC70:$HL70)+SUMIF(O!$HC$15:$HL$15,'Ciclo Semaforico'!CB$30,O!$HC70:$HL70))*CB$31))</f>
        <v>0</v>
      </c>
      <c r="CC95" s="245">
        <f>IF(CC$32="",IF(CC$31="",(SUMIF(S!$HC$15:$HL$15,'Ciclo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Semaforico'!CC$30,O!$HC70:$HL70))*CC$31),(SUMIF(S!$HC$15:$HL$15,'Ciclo Semaforico'!CC$32,S!$HC70:$HL70)+SUMIF(N!$HC$15:$HL$15,'Ciclo Semaforico'!CC$32,N!$HC70:$HL70)+SUMIF(E!$HC$15:$HL$15,'Ciclo Semaforico'!CC$32,E!$HC70:$HL70)+SUMIF(O!$HC$15:$HL$15,'Ciclo Semaforico'!CC$32,O!$HC70:$HL70))-IF(CC$31="",(SUMIF(S!$HC$15:$HL$15,'Ciclo Semaforico'!CC$30,S!$HC70:$HL70)+SUMIF(N!$HC$15:$HL$15,'Ciclo Semaforico'!CC$30,N!$HC70:$HL70)+SUMIF(E!$HC$15:$HL$15,'Ciclo Semaforico'!CC$30,E!$HC70:$HL70)+SUMIF(O!$HC$15:$HL$15,'Ciclo Semaforico'!CC$30,O!$HC70:$HL70)),(SUMIF(S!$HC$15:$HL$15,'Ciclo Semaforico'!CC$30,S!$HC70:$HL70)+SUMIF(N!$HC$15:$HL$15,'Ciclo Semaforico'!CC$30,N!$HC70:$HL70)+SUMIF(E!$HC$15:$HL$15,'Ciclo Semaforico'!CC$30,E!$HC70:$HL70)+SUMIF(O!$HC$15:$HL$15,'Ciclo Semaforico'!CC$30,O!$HC70:$HL70))*CC$31))</f>
        <v>0</v>
      </c>
      <c r="CD95" s="245">
        <f>IF(CD$32="",IF(CD$31="",(SUMIF(S!$HC$15:$HL$15,'Ciclo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Semaforico'!CD$30,O!$HC70:$HL70))*CD$31),(SUMIF(S!$HC$15:$HL$15,'Ciclo Semaforico'!CD$32,S!$HC70:$HL70)+SUMIF(N!$HC$15:$HL$15,'Ciclo Semaforico'!CD$32,N!$HC70:$HL70)+SUMIF(E!$HC$15:$HL$15,'Ciclo Semaforico'!CD$32,E!$HC70:$HL70)+SUMIF(O!$HC$15:$HL$15,'Ciclo Semaforico'!CD$32,O!$HC70:$HL70))-IF(CD$31="",(SUMIF(S!$HC$15:$HL$15,'Ciclo Semaforico'!CD$30,S!$HC70:$HL70)+SUMIF(N!$HC$15:$HL$15,'Ciclo Semaforico'!CD$30,N!$HC70:$HL70)+SUMIF(E!$HC$15:$HL$15,'Ciclo Semaforico'!CD$30,E!$HC70:$HL70)+SUMIF(O!$HC$15:$HL$15,'Ciclo Semaforico'!CD$30,O!$HC70:$HL70)),(SUMIF(S!$HC$15:$HL$15,'Ciclo Semaforico'!CD$30,S!$HC70:$HL70)+SUMIF(N!$HC$15:$HL$15,'Ciclo Semaforico'!CD$30,N!$HC70:$HL70)+SUMIF(E!$HC$15:$HL$15,'Ciclo Semaforico'!CD$30,E!$HC70:$HL70)+SUMIF(O!$HC$15:$HL$15,'Ciclo Semaforico'!CD$30,O!$HC70:$HL70))*CD$31))</f>
        <v>0</v>
      </c>
      <c r="CE95" s="245">
        <f>IF(CE$32="",IF(CE$31="",(SUMIF(S!$HC$15:$HL$15,'Ciclo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Semaforico'!CE$30,O!$HC70:$HL70))*CE$31),(SUMIF(S!$HC$15:$HL$15,'Ciclo Semaforico'!CE$32,S!$HC70:$HL70)+SUMIF(N!$HC$15:$HL$15,'Ciclo Semaforico'!CE$32,N!$HC70:$HL70)+SUMIF(E!$HC$15:$HL$15,'Ciclo Semaforico'!CE$32,E!$HC70:$HL70)+SUMIF(O!$HC$15:$HL$15,'Ciclo Semaforico'!CE$32,O!$HC70:$HL70))-IF(CE$31="",(SUMIF(S!$HC$15:$HL$15,'Ciclo Semaforico'!CE$30,S!$HC70:$HL70)+SUMIF(N!$HC$15:$HL$15,'Ciclo Semaforico'!CE$30,N!$HC70:$HL70)+SUMIF(E!$HC$15:$HL$15,'Ciclo Semaforico'!CE$30,E!$HC70:$HL70)+SUMIF(O!$HC$15:$HL$15,'Ciclo Semaforico'!CE$30,O!$HC70:$HL70)),(SUMIF(S!$HC$15:$HL$15,'Ciclo Semaforico'!CE$30,S!$HC70:$HL70)+SUMIF(N!$HC$15:$HL$15,'Ciclo Semaforico'!CE$30,N!$HC70:$HL70)+SUMIF(E!$HC$15:$HL$15,'Ciclo Semaforico'!CE$30,E!$HC70:$HL70)+SUMIF(O!$HC$15:$HL$15,'Ciclo Semaforico'!CE$30,O!$HC70:$HL70))*CE$31))</f>
        <v>0</v>
      </c>
      <c r="CF95" s="245">
        <f>IF(CF$32="",IF(CF$31="",(SUMIF(S!$HC$15:$HL$15,'Ciclo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Semaforico'!CF$30,O!$HC70:$HL70))*CF$31),(SUMIF(S!$HC$15:$HL$15,'Ciclo Semaforico'!CF$32,S!$HC70:$HL70)+SUMIF(N!$HC$15:$HL$15,'Ciclo Semaforico'!CF$32,N!$HC70:$HL70)+SUMIF(E!$HC$15:$HL$15,'Ciclo Semaforico'!CF$32,E!$HC70:$HL70)+SUMIF(O!$HC$15:$HL$15,'Ciclo Semaforico'!CF$32,O!$HC70:$HL70))-IF(CF$31="",(SUMIF(S!$HC$15:$HL$15,'Ciclo Semaforico'!CF$30,S!$HC70:$HL70)+SUMIF(N!$HC$15:$HL$15,'Ciclo Semaforico'!CF$30,N!$HC70:$HL70)+SUMIF(E!$HC$15:$HL$15,'Ciclo Semaforico'!CF$30,E!$HC70:$HL70)+SUMIF(O!$HC$15:$HL$15,'Ciclo Semaforico'!CF$30,O!$HC70:$HL70)),(SUMIF(S!$HC$15:$HL$15,'Ciclo Semaforico'!CF$30,S!$HC70:$HL70)+SUMIF(N!$HC$15:$HL$15,'Ciclo Semaforico'!CF$30,N!$HC70:$HL70)+SUMIF(E!$HC$15:$HL$15,'Ciclo Semaforico'!CF$30,E!$HC70:$HL70)+SUMIF(O!$HC$15:$HL$15,'Ciclo Semaforico'!CF$30,O!$HC70:$HL70))*CF$31))</f>
        <v>0</v>
      </c>
      <c r="CG95" s="245">
        <f>IF(CG$32="",IF(CG$31="",(SUMIF(S!$HC$15:$HL$15,'Ciclo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Semaforico'!CG$30,O!$HC70:$HL70))*CG$31),(SUMIF(S!$HC$15:$HL$15,'Ciclo Semaforico'!CG$32,S!$HC70:$HL70)+SUMIF(N!$HC$15:$HL$15,'Ciclo Semaforico'!CG$32,N!$HC70:$HL70)+SUMIF(E!$HC$15:$HL$15,'Ciclo Semaforico'!CG$32,E!$HC70:$HL70)+SUMIF(O!$HC$15:$HL$15,'Ciclo Semaforico'!CG$32,O!$HC70:$HL70))-IF(CG$31="",(SUMIF(S!$HC$15:$HL$15,'Ciclo Semaforico'!CG$30,S!$HC70:$HL70)+SUMIF(N!$HC$15:$HL$15,'Ciclo Semaforico'!CG$30,N!$HC70:$HL70)+SUMIF(E!$HC$15:$HL$15,'Ciclo Semaforico'!CG$30,E!$HC70:$HL70)+SUMIF(O!$HC$15:$HL$15,'Ciclo Semaforico'!CG$30,O!$HC70:$HL70)),(SUMIF(S!$HC$15:$HL$15,'Ciclo Semaforico'!CG$30,S!$HC70:$HL70)+SUMIF(N!$HC$15:$HL$15,'Ciclo Semaforico'!CG$30,N!$HC70:$HL70)+SUMIF(E!$HC$15:$HL$15,'Ciclo Semaforico'!CG$30,E!$HC70:$HL70)+SUMIF(O!$HC$15:$HL$15,'Ciclo Semaforico'!CG$30,O!$HC70:$HL70))*CG$31))</f>
        <v>0</v>
      </c>
      <c r="CH95" s="246">
        <f>IF(CH$32="",IF(CH$31="",(SUMIF(S!$HC$15:$HL$15,'Ciclo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Semaforico'!CH$30,O!$HC70:$HL70))*CH$31),(SUMIF(S!$HC$15:$HL$15,'Ciclo Semaforico'!CH$32,S!$HC70:$HL70)+SUMIF(N!$HC$15:$HL$15,'Ciclo Semaforico'!CH$32,N!$HC70:$HL70)+SUMIF(E!$HC$15:$HL$15,'Ciclo Semaforico'!CH$32,E!$HC70:$HL70)+SUMIF(O!$HC$15:$HL$15,'Ciclo Semaforico'!CH$32,O!$HC70:$HL70))-IF(CH$31="",(SUMIF(S!$HC$15:$HL$15,'Ciclo Semaforico'!CH$30,S!$HC70:$HL70)+SUMIF(N!$HC$15:$HL$15,'Ciclo Semaforico'!CH$30,N!$HC70:$HL70)+SUMIF(E!$HC$15:$HL$15,'Ciclo Semaforico'!CH$30,E!$HC70:$HL70)+SUMIF(O!$HC$15:$HL$15,'Ciclo Semaforico'!CH$30,O!$HC70:$HL70)),(SUMIF(S!$HC$15:$HL$15,'Ciclo Semaforico'!CH$30,S!$HC70:$HL70)+SUMIF(N!$HC$15:$HL$15,'Ciclo Semaforico'!CH$30,N!$HC70:$HL70)+SUMIF(E!$HC$15:$HL$15,'Ciclo Semaforico'!CH$30,E!$HC70:$HL70)+SUMIF(O!$HC$15:$HL$15,'Ciclo Semaforico'!CH$30,O!$HC70:$HL70))*CH$31))</f>
        <v>0</v>
      </c>
      <c r="CI95" s="244">
        <f t="shared" si="208"/>
        <v>0</v>
      </c>
      <c r="CJ95" s="245">
        <f t="shared" si="209"/>
        <v>0</v>
      </c>
      <c r="CK95" s="245">
        <f t="shared" si="210"/>
        <v>0</v>
      </c>
      <c r="CL95" s="245">
        <f t="shared" si="211"/>
        <v>0</v>
      </c>
      <c r="CM95" s="245" t="e">
        <f t="shared" si="212"/>
        <v>#REF!</v>
      </c>
      <c r="CN95" s="245">
        <f t="shared" si="213"/>
        <v>0</v>
      </c>
      <c r="CO95" s="245">
        <f t="shared" si="214"/>
        <v>0</v>
      </c>
      <c r="CP95" s="245">
        <f t="shared" si="215"/>
        <v>0</v>
      </c>
      <c r="CQ95" s="245">
        <f t="shared" si="216"/>
        <v>0</v>
      </c>
      <c r="CR95" s="245">
        <f t="shared" si="217"/>
        <v>0</v>
      </c>
      <c r="CS95" s="245">
        <f t="shared" si="218"/>
        <v>0</v>
      </c>
      <c r="CT95" s="246">
        <f t="shared" si="219"/>
        <v>0</v>
      </c>
      <c r="CU95" s="244">
        <f t="shared" si="220"/>
        <v>0</v>
      </c>
      <c r="CV95" s="245">
        <f t="shared" si="221"/>
        <v>0</v>
      </c>
      <c r="CW95" s="245">
        <f t="shared" si="222"/>
        <v>0</v>
      </c>
      <c r="CX95" s="245">
        <f t="shared" si="223"/>
        <v>0</v>
      </c>
      <c r="CY95" s="245">
        <f t="shared" si="224"/>
        <v>0</v>
      </c>
      <c r="CZ95" s="245">
        <f t="shared" si="225"/>
        <v>0</v>
      </c>
      <c r="DA95" s="245">
        <f t="shared" si="226"/>
        <v>0</v>
      </c>
      <c r="DB95" s="245">
        <f t="shared" si="227"/>
        <v>0</v>
      </c>
      <c r="DC95" s="245">
        <f t="shared" si="228"/>
        <v>0</v>
      </c>
      <c r="DD95" s="245">
        <f t="shared" si="229"/>
        <v>0</v>
      </c>
      <c r="DE95" s="245">
        <f t="shared" si="230"/>
        <v>0</v>
      </c>
      <c r="DF95" s="246">
        <f t="shared" si="231"/>
        <v>0</v>
      </c>
      <c r="DG95" s="244" t="e">
        <f t="shared" si="232"/>
        <v>#REF!</v>
      </c>
      <c r="DH95" s="245" t="e">
        <f t="shared" si="233"/>
        <v>#REF!</v>
      </c>
      <c r="DI95" s="245" t="e">
        <f t="shared" si="234"/>
        <v>#REF!</v>
      </c>
      <c r="DJ95" s="245" t="e">
        <f t="shared" si="235"/>
        <v>#REF!</v>
      </c>
      <c r="DK95" s="245" t="e">
        <f t="shared" si="236"/>
        <v>#REF!</v>
      </c>
      <c r="DL95" s="245" t="e">
        <f t="shared" si="237"/>
        <v>#REF!</v>
      </c>
      <c r="DM95" s="245">
        <f t="shared" si="238"/>
        <v>0</v>
      </c>
      <c r="DN95" s="245">
        <f t="shared" si="239"/>
        <v>0</v>
      </c>
      <c r="DO95" s="245">
        <f t="shared" si="240"/>
        <v>0</v>
      </c>
      <c r="DP95" s="245">
        <f t="shared" si="241"/>
        <v>0</v>
      </c>
      <c r="DQ95" s="245">
        <f t="shared" si="242"/>
        <v>0</v>
      </c>
      <c r="DR95" s="246">
        <f t="shared" si="243"/>
        <v>0</v>
      </c>
      <c r="DS95" s="244">
        <f t="shared" si="244"/>
        <v>0</v>
      </c>
      <c r="DT95" s="245">
        <f t="shared" si="245"/>
        <v>0</v>
      </c>
      <c r="DU95" s="245">
        <f t="shared" si="246"/>
        <v>0</v>
      </c>
      <c r="DV95" s="245">
        <f t="shared" si="247"/>
        <v>0</v>
      </c>
      <c r="DW95" s="245">
        <f t="shared" si="248"/>
        <v>0</v>
      </c>
      <c r="DX95" s="245">
        <f t="shared" si="249"/>
        <v>0</v>
      </c>
      <c r="DY95" s="245">
        <f t="shared" si="250"/>
        <v>0</v>
      </c>
      <c r="DZ95" s="245">
        <f t="shared" si="251"/>
        <v>0</v>
      </c>
      <c r="EA95" s="245">
        <f t="shared" si="252"/>
        <v>0</v>
      </c>
      <c r="EB95" s="245">
        <f t="shared" si="253"/>
        <v>0</v>
      </c>
      <c r="EC95" s="245">
        <f t="shared" si="254"/>
        <v>0</v>
      </c>
      <c r="ED95" s="246">
        <f t="shared" si="255"/>
        <v>0</v>
      </c>
      <c r="EE95" s="244">
        <f t="shared" si="256"/>
        <v>0</v>
      </c>
      <c r="EF95" s="245">
        <f t="shared" si="257"/>
        <v>0</v>
      </c>
      <c r="EG95" s="245">
        <f t="shared" si="258"/>
        <v>0</v>
      </c>
      <c r="EH95" s="245">
        <f t="shared" si="259"/>
        <v>0</v>
      </c>
      <c r="EI95" s="245">
        <f t="shared" si="260"/>
        <v>0</v>
      </c>
      <c r="EJ95" s="245">
        <f t="shared" si="261"/>
        <v>0</v>
      </c>
      <c r="EK95" s="245">
        <f t="shared" si="262"/>
        <v>0</v>
      </c>
      <c r="EL95" s="245">
        <f t="shared" si="263"/>
        <v>0</v>
      </c>
      <c r="EM95" s="245">
        <f t="shared" si="264"/>
        <v>0</v>
      </c>
      <c r="EN95" s="245">
        <f t="shared" si="265"/>
        <v>0</v>
      </c>
      <c r="EO95" s="245">
        <f t="shared" si="266"/>
        <v>0</v>
      </c>
      <c r="EP95" s="246">
        <f t="shared" si="267"/>
        <v>0</v>
      </c>
      <c r="EQ95" s="255">
        <f t="shared" si="268"/>
        <v>0</v>
      </c>
      <c r="ER95" s="256">
        <f t="shared" si="269"/>
        <v>0</v>
      </c>
      <c r="ES95" s="256">
        <f t="shared" si="270"/>
        <v>0</v>
      </c>
      <c r="ET95" s="256">
        <f t="shared" si="271"/>
        <v>0</v>
      </c>
      <c r="EU95" s="256" t="e">
        <f t="shared" si="272"/>
        <v>#REF!</v>
      </c>
      <c r="EV95" s="256">
        <f t="shared" si="273"/>
        <v>0</v>
      </c>
      <c r="EW95" s="256">
        <f t="shared" si="274"/>
        <v>0</v>
      </c>
      <c r="EX95" s="256" t="str">
        <f t="shared" si="275"/>
        <v/>
      </c>
      <c r="EY95" s="256" t="str">
        <f t="shared" si="276"/>
        <v/>
      </c>
      <c r="EZ95" s="256" t="str">
        <f t="shared" si="277"/>
        <v/>
      </c>
      <c r="FA95" s="256" t="str">
        <f t="shared" si="278"/>
        <v/>
      </c>
      <c r="FB95" s="257" t="str">
        <f t="shared" si="279"/>
        <v/>
      </c>
      <c r="FC95" s="255">
        <f t="shared" si="280"/>
        <v>0</v>
      </c>
      <c r="FD95" s="256" t="str">
        <f t="shared" si="281"/>
        <v/>
      </c>
      <c r="FE95" s="256" t="str">
        <f t="shared" si="282"/>
        <v/>
      </c>
      <c r="FF95" s="256" t="str">
        <f t="shared" si="283"/>
        <v/>
      </c>
      <c r="FG95" s="256" t="str">
        <f t="shared" si="284"/>
        <v/>
      </c>
      <c r="FH95" s="256" t="str">
        <f t="shared" si="285"/>
        <v/>
      </c>
      <c r="FI95" s="256" t="str">
        <f t="shared" si="286"/>
        <v/>
      </c>
      <c r="FJ95" s="256" t="str">
        <f t="shared" si="287"/>
        <v/>
      </c>
      <c r="FK95" s="256" t="str">
        <f t="shared" si="288"/>
        <v/>
      </c>
      <c r="FL95" s="256" t="str">
        <f t="shared" si="289"/>
        <v/>
      </c>
      <c r="FM95" s="256" t="str">
        <f t="shared" si="290"/>
        <v/>
      </c>
      <c r="FN95" s="257" t="str">
        <f t="shared" si="291"/>
        <v/>
      </c>
      <c r="FO95" s="255" t="e">
        <f t="shared" si="292"/>
        <v>#REF!</v>
      </c>
      <c r="FP95" s="256" t="e">
        <f t="shared" si="293"/>
        <v>#REF!</v>
      </c>
      <c r="FQ95" s="256" t="e">
        <f t="shared" si="294"/>
        <v>#REF!</v>
      </c>
      <c r="FR95" s="256" t="e">
        <f t="shared" si="295"/>
        <v>#REF!</v>
      </c>
      <c r="FS95" s="256" t="e">
        <f t="shared" si="296"/>
        <v>#REF!</v>
      </c>
      <c r="FT95" s="256" t="e">
        <f t="shared" si="297"/>
        <v>#REF!</v>
      </c>
      <c r="FU95" s="256" t="str">
        <f t="shared" si="298"/>
        <v/>
      </c>
      <c r="FV95" s="256" t="str">
        <f t="shared" si="299"/>
        <v/>
      </c>
      <c r="FW95" s="256" t="str">
        <f t="shared" si="300"/>
        <v/>
      </c>
      <c r="FX95" s="256" t="str">
        <f t="shared" si="301"/>
        <v/>
      </c>
      <c r="FY95" s="256" t="str">
        <f t="shared" si="302"/>
        <v/>
      </c>
      <c r="FZ95" s="257" t="str">
        <f t="shared" si="303"/>
        <v/>
      </c>
      <c r="GA95" s="255" t="str">
        <f t="shared" si="304"/>
        <v/>
      </c>
      <c r="GB95" s="256" t="str">
        <f t="shared" si="305"/>
        <v/>
      </c>
      <c r="GC95" s="256" t="str">
        <f t="shared" si="306"/>
        <v/>
      </c>
      <c r="GD95" s="256" t="str">
        <f t="shared" si="307"/>
        <v/>
      </c>
      <c r="GE95" s="256" t="str">
        <f t="shared" si="308"/>
        <v/>
      </c>
      <c r="GF95" s="256" t="str">
        <f t="shared" si="309"/>
        <v/>
      </c>
      <c r="GG95" s="256" t="str">
        <f t="shared" si="310"/>
        <v/>
      </c>
      <c r="GH95" s="256" t="str">
        <f t="shared" si="311"/>
        <v/>
      </c>
      <c r="GI95" s="256" t="str">
        <f t="shared" si="312"/>
        <v/>
      </c>
      <c r="GJ95" s="256" t="str">
        <f t="shared" si="313"/>
        <v/>
      </c>
      <c r="GK95" s="256" t="str">
        <f t="shared" si="314"/>
        <v/>
      </c>
      <c r="GL95" s="257" t="str">
        <f t="shared" si="315"/>
        <v/>
      </c>
      <c r="GM95" s="255" t="str">
        <f t="shared" si="316"/>
        <v/>
      </c>
      <c r="GN95" s="256" t="str">
        <f t="shared" si="317"/>
        <v/>
      </c>
      <c r="GO95" s="256" t="str">
        <f t="shared" si="318"/>
        <v/>
      </c>
      <c r="GP95" s="256" t="str">
        <f t="shared" si="319"/>
        <v/>
      </c>
      <c r="GQ95" s="256" t="str">
        <f t="shared" si="320"/>
        <v/>
      </c>
      <c r="GR95" s="256" t="str">
        <f t="shared" si="321"/>
        <v/>
      </c>
      <c r="GS95" s="256" t="str">
        <f t="shared" si="322"/>
        <v/>
      </c>
      <c r="GT95" s="256" t="str">
        <f t="shared" si="323"/>
        <v/>
      </c>
      <c r="GU95" s="256" t="str">
        <f t="shared" si="324"/>
        <v/>
      </c>
      <c r="GV95" s="256" t="str">
        <f t="shared" si="325"/>
        <v/>
      </c>
      <c r="GW95" s="256" t="str">
        <f t="shared" si="326"/>
        <v/>
      </c>
      <c r="GX95" s="257" t="str">
        <f t="shared" si="327"/>
        <v/>
      </c>
      <c r="GY95" s="252">
        <f t="shared" si="332"/>
        <v>0</v>
      </c>
      <c r="GZ95" s="253" t="e">
        <f t="shared" si="332"/>
        <v>#REF!</v>
      </c>
      <c r="HA95" s="253">
        <f t="shared" si="332"/>
        <v>0</v>
      </c>
      <c r="HB95" s="253">
        <f t="shared" si="332"/>
        <v>0</v>
      </c>
      <c r="HC95" s="253">
        <f t="shared" si="332"/>
        <v>0</v>
      </c>
      <c r="HD95" s="253">
        <f t="shared" si="332"/>
        <v>0</v>
      </c>
      <c r="HE95" s="253">
        <f t="shared" si="332"/>
        <v>0</v>
      </c>
      <c r="HF95" s="254">
        <f t="shared" si="332"/>
        <v>0</v>
      </c>
      <c r="HG95" s="252">
        <f t="shared" si="333"/>
        <v>0</v>
      </c>
      <c r="HH95" s="253">
        <f t="shared" si="333"/>
        <v>0</v>
      </c>
      <c r="HI95" s="253">
        <f t="shared" si="333"/>
        <v>0</v>
      </c>
      <c r="HJ95" s="253">
        <f t="shared" si="333"/>
        <v>0</v>
      </c>
      <c r="HK95" s="253">
        <f t="shared" si="333"/>
        <v>0</v>
      </c>
      <c r="HL95" s="253">
        <f t="shared" si="333"/>
        <v>0</v>
      </c>
      <c r="HM95" s="253">
        <f t="shared" si="333"/>
        <v>0</v>
      </c>
      <c r="HN95" s="254">
        <f t="shared" si="333"/>
        <v>0</v>
      </c>
      <c r="HO95" s="252" t="e">
        <f t="shared" si="334"/>
        <v>#REF!</v>
      </c>
      <c r="HP95" s="253" t="e">
        <f t="shared" si="334"/>
        <v>#REF!</v>
      </c>
      <c r="HQ95" s="253">
        <f t="shared" si="334"/>
        <v>0</v>
      </c>
      <c r="HR95" s="253">
        <f t="shared" si="334"/>
        <v>0</v>
      </c>
      <c r="HS95" s="253">
        <f t="shared" si="334"/>
        <v>0</v>
      </c>
      <c r="HT95" s="253">
        <f t="shared" si="334"/>
        <v>0</v>
      </c>
      <c r="HU95" s="253">
        <f t="shared" si="334"/>
        <v>0</v>
      </c>
      <c r="HV95" s="254">
        <f t="shared" si="334"/>
        <v>0</v>
      </c>
      <c r="HW95" s="252">
        <f t="shared" si="335"/>
        <v>0</v>
      </c>
      <c r="HX95" s="253">
        <f t="shared" si="335"/>
        <v>0</v>
      </c>
      <c r="HY95" s="253">
        <f t="shared" si="335"/>
        <v>0</v>
      </c>
      <c r="HZ95" s="253">
        <f t="shared" si="335"/>
        <v>0</v>
      </c>
      <c r="IA95" s="253">
        <f t="shared" si="335"/>
        <v>0</v>
      </c>
      <c r="IB95" s="253">
        <f t="shared" si="335"/>
        <v>0</v>
      </c>
      <c r="IC95" s="253">
        <f t="shared" si="335"/>
        <v>0</v>
      </c>
      <c r="ID95" s="254">
        <f t="shared" si="335"/>
        <v>0</v>
      </c>
      <c r="IE95" s="252">
        <f t="shared" si="336"/>
        <v>0</v>
      </c>
      <c r="IF95" s="253">
        <f t="shared" si="336"/>
        <v>0</v>
      </c>
      <c r="IG95" s="253">
        <f t="shared" si="336"/>
        <v>0</v>
      </c>
      <c r="IH95" s="253">
        <f t="shared" si="336"/>
        <v>0</v>
      </c>
      <c r="II95" s="253">
        <f t="shared" si="336"/>
        <v>0</v>
      </c>
      <c r="IJ95" s="253">
        <f t="shared" si="336"/>
        <v>0</v>
      </c>
      <c r="IK95" s="253">
        <f t="shared" si="336"/>
        <v>0</v>
      </c>
      <c r="IL95" s="254">
        <f t="shared" si="336"/>
        <v>0</v>
      </c>
      <c r="IM95" s="255" t="e">
        <f t="shared" si="203"/>
        <v>#REF!</v>
      </c>
      <c r="IN95" s="256">
        <f t="shared" si="204"/>
        <v>0</v>
      </c>
      <c r="IO95" s="256" t="e">
        <f t="shared" si="205"/>
        <v>#REF!</v>
      </c>
      <c r="IP95" s="256">
        <f t="shared" si="206"/>
        <v>0</v>
      </c>
      <c r="IQ95" s="257">
        <f t="shared" si="207"/>
        <v>0</v>
      </c>
      <c r="IR95" s="404" t="e">
        <f t="shared" si="195"/>
        <v>#REF!</v>
      </c>
      <c r="IS95" s="250">
        <f t="shared" si="202"/>
        <v>15</v>
      </c>
      <c r="IT95" s="258" t="e">
        <f t="shared" si="328"/>
        <v>#REF!</v>
      </c>
      <c r="IU95" s="664">
        <v>2400</v>
      </c>
      <c r="IV95" s="409">
        <v>4</v>
      </c>
      <c r="IW95" s="648" t="s">
        <v>233</v>
      </c>
      <c r="IX95" s="649" t="e">
        <f t="shared" si="196"/>
        <v>#REF!</v>
      </c>
      <c r="IY95" s="650" t="e">
        <f t="shared" si="329"/>
        <v>#REF!</v>
      </c>
      <c r="IZ95" s="651">
        <v>3</v>
      </c>
      <c r="JA95" s="652">
        <v>2</v>
      </c>
      <c r="JB95" s="650" t="e">
        <f t="shared" si="330"/>
        <v>#REF!</v>
      </c>
      <c r="JC95" s="651">
        <f t="shared" si="338"/>
        <v>3</v>
      </c>
      <c r="JD95" s="652">
        <f t="shared" si="338"/>
        <v>2</v>
      </c>
      <c r="JE95" s="653" t="e">
        <f t="shared" si="331"/>
        <v>#REF!</v>
      </c>
      <c r="JF95" s="654">
        <v>3</v>
      </c>
      <c r="JG95" s="652">
        <v>2</v>
      </c>
      <c r="JH95" s="653"/>
      <c r="JI95" s="654"/>
      <c r="JJ95" s="655"/>
      <c r="JK95" s="418"/>
      <c r="JL95" s="419"/>
      <c r="JM95" s="420"/>
      <c r="JN95" s="662">
        <v>1</v>
      </c>
      <c r="JO95" s="662">
        <v>1.4</v>
      </c>
      <c r="JP95" s="662">
        <v>1</v>
      </c>
      <c r="JQ95" s="662">
        <v>1</v>
      </c>
      <c r="JR95" s="663">
        <v>1</v>
      </c>
      <c r="JS95" s="658" t="e">
        <f t="shared" si="201"/>
        <v>#REF!</v>
      </c>
    </row>
    <row r="96" spans="25:279" ht="20.100000000000001" hidden="1" customHeight="1">
      <c r="Y96" s="380" t="e">
        <f>N!IK71</f>
        <v>#REF!</v>
      </c>
      <c r="Z96" s="377" t="s">
        <v>53</v>
      </c>
      <c r="AA96" s="244">
        <f>IF(AA$32="",IF(AA$31="",(SUMIF(S!$HC$15:$HL$15,'Ciclo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Semaforico'!AA$30,O!$HC71:$HL71))*AA$31),(SUMIF(S!$HC$15:$HL$15,'Ciclo Semaforico'!AA$32,S!$HC71:$HL71)+SUMIF(N!$HC$15:$HL$15,'Ciclo Semaforico'!AA$32,N!$HC71:$HL71)+SUMIF(E!$HC$15:$HL$15,'Ciclo Semaforico'!AA$32,E!$HC71:$HL71)+SUMIF(O!$HC$15:$HL$15,'Ciclo Semaforico'!AA$32,O!$HC71:$HL71))-IF(AA$31="",(SUMIF(S!$HC$15:$HL$15,'Ciclo Semaforico'!AA$30,S!$HC71:$HL71)+SUMIF(N!$HC$15:$HL$15,'Ciclo Semaforico'!AA$30,N!$HC71:$HL71)+SUMIF(E!$HC$15:$HL$15,'Ciclo Semaforico'!AA$30,E!$HC71:$HL71)+SUMIF(O!$HC$15:$HL$15,'Ciclo Semaforico'!AA$30,O!$HC71:$HL71)),(SUMIF(S!$HC$15:$HL$15,'Ciclo Semaforico'!AA$30,S!$HC71:$HL71)+SUMIF(N!$HC$15:$HL$15,'Ciclo Semaforico'!AA$30,N!$HC71:$HL71)+SUMIF(E!$HC$15:$HL$15,'Ciclo Semaforico'!AA$30,E!$HC71:$HL71)+SUMIF(O!$HC$15:$HL$15,'Ciclo Semaforico'!AA$30,O!$HC71:$HL71))*AA$31))</f>
        <v>0</v>
      </c>
      <c r="AB96" s="245">
        <f>IF(AB$32="",IF(AB$31="",(SUMIF(S!$HC$15:$HL$15,'Ciclo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Semaforico'!AB$30,O!$HC71:$HL71))*AB$31),(SUMIF(S!$HC$15:$HL$15,'Ciclo Semaforico'!AB$32,S!$HC71:$HL71)+SUMIF(N!$HC$15:$HL$15,'Ciclo Semaforico'!AB$32,N!$HC71:$HL71)+SUMIF(E!$HC$15:$HL$15,'Ciclo Semaforico'!AB$32,E!$HC71:$HL71)+SUMIF(O!$HC$15:$HL$15,'Ciclo Semaforico'!AB$32,O!$HC71:$HL71))-IF(AB$31="",(SUMIF(S!$HC$15:$HL$15,'Ciclo Semaforico'!AB$30,S!$HC71:$HL71)+SUMIF(N!$HC$15:$HL$15,'Ciclo Semaforico'!AB$30,N!$HC71:$HL71)+SUMIF(E!$HC$15:$HL$15,'Ciclo Semaforico'!AB$30,E!$HC71:$HL71)+SUMIF(O!$HC$15:$HL$15,'Ciclo Semaforico'!AB$30,O!$HC71:$HL71)),(SUMIF(S!$HC$15:$HL$15,'Ciclo Semaforico'!AB$30,S!$HC71:$HL71)+SUMIF(N!$HC$15:$HL$15,'Ciclo Semaforico'!AB$30,N!$HC71:$HL71)+SUMIF(E!$HC$15:$HL$15,'Ciclo Semaforico'!AB$30,E!$HC71:$HL71)+SUMIF(O!$HC$15:$HL$15,'Ciclo Semaforico'!AB$30,O!$HC71:$HL71))*AB$31))</f>
        <v>0</v>
      </c>
      <c r="AC96" s="245">
        <f>IF(AC$32="",IF(AC$31="",(SUMIF(S!$HC$15:$HL$15,'Ciclo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Semaforico'!AC$30,O!$HC71:$HL71))*AC$31),(SUMIF(S!$HC$15:$HL$15,'Ciclo Semaforico'!AC$32,S!$HC71:$HL71)+SUMIF(N!$HC$15:$HL$15,'Ciclo Semaforico'!AC$32,N!$HC71:$HL71)+SUMIF(E!$HC$15:$HL$15,'Ciclo Semaforico'!AC$32,E!$HC71:$HL71)+SUMIF(O!$HC$15:$HL$15,'Ciclo Semaforico'!AC$32,O!$HC71:$HL71))-IF(AC$31="",(SUMIF(S!$HC$15:$HL$15,'Ciclo Semaforico'!AC$30,S!$HC71:$HL71)+SUMIF(N!$HC$15:$HL$15,'Ciclo Semaforico'!AC$30,N!$HC71:$HL71)+SUMIF(E!$HC$15:$HL$15,'Ciclo Semaforico'!AC$30,E!$HC71:$HL71)+SUMIF(O!$HC$15:$HL$15,'Ciclo Semaforico'!AC$30,O!$HC71:$HL71)),(SUMIF(S!$HC$15:$HL$15,'Ciclo Semaforico'!AC$30,S!$HC71:$HL71)+SUMIF(N!$HC$15:$HL$15,'Ciclo Semaforico'!AC$30,N!$HC71:$HL71)+SUMIF(E!$HC$15:$HL$15,'Ciclo Semaforico'!AC$30,E!$HC71:$HL71)+SUMIF(O!$HC$15:$HL$15,'Ciclo Semaforico'!AC$30,O!$HC71:$HL71))*AC$31))</f>
        <v>0</v>
      </c>
      <c r="AD96" s="245">
        <f>IF(AD$32="",IF(AD$31="",(SUMIF(S!$HC$15:$HL$15,'Ciclo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Semaforico'!AD$30,O!$HC71:$HL71))*AD$31),(SUMIF(S!$HC$15:$HL$15,'Ciclo Semaforico'!AD$32,S!$HC71:$HL71)+SUMIF(N!$HC$15:$HL$15,'Ciclo Semaforico'!AD$32,N!$HC71:$HL71)+SUMIF(E!$HC$15:$HL$15,'Ciclo Semaforico'!AD$32,E!$HC71:$HL71)+SUMIF(O!$HC$15:$HL$15,'Ciclo Semaforico'!AD$32,O!$HC71:$HL71))-IF(AD$31="",(SUMIF(S!$HC$15:$HL$15,'Ciclo Semaforico'!AD$30,S!$HC71:$HL71)+SUMIF(N!$HC$15:$HL$15,'Ciclo Semaforico'!AD$30,N!$HC71:$HL71)+SUMIF(E!$HC$15:$HL$15,'Ciclo Semaforico'!AD$30,E!$HC71:$HL71)+SUMIF(O!$HC$15:$HL$15,'Ciclo Semaforico'!AD$30,O!$HC71:$HL71)),(SUMIF(S!$HC$15:$HL$15,'Ciclo Semaforico'!AD$30,S!$HC71:$HL71)+SUMIF(N!$HC$15:$HL$15,'Ciclo Semaforico'!AD$30,N!$HC71:$HL71)+SUMIF(E!$HC$15:$HL$15,'Ciclo Semaforico'!AD$30,E!$HC71:$HL71)+SUMIF(O!$HC$15:$HL$15,'Ciclo Semaforico'!AD$30,O!$HC71:$HL71))*AD$31))</f>
        <v>0</v>
      </c>
      <c r="AE96" s="245" t="e">
        <f>IF(AE$32="",IF(AE$31="",(SUMIF(S!$HC$15:$HL$15,'Ciclo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Semaforico'!AE$30,O!$HC71:$HL71))*AE$31),(SUMIF(S!$HC$15:$HL$15,'Ciclo Semaforico'!AE$32,S!$HC71:$HL71)+SUMIF(N!$HC$15:$HL$15,'Ciclo Semaforico'!AE$32,N!$HC71:$HL71)+SUMIF(E!$HC$15:$HL$15,'Ciclo Semaforico'!AE$32,E!$HC71:$HL71)+SUMIF(O!$HC$15:$HL$15,'Ciclo Semaforico'!AE$32,O!$HC71:$HL71))-IF(AE$31="",(SUMIF(S!$HC$15:$HL$15,'Ciclo Semaforico'!AE$30,S!$HC71:$HL71)+SUMIF(N!$HC$15:$HL$15,'Ciclo Semaforico'!AE$30,N!$HC71:$HL71)+SUMIF(E!$HC$15:$HL$15,'Ciclo Semaforico'!AE$30,E!$HC71:$HL71)+SUMIF(O!$HC$15:$HL$15,'Ciclo Semaforico'!AE$30,O!$HC71:$HL71)),(SUMIF(S!$HC$15:$HL$15,'Ciclo Semaforico'!AE$30,S!$HC71:$HL71)+SUMIF(N!$HC$15:$HL$15,'Ciclo Semaforico'!AE$30,N!$HC71:$HL71)+SUMIF(E!$HC$15:$HL$15,'Ciclo Semaforico'!AE$30,E!$HC71:$HL71)+SUMIF(O!$HC$15:$HL$15,'Ciclo Semaforico'!AE$30,O!$HC71:$HL71))*AE$31))</f>
        <v>#REF!</v>
      </c>
      <c r="AF96" s="245">
        <f>IF(AF$32="",IF(AF$31="",(SUMIF(S!$HC$15:$HL$15,'Ciclo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Semaforico'!AF$30,O!$HC71:$HL71))*AF$31),(SUMIF(S!$HC$15:$HL$15,'Ciclo Semaforico'!AF$32,S!$HC71:$HL71)+SUMIF(N!$HC$15:$HL$15,'Ciclo Semaforico'!AF$32,N!$HC71:$HL71)+SUMIF(E!$HC$15:$HL$15,'Ciclo Semaforico'!AF$32,E!$HC71:$HL71)+SUMIF(O!$HC$15:$HL$15,'Ciclo Semaforico'!AF$32,O!$HC71:$HL71))-IF(AF$31="",(SUMIF(S!$HC$15:$HL$15,'Ciclo Semaforico'!AF$30,S!$HC71:$HL71)+SUMIF(N!$HC$15:$HL$15,'Ciclo Semaforico'!AF$30,N!$HC71:$HL71)+SUMIF(E!$HC$15:$HL$15,'Ciclo Semaforico'!AF$30,E!$HC71:$HL71)+SUMIF(O!$HC$15:$HL$15,'Ciclo Semaforico'!AF$30,O!$HC71:$HL71)),(SUMIF(S!$HC$15:$HL$15,'Ciclo Semaforico'!AF$30,S!$HC71:$HL71)+SUMIF(N!$HC$15:$HL$15,'Ciclo Semaforico'!AF$30,N!$HC71:$HL71)+SUMIF(E!$HC$15:$HL$15,'Ciclo Semaforico'!AF$30,E!$HC71:$HL71)+SUMIF(O!$HC$15:$HL$15,'Ciclo Semaforico'!AF$30,O!$HC71:$HL71))*AF$31))</f>
        <v>0</v>
      </c>
      <c r="AG96" s="245">
        <f>IF(AG$32="",IF(AG$31="",(SUMIF(S!$HC$15:$HL$15,'Ciclo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Semaforico'!AG$30,O!$HC71:$HL71))*AG$31),(SUMIF(S!$HC$15:$HL$15,'Ciclo Semaforico'!AG$32,S!$HC71:$HL71)+SUMIF(N!$HC$15:$HL$15,'Ciclo Semaforico'!AG$32,N!$HC71:$HL71)+SUMIF(E!$HC$15:$HL$15,'Ciclo Semaforico'!AG$32,E!$HC71:$HL71)+SUMIF(O!$HC$15:$HL$15,'Ciclo Semaforico'!AG$32,O!$HC71:$HL71))-IF(AG$31="",(SUMIF(S!$HC$15:$HL$15,'Ciclo Semaforico'!AG$30,S!$HC71:$HL71)+SUMIF(N!$HC$15:$HL$15,'Ciclo Semaforico'!AG$30,N!$HC71:$HL71)+SUMIF(E!$HC$15:$HL$15,'Ciclo Semaforico'!AG$30,E!$HC71:$HL71)+SUMIF(O!$HC$15:$HL$15,'Ciclo Semaforico'!AG$30,O!$HC71:$HL71)),(SUMIF(S!$HC$15:$HL$15,'Ciclo Semaforico'!AG$30,S!$HC71:$HL71)+SUMIF(N!$HC$15:$HL$15,'Ciclo Semaforico'!AG$30,N!$HC71:$HL71)+SUMIF(E!$HC$15:$HL$15,'Ciclo Semaforico'!AG$30,E!$HC71:$HL71)+SUMIF(O!$HC$15:$HL$15,'Ciclo Semaforico'!AG$30,O!$HC71:$HL71))*AG$31))</f>
        <v>0</v>
      </c>
      <c r="AH96" s="245">
        <f>IF(AH$32="",IF(AH$31="",(SUMIF(S!$HC$15:$HL$15,'Ciclo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Semaforico'!AH$30,O!$HC71:$HL71))*AH$31),(SUMIF(S!$HC$15:$HL$15,'Ciclo Semaforico'!AH$32,S!$HC71:$HL71)+SUMIF(N!$HC$15:$HL$15,'Ciclo Semaforico'!AH$32,N!$HC71:$HL71)+SUMIF(E!$HC$15:$HL$15,'Ciclo Semaforico'!AH$32,E!$HC71:$HL71)+SUMIF(O!$HC$15:$HL$15,'Ciclo Semaforico'!AH$32,O!$HC71:$HL71))-IF(AH$31="",(SUMIF(S!$HC$15:$HL$15,'Ciclo Semaforico'!AH$30,S!$HC71:$HL71)+SUMIF(N!$HC$15:$HL$15,'Ciclo Semaforico'!AH$30,N!$HC71:$HL71)+SUMIF(E!$HC$15:$HL$15,'Ciclo Semaforico'!AH$30,E!$HC71:$HL71)+SUMIF(O!$HC$15:$HL$15,'Ciclo Semaforico'!AH$30,O!$HC71:$HL71)),(SUMIF(S!$HC$15:$HL$15,'Ciclo Semaforico'!AH$30,S!$HC71:$HL71)+SUMIF(N!$HC$15:$HL$15,'Ciclo Semaforico'!AH$30,N!$HC71:$HL71)+SUMIF(E!$HC$15:$HL$15,'Ciclo Semaforico'!AH$30,E!$HC71:$HL71)+SUMIF(O!$HC$15:$HL$15,'Ciclo Semaforico'!AH$30,O!$HC71:$HL71))*AH$31))</f>
        <v>0</v>
      </c>
      <c r="AI96" s="245">
        <f>IF(AI$32="",IF(AI$31="",(SUMIF(S!$HC$15:$HL$15,'Ciclo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Semaforico'!AI$30,O!$HC71:$HL71))*AI$31),(SUMIF(S!$HC$15:$HL$15,'Ciclo Semaforico'!AI$32,S!$HC71:$HL71)+SUMIF(N!$HC$15:$HL$15,'Ciclo Semaforico'!AI$32,N!$HC71:$HL71)+SUMIF(E!$HC$15:$HL$15,'Ciclo Semaforico'!AI$32,E!$HC71:$HL71)+SUMIF(O!$HC$15:$HL$15,'Ciclo Semaforico'!AI$32,O!$HC71:$HL71))-IF(AI$31="",(SUMIF(S!$HC$15:$HL$15,'Ciclo Semaforico'!AI$30,S!$HC71:$HL71)+SUMIF(N!$HC$15:$HL$15,'Ciclo Semaforico'!AI$30,N!$HC71:$HL71)+SUMIF(E!$HC$15:$HL$15,'Ciclo Semaforico'!AI$30,E!$HC71:$HL71)+SUMIF(O!$HC$15:$HL$15,'Ciclo Semaforico'!AI$30,O!$HC71:$HL71)),(SUMIF(S!$HC$15:$HL$15,'Ciclo Semaforico'!AI$30,S!$HC71:$HL71)+SUMIF(N!$HC$15:$HL$15,'Ciclo Semaforico'!AI$30,N!$HC71:$HL71)+SUMIF(E!$HC$15:$HL$15,'Ciclo Semaforico'!AI$30,E!$HC71:$HL71)+SUMIF(O!$HC$15:$HL$15,'Ciclo Semaforico'!AI$30,O!$HC71:$HL71))*AI$31))</f>
        <v>0</v>
      </c>
      <c r="AJ96" s="245">
        <f>IF(AJ$32="",IF(AJ$31="",(SUMIF(S!$HC$15:$HL$15,'Ciclo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Semaforico'!AJ$30,O!$HC71:$HL71))*AJ$31),(SUMIF(S!$HC$15:$HL$15,'Ciclo Semaforico'!AJ$32,S!$HC71:$HL71)+SUMIF(N!$HC$15:$HL$15,'Ciclo Semaforico'!AJ$32,N!$HC71:$HL71)+SUMIF(E!$HC$15:$HL$15,'Ciclo Semaforico'!AJ$32,E!$HC71:$HL71)+SUMIF(O!$HC$15:$HL$15,'Ciclo Semaforico'!AJ$32,O!$HC71:$HL71))-IF(AJ$31="",(SUMIF(S!$HC$15:$HL$15,'Ciclo Semaforico'!AJ$30,S!$HC71:$HL71)+SUMIF(N!$HC$15:$HL$15,'Ciclo Semaforico'!AJ$30,N!$HC71:$HL71)+SUMIF(E!$HC$15:$HL$15,'Ciclo Semaforico'!AJ$30,E!$HC71:$HL71)+SUMIF(O!$HC$15:$HL$15,'Ciclo Semaforico'!AJ$30,O!$HC71:$HL71)),(SUMIF(S!$HC$15:$HL$15,'Ciclo Semaforico'!AJ$30,S!$HC71:$HL71)+SUMIF(N!$HC$15:$HL$15,'Ciclo Semaforico'!AJ$30,N!$HC71:$HL71)+SUMIF(E!$HC$15:$HL$15,'Ciclo Semaforico'!AJ$30,E!$HC71:$HL71)+SUMIF(O!$HC$15:$HL$15,'Ciclo Semaforico'!AJ$30,O!$HC71:$HL71))*AJ$31))</f>
        <v>0</v>
      </c>
      <c r="AK96" s="245">
        <f>IF(AK$32="",IF(AK$31="",(SUMIF(S!$HC$15:$HL$15,'Ciclo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Semaforico'!AK$30,O!$HC71:$HL71))*AK$31),(SUMIF(S!$HC$15:$HL$15,'Ciclo Semaforico'!AK$32,S!$HC71:$HL71)+SUMIF(N!$HC$15:$HL$15,'Ciclo Semaforico'!AK$32,N!$HC71:$HL71)+SUMIF(E!$HC$15:$HL$15,'Ciclo Semaforico'!AK$32,E!$HC71:$HL71)+SUMIF(O!$HC$15:$HL$15,'Ciclo Semaforico'!AK$32,O!$HC71:$HL71))-IF(AK$31="",(SUMIF(S!$HC$15:$HL$15,'Ciclo Semaforico'!AK$30,S!$HC71:$HL71)+SUMIF(N!$HC$15:$HL$15,'Ciclo Semaforico'!AK$30,N!$HC71:$HL71)+SUMIF(E!$HC$15:$HL$15,'Ciclo Semaforico'!AK$30,E!$HC71:$HL71)+SUMIF(O!$HC$15:$HL$15,'Ciclo Semaforico'!AK$30,O!$HC71:$HL71)),(SUMIF(S!$HC$15:$HL$15,'Ciclo Semaforico'!AK$30,S!$HC71:$HL71)+SUMIF(N!$HC$15:$HL$15,'Ciclo Semaforico'!AK$30,N!$HC71:$HL71)+SUMIF(E!$HC$15:$HL$15,'Ciclo Semaforico'!AK$30,E!$HC71:$HL71)+SUMIF(O!$HC$15:$HL$15,'Ciclo Semaforico'!AK$30,O!$HC71:$HL71))*AK$31))</f>
        <v>0</v>
      </c>
      <c r="AL96" s="246">
        <f>IF(AL$32="",IF(AL$31="",(SUMIF(S!$HC$15:$HL$15,'Ciclo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Semaforico'!AL$30,O!$HC71:$HL71))*AL$31),(SUMIF(S!$HC$15:$HL$15,'Ciclo Semaforico'!AL$32,S!$HC71:$HL71)+SUMIF(N!$HC$15:$HL$15,'Ciclo Semaforico'!AL$32,N!$HC71:$HL71)+SUMIF(E!$HC$15:$HL$15,'Ciclo Semaforico'!AL$32,E!$HC71:$HL71)+SUMIF(O!$HC$15:$HL$15,'Ciclo Semaforico'!AL$32,O!$HC71:$HL71))-IF(AL$31="",(SUMIF(S!$HC$15:$HL$15,'Ciclo Semaforico'!AL$30,S!$HC71:$HL71)+SUMIF(N!$HC$15:$HL$15,'Ciclo Semaforico'!AL$30,N!$HC71:$HL71)+SUMIF(E!$HC$15:$HL$15,'Ciclo Semaforico'!AL$30,E!$HC71:$HL71)+SUMIF(O!$HC$15:$HL$15,'Ciclo Semaforico'!AL$30,O!$HC71:$HL71)),(SUMIF(S!$HC$15:$HL$15,'Ciclo Semaforico'!AL$30,S!$HC71:$HL71)+SUMIF(N!$HC$15:$HL$15,'Ciclo Semaforico'!AL$30,N!$HC71:$HL71)+SUMIF(E!$HC$15:$HL$15,'Ciclo Semaforico'!AL$30,E!$HC71:$HL71)+SUMIF(O!$HC$15:$HL$15,'Ciclo Semaforico'!AL$30,O!$HC71:$HL71))*AL$31))</f>
        <v>0</v>
      </c>
      <c r="AM96" s="244">
        <f>IF(AM$32="",IF(AM$31="",(SUMIF(S!$HC$15:$HL$15,'Ciclo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Semaforico'!AM$30,O!$HC71:$HL71))*AM$31),(SUMIF(S!$HC$15:$HL$15,'Ciclo Semaforico'!AM$32,S!$HC71:$HL71)+SUMIF(N!$HC$15:$HL$15,'Ciclo Semaforico'!AM$32,N!$HC71:$HL71)+SUMIF(E!$HC$15:$HL$15,'Ciclo Semaforico'!AM$32,E!$HC71:$HL71)+SUMIF(O!$HC$15:$HL$15,'Ciclo Semaforico'!AM$32,O!$HC71:$HL71))-IF(AM$31="",(SUMIF(S!$HC$15:$HL$15,'Ciclo Semaforico'!AM$30,S!$HC71:$HL71)+SUMIF(N!$HC$15:$HL$15,'Ciclo Semaforico'!AM$30,N!$HC71:$HL71)+SUMIF(E!$HC$15:$HL$15,'Ciclo Semaforico'!AM$30,E!$HC71:$HL71)+SUMIF(O!$HC$15:$HL$15,'Ciclo Semaforico'!AM$30,O!$HC71:$HL71)),(SUMIF(S!$HC$15:$HL$15,'Ciclo Semaforico'!AM$30,S!$HC71:$HL71)+SUMIF(N!$HC$15:$HL$15,'Ciclo Semaforico'!AM$30,N!$HC71:$HL71)+SUMIF(E!$HC$15:$HL$15,'Ciclo Semaforico'!AM$30,E!$HC71:$HL71)+SUMIF(O!$HC$15:$HL$15,'Ciclo Semaforico'!AM$30,O!$HC71:$HL71))*AM$31))</f>
        <v>0</v>
      </c>
      <c r="AN96" s="245">
        <f>IF(AN$32="",IF(AN$31="",(SUMIF(S!$HC$15:$HL$15,'Ciclo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Semaforico'!AN$30,O!$HC71:$HL71))*AN$31),(SUMIF(S!$HC$15:$HL$15,'Ciclo Semaforico'!AN$32,S!$HC71:$HL71)+SUMIF(N!$HC$15:$HL$15,'Ciclo Semaforico'!AN$32,N!$HC71:$HL71)+SUMIF(E!$HC$15:$HL$15,'Ciclo Semaforico'!AN$32,E!$HC71:$HL71)+SUMIF(O!$HC$15:$HL$15,'Ciclo Semaforico'!AN$32,O!$HC71:$HL71))-IF(AN$31="",(SUMIF(S!$HC$15:$HL$15,'Ciclo Semaforico'!AN$30,S!$HC71:$HL71)+SUMIF(N!$HC$15:$HL$15,'Ciclo Semaforico'!AN$30,N!$HC71:$HL71)+SUMIF(E!$HC$15:$HL$15,'Ciclo Semaforico'!AN$30,E!$HC71:$HL71)+SUMIF(O!$HC$15:$HL$15,'Ciclo Semaforico'!AN$30,O!$HC71:$HL71)),(SUMIF(S!$HC$15:$HL$15,'Ciclo Semaforico'!AN$30,S!$HC71:$HL71)+SUMIF(N!$HC$15:$HL$15,'Ciclo Semaforico'!AN$30,N!$HC71:$HL71)+SUMIF(E!$HC$15:$HL$15,'Ciclo Semaforico'!AN$30,E!$HC71:$HL71)+SUMIF(O!$HC$15:$HL$15,'Ciclo Semaforico'!AN$30,O!$HC71:$HL71))*AN$31))</f>
        <v>0</v>
      </c>
      <c r="AO96" s="245">
        <f>IF(AO$32="",IF(AO$31="",(SUMIF(S!$HC$15:$HL$15,'Ciclo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Semaforico'!AO$30,O!$HC71:$HL71))*AO$31),(SUMIF(S!$HC$15:$HL$15,'Ciclo Semaforico'!AO$32,S!$HC71:$HL71)+SUMIF(N!$HC$15:$HL$15,'Ciclo Semaforico'!AO$32,N!$HC71:$HL71)+SUMIF(E!$HC$15:$HL$15,'Ciclo Semaforico'!AO$32,E!$HC71:$HL71)+SUMIF(O!$HC$15:$HL$15,'Ciclo Semaforico'!AO$32,O!$HC71:$HL71))-IF(AO$31="",(SUMIF(S!$HC$15:$HL$15,'Ciclo Semaforico'!AO$30,S!$HC71:$HL71)+SUMIF(N!$HC$15:$HL$15,'Ciclo Semaforico'!AO$30,N!$HC71:$HL71)+SUMIF(E!$HC$15:$HL$15,'Ciclo Semaforico'!AO$30,E!$HC71:$HL71)+SUMIF(O!$HC$15:$HL$15,'Ciclo Semaforico'!AO$30,O!$HC71:$HL71)),(SUMIF(S!$HC$15:$HL$15,'Ciclo Semaforico'!AO$30,S!$HC71:$HL71)+SUMIF(N!$HC$15:$HL$15,'Ciclo Semaforico'!AO$30,N!$HC71:$HL71)+SUMIF(E!$HC$15:$HL$15,'Ciclo Semaforico'!AO$30,E!$HC71:$HL71)+SUMIF(O!$HC$15:$HL$15,'Ciclo Semaforico'!AO$30,O!$HC71:$HL71))*AO$31))</f>
        <v>0</v>
      </c>
      <c r="AP96" s="245">
        <f>IF(AP$32="",IF(AP$31="",(SUMIF(S!$HC$15:$HL$15,'Ciclo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Semaforico'!AP$30,O!$HC71:$HL71))*AP$31),(SUMIF(S!$HC$15:$HL$15,'Ciclo Semaforico'!AP$32,S!$HC71:$HL71)+SUMIF(N!$HC$15:$HL$15,'Ciclo Semaforico'!AP$32,N!$HC71:$HL71)+SUMIF(E!$HC$15:$HL$15,'Ciclo Semaforico'!AP$32,E!$HC71:$HL71)+SUMIF(O!$HC$15:$HL$15,'Ciclo Semaforico'!AP$32,O!$HC71:$HL71))-IF(AP$31="",(SUMIF(S!$HC$15:$HL$15,'Ciclo Semaforico'!AP$30,S!$HC71:$HL71)+SUMIF(N!$HC$15:$HL$15,'Ciclo Semaforico'!AP$30,N!$HC71:$HL71)+SUMIF(E!$HC$15:$HL$15,'Ciclo Semaforico'!AP$30,E!$HC71:$HL71)+SUMIF(O!$HC$15:$HL$15,'Ciclo Semaforico'!AP$30,O!$HC71:$HL71)),(SUMIF(S!$HC$15:$HL$15,'Ciclo Semaforico'!AP$30,S!$HC71:$HL71)+SUMIF(N!$HC$15:$HL$15,'Ciclo Semaforico'!AP$30,N!$HC71:$HL71)+SUMIF(E!$HC$15:$HL$15,'Ciclo Semaforico'!AP$30,E!$HC71:$HL71)+SUMIF(O!$HC$15:$HL$15,'Ciclo Semaforico'!AP$30,O!$HC71:$HL71))*AP$31))</f>
        <v>0</v>
      </c>
      <c r="AQ96" s="245">
        <f>IF(AQ$32="",IF(AQ$31="",(SUMIF(S!$HC$15:$HL$15,'Ciclo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Semaforico'!AQ$30,O!$HC71:$HL71))*AQ$31),(SUMIF(S!$HC$15:$HL$15,'Ciclo Semaforico'!AQ$32,S!$HC71:$HL71)+SUMIF(N!$HC$15:$HL$15,'Ciclo Semaforico'!AQ$32,N!$HC71:$HL71)+SUMIF(E!$HC$15:$HL$15,'Ciclo Semaforico'!AQ$32,E!$HC71:$HL71)+SUMIF(O!$HC$15:$HL$15,'Ciclo Semaforico'!AQ$32,O!$HC71:$HL71))-IF(AQ$31="",(SUMIF(S!$HC$15:$HL$15,'Ciclo Semaforico'!AQ$30,S!$HC71:$HL71)+SUMIF(N!$HC$15:$HL$15,'Ciclo Semaforico'!AQ$30,N!$HC71:$HL71)+SUMIF(E!$HC$15:$HL$15,'Ciclo Semaforico'!AQ$30,E!$HC71:$HL71)+SUMIF(O!$HC$15:$HL$15,'Ciclo Semaforico'!AQ$30,O!$HC71:$HL71)),(SUMIF(S!$HC$15:$HL$15,'Ciclo Semaforico'!AQ$30,S!$HC71:$HL71)+SUMIF(N!$HC$15:$HL$15,'Ciclo Semaforico'!AQ$30,N!$HC71:$HL71)+SUMIF(E!$HC$15:$HL$15,'Ciclo Semaforico'!AQ$30,E!$HC71:$HL71)+SUMIF(O!$HC$15:$HL$15,'Ciclo Semaforico'!AQ$30,O!$HC71:$HL71))*AQ$31))</f>
        <v>0</v>
      </c>
      <c r="AR96" s="245">
        <f>IF(AR$32="",IF(AR$31="",(SUMIF(S!$HC$15:$HL$15,'Ciclo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Semaforico'!AR$30,O!$HC71:$HL71))*AR$31),(SUMIF(S!$HC$15:$HL$15,'Ciclo Semaforico'!AR$32,S!$HC71:$HL71)+SUMIF(N!$HC$15:$HL$15,'Ciclo Semaforico'!AR$32,N!$HC71:$HL71)+SUMIF(E!$HC$15:$HL$15,'Ciclo Semaforico'!AR$32,E!$HC71:$HL71)+SUMIF(O!$HC$15:$HL$15,'Ciclo Semaforico'!AR$32,O!$HC71:$HL71))-IF(AR$31="",(SUMIF(S!$HC$15:$HL$15,'Ciclo Semaforico'!AR$30,S!$HC71:$HL71)+SUMIF(N!$HC$15:$HL$15,'Ciclo Semaforico'!AR$30,N!$HC71:$HL71)+SUMIF(E!$HC$15:$HL$15,'Ciclo Semaforico'!AR$30,E!$HC71:$HL71)+SUMIF(O!$HC$15:$HL$15,'Ciclo Semaforico'!AR$30,O!$HC71:$HL71)),(SUMIF(S!$HC$15:$HL$15,'Ciclo Semaforico'!AR$30,S!$HC71:$HL71)+SUMIF(N!$HC$15:$HL$15,'Ciclo Semaforico'!AR$30,N!$HC71:$HL71)+SUMIF(E!$HC$15:$HL$15,'Ciclo Semaforico'!AR$30,E!$HC71:$HL71)+SUMIF(O!$HC$15:$HL$15,'Ciclo Semaforico'!AR$30,O!$HC71:$HL71))*AR$31))</f>
        <v>0</v>
      </c>
      <c r="AS96" s="245">
        <f>IF(AS$32="",IF(AS$31="",(SUMIF(S!$HC$15:$HL$15,'Ciclo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Semaforico'!AS$30,O!$HC71:$HL71))*AS$31),(SUMIF(S!$HC$15:$HL$15,'Ciclo Semaforico'!AS$32,S!$HC71:$HL71)+SUMIF(N!$HC$15:$HL$15,'Ciclo Semaforico'!AS$32,N!$HC71:$HL71)+SUMIF(E!$HC$15:$HL$15,'Ciclo Semaforico'!AS$32,E!$HC71:$HL71)+SUMIF(O!$HC$15:$HL$15,'Ciclo Semaforico'!AS$32,O!$HC71:$HL71))-IF(AS$31="",(SUMIF(S!$HC$15:$HL$15,'Ciclo Semaforico'!AS$30,S!$HC71:$HL71)+SUMIF(N!$HC$15:$HL$15,'Ciclo Semaforico'!AS$30,N!$HC71:$HL71)+SUMIF(E!$HC$15:$HL$15,'Ciclo Semaforico'!AS$30,E!$HC71:$HL71)+SUMIF(O!$HC$15:$HL$15,'Ciclo Semaforico'!AS$30,O!$HC71:$HL71)),(SUMIF(S!$HC$15:$HL$15,'Ciclo Semaforico'!AS$30,S!$HC71:$HL71)+SUMIF(N!$HC$15:$HL$15,'Ciclo Semaforico'!AS$30,N!$HC71:$HL71)+SUMIF(E!$HC$15:$HL$15,'Ciclo Semaforico'!AS$30,E!$HC71:$HL71)+SUMIF(O!$HC$15:$HL$15,'Ciclo Semaforico'!AS$30,O!$HC71:$HL71))*AS$31))</f>
        <v>0</v>
      </c>
      <c r="AT96" s="245">
        <f>IF(AT$32="",IF(AT$31="",(SUMIF(S!$HC$15:$HL$15,'Ciclo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Semaforico'!AT$30,O!$HC71:$HL71))*AT$31),(SUMIF(S!$HC$15:$HL$15,'Ciclo Semaforico'!AT$32,S!$HC71:$HL71)+SUMIF(N!$HC$15:$HL$15,'Ciclo Semaforico'!AT$32,N!$HC71:$HL71)+SUMIF(E!$HC$15:$HL$15,'Ciclo Semaforico'!AT$32,E!$HC71:$HL71)+SUMIF(O!$HC$15:$HL$15,'Ciclo Semaforico'!AT$32,O!$HC71:$HL71))-IF(AT$31="",(SUMIF(S!$HC$15:$HL$15,'Ciclo Semaforico'!AT$30,S!$HC71:$HL71)+SUMIF(N!$HC$15:$HL$15,'Ciclo Semaforico'!AT$30,N!$HC71:$HL71)+SUMIF(E!$HC$15:$HL$15,'Ciclo Semaforico'!AT$30,E!$HC71:$HL71)+SUMIF(O!$HC$15:$HL$15,'Ciclo Semaforico'!AT$30,O!$HC71:$HL71)),(SUMIF(S!$HC$15:$HL$15,'Ciclo Semaforico'!AT$30,S!$HC71:$HL71)+SUMIF(N!$HC$15:$HL$15,'Ciclo Semaforico'!AT$30,N!$HC71:$HL71)+SUMIF(E!$HC$15:$HL$15,'Ciclo Semaforico'!AT$30,E!$HC71:$HL71)+SUMIF(O!$HC$15:$HL$15,'Ciclo Semaforico'!AT$30,O!$HC71:$HL71))*AT$31))</f>
        <v>0</v>
      </c>
      <c r="AU96" s="245">
        <f>IF(AU$32="",IF(AU$31="",(SUMIF(S!$HC$15:$HL$15,'Ciclo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Semaforico'!AU$30,O!$HC71:$HL71))*AU$31),(SUMIF(S!$HC$15:$HL$15,'Ciclo Semaforico'!AU$32,S!$HC71:$HL71)+SUMIF(N!$HC$15:$HL$15,'Ciclo Semaforico'!AU$32,N!$HC71:$HL71)+SUMIF(E!$HC$15:$HL$15,'Ciclo Semaforico'!AU$32,E!$HC71:$HL71)+SUMIF(O!$HC$15:$HL$15,'Ciclo Semaforico'!AU$32,O!$HC71:$HL71))-IF(AU$31="",(SUMIF(S!$HC$15:$HL$15,'Ciclo Semaforico'!AU$30,S!$HC71:$HL71)+SUMIF(N!$HC$15:$HL$15,'Ciclo Semaforico'!AU$30,N!$HC71:$HL71)+SUMIF(E!$HC$15:$HL$15,'Ciclo Semaforico'!AU$30,E!$HC71:$HL71)+SUMIF(O!$HC$15:$HL$15,'Ciclo Semaforico'!AU$30,O!$HC71:$HL71)),(SUMIF(S!$HC$15:$HL$15,'Ciclo Semaforico'!AU$30,S!$HC71:$HL71)+SUMIF(N!$HC$15:$HL$15,'Ciclo Semaforico'!AU$30,N!$HC71:$HL71)+SUMIF(E!$HC$15:$HL$15,'Ciclo Semaforico'!AU$30,E!$HC71:$HL71)+SUMIF(O!$HC$15:$HL$15,'Ciclo Semaforico'!AU$30,O!$HC71:$HL71))*AU$31))</f>
        <v>0</v>
      </c>
      <c r="AV96" s="245">
        <f>IF(AV$32="",IF(AV$31="",(SUMIF(S!$HC$15:$HL$15,'Ciclo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Semaforico'!AV$30,O!$HC71:$HL71))*AV$31),(SUMIF(S!$HC$15:$HL$15,'Ciclo Semaforico'!AV$32,S!$HC71:$HL71)+SUMIF(N!$HC$15:$HL$15,'Ciclo Semaforico'!AV$32,N!$HC71:$HL71)+SUMIF(E!$HC$15:$HL$15,'Ciclo Semaforico'!AV$32,E!$HC71:$HL71)+SUMIF(O!$HC$15:$HL$15,'Ciclo Semaforico'!AV$32,O!$HC71:$HL71))-IF(AV$31="",(SUMIF(S!$HC$15:$HL$15,'Ciclo Semaforico'!AV$30,S!$HC71:$HL71)+SUMIF(N!$HC$15:$HL$15,'Ciclo Semaforico'!AV$30,N!$HC71:$HL71)+SUMIF(E!$HC$15:$HL$15,'Ciclo Semaforico'!AV$30,E!$HC71:$HL71)+SUMIF(O!$HC$15:$HL$15,'Ciclo Semaforico'!AV$30,O!$HC71:$HL71)),(SUMIF(S!$HC$15:$HL$15,'Ciclo Semaforico'!AV$30,S!$HC71:$HL71)+SUMIF(N!$HC$15:$HL$15,'Ciclo Semaforico'!AV$30,N!$HC71:$HL71)+SUMIF(E!$HC$15:$HL$15,'Ciclo Semaforico'!AV$30,E!$HC71:$HL71)+SUMIF(O!$HC$15:$HL$15,'Ciclo Semaforico'!AV$30,O!$HC71:$HL71))*AV$31))</f>
        <v>0</v>
      </c>
      <c r="AW96" s="245">
        <f>IF(AW$32="",IF(AW$31="",(SUMIF(S!$HC$15:$HL$15,'Ciclo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Semaforico'!AW$30,O!$HC71:$HL71))*AW$31),(SUMIF(S!$HC$15:$HL$15,'Ciclo Semaforico'!AW$32,S!$HC71:$HL71)+SUMIF(N!$HC$15:$HL$15,'Ciclo Semaforico'!AW$32,N!$HC71:$HL71)+SUMIF(E!$HC$15:$HL$15,'Ciclo Semaforico'!AW$32,E!$HC71:$HL71)+SUMIF(O!$HC$15:$HL$15,'Ciclo Semaforico'!AW$32,O!$HC71:$HL71))-IF(AW$31="",(SUMIF(S!$HC$15:$HL$15,'Ciclo Semaforico'!AW$30,S!$HC71:$HL71)+SUMIF(N!$HC$15:$HL$15,'Ciclo Semaforico'!AW$30,N!$HC71:$HL71)+SUMIF(E!$HC$15:$HL$15,'Ciclo Semaforico'!AW$30,E!$HC71:$HL71)+SUMIF(O!$HC$15:$HL$15,'Ciclo Semaforico'!AW$30,O!$HC71:$HL71)),(SUMIF(S!$HC$15:$HL$15,'Ciclo Semaforico'!AW$30,S!$HC71:$HL71)+SUMIF(N!$HC$15:$HL$15,'Ciclo Semaforico'!AW$30,N!$HC71:$HL71)+SUMIF(E!$HC$15:$HL$15,'Ciclo Semaforico'!AW$30,E!$HC71:$HL71)+SUMIF(O!$HC$15:$HL$15,'Ciclo Semaforico'!AW$30,O!$HC71:$HL71))*AW$31))</f>
        <v>0</v>
      </c>
      <c r="AX96" s="246">
        <f>IF(AX$32="",IF(AX$31="",(SUMIF(S!$HC$15:$HL$15,'Ciclo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Semaforico'!AX$30,O!$HC71:$HL71))*AX$31),(SUMIF(S!$HC$15:$HL$15,'Ciclo Semaforico'!AX$32,S!$HC71:$HL71)+SUMIF(N!$HC$15:$HL$15,'Ciclo Semaforico'!AX$32,N!$HC71:$HL71)+SUMIF(E!$HC$15:$HL$15,'Ciclo Semaforico'!AX$32,E!$HC71:$HL71)+SUMIF(O!$HC$15:$HL$15,'Ciclo Semaforico'!AX$32,O!$HC71:$HL71))-IF(AX$31="",(SUMIF(S!$HC$15:$HL$15,'Ciclo Semaforico'!AX$30,S!$HC71:$HL71)+SUMIF(N!$HC$15:$HL$15,'Ciclo Semaforico'!AX$30,N!$HC71:$HL71)+SUMIF(E!$HC$15:$HL$15,'Ciclo Semaforico'!AX$30,E!$HC71:$HL71)+SUMIF(O!$HC$15:$HL$15,'Ciclo Semaforico'!AX$30,O!$HC71:$HL71)),(SUMIF(S!$HC$15:$HL$15,'Ciclo Semaforico'!AX$30,S!$HC71:$HL71)+SUMIF(N!$HC$15:$HL$15,'Ciclo Semaforico'!AX$30,N!$HC71:$HL71)+SUMIF(E!$HC$15:$HL$15,'Ciclo Semaforico'!AX$30,E!$HC71:$HL71)+SUMIF(O!$HC$15:$HL$15,'Ciclo Semaforico'!AX$30,O!$HC71:$HL71))*AX$31))</f>
        <v>0</v>
      </c>
      <c r="AY96" s="244" t="e">
        <f>IF(AY$32="",IF(AY$31="",(SUMIF(S!$HC$15:$HL$15,'Ciclo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Semaforico'!AY$30,O!$HC71:$HL71))*AY$31),(SUMIF(S!$HC$15:$HL$15,'Ciclo Semaforico'!AY$32,S!$HC71:$HL71)+SUMIF(N!$HC$15:$HL$15,'Ciclo Semaforico'!AY$32,N!$HC71:$HL71)+SUMIF(E!$HC$15:$HL$15,'Ciclo Semaforico'!AY$32,E!$HC71:$HL71)+SUMIF(O!$HC$15:$HL$15,'Ciclo Semaforico'!AY$32,O!$HC71:$HL71))-IF(AY$31="",(SUMIF(S!$HC$15:$HL$15,'Ciclo Semaforico'!AY$30,S!$HC71:$HL71)+SUMIF(N!$HC$15:$HL$15,'Ciclo Semaforico'!AY$30,N!$HC71:$HL71)+SUMIF(E!$HC$15:$HL$15,'Ciclo Semaforico'!AY$30,E!$HC71:$HL71)+SUMIF(O!$HC$15:$HL$15,'Ciclo Semaforico'!AY$30,O!$HC71:$HL71)),(SUMIF(S!$HC$15:$HL$15,'Ciclo Semaforico'!AY$30,S!$HC71:$HL71)+SUMIF(N!$HC$15:$HL$15,'Ciclo Semaforico'!AY$30,N!$HC71:$HL71)+SUMIF(E!$HC$15:$HL$15,'Ciclo Semaforico'!AY$30,E!$HC71:$HL71)+SUMIF(O!$HC$15:$HL$15,'Ciclo Semaforico'!AY$30,O!$HC71:$HL71))*AY$31))</f>
        <v>#REF!</v>
      </c>
      <c r="AZ96" s="245" t="e">
        <f>IF(AZ$32="",IF(AZ$31="",(SUMIF(S!$HC$15:$HL$15,'Ciclo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Semaforico'!AZ$30,O!$HC71:$HL71))*AZ$31),(SUMIF(S!$HC$15:$HL$15,'Ciclo Semaforico'!AZ$32,S!$HC71:$HL71)+SUMIF(N!$HC$15:$HL$15,'Ciclo Semaforico'!AZ$32,N!$HC71:$HL71)+SUMIF(E!$HC$15:$HL$15,'Ciclo Semaforico'!AZ$32,E!$HC71:$HL71)+SUMIF(O!$HC$15:$HL$15,'Ciclo Semaforico'!AZ$32,O!$HC71:$HL71))-IF(AZ$31="",(SUMIF(S!$HC$15:$HL$15,'Ciclo Semaforico'!AZ$30,S!$HC71:$HL71)+SUMIF(N!$HC$15:$HL$15,'Ciclo Semaforico'!AZ$30,N!$HC71:$HL71)+SUMIF(E!$HC$15:$HL$15,'Ciclo Semaforico'!AZ$30,E!$HC71:$HL71)+SUMIF(O!$HC$15:$HL$15,'Ciclo Semaforico'!AZ$30,O!$HC71:$HL71)),(SUMIF(S!$HC$15:$HL$15,'Ciclo Semaforico'!AZ$30,S!$HC71:$HL71)+SUMIF(N!$HC$15:$HL$15,'Ciclo Semaforico'!AZ$30,N!$HC71:$HL71)+SUMIF(E!$HC$15:$HL$15,'Ciclo Semaforico'!AZ$30,E!$HC71:$HL71)+SUMIF(O!$HC$15:$HL$15,'Ciclo Semaforico'!AZ$30,O!$HC71:$HL71))*AZ$31))</f>
        <v>#REF!</v>
      </c>
      <c r="BA96" s="245" t="e">
        <f>IF(BA$32="",IF(BA$31="",(SUMIF(S!$HC$15:$HL$15,'Ciclo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Semaforico'!BA$30,O!$HC71:$HL71))*BA$31),(SUMIF(S!$HC$15:$HL$15,'Ciclo Semaforico'!BA$32,S!$HC71:$HL71)+SUMIF(N!$HC$15:$HL$15,'Ciclo Semaforico'!BA$32,N!$HC71:$HL71)+SUMIF(E!$HC$15:$HL$15,'Ciclo Semaforico'!BA$32,E!$HC71:$HL71)+SUMIF(O!$HC$15:$HL$15,'Ciclo Semaforico'!BA$32,O!$HC71:$HL71))-IF(BA$31="",(SUMIF(S!$HC$15:$HL$15,'Ciclo Semaforico'!BA$30,S!$HC71:$HL71)+SUMIF(N!$HC$15:$HL$15,'Ciclo Semaforico'!BA$30,N!$HC71:$HL71)+SUMIF(E!$HC$15:$HL$15,'Ciclo Semaforico'!BA$30,E!$HC71:$HL71)+SUMIF(O!$HC$15:$HL$15,'Ciclo Semaforico'!BA$30,O!$HC71:$HL71)),(SUMIF(S!$HC$15:$HL$15,'Ciclo Semaforico'!BA$30,S!$HC71:$HL71)+SUMIF(N!$HC$15:$HL$15,'Ciclo Semaforico'!BA$30,N!$HC71:$HL71)+SUMIF(E!$HC$15:$HL$15,'Ciclo Semaforico'!BA$30,E!$HC71:$HL71)+SUMIF(O!$HC$15:$HL$15,'Ciclo Semaforico'!BA$30,O!$HC71:$HL71))*BA$31))</f>
        <v>#REF!</v>
      </c>
      <c r="BB96" s="245" t="e">
        <f>IF(BB$32="",IF(BB$31="",(SUMIF(S!$HC$15:$HL$15,'Ciclo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Semaforico'!BB$30,O!$HC71:$HL71))*BB$31),(SUMIF(S!$HC$15:$HL$15,'Ciclo Semaforico'!BB$32,S!$HC71:$HL71)+SUMIF(N!$HC$15:$HL$15,'Ciclo Semaforico'!BB$32,N!$HC71:$HL71)+SUMIF(E!$HC$15:$HL$15,'Ciclo Semaforico'!BB$32,E!$HC71:$HL71)+SUMIF(O!$HC$15:$HL$15,'Ciclo Semaforico'!BB$32,O!$HC71:$HL71))-IF(BB$31="",(SUMIF(S!$HC$15:$HL$15,'Ciclo Semaforico'!BB$30,S!$HC71:$HL71)+SUMIF(N!$HC$15:$HL$15,'Ciclo Semaforico'!BB$30,N!$HC71:$HL71)+SUMIF(E!$HC$15:$HL$15,'Ciclo Semaforico'!BB$30,E!$HC71:$HL71)+SUMIF(O!$HC$15:$HL$15,'Ciclo Semaforico'!BB$30,O!$HC71:$HL71)),(SUMIF(S!$HC$15:$HL$15,'Ciclo Semaforico'!BB$30,S!$HC71:$HL71)+SUMIF(N!$HC$15:$HL$15,'Ciclo Semaforico'!BB$30,N!$HC71:$HL71)+SUMIF(E!$HC$15:$HL$15,'Ciclo Semaforico'!BB$30,E!$HC71:$HL71)+SUMIF(O!$HC$15:$HL$15,'Ciclo Semaforico'!BB$30,O!$HC71:$HL71))*BB$31))</f>
        <v>#REF!</v>
      </c>
      <c r="BC96" s="245" t="e">
        <f>IF(BC$32="",IF(BC$31="",(SUMIF(S!$HC$15:$HL$15,'Ciclo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Semaforico'!BC$30,O!$HC71:$HL71))*BC$31),(SUMIF(S!$HC$15:$HL$15,'Ciclo Semaforico'!BC$32,S!$HC71:$HL71)+SUMIF(N!$HC$15:$HL$15,'Ciclo Semaforico'!BC$32,N!$HC71:$HL71)+SUMIF(E!$HC$15:$HL$15,'Ciclo Semaforico'!BC$32,E!$HC71:$HL71)+SUMIF(O!$HC$15:$HL$15,'Ciclo Semaforico'!BC$32,O!$HC71:$HL71))-IF(BC$31="",(SUMIF(S!$HC$15:$HL$15,'Ciclo Semaforico'!BC$30,S!$HC71:$HL71)+SUMIF(N!$HC$15:$HL$15,'Ciclo Semaforico'!BC$30,N!$HC71:$HL71)+SUMIF(E!$HC$15:$HL$15,'Ciclo Semaforico'!BC$30,E!$HC71:$HL71)+SUMIF(O!$HC$15:$HL$15,'Ciclo Semaforico'!BC$30,O!$HC71:$HL71)),(SUMIF(S!$HC$15:$HL$15,'Ciclo Semaforico'!BC$30,S!$HC71:$HL71)+SUMIF(N!$HC$15:$HL$15,'Ciclo Semaforico'!BC$30,N!$HC71:$HL71)+SUMIF(E!$HC$15:$HL$15,'Ciclo Semaforico'!BC$30,E!$HC71:$HL71)+SUMIF(O!$HC$15:$HL$15,'Ciclo Semaforico'!BC$30,O!$HC71:$HL71))*BC$31))</f>
        <v>#REF!</v>
      </c>
      <c r="BD96" s="245" t="e">
        <f>IF(BD$32="",IF(BD$31="",(SUMIF(S!$HC$15:$HL$15,'Ciclo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Semaforico'!BD$30,O!$HC71:$HL71))*BD$31),(SUMIF(S!$HC$15:$HL$15,'Ciclo Semaforico'!BD$32,S!$HC71:$HL71)+SUMIF(N!$HC$15:$HL$15,'Ciclo Semaforico'!BD$32,N!$HC71:$HL71)+SUMIF(E!$HC$15:$HL$15,'Ciclo Semaforico'!BD$32,E!$HC71:$HL71)+SUMIF(O!$HC$15:$HL$15,'Ciclo Semaforico'!BD$32,O!$HC71:$HL71))-IF(BD$31="",(SUMIF(S!$HC$15:$HL$15,'Ciclo Semaforico'!BD$30,S!$HC71:$HL71)+SUMIF(N!$HC$15:$HL$15,'Ciclo Semaforico'!BD$30,N!$HC71:$HL71)+SUMIF(E!$HC$15:$HL$15,'Ciclo Semaforico'!BD$30,E!$HC71:$HL71)+SUMIF(O!$HC$15:$HL$15,'Ciclo Semaforico'!BD$30,O!$HC71:$HL71)),(SUMIF(S!$HC$15:$HL$15,'Ciclo Semaforico'!BD$30,S!$HC71:$HL71)+SUMIF(N!$HC$15:$HL$15,'Ciclo Semaforico'!BD$30,N!$HC71:$HL71)+SUMIF(E!$HC$15:$HL$15,'Ciclo Semaforico'!BD$30,E!$HC71:$HL71)+SUMIF(O!$HC$15:$HL$15,'Ciclo Semaforico'!BD$30,O!$HC71:$HL71))*BD$31))</f>
        <v>#REF!</v>
      </c>
      <c r="BE96" s="245">
        <f>IF(BE$32="",IF(BE$31="",(SUMIF(S!$HC$15:$HL$15,'Ciclo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Semaforico'!BE$30,O!$HC71:$HL71))*BE$31),(SUMIF(S!$HC$15:$HL$15,'Ciclo Semaforico'!BE$32,S!$HC71:$HL71)+SUMIF(N!$HC$15:$HL$15,'Ciclo Semaforico'!BE$32,N!$HC71:$HL71)+SUMIF(E!$HC$15:$HL$15,'Ciclo Semaforico'!BE$32,E!$HC71:$HL71)+SUMIF(O!$HC$15:$HL$15,'Ciclo Semaforico'!BE$32,O!$HC71:$HL71))-IF(BE$31="",(SUMIF(S!$HC$15:$HL$15,'Ciclo Semaforico'!BE$30,S!$HC71:$HL71)+SUMIF(N!$HC$15:$HL$15,'Ciclo Semaforico'!BE$30,N!$HC71:$HL71)+SUMIF(E!$HC$15:$HL$15,'Ciclo Semaforico'!BE$30,E!$HC71:$HL71)+SUMIF(O!$HC$15:$HL$15,'Ciclo Semaforico'!BE$30,O!$HC71:$HL71)),(SUMIF(S!$HC$15:$HL$15,'Ciclo Semaforico'!BE$30,S!$HC71:$HL71)+SUMIF(N!$HC$15:$HL$15,'Ciclo Semaforico'!BE$30,N!$HC71:$HL71)+SUMIF(E!$HC$15:$HL$15,'Ciclo Semaforico'!BE$30,E!$HC71:$HL71)+SUMIF(O!$HC$15:$HL$15,'Ciclo Semaforico'!BE$30,O!$HC71:$HL71))*BE$31))</f>
        <v>0</v>
      </c>
      <c r="BF96" s="245">
        <f>IF(BF$32="",IF(BF$31="",(SUMIF(S!$HC$15:$HL$15,'Ciclo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Semaforico'!BF$30,O!$HC71:$HL71))*BF$31),(SUMIF(S!$HC$15:$HL$15,'Ciclo Semaforico'!BF$32,S!$HC71:$HL71)+SUMIF(N!$HC$15:$HL$15,'Ciclo Semaforico'!BF$32,N!$HC71:$HL71)+SUMIF(E!$HC$15:$HL$15,'Ciclo Semaforico'!BF$32,E!$HC71:$HL71)+SUMIF(O!$HC$15:$HL$15,'Ciclo Semaforico'!BF$32,O!$HC71:$HL71))-IF(BF$31="",(SUMIF(S!$HC$15:$HL$15,'Ciclo Semaforico'!BF$30,S!$HC71:$HL71)+SUMIF(N!$HC$15:$HL$15,'Ciclo Semaforico'!BF$30,N!$HC71:$HL71)+SUMIF(E!$HC$15:$HL$15,'Ciclo Semaforico'!BF$30,E!$HC71:$HL71)+SUMIF(O!$HC$15:$HL$15,'Ciclo Semaforico'!BF$30,O!$HC71:$HL71)),(SUMIF(S!$HC$15:$HL$15,'Ciclo Semaforico'!BF$30,S!$HC71:$HL71)+SUMIF(N!$HC$15:$HL$15,'Ciclo Semaforico'!BF$30,N!$HC71:$HL71)+SUMIF(E!$HC$15:$HL$15,'Ciclo Semaforico'!BF$30,E!$HC71:$HL71)+SUMIF(O!$HC$15:$HL$15,'Ciclo Semaforico'!BF$30,O!$HC71:$HL71))*BF$31))</f>
        <v>0</v>
      </c>
      <c r="BG96" s="245">
        <f>IF(BG$32="",IF(BG$31="",(SUMIF(S!$HC$15:$HL$15,'Ciclo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Semaforico'!BG$30,O!$HC71:$HL71))*BG$31),(SUMIF(S!$HC$15:$HL$15,'Ciclo Semaforico'!BG$32,S!$HC71:$HL71)+SUMIF(N!$HC$15:$HL$15,'Ciclo Semaforico'!BG$32,N!$HC71:$HL71)+SUMIF(E!$HC$15:$HL$15,'Ciclo Semaforico'!BG$32,E!$HC71:$HL71)+SUMIF(O!$HC$15:$HL$15,'Ciclo Semaforico'!BG$32,O!$HC71:$HL71))-IF(BG$31="",(SUMIF(S!$HC$15:$HL$15,'Ciclo Semaforico'!BG$30,S!$HC71:$HL71)+SUMIF(N!$HC$15:$HL$15,'Ciclo Semaforico'!BG$30,N!$HC71:$HL71)+SUMIF(E!$HC$15:$HL$15,'Ciclo Semaforico'!BG$30,E!$HC71:$HL71)+SUMIF(O!$HC$15:$HL$15,'Ciclo Semaforico'!BG$30,O!$HC71:$HL71)),(SUMIF(S!$HC$15:$HL$15,'Ciclo Semaforico'!BG$30,S!$HC71:$HL71)+SUMIF(N!$HC$15:$HL$15,'Ciclo Semaforico'!BG$30,N!$HC71:$HL71)+SUMIF(E!$HC$15:$HL$15,'Ciclo Semaforico'!BG$30,E!$HC71:$HL71)+SUMIF(O!$HC$15:$HL$15,'Ciclo Semaforico'!BG$30,O!$HC71:$HL71))*BG$31))</f>
        <v>0</v>
      </c>
      <c r="BH96" s="245">
        <f>IF(BH$32="",IF(BH$31="",(SUMIF(S!$HC$15:$HL$15,'Ciclo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Semaforico'!BH$30,O!$HC71:$HL71))*BH$31),(SUMIF(S!$HC$15:$HL$15,'Ciclo Semaforico'!BH$32,S!$HC71:$HL71)+SUMIF(N!$HC$15:$HL$15,'Ciclo Semaforico'!BH$32,N!$HC71:$HL71)+SUMIF(E!$HC$15:$HL$15,'Ciclo Semaforico'!BH$32,E!$HC71:$HL71)+SUMIF(O!$HC$15:$HL$15,'Ciclo Semaforico'!BH$32,O!$HC71:$HL71))-IF(BH$31="",(SUMIF(S!$HC$15:$HL$15,'Ciclo Semaforico'!BH$30,S!$HC71:$HL71)+SUMIF(N!$HC$15:$HL$15,'Ciclo Semaforico'!BH$30,N!$HC71:$HL71)+SUMIF(E!$HC$15:$HL$15,'Ciclo Semaforico'!BH$30,E!$HC71:$HL71)+SUMIF(O!$HC$15:$HL$15,'Ciclo Semaforico'!BH$30,O!$HC71:$HL71)),(SUMIF(S!$HC$15:$HL$15,'Ciclo Semaforico'!BH$30,S!$HC71:$HL71)+SUMIF(N!$HC$15:$HL$15,'Ciclo Semaforico'!BH$30,N!$HC71:$HL71)+SUMIF(E!$HC$15:$HL$15,'Ciclo Semaforico'!BH$30,E!$HC71:$HL71)+SUMIF(O!$HC$15:$HL$15,'Ciclo Semaforico'!BH$30,O!$HC71:$HL71))*BH$31))</f>
        <v>0</v>
      </c>
      <c r="BI96" s="245">
        <f>IF(BI$32="",IF(BI$31="",(SUMIF(S!$HC$15:$HL$15,'Ciclo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Semaforico'!BI$30,O!$HC71:$HL71))*BI$31),(SUMIF(S!$HC$15:$HL$15,'Ciclo Semaforico'!BI$32,S!$HC71:$HL71)+SUMIF(N!$HC$15:$HL$15,'Ciclo Semaforico'!BI$32,N!$HC71:$HL71)+SUMIF(E!$HC$15:$HL$15,'Ciclo Semaforico'!BI$32,E!$HC71:$HL71)+SUMIF(O!$HC$15:$HL$15,'Ciclo Semaforico'!BI$32,O!$HC71:$HL71))-IF(BI$31="",(SUMIF(S!$HC$15:$HL$15,'Ciclo Semaforico'!BI$30,S!$HC71:$HL71)+SUMIF(N!$HC$15:$HL$15,'Ciclo Semaforico'!BI$30,N!$HC71:$HL71)+SUMIF(E!$HC$15:$HL$15,'Ciclo Semaforico'!BI$30,E!$HC71:$HL71)+SUMIF(O!$HC$15:$HL$15,'Ciclo Semaforico'!BI$30,O!$HC71:$HL71)),(SUMIF(S!$HC$15:$HL$15,'Ciclo Semaforico'!BI$30,S!$HC71:$HL71)+SUMIF(N!$HC$15:$HL$15,'Ciclo Semaforico'!BI$30,N!$HC71:$HL71)+SUMIF(E!$HC$15:$HL$15,'Ciclo Semaforico'!BI$30,E!$HC71:$HL71)+SUMIF(O!$HC$15:$HL$15,'Ciclo Semaforico'!BI$30,O!$HC71:$HL71))*BI$31))</f>
        <v>0</v>
      </c>
      <c r="BJ96" s="246">
        <f>IF(BJ$32="",IF(BJ$31="",(SUMIF(S!$HC$15:$HL$15,'Ciclo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Semaforico'!BJ$30,O!$HC71:$HL71))*BJ$31),(SUMIF(S!$HC$15:$HL$15,'Ciclo Semaforico'!BJ$32,S!$HC71:$HL71)+SUMIF(N!$HC$15:$HL$15,'Ciclo Semaforico'!BJ$32,N!$HC71:$HL71)+SUMIF(E!$HC$15:$HL$15,'Ciclo Semaforico'!BJ$32,E!$HC71:$HL71)+SUMIF(O!$HC$15:$HL$15,'Ciclo Semaforico'!BJ$32,O!$HC71:$HL71))-IF(BJ$31="",(SUMIF(S!$HC$15:$HL$15,'Ciclo Semaforico'!BJ$30,S!$HC71:$HL71)+SUMIF(N!$HC$15:$HL$15,'Ciclo Semaforico'!BJ$30,N!$HC71:$HL71)+SUMIF(E!$HC$15:$HL$15,'Ciclo Semaforico'!BJ$30,E!$HC71:$HL71)+SUMIF(O!$HC$15:$HL$15,'Ciclo Semaforico'!BJ$30,O!$HC71:$HL71)),(SUMIF(S!$HC$15:$HL$15,'Ciclo Semaforico'!BJ$30,S!$HC71:$HL71)+SUMIF(N!$HC$15:$HL$15,'Ciclo Semaforico'!BJ$30,N!$HC71:$HL71)+SUMIF(E!$HC$15:$HL$15,'Ciclo Semaforico'!BJ$30,E!$HC71:$HL71)+SUMIF(O!$HC$15:$HL$15,'Ciclo Semaforico'!BJ$30,O!$HC71:$HL71))*BJ$31))</f>
        <v>0</v>
      </c>
      <c r="BK96" s="244">
        <f>IF(BK$32="",IF(BK$31="",(SUMIF(S!$HC$15:$HL$15,'Ciclo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Semaforico'!BK$30,O!$HC71:$HL71))*BK$31),(SUMIF(S!$HC$15:$HL$15,'Ciclo Semaforico'!BK$32,S!$HC71:$HL71)+SUMIF(N!$HC$15:$HL$15,'Ciclo Semaforico'!BK$32,N!$HC71:$HL71)+SUMIF(E!$HC$15:$HL$15,'Ciclo Semaforico'!BK$32,E!$HC71:$HL71)+SUMIF(O!$HC$15:$HL$15,'Ciclo Semaforico'!BK$32,O!$HC71:$HL71))-IF(BK$31="",(SUMIF(S!$HC$15:$HL$15,'Ciclo Semaforico'!BK$30,S!$HC71:$HL71)+SUMIF(N!$HC$15:$HL$15,'Ciclo Semaforico'!BK$30,N!$HC71:$HL71)+SUMIF(E!$HC$15:$HL$15,'Ciclo Semaforico'!BK$30,E!$HC71:$HL71)+SUMIF(O!$HC$15:$HL$15,'Ciclo Semaforico'!BK$30,O!$HC71:$HL71)),(SUMIF(S!$HC$15:$HL$15,'Ciclo Semaforico'!BK$30,S!$HC71:$HL71)+SUMIF(N!$HC$15:$HL$15,'Ciclo Semaforico'!BK$30,N!$HC71:$HL71)+SUMIF(E!$HC$15:$HL$15,'Ciclo Semaforico'!BK$30,E!$HC71:$HL71)+SUMIF(O!$HC$15:$HL$15,'Ciclo Semaforico'!BK$30,O!$HC71:$HL71))*BK$31))</f>
        <v>0</v>
      </c>
      <c r="BL96" s="245">
        <f>IF(BL$32="",IF(BL$31="",(SUMIF(S!$HC$15:$HL$15,'Ciclo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Semaforico'!BL$30,O!$HC71:$HL71))*BL$31),(SUMIF(S!$HC$15:$HL$15,'Ciclo Semaforico'!BL$32,S!$HC71:$HL71)+SUMIF(N!$HC$15:$HL$15,'Ciclo Semaforico'!BL$32,N!$HC71:$HL71)+SUMIF(E!$HC$15:$HL$15,'Ciclo Semaforico'!BL$32,E!$HC71:$HL71)+SUMIF(O!$HC$15:$HL$15,'Ciclo Semaforico'!BL$32,O!$HC71:$HL71))-IF(BL$31="",(SUMIF(S!$HC$15:$HL$15,'Ciclo Semaforico'!BL$30,S!$HC71:$HL71)+SUMIF(N!$HC$15:$HL$15,'Ciclo Semaforico'!BL$30,N!$HC71:$HL71)+SUMIF(E!$HC$15:$HL$15,'Ciclo Semaforico'!BL$30,E!$HC71:$HL71)+SUMIF(O!$HC$15:$HL$15,'Ciclo Semaforico'!BL$30,O!$HC71:$HL71)),(SUMIF(S!$HC$15:$HL$15,'Ciclo Semaforico'!BL$30,S!$HC71:$HL71)+SUMIF(N!$HC$15:$HL$15,'Ciclo Semaforico'!BL$30,N!$HC71:$HL71)+SUMIF(E!$HC$15:$HL$15,'Ciclo Semaforico'!BL$30,E!$HC71:$HL71)+SUMIF(O!$HC$15:$HL$15,'Ciclo Semaforico'!BL$30,O!$HC71:$HL71))*BL$31))</f>
        <v>0</v>
      </c>
      <c r="BM96" s="245">
        <f>IF(BM$32="",IF(BM$31="",(SUMIF(S!$HC$15:$HL$15,'Ciclo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Semaforico'!BM$30,O!$HC71:$HL71))*BM$31),(SUMIF(S!$HC$15:$HL$15,'Ciclo Semaforico'!BM$32,S!$HC71:$HL71)+SUMIF(N!$HC$15:$HL$15,'Ciclo Semaforico'!BM$32,N!$HC71:$HL71)+SUMIF(E!$HC$15:$HL$15,'Ciclo Semaforico'!BM$32,E!$HC71:$HL71)+SUMIF(O!$HC$15:$HL$15,'Ciclo Semaforico'!BM$32,O!$HC71:$HL71))-IF(BM$31="",(SUMIF(S!$HC$15:$HL$15,'Ciclo Semaforico'!BM$30,S!$HC71:$HL71)+SUMIF(N!$HC$15:$HL$15,'Ciclo Semaforico'!BM$30,N!$HC71:$HL71)+SUMIF(E!$HC$15:$HL$15,'Ciclo Semaforico'!BM$30,E!$HC71:$HL71)+SUMIF(O!$HC$15:$HL$15,'Ciclo Semaforico'!BM$30,O!$HC71:$HL71)),(SUMIF(S!$HC$15:$HL$15,'Ciclo Semaforico'!BM$30,S!$HC71:$HL71)+SUMIF(N!$HC$15:$HL$15,'Ciclo Semaforico'!BM$30,N!$HC71:$HL71)+SUMIF(E!$HC$15:$HL$15,'Ciclo Semaforico'!BM$30,E!$HC71:$HL71)+SUMIF(O!$HC$15:$HL$15,'Ciclo Semaforico'!BM$30,O!$HC71:$HL71))*BM$31))</f>
        <v>0</v>
      </c>
      <c r="BN96" s="245">
        <f>IF(BN$32="",IF(BN$31="",(SUMIF(S!$HC$15:$HL$15,'Ciclo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Semaforico'!BN$30,O!$HC71:$HL71))*BN$31),(SUMIF(S!$HC$15:$HL$15,'Ciclo Semaforico'!BN$32,S!$HC71:$HL71)+SUMIF(N!$HC$15:$HL$15,'Ciclo Semaforico'!BN$32,N!$HC71:$HL71)+SUMIF(E!$HC$15:$HL$15,'Ciclo Semaforico'!BN$32,E!$HC71:$HL71)+SUMIF(O!$HC$15:$HL$15,'Ciclo Semaforico'!BN$32,O!$HC71:$HL71))-IF(BN$31="",(SUMIF(S!$HC$15:$HL$15,'Ciclo Semaforico'!BN$30,S!$HC71:$HL71)+SUMIF(N!$HC$15:$HL$15,'Ciclo Semaforico'!BN$30,N!$HC71:$HL71)+SUMIF(E!$HC$15:$HL$15,'Ciclo Semaforico'!BN$30,E!$HC71:$HL71)+SUMIF(O!$HC$15:$HL$15,'Ciclo Semaforico'!BN$30,O!$HC71:$HL71)),(SUMIF(S!$HC$15:$HL$15,'Ciclo Semaforico'!BN$30,S!$HC71:$HL71)+SUMIF(N!$HC$15:$HL$15,'Ciclo Semaforico'!BN$30,N!$HC71:$HL71)+SUMIF(E!$HC$15:$HL$15,'Ciclo Semaforico'!BN$30,E!$HC71:$HL71)+SUMIF(O!$HC$15:$HL$15,'Ciclo Semaforico'!BN$30,O!$HC71:$HL71))*BN$31))</f>
        <v>0</v>
      </c>
      <c r="BO96" s="245">
        <f>IF(BO$32="",IF(BO$31="",(SUMIF(S!$HC$15:$HL$15,'Ciclo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Semaforico'!BO$30,O!$HC71:$HL71))*BO$31),(SUMIF(S!$HC$15:$HL$15,'Ciclo Semaforico'!BO$32,S!$HC71:$HL71)+SUMIF(N!$HC$15:$HL$15,'Ciclo Semaforico'!BO$32,N!$HC71:$HL71)+SUMIF(E!$HC$15:$HL$15,'Ciclo Semaforico'!BO$32,E!$HC71:$HL71)+SUMIF(O!$HC$15:$HL$15,'Ciclo Semaforico'!BO$32,O!$HC71:$HL71))-IF(BO$31="",(SUMIF(S!$HC$15:$HL$15,'Ciclo Semaforico'!BO$30,S!$HC71:$HL71)+SUMIF(N!$HC$15:$HL$15,'Ciclo Semaforico'!BO$30,N!$HC71:$HL71)+SUMIF(E!$HC$15:$HL$15,'Ciclo Semaforico'!BO$30,E!$HC71:$HL71)+SUMIF(O!$HC$15:$HL$15,'Ciclo Semaforico'!BO$30,O!$HC71:$HL71)),(SUMIF(S!$HC$15:$HL$15,'Ciclo Semaforico'!BO$30,S!$HC71:$HL71)+SUMIF(N!$HC$15:$HL$15,'Ciclo Semaforico'!BO$30,N!$HC71:$HL71)+SUMIF(E!$HC$15:$HL$15,'Ciclo Semaforico'!BO$30,E!$HC71:$HL71)+SUMIF(O!$HC$15:$HL$15,'Ciclo Semaforico'!BO$30,O!$HC71:$HL71))*BO$31))</f>
        <v>0</v>
      </c>
      <c r="BP96" s="245">
        <f>IF(BP$32="",IF(BP$31="",(SUMIF(S!$HC$15:$HL$15,'Ciclo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Semaforico'!BP$30,O!$HC71:$HL71))*BP$31),(SUMIF(S!$HC$15:$HL$15,'Ciclo Semaforico'!BP$32,S!$HC71:$HL71)+SUMIF(N!$HC$15:$HL$15,'Ciclo Semaforico'!BP$32,N!$HC71:$HL71)+SUMIF(E!$HC$15:$HL$15,'Ciclo Semaforico'!BP$32,E!$HC71:$HL71)+SUMIF(O!$HC$15:$HL$15,'Ciclo Semaforico'!BP$32,O!$HC71:$HL71))-IF(BP$31="",(SUMIF(S!$HC$15:$HL$15,'Ciclo Semaforico'!BP$30,S!$HC71:$HL71)+SUMIF(N!$HC$15:$HL$15,'Ciclo Semaforico'!BP$30,N!$HC71:$HL71)+SUMIF(E!$HC$15:$HL$15,'Ciclo Semaforico'!BP$30,E!$HC71:$HL71)+SUMIF(O!$HC$15:$HL$15,'Ciclo Semaforico'!BP$30,O!$HC71:$HL71)),(SUMIF(S!$HC$15:$HL$15,'Ciclo Semaforico'!BP$30,S!$HC71:$HL71)+SUMIF(N!$HC$15:$HL$15,'Ciclo Semaforico'!BP$30,N!$HC71:$HL71)+SUMIF(E!$HC$15:$HL$15,'Ciclo Semaforico'!BP$30,E!$HC71:$HL71)+SUMIF(O!$HC$15:$HL$15,'Ciclo Semaforico'!BP$30,O!$HC71:$HL71))*BP$31))</f>
        <v>0</v>
      </c>
      <c r="BQ96" s="245">
        <f>IF(BQ$32="",IF(BQ$31="",(SUMIF(S!$HC$15:$HL$15,'Ciclo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Semaforico'!BQ$30,O!$HC71:$HL71))*BQ$31),(SUMIF(S!$HC$15:$HL$15,'Ciclo Semaforico'!BQ$32,S!$HC71:$HL71)+SUMIF(N!$HC$15:$HL$15,'Ciclo Semaforico'!BQ$32,N!$HC71:$HL71)+SUMIF(E!$HC$15:$HL$15,'Ciclo Semaforico'!BQ$32,E!$HC71:$HL71)+SUMIF(O!$HC$15:$HL$15,'Ciclo Semaforico'!BQ$32,O!$HC71:$HL71))-IF(BQ$31="",(SUMIF(S!$HC$15:$HL$15,'Ciclo Semaforico'!BQ$30,S!$HC71:$HL71)+SUMIF(N!$HC$15:$HL$15,'Ciclo Semaforico'!BQ$30,N!$HC71:$HL71)+SUMIF(E!$HC$15:$HL$15,'Ciclo Semaforico'!BQ$30,E!$HC71:$HL71)+SUMIF(O!$HC$15:$HL$15,'Ciclo Semaforico'!BQ$30,O!$HC71:$HL71)),(SUMIF(S!$HC$15:$HL$15,'Ciclo Semaforico'!BQ$30,S!$HC71:$HL71)+SUMIF(N!$HC$15:$HL$15,'Ciclo Semaforico'!BQ$30,N!$HC71:$HL71)+SUMIF(E!$HC$15:$HL$15,'Ciclo Semaforico'!BQ$30,E!$HC71:$HL71)+SUMIF(O!$HC$15:$HL$15,'Ciclo Semaforico'!BQ$30,O!$HC71:$HL71))*BQ$31))</f>
        <v>0</v>
      </c>
      <c r="BR96" s="245">
        <f>IF(BR$32="",IF(BR$31="",(SUMIF(S!$HC$15:$HL$15,'Ciclo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Semaforico'!BR$30,O!$HC71:$HL71))*BR$31),(SUMIF(S!$HC$15:$HL$15,'Ciclo Semaforico'!BR$32,S!$HC71:$HL71)+SUMIF(N!$HC$15:$HL$15,'Ciclo Semaforico'!BR$32,N!$HC71:$HL71)+SUMIF(E!$HC$15:$HL$15,'Ciclo Semaforico'!BR$32,E!$HC71:$HL71)+SUMIF(O!$HC$15:$HL$15,'Ciclo Semaforico'!BR$32,O!$HC71:$HL71))-IF(BR$31="",(SUMIF(S!$HC$15:$HL$15,'Ciclo Semaforico'!BR$30,S!$HC71:$HL71)+SUMIF(N!$HC$15:$HL$15,'Ciclo Semaforico'!BR$30,N!$HC71:$HL71)+SUMIF(E!$HC$15:$HL$15,'Ciclo Semaforico'!BR$30,E!$HC71:$HL71)+SUMIF(O!$HC$15:$HL$15,'Ciclo Semaforico'!BR$30,O!$HC71:$HL71)),(SUMIF(S!$HC$15:$HL$15,'Ciclo Semaforico'!BR$30,S!$HC71:$HL71)+SUMIF(N!$HC$15:$HL$15,'Ciclo Semaforico'!BR$30,N!$HC71:$HL71)+SUMIF(E!$HC$15:$HL$15,'Ciclo Semaforico'!BR$30,E!$HC71:$HL71)+SUMIF(O!$HC$15:$HL$15,'Ciclo Semaforico'!BR$30,O!$HC71:$HL71))*BR$31))</f>
        <v>0</v>
      </c>
      <c r="BS96" s="245">
        <f>IF(BS$32="",IF(BS$31="",(SUMIF(S!$HC$15:$HL$15,'Ciclo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Semaforico'!BS$30,O!$HC71:$HL71))*BS$31),(SUMIF(S!$HC$15:$HL$15,'Ciclo Semaforico'!BS$32,S!$HC71:$HL71)+SUMIF(N!$HC$15:$HL$15,'Ciclo Semaforico'!BS$32,N!$HC71:$HL71)+SUMIF(E!$HC$15:$HL$15,'Ciclo Semaforico'!BS$32,E!$HC71:$HL71)+SUMIF(O!$HC$15:$HL$15,'Ciclo Semaforico'!BS$32,O!$HC71:$HL71))-IF(BS$31="",(SUMIF(S!$HC$15:$HL$15,'Ciclo Semaforico'!BS$30,S!$HC71:$HL71)+SUMIF(N!$HC$15:$HL$15,'Ciclo Semaforico'!BS$30,N!$HC71:$HL71)+SUMIF(E!$HC$15:$HL$15,'Ciclo Semaforico'!BS$30,E!$HC71:$HL71)+SUMIF(O!$HC$15:$HL$15,'Ciclo Semaforico'!BS$30,O!$HC71:$HL71)),(SUMIF(S!$HC$15:$HL$15,'Ciclo Semaforico'!BS$30,S!$HC71:$HL71)+SUMIF(N!$HC$15:$HL$15,'Ciclo Semaforico'!BS$30,N!$HC71:$HL71)+SUMIF(E!$HC$15:$HL$15,'Ciclo Semaforico'!BS$30,E!$HC71:$HL71)+SUMIF(O!$HC$15:$HL$15,'Ciclo Semaforico'!BS$30,O!$HC71:$HL71))*BS$31))</f>
        <v>0</v>
      </c>
      <c r="BT96" s="245">
        <f>IF(BT$32="",IF(BT$31="",(SUMIF(S!$HC$15:$HL$15,'Ciclo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Semaforico'!BT$30,O!$HC71:$HL71))*BT$31),(SUMIF(S!$HC$15:$HL$15,'Ciclo Semaforico'!BT$32,S!$HC71:$HL71)+SUMIF(N!$HC$15:$HL$15,'Ciclo Semaforico'!BT$32,N!$HC71:$HL71)+SUMIF(E!$HC$15:$HL$15,'Ciclo Semaforico'!BT$32,E!$HC71:$HL71)+SUMIF(O!$HC$15:$HL$15,'Ciclo Semaforico'!BT$32,O!$HC71:$HL71))-IF(BT$31="",(SUMIF(S!$HC$15:$HL$15,'Ciclo Semaforico'!BT$30,S!$HC71:$HL71)+SUMIF(N!$HC$15:$HL$15,'Ciclo Semaforico'!BT$30,N!$HC71:$HL71)+SUMIF(E!$HC$15:$HL$15,'Ciclo Semaforico'!BT$30,E!$HC71:$HL71)+SUMIF(O!$HC$15:$HL$15,'Ciclo Semaforico'!BT$30,O!$HC71:$HL71)),(SUMIF(S!$HC$15:$HL$15,'Ciclo Semaforico'!BT$30,S!$HC71:$HL71)+SUMIF(N!$HC$15:$HL$15,'Ciclo Semaforico'!BT$30,N!$HC71:$HL71)+SUMIF(E!$HC$15:$HL$15,'Ciclo Semaforico'!BT$30,E!$HC71:$HL71)+SUMIF(O!$HC$15:$HL$15,'Ciclo Semaforico'!BT$30,O!$HC71:$HL71))*BT$31))</f>
        <v>0</v>
      </c>
      <c r="BU96" s="245">
        <f>IF(BU$32="",IF(BU$31="",(SUMIF(S!$HC$15:$HL$15,'Ciclo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Semaforico'!BU$30,O!$HC71:$HL71))*BU$31),(SUMIF(S!$HC$15:$HL$15,'Ciclo Semaforico'!BU$32,S!$HC71:$HL71)+SUMIF(N!$HC$15:$HL$15,'Ciclo Semaforico'!BU$32,N!$HC71:$HL71)+SUMIF(E!$HC$15:$HL$15,'Ciclo Semaforico'!BU$32,E!$HC71:$HL71)+SUMIF(O!$HC$15:$HL$15,'Ciclo Semaforico'!BU$32,O!$HC71:$HL71))-IF(BU$31="",(SUMIF(S!$HC$15:$HL$15,'Ciclo Semaforico'!BU$30,S!$HC71:$HL71)+SUMIF(N!$HC$15:$HL$15,'Ciclo Semaforico'!BU$30,N!$HC71:$HL71)+SUMIF(E!$HC$15:$HL$15,'Ciclo Semaforico'!BU$30,E!$HC71:$HL71)+SUMIF(O!$HC$15:$HL$15,'Ciclo Semaforico'!BU$30,O!$HC71:$HL71)),(SUMIF(S!$HC$15:$HL$15,'Ciclo Semaforico'!BU$30,S!$HC71:$HL71)+SUMIF(N!$HC$15:$HL$15,'Ciclo Semaforico'!BU$30,N!$HC71:$HL71)+SUMIF(E!$HC$15:$HL$15,'Ciclo Semaforico'!BU$30,E!$HC71:$HL71)+SUMIF(O!$HC$15:$HL$15,'Ciclo Semaforico'!BU$30,O!$HC71:$HL71))*BU$31))</f>
        <v>0</v>
      </c>
      <c r="BV96" s="246">
        <f>IF(BV$32="",IF(BV$31="",(SUMIF(S!$HC$15:$HL$15,'Ciclo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Semaforico'!BV$30,O!$HC71:$HL71))*BV$31),(SUMIF(S!$HC$15:$HL$15,'Ciclo Semaforico'!BV$32,S!$HC71:$HL71)+SUMIF(N!$HC$15:$HL$15,'Ciclo Semaforico'!BV$32,N!$HC71:$HL71)+SUMIF(E!$HC$15:$HL$15,'Ciclo Semaforico'!BV$32,E!$HC71:$HL71)+SUMIF(O!$HC$15:$HL$15,'Ciclo Semaforico'!BV$32,O!$HC71:$HL71))-IF(BV$31="",(SUMIF(S!$HC$15:$HL$15,'Ciclo Semaforico'!BV$30,S!$HC71:$HL71)+SUMIF(N!$HC$15:$HL$15,'Ciclo Semaforico'!BV$30,N!$HC71:$HL71)+SUMIF(E!$HC$15:$HL$15,'Ciclo Semaforico'!BV$30,E!$HC71:$HL71)+SUMIF(O!$HC$15:$HL$15,'Ciclo Semaforico'!BV$30,O!$HC71:$HL71)),(SUMIF(S!$HC$15:$HL$15,'Ciclo Semaforico'!BV$30,S!$HC71:$HL71)+SUMIF(N!$HC$15:$HL$15,'Ciclo Semaforico'!BV$30,N!$HC71:$HL71)+SUMIF(E!$HC$15:$HL$15,'Ciclo Semaforico'!BV$30,E!$HC71:$HL71)+SUMIF(O!$HC$15:$HL$15,'Ciclo Semaforico'!BV$30,O!$HC71:$HL71))*BV$31))</f>
        <v>0</v>
      </c>
      <c r="BW96" s="244">
        <f>IF(BW$32="",IF(BW$31="",(SUMIF(S!$HC$15:$HL$15,'Ciclo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Semaforico'!BW$30,O!$HC71:$HL71))*BW$31),(SUMIF(S!$HC$15:$HL$15,'Ciclo Semaforico'!BW$32,S!$HC71:$HL71)+SUMIF(N!$HC$15:$HL$15,'Ciclo Semaforico'!BW$32,N!$HC71:$HL71)+SUMIF(E!$HC$15:$HL$15,'Ciclo Semaforico'!BW$32,E!$HC71:$HL71)+SUMIF(O!$HC$15:$HL$15,'Ciclo Semaforico'!BW$32,O!$HC71:$HL71))-IF(BW$31="",(SUMIF(S!$HC$15:$HL$15,'Ciclo Semaforico'!BW$30,S!$HC71:$HL71)+SUMIF(N!$HC$15:$HL$15,'Ciclo Semaforico'!BW$30,N!$HC71:$HL71)+SUMIF(E!$HC$15:$HL$15,'Ciclo Semaforico'!BW$30,E!$HC71:$HL71)+SUMIF(O!$HC$15:$HL$15,'Ciclo Semaforico'!BW$30,O!$HC71:$HL71)),(SUMIF(S!$HC$15:$HL$15,'Ciclo Semaforico'!BW$30,S!$HC71:$HL71)+SUMIF(N!$HC$15:$HL$15,'Ciclo Semaforico'!BW$30,N!$HC71:$HL71)+SUMIF(E!$HC$15:$HL$15,'Ciclo Semaforico'!BW$30,E!$HC71:$HL71)+SUMIF(O!$HC$15:$HL$15,'Ciclo Semaforico'!BW$30,O!$HC71:$HL71))*BW$31))</f>
        <v>0</v>
      </c>
      <c r="BX96" s="245">
        <f>IF(BX$32="",IF(BX$31="",(SUMIF(S!$HC$15:$HL$15,'Ciclo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Semaforico'!BX$30,O!$HC71:$HL71))*BX$31),(SUMIF(S!$HC$15:$HL$15,'Ciclo Semaforico'!BX$32,S!$HC71:$HL71)+SUMIF(N!$HC$15:$HL$15,'Ciclo Semaforico'!BX$32,N!$HC71:$HL71)+SUMIF(E!$HC$15:$HL$15,'Ciclo Semaforico'!BX$32,E!$HC71:$HL71)+SUMIF(O!$HC$15:$HL$15,'Ciclo Semaforico'!BX$32,O!$HC71:$HL71))-IF(BX$31="",(SUMIF(S!$HC$15:$HL$15,'Ciclo Semaforico'!BX$30,S!$HC71:$HL71)+SUMIF(N!$HC$15:$HL$15,'Ciclo Semaforico'!BX$30,N!$HC71:$HL71)+SUMIF(E!$HC$15:$HL$15,'Ciclo Semaforico'!BX$30,E!$HC71:$HL71)+SUMIF(O!$HC$15:$HL$15,'Ciclo Semaforico'!BX$30,O!$HC71:$HL71)),(SUMIF(S!$HC$15:$HL$15,'Ciclo Semaforico'!BX$30,S!$HC71:$HL71)+SUMIF(N!$HC$15:$HL$15,'Ciclo Semaforico'!BX$30,N!$HC71:$HL71)+SUMIF(E!$HC$15:$HL$15,'Ciclo Semaforico'!BX$30,E!$HC71:$HL71)+SUMIF(O!$HC$15:$HL$15,'Ciclo Semaforico'!BX$30,O!$HC71:$HL71))*BX$31))</f>
        <v>0</v>
      </c>
      <c r="BY96" s="245">
        <f>IF(BY$32="",IF(BY$31="",(SUMIF(S!$HC$15:$HL$15,'Ciclo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Semaforico'!BY$30,O!$HC71:$HL71))*BY$31),(SUMIF(S!$HC$15:$HL$15,'Ciclo Semaforico'!BY$32,S!$HC71:$HL71)+SUMIF(N!$HC$15:$HL$15,'Ciclo Semaforico'!BY$32,N!$HC71:$HL71)+SUMIF(E!$HC$15:$HL$15,'Ciclo Semaforico'!BY$32,E!$HC71:$HL71)+SUMIF(O!$HC$15:$HL$15,'Ciclo Semaforico'!BY$32,O!$HC71:$HL71))-IF(BY$31="",(SUMIF(S!$HC$15:$HL$15,'Ciclo Semaforico'!BY$30,S!$HC71:$HL71)+SUMIF(N!$HC$15:$HL$15,'Ciclo Semaforico'!BY$30,N!$HC71:$HL71)+SUMIF(E!$HC$15:$HL$15,'Ciclo Semaforico'!BY$30,E!$HC71:$HL71)+SUMIF(O!$HC$15:$HL$15,'Ciclo Semaforico'!BY$30,O!$HC71:$HL71)),(SUMIF(S!$HC$15:$HL$15,'Ciclo Semaforico'!BY$30,S!$HC71:$HL71)+SUMIF(N!$HC$15:$HL$15,'Ciclo Semaforico'!BY$30,N!$HC71:$HL71)+SUMIF(E!$HC$15:$HL$15,'Ciclo Semaforico'!BY$30,E!$HC71:$HL71)+SUMIF(O!$HC$15:$HL$15,'Ciclo Semaforico'!BY$30,O!$HC71:$HL71))*BY$31))</f>
        <v>0</v>
      </c>
      <c r="BZ96" s="245">
        <f>IF(BZ$32="",IF(BZ$31="",(SUMIF(S!$HC$15:$HL$15,'Ciclo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Semaforico'!BZ$30,O!$HC71:$HL71))*BZ$31),(SUMIF(S!$HC$15:$HL$15,'Ciclo Semaforico'!BZ$32,S!$HC71:$HL71)+SUMIF(N!$HC$15:$HL$15,'Ciclo Semaforico'!BZ$32,N!$HC71:$HL71)+SUMIF(E!$HC$15:$HL$15,'Ciclo Semaforico'!BZ$32,E!$HC71:$HL71)+SUMIF(O!$HC$15:$HL$15,'Ciclo Semaforico'!BZ$32,O!$HC71:$HL71))-IF(BZ$31="",(SUMIF(S!$HC$15:$HL$15,'Ciclo Semaforico'!BZ$30,S!$HC71:$HL71)+SUMIF(N!$HC$15:$HL$15,'Ciclo Semaforico'!BZ$30,N!$HC71:$HL71)+SUMIF(E!$HC$15:$HL$15,'Ciclo Semaforico'!BZ$30,E!$HC71:$HL71)+SUMIF(O!$HC$15:$HL$15,'Ciclo Semaforico'!BZ$30,O!$HC71:$HL71)),(SUMIF(S!$HC$15:$HL$15,'Ciclo Semaforico'!BZ$30,S!$HC71:$HL71)+SUMIF(N!$HC$15:$HL$15,'Ciclo Semaforico'!BZ$30,N!$HC71:$HL71)+SUMIF(E!$HC$15:$HL$15,'Ciclo Semaforico'!BZ$30,E!$HC71:$HL71)+SUMIF(O!$HC$15:$HL$15,'Ciclo Semaforico'!BZ$30,O!$HC71:$HL71))*BZ$31))</f>
        <v>0</v>
      </c>
      <c r="CA96" s="245">
        <f>IF(CA$32="",IF(CA$31="",(SUMIF(S!$HC$15:$HL$15,'Ciclo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Semaforico'!CA$30,O!$HC71:$HL71))*CA$31),(SUMIF(S!$HC$15:$HL$15,'Ciclo Semaforico'!CA$32,S!$HC71:$HL71)+SUMIF(N!$HC$15:$HL$15,'Ciclo Semaforico'!CA$32,N!$HC71:$HL71)+SUMIF(E!$HC$15:$HL$15,'Ciclo Semaforico'!CA$32,E!$HC71:$HL71)+SUMIF(O!$HC$15:$HL$15,'Ciclo Semaforico'!CA$32,O!$HC71:$HL71))-IF(CA$31="",(SUMIF(S!$HC$15:$HL$15,'Ciclo Semaforico'!CA$30,S!$HC71:$HL71)+SUMIF(N!$HC$15:$HL$15,'Ciclo Semaforico'!CA$30,N!$HC71:$HL71)+SUMIF(E!$HC$15:$HL$15,'Ciclo Semaforico'!CA$30,E!$HC71:$HL71)+SUMIF(O!$HC$15:$HL$15,'Ciclo Semaforico'!CA$30,O!$HC71:$HL71)),(SUMIF(S!$HC$15:$HL$15,'Ciclo Semaforico'!CA$30,S!$HC71:$HL71)+SUMIF(N!$HC$15:$HL$15,'Ciclo Semaforico'!CA$30,N!$HC71:$HL71)+SUMIF(E!$HC$15:$HL$15,'Ciclo Semaforico'!CA$30,E!$HC71:$HL71)+SUMIF(O!$HC$15:$HL$15,'Ciclo Semaforico'!CA$30,O!$HC71:$HL71))*CA$31))</f>
        <v>0</v>
      </c>
      <c r="CB96" s="245">
        <f>IF(CB$32="",IF(CB$31="",(SUMIF(S!$HC$15:$HL$15,'Ciclo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Semaforico'!CB$30,O!$HC71:$HL71))*CB$31),(SUMIF(S!$HC$15:$HL$15,'Ciclo Semaforico'!CB$32,S!$HC71:$HL71)+SUMIF(N!$HC$15:$HL$15,'Ciclo Semaforico'!CB$32,N!$HC71:$HL71)+SUMIF(E!$HC$15:$HL$15,'Ciclo Semaforico'!CB$32,E!$HC71:$HL71)+SUMIF(O!$HC$15:$HL$15,'Ciclo Semaforico'!CB$32,O!$HC71:$HL71))-IF(CB$31="",(SUMIF(S!$HC$15:$HL$15,'Ciclo Semaforico'!CB$30,S!$HC71:$HL71)+SUMIF(N!$HC$15:$HL$15,'Ciclo Semaforico'!CB$30,N!$HC71:$HL71)+SUMIF(E!$HC$15:$HL$15,'Ciclo Semaforico'!CB$30,E!$HC71:$HL71)+SUMIF(O!$HC$15:$HL$15,'Ciclo Semaforico'!CB$30,O!$HC71:$HL71)),(SUMIF(S!$HC$15:$HL$15,'Ciclo Semaforico'!CB$30,S!$HC71:$HL71)+SUMIF(N!$HC$15:$HL$15,'Ciclo Semaforico'!CB$30,N!$HC71:$HL71)+SUMIF(E!$HC$15:$HL$15,'Ciclo Semaforico'!CB$30,E!$HC71:$HL71)+SUMIF(O!$HC$15:$HL$15,'Ciclo Semaforico'!CB$30,O!$HC71:$HL71))*CB$31))</f>
        <v>0</v>
      </c>
      <c r="CC96" s="245">
        <f>IF(CC$32="",IF(CC$31="",(SUMIF(S!$HC$15:$HL$15,'Ciclo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Semaforico'!CC$30,O!$HC71:$HL71))*CC$31),(SUMIF(S!$HC$15:$HL$15,'Ciclo Semaforico'!CC$32,S!$HC71:$HL71)+SUMIF(N!$HC$15:$HL$15,'Ciclo Semaforico'!CC$32,N!$HC71:$HL71)+SUMIF(E!$HC$15:$HL$15,'Ciclo Semaforico'!CC$32,E!$HC71:$HL71)+SUMIF(O!$HC$15:$HL$15,'Ciclo Semaforico'!CC$32,O!$HC71:$HL71))-IF(CC$31="",(SUMIF(S!$HC$15:$HL$15,'Ciclo Semaforico'!CC$30,S!$HC71:$HL71)+SUMIF(N!$HC$15:$HL$15,'Ciclo Semaforico'!CC$30,N!$HC71:$HL71)+SUMIF(E!$HC$15:$HL$15,'Ciclo Semaforico'!CC$30,E!$HC71:$HL71)+SUMIF(O!$HC$15:$HL$15,'Ciclo Semaforico'!CC$30,O!$HC71:$HL71)),(SUMIF(S!$HC$15:$HL$15,'Ciclo Semaforico'!CC$30,S!$HC71:$HL71)+SUMIF(N!$HC$15:$HL$15,'Ciclo Semaforico'!CC$30,N!$HC71:$HL71)+SUMIF(E!$HC$15:$HL$15,'Ciclo Semaforico'!CC$30,E!$HC71:$HL71)+SUMIF(O!$HC$15:$HL$15,'Ciclo Semaforico'!CC$30,O!$HC71:$HL71))*CC$31))</f>
        <v>0</v>
      </c>
      <c r="CD96" s="245">
        <f>IF(CD$32="",IF(CD$31="",(SUMIF(S!$HC$15:$HL$15,'Ciclo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Semaforico'!CD$30,O!$HC71:$HL71))*CD$31),(SUMIF(S!$HC$15:$HL$15,'Ciclo Semaforico'!CD$32,S!$HC71:$HL71)+SUMIF(N!$HC$15:$HL$15,'Ciclo Semaforico'!CD$32,N!$HC71:$HL71)+SUMIF(E!$HC$15:$HL$15,'Ciclo Semaforico'!CD$32,E!$HC71:$HL71)+SUMIF(O!$HC$15:$HL$15,'Ciclo Semaforico'!CD$32,O!$HC71:$HL71))-IF(CD$31="",(SUMIF(S!$HC$15:$HL$15,'Ciclo Semaforico'!CD$30,S!$HC71:$HL71)+SUMIF(N!$HC$15:$HL$15,'Ciclo Semaforico'!CD$30,N!$HC71:$HL71)+SUMIF(E!$HC$15:$HL$15,'Ciclo Semaforico'!CD$30,E!$HC71:$HL71)+SUMIF(O!$HC$15:$HL$15,'Ciclo Semaforico'!CD$30,O!$HC71:$HL71)),(SUMIF(S!$HC$15:$HL$15,'Ciclo Semaforico'!CD$30,S!$HC71:$HL71)+SUMIF(N!$HC$15:$HL$15,'Ciclo Semaforico'!CD$30,N!$HC71:$HL71)+SUMIF(E!$HC$15:$HL$15,'Ciclo Semaforico'!CD$30,E!$HC71:$HL71)+SUMIF(O!$HC$15:$HL$15,'Ciclo Semaforico'!CD$30,O!$HC71:$HL71))*CD$31))</f>
        <v>0</v>
      </c>
      <c r="CE96" s="245">
        <f>IF(CE$32="",IF(CE$31="",(SUMIF(S!$HC$15:$HL$15,'Ciclo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Semaforico'!CE$30,O!$HC71:$HL71))*CE$31),(SUMIF(S!$HC$15:$HL$15,'Ciclo Semaforico'!CE$32,S!$HC71:$HL71)+SUMIF(N!$HC$15:$HL$15,'Ciclo Semaforico'!CE$32,N!$HC71:$HL71)+SUMIF(E!$HC$15:$HL$15,'Ciclo Semaforico'!CE$32,E!$HC71:$HL71)+SUMIF(O!$HC$15:$HL$15,'Ciclo Semaforico'!CE$32,O!$HC71:$HL71))-IF(CE$31="",(SUMIF(S!$HC$15:$HL$15,'Ciclo Semaforico'!CE$30,S!$HC71:$HL71)+SUMIF(N!$HC$15:$HL$15,'Ciclo Semaforico'!CE$30,N!$HC71:$HL71)+SUMIF(E!$HC$15:$HL$15,'Ciclo Semaforico'!CE$30,E!$HC71:$HL71)+SUMIF(O!$HC$15:$HL$15,'Ciclo Semaforico'!CE$30,O!$HC71:$HL71)),(SUMIF(S!$HC$15:$HL$15,'Ciclo Semaforico'!CE$30,S!$HC71:$HL71)+SUMIF(N!$HC$15:$HL$15,'Ciclo Semaforico'!CE$30,N!$HC71:$HL71)+SUMIF(E!$HC$15:$HL$15,'Ciclo Semaforico'!CE$30,E!$HC71:$HL71)+SUMIF(O!$HC$15:$HL$15,'Ciclo Semaforico'!CE$30,O!$HC71:$HL71))*CE$31))</f>
        <v>0</v>
      </c>
      <c r="CF96" s="245">
        <f>IF(CF$32="",IF(CF$31="",(SUMIF(S!$HC$15:$HL$15,'Ciclo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Semaforico'!CF$30,O!$HC71:$HL71))*CF$31),(SUMIF(S!$HC$15:$HL$15,'Ciclo Semaforico'!CF$32,S!$HC71:$HL71)+SUMIF(N!$HC$15:$HL$15,'Ciclo Semaforico'!CF$32,N!$HC71:$HL71)+SUMIF(E!$HC$15:$HL$15,'Ciclo Semaforico'!CF$32,E!$HC71:$HL71)+SUMIF(O!$HC$15:$HL$15,'Ciclo Semaforico'!CF$32,O!$HC71:$HL71))-IF(CF$31="",(SUMIF(S!$HC$15:$HL$15,'Ciclo Semaforico'!CF$30,S!$HC71:$HL71)+SUMIF(N!$HC$15:$HL$15,'Ciclo Semaforico'!CF$30,N!$HC71:$HL71)+SUMIF(E!$HC$15:$HL$15,'Ciclo Semaforico'!CF$30,E!$HC71:$HL71)+SUMIF(O!$HC$15:$HL$15,'Ciclo Semaforico'!CF$30,O!$HC71:$HL71)),(SUMIF(S!$HC$15:$HL$15,'Ciclo Semaforico'!CF$30,S!$HC71:$HL71)+SUMIF(N!$HC$15:$HL$15,'Ciclo Semaforico'!CF$30,N!$HC71:$HL71)+SUMIF(E!$HC$15:$HL$15,'Ciclo Semaforico'!CF$30,E!$HC71:$HL71)+SUMIF(O!$HC$15:$HL$15,'Ciclo Semaforico'!CF$30,O!$HC71:$HL71))*CF$31))</f>
        <v>0</v>
      </c>
      <c r="CG96" s="245">
        <f>IF(CG$32="",IF(CG$31="",(SUMIF(S!$HC$15:$HL$15,'Ciclo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Semaforico'!CG$30,O!$HC71:$HL71))*CG$31),(SUMIF(S!$HC$15:$HL$15,'Ciclo Semaforico'!CG$32,S!$HC71:$HL71)+SUMIF(N!$HC$15:$HL$15,'Ciclo Semaforico'!CG$32,N!$HC71:$HL71)+SUMIF(E!$HC$15:$HL$15,'Ciclo Semaforico'!CG$32,E!$HC71:$HL71)+SUMIF(O!$HC$15:$HL$15,'Ciclo Semaforico'!CG$32,O!$HC71:$HL71))-IF(CG$31="",(SUMIF(S!$HC$15:$HL$15,'Ciclo Semaforico'!CG$30,S!$HC71:$HL71)+SUMIF(N!$HC$15:$HL$15,'Ciclo Semaforico'!CG$30,N!$HC71:$HL71)+SUMIF(E!$HC$15:$HL$15,'Ciclo Semaforico'!CG$30,E!$HC71:$HL71)+SUMIF(O!$HC$15:$HL$15,'Ciclo Semaforico'!CG$30,O!$HC71:$HL71)),(SUMIF(S!$HC$15:$HL$15,'Ciclo Semaforico'!CG$30,S!$HC71:$HL71)+SUMIF(N!$HC$15:$HL$15,'Ciclo Semaforico'!CG$30,N!$HC71:$HL71)+SUMIF(E!$HC$15:$HL$15,'Ciclo Semaforico'!CG$30,E!$HC71:$HL71)+SUMIF(O!$HC$15:$HL$15,'Ciclo Semaforico'!CG$30,O!$HC71:$HL71))*CG$31))</f>
        <v>0</v>
      </c>
      <c r="CH96" s="246">
        <f>IF(CH$32="",IF(CH$31="",(SUMIF(S!$HC$15:$HL$15,'Ciclo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Semaforico'!CH$30,O!$HC71:$HL71))*CH$31),(SUMIF(S!$HC$15:$HL$15,'Ciclo Semaforico'!CH$32,S!$HC71:$HL71)+SUMIF(N!$HC$15:$HL$15,'Ciclo Semaforico'!CH$32,N!$HC71:$HL71)+SUMIF(E!$HC$15:$HL$15,'Ciclo Semaforico'!CH$32,E!$HC71:$HL71)+SUMIF(O!$HC$15:$HL$15,'Ciclo Semaforico'!CH$32,O!$HC71:$HL71))-IF(CH$31="",(SUMIF(S!$HC$15:$HL$15,'Ciclo Semaforico'!CH$30,S!$HC71:$HL71)+SUMIF(N!$HC$15:$HL$15,'Ciclo Semaforico'!CH$30,N!$HC71:$HL71)+SUMIF(E!$HC$15:$HL$15,'Ciclo Semaforico'!CH$30,E!$HC71:$HL71)+SUMIF(O!$HC$15:$HL$15,'Ciclo Semaforico'!CH$30,O!$HC71:$HL71)),(SUMIF(S!$HC$15:$HL$15,'Ciclo Semaforico'!CH$30,S!$HC71:$HL71)+SUMIF(N!$HC$15:$HL$15,'Ciclo Semaforico'!CH$30,N!$HC71:$HL71)+SUMIF(E!$HC$15:$HL$15,'Ciclo Semaforico'!CH$30,E!$HC71:$HL71)+SUMIF(O!$HC$15:$HL$15,'Ciclo Semaforico'!CH$30,O!$HC71:$HL71))*CH$31))</f>
        <v>0</v>
      </c>
      <c r="CI96" s="244">
        <f t="shared" si="208"/>
        <v>0</v>
      </c>
      <c r="CJ96" s="245">
        <f t="shared" si="209"/>
        <v>0</v>
      </c>
      <c r="CK96" s="245">
        <f t="shared" si="210"/>
        <v>0</v>
      </c>
      <c r="CL96" s="245">
        <f t="shared" si="211"/>
        <v>0</v>
      </c>
      <c r="CM96" s="245" t="e">
        <f t="shared" si="212"/>
        <v>#REF!</v>
      </c>
      <c r="CN96" s="245">
        <f t="shared" si="213"/>
        <v>0</v>
      </c>
      <c r="CO96" s="245">
        <f t="shared" si="214"/>
        <v>0</v>
      </c>
      <c r="CP96" s="245">
        <f t="shared" si="215"/>
        <v>0</v>
      </c>
      <c r="CQ96" s="245">
        <f t="shared" si="216"/>
        <v>0</v>
      </c>
      <c r="CR96" s="245">
        <f t="shared" si="217"/>
        <v>0</v>
      </c>
      <c r="CS96" s="245">
        <f t="shared" si="218"/>
        <v>0</v>
      </c>
      <c r="CT96" s="246">
        <f t="shared" si="219"/>
        <v>0</v>
      </c>
      <c r="CU96" s="244">
        <f t="shared" si="220"/>
        <v>0</v>
      </c>
      <c r="CV96" s="245">
        <f t="shared" si="221"/>
        <v>0</v>
      </c>
      <c r="CW96" s="245">
        <f t="shared" si="222"/>
        <v>0</v>
      </c>
      <c r="CX96" s="245">
        <f t="shared" si="223"/>
        <v>0</v>
      </c>
      <c r="CY96" s="245">
        <f t="shared" si="224"/>
        <v>0</v>
      </c>
      <c r="CZ96" s="245">
        <f t="shared" si="225"/>
        <v>0</v>
      </c>
      <c r="DA96" s="245">
        <f t="shared" si="226"/>
        <v>0</v>
      </c>
      <c r="DB96" s="245">
        <f t="shared" si="227"/>
        <v>0</v>
      </c>
      <c r="DC96" s="245">
        <f t="shared" si="228"/>
        <v>0</v>
      </c>
      <c r="DD96" s="245">
        <f t="shared" si="229"/>
        <v>0</v>
      </c>
      <c r="DE96" s="245">
        <f t="shared" si="230"/>
        <v>0</v>
      </c>
      <c r="DF96" s="246">
        <f t="shared" si="231"/>
        <v>0</v>
      </c>
      <c r="DG96" s="244" t="e">
        <f t="shared" si="232"/>
        <v>#REF!</v>
      </c>
      <c r="DH96" s="245" t="e">
        <f t="shared" si="233"/>
        <v>#REF!</v>
      </c>
      <c r="DI96" s="245" t="e">
        <f t="shared" si="234"/>
        <v>#REF!</v>
      </c>
      <c r="DJ96" s="245" t="e">
        <f t="shared" si="235"/>
        <v>#REF!</v>
      </c>
      <c r="DK96" s="245" t="e">
        <f t="shared" si="236"/>
        <v>#REF!</v>
      </c>
      <c r="DL96" s="245" t="e">
        <f t="shared" si="237"/>
        <v>#REF!</v>
      </c>
      <c r="DM96" s="245">
        <f t="shared" si="238"/>
        <v>0</v>
      </c>
      <c r="DN96" s="245">
        <f t="shared" si="239"/>
        <v>0</v>
      </c>
      <c r="DO96" s="245">
        <f t="shared" si="240"/>
        <v>0</v>
      </c>
      <c r="DP96" s="245">
        <f t="shared" si="241"/>
        <v>0</v>
      </c>
      <c r="DQ96" s="245">
        <f t="shared" si="242"/>
        <v>0</v>
      </c>
      <c r="DR96" s="246">
        <f t="shared" si="243"/>
        <v>0</v>
      </c>
      <c r="DS96" s="244">
        <f t="shared" si="244"/>
        <v>0</v>
      </c>
      <c r="DT96" s="245">
        <f t="shared" si="245"/>
        <v>0</v>
      </c>
      <c r="DU96" s="245">
        <f t="shared" si="246"/>
        <v>0</v>
      </c>
      <c r="DV96" s="245">
        <f t="shared" si="247"/>
        <v>0</v>
      </c>
      <c r="DW96" s="245">
        <f t="shared" si="248"/>
        <v>0</v>
      </c>
      <c r="DX96" s="245">
        <f t="shared" si="249"/>
        <v>0</v>
      </c>
      <c r="DY96" s="245">
        <f t="shared" si="250"/>
        <v>0</v>
      </c>
      <c r="DZ96" s="245">
        <f t="shared" si="251"/>
        <v>0</v>
      </c>
      <c r="EA96" s="245">
        <f t="shared" si="252"/>
        <v>0</v>
      </c>
      <c r="EB96" s="245">
        <f t="shared" si="253"/>
        <v>0</v>
      </c>
      <c r="EC96" s="245">
        <f t="shared" si="254"/>
        <v>0</v>
      </c>
      <c r="ED96" s="246">
        <f t="shared" si="255"/>
        <v>0</v>
      </c>
      <c r="EE96" s="244">
        <f t="shared" si="256"/>
        <v>0</v>
      </c>
      <c r="EF96" s="245">
        <f t="shared" si="257"/>
        <v>0</v>
      </c>
      <c r="EG96" s="245">
        <f t="shared" si="258"/>
        <v>0</v>
      </c>
      <c r="EH96" s="245">
        <f t="shared" si="259"/>
        <v>0</v>
      </c>
      <c r="EI96" s="245">
        <f t="shared" si="260"/>
        <v>0</v>
      </c>
      <c r="EJ96" s="245">
        <f t="shared" si="261"/>
        <v>0</v>
      </c>
      <c r="EK96" s="245">
        <f t="shared" si="262"/>
        <v>0</v>
      </c>
      <c r="EL96" s="245">
        <f t="shared" si="263"/>
        <v>0</v>
      </c>
      <c r="EM96" s="245">
        <f t="shared" si="264"/>
        <v>0</v>
      </c>
      <c r="EN96" s="245">
        <f t="shared" si="265"/>
        <v>0</v>
      </c>
      <c r="EO96" s="245">
        <f t="shared" si="266"/>
        <v>0</v>
      </c>
      <c r="EP96" s="246">
        <f t="shared" si="267"/>
        <v>0</v>
      </c>
      <c r="EQ96" s="255">
        <f t="shared" si="268"/>
        <v>0</v>
      </c>
      <c r="ER96" s="256">
        <f t="shared" si="269"/>
        <v>0</v>
      </c>
      <c r="ES96" s="256">
        <f t="shared" si="270"/>
        <v>0</v>
      </c>
      <c r="ET96" s="256">
        <f t="shared" si="271"/>
        <v>0</v>
      </c>
      <c r="EU96" s="256" t="e">
        <f t="shared" si="272"/>
        <v>#REF!</v>
      </c>
      <c r="EV96" s="256">
        <f t="shared" si="273"/>
        <v>0</v>
      </c>
      <c r="EW96" s="256">
        <f t="shared" si="274"/>
        <v>0</v>
      </c>
      <c r="EX96" s="256" t="str">
        <f t="shared" si="275"/>
        <v/>
      </c>
      <c r="EY96" s="256" t="str">
        <f t="shared" si="276"/>
        <v/>
      </c>
      <c r="EZ96" s="256" t="str">
        <f t="shared" si="277"/>
        <v/>
      </c>
      <c r="FA96" s="256" t="str">
        <f t="shared" si="278"/>
        <v/>
      </c>
      <c r="FB96" s="257" t="str">
        <f t="shared" si="279"/>
        <v/>
      </c>
      <c r="FC96" s="255">
        <f t="shared" si="280"/>
        <v>0</v>
      </c>
      <c r="FD96" s="256" t="str">
        <f t="shared" si="281"/>
        <v/>
      </c>
      <c r="FE96" s="256" t="str">
        <f t="shared" si="282"/>
        <v/>
      </c>
      <c r="FF96" s="256" t="str">
        <f t="shared" si="283"/>
        <v/>
      </c>
      <c r="FG96" s="256" t="str">
        <f t="shared" si="284"/>
        <v/>
      </c>
      <c r="FH96" s="256" t="str">
        <f t="shared" si="285"/>
        <v/>
      </c>
      <c r="FI96" s="256" t="str">
        <f t="shared" si="286"/>
        <v/>
      </c>
      <c r="FJ96" s="256" t="str">
        <f t="shared" si="287"/>
        <v/>
      </c>
      <c r="FK96" s="256" t="str">
        <f t="shared" si="288"/>
        <v/>
      </c>
      <c r="FL96" s="256" t="str">
        <f t="shared" si="289"/>
        <v/>
      </c>
      <c r="FM96" s="256" t="str">
        <f t="shared" si="290"/>
        <v/>
      </c>
      <c r="FN96" s="257" t="str">
        <f t="shared" si="291"/>
        <v/>
      </c>
      <c r="FO96" s="255" t="e">
        <f t="shared" si="292"/>
        <v>#REF!</v>
      </c>
      <c r="FP96" s="256" t="e">
        <f t="shared" si="293"/>
        <v>#REF!</v>
      </c>
      <c r="FQ96" s="256" t="e">
        <f t="shared" si="294"/>
        <v>#REF!</v>
      </c>
      <c r="FR96" s="256" t="e">
        <f t="shared" si="295"/>
        <v>#REF!</v>
      </c>
      <c r="FS96" s="256" t="e">
        <f t="shared" si="296"/>
        <v>#REF!</v>
      </c>
      <c r="FT96" s="256" t="e">
        <f t="shared" si="297"/>
        <v>#REF!</v>
      </c>
      <c r="FU96" s="256" t="str">
        <f t="shared" si="298"/>
        <v/>
      </c>
      <c r="FV96" s="256" t="str">
        <f t="shared" si="299"/>
        <v/>
      </c>
      <c r="FW96" s="256" t="str">
        <f t="shared" si="300"/>
        <v/>
      </c>
      <c r="FX96" s="256" t="str">
        <f t="shared" si="301"/>
        <v/>
      </c>
      <c r="FY96" s="256" t="str">
        <f t="shared" si="302"/>
        <v/>
      </c>
      <c r="FZ96" s="257" t="str">
        <f t="shared" si="303"/>
        <v/>
      </c>
      <c r="GA96" s="255" t="str">
        <f t="shared" si="304"/>
        <v/>
      </c>
      <c r="GB96" s="256" t="str">
        <f t="shared" si="305"/>
        <v/>
      </c>
      <c r="GC96" s="256" t="str">
        <f t="shared" si="306"/>
        <v/>
      </c>
      <c r="GD96" s="256" t="str">
        <f t="shared" si="307"/>
        <v/>
      </c>
      <c r="GE96" s="256" t="str">
        <f t="shared" si="308"/>
        <v/>
      </c>
      <c r="GF96" s="256" t="str">
        <f t="shared" si="309"/>
        <v/>
      </c>
      <c r="GG96" s="256" t="str">
        <f t="shared" si="310"/>
        <v/>
      </c>
      <c r="GH96" s="256" t="str">
        <f t="shared" si="311"/>
        <v/>
      </c>
      <c r="GI96" s="256" t="str">
        <f t="shared" si="312"/>
        <v/>
      </c>
      <c r="GJ96" s="256" t="str">
        <f t="shared" si="313"/>
        <v/>
      </c>
      <c r="GK96" s="256" t="str">
        <f t="shared" si="314"/>
        <v/>
      </c>
      <c r="GL96" s="257" t="str">
        <f t="shared" si="315"/>
        <v/>
      </c>
      <c r="GM96" s="255" t="str">
        <f t="shared" si="316"/>
        <v/>
      </c>
      <c r="GN96" s="256" t="str">
        <f t="shared" si="317"/>
        <v/>
      </c>
      <c r="GO96" s="256" t="str">
        <f t="shared" si="318"/>
        <v/>
      </c>
      <c r="GP96" s="256" t="str">
        <f t="shared" si="319"/>
        <v/>
      </c>
      <c r="GQ96" s="256" t="str">
        <f t="shared" si="320"/>
        <v/>
      </c>
      <c r="GR96" s="256" t="str">
        <f t="shared" si="321"/>
        <v/>
      </c>
      <c r="GS96" s="256" t="str">
        <f t="shared" si="322"/>
        <v/>
      </c>
      <c r="GT96" s="256" t="str">
        <f t="shared" si="323"/>
        <v/>
      </c>
      <c r="GU96" s="256" t="str">
        <f t="shared" si="324"/>
        <v/>
      </c>
      <c r="GV96" s="256" t="str">
        <f t="shared" si="325"/>
        <v/>
      </c>
      <c r="GW96" s="256" t="str">
        <f t="shared" si="326"/>
        <v/>
      </c>
      <c r="GX96" s="257" t="str">
        <f t="shared" si="327"/>
        <v/>
      </c>
      <c r="GY96" s="252">
        <f t="shared" si="332"/>
        <v>0</v>
      </c>
      <c r="GZ96" s="253" t="e">
        <f t="shared" si="332"/>
        <v>#REF!</v>
      </c>
      <c r="HA96" s="253">
        <f t="shared" si="332"/>
        <v>0</v>
      </c>
      <c r="HB96" s="253">
        <f t="shared" si="332"/>
        <v>0</v>
      </c>
      <c r="HC96" s="253">
        <f t="shared" si="332"/>
        <v>0</v>
      </c>
      <c r="HD96" s="253">
        <f t="shared" si="332"/>
        <v>0</v>
      </c>
      <c r="HE96" s="253">
        <f t="shared" si="332"/>
        <v>0</v>
      </c>
      <c r="HF96" s="254">
        <f t="shared" si="332"/>
        <v>0</v>
      </c>
      <c r="HG96" s="252">
        <f t="shared" si="333"/>
        <v>0</v>
      </c>
      <c r="HH96" s="253">
        <f t="shared" si="333"/>
        <v>0</v>
      </c>
      <c r="HI96" s="253">
        <f t="shared" si="333"/>
        <v>0</v>
      </c>
      <c r="HJ96" s="253">
        <f t="shared" si="333"/>
        <v>0</v>
      </c>
      <c r="HK96" s="253">
        <f t="shared" si="333"/>
        <v>0</v>
      </c>
      <c r="HL96" s="253">
        <f t="shared" si="333"/>
        <v>0</v>
      </c>
      <c r="HM96" s="253">
        <f t="shared" si="333"/>
        <v>0</v>
      </c>
      <c r="HN96" s="254">
        <f t="shared" si="333"/>
        <v>0</v>
      </c>
      <c r="HO96" s="252" t="e">
        <f t="shared" si="334"/>
        <v>#REF!</v>
      </c>
      <c r="HP96" s="253" t="e">
        <f t="shared" si="334"/>
        <v>#REF!</v>
      </c>
      <c r="HQ96" s="253">
        <f t="shared" si="334"/>
        <v>0</v>
      </c>
      <c r="HR96" s="253">
        <f t="shared" si="334"/>
        <v>0</v>
      </c>
      <c r="HS96" s="253">
        <f t="shared" si="334"/>
        <v>0</v>
      </c>
      <c r="HT96" s="253">
        <f t="shared" si="334"/>
        <v>0</v>
      </c>
      <c r="HU96" s="253">
        <f t="shared" si="334"/>
        <v>0</v>
      </c>
      <c r="HV96" s="254">
        <f t="shared" si="334"/>
        <v>0</v>
      </c>
      <c r="HW96" s="252">
        <f t="shared" si="335"/>
        <v>0</v>
      </c>
      <c r="HX96" s="253">
        <f t="shared" si="335"/>
        <v>0</v>
      </c>
      <c r="HY96" s="253">
        <f t="shared" si="335"/>
        <v>0</v>
      </c>
      <c r="HZ96" s="253">
        <f t="shared" si="335"/>
        <v>0</v>
      </c>
      <c r="IA96" s="253">
        <f t="shared" si="335"/>
        <v>0</v>
      </c>
      <c r="IB96" s="253">
        <f t="shared" si="335"/>
        <v>0</v>
      </c>
      <c r="IC96" s="253">
        <f t="shared" si="335"/>
        <v>0</v>
      </c>
      <c r="ID96" s="254">
        <f t="shared" si="335"/>
        <v>0</v>
      </c>
      <c r="IE96" s="252">
        <f t="shared" si="336"/>
        <v>0</v>
      </c>
      <c r="IF96" s="253">
        <f t="shared" si="336"/>
        <v>0</v>
      </c>
      <c r="IG96" s="253">
        <f t="shared" si="336"/>
        <v>0</v>
      </c>
      <c r="IH96" s="253">
        <f t="shared" si="336"/>
        <v>0</v>
      </c>
      <c r="II96" s="253">
        <f t="shared" si="336"/>
        <v>0</v>
      </c>
      <c r="IJ96" s="253">
        <f t="shared" si="336"/>
        <v>0</v>
      </c>
      <c r="IK96" s="253">
        <f t="shared" si="336"/>
        <v>0</v>
      </c>
      <c r="IL96" s="254">
        <f t="shared" si="336"/>
        <v>0</v>
      </c>
      <c r="IM96" s="255" t="e">
        <f t="shared" si="203"/>
        <v>#REF!</v>
      </c>
      <c r="IN96" s="256">
        <f t="shared" si="204"/>
        <v>0</v>
      </c>
      <c r="IO96" s="256" t="e">
        <f t="shared" si="205"/>
        <v>#REF!</v>
      </c>
      <c r="IP96" s="256">
        <f t="shared" si="206"/>
        <v>0</v>
      </c>
      <c r="IQ96" s="257">
        <f t="shared" si="207"/>
        <v>0</v>
      </c>
      <c r="IR96" s="404" t="e">
        <f t="shared" si="195"/>
        <v>#REF!</v>
      </c>
      <c r="IS96" s="250">
        <f t="shared" si="202"/>
        <v>15</v>
      </c>
      <c r="IT96" s="258" t="e">
        <f t="shared" si="328"/>
        <v>#REF!</v>
      </c>
      <c r="IU96" s="664">
        <v>2400</v>
      </c>
      <c r="IV96" s="409">
        <v>4</v>
      </c>
      <c r="IW96" s="648" t="s">
        <v>234</v>
      </c>
      <c r="IX96" s="649" t="e">
        <f t="shared" si="196"/>
        <v>#REF!</v>
      </c>
      <c r="IY96" s="650" t="e">
        <f t="shared" si="329"/>
        <v>#REF!</v>
      </c>
      <c r="IZ96" s="651">
        <v>3</v>
      </c>
      <c r="JA96" s="652">
        <v>2</v>
      </c>
      <c r="JB96" s="650" t="e">
        <f t="shared" si="330"/>
        <v>#REF!</v>
      </c>
      <c r="JC96" s="651">
        <f t="shared" si="338"/>
        <v>3</v>
      </c>
      <c r="JD96" s="652">
        <f t="shared" si="338"/>
        <v>2</v>
      </c>
      <c r="JE96" s="653" t="e">
        <f t="shared" si="331"/>
        <v>#REF!</v>
      </c>
      <c r="JF96" s="654">
        <v>3</v>
      </c>
      <c r="JG96" s="652">
        <v>2</v>
      </c>
      <c r="JH96" s="653"/>
      <c r="JI96" s="654"/>
      <c r="JJ96" s="655"/>
      <c r="JK96" s="418"/>
      <c r="JL96" s="419"/>
      <c r="JM96" s="420"/>
      <c r="JN96" s="662">
        <v>1</v>
      </c>
      <c r="JO96" s="662">
        <v>1.4</v>
      </c>
      <c r="JP96" s="662">
        <v>1</v>
      </c>
      <c r="JQ96" s="662">
        <v>1</v>
      </c>
      <c r="JR96" s="663">
        <v>1</v>
      </c>
      <c r="JS96" s="658" t="e">
        <f t="shared" si="201"/>
        <v>#REF!</v>
      </c>
    </row>
    <row r="97" spans="25:279" ht="20.100000000000001" hidden="1" customHeight="1">
      <c r="Y97" s="380" t="e">
        <f>N!IK72</f>
        <v>#REF!</v>
      </c>
      <c r="Z97" s="377" t="s">
        <v>54</v>
      </c>
      <c r="AA97" s="244">
        <f>IF(AA$32="",IF(AA$31="",(SUMIF(S!$HC$15:$HL$15,'Ciclo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Semaforico'!AA$30,O!$HC72:$HL72))*AA$31),(SUMIF(S!$HC$15:$HL$15,'Ciclo Semaforico'!AA$32,S!$HC72:$HL72)+SUMIF(N!$HC$15:$HL$15,'Ciclo Semaforico'!AA$32,N!$HC72:$HL72)+SUMIF(E!$HC$15:$HL$15,'Ciclo Semaforico'!AA$32,E!$HC72:$HL72)+SUMIF(O!$HC$15:$HL$15,'Ciclo Semaforico'!AA$32,O!$HC72:$HL72))-IF(AA$31="",(SUMIF(S!$HC$15:$HL$15,'Ciclo Semaforico'!AA$30,S!$HC72:$HL72)+SUMIF(N!$HC$15:$HL$15,'Ciclo Semaforico'!AA$30,N!$HC72:$HL72)+SUMIF(E!$HC$15:$HL$15,'Ciclo Semaforico'!AA$30,E!$HC72:$HL72)+SUMIF(O!$HC$15:$HL$15,'Ciclo Semaforico'!AA$30,O!$HC72:$HL72)),(SUMIF(S!$HC$15:$HL$15,'Ciclo Semaforico'!AA$30,S!$HC72:$HL72)+SUMIF(N!$HC$15:$HL$15,'Ciclo Semaforico'!AA$30,N!$HC72:$HL72)+SUMIF(E!$HC$15:$HL$15,'Ciclo Semaforico'!AA$30,E!$HC72:$HL72)+SUMIF(O!$HC$15:$HL$15,'Ciclo Semaforico'!AA$30,O!$HC72:$HL72))*AA$31))</f>
        <v>0</v>
      </c>
      <c r="AB97" s="245">
        <f>IF(AB$32="",IF(AB$31="",(SUMIF(S!$HC$15:$HL$15,'Ciclo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Semaforico'!AB$30,O!$HC72:$HL72))*AB$31),(SUMIF(S!$HC$15:$HL$15,'Ciclo Semaforico'!AB$32,S!$HC72:$HL72)+SUMIF(N!$HC$15:$HL$15,'Ciclo Semaforico'!AB$32,N!$HC72:$HL72)+SUMIF(E!$HC$15:$HL$15,'Ciclo Semaforico'!AB$32,E!$HC72:$HL72)+SUMIF(O!$HC$15:$HL$15,'Ciclo Semaforico'!AB$32,O!$HC72:$HL72))-IF(AB$31="",(SUMIF(S!$HC$15:$HL$15,'Ciclo Semaforico'!AB$30,S!$HC72:$HL72)+SUMIF(N!$HC$15:$HL$15,'Ciclo Semaforico'!AB$30,N!$HC72:$HL72)+SUMIF(E!$HC$15:$HL$15,'Ciclo Semaforico'!AB$30,E!$HC72:$HL72)+SUMIF(O!$HC$15:$HL$15,'Ciclo Semaforico'!AB$30,O!$HC72:$HL72)),(SUMIF(S!$HC$15:$HL$15,'Ciclo Semaforico'!AB$30,S!$HC72:$HL72)+SUMIF(N!$HC$15:$HL$15,'Ciclo Semaforico'!AB$30,N!$HC72:$HL72)+SUMIF(E!$HC$15:$HL$15,'Ciclo Semaforico'!AB$30,E!$HC72:$HL72)+SUMIF(O!$HC$15:$HL$15,'Ciclo Semaforico'!AB$30,O!$HC72:$HL72))*AB$31))</f>
        <v>0</v>
      </c>
      <c r="AC97" s="245">
        <f>IF(AC$32="",IF(AC$31="",(SUMIF(S!$HC$15:$HL$15,'Ciclo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Semaforico'!AC$30,O!$HC72:$HL72))*AC$31),(SUMIF(S!$HC$15:$HL$15,'Ciclo Semaforico'!AC$32,S!$HC72:$HL72)+SUMIF(N!$HC$15:$HL$15,'Ciclo Semaforico'!AC$32,N!$HC72:$HL72)+SUMIF(E!$HC$15:$HL$15,'Ciclo Semaforico'!AC$32,E!$HC72:$HL72)+SUMIF(O!$HC$15:$HL$15,'Ciclo Semaforico'!AC$32,O!$HC72:$HL72))-IF(AC$31="",(SUMIF(S!$HC$15:$HL$15,'Ciclo Semaforico'!AC$30,S!$HC72:$HL72)+SUMIF(N!$HC$15:$HL$15,'Ciclo Semaforico'!AC$30,N!$HC72:$HL72)+SUMIF(E!$HC$15:$HL$15,'Ciclo Semaforico'!AC$30,E!$HC72:$HL72)+SUMIF(O!$HC$15:$HL$15,'Ciclo Semaforico'!AC$30,O!$HC72:$HL72)),(SUMIF(S!$HC$15:$HL$15,'Ciclo Semaforico'!AC$30,S!$HC72:$HL72)+SUMIF(N!$HC$15:$HL$15,'Ciclo Semaforico'!AC$30,N!$HC72:$HL72)+SUMIF(E!$HC$15:$HL$15,'Ciclo Semaforico'!AC$30,E!$HC72:$HL72)+SUMIF(O!$HC$15:$HL$15,'Ciclo Semaforico'!AC$30,O!$HC72:$HL72))*AC$31))</f>
        <v>0</v>
      </c>
      <c r="AD97" s="245">
        <f>IF(AD$32="",IF(AD$31="",(SUMIF(S!$HC$15:$HL$15,'Ciclo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Semaforico'!AD$30,O!$HC72:$HL72))*AD$31),(SUMIF(S!$HC$15:$HL$15,'Ciclo Semaforico'!AD$32,S!$HC72:$HL72)+SUMIF(N!$HC$15:$HL$15,'Ciclo Semaforico'!AD$32,N!$HC72:$HL72)+SUMIF(E!$HC$15:$HL$15,'Ciclo Semaforico'!AD$32,E!$HC72:$HL72)+SUMIF(O!$HC$15:$HL$15,'Ciclo Semaforico'!AD$32,O!$HC72:$HL72))-IF(AD$31="",(SUMIF(S!$HC$15:$HL$15,'Ciclo Semaforico'!AD$30,S!$HC72:$HL72)+SUMIF(N!$HC$15:$HL$15,'Ciclo Semaforico'!AD$30,N!$HC72:$HL72)+SUMIF(E!$HC$15:$HL$15,'Ciclo Semaforico'!AD$30,E!$HC72:$HL72)+SUMIF(O!$HC$15:$HL$15,'Ciclo Semaforico'!AD$30,O!$HC72:$HL72)),(SUMIF(S!$HC$15:$HL$15,'Ciclo Semaforico'!AD$30,S!$HC72:$HL72)+SUMIF(N!$HC$15:$HL$15,'Ciclo Semaforico'!AD$30,N!$HC72:$HL72)+SUMIF(E!$HC$15:$HL$15,'Ciclo Semaforico'!AD$30,E!$HC72:$HL72)+SUMIF(O!$HC$15:$HL$15,'Ciclo Semaforico'!AD$30,O!$HC72:$HL72))*AD$31))</f>
        <v>0</v>
      </c>
      <c r="AE97" s="245" t="e">
        <f>IF(AE$32="",IF(AE$31="",(SUMIF(S!$HC$15:$HL$15,'Ciclo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Semaforico'!AE$30,O!$HC72:$HL72))*AE$31),(SUMIF(S!$HC$15:$HL$15,'Ciclo Semaforico'!AE$32,S!$HC72:$HL72)+SUMIF(N!$HC$15:$HL$15,'Ciclo Semaforico'!AE$32,N!$HC72:$HL72)+SUMIF(E!$HC$15:$HL$15,'Ciclo Semaforico'!AE$32,E!$HC72:$HL72)+SUMIF(O!$HC$15:$HL$15,'Ciclo Semaforico'!AE$32,O!$HC72:$HL72))-IF(AE$31="",(SUMIF(S!$HC$15:$HL$15,'Ciclo Semaforico'!AE$30,S!$HC72:$HL72)+SUMIF(N!$HC$15:$HL$15,'Ciclo Semaforico'!AE$30,N!$HC72:$HL72)+SUMIF(E!$HC$15:$HL$15,'Ciclo Semaforico'!AE$30,E!$HC72:$HL72)+SUMIF(O!$HC$15:$HL$15,'Ciclo Semaforico'!AE$30,O!$HC72:$HL72)),(SUMIF(S!$HC$15:$HL$15,'Ciclo Semaforico'!AE$30,S!$HC72:$HL72)+SUMIF(N!$HC$15:$HL$15,'Ciclo Semaforico'!AE$30,N!$HC72:$HL72)+SUMIF(E!$HC$15:$HL$15,'Ciclo Semaforico'!AE$30,E!$HC72:$HL72)+SUMIF(O!$HC$15:$HL$15,'Ciclo Semaforico'!AE$30,O!$HC72:$HL72))*AE$31))</f>
        <v>#REF!</v>
      </c>
      <c r="AF97" s="245">
        <f>IF(AF$32="",IF(AF$31="",(SUMIF(S!$HC$15:$HL$15,'Ciclo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Semaforico'!AF$30,O!$HC72:$HL72))*AF$31),(SUMIF(S!$HC$15:$HL$15,'Ciclo Semaforico'!AF$32,S!$HC72:$HL72)+SUMIF(N!$HC$15:$HL$15,'Ciclo Semaforico'!AF$32,N!$HC72:$HL72)+SUMIF(E!$HC$15:$HL$15,'Ciclo Semaforico'!AF$32,E!$HC72:$HL72)+SUMIF(O!$HC$15:$HL$15,'Ciclo Semaforico'!AF$32,O!$HC72:$HL72))-IF(AF$31="",(SUMIF(S!$HC$15:$HL$15,'Ciclo Semaforico'!AF$30,S!$HC72:$HL72)+SUMIF(N!$HC$15:$HL$15,'Ciclo Semaforico'!AF$30,N!$HC72:$HL72)+SUMIF(E!$HC$15:$HL$15,'Ciclo Semaforico'!AF$30,E!$HC72:$HL72)+SUMIF(O!$HC$15:$HL$15,'Ciclo Semaforico'!AF$30,O!$HC72:$HL72)),(SUMIF(S!$HC$15:$HL$15,'Ciclo Semaforico'!AF$30,S!$HC72:$HL72)+SUMIF(N!$HC$15:$HL$15,'Ciclo Semaforico'!AF$30,N!$HC72:$HL72)+SUMIF(E!$HC$15:$HL$15,'Ciclo Semaforico'!AF$30,E!$HC72:$HL72)+SUMIF(O!$HC$15:$HL$15,'Ciclo Semaforico'!AF$30,O!$HC72:$HL72))*AF$31))</f>
        <v>0</v>
      </c>
      <c r="AG97" s="245">
        <f>IF(AG$32="",IF(AG$31="",(SUMIF(S!$HC$15:$HL$15,'Ciclo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Semaforico'!AG$30,O!$HC72:$HL72))*AG$31),(SUMIF(S!$HC$15:$HL$15,'Ciclo Semaforico'!AG$32,S!$HC72:$HL72)+SUMIF(N!$HC$15:$HL$15,'Ciclo Semaforico'!AG$32,N!$HC72:$HL72)+SUMIF(E!$HC$15:$HL$15,'Ciclo Semaforico'!AG$32,E!$HC72:$HL72)+SUMIF(O!$HC$15:$HL$15,'Ciclo Semaforico'!AG$32,O!$HC72:$HL72))-IF(AG$31="",(SUMIF(S!$HC$15:$HL$15,'Ciclo Semaforico'!AG$30,S!$HC72:$HL72)+SUMIF(N!$HC$15:$HL$15,'Ciclo Semaforico'!AG$30,N!$HC72:$HL72)+SUMIF(E!$HC$15:$HL$15,'Ciclo Semaforico'!AG$30,E!$HC72:$HL72)+SUMIF(O!$HC$15:$HL$15,'Ciclo Semaforico'!AG$30,O!$HC72:$HL72)),(SUMIF(S!$HC$15:$HL$15,'Ciclo Semaforico'!AG$30,S!$HC72:$HL72)+SUMIF(N!$HC$15:$HL$15,'Ciclo Semaforico'!AG$30,N!$HC72:$HL72)+SUMIF(E!$HC$15:$HL$15,'Ciclo Semaforico'!AG$30,E!$HC72:$HL72)+SUMIF(O!$HC$15:$HL$15,'Ciclo Semaforico'!AG$30,O!$HC72:$HL72))*AG$31))</f>
        <v>0</v>
      </c>
      <c r="AH97" s="245">
        <f>IF(AH$32="",IF(AH$31="",(SUMIF(S!$HC$15:$HL$15,'Ciclo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Semaforico'!AH$30,O!$HC72:$HL72))*AH$31),(SUMIF(S!$HC$15:$HL$15,'Ciclo Semaforico'!AH$32,S!$HC72:$HL72)+SUMIF(N!$HC$15:$HL$15,'Ciclo Semaforico'!AH$32,N!$HC72:$HL72)+SUMIF(E!$HC$15:$HL$15,'Ciclo Semaforico'!AH$32,E!$HC72:$HL72)+SUMIF(O!$HC$15:$HL$15,'Ciclo Semaforico'!AH$32,O!$HC72:$HL72))-IF(AH$31="",(SUMIF(S!$HC$15:$HL$15,'Ciclo Semaforico'!AH$30,S!$HC72:$HL72)+SUMIF(N!$HC$15:$HL$15,'Ciclo Semaforico'!AH$30,N!$HC72:$HL72)+SUMIF(E!$HC$15:$HL$15,'Ciclo Semaforico'!AH$30,E!$HC72:$HL72)+SUMIF(O!$HC$15:$HL$15,'Ciclo Semaforico'!AH$30,O!$HC72:$HL72)),(SUMIF(S!$HC$15:$HL$15,'Ciclo Semaforico'!AH$30,S!$HC72:$HL72)+SUMIF(N!$HC$15:$HL$15,'Ciclo Semaforico'!AH$30,N!$HC72:$HL72)+SUMIF(E!$HC$15:$HL$15,'Ciclo Semaforico'!AH$30,E!$HC72:$HL72)+SUMIF(O!$HC$15:$HL$15,'Ciclo Semaforico'!AH$30,O!$HC72:$HL72))*AH$31))</f>
        <v>0</v>
      </c>
      <c r="AI97" s="245">
        <f>IF(AI$32="",IF(AI$31="",(SUMIF(S!$HC$15:$HL$15,'Ciclo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Semaforico'!AI$30,O!$HC72:$HL72))*AI$31),(SUMIF(S!$HC$15:$HL$15,'Ciclo Semaforico'!AI$32,S!$HC72:$HL72)+SUMIF(N!$HC$15:$HL$15,'Ciclo Semaforico'!AI$32,N!$HC72:$HL72)+SUMIF(E!$HC$15:$HL$15,'Ciclo Semaforico'!AI$32,E!$HC72:$HL72)+SUMIF(O!$HC$15:$HL$15,'Ciclo Semaforico'!AI$32,O!$HC72:$HL72))-IF(AI$31="",(SUMIF(S!$HC$15:$HL$15,'Ciclo Semaforico'!AI$30,S!$HC72:$HL72)+SUMIF(N!$HC$15:$HL$15,'Ciclo Semaforico'!AI$30,N!$HC72:$HL72)+SUMIF(E!$HC$15:$HL$15,'Ciclo Semaforico'!AI$30,E!$HC72:$HL72)+SUMIF(O!$HC$15:$HL$15,'Ciclo Semaforico'!AI$30,O!$HC72:$HL72)),(SUMIF(S!$HC$15:$HL$15,'Ciclo Semaforico'!AI$30,S!$HC72:$HL72)+SUMIF(N!$HC$15:$HL$15,'Ciclo Semaforico'!AI$30,N!$HC72:$HL72)+SUMIF(E!$HC$15:$HL$15,'Ciclo Semaforico'!AI$30,E!$HC72:$HL72)+SUMIF(O!$HC$15:$HL$15,'Ciclo Semaforico'!AI$30,O!$HC72:$HL72))*AI$31))</f>
        <v>0</v>
      </c>
      <c r="AJ97" s="245">
        <f>IF(AJ$32="",IF(AJ$31="",(SUMIF(S!$HC$15:$HL$15,'Ciclo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Semaforico'!AJ$30,O!$HC72:$HL72))*AJ$31),(SUMIF(S!$HC$15:$HL$15,'Ciclo Semaforico'!AJ$32,S!$HC72:$HL72)+SUMIF(N!$HC$15:$HL$15,'Ciclo Semaforico'!AJ$32,N!$HC72:$HL72)+SUMIF(E!$HC$15:$HL$15,'Ciclo Semaforico'!AJ$32,E!$HC72:$HL72)+SUMIF(O!$HC$15:$HL$15,'Ciclo Semaforico'!AJ$32,O!$HC72:$HL72))-IF(AJ$31="",(SUMIF(S!$HC$15:$HL$15,'Ciclo Semaforico'!AJ$30,S!$HC72:$HL72)+SUMIF(N!$HC$15:$HL$15,'Ciclo Semaforico'!AJ$30,N!$HC72:$HL72)+SUMIF(E!$HC$15:$HL$15,'Ciclo Semaforico'!AJ$30,E!$HC72:$HL72)+SUMIF(O!$HC$15:$HL$15,'Ciclo Semaforico'!AJ$30,O!$HC72:$HL72)),(SUMIF(S!$HC$15:$HL$15,'Ciclo Semaforico'!AJ$30,S!$HC72:$HL72)+SUMIF(N!$HC$15:$HL$15,'Ciclo Semaforico'!AJ$30,N!$HC72:$HL72)+SUMIF(E!$HC$15:$HL$15,'Ciclo Semaforico'!AJ$30,E!$HC72:$HL72)+SUMIF(O!$HC$15:$HL$15,'Ciclo Semaforico'!AJ$30,O!$HC72:$HL72))*AJ$31))</f>
        <v>0</v>
      </c>
      <c r="AK97" s="245">
        <f>IF(AK$32="",IF(AK$31="",(SUMIF(S!$HC$15:$HL$15,'Ciclo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Semaforico'!AK$30,O!$HC72:$HL72))*AK$31),(SUMIF(S!$HC$15:$HL$15,'Ciclo Semaforico'!AK$32,S!$HC72:$HL72)+SUMIF(N!$HC$15:$HL$15,'Ciclo Semaforico'!AK$32,N!$HC72:$HL72)+SUMIF(E!$HC$15:$HL$15,'Ciclo Semaforico'!AK$32,E!$HC72:$HL72)+SUMIF(O!$HC$15:$HL$15,'Ciclo Semaforico'!AK$32,O!$HC72:$HL72))-IF(AK$31="",(SUMIF(S!$HC$15:$HL$15,'Ciclo Semaforico'!AK$30,S!$HC72:$HL72)+SUMIF(N!$HC$15:$HL$15,'Ciclo Semaforico'!AK$30,N!$HC72:$HL72)+SUMIF(E!$HC$15:$HL$15,'Ciclo Semaforico'!AK$30,E!$HC72:$HL72)+SUMIF(O!$HC$15:$HL$15,'Ciclo Semaforico'!AK$30,O!$HC72:$HL72)),(SUMIF(S!$HC$15:$HL$15,'Ciclo Semaforico'!AK$30,S!$HC72:$HL72)+SUMIF(N!$HC$15:$HL$15,'Ciclo Semaforico'!AK$30,N!$HC72:$HL72)+SUMIF(E!$HC$15:$HL$15,'Ciclo Semaforico'!AK$30,E!$HC72:$HL72)+SUMIF(O!$HC$15:$HL$15,'Ciclo Semaforico'!AK$30,O!$HC72:$HL72))*AK$31))</f>
        <v>0</v>
      </c>
      <c r="AL97" s="246">
        <f>IF(AL$32="",IF(AL$31="",(SUMIF(S!$HC$15:$HL$15,'Ciclo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Semaforico'!AL$30,O!$HC72:$HL72))*AL$31),(SUMIF(S!$HC$15:$HL$15,'Ciclo Semaforico'!AL$32,S!$HC72:$HL72)+SUMIF(N!$HC$15:$HL$15,'Ciclo Semaforico'!AL$32,N!$HC72:$HL72)+SUMIF(E!$HC$15:$HL$15,'Ciclo Semaforico'!AL$32,E!$HC72:$HL72)+SUMIF(O!$HC$15:$HL$15,'Ciclo Semaforico'!AL$32,O!$HC72:$HL72))-IF(AL$31="",(SUMIF(S!$HC$15:$HL$15,'Ciclo Semaforico'!AL$30,S!$HC72:$HL72)+SUMIF(N!$HC$15:$HL$15,'Ciclo Semaforico'!AL$30,N!$HC72:$HL72)+SUMIF(E!$HC$15:$HL$15,'Ciclo Semaforico'!AL$30,E!$HC72:$HL72)+SUMIF(O!$HC$15:$HL$15,'Ciclo Semaforico'!AL$30,O!$HC72:$HL72)),(SUMIF(S!$HC$15:$HL$15,'Ciclo Semaforico'!AL$30,S!$HC72:$HL72)+SUMIF(N!$HC$15:$HL$15,'Ciclo Semaforico'!AL$30,N!$HC72:$HL72)+SUMIF(E!$HC$15:$HL$15,'Ciclo Semaforico'!AL$30,E!$HC72:$HL72)+SUMIF(O!$HC$15:$HL$15,'Ciclo Semaforico'!AL$30,O!$HC72:$HL72))*AL$31))</f>
        <v>0</v>
      </c>
      <c r="AM97" s="244">
        <f>IF(AM$32="",IF(AM$31="",(SUMIF(S!$HC$15:$HL$15,'Ciclo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Semaforico'!AM$30,O!$HC72:$HL72))*AM$31),(SUMIF(S!$HC$15:$HL$15,'Ciclo Semaforico'!AM$32,S!$HC72:$HL72)+SUMIF(N!$HC$15:$HL$15,'Ciclo Semaforico'!AM$32,N!$HC72:$HL72)+SUMIF(E!$HC$15:$HL$15,'Ciclo Semaforico'!AM$32,E!$HC72:$HL72)+SUMIF(O!$HC$15:$HL$15,'Ciclo Semaforico'!AM$32,O!$HC72:$HL72))-IF(AM$31="",(SUMIF(S!$HC$15:$HL$15,'Ciclo Semaforico'!AM$30,S!$HC72:$HL72)+SUMIF(N!$HC$15:$HL$15,'Ciclo Semaforico'!AM$30,N!$HC72:$HL72)+SUMIF(E!$HC$15:$HL$15,'Ciclo Semaforico'!AM$30,E!$HC72:$HL72)+SUMIF(O!$HC$15:$HL$15,'Ciclo Semaforico'!AM$30,O!$HC72:$HL72)),(SUMIF(S!$HC$15:$HL$15,'Ciclo Semaforico'!AM$30,S!$HC72:$HL72)+SUMIF(N!$HC$15:$HL$15,'Ciclo Semaforico'!AM$30,N!$HC72:$HL72)+SUMIF(E!$HC$15:$HL$15,'Ciclo Semaforico'!AM$30,E!$HC72:$HL72)+SUMIF(O!$HC$15:$HL$15,'Ciclo Semaforico'!AM$30,O!$HC72:$HL72))*AM$31))</f>
        <v>0</v>
      </c>
      <c r="AN97" s="245">
        <f>IF(AN$32="",IF(AN$31="",(SUMIF(S!$HC$15:$HL$15,'Ciclo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Semaforico'!AN$30,O!$HC72:$HL72))*AN$31),(SUMIF(S!$HC$15:$HL$15,'Ciclo Semaforico'!AN$32,S!$HC72:$HL72)+SUMIF(N!$HC$15:$HL$15,'Ciclo Semaforico'!AN$32,N!$HC72:$HL72)+SUMIF(E!$HC$15:$HL$15,'Ciclo Semaforico'!AN$32,E!$HC72:$HL72)+SUMIF(O!$HC$15:$HL$15,'Ciclo Semaforico'!AN$32,O!$HC72:$HL72))-IF(AN$31="",(SUMIF(S!$HC$15:$HL$15,'Ciclo Semaforico'!AN$30,S!$HC72:$HL72)+SUMIF(N!$HC$15:$HL$15,'Ciclo Semaforico'!AN$30,N!$HC72:$HL72)+SUMIF(E!$HC$15:$HL$15,'Ciclo Semaforico'!AN$30,E!$HC72:$HL72)+SUMIF(O!$HC$15:$HL$15,'Ciclo Semaforico'!AN$30,O!$HC72:$HL72)),(SUMIF(S!$HC$15:$HL$15,'Ciclo Semaforico'!AN$30,S!$HC72:$HL72)+SUMIF(N!$HC$15:$HL$15,'Ciclo Semaforico'!AN$30,N!$HC72:$HL72)+SUMIF(E!$HC$15:$HL$15,'Ciclo Semaforico'!AN$30,E!$HC72:$HL72)+SUMIF(O!$HC$15:$HL$15,'Ciclo Semaforico'!AN$30,O!$HC72:$HL72))*AN$31))</f>
        <v>0</v>
      </c>
      <c r="AO97" s="245">
        <f>IF(AO$32="",IF(AO$31="",(SUMIF(S!$HC$15:$HL$15,'Ciclo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Semaforico'!AO$30,O!$HC72:$HL72))*AO$31),(SUMIF(S!$HC$15:$HL$15,'Ciclo Semaforico'!AO$32,S!$HC72:$HL72)+SUMIF(N!$HC$15:$HL$15,'Ciclo Semaforico'!AO$32,N!$HC72:$HL72)+SUMIF(E!$HC$15:$HL$15,'Ciclo Semaforico'!AO$32,E!$HC72:$HL72)+SUMIF(O!$HC$15:$HL$15,'Ciclo Semaforico'!AO$32,O!$HC72:$HL72))-IF(AO$31="",(SUMIF(S!$HC$15:$HL$15,'Ciclo Semaforico'!AO$30,S!$HC72:$HL72)+SUMIF(N!$HC$15:$HL$15,'Ciclo Semaforico'!AO$30,N!$HC72:$HL72)+SUMIF(E!$HC$15:$HL$15,'Ciclo Semaforico'!AO$30,E!$HC72:$HL72)+SUMIF(O!$HC$15:$HL$15,'Ciclo Semaforico'!AO$30,O!$HC72:$HL72)),(SUMIF(S!$HC$15:$HL$15,'Ciclo Semaforico'!AO$30,S!$HC72:$HL72)+SUMIF(N!$HC$15:$HL$15,'Ciclo Semaforico'!AO$30,N!$HC72:$HL72)+SUMIF(E!$HC$15:$HL$15,'Ciclo Semaforico'!AO$30,E!$HC72:$HL72)+SUMIF(O!$HC$15:$HL$15,'Ciclo Semaforico'!AO$30,O!$HC72:$HL72))*AO$31))</f>
        <v>0</v>
      </c>
      <c r="AP97" s="245">
        <f>IF(AP$32="",IF(AP$31="",(SUMIF(S!$HC$15:$HL$15,'Ciclo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Semaforico'!AP$30,O!$HC72:$HL72))*AP$31),(SUMIF(S!$HC$15:$HL$15,'Ciclo Semaforico'!AP$32,S!$HC72:$HL72)+SUMIF(N!$HC$15:$HL$15,'Ciclo Semaforico'!AP$32,N!$HC72:$HL72)+SUMIF(E!$HC$15:$HL$15,'Ciclo Semaforico'!AP$32,E!$HC72:$HL72)+SUMIF(O!$HC$15:$HL$15,'Ciclo Semaforico'!AP$32,O!$HC72:$HL72))-IF(AP$31="",(SUMIF(S!$HC$15:$HL$15,'Ciclo Semaforico'!AP$30,S!$HC72:$HL72)+SUMIF(N!$HC$15:$HL$15,'Ciclo Semaforico'!AP$30,N!$HC72:$HL72)+SUMIF(E!$HC$15:$HL$15,'Ciclo Semaforico'!AP$30,E!$HC72:$HL72)+SUMIF(O!$HC$15:$HL$15,'Ciclo Semaforico'!AP$30,O!$HC72:$HL72)),(SUMIF(S!$HC$15:$HL$15,'Ciclo Semaforico'!AP$30,S!$HC72:$HL72)+SUMIF(N!$HC$15:$HL$15,'Ciclo Semaforico'!AP$30,N!$HC72:$HL72)+SUMIF(E!$HC$15:$HL$15,'Ciclo Semaforico'!AP$30,E!$HC72:$HL72)+SUMIF(O!$HC$15:$HL$15,'Ciclo Semaforico'!AP$30,O!$HC72:$HL72))*AP$31))</f>
        <v>0</v>
      </c>
      <c r="AQ97" s="245">
        <f>IF(AQ$32="",IF(AQ$31="",(SUMIF(S!$HC$15:$HL$15,'Ciclo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Semaforico'!AQ$30,O!$HC72:$HL72))*AQ$31),(SUMIF(S!$HC$15:$HL$15,'Ciclo Semaforico'!AQ$32,S!$HC72:$HL72)+SUMIF(N!$HC$15:$HL$15,'Ciclo Semaforico'!AQ$32,N!$HC72:$HL72)+SUMIF(E!$HC$15:$HL$15,'Ciclo Semaforico'!AQ$32,E!$HC72:$HL72)+SUMIF(O!$HC$15:$HL$15,'Ciclo Semaforico'!AQ$32,O!$HC72:$HL72))-IF(AQ$31="",(SUMIF(S!$HC$15:$HL$15,'Ciclo Semaforico'!AQ$30,S!$HC72:$HL72)+SUMIF(N!$HC$15:$HL$15,'Ciclo Semaforico'!AQ$30,N!$HC72:$HL72)+SUMIF(E!$HC$15:$HL$15,'Ciclo Semaforico'!AQ$30,E!$HC72:$HL72)+SUMIF(O!$HC$15:$HL$15,'Ciclo Semaforico'!AQ$30,O!$HC72:$HL72)),(SUMIF(S!$HC$15:$HL$15,'Ciclo Semaforico'!AQ$30,S!$HC72:$HL72)+SUMIF(N!$HC$15:$HL$15,'Ciclo Semaforico'!AQ$30,N!$HC72:$HL72)+SUMIF(E!$HC$15:$HL$15,'Ciclo Semaforico'!AQ$30,E!$HC72:$HL72)+SUMIF(O!$HC$15:$HL$15,'Ciclo Semaforico'!AQ$30,O!$HC72:$HL72))*AQ$31))</f>
        <v>0</v>
      </c>
      <c r="AR97" s="245">
        <f>IF(AR$32="",IF(AR$31="",(SUMIF(S!$HC$15:$HL$15,'Ciclo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Semaforico'!AR$30,O!$HC72:$HL72))*AR$31),(SUMIF(S!$HC$15:$HL$15,'Ciclo Semaforico'!AR$32,S!$HC72:$HL72)+SUMIF(N!$HC$15:$HL$15,'Ciclo Semaforico'!AR$32,N!$HC72:$HL72)+SUMIF(E!$HC$15:$HL$15,'Ciclo Semaforico'!AR$32,E!$HC72:$HL72)+SUMIF(O!$HC$15:$HL$15,'Ciclo Semaforico'!AR$32,O!$HC72:$HL72))-IF(AR$31="",(SUMIF(S!$HC$15:$HL$15,'Ciclo Semaforico'!AR$30,S!$HC72:$HL72)+SUMIF(N!$HC$15:$HL$15,'Ciclo Semaforico'!AR$30,N!$HC72:$HL72)+SUMIF(E!$HC$15:$HL$15,'Ciclo Semaforico'!AR$30,E!$HC72:$HL72)+SUMIF(O!$HC$15:$HL$15,'Ciclo Semaforico'!AR$30,O!$HC72:$HL72)),(SUMIF(S!$HC$15:$HL$15,'Ciclo Semaforico'!AR$30,S!$HC72:$HL72)+SUMIF(N!$HC$15:$HL$15,'Ciclo Semaforico'!AR$30,N!$HC72:$HL72)+SUMIF(E!$HC$15:$HL$15,'Ciclo Semaforico'!AR$30,E!$HC72:$HL72)+SUMIF(O!$HC$15:$HL$15,'Ciclo Semaforico'!AR$30,O!$HC72:$HL72))*AR$31))</f>
        <v>0</v>
      </c>
      <c r="AS97" s="245">
        <f>IF(AS$32="",IF(AS$31="",(SUMIF(S!$HC$15:$HL$15,'Ciclo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Semaforico'!AS$30,O!$HC72:$HL72))*AS$31),(SUMIF(S!$HC$15:$HL$15,'Ciclo Semaforico'!AS$32,S!$HC72:$HL72)+SUMIF(N!$HC$15:$HL$15,'Ciclo Semaforico'!AS$32,N!$HC72:$HL72)+SUMIF(E!$HC$15:$HL$15,'Ciclo Semaforico'!AS$32,E!$HC72:$HL72)+SUMIF(O!$HC$15:$HL$15,'Ciclo Semaforico'!AS$32,O!$HC72:$HL72))-IF(AS$31="",(SUMIF(S!$HC$15:$HL$15,'Ciclo Semaforico'!AS$30,S!$HC72:$HL72)+SUMIF(N!$HC$15:$HL$15,'Ciclo Semaforico'!AS$30,N!$HC72:$HL72)+SUMIF(E!$HC$15:$HL$15,'Ciclo Semaforico'!AS$30,E!$HC72:$HL72)+SUMIF(O!$HC$15:$HL$15,'Ciclo Semaforico'!AS$30,O!$HC72:$HL72)),(SUMIF(S!$HC$15:$HL$15,'Ciclo Semaforico'!AS$30,S!$HC72:$HL72)+SUMIF(N!$HC$15:$HL$15,'Ciclo Semaforico'!AS$30,N!$HC72:$HL72)+SUMIF(E!$HC$15:$HL$15,'Ciclo Semaforico'!AS$30,E!$HC72:$HL72)+SUMIF(O!$HC$15:$HL$15,'Ciclo Semaforico'!AS$30,O!$HC72:$HL72))*AS$31))</f>
        <v>0</v>
      </c>
      <c r="AT97" s="245">
        <f>IF(AT$32="",IF(AT$31="",(SUMIF(S!$HC$15:$HL$15,'Ciclo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Semaforico'!AT$30,O!$HC72:$HL72))*AT$31),(SUMIF(S!$HC$15:$HL$15,'Ciclo Semaforico'!AT$32,S!$HC72:$HL72)+SUMIF(N!$HC$15:$HL$15,'Ciclo Semaforico'!AT$32,N!$HC72:$HL72)+SUMIF(E!$HC$15:$HL$15,'Ciclo Semaforico'!AT$32,E!$HC72:$HL72)+SUMIF(O!$HC$15:$HL$15,'Ciclo Semaforico'!AT$32,O!$HC72:$HL72))-IF(AT$31="",(SUMIF(S!$HC$15:$HL$15,'Ciclo Semaforico'!AT$30,S!$HC72:$HL72)+SUMIF(N!$HC$15:$HL$15,'Ciclo Semaforico'!AT$30,N!$HC72:$HL72)+SUMIF(E!$HC$15:$HL$15,'Ciclo Semaforico'!AT$30,E!$HC72:$HL72)+SUMIF(O!$HC$15:$HL$15,'Ciclo Semaforico'!AT$30,O!$HC72:$HL72)),(SUMIF(S!$HC$15:$HL$15,'Ciclo Semaforico'!AT$30,S!$HC72:$HL72)+SUMIF(N!$HC$15:$HL$15,'Ciclo Semaforico'!AT$30,N!$HC72:$HL72)+SUMIF(E!$HC$15:$HL$15,'Ciclo Semaforico'!AT$30,E!$HC72:$HL72)+SUMIF(O!$HC$15:$HL$15,'Ciclo Semaforico'!AT$30,O!$HC72:$HL72))*AT$31))</f>
        <v>0</v>
      </c>
      <c r="AU97" s="245">
        <f>IF(AU$32="",IF(AU$31="",(SUMIF(S!$HC$15:$HL$15,'Ciclo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Semaforico'!AU$30,O!$HC72:$HL72))*AU$31),(SUMIF(S!$HC$15:$HL$15,'Ciclo Semaforico'!AU$32,S!$HC72:$HL72)+SUMIF(N!$HC$15:$HL$15,'Ciclo Semaforico'!AU$32,N!$HC72:$HL72)+SUMIF(E!$HC$15:$HL$15,'Ciclo Semaforico'!AU$32,E!$HC72:$HL72)+SUMIF(O!$HC$15:$HL$15,'Ciclo Semaforico'!AU$32,O!$HC72:$HL72))-IF(AU$31="",(SUMIF(S!$HC$15:$HL$15,'Ciclo Semaforico'!AU$30,S!$HC72:$HL72)+SUMIF(N!$HC$15:$HL$15,'Ciclo Semaforico'!AU$30,N!$HC72:$HL72)+SUMIF(E!$HC$15:$HL$15,'Ciclo Semaforico'!AU$30,E!$HC72:$HL72)+SUMIF(O!$HC$15:$HL$15,'Ciclo Semaforico'!AU$30,O!$HC72:$HL72)),(SUMIF(S!$HC$15:$HL$15,'Ciclo Semaforico'!AU$30,S!$HC72:$HL72)+SUMIF(N!$HC$15:$HL$15,'Ciclo Semaforico'!AU$30,N!$HC72:$HL72)+SUMIF(E!$HC$15:$HL$15,'Ciclo Semaforico'!AU$30,E!$HC72:$HL72)+SUMIF(O!$HC$15:$HL$15,'Ciclo Semaforico'!AU$30,O!$HC72:$HL72))*AU$31))</f>
        <v>0</v>
      </c>
      <c r="AV97" s="245">
        <f>IF(AV$32="",IF(AV$31="",(SUMIF(S!$HC$15:$HL$15,'Ciclo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Semaforico'!AV$30,O!$HC72:$HL72))*AV$31),(SUMIF(S!$HC$15:$HL$15,'Ciclo Semaforico'!AV$32,S!$HC72:$HL72)+SUMIF(N!$HC$15:$HL$15,'Ciclo Semaforico'!AV$32,N!$HC72:$HL72)+SUMIF(E!$HC$15:$HL$15,'Ciclo Semaforico'!AV$32,E!$HC72:$HL72)+SUMIF(O!$HC$15:$HL$15,'Ciclo Semaforico'!AV$32,O!$HC72:$HL72))-IF(AV$31="",(SUMIF(S!$HC$15:$HL$15,'Ciclo Semaforico'!AV$30,S!$HC72:$HL72)+SUMIF(N!$HC$15:$HL$15,'Ciclo Semaforico'!AV$30,N!$HC72:$HL72)+SUMIF(E!$HC$15:$HL$15,'Ciclo Semaforico'!AV$30,E!$HC72:$HL72)+SUMIF(O!$HC$15:$HL$15,'Ciclo Semaforico'!AV$30,O!$HC72:$HL72)),(SUMIF(S!$HC$15:$HL$15,'Ciclo Semaforico'!AV$30,S!$HC72:$HL72)+SUMIF(N!$HC$15:$HL$15,'Ciclo Semaforico'!AV$30,N!$HC72:$HL72)+SUMIF(E!$HC$15:$HL$15,'Ciclo Semaforico'!AV$30,E!$HC72:$HL72)+SUMIF(O!$HC$15:$HL$15,'Ciclo Semaforico'!AV$30,O!$HC72:$HL72))*AV$31))</f>
        <v>0</v>
      </c>
      <c r="AW97" s="245">
        <f>IF(AW$32="",IF(AW$31="",(SUMIF(S!$HC$15:$HL$15,'Ciclo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Semaforico'!AW$30,O!$HC72:$HL72))*AW$31),(SUMIF(S!$HC$15:$HL$15,'Ciclo Semaforico'!AW$32,S!$HC72:$HL72)+SUMIF(N!$HC$15:$HL$15,'Ciclo Semaforico'!AW$32,N!$HC72:$HL72)+SUMIF(E!$HC$15:$HL$15,'Ciclo Semaforico'!AW$32,E!$HC72:$HL72)+SUMIF(O!$HC$15:$HL$15,'Ciclo Semaforico'!AW$32,O!$HC72:$HL72))-IF(AW$31="",(SUMIF(S!$HC$15:$HL$15,'Ciclo Semaforico'!AW$30,S!$HC72:$HL72)+SUMIF(N!$HC$15:$HL$15,'Ciclo Semaforico'!AW$30,N!$HC72:$HL72)+SUMIF(E!$HC$15:$HL$15,'Ciclo Semaforico'!AW$30,E!$HC72:$HL72)+SUMIF(O!$HC$15:$HL$15,'Ciclo Semaforico'!AW$30,O!$HC72:$HL72)),(SUMIF(S!$HC$15:$HL$15,'Ciclo Semaforico'!AW$30,S!$HC72:$HL72)+SUMIF(N!$HC$15:$HL$15,'Ciclo Semaforico'!AW$30,N!$HC72:$HL72)+SUMIF(E!$HC$15:$HL$15,'Ciclo Semaforico'!AW$30,E!$HC72:$HL72)+SUMIF(O!$HC$15:$HL$15,'Ciclo Semaforico'!AW$30,O!$HC72:$HL72))*AW$31))</f>
        <v>0</v>
      </c>
      <c r="AX97" s="246">
        <f>IF(AX$32="",IF(AX$31="",(SUMIF(S!$HC$15:$HL$15,'Ciclo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Semaforico'!AX$30,O!$HC72:$HL72))*AX$31),(SUMIF(S!$HC$15:$HL$15,'Ciclo Semaforico'!AX$32,S!$HC72:$HL72)+SUMIF(N!$HC$15:$HL$15,'Ciclo Semaforico'!AX$32,N!$HC72:$HL72)+SUMIF(E!$HC$15:$HL$15,'Ciclo Semaforico'!AX$32,E!$HC72:$HL72)+SUMIF(O!$HC$15:$HL$15,'Ciclo Semaforico'!AX$32,O!$HC72:$HL72))-IF(AX$31="",(SUMIF(S!$HC$15:$HL$15,'Ciclo Semaforico'!AX$30,S!$HC72:$HL72)+SUMIF(N!$HC$15:$HL$15,'Ciclo Semaforico'!AX$30,N!$HC72:$HL72)+SUMIF(E!$HC$15:$HL$15,'Ciclo Semaforico'!AX$30,E!$HC72:$HL72)+SUMIF(O!$HC$15:$HL$15,'Ciclo Semaforico'!AX$30,O!$HC72:$HL72)),(SUMIF(S!$HC$15:$HL$15,'Ciclo Semaforico'!AX$30,S!$HC72:$HL72)+SUMIF(N!$HC$15:$HL$15,'Ciclo Semaforico'!AX$30,N!$HC72:$HL72)+SUMIF(E!$HC$15:$HL$15,'Ciclo Semaforico'!AX$30,E!$HC72:$HL72)+SUMIF(O!$HC$15:$HL$15,'Ciclo Semaforico'!AX$30,O!$HC72:$HL72))*AX$31))</f>
        <v>0</v>
      </c>
      <c r="AY97" s="244" t="e">
        <f>IF(AY$32="",IF(AY$31="",(SUMIF(S!$HC$15:$HL$15,'Ciclo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Semaforico'!AY$30,O!$HC72:$HL72))*AY$31),(SUMIF(S!$HC$15:$HL$15,'Ciclo Semaforico'!AY$32,S!$HC72:$HL72)+SUMIF(N!$HC$15:$HL$15,'Ciclo Semaforico'!AY$32,N!$HC72:$HL72)+SUMIF(E!$HC$15:$HL$15,'Ciclo Semaforico'!AY$32,E!$HC72:$HL72)+SUMIF(O!$HC$15:$HL$15,'Ciclo Semaforico'!AY$32,O!$HC72:$HL72))-IF(AY$31="",(SUMIF(S!$HC$15:$HL$15,'Ciclo Semaforico'!AY$30,S!$HC72:$HL72)+SUMIF(N!$HC$15:$HL$15,'Ciclo Semaforico'!AY$30,N!$HC72:$HL72)+SUMIF(E!$HC$15:$HL$15,'Ciclo Semaforico'!AY$30,E!$HC72:$HL72)+SUMIF(O!$HC$15:$HL$15,'Ciclo Semaforico'!AY$30,O!$HC72:$HL72)),(SUMIF(S!$HC$15:$HL$15,'Ciclo Semaforico'!AY$30,S!$HC72:$HL72)+SUMIF(N!$HC$15:$HL$15,'Ciclo Semaforico'!AY$30,N!$HC72:$HL72)+SUMIF(E!$HC$15:$HL$15,'Ciclo Semaforico'!AY$30,E!$HC72:$HL72)+SUMIF(O!$HC$15:$HL$15,'Ciclo Semaforico'!AY$30,O!$HC72:$HL72))*AY$31))</f>
        <v>#REF!</v>
      </c>
      <c r="AZ97" s="245" t="e">
        <f>IF(AZ$32="",IF(AZ$31="",(SUMIF(S!$HC$15:$HL$15,'Ciclo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Semaforico'!AZ$30,O!$HC72:$HL72))*AZ$31),(SUMIF(S!$HC$15:$HL$15,'Ciclo Semaforico'!AZ$32,S!$HC72:$HL72)+SUMIF(N!$HC$15:$HL$15,'Ciclo Semaforico'!AZ$32,N!$HC72:$HL72)+SUMIF(E!$HC$15:$HL$15,'Ciclo Semaforico'!AZ$32,E!$HC72:$HL72)+SUMIF(O!$HC$15:$HL$15,'Ciclo Semaforico'!AZ$32,O!$HC72:$HL72))-IF(AZ$31="",(SUMIF(S!$HC$15:$HL$15,'Ciclo Semaforico'!AZ$30,S!$HC72:$HL72)+SUMIF(N!$HC$15:$HL$15,'Ciclo Semaforico'!AZ$30,N!$HC72:$HL72)+SUMIF(E!$HC$15:$HL$15,'Ciclo Semaforico'!AZ$30,E!$HC72:$HL72)+SUMIF(O!$HC$15:$HL$15,'Ciclo Semaforico'!AZ$30,O!$HC72:$HL72)),(SUMIF(S!$HC$15:$HL$15,'Ciclo Semaforico'!AZ$30,S!$HC72:$HL72)+SUMIF(N!$HC$15:$HL$15,'Ciclo Semaforico'!AZ$30,N!$HC72:$HL72)+SUMIF(E!$HC$15:$HL$15,'Ciclo Semaforico'!AZ$30,E!$HC72:$HL72)+SUMIF(O!$HC$15:$HL$15,'Ciclo Semaforico'!AZ$30,O!$HC72:$HL72))*AZ$31))</f>
        <v>#REF!</v>
      </c>
      <c r="BA97" s="245" t="e">
        <f>IF(BA$32="",IF(BA$31="",(SUMIF(S!$HC$15:$HL$15,'Ciclo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Semaforico'!BA$30,O!$HC72:$HL72))*BA$31),(SUMIF(S!$HC$15:$HL$15,'Ciclo Semaforico'!BA$32,S!$HC72:$HL72)+SUMIF(N!$HC$15:$HL$15,'Ciclo Semaforico'!BA$32,N!$HC72:$HL72)+SUMIF(E!$HC$15:$HL$15,'Ciclo Semaforico'!BA$32,E!$HC72:$HL72)+SUMIF(O!$HC$15:$HL$15,'Ciclo Semaforico'!BA$32,O!$HC72:$HL72))-IF(BA$31="",(SUMIF(S!$HC$15:$HL$15,'Ciclo Semaforico'!BA$30,S!$HC72:$HL72)+SUMIF(N!$HC$15:$HL$15,'Ciclo Semaforico'!BA$30,N!$HC72:$HL72)+SUMIF(E!$HC$15:$HL$15,'Ciclo Semaforico'!BA$30,E!$HC72:$HL72)+SUMIF(O!$HC$15:$HL$15,'Ciclo Semaforico'!BA$30,O!$HC72:$HL72)),(SUMIF(S!$HC$15:$HL$15,'Ciclo Semaforico'!BA$30,S!$HC72:$HL72)+SUMIF(N!$HC$15:$HL$15,'Ciclo Semaforico'!BA$30,N!$HC72:$HL72)+SUMIF(E!$HC$15:$HL$15,'Ciclo Semaforico'!BA$30,E!$HC72:$HL72)+SUMIF(O!$HC$15:$HL$15,'Ciclo Semaforico'!BA$30,O!$HC72:$HL72))*BA$31))</f>
        <v>#REF!</v>
      </c>
      <c r="BB97" s="245" t="e">
        <f>IF(BB$32="",IF(BB$31="",(SUMIF(S!$HC$15:$HL$15,'Ciclo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Semaforico'!BB$30,O!$HC72:$HL72))*BB$31),(SUMIF(S!$HC$15:$HL$15,'Ciclo Semaforico'!BB$32,S!$HC72:$HL72)+SUMIF(N!$HC$15:$HL$15,'Ciclo Semaforico'!BB$32,N!$HC72:$HL72)+SUMIF(E!$HC$15:$HL$15,'Ciclo Semaforico'!BB$32,E!$HC72:$HL72)+SUMIF(O!$HC$15:$HL$15,'Ciclo Semaforico'!BB$32,O!$HC72:$HL72))-IF(BB$31="",(SUMIF(S!$HC$15:$HL$15,'Ciclo Semaforico'!BB$30,S!$HC72:$HL72)+SUMIF(N!$HC$15:$HL$15,'Ciclo Semaforico'!BB$30,N!$HC72:$HL72)+SUMIF(E!$HC$15:$HL$15,'Ciclo Semaforico'!BB$30,E!$HC72:$HL72)+SUMIF(O!$HC$15:$HL$15,'Ciclo Semaforico'!BB$30,O!$HC72:$HL72)),(SUMIF(S!$HC$15:$HL$15,'Ciclo Semaforico'!BB$30,S!$HC72:$HL72)+SUMIF(N!$HC$15:$HL$15,'Ciclo Semaforico'!BB$30,N!$HC72:$HL72)+SUMIF(E!$HC$15:$HL$15,'Ciclo Semaforico'!BB$30,E!$HC72:$HL72)+SUMIF(O!$HC$15:$HL$15,'Ciclo Semaforico'!BB$30,O!$HC72:$HL72))*BB$31))</f>
        <v>#REF!</v>
      </c>
      <c r="BC97" s="245" t="e">
        <f>IF(BC$32="",IF(BC$31="",(SUMIF(S!$HC$15:$HL$15,'Ciclo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Semaforico'!BC$30,O!$HC72:$HL72))*BC$31),(SUMIF(S!$HC$15:$HL$15,'Ciclo Semaforico'!BC$32,S!$HC72:$HL72)+SUMIF(N!$HC$15:$HL$15,'Ciclo Semaforico'!BC$32,N!$HC72:$HL72)+SUMIF(E!$HC$15:$HL$15,'Ciclo Semaforico'!BC$32,E!$HC72:$HL72)+SUMIF(O!$HC$15:$HL$15,'Ciclo Semaforico'!BC$32,O!$HC72:$HL72))-IF(BC$31="",(SUMIF(S!$HC$15:$HL$15,'Ciclo Semaforico'!BC$30,S!$HC72:$HL72)+SUMIF(N!$HC$15:$HL$15,'Ciclo Semaforico'!BC$30,N!$HC72:$HL72)+SUMIF(E!$HC$15:$HL$15,'Ciclo Semaforico'!BC$30,E!$HC72:$HL72)+SUMIF(O!$HC$15:$HL$15,'Ciclo Semaforico'!BC$30,O!$HC72:$HL72)),(SUMIF(S!$HC$15:$HL$15,'Ciclo Semaforico'!BC$30,S!$HC72:$HL72)+SUMIF(N!$HC$15:$HL$15,'Ciclo Semaforico'!BC$30,N!$HC72:$HL72)+SUMIF(E!$HC$15:$HL$15,'Ciclo Semaforico'!BC$30,E!$HC72:$HL72)+SUMIF(O!$HC$15:$HL$15,'Ciclo Semaforico'!BC$30,O!$HC72:$HL72))*BC$31))</f>
        <v>#REF!</v>
      </c>
      <c r="BD97" s="245" t="e">
        <f>IF(BD$32="",IF(BD$31="",(SUMIF(S!$HC$15:$HL$15,'Ciclo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Semaforico'!BD$30,O!$HC72:$HL72))*BD$31),(SUMIF(S!$HC$15:$HL$15,'Ciclo Semaforico'!BD$32,S!$HC72:$HL72)+SUMIF(N!$HC$15:$HL$15,'Ciclo Semaforico'!BD$32,N!$HC72:$HL72)+SUMIF(E!$HC$15:$HL$15,'Ciclo Semaforico'!BD$32,E!$HC72:$HL72)+SUMIF(O!$HC$15:$HL$15,'Ciclo Semaforico'!BD$32,O!$HC72:$HL72))-IF(BD$31="",(SUMIF(S!$HC$15:$HL$15,'Ciclo Semaforico'!BD$30,S!$HC72:$HL72)+SUMIF(N!$HC$15:$HL$15,'Ciclo Semaforico'!BD$30,N!$HC72:$HL72)+SUMIF(E!$HC$15:$HL$15,'Ciclo Semaforico'!BD$30,E!$HC72:$HL72)+SUMIF(O!$HC$15:$HL$15,'Ciclo Semaforico'!BD$30,O!$HC72:$HL72)),(SUMIF(S!$HC$15:$HL$15,'Ciclo Semaforico'!BD$30,S!$HC72:$HL72)+SUMIF(N!$HC$15:$HL$15,'Ciclo Semaforico'!BD$30,N!$HC72:$HL72)+SUMIF(E!$HC$15:$HL$15,'Ciclo Semaforico'!BD$30,E!$HC72:$HL72)+SUMIF(O!$HC$15:$HL$15,'Ciclo Semaforico'!BD$30,O!$HC72:$HL72))*BD$31))</f>
        <v>#REF!</v>
      </c>
      <c r="BE97" s="245">
        <f>IF(BE$32="",IF(BE$31="",(SUMIF(S!$HC$15:$HL$15,'Ciclo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Semaforico'!BE$30,O!$HC72:$HL72))*BE$31),(SUMIF(S!$HC$15:$HL$15,'Ciclo Semaforico'!BE$32,S!$HC72:$HL72)+SUMIF(N!$HC$15:$HL$15,'Ciclo Semaforico'!BE$32,N!$HC72:$HL72)+SUMIF(E!$HC$15:$HL$15,'Ciclo Semaforico'!BE$32,E!$HC72:$HL72)+SUMIF(O!$HC$15:$HL$15,'Ciclo Semaforico'!BE$32,O!$HC72:$HL72))-IF(BE$31="",(SUMIF(S!$HC$15:$HL$15,'Ciclo Semaforico'!BE$30,S!$HC72:$HL72)+SUMIF(N!$HC$15:$HL$15,'Ciclo Semaforico'!BE$30,N!$HC72:$HL72)+SUMIF(E!$HC$15:$HL$15,'Ciclo Semaforico'!BE$30,E!$HC72:$HL72)+SUMIF(O!$HC$15:$HL$15,'Ciclo Semaforico'!BE$30,O!$HC72:$HL72)),(SUMIF(S!$HC$15:$HL$15,'Ciclo Semaforico'!BE$30,S!$HC72:$HL72)+SUMIF(N!$HC$15:$HL$15,'Ciclo Semaforico'!BE$30,N!$HC72:$HL72)+SUMIF(E!$HC$15:$HL$15,'Ciclo Semaforico'!BE$30,E!$HC72:$HL72)+SUMIF(O!$HC$15:$HL$15,'Ciclo Semaforico'!BE$30,O!$HC72:$HL72))*BE$31))</f>
        <v>0</v>
      </c>
      <c r="BF97" s="245">
        <f>IF(BF$32="",IF(BF$31="",(SUMIF(S!$HC$15:$HL$15,'Ciclo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Semaforico'!BF$30,O!$HC72:$HL72))*BF$31),(SUMIF(S!$HC$15:$HL$15,'Ciclo Semaforico'!BF$32,S!$HC72:$HL72)+SUMIF(N!$HC$15:$HL$15,'Ciclo Semaforico'!BF$32,N!$HC72:$HL72)+SUMIF(E!$HC$15:$HL$15,'Ciclo Semaforico'!BF$32,E!$HC72:$HL72)+SUMIF(O!$HC$15:$HL$15,'Ciclo Semaforico'!BF$32,O!$HC72:$HL72))-IF(BF$31="",(SUMIF(S!$HC$15:$HL$15,'Ciclo Semaforico'!BF$30,S!$HC72:$HL72)+SUMIF(N!$HC$15:$HL$15,'Ciclo Semaforico'!BF$30,N!$HC72:$HL72)+SUMIF(E!$HC$15:$HL$15,'Ciclo Semaforico'!BF$30,E!$HC72:$HL72)+SUMIF(O!$HC$15:$HL$15,'Ciclo Semaforico'!BF$30,O!$HC72:$HL72)),(SUMIF(S!$HC$15:$HL$15,'Ciclo Semaforico'!BF$30,S!$HC72:$HL72)+SUMIF(N!$HC$15:$HL$15,'Ciclo Semaforico'!BF$30,N!$HC72:$HL72)+SUMIF(E!$HC$15:$HL$15,'Ciclo Semaforico'!BF$30,E!$HC72:$HL72)+SUMIF(O!$HC$15:$HL$15,'Ciclo Semaforico'!BF$30,O!$HC72:$HL72))*BF$31))</f>
        <v>0</v>
      </c>
      <c r="BG97" s="245">
        <f>IF(BG$32="",IF(BG$31="",(SUMIF(S!$HC$15:$HL$15,'Ciclo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Semaforico'!BG$30,O!$HC72:$HL72))*BG$31),(SUMIF(S!$HC$15:$HL$15,'Ciclo Semaforico'!BG$32,S!$HC72:$HL72)+SUMIF(N!$HC$15:$HL$15,'Ciclo Semaforico'!BG$32,N!$HC72:$HL72)+SUMIF(E!$HC$15:$HL$15,'Ciclo Semaforico'!BG$32,E!$HC72:$HL72)+SUMIF(O!$HC$15:$HL$15,'Ciclo Semaforico'!BG$32,O!$HC72:$HL72))-IF(BG$31="",(SUMIF(S!$HC$15:$HL$15,'Ciclo Semaforico'!BG$30,S!$HC72:$HL72)+SUMIF(N!$HC$15:$HL$15,'Ciclo Semaforico'!BG$30,N!$HC72:$HL72)+SUMIF(E!$HC$15:$HL$15,'Ciclo Semaforico'!BG$30,E!$HC72:$HL72)+SUMIF(O!$HC$15:$HL$15,'Ciclo Semaforico'!BG$30,O!$HC72:$HL72)),(SUMIF(S!$HC$15:$HL$15,'Ciclo Semaforico'!BG$30,S!$HC72:$HL72)+SUMIF(N!$HC$15:$HL$15,'Ciclo Semaforico'!BG$30,N!$HC72:$HL72)+SUMIF(E!$HC$15:$HL$15,'Ciclo Semaforico'!BG$30,E!$HC72:$HL72)+SUMIF(O!$HC$15:$HL$15,'Ciclo Semaforico'!BG$30,O!$HC72:$HL72))*BG$31))</f>
        <v>0</v>
      </c>
      <c r="BH97" s="245">
        <f>IF(BH$32="",IF(BH$31="",(SUMIF(S!$HC$15:$HL$15,'Ciclo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Semaforico'!BH$30,O!$HC72:$HL72))*BH$31),(SUMIF(S!$HC$15:$HL$15,'Ciclo Semaforico'!BH$32,S!$HC72:$HL72)+SUMIF(N!$HC$15:$HL$15,'Ciclo Semaforico'!BH$32,N!$HC72:$HL72)+SUMIF(E!$HC$15:$HL$15,'Ciclo Semaforico'!BH$32,E!$HC72:$HL72)+SUMIF(O!$HC$15:$HL$15,'Ciclo Semaforico'!BH$32,O!$HC72:$HL72))-IF(BH$31="",(SUMIF(S!$HC$15:$HL$15,'Ciclo Semaforico'!BH$30,S!$HC72:$HL72)+SUMIF(N!$HC$15:$HL$15,'Ciclo Semaforico'!BH$30,N!$HC72:$HL72)+SUMIF(E!$HC$15:$HL$15,'Ciclo Semaforico'!BH$30,E!$HC72:$HL72)+SUMIF(O!$HC$15:$HL$15,'Ciclo Semaforico'!BH$30,O!$HC72:$HL72)),(SUMIF(S!$HC$15:$HL$15,'Ciclo Semaforico'!BH$30,S!$HC72:$HL72)+SUMIF(N!$HC$15:$HL$15,'Ciclo Semaforico'!BH$30,N!$HC72:$HL72)+SUMIF(E!$HC$15:$HL$15,'Ciclo Semaforico'!BH$30,E!$HC72:$HL72)+SUMIF(O!$HC$15:$HL$15,'Ciclo Semaforico'!BH$30,O!$HC72:$HL72))*BH$31))</f>
        <v>0</v>
      </c>
      <c r="BI97" s="245">
        <f>IF(BI$32="",IF(BI$31="",(SUMIF(S!$HC$15:$HL$15,'Ciclo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Semaforico'!BI$30,O!$HC72:$HL72))*BI$31),(SUMIF(S!$HC$15:$HL$15,'Ciclo Semaforico'!BI$32,S!$HC72:$HL72)+SUMIF(N!$HC$15:$HL$15,'Ciclo Semaforico'!BI$32,N!$HC72:$HL72)+SUMIF(E!$HC$15:$HL$15,'Ciclo Semaforico'!BI$32,E!$HC72:$HL72)+SUMIF(O!$HC$15:$HL$15,'Ciclo Semaforico'!BI$32,O!$HC72:$HL72))-IF(BI$31="",(SUMIF(S!$HC$15:$HL$15,'Ciclo Semaforico'!BI$30,S!$HC72:$HL72)+SUMIF(N!$HC$15:$HL$15,'Ciclo Semaforico'!BI$30,N!$HC72:$HL72)+SUMIF(E!$HC$15:$HL$15,'Ciclo Semaforico'!BI$30,E!$HC72:$HL72)+SUMIF(O!$HC$15:$HL$15,'Ciclo Semaforico'!BI$30,O!$HC72:$HL72)),(SUMIF(S!$HC$15:$HL$15,'Ciclo Semaforico'!BI$30,S!$HC72:$HL72)+SUMIF(N!$HC$15:$HL$15,'Ciclo Semaforico'!BI$30,N!$HC72:$HL72)+SUMIF(E!$HC$15:$HL$15,'Ciclo Semaforico'!BI$30,E!$HC72:$HL72)+SUMIF(O!$HC$15:$HL$15,'Ciclo Semaforico'!BI$30,O!$HC72:$HL72))*BI$31))</f>
        <v>0</v>
      </c>
      <c r="BJ97" s="246">
        <f>IF(BJ$32="",IF(BJ$31="",(SUMIF(S!$HC$15:$HL$15,'Ciclo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Semaforico'!BJ$30,O!$HC72:$HL72))*BJ$31),(SUMIF(S!$HC$15:$HL$15,'Ciclo Semaforico'!BJ$32,S!$HC72:$HL72)+SUMIF(N!$HC$15:$HL$15,'Ciclo Semaforico'!BJ$32,N!$HC72:$HL72)+SUMIF(E!$HC$15:$HL$15,'Ciclo Semaforico'!BJ$32,E!$HC72:$HL72)+SUMIF(O!$HC$15:$HL$15,'Ciclo Semaforico'!BJ$32,O!$HC72:$HL72))-IF(BJ$31="",(SUMIF(S!$HC$15:$HL$15,'Ciclo Semaforico'!BJ$30,S!$HC72:$HL72)+SUMIF(N!$HC$15:$HL$15,'Ciclo Semaforico'!BJ$30,N!$HC72:$HL72)+SUMIF(E!$HC$15:$HL$15,'Ciclo Semaforico'!BJ$30,E!$HC72:$HL72)+SUMIF(O!$HC$15:$HL$15,'Ciclo Semaforico'!BJ$30,O!$HC72:$HL72)),(SUMIF(S!$HC$15:$HL$15,'Ciclo Semaforico'!BJ$30,S!$HC72:$HL72)+SUMIF(N!$HC$15:$HL$15,'Ciclo Semaforico'!BJ$30,N!$HC72:$HL72)+SUMIF(E!$HC$15:$HL$15,'Ciclo Semaforico'!BJ$30,E!$HC72:$HL72)+SUMIF(O!$HC$15:$HL$15,'Ciclo Semaforico'!BJ$30,O!$HC72:$HL72))*BJ$31))</f>
        <v>0</v>
      </c>
      <c r="BK97" s="244">
        <f>IF(BK$32="",IF(BK$31="",(SUMIF(S!$HC$15:$HL$15,'Ciclo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Semaforico'!BK$30,O!$HC72:$HL72))*BK$31),(SUMIF(S!$HC$15:$HL$15,'Ciclo Semaforico'!BK$32,S!$HC72:$HL72)+SUMIF(N!$HC$15:$HL$15,'Ciclo Semaforico'!BK$32,N!$HC72:$HL72)+SUMIF(E!$HC$15:$HL$15,'Ciclo Semaforico'!BK$32,E!$HC72:$HL72)+SUMIF(O!$HC$15:$HL$15,'Ciclo Semaforico'!BK$32,O!$HC72:$HL72))-IF(BK$31="",(SUMIF(S!$HC$15:$HL$15,'Ciclo Semaforico'!BK$30,S!$HC72:$HL72)+SUMIF(N!$HC$15:$HL$15,'Ciclo Semaforico'!BK$30,N!$HC72:$HL72)+SUMIF(E!$HC$15:$HL$15,'Ciclo Semaforico'!BK$30,E!$HC72:$HL72)+SUMIF(O!$HC$15:$HL$15,'Ciclo Semaforico'!BK$30,O!$HC72:$HL72)),(SUMIF(S!$HC$15:$HL$15,'Ciclo Semaforico'!BK$30,S!$HC72:$HL72)+SUMIF(N!$HC$15:$HL$15,'Ciclo Semaforico'!BK$30,N!$HC72:$HL72)+SUMIF(E!$HC$15:$HL$15,'Ciclo Semaforico'!BK$30,E!$HC72:$HL72)+SUMIF(O!$HC$15:$HL$15,'Ciclo Semaforico'!BK$30,O!$HC72:$HL72))*BK$31))</f>
        <v>0</v>
      </c>
      <c r="BL97" s="245">
        <f>IF(BL$32="",IF(BL$31="",(SUMIF(S!$HC$15:$HL$15,'Ciclo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Semaforico'!BL$30,O!$HC72:$HL72))*BL$31),(SUMIF(S!$HC$15:$HL$15,'Ciclo Semaforico'!BL$32,S!$HC72:$HL72)+SUMIF(N!$HC$15:$HL$15,'Ciclo Semaforico'!BL$32,N!$HC72:$HL72)+SUMIF(E!$HC$15:$HL$15,'Ciclo Semaforico'!BL$32,E!$HC72:$HL72)+SUMIF(O!$HC$15:$HL$15,'Ciclo Semaforico'!BL$32,O!$HC72:$HL72))-IF(BL$31="",(SUMIF(S!$HC$15:$HL$15,'Ciclo Semaforico'!BL$30,S!$HC72:$HL72)+SUMIF(N!$HC$15:$HL$15,'Ciclo Semaforico'!BL$30,N!$HC72:$HL72)+SUMIF(E!$HC$15:$HL$15,'Ciclo Semaforico'!BL$30,E!$HC72:$HL72)+SUMIF(O!$HC$15:$HL$15,'Ciclo Semaforico'!BL$30,O!$HC72:$HL72)),(SUMIF(S!$HC$15:$HL$15,'Ciclo Semaforico'!BL$30,S!$HC72:$HL72)+SUMIF(N!$HC$15:$HL$15,'Ciclo Semaforico'!BL$30,N!$HC72:$HL72)+SUMIF(E!$HC$15:$HL$15,'Ciclo Semaforico'!BL$30,E!$HC72:$HL72)+SUMIF(O!$HC$15:$HL$15,'Ciclo Semaforico'!BL$30,O!$HC72:$HL72))*BL$31))</f>
        <v>0</v>
      </c>
      <c r="BM97" s="245">
        <f>IF(BM$32="",IF(BM$31="",(SUMIF(S!$HC$15:$HL$15,'Ciclo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Semaforico'!BM$30,O!$HC72:$HL72))*BM$31),(SUMIF(S!$HC$15:$HL$15,'Ciclo Semaforico'!BM$32,S!$HC72:$HL72)+SUMIF(N!$HC$15:$HL$15,'Ciclo Semaforico'!BM$32,N!$HC72:$HL72)+SUMIF(E!$HC$15:$HL$15,'Ciclo Semaforico'!BM$32,E!$HC72:$HL72)+SUMIF(O!$HC$15:$HL$15,'Ciclo Semaforico'!BM$32,O!$HC72:$HL72))-IF(BM$31="",(SUMIF(S!$HC$15:$HL$15,'Ciclo Semaforico'!BM$30,S!$HC72:$HL72)+SUMIF(N!$HC$15:$HL$15,'Ciclo Semaforico'!BM$30,N!$HC72:$HL72)+SUMIF(E!$HC$15:$HL$15,'Ciclo Semaforico'!BM$30,E!$HC72:$HL72)+SUMIF(O!$HC$15:$HL$15,'Ciclo Semaforico'!BM$30,O!$HC72:$HL72)),(SUMIF(S!$HC$15:$HL$15,'Ciclo Semaforico'!BM$30,S!$HC72:$HL72)+SUMIF(N!$HC$15:$HL$15,'Ciclo Semaforico'!BM$30,N!$HC72:$HL72)+SUMIF(E!$HC$15:$HL$15,'Ciclo Semaforico'!BM$30,E!$HC72:$HL72)+SUMIF(O!$HC$15:$HL$15,'Ciclo Semaforico'!BM$30,O!$HC72:$HL72))*BM$31))</f>
        <v>0</v>
      </c>
      <c r="BN97" s="245">
        <f>IF(BN$32="",IF(BN$31="",(SUMIF(S!$HC$15:$HL$15,'Ciclo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Semaforico'!BN$30,O!$HC72:$HL72))*BN$31),(SUMIF(S!$HC$15:$HL$15,'Ciclo Semaforico'!BN$32,S!$HC72:$HL72)+SUMIF(N!$HC$15:$HL$15,'Ciclo Semaforico'!BN$32,N!$HC72:$HL72)+SUMIF(E!$HC$15:$HL$15,'Ciclo Semaforico'!BN$32,E!$HC72:$HL72)+SUMIF(O!$HC$15:$HL$15,'Ciclo Semaforico'!BN$32,O!$HC72:$HL72))-IF(BN$31="",(SUMIF(S!$HC$15:$HL$15,'Ciclo Semaforico'!BN$30,S!$HC72:$HL72)+SUMIF(N!$HC$15:$HL$15,'Ciclo Semaforico'!BN$30,N!$HC72:$HL72)+SUMIF(E!$HC$15:$HL$15,'Ciclo Semaforico'!BN$30,E!$HC72:$HL72)+SUMIF(O!$HC$15:$HL$15,'Ciclo Semaforico'!BN$30,O!$HC72:$HL72)),(SUMIF(S!$HC$15:$HL$15,'Ciclo Semaforico'!BN$30,S!$HC72:$HL72)+SUMIF(N!$HC$15:$HL$15,'Ciclo Semaforico'!BN$30,N!$HC72:$HL72)+SUMIF(E!$HC$15:$HL$15,'Ciclo Semaforico'!BN$30,E!$HC72:$HL72)+SUMIF(O!$HC$15:$HL$15,'Ciclo Semaforico'!BN$30,O!$HC72:$HL72))*BN$31))</f>
        <v>0</v>
      </c>
      <c r="BO97" s="245">
        <f>IF(BO$32="",IF(BO$31="",(SUMIF(S!$HC$15:$HL$15,'Ciclo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Semaforico'!BO$30,O!$HC72:$HL72))*BO$31),(SUMIF(S!$HC$15:$HL$15,'Ciclo Semaforico'!BO$32,S!$HC72:$HL72)+SUMIF(N!$HC$15:$HL$15,'Ciclo Semaforico'!BO$32,N!$HC72:$HL72)+SUMIF(E!$HC$15:$HL$15,'Ciclo Semaforico'!BO$32,E!$HC72:$HL72)+SUMIF(O!$HC$15:$HL$15,'Ciclo Semaforico'!BO$32,O!$HC72:$HL72))-IF(BO$31="",(SUMIF(S!$HC$15:$HL$15,'Ciclo Semaforico'!BO$30,S!$HC72:$HL72)+SUMIF(N!$HC$15:$HL$15,'Ciclo Semaforico'!BO$30,N!$HC72:$HL72)+SUMIF(E!$HC$15:$HL$15,'Ciclo Semaforico'!BO$30,E!$HC72:$HL72)+SUMIF(O!$HC$15:$HL$15,'Ciclo Semaforico'!BO$30,O!$HC72:$HL72)),(SUMIF(S!$HC$15:$HL$15,'Ciclo Semaforico'!BO$30,S!$HC72:$HL72)+SUMIF(N!$HC$15:$HL$15,'Ciclo Semaforico'!BO$30,N!$HC72:$HL72)+SUMIF(E!$HC$15:$HL$15,'Ciclo Semaforico'!BO$30,E!$HC72:$HL72)+SUMIF(O!$HC$15:$HL$15,'Ciclo Semaforico'!BO$30,O!$HC72:$HL72))*BO$31))</f>
        <v>0</v>
      </c>
      <c r="BP97" s="245">
        <f>IF(BP$32="",IF(BP$31="",(SUMIF(S!$HC$15:$HL$15,'Ciclo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Semaforico'!BP$30,O!$HC72:$HL72))*BP$31),(SUMIF(S!$HC$15:$HL$15,'Ciclo Semaforico'!BP$32,S!$HC72:$HL72)+SUMIF(N!$HC$15:$HL$15,'Ciclo Semaforico'!BP$32,N!$HC72:$HL72)+SUMIF(E!$HC$15:$HL$15,'Ciclo Semaforico'!BP$32,E!$HC72:$HL72)+SUMIF(O!$HC$15:$HL$15,'Ciclo Semaforico'!BP$32,O!$HC72:$HL72))-IF(BP$31="",(SUMIF(S!$HC$15:$HL$15,'Ciclo Semaforico'!BP$30,S!$HC72:$HL72)+SUMIF(N!$HC$15:$HL$15,'Ciclo Semaforico'!BP$30,N!$HC72:$HL72)+SUMIF(E!$HC$15:$HL$15,'Ciclo Semaforico'!BP$30,E!$HC72:$HL72)+SUMIF(O!$HC$15:$HL$15,'Ciclo Semaforico'!BP$30,O!$HC72:$HL72)),(SUMIF(S!$HC$15:$HL$15,'Ciclo Semaforico'!BP$30,S!$HC72:$HL72)+SUMIF(N!$HC$15:$HL$15,'Ciclo Semaforico'!BP$30,N!$HC72:$HL72)+SUMIF(E!$HC$15:$HL$15,'Ciclo Semaforico'!BP$30,E!$HC72:$HL72)+SUMIF(O!$HC$15:$HL$15,'Ciclo Semaforico'!BP$30,O!$HC72:$HL72))*BP$31))</f>
        <v>0</v>
      </c>
      <c r="BQ97" s="245">
        <f>IF(BQ$32="",IF(BQ$31="",(SUMIF(S!$HC$15:$HL$15,'Ciclo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Semaforico'!BQ$30,O!$HC72:$HL72))*BQ$31),(SUMIF(S!$HC$15:$HL$15,'Ciclo Semaforico'!BQ$32,S!$HC72:$HL72)+SUMIF(N!$HC$15:$HL$15,'Ciclo Semaforico'!BQ$32,N!$HC72:$HL72)+SUMIF(E!$HC$15:$HL$15,'Ciclo Semaforico'!BQ$32,E!$HC72:$HL72)+SUMIF(O!$HC$15:$HL$15,'Ciclo Semaforico'!BQ$32,O!$HC72:$HL72))-IF(BQ$31="",(SUMIF(S!$HC$15:$HL$15,'Ciclo Semaforico'!BQ$30,S!$HC72:$HL72)+SUMIF(N!$HC$15:$HL$15,'Ciclo Semaforico'!BQ$30,N!$HC72:$HL72)+SUMIF(E!$HC$15:$HL$15,'Ciclo Semaforico'!BQ$30,E!$HC72:$HL72)+SUMIF(O!$HC$15:$HL$15,'Ciclo Semaforico'!BQ$30,O!$HC72:$HL72)),(SUMIF(S!$HC$15:$HL$15,'Ciclo Semaforico'!BQ$30,S!$HC72:$HL72)+SUMIF(N!$HC$15:$HL$15,'Ciclo Semaforico'!BQ$30,N!$HC72:$HL72)+SUMIF(E!$HC$15:$HL$15,'Ciclo Semaforico'!BQ$30,E!$HC72:$HL72)+SUMIF(O!$HC$15:$HL$15,'Ciclo Semaforico'!BQ$30,O!$HC72:$HL72))*BQ$31))</f>
        <v>0</v>
      </c>
      <c r="BR97" s="245">
        <f>IF(BR$32="",IF(BR$31="",(SUMIF(S!$HC$15:$HL$15,'Ciclo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Semaforico'!BR$30,O!$HC72:$HL72))*BR$31),(SUMIF(S!$HC$15:$HL$15,'Ciclo Semaforico'!BR$32,S!$HC72:$HL72)+SUMIF(N!$HC$15:$HL$15,'Ciclo Semaforico'!BR$32,N!$HC72:$HL72)+SUMIF(E!$HC$15:$HL$15,'Ciclo Semaforico'!BR$32,E!$HC72:$HL72)+SUMIF(O!$HC$15:$HL$15,'Ciclo Semaforico'!BR$32,O!$HC72:$HL72))-IF(BR$31="",(SUMIF(S!$HC$15:$HL$15,'Ciclo Semaforico'!BR$30,S!$HC72:$HL72)+SUMIF(N!$HC$15:$HL$15,'Ciclo Semaforico'!BR$30,N!$HC72:$HL72)+SUMIF(E!$HC$15:$HL$15,'Ciclo Semaforico'!BR$30,E!$HC72:$HL72)+SUMIF(O!$HC$15:$HL$15,'Ciclo Semaforico'!BR$30,O!$HC72:$HL72)),(SUMIF(S!$HC$15:$HL$15,'Ciclo Semaforico'!BR$30,S!$HC72:$HL72)+SUMIF(N!$HC$15:$HL$15,'Ciclo Semaforico'!BR$30,N!$HC72:$HL72)+SUMIF(E!$HC$15:$HL$15,'Ciclo Semaforico'!BR$30,E!$HC72:$HL72)+SUMIF(O!$HC$15:$HL$15,'Ciclo Semaforico'!BR$30,O!$HC72:$HL72))*BR$31))</f>
        <v>0</v>
      </c>
      <c r="BS97" s="245">
        <f>IF(BS$32="",IF(BS$31="",(SUMIF(S!$HC$15:$HL$15,'Ciclo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Semaforico'!BS$30,O!$HC72:$HL72))*BS$31),(SUMIF(S!$HC$15:$HL$15,'Ciclo Semaforico'!BS$32,S!$HC72:$HL72)+SUMIF(N!$HC$15:$HL$15,'Ciclo Semaforico'!BS$32,N!$HC72:$HL72)+SUMIF(E!$HC$15:$HL$15,'Ciclo Semaforico'!BS$32,E!$HC72:$HL72)+SUMIF(O!$HC$15:$HL$15,'Ciclo Semaforico'!BS$32,O!$HC72:$HL72))-IF(BS$31="",(SUMIF(S!$HC$15:$HL$15,'Ciclo Semaforico'!BS$30,S!$HC72:$HL72)+SUMIF(N!$HC$15:$HL$15,'Ciclo Semaforico'!BS$30,N!$HC72:$HL72)+SUMIF(E!$HC$15:$HL$15,'Ciclo Semaforico'!BS$30,E!$HC72:$HL72)+SUMIF(O!$HC$15:$HL$15,'Ciclo Semaforico'!BS$30,O!$HC72:$HL72)),(SUMIF(S!$HC$15:$HL$15,'Ciclo Semaforico'!BS$30,S!$HC72:$HL72)+SUMIF(N!$HC$15:$HL$15,'Ciclo Semaforico'!BS$30,N!$HC72:$HL72)+SUMIF(E!$HC$15:$HL$15,'Ciclo Semaforico'!BS$30,E!$HC72:$HL72)+SUMIF(O!$HC$15:$HL$15,'Ciclo Semaforico'!BS$30,O!$HC72:$HL72))*BS$31))</f>
        <v>0</v>
      </c>
      <c r="BT97" s="245">
        <f>IF(BT$32="",IF(BT$31="",(SUMIF(S!$HC$15:$HL$15,'Ciclo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Semaforico'!BT$30,O!$HC72:$HL72))*BT$31),(SUMIF(S!$HC$15:$HL$15,'Ciclo Semaforico'!BT$32,S!$HC72:$HL72)+SUMIF(N!$HC$15:$HL$15,'Ciclo Semaforico'!BT$32,N!$HC72:$HL72)+SUMIF(E!$HC$15:$HL$15,'Ciclo Semaforico'!BT$32,E!$HC72:$HL72)+SUMIF(O!$HC$15:$HL$15,'Ciclo Semaforico'!BT$32,O!$HC72:$HL72))-IF(BT$31="",(SUMIF(S!$HC$15:$HL$15,'Ciclo Semaforico'!BT$30,S!$HC72:$HL72)+SUMIF(N!$HC$15:$HL$15,'Ciclo Semaforico'!BT$30,N!$HC72:$HL72)+SUMIF(E!$HC$15:$HL$15,'Ciclo Semaforico'!BT$30,E!$HC72:$HL72)+SUMIF(O!$HC$15:$HL$15,'Ciclo Semaforico'!BT$30,O!$HC72:$HL72)),(SUMIF(S!$HC$15:$HL$15,'Ciclo Semaforico'!BT$30,S!$HC72:$HL72)+SUMIF(N!$HC$15:$HL$15,'Ciclo Semaforico'!BT$30,N!$HC72:$HL72)+SUMIF(E!$HC$15:$HL$15,'Ciclo Semaforico'!BT$30,E!$HC72:$HL72)+SUMIF(O!$HC$15:$HL$15,'Ciclo Semaforico'!BT$30,O!$HC72:$HL72))*BT$31))</f>
        <v>0</v>
      </c>
      <c r="BU97" s="245">
        <f>IF(BU$32="",IF(BU$31="",(SUMIF(S!$HC$15:$HL$15,'Ciclo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Semaforico'!BU$30,O!$HC72:$HL72))*BU$31),(SUMIF(S!$HC$15:$HL$15,'Ciclo Semaforico'!BU$32,S!$HC72:$HL72)+SUMIF(N!$HC$15:$HL$15,'Ciclo Semaforico'!BU$32,N!$HC72:$HL72)+SUMIF(E!$HC$15:$HL$15,'Ciclo Semaforico'!BU$32,E!$HC72:$HL72)+SUMIF(O!$HC$15:$HL$15,'Ciclo Semaforico'!BU$32,O!$HC72:$HL72))-IF(BU$31="",(SUMIF(S!$HC$15:$HL$15,'Ciclo Semaforico'!BU$30,S!$HC72:$HL72)+SUMIF(N!$HC$15:$HL$15,'Ciclo Semaforico'!BU$30,N!$HC72:$HL72)+SUMIF(E!$HC$15:$HL$15,'Ciclo Semaforico'!BU$30,E!$HC72:$HL72)+SUMIF(O!$HC$15:$HL$15,'Ciclo Semaforico'!BU$30,O!$HC72:$HL72)),(SUMIF(S!$HC$15:$HL$15,'Ciclo Semaforico'!BU$30,S!$HC72:$HL72)+SUMIF(N!$HC$15:$HL$15,'Ciclo Semaforico'!BU$30,N!$HC72:$HL72)+SUMIF(E!$HC$15:$HL$15,'Ciclo Semaforico'!BU$30,E!$HC72:$HL72)+SUMIF(O!$HC$15:$HL$15,'Ciclo Semaforico'!BU$30,O!$HC72:$HL72))*BU$31))</f>
        <v>0</v>
      </c>
      <c r="BV97" s="246">
        <f>IF(BV$32="",IF(BV$31="",(SUMIF(S!$HC$15:$HL$15,'Ciclo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Semaforico'!BV$30,O!$HC72:$HL72))*BV$31),(SUMIF(S!$HC$15:$HL$15,'Ciclo Semaforico'!BV$32,S!$HC72:$HL72)+SUMIF(N!$HC$15:$HL$15,'Ciclo Semaforico'!BV$32,N!$HC72:$HL72)+SUMIF(E!$HC$15:$HL$15,'Ciclo Semaforico'!BV$32,E!$HC72:$HL72)+SUMIF(O!$HC$15:$HL$15,'Ciclo Semaforico'!BV$32,O!$HC72:$HL72))-IF(BV$31="",(SUMIF(S!$HC$15:$HL$15,'Ciclo Semaforico'!BV$30,S!$HC72:$HL72)+SUMIF(N!$HC$15:$HL$15,'Ciclo Semaforico'!BV$30,N!$HC72:$HL72)+SUMIF(E!$HC$15:$HL$15,'Ciclo Semaforico'!BV$30,E!$HC72:$HL72)+SUMIF(O!$HC$15:$HL$15,'Ciclo Semaforico'!BV$30,O!$HC72:$HL72)),(SUMIF(S!$HC$15:$HL$15,'Ciclo Semaforico'!BV$30,S!$HC72:$HL72)+SUMIF(N!$HC$15:$HL$15,'Ciclo Semaforico'!BV$30,N!$HC72:$HL72)+SUMIF(E!$HC$15:$HL$15,'Ciclo Semaforico'!BV$30,E!$HC72:$HL72)+SUMIF(O!$HC$15:$HL$15,'Ciclo Semaforico'!BV$30,O!$HC72:$HL72))*BV$31))</f>
        <v>0</v>
      </c>
      <c r="BW97" s="244">
        <f>IF(BW$32="",IF(BW$31="",(SUMIF(S!$HC$15:$HL$15,'Ciclo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Semaforico'!BW$30,O!$HC72:$HL72))*BW$31),(SUMIF(S!$HC$15:$HL$15,'Ciclo Semaforico'!BW$32,S!$HC72:$HL72)+SUMIF(N!$HC$15:$HL$15,'Ciclo Semaforico'!BW$32,N!$HC72:$HL72)+SUMIF(E!$HC$15:$HL$15,'Ciclo Semaforico'!BW$32,E!$HC72:$HL72)+SUMIF(O!$HC$15:$HL$15,'Ciclo Semaforico'!BW$32,O!$HC72:$HL72))-IF(BW$31="",(SUMIF(S!$HC$15:$HL$15,'Ciclo Semaforico'!BW$30,S!$HC72:$HL72)+SUMIF(N!$HC$15:$HL$15,'Ciclo Semaforico'!BW$30,N!$HC72:$HL72)+SUMIF(E!$HC$15:$HL$15,'Ciclo Semaforico'!BW$30,E!$HC72:$HL72)+SUMIF(O!$HC$15:$HL$15,'Ciclo Semaforico'!BW$30,O!$HC72:$HL72)),(SUMIF(S!$HC$15:$HL$15,'Ciclo Semaforico'!BW$30,S!$HC72:$HL72)+SUMIF(N!$HC$15:$HL$15,'Ciclo Semaforico'!BW$30,N!$HC72:$HL72)+SUMIF(E!$HC$15:$HL$15,'Ciclo Semaforico'!BW$30,E!$HC72:$HL72)+SUMIF(O!$HC$15:$HL$15,'Ciclo Semaforico'!BW$30,O!$HC72:$HL72))*BW$31))</f>
        <v>0</v>
      </c>
      <c r="BX97" s="245">
        <f>IF(BX$32="",IF(BX$31="",(SUMIF(S!$HC$15:$HL$15,'Ciclo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Semaforico'!BX$30,O!$HC72:$HL72))*BX$31),(SUMIF(S!$HC$15:$HL$15,'Ciclo Semaforico'!BX$32,S!$HC72:$HL72)+SUMIF(N!$HC$15:$HL$15,'Ciclo Semaforico'!BX$32,N!$HC72:$HL72)+SUMIF(E!$HC$15:$HL$15,'Ciclo Semaforico'!BX$32,E!$HC72:$HL72)+SUMIF(O!$HC$15:$HL$15,'Ciclo Semaforico'!BX$32,O!$HC72:$HL72))-IF(BX$31="",(SUMIF(S!$HC$15:$HL$15,'Ciclo Semaforico'!BX$30,S!$HC72:$HL72)+SUMIF(N!$HC$15:$HL$15,'Ciclo Semaforico'!BX$30,N!$HC72:$HL72)+SUMIF(E!$HC$15:$HL$15,'Ciclo Semaforico'!BX$30,E!$HC72:$HL72)+SUMIF(O!$HC$15:$HL$15,'Ciclo Semaforico'!BX$30,O!$HC72:$HL72)),(SUMIF(S!$HC$15:$HL$15,'Ciclo Semaforico'!BX$30,S!$HC72:$HL72)+SUMIF(N!$HC$15:$HL$15,'Ciclo Semaforico'!BX$30,N!$HC72:$HL72)+SUMIF(E!$HC$15:$HL$15,'Ciclo Semaforico'!BX$30,E!$HC72:$HL72)+SUMIF(O!$HC$15:$HL$15,'Ciclo Semaforico'!BX$30,O!$HC72:$HL72))*BX$31))</f>
        <v>0</v>
      </c>
      <c r="BY97" s="245">
        <f>IF(BY$32="",IF(BY$31="",(SUMIF(S!$HC$15:$HL$15,'Ciclo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Semaforico'!BY$30,O!$HC72:$HL72))*BY$31),(SUMIF(S!$HC$15:$HL$15,'Ciclo Semaforico'!BY$32,S!$HC72:$HL72)+SUMIF(N!$HC$15:$HL$15,'Ciclo Semaforico'!BY$32,N!$HC72:$HL72)+SUMIF(E!$HC$15:$HL$15,'Ciclo Semaforico'!BY$32,E!$HC72:$HL72)+SUMIF(O!$HC$15:$HL$15,'Ciclo Semaforico'!BY$32,O!$HC72:$HL72))-IF(BY$31="",(SUMIF(S!$HC$15:$HL$15,'Ciclo Semaforico'!BY$30,S!$HC72:$HL72)+SUMIF(N!$HC$15:$HL$15,'Ciclo Semaforico'!BY$30,N!$HC72:$HL72)+SUMIF(E!$HC$15:$HL$15,'Ciclo Semaforico'!BY$30,E!$HC72:$HL72)+SUMIF(O!$HC$15:$HL$15,'Ciclo Semaforico'!BY$30,O!$HC72:$HL72)),(SUMIF(S!$HC$15:$HL$15,'Ciclo Semaforico'!BY$30,S!$HC72:$HL72)+SUMIF(N!$HC$15:$HL$15,'Ciclo Semaforico'!BY$30,N!$HC72:$HL72)+SUMIF(E!$HC$15:$HL$15,'Ciclo Semaforico'!BY$30,E!$HC72:$HL72)+SUMIF(O!$HC$15:$HL$15,'Ciclo Semaforico'!BY$30,O!$HC72:$HL72))*BY$31))</f>
        <v>0</v>
      </c>
      <c r="BZ97" s="245">
        <f>IF(BZ$32="",IF(BZ$31="",(SUMIF(S!$HC$15:$HL$15,'Ciclo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Semaforico'!BZ$30,O!$HC72:$HL72))*BZ$31),(SUMIF(S!$HC$15:$HL$15,'Ciclo Semaforico'!BZ$32,S!$HC72:$HL72)+SUMIF(N!$HC$15:$HL$15,'Ciclo Semaforico'!BZ$32,N!$HC72:$HL72)+SUMIF(E!$HC$15:$HL$15,'Ciclo Semaforico'!BZ$32,E!$HC72:$HL72)+SUMIF(O!$HC$15:$HL$15,'Ciclo Semaforico'!BZ$32,O!$HC72:$HL72))-IF(BZ$31="",(SUMIF(S!$HC$15:$HL$15,'Ciclo Semaforico'!BZ$30,S!$HC72:$HL72)+SUMIF(N!$HC$15:$HL$15,'Ciclo Semaforico'!BZ$30,N!$HC72:$HL72)+SUMIF(E!$HC$15:$HL$15,'Ciclo Semaforico'!BZ$30,E!$HC72:$HL72)+SUMIF(O!$HC$15:$HL$15,'Ciclo Semaforico'!BZ$30,O!$HC72:$HL72)),(SUMIF(S!$HC$15:$HL$15,'Ciclo Semaforico'!BZ$30,S!$HC72:$HL72)+SUMIF(N!$HC$15:$HL$15,'Ciclo Semaforico'!BZ$30,N!$HC72:$HL72)+SUMIF(E!$HC$15:$HL$15,'Ciclo Semaforico'!BZ$30,E!$HC72:$HL72)+SUMIF(O!$HC$15:$HL$15,'Ciclo Semaforico'!BZ$30,O!$HC72:$HL72))*BZ$31))</f>
        <v>0</v>
      </c>
      <c r="CA97" s="245">
        <f>IF(CA$32="",IF(CA$31="",(SUMIF(S!$HC$15:$HL$15,'Ciclo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Semaforico'!CA$30,O!$HC72:$HL72))*CA$31),(SUMIF(S!$HC$15:$HL$15,'Ciclo Semaforico'!CA$32,S!$HC72:$HL72)+SUMIF(N!$HC$15:$HL$15,'Ciclo Semaforico'!CA$32,N!$HC72:$HL72)+SUMIF(E!$HC$15:$HL$15,'Ciclo Semaforico'!CA$32,E!$HC72:$HL72)+SUMIF(O!$HC$15:$HL$15,'Ciclo Semaforico'!CA$32,O!$HC72:$HL72))-IF(CA$31="",(SUMIF(S!$HC$15:$HL$15,'Ciclo Semaforico'!CA$30,S!$HC72:$HL72)+SUMIF(N!$HC$15:$HL$15,'Ciclo Semaforico'!CA$30,N!$HC72:$HL72)+SUMIF(E!$HC$15:$HL$15,'Ciclo Semaforico'!CA$30,E!$HC72:$HL72)+SUMIF(O!$HC$15:$HL$15,'Ciclo Semaforico'!CA$30,O!$HC72:$HL72)),(SUMIF(S!$HC$15:$HL$15,'Ciclo Semaforico'!CA$30,S!$HC72:$HL72)+SUMIF(N!$HC$15:$HL$15,'Ciclo Semaforico'!CA$30,N!$HC72:$HL72)+SUMIF(E!$HC$15:$HL$15,'Ciclo Semaforico'!CA$30,E!$HC72:$HL72)+SUMIF(O!$HC$15:$HL$15,'Ciclo Semaforico'!CA$30,O!$HC72:$HL72))*CA$31))</f>
        <v>0</v>
      </c>
      <c r="CB97" s="245">
        <f>IF(CB$32="",IF(CB$31="",(SUMIF(S!$HC$15:$HL$15,'Ciclo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Semaforico'!CB$30,O!$HC72:$HL72))*CB$31),(SUMIF(S!$HC$15:$HL$15,'Ciclo Semaforico'!CB$32,S!$HC72:$HL72)+SUMIF(N!$HC$15:$HL$15,'Ciclo Semaforico'!CB$32,N!$HC72:$HL72)+SUMIF(E!$HC$15:$HL$15,'Ciclo Semaforico'!CB$32,E!$HC72:$HL72)+SUMIF(O!$HC$15:$HL$15,'Ciclo Semaforico'!CB$32,O!$HC72:$HL72))-IF(CB$31="",(SUMIF(S!$HC$15:$HL$15,'Ciclo Semaforico'!CB$30,S!$HC72:$HL72)+SUMIF(N!$HC$15:$HL$15,'Ciclo Semaforico'!CB$30,N!$HC72:$HL72)+SUMIF(E!$HC$15:$HL$15,'Ciclo Semaforico'!CB$30,E!$HC72:$HL72)+SUMIF(O!$HC$15:$HL$15,'Ciclo Semaforico'!CB$30,O!$HC72:$HL72)),(SUMIF(S!$HC$15:$HL$15,'Ciclo Semaforico'!CB$30,S!$HC72:$HL72)+SUMIF(N!$HC$15:$HL$15,'Ciclo Semaforico'!CB$30,N!$HC72:$HL72)+SUMIF(E!$HC$15:$HL$15,'Ciclo Semaforico'!CB$30,E!$HC72:$HL72)+SUMIF(O!$HC$15:$HL$15,'Ciclo Semaforico'!CB$30,O!$HC72:$HL72))*CB$31))</f>
        <v>0</v>
      </c>
      <c r="CC97" s="245">
        <f>IF(CC$32="",IF(CC$31="",(SUMIF(S!$HC$15:$HL$15,'Ciclo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Semaforico'!CC$30,O!$HC72:$HL72))*CC$31),(SUMIF(S!$HC$15:$HL$15,'Ciclo Semaforico'!CC$32,S!$HC72:$HL72)+SUMIF(N!$HC$15:$HL$15,'Ciclo Semaforico'!CC$32,N!$HC72:$HL72)+SUMIF(E!$HC$15:$HL$15,'Ciclo Semaforico'!CC$32,E!$HC72:$HL72)+SUMIF(O!$HC$15:$HL$15,'Ciclo Semaforico'!CC$32,O!$HC72:$HL72))-IF(CC$31="",(SUMIF(S!$HC$15:$HL$15,'Ciclo Semaforico'!CC$30,S!$HC72:$HL72)+SUMIF(N!$HC$15:$HL$15,'Ciclo Semaforico'!CC$30,N!$HC72:$HL72)+SUMIF(E!$HC$15:$HL$15,'Ciclo Semaforico'!CC$30,E!$HC72:$HL72)+SUMIF(O!$HC$15:$HL$15,'Ciclo Semaforico'!CC$30,O!$HC72:$HL72)),(SUMIF(S!$HC$15:$HL$15,'Ciclo Semaforico'!CC$30,S!$HC72:$HL72)+SUMIF(N!$HC$15:$HL$15,'Ciclo Semaforico'!CC$30,N!$HC72:$HL72)+SUMIF(E!$HC$15:$HL$15,'Ciclo Semaforico'!CC$30,E!$HC72:$HL72)+SUMIF(O!$HC$15:$HL$15,'Ciclo Semaforico'!CC$30,O!$HC72:$HL72))*CC$31))</f>
        <v>0</v>
      </c>
      <c r="CD97" s="245">
        <f>IF(CD$32="",IF(CD$31="",(SUMIF(S!$HC$15:$HL$15,'Ciclo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Semaforico'!CD$30,O!$HC72:$HL72))*CD$31),(SUMIF(S!$HC$15:$HL$15,'Ciclo Semaforico'!CD$32,S!$HC72:$HL72)+SUMIF(N!$HC$15:$HL$15,'Ciclo Semaforico'!CD$32,N!$HC72:$HL72)+SUMIF(E!$HC$15:$HL$15,'Ciclo Semaforico'!CD$32,E!$HC72:$HL72)+SUMIF(O!$HC$15:$HL$15,'Ciclo Semaforico'!CD$32,O!$HC72:$HL72))-IF(CD$31="",(SUMIF(S!$HC$15:$HL$15,'Ciclo Semaforico'!CD$30,S!$HC72:$HL72)+SUMIF(N!$HC$15:$HL$15,'Ciclo Semaforico'!CD$30,N!$HC72:$HL72)+SUMIF(E!$HC$15:$HL$15,'Ciclo Semaforico'!CD$30,E!$HC72:$HL72)+SUMIF(O!$HC$15:$HL$15,'Ciclo Semaforico'!CD$30,O!$HC72:$HL72)),(SUMIF(S!$HC$15:$HL$15,'Ciclo Semaforico'!CD$30,S!$HC72:$HL72)+SUMIF(N!$HC$15:$HL$15,'Ciclo Semaforico'!CD$30,N!$HC72:$HL72)+SUMIF(E!$HC$15:$HL$15,'Ciclo Semaforico'!CD$30,E!$HC72:$HL72)+SUMIF(O!$HC$15:$HL$15,'Ciclo Semaforico'!CD$30,O!$HC72:$HL72))*CD$31))</f>
        <v>0</v>
      </c>
      <c r="CE97" s="245">
        <f>IF(CE$32="",IF(CE$31="",(SUMIF(S!$HC$15:$HL$15,'Ciclo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Semaforico'!CE$30,O!$HC72:$HL72))*CE$31),(SUMIF(S!$HC$15:$HL$15,'Ciclo Semaforico'!CE$32,S!$HC72:$HL72)+SUMIF(N!$HC$15:$HL$15,'Ciclo Semaforico'!CE$32,N!$HC72:$HL72)+SUMIF(E!$HC$15:$HL$15,'Ciclo Semaforico'!CE$32,E!$HC72:$HL72)+SUMIF(O!$HC$15:$HL$15,'Ciclo Semaforico'!CE$32,O!$HC72:$HL72))-IF(CE$31="",(SUMIF(S!$HC$15:$HL$15,'Ciclo Semaforico'!CE$30,S!$HC72:$HL72)+SUMIF(N!$HC$15:$HL$15,'Ciclo Semaforico'!CE$30,N!$HC72:$HL72)+SUMIF(E!$HC$15:$HL$15,'Ciclo Semaforico'!CE$30,E!$HC72:$HL72)+SUMIF(O!$HC$15:$HL$15,'Ciclo Semaforico'!CE$30,O!$HC72:$HL72)),(SUMIF(S!$HC$15:$HL$15,'Ciclo Semaforico'!CE$30,S!$HC72:$HL72)+SUMIF(N!$HC$15:$HL$15,'Ciclo Semaforico'!CE$30,N!$HC72:$HL72)+SUMIF(E!$HC$15:$HL$15,'Ciclo Semaforico'!CE$30,E!$HC72:$HL72)+SUMIF(O!$HC$15:$HL$15,'Ciclo Semaforico'!CE$30,O!$HC72:$HL72))*CE$31))</f>
        <v>0</v>
      </c>
      <c r="CF97" s="245">
        <f>IF(CF$32="",IF(CF$31="",(SUMIF(S!$HC$15:$HL$15,'Ciclo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Semaforico'!CF$30,O!$HC72:$HL72))*CF$31),(SUMIF(S!$HC$15:$HL$15,'Ciclo Semaforico'!CF$32,S!$HC72:$HL72)+SUMIF(N!$HC$15:$HL$15,'Ciclo Semaforico'!CF$32,N!$HC72:$HL72)+SUMIF(E!$HC$15:$HL$15,'Ciclo Semaforico'!CF$32,E!$HC72:$HL72)+SUMIF(O!$HC$15:$HL$15,'Ciclo Semaforico'!CF$32,O!$HC72:$HL72))-IF(CF$31="",(SUMIF(S!$HC$15:$HL$15,'Ciclo Semaforico'!CF$30,S!$HC72:$HL72)+SUMIF(N!$HC$15:$HL$15,'Ciclo Semaforico'!CF$30,N!$HC72:$HL72)+SUMIF(E!$HC$15:$HL$15,'Ciclo Semaforico'!CF$30,E!$HC72:$HL72)+SUMIF(O!$HC$15:$HL$15,'Ciclo Semaforico'!CF$30,O!$HC72:$HL72)),(SUMIF(S!$HC$15:$HL$15,'Ciclo Semaforico'!CF$30,S!$HC72:$HL72)+SUMIF(N!$HC$15:$HL$15,'Ciclo Semaforico'!CF$30,N!$HC72:$HL72)+SUMIF(E!$HC$15:$HL$15,'Ciclo Semaforico'!CF$30,E!$HC72:$HL72)+SUMIF(O!$HC$15:$HL$15,'Ciclo Semaforico'!CF$30,O!$HC72:$HL72))*CF$31))</f>
        <v>0</v>
      </c>
      <c r="CG97" s="245">
        <f>IF(CG$32="",IF(CG$31="",(SUMIF(S!$HC$15:$HL$15,'Ciclo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Semaforico'!CG$30,O!$HC72:$HL72))*CG$31),(SUMIF(S!$HC$15:$HL$15,'Ciclo Semaforico'!CG$32,S!$HC72:$HL72)+SUMIF(N!$HC$15:$HL$15,'Ciclo Semaforico'!CG$32,N!$HC72:$HL72)+SUMIF(E!$HC$15:$HL$15,'Ciclo Semaforico'!CG$32,E!$HC72:$HL72)+SUMIF(O!$HC$15:$HL$15,'Ciclo Semaforico'!CG$32,O!$HC72:$HL72))-IF(CG$31="",(SUMIF(S!$HC$15:$HL$15,'Ciclo Semaforico'!CG$30,S!$HC72:$HL72)+SUMIF(N!$HC$15:$HL$15,'Ciclo Semaforico'!CG$30,N!$HC72:$HL72)+SUMIF(E!$HC$15:$HL$15,'Ciclo Semaforico'!CG$30,E!$HC72:$HL72)+SUMIF(O!$HC$15:$HL$15,'Ciclo Semaforico'!CG$30,O!$HC72:$HL72)),(SUMIF(S!$HC$15:$HL$15,'Ciclo Semaforico'!CG$30,S!$HC72:$HL72)+SUMIF(N!$HC$15:$HL$15,'Ciclo Semaforico'!CG$30,N!$HC72:$HL72)+SUMIF(E!$HC$15:$HL$15,'Ciclo Semaforico'!CG$30,E!$HC72:$HL72)+SUMIF(O!$HC$15:$HL$15,'Ciclo Semaforico'!CG$30,O!$HC72:$HL72))*CG$31))</f>
        <v>0</v>
      </c>
      <c r="CH97" s="246">
        <f>IF(CH$32="",IF(CH$31="",(SUMIF(S!$HC$15:$HL$15,'Ciclo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Semaforico'!CH$30,O!$HC72:$HL72))*CH$31),(SUMIF(S!$HC$15:$HL$15,'Ciclo Semaforico'!CH$32,S!$HC72:$HL72)+SUMIF(N!$HC$15:$HL$15,'Ciclo Semaforico'!CH$32,N!$HC72:$HL72)+SUMIF(E!$HC$15:$HL$15,'Ciclo Semaforico'!CH$32,E!$HC72:$HL72)+SUMIF(O!$HC$15:$HL$15,'Ciclo Semaforico'!CH$32,O!$HC72:$HL72))-IF(CH$31="",(SUMIF(S!$HC$15:$HL$15,'Ciclo Semaforico'!CH$30,S!$HC72:$HL72)+SUMIF(N!$HC$15:$HL$15,'Ciclo Semaforico'!CH$30,N!$HC72:$HL72)+SUMIF(E!$HC$15:$HL$15,'Ciclo Semaforico'!CH$30,E!$HC72:$HL72)+SUMIF(O!$HC$15:$HL$15,'Ciclo Semaforico'!CH$30,O!$HC72:$HL72)),(SUMIF(S!$HC$15:$HL$15,'Ciclo Semaforico'!CH$30,S!$HC72:$HL72)+SUMIF(N!$HC$15:$HL$15,'Ciclo Semaforico'!CH$30,N!$HC72:$HL72)+SUMIF(E!$HC$15:$HL$15,'Ciclo Semaforico'!CH$30,E!$HC72:$HL72)+SUMIF(O!$HC$15:$HL$15,'Ciclo Semaforico'!CH$30,O!$HC72:$HL72))*CH$31))</f>
        <v>0</v>
      </c>
      <c r="CI97" s="244">
        <f t="shared" si="208"/>
        <v>0</v>
      </c>
      <c r="CJ97" s="245">
        <f t="shared" si="209"/>
        <v>0</v>
      </c>
      <c r="CK97" s="245">
        <f t="shared" si="210"/>
        <v>0</v>
      </c>
      <c r="CL97" s="245">
        <f t="shared" si="211"/>
        <v>0</v>
      </c>
      <c r="CM97" s="245" t="e">
        <f t="shared" si="212"/>
        <v>#REF!</v>
      </c>
      <c r="CN97" s="245">
        <f t="shared" si="213"/>
        <v>0</v>
      </c>
      <c r="CO97" s="245">
        <f t="shared" si="214"/>
        <v>0</v>
      </c>
      <c r="CP97" s="245">
        <f t="shared" si="215"/>
        <v>0</v>
      </c>
      <c r="CQ97" s="245">
        <f t="shared" si="216"/>
        <v>0</v>
      </c>
      <c r="CR97" s="245">
        <f t="shared" si="217"/>
        <v>0</v>
      </c>
      <c r="CS97" s="245">
        <f t="shared" si="218"/>
        <v>0</v>
      </c>
      <c r="CT97" s="246">
        <f t="shared" si="219"/>
        <v>0</v>
      </c>
      <c r="CU97" s="244">
        <f t="shared" si="220"/>
        <v>0</v>
      </c>
      <c r="CV97" s="245">
        <f t="shared" si="221"/>
        <v>0</v>
      </c>
      <c r="CW97" s="245">
        <f t="shared" si="222"/>
        <v>0</v>
      </c>
      <c r="CX97" s="245">
        <f t="shared" si="223"/>
        <v>0</v>
      </c>
      <c r="CY97" s="245">
        <f t="shared" si="224"/>
        <v>0</v>
      </c>
      <c r="CZ97" s="245">
        <f t="shared" si="225"/>
        <v>0</v>
      </c>
      <c r="DA97" s="245">
        <f t="shared" si="226"/>
        <v>0</v>
      </c>
      <c r="DB97" s="245">
        <f t="shared" si="227"/>
        <v>0</v>
      </c>
      <c r="DC97" s="245">
        <f t="shared" si="228"/>
        <v>0</v>
      </c>
      <c r="DD97" s="245">
        <f t="shared" si="229"/>
        <v>0</v>
      </c>
      <c r="DE97" s="245">
        <f t="shared" si="230"/>
        <v>0</v>
      </c>
      <c r="DF97" s="246">
        <f t="shared" si="231"/>
        <v>0</v>
      </c>
      <c r="DG97" s="244" t="e">
        <f t="shared" si="232"/>
        <v>#REF!</v>
      </c>
      <c r="DH97" s="245" t="e">
        <f t="shared" si="233"/>
        <v>#REF!</v>
      </c>
      <c r="DI97" s="245" t="e">
        <f t="shared" si="234"/>
        <v>#REF!</v>
      </c>
      <c r="DJ97" s="245" t="e">
        <f t="shared" si="235"/>
        <v>#REF!</v>
      </c>
      <c r="DK97" s="245" t="e">
        <f t="shared" si="236"/>
        <v>#REF!</v>
      </c>
      <c r="DL97" s="245" t="e">
        <f t="shared" si="237"/>
        <v>#REF!</v>
      </c>
      <c r="DM97" s="245">
        <f t="shared" si="238"/>
        <v>0</v>
      </c>
      <c r="DN97" s="245">
        <f t="shared" si="239"/>
        <v>0</v>
      </c>
      <c r="DO97" s="245">
        <f t="shared" si="240"/>
        <v>0</v>
      </c>
      <c r="DP97" s="245">
        <f t="shared" si="241"/>
        <v>0</v>
      </c>
      <c r="DQ97" s="245">
        <f t="shared" si="242"/>
        <v>0</v>
      </c>
      <c r="DR97" s="246">
        <f t="shared" si="243"/>
        <v>0</v>
      </c>
      <c r="DS97" s="244">
        <f t="shared" si="244"/>
        <v>0</v>
      </c>
      <c r="DT97" s="245">
        <f t="shared" si="245"/>
        <v>0</v>
      </c>
      <c r="DU97" s="245">
        <f t="shared" si="246"/>
        <v>0</v>
      </c>
      <c r="DV97" s="245">
        <f t="shared" si="247"/>
        <v>0</v>
      </c>
      <c r="DW97" s="245">
        <f t="shared" si="248"/>
        <v>0</v>
      </c>
      <c r="DX97" s="245">
        <f t="shared" si="249"/>
        <v>0</v>
      </c>
      <c r="DY97" s="245">
        <f t="shared" si="250"/>
        <v>0</v>
      </c>
      <c r="DZ97" s="245">
        <f t="shared" si="251"/>
        <v>0</v>
      </c>
      <c r="EA97" s="245">
        <f t="shared" si="252"/>
        <v>0</v>
      </c>
      <c r="EB97" s="245">
        <f t="shared" si="253"/>
        <v>0</v>
      </c>
      <c r="EC97" s="245">
        <f t="shared" si="254"/>
        <v>0</v>
      </c>
      <c r="ED97" s="246">
        <f t="shared" si="255"/>
        <v>0</v>
      </c>
      <c r="EE97" s="244">
        <f t="shared" si="256"/>
        <v>0</v>
      </c>
      <c r="EF97" s="245">
        <f t="shared" si="257"/>
        <v>0</v>
      </c>
      <c r="EG97" s="245">
        <f t="shared" si="258"/>
        <v>0</v>
      </c>
      <c r="EH97" s="245">
        <f t="shared" si="259"/>
        <v>0</v>
      </c>
      <c r="EI97" s="245">
        <f t="shared" si="260"/>
        <v>0</v>
      </c>
      <c r="EJ97" s="245">
        <f t="shared" si="261"/>
        <v>0</v>
      </c>
      <c r="EK97" s="245">
        <f t="shared" si="262"/>
        <v>0</v>
      </c>
      <c r="EL97" s="245">
        <f t="shared" si="263"/>
        <v>0</v>
      </c>
      <c r="EM97" s="245">
        <f t="shared" si="264"/>
        <v>0</v>
      </c>
      <c r="EN97" s="245">
        <f t="shared" si="265"/>
        <v>0</v>
      </c>
      <c r="EO97" s="245">
        <f t="shared" si="266"/>
        <v>0</v>
      </c>
      <c r="EP97" s="246">
        <f t="shared" si="267"/>
        <v>0</v>
      </c>
      <c r="EQ97" s="255">
        <f t="shared" si="268"/>
        <v>0</v>
      </c>
      <c r="ER97" s="256">
        <f t="shared" si="269"/>
        <v>0</v>
      </c>
      <c r="ES97" s="256">
        <f t="shared" si="270"/>
        <v>0</v>
      </c>
      <c r="ET97" s="256">
        <f t="shared" si="271"/>
        <v>0</v>
      </c>
      <c r="EU97" s="256" t="e">
        <f t="shared" si="272"/>
        <v>#REF!</v>
      </c>
      <c r="EV97" s="256">
        <f t="shared" si="273"/>
        <v>0</v>
      </c>
      <c r="EW97" s="256">
        <f t="shared" si="274"/>
        <v>0</v>
      </c>
      <c r="EX97" s="256" t="str">
        <f t="shared" si="275"/>
        <v/>
      </c>
      <c r="EY97" s="256" t="str">
        <f t="shared" si="276"/>
        <v/>
      </c>
      <c r="EZ97" s="256" t="str">
        <f t="shared" si="277"/>
        <v/>
      </c>
      <c r="FA97" s="256" t="str">
        <f t="shared" si="278"/>
        <v/>
      </c>
      <c r="FB97" s="257" t="str">
        <f t="shared" si="279"/>
        <v/>
      </c>
      <c r="FC97" s="255">
        <f t="shared" si="280"/>
        <v>0</v>
      </c>
      <c r="FD97" s="256" t="str">
        <f t="shared" si="281"/>
        <v/>
      </c>
      <c r="FE97" s="256" t="str">
        <f t="shared" si="282"/>
        <v/>
      </c>
      <c r="FF97" s="256" t="str">
        <f t="shared" si="283"/>
        <v/>
      </c>
      <c r="FG97" s="256" t="str">
        <f t="shared" si="284"/>
        <v/>
      </c>
      <c r="FH97" s="256" t="str">
        <f t="shared" si="285"/>
        <v/>
      </c>
      <c r="FI97" s="256" t="str">
        <f t="shared" si="286"/>
        <v/>
      </c>
      <c r="FJ97" s="256" t="str">
        <f t="shared" si="287"/>
        <v/>
      </c>
      <c r="FK97" s="256" t="str">
        <f t="shared" si="288"/>
        <v/>
      </c>
      <c r="FL97" s="256" t="str">
        <f t="shared" si="289"/>
        <v/>
      </c>
      <c r="FM97" s="256" t="str">
        <f t="shared" si="290"/>
        <v/>
      </c>
      <c r="FN97" s="257" t="str">
        <f t="shared" si="291"/>
        <v/>
      </c>
      <c r="FO97" s="255" t="e">
        <f t="shared" si="292"/>
        <v>#REF!</v>
      </c>
      <c r="FP97" s="256" t="e">
        <f t="shared" si="293"/>
        <v>#REF!</v>
      </c>
      <c r="FQ97" s="256" t="e">
        <f t="shared" si="294"/>
        <v>#REF!</v>
      </c>
      <c r="FR97" s="256" t="e">
        <f t="shared" si="295"/>
        <v>#REF!</v>
      </c>
      <c r="FS97" s="256" t="e">
        <f t="shared" si="296"/>
        <v>#REF!</v>
      </c>
      <c r="FT97" s="256" t="e">
        <f t="shared" si="297"/>
        <v>#REF!</v>
      </c>
      <c r="FU97" s="256" t="str">
        <f t="shared" si="298"/>
        <v/>
      </c>
      <c r="FV97" s="256" t="str">
        <f t="shared" si="299"/>
        <v/>
      </c>
      <c r="FW97" s="256" t="str">
        <f t="shared" si="300"/>
        <v/>
      </c>
      <c r="FX97" s="256" t="str">
        <f t="shared" si="301"/>
        <v/>
      </c>
      <c r="FY97" s="256" t="str">
        <f t="shared" si="302"/>
        <v/>
      </c>
      <c r="FZ97" s="257" t="str">
        <f t="shared" si="303"/>
        <v/>
      </c>
      <c r="GA97" s="255" t="str">
        <f t="shared" si="304"/>
        <v/>
      </c>
      <c r="GB97" s="256" t="str">
        <f t="shared" si="305"/>
        <v/>
      </c>
      <c r="GC97" s="256" t="str">
        <f t="shared" si="306"/>
        <v/>
      </c>
      <c r="GD97" s="256" t="str">
        <f t="shared" si="307"/>
        <v/>
      </c>
      <c r="GE97" s="256" t="str">
        <f t="shared" si="308"/>
        <v/>
      </c>
      <c r="GF97" s="256" t="str">
        <f t="shared" si="309"/>
        <v/>
      </c>
      <c r="GG97" s="256" t="str">
        <f t="shared" si="310"/>
        <v/>
      </c>
      <c r="GH97" s="256" t="str">
        <f t="shared" si="311"/>
        <v/>
      </c>
      <c r="GI97" s="256" t="str">
        <f t="shared" si="312"/>
        <v/>
      </c>
      <c r="GJ97" s="256" t="str">
        <f t="shared" si="313"/>
        <v/>
      </c>
      <c r="GK97" s="256" t="str">
        <f t="shared" si="314"/>
        <v/>
      </c>
      <c r="GL97" s="257" t="str">
        <f t="shared" si="315"/>
        <v/>
      </c>
      <c r="GM97" s="255" t="str">
        <f t="shared" si="316"/>
        <v/>
      </c>
      <c r="GN97" s="256" t="str">
        <f t="shared" si="317"/>
        <v/>
      </c>
      <c r="GO97" s="256" t="str">
        <f t="shared" si="318"/>
        <v/>
      </c>
      <c r="GP97" s="256" t="str">
        <f t="shared" si="319"/>
        <v/>
      </c>
      <c r="GQ97" s="256" t="str">
        <f t="shared" si="320"/>
        <v/>
      </c>
      <c r="GR97" s="256" t="str">
        <f t="shared" si="321"/>
        <v/>
      </c>
      <c r="GS97" s="256" t="str">
        <f t="shared" si="322"/>
        <v/>
      </c>
      <c r="GT97" s="256" t="str">
        <f t="shared" si="323"/>
        <v/>
      </c>
      <c r="GU97" s="256" t="str">
        <f t="shared" si="324"/>
        <v/>
      </c>
      <c r="GV97" s="256" t="str">
        <f t="shared" si="325"/>
        <v/>
      </c>
      <c r="GW97" s="256" t="str">
        <f t="shared" si="326"/>
        <v/>
      </c>
      <c r="GX97" s="257" t="str">
        <f t="shared" si="327"/>
        <v/>
      </c>
      <c r="GY97" s="252">
        <f t="shared" si="332"/>
        <v>0</v>
      </c>
      <c r="GZ97" s="253" t="e">
        <f t="shared" si="332"/>
        <v>#REF!</v>
      </c>
      <c r="HA97" s="253">
        <f t="shared" si="332"/>
        <v>0</v>
      </c>
      <c r="HB97" s="253">
        <f t="shared" si="332"/>
        <v>0</v>
      </c>
      <c r="HC97" s="253">
        <f t="shared" si="332"/>
        <v>0</v>
      </c>
      <c r="HD97" s="253">
        <f t="shared" si="332"/>
        <v>0</v>
      </c>
      <c r="HE97" s="253">
        <f t="shared" si="332"/>
        <v>0</v>
      </c>
      <c r="HF97" s="254">
        <f t="shared" si="332"/>
        <v>0</v>
      </c>
      <c r="HG97" s="252">
        <f t="shared" si="333"/>
        <v>0</v>
      </c>
      <c r="HH97" s="253">
        <f t="shared" si="333"/>
        <v>0</v>
      </c>
      <c r="HI97" s="253">
        <f t="shared" si="333"/>
        <v>0</v>
      </c>
      <c r="HJ97" s="253">
        <f t="shared" si="333"/>
        <v>0</v>
      </c>
      <c r="HK97" s="253">
        <f t="shared" si="333"/>
        <v>0</v>
      </c>
      <c r="HL97" s="253">
        <f t="shared" si="333"/>
        <v>0</v>
      </c>
      <c r="HM97" s="253">
        <f t="shared" si="333"/>
        <v>0</v>
      </c>
      <c r="HN97" s="254">
        <f t="shared" si="333"/>
        <v>0</v>
      </c>
      <c r="HO97" s="252" t="e">
        <f t="shared" si="334"/>
        <v>#REF!</v>
      </c>
      <c r="HP97" s="253" t="e">
        <f t="shared" si="334"/>
        <v>#REF!</v>
      </c>
      <c r="HQ97" s="253">
        <f t="shared" si="334"/>
        <v>0</v>
      </c>
      <c r="HR97" s="253">
        <f t="shared" si="334"/>
        <v>0</v>
      </c>
      <c r="HS97" s="253">
        <f t="shared" si="334"/>
        <v>0</v>
      </c>
      <c r="HT97" s="253">
        <f t="shared" si="334"/>
        <v>0</v>
      </c>
      <c r="HU97" s="253">
        <f t="shared" si="334"/>
        <v>0</v>
      </c>
      <c r="HV97" s="254">
        <f t="shared" si="334"/>
        <v>0</v>
      </c>
      <c r="HW97" s="252">
        <f t="shared" si="335"/>
        <v>0</v>
      </c>
      <c r="HX97" s="253">
        <f t="shared" si="335"/>
        <v>0</v>
      </c>
      <c r="HY97" s="253">
        <f t="shared" si="335"/>
        <v>0</v>
      </c>
      <c r="HZ97" s="253">
        <f t="shared" si="335"/>
        <v>0</v>
      </c>
      <c r="IA97" s="253">
        <f t="shared" si="335"/>
        <v>0</v>
      </c>
      <c r="IB97" s="253">
        <f t="shared" si="335"/>
        <v>0</v>
      </c>
      <c r="IC97" s="253">
        <f t="shared" si="335"/>
        <v>0</v>
      </c>
      <c r="ID97" s="254">
        <f t="shared" si="335"/>
        <v>0</v>
      </c>
      <c r="IE97" s="252">
        <f t="shared" si="336"/>
        <v>0</v>
      </c>
      <c r="IF97" s="253">
        <f t="shared" si="336"/>
        <v>0</v>
      </c>
      <c r="IG97" s="253">
        <f t="shared" si="336"/>
        <v>0</v>
      </c>
      <c r="IH97" s="253">
        <f t="shared" si="336"/>
        <v>0</v>
      </c>
      <c r="II97" s="253">
        <f t="shared" si="336"/>
        <v>0</v>
      </c>
      <c r="IJ97" s="253">
        <f t="shared" si="336"/>
        <v>0</v>
      </c>
      <c r="IK97" s="253">
        <f t="shared" si="336"/>
        <v>0</v>
      </c>
      <c r="IL97" s="254">
        <f t="shared" si="336"/>
        <v>0</v>
      </c>
      <c r="IM97" s="255" t="e">
        <f t="shared" si="203"/>
        <v>#REF!</v>
      </c>
      <c r="IN97" s="256">
        <f t="shared" si="204"/>
        <v>0</v>
      </c>
      <c r="IO97" s="256" t="e">
        <f t="shared" si="205"/>
        <v>#REF!</v>
      </c>
      <c r="IP97" s="256">
        <f t="shared" si="206"/>
        <v>0</v>
      </c>
      <c r="IQ97" s="257">
        <f t="shared" si="207"/>
        <v>0</v>
      </c>
      <c r="IR97" s="404" t="e">
        <f t="shared" si="195"/>
        <v>#REF!</v>
      </c>
      <c r="IS97" s="250">
        <f t="shared" si="202"/>
        <v>15</v>
      </c>
      <c r="IT97" s="258" t="e">
        <f t="shared" si="328"/>
        <v>#REF!</v>
      </c>
      <c r="IU97" s="664">
        <v>2400</v>
      </c>
      <c r="IV97" s="409">
        <v>4</v>
      </c>
      <c r="IW97" s="648" t="s">
        <v>235</v>
      </c>
      <c r="IX97" s="649" t="e">
        <f t="shared" si="196"/>
        <v>#REF!</v>
      </c>
      <c r="IY97" s="650" t="e">
        <f t="shared" si="329"/>
        <v>#REF!</v>
      </c>
      <c r="IZ97" s="651">
        <v>3</v>
      </c>
      <c r="JA97" s="652">
        <v>2</v>
      </c>
      <c r="JB97" s="650" t="e">
        <f t="shared" si="330"/>
        <v>#REF!</v>
      </c>
      <c r="JC97" s="651">
        <f t="shared" si="338"/>
        <v>3</v>
      </c>
      <c r="JD97" s="652">
        <f t="shared" si="338"/>
        <v>2</v>
      </c>
      <c r="JE97" s="653" t="e">
        <f t="shared" si="331"/>
        <v>#REF!</v>
      </c>
      <c r="JF97" s="654">
        <v>3</v>
      </c>
      <c r="JG97" s="652">
        <v>2</v>
      </c>
      <c r="JH97" s="653"/>
      <c r="JI97" s="654"/>
      <c r="JJ97" s="655"/>
      <c r="JK97" s="418"/>
      <c r="JL97" s="419"/>
      <c r="JM97" s="420"/>
      <c r="JN97" s="662">
        <v>1</v>
      </c>
      <c r="JO97" s="662">
        <v>1.4</v>
      </c>
      <c r="JP97" s="662">
        <v>1</v>
      </c>
      <c r="JQ97" s="662">
        <v>1</v>
      </c>
      <c r="JR97" s="663">
        <v>1</v>
      </c>
      <c r="JS97" s="658" t="e">
        <f t="shared" si="201"/>
        <v>#REF!</v>
      </c>
    </row>
    <row r="98" spans="25:279" ht="20.100000000000001" hidden="1" customHeight="1">
      <c r="Y98" s="380" t="e">
        <f>N!IK73</f>
        <v>#REF!</v>
      </c>
      <c r="Z98" s="377" t="s">
        <v>55</v>
      </c>
      <c r="AA98" s="244">
        <f>IF(AA$32="",IF(AA$31="",(SUMIF(S!$HC$15:$HL$15,'Ciclo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Semaforico'!AA$30,O!$HC73:$HL73))*AA$31),(SUMIF(S!$HC$15:$HL$15,'Ciclo Semaforico'!AA$32,S!$HC73:$HL73)+SUMIF(N!$HC$15:$HL$15,'Ciclo Semaforico'!AA$32,N!$HC73:$HL73)+SUMIF(E!$HC$15:$HL$15,'Ciclo Semaforico'!AA$32,E!$HC73:$HL73)+SUMIF(O!$HC$15:$HL$15,'Ciclo Semaforico'!AA$32,O!$HC73:$HL73))-IF(AA$31="",(SUMIF(S!$HC$15:$HL$15,'Ciclo Semaforico'!AA$30,S!$HC73:$HL73)+SUMIF(N!$HC$15:$HL$15,'Ciclo Semaforico'!AA$30,N!$HC73:$HL73)+SUMIF(E!$HC$15:$HL$15,'Ciclo Semaforico'!AA$30,E!$HC73:$HL73)+SUMIF(O!$HC$15:$HL$15,'Ciclo Semaforico'!AA$30,O!$HC73:$HL73)),(SUMIF(S!$HC$15:$HL$15,'Ciclo Semaforico'!AA$30,S!$HC73:$HL73)+SUMIF(N!$HC$15:$HL$15,'Ciclo Semaforico'!AA$30,N!$HC73:$HL73)+SUMIF(E!$HC$15:$HL$15,'Ciclo Semaforico'!AA$30,E!$HC73:$HL73)+SUMIF(O!$HC$15:$HL$15,'Ciclo Semaforico'!AA$30,O!$HC73:$HL73))*AA$31))</f>
        <v>0</v>
      </c>
      <c r="AB98" s="245">
        <f>IF(AB$32="",IF(AB$31="",(SUMIF(S!$HC$15:$HL$15,'Ciclo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Semaforico'!AB$30,O!$HC73:$HL73))*AB$31),(SUMIF(S!$HC$15:$HL$15,'Ciclo Semaforico'!AB$32,S!$HC73:$HL73)+SUMIF(N!$HC$15:$HL$15,'Ciclo Semaforico'!AB$32,N!$HC73:$HL73)+SUMIF(E!$HC$15:$HL$15,'Ciclo Semaforico'!AB$32,E!$HC73:$HL73)+SUMIF(O!$HC$15:$HL$15,'Ciclo Semaforico'!AB$32,O!$HC73:$HL73))-IF(AB$31="",(SUMIF(S!$HC$15:$HL$15,'Ciclo Semaforico'!AB$30,S!$HC73:$HL73)+SUMIF(N!$HC$15:$HL$15,'Ciclo Semaforico'!AB$30,N!$HC73:$HL73)+SUMIF(E!$HC$15:$HL$15,'Ciclo Semaforico'!AB$30,E!$HC73:$HL73)+SUMIF(O!$HC$15:$HL$15,'Ciclo Semaforico'!AB$30,O!$HC73:$HL73)),(SUMIF(S!$HC$15:$HL$15,'Ciclo Semaforico'!AB$30,S!$HC73:$HL73)+SUMIF(N!$HC$15:$HL$15,'Ciclo Semaforico'!AB$30,N!$HC73:$HL73)+SUMIF(E!$HC$15:$HL$15,'Ciclo Semaforico'!AB$30,E!$HC73:$HL73)+SUMIF(O!$HC$15:$HL$15,'Ciclo Semaforico'!AB$30,O!$HC73:$HL73))*AB$31))</f>
        <v>0</v>
      </c>
      <c r="AC98" s="245">
        <f>IF(AC$32="",IF(AC$31="",(SUMIF(S!$HC$15:$HL$15,'Ciclo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Semaforico'!AC$30,O!$HC73:$HL73))*AC$31),(SUMIF(S!$HC$15:$HL$15,'Ciclo Semaforico'!AC$32,S!$HC73:$HL73)+SUMIF(N!$HC$15:$HL$15,'Ciclo Semaforico'!AC$32,N!$HC73:$HL73)+SUMIF(E!$HC$15:$HL$15,'Ciclo Semaforico'!AC$32,E!$HC73:$HL73)+SUMIF(O!$HC$15:$HL$15,'Ciclo Semaforico'!AC$32,O!$HC73:$HL73))-IF(AC$31="",(SUMIF(S!$HC$15:$HL$15,'Ciclo Semaforico'!AC$30,S!$HC73:$HL73)+SUMIF(N!$HC$15:$HL$15,'Ciclo Semaforico'!AC$30,N!$HC73:$HL73)+SUMIF(E!$HC$15:$HL$15,'Ciclo Semaforico'!AC$30,E!$HC73:$HL73)+SUMIF(O!$HC$15:$HL$15,'Ciclo Semaforico'!AC$30,O!$HC73:$HL73)),(SUMIF(S!$HC$15:$HL$15,'Ciclo Semaforico'!AC$30,S!$HC73:$HL73)+SUMIF(N!$HC$15:$HL$15,'Ciclo Semaforico'!AC$30,N!$HC73:$HL73)+SUMIF(E!$HC$15:$HL$15,'Ciclo Semaforico'!AC$30,E!$HC73:$HL73)+SUMIF(O!$HC$15:$HL$15,'Ciclo Semaforico'!AC$30,O!$HC73:$HL73))*AC$31))</f>
        <v>0</v>
      </c>
      <c r="AD98" s="245">
        <f>IF(AD$32="",IF(AD$31="",(SUMIF(S!$HC$15:$HL$15,'Ciclo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Semaforico'!AD$30,O!$HC73:$HL73))*AD$31),(SUMIF(S!$HC$15:$HL$15,'Ciclo Semaforico'!AD$32,S!$HC73:$HL73)+SUMIF(N!$HC$15:$HL$15,'Ciclo Semaforico'!AD$32,N!$HC73:$HL73)+SUMIF(E!$HC$15:$HL$15,'Ciclo Semaforico'!AD$32,E!$HC73:$HL73)+SUMIF(O!$HC$15:$HL$15,'Ciclo Semaforico'!AD$32,O!$HC73:$HL73))-IF(AD$31="",(SUMIF(S!$HC$15:$HL$15,'Ciclo Semaforico'!AD$30,S!$HC73:$HL73)+SUMIF(N!$HC$15:$HL$15,'Ciclo Semaforico'!AD$30,N!$HC73:$HL73)+SUMIF(E!$HC$15:$HL$15,'Ciclo Semaforico'!AD$30,E!$HC73:$HL73)+SUMIF(O!$HC$15:$HL$15,'Ciclo Semaforico'!AD$30,O!$HC73:$HL73)),(SUMIF(S!$HC$15:$HL$15,'Ciclo Semaforico'!AD$30,S!$HC73:$HL73)+SUMIF(N!$HC$15:$HL$15,'Ciclo Semaforico'!AD$30,N!$HC73:$HL73)+SUMIF(E!$HC$15:$HL$15,'Ciclo Semaforico'!AD$30,E!$HC73:$HL73)+SUMIF(O!$HC$15:$HL$15,'Ciclo Semaforico'!AD$30,O!$HC73:$HL73))*AD$31))</f>
        <v>0</v>
      </c>
      <c r="AE98" s="245" t="e">
        <f>IF(AE$32="",IF(AE$31="",(SUMIF(S!$HC$15:$HL$15,'Ciclo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Semaforico'!AE$30,O!$HC73:$HL73))*AE$31),(SUMIF(S!$HC$15:$HL$15,'Ciclo Semaforico'!AE$32,S!$HC73:$HL73)+SUMIF(N!$HC$15:$HL$15,'Ciclo Semaforico'!AE$32,N!$HC73:$HL73)+SUMIF(E!$HC$15:$HL$15,'Ciclo Semaforico'!AE$32,E!$HC73:$HL73)+SUMIF(O!$HC$15:$HL$15,'Ciclo Semaforico'!AE$32,O!$HC73:$HL73))-IF(AE$31="",(SUMIF(S!$HC$15:$HL$15,'Ciclo Semaforico'!AE$30,S!$HC73:$HL73)+SUMIF(N!$HC$15:$HL$15,'Ciclo Semaforico'!AE$30,N!$HC73:$HL73)+SUMIF(E!$HC$15:$HL$15,'Ciclo Semaforico'!AE$30,E!$HC73:$HL73)+SUMIF(O!$HC$15:$HL$15,'Ciclo Semaforico'!AE$30,O!$HC73:$HL73)),(SUMIF(S!$HC$15:$HL$15,'Ciclo Semaforico'!AE$30,S!$HC73:$HL73)+SUMIF(N!$HC$15:$HL$15,'Ciclo Semaforico'!AE$30,N!$HC73:$HL73)+SUMIF(E!$HC$15:$HL$15,'Ciclo Semaforico'!AE$30,E!$HC73:$HL73)+SUMIF(O!$HC$15:$HL$15,'Ciclo Semaforico'!AE$30,O!$HC73:$HL73))*AE$31))</f>
        <v>#REF!</v>
      </c>
      <c r="AF98" s="245">
        <f>IF(AF$32="",IF(AF$31="",(SUMIF(S!$HC$15:$HL$15,'Ciclo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Semaforico'!AF$30,O!$HC73:$HL73))*AF$31),(SUMIF(S!$HC$15:$HL$15,'Ciclo Semaforico'!AF$32,S!$HC73:$HL73)+SUMIF(N!$HC$15:$HL$15,'Ciclo Semaforico'!AF$32,N!$HC73:$HL73)+SUMIF(E!$HC$15:$HL$15,'Ciclo Semaforico'!AF$32,E!$HC73:$HL73)+SUMIF(O!$HC$15:$HL$15,'Ciclo Semaforico'!AF$32,O!$HC73:$HL73))-IF(AF$31="",(SUMIF(S!$HC$15:$HL$15,'Ciclo Semaforico'!AF$30,S!$HC73:$HL73)+SUMIF(N!$HC$15:$HL$15,'Ciclo Semaforico'!AF$30,N!$HC73:$HL73)+SUMIF(E!$HC$15:$HL$15,'Ciclo Semaforico'!AF$30,E!$HC73:$HL73)+SUMIF(O!$HC$15:$HL$15,'Ciclo Semaforico'!AF$30,O!$HC73:$HL73)),(SUMIF(S!$HC$15:$HL$15,'Ciclo Semaforico'!AF$30,S!$HC73:$HL73)+SUMIF(N!$HC$15:$HL$15,'Ciclo Semaforico'!AF$30,N!$HC73:$HL73)+SUMIF(E!$HC$15:$HL$15,'Ciclo Semaforico'!AF$30,E!$HC73:$HL73)+SUMIF(O!$HC$15:$HL$15,'Ciclo Semaforico'!AF$30,O!$HC73:$HL73))*AF$31))</f>
        <v>0</v>
      </c>
      <c r="AG98" s="245">
        <f>IF(AG$32="",IF(AG$31="",(SUMIF(S!$HC$15:$HL$15,'Ciclo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Semaforico'!AG$30,O!$HC73:$HL73))*AG$31),(SUMIF(S!$HC$15:$HL$15,'Ciclo Semaforico'!AG$32,S!$HC73:$HL73)+SUMIF(N!$HC$15:$HL$15,'Ciclo Semaforico'!AG$32,N!$HC73:$HL73)+SUMIF(E!$HC$15:$HL$15,'Ciclo Semaforico'!AG$32,E!$HC73:$HL73)+SUMIF(O!$HC$15:$HL$15,'Ciclo Semaforico'!AG$32,O!$HC73:$HL73))-IF(AG$31="",(SUMIF(S!$HC$15:$HL$15,'Ciclo Semaforico'!AG$30,S!$HC73:$HL73)+SUMIF(N!$HC$15:$HL$15,'Ciclo Semaforico'!AG$30,N!$HC73:$HL73)+SUMIF(E!$HC$15:$HL$15,'Ciclo Semaforico'!AG$30,E!$HC73:$HL73)+SUMIF(O!$HC$15:$HL$15,'Ciclo Semaforico'!AG$30,O!$HC73:$HL73)),(SUMIF(S!$HC$15:$HL$15,'Ciclo Semaforico'!AG$30,S!$HC73:$HL73)+SUMIF(N!$HC$15:$HL$15,'Ciclo Semaforico'!AG$30,N!$HC73:$HL73)+SUMIF(E!$HC$15:$HL$15,'Ciclo Semaforico'!AG$30,E!$HC73:$HL73)+SUMIF(O!$HC$15:$HL$15,'Ciclo Semaforico'!AG$30,O!$HC73:$HL73))*AG$31))</f>
        <v>0</v>
      </c>
      <c r="AH98" s="245">
        <f>IF(AH$32="",IF(AH$31="",(SUMIF(S!$HC$15:$HL$15,'Ciclo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Semaforico'!AH$30,O!$HC73:$HL73))*AH$31),(SUMIF(S!$HC$15:$HL$15,'Ciclo Semaforico'!AH$32,S!$HC73:$HL73)+SUMIF(N!$HC$15:$HL$15,'Ciclo Semaforico'!AH$32,N!$HC73:$HL73)+SUMIF(E!$HC$15:$HL$15,'Ciclo Semaforico'!AH$32,E!$HC73:$HL73)+SUMIF(O!$HC$15:$HL$15,'Ciclo Semaforico'!AH$32,O!$HC73:$HL73))-IF(AH$31="",(SUMIF(S!$HC$15:$HL$15,'Ciclo Semaforico'!AH$30,S!$HC73:$HL73)+SUMIF(N!$HC$15:$HL$15,'Ciclo Semaforico'!AH$30,N!$HC73:$HL73)+SUMIF(E!$HC$15:$HL$15,'Ciclo Semaforico'!AH$30,E!$HC73:$HL73)+SUMIF(O!$HC$15:$HL$15,'Ciclo Semaforico'!AH$30,O!$HC73:$HL73)),(SUMIF(S!$HC$15:$HL$15,'Ciclo Semaforico'!AH$30,S!$HC73:$HL73)+SUMIF(N!$HC$15:$HL$15,'Ciclo Semaforico'!AH$30,N!$HC73:$HL73)+SUMIF(E!$HC$15:$HL$15,'Ciclo Semaforico'!AH$30,E!$HC73:$HL73)+SUMIF(O!$HC$15:$HL$15,'Ciclo Semaforico'!AH$30,O!$HC73:$HL73))*AH$31))</f>
        <v>0</v>
      </c>
      <c r="AI98" s="245">
        <f>IF(AI$32="",IF(AI$31="",(SUMIF(S!$HC$15:$HL$15,'Ciclo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Semaforico'!AI$30,O!$HC73:$HL73))*AI$31),(SUMIF(S!$HC$15:$HL$15,'Ciclo Semaforico'!AI$32,S!$HC73:$HL73)+SUMIF(N!$HC$15:$HL$15,'Ciclo Semaforico'!AI$32,N!$HC73:$HL73)+SUMIF(E!$HC$15:$HL$15,'Ciclo Semaforico'!AI$32,E!$HC73:$HL73)+SUMIF(O!$HC$15:$HL$15,'Ciclo Semaforico'!AI$32,O!$HC73:$HL73))-IF(AI$31="",(SUMIF(S!$HC$15:$HL$15,'Ciclo Semaforico'!AI$30,S!$HC73:$HL73)+SUMIF(N!$HC$15:$HL$15,'Ciclo Semaforico'!AI$30,N!$HC73:$HL73)+SUMIF(E!$HC$15:$HL$15,'Ciclo Semaforico'!AI$30,E!$HC73:$HL73)+SUMIF(O!$HC$15:$HL$15,'Ciclo Semaforico'!AI$30,O!$HC73:$HL73)),(SUMIF(S!$HC$15:$HL$15,'Ciclo Semaforico'!AI$30,S!$HC73:$HL73)+SUMIF(N!$HC$15:$HL$15,'Ciclo Semaforico'!AI$30,N!$HC73:$HL73)+SUMIF(E!$HC$15:$HL$15,'Ciclo Semaforico'!AI$30,E!$HC73:$HL73)+SUMIF(O!$HC$15:$HL$15,'Ciclo Semaforico'!AI$30,O!$HC73:$HL73))*AI$31))</f>
        <v>0</v>
      </c>
      <c r="AJ98" s="245">
        <f>IF(AJ$32="",IF(AJ$31="",(SUMIF(S!$HC$15:$HL$15,'Ciclo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Semaforico'!AJ$30,O!$HC73:$HL73))*AJ$31),(SUMIF(S!$HC$15:$HL$15,'Ciclo Semaforico'!AJ$32,S!$HC73:$HL73)+SUMIF(N!$HC$15:$HL$15,'Ciclo Semaforico'!AJ$32,N!$HC73:$HL73)+SUMIF(E!$HC$15:$HL$15,'Ciclo Semaforico'!AJ$32,E!$HC73:$HL73)+SUMIF(O!$HC$15:$HL$15,'Ciclo Semaforico'!AJ$32,O!$HC73:$HL73))-IF(AJ$31="",(SUMIF(S!$HC$15:$HL$15,'Ciclo Semaforico'!AJ$30,S!$HC73:$HL73)+SUMIF(N!$HC$15:$HL$15,'Ciclo Semaforico'!AJ$30,N!$HC73:$HL73)+SUMIF(E!$HC$15:$HL$15,'Ciclo Semaforico'!AJ$30,E!$HC73:$HL73)+SUMIF(O!$HC$15:$HL$15,'Ciclo Semaforico'!AJ$30,O!$HC73:$HL73)),(SUMIF(S!$HC$15:$HL$15,'Ciclo Semaforico'!AJ$30,S!$HC73:$HL73)+SUMIF(N!$HC$15:$HL$15,'Ciclo Semaforico'!AJ$30,N!$HC73:$HL73)+SUMIF(E!$HC$15:$HL$15,'Ciclo Semaforico'!AJ$30,E!$HC73:$HL73)+SUMIF(O!$HC$15:$HL$15,'Ciclo Semaforico'!AJ$30,O!$HC73:$HL73))*AJ$31))</f>
        <v>0</v>
      </c>
      <c r="AK98" s="245">
        <f>IF(AK$32="",IF(AK$31="",(SUMIF(S!$HC$15:$HL$15,'Ciclo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Semaforico'!AK$30,O!$HC73:$HL73))*AK$31),(SUMIF(S!$HC$15:$HL$15,'Ciclo Semaforico'!AK$32,S!$HC73:$HL73)+SUMIF(N!$HC$15:$HL$15,'Ciclo Semaforico'!AK$32,N!$HC73:$HL73)+SUMIF(E!$HC$15:$HL$15,'Ciclo Semaforico'!AK$32,E!$HC73:$HL73)+SUMIF(O!$HC$15:$HL$15,'Ciclo Semaforico'!AK$32,O!$HC73:$HL73))-IF(AK$31="",(SUMIF(S!$HC$15:$HL$15,'Ciclo Semaforico'!AK$30,S!$HC73:$HL73)+SUMIF(N!$HC$15:$HL$15,'Ciclo Semaforico'!AK$30,N!$HC73:$HL73)+SUMIF(E!$HC$15:$HL$15,'Ciclo Semaforico'!AK$30,E!$HC73:$HL73)+SUMIF(O!$HC$15:$HL$15,'Ciclo Semaforico'!AK$30,O!$HC73:$HL73)),(SUMIF(S!$HC$15:$HL$15,'Ciclo Semaforico'!AK$30,S!$HC73:$HL73)+SUMIF(N!$HC$15:$HL$15,'Ciclo Semaforico'!AK$30,N!$HC73:$HL73)+SUMIF(E!$HC$15:$HL$15,'Ciclo Semaforico'!AK$30,E!$HC73:$HL73)+SUMIF(O!$HC$15:$HL$15,'Ciclo Semaforico'!AK$30,O!$HC73:$HL73))*AK$31))</f>
        <v>0</v>
      </c>
      <c r="AL98" s="246">
        <f>IF(AL$32="",IF(AL$31="",(SUMIF(S!$HC$15:$HL$15,'Ciclo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Semaforico'!AL$30,O!$HC73:$HL73))*AL$31),(SUMIF(S!$HC$15:$HL$15,'Ciclo Semaforico'!AL$32,S!$HC73:$HL73)+SUMIF(N!$HC$15:$HL$15,'Ciclo Semaforico'!AL$32,N!$HC73:$HL73)+SUMIF(E!$HC$15:$HL$15,'Ciclo Semaforico'!AL$32,E!$HC73:$HL73)+SUMIF(O!$HC$15:$HL$15,'Ciclo Semaforico'!AL$32,O!$HC73:$HL73))-IF(AL$31="",(SUMIF(S!$HC$15:$HL$15,'Ciclo Semaforico'!AL$30,S!$HC73:$HL73)+SUMIF(N!$HC$15:$HL$15,'Ciclo Semaforico'!AL$30,N!$HC73:$HL73)+SUMIF(E!$HC$15:$HL$15,'Ciclo Semaforico'!AL$30,E!$HC73:$HL73)+SUMIF(O!$HC$15:$HL$15,'Ciclo Semaforico'!AL$30,O!$HC73:$HL73)),(SUMIF(S!$HC$15:$HL$15,'Ciclo Semaforico'!AL$30,S!$HC73:$HL73)+SUMIF(N!$HC$15:$HL$15,'Ciclo Semaforico'!AL$30,N!$HC73:$HL73)+SUMIF(E!$HC$15:$HL$15,'Ciclo Semaforico'!AL$30,E!$HC73:$HL73)+SUMIF(O!$HC$15:$HL$15,'Ciclo Semaforico'!AL$30,O!$HC73:$HL73))*AL$31))</f>
        <v>0</v>
      </c>
      <c r="AM98" s="244">
        <f>IF(AM$32="",IF(AM$31="",(SUMIF(S!$HC$15:$HL$15,'Ciclo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Semaforico'!AM$30,O!$HC73:$HL73))*AM$31),(SUMIF(S!$HC$15:$HL$15,'Ciclo Semaforico'!AM$32,S!$HC73:$HL73)+SUMIF(N!$HC$15:$HL$15,'Ciclo Semaforico'!AM$32,N!$HC73:$HL73)+SUMIF(E!$HC$15:$HL$15,'Ciclo Semaforico'!AM$32,E!$HC73:$HL73)+SUMIF(O!$HC$15:$HL$15,'Ciclo Semaforico'!AM$32,O!$HC73:$HL73))-IF(AM$31="",(SUMIF(S!$HC$15:$HL$15,'Ciclo Semaforico'!AM$30,S!$HC73:$HL73)+SUMIF(N!$HC$15:$HL$15,'Ciclo Semaforico'!AM$30,N!$HC73:$HL73)+SUMIF(E!$HC$15:$HL$15,'Ciclo Semaforico'!AM$30,E!$HC73:$HL73)+SUMIF(O!$HC$15:$HL$15,'Ciclo Semaforico'!AM$30,O!$HC73:$HL73)),(SUMIF(S!$HC$15:$HL$15,'Ciclo Semaforico'!AM$30,S!$HC73:$HL73)+SUMIF(N!$HC$15:$HL$15,'Ciclo Semaforico'!AM$30,N!$HC73:$HL73)+SUMIF(E!$HC$15:$HL$15,'Ciclo Semaforico'!AM$30,E!$HC73:$HL73)+SUMIF(O!$HC$15:$HL$15,'Ciclo Semaforico'!AM$30,O!$HC73:$HL73))*AM$31))</f>
        <v>0</v>
      </c>
      <c r="AN98" s="245">
        <f>IF(AN$32="",IF(AN$31="",(SUMIF(S!$HC$15:$HL$15,'Ciclo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Semaforico'!AN$30,O!$HC73:$HL73))*AN$31),(SUMIF(S!$HC$15:$HL$15,'Ciclo Semaforico'!AN$32,S!$HC73:$HL73)+SUMIF(N!$HC$15:$HL$15,'Ciclo Semaforico'!AN$32,N!$HC73:$HL73)+SUMIF(E!$HC$15:$HL$15,'Ciclo Semaforico'!AN$32,E!$HC73:$HL73)+SUMIF(O!$HC$15:$HL$15,'Ciclo Semaforico'!AN$32,O!$HC73:$HL73))-IF(AN$31="",(SUMIF(S!$HC$15:$HL$15,'Ciclo Semaforico'!AN$30,S!$HC73:$HL73)+SUMIF(N!$HC$15:$HL$15,'Ciclo Semaforico'!AN$30,N!$HC73:$HL73)+SUMIF(E!$HC$15:$HL$15,'Ciclo Semaforico'!AN$30,E!$HC73:$HL73)+SUMIF(O!$HC$15:$HL$15,'Ciclo Semaforico'!AN$30,O!$HC73:$HL73)),(SUMIF(S!$HC$15:$HL$15,'Ciclo Semaforico'!AN$30,S!$HC73:$HL73)+SUMIF(N!$HC$15:$HL$15,'Ciclo Semaforico'!AN$30,N!$HC73:$HL73)+SUMIF(E!$HC$15:$HL$15,'Ciclo Semaforico'!AN$30,E!$HC73:$HL73)+SUMIF(O!$HC$15:$HL$15,'Ciclo Semaforico'!AN$30,O!$HC73:$HL73))*AN$31))</f>
        <v>0</v>
      </c>
      <c r="AO98" s="245">
        <f>IF(AO$32="",IF(AO$31="",(SUMIF(S!$HC$15:$HL$15,'Ciclo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Semaforico'!AO$30,O!$HC73:$HL73))*AO$31),(SUMIF(S!$HC$15:$HL$15,'Ciclo Semaforico'!AO$32,S!$HC73:$HL73)+SUMIF(N!$HC$15:$HL$15,'Ciclo Semaforico'!AO$32,N!$HC73:$HL73)+SUMIF(E!$HC$15:$HL$15,'Ciclo Semaforico'!AO$32,E!$HC73:$HL73)+SUMIF(O!$HC$15:$HL$15,'Ciclo Semaforico'!AO$32,O!$HC73:$HL73))-IF(AO$31="",(SUMIF(S!$HC$15:$HL$15,'Ciclo Semaforico'!AO$30,S!$HC73:$HL73)+SUMIF(N!$HC$15:$HL$15,'Ciclo Semaforico'!AO$30,N!$HC73:$HL73)+SUMIF(E!$HC$15:$HL$15,'Ciclo Semaforico'!AO$30,E!$HC73:$HL73)+SUMIF(O!$HC$15:$HL$15,'Ciclo Semaforico'!AO$30,O!$HC73:$HL73)),(SUMIF(S!$HC$15:$HL$15,'Ciclo Semaforico'!AO$30,S!$HC73:$HL73)+SUMIF(N!$HC$15:$HL$15,'Ciclo Semaforico'!AO$30,N!$HC73:$HL73)+SUMIF(E!$HC$15:$HL$15,'Ciclo Semaforico'!AO$30,E!$HC73:$HL73)+SUMIF(O!$HC$15:$HL$15,'Ciclo Semaforico'!AO$30,O!$HC73:$HL73))*AO$31))</f>
        <v>0</v>
      </c>
      <c r="AP98" s="245">
        <f>IF(AP$32="",IF(AP$31="",(SUMIF(S!$HC$15:$HL$15,'Ciclo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Semaforico'!AP$30,O!$HC73:$HL73))*AP$31),(SUMIF(S!$HC$15:$HL$15,'Ciclo Semaforico'!AP$32,S!$HC73:$HL73)+SUMIF(N!$HC$15:$HL$15,'Ciclo Semaforico'!AP$32,N!$HC73:$HL73)+SUMIF(E!$HC$15:$HL$15,'Ciclo Semaforico'!AP$32,E!$HC73:$HL73)+SUMIF(O!$HC$15:$HL$15,'Ciclo Semaforico'!AP$32,O!$HC73:$HL73))-IF(AP$31="",(SUMIF(S!$HC$15:$HL$15,'Ciclo Semaforico'!AP$30,S!$HC73:$HL73)+SUMIF(N!$HC$15:$HL$15,'Ciclo Semaforico'!AP$30,N!$HC73:$HL73)+SUMIF(E!$HC$15:$HL$15,'Ciclo Semaforico'!AP$30,E!$HC73:$HL73)+SUMIF(O!$HC$15:$HL$15,'Ciclo Semaforico'!AP$30,O!$HC73:$HL73)),(SUMIF(S!$HC$15:$HL$15,'Ciclo Semaforico'!AP$30,S!$HC73:$HL73)+SUMIF(N!$HC$15:$HL$15,'Ciclo Semaforico'!AP$30,N!$HC73:$HL73)+SUMIF(E!$HC$15:$HL$15,'Ciclo Semaforico'!AP$30,E!$HC73:$HL73)+SUMIF(O!$HC$15:$HL$15,'Ciclo Semaforico'!AP$30,O!$HC73:$HL73))*AP$31))</f>
        <v>0</v>
      </c>
      <c r="AQ98" s="245">
        <f>IF(AQ$32="",IF(AQ$31="",(SUMIF(S!$HC$15:$HL$15,'Ciclo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Semaforico'!AQ$30,O!$HC73:$HL73))*AQ$31),(SUMIF(S!$HC$15:$HL$15,'Ciclo Semaforico'!AQ$32,S!$HC73:$HL73)+SUMIF(N!$HC$15:$HL$15,'Ciclo Semaforico'!AQ$32,N!$HC73:$HL73)+SUMIF(E!$HC$15:$HL$15,'Ciclo Semaforico'!AQ$32,E!$HC73:$HL73)+SUMIF(O!$HC$15:$HL$15,'Ciclo Semaforico'!AQ$32,O!$HC73:$HL73))-IF(AQ$31="",(SUMIF(S!$HC$15:$HL$15,'Ciclo Semaforico'!AQ$30,S!$HC73:$HL73)+SUMIF(N!$HC$15:$HL$15,'Ciclo Semaforico'!AQ$30,N!$HC73:$HL73)+SUMIF(E!$HC$15:$HL$15,'Ciclo Semaforico'!AQ$30,E!$HC73:$HL73)+SUMIF(O!$HC$15:$HL$15,'Ciclo Semaforico'!AQ$30,O!$HC73:$HL73)),(SUMIF(S!$HC$15:$HL$15,'Ciclo Semaforico'!AQ$30,S!$HC73:$HL73)+SUMIF(N!$HC$15:$HL$15,'Ciclo Semaforico'!AQ$30,N!$HC73:$HL73)+SUMIF(E!$HC$15:$HL$15,'Ciclo Semaforico'!AQ$30,E!$HC73:$HL73)+SUMIF(O!$HC$15:$HL$15,'Ciclo Semaforico'!AQ$30,O!$HC73:$HL73))*AQ$31))</f>
        <v>0</v>
      </c>
      <c r="AR98" s="245">
        <f>IF(AR$32="",IF(AR$31="",(SUMIF(S!$HC$15:$HL$15,'Ciclo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Semaforico'!AR$30,O!$HC73:$HL73))*AR$31),(SUMIF(S!$HC$15:$HL$15,'Ciclo Semaforico'!AR$32,S!$HC73:$HL73)+SUMIF(N!$HC$15:$HL$15,'Ciclo Semaforico'!AR$32,N!$HC73:$HL73)+SUMIF(E!$HC$15:$HL$15,'Ciclo Semaforico'!AR$32,E!$HC73:$HL73)+SUMIF(O!$HC$15:$HL$15,'Ciclo Semaforico'!AR$32,O!$HC73:$HL73))-IF(AR$31="",(SUMIF(S!$HC$15:$HL$15,'Ciclo Semaforico'!AR$30,S!$HC73:$HL73)+SUMIF(N!$HC$15:$HL$15,'Ciclo Semaforico'!AR$30,N!$HC73:$HL73)+SUMIF(E!$HC$15:$HL$15,'Ciclo Semaforico'!AR$30,E!$HC73:$HL73)+SUMIF(O!$HC$15:$HL$15,'Ciclo Semaforico'!AR$30,O!$HC73:$HL73)),(SUMIF(S!$HC$15:$HL$15,'Ciclo Semaforico'!AR$30,S!$HC73:$HL73)+SUMIF(N!$HC$15:$HL$15,'Ciclo Semaforico'!AR$30,N!$HC73:$HL73)+SUMIF(E!$HC$15:$HL$15,'Ciclo Semaforico'!AR$30,E!$HC73:$HL73)+SUMIF(O!$HC$15:$HL$15,'Ciclo Semaforico'!AR$30,O!$HC73:$HL73))*AR$31))</f>
        <v>0</v>
      </c>
      <c r="AS98" s="245">
        <f>IF(AS$32="",IF(AS$31="",(SUMIF(S!$HC$15:$HL$15,'Ciclo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Semaforico'!AS$30,O!$HC73:$HL73))*AS$31),(SUMIF(S!$HC$15:$HL$15,'Ciclo Semaforico'!AS$32,S!$HC73:$HL73)+SUMIF(N!$HC$15:$HL$15,'Ciclo Semaforico'!AS$32,N!$HC73:$HL73)+SUMIF(E!$HC$15:$HL$15,'Ciclo Semaforico'!AS$32,E!$HC73:$HL73)+SUMIF(O!$HC$15:$HL$15,'Ciclo Semaforico'!AS$32,O!$HC73:$HL73))-IF(AS$31="",(SUMIF(S!$HC$15:$HL$15,'Ciclo Semaforico'!AS$30,S!$HC73:$HL73)+SUMIF(N!$HC$15:$HL$15,'Ciclo Semaforico'!AS$30,N!$HC73:$HL73)+SUMIF(E!$HC$15:$HL$15,'Ciclo Semaforico'!AS$30,E!$HC73:$HL73)+SUMIF(O!$HC$15:$HL$15,'Ciclo Semaforico'!AS$30,O!$HC73:$HL73)),(SUMIF(S!$HC$15:$HL$15,'Ciclo Semaforico'!AS$30,S!$HC73:$HL73)+SUMIF(N!$HC$15:$HL$15,'Ciclo Semaforico'!AS$30,N!$HC73:$HL73)+SUMIF(E!$HC$15:$HL$15,'Ciclo Semaforico'!AS$30,E!$HC73:$HL73)+SUMIF(O!$HC$15:$HL$15,'Ciclo Semaforico'!AS$30,O!$HC73:$HL73))*AS$31))</f>
        <v>0</v>
      </c>
      <c r="AT98" s="245">
        <f>IF(AT$32="",IF(AT$31="",(SUMIF(S!$HC$15:$HL$15,'Ciclo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Semaforico'!AT$30,O!$HC73:$HL73))*AT$31),(SUMIF(S!$HC$15:$HL$15,'Ciclo Semaforico'!AT$32,S!$HC73:$HL73)+SUMIF(N!$HC$15:$HL$15,'Ciclo Semaforico'!AT$32,N!$HC73:$HL73)+SUMIF(E!$HC$15:$HL$15,'Ciclo Semaforico'!AT$32,E!$HC73:$HL73)+SUMIF(O!$HC$15:$HL$15,'Ciclo Semaforico'!AT$32,O!$HC73:$HL73))-IF(AT$31="",(SUMIF(S!$HC$15:$HL$15,'Ciclo Semaforico'!AT$30,S!$HC73:$HL73)+SUMIF(N!$HC$15:$HL$15,'Ciclo Semaforico'!AT$30,N!$HC73:$HL73)+SUMIF(E!$HC$15:$HL$15,'Ciclo Semaforico'!AT$30,E!$HC73:$HL73)+SUMIF(O!$HC$15:$HL$15,'Ciclo Semaforico'!AT$30,O!$HC73:$HL73)),(SUMIF(S!$HC$15:$HL$15,'Ciclo Semaforico'!AT$30,S!$HC73:$HL73)+SUMIF(N!$HC$15:$HL$15,'Ciclo Semaforico'!AT$30,N!$HC73:$HL73)+SUMIF(E!$HC$15:$HL$15,'Ciclo Semaforico'!AT$30,E!$HC73:$HL73)+SUMIF(O!$HC$15:$HL$15,'Ciclo Semaforico'!AT$30,O!$HC73:$HL73))*AT$31))</f>
        <v>0</v>
      </c>
      <c r="AU98" s="245">
        <f>IF(AU$32="",IF(AU$31="",(SUMIF(S!$HC$15:$HL$15,'Ciclo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Semaforico'!AU$30,O!$HC73:$HL73))*AU$31),(SUMIF(S!$HC$15:$HL$15,'Ciclo Semaforico'!AU$32,S!$HC73:$HL73)+SUMIF(N!$HC$15:$HL$15,'Ciclo Semaforico'!AU$32,N!$HC73:$HL73)+SUMIF(E!$HC$15:$HL$15,'Ciclo Semaforico'!AU$32,E!$HC73:$HL73)+SUMIF(O!$HC$15:$HL$15,'Ciclo Semaforico'!AU$32,O!$HC73:$HL73))-IF(AU$31="",(SUMIF(S!$HC$15:$HL$15,'Ciclo Semaforico'!AU$30,S!$HC73:$HL73)+SUMIF(N!$HC$15:$HL$15,'Ciclo Semaforico'!AU$30,N!$HC73:$HL73)+SUMIF(E!$HC$15:$HL$15,'Ciclo Semaforico'!AU$30,E!$HC73:$HL73)+SUMIF(O!$HC$15:$HL$15,'Ciclo Semaforico'!AU$30,O!$HC73:$HL73)),(SUMIF(S!$HC$15:$HL$15,'Ciclo Semaforico'!AU$30,S!$HC73:$HL73)+SUMIF(N!$HC$15:$HL$15,'Ciclo Semaforico'!AU$30,N!$HC73:$HL73)+SUMIF(E!$HC$15:$HL$15,'Ciclo Semaforico'!AU$30,E!$HC73:$HL73)+SUMIF(O!$HC$15:$HL$15,'Ciclo Semaforico'!AU$30,O!$HC73:$HL73))*AU$31))</f>
        <v>0</v>
      </c>
      <c r="AV98" s="245">
        <f>IF(AV$32="",IF(AV$31="",(SUMIF(S!$HC$15:$HL$15,'Ciclo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Semaforico'!AV$30,O!$HC73:$HL73))*AV$31),(SUMIF(S!$HC$15:$HL$15,'Ciclo Semaforico'!AV$32,S!$HC73:$HL73)+SUMIF(N!$HC$15:$HL$15,'Ciclo Semaforico'!AV$32,N!$HC73:$HL73)+SUMIF(E!$HC$15:$HL$15,'Ciclo Semaforico'!AV$32,E!$HC73:$HL73)+SUMIF(O!$HC$15:$HL$15,'Ciclo Semaforico'!AV$32,O!$HC73:$HL73))-IF(AV$31="",(SUMIF(S!$HC$15:$HL$15,'Ciclo Semaforico'!AV$30,S!$HC73:$HL73)+SUMIF(N!$HC$15:$HL$15,'Ciclo Semaforico'!AV$30,N!$HC73:$HL73)+SUMIF(E!$HC$15:$HL$15,'Ciclo Semaforico'!AV$30,E!$HC73:$HL73)+SUMIF(O!$HC$15:$HL$15,'Ciclo Semaforico'!AV$30,O!$HC73:$HL73)),(SUMIF(S!$HC$15:$HL$15,'Ciclo Semaforico'!AV$30,S!$HC73:$HL73)+SUMIF(N!$HC$15:$HL$15,'Ciclo Semaforico'!AV$30,N!$HC73:$HL73)+SUMIF(E!$HC$15:$HL$15,'Ciclo Semaforico'!AV$30,E!$HC73:$HL73)+SUMIF(O!$HC$15:$HL$15,'Ciclo Semaforico'!AV$30,O!$HC73:$HL73))*AV$31))</f>
        <v>0</v>
      </c>
      <c r="AW98" s="245">
        <f>IF(AW$32="",IF(AW$31="",(SUMIF(S!$HC$15:$HL$15,'Ciclo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Semaforico'!AW$30,O!$HC73:$HL73))*AW$31),(SUMIF(S!$HC$15:$HL$15,'Ciclo Semaforico'!AW$32,S!$HC73:$HL73)+SUMIF(N!$HC$15:$HL$15,'Ciclo Semaforico'!AW$32,N!$HC73:$HL73)+SUMIF(E!$HC$15:$HL$15,'Ciclo Semaforico'!AW$32,E!$HC73:$HL73)+SUMIF(O!$HC$15:$HL$15,'Ciclo Semaforico'!AW$32,O!$HC73:$HL73))-IF(AW$31="",(SUMIF(S!$HC$15:$HL$15,'Ciclo Semaforico'!AW$30,S!$HC73:$HL73)+SUMIF(N!$HC$15:$HL$15,'Ciclo Semaforico'!AW$30,N!$HC73:$HL73)+SUMIF(E!$HC$15:$HL$15,'Ciclo Semaforico'!AW$30,E!$HC73:$HL73)+SUMIF(O!$HC$15:$HL$15,'Ciclo Semaforico'!AW$30,O!$HC73:$HL73)),(SUMIF(S!$HC$15:$HL$15,'Ciclo Semaforico'!AW$30,S!$HC73:$HL73)+SUMIF(N!$HC$15:$HL$15,'Ciclo Semaforico'!AW$30,N!$HC73:$HL73)+SUMIF(E!$HC$15:$HL$15,'Ciclo Semaforico'!AW$30,E!$HC73:$HL73)+SUMIF(O!$HC$15:$HL$15,'Ciclo Semaforico'!AW$30,O!$HC73:$HL73))*AW$31))</f>
        <v>0</v>
      </c>
      <c r="AX98" s="246">
        <f>IF(AX$32="",IF(AX$31="",(SUMIF(S!$HC$15:$HL$15,'Ciclo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Semaforico'!AX$30,O!$HC73:$HL73))*AX$31),(SUMIF(S!$HC$15:$HL$15,'Ciclo Semaforico'!AX$32,S!$HC73:$HL73)+SUMIF(N!$HC$15:$HL$15,'Ciclo Semaforico'!AX$32,N!$HC73:$HL73)+SUMIF(E!$HC$15:$HL$15,'Ciclo Semaforico'!AX$32,E!$HC73:$HL73)+SUMIF(O!$HC$15:$HL$15,'Ciclo Semaforico'!AX$32,O!$HC73:$HL73))-IF(AX$31="",(SUMIF(S!$HC$15:$HL$15,'Ciclo Semaforico'!AX$30,S!$HC73:$HL73)+SUMIF(N!$HC$15:$HL$15,'Ciclo Semaforico'!AX$30,N!$HC73:$HL73)+SUMIF(E!$HC$15:$HL$15,'Ciclo Semaforico'!AX$30,E!$HC73:$HL73)+SUMIF(O!$HC$15:$HL$15,'Ciclo Semaforico'!AX$30,O!$HC73:$HL73)),(SUMIF(S!$HC$15:$HL$15,'Ciclo Semaforico'!AX$30,S!$HC73:$HL73)+SUMIF(N!$HC$15:$HL$15,'Ciclo Semaforico'!AX$30,N!$HC73:$HL73)+SUMIF(E!$HC$15:$HL$15,'Ciclo Semaforico'!AX$30,E!$HC73:$HL73)+SUMIF(O!$HC$15:$HL$15,'Ciclo Semaforico'!AX$30,O!$HC73:$HL73))*AX$31))</f>
        <v>0</v>
      </c>
      <c r="AY98" s="244" t="e">
        <f>IF(AY$32="",IF(AY$31="",(SUMIF(S!$HC$15:$HL$15,'Ciclo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Semaforico'!AY$30,O!$HC73:$HL73))*AY$31),(SUMIF(S!$HC$15:$HL$15,'Ciclo Semaforico'!AY$32,S!$HC73:$HL73)+SUMIF(N!$HC$15:$HL$15,'Ciclo Semaforico'!AY$32,N!$HC73:$HL73)+SUMIF(E!$HC$15:$HL$15,'Ciclo Semaforico'!AY$32,E!$HC73:$HL73)+SUMIF(O!$HC$15:$HL$15,'Ciclo Semaforico'!AY$32,O!$HC73:$HL73))-IF(AY$31="",(SUMIF(S!$HC$15:$HL$15,'Ciclo Semaforico'!AY$30,S!$HC73:$HL73)+SUMIF(N!$HC$15:$HL$15,'Ciclo Semaforico'!AY$30,N!$HC73:$HL73)+SUMIF(E!$HC$15:$HL$15,'Ciclo Semaforico'!AY$30,E!$HC73:$HL73)+SUMIF(O!$HC$15:$HL$15,'Ciclo Semaforico'!AY$30,O!$HC73:$HL73)),(SUMIF(S!$HC$15:$HL$15,'Ciclo Semaforico'!AY$30,S!$HC73:$HL73)+SUMIF(N!$HC$15:$HL$15,'Ciclo Semaforico'!AY$30,N!$HC73:$HL73)+SUMIF(E!$HC$15:$HL$15,'Ciclo Semaforico'!AY$30,E!$HC73:$HL73)+SUMIF(O!$HC$15:$HL$15,'Ciclo Semaforico'!AY$30,O!$HC73:$HL73))*AY$31))</f>
        <v>#REF!</v>
      </c>
      <c r="AZ98" s="245" t="e">
        <f>IF(AZ$32="",IF(AZ$31="",(SUMIF(S!$HC$15:$HL$15,'Ciclo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Semaforico'!AZ$30,O!$HC73:$HL73))*AZ$31),(SUMIF(S!$HC$15:$HL$15,'Ciclo Semaforico'!AZ$32,S!$HC73:$HL73)+SUMIF(N!$HC$15:$HL$15,'Ciclo Semaforico'!AZ$32,N!$HC73:$HL73)+SUMIF(E!$HC$15:$HL$15,'Ciclo Semaforico'!AZ$32,E!$HC73:$HL73)+SUMIF(O!$HC$15:$HL$15,'Ciclo Semaforico'!AZ$32,O!$HC73:$HL73))-IF(AZ$31="",(SUMIF(S!$HC$15:$HL$15,'Ciclo Semaforico'!AZ$30,S!$HC73:$HL73)+SUMIF(N!$HC$15:$HL$15,'Ciclo Semaforico'!AZ$30,N!$HC73:$HL73)+SUMIF(E!$HC$15:$HL$15,'Ciclo Semaforico'!AZ$30,E!$HC73:$HL73)+SUMIF(O!$HC$15:$HL$15,'Ciclo Semaforico'!AZ$30,O!$HC73:$HL73)),(SUMIF(S!$HC$15:$HL$15,'Ciclo Semaforico'!AZ$30,S!$HC73:$HL73)+SUMIF(N!$HC$15:$HL$15,'Ciclo Semaforico'!AZ$30,N!$HC73:$HL73)+SUMIF(E!$HC$15:$HL$15,'Ciclo Semaforico'!AZ$30,E!$HC73:$HL73)+SUMIF(O!$HC$15:$HL$15,'Ciclo Semaforico'!AZ$30,O!$HC73:$HL73))*AZ$31))</f>
        <v>#REF!</v>
      </c>
      <c r="BA98" s="245" t="e">
        <f>IF(BA$32="",IF(BA$31="",(SUMIF(S!$HC$15:$HL$15,'Ciclo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Semaforico'!BA$30,O!$HC73:$HL73))*BA$31),(SUMIF(S!$HC$15:$HL$15,'Ciclo Semaforico'!BA$32,S!$HC73:$HL73)+SUMIF(N!$HC$15:$HL$15,'Ciclo Semaforico'!BA$32,N!$HC73:$HL73)+SUMIF(E!$HC$15:$HL$15,'Ciclo Semaforico'!BA$32,E!$HC73:$HL73)+SUMIF(O!$HC$15:$HL$15,'Ciclo Semaforico'!BA$32,O!$HC73:$HL73))-IF(BA$31="",(SUMIF(S!$HC$15:$HL$15,'Ciclo Semaforico'!BA$30,S!$HC73:$HL73)+SUMIF(N!$HC$15:$HL$15,'Ciclo Semaforico'!BA$30,N!$HC73:$HL73)+SUMIF(E!$HC$15:$HL$15,'Ciclo Semaforico'!BA$30,E!$HC73:$HL73)+SUMIF(O!$HC$15:$HL$15,'Ciclo Semaforico'!BA$30,O!$HC73:$HL73)),(SUMIF(S!$HC$15:$HL$15,'Ciclo Semaforico'!BA$30,S!$HC73:$HL73)+SUMIF(N!$HC$15:$HL$15,'Ciclo Semaforico'!BA$30,N!$HC73:$HL73)+SUMIF(E!$HC$15:$HL$15,'Ciclo Semaforico'!BA$30,E!$HC73:$HL73)+SUMIF(O!$HC$15:$HL$15,'Ciclo Semaforico'!BA$30,O!$HC73:$HL73))*BA$31))</f>
        <v>#REF!</v>
      </c>
      <c r="BB98" s="245" t="e">
        <f>IF(BB$32="",IF(BB$31="",(SUMIF(S!$HC$15:$HL$15,'Ciclo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Semaforico'!BB$30,O!$HC73:$HL73))*BB$31),(SUMIF(S!$HC$15:$HL$15,'Ciclo Semaforico'!BB$32,S!$HC73:$HL73)+SUMIF(N!$HC$15:$HL$15,'Ciclo Semaforico'!BB$32,N!$HC73:$HL73)+SUMIF(E!$HC$15:$HL$15,'Ciclo Semaforico'!BB$32,E!$HC73:$HL73)+SUMIF(O!$HC$15:$HL$15,'Ciclo Semaforico'!BB$32,O!$HC73:$HL73))-IF(BB$31="",(SUMIF(S!$HC$15:$HL$15,'Ciclo Semaforico'!BB$30,S!$HC73:$HL73)+SUMIF(N!$HC$15:$HL$15,'Ciclo Semaforico'!BB$30,N!$HC73:$HL73)+SUMIF(E!$HC$15:$HL$15,'Ciclo Semaforico'!BB$30,E!$HC73:$HL73)+SUMIF(O!$HC$15:$HL$15,'Ciclo Semaforico'!BB$30,O!$HC73:$HL73)),(SUMIF(S!$HC$15:$HL$15,'Ciclo Semaforico'!BB$30,S!$HC73:$HL73)+SUMIF(N!$HC$15:$HL$15,'Ciclo Semaforico'!BB$30,N!$HC73:$HL73)+SUMIF(E!$HC$15:$HL$15,'Ciclo Semaforico'!BB$30,E!$HC73:$HL73)+SUMIF(O!$HC$15:$HL$15,'Ciclo Semaforico'!BB$30,O!$HC73:$HL73))*BB$31))</f>
        <v>#REF!</v>
      </c>
      <c r="BC98" s="245" t="e">
        <f>IF(BC$32="",IF(BC$31="",(SUMIF(S!$HC$15:$HL$15,'Ciclo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Semaforico'!BC$30,O!$HC73:$HL73))*BC$31),(SUMIF(S!$HC$15:$HL$15,'Ciclo Semaforico'!BC$32,S!$HC73:$HL73)+SUMIF(N!$HC$15:$HL$15,'Ciclo Semaforico'!BC$32,N!$HC73:$HL73)+SUMIF(E!$HC$15:$HL$15,'Ciclo Semaforico'!BC$32,E!$HC73:$HL73)+SUMIF(O!$HC$15:$HL$15,'Ciclo Semaforico'!BC$32,O!$HC73:$HL73))-IF(BC$31="",(SUMIF(S!$HC$15:$HL$15,'Ciclo Semaforico'!BC$30,S!$HC73:$HL73)+SUMIF(N!$HC$15:$HL$15,'Ciclo Semaforico'!BC$30,N!$HC73:$HL73)+SUMIF(E!$HC$15:$HL$15,'Ciclo Semaforico'!BC$30,E!$HC73:$HL73)+SUMIF(O!$HC$15:$HL$15,'Ciclo Semaforico'!BC$30,O!$HC73:$HL73)),(SUMIF(S!$HC$15:$HL$15,'Ciclo Semaforico'!BC$30,S!$HC73:$HL73)+SUMIF(N!$HC$15:$HL$15,'Ciclo Semaforico'!BC$30,N!$HC73:$HL73)+SUMIF(E!$HC$15:$HL$15,'Ciclo Semaforico'!BC$30,E!$HC73:$HL73)+SUMIF(O!$HC$15:$HL$15,'Ciclo Semaforico'!BC$30,O!$HC73:$HL73))*BC$31))</f>
        <v>#REF!</v>
      </c>
      <c r="BD98" s="245" t="e">
        <f>IF(BD$32="",IF(BD$31="",(SUMIF(S!$HC$15:$HL$15,'Ciclo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Semaforico'!BD$30,O!$HC73:$HL73))*BD$31),(SUMIF(S!$HC$15:$HL$15,'Ciclo Semaforico'!BD$32,S!$HC73:$HL73)+SUMIF(N!$HC$15:$HL$15,'Ciclo Semaforico'!BD$32,N!$HC73:$HL73)+SUMIF(E!$HC$15:$HL$15,'Ciclo Semaforico'!BD$32,E!$HC73:$HL73)+SUMIF(O!$HC$15:$HL$15,'Ciclo Semaforico'!BD$32,O!$HC73:$HL73))-IF(BD$31="",(SUMIF(S!$HC$15:$HL$15,'Ciclo Semaforico'!BD$30,S!$HC73:$HL73)+SUMIF(N!$HC$15:$HL$15,'Ciclo Semaforico'!BD$30,N!$HC73:$HL73)+SUMIF(E!$HC$15:$HL$15,'Ciclo Semaforico'!BD$30,E!$HC73:$HL73)+SUMIF(O!$HC$15:$HL$15,'Ciclo Semaforico'!BD$30,O!$HC73:$HL73)),(SUMIF(S!$HC$15:$HL$15,'Ciclo Semaforico'!BD$30,S!$HC73:$HL73)+SUMIF(N!$HC$15:$HL$15,'Ciclo Semaforico'!BD$30,N!$HC73:$HL73)+SUMIF(E!$HC$15:$HL$15,'Ciclo Semaforico'!BD$30,E!$HC73:$HL73)+SUMIF(O!$HC$15:$HL$15,'Ciclo Semaforico'!BD$30,O!$HC73:$HL73))*BD$31))</f>
        <v>#REF!</v>
      </c>
      <c r="BE98" s="245">
        <f>IF(BE$32="",IF(BE$31="",(SUMIF(S!$HC$15:$HL$15,'Ciclo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Semaforico'!BE$30,O!$HC73:$HL73))*BE$31),(SUMIF(S!$HC$15:$HL$15,'Ciclo Semaforico'!BE$32,S!$HC73:$HL73)+SUMIF(N!$HC$15:$HL$15,'Ciclo Semaforico'!BE$32,N!$HC73:$HL73)+SUMIF(E!$HC$15:$HL$15,'Ciclo Semaforico'!BE$32,E!$HC73:$HL73)+SUMIF(O!$HC$15:$HL$15,'Ciclo Semaforico'!BE$32,O!$HC73:$HL73))-IF(BE$31="",(SUMIF(S!$HC$15:$HL$15,'Ciclo Semaforico'!BE$30,S!$HC73:$HL73)+SUMIF(N!$HC$15:$HL$15,'Ciclo Semaforico'!BE$30,N!$HC73:$HL73)+SUMIF(E!$HC$15:$HL$15,'Ciclo Semaforico'!BE$30,E!$HC73:$HL73)+SUMIF(O!$HC$15:$HL$15,'Ciclo Semaforico'!BE$30,O!$HC73:$HL73)),(SUMIF(S!$HC$15:$HL$15,'Ciclo Semaforico'!BE$30,S!$HC73:$HL73)+SUMIF(N!$HC$15:$HL$15,'Ciclo Semaforico'!BE$30,N!$HC73:$HL73)+SUMIF(E!$HC$15:$HL$15,'Ciclo Semaforico'!BE$30,E!$HC73:$HL73)+SUMIF(O!$HC$15:$HL$15,'Ciclo Semaforico'!BE$30,O!$HC73:$HL73))*BE$31))</f>
        <v>0</v>
      </c>
      <c r="BF98" s="245">
        <f>IF(BF$32="",IF(BF$31="",(SUMIF(S!$HC$15:$HL$15,'Ciclo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Semaforico'!BF$30,O!$HC73:$HL73))*BF$31),(SUMIF(S!$HC$15:$HL$15,'Ciclo Semaforico'!BF$32,S!$HC73:$HL73)+SUMIF(N!$HC$15:$HL$15,'Ciclo Semaforico'!BF$32,N!$HC73:$HL73)+SUMIF(E!$HC$15:$HL$15,'Ciclo Semaforico'!BF$32,E!$HC73:$HL73)+SUMIF(O!$HC$15:$HL$15,'Ciclo Semaforico'!BF$32,O!$HC73:$HL73))-IF(BF$31="",(SUMIF(S!$HC$15:$HL$15,'Ciclo Semaforico'!BF$30,S!$HC73:$HL73)+SUMIF(N!$HC$15:$HL$15,'Ciclo Semaforico'!BF$30,N!$HC73:$HL73)+SUMIF(E!$HC$15:$HL$15,'Ciclo Semaforico'!BF$30,E!$HC73:$HL73)+SUMIF(O!$HC$15:$HL$15,'Ciclo Semaforico'!BF$30,O!$HC73:$HL73)),(SUMIF(S!$HC$15:$HL$15,'Ciclo Semaforico'!BF$30,S!$HC73:$HL73)+SUMIF(N!$HC$15:$HL$15,'Ciclo Semaforico'!BF$30,N!$HC73:$HL73)+SUMIF(E!$HC$15:$HL$15,'Ciclo Semaforico'!BF$30,E!$HC73:$HL73)+SUMIF(O!$HC$15:$HL$15,'Ciclo Semaforico'!BF$30,O!$HC73:$HL73))*BF$31))</f>
        <v>0</v>
      </c>
      <c r="BG98" s="245">
        <f>IF(BG$32="",IF(BG$31="",(SUMIF(S!$HC$15:$HL$15,'Ciclo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Semaforico'!BG$30,O!$HC73:$HL73))*BG$31),(SUMIF(S!$HC$15:$HL$15,'Ciclo Semaforico'!BG$32,S!$HC73:$HL73)+SUMIF(N!$HC$15:$HL$15,'Ciclo Semaforico'!BG$32,N!$HC73:$HL73)+SUMIF(E!$HC$15:$HL$15,'Ciclo Semaforico'!BG$32,E!$HC73:$HL73)+SUMIF(O!$HC$15:$HL$15,'Ciclo Semaforico'!BG$32,O!$HC73:$HL73))-IF(BG$31="",(SUMIF(S!$HC$15:$HL$15,'Ciclo Semaforico'!BG$30,S!$HC73:$HL73)+SUMIF(N!$HC$15:$HL$15,'Ciclo Semaforico'!BG$30,N!$HC73:$HL73)+SUMIF(E!$HC$15:$HL$15,'Ciclo Semaforico'!BG$30,E!$HC73:$HL73)+SUMIF(O!$HC$15:$HL$15,'Ciclo Semaforico'!BG$30,O!$HC73:$HL73)),(SUMIF(S!$HC$15:$HL$15,'Ciclo Semaforico'!BG$30,S!$HC73:$HL73)+SUMIF(N!$HC$15:$HL$15,'Ciclo Semaforico'!BG$30,N!$HC73:$HL73)+SUMIF(E!$HC$15:$HL$15,'Ciclo Semaforico'!BG$30,E!$HC73:$HL73)+SUMIF(O!$HC$15:$HL$15,'Ciclo Semaforico'!BG$30,O!$HC73:$HL73))*BG$31))</f>
        <v>0</v>
      </c>
      <c r="BH98" s="245">
        <f>IF(BH$32="",IF(BH$31="",(SUMIF(S!$HC$15:$HL$15,'Ciclo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Semaforico'!BH$30,O!$HC73:$HL73))*BH$31),(SUMIF(S!$HC$15:$HL$15,'Ciclo Semaforico'!BH$32,S!$HC73:$HL73)+SUMIF(N!$HC$15:$HL$15,'Ciclo Semaforico'!BH$32,N!$HC73:$HL73)+SUMIF(E!$HC$15:$HL$15,'Ciclo Semaforico'!BH$32,E!$HC73:$HL73)+SUMIF(O!$HC$15:$HL$15,'Ciclo Semaforico'!BH$32,O!$HC73:$HL73))-IF(BH$31="",(SUMIF(S!$HC$15:$HL$15,'Ciclo Semaforico'!BH$30,S!$HC73:$HL73)+SUMIF(N!$HC$15:$HL$15,'Ciclo Semaforico'!BH$30,N!$HC73:$HL73)+SUMIF(E!$HC$15:$HL$15,'Ciclo Semaforico'!BH$30,E!$HC73:$HL73)+SUMIF(O!$HC$15:$HL$15,'Ciclo Semaforico'!BH$30,O!$HC73:$HL73)),(SUMIF(S!$HC$15:$HL$15,'Ciclo Semaforico'!BH$30,S!$HC73:$HL73)+SUMIF(N!$HC$15:$HL$15,'Ciclo Semaforico'!BH$30,N!$HC73:$HL73)+SUMIF(E!$HC$15:$HL$15,'Ciclo Semaforico'!BH$30,E!$HC73:$HL73)+SUMIF(O!$HC$15:$HL$15,'Ciclo Semaforico'!BH$30,O!$HC73:$HL73))*BH$31))</f>
        <v>0</v>
      </c>
      <c r="BI98" s="245">
        <f>IF(BI$32="",IF(BI$31="",(SUMIF(S!$HC$15:$HL$15,'Ciclo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Semaforico'!BI$30,O!$HC73:$HL73))*BI$31),(SUMIF(S!$HC$15:$HL$15,'Ciclo Semaforico'!BI$32,S!$HC73:$HL73)+SUMIF(N!$HC$15:$HL$15,'Ciclo Semaforico'!BI$32,N!$HC73:$HL73)+SUMIF(E!$HC$15:$HL$15,'Ciclo Semaforico'!BI$32,E!$HC73:$HL73)+SUMIF(O!$HC$15:$HL$15,'Ciclo Semaforico'!BI$32,O!$HC73:$HL73))-IF(BI$31="",(SUMIF(S!$HC$15:$HL$15,'Ciclo Semaforico'!BI$30,S!$HC73:$HL73)+SUMIF(N!$HC$15:$HL$15,'Ciclo Semaforico'!BI$30,N!$HC73:$HL73)+SUMIF(E!$HC$15:$HL$15,'Ciclo Semaforico'!BI$30,E!$HC73:$HL73)+SUMIF(O!$HC$15:$HL$15,'Ciclo Semaforico'!BI$30,O!$HC73:$HL73)),(SUMIF(S!$HC$15:$HL$15,'Ciclo Semaforico'!BI$30,S!$HC73:$HL73)+SUMIF(N!$HC$15:$HL$15,'Ciclo Semaforico'!BI$30,N!$HC73:$HL73)+SUMIF(E!$HC$15:$HL$15,'Ciclo Semaforico'!BI$30,E!$HC73:$HL73)+SUMIF(O!$HC$15:$HL$15,'Ciclo Semaforico'!BI$30,O!$HC73:$HL73))*BI$31))</f>
        <v>0</v>
      </c>
      <c r="BJ98" s="246">
        <f>IF(BJ$32="",IF(BJ$31="",(SUMIF(S!$HC$15:$HL$15,'Ciclo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Semaforico'!BJ$30,O!$HC73:$HL73))*BJ$31),(SUMIF(S!$HC$15:$HL$15,'Ciclo Semaforico'!BJ$32,S!$HC73:$HL73)+SUMIF(N!$HC$15:$HL$15,'Ciclo Semaforico'!BJ$32,N!$HC73:$HL73)+SUMIF(E!$HC$15:$HL$15,'Ciclo Semaforico'!BJ$32,E!$HC73:$HL73)+SUMIF(O!$HC$15:$HL$15,'Ciclo Semaforico'!BJ$32,O!$HC73:$HL73))-IF(BJ$31="",(SUMIF(S!$HC$15:$HL$15,'Ciclo Semaforico'!BJ$30,S!$HC73:$HL73)+SUMIF(N!$HC$15:$HL$15,'Ciclo Semaforico'!BJ$30,N!$HC73:$HL73)+SUMIF(E!$HC$15:$HL$15,'Ciclo Semaforico'!BJ$30,E!$HC73:$HL73)+SUMIF(O!$HC$15:$HL$15,'Ciclo Semaforico'!BJ$30,O!$HC73:$HL73)),(SUMIF(S!$HC$15:$HL$15,'Ciclo Semaforico'!BJ$30,S!$HC73:$HL73)+SUMIF(N!$HC$15:$HL$15,'Ciclo Semaforico'!BJ$30,N!$HC73:$HL73)+SUMIF(E!$HC$15:$HL$15,'Ciclo Semaforico'!BJ$30,E!$HC73:$HL73)+SUMIF(O!$HC$15:$HL$15,'Ciclo Semaforico'!BJ$30,O!$HC73:$HL73))*BJ$31))</f>
        <v>0</v>
      </c>
      <c r="BK98" s="244">
        <f>IF(BK$32="",IF(BK$31="",(SUMIF(S!$HC$15:$HL$15,'Ciclo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Semaforico'!BK$30,O!$HC73:$HL73))*BK$31),(SUMIF(S!$HC$15:$HL$15,'Ciclo Semaforico'!BK$32,S!$HC73:$HL73)+SUMIF(N!$HC$15:$HL$15,'Ciclo Semaforico'!BK$32,N!$HC73:$HL73)+SUMIF(E!$HC$15:$HL$15,'Ciclo Semaforico'!BK$32,E!$HC73:$HL73)+SUMIF(O!$HC$15:$HL$15,'Ciclo Semaforico'!BK$32,O!$HC73:$HL73))-IF(BK$31="",(SUMIF(S!$HC$15:$HL$15,'Ciclo Semaforico'!BK$30,S!$HC73:$HL73)+SUMIF(N!$HC$15:$HL$15,'Ciclo Semaforico'!BK$30,N!$HC73:$HL73)+SUMIF(E!$HC$15:$HL$15,'Ciclo Semaforico'!BK$30,E!$HC73:$HL73)+SUMIF(O!$HC$15:$HL$15,'Ciclo Semaforico'!BK$30,O!$HC73:$HL73)),(SUMIF(S!$HC$15:$HL$15,'Ciclo Semaforico'!BK$30,S!$HC73:$HL73)+SUMIF(N!$HC$15:$HL$15,'Ciclo Semaforico'!BK$30,N!$HC73:$HL73)+SUMIF(E!$HC$15:$HL$15,'Ciclo Semaforico'!BK$30,E!$HC73:$HL73)+SUMIF(O!$HC$15:$HL$15,'Ciclo Semaforico'!BK$30,O!$HC73:$HL73))*BK$31))</f>
        <v>0</v>
      </c>
      <c r="BL98" s="245">
        <f>IF(BL$32="",IF(BL$31="",(SUMIF(S!$HC$15:$HL$15,'Ciclo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Semaforico'!BL$30,O!$HC73:$HL73))*BL$31),(SUMIF(S!$HC$15:$HL$15,'Ciclo Semaforico'!BL$32,S!$HC73:$HL73)+SUMIF(N!$HC$15:$HL$15,'Ciclo Semaforico'!BL$32,N!$HC73:$HL73)+SUMIF(E!$HC$15:$HL$15,'Ciclo Semaforico'!BL$32,E!$HC73:$HL73)+SUMIF(O!$HC$15:$HL$15,'Ciclo Semaforico'!BL$32,O!$HC73:$HL73))-IF(BL$31="",(SUMIF(S!$HC$15:$HL$15,'Ciclo Semaforico'!BL$30,S!$HC73:$HL73)+SUMIF(N!$HC$15:$HL$15,'Ciclo Semaforico'!BL$30,N!$HC73:$HL73)+SUMIF(E!$HC$15:$HL$15,'Ciclo Semaforico'!BL$30,E!$HC73:$HL73)+SUMIF(O!$HC$15:$HL$15,'Ciclo Semaforico'!BL$30,O!$HC73:$HL73)),(SUMIF(S!$HC$15:$HL$15,'Ciclo Semaforico'!BL$30,S!$HC73:$HL73)+SUMIF(N!$HC$15:$HL$15,'Ciclo Semaforico'!BL$30,N!$HC73:$HL73)+SUMIF(E!$HC$15:$HL$15,'Ciclo Semaforico'!BL$30,E!$HC73:$HL73)+SUMIF(O!$HC$15:$HL$15,'Ciclo Semaforico'!BL$30,O!$HC73:$HL73))*BL$31))</f>
        <v>0</v>
      </c>
      <c r="BM98" s="245">
        <f>IF(BM$32="",IF(BM$31="",(SUMIF(S!$HC$15:$HL$15,'Ciclo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Semaforico'!BM$30,O!$HC73:$HL73))*BM$31),(SUMIF(S!$HC$15:$HL$15,'Ciclo Semaforico'!BM$32,S!$HC73:$HL73)+SUMIF(N!$HC$15:$HL$15,'Ciclo Semaforico'!BM$32,N!$HC73:$HL73)+SUMIF(E!$HC$15:$HL$15,'Ciclo Semaforico'!BM$32,E!$HC73:$HL73)+SUMIF(O!$HC$15:$HL$15,'Ciclo Semaforico'!BM$32,O!$HC73:$HL73))-IF(BM$31="",(SUMIF(S!$HC$15:$HL$15,'Ciclo Semaforico'!BM$30,S!$HC73:$HL73)+SUMIF(N!$HC$15:$HL$15,'Ciclo Semaforico'!BM$30,N!$HC73:$HL73)+SUMIF(E!$HC$15:$HL$15,'Ciclo Semaforico'!BM$30,E!$HC73:$HL73)+SUMIF(O!$HC$15:$HL$15,'Ciclo Semaforico'!BM$30,O!$HC73:$HL73)),(SUMIF(S!$HC$15:$HL$15,'Ciclo Semaforico'!BM$30,S!$HC73:$HL73)+SUMIF(N!$HC$15:$HL$15,'Ciclo Semaforico'!BM$30,N!$HC73:$HL73)+SUMIF(E!$HC$15:$HL$15,'Ciclo Semaforico'!BM$30,E!$HC73:$HL73)+SUMIF(O!$HC$15:$HL$15,'Ciclo Semaforico'!BM$30,O!$HC73:$HL73))*BM$31))</f>
        <v>0</v>
      </c>
      <c r="BN98" s="245">
        <f>IF(BN$32="",IF(BN$31="",(SUMIF(S!$HC$15:$HL$15,'Ciclo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Semaforico'!BN$30,O!$HC73:$HL73))*BN$31),(SUMIF(S!$HC$15:$HL$15,'Ciclo Semaforico'!BN$32,S!$HC73:$HL73)+SUMIF(N!$HC$15:$HL$15,'Ciclo Semaforico'!BN$32,N!$HC73:$HL73)+SUMIF(E!$HC$15:$HL$15,'Ciclo Semaforico'!BN$32,E!$HC73:$HL73)+SUMIF(O!$HC$15:$HL$15,'Ciclo Semaforico'!BN$32,O!$HC73:$HL73))-IF(BN$31="",(SUMIF(S!$HC$15:$HL$15,'Ciclo Semaforico'!BN$30,S!$HC73:$HL73)+SUMIF(N!$HC$15:$HL$15,'Ciclo Semaforico'!BN$30,N!$HC73:$HL73)+SUMIF(E!$HC$15:$HL$15,'Ciclo Semaforico'!BN$30,E!$HC73:$HL73)+SUMIF(O!$HC$15:$HL$15,'Ciclo Semaforico'!BN$30,O!$HC73:$HL73)),(SUMIF(S!$HC$15:$HL$15,'Ciclo Semaforico'!BN$30,S!$HC73:$HL73)+SUMIF(N!$HC$15:$HL$15,'Ciclo Semaforico'!BN$30,N!$HC73:$HL73)+SUMIF(E!$HC$15:$HL$15,'Ciclo Semaforico'!BN$30,E!$HC73:$HL73)+SUMIF(O!$HC$15:$HL$15,'Ciclo Semaforico'!BN$30,O!$HC73:$HL73))*BN$31))</f>
        <v>0</v>
      </c>
      <c r="BO98" s="245">
        <f>IF(BO$32="",IF(BO$31="",(SUMIF(S!$HC$15:$HL$15,'Ciclo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Semaforico'!BO$30,O!$HC73:$HL73))*BO$31),(SUMIF(S!$HC$15:$HL$15,'Ciclo Semaforico'!BO$32,S!$HC73:$HL73)+SUMIF(N!$HC$15:$HL$15,'Ciclo Semaforico'!BO$32,N!$HC73:$HL73)+SUMIF(E!$HC$15:$HL$15,'Ciclo Semaforico'!BO$32,E!$HC73:$HL73)+SUMIF(O!$HC$15:$HL$15,'Ciclo Semaforico'!BO$32,O!$HC73:$HL73))-IF(BO$31="",(SUMIF(S!$HC$15:$HL$15,'Ciclo Semaforico'!BO$30,S!$HC73:$HL73)+SUMIF(N!$HC$15:$HL$15,'Ciclo Semaforico'!BO$30,N!$HC73:$HL73)+SUMIF(E!$HC$15:$HL$15,'Ciclo Semaforico'!BO$30,E!$HC73:$HL73)+SUMIF(O!$HC$15:$HL$15,'Ciclo Semaforico'!BO$30,O!$HC73:$HL73)),(SUMIF(S!$HC$15:$HL$15,'Ciclo Semaforico'!BO$30,S!$HC73:$HL73)+SUMIF(N!$HC$15:$HL$15,'Ciclo Semaforico'!BO$30,N!$HC73:$HL73)+SUMIF(E!$HC$15:$HL$15,'Ciclo Semaforico'!BO$30,E!$HC73:$HL73)+SUMIF(O!$HC$15:$HL$15,'Ciclo Semaforico'!BO$30,O!$HC73:$HL73))*BO$31))</f>
        <v>0</v>
      </c>
      <c r="BP98" s="245">
        <f>IF(BP$32="",IF(BP$31="",(SUMIF(S!$HC$15:$HL$15,'Ciclo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Semaforico'!BP$30,O!$HC73:$HL73))*BP$31),(SUMIF(S!$HC$15:$HL$15,'Ciclo Semaforico'!BP$32,S!$HC73:$HL73)+SUMIF(N!$HC$15:$HL$15,'Ciclo Semaforico'!BP$32,N!$HC73:$HL73)+SUMIF(E!$HC$15:$HL$15,'Ciclo Semaforico'!BP$32,E!$HC73:$HL73)+SUMIF(O!$HC$15:$HL$15,'Ciclo Semaforico'!BP$32,O!$HC73:$HL73))-IF(BP$31="",(SUMIF(S!$HC$15:$HL$15,'Ciclo Semaforico'!BP$30,S!$HC73:$HL73)+SUMIF(N!$HC$15:$HL$15,'Ciclo Semaforico'!BP$30,N!$HC73:$HL73)+SUMIF(E!$HC$15:$HL$15,'Ciclo Semaforico'!BP$30,E!$HC73:$HL73)+SUMIF(O!$HC$15:$HL$15,'Ciclo Semaforico'!BP$30,O!$HC73:$HL73)),(SUMIF(S!$HC$15:$HL$15,'Ciclo Semaforico'!BP$30,S!$HC73:$HL73)+SUMIF(N!$HC$15:$HL$15,'Ciclo Semaforico'!BP$30,N!$HC73:$HL73)+SUMIF(E!$HC$15:$HL$15,'Ciclo Semaforico'!BP$30,E!$HC73:$HL73)+SUMIF(O!$HC$15:$HL$15,'Ciclo Semaforico'!BP$30,O!$HC73:$HL73))*BP$31))</f>
        <v>0</v>
      </c>
      <c r="BQ98" s="245">
        <f>IF(BQ$32="",IF(BQ$31="",(SUMIF(S!$HC$15:$HL$15,'Ciclo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Semaforico'!BQ$30,O!$HC73:$HL73))*BQ$31),(SUMIF(S!$HC$15:$HL$15,'Ciclo Semaforico'!BQ$32,S!$HC73:$HL73)+SUMIF(N!$HC$15:$HL$15,'Ciclo Semaforico'!BQ$32,N!$HC73:$HL73)+SUMIF(E!$HC$15:$HL$15,'Ciclo Semaforico'!BQ$32,E!$HC73:$HL73)+SUMIF(O!$HC$15:$HL$15,'Ciclo Semaforico'!BQ$32,O!$HC73:$HL73))-IF(BQ$31="",(SUMIF(S!$HC$15:$HL$15,'Ciclo Semaforico'!BQ$30,S!$HC73:$HL73)+SUMIF(N!$HC$15:$HL$15,'Ciclo Semaforico'!BQ$30,N!$HC73:$HL73)+SUMIF(E!$HC$15:$HL$15,'Ciclo Semaforico'!BQ$30,E!$HC73:$HL73)+SUMIF(O!$HC$15:$HL$15,'Ciclo Semaforico'!BQ$30,O!$HC73:$HL73)),(SUMIF(S!$HC$15:$HL$15,'Ciclo Semaforico'!BQ$30,S!$HC73:$HL73)+SUMIF(N!$HC$15:$HL$15,'Ciclo Semaforico'!BQ$30,N!$HC73:$HL73)+SUMIF(E!$HC$15:$HL$15,'Ciclo Semaforico'!BQ$30,E!$HC73:$HL73)+SUMIF(O!$HC$15:$HL$15,'Ciclo Semaforico'!BQ$30,O!$HC73:$HL73))*BQ$31))</f>
        <v>0</v>
      </c>
      <c r="BR98" s="245">
        <f>IF(BR$32="",IF(BR$31="",(SUMIF(S!$HC$15:$HL$15,'Ciclo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Semaforico'!BR$30,O!$HC73:$HL73))*BR$31),(SUMIF(S!$HC$15:$HL$15,'Ciclo Semaforico'!BR$32,S!$HC73:$HL73)+SUMIF(N!$HC$15:$HL$15,'Ciclo Semaforico'!BR$32,N!$HC73:$HL73)+SUMIF(E!$HC$15:$HL$15,'Ciclo Semaforico'!BR$32,E!$HC73:$HL73)+SUMIF(O!$HC$15:$HL$15,'Ciclo Semaforico'!BR$32,O!$HC73:$HL73))-IF(BR$31="",(SUMIF(S!$HC$15:$HL$15,'Ciclo Semaforico'!BR$30,S!$HC73:$HL73)+SUMIF(N!$HC$15:$HL$15,'Ciclo Semaforico'!BR$30,N!$HC73:$HL73)+SUMIF(E!$HC$15:$HL$15,'Ciclo Semaforico'!BR$30,E!$HC73:$HL73)+SUMIF(O!$HC$15:$HL$15,'Ciclo Semaforico'!BR$30,O!$HC73:$HL73)),(SUMIF(S!$HC$15:$HL$15,'Ciclo Semaforico'!BR$30,S!$HC73:$HL73)+SUMIF(N!$HC$15:$HL$15,'Ciclo Semaforico'!BR$30,N!$HC73:$HL73)+SUMIF(E!$HC$15:$HL$15,'Ciclo Semaforico'!BR$30,E!$HC73:$HL73)+SUMIF(O!$HC$15:$HL$15,'Ciclo Semaforico'!BR$30,O!$HC73:$HL73))*BR$31))</f>
        <v>0</v>
      </c>
      <c r="BS98" s="245">
        <f>IF(BS$32="",IF(BS$31="",(SUMIF(S!$HC$15:$HL$15,'Ciclo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Semaforico'!BS$30,O!$HC73:$HL73))*BS$31),(SUMIF(S!$HC$15:$HL$15,'Ciclo Semaforico'!BS$32,S!$HC73:$HL73)+SUMIF(N!$HC$15:$HL$15,'Ciclo Semaforico'!BS$32,N!$HC73:$HL73)+SUMIF(E!$HC$15:$HL$15,'Ciclo Semaforico'!BS$32,E!$HC73:$HL73)+SUMIF(O!$HC$15:$HL$15,'Ciclo Semaforico'!BS$32,O!$HC73:$HL73))-IF(BS$31="",(SUMIF(S!$HC$15:$HL$15,'Ciclo Semaforico'!BS$30,S!$HC73:$HL73)+SUMIF(N!$HC$15:$HL$15,'Ciclo Semaforico'!BS$30,N!$HC73:$HL73)+SUMIF(E!$HC$15:$HL$15,'Ciclo Semaforico'!BS$30,E!$HC73:$HL73)+SUMIF(O!$HC$15:$HL$15,'Ciclo Semaforico'!BS$30,O!$HC73:$HL73)),(SUMIF(S!$HC$15:$HL$15,'Ciclo Semaforico'!BS$30,S!$HC73:$HL73)+SUMIF(N!$HC$15:$HL$15,'Ciclo Semaforico'!BS$30,N!$HC73:$HL73)+SUMIF(E!$HC$15:$HL$15,'Ciclo Semaforico'!BS$30,E!$HC73:$HL73)+SUMIF(O!$HC$15:$HL$15,'Ciclo Semaforico'!BS$30,O!$HC73:$HL73))*BS$31))</f>
        <v>0</v>
      </c>
      <c r="BT98" s="245">
        <f>IF(BT$32="",IF(BT$31="",(SUMIF(S!$HC$15:$HL$15,'Ciclo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Semaforico'!BT$30,O!$HC73:$HL73))*BT$31),(SUMIF(S!$HC$15:$HL$15,'Ciclo Semaforico'!BT$32,S!$HC73:$HL73)+SUMIF(N!$HC$15:$HL$15,'Ciclo Semaforico'!BT$32,N!$HC73:$HL73)+SUMIF(E!$HC$15:$HL$15,'Ciclo Semaforico'!BT$32,E!$HC73:$HL73)+SUMIF(O!$HC$15:$HL$15,'Ciclo Semaforico'!BT$32,O!$HC73:$HL73))-IF(BT$31="",(SUMIF(S!$HC$15:$HL$15,'Ciclo Semaforico'!BT$30,S!$HC73:$HL73)+SUMIF(N!$HC$15:$HL$15,'Ciclo Semaforico'!BT$30,N!$HC73:$HL73)+SUMIF(E!$HC$15:$HL$15,'Ciclo Semaforico'!BT$30,E!$HC73:$HL73)+SUMIF(O!$HC$15:$HL$15,'Ciclo Semaforico'!BT$30,O!$HC73:$HL73)),(SUMIF(S!$HC$15:$HL$15,'Ciclo Semaforico'!BT$30,S!$HC73:$HL73)+SUMIF(N!$HC$15:$HL$15,'Ciclo Semaforico'!BT$30,N!$HC73:$HL73)+SUMIF(E!$HC$15:$HL$15,'Ciclo Semaforico'!BT$30,E!$HC73:$HL73)+SUMIF(O!$HC$15:$HL$15,'Ciclo Semaforico'!BT$30,O!$HC73:$HL73))*BT$31))</f>
        <v>0</v>
      </c>
      <c r="BU98" s="245">
        <f>IF(BU$32="",IF(BU$31="",(SUMIF(S!$HC$15:$HL$15,'Ciclo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Semaforico'!BU$30,O!$HC73:$HL73))*BU$31),(SUMIF(S!$HC$15:$HL$15,'Ciclo Semaforico'!BU$32,S!$HC73:$HL73)+SUMIF(N!$HC$15:$HL$15,'Ciclo Semaforico'!BU$32,N!$HC73:$HL73)+SUMIF(E!$HC$15:$HL$15,'Ciclo Semaforico'!BU$32,E!$HC73:$HL73)+SUMIF(O!$HC$15:$HL$15,'Ciclo Semaforico'!BU$32,O!$HC73:$HL73))-IF(BU$31="",(SUMIF(S!$HC$15:$HL$15,'Ciclo Semaforico'!BU$30,S!$HC73:$HL73)+SUMIF(N!$HC$15:$HL$15,'Ciclo Semaforico'!BU$30,N!$HC73:$HL73)+SUMIF(E!$HC$15:$HL$15,'Ciclo Semaforico'!BU$30,E!$HC73:$HL73)+SUMIF(O!$HC$15:$HL$15,'Ciclo Semaforico'!BU$30,O!$HC73:$HL73)),(SUMIF(S!$HC$15:$HL$15,'Ciclo Semaforico'!BU$30,S!$HC73:$HL73)+SUMIF(N!$HC$15:$HL$15,'Ciclo Semaforico'!BU$30,N!$HC73:$HL73)+SUMIF(E!$HC$15:$HL$15,'Ciclo Semaforico'!BU$30,E!$HC73:$HL73)+SUMIF(O!$HC$15:$HL$15,'Ciclo Semaforico'!BU$30,O!$HC73:$HL73))*BU$31))</f>
        <v>0</v>
      </c>
      <c r="BV98" s="246">
        <f>IF(BV$32="",IF(BV$31="",(SUMIF(S!$HC$15:$HL$15,'Ciclo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Semaforico'!BV$30,O!$HC73:$HL73))*BV$31),(SUMIF(S!$HC$15:$HL$15,'Ciclo Semaforico'!BV$32,S!$HC73:$HL73)+SUMIF(N!$HC$15:$HL$15,'Ciclo Semaforico'!BV$32,N!$HC73:$HL73)+SUMIF(E!$HC$15:$HL$15,'Ciclo Semaforico'!BV$32,E!$HC73:$HL73)+SUMIF(O!$HC$15:$HL$15,'Ciclo Semaforico'!BV$32,O!$HC73:$HL73))-IF(BV$31="",(SUMIF(S!$HC$15:$HL$15,'Ciclo Semaforico'!BV$30,S!$HC73:$HL73)+SUMIF(N!$HC$15:$HL$15,'Ciclo Semaforico'!BV$30,N!$HC73:$HL73)+SUMIF(E!$HC$15:$HL$15,'Ciclo Semaforico'!BV$30,E!$HC73:$HL73)+SUMIF(O!$HC$15:$HL$15,'Ciclo Semaforico'!BV$30,O!$HC73:$HL73)),(SUMIF(S!$HC$15:$HL$15,'Ciclo Semaforico'!BV$30,S!$HC73:$HL73)+SUMIF(N!$HC$15:$HL$15,'Ciclo Semaforico'!BV$30,N!$HC73:$HL73)+SUMIF(E!$HC$15:$HL$15,'Ciclo Semaforico'!BV$30,E!$HC73:$HL73)+SUMIF(O!$HC$15:$HL$15,'Ciclo Semaforico'!BV$30,O!$HC73:$HL73))*BV$31))</f>
        <v>0</v>
      </c>
      <c r="BW98" s="244">
        <f>IF(BW$32="",IF(BW$31="",(SUMIF(S!$HC$15:$HL$15,'Ciclo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Semaforico'!BW$30,O!$HC73:$HL73))*BW$31),(SUMIF(S!$HC$15:$HL$15,'Ciclo Semaforico'!BW$32,S!$HC73:$HL73)+SUMIF(N!$HC$15:$HL$15,'Ciclo Semaforico'!BW$32,N!$HC73:$HL73)+SUMIF(E!$HC$15:$HL$15,'Ciclo Semaforico'!BW$32,E!$HC73:$HL73)+SUMIF(O!$HC$15:$HL$15,'Ciclo Semaforico'!BW$32,O!$HC73:$HL73))-IF(BW$31="",(SUMIF(S!$HC$15:$HL$15,'Ciclo Semaforico'!BW$30,S!$HC73:$HL73)+SUMIF(N!$HC$15:$HL$15,'Ciclo Semaforico'!BW$30,N!$HC73:$HL73)+SUMIF(E!$HC$15:$HL$15,'Ciclo Semaforico'!BW$30,E!$HC73:$HL73)+SUMIF(O!$HC$15:$HL$15,'Ciclo Semaforico'!BW$30,O!$HC73:$HL73)),(SUMIF(S!$HC$15:$HL$15,'Ciclo Semaforico'!BW$30,S!$HC73:$HL73)+SUMIF(N!$HC$15:$HL$15,'Ciclo Semaforico'!BW$30,N!$HC73:$HL73)+SUMIF(E!$HC$15:$HL$15,'Ciclo Semaforico'!BW$30,E!$HC73:$HL73)+SUMIF(O!$HC$15:$HL$15,'Ciclo Semaforico'!BW$30,O!$HC73:$HL73))*BW$31))</f>
        <v>0</v>
      </c>
      <c r="BX98" s="245">
        <f>IF(BX$32="",IF(BX$31="",(SUMIF(S!$HC$15:$HL$15,'Ciclo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Semaforico'!BX$30,O!$HC73:$HL73))*BX$31),(SUMIF(S!$HC$15:$HL$15,'Ciclo Semaforico'!BX$32,S!$HC73:$HL73)+SUMIF(N!$HC$15:$HL$15,'Ciclo Semaforico'!BX$32,N!$HC73:$HL73)+SUMIF(E!$HC$15:$HL$15,'Ciclo Semaforico'!BX$32,E!$HC73:$HL73)+SUMIF(O!$HC$15:$HL$15,'Ciclo Semaforico'!BX$32,O!$HC73:$HL73))-IF(BX$31="",(SUMIF(S!$HC$15:$HL$15,'Ciclo Semaforico'!BX$30,S!$HC73:$HL73)+SUMIF(N!$HC$15:$HL$15,'Ciclo Semaforico'!BX$30,N!$HC73:$HL73)+SUMIF(E!$HC$15:$HL$15,'Ciclo Semaforico'!BX$30,E!$HC73:$HL73)+SUMIF(O!$HC$15:$HL$15,'Ciclo Semaforico'!BX$30,O!$HC73:$HL73)),(SUMIF(S!$HC$15:$HL$15,'Ciclo Semaforico'!BX$30,S!$HC73:$HL73)+SUMIF(N!$HC$15:$HL$15,'Ciclo Semaforico'!BX$30,N!$HC73:$HL73)+SUMIF(E!$HC$15:$HL$15,'Ciclo Semaforico'!BX$30,E!$HC73:$HL73)+SUMIF(O!$HC$15:$HL$15,'Ciclo Semaforico'!BX$30,O!$HC73:$HL73))*BX$31))</f>
        <v>0</v>
      </c>
      <c r="BY98" s="245">
        <f>IF(BY$32="",IF(BY$31="",(SUMIF(S!$HC$15:$HL$15,'Ciclo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Semaforico'!BY$30,O!$HC73:$HL73))*BY$31),(SUMIF(S!$HC$15:$HL$15,'Ciclo Semaforico'!BY$32,S!$HC73:$HL73)+SUMIF(N!$HC$15:$HL$15,'Ciclo Semaforico'!BY$32,N!$HC73:$HL73)+SUMIF(E!$HC$15:$HL$15,'Ciclo Semaforico'!BY$32,E!$HC73:$HL73)+SUMIF(O!$HC$15:$HL$15,'Ciclo Semaforico'!BY$32,O!$HC73:$HL73))-IF(BY$31="",(SUMIF(S!$HC$15:$HL$15,'Ciclo Semaforico'!BY$30,S!$HC73:$HL73)+SUMIF(N!$HC$15:$HL$15,'Ciclo Semaforico'!BY$30,N!$HC73:$HL73)+SUMIF(E!$HC$15:$HL$15,'Ciclo Semaforico'!BY$30,E!$HC73:$HL73)+SUMIF(O!$HC$15:$HL$15,'Ciclo Semaforico'!BY$30,O!$HC73:$HL73)),(SUMIF(S!$HC$15:$HL$15,'Ciclo Semaforico'!BY$30,S!$HC73:$HL73)+SUMIF(N!$HC$15:$HL$15,'Ciclo Semaforico'!BY$30,N!$HC73:$HL73)+SUMIF(E!$HC$15:$HL$15,'Ciclo Semaforico'!BY$30,E!$HC73:$HL73)+SUMIF(O!$HC$15:$HL$15,'Ciclo Semaforico'!BY$30,O!$HC73:$HL73))*BY$31))</f>
        <v>0</v>
      </c>
      <c r="BZ98" s="245">
        <f>IF(BZ$32="",IF(BZ$31="",(SUMIF(S!$HC$15:$HL$15,'Ciclo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Semaforico'!BZ$30,O!$HC73:$HL73))*BZ$31),(SUMIF(S!$HC$15:$HL$15,'Ciclo Semaforico'!BZ$32,S!$HC73:$HL73)+SUMIF(N!$HC$15:$HL$15,'Ciclo Semaforico'!BZ$32,N!$HC73:$HL73)+SUMIF(E!$HC$15:$HL$15,'Ciclo Semaforico'!BZ$32,E!$HC73:$HL73)+SUMIF(O!$HC$15:$HL$15,'Ciclo Semaforico'!BZ$32,O!$HC73:$HL73))-IF(BZ$31="",(SUMIF(S!$HC$15:$HL$15,'Ciclo Semaforico'!BZ$30,S!$HC73:$HL73)+SUMIF(N!$HC$15:$HL$15,'Ciclo Semaforico'!BZ$30,N!$HC73:$HL73)+SUMIF(E!$HC$15:$HL$15,'Ciclo Semaforico'!BZ$30,E!$HC73:$HL73)+SUMIF(O!$HC$15:$HL$15,'Ciclo Semaforico'!BZ$30,O!$HC73:$HL73)),(SUMIF(S!$HC$15:$HL$15,'Ciclo Semaforico'!BZ$30,S!$HC73:$HL73)+SUMIF(N!$HC$15:$HL$15,'Ciclo Semaforico'!BZ$30,N!$HC73:$HL73)+SUMIF(E!$HC$15:$HL$15,'Ciclo Semaforico'!BZ$30,E!$HC73:$HL73)+SUMIF(O!$HC$15:$HL$15,'Ciclo Semaforico'!BZ$30,O!$HC73:$HL73))*BZ$31))</f>
        <v>0</v>
      </c>
      <c r="CA98" s="245">
        <f>IF(CA$32="",IF(CA$31="",(SUMIF(S!$HC$15:$HL$15,'Ciclo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Semaforico'!CA$30,O!$HC73:$HL73))*CA$31),(SUMIF(S!$HC$15:$HL$15,'Ciclo Semaforico'!CA$32,S!$HC73:$HL73)+SUMIF(N!$HC$15:$HL$15,'Ciclo Semaforico'!CA$32,N!$HC73:$HL73)+SUMIF(E!$HC$15:$HL$15,'Ciclo Semaforico'!CA$32,E!$HC73:$HL73)+SUMIF(O!$HC$15:$HL$15,'Ciclo Semaforico'!CA$32,O!$HC73:$HL73))-IF(CA$31="",(SUMIF(S!$HC$15:$HL$15,'Ciclo Semaforico'!CA$30,S!$HC73:$HL73)+SUMIF(N!$HC$15:$HL$15,'Ciclo Semaforico'!CA$30,N!$HC73:$HL73)+SUMIF(E!$HC$15:$HL$15,'Ciclo Semaforico'!CA$30,E!$HC73:$HL73)+SUMIF(O!$HC$15:$HL$15,'Ciclo Semaforico'!CA$30,O!$HC73:$HL73)),(SUMIF(S!$HC$15:$HL$15,'Ciclo Semaforico'!CA$30,S!$HC73:$HL73)+SUMIF(N!$HC$15:$HL$15,'Ciclo Semaforico'!CA$30,N!$HC73:$HL73)+SUMIF(E!$HC$15:$HL$15,'Ciclo Semaforico'!CA$30,E!$HC73:$HL73)+SUMIF(O!$HC$15:$HL$15,'Ciclo Semaforico'!CA$30,O!$HC73:$HL73))*CA$31))</f>
        <v>0</v>
      </c>
      <c r="CB98" s="245">
        <f>IF(CB$32="",IF(CB$31="",(SUMIF(S!$HC$15:$HL$15,'Ciclo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Semaforico'!CB$30,O!$HC73:$HL73))*CB$31),(SUMIF(S!$HC$15:$HL$15,'Ciclo Semaforico'!CB$32,S!$HC73:$HL73)+SUMIF(N!$HC$15:$HL$15,'Ciclo Semaforico'!CB$32,N!$HC73:$HL73)+SUMIF(E!$HC$15:$HL$15,'Ciclo Semaforico'!CB$32,E!$HC73:$HL73)+SUMIF(O!$HC$15:$HL$15,'Ciclo Semaforico'!CB$32,O!$HC73:$HL73))-IF(CB$31="",(SUMIF(S!$HC$15:$HL$15,'Ciclo Semaforico'!CB$30,S!$HC73:$HL73)+SUMIF(N!$HC$15:$HL$15,'Ciclo Semaforico'!CB$30,N!$HC73:$HL73)+SUMIF(E!$HC$15:$HL$15,'Ciclo Semaforico'!CB$30,E!$HC73:$HL73)+SUMIF(O!$HC$15:$HL$15,'Ciclo Semaforico'!CB$30,O!$HC73:$HL73)),(SUMIF(S!$HC$15:$HL$15,'Ciclo Semaforico'!CB$30,S!$HC73:$HL73)+SUMIF(N!$HC$15:$HL$15,'Ciclo Semaforico'!CB$30,N!$HC73:$HL73)+SUMIF(E!$HC$15:$HL$15,'Ciclo Semaforico'!CB$30,E!$HC73:$HL73)+SUMIF(O!$HC$15:$HL$15,'Ciclo Semaforico'!CB$30,O!$HC73:$HL73))*CB$31))</f>
        <v>0</v>
      </c>
      <c r="CC98" s="245">
        <f>IF(CC$32="",IF(CC$31="",(SUMIF(S!$HC$15:$HL$15,'Ciclo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Semaforico'!CC$30,O!$HC73:$HL73))*CC$31),(SUMIF(S!$HC$15:$HL$15,'Ciclo Semaforico'!CC$32,S!$HC73:$HL73)+SUMIF(N!$HC$15:$HL$15,'Ciclo Semaforico'!CC$32,N!$HC73:$HL73)+SUMIF(E!$HC$15:$HL$15,'Ciclo Semaforico'!CC$32,E!$HC73:$HL73)+SUMIF(O!$HC$15:$HL$15,'Ciclo Semaforico'!CC$32,O!$HC73:$HL73))-IF(CC$31="",(SUMIF(S!$HC$15:$HL$15,'Ciclo Semaforico'!CC$30,S!$HC73:$HL73)+SUMIF(N!$HC$15:$HL$15,'Ciclo Semaforico'!CC$30,N!$HC73:$HL73)+SUMIF(E!$HC$15:$HL$15,'Ciclo Semaforico'!CC$30,E!$HC73:$HL73)+SUMIF(O!$HC$15:$HL$15,'Ciclo Semaforico'!CC$30,O!$HC73:$HL73)),(SUMIF(S!$HC$15:$HL$15,'Ciclo Semaforico'!CC$30,S!$HC73:$HL73)+SUMIF(N!$HC$15:$HL$15,'Ciclo Semaforico'!CC$30,N!$HC73:$HL73)+SUMIF(E!$HC$15:$HL$15,'Ciclo Semaforico'!CC$30,E!$HC73:$HL73)+SUMIF(O!$HC$15:$HL$15,'Ciclo Semaforico'!CC$30,O!$HC73:$HL73))*CC$31))</f>
        <v>0</v>
      </c>
      <c r="CD98" s="245">
        <f>IF(CD$32="",IF(CD$31="",(SUMIF(S!$HC$15:$HL$15,'Ciclo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Semaforico'!CD$30,O!$HC73:$HL73))*CD$31),(SUMIF(S!$HC$15:$HL$15,'Ciclo Semaforico'!CD$32,S!$HC73:$HL73)+SUMIF(N!$HC$15:$HL$15,'Ciclo Semaforico'!CD$32,N!$HC73:$HL73)+SUMIF(E!$HC$15:$HL$15,'Ciclo Semaforico'!CD$32,E!$HC73:$HL73)+SUMIF(O!$HC$15:$HL$15,'Ciclo Semaforico'!CD$32,O!$HC73:$HL73))-IF(CD$31="",(SUMIF(S!$HC$15:$HL$15,'Ciclo Semaforico'!CD$30,S!$HC73:$HL73)+SUMIF(N!$HC$15:$HL$15,'Ciclo Semaforico'!CD$30,N!$HC73:$HL73)+SUMIF(E!$HC$15:$HL$15,'Ciclo Semaforico'!CD$30,E!$HC73:$HL73)+SUMIF(O!$HC$15:$HL$15,'Ciclo Semaforico'!CD$30,O!$HC73:$HL73)),(SUMIF(S!$HC$15:$HL$15,'Ciclo Semaforico'!CD$30,S!$HC73:$HL73)+SUMIF(N!$HC$15:$HL$15,'Ciclo Semaforico'!CD$30,N!$HC73:$HL73)+SUMIF(E!$HC$15:$HL$15,'Ciclo Semaforico'!CD$30,E!$HC73:$HL73)+SUMIF(O!$HC$15:$HL$15,'Ciclo Semaforico'!CD$30,O!$HC73:$HL73))*CD$31))</f>
        <v>0</v>
      </c>
      <c r="CE98" s="245">
        <f>IF(CE$32="",IF(CE$31="",(SUMIF(S!$HC$15:$HL$15,'Ciclo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Semaforico'!CE$30,O!$HC73:$HL73))*CE$31),(SUMIF(S!$HC$15:$HL$15,'Ciclo Semaforico'!CE$32,S!$HC73:$HL73)+SUMIF(N!$HC$15:$HL$15,'Ciclo Semaforico'!CE$32,N!$HC73:$HL73)+SUMIF(E!$HC$15:$HL$15,'Ciclo Semaforico'!CE$32,E!$HC73:$HL73)+SUMIF(O!$HC$15:$HL$15,'Ciclo Semaforico'!CE$32,O!$HC73:$HL73))-IF(CE$31="",(SUMIF(S!$HC$15:$HL$15,'Ciclo Semaforico'!CE$30,S!$HC73:$HL73)+SUMIF(N!$HC$15:$HL$15,'Ciclo Semaforico'!CE$30,N!$HC73:$HL73)+SUMIF(E!$HC$15:$HL$15,'Ciclo Semaforico'!CE$30,E!$HC73:$HL73)+SUMIF(O!$HC$15:$HL$15,'Ciclo Semaforico'!CE$30,O!$HC73:$HL73)),(SUMIF(S!$HC$15:$HL$15,'Ciclo Semaforico'!CE$30,S!$HC73:$HL73)+SUMIF(N!$HC$15:$HL$15,'Ciclo Semaforico'!CE$30,N!$HC73:$HL73)+SUMIF(E!$HC$15:$HL$15,'Ciclo Semaforico'!CE$30,E!$HC73:$HL73)+SUMIF(O!$HC$15:$HL$15,'Ciclo Semaforico'!CE$30,O!$HC73:$HL73))*CE$31))</f>
        <v>0</v>
      </c>
      <c r="CF98" s="245">
        <f>IF(CF$32="",IF(CF$31="",(SUMIF(S!$HC$15:$HL$15,'Ciclo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Semaforico'!CF$30,O!$HC73:$HL73))*CF$31),(SUMIF(S!$HC$15:$HL$15,'Ciclo Semaforico'!CF$32,S!$HC73:$HL73)+SUMIF(N!$HC$15:$HL$15,'Ciclo Semaforico'!CF$32,N!$HC73:$HL73)+SUMIF(E!$HC$15:$HL$15,'Ciclo Semaforico'!CF$32,E!$HC73:$HL73)+SUMIF(O!$HC$15:$HL$15,'Ciclo Semaforico'!CF$32,O!$HC73:$HL73))-IF(CF$31="",(SUMIF(S!$HC$15:$HL$15,'Ciclo Semaforico'!CF$30,S!$HC73:$HL73)+SUMIF(N!$HC$15:$HL$15,'Ciclo Semaforico'!CF$30,N!$HC73:$HL73)+SUMIF(E!$HC$15:$HL$15,'Ciclo Semaforico'!CF$30,E!$HC73:$HL73)+SUMIF(O!$HC$15:$HL$15,'Ciclo Semaforico'!CF$30,O!$HC73:$HL73)),(SUMIF(S!$HC$15:$HL$15,'Ciclo Semaforico'!CF$30,S!$HC73:$HL73)+SUMIF(N!$HC$15:$HL$15,'Ciclo Semaforico'!CF$30,N!$HC73:$HL73)+SUMIF(E!$HC$15:$HL$15,'Ciclo Semaforico'!CF$30,E!$HC73:$HL73)+SUMIF(O!$HC$15:$HL$15,'Ciclo Semaforico'!CF$30,O!$HC73:$HL73))*CF$31))</f>
        <v>0</v>
      </c>
      <c r="CG98" s="245">
        <f>IF(CG$32="",IF(CG$31="",(SUMIF(S!$HC$15:$HL$15,'Ciclo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Semaforico'!CG$30,O!$HC73:$HL73))*CG$31),(SUMIF(S!$HC$15:$HL$15,'Ciclo Semaforico'!CG$32,S!$HC73:$HL73)+SUMIF(N!$HC$15:$HL$15,'Ciclo Semaforico'!CG$32,N!$HC73:$HL73)+SUMIF(E!$HC$15:$HL$15,'Ciclo Semaforico'!CG$32,E!$HC73:$HL73)+SUMIF(O!$HC$15:$HL$15,'Ciclo Semaforico'!CG$32,O!$HC73:$HL73))-IF(CG$31="",(SUMIF(S!$HC$15:$HL$15,'Ciclo Semaforico'!CG$30,S!$HC73:$HL73)+SUMIF(N!$HC$15:$HL$15,'Ciclo Semaforico'!CG$30,N!$HC73:$HL73)+SUMIF(E!$HC$15:$HL$15,'Ciclo Semaforico'!CG$30,E!$HC73:$HL73)+SUMIF(O!$HC$15:$HL$15,'Ciclo Semaforico'!CG$30,O!$HC73:$HL73)),(SUMIF(S!$HC$15:$HL$15,'Ciclo Semaforico'!CG$30,S!$HC73:$HL73)+SUMIF(N!$HC$15:$HL$15,'Ciclo Semaforico'!CG$30,N!$HC73:$HL73)+SUMIF(E!$HC$15:$HL$15,'Ciclo Semaforico'!CG$30,E!$HC73:$HL73)+SUMIF(O!$HC$15:$HL$15,'Ciclo Semaforico'!CG$30,O!$HC73:$HL73))*CG$31))</f>
        <v>0</v>
      </c>
      <c r="CH98" s="246">
        <f>IF(CH$32="",IF(CH$31="",(SUMIF(S!$HC$15:$HL$15,'Ciclo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Semaforico'!CH$30,O!$HC73:$HL73))*CH$31),(SUMIF(S!$HC$15:$HL$15,'Ciclo Semaforico'!CH$32,S!$HC73:$HL73)+SUMIF(N!$HC$15:$HL$15,'Ciclo Semaforico'!CH$32,N!$HC73:$HL73)+SUMIF(E!$HC$15:$HL$15,'Ciclo Semaforico'!CH$32,E!$HC73:$HL73)+SUMIF(O!$HC$15:$HL$15,'Ciclo Semaforico'!CH$32,O!$HC73:$HL73))-IF(CH$31="",(SUMIF(S!$HC$15:$HL$15,'Ciclo Semaforico'!CH$30,S!$HC73:$HL73)+SUMIF(N!$HC$15:$HL$15,'Ciclo Semaforico'!CH$30,N!$HC73:$HL73)+SUMIF(E!$HC$15:$HL$15,'Ciclo Semaforico'!CH$30,E!$HC73:$HL73)+SUMIF(O!$HC$15:$HL$15,'Ciclo Semaforico'!CH$30,O!$HC73:$HL73)),(SUMIF(S!$HC$15:$HL$15,'Ciclo Semaforico'!CH$30,S!$HC73:$HL73)+SUMIF(N!$HC$15:$HL$15,'Ciclo Semaforico'!CH$30,N!$HC73:$HL73)+SUMIF(E!$HC$15:$HL$15,'Ciclo Semaforico'!CH$30,E!$HC73:$HL73)+SUMIF(O!$HC$15:$HL$15,'Ciclo Semaforico'!CH$30,O!$HC73:$HL73))*CH$31))</f>
        <v>0</v>
      </c>
      <c r="CI98" s="244">
        <f t="shared" si="208"/>
        <v>0</v>
      </c>
      <c r="CJ98" s="245">
        <f t="shared" si="209"/>
        <v>0</v>
      </c>
      <c r="CK98" s="245">
        <f t="shared" si="210"/>
        <v>0</v>
      </c>
      <c r="CL98" s="245">
        <f t="shared" si="211"/>
        <v>0</v>
      </c>
      <c r="CM98" s="245" t="e">
        <f t="shared" si="212"/>
        <v>#REF!</v>
      </c>
      <c r="CN98" s="245">
        <f t="shared" si="213"/>
        <v>0</v>
      </c>
      <c r="CO98" s="245">
        <f t="shared" si="214"/>
        <v>0</v>
      </c>
      <c r="CP98" s="245">
        <f t="shared" si="215"/>
        <v>0</v>
      </c>
      <c r="CQ98" s="245">
        <f t="shared" si="216"/>
        <v>0</v>
      </c>
      <c r="CR98" s="245">
        <f t="shared" si="217"/>
        <v>0</v>
      </c>
      <c r="CS98" s="245">
        <f t="shared" si="218"/>
        <v>0</v>
      </c>
      <c r="CT98" s="246">
        <f t="shared" si="219"/>
        <v>0</v>
      </c>
      <c r="CU98" s="244">
        <f t="shared" si="220"/>
        <v>0</v>
      </c>
      <c r="CV98" s="245">
        <f t="shared" si="221"/>
        <v>0</v>
      </c>
      <c r="CW98" s="245">
        <f t="shared" si="222"/>
        <v>0</v>
      </c>
      <c r="CX98" s="245">
        <f t="shared" si="223"/>
        <v>0</v>
      </c>
      <c r="CY98" s="245">
        <f t="shared" si="224"/>
        <v>0</v>
      </c>
      <c r="CZ98" s="245">
        <f t="shared" si="225"/>
        <v>0</v>
      </c>
      <c r="DA98" s="245">
        <f t="shared" si="226"/>
        <v>0</v>
      </c>
      <c r="DB98" s="245">
        <f t="shared" si="227"/>
        <v>0</v>
      </c>
      <c r="DC98" s="245">
        <f t="shared" si="228"/>
        <v>0</v>
      </c>
      <c r="DD98" s="245">
        <f t="shared" si="229"/>
        <v>0</v>
      </c>
      <c r="DE98" s="245">
        <f t="shared" si="230"/>
        <v>0</v>
      </c>
      <c r="DF98" s="246">
        <f t="shared" si="231"/>
        <v>0</v>
      </c>
      <c r="DG98" s="244" t="e">
        <f t="shared" si="232"/>
        <v>#REF!</v>
      </c>
      <c r="DH98" s="245" t="e">
        <f t="shared" si="233"/>
        <v>#REF!</v>
      </c>
      <c r="DI98" s="245" t="e">
        <f t="shared" si="234"/>
        <v>#REF!</v>
      </c>
      <c r="DJ98" s="245" t="e">
        <f t="shared" si="235"/>
        <v>#REF!</v>
      </c>
      <c r="DK98" s="245" t="e">
        <f t="shared" si="236"/>
        <v>#REF!</v>
      </c>
      <c r="DL98" s="245" t="e">
        <f t="shared" si="237"/>
        <v>#REF!</v>
      </c>
      <c r="DM98" s="245">
        <f t="shared" si="238"/>
        <v>0</v>
      </c>
      <c r="DN98" s="245">
        <f t="shared" si="239"/>
        <v>0</v>
      </c>
      <c r="DO98" s="245">
        <f t="shared" si="240"/>
        <v>0</v>
      </c>
      <c r="DP98" s="245">
        <f t="shared" si="241"/>
        <v>0</v>
      </c>
      <c r="DQ98" s="245">
        <f t="shared" si="242"/>
        <v>0</v>
      </c>
      <c r="DR98" s="246">
        <f t="shared" si="243"/>
        <v>0</v>
      </c>
      <c r="DS98" s="244">
        <f t="shared" si="244"/>
        <v>0</v>
      </c>
      <c r="DT98" s="245">
        <f t="shared" si="245"/>
        <v>0</v>
      </c>
      <c r="DU98" s="245">
        <f t="shared" si="246"/>
        <v>0</v>
      </c>
      <c r="DV98" s="245">
        <f t="shared" si="247"/>
        <v>0</v>
      </c>
      <c r="DW98" s="245">
        <f t="shared" si="248"/>
        <v>0</v>
      </c>
      <c r="DX98" s="245">
        <f t="shared" si="249"/>
        <v>0</v>
      </c>
      <c r="DY98" s="245">
        <f t="shared" si="250"/>
        <v>0</v>
      </c>
      <c r="DZ98" s="245">
        <f t="shared" si="251"/>
        <v>0</v>
      </c>
      <c r="EA98" s="245">
        <f t="shared" si="252"/>
        <v>0</v>
      </c>
      <c r="EB98" s="245">
        <f t="shared" si="253"/>
        <v>0</v>
      </c>
      <c r="EC98" s="245">
        <f t="shared" si="254"/>
        <v>0</v>
      </c>
      <c r="ED98" s="246">
        <f t="shared" si="255"/>
        <v>0</v>
      </c>
      <c r="EE98" s="244">
        <f t="shared" si="256"/>
        <v>0</v>
      </c>
      <c r="EF98" s="245">
        <f t="shared" si="257"/>
        <v>0</v>
      </c>
      <c r="EG98" s="245">
        <f t="shared" si="258"/>
        <v>0</v>
      </c>
      <c r="EH98" s="245">
        <f t="shared" si="259"/>
        <v>0</v>
      </c>
      <c r="EI98" s="245">
        <f t="shared" si="260"/>
        <v>0</v>
      </c>
      <c r="EJ98" s="245">
        <f t="shared" si="261"/>
        <v>0</v>
      </c>
      <c r="EK98" s="245">
        <f t="shared" si="262"/>
        <v>0</v>
      </c>
      <c r="EL98" s="245">
        <f t="shared" si="263"/>
        <v>0</v>
      </c>
      <c r="EM98" s="245">
        <f t="shared" si="264"/>
        <v>0</v>
      </c>
      <c r="EN98" s="245">
        <f t="shared" si="265"/>
        <v>0</v>
      </c>
      <c r="EO98" s="245">
        <f t="shared" si="266"/>
        <v>0</v>
      </c>
      <c r="EP98" s="246">
        <f t="shared" si="267"/>
        <v>0</v>
      </c>
      <c r="EQ98" s="255">
        <f t="shared" si="268"/>
        <v>0</v>
      </c>
      <c r="ER98" s="256">
        <f t="shared" si="269"/>
        <v>0</v>
      </c>
      <c r="ES98" s="256">
        <f t="shared" si="270"/>
        <v>0</v>
      </c>
      <c r="ET98" s="256">
        <f t="shared" si="271"/>
        <v>0</v>
      </c>
      <c r="EU98" s="256" t="e">
        <f t="shared" si="272"/>
        <v>#REF!</v>
      </c>
      <c r="EV98" s="256">
        <f t="shared" si="273"/>
        <v>0</v>
      </c>
      <c r="EW98" s="256">
        <f t="shared" si="274"/>
        <v>0</v>
      </c>
      <c r="EX98" s="256" t="str">
        <f t="shared" si="275"/>
        <v/>
      </c>
      <c r="EY98" s="256" t="str">
        <f t="shared" si="276"/>
        <v/>
      </c>
      <c r="EZ98" s="256" t="str">
        <f t="shared" si="277"/>
        <v/>
      </c>
      <c r="FA98" s="256" t="str">
        <f t="shared" si="278"/>
        <v/>
      </c>
      <c r="FB98" s="257" t="str">
        <f t="shared" si="279"/>
        <v/>
      </c>
      <c r="FC98" s="255">
        <f t="shared" si="280"/>
        <v>0</v>
      </c>
      <c r="FD98" s="256" t="str">
        <f t="shared" si="281"/>
        <v/>
      </c>
      <c r="FE98" s="256" t="str">
        <f t="shared" si="282"/>
        <v/>
      </c>
      <c r="FF98" s="256" t="str">
        <f t="shared" si="283"/>
        <v/>
      </c>
      <c r="FG98" s="256" t="str">
        <f t="shared" si="284"/>
        <v/>
      </c>
      <c r="FH98" s="256" t="str">
        <f t="shared" si="285"/>
        <v/>
      </c>
      <c r="FI98" s="256" t="str">
        <f t="shared" si="286"/>
        <v/>
      </c>
      <c r="FJ98" s="256" t="str">
        <f t="shared" si="287"/>
        <v/>
      </c>
      <c r="FK98" s="256" t="str">
        <f t="shared" si="288"/>
        <v/>
      </c>
      <c r="FL98" s="256" t="str">
        <f t="shared" si="289"/>
        <v/>
      </c>
      <c r="FM98" s="256" t="str">
        <f t="shared" si="290"/>
        <v/>
      </c>
      <c r="FN98" s="257" t="str">
        <f t="shared" si="291"/>
        <v/>
      </c>
      <c r="FO98" s="255" t="e">
        <f t="shared" si="292"/>
        <v>#REF!</v>
      </c>
      <c r="FP98" s="256" t="e">
        <f t="shared" si="293"/>
        <v>#REF!</v>
      </c>
      <c r="FQ98" s="256" t="e">
        <f t="shared" si="294"/>
        <v>#REF!</v>
      </c>
      <c r="FR98" s="256" t="e">
        <f t="shared" si="295"/>
        <v>#REF!</v>
      </c>
      <c r="FS98" s="256" t="e">
        <f t="shared" si="296"/>
        <v>#REF!</v>
      </c>
      <c r="FT98" s="256" t="e">
        <f t="shared" si="297"/>
        <v>#REF!</v>
      </c>
      <c r="FU98" s="256" t="str">
        <f t="shared" si="298"/>
        <v/>
      </c>
      <c r="FV98" s="256" t="str">
        <f t="shared" si="299"/>
        <v/>
      </c>
      <c r="FW98" s="256" t="str">
        <f t="shared" si="300"/>
        <v/>
      </c>
      <c r="FX98" s="256" t="str">
        <f t="shared" si="301"/>
        <v/>
      </c>
      <c r="FY98" s="256" t="str">
        <f t="shared" si="302"/>
        <v/>
      </c>
      <c r="FZ98" s="257" t="str">
        <f t="shared" si="303"/>
        <v/>
      </c>
      <c r="GA98" s="255" t="str">
        <f t="shared" si="304"/>
        <v/>
      </c>
      <c r="GB98" s="256" t="str">
        <f t="shared" si="305"/>
        <v/>
      </c>
      <c r="GC98" s="256" t="str">
        <f t="shared" si="306"/>
        <v/>
      </c>
      <c r="GD98" s="256" t="str">
        <f t="shared" si="307"/>
        <v/>
      </c>
      <c r="GE98" s="256" t="str">
        <f t="shared" si="308"/>
        <v/>
      </c>
      <c r="GF98" s="256" t="str">
        <f t="shared" si="309"/>
        <v/>
      </c>
      <c r="GG98" s="256" t="str">
        <f t="shared" si="310"/>
        <v/>
      </c>
      <c r="GH98" s="256" t="str">
        <f t="shared" si="311"/>
        <v/>
      </c>
      <c r="GI98" s="256" t="str">
        <f t="shared" si="312"/>
        <v/>
      </c>
      <c r="GJ98" s="256" t="str">
        <f t="shared" si="313"/>
        <v/>
      </c>
      <c r="GK98" s="256" t="str">
        <f t="shared" si="314"/>
        <v/>
      </c>
      <c r="GL98" s="257" t="str">
        <f t="shared" si="315"/>
        <v/>
      </c>
      <c r="GM98" s="255" t="str">
        <f t="shared" si="316"/>
        <v/>
      </c>
      <c r="GN98" s="256" t="str">
        <f t="shared" si="317"/>
        <v/>
      </c>
      <c r="GO98" s="256" t="str">
        <f t="shared" si="318"/>
        <v/>
      </c>
      <c r="GP98" s="256" t="str">
        <f t="shared" si="319"/>
        <v/>
      </c>
      <c r="GQ98" s="256" t="str">
        <f t="shared" si="320"/>
        <v/>
      </c>
      <c r="GR98" s="256" t="str">
        <f t="shared" si="321"/>
        <v/>
      </c>
      <c r="GS98" s="256" t="str">
        <f t="shared" si="322"/>
        <v/>
      </c>
      <c r="GT98" s="256" t="str">
        <f t="shared" si="323"/>
        <v/>
      </c>
      <c r="GU98" s="256" t="str">
        <f t="shared" si="324"/>
        <v/>
      </c>
      <c r="GV98" s="256" t="str">
        <f t="shared" si="325"/>
        <v/>
      </c>
      <c r="GW98" s="256" t="str">
        <f t="shared" si="326"/>
        <v/>
      </c>
      <c r="GX98" s="257" t="str">
        <f t="shared" si="327"/>
        <v/>
      </c>
      <c r="GY98" s="252">
        <f t="shared" si="332"/>
        <v>0</v>
      </c>
      <c r="GZ98" s="253" t="e">
        <f t="shared" si="332"/>
        <v>#REF!</v>
      </c>
      <c r="HA98" s="253">
        <f t="shared" si="332"/>
        <v>0</v>
      </c>
      <c r="HB98" s="253">
        <f t="shared" si="332"/>
        <v>0</v>
      </c>
      <c r="HC98" s="253">
        <f t="shared" si="332"/>
        <v>0</v>
      </c>
      <c r="HD98" s="253">
        <f t="shared" si="332"/>
        <v>0</v>
      </c>
      <c r="HE98" s="253">
        <f t="shared" si="332"/>
        <v>0</v>
      </c>
      <c r="HF98" s="254">
        <f t="shared" si="332"/>
        <v>0</v>
      </c>
      <c r="HG98" s="252">
        <f t="shared" si="333"/>
        <v>0</v>
      </c>
      <c r="HH98" s="253">
        <f t="shared" si="333"/>
        <v>0</v>
      </c>
      <c r="HI98" s="253">
        <f t="shared" si="333"/>
        <v>0</v>
      </c>
      <c r="HJ98" s="253">
        <f t="shared" si="333"/>
        <v>0</v>
      </c>
      <c r="HK98" s="253">
        <f t="shared" si="333"/>
        <v>0</v>
      </c>
      <c r="HL98" s="253">
        <f t="shared" si="333"/>
        <v>0</v>
      </c>
      <c r="HM98" s="253">
        <f t="shared" si="333"/>
        <v>0</v>
      </c>
      <c r="HN98" s="254">
        <f t="shared" si="333"/>
        <v>0</v>
      </c>
      <c r="HO98" s="252" t="e">
        <f t="shared" si="334"/>
        <v>#REF!</v>
      </c>
      <c r="HP98" s="253" t="e">
        <f t="shared" si="334"/>
        <v>#REF!</v>
      </c>
      <c r="HQ98" s="253">
        <f t="shared" si="334"/>
        <v>0</v>
      </c>
      <c r="HR98" s="253">
        <f t="shared" si="334"/>
        <v>0</v>
      </c>
      <c r="HS98" s="253">
        <f t="shared" si="334"/>
        <v>0</v>
      </c>
      <c r="HT98" s="253">
        <f t="shared" si="334"/>
        <v>0</v>
      </c>
      <c r="HU98" s="253">
        <f t="shared" si="334"/>
        <v>0</v>
      </c>
      <c r="HV98" s="254">
        <f t="shared" si="334"/>
        <v>0</v>
      </c>
      <c r="HW98" s="252">
        <f t="shared" si="335"/>
        <v>0</v>
      </c>
      <c r="HX98" s="253">
        <f t="shared" si="335"/>
        <v>0</v>
      </c>
      <c r="HY98" s="253">
        <f t="shared" si="335"/>
        <v>0</v>
      </c>
      <c r="HZ98" s="253">
        <f t="shared" si="335"/>
        <v>0</v>
      </c>
      <c r="IA98" s="253">
        <f t="shared" si="335"/>
        <v>0</v>
      </c>
      <c r="IB98" s="253">
        <f t="shared" si="335"/>
        <v>0</v>
      </c>
      <c r="IC98" s="253">
        <f t="shared" si="335"/>
        <v>0</v>
      </c>
      <c r="ID98" s="254">
        <f t="shared" si="335"/>
        <v>0</v>
      </c>
      <c r="IE98" s="252">
        <f t="shared" si="336"/>
        <v>0</v>
      </c>
      <c r="IF98" s="253">
        <f t="shared" si="336"/>
        <v>0</v>
      </c>
      <c r="IG98" s="253">
        <f t="shared" si="336"/>
        <v>0</v>
      </c>
      <c r="IH98" s="253">
        <f t="shared" si="336"/>
        <v>0</v>
      </c>
      <c r="II98" s="253">
        <f t="shared" si="336"/>
        <v>0</v>
      </c>
      <c r="IJ98" s="253">
        <f t="shared" si="336"/>
        <v>0</v>
      </c>
      <c r="IK98" s="253">
        <f t="shared" si="336"/>
        <v>0</v>
      </c>
      <c r="IL98" s="254">
        <f t="shared" si="336"/>
        <v>0</v>
      </c>
      <c r="IM98" s="255" t="e">
        <f t="shared" si="203"/>
        <v>#REF!</v>
      </c>
      <c r="IN98" s="256">
        <f t="shared" si="204"/>
        <v>0</v>
      </c>
      <c r="IO98" s="256" t="e">
        <f t="shared" si="205"/>
        <v>#REF!</v>
      </c>
      <c r="IP98" s="256">
        <f t="shared" si="206"/>
        <v>0</v>
      </c>
      <c r="IQ98" s="257">
        <f t="shared" si="207"/>
        <v>0</v>
      </c>
      <c r="IR98" s="404" t="e">
        <f t="shared" si="195"/>
        <v>#REF!</v>
      </c>
      <c r="IS98" s="250">
        <f t="shared" si="202"/>
        <v>15</v>
      </c>
      <c r="IT98" s="258" t="e">
        <f t="shared" si="328"/>
        <v>#REF!</v>
      </c>
      <c r="IU98" s="664">
        <v>2400</v>
      </c>
      <c r="IV98" s="409">
        <v>4</v>
      </c>
      <c r="IW98" s="648" t="s">
        <v>236</v>
      </c>
      <c r="IX98" s="649" t="e">
        <f t="shared" si="196"/>
        <v>#REF!</v>
      </c>
      <c r="IY98" s="650" t="e">
        <f t="shared" si="329"/>
        <v>#REF!</v>
      </c>
      <c r="IZ98" s="651">
        <v>3</v>
      </c>
      <c r="JA98" s="652">
        <v>2</v>
      </c>
      <c r="JB98" s="650" t="e">
        <f t="shared" si="330"/>
        <v>#REF!</v>
      </c>
      <c r="JC98" s="651">
        <f t="shared" si="338"/>
        <v>3</v>
      </c>
      <c r="JD98" s="652">
        <f t="shared" si="338"/>
        <v>2</v>
      </c>
      <c r="JE98" s="653" t="e">
        <f t="shared" si="331"/>
        <v>#REF!</v>
      </c>
      <c r="JF98" s="654">
        <v>3</v>
      </c>
      <c r="JG98" s="652">
        <v>2</v>
      </c>
      <c r="JH98" s="653"/>
      <c r="JI98" s="654"/>
      <c r="JJ98" s="655"/>
      <c r="JK98" s="418"/>
      <c r="JL98" s="419"/>
      <c r="JM98" s="420"/>
      <c r="JN98" s="662">
        <v>1</v>
      </c>
      <c r="JO98" s="662">
        <v>1.4</v>
      </c>
      <c r="JP98" s="662">
        <v>1</v>
      </c>
      <c r="JQ98" s="662">
        <v>1</v>
      </c>
      <c r="JR98" s="663">
        <v>1</v>
      </c>
      <c r="JS98" s="658" t="e">
        <f t="shared" si="201"/>
        <v>#REF!</v>
      </c>
    </row>
    <row r="99" spans="25:279" ht="20.100000000000001" hidden="1" customHeight="1">
      <c r="Y99" s="380" t="e">
        <f>N!IK74</f>
        <v>#REF!</v>
      </c>
      <c r="Z99" s="377" t="s">
        <v>56</v>
      </c>
      <c r="AA99" s="244">
        <f>IF(AA$32="",IF(AA$31="",(SUMIF(S!$HC$15:$HL$15,'Ciclo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Semaforico'!AA$30,O!$HC74:$HL74))*AA$31),(SUMIF(S!$HC$15:$HL$15,'Ciclo Semaforico'!AA$32,S!$HC74:$HL74)+SUMIF(N!$HC$15:$HL$15,'Ciclo Semaforico'!AA$32,N!$HC74:$HL74)+SUMIF(E!$HC$15:$HL$15,'Ciclo Semaforico'!AA$32,E!$HC74:$HL74)+SUMIF(O!$HC$15:$HL$15,'Ciclo Semaforico'!AA$32,O!$HC74:$HL74))-IF(AA$31="",(SUMIF(S!$HC$15:$HL$15,'Ciclo Semaforico'!AA$30,S!$HC74:$HL74)+SUMIF(N!$HC$15:$HL$15,'Ciclo Semaforico'!AA$30,N!$HC74:$HL74)+SUMIF(E!$HC$15:$HL$15,'Ciclo Semaforico'!AA$30,E!$HC74:$HL74)+SUMIF(O!$HC$15:$HL$15,'Ciclo Semaforico'!AA$30,O!$HC74:$HL74)),(SUMIF(S!$HC$15:$HL$15,'Ciclo Semaforico'!AA$30,S!$HC74:$HL74)+SUMIF(N!$HC$15:$HL$15,'Ciclo Semaforico'!AA$30,N!$HC74:$HL74)+SUMIF(E!$HC$15:$HL$15,'Ciclo Semaforico'!AA$30,E!$HC74:$HL74)+SUMIF(O!$HC$15:$HL$15,'Ciclo Semaforico'!AA$30,O!$HC74:$HL74))*AA$31))</f>
        <v>0</v>
      </c>
      <c r="AB99" s="245">
        <f>IF(AB$32="",IF(AB$31="",(SUMIF(S!$HC$15:$HL$15,'Ciclo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Semaforico'!AB$30,O!$HC74:$HL74))*AB$31),(SUMIF(S!$HC$15:$HL$15,'Ciclo Semaforico'!AB$32,S!$HC74:$HL74)+SUMIF(N!$HC$15:$HL$15,'Ciclo Semaforico'!AB$32,N!$HC74:$HL74)+SUMIF(E!$HC$15:$HL$15,'Ciclo Semaforico'!AB$32,E!$HC74:$HL74)+SUMIF(O!$HC$15:$HL$15,'Ciclo Semaforico'!AB$32,O!$HC74:$HL74))-IF(AB$31="",(SUMIF(S!$HC$15:$HL$15,'Ciclo Semaforico'!AB$30,S!$HC74:$HL74)+SUMIF(N!$HC$15:$HL$15,'Ciclo Semaforico'!AB$30,N!$HC74:$HL74)+SUMIF(E!$HC$15:$HL$15,'Ciclo Semaforico'!AB$30,E!$HC74:$HL74)+SUMIF(O!$HC$15:$HL$15,'Ciclo Semaforico'!AB$30,O!$HC74:$HL74)),(SUMIF(S!$HC$15:$HL$15,'Ciclo Semaforico'!AB$30,S!$HC74:$HL74)+SUMIF(N!$HC$15:$HL$15,'Ciclo Semaforico'!AB$30,N!$HC74:$HL74)+SUMIF(E!$HC$15:$HL$15,'Ciclo Semaforico'!AB$30,E!$HC74:$HL74)+SUMIF(O!$HC$15:$HL$15,'Ciclo Semaforico'!AB$30,O!$HC74:$HL74))*AB$31))</f>
        <v>0</v>
      </c>
      <c r="AC99" s="245">
        <f>IF(AC$32="",IF(AC$31="",(SUMIF(S!$HC$15:$HL$15,'Ciclo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Semaforico'!AC$30,O!$HC74:$HL74))*AC$31),(SUMIF(S!$HC$15:$HL$15,'Ciclo Semaforico'!AC$32,S!$HC74:$HL74)+SUMIF(N!$HC$15:$HL$15,'Ciclo Semaforico'!AC$32,N!$HC74:$HL74)+SUMIF(E!$HC$15:$HL$15,'Ciclo Semaforico'!AC$32,E!$HC74:$HL74)+SUMIF(O!$HC$15:$HL$15,'Ciclo Semaforico'!AC$32,O!$HC74:$HL74))-IF(AC$31="",(SUMIF(S!$HC$15:$HL$15,'Ciclo Semaforico'!AC$30,S!$HC74:$HL74)+SUMIF(N!$HC$15:$HL$15,'Ciclo Semaforico'!AC$30,N!$HC74:$HL74)+SUMIF(E!$HC$15:$HL$15,'Ciclo Semaforico'!AC$30,E!$HC74:$HL74)+SUMIF(O!$HC$15:$HL$15,'Ciclo Semaforico'!AC$30,O!$HC74:$HL74)),(SUMIF(S!$HC$15:$HL$15,'Ciclo Semaforico'!AC$30,S!$HC74:$HL74)+SUMIF(N!$HC$15:$HL$15,'Ciclo Semaforico'!AC$30,N!$HC74:$HL74)+SUMIF(E!$HC$15:$HL$15,'Ciclo Semaforico'!AC$30,E!$HC74:$HL74)+SUMIF(O!$HC$15:$HL$15,'Ciclo Semaforico'!AC$30,O!$HC74:$HL74))*AC$31))</f>
        <v>0</v>
      </c>
      <c r="AD99" s="245">
        <f>IF(AD$32="",IF(AD$31="",(SUMIF(S!$HC$15:$HL$15,'Ciclo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Semaforico'!AD$30,O!$HC74:$HL74))*AD$31),(SUMIF(S!$HC$15:$HL$15,'Ciclo Semaforico'!AD$32,S!$HC74:$HL74)+SUMIF(N!$HC$15:$HL$15,'Ciclo Semaforico'!AD$32,N!$HC74:$HL74)+SUMIF(E!$HC$15:$HL$15,'Ciclo Semaforico'!AD$32,E!$HC74:$HL74)+SUMIF(O!$HC$15:$HL$15,'Ciclo Semaforico'!AD$32,O!$HC74:$HL74))-IF(AD$31="",(SUMIF(S!$HC$15:$HL$15,'Ciclo Semaforico'!AD$30,S!$HC74:$HL74)+SUMIF(N!$HC$15:$HL$15,'Ciclo Semaforico'!AD$30,N!$HC74:$HL74)+SUMIF(E!$HC$15:$HL$15,'Ciclo Semaforico'!AD$30,E!$HC74:$HL74)+SUMIF(O!$HC$15:$HL$15,'Ciclo Semaforico'!AD$30,O!$HC74:$HL74)),(SUMIF(S!$HC$15:$HL$15,'Ciclo Semaforico'!AD$30,S!$HC74:$HL74)+SUMIF(N!$HC$15:$HL$15,'Ciclo Semaforico'!AD$30,N!$HC74:$HL74)+SUMIF(E!$HC$15:$HL$15,'Ciclo Semaforico'!AD$30,E!$HC74:$HL74)+SUMIF(O!$HC$15:$HL$15,'Ciclo Semaforico'!AD$30,O!$HC74:$HL74))*AD$31))</f>
        <v>0</v>
      </c>
      <c r="AE99" s="245" t="e">
        <f>IF(AE$32="",IF(AE$31="",(SUMIF(S!$HC$15:$HL$15,'Ciclo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Semaforico'!AE$30,O!$HC74:$HL74))*AE$31),(SUMIF(S!$HC$15:$HL$15,'Ciclo Semaforico'!AE$32,S!$HC74:$HL74)+SUMIF(N!$HC$15:$HL$15,'Ciclo Semaforico'!AE$32,N!$HC74:$HL74)+SUMIF(E!$HC$15:$HL$15,'Ciclo Semaforico'!AE$32,E!$HC74:$HL74)+SUMIF(O!$HC$15:$HL$15,'Ciclo Semaforico'!AE$32,O!$HC74:$HL74))-IF(AE$31="",(SUMIF(S!$HC$15:$HL$15,'Ciclo Semaforico'!AE$30,S!$HC74:$HL74)+SUMIF(N!$HC$15:$HL$15,'Ciclo Semaforico'!AE$30,N!$HC74:$HL74)+SUMIF(E!$HC$15:$HL$15,'Ciclo Semaforico'!AE$30,E!$HC74:$HL74)+SUMIF(O!$HC$15:$HL$15,'Ciclo Semaforico'!AE$30,O!$HC74:$HL74)),(SUMIF(S!$HC$15:$HL$15,'Ciclo Semaforico'!AE$30,S!$HC74:$HL74)+SUMIF(N!$HC$15:$HL$15,'Ciclo Semaforico'!AE$30,N!$HC74:$HL74)+SUMIF(E!$HC$15:$HL$15,'Ciclo Semaforico'!AE$30,E!$HC74:$HL74)+SUMIF(O!$HC$15:$HL$15,'Ciclo Semaforico'!AE$30,O!$HC74:$HL74))*AE$31))</f>
        <v>#REF!</v>
      </c>
      <c r="AF99" s="245">
        <f>IF(AF$32="",IF(AF$31="",(SUMIF(S!$HC$15:$HL$15,'Ciclo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Semaforico'!AF$30,O!$HC74:$HL74))*AF$31),(SUMIF(S!$HC$15:$HL$15,'Ciclo Semaforico'!AF$32,S!$HC74:$HL74)+SUMIF(N!$HC$15:$HL$15,'Ciclo Semaforico'!AF$32,N!$HC74:$HL74)+SUMIF(E!$HC$15:$HL$15,'Ciclo Semaforico'!AF$32,E!$HC74:$HL74)+SUMIF(O!$HC$15:$HL$15,'Ciclo Semaforico'!AF$32,O!$HC74:$HL74))-IF(AF$31="",(SUMIF(S!$HC$15:$HL$15,'Ciclo Semaforico'!AF$30,S!$HC74:$HL74)+SUMIF(N!$HC$15:$HL$15,'Ciclo Semaforico'!AF$30,N!$HC74:$HL74)+SUMIF(E!$HC$15:$HL$15,'Ciclo Semaforico'!AF$30,E!$HC74:$HL74)+SUMIF(O!$HC$15:$HL$15,'Ciclo Semaforico'!AF$30,O!$HC74:$HL74)),(SUMIF(S!$HC$15:$HL$15,'Ciclo Semaforico'!AF$30,S!$HC74:$HL74)+SUMIF(N!$HC$15:$HL$15,'Ciclo Semaforico'!AF$30,N!$HC74:$HL74)+SUMIF(E!$HC$15:$HL$15,'Ciclo Semaforico'!AF$30,E!$HC74:$HL74)+SUMIF(O!$HC$15:$HL$15,'Ciclo Semaforico'!AF$30,O!$HC74:$HL74))*AF$31))</f>
        <v>0</v>
      </c>
      <c r="AG99" s="245">
        <f>IF(AG$32="",IF(AG$31="",(SUMIF(S!$HC$15:$HL$15,'Ciclo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Semaforico'!AG$30,O!$HC74:$HL74))*AG$31),(SUMIF(S!$HC$15:$HL$15,'Ciclo Semaforico'!AG$32,S!$HC74:$HL74)+SUMIF(N!$HC$15:$HL$15,'Ciclo Semaforico'!AG$32,N!$HC74:$HL74)+SUMIF(E!$HC$15:$HL$15,'Ciclo Semaforico'!AG$32,E!$HC74:$HL74)+SUMIF(O!$HC$15:$HL$15,'Ciclo Semaforico'!AG$32,O!$HC74:$HL74))-IF(AG$31="",(SUMIF(S!$HC$15:$HL$15,'Ciclo Semaforico'!AG$30,S!$HC74:$HL74)+SUMIF(N!$HC$15:$HL$15,'Ciclo Semaforico'!AG$30,N!$HC74:$HL74)+SUMIF(E!$HC$15:$HL$15,'Ciclo Semaforico'!AG$30,E!$HC74:$HL74)+SUMIF(O!$HC$15:$HL$15,'Ciclo Semaforico'!AG$30,O!$HC74:$HL74)),(SUMIF(S!$HC$15:$HL$15,'Ciclo Semaforico'!AG$30,S!$HC74:$HL74)+SUMIF(N!$HC$15:$HL$15,'Ciclo Semaforico'!AG$30,N!$HC74:$HL74)+SUMIF(E!$HC$15:$HL$15,'Ciclo Semaforico'!AG$30,E!$HC74:$HL74)+SUMIF(O!$HC$15:$HL$15,'Ciclo Semaforico'!AG$30,O!$HC74:$HL74))*AG$31))</f>
        <v>0</v>
      </c>
      <c r="AH99" s="245">
        <f>IF(AH$32="",IF(AH$31="",(SUMIF(S!$HC$15:$HL$15,'Ciclo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Semaforico'!AH$30,O!$HC74:$HL74))*AH$31),(SUMIF(S!$HC$15:$HL$15,'Ciclo Semaforico'!AH$32,S!$HC74:$HL74)+SUMIF(N!$HC$15:$HL$15,'Ciclo Semaforico'!AH$32,N!$HC74:$HL74)+SUMIF(E!$HC$15:$HL$15,'Ciclo Semaforico'!AH$32,E!$HC74:$HL74)+SUMIF(O!$HC$15:$HL$15,'Ciclo Semaforico'!AH$32,O!$HC74:$HL74))-IF(AH$31="",(SUMIF(S!$HC$15:$HL$15,'Ciclo Semaforico'!AH$30,S!$HC74:$HL74)+SUMIF(N!$HC$15:$HL$15,'Ciclo Semaforico'!AH$30,N!$HC74:$HL74)+SUMIF(E!$HC$15:$HL$15,'Ciclo Semaforico'!AH$30,E!$HC74:$HL74)+SUMIF(O!$HC$15:$HL$15,'Ciclo Semaforico'!AH$30,O!$HC74:$HL74)),(SUMIF(S!$HC$15:$HL$15,'Ciclo Semaforico'!AH$30,S!$HC74:$HL74)+SUMIF(N!$HC$15:$HL$15,'Ciclo Semaforico'!AH$30,N!$HC74:$HL74)+SUMIF(E!$HC$15:$HL$15,'Ciclo Semaforico'!AH$30,E!$HC74:$HL74)+SUMIF(O!$HC$15:$HL$15,'Ciclo Semaforico'!AH$30,O!$HC74:$HL74))*AH$31))</f>
        <v>0</v>
      </c>
      <c r="AI99" s="245">
        <f>IF(AI$32="",IF(AI$31="",(SUMIF(S!$HC$15:$HL$15,'Ciclo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Semaforico'!AI$30,O!$HC74:$HL74))*AI$31),(SUMIF(S!$HC$15:$HL$15,'Ciclo Semaforico'!AI$32,S!$HC74:$HL74)+SUMIF(N!$HC$15:$HL$15,'Ciclo Semaforico'!AI$32,N!$HC74:$HL74)+SUMIF(E!$HC$15:$HL$15,'Ciclo Semaforico'!AI$32,E!$HC74:$HL74)+SUMIF(O!$HC$15:$HL$15,'Ciclo Semaforico'!AI$32,O!$HC74:$HL74))-IF(AI$31="",(SUMIF(S!$HC$15:$HL$15,'Ciclo Semaforico'!AI$30,S!$HC74:$HL74)+SUMIF(N!$HC$15:$HL$15,'Ciclo Semaforico'!AI$30,N!$HC74:$HL74)+SUMIF(E!$HC$15:$HL$15,'Ciclo Semaforico'!AI$30,E!$HC74:$HL74)+SUMIF(O!$HC$15:$HL$15,'Ciclo Semaforico'!AI$30,O!$HC74:$HL74)),(SUMIF(S!$HC$15:$HL$15,'Ciclo Semaforico'!AI$30,S!$HC74:$HL74)+SUMIF(N!$HC$15:$HL$15,'Ciclo Semaforico'!AI$30,N!$HC74:$HL74)+SUMIF(E!$HC$15:$HL$15,'Ciclo Semaforico'!AI$30,E!$HC74:$HL74)+SUMIF(O!$HC$15:$HL$15,'Ciclo Semaforico'!AI$30,O!$HC74:$HL74))*AI$31))</f>
        <v>0</v>
      </c>
      <c r="AJ99" s="245">
        <f>IF(AJ$32="",IF(AJ$31="",(SUMIF(S!$HC$15:$HL$15,'Ciclo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Semaforico'!AJ$30,O!$HC74:$HL74))*AJ$31),(SUMIF(S!$HC$15:$HL$15,'Ciclo Semaforico'!AJ$32,S!$HC74:$HL74)+SUMIF(N!$HC$15:$HL$15,'Ciclo Semaforico'!AJ$32,N!$HC74:$HL74)+SUMIF(E!$HC$15:$HL$15,'Ciclo Semaforico'!AJ$32,E!$HC74:$HL74)+SUMIF(O!$HC$15:$HL$15,'Ciclo Semaforico'!AJ$32,O!$HC74:$HL74))-IF(AJ$31="",(SUMIF(S!$HC$15:$HL$15,'Ciclo Semaforico'!AJ$30,S!$HC74:$HL74)+SUMIF(N!$HC$15:$HL$15,'Ciclo Semaforico'!AJ$30,N!$HC74:$HL74)+SUMIF(E!$HC$15:$HL$15,'Ciclo Semaforico'!AJ$30,E!$HC74:$HL74)+SUMIF(O!$HC$15:$HL$15,'Ciclo Semaforico'!AJ$30,O!$HC74:$HL74)),(SUMIF(S!$HC$15:$HL$15,'Ciclo Semaforico'!AJ$30,S!$HC74:$HL74)+SUMIF(N!$HC$15:$HL$15,'Ciclo Semaforico'!AJ$30,N!$HC74:$HL74)+SUMIF(E!$HC$15:$HL$15,'Ciclo Semaforico'!AJ$30,E!$HC74:$HL74)+SUMIF(O!$HC$15:$HL$15,'Ciclo Semaforico'!AJ$30,O!$HC74:$HL74))*AJ$31))</f>
        <v>0</v>
      </c>
      <c r="AK99" s="245">
        <f>IF(AK$32="",IF(AK$31="",(SUMIF(S!$HC$15:$HL$15,'Ciclo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Semaforico'!AK$30,O!$HC74:$HL74))*AK$31),(SUMIF(S!$HC$15:$HL$15,'Ciclo Semaforico'!AK$32,S!$HC74:$HL74)+SUMIF(N!$HC$15:$HL$15,'Ciclo Semaforico'!AK$32,N!$HC74:$HL74)+SUMIF(E!$HC$15:$HL$15,'Ciclo Semaforico'!AK$32,E!$HC74:$HL74)+SUMIF(O!$HC$15:$HL$15,'Ciclo Semaforico'!AK$32,O!$HC74:$HL74))-IF(AK$31="",(SUMIF(S!$HC$15:$HL$15,'Ciclo Semaforico'!AK$30,S!$HC74:$HL74)+SUMIF(N!$HC$15:$HL$15,'Ciclo Semaforico'!AK$30,N!$HC74:$HL74)+SUMIF(E!$HC$15:$HL$15,'Ciclo Semaforico'!AK$30,E!$HC74:$HL74)+SUMIF(O!$HC$15:$HL$15,'Ciclo Semaforico'!AK$30,O!$HC74:$HL74)),(SUMIF(S!$HC$15:$HL$15,'Ciclo Semaforico'!AK$30,S!$HC74:$HL74)+SUMIF(N!$HC$15:$HL$15,'Ciclo Semaforico'!AK$30,N!$HC74:$HL74)+SUMIF(E!$HC$15:$HL$15,'Ciclo Semaforico'!AK$30,E!$HC74:$HL74)+SUMIF(O!$HC$15:$HL$15,'Ciclo Semaforico'!AK$30,O!$HC74:$HL74))*AK$31))</f>
        <v>0</v>
      </c>
      <c r="AL99" s="246">
        <f>IF(AL$32="",IF(AL$31="",(SUMIF(S!$HC$15:$HL$15,'Ciclo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Semaforico'!AL$30,O!$HC74:$HL74))*AL$31),(SUMIF(S!$HC$15:$HL$15,'Ciclo Semaforico'!AL$32,S!$HC74:$HL74)+SUMIF(N!$HC$15:$HL$15,'Ciclo Semaforico'!AL$32,N!$HC74:$HL74)+SUMIF(E!$HC$15:$HL$15,'Ciclo Semaforico'!AL$32,E!$HC74:$HL74)+SUMIF(O!$HC$15:$HL$15,'Ciclo Semaforico'!AL$32,O!$HC74:$HL74))-IF(AL$31="",(SUMIF(S!$HC$15:$HL$15,'Ciclo Semaforico'!AL$30,S!$HC74:$HL74)+SUMIF(N!$HC$15:$HL$15,'Ciclo Semaforico'!AL$30,N!$HC74:$HL74)+SUMIF(E!$HC$15:$HL$15,'Ciclo Semaforico'!AL$30,E!$HC74:$HL74)+SUMIF(O!$HC$15:$HL$15,'Ciclo Semaforico'!AL$30,O!$HC74:$HL74)),(SUMIF(S!$HC$15:$HL$15,'Ciclo Semaforico'!AL$30,S!$HC74:$HL74)+SUMIF(N!$HC$15:$HL$15,'Ciclo Semaforico'!AL$30,N!$HC74:$HL74)+SUMIF(E!$HC$15:$HL$15,'Ciclo Semaforico'!AL$30,E!$HC74:$HL74)+SUMIF(O!$HC$15:$HL$15,'Ciclo Semaforico'!AL$30,O!$HC74:$HL74))*AL$31))</f>
        <v>0</v>
      </c>
      <c r="AM99" s="244">
        <f>IF(AM$32="",IF(AM$31="",(SUMIF(S!$HC$15:$HL$15,'Ciclo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Semaforico'!AM$30,O!$HC74:$HL74))*AM$31),(SUMIF(S!$HC$15:$HL$15,'Ciclo Semaforico'!AM$32,S!$HC74:$HL74)+SUMIF(N!$HC$15:$HL$15,'Ciclo Semaforico'!AM$32,N!$HC74:$HL74)+SUMIF(E!$HC$15:$HL$15,'Ciclo Semaforico'!AM$32,E!$HC74:$HL74)+SUMIF(O!$HC$15:$HL$15,'Ciclo Semaforico'!AM$32,O!$HC74:$HL74))-IF(AM$31="",(SUMIF(S!$HC$15:$HL$15,'Ciclo Semaforico'!AM$30,S!$HC74:$HL74)+SUMIF(N!$HC$15:$HL$15,'Ciclo Semaforico'!AM$30,N!$HC74:$HL74)+SUMIF(E!$HC$15:$HL$15,'Ciclo Semaforico'!AM$30,E!$HC74:$HL74)+SUMIF(O!$HC$15:$HL$15,'Ciclo Semaforico'!AM$30,O!$HC74:$HL74)),(SUMIF(S!$HC$15:$HL$15,'Ciclo Semaforico'!AM$30,S!$HC74:$HL74)+SUMIF(N!$HC$15:$HL$15,'Ciclo Semaforico'!AM$30,N!$HC74:$HL74)+SUMIF(E!$HC$15:$HL$15,'Ciclo Semaforico'!AM$30,E!$HC74:$HL74)+SUMIF(O!$HC$15:$HL$15,'Ciclo Semaforico'!AM$30,O!$HC74:$HL74))*AM$31))</f>
        <v>0</v>
      </c>
      <c r="AN99" s="245">
        <f>IF(AN$32="",IF(AN$31="",(SUMIF(S!$HC$15:$HL$15,'Ciclo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Semaforico'!AN$30,O!$HC74:$HL74))*AN$31),(SUMIF(S!$HC$15:$HL$15,'Ciclo Semaforico'!AN$32,S!$HC74:$HL74)+SUMIF(N!$HC$15:$HL$15,'Ciclo Semaforico'!AN$32,N!$HC74:$HL74)+SUMIF(E!$HC$15:$HL$15,'Ciclo Semaforico'!AN$32,E!$HC74:$HL74)+SUMIF(O!$HC$15:$HL$15,'Ciclo Semaforico'!AN$32,O!$HC74:$HL74))-IF(AN$31="",(SUMIF(S!$HC$15:$HL$15,'Ciclo Semaforico'!AN$30,S!$HC74:$HL74)+SUMIF(N!$HC$15:$HL$15,'Ciclo Semaforico'!AN$30,N!$HC74:$HL74)+SUMIF(E!$HC$15:$HL$15,'Ciclo Semaforico'!AN$30,E!$HC74:$HL74)+SUMIF(O!$HC$15:$HL$15,'Ciclo Semaforico'!AN$30,O!$HC74:$HL74)),(SUMIF(S!$HC$15:$HL$15,'Ciclo Semaforico'!AN$30,S!$HC74:$HL74)+SUMIF(N!$HC$15:$HL$15,'Ciclo Semaforico'!AN$30,N!$HC74:$HL74)+SUMIF(E!$HC$15:$HL$15,'Ciclo Semaforico'!AN$30,E!$HC74:$HL74)+SUMIF(O!$HC$15:$HL$15,'Ciclo Semaforico'!AN$30,O!$HC74:$HL74))*AN$31))</f>
        <v>0</v>
      </c>
      <c r="AO99" s="245">
        <f>IF(AO$32="",IF(AO$31="",(SUMIF(S!$HC$15:$HL$15,'Ciclo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Semaforico'!AO$30,O!$HC74:$HL74))*AO$31),(SUMIF(S!$HC$15:$HL$15,'Ciclo Semaforico'!AO$32,S!$HC74:$HL74)+SUMIF(N!$HC$15:$HL$15,'Ciclo Semaforico'!AO$32,N!$HC74:$HL74)+SUMIF(E!$HC$15:$HL$15,'Ciclo Semaforico'!AO$32,E!$HC74:$HL74)+SUMIF(O!$HC$15:$HL$15,'Ciclo Semaforico'!AO$32,O!$HC74:$HL74))-IF(AO$31="",(SUMIF(S!$HC$15:$HL$15,'Ciclo Semaforico'!AO$30,S!$HC74:$HL74)+SUMIF(N!$HC$15:$HL$15,'Ciclo Semaforico'!AO$30,N!$HC74:$HL74)+SUMIF(E!$HC$15:$HL$15,'Ciclo Semaforico'!AO$30,E!$HC74:$HL74)+SUMIF(O!$HC$15:$HL$15,'Ciclo Semaforico'!AO$30,O!$HC74:$HL74)),(SUMIF(S!$HC$15:$HL$15,'Ciclo Semaforico'!AO$30,S!$HC74:$HL74)+SUMIF(N!$HC$15:$HL$15,'Ciclo Semaforico'!AO$30,N!$HC74:$HL74)+SUMIF(E!$HC$15:$HL$15,'Ciclo Semaforico'!AO$30,E!$HC74:$HL74)+SUMIF(O!$HC$15:$HL$15,'Ciclo Semaforico'!AO$30,O!$HC74:$HL74))*AO$31))</f>
        <v>0</v>
      </c>
      <c r="AP99" s="245">
        <f>IF(AP$32="",IF(AP$31="",(SUMIF(S!$HC$15:$HL$15,'Ciclo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Semaforico'!AP$30,O!$HC74:$HL74))*AP$31),(SUMIF(S!$HC$15:$HL$15,'Ciclo Semaforico'!AP$32,S!$HC74:$HL74)+SUMIF(N!$HC$15:$HL$15,'Ciclo Semaforico'!AP$32,N!$HC74:$HL74)+SUMIF(E!$HC$15:$HL$15,'Ciclo Semaforico'!AP$32,E!$HC74:$HL74)+SUMIF(O!$HC$15:$HL$15,'Ciclo Semaforico'!AP$32,O!$HC74:$HL74))-IF(AP$31="",(SUMIF(S!$HC$15:$HL$15,'Ciclo Semaforico'!AP$30,S!$HC74:$HL74)+SUMIF(N!$HC$15:$HL$15,'Ciclo Semaforico'!AP$30,N!$HC74:$HL74)+SUMIF(E!$HC$15:$HL$15,'Ciclo Semaforico'!AP$30,E!$HC74:$HL74)+SUMIF(O!$HC$15:$HL$15,'Ciclo Semaforico'!AP$30,O!$HC74:$HL74)),(SUMIF(S!$HC$15:$HL$15,'Ciclo Semaforico'!AP$30,S!$HC74:$HL74)+SUMIF(N!$HC$15:$HL$15,'Ciclo Semaforico'!AP$30,N!$HC74:$HL74)+SUMIF(E!$HC$15:$HL$15,'Ciclo Semaforico'!AP$30,E!$HC74:$HL74)+SUMIF(O!$HC$15:$HL$15,'Ciclo Semaforico'!AP$30,O!$HC74:$HL74))*AP$31))</f>
        <v>0</v>
      </c>
      <c r="AQ99" s="245">
        <f>IF(AQ$32="",IF(AQ$31="",(SUMIF(S!$HC$15:$HL$15,'Ciclo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Semaforico'!AQ$30,O!$HC74:$HL74))*AQ$31),(SUMIF(S!$HC$15:$HL$15,'Ciclo Semaforico'!AQ$32,S!$HC74:$HL74)+SUMIF(N!$HC$15:$HL$15,'Ciclo Semaforico'!AQ$32,N!$HC74:$HL74)+SUMIF(E!$HC$15:$HL$15,'Ciclo Semaforico'!AQ$32,E!$HC74:$HL74)+SUMIF(O!$HC$15:$HL$15,'Ciclo Semaforico'!AQ$32,O!$HC74:$HL74))-IF(AQ$31="",(SUMIF(S!$HC$15:$HL$15,'Ciclo Semaforico'!AQ$30,S!$HC74:$HL74)+SUMIF(N!$HC$15:$HL$15,'Ciclo Semaforico'!AQ$30,N!$HC74:$HL74)+SUMIF(E!$HC$15:$HL$15,'Ciclo Semaforico'!AQ$30,E!$HC74:$HL74)+SUMIF(O!$HC$15:$HL$15,'Ciclo Semaforico'!AQ$30,O!$HC74:$HL74)),(SUMIF(S!$HC$15:$HL$15,'Ciclo Semaforico'!AQ$30,S!$HC74:$HL74)+SUMIF(N!$HC$15:$HL$15,'Ciclo Semaforico'!AQ$30,N!$HC74:$HL74)+SUMIF(E!$HC$15:$HL$15,'Ciclo Semaforico'!AQ$30,E!$HC74:$HL74)+SUMIF(O!$HC$15:$HL$15,'Ciclo Semaforico'!AQ$30,O!$HC74:$HL74))*AQ$31))</f>
        <v>0</v>
      </c>
      <c r="AR99" s="245">
        <f>IF(AR$32="",IF(AR$31="",(SUMIF(S!$HC$15:$HL$15,'Ciclo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Semaforico'!AR$30,O!$HC74:$HL74))*AR$31),(SUMIF(S!$HC$15:$HL$15,'Ciclo Semaforico'!AR$32,S!$HC74:$HL74)+SUMIF(N!$HC$15:$HL$15,'Ciclo Semaforico'!AR$32,N!$HC74:$HL74)+SUMIF(E!$HC$15:$HL$15,'Ciclo Semaforico'!AR$32,E!$HC74:$HL74)+SUMIF(O!$HC$15:$HL$15,'Ciclo Semaforico'!AR$32,O!$HC74:$HL74))-IF(AR$31="",(SUMIF(S!$HC$15:$HL$15,'Ciclo Semaforico'!AR$30,S!$HC74:$HL74)+SUMIF(N!$HC$15:$HL$15,'Ciclo Semaforico'!AR$30,N!$HC74:$HL74)+SUMIF(E!$HC$15:$HL$15,'Ciclo Semaforico'!AR$30,E!$HC74:$HL74)+SUMIF(O!$HC$15:$HL$15,'Ciclo Semaforico'!AR$30,O!$HC74:$HL74)),(SUMIF(S!$HC$15:$HL$15,'Ciclo Semaforico'!AR$30,S!$HC74:$HL74)+SUMIF(N!$HC$15:$HL$15,'Ciclo Semaforico'!AR$30,N!$HC74:$HL74)+SUMIF(E!$HC$15:$HL$15,'Ciclo Semaforico'!AR$30,E!$HC74:$HL74)+SUMIF(O!$HC$15:$HL$15,'Ciclo Semaforico'!AR$30,O!$HC74:$HL74))*AR$31))</f>
        <v>0</v>
      </c>
      <c r="AS99" s="245">
        <f>IF(AS$32="",IF(AS$31="",(SUMIF(S!$HC$15:$HL$15,'Ciclo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Semaforico'!AS$30,O!$HC74:$HL74))*AS$31),(SUMIF(S!$HC$15:$HL$15,'Ciclo Semaforico'!AS$32,S!$HC74:$HL74)+SUMIF(N!$HC$15:$HL$15,'Ciclo Semaforico'!AS$32,N!$HC74:$HL74)+SUMIF(E!$HC$15:$HL$15,'Ciclo Semaforico'!AS$32,E!$HC74:$HL74)+SUMIF(O!$HC$15:$HL$15,'Ciclo Semaforico'!AS$32,O!$HC74:$HL74))-IF(AS$31="",(SUMIF(S!$HC$15:$HL$15,'Ciclo Semaforico'!AS$30,S!$HC74:$HL74)+SUMIF(N!$HC$15:$HL$15,'Ciclo Semaforico'!AS$30,N!$HC74:$HL74)+SUMIF(E!$HC$15:$HL$15,'Ciclo Semaforico'!AS$30,E!$HC74:$HL74)+SUMIF(O!$HC$15:$HL$15,'Ciclo Semaforico'!AS$30,O!$HC74:$HL74)),(SUMIF(S!$HC$15:$HL$15,'Ciclo Semaforico'!AS$30,S!$HC74:$HL74)+SUMIF(N!$HC$15:$HL$15,'Ciclo Semaforico'!AS$30,N!$HC74:$HL74)+SUMIF(E!$HC$15:$HL$15,'Ciclo Semaforico'!AS$30,E!$HC74:$HL74)+SUMIF(O!$HC$15:$HL$15,'Ciclo Semaforico'!AS$30,O!$HC74:$HL74))*AS$31))</f>
        <v>0</v>
      </c>
      <c r="AT99" s="245">
        <f>IF(AT$32="",IF(AT$31="",(SUMIF(S!$HC$15:$HL$15,'Ciclo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Semaforico'!AT$30,O!$HC74:$HL74))*AT$31),(SUMIF(S!$HC$15:$HL$15,'Ciclo Semaforico'!AT$32,S!$HC74:$HL74)+SUMIF(N!$HC$15:$HL$15,'Ciclo Semaforico'!AT$32,N!$HC74:$HL74)+SUMIF(E!$HC$15:$HL$15,'Ciclo Semaforico'!AT$32,E!$HC74:$HL74)+SUMIF(O!$HC$15:$HL$15,'Ciclo Semaforico'!AT$32,O!$HC74:$HL74))-IF(AT$31="",(SUMIF(S!$HC$15:$HL$15,'Ciclo Semaforico'!AT$30,S!$HC74:$HL74)+SUMIF(N!$HC$15:$HL$15,'Ciclo Semaforico'!AT$30,N!$HC74:$HL74)+SUMIF(E!$HC$15:$HL$15,'Ciclo Semaforico'!AT$30,E!$HC74:$HL74)+SUMIF(O!$HC$15:$HL$15,'Ciclo Semaforico'!AT$30,O!$HC74:$HL74)),(SUMIF(S!$HC$15:$HL$15,'Ciclo Semaforico'!AT$30,S!$HC74:$HL74)+SUMIF(N!$HC$15:$HL$15,'Ciclo Semaforico'!AT$30,N!$HC74:$HL74)+SUMIF(E!$HC$15:$HL$15,'Ciclo Semaforico'!AT$30,E!$HC74:$HL74)+SUMIF(O!$HC$15:$HL$15,'Ciclo Semaforico'!AT$30,O!$HC74:$HL74))*AT$31))</f>
        <v>0</v>
      </c>
      <c r="AU99" s="245">
        <f>IF(AU$32="",IF(AU$31="",(SUMIF(S!$HC$15:$HL$15,'Ciclo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Semaforico'!AU$30,O!$HC74:$HL74))*AU$31),(SUMIF(S!$HC$15:$HL$15,'Ciclo Semaforico'!AU$32,S!$HC74:$HL74)+SUMIF(N!$HC$15:$HL$15,'Ciclo Semaforico'!AU$32,N!$HC74:$HL74)+SUMIF(E!$HC$15:$HL$15,'Ciclo Semaforico'!AU$32,E!$HC74:$HL74)+SUMIF(O!$HC$15:$HL$15,'Ciclo Semaforico'!AU$32,O!$HC74:$HL74))-IF(AU$31="",(SUMIF(S!$HC$15:$HL$15,'Ciclo Semaforico'!AU$30,S!$HC74:$HL74)+SUMIF(N!$HC$15:$HL$15,'Ciclo Semaforico'!AU$30,N!$HC74:$HL74)+SUMIF(E!$HC$15:$HL$15,'Ciclo Semaforico'!AU$30,E!$HC74:$HL74)+SUMIF(O!$HC$15:$HL$15,'Ciclo Semaforico'!AU$30,O!$HC74:$HL74)),(SUMIF(S!$HC$15:$HL$15,'Ciclo Semaforico'!AU$30,S!$HC74:$HL74)+SUMIF(N!$HC$15:$HL$15,'Ciclo Semaforico'!AU$30,N!$HC74:$HL74)+SUMIF(E!$HC$15:$HL$15,'Ciclo Semaforico'!AU$30,E!$HC74:$HL74)+SUMIF(O!$HC$15:$HL$15,'Ciclo Semaforico'!AU$30,O!$HC74:$HL74))*AU$31))</f>
        <v>0</v>
      </c>
      <c r="AV99" s="245">
        <f>IF(AV$32="",IF(AV$31="",(SUMIF(S!$HC$15:$HL$15,'Ciclo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Semaforico'!AV$30,O!$HC74:$HL74))*AV$31),(SUMIF(S!$HC$15:$HL$15,'Ciclo Semaforico'!AV$32,S!$HC74:$HL74)+SUMIF(N!$HC$15:$HL$15,'Ciclo Semaforico'!AV$32,N!$HC74:$HL74)+SUMIF(E!$HC$15:$HL$15,'Ciclo Semaforico'!AV$32,E!$HC74:$HL74)+SUMIF(O!$HC$15:$HL$15,'Ciclo Semaforico'!AV$32,O!$HC74:$HL74))-IF(AV$31="",(SUMIF(S!$HC$15:$HL$15,'Ciclo Semaforico'!AV$30,S!$HC74:$HL74)+SUMIF(N!$HC$15:$HL$15,'Ciclo Semaforico'!AV$30,N!$HC74:$HL74)+SUMIF(E!$HC$15:$HL$15,'Ciclo Semaforico'!AV$30,E!$HC74:$HL74)+SUMIF(O!$HC$15:$HL$15,'Ciclo Semaforico'!AV$30,O!$HC74:$HL74)),(SUMIF(S!$HC$15:$HL$15,'Ciclo Semaforico'!AV$30,S!$HC74:$HL74)+SUMIF(N!$HC$15:$HL$15,'Ciclo Semaforico'!AV$30,N!$HC74:$HL74)+SUMIF(E!$HC$15:$HL$15,'Ciclo Semaforico'!AV$30,E!$HC74:$HL74)+SUMIF(O!$HC$15:$HL$15,'Ciclo Semaforico'!AV$30,O!$HC74:$HL74))*AV$31))</f>
        <v>0</v>
      </c>
      <c r="AW99" s="245">
        <f>IF(AW$32="",IF(AW$31="",(SUMIF(S!$HC$15:$HL$15,'Ciclo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Semaforico'!AW$30,O!$HC74:$HL74))*AW$31),(SUMIF(S!$HC$15:$HL$15,'Ciclo Semaforico'!AW$32,S!$HC74:$HL74)+SUMIF(N!$HC$15:$HL$15,'Ciclo Semaforico'!AW$32,N!$HC74:$HL74)+SUMIF(E!$HC$15:$HL$15,'Ciclo Semaforico'!AW$32,E!$HC74:$HL74)+SUMIF(O!$HC$15:$HL$15,'Ciclo Semaforico'!AW$32,O!$HC74:$HL74))-IF(AW$31="",(SUMIF(S!$HC$15:$HL$15,'Ciclo Semaforico'!AW$30,S!$HC74:$HL74)+SUMIF(N!$HC$15:$HL$15,'Ciclo Semaforico'!AW$30,N!$HC74:$HL74)+SUMIF(E!$HC$15:$HL$15,'Ciclo Semaforico'!AW$30,E!$HC74:$HL74)+SUMIF(O!$HC$15:$HL$15,'Ciclo Semaforico'!AW$30,O!$HC74:$HL74)),(SUMIF(S!$HC$15:$HL$15,'Ciclo Semaforico'!AW$30,S!$HC74:$HL74)+SUMIF(N!$HC$15:$HL$15,'Ciclo Semaforico'!AW$30,N!$HC74:$HL74)+SUMIF(E!$HC$15:$HL$15,'Ciclo Semaforico'!AW$30,E!$HC74:$HL74)+SUMIF(O!$HC$15:$HL$15,'Ciclo Semaforico'!AW$30,O!$HC74:$HL74))*AW$31))</f>
        <v>0</v>
      </c>
      <c r="AX99" s="246">
        <f>IF(AX$32="",IF(AX$31="",(SUMIF(S!$HC$15:$HL$15,'Ciclo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Semaforico'!AX$30,O!$HC74:$HL74))*AX$31),(SUMIF(S!$HC$15:$HL$15,'Ciclo Semaforico'!AX$32,S!$HC74:$HL74)+SUMIF(N!$HC$15:$HL$15,'Ciclo Semaforico'!AX$32,N!$HC74:$HL74)+SUMIF(E!$HC$15:$HL$15,'Ciclo Semaforico'!AX$32,E!$HC74:$HL74)+SUMIF(O!$HC$15:$HL$15,'Ciclo Semaforico'!AX$32,O!$HC74:$HL74))-IF(AX$31="",(SUMIF(S!$HC$15:$HL$15,'Ciclo Semaforico'!AX$30,S!$HC74:$HL74)+SUMIF(N!$HC$15:$HL$15,'Ciclo Semaforico'!AX$30,N!$HC74:$HL74)+SUMIF(E!$HC$15:$HL$15,'Ciclo Semaforico'!AX$30,E!$HC74:$HL74)+SUMIF(O!$HC$15:$HL$15,'Ciclo Semaforico'!AX$30,O!$HC74:$HL74)),(SUMIF(S!$HC$15:$HL$15,'Ciclo Semaforico'!AX$30,S!$HC74:$HL74)+SUMIF(N!$HC$15:$HL$15,'Ciclo Semaforico'!AX$30,N!$HC74:$HL74)+SUMIF(E!$HC$15:$HL$15,'Ciclo Semaforico'!AX$30,E!$HC74:$HL74)+SUMIF(O!$HC$15:$HL$15,'Ciclo Semaforico'!AX$30,O!$HC74:$HL74))*AX$31))</f>
        <v>0</v>
      </c>
      <c r="AY99" s="244" t="e">
        <f>IF(AY$32="",IF(AY$31="",(SUMIF(S!$HC$15:$HL$15,'Ciclo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Semaforico'!AY$30,O!$HC74:$HL74))*AY$31),(SUMIF(S!$HC$15:$HL$15,'Ciclo Semaforico'!AY$32,S!$HC74:$HL74)+SUMIF(N!$HC$15:$HL$15,'Ciclo Semaforico'!AY$32,N!$HC74:$HL74)+SUMIF(E!$HC$15:$HL$15,'Ciclo Semaforico'!AY$32,E!$HC74:$HL74)+SUMIF(O!$HC$15:$HL$15,'Ciclo Semaforico'!AY$32,O!$HC74:$HL74))-IF(AY$31="",(SUMIF(S!$HC$15:$HL$15,'Ciclo Semaforico'!AY$30,S!$HC74:$HL74)+SUMIF(N!$HC$15:$HL$15,'Ciclo Semaforico'!AY$30,N!$HC74:$HL74)+SUMIF(E!$HC$15:$HL$15,'Ciclo Semaforico'!AY$30,E!$HC74:$HL74)+SUMIF(O!$HC$15:$HL$15,'Ciclo Semaforico'!AY$30,O!$HC74:$HL74)),(SUMIF(S!$HC$15:$HL$15,'Ciclo Semaforico'!AY$30,S!$HC74:$HL74)+SUMIF(N!$HC$15:$HL$15,'Ciclo Semaforico'!AY$30,N!$HC74:$HL74)+SUMIF(E!$HC$15:$HL$15,'Ciclo Semaforico'!AY$30,E!$HC74:$HL74)+SUMIF(O!$HC$15:$HL$15,'Ciclo Semaforico'!AY$30,O!$HC74:$HL74))*AY$31))</f>
        <v>#REF!</v>
      </c>
      <c r="AZ99" s="245" t="e">
        <f>IF(AZ$32="",IF(AZ$31="",(SUMIF(S!$HC$15:$HL$15,'Ciclo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Semaforico'!AZ$30,O!$HC74:$HL74))*AZ$31),(SUMIF(S!$HC$15:$HL$15,'Ciclo Semaforico'!AZ$32,S!$HC74:$HL74)+SUMIF(N!$HC$15:$HL$15,'Ciclo Semaforico'!AZ$32,N!$HC74:$HL74)+SUMIF(E!$HC$15:$HL$15,'Ciclo Semaforico'!AZ$32,E!$HC74:$HL74)+SUMIF(O!$HC$15:$HL$15,'Ciclo Semaforico'!AZ$32,O!$HC74:$HL74))-IF(AZ$31="",(SUMIF(S!$HC$15:$HL$15,'Ciclo Semaforico'!AZ$30,S!$HC74:$HL74)+SUMIF(N!$HC$15:$HL$15,'Ciclo Semaforico'!AZ$30,N!$HC74:$HL74)+SUMIF(E!$HC$15:$HL$15,'Ciclo Semaforico'!AZ$30,E!$HC74:$HL74)+SUMIF(O!$HC$15:$HL$15,'Ciclo Semaforico'!AZ$30,O!$HC74:$HL74)),(SUMIF(S!$HC$15:$HL$15,'Ciclo Semaforico'!AZ$30,S!$HC74:$HL74)+SUMIF(N!$HC$15:$HL$15,'Ciclo Semaforico'!AZ$30,N!$HC74:$HL74)+SUMIF(E!$HC$15:$HL$15,'Ciclo Semaforico'!AZ$30,E!$HC74:$HL74)+SUMIF(O!$HC$15:$HL$15,'Ciclo Semaforico'!AZ$30,O!$HC74:$HL74))*AZ$31))</f>
        <v>#REF!</v>
      </c>
      <c r="BA99" s="245" t="e">
        <f>IF(BA$32="",IF(BA$31="",(SUMIF(S!$HC$15:$HL$15,'Ciclo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Semaforico'!BA$30,O!$HC74:$HL74))*BA$31),(SUMIF(S!$HC$15:$HL$15,'Ciclo Semaforico'!BA$32,S!$HC74:$HL74)+SUMIF(N!$HC$15:$HL$15,'Ciclo Semaforico'!BA$32,N!$HC74:$HL74)+SUMIF(E!$HC$15:$HL$15,'Ciclo Semaforico'!BA$32,E!$HC74:$HL74)+SUMIF(O!$HC$15:$HL$15,'Ciclo Semaforico'!BA$32,O!$HC74:$HL74))-IF(BA$31="",(SUMIF(S!$HC$15:$HL$15,'Ciclo Semaforico'!BA$30,S!$HC74:$HL74)+SUMIF(N!$HC$15:$HL$15,'Ciclo Semaforico'!BA$30,N!$HC74:$HL74)+SUMIF(E!$HC$15:$HL$15,'Ciclo Semaforico'!BA$30,E!$HC74:$HL74)+SUMIF(O!$HC$15:$HL$15,'Ciclo Semaforico'!BA$30,O!$HC74:$HL74)),(SUMIF(S!$HC$15:$HL$15,'Ciclo Semaforico'!BA$30,S!$HC74:$HL74)+SUMIF(N!$HC$15:$HL$15,'Ciclo Semaforico'!BA$30,N!$HC74:$HL74)+SUMIF(E!$HC$15:$HL$15,'Ciclo Semaforico'!BA$30,E!$HC74:$HL74)+SUMIF(O!$HC$15:$HL$15,'Ciclo Semaforico'!BA$30,O!$HC74:$HL74))*BA$31))</f>
        <v>#REF!</v>
      </c>
      <c r="BB99" s="245" t="e">
        <f>IF(BB$32="",IF(BB$31="",(SUMIF(S!$HC$15:$HL$15,'Ciclo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Semaforico'!BB$30,O!$HC74:$HL74))*BB$31),(SUMIF(S!$HC$15:$HL$15,'Ciclo Semaforico'!BB$32,S!$HC74:$HL74)+SUMIF(N!$HC$15:$HL$15,'Ciclo Semaforico'!BB$32,N!$HC74:$HL74)+SUMIF(E!$HC$15:$HL$15,'Ciclo Semaforico'!BB$32,E!$HC74:$HL74)+SUMIF(O!$HC$15:$HL$15,'Ciclo Semaforico'!BB$32,O!$HC74:$HL74))-IF(BB$31="",(SUMIF(S!$HC$15:$HL$15,'Ciclo Semaforico'!BB$30,S!$HC74:$HL74)+SUMIF(N!$HC$15:$HL$15,'Ciclo Semaforico'!BB$30,N!$HC74:$HL74)+SUMIF(E!$HC$15:$HL$15,'Ciclo Semaforico'!BB$30,E!$HC74:$HL74)+SUMIF(O!$HC$15:$HL$15,'Ciclo Semaforico'!BB$30,O!$HC74:$HL74)),(SUMIF(S!$HC$15:$HL$15,'Ciclo Semaforico'!BB$30,S!$HC74:$HL74)+SUMIF(N!$HC$15:$HL$15,'Ciclo Semaforico'!BB$30,N!$HC74:$HL74)+SUMIF(E!$HC$15:$HL$15,'Ciclo Semaforico'!BB$30,E!$HC74:$HL74)+SUMIF(O!$HC$15:$HL$15,'Ciclo Semaforico'!BB$30,O!$HC74:$HL74))*BB$31))</f>
        <v>#REF!</v>
      </c>
      <c r="BC99" s="245" t="e">
        <f>IF(BC$32="",IF(BC$31="",(SUMIF(S!$HC$15:$HL$15,'Ciclo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Semaforico'!BC$30,O!$HC74:$HL74))*BC$31),(SUMIF(S!$HC$15:$HL$15,'Ciclo Semaforico'!BC$32,S!$HC74:$HL74)+SUMIF(N!$HC$15:$HL$15,'Ciclo Semaforico'!BC$32,N!$HC74:$HL74)+SUMIF(E!$HC$15:$HL$15,'Ciclo Semaforico'!BC$32,E!$HC74:$HL74)+SUMIF(O!$HC$15:$HL$15,'Ciclo Semaforico'!BC$32,O!$HC74:$HL74))-IF(BC$31="",(SUMIF(S!$HC$15:$HL$15,'Ciclo Semaforico'!BC$30,S!$HC74:$HL74)+SUMIF(N!$HC$15:$HL$15,'Ciclo Semaforico'!BC$30,N!$HC74:$HL74)+SUMIF(E!$HC$15:$HL$15,'Ciclo Semaforico'!BC$30,E!$HC74:$HL74)+SUMIF(O!$HC$15:$HL$15,'Ciclo Semaforico'!BC$30,O!$HC74:$HL74)),(SUMIF(S!$HC$15:$HL$15,'Ciclo Semaforico'!BC$30,S!$HC74:$HL74)+SUMIF(N!$HC$15:$HL$15,'Ciclo Semaforico'!BC$30,N!$HC74:$HL74)+SUMIF(E!$HC$15:$HL$15,'Ciclo Semaforico'!BC$30,E!$HC74:$HL74)+SUMIF(O!$HC$15:$HL$15,'Ciclo Semaforico'!BC$30,O!$HC74:$HL74))*BC$31))</f>
        <v>#REF!</v>
      </c>
      <c r="BD99" s="245" t="e">
        <f>IF(BD$32="",IF(BD$31="",(SUMIF(S!$HC$15:$HL$15,'Ciclo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Semaforico'!BD$30,O!$HC74:$HL74))*BD$31),(SUMIF(S!$HC$15:$HL$15,'Ciclo Semaforico'!BD$32,S!$HC74:$HL74)+SUMIF(N!$HC$15:$HL$15,'Ciclo Semaforico'!BD$32,N!$HC74:$HL74)+SUMIF(E!$HC$15:$HL$15,'Ciclo Semaforico'!BD$32,E!$HC74:$HL74)+SUMIF(O!$HC$15:$HL$15,'Ciclo Semaforico'!BD$32,O!$HC74:$HL74))-IF(BD$31="",(SUMIF(S!$HC$15:$HL$15,'Ciclo Semaforico'!BD$30,S!$HC74:$HL74)+SUMIF(N!$HC$15:$HL$15,'Ciclo Semaforico'!BD$30,N!$HC74:$HL74)+SUMIF(E!$HC$15:$HL$15,'Ciclo Semaforico'!BD$30,E!$HC74:$HL74)+SUMIF(O!$HC$15:$HL$15,'Ciclo Semaforico'!BD$30,O!$HC74:$HL74)),(SUMIF(S!$HC$15:$HL$15,'Ciclo Semaforico'!BD$30,S!$HC74:$HL74)+SUMIF(N!$HC$15:$HL$15,'Ciclo Semaforico'!BD$30,N!$HC74:$HL74)+SUMIF(E!$HC$15:$HL$15,'Ciclo Semaforico'!BD$30,E!$HC74:$HL74)+SUMIF(O!$HC$15:$HL$15,'Ciclo Semaforico'!BD$30,O!$HC74:$HL74))*BD$31))</f>
        <v>#REF!</v>
      </c>
      <c r="BE99" s="245">
        <f>IF(BE$32="",IF(BE$31="",(SUMIF(S!$HC$15:$HL$15,'Ciclo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Semaforico'!BE$30,O!$HC74:$HL74))*BE$31),(SUMIF(S!$HC$15:$HL$15,'Ciclo Semaforico'!BE$32,S!$HC74:$HL74)+SUMIF(N!$HC$15:$HL$15,'Ciclo Semaforico'!BE$32,N!$HC74:$HL74)+SUMIF(E!$HC$15:$HL$15,'Ciclo Semaforico'!BE$32,E!$HC74:$HL74)+SUMIF(O!$HC$15:$HL$15,'Ciclo Semaforico'!BE$32,O!$HC74:$HL74))-IF(BE$31="",(SUMIF(S!$HC$15:$HL$15,'Ciclo Semaforico'!BE$30,S!$HC74:$HL74)+SUMIF(N!$HC$15:$HL$15,'Ciclo Semaforico'!BE$30,N!$HC74:$HL74)+SUMIF(E!$HC$15:$HL$15,'Ciclo Semaforico'!BE$30,E!$HC74:$HL74)+SUMIF(O!$HC$15:$HL$15,'Ciclo Semaforico'!BE$30,O!$HC74:$HL74)),(SUMIF(S!$HC$15:$HL$15,'Ciclo Semaforico'!BE$30,S!$HC74:$HL74)+SUMIF(N!$HC$15:$HL$15,'Ciclo Semaforico'!BE$30,N!$HC74:$HL74)+SUMIF(E!$HC$15:$HL$15,'Ciclo Semaforico'!BE$30,E!$HC74:$HL74)+SUMIF(O!$HC$15:$HL$15,'Ciclo Semaforico'!BE$30,O!$HC74:$HL74))*BE$31))</f>
        <v>0</v>
      </c>
      <c r="BF99" s="245">
        <f>IF(BF$32="",IF(BF$31="",(SUMIF(S!$HC$15:$HL$15,'Ciclo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Semaforico'!BF$30,O!$HC74:$HL74))*BF$31),(SUMIF(S!$HC$15:$HL$15,'Ciclo Semaforico'!BF$32,S!$HC74:$HL74)+SUMIF(N!$HC$15:$HL$15,'Ciclo Semaforico'!BF$32,N!$HC74:$HL74)+SUMIF(E!$HC$15:$HL$15,'Ciclo Semaforico'!BF$32,E!$HC74:$HL74)+SUMIF(O!$HC$15:$HL$15,'Ciclo Semaforico'!BF$32,O!$HC74:$HL74))-IF(BF$31="",(SUMIF(S!$HC$15:$HL$15,'Ciclo Semaforico'!BF$30,S!$HC74:$HL74)+SUMIF(N!$HC$15:$HL$15,'Ciclo Semaforico'!BF$30,N!$HC74:$HL74)+SUMIF(E!$HC$15:$HL$15,'Ciclo Semaforico'!BF$30,E!$HC74:$HL74)+SUMIF(O!$HC$15:$HL$15,'Ciclo Semaforico'!BF$30,O!$HC74:$HL74)),(SUMIF(S!$HC$15:$HL$15,'Ciclo Semaforico'!BF$30,S!$HC74:$HL74)+SUMIF(N!$HC$15:$HL$15,'Ciclo Semaforico'!BF$30,N!$HC74:$HL74)+SUMIF(E!$HC$15:$HL$15,'Ciclo Semaforico'!BF$30,E!$HC74:$HL74)+SUMIF(O!$HC$15:$HL$15,'Ciclo Semaforico'!BF$30,O!$HC74:$HL74))*BF$31))</f>
        <v>0</v>
      </c>
      <c r="BG99" s="245">
        <f>IF(BG$32="",IF(BG$31="",(SUMIF(S!$HC$15:$HL$15,'Ciclo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Semaforico'!BG$30,O!$HC74:$HL74))*BG$31),(SUMIF(S!$HC$15:$HL$15,'Ciclo Semaforico'!BG$32,S!$HC74:$HL74)+SUMIF(N!$HC$15:$HL$15,'Ciclo Semaforico'!BG$32,N!$HC74:$HL74)+SUMIF(E!$HC$15:$HL$15,'Ciclo Semaforico'!BG$32,E!$HC74:$HL74)+SUMIF(O!$HC$15:$HL$15,'Ciclo Semaforico'!BG$32,O!$HC74:$HL74))-IF(BG$31="",(SUMIF(S!$HC$15:$HL$15,'Ciclo Semaforico'!BG$30,S!$HC74:$HL74)+SUMIF(N!$HC$15:$HL$15,'Ciclo Semaforico'!BG$30,N!$HC74:$HL74)+SUMIF(E!$HC$15:$HL$15,'Ciclo Semaforico'!BG$30,E!$HC74:$HL74)+SUMIF(O!$HC$15:$HL$15,'Ciclo Semaforico'!BG$30,O!$HC74:$HL74)),(SUMIF(S!$HC$15:$HL$15,'Ciclo Semaforico'!BG$30,S!$HC74:$HL74)+SUMIF(N!$HC$15:$HL$15,'Ciclo Semaforico'!BG$30,N!$HC74:$HL74)+SUMIF(E!$HC$15:$HL$15,'Ciclo Semaforico'!BG$30,E!$HC74:$HL74)+SUMIF(O!$HC$15:$HL$15,'Ciclo Semaforico'!BG$30,O!$HC74:$HL74))*BG$31))</f>
        <v>0</v>
      </c>
      <c r="BH99" s="245">
        <f>IF(BH$32="",IF(BH$31="",(SUMIF(S!$HC$15:$HL$15,'Ciclo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Semaforico'!BH$30,O!$HC74:$HL74))*BH$31),(SUMIF(S!$HC$15:$HL$15,'Ciclo Semaforico'!BH$32,S!$HC74:$HL74)+SUMIF(N!$HC$15:$HL$15,'Ciclo Semaforico'!BH$32,N!$HC74:$HL74)+SUMIF(E!$HC$15:$HL$15,'Ciclo Semaforico'!BH$32,E!$HC74:$HL74)+SUMIF(O!$HC$15:$HL$15,'Ciclo Semaforico'!BH$32,O!$HC74:$HL74))-IF(BH$31="",(SUMIF(S!$HC$15:$HL$15,'Ciclo Semaforico'!BH$30,S!$HC74:$HL74)+SUMIF(N!$HC$15:$HL$15,'Ciclo Semaforico'!BH$30,N!$HC74:$HL74)+SUMIF(E!$HC$15:$HL$15,'Ciclo Semaforico'!BH$30,E!$HC74:$HL74)+SUMIF(O!$HC$15:$HL$15,'Ciclo Semaforico'!BH$30,O!$HC74:$HL74)),(SUMIF(S!$HC$15:$HL$15,'Ciclo Semaforico'!BH$30,S!$HC74:$HL74)+SUMIF(N!$HC$15:$HL$15,'Ciclo Semaforico'!BH$30,N!$HC74:$HL74)+SUMIF(E!$HC$15:$HL$15,'Ciclo Semaforico'!BH$30,E!$HC74:$HL74)+SUMIF(O!$HC$15:$HL$15,'Ciclo Semaforico'!BH$30,O!$HC74:$HL74))*BH$31))</f>
        <v>0</v>
      </c>
      <c r="BI99" s="245">
        <f>IF(BI$32="",IF(BI$31="",(SUMIF(S!$HC$15:$HL$15,'Ciclo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Semaforico'!BI$30,O!$HC74:$HL74))*BI$31),(SUMIF(S!$HC$15:$HL$15,'Ciclo Semaforico'!BI$32,S!$HC74:$HL74)+SUMIF(N!$HC$15:$HL$15,'Ciclo Semaforico'!BI$32,N!$HC74:$HL74)+SUMIF(E!$HC$15:$HL$15,'Ciclo Semaforico'!BI$32,E!$HC74:$HL74)+SUMIF(O!$HC$15:$HL$15,'Ciclo Semaforico'!BI$32,O!$HC74:$HL74))-IF(BI$31="",(SUMIF(S!$HC$15:$HL$15,'Ciclo Semaforico'!BI$30,S!$HC74:$HL74)+SUMIF(N!$HC$15:$HL$15,'Ciclo Semaforico'!BI$30,N!$HC74:$HL74)+SUMIF(E!$HC$15:$HL$15,'Ciclo Semaforico'!BI$30,E!$HC74:$HL74)+SUMIF(O!$HC$15:$HL$15,'Ciclo Semaforico'!BI$30,O!$HC74:$HL74)),(SUMIF(S!$HC$15:$HL$15,'Ciclo Semaforico'!BI$30,S!$HC74:$HL74)+SUMIF(N!$HC$15:$HL$15,'Ciclo Semaforico'!BI$30,N!$HC74:$HL74)+SUMIF(E!$HC$15:$HL$15,'Ciclo Semaforico'!BI$30,E!$HC74:$HL74)+SUMIF(O!$HC$15:$HL$15,'Ciclo Semaforico'!BI$30,O!$HC74:$HL74))*BI$31))</f>
        <v>0</v>
      </c>
      <c r="BJ99" s="246">
        <f>IF(BJ$32="",IF(BJ$31="",(SUMIF(S!$HC$15:$HL$15,'Ciclo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Semaforico'!BJ$30,O!$HC74:$HL74))*BJ$31),(SUMIF(S!$HC$15:$HL$15,'Ciclo Semaforico'!BJ$32,S!$HC74:$HL74)+SUMIF(N!$HC$15:$HL$15,'Ciclo Semaforico'!BJ$32,N!$HC74:$HL74)+SUMIF(E!$HC$15:$HL$15,'Ciclo Semaforico'!BJ$32,E!$HC74:$HL74)+SUMIF(O!$HC$15:$HL$15,'Ciclo Semaforico'!BJ$32,O!$HC74:$HL74))-IF(BJ$31="",(SUMIF(S!$HC$15:$HL$15,'Ciclo Semaforico'!BJ$30,S!$HC74:$HL74)+SUMIF(N!$HC$15:$HL$15,'Ciclo Semaforico'!BJ$30,N!$HC74:$HL74)+SUMIF(E!$HC$15:$HL$15,'Ciclo Semaforico'!BJ$30,E!$HC74:$HL74)+SUMIF(O!$HC$15:$HL$15,'Ciclo Semaforico'!BJ$30,O!$HC74:$HL74)),(SUMIF(S!$HC$15:$HL$15,'Ciclo Semaforico'!BJ$30,S!$HC74:$HL74)+SUMIF(N!$HC$15:$HL$15,'Ciclo Semaforico'!BJ$30,N!$HC74:$HL74)+SUMIF(E!$HC$15:$HL$15,'Ciclo Semaforico'!BJ$30,E!$HC74:$HL74)+SUMIF(O!$HC$15:$HL$15,'Ciclo Semaforico'!BJ$30,O!$HC74:$HL74))*BJ$31))</f>
        <v>0</v>
      </c>
      <c r="BK99" s="244">
        <f>IF(BK$32="",IF(BK$31="",(SUMIF(S!$HC$15:$HL$15,'Ciclo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Semaforico'!BK$30,O!$HC74:$HL74))*BK$31),(SUMIF(S!$HC$15:$HL$15,'Ciclo Semaforico'!BK$32,S!$HC74:$HL74)+SUMIF(N!$HC$15:$HL$15,'Ciclo Semaforico'!BK$32,N!$HC74:$HL74)+SUMIF(E!$HC$15:$HL$15,'Ciclo Semaforico'!BK$32,E!$HC74:$HL74)+SUMIF(O!$HC$15:$HL$15,'Ciclo Semaforico'!BK$32,O!$HC74:$HL74))-IF(BK$31="",(SUMIF(S!$HC$15:$HL$15,'Ciclo Semaforico'!BK$30,S!$HC74:$HL74)+SUMIF(N!$HC$15:$HL$15,'Ciclo Semaforico'!BK$30,N!$HC74:$HL74)+SUMIF(E!$HC$15:$HL$15,'Ciclo Semaforico'!BK$30,E!$HC74:$HL74)+SUMIF(O!$HC$15:$HL$15,'Ciclo Semaforico'!BK$30,O!$HC74:$HL74)),(SUMIF(S!$HC$15:$HL$15,'Ciclo Semaforico'!BK$30,S!$HC74:$HL74)+SUMIF(N!$HC$15:$HL$15,'Ciclo Semaforico'!BK$30,N!$HC74:$HL74)+SUMIF(E!$HC$15:$HL$15,'Ciclo Semaforico'!BK$30,E!$HC74:$HL74)+SUMIF(O!$HC$15:$HL$15,'Ciclo Semaforico'!BK$30,O!$HC74:$HL74))*BK$31))</f>
        <v>0</v>
      </c>
      <c r="BL99" s="245">
        <f>IF(BL$32="",IF(BL$31="",(SUMIF(S!$HC$15:$HL$15,'Ciclo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Semaforico'!BL$30,O!$HC74:$HL74))*BL$31),(SUMIF(S!$HC$15:$HL$15,'Ciclo Semaforico'!BL$32,S!$HC74:$HL74)+SUMIF(N!$HC$15:$HL$15,'Ciclo Semaforico'!BL$32,N!$HC74:$HL74)+SUMIF(E!$HC$15:$HL$15,'Ciclo Semaforico'!BL$32,E!$HC74:$HL74)+SUMIF(O!$HC$15:$HL$15,'Ciclo Semaforico'!BL$32,O!$HC74:$HL74))-IF(BL$31="",(SUMIF(S!$HC$15:$HL$15,'Ciclo Semaforico'!BL$30,S!$HC74:$HL74)+SUMIF(N!$HC$15:$HL$15,'Ciclo Semaforico'!BL$30,N!$HC74:$HL74)+SUMIF(E!$HC$15:$HL$15,'Ciclo Semaforico'!BL$30,E!$HC74:$HL74)+SUMIF(O!$HC$15:$HL$15,'Ciclo Semaforico'!BL$30,O!$HC74:$HL74)),(SUMIF(S!$HC$15:$HL$15,'Ciclo Semaforico'!BL$30,S!$HC74:$HL74)+SUMIF(N!$HC$15:$HL$15,'Ciclo Semaforico'!BL$30,N!$HC74:$HL74)+SUMIF(E!$HC$15:$HL$15,'Ciclo Semaforico'!BL$30,E!$HC74:$HL74)+SUMIF(O!$HC$15:$HL$15,'Ciclo Semaforico'!BL$30,O!$HC74:$HL74))*BL$31))</f>
        <v>0</v>
      </c>
      <c r="BM99" s="245">
        <f>IF(BM$32="",IF(BM$31="",(SUMIF(S!$HC$15:$HL$15,'Ciclo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Semaforico'!BM$30,O!$HC74:$HL74))*BM$31),(SUMIF(S!$HC$15:$HL$15,'Ciclo Semaforico'!BM$32,S!$HC74:$HL74)+SUMIF(N!$HC$15:$HL$15,'Ciclo Semaforico'!BM$32,N!$HC74:$HL74)+SUMIF(E!$HC$15:$HL$15,'Ciclo Semaforico'!BM$32,E!$HC74:$HL74)+SUMIF(O!$HC$15:$HL$15,'Ciclo Semaforico'!BM$32,O!$HC74:$HL74))-IF(BM$31="",(SUMIF(S!$HC$15:$HL$15,'Ciclo Semaforico'!BM$30,S!$HC74:$HL74)+SUMIF(N!$HC$15:$HL$15,'Ciclo Semaforico'!BM$30,N!$HC74:$HL74)+SUMIF(E!$HC$15:$HL$15,'Ciclo Semaforico'!BM$30,E!$HC74:$HL74)+SUMIF(O!$HC$15:$HL$15,'Ciclo Semaforico'!BM$30,O!$HC74:$HL74)),(SUMIF(S!$HC$15:$HL$15,'Ciclo Semaforico'!BM$30,S!$HC74:$HL74)+SUMIF(N!$HC$15:$HL$15,'Ciclo Semaforico'!BM$30,N!$HC74:$HL74)+SUMIF(E!$HC$15:$HL$15,'Ciclo Semaforico'!BM$30,E!$HC74:$HL74)+SUMIF(O!$HC$15:$HL$15,'Ciclo Semaforico'!BM$30,O!$HC74:$HL74))*BM$31))</f>
        <v>0</v>
      </c>
      <c r="BN99" s="245">
        <f>IF(BN$32="",IF(BN$31="",(SUMIF(S!$HC$15:$HL$15,'Ciclo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Semaforico'!BN$30,O!$HC74:$HL74))*BN$31),(SUMIF(S!$HC$15:$HL$15,'Ciclo Semaforico'!BN$32,S!$HC74:$HL74)+SUMIF(N!$HC$15:$HL$15,'Ciclo Semaforico'!BN$32,N!$HC74:$HL74)+SUMIF(E!$HC$15:$HL$15,'Ciclo Semaforico'!BN$32,E!$HC74:$HL74)+SUMIF(O!$HC$15:$HL$15,'Ciclo Semaforico'!BN$32,O!$HC74:$HL74))-IF(BN$31="",(SUMIF(S!$HC$15:$HL$15,'Ciclo Semaforico'!BN$30,S!$HC74:$HL74)+SUMIF(N!$HC$15:$HL$15,'Ciclo Semaforico'!BN$30,N!$HC74:$HL74)+SUMIF(E!$HC$15:$HL$15,'Ciclo Semaforico'!BN$30,E!$HC74:$HL74)+SUMIF(O!$HC$15:$HL$15,'Ciclo Semaforico'!BN$30,O!$HC74:$HL74)),(SUMIF(S!$HC$15:$HL$15,'Ciclo Semaforico'!BN$30,S!$HC74:$HL74)+SUMIF(N!$HC$15:$HL$15,'Ciclo Semaforico'!BN$30,N!$HC74:$HL74)+SUMIF(E!$HC$15:$HL$15,'Ciclo Semaforico'!BN$30,E!$HC74:$HL74)+SUMIF(O!$HC$15:$HL$15,'Ciclo Semaforico'!BN$30,O!$HC74:$HL74))*BN$31))</f>
        <v>0</v>
      </c>
      <c r="BO99" s="245">
        <f>IF(BO$32="",IF(BO$31="",(SUMIF(S!$HC$15:$HL$15,'Ciclo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Semaforico'!BO$30,O!$HC74:$HL74))*BO$31),(SUMIF(S!$HC$15:$HL$15,'Ciclo Semaforico'!BO$32,S!$HC74:$HL74)+SUMIF(N!$HC$15:$HL$15,'Ciclo Semaforico'!BO$32,N!$HC74:$HL74)+SUMIF(E!$HC$15:$HL$15,'Ciclo Semaforico'!BO$32,E!$HC74:$HL74)+SUMIF(O!$HC$15:$HL$15,'Ciclo Semaforico'!BO$32,O!$HC74:$HL74))-IF(BO$31="",(SUMIF(S!$HC$15:$HL$15,'Ciclo Semaforico'!BO$30,S!$HC74:$HL74)+SUMIF(N!$HC$15:$HL$15,'Ciclo Semaforico'!BO$30,N!$HC74:$HL74)+SUMIF(E!$HC$15:$HL$15,'Ciclo Semaforico'!BO$30,E!$HC74:$HL74)+SUMIF(O!$HC$15:$HL$15,'Ciclo Semaforico'!BO$30,O!$HC74:$HL74)),(SUMIF(S!$HC$15:$HL$15,'Ciclo Semaforico'!BO$30,S!$HC74:$HL74)+SUMIF(N!$HC$15:$HL$15,'Ciclo Semaforico'!BO$30,N!$HC74:$HL74)+SUMIF(E!$HC$15:$HL$15,'Ciclo Semaforico'!BO$30,E!$HC74:$HL74)+SUMIF(O!$HC$15:$HL$15,'Ciclo Semaforico'!BO$30,O!$HC74:$HL74))*BO$31))</f>
        <v>0</v>
      </c>
      <c r="BP99" s="245">
        <f>IF(BP$32="",IF(BP$31="",(SUMIF(S!$HC$15:$HL$15,'Ciclo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Semaforico'!BP$30,O!$HC74:$HL74))*BP$31),(SUMIF(S!$HC$15:$HL$15,'Ciclo Semaforico'!BP$32,S!$HC74:$HL74)+SUMIF(N!$HC$15:$HL$15,'Ciclo Semaforico'!BP$32,N!$HC74:$HL74)+SUMIF(E!$HC$15:$HL$15,'Ciclo Semaforico'!BP$32,E!$HC74:$HL74)+SUMIF(O!$HC$15:$HL$15,'Ciclo Semaforico'!BP$32,O!$HC74:$HL74))-IF(BP$31="",(SUMIF(S!$HC$15:$HL$15,'Ciclo Semaforico'!BP$30,S!$HC74:$HL74)+SUMIF(N!$HC$15:$HL$15,'Ciclo Semaforico'!BP$30,N!$HC74:$HL74)+SUMIF(E!$HC$15:$HL$15,'Ciclo Semaforico'!BP$30,E!$HC74:$HL74)+SUMIF(O!$HC$15:$HL$15,'Ciclo Semaforico'!BP$30,O!$HC74:$HL74)),(SUMIF(S!$HC$15:$HL$15,'Ciclo Semaforico'!BP$30,S!$HC74:$HL74)+SUMIF(N!$HC$15:$HL$15,'Ciclo Semaforico'!BP$30,N!$HC74:$HL74)+SUMIF(E!$HC$15:$HL$15,'Ciclo Semaforico'!BP$30,E!$HC74:$HL74)+SUMIF(O!$HC$15:$HL$15,'Ciclo Semaforico'!BP$30,O!$HC74:$HL74))*BP$31))</f>
        <v>0</v>
      </c>
      <c r="BQ99" s="245">
        <f>IF(BQ$32="",IF(BQ$31="",(SUMIF(S!$HC$15:$HL$15,'Ciclo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Semaforico'!BQ$30,O!$HC74:$HL74))*BQ$31),(SUMIF(S!$HC$15:$HL$15,'Ciclo Semaforico'!BQ$32,S!$HC74:$HL74)+SUMIF(N!$HC$15:$HL$15,'Ciclo Semaforico'!BQ$32,N!$HC74:$HL74)+SUMIF(E!$HC$15:$HL$15,'Ciclo Semaforico'!BQ$32,E!$HC74:$HL74)+SUMIF(O!$HC$15:$HL$15,'Ciclo Semaforico'!BQ$32,O!$HC74:$HL74))-IF(BQ$31="",(SUMIF(S!$HC$15:$HL$15,'Ciclo Semaforico'!BQ$30,S!$HC74:$HL74)+SUMIF(N!$HC$15:$HL$15,'Ciclo Semaforico'!BQ$30,N!$HC74:$HL74)+SUMIF(E!$HC$15:$HL$15,'Ciclo Semaforico'!BQ$30,E!$HC74:$HL74)+SUMIF(O!$HC$15:$HL$15,'Ciclo Semaforico'!BQ$30,O!$HC74:$HL74)),(SUMIF(S!$HC$15:$HL$15,'Ciclo Semaforico'!BQ$30,S!$HC74:$HL74)+SUMIF(N!$HC$15:$HL$15,'Ciclo Semaforico'!BQ$30,N!$HC74:$HL74)+SUMIF(E!$HC$15:$HL$15,'Ciclo Semaforico'!BQ$30,E!$HC74:$HL74)+SUMIF(O!$HC$15:$HL$15,'Ciclo Semaforico'!BQ$30,O!$HC74:$HL74))*BQ$31))</f>
        <v>0</v>
      </c>
      <c r="BR99" s="245">
        <f>IF(BR$32="",IF(BR$31="",(SUMIF(S!$HC$15:$HL$15,'Ciclo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Semaforico'!BR$30,O!$HC74:$HL74))*BR$31),(SUMIF(S!$HC$15:$HL$15,'Ciclo Semaforico'!BR$32,S!$HC74:$HL74)+SUMIF(N!$HC$15:$HL$15,'Ciclo Semaforico'!BR$32,N!$HC74:$HL74)+SUMIF(E!$HC$15:$HL$15,'Ciclo Semaforico'!BR$32,E!$HC74:$HL74)+SUMIF(O!$HC$15:$HL$15,'Ciclo Semaforico'!BR$32,O!$HC74:$HL74))-IF(BR$31="",(SUMIF(S!$HC$15:$HL$15,'Ciclo Semaforico'!BR$30,S!$HC74:$HL74)+SUMIF(N!$HC$15:$HL$15,'Ciclo Semaforico'!BR$30,N!$HC74:$HL74)+SUMIF(E!$HC$15:$HL$15,'Ciclo Semaforico'!BR$30,E!$HC74:$HL74)+SUMIF(O!$HC$15:$HL$15,'Ciclo Semaforico'!BR$30,O!$HC74:$HL74)),(SUMIF(S!$HC$15:$HL$15,'Ciclo Semaforico'!BR$30,S!$HC74:$HL74)+SUMIF(N!$HC$15:$HL$15,'Ciclo Semaforico'!BR$30,N!$HC74:$HL74)+SUMIF(E!$HC$15:$HL$15,'Ciclo Semaforico'!BR$30,E!$HC74:$HL74)+SUMIF(O!$HC$15:$HL$15,'Ciclo Semaforico'!BR$30,O!$HC74:$HL74))*BR$31))</f>
        <v>0</v>
      </c>
      <c r="BS99" s="245">
        <f>IF(BS$32="",IF(BS$31="",(SUMIF(S!$HC$15:$HL$15,'Ciclo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Semaforico'!BS$30,O!$HC74:$HL74))*BS$31),(SUMIF(S!$HC$15:$HL$15,'Ciclo Semaforico'!BS$32,S!$HC74:$HL74)+SUMIF(N!$HC$15:$HL$15,'Ciclo Semaforico'!BS$32,N!$HC74:$HL74)+SUMIF(E!$HC$15:$HL$15,'Ciclo Semaforico'!BS$32,E!$HC74:$HL74)+SUMIF(O!$HC$15:$HL$15,'Ciclo Semaforico'!BS$32,O!$HC74:$HL74))-IF(BS$31="",(SUMIF(S!$HC$15:$HL$15,'Ciclo Semaforico'!BS$30,S!$HC74:$HL74)+SUMIF(N!$HC$15:$HL$15,'Ciclo Semaforico'!BS$30,N!$HC74:$HL74)+SUMIF(E!$HC$15:$HL$15,'Ciclo Semaforico'!BS$30,E!$HC74:$HL74)+SUMIF(O!$HC$15:$HL$15,'Ciclo Semaforico'!BS$30,O!$HC74:$HL74)),(SUMIF(S!$HC$15:$HL$15,'Ciclo Semaforico'!BS$30,S!$HC74:$HL74)+SUMIF(N!$HC$15:$HL$15,'Ciclo Semaforico'!BS$30,N!$HC74:$HL74)+SUMIF(E!$HC$15:$HL$15,'Ciclo Semaforico'!BS$30,E!$HC74:$HL74)+SUMIF(O!$HC$15:$HL$15,'Ciclo Semaforico'!BS$30,O!$HC74:$HL74))*BS$31))</f>
        <v>0</v>
      </c>
      <c r="BT99" s="245">
        <f>IF(BT$32="",IF(BT$31="",(SUMIF(S!$HC$15:$HL$15,'Ciclo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Semaforico'!BT$30,O!$HC74:$HL74))*BT$31),(SUMIF(S!$HC$15:$HL$15,'Ciclo Semaforico'!BT$32,S!$HC74:$HL74)+SUMIF(N!$HC$15:$HL$15,'Ciclo Semaforico'!BT$32,N!$HC74:$HL74)+SUMIF(E!$HC$15:$HL$15,'Ciclo Semaforico'!BT$32,E!$HC74:$HL74)+SUMIF(O!$HC$15:$HL$15,'Ciclo Semaforico'!BT$32,O!$HC74:$HL74))-IF(BT$31="",(SUMIF(S!$HC$15:$HL$15,'Ciclo Semaforico'!BT$30,S!$HC74:$HL74)+SUMIF(N!$HC$15:$HL$15,'Ciclo Semaforico'!BT$30,N!$HC74:$HL74)+SUMIF(E!$HC$15:$HL$15,'Ciclo Semaforico'!BT$30,E!$HC74:$HL74)+SUMIF(O!$HC$15:$HL$15,'Ciclo Semaforico'!BT$30,O!$HC74:$HL74)),(SUMIF(S!$HC$15:$HL$15,'Ciclo Semaforico'!BT$30,S!$HC74:$HL74)+SUMIF(N!$HC$15:$HL$15,'Ciclo Semaforico'!BT$30,N!$HC74:$HL74)+SUMIF(E!$HC$15:$HL$15,'Ciclo Semaforico'!BT$30,E!$HC74:$HL74)+SUMIF(O!$HC$15:$HL$15,'Ciclo Semaforico'!BT$30,O!$HC74:$HL74))*BT$31))</f>
        <v>0</v>
      </c>
      <c r="BU99" s="245">
        <f>IF(BU$32="",IF(BU$31="",(SUMIF(S!$HC$15:$HL$15,'Ciclo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Semaforico'!BU$30,O!$HC74:$HL74))*BU$31),(SUMIF(S!$HC$15:$HL$15,'Ciclo Semaforico'!BU$32,S!$HC74:$HL74)+SUMIF(N!$HC$15:$HL$15,'Ciclo Semaforico'!BU$32,N!$HC74:$HL74)+SUMIF(E!$HC$15:$HL$15,'Ciclo Semaforico'!BU$32,E!$HC74:$HL74)+SUMIF(O!$HC$15:$HL$15,'Ciclo Semaforico'!BU$32,O!$HC74:$HL74))-IF(BU$31="",(SUMIF(S!$HC$15:$HL$15,'Ciclo Semaforico'!BU$30,S!$HC74:$HL74)+SUMIF(N!$HC$15:$HL$15,'Ciclo Semaforico'!BU$30,N!$HC74:$HL74)+SUMIF(E!$HC$15:$HL$15,'Ciclo Semaforico'!BU$30,E!$HC74:$HL74)+SUMIF(O!$HC$15:$HL$15,'Ciclo Semaforico'!BU$30,O!$HC74:$HL74)),(SUMIF(S!$HC$15:$HL$15,'Ciclo Semaforico'!BU$30,S!$HC74:$HL74)+SUMIF(N!$HC$15:$HL$15,'Ciclo Semaforico'!BU$30,N!$HC74:$HL74)+SUMIF(E!$HC$15:$HL$15,'Ciclo Semaforico'!BU$30,E!$HC74:$HL74)+SUMIF(O!$HC$15:$HL$15,'Ciclo Semaforico'!BU$30,O!$HC74:$HL74))*BU$31))</f>
        <v>0</v>
      </c>
      <c r="BV99" s="246">
        <f>IF(BV$32="",IF(BV$31="",(SUMIF(S!$HC$15:$HL$15,'Ciclo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Semaforico'!BV$30,O!$HC74:$HL74))*BV$31),(SUMIF(S!$HC$15:$HL$15,'Ciclo Semaforico'!BV$32,S!$HC74:$HL74)+SUMIF(N!$HC$15:$HL$15,'Ciclo Semaforico'!BV$32,N!$HC74:$HL74)+SUMIF(E!$HC$15:$HL$15,'Ciclo Semaforico'!BV$32,E!$HC74:$HL74)+SUMIF(O!$HC$15:$HL$15,'Ciclo Semaforico'!BV$32,O!$HC74:$HL74))-IF(BV$31="",(SUMIF(S!$HC$15:$HL$15,'Ciclo Semaforico'!BV$30,S!$HC74:$HL74)+SUMIF(N!$HC$15:$HL$15,'Ciclo Semaforico'!BV$30,N!$HC74:$HL74)+SUMIF(E!$HC$15:$HL$15,'Ciclo Semaforico'!BV$30,E!$HC74:$HL74)+SUMIF(O!$HC$15:$HL$15,'Ciclo Semaforico'!BV$30,O!$HC74:$HL74)),(SUMIF(S!$HC$15:$HL$15,'Ciclo Semaforico'!BV$30,S!$HC74:$HL74)+SUMIF(N!$HC$15:$HL$15,'Ciclo Semaforico'!BV$30,N!$HC74:$HL74)+SUMIF(E!$HC$15:$HL$15,'Ciclo Semaforico'!BV$30,E!$HC74:$HL74)+SUMIF(O!$HC$15:$HL$15,'Ciclo Semaforico'!BV$30,O!$HC74:$HL74))*BV$31))</f>
        <v>0</v>
      </c>
      <c r="BW99" s="244">
        <f>IF(BW$32="",IF(BW$31="",(SUMIF(S!$HC$15:$HL$15,'Ciclo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Semaforico'!BW$30,O!$HC74:$HL74))*BW$31),(SUMIF(S!$HC$15:$HL$15,'Ciclo Semaforico'!BW$32,S!$HC74:$HL74)+SUMIF(N!$HC$15:$HL$15,'Ciclo Semaforico'!BW$32,N!$HC74:$HL74)+SUMIF(E!$HC$15:$HL$15,'Ciclo Semaforico'!BW$32,E!$HC74:$HL74)+SUMIF(O!$HC$15:$HL$15,'Ciclo Semaforico'!BW$32,O!$HC74:$HL74))-IF(BW$31="",(SUMIF(S!$HC$15:$HL$15,'Ciclo Semaforico'!BW$30,S!$HC74:$HL74)+SUMIF(N!$HC$15:$HL$15,'Ciclo Semaforico'!BW$30,N!$HC74:$HL74)+SUMIF(E!$HC$15:$HL$15,'Ciclo Semaforico'!BW$30,E!$HC74:$HL74)+SUMIF(O!$HC$15:$HL$15,'Ciclo Semaforico'!BW$30,O!$HC74:$HL74)),(SUMIF(S!$HC$15:$HL$15,'Ciclo Semaforico'!BW$30,S!$HC74:$HL74)+SUMIF(N!$HC$15:$HL$15,'Ciclo Semaforico'!BW$30,N!$HC74:$HL74)+SUMIF(E!$HC$15:$HL$15,'Ciclo Semaforico'!BW$30,E!$HC74:$HL74)+SUMIF(O!$HC$15:$HL$15,'Ciclo Semaforico'!BW$30,O!$HC74:$HL74))*BW$31))</f>
        <v>0</v>
      </c>
      <c r="BX99" s="245">
        <f>IF(BX$32="",IF(BX$31="",(SUMIF(S!$HC$15:$HL$15,'Ciclo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Semaforico'!BX$30,O!$HC74:$HL74))*BX$31),(SUMIF(S!$HC$15:$HL$15,'Ciclo Semaforico'!BX$32,S!$HC74:$HL74)+SUMIF(N!$HC$15:$HL$15,'Ciclo Semaforico'!BX$32,N!$HC74:$HL74)+SUMIF(E!$HC$15:$HL$15,'Ciclo Semaforico'!BX$32,E!$HC74:$HL74)+SUMIF(O!$HC$15:$HL$15,'Ciclo Semaforico'!BX$32,O!$HC74:$HL74))-IF(BX$31="",(SUMIF(S!$HC$15:$HL$15,'Ciclo Semaforico'!BX$30,S!$HC74:$HL74)+SUMIF(N!$HC$15:$HL$15,'Ciclo Semaforico'!BX$30,N!$HC74:$HL74)+SUMIF(E!$HC$15:$HL$15,'Ciclo Semaforico'!BX$30,E!$HC74:$HL74)+SUMIF(O!$HC$15:$HL$15,'Ciclo Semaforico'!BX$30,O!$HC74:$HL74)),(SUMIF(S!$HC$15:$HL$15,'Ciclo Semaforico'!BX$30,S!$HC74:$HL74)+SUMIF(N!$HC$15:$HL$15,'Ciclo Semaforico'!BX$30,N!$HC74:$HL74)+SUMIF(E!$HC$15:$HL$15,'Ciclo Semaforico'!BX$30,E!$HC74:$HL74)+SUMIF(O!$HC$15:$HL$15,'Ciclo Semaforico'!BX$30,O!$HC74:$HL74))*BX$31))</f>
        <v>0</v>
      </c>
      <c r="BY99" s="245">
        <f>IF(BY$32="",IF(BY$31="",(SUMIF(S!$HC$15:$HL$15,'Ciclo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Semaforico'!BY$30,O!$HC74:$HL74))*BY$31),(SUMIF(S!$HC$15:$HL$15,'Ciclo Semaforico'!BY$32,S!$HC74:$HL74)+SUMIF(N!$HC$15:$HL$15,'Ciclo Semaforico'!BY$32,N!$HC74:$HL74)+SUMIF(E!$HC$15:$HL$15,'Ciclo Semaforico'!BY$32,E!$HC74:$HL74)+SUMIF(O!$HC$15:$HL$15,'Ciclo Semaforico'!BY$32,O!$HC74:$HL74))-IF(BY$31="",(SUMIF(S!$HC$15:$HL$15,'Ciclo Semaforico'!BY$30,S!$HC74:$HL74)+SUMIF(N!$HC$15:$HL$15,'Ciclo Semaforico'!BY$30,N!$HC74:$HL74)+SUMIF(E!$HC$15:$HL$15,'Ciclo Semaforico'!BY$30,E!$HC74:$HL74)+SUMIF(O!$HC$15:$HL$15,'Ciclo Semaforico'!BY$30,O!$HC74:$HL74)),(SUMIF(S!$HC$15:$HL$15,'Ciclo Semaforico'!BY$30,S!$HC74:$HL74)+SUMIF(N!$HC$15:$HL$15,'Ciclo Semaforico'!BY$30,N!$HC74:$HL74)+SUMIF(E!$HC$15:$HL$15,'Ciclo Semaforico'!BY$30,E!$HC74:$HL74)+SUMIF(O!$HC$15:$HL$15,'Ciclo Semaforico'!BY$30,O!$HC74:$HL74))*BY$31))</f>
        <v>0</v>
      </c>
      <c r="BZ99" s="245">
        <f>IF(BZ$32="",IF(BZ$31="",(SUMIF(S!$HC$15:$HL$15,'Ciclo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Semaforico'!BZ$30,O!$HC74:$HL74))*BZ$31),(SUMIF(S!$HC$15:$HL$15,'Ciclo Semaforico'!BZ$32,S!$HC74:$HL74)+SUMIF(N!$HC$15:$HL$15,'Ciclo Semaforico'!BZ$32,N!$HC74:$HL74)+SUMIF(E!$HC$15:$HL$15,'Ciclo Semaforico'!BZ$32,E!$HC74:$HL74)+SUMIF(O!$HC$15:$HL$15,'Ciclo Semaforico'!BZ$32,O!$HC74:$HL74))-IF(BZ$31="",(SUMIF(S!$HC$15:$HL$15,'Ciclo Semaforico'!BZ$30,S!$HC74:$HL74)+SUMIF(N!$HC$15:$HL$15,'Ciclo Semaforico'!BZ$30,N!$HC74:$HL74)+SUMIF(E!$HC$15:$HL$15,'Ciclo Semaforico'!BZ$30,E!$HC74:$HL74)+SUMIF(O!$HC$15:$HL$15,'Ciclo Semaforico'!BZ$30,O!$HC74:$HL74)),(SUMIF(S!$HC$15:$HL$15,'Ciclo Semaforico'!BZ$30,S!$HC74:$HL74)+SUMIF(N!$HC$15:$HL$15,'Ciclo Semaforico'!BZ$30,N!$HC74:$HL74)+SUMIF(E!$HC$15:$HL$15,'Ciclo Semaforico'!BZ$30,E!$HC74:$HL74)+SUMIF(O!$HC$15:$HL$15,'Ciclo Semaforico'!BZ$30,O!$HC74:$HL74))*BZ$31))</f>
        <v>0</v>
      </c>
      <c r="CA99" s="245">
        <f>IF(CA$32="",IF(CA$31="",(SUMIF(S!$HC$15:$HL$15,'Ciclo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Semaforico'!CA$30,O!$HC74:$HL74))*CA$31),(SUMIF(S!$HC$15:$HL$15,'Ciclo Semaforico'!CA$32,S!$HC74:$HL74)+SUMIF(N!$HC$15:$HL$15,'Ciclo Semaforico'!CA$32,N!$HC74:$HL74)+SUMIF(E!$HC$15:$HL$15,'Ciclo Semaforico'!CA$32,E!$HC74:$HL74)+SUMIF(O!$HC$15:$HL$15,'Ciclo Semaforico'!CA$32,O!$HC74:$HL74))-IF(CA$31="",(SUMIF(S!$HC$15:$HL$15,'Ciclo Semaforico'!CA$30,S!$HC74:$HL74)+SUMIF(N!$HC$15:$HL$15,'Ciclo Semaforico'!CA$30,N!$HC74:$HL74)+SUMIF(E!$HC$15:$HL$15,'Ciclo Semaforico'!CA$30,E!$HC74:$HL74)+SUMIF(O!$HC$15:$HL$15,'Ciclo Semaforico'!CA$30,O!$HC74:$HL74)),(SUMIF(S!$HC$15:$HL$15,'Ciclo Semaforico'!CA$30,S!$HC74:$HL74)+SUMIF(N!$HC$15:$HL$15,'Ciclo Semaforico'!CA$30,N!$HC74:$HL74)+SUMIF(E!$HC$15:$HL$15,'Ciclo Semaforico'!CA$30,E!$HC74:$HL74)+SUMIF(O!$HC$15:$HL$15,'Ciclo Semaforico'!CA$30,O!$HC74:$HL74))*CA$31))</f>
        <v>0</v>
      </c>
      <c r="CB99" s="245">
        <f>IF(CB$32="",IF(CB$31="",(SUMIF(S!$HC$15:$HL$15,'Ciclo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Semaforico'!CB$30,O!$HC74:$HL74))*CB$31),(SUMIF(S!$HC$15:$HL$15,'Ciclo Semaforico'!CB$32,S!$HC74:$HL74)+SUMIF(N!$HC$15:$HL$15,'Ciclo Semaforico'!CB$32,N!$HC74:$HL74)+SUMIF(E!$HC$15:$HL$15,'Ciclo Semaforico'!CB$32,E!$HC74:$HL74)+SUMIF(O!$HC$15:$HL$15,'Ciclo Semaforico'!CB$32,O!$HC74:$HL74))-IF(CB$31="",(SUMIF(S!$HC$15:$HL$15,'Ciclo Semaforico'!CB$30,S!$HC74:$HL74)+SUMIF(N!$HC$15:$HL$15,'Ciclo Semaforico'!CB$30,N!$HC74:$HL74)+SUMIF(E!$HC$15:$HL$15,'Ciclo Semaforico'!CB$30,E!$HC74:$HL74)+SUMIF(O!$HC$15:$HL$15,'Ciclo Semaforico'!CB$30,O!$HC74:$HL74)),(SUMIF(S!$HC$15:$HL$15,'Ciclo Semaforico'!CB$30,S!$HC74:$HL74)+SUMIF(N!$HC$15:$HL$15,'Ciclo Semaforico'!CB$30,N!$HC74:$HL74)+SUMIF(E!$HC$15:$HL$15,'Ciclo Semaforico'!CB$30,E!$HC74:$HL74)+SUMIF(O!$HC$15:$HL$15,'Ciclo Semaforico'!CB$30,O!$HC74:$HL74))*CB$31))</f>
        <v>0</v>
      </c>
      <c r="CC99" s="245">
        <f>IF(CC$32="",IF(CC$31="",(SUMIF(S!$HC$15:$HL$15,'Ciclo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Semaforico'!CC$30,O!$HC74:$HL74))*CC$31),(SUMIF(S!$HC$15:$HL$15,'Ciclo Semaforico'!CC$32,S!$HC74:$HL74)+SUMIF(N!$HC$15:$HL$15,'Ciclo Semaforico'!CC$32,N!$HC74:$HL74)+SUMIF(E!$HC$15:$HL$15,'Ciclo Semaforico'!CC$32,E!$HC74:$HL74)+SUMIF(O!$HC$15:$HL$15,'Ciclo Semaforico'!CC$32,O!$HC74:$HL74))-IF(CC$31="",(SUMIF(S!$HC$15:$HL$15,'Ciclo Semaforico'!CC$30,S!$HC74:$HL74)+SUMIF(N!$HC$15:$HL$15,'Ciclo Semaforico'!CC$30,N!$HC74:$HL74)+SUMIF(E!$HC$15:$HL$15,'Ciclo Semaforico'!CC$30,E!$HC74:$HL74)+SUMIF(O!$HC$15:$HL$15,'Ciclo Semaforico'!CC$30,O!$HC74:$HL74)),(SUMIF(S!$HC$15:$HL$15,'Ciclo Semaforico'!CC$30,S!$HC74:$HL74)+SUMIF(N!$HC$15:$HL$15,'Ciclo Semaforico'!CC$30,N!$HC74:$HL74)+SUMIF(E!$HC$15:$HL$15,'Ciclo Semaforico'!CC$30,E!$HC74:$HL74)+SUMIF(O!$HC$15:$HL$15,'Ciclo Semaforico'!CC$30,O!$HC74:$HL74))*CC$31))</f>
        <v>0</v>
      </c>
      <c r="CD99" s="245">
        <f>IF(CD$32="",IF(CD$31="",(SUMIF(S!$HC$15:$HL$15,'Ciclo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Semaforico'!CD$30,O!$HC74:$HL74))*CD$31),(SUMIF(S!$HC$15:$HL$15,'Ciclo Semaforico'!CD$32,S!$HC74:$HL74)+SUMIF(N!$HC$15:$HL$15,'Ciclo Semaforico'!CD$32,N!$HC74:$HL74)+SUMIF(E!$HC$15:$HL$15,'Ciclo Semaforico'!CD$32,E!$HC74:$HL74)+SUMIF(O!$HC$15:$HL$15,'Ciclo Semaforico'!CD$32,O!$HC74:$HL74))-IF(CD$31="",(SUMIF(S!$HC$15:$HL$15,'Ciclo Semaforico'!CD$30,S!$HC74:$HL74)+SUMIF(N!$HC$15:$HL$15,'Ciclo Semaforico'!CD$30,N!$HC74:$HL74)+SUMIF(E!$HC$15:$HL$15,'Ciclo Semaforico'!CD$30,E!$HC74:$HL74)+SUMIF(O!$HC$15:$HL$15,'Ciclo Semaforico'!CD$30,O!$HC74:$HL74)),(SUMIF(S!$HC$15:$HL$15,'Ciclo Semaforico'!CD$30,S!$HC74:$HL74)+SUMIF(N!$HC$15:$HL$15,'Ciclo Semaforico'!CD$30,N!$HC74:$HL74)+SUMIF(E!$HC$15:$HL$15,'Ciclo Semaforico'!CD$30,E!$HC74:$HL74)+SUMIF(O!$HC$15:$HL$15,'Ciclo Semaforico'!CD$30,O!$HC74:$HL74))*CD$31))</f>
        <v>0</v>
      </c>
      <c r="CE99" s="245">
        <f>IF(CE$32="",IF(CE$31="",(SUMIF(S!$HC$15:$HL$15,'Ciclo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Semaforico'!CE$30,O!$HC74:$HL74))*CE$31),(SUMIF(S!$HC$15:$HL$15,'Ciclo Semaforico'!CE$32,S!$HC74:$HL74)+SUMIF(N!$HC$15:$HL$15,'Ciclo Semaforico'!CE$32,N!$HC74:$HL74)+SUMIF(E!$HC$15:$HL$15,'Ciclo Semaforico'!CE$32,E!$HC74:$HL74)+SUMIF(O!$HC$15:$HL$15,'Ciclo Semaforico'!CE$32,O!$HC74:$HL74))-IF(CE$31="",(SUMIF(S!$HC$15:$HL$15,'Ciclo Semaforico'!CE$30,S!$HC74:$HL74)+SUMIF(N!$HC$15:$HL$15,'Ciclo Semaforico'!CE$30,N!$HC74:$HL74)+SUMIF(E!$HC$15:$HL$15,'Ciclo Semaforico'!CE$30,E!$HC74:$HL74)+SUMIF(O!$HC$15:$HL$15,'Ciclo Semaforico'!CE$30,O!$HC74:$HL74)),(SUMIF(S!$HC$15:$HL$15,'Ciclo Semaforico'!CE$30,S!$HC74:$HL74)+SUMIF(N!$HC$15:$HL$15,'Ciclo Semaforico'!CE$30,N!$HC74:$HL74)+SUMIF(E!$HC$15:$HL$15,'Ciclo Semaforico'!CE$30,E!$HC74:$HL74)+SUMIF(O!$HC$15:$HL$15,'Ciclo Semaforico'!CE$30,O!$HC74:$HL74))*CE$31))</f>
        <v>0</v>
      </c>
      <c r="CF99" s="245">
        <f>IF(CF$32="",IF(CF$31="",(SUMIF(S!$HC$15:$HL$15,'Ciclo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Semaforico'!CF$30,O!$HC74:$HL74))*CF$31),(SUMIF(S!$HC$15:$HL$15,'Ciclo Semaforico'!CF$32,S!$HC74:$HL74)+SUMIF(N!$HC$15:$HL$15,'Ciclo Semaforico'!CF$32,N!$HC74:$HL74)+SUMIF(E!$HC$15:$HL$15,'Ciclo Semaforico'!CF$32,E!$HC74:$HL74)+SUMIF(O!$HC$15:$HL$15,'Ciclo Semaforico'!CF$32,O!$HC74:$HL74))-IF(CF$31="",(SUMIF(S!$HC$15:$HL$15,'Ciclo Semaforico'!CF$30,S!$HC74:$HL74)+SUMIF(N!$HC$15:$HL$15,'Ciclo Semaforico'!CF$30,N!$HC74:$HL74)+SUMIF(E!$HC$15:$HL$15,'Ciclo Semaforico'!CF$30,E!$HC74:$HL74)+SUMIF(O!$HC$15:$HL$15,'Ciclo Semaforico'!CF$30,O!$HC74:$HL74)),(SUMIF(S!$HC$15:$HL$15,'Ciclo Semaforico'!CF$30,S!$HC74:$HL74)+SUMIF(N!$HC$15:$HL$15,'Ciclo Semaforico'!CF$30,N!$HC74:$HL74)+SUMIF(E!$HC$15:$HL$15,'Ciclo Semaforico'!CF$30,E!$HC74:$HL74)+SUMIF(O!$HC$15:$HL$15,'Ciclo Semaforico'!CF$30,O!$HC74:$HL74))*CF$31))</f>
        <v>0</v>
      </c>
      <c r="CG99" s="245">
        <f>IF(CG$32="",IF(CG$31="",(SUMIF(S!$HC$15:$HL$15,'Ciclo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Semaforico'!CG$30,O!$HC74:$HL74))*CG$31),(SUMIF(S!$HC$15:$HL$15,'Ciclo Semaforico'!CG$32,S!$HC74:$HL74)+SUMIF(N!$HC$15:$HL$15,'Ciclo Semaforico'!CG$32,N!$HC74:$HL74)+SUMIF(E!$HC$15:$HL$15,'Ciclo Semaforico'!CG$32,E!$HC74:$HL74)+SUMIF(O!$HC$15:$HL$15,'Ciclo Semaforico'!CG$32,O!$HC74:$HL74))-IF(CG$31="",(SUMIF(S!$HC$15:$HL$15,'Ciclo Semaforico'!CG$30,S!$HC74:$HL74)+SUMIF(N!$HC$15:$HL$15,'Ciclo Semaforico'!CG$30,N!$HC74:$HL74)+SUMIF(E!$HC$15:$HL$15,'Ciclo Semaforico'!CG$30,E!$HC74:$HL74)+SUMIF(O!$HC$15:$HL$15,'Ciclo Semaforico'!CG$30,O!$HC74:$HL74)),(SUMIF(S!$HC$15:$HL$15,'Ciclo Semaforico'!CG$30,S!$HC74:$HL74)+SUMIF(N!$HC$15:$HL$15,'Ciclo Semaforico'!CG$30,N!$HC74:$HL74)+SUMIF(E!$HC$15:$HL$15,'Ciclo Semaforico'!CG$30,E!$HC74:$HL74)+SUMIF(O!$HC$15:$HL$15,'Ciclo Semaforico'!CG$30,O!$HC74:$HL74))*CG$31))</f>
        <v>0</v>
      </c>
      <c r="CH99" s="246">
        <f>IF(CH$32="",IF(CH$31="",(SUMIF(S!$HC$15:$HL$15,'Ciclo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Semaforico'!CH$30,O!$HC74:$HL74))*CH$31),(SUMIF(S!$HC$15:$HL$15,'Ciclo Semaforico'!CH$32,S!$HC74:$HL74)+SUMIF(N!$HC$15:$HL$15,'Ciclo Semaforico'!CH$32,N!$HC74:$HL74)+SUMIF(E!$HC$15:$HL$15,'Ciclo Semaforico'!CH$32,E!$HC74:$HL74)+SUMIF(O!$HC$15:$HL$15,'Ciclo Semaforico'!CH$32,O!$HC74:$HL74))-IF(CH$31="",(SUMIF(S!$HC$15:$HL$15,'Ciclo Semaforico'!CH$30,S!$HC74:$HL74)+SUMIF(N!$HC$15:$HL$15,'Ciclo Semaforico'!CH$30,N!$HC74:$HL74)+SUMIF(E!$HC$15:$HL$15,'Ciclo Semaforico'!CH$30,E!$HC74:$HL74)+SUMIF(O!$HC$15:$HL$15,'Ciclo Semaforico'!CH$30,O!$HC74:$HL74)),(SUMIF(S!$HC$15:$HL$15,'Ciclo Semaforico'!CH$30,S!$HC74:$HL74)+SUMIF(N!$HC$15:$HL$15,'Ciclo Semaforico'!CH$30,N!$HC74:$HL74)+SUMIF(E!$HC$15:$HL$15,'Ciclo Semaforico'!CH$30,E!$HC74:$HL74)+SUMIF(O!$HC$15:$HL$15,'Ciclo Semaforico'!CH$30,O!$HC74:$HL74))*CH$31))</f>
        <v>0</v>
      </c>
      <c r="CI99" s="244">
        <f t="shared" si="208"/>
        <v>0</v>
      </c>
      <c r="CJ99" s="245">
        <f t="shared" si="209"/>
        <v>0</v>
      </c>
      <c r="CK99" s="245">
        <f t="shared" si="210"/>
        <v>0</v>
      </c>
      <c r="CL99" s="245">
        <f t="shared" si="211"/>
        <v>0</v>
      </c>
      <c r="CM99" s="245" t="e">
        <f t="shared" si="212"/>
        <v>#REF!</v>
      </c>
      <c r="CN99" s="245">
        <f t="shared" si="213"/>
        <v>0</v>
      </c>
      <c r="CO99" s="245">
        <f t="shared" si="214"/>
        <v>0</v>
      </c>
      <c r="CP99" s="245">
        <f t="shared" si="215"/>
        <v>0</v>
      </c>
      <c r="CQ99" s="245">
        <f t="shared" si="216"/>
        <v>0</v>
      </c>
      <c r="CR99" s="245">
        <f t="shared" si="217"/>
        <v>0</v>
      </c>
      <c r="CS99" s="245">
        <f t="shared" si="218"/>
        <v>0</v>
      </c>
      <c r="CT99" s="246">
        <f t="shared" si="219"/>
        <v>0</v>
      </c>
      <c r="CU99" s="244">
        <f t="shared" si="220"/>
        <v>0</v>
      </c>
      <c r="CV99" s="245">
        <f t="shared" si="221"/>
        <v>0</v>
      </c>
      <c r="CW99" s="245">
        <f t="shared" si="222"/>
        <v>0</v>
      </c>
      <c r="CX99" s="245">
        <f t="shared" si="223"/>
        <v>0</v>
      </c>
      <c r="CY99" s="245">
        <f t="shared" si="224"/>
        <v>0</v>
      </c>
      <c r="CZ99" s="245">
        <f t="shared" si="225"/>
        <v>0</v>
      </c>
      <c r="DA99" s="245">
        <f t="shared" si="226"/>
        <v>0</v>
      </c>
      <c r="DB99" s="245">
        <f t="shared" si="227"/>
        <v>0</v>
      </c>
      <c r="DC99" s="245">
        <f t="shared" si="228"/>
        <v>0</v>
      </c>
      <c r="DD99" s="245">
        <f t="shared" si="229"/>
        <v>0</v>
      </c>
      <c r="DE99" s="245">
        <f t="shared" si="230"/>
        <v>0</v>
      </c>
      <c r="DF99" s="246">
        <f t="shared" si="231"/>
        <v>0</v>
      </c>
      <c r="DG99" s="244" t="e">
        <f t="shared" si="232"/>
        <v>#REF!</v>
      </c>
      <c r="DH99" s="245" t="e">
        <f t="shared" si="233"/>
        <v>#REF!</v>
      </c>
      <c r="DI99" s="245" t="e">
        <f t="shared" si="234"/>
        <v>#REF!</v>
      </c>
      <c r="DJ99" s="245" t="e">
        <f t="shared" si="235"/>
        <v>#REF!</v>
      </c>
      <c r="DK99" s="245" t="e">
        <f t="shared" si="236"/>
        <v>#REF!</v>
      </c>
      <c r="DL99" s="245" t="e">
        <f t="shared" si="237"/>
        <v>#REF!</v>
      </c>
      <c r="DM99" s="245">
        <f t="shared" si="238"/>
        <v>0</v>
      </c>
      <c r="DN99" s="245">
        <f t="shared" si="239"/>
        <v>0</v>
      </c>
      <c r="DO99" s="245">
        <f t="shared" si="240"/>
        <v>0</v>
      </c>
      <c r="DP99" s="245">
        <f t="shared" si="241"/>
        <v>0</v>
      </c>
      <c r="DQ99" s="245">
        <f t="shared" si="242"/>
        <v>0</v>
      </c>
      <c r="DR99" s="246">
        <f t="shared" si="243"/>
        <v>0</v>
      </c>
      <c r="DS99" s="244">
        <f t="shared" si="244"/>
        <v>0</v>
      </c>
      <c r="DT99" s="245">
        <f t="shared" si="245"/>
        <v>0</v>
      </c>
      <c r="DU99" s="245">
        <f t="shared" si="246"/>
        <v>0</v>
      </c>
      <c r="DV99" s="245">
        <f t="shared" si="247"/>
        <v>0</v>
      </c>
      <c r="DW99" s="245">
        <f t="shared" si="248"/>
        <v>0</v>
      </c>
      <c r="DX99" s="245">
        <f t="shared" si="249"/>
        <v>0</v>
      </c>
      <c r="DY99" s="245">
        <f t="shared" si="250"/>
        <v>0</v>
      </c>
      <c r="DZ99" s="245">
        <f t="shared" si="251"/>
        <v>0</v>
      </c>
      <c r="EA99" s="245">
        <f t="shared" si="252"/>
        <v>0</v>
      </c>
      <c r="EB99" s="245">
        <f t="shared" si="253"/>
        <v>0</v>
      </c>
      <c r="EC99" s="245">
        <f t="shared" si="254"/>
        <v>0</v>
      </c>
      <c r="ED99" s="246">
        <f t="shared" si="255"/>
        <v>0</v>
      </c>
      <c r="EE99" s="244">
        <f t="shared" si="256"/>
        <v>0</v>
      </c>
      <c r="EF99" s="245">
        <f t="shared" si="257"/>
        <v>0</v>
      </c>
      <c r="EG99" s="245">
        <f t="shared" si="258"/>
        <v>0</v>
      </c>
      <c r="EH99" s="245">
        <f t="shared" si="259"/>
        <v>0</v>
      </c>
      <c r="EI99" s="245">
        <f t="shared" si="260"/>
        <v>0</v>
      </c>
      <c r="EJ99" s="245">
        <f t="shared" si="261"/>
        <v>0</v>
      </c>
      <c r="EK99" s="245">
        <f t="shared" si="262"/>
        <v>0</v>
      </c>
      <c r="EL99" s="245">
        <f t="shared" si="263"/>
        <v>0</v>
      </c>
      <c r="EM99" s="245">
        <f t="shared" si="264"/>
        <v>0</v>
      </c>
      <c r="EN99" s="245">
        <f t="shared" si="265"/>
        <v>0</v>
      </c>
      <c r="EO99" s="245">
        <f t="shared" si="266"/>
        <v>0</v>
      </c>
      <c r="EP99" s="246">
        <f t="shared" si="267"/>
        <v>0</v>
      </c>
      <c r="EQ99" s="255">
        <f t="shared" si="268"/>
        <v>0</v>
      </c>
      <c r="ER99" s="256">
        <f t="shared" si="269"/>
        <v>0</v>
      </c>
      <c r="ES99" s="256">
        <f t="shared" si="270"/>
        <v>0</v>
      </c>
      <c r="ET99" s="256">
        <f t="shared" si="271"/>
        <v>0</v>
      </c>
      <c r="EU99" s="256" t="e">
        <f t="shared" si="272"/>
        <v>#REF!</v>
      </c>
      <c r="EV99" s="256">
        <f t="shared" si="273"/>
        <v>0</v>
      </c>
      <c r="EW99" s="256">
        <f t="shared" si="274"/>
        <v>0</v>
      </c>
      <c r="EX99" s="256" t="str">
        <f t="shared" si="275"/>
        <v/>
      </c>
      <c r="EY99" s="256" t="str">
        <f t="shared" si="276"/>
        <v/>
      </c>
      <c r="EZ99" s="256" t="str">
        <f t="shared" si="277"/>
        <v/>
      </c>
      <c r="FA99" s="256" t="str">
        <f t="shared" si="278"/>
        <v/>
      </c>
      <c r="FB99" s="257" t="str">
        <f t="shared" si="279"/>
        <v/>
      </c>
      <c r="FC99" s="255">
        <f t="shared" si="280"/>
        <v>0</v>
      </c>
      <c r="FD99" s="256" t="str">
        <f t="shared" si="281"/>
        <v/>
      </c>
      <c r="FE99" s="256" t="str">
        <f t="shared" si="282"/>
        <v/>
      </c>
      <c r="FF99" s="256" t="str">
        <f t="shared" si="283"/>
        <v/>
      </c>
      <c r="FG99" s="256" t="str">
        <f t="shared" si="284"/>
        <v/>
      </c>
      <c r="FH99" s="256" t="str">
        <f t="shared" si="285"/>
        <v/>
      </c>
      <c r="FI99" s="256" t="str">
        <f t="shared" si="286"/>
        <v/>
      </c>
      <c r="FJ99" s="256" t="str">
        <f t="shared" si="287"/>
        <v/>
      </c>
      <c r="FK99" s="256" t="str">
        <f t="shared" si="288"/>
        <v/>
      </c>
      <c r="FL99" s="256" t="str">
        <f t="shared" si="289"/>
        <v/>
      </c>
      <c r="FM99" s="256" t="str">
        <f t="shared" si="290"/>
        <v/>
      </c>
      <c r="FN99" s="257" t="str">
        <f t="shared" si="291"/>
        <v/>
      </c>
      <c r="FO99" s="255" t="e">
        <f t="shared" si="292"/>
        <v>#REF!</v>
      </c>
      <c r="FP99" s="256" t="e">
        <f t="shared" si="293"/>
        <v>#REF!</v>
      </c>
      <c r="FQ99" s="256" t="e">
        <f t="shared" si="294"/>
        <v>#REF!</v>
      </c>
      <c r="FR99" s="256" t="e">
        <f t="shared" si="295"/>
        <v>#REF!</v>
      </c>
      <c r="FS99" s="256" t="e">
        <f t="shared" si="296"/>
        <v>#REF!</v>
      </c>
      <c r="FT99" s="256" t="e">
        <f t="shared" si="297"/>
        <v>#REF!</v>
      </c>
      <c r="FU99" s="256" t="str">
        <f t="shared" si="298"/>
        <v/>
      </c>
      <c r="FV99" s="256" t="str">
        <f t="shared" si="299"/>
        <v/>
      </c>
      <c r="FW99" s="256" t="str">
        <f t="shared" si="300"/>
        <v/>
      </c>
      <c r="FX99" s="256" t="str">
        <f t="shared" si="301"/>
        <v/>
      </c>
      <c r="FY99" s="256" t="str">
        <f t="shared" si="302"/>
        <v/>
      </c>
      <c r="FZ99" s="257" t="str">
        <f t="shared" si="303"/>
        <v/>
      </c>
      <c r="GA99" s="255" t="str">
        <f t="shared" si="304"/>
        <v/>
      </c>
      <c r="GB99" s="256" t="str">
        <f t="shared" si="305"/>
        <v/>
      </c>
      <c r="GC99" s="256" t="str">
        <f t="shared" si="306"/>
        <v/>
      </c>
      <c r="GD99" s="256" t="str">
        <f t="shared" si="307"/>
        <v/>
      </c>
      <c r="GE99" s="256" t="str">
        <f t="shared" si="308"/>
        <v/>
      </c>
      <c r="GF99" s="256" t="str">
        <f t="shared" si="309"/>
        <v/>
      </c>
      <c r="GG99" s="256" t="str">
        <f t="shared" si="310"/>
        <v/>
      </c>
      <c r="GH99" s="256" t="str">
        <f t="shared" si="311"/>
        <v/>
      </c>
      <c r="GI99" s="256" t="str">
        <f t="shared" si="312"/>
        <v/>
      </c>
      <c r="GJ99" s="256" t="str">
        <f t="shared" si="313"/>
        <v/>
      </c>
      <c r="GK99" s="256" t="str">
        <f t="shared" si="314"/>
        <v/>
      </c>
      <c r="GL99" s="257" t="str">
        <f t="shared" si="315"/>
        <v/>
      </c>
      <c r="GM99" s="255" t="str">
        <f t="shared" si="316"/>
        <v/>
      </c>
      <c r="GN99" s="256" t="str">
        <f t="shared" si="317"/>
        <v/>
      </c>
      <c r="GO99" s="256" t="str">
        <f t="shared" si="318"/>
        <v/>
      </c>
      <c r="GP99" s="256" t="str">
        <f t="shared" si="319"/>
        <v/>
      </c>
      <c r="GQ99" s="256" t="str">
        <f t="shared" si="320"/>
        <v/>
      </c>
      <c r="GR99" s="256" t="str">
        <f t="shared" si="321"/>
        <v/>
      </c>
      <c r="GS99" s="256" t="str">
        <f t="shared" si="322"/>
        <v/>
      </c>
      <c r="GT99" s="256" t="str">
        <f t="shared" si="323"/>
        <v/>
      </c>
      <c r="GU99" s="256" t="str">
        <f t="shared" si="324"/>
        <v/>
      </c>
      <c r="GV99" s="256" t="str">
        <f t="shared" si="325"/>
        <v/>
      </c>
      <c r="GW99" s="256" t="str">
        <f t="shared" si="326"/>
        <v/>
      </c>
      <c r="GX99" s="257" t="str">
        <f t="shared" si="327"/>
        <v/>
      </c>
      <c r="GY99" s="252">
        <f t="shared" si="332"/>
        <v>0</v>
      </c>
      <c r="GZ99" s="253" t="e">
        <f t="shared" si="332"/>
        <v>#REF!</v>
      </c>
      <c r="HA99" s="253">
        <f t="shared" si="332"/>
        <v>0</v>
      </c>
      <c r="HB99" s="253">
        <f t="shared" si="332"/>
        <v>0</v>
      </c>
      <c r="HC99" s="253">
        <f t="shared" si="332"/>
        <v>0</v>
      </c>
      <c r="HD99" s="253">
        <f t="shared" si="332"/>
        <v>0</v>
      </c>
      <c r="HE99" s="253">
        <f t="shared" si="332"/>
        <v>0</v>
      </c>
      <c r="HF99" s="254">
        <f t="shared" si="332"/>
        <v>0</v>
      </c>
      <c r="HG99" s="252">
        <f t="shared" si="333"/>
        <v>0</v>
      </c>
      <c r="HH99" s="253">
        <f t="shared" si="333"/>
        <v>0</v>
      </c>
      <c r="HI99" s="253">
        <f t="shared" si="333"/>
        <v>0</v>
      </c>
      <c r="HJ99" s="253">
        <f t="shared" si="333"/>
        <v>0</v>
      </c>
      <c r="HK99" s="253">
        <f t="shared" si="333"/>
        <v>0</v>
      </c>
      <c r="HL99" s="253">
        <f t="shared" si="333"/>
        <v>0</v>
      </c>
      <c r="HM99" s="253">
        <f t="shared" si="333"/>
        <v>0</v>
      </c>
      <c r="HN99" s="254">
        <f t="shared" si="333"/>
        <v>0</v>
      </c>
      <c r="HO99" s="252" t="e">
        <f t="shared" si="334"/>
        <v>#REF!</v>
      </c>
      <c r="HP99" s="253" t="e">
        <f t="shared" si="334"/>
        <v>#REF!</v>
      </c>
      <c r="HQ99" s="253">
        <f t="shared" si="334"/>
        <v>0</v>
      </c>
      <c r="HR99" s="253">
        <f t="shared" si="334"/>
        <v>0</v>
      </c>
      <c r="HS99" s="253">
        <f t="shared" si="334"/>
        <v>0</v>
      </c>
      <c r="HT99" s="253">
        <f t="shared" si="334"/>
        <v>0</v>
      </c>
      <c r="HU99" s="253">
        <f t="shared" si="334"/>
        <v>0</v>
      </c>
      <c r="HV99" s="254">
        <f t="shared" si="334"/>
        <v>0</v>
      </c>
      <c r="HW99" s="252">
        <f t="shared" si="335"/>
        <v>0</v>
      </c>
      <c r="HX99" s="253">
        <f t="shared" si="335"/>
        <v>0</v>
      </c>
      <c r="HY99" s="253">
        <f t="shared" si="335"/>
        <v>0</v>
      </c>
      <c r="HZ99" s="253">
        <f t="shared" si="335"/>
        <v>0</v>
      </c>
      <c r="IA99" s="253">
        <f t="shared" si="335"/>
        <v>0</v>
      </c>
      <c r="IB99" s="253">
        <f t="shared" si="335"/>
        <v>0</v>
      </c>
      <c r="IC99" s="253">
        <f t="shared" si="335"/>
        <v>0</v>
      </c>
      <c r="ID99" s="254">
        <f t="shared" si="335"/>
        <v>0</v>
      </c>
      <c r="IE99" s="252">
        <f t="shared" si="336"/>
        <v>0</v>
      </c>
      <c r="IF99" s="253">
        <f t="shared" si="336"/>
        <v>0</v>
      </c>
      <c r="IG99" s="253">
        <f t="shared" si="336"/>
        <v>0</v>
      </c>
      <c r="IH99" s="253">
        <f t="shared" si="336"/>
        <v>0</v>
      </c>
      <c r="II99" s="253">
        <f t="shared" si="336"/>
        <v>0</v>
      </c>
      <c r="IJ99" s="253">
        <f t="shared" si="336"/>
        <v>0</v>
      </c>
      <c r="IK99" s="253">
        <f t="shared" si="336"/>
        <v>0</v>
      </c>
      <c r="IL99" s="254">
        <f t="shared" si="336"/>
        <v>0</v>
      </c>
      <c r="IM99" s="255" t="e">
        <f t="shared" si="203"/>
        <v>#REF!</v>
      </c>
      <c r="IN99" s="256">
        <f t="shared" si="204"/>
        <v>0</v>
      </c>
      <c r="IO99" s="256" t="e">
        <f t="shared" si="205"/>
        <v>#REF!</v>
      </c>
      <c r="IP99" s="256">
        <f t="shared" si="206"/>
        <v>0</v>
      </c>
      <c r="IQ99" s="257">
        <f t="shared" si="207"/>
        <v>0</v>
      </c>
      <c r="IR99" s="404" t="e">
        <f t="shared" si="195"/>
        <v>#REF!</v>
      </c>
      <c r="IS99" s="250">
        <f t="shared" si="202"/>
        <v>15</v>
      </c>
      <c r="IT99" s="258" t="e">
        <f t="shared" si="328"/>
        <v>#REF!</v>
      </c>
      <c r="IU99" s="664">
        <v>2400</v>
      </c>
      <c r="IV99" s="409">
        <v>4</v>
      </c>
      <c r="IW99" s="648" t="s">
        <v>237</v>
      </c>
      <c r="IX99" s="649" t="e">
        <f t="shared" si="196"/>
        <v>#REF!</v>
      </c>
      <c r="IY99" s="650" t="e">
        <f t="shared" si="329"/>
        <v>#REF!</v>
      </c>
      <c r="IZ99" s="651">
        <v>3</v>
      </c>
      <c r="JA99" s="652">
        <v>2</v>
      </c>
      <c r="JB99" s="650" t="e">
        <f t="shared" si="330"/>
        <v>#REF!</v>
      </c>
      <c r="JC99" s="651">
        <f t="shared" si="338"/>
        <v>3</v>
      </c>
      <c r="JD99" s="652">
        <f t="shared" si="338"/>
        <v>2</v>
      </c>
      <c r="JE99" s="653" t="e">
        <f t="shared" si="331"/>
        <v>#REF!</v>
      </c>
      <c r="JF99" s="654">
        <v>3</v>
      </c>
      <c r="JG99" s="652">
        <v>2</v>
      </c>
      <c r="JH99" s="653"/>
      <c r="JI99" s="654"/>
      <c r="JJ99" s="655"/>
      <c r="JK99" s="418"/>
      <c r="JL99" s="419"/>
      <c r="JM99" s="420"/>
      <c r="JN99" s="662">
        <v>1</v>
      </c>
      <c r="JO99" s="662">
        <v>1.4</v>
      </c>
      <c r="JP99" s="662">
        <v>1</v>
      </c>
      <c r="JQ99" s="662">
        <v>1</v>
      </c>
      <c r="JR99" s="663">
        <v>1</v>
      </c>
      <c r="JS99" s="658" t="e">
        <f t="shared" si="201"/>
        <v>#REF!</v>
      </c>
    </row>
    <row r="100" spans="25:279" ht="20.100000000000001" hidden="1" customHeight="1">
      <c r="Y100" s="380" t="e">
        <f>N!IK75</f>
        <v>#REF!</v>
      </c>
      <c r="Z100" s="377" t="s">
        <v>57</v>
      </c>
      <c r="AA100" s="244">
        <f>IF(AA$32="",IF(AA$31="",(SUMIF(S!$HC$15:$HL$15,'Ciclo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Semaforico'!AA$30,O!$HC75:$HL75))*AA$31),(SUMIF(S!$HC$15:$HL$15,'Ciclo Semaforico'!AA$32,S!$HC75:$HL75)+SUMIF(N!$HC$15:$HL$15,'Ciclo Semaforico'!AA$32,N!$HC75:$HL75)+SUMIF(E!$HC$15:$HL$15,'Ciclo Semaforico'!AA$32,E!$HC75:$HL75)+SUMIF(O!$HC$15:$HL$15,'Ciclo Semaforico'!AA$32,O!$HC75:$HL75))-IF(AA$31="",(SUMIF(S!$HC$15:$HL$15,'Ciclo Semaforico'!AA$30,S!$HC75:$HL75)+SUMIF(N!$HC$15:$HL$15,'Ciclo Semaforico'!AA$30,N!$HC75:$HL75)+SUMIF(E!$HC$15:$HL$15,'Ciclo Semaforico'!AA$30,E!$HC75:$HL75)+SUMIF(O!$HC$15:$HL$15,'Ciclo Semaforico'!AA$30,O!$HC75:$HL75)),(SUMIF(S!$HC$15:$HL$15,'Ciclo Semaforico'!AA$30,S!$HC75:$HL75)+SUMIF(N!$HC$15:$HL$15,'Ciclo Semaforico'!AA$30,N!$HC75:$HL75)+SUMIF(E!$HC$15:$HL$15,'Ciclo Semaforico'!AA$30,E!$HC75:$HL75)+SUMIF(O!$HC$15:$HL$15,'Ciclo Semaforico'!AA$30,O!$HC75:$HL75))*AA$31))</f>
        <v>0</v>
      </c>
      <c r="AB100" s="245">
        <f>IF(AB$32="",IF(AB$31="",(SUMIF(S!$HC$15:$HL$15,'Ciclo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Semaforico'!AB$30,O!$HC75:$HL75))*AB$31),(SUMIF(S!$HC$15:$HL$15,'Ciclo Semaforico'!AB$32,S!$HC75:$HL75)+SUMIF(N!$HC$15:$HL$15,'Ciclo Semaforico'!AB$32,N!$HC75:$HL75)+SUMIF(E!$HC$15:$HL$15,'Ciclo Semaforico'!AB$32,E!$HC75:$HL75)+SUMIF(O!$HC$15:$HL$15,'Ciclo Semaforico'!AB$32,O!$HC75:$HL75))-IF(AB$31="",(SUMIF(S!$HC$15:$HL$15,'Ciclo Semaforico'!AB$30,S!$HC75:$HL75)+SUMIF(N!$HC$15:$HL$15,'Ciclo Semaforico'!AB$30,N!$HC75:$HL75)+SUMIF(E!$HC$15:$HL$15,'Ciclo Semaforico'!AB$30,E!$HC75:$HL75)+SUMIF(O!$HC$15:$HL$15,'Ciclo Semaforico'!AB$30,O!$HC75:$HL75)),(SUMIF(S!$HC$15:$HL$15,'Ciclo Semaforico'!AB$30,S!$HC75:$HL75)+SUMIF(N!$HC$15:$HL$15,'Ciclo Semaforico'!AB$30,N!$HC75:$HL75)+SUMIF(E!$HC$15:$HL$15,'Ciclo Semaforico'!AB$30,E!$HC75:$HL75)+SUMIF(O!$HC$15:$HL$15,'Ciclo Semaforico'!AB$30,O!$HC75:$HL75))*AB$31))</f>
        <v>0</v>
      </c>
      <c r="AC100" s="245">
        <f>IF(AC$32="",IF(AC$31="",(SUMIF(S!$HC$15:$HL$15,'Ciclo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Semaforico'!AC$30,O!$HC75:$HL75))*AC$31),(SUMIF(S!$HC$15:$HL$15,'Ciclo Semaforico'!AC$32,S!$HC75:$HL75)+SUMIF(N!$HC$15:$HL$15,'Ciclo Semaforico'!AC$32,N!$HC75:$HL75)+SUMIF(E!$HC$15:$HL$15,'Ciclo Semaforico'!AC$32,E!$HC75:$HL75)+SUMIF(O!$HC$15:$HL$15,'Ciclo Semaforico'!AC$32,O!$HC75:$HL75))-IF(AC$31="",(SUMIF(S!$HC$15:$HL$15,'Ciclo Semaforico'!AC$30,S!$HC75:$HL75)+SUMIF(N!$HC$15:$HL$15,'Ciclo Semaforico'!AC$30,N!$HC75:$HL75)+SUMIF(E!$HC$15:$HL$15,'Ciclo Semaforico'!AC$30,E!$HC75:$HL75)+SUMIF(O!$HC$15:$HL$15,'Ciclo Semaforico'!AC$30,O!$HC75:$HL75)),(SUMIF(S!$HC$15:$HL$15,'Ciclo Semaforico'!AC$30,S!$HC75:$HL75)+SUMIF(N!$HC$15:$HL$15,'Ciclo Semaforico'!AC$30,N!$HC75:$HL75)+SUMIF(E!$HC$15:$HL$15,'Ciclo Semaforico'!AC$30,E!$HC75:$HL75)+SUMIF(O!$HC$15:$HL$15,'Ciclo Semaforico'!AC$30,O!$HC75:$HL75))*AC$31))</f>
        <v>0</v>
      </c>
      <c r="AD100" s="245">
        <f>IF(AD$32="",IF(AD$31="",(SUMIF(S!$HC$15:$HL$15,'Ciclo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Semaforico'!AD$30,O!$HC75:$HL75))*AD$31),(SUMIF(S!$HC$15:$HL$15,'Ciclo Semaforico'!AD$32,S!$HC75:$HL75)+SUMIF(N!$HC$15:$HL$15,'Ciclo Semaforico'!AD$32,N!$HC75:$HL75)+SUMIF(E!$HC$15:$HL$15,'Ciclo Semaforico'!AD$32,E!$HC75:$HL75)+SUMIF(O!$HC$15:$HL$15,'Ciclo Semaforico'!AD$32,O!$HC75:$HL75))-IF(AD$31="",(SUMIF(S!$HC$15:$HL$15,'Ciclo Semaforico'!AD$30,S!$HC75:$HL75)+SUMIF(N!$HC$15:$HL$15,'Ciclo Semaforico'!AD$30,N!$HC75:$HL75)+SUMIF(E!$HC$15:$HL$15,'Ciclo Semaforico'!AD$30,E!$HC75:$HL75)+SUMIF(O!$HC$15:$HL$15,'Ciclo Semaforico'!AD$30,O!$HC75:$HL75)),(SUMIF(S!$HC$15:$HL$15,'Ciclo Semaforico'!AD$30,S!$HC75:$HL75)+SUMIF(N!$HC$15:$HL$15,'Ciclo Semaforico'!AD$30,N!$HC75:$HL75)+SUMIF(E!$HC$15:$HL$15,'Ciclo Semaforico'!AD$30,E!$HC75:$HL75)+SUMIF(O!$HC$15:$HL$15,'Ciclo Semaforico'!AD$30,O!$HC75:$HL75))*AD$31))</f>
        <v>0</v>
      </c>
      <c r="AE100" s="245" t="e">
        <f>IF(AE$32="",IF(AE$31="",(SUMIF(S!$HC$15:$HL$15,'Ciclo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Semaforico'!AE$30,O!$HC75:$HL75))*AE$31),(SUMIF(S!$HC$15:$HL$15,'Ciclo Semaforico'!AE$32,S!$HC75:$HL75)+SUMIF(N!$HC$15:$HL$15,'Ciclo Semaforico'!AE$32,N!$HC75:$HL75)+SUMIF(E!$HC$15:$HL$15,'Ciclo Semaforico'!AE$32,E!$HC75:$HL75)+SUMIF(O!$HC$15:$HL$15,'Ciclo Semaforico'!AE$32,O!$HC75:$HL75))-IF(AE$31="",(SUMIF(S!$HC$15:$HL$15,'Ciclo Semaforico'!AE$30,S!$HC75:$HL75)+SUMIF(N!$HC$15:$HL$15,'Ciclo Semaforico'!AE$30,N!$HC75:$HL75)+SUMIF(E!$HC$15:$HL$15,'Ciclo Semaforico'!AE$30,E!$HC75:$HL75)+SUMIF(O!$HC$15:$HL$15,'Ciclo Semaforico'!AE$30,O!$HC75:$HL75)),(SUMIF(S!$HC$15:$HL$15,'Ciclo Semaforico'!AE$30,S!$HC75:$HL75)+SUMIF(N!$HC$15:$HL$15,'Ciclo Semaforico'!AE$30,N!$HC75:$HL75)+SUMIF(E!$HC$15:$HL$15,'Ciclo Semaforico'!AE$30,E!$HC75:$HL75)+SUMIF(O!$HC$15:$HL$15,'Ciclo Semaforico'!AE$30,O!$HC75:$HL75))*AE$31))</f>
        <v>#REF!</v>
      </c>
      <c r="AF100" s="245">
        <f>IF(AF$32="",IF(AF$31="",(SUMIF(S!$HC$15:$HL$15,'Ciclo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Semaforico'!AF$30,O!$HC75:$HL75))*AF$31),(SUMIF(S!$HC$15:$HL$15,'Ciclo Semaforico'!AF$32,S!$HC75:$HL75)+SUMIF(N!$HC$15:$HL$15,'Ciclo Semaforico'!AF$32,N!$HC75:$HL75)+SUMIF(E!$HC$15:$HL$15,'Ciclo Semaforico'!AF$32,E!$HC75:$HL75)+SUMIF(O!$HC$15:$HL$15,'Ciclo Semaforico'!AF$32,O!$HC75:$HL75))-IF(AF$31="",(SUMIF(S!$HC$15:$HL$15,'Ciclo Semaforico'!AF$30,S!$HC75:$HL75)+SUMIF(N!$HC$15:$HL$15,'Ciclo Semaforico'!AF$30,N!$HC75:$HL75)+SUMIF(E!$HC$15:$HL$15,'Ciclo Semaforico'!AF$30,E!$HC75:$HL75)+SUMIF(O!$HC$15:$HL$15,'Ciclo Semaforico'!AF$30,O!$HC75:$HL75)),(SUMIF(S!$HC$15:$HL$15,'Ciclo Semaforico'!AF$30,S!$HC75:$HL75)+SUMIF(N!$HC$15:$HL$15,'Ciclo Semaforico'!AF$30,N!$HC75:$HL75)+SUMIF(E!$HC$15:$HL$15,'Ciclo Semaforico'!AF$30,E!$HC75:$HL75)+SUMIF(O!$HC$15:$HL$15,'Ciclo Semaforico'!AF$30,O!$HC75:$HL75))*AF$31))</f>
        <v>0</v>
      </c>
      <c r="AG100" s="245">
        <f>IF(AG$32="",IF(AG$31="",(SUMIF(S!$HC$15:$HL$15,'Ciclo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Semaforico'!AG$30,O!$HC75:$HL75))*AG$31),(SUMIF(S!$HC$15:$HL$15,'Ciclo Semaforico'!AG$32,S!$HC75:$HL75)+SUMIF(N!$HC$15:$HL$15,'Ciclo Semaforico'!AG$32,N!$HC75:$HL75)+SUMIF(E!$HC$15:$HL$15,'Ciclo Semaforico'!AG$32,E!$HC75:$HL75)+SUMIF(O!$HC$15:$HL$15,'Ciclo Semaforico'!AG$32,O!$HC75:$HL75))-IF(AG$31="",(SUMIF(S!$HC$15:$HL$15,'Ciclo Semaforico'!AG$30,S!$HC75:$HL75)+SUMIF(N!$HC$15:$HL$15,'Ciclo Semaforico'!AG$30,N!$HC75:$HL75)+SUMIF(E!$HC$15:$HL$15,'Ciclo Semaforico'!AG$30,E!$HC75:$HL75)+SUMIF(O!$HC$15:$HL$15,'Ciclo Semaforico'!AG$30,O!$HC75:$HL75)),(SUMIF(S!$HC$15:$HL$15,'Ciclo Semaforico'!AG$30,S!$HC75:$HL75)+SUMIF(N!$HC$15:$HL$15,'Ciclo Semaforico'!AG$30,N!$HC75:$HL75)+SUMIF(E!$HC$15:$HL$15,'Ciclo Semaforico'!AG$30,E!$HC75:$HL75)+SUMIF(O!$HC$15:$HL$15,'Ciclo Semaforico'!AG$30,O!$HC75:$HL75))*AG$31))</f>
        <v>0</v>
      </c>
      <c r="AH100" s="245">
        <f>IF(AH$32="",IF(AH$31="",(SUMIF(S!$HC$15:$HL$15,'Ciclo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Semaforico'!AH$30,O!$HC75:$HL75))*AH$31),(SUMIF(S!$HC$15:$HL$15,'Ciclo Semaforico'!AH$32,S!$HC75:$HL75)+SUMIF(N!$HC$15:$HL$15,'Ciclo Semaforico'!AH$32,N!$HC75:$HL75)+SUMIF(E!$HC$15:$HL$15,'Ciclo Semaforico'!AH$32,E!$HC75:$HL75)+SUMIF(O!$HC$15:$HL$15,'Ciclo Semaforico'!AH$32,O!$HC75:$HL75))-IF(AH$31="",(SUMIF(S!$HC$15:$HL$15,'Ciclo Semaforico'!AH$30,S!$HC75:$HL75)+SUMIF(N!$HC$15:$HL$15,'Ciclo Semaforico'!AH$30,N!$HC75:$HL75)+SUMIF(E!$HC$15:$HL$15,'Ciclo Semaforico'!AH$30,E!$HC75:$HL75)+SUMIF(O!$HC$15:$HL$15,'Ciclo Semaforico'!AH$30,O!$HC75:$HL75)),(SUMIF(S!$HC$15:$HL$15,'Ciclo Semaforico'!AH$30,S!$HC75:$HL75)+SUMIF(N!$HC$15:$HL$15,'Ciclo Semaforico'!AH$30,N!$HC75:$HL75)+SUMIF(E!$HC$15:$HL$15,'Ciclo Semaforico'!AH$30,E!$HC75:$HL75)+SUMIF(O!$HC$15:$HL$15,'Ciclo Semaforico'!AH$30,O!$HC75:$HL75))*AH$31))</f>
        <v>0</v>
      </c>
      <c r="AI100" s="245">
        <f>IF(AI$32="",IF(AI$31="",(SUMIF(S!$HC$15:$HL$15,'Ciclo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Semaforico'!AI$30,O!$HC75:$HL75))*AI$31),(SUMIF(S!$HC$15:$HL$15,'Ciclo Semaforico'!AI$32,S!$HC75:$HL75)+SUMIF(N!$HC$15:$HL$15,'Ciclo Semaforico'!AI$32,N!$HC75:$HL75)+SUMIF(E!$HC$15:$HL$15,'Ciclo Semaforico'!AI$32,E!$HC75:$HL75)+SUMIF(O!$HC$15:$HL$15,'Ciclo Semaforico'!AI$32,O!$HC75:$HL75))-IF(AI$31="",(SUMIF(S!$HC$15:$HL$15,'Ciclo Semaforico'!AI$30,S!$HC75:$HL75)+SUMIF(N!$HC$15:$HL$15,'Ciclo Semaforico'!AI$30,N!$HC75:$HL75)+SUMIF(E!$HC$15:$HL$15,'Ciclo Semaforico'!AI$30,E!$HC75:$HL75)+SUMIF(O!$HC$15:$HL$15,'Ciclo Semaforico'!AI$30,O!$HC75:$HL75)),(SUMIF(S!$HC$15:$HL$15,'Ciclo Semaforico'!AI$30,S!$HC75:$HL75)+SUMIF(N!$HC$15:$HL$15,'Ciclo Semaforico'!AI$30,N!$HC75:$HL75)+SUMIF(E!$HC$15:$HL$15,'Ciclo Semaforico'!AI$30,E!$HC75:$HL75)+SUMIF(O!$HC$15:$HL$15,'Ciclo Semaforico'!AI$30,O!$HC75:$HL75))*AI$31))</f>
        <v>0</v>
      </c>
      <c r="AJ100" s="245">
        <f>IF(AJ$32="",IF(AJ$31="",(SUMIF(S!$HC$15:$HL$15,'Ciclo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Semaforico'!AJ$30,O!$HC75:$HL75))*AJ$31),(SUMIF(S!$HC$15:$HL$15,'Ciclo Semaforico'!AJ$32,S!$HC75:$HL75)+SUMIF(N!$HC$15:$HL$15,'Ciclo Semaforico'!AJ$32,N!$HC75:$HL75)+SUMIF(E!$HC$15:$HL$15,'Ciclo Semaforico'!AJ$32,E!$HC75:$HL75)+SUMIF(O!$HC$15:$HL$15,'Ciclo Semaforico'!AJ$32,O!$HC75:$HL75))-IF(AJ$31="",(SUMIF(S!$HC$15:$HL$15,'Ciclo Semaforico'!AJ$30,S!$HC75:$HL75)+SUMIF(N!$HC$15:$HL$15,'Ciclo Semaforico'!AJ$30,N!$HC75:$HL75)+SUMIF(E!$HC$15:$HL$15,'Ciclo Semaforico'!AJ$30,E!$HC75:$HL75)+SUMIF(O!$HC$15:$HL$15,'Ciclo Semaforico'!AJ$30,O!$HC75:$HL75)),(SUMIF(S!$HC$15:$HL$15,'Ciclo Semaforico'!AJ$30,S!$HC75:$HL75)+SUMIF(N!$HC$15:$HL$15,'Ciclo Semaforico'!AJ$30,N!$HC75:$HL75)+SUMIF(E!$HC$15:$HL$15,'Ciclo Semaforico'!AJ$30,E!$HC75:$HL75)+SUMIF(O!$HC$15:$HL$15,'Ciclo Semaforico'!AJ$30,O!$HC75:$HL75))*AJ$31))</f>
        <v>0</v>
      </c>
      <c r="AK100" s="245">
        <f>IF(AK$32="",IF(AK$31="",(SUMIF(S!$HC$15:$HL$15,'Ciclo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Semaforico'!AK$30,O!$HC75:$HL75))*AK$31),(SUMIF(S!$HC$15:$HL$15,'Ciclo Semaforico'!AK$32,S!$HC75:$HL75)+SUMIF(N!$HC$15:$HL$15,'Ciclo Semaforico'!AK$32,N!$HC75:$HL75)+SUMIF(E!$HC$15:$HL$15,'Ciclo Semaforico'!AK$32,E!$HC75:$HL75)+SUMIF(O!$HC$15:$HL$15,'Ciclo Semaforico'!AK$32,O!$HC75:$HL75))-IF(AK$31="",(SUMIF(S!$HC$15:$HL$15,'Ciclo Semaforico'!AK$30,S!$HC75:$HL75)+SUMIF(N!$HC$15:$HL$15,'Ciclo Semaforico'!AK$30,N!$HC75:$HL75)+SUMIF(E!$HC$15:$HL$15,'Ciclo Semaforico'!AK$30,E!$HC75:$HL75)+SUMIF(O!$HC$15:$HL$15,'Ciclo Semaforico'!AK$30,O!$HC75:$HL75)),(SUMIF(S!$HC$15:$HL$15,'Ciclo Semaforico'!AK$30,S!$HC75:$HL75)+SUMIF(N!$HC$15:$HL$15,'Ciclo Semaforico'!AK$30,N!$HC75:$HL75)+SUMIF(E!$HC$15:$HL$15,'Ciclo Semaforico'!AK$30,E!$HC75:$HL75)+SUMIF(O!$HC$15:$HL$15,'Ciclo Semaforico'!AK$30,O!$HC75:$HL75))*AK$31))</f>
        <v>0</v>
      </c>
      <c r="AL100" s="246">
        <f>IF(AL$32="",IF(AL$31="",(SUMIF(S!$HC$15:$HL$15,'Ciclo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Semaforico'!AL$30,O!$HC75:$HL75))*AL$31),(SUMIF(S!$HC$15:$HL$15,'Ciclo Semaforico'!AL$32,S!$HC75:$HL75)+SUMIF(N!$HC$15:$HL$15,'Ciclo Semaforico'!AL$32,N!$HC75:$HL75)+SUMIF(E!$HC$15:$HL$15,'Ciclo Semaforico'!AL$32,E!$HC75:$HL75)+SUMIF(O!$HC$15:$HL$15,'Ciclo Semaforico'!AL$32,O!$HC75:$HL75))-IF(AL$31="",(SUMIF(S!$HC$15:$HL$15,'Ciclo Semaforico'!AL$30,S!$HC75:$HL75)+SUMIF(N!$HC$15:$HL$15,'Ciclo Semaforico'!AL$30,N!$HC75:$HL75)+SUMIF(E!$HC$15:$HL$15,'Ciclo Semaforico'!AL$30,E!$HC75:$HL75)+SUMIF(O!$HC$15:$HL$15,'Ciclo Semaforico'!AL$30,O!$HC75:$HL75)),(SUMIF(S!$HC$15:$HL$15,'Ciclo Semaforico'!AL$30,S!$HC75:$HL75)+SUMIF(N!$HC$15:$HL$15,'Ciclo Semaforico'!AL$30,N!$HC75:$HL75)+SUMIF(E!$HC$15:$HL$15,'Ciclo Semaforico'!AL$30,E!$HC75:$HL75)+SUMIF(O!$HC$15:$HL$15,'Ciclo Semaforico'!AL$30,O!$HC75:$HL75))*AL$31))</f>
        <v>0</v>
      </c>
      <c r="AM100" s="244">
        <f>IF(AM$32="",IF(AM$31="",(SUMIF(S!$HC$15:$HL$15,'Ciclo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Semaforico'!AM$30,O!$HC75:$HL75))*AM$31),(SUMIF(S!$HC$15:$HL$15,'Ciclo Semaforico'!AM$32,S!$HC75:$HL75)+SUMIF(N!$HC$15:$HL$15,'Ciclo Semaforico'!AM$32,N!$HC75:$HL75)+SUMIF(E!$HC$15:$HL$15,'Ciclo Semaforico'!AM$32,E!$HC75:$HL75)+SUMIF(O!$HC$15:$HL$15,'Ciclo Semaforico'!AM$32,O!$HC75:$HL75))-IF(AM$31="",(SUMIF(S!$HC$15:$HL$15,'Ciclo Semaforico'!AM$30,S!$HC75:$HL75)+SUMIF(N!$HC$15:$HL$15,'Ciclo Semaforico'!AM$30,N!$HC75:$HL75)+SUMIF(E!$HC$15:$HL$15,'Ciclo Semaforico'!AM$30,E!$HC75:$HL75)+SUMIF(O!$HC$15:$HL$15,'Ciclo Semaforico'!AM$30,O!$HC75:$HL75)),(SUMIF(S!$HC$15:$HL$15,'Ciclo Semaforico'!AM$30,S!$HC75:$HL75)+SUMIF(N!$HC$15:$HL$15,'Ciclo Semaforico'!AM$30,N!$HC75:$HL75)+SUMIF(E!$HC$15:$HL$15,'Ciclo Semaforico'!AM$30,E!$HC75:$HL75)+SUMIF(O!$HC$15:$HL$15,'Ciclo Semaforico'!AM$30,O!$HC75:$HL75))*AM$31))</f>
        <v>0</v>
      </c>
      <c r="AN100" s="245">
        <f>IF(AN$32="",IF(AN$31="",(SUMIF(S!$HC$15:$HL$15,'Ciclo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Semaforico'!AN$30,O!$HC75:$HL75))*AN$31),(SUMIF(S!$HC$15:$HL$15,'Ciclo Semaforico'!AN$32,S!$HC75:$HL75)+SUMIF(N!$HC$15:$HL$15,'Ciclo Semaforico'!AN$32,N!$HC75:$HL75)+SUMIF(E!$HC$15:$HL$15,'Ciclo Semaforico'!AN$32,E!$HC75:$HL75)+SUMIF(O!$HC$15:$HL$15,'Ciclo Semaforico'!AN$32,O!$HC75:$HL75))-IF(AN$31="",(SUMIF(S!$HC$15:$HL$15,'Ciclo Semaforico'!AN$30,S!$HC75:$HL75)+SUMIF(N!$HC$15:$HL$15,'Ciclo Semaforico'!AN$30,N!$HC75:$HL75)+SUMIF(E!$HC$15:$HL$15,'Ciclo Semaforico'!AN$30,E!$HC75:$HL75)+SUMIF(O!$HC$15:$HL$15,'Ciclo Semaforico'!AN$30,O!$HC75:$HL75)),(SUMIF(S!$HC$15:$HL$15,'Ciclo Semaforico'!AN$30,S!$HC75:$HL75)+SUMIF(N!$HC$15:$HL$15,'Ciclo Semaforico'!AN$30,N!$HC75:$HL75)+SUMIF(E!$HC$15:$HL$15,'Ciclo Semaforico'!AN$30,E!$HC75:$HL75)+SUMIF(O!$HC$15:$HL$15,'Ciclo Semaforico'!AN$30,O!$HC75:$HL75))*AN$31))</f>
        <v>0</v>
      </c>
      <c r="AO100" s="245">
        <f>IF(AO$32="",IF(AO$31="",(SUMIF(S!$HC$15:$HL$15,'Ciclo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Semaforico'!AO$30,O!$HC75:$HL75))*AO$31),(SUMIF(S!$HC$15:$HL$15,'Ciclo Semaforico'!AO$32,S!$HC75:$HL75)+SUMIF(N!$HC$15:$HL$15,'Ciclo Semaforico'!AO$32,N!$HC75:$HL75)+SUMIF(E!$HC$15:$HL$15,'Ciclo Semaforico'!AO$32,E!$HC75:$HL75)+SUMIF(O!$HC$15:$HL$15,'Ciclo Semaforico'!AO$32,O!$HC75:$HL75))-IF(AO$31="",(SUMIF(S!$HC$15:$HL$15,'Ciclo Semaforico'!AO$30,S!$HC75:$HL75)+SUMIF(N!$HC$15:$HL$15,'Ciclo Semaforico'!AO$30,N!$HC75:$HL75)+SUMIF(E!$HC$15:$HL$15,'Ciclo Semaforico'!AO$30,E!$HC75:$HL75)+SUMIF(O!$HC$15:$HL$15,'Ciclo Semaforico'!AO$30,O!$HC75:$HL75)),(SUMIF(S!$HC$15:$HL$15,'Ciclo Semaforico'!AO$30,S!$HC75:$HL75)+SUMIF(N!$HC$15:$HL$15,'Ciclo Semaforico'!AO$30,N!$HC75:$HL75)+SUMIF(E!$HC$15:$HL$15,'Ciclo Semaforico'!AO$30,E!$HC75:$HL75)+SUMIF(O!$HC$15:$HL$15,'Ciclo Semaforico'!AO$30,O!$HC75:$HL75))*AO$31))</f>
        <v>0</v>
      </c>
      <c r="AP100" s="245">
        <f>IF(AP$32="",IF(AP$31="",(SUMIF(S!$HC$15:$HL$15,'Ciclo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Semaforico'!AP$30,O!$HC75:$HL75))*AP$31),(SUMIF(S!$HC$15:$HL$15,'Ciclo Semaforico'!AP$32,S!$HC75:$HL75)+SUMIF(N!$HC$15:$HL$15,'Ciclo Semaforico'!AP$32,N!$HC75:$HL75)+SUMIF(E!$HC$15:$HL$15,'Ciclo Semaforico'!AP$32,E!$HC75:$HL75)+SUMIF(O!$HC$15:$HL$15,'Ciclo Semaforico'!AP$32,O!$HC75:$HL75))-IF(AP$31="",(SUMIF(S!$HC$15:$HL$15,'Ciclo Semaforico'!AP$30,S!$HC75:$HL75)+SUMIF(N!$HC$15:$HL$15,'Ciclo Semaforico'!AP$30,N!$HC75:$HL75)+SUMIF(E!$HC$15:$HL$15,'Ciclo Semaforico'!AP$30,E!$HC75:$HL75)+SUMIF(O!$HC$15:$HL$15,'Ciclo Semaforico'!AP$30,O!$HC75:$HL75)),(SUMIF(S!$HC$15:$HL$15,'Ciclo Semaforico'!AP$30,S!$HC75:$HL75)+SUMIF(N!$HC$15:$HL$15,'Ciclo Semaforico'!AP$30,N!$HC75:$HL75)+SUMIF(E!$HC$15:$HL$15,'Ciclo Semaforico'!AP$30,E!$HC75:$HL75)+SUMIF(O!$HC$15:$HL$15,'Ciclo Semaforico'!AP$30,O!$HC75:$HL75))*AP$31))</f>
        <v>0</v>
      </c>
      <c r="AQ100" s="245">
        <f>IF(AQ$32="",IF(AQ$31="",(SUMIF(S!$HC$15:$HL$15,'Ciclo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Semaforico'!AQ$30,O!$HC75:$HL75))*AQ$31),(SUMIF(S!$HC$15:$HL$15,'Ciclo Semaforico'!AQ$32,S!$HC75:$HL75)+SUMIF(N!$HC$15:$HL$15,'Ciclo Semaforico'!AQ$32,N!$HC75:$HL75)+SUMIF(E!$HC$15:$HL$15,'Ciclo Semaforico'!AQ$32,E!$HC75:$HL75)+SUMIF(O!$HC$15:$HL$15,'Ciclo Semaforico'!AQ$32,O!$HC75:$HL75))-IF(AQ$31="",(SUMIF(S!$HC$15:$HL$15,'Ciclo Semaforico'!AQ$30,S!$HC75:$HL75)+SUMIF(N!$HC$15:$HL$15,'Ciclo Semaforico'!AQ$30,N!$HC75:$HL75)+SUMIF(E!$HC$15:$HL$15,'Ciclo Semaforico'!AQ$30,E!$HC75:$HL75)+SUMIF(O!$HC$15:$HL$15,'Ciclo Semaforico'!AQ$30,O!$HC75:$HL75)),(SUMIF(S!$HC$15:$HL$15,'Ciclo Semaforico'!AQ$30,S!$HC75:$HL75)+SUMIF(N!$HC$15:$HL$15,'Ciclo Semaforico'!AQ$30,N!$HC75:$HL75)+SUMIF(E!$HC$15:$HL$15,'Ciclo Semaforico'!AQ$30,E!$HC75:$HL75)+SUMIF(O!$HC$15:$HL$15,'Ciclo Semaforico'!AQ$30,O!$HC75:$HL75))*AQ$31))</f>
        <v>0</v>
      </c>
      <c r="AR100" s="245">
        <f>IF(AR$32="",IF(AR$31="",(SUMIF(S!$HC$15:$HL$15,'Ciclo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Semaforico'!AR$30,O!$HC75:$HL75))*AR$31),(SUMIF(S!$HC$15:$HL$15,'Ciclo Semaforico'!AR$32,S!$HC75:$HL75)+SUMIF(N!$HC$15:$HL$15,'Ciclo Semaforico'!AR$32,N!$HC75:$HL75)+SUMIF(E!$HC$15:$HL$15,'Ciclo Semaforico'!AR$32,E!$HC75:$HL75)+SUMIF(O!$HC$15:$HL$15,'Ciclo Semaforico'!AR$32,O!$HC75:$HL75))-IF(AR$31="",(SUMIF(S!$HC$15:$HL$15,'Ciclo Semaforico'!AR$30,S!$HC75:$HL75)+SUMIF(N!$HC$15:$HL$15,'Ciclo Semaforico'!AR$30,N!$HC75:$HL75)+SUMIF(E!$HC$15:$HL$15,'Ciclo Semaforico'!AR$30,E!$HC75:$HL75)+SUMIF(O!$HC$15:$HL$15,'Ciclo Semaforico'!AR$30,O!$HC75:$HL75)),(SUMIF(S!$HC$15:$HL$15,'Ciclo Semaforico'!AR$30,S!$HC75:$HL75)+SUMIF(N!$HC$15:$HL$15,'Ciclo Semaforico'!AR$30,N!$HC75:$HL75)+SUMIF(E!$HC$15:$HL$15,'Ciclo Semaforico'!AR$30,E!$HC75:$HL75)+SUMIF(O!$HC$15:$HL$15,'Ciclo Semaforico'!AR$30,O!$HC75:$HL75))*AR$31))</f>
        <v>0</v>
      </c>
      <c r="AS100" s="245">
        <f>IF(AS$32="",IF(AS$31="",(SUMIF(S!$HC$15:$HL$15,'Ciclo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Semaforico'!AS$30,O!$HC75:$HL75))*AS$31),(SUMIF(S!$HC$15:$HL$15,'Ciclo Semaforico'!AS$32,S!$HC75:$HL75)+SUMIF(N!$HC$15:$HL$15,'Ciclo Semaforico'!AS$32,N!$HC75:$HL75)+SUMIF(E!$HC$15:$HL$15,'Ciclo Semaforico'!AS$32,E!$HC75:$HL75)+SUMIF(O!$HC$15:$HL$15,'Ciclo Semaforico'!AS$32,O!$HC75:$HL75))-IF(AS$31="",(SUMIF(S!$HC$15:$HL$15,'Ciclo Semaforico'!AS$30,S!$HC75:$HL75)+SUMIF(N!$HC$15:$HL$15,'Ciclo Semaforico'!AS$30,N!$HC75:$HL75)+SUMIF(E!$HC$15:$HL$15,'Ciclo Semaforico'!AS$30,E!$HC75:$HL75)+SUMIF(O!$HC$15:$HL$15,'Ciclo Semaforico'!AS$30,O!$HC75:$HL75)),(SUMIF(S!$HC$15:$HL$15,'Ciclo Semaforico'!AS$30,S!$HC75:$HL75)+SUMIF(N!$HC$15:$HL$15,'Ciclo Semaforico'!AS$30,N!$HC75:$HL75)+SUMIF(E!$HC$15:$HL$15,'Ciclo Semaforico'!AS$30,E!$HC75:$HL75)+SUMIF(O!$HC$15:$HL$15,'Ciclo Semaforico'!AS$30,O!$HC75:$HL75))*AS$31))</f>
        <v>0</v>
      </c>
      <c r="AT100" s="245">
        <f>IF(AT$32="",IF(AT$31="",(SUMIF(S!$HC$15:$HL$15,'Ciclo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Semaforico'!AT$30,O!$HC75:$HL75))*AT$31),(SUMIF(S!$HC$15:$HL$15,'Ciclo Semaforico'!AT$32,S!$HC75:$HL75)+SUMIF(N!$HC$15:$HL$15,'Ciclo Semaforico'!AT$32,N!$HC75:$HL75)+SUMIF(E!$HC$15:$HL$15,'Ciclo Semaforico'!AT$32,E!$HC75:$HL75)+SUMIF(O!$HC$15:$HL$15,'Ciclo Semaforico'!AT$32,O!$HC75:$HL75))-IF(AT$31="",(SUMIF(S!$HC$15:$HL$15,'Ciclo Semaforico'!AT$30,S!$HC75:$HL75)+SUMIF(N!$HC$15:$HL$15,'Ciclo Semaforico'!AT$30,N!$HC75:$HL75)+SUMIF(E!$HC$15:$HL$15,'Ciclo Semaforico'!AT$30,E!$HC75:$HL75)+SUMIF(O!$HC$15:$HL$15,'Ciclo Semaforico'!AT$30,O!$HC75:$HL75)),(SUMIF(S!$HC$15:$HL$15,'Ciclo Semaforico'!AT$30,S!$HC75:$HL75)+SUMIF(N!$HC$15:$HL$15,'Ciclo Semaforico'!AT$30,N!$HC75:$HL75)+SUMIF(E!$HC$15:$HL$15,'Ciclo Semaforico'!AT$30,E!$HC75:$HL75)+SUMIF(O!$HC$15:$HL$15,'Ciclo Semaforico'!AT$30,O!$HC75:$HL75))*AT$31))</f>
        <v>0</v>
      </c>
      <c r="AU100" s="245">
        <f>IF(AU$32="",IF(AU$31="",(SUMIF(S!$HC$15:$HL$15,'Ciclo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Semaforico'!AU$30,O!$HC75:$HL75))*AU$31),(SUMIF(S!$HC$15:$HL$15,'Ciclo Semaforico'!AU$32,S!$HC75:$HL75)+SUMIF(N!$HC$15:$HL$15,'Ciclo Semaforico'!AU$32,N!$HC75:$HL75)+SUMIF(E!$HC$15:$HL$15,'Ciclo Semaforico'!AU$32,E!$HC75:$HL75)+SUMIF(O!$HC$15:$HL$15,'Ciclo Semaforico'!AU$32,O!$HC75:$HL75))-IF(AU$31="",(SUMIF(S!$HC$15:$HL$15,'Ciclo Semaforico'!AU$30,S!$HC75:$HL75)+SUMIF(N!$HC$15:$HL$15,'Ciclo Semaforico'!AU$30,N!$HC75:$HL75)+SUMIF(E!$HC$15:$HL$15,'Ciclo Semaforico'!AU$30,E!$HC75:$HL75)+SUMIF(O!$HC$15:$HL$15,'Ciclo Semaforico'!AU$30,O!$HC75:$HL75)),(SUMIF(S!$HC$15:$HL$15,'Ciclo Semaforico'!AU$30,S!$HC75:$HL75)+SUMIF(N!$HC$15:$HL$15,'Ciclo Semaforico'!AU$30,N!$HC75:$HL75)+SUMIF(E!$HC$15:$HL$15,'Ciclo Semaforico'!AU$30,E!$HC75:$HL75)+SUMIF(O!$HC$15:$HL$15,'Ciclo Semaforico'!AU$30,O!$HC75:$HL75))*AU$31))</f>
        <v>0</v>
      </c>
      <c r="AV100" s="245">
        <f>IF(AV$32="",IF(AV$31="",(SUMIF(S!$HC$15:$HL$15,'Ciclo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Semaforico'!AV$30,O!$HC75:$HL75))*AV$31),(SUMIF(S!$HC$15:$HL$15,'Ciclo Semaforico'!AV$32,S!$HC75:$HL75)+SUMIF(N!$HC$15:$HL$15,'Ciclo Semaforico'!AV$32,N!$HC75:$HL75)+SUMIF(E!$HC$15:$HL$15,'Ciclo Semaforico'!AV$32,E!$HC75:$HL75)+SUMIF(O!$HC$15:$HL$15,'Ciclo Semaforico'!AV$32,O!$HC75:$HL75))-IF(AV$31="",(SUMIF(S!$HC$15:$HL$15,'Ciclo Semaforico'!AV$30,S!$HC75:$HL75)+SUMIF(N!$HC$15:$HL$15,'Ciclo Semaforico'!AV$30,N!$HC75:$HL75)+SUMIF(E!$HC$15:$HL$15,'Ciclo Semaforico'!AV$30,E!$HC75:$HL75)+SUMIF(O!$HC$15:$HL$15,'Ciclo Semaforico'!AV$30,O!$HC75:$HL75)),(SUMIF(S!$HC$15:$HL$15,'Ciclo Semaforico'!AV$30,S!$HC75:$HL75)+SUMIF(N!$HC$15:$HL$15,'Ciclo Semaforico'!AV$30,N!$HC75:$HL75)+SUMIF(E!$HC$15:$HL$15,'Ciclo Semaforico'!AV$30,E!$HC75:$HL75)+SUMIF(O!$HC$15:$HL$15,'Ciclo Semaforico'!AV$30,O!$HC75:$HL75))*AV$31))</f>
        <v>0</v>
      </c>
      <c r="AW100" s="245">
        <f>IF(AW$32="",IF(AW$31="",(SUMIF(S!$HC$15:$HL$15,'Ciclo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Semaforico'!AW$30,O!$HC75:$HL75))*AW$31),(SUMIF(S!$HC$15:$HL$15,'Ciclo Semaforico'!AW$32,S!$HC75:$HL75)+SUMIF(N!$HC$15:$HL$15,'Ciclo Semaforico'!AW$32,N!$HC75:$HL75)+SUMIF(E!$HC$15:$HL$15,'Ciclo Semaforico'!AW$32,E!$HC75:$HL75)+SUMIF(O!$HC$15:$HL$15,'Ciclo Semaforico'!AW$32,O!$HC75:$HL75))-IF(AW$31="",(SUMIF(S!$HC$15:$HL$15,'Ciclo Semaforico'!AW$30,S!$HC75:$HL75)+SUMIF(N!$HC$15:$HL$15,'Ciclo Semaforico'!AW$30,N!$HC75:$HL75)+SUMIF(E!$HC$15:$HL$15,'Ciclo Semaforico'!AW$30,E!$HC75:$HL75)+SUMIF(O!$HC$15:$HL$15,'Ciclo Semaforico'!AW$30,O!$HC75:$HL75)),(SUMIF(S!$HC$15:$HL$15,'Ciclo Semaforico'!AW$30,S!$HC75:$HL75)+SUMIF(N!$HC$15:$HL$15,'Ciclo Semaforico'!AW$30,N!$HC75:$HL75)+SUMIF(E!$HC$15:$HL$15,'Ciclo Semaforico'!AW$30,E!$HC75:$HL75)+SUMIF(O!$HC$15:$HL$15,'Ciclo Semaforico'!AW$30,O!$HC75:$HL75))*AW$31))</f>
        <v>0</v>
      </c>
      <c r="AX100" s="246">
        <f>IF(AX$32="",IF(AX$31="",(SUMIF(S!$HC$15:$HL$15,'Ciclo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Semaforico'!AX$30,O!$HC75:$HL75))*AX$31),(SUMIF(S!$HC$15:$HL$15,'Ciclo Semaforico'!AX$32,S!$HC75:$HL75)+SUMIF(N!$HC$15:$HL$15,'Ciclo Semaforico'!AX$32,N!$HC75:$HL75)+SUMIF(E!$HC$15:$HL$15,'Ciclo Semaforico'!AX$32,E!$HC75:$HL75)+SUMIF(O!$HC$15:$HL$15,'Ciclo Semaforico'!AX$32,O!$HC75:$HL75))-IF(AX$31="",(SUMIF(S!$HC$15:$HL$15,'Ciclo Semaforico'!AX$30,S!$HC75:$HL75)+SUMIF(N!$HC$15:$HL$15,'Ciclo Semaforico'!AX$30,N!$HC75:$HL75)+SUMIF(E!$HC$15:$HL$15,'Ciclo Semaforico'!AX$30,E!$HC75:$HL75)+SUMIF(O!$HC$15:$HL$15,'Ciclo Semaforico'!AX$30,O!$HC75:$HL75)),(SUMIF(S!$HC$15:$HL$15,'Ciclo Semaforico'!AX$30,S!$HC75:$HL75)+SUMIF(N!$HC$15:$HL$15,'Ciclo Semaforico'!AX$30,N!$HC75:$HL75)+SUMIF(E!$HC$15:$HL$15,'Ciclo Semaforico'!AX$30,E!$HC75:$HL75)+SUMIF(O!$HC$15:$HL$15,'Ciclo Semaforico'!AX$30,O!$HC75:$HL75))*AX$31))</f>
        <v>0</v>
      </c>
      <c r="AY100" s="244" t="e">
        <f>IF(AY$32="",IF(AY$31="",(SUMIF(S!$HC$15:$HL$15,'Ciclo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Semaforico'!AY$30,O!$HC75:$HL75))*AY$31),(SUMIF(S!$HC$15:$HL$15,'Ciclo Semaforico'!AY$32,S!$HC75:$HL75)+SUMIF(N!$HC$15:$HL$15,'Ciclo Semaforico'!AY$32,N!$HC75:$HL75)+SUMIF(E!$HC$15:$HL$15,'Ciclo Semaforico'!AY$32,E!$HC75:$HL75)+SUMIF(O!$HC$15:$HL$15,'Ciclo Semaforico'!AY$32,O!$HC75:$HL75))-IF(AY$31="",(SUMIF(S!$HC$15:$HL$15,'Ciclo Semaforico'!AY$30,S!$HC75:$HL75)+SUMIF(N!$HC$15:$HL$15,'Ciclo Semaforico'!AY$30,N!$HC75:$HL75)+SUMIF(E!$HC$15:$HL$15,'Ciclo Semaforico'!AY$30,E!$HC75:$HL75)+SUMIF(O!$HC$15:$HL$15,'Ciclo Semaforico'!AY$30,O!$HC75:$HL75)),(SUMIF(S!$HC$15:$HL$15,'Ciclo Semaforico'!AY$30,S!$HC75:$HL75)+SUMIF(N!$HC$15:$HL$15,'Ciclo Semaforico'!AY$30,N!$HC75:$HL75)+SUMIF(E!$HC$15:$HL$15,'Ciclo Semaforico'!AY$30,E!$HC75:$HL75)+SUMIF(O!$HC$15:$HL$15,'Ciclo Semaforico'!AY$30,O!$HC75:$HL75))*AY$31))</f>
        <v>#REF!</v>
      </c>
      <c r="AZ100" s="245" t="e">
        <f>IF(AZ$32="",IF(AZ$31="",(SUMIF(S!$HC$15:$HL$15,'Ciclo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Semaforico'!AZ$30,O!$HC75:$HL75))*AZ$31),(SUMIF(S!$HC$15:$HL$15,'Ciclo Semaforico'!AZ$32,S!$HC75:$HL75)+SUMIF(N!$HC$15:$HL$15,'Ciclo Semaforico'!AZ$32,N!$HC75:$HL75)+SUMIF(E!$HC$15:$HL$15,'Ciclo Semaforico'!AZ$32,E!$HC75:$HL75)+SUMIF(O!$HC$15:$HL$15,'Ciclo Semaforico'!AZ$32,O!$HC75:$HL75))-IF(AZ$31="",(SUMIF(S!$HC$15:$HL$15,'Ciclo Semaforico'!AZ$30,S!$HC75:$HL75)+SUMIF(N!$HC$15:$HL$15,'Ciclo Semaforico'!AZ$30,N!$HC75:$HL75)+SUMIF(E!$HC$15:$HL$15,'Ciclo Semaforico'!AZ$30,E!$HC75:$HL75)+SUMIF(O!$HC$15:$HL$15,'Ciclo Semaforico'!AZ$30,O!$HC75:$HL75)),(SUMIF(S!$HC$15:$HL$15,'Ciclo Semaforico'!AZ$30,S!$HC75:$HL75)+SUMIF(N!$HC$15:$HL$15,'Ciclo Semaforico'!AZ$30,N!$HC75:$HL75)+SUMIF(E!$HC$15:$HL$15,'Ciclo Semaforico'!AZ$30,E!$HC75:$HL75)+SUMIF(O!$HC$15:$HL$15,'Ciclo Semaforico'!AZ$30,O!$HC75:$HL75))*AZ$31))</f>
        <v>#REF!</v>
      </c>
      <c r="BA100" s="245" t="e">
        <f>IF(BA$32="",IF(BA$31="",(SUMIF(S!$HC$15:$HL$15,'Ciclo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Semaforico'!BA$30,O!$HC75:$HL75))*BA$31),(SUMIF(S!$HC$15:$HL$15,'Ciclo Semaforico'!BA$32,S!$HC75:$HL75)+SUMIF(N!$HC$15:$HL$15,'Ciclo Semaforico'!BA$32,N!$HC75:$HL75)+SUMIF(E!$HC$15:$HL$15,'Ciclo Semaforico'!BA$32,E!$HC75:$HL75)+SUMIF(O!$HC$15:$HL$15,'Ciclo Semaforico'!BA$32,O!$HC75:$HL75))-IF(BA$31="",(SUMIF(S!$HC$15:$HL$15,'Ciclo Semaforico'!BA$30,S!$HC75:$HL75)+SUMIF(N!$HC$15:$HL$15,'Ciclo Semaforico'!BA$30,N!$HC75:$HL75)+SUMIF(E!$HC$15:$HL$15,'Ciclo Semaforico'!BA$30,E!$HC75:$HL75)+SUMIF(O!$HC$15:$HL$15,'Ciclo Semaforico'!BA$30,O!$HC75:$HL75)),(SUMIF(S!$HC$15:$HL$15,'Ciclo Semaforico'!BA$30,S!$HC75:$HL75)+SUMIF(N!$HC$15:$HL$15,'Ciclo Semaforico'!BA$30,N!$HC75:$HL75)+SUMIF(E!$HC$15:$HL$15,'Ciclo Semaforico'!BA$30,E!$HC75:$HL75)+SUMIF(O!$HC$15:$HL$15,'Ciclo Semaforico'!BA$30,O!$HC75:$HL75))*BA$31))</f>
        <v>#REF!</v>
      </c>
      <c r="BB100" s="245" t="e">
        <f>IF(BB$32="",IF(BB$31="",(SUMIF(S!$HC$15:$HL$15,'Ciclo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Semaforico'!BB$30,O!$HC75:$HL75))*BB$31),(SUMIF(S!$HC$15:$HL$15,'Ciclo Semaforico'!BB$32,S!$HC75:$HL75)+SUMIF(N!$HC$15:$HL$15,'Ciclo Semaforico'!BB$32,N!$HC75:$HL75)+SUMIF(E!$HC$15:$HL$15,'Ciclo Semaforico'!BB$32,E!$HC75:$HL75)+SUMIF(O!$HC$15:$HL$15,'Ciclo Semaforico'!BB$32,O!$HC75:$HL75))-IF(BB$31="",(SUMIF(S!$HC$15:$HL$15,'Ciclo Semaforico'!BB$30,S!$HC75:$HL75)+SUMIF(N!$HC$15:$HL$15,'Ciclo Semaforico'!BB$30,N!$HC75:$HL75)+SUMIF(E!$HC$15:$HL$15,'Ciclo Semaforico'!BB$30,E!$HC75:$HL75)+SUMIF(O!$HC$15:$HL$15,'Ciclo Semaforico'!BB$30,O!$HC75:$HL75)),(SUMIF(S!$HC$15:$HL$15,'Ciclo Semaforico'!BB$30,S!$HC75:$HL75)+SUMIF(N!$HC$15:$HL$15,'Ciclo Semaforico'!BB$30,N!$HC75:$HL75)+SUMIF(E!$HC$15:$HL$15,'Ciclo Semaforico'!BB$30,E!$HC75:$HL75)+SUMIF(O!$HC$15:$HL$15,'Ciclo Semaforico'!BB$30,O!$HC75:$HL75))*BB$31))</f>
        <v>#REF!</v>
      </c>
      <c r="BC100" s="245" t="e">
        <f>IF(BC$32="",IF(BC$31="",(SUMIF(S!$HC$15:$HL$15,'Ciclo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Semaforico'!BC$30,O!$HC75:$HL75))*BC$31),(SUMIF(S!$HC$15:$HL$15,'Ciclo Semaforico'!BC$32,S!$HC75:$HL75)+SUMIF(N!$HC$15:$HL$15,'Ciclo Semaforico'!BC$32,N!$HC75:$HL75)+SUMIF(E!$HC$15:$HL$15,'Ciclo Semaforico'!BC$32,E!$HC75:$HL75)+SUMIF(O!$HC$15:$HL$15,'Ciclo Semaforico'!BC$32,O!$HC75:$HL75))-IF(BC$31="",(SUMIF(S!$HC$15:$HL$15,'Ciclo Semaforico'!BC$30,S!$HC75:$HL75)+SUMIF(N!$HC$15:$HL$15,'Ciclo Semaforico'!BC$30,N!$HC75:$HL75)+SUMIF(E!$HC$15:$HL$15,'Ciclo Semaforico'!BC$30,E!$HC75:$HL75)+SUMIF(O!$HC$15:$HL$15,'Ciclo Semaforico'!BC$30,O!$HC75:$HL75)),(SUMIF(S!$HC$15:$HL$15,'Ciclo Semaforico'!BC$30,S!$HC75:$HL75)+SUMIF(N!$HC$15:$HL$15,'Ciclo Semaforico'!BC$30,N!$HC75:$HL75)+SUMIF(E!$HC$15:$HL$15,'Ciclo Semaforico'!BC$30,E!$HC75:$HL75)+SUMIF(O!$HC$15:$HL$15,'Ciclo Semaforico'!BC$30,O!$HC75:$HL75))*BC$31))</f>
        <v>#REF!</v>
      </c>
      <c r="BD100" s="245" t="e">
        <f>IF(BD$32="",IF(BD$31="",(SUMIF(S!$HC$15:$HL$15,'Ciclo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Semaforico'!BD$30,O!$HC75:$HL75))*BD$31),(SUMIF(S!$HC$15:$HL$15,'Ciclo Semaforico'!BD$32,S!$HC75:$HL75)+SUMIF(N!$HC$15:$HL$15,'Ciclo Semaforico'!BD$32,N!$HC75:$HL75)+SUMIF(E!$HC$15:$HL$15,'Ciclo Semaforico'!BD$32,E!$HC75:$HL75)+SUMIF(O!$HC$15:$HL$15,'Ciclo Semaforico'!BD$32,O!$HC75:$HL75))-IF(BD$31="",(SUMIF(S!$HC$15:$HL$15,'Ciclo Semaforico'!BD$30,S!$HC75:$HL75)+SUMIF(N!$HC$15:$HL$15,'Ciclo Semaforico'!BD$30,N!$HC75:$HL75)+SUMIF(E!$HC$15:$HL$15,'Ciclo Semaforico'!BD$30,E!$HC75:$HL75)+SUMIF(O!$HC$15:$HL$15,'Ciclo Semaforico'!BD$30,O!$HC75:$HL75)),(SUMIF(S!$HC$15:$HL$15,'Ciclo Semaforico'!BD$30,S!$HC75:$HL75)+SUMIF(N!$HC$15:$HL$15,'Ciclo Semaforico'!BD$30,N!$HC75:$HL75)+SUMIF(E!$HC$15:$HL$15,'Ciclo Semaforico'!BD$30,E!$HC75:$HL75)+SUMIF(O!$HC$15:$HL$15,'Ciclo Semaforico'!BD$30,O!$HC75:$HL75))*BD$31))</f>
        <v>#REF!</v>
      </c>
      <c r="BE100" s="245">
        <f>IF(BE$32="",IF(BE$31="",(SUMIF(S!$HC$15:$HL$15,'Ciclo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Semaforico'!BE$30,O!$HC75:$HL75))*BE$31),(SUMIF(S!$HC$15:$HL$15,'Ciclo Semaforico'!BE$32,S!$HC75:$HL75)+SUMIF(N!$HC$15:$HL$15,'Ciclo Semaforico'!BE$32,N!$HC75:$HL75)+SUMIF(E!$HC$15:$HL$15,'Ciclo Semaforico'!BE$32,E!$HC75:$HL75)+SUMIF(O!$HC$15:$HL$15,'Ciclo Semaforico'!BE$32,O!$HC75:$HL75))-IF(BE$31="",(SUMIF(S!$HC$15:$HL$15,'Ciclo Semaforico'!BE$30,S!$HC75:$HL75)+SUMIF(N!$HC$15:$HL$15,'Ciclo Semaforico'!BE$30,N!$HC75:$HL75)+SUMIF(E!$HC$15:$HL$15,'Ciclo Semaforico'!BE$30,E!$HC75:$HL75)+SUMIF(O!$HC$15:$HL$15,'Ciclo Semaforico'!BE$30,O!$HC75:$HL75)),(SUMIF(S!$HC$15:$HL$15,'Ciclo Semaforico'!BE$30,S!$HC75:$HL75)+SUMIF(N!$HC$15:$HL$15,'Ciclo Semaforico'!BE$30,N!$HC75:$HL75)+SUMIF(E!$HC$15:$HL$15,'Ciclo Semaforico'!BE$30,E!$HC75:$HL75)+SUMIF(O!$HC$15:$HL$15,'Ciclo Semaforico'!BE$30,O!$HC75:$HL75))*BE$31))</f>
        <v>0</v>
      </c>
      <c r="BF100" s="245">
        <f>IF(BF$32="",IF(BF$31="",(SUMIF(S!$HC$15:$HL$15,'Ciclo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Semaforico'!BF$30,O!$HC75:$HL75))*BF$31),(SUMIF(S!$HC$15:$HL$15,'Ciclo Semaforico'!BF$32,S!$HC75:$HL75)+SUMIF(N!$HC$15:$HL$15,'Ciclo Semaforico'!BF$32,N!$HC75:$HL75)+SUMIF(E!$HC$15:$HL$15,'Ciclo Semaforico'!BF$32,E!$HC75:$HL75)+SUMIF(O!$HC$15:$HL$15,'Ciclo Semaforico'!BF$32,O!$HC75:$HL75))-IF(BF$31="",(SUMIF(S!$HC$15:$HL$15,'Ciclo Semaforico'!BF$30,S!$HC75:$HL75)+SUMIF(N!$HC$15:$HL$15,'Ciclo Semaforico'!BF$30,N!$HC75:$HL75)+SUMIF(E!$HC$15:$HL$15,'Ciclo Semaforico'!BF$30,E!$HC75:$HL75)+SUMIF(O!$HC$15:$HL$15,'Ciclo Semaforico'!BF$30,O!$HC75:$HL75)),(SUMIF(S!$HC$15:$HL$15,'Ciclo Semaforico'!BF$30,S!$HC75:$HL75)+SUMIF(N!$HC$15:$HL$15,'Ciclo Semaforico'!BF$30,N!$HC75:$HL75)+SUMIF(E!$HC$15:$HL$15,'Ciclo Semaforico'!BF$30,E!$HC75:$HL75)+SUMIF(O!$HC$15:$HL$15,'Ciclo Semaforico'!BF$30,O!$HC75:$HL75))*BF$31))</f>
        <v>0</v>
      </c>
      <c r="BG100" s="245">
        <f>IF(BG$32="",IF(BG$31="",(SUMIF(S!$HC$15:$HL$15,'Ciclo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Semaforico'!BG$30,O!$HC75:$HL75))*BG$31),(SUMIF(S!$HC$15:$HL$15,'Ciclo Semaforico'!BG$32,S!$HC75:$HL75)+SUMIF(N!$HC$15:$HL$15,'Ciclo Semaforico'!BG$32,N!$HC75:$HL75)+SUMIF(E!$HC$15:$HL$15,'Ciclo Semaforico'!BG$32,E!$HC75:$HL75)+SUMIF(O!$HC$15:$HL$15,'Ciclo Semaforico'!BG$32,O!$HC75:$HL75))-IF(BG$31="",(SUMIF(S!$HC$15:$HL$15,'Ciclo Semaforico'!BG$30,S!$HC75:$HL75)+SUMIF(N!$HC$15:$HL$15,'Ciclo Semaforico'!BG$30,N!$HC75:$HL75)+SUMIF(E!$HC$15:$HL$15,'Ciclo Semaforico'!BG$30,E!$HC75:$HL75)+SUMIF(O!$HC$15:$HL$15,'Ciclo Semaforico'!BG$30,O!$HC75:$HL75)),(SUMIF(S!$HC$15:$HL$15,'Ciclo Semaforico'!BG$30,S!$HC75:$HL75)+SUMIF(N!$HC$15:$HL$15,'Ciclo Semaforico'!BG$30,N!$HC75:$HL75)+SUMIF(E!$HC$15:$HL$15,'Ciclo Semaforico'!BG$30,E!$HC75:$HL75)+SUMIF(O!$HC$15:$HL$15,'Ciclo Semaforico'!BG$30,O!$HC75:$HL75))*BG$31))</f>
        <v>0</v>
      </c>
      <c r="BH100" s="245">
        <f>IF(BH$32="",IF(BH$31="",(SUMIF(S!$HC$15:$HL$15,'Ciclo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Semaforico'!BH$30,O!$HC75:$HL75))*BH$31),(SUMIF(S!$HC$15:$HL$15,'Ciclo Semaforico'!BH$32,S!$HC75:$HL75)+SUMIF(N!$HC$15:$HL$15,'Ciclo Semaforico'!BH$32,N!$HC75:$HL75)+SUMIF(E!$HC$15:$HL$15,'Ciclo Semaforico'!BH$32,E!$HC75:$HL75)+SUMIF(O!$HC$15:$HL$15,'Ciclo Semaforico'!BH$32,O!$HC75:$HL75))-IF(BH$31="",(SUMIF(S!$HC$15:$HL$15,'Ciclo Semaforico'!BH$30,S!$HC75:$HL75)+SUMIF(N!$HC$15:$HL$15,'Ciclo Semaforico'!BH$30,N!$HC75:$HL75)+SUMIF(E!$HC$15:$HL$15,'Ciclo Semaforico'!BH$30,E!$HC75:$HL75)+SUMIF(O!$HC$15:$HL$15,'Ciclo Semaforico'!BH$30,O!$HC75:$HL75)),(SUMIF(S!$HC$15:$HL$15,'Ciclo Semaforico'!BH$30,S!$HC75:$HL75)+SUMIF(N!$HC$15:$HL$15,'Ciclo Semaforico'!BH$30,N!$HC75:$HL75)+SUMIF(E!$HC$15:$HL$15,'Ciclo Semaforico'!BH$30,E!$HC75:$HL75)+SUMIF(O!$HC$15:$HL$15,'Ciclo Semaforico'!BH$30,O!$HC75:$HL75))*BH$31))</f>
        <v>0</v>
      </c>
      <c r="BI100" s="245">
        <f>IF(BI$32="",IF(BI$31="",(SUMIF(S!$HC$15:$HL$15,'Ciclo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Semaforico'!BI$30,O!$HC75:$HL75))*BI$31),(SUMIF(S!$HC$15:$HL$15,'Ciclo Semaforico'!BI$32,S!$HC75:$HL75)+SUMIF(N!$HC$15:$HL$15,'Ciclo Semaforico'!BI$32,N!$HC75:$HL75)+SUMIF(E!$HC$15:$HL$15,'Ciclo Semaforico'!BI$32,E!$HC75:$HL75)+SUMIF(O!$HC$15:$HL$15,'Ciclo Semaforico'!BI$32,O!$HC75:$HL75))-IF(BI$31="",(SUMIF(S!$HC$15:$HL$15,'Ciclo Semaforico'!BI$30,S!$HC75:$HL75)+SUMIF(N!$HC$15:$HL$15,'Ciclo Semaforico'!BI$30,N!$HC75:$HL75)+SUMIF(E!$HC$15:$HL$15,'Ciclo Semaforico'!BI$30,E!$HC75:$HL75)+SUMIF(O!$HC$15:$HL$15,'Ciclo Semaforico'!BI$30,O!$HC75:$HL75)),(SUMIF(S!$HC$15:$HL$15,'Ciclo Semaforico'!BI$30,S!$HC75:$HL75)+SUMIF(N!$HC$15:$HL$15,'Ciclo Semaforico'!BI$30,N!$HC75:$HL75)+SUMIF(E!$HC$15:$HL$15,'Ciclo Semaforico'!BI$30,E!$HC75:$HL75)+SUMIF(O!$HC$15:$HL$15,'Ciclo Semaforico'!BI$30,O!$HC75:$HL75))*BI$31))</f>
        <v>0</v>
      </c>
      <c r="BJ100" s="246">
        <f>IF(BJ$32="",IF(BJ$31="",(SUMIF(S!$HC$15:$HL$15,'Ciclo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Semaforico'!BJ$30,O!$HC75:$HL75))*BJ$31),(SUMIF(S!$HC$15:$HL$15,'Ciclo Semaforico'!BJ$32,S!$HC75:$HL75)+SUMIF(N!$HC$15:$HL$15,'Ciclo Semaforico'!BJ$32,N!$HC75:$HL75)+SUMIF(E!$HC$15:$HL$15,'Ciclo Semaforico'!BJ$32,E!$HC75:$HL75)+SUMIF(O!$HC$15:$HL$15,'Ciclo Semaforico'!BJ$32,O!$HC75:$HL75))-IF(BJ$31="",(SUMIF(S!$HC$15:$HL$15,'Ciclo Semaforico'!BJ$30,S!$HC75:$HL75)+SUMIF(N!$HC$15:$HL$15,'Ciclo Semaforico'!BJ$30,N!$HC75:$HL75)+SUMIF(E!$HC$15:$HL$15,'Ciclo Semaforico'!BJ$30,E!$HC75:$HL75)+SUMIF(O!$HC$15:$HL$15,'Ciclo Semaforico'!BJ$30,O!$HC75:$HL75)),(SUMIF(S!$HC$15:$HL$15,'Ciclo Semaforico'!BJ$30,S!$HC75:$HL75)+SUMIF(N!$HC$15:$HL$15,'Ciclo Semaforico'!BJ$30,N!$HC75:$HL75)+SUMIF(E!$HC$15:$HL$15,'Ciclo Semaforico'!BJ$30,E!$HC75:$HL75)+SUMIF(O!$HC$15:$HL$15,'Ciclo Semaforico'!BJ$30,O!$HC75:$HL75))*BJ$31))</f>
        <v>0</v>
      </c>
      <c r="BK100" s="244">
        <f>IF(BK$32="",IF(BK$31="",(SUMIF(S!$HC$15:$HL$15,'Ciclo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Semaforico'!BK$30,O!$HC75:$HL75))*BK$31),(SUMIF(S!$HC$15:$HL$15,'Ciclo Semaforico'!BK$32,S!$HC75:$HL75)+SUMIF(N!$HC$15:$HL$15,'Ciclo Semaforico'!BK$32,N!$HC75:$HL75)+SUMIF(E!$HC$15:$HL$15,'Ciclo Semaforico'!BK$32,E!$HC75:$HL75)+SUMIF(O!$HC$15:$HL$15,'Ciclo Semaforico'!BK$32,O!$HC75:$HL75))-IF(BK$31="",(SUMIF(S!$HC$15:$HL$15,'Ciclo Semaforico'!BK$30,S!$HC75:$HL75)+SUMIF(N!$HC$15:$HL$15,'Ciclo Semaforico'!BK$30,N!$HC75:$HL75)+SUMIF(E!$HC$15:$HL$15,'Ciclo Semaforico'!BK$30,E!$HC75:$HL75)+SUMIF(O!$HC$15:$HL$15,'Ciclo Semaforico'!BK$30,O!$HC75:$HL75)),(SUMIF(S!$HC$15:$HL$15,'Ciclo Semaforico'!BK$30,S!$HC75:$HL75)+SUMIF(N!$HC$15:$HL$15,'Ciclo Semaforico'!BK$30,N!$HC75:$HL75)+SUMIF(E!$HC$15:$HL$15,'Ciclo Semaforico'!BK$30,E!$HC75:$HL75)+SUMIF(O!$HC$15:$HL$15,'Ciclo Semaforico'!BK$30,O!$HC75:$HL75))*BK$31))</f>
        <v>0</v>
      </c>
      <c r="BL100" s="245">
        <f>IF(BL$32="",IF(BL$31="",(SUMIF(S!$HC$15:$HL$15,'Ciclo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Semaforico'!BL$30,O!$HC75:$HL75))*BL$31),(SUMIF(S!$HC$15:$HL$15,'Ciclo Semaforico'!BL$32,S!$HC75:$HL75)+SUMIF(N!$HC$15:$HL$15,'Ciclo Semaforico'!BL$32,N!$HC75:$HL75)+SUMIF(E!$HC$15:$HL$15,'Ciclo Semaforico'!BL$32,E!$HC75:$HL75)+SUMIF(O!$HC$15:$HL$15,'Ciclo Semaforico'!BL$32,O!$HC75:$HL75))-IF(BL$31="",(SUMIF(S!$HC$15:$HL$15,'Ciclo Semaforico'!BL$30,S!$HC75:$HL75)+SUMIF(N!$HC$15:$HL$15,'Ciclo Semaforico'!BL$30,N!$HC75:$HL75)+SUMIF(E!$HC$15:$HL$15,'Ciclo Semaforico'!BL$30,E!$HC75:$HL75)+SUMIF(O!$HC$15:$HL$15,'Ciclo Semaforico'!BL$30,O!$HC75:$HL75)),(SUMIF(S!$HC$15:$HL$15,'Ciclo Semaforico'!BL$30,S!$HC75:$HL75)+SUMIF(N!$HC$15:$HL$15,'Ciclo Semaforico'!BL$30,N!$HC75:$HL75)+SUMIF(E!$HC$15:$HL$15,'Ciclo Semaforico'!BL$30,E!$HC75:$HL75)+SUMIF(O!$HC$15:$HL$15,'Ciclo Semaforico'!BL$30,O!$HC75:$HL75))*BL$31))</f>
        <v>0</v>
      </c>
      <c r="BM100" s="245">
        <f>IF(BM$32="",IF(BM$31="",(SUMIF(S!$HC$15:$HL$15,'Ciclo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Semaforico'!BM$30,O!$HC75:$HL75))*BM$31),(SUMIF(S!$HC$15:$HL$15,'Ciclo Semaforico'!BM$32,S!$HC75:$HL75)+SUMIF(N!$HC$15:$HL$15,'Ciclo Semaforico'!BM$32,N!$HC75:$HL75)+SUMIF(E!$HC$15:$HL$15,'Ciclo Semaforico'!BM$32,E!$HC75:$HL75)+SUMIF(O!$HC$15:$HL$15,'Ciclo Semaforico'!BM$32,O!$HC75:$HL75))-IF(BM$31="",(SUMIF(S!$HC$15:$HL$15,'Ciclo Semaforico'!BM$30,S!$HC75:$HL75)+SUMIF(N!$HC$15:$HL$15,'Ciclo Semaforico'!BM$30,N!$HC75:$HL75)+SUMIF(E!$HC$15:$HL$15,'Ciclo Semaforico'!BM$30,E!$HC75:$HL75)+SUMIF(O!$HC$15:$HL$15,'Ciclo Semaforico'!BM$30,O!$HC75:$HL75)),(SUMIF(S!$HC$15:$HL$15,'Ciclo Semaforico'!BM$30,S!$HC75:$HL75)+SUMIF(N!$HC$15:$HL$15,'Ciclo Semaforico'!BM$30,N!$HC75:$HL75)+SUMIF(E!$HC$15:$HL$15,'Ciclo Semaforico'!BM$30,E!$HC75:$HL75)+SUMIF(O!$HC$15:$HL$15,'Ciclo Semaforico'!BM$30,O!$HC75:$HL75))*BM$31))</f>
        <v>0</v>
      </c>
      <c r="BN100" s="245">
        <f>IF(BN$32="",IF(BN$31="",(SUMIF(S!$HC$15:$HL$15,'Ciclo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Semaforico'!BN$30,O!$HC75:$HL75))*BN$31),(SUMIF(S!$HC$15:$HL$15,'Ciclo Semaforico'!BN$32,S!$HC75:$HL75)+SUMIF(N!$HC$15:$HL$15,'Ciclo Semaforico'!BN$32,N!$HC75:$HL75)+SUMIF(E!$HC$15:$HL$15,'Ciclo Semaforico'!BN$32,E!$HC75:$HL75)+SUMIF(O!$HC$15:$HL$15,'Ciclo Semaforico'!BN$32,O!$HC75:$HL75))-IF(BN$31="",(SUMIF(S!$HC$15:$HL$15,'Ciclo Semaforico'!BN$30,S!$HC75:$HL75)+SUMIF(N!$HC$15:$HL$15,'Ciclo Semaforico'!BN$30,N!$HC75:$HL75)+SUMIF(E!$HC$15:$HL$15,'Ciclo Semaforico'!BN$30,E!$HC75:$HL75)+SUMIF(O!$HC$15:$HL$15,'Ciclo Semaforico'!BN$30,O!$HC75:$HL75)),(SUMIF(S!$HC$15:$HL$15,'Ciclo Semaforico'!BN$30,S!$HC75:$HL75)+SUMIF(N!$HC$15:$HL$15,'Ciclo Semaforico'!BN$30,N!$HC75:$HL75)+SUMIF(E!$HC$15:$HL$15,'Ciclo Semaforico'!BN$30,E!$HC75:$HL75)+SUMIF(O!$HC$15:$HL$15,'Ciclo Semaforico'!BN$30,O!$HC75:$HL75))*BN$31))</f>
        <v>0</v>
      </c>
      <c r="BO100" s="245">
        <f>IF(BO$32="",IF(BO$31="",(SUMIF(S!$HC$15:$HL$15,'Ciclo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Semaforico'!BO$30,O!$HC75:$HL75))*BO$31),(SUMIF(S!$HC$15:$HL$15,'Ciclo Semaforico'!BO$32,S!$HC75:$HL75)+SUMIF(N!$HC$15:$HL$15,'Ciclo Semaforico'!BO$32,N!$HC75:$HL75)+SUMIF(E!$HC$15:$HL$15,'Ciclo Semaforico'!BO$32,E!$HC75:$HL75)+SUMIF(O!$HC$15:$HL$15,'Ciclo Semaforico'!BO$32,O!$HC75:$HL75))-IF(BO$31="",(SUMIF(S!$HC$15:$HL$15,'Ciclo Semaforico'!BO$30,S!$HC75:$HL75)+SUMIF(N!$HC$15:$HL$15,'Ciclo Semaforico'!BO$30,N!$HC75:$HL75)+SUMIF(E!$HC$15:$HL$15,'Ciclo Semaforico'!BO$30,E!$HC75:$HL75)+SUMIF(O!$HC$15:$HL$15,'Ciclo Semaforico'!BO$30,O!$HC75:$HL75)),(SUMIF(S!$HC$15:$HL$15,'Ciclo Semaforico'!BO$30,S!$HC75:$HL75)+SUMIF(N!$HC$15:$HL$15,'Ciclo Semaforico'!BO$30,N!$HC75:$HL75)+SUMIF(E!$HC$15:$HL$15,'Ciclo Semaforico'!BO$30,E!$HC75:$HL75)+SUMIF(O!$HC$15:$HL$15,'Ciclo Semaforico'!BO$30,O!$HC75:$HL75))*BO$31))</f>
        <v>0</v>
      </c>
      <c r="BP100" s="245">
        <f>IF(BP$32="",IF(BP$31="",(SUMIF(S!$HC$15:$HL$15,'Ciclo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Semaforico'!BP$30,O!$HC75:$HL75))*BP$31),(SUMIF(S!$HC$15:$HL$15,'Ciclo Semaforico'!BP$32,S!$HC75:$HL75)+SUMIF(N!$HC$15:$HL$15,'Ciclo Semaforico'!BP$32,N!$HC75:$HL75)+SUMIF(E!$HC$15:$HL$15,'Ciclo Semaforico'!BP$32,E!$HC75:$HL75)+SUMIF(O!$HC$15:$HL$15,'Ciclo Semaforico'!BP$32,O!$HC75:$HL75))-IF(BP$31="",(SUMIF(S!$HC$15:$HL$15,'Ciclo Semaforico'!BP$30,S!$HC75:$HL75)+SUMIF(N!$HC$15:$HL$15,'Ciclo Semaforico'!BP$30,N!$HC75:$HL75)+SUMIF(E!$HC$15:$HL$15,'Ciclo Semaforico'!BP$30,E!$HC75:$HL75)+SUMIF(O!$HC$15:$HL$15,'Ciclo Semaforico'!BP$30,O!$HC75:$HL75)),(SUMIF(S!$HC$15:$HL$15,'Ciclo Semaforico'!BP$30,S!$HC75:$HL75)+SUMIF(N!$HC$15:$HL$15,'Ciclo Semaforico'!BP$30,N!$HC75:$HL75)+SUMIF(E!$HC$15:$HL$15,'Ciclo Semaforico'!BP$30,E!$HC75:$HL75)+SUMIF(O!$HC$15:$HL$15,'Ciclo Semaforico'!BP$30,O!$HC75:$HL75))*BP$31))</f>
        <v>0</v>
      </c>
      <c r="BQ100" s="245">
        <f>IF(BQ$32="",IF(BQ$31="",(SUMIF(S!$HC$15:$HL$15,'Ciclo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Semaforico'!BQ$30,O!$HC75:$HL75))*BQ$31),(SUMIF(S!$HC$15:$HL$15,'Ciclo Semaforico'!BQ$32,S!$HC75:$HL75)+SUMIF(N!$HC$15:$HL$15,'Ciclo Semaforico'!BQ$32,N!$HC75:$HL75)+SUMIF(E!$HC$15:$HL$15,'Ciclo Semaforico'!BQ$32,E!$HC75:$HL75)+SUMIF(O!$HC$15:$HL$15,'Ciclo Semaforico'!BQ$32,O!$HC75:$HL75))-IF(BQ$31="",(SUMIF(S!$HC$15:$HL$15,'Ciclo Semaforico'!BQ$30,S!$HC75:$HL75)+SUMIF(N!$HC$15:$HL$15,'Ciclo Semaforico'!BQ$30,N!$HC75:$HL75)+SUMIF(E!$HC$15:$HL$15,'Ciclo Semaforico'!BQ$30,E!$HC75:$HL75)+SUMIF(O!$HC$15:$HL$15,'Ciclo Semaforico'!BQ$30,O!$HC75:$HL75)),(SUMIF(S!$HC$15:$HL$15,'Ciclo Semaforico'!BQ$30,S!$HC75:$HL75)+SUMIF(N!$HC$15:$HL$15,'Ciclo Semaforico'!BQ$30,N!$HC75:$HL75)+SUMIF(E!$HC$15:$HL$15,'Ciclo Semaforico'!BQ$30,E!$HC75:$HL75)+SUMIF(O!$HC$15:$HL$15,'Ciclo Semaforico'!BQ$30,O!$HC75:$HL75))*BQ$31))</f>
        <v>0</v>
      </c>
      <c r="BR100" s="245">
        <f>IF(BR$32="",IF(BR$31="",(SUMIF(S!$HC$15:$HL$15,'Ciclo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Semaforico'!BR$30,O!$HC75:$HL75))*BR$31),(SUMIF(S!$HC$15:$HL$15,'Ciclo Semaforico'!BR$32,S!$HC75:$HL75)+SUMIF(N!$HC$15:$HL$15,'Ciclo Semaforico'!BR$32,N!$HC75:$HL75)+SUMIF(E!$HC$15:$HL$15,'Ciclo Semaforico'!BR$32,E!$HC75:$HL75)+SUMIF(O!$HC$15:$HL$15,'Ciclo Semaforico'!BR$32,O!$HC75:$HL75))-IF(BR$31="",(SUMIF(S!$HC$15:$HL$15,'Ciclo Semaforico'!BR$30,S!$HC75:$HL75)+SUMIF(N!$HC$15:$HL$15,'Ciclo Semaforico'!BR$30,N!$HC75:$HL75)+SUMIF(E!$HC$15:$HL$15,'Ciclo Semaforico'!BR$30,E!$HC75:$HL75)+SUMIF(O!$HC$15:$HL$15,'Ciclo Semaforico'!BR$30,O!$HC75:$HL75)),(SUMIF(S!$HC$15:$HL$15,'Ciclo Semaforico'!BR$30,S!$HC75:$HL75)+SUMIF(N!$HC$15:$HL$15,'Ciclo Semaforico'!BR$30,N!$HC75:$HL75)+SUMIF(E!$HC$15:$HL$15,'Ciclo Semaforico'!BR$30,E!$HC75:$HL75)+SUMIF(O!$HC$15:$HL$15,'Ciclo Semaforico'!BR$30,O!$HC75:$HL75))*BR$31))</f>
        <v>0</v>
      </c>
      <c r="BS100" s="245">
        <f>IF(BS$32="",IF(BS$31="",(SUMIF(S!$HC$15:$HL$15,'Ciclo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Semaforico'!BS$30,O!$HC75:$HL75))*BS$31),(SUMIF(S!$HC$15:$HL$15,'Ciclo Semaforico'!BS$32,S!$HC75:$HL75)+SUMIF(N!$HC$15:$HL$15,'Ciclo Semaforico'!BS$32,N!$HC75:$HL75)+SUMIF(E!$HC$15:$HL$15,'Ciclo Semaforico'!BS$32,E!$HC75:$HL75)+SUMIF(O!$HC$15:$HL$15,'Ciclo Semaforico'!BS$32,O!$HC75:$HL75))-IF(BS$31="",(SUMIF(S!$HC$15:$HL$15,'Ciclo Semaforico'!BS$30,S!$HC75:$HL75)+SUMIF(N!$HC$15:$HL$15,'Ciclo Semaforico'!BS$30,N!$HC75:$HL75)+SUMIF(E!$HC$15:$HL$15,'Ciclo Semaforico'!BS$30,E!$HC75:$HL75)+SUMIF(O!$HC$15:$HL$15,'Ciclo Semaforico'!BS$30,O!$HC75:$HL75)),(SUMIF(S!$HC$15:$HL$15,'Ciclo Semaforico'!BS$30,S!$HC75:$HL75)+SUMIF(N!$HC$15:$HL$15,'Ciclo Semaforico'!BS$30,N!$HC75:$HL75)+SUMIF(E!$HC$15:$HL$15,'Ciclo Semaforico'!BS$30,E!$HC75:$HL75)+SUMIF(O!$HC$15:$HL$15,'Ciclo Semaforico'!BS$30,O!$HC75:$HL75))*BS$31))</f>
        <v>0</v>
      </c>
      <c r="BT100" s="245">
        <f>IF(BT$32="",IF(BT$31="",(SUMIF(S!$HC$15:$HL$15,'Ciclo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Semaforico'!BT$30,O!$HC75:$HL75))*BT$31),(SUMIF(S!$HC$15:$HL$15,'Ciclo Semaforico'!BT$32,S!$HC75:$HL75)+SUMIF(N!$HC$15:$HL$15,'Ciclo Semaforico'!BT$32,N!$HC75:$HL75)+SUMIF(E!$HC$15:$HL$15,'Ciclo Semaforico'!BT$32,E!$HC75:$HL75)+SUMIF(O!$HC$15:$HL$15,'Ciclo Semaforico'!BT$32,O!$HC75:$HL75))-IF(BT$31="",(SUMIF(S!$HC$15:$HL$15,'Ciclo Semaforico'!BT$30,S!$HC75:$HL75)+SUMIF(N!$HC$15:$HL$15,'Ciclo Semaforico'!BT$30,N!$HC75:$HL75)+SUMIF(E!$HC$15:$HL$15,'Ciclo Semaforico'!BT$30,E!$HC75:$HL75)+SUMIF(O!$HC$15:$HL$15,'Ciclo Semaforico'!BT$30,O!$HC75:$HL75)),(SUMIF(S!$HC$15:$HL$15,'Ciclo Semaforico'!BT$30,S!$HC75:$HL75)+SUMIF(N!$HC$15:$HL$15,'Ciclo Semaforico'!BT$30,N!$HC75:$HL75)+SUMIF(E!$HC$15:$HL$15,'Ciclo Semaforico'!BT$30,E!$HC75:$HL75)+SUMIF(O!$HC$15:$HL$15,'Ciclo Semaforico'!BT$30,O!$HC75:$HL75))*BT$31))</f>
        <v>0</v>
      </c>
      <c r="BU100" s="245">
        <f>IF(BU$32="",IF(BU$31="",(SUMIF(S!$HC$15:$HL$15,'Ciclo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Semaforico'!BU$30,O!$HC75:$HL75))*BU$31),(SUMIF(S!$HC$15:$HL$15,'Ciclo Semaforico'!BU$32,S!$HC75:$HL75)+SUMIF(N!$HC$15:$HL$15,'Ciclo Semaforico'!BU$32,N!$HC75:$HL75)+SUMIF(E!$HC$15:$HL$15,'Ciclo Semaforico'!BU$32,E!$HC75:$HL75)+SUMIF(O!$HC$15:$HL$15,'Ciclo Semaforico'!BU$32,O!$HC75:$HL75))-IF(BU$31="",(SUMIF(S!$HC$15:$HL$15,'Ciclo Semaforico'!BU$30,S!$HC75:$HL75)+SUMIF(N!$HC$15:$HL$15,'Ciclo Semaforico'!BU$30,N!$HC75:$HL75)+SUMIF(E!$HC$15:$HL$15,'Ciclo Semaforico'!BU$30,E!$HC75:$HL75)+SUMIF(O!$HC$15:$HL$15,'Ciclo Semaforico'!BU$30,O!$HC75:$HL75)),(SUMIF(S!$HC$15:$HL$15,'Ciclo Semaforico'!BU$30,S!$HC75:$HL75)+SUMIF(N!$HC$15:$HL$15,'Ciclo Semaforico'!BU$30,N!$HC75:$HL75)+SUMIF(E!$HC$15:$HL$15,'Ciclo Semaforico'!BU$30,E!$HC75:$HL75)+SUMIF(O!$HC$15:$HL$15,'Ciclo Semaforico'!BU$30,O!$HC75:$HL75))*BU$31))</f>
        <v>0</v>
      </c>
      <c r="BV100" s="246">
        <f>IF(BV$32="",IF(BV$31="",(SUMIF(S!$HC$15:$HL$15,'Ciclo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Semaforico'!BV$30,O!$HC75:$HL75))*BV$31),(SUMIF(S!$HC$15:$HL$15,'Ciclo Semaforico'!BV$32,S!$HC75:$HL75)+SUMIF(N!$HC$15:$HL$15,'Ciclo Semaforico'!BV$32,N!$HC75:$HL75)+SUMIF(E!$HC$15:$HL$15,'Ciclo Semaforico'!BV$32,E!$HC75:$HL75)+SUMIF(O!$HC$15:$HL$15,'Ciclo Semaforico'!BV$32,O!$HC75:$HL75))-IF(BV$31="",(SUMIF(S!$HC$15:$HL$15,'Ciclo Semaforico'!BV$30,S!$HC75:$HL75)+SUMIF(N!$HC$15:$HL$15,'Ciclo Semaforico'!BV$30,N!$HC75:$HL75)+SUMIF(E!$HC$15:$HL$15,'Ciclo Semaforico'!BV$30,E!$HC75:$HL75)+SUMIF(O!$HC$15:$HL$15,'Ciclo Semaforico'!BV$30,O!$HC75:$HL75)),(SUMIF(S!$HC$15:$HL$15,'Ciclo Semaforico'!BV$30,S!$HC75:$HL75)+SUMIF(N!$HC$15:$HL$15,'Ciclo Semaforico'!BV$30,N!$HC75:$HL75)+SUMIF(E!$HC$15:$HL$15,'Ciclo Semaforico'!BV$30,E!$HC75:$HL75)+SUMIF(O!$HC$15:$HL$15,'Ciclo Semaforico'!BV$30,O!$HC75:$HL75))*BV$31))</f>
        <v>0</v>
      </c>
      <c r="BW100" s="244">
        <f>IF(BW$32="",IF(BW$31="",(SUMIF(S!$HC$15:$HL$15,'Ciclo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Semaforico'!BW$30,O!$HC75:$HL75))*BW$31),(SUMIF(S!$HC$15:$HL$15,'Ciclo Semaforico'!BW$32,S!$HC75:$HL75)+SUMIF(N!$HC$15:$HL$15,'Ciclo Semaforico'!BW$32,N!$HC75:$HL75)+SUMIF(E!$HC$15:$HL$15,'Ciclo Semaforico'!BW$32,E!$HC75:$HL75)+SUMIF(O!$HC$15:$HL$15,'Ciclo Semaforico'!BW$32,O!$HC75:$HL75))-IF(BW$31="",(SUMIF(S!$HC$15:$HL$15,'Ciclo Semaforico'!BW$30,S!$HC75:$HL75)+SUMIF(N!$HC$15:$HL$15,'Ciclo Semaforico'!BW$30,N!$HC75:$HL75)+SUMIF(E!$HC$15:$HL$15,'Ciclo Semaforico'!BW$30,E!$HC75:$HL75)+SUMIF(O!$HC$15:$HL$15,'Ciclo Semaforico'!BW$30,O!$HC75:$HL75)),(SUMIF(S!$HC$15:$HL$15,'Ciclo Semaforico'!BW$30,S!$HC75:$HL75)+SUMIF(N!$HC$15:$HL$15,'Ciclo Semaforico'!BW$30,N!$HC75:$HL75)+SUMIF(E!$HC$15:$HL$15,'Ciclo Semaforico'!BW$30,E!$HC75:$HL75)+SUMIF(O!$HC$15:$HL$15,'Ciclo Semaforico'!BW$30,O!$HC75:$HL75))*BW$31))</f>
        <v>0</v>
      </c>
      <c r="BX100" s="245">
        <f>IF(BX$32="",IF(BX$31="",(SUMIF(S!$HC$15:$HL$15,'Ciclo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Semaforico'!BX$30,O!$HC75:$HL75))*BX$31),(SUMIF(S!$HC$15:$HL$15,'Ciclo Semaforico'!BX$32,S!$HC75:$HL75)+SUMIF(N!$HC$15:$HL$15,'Ciclo Semaforico'!BX$32,N!$HC75:$HL75)+SUMIF(E!$HC$15:$HL$15,'Ciclo Semaforico'!BX$32,E!$HC75:$HL75)+SUMIF(O!$HC$15:$HL$15,'Ciclo Semaforico'!BX$32,O!$HC75:$HL75))-IF(BX$31="",(SUMIF(S!$HC$15:$HL$15,'Ciclo Semaforico'!BX$30,S!$HC75:$HL75)+SUMIF(N!$HC$15:$HL$15,'Ciclo Semaforico'!BX$30,N!$HC75:$HL75)+SUMIF(E!$HC$15:$HL$15,'Ciclo Semaforico'!BX$30,E!$HC75:$HL75)+SUMIF(O!$HC$15:$HL$15,'Ciclo Semaforico'!BX$30,O!$HC75:$HL75)),(SUMIF(S!$HC$15:$HL$15,'Ciclo Semaforico'!BX$30,S!$HC75:$HL75)+SUMIF(N!$HC$15:$HL$15,'Ciclo Semaforico'!BX$30,N!$HC75:$HL75)+SUMIF(E!$HC$15:$HL$15,'Ciclo Semaforico'!BX$30,E!$HC75:$HL75)+SUMIF(O!$HC$15:$HL$15,'Ciclo Semaforico'!BX$30,O!$HC75:$HL75))*BX$31))</f>
        <v>0</v>
      </c>
      <c r="BY100" s="245">
        <f>IF(BY$32="",IF(BY$31="",(SUMIF(S!$HC$15:$HL$15,'Ciclo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Semaforico'!BY$30,O!$HC75:$HL75))*BY$31),(SUMIF(S!$HC$15:$HL$15,'Ciclo Semaforico'!BY$32,S!$HC75:$HL75)+SUMIF(N!$HC$15:$HL$15,'Ciclo Semaforico'!BY$32,N!$HC75:$HL75)+SUMIF(E!$HC$15:$HL$15,'Ciclo Semaforico'!BY$32,E!$HC75:$HL75)+SUMIF(O!$HC$15:$HL$15,'Ciclo Semaforico'!BY$32,O!$HC75:$HL75))-IF(BY$31="",(SUMIF(S!$HC$15:$HL$15,'Ciclo Semaforico'!BY$30,S!$HC75:$HL75)+SUMIF(N!$HC$15:$HL$15,'Ciclo Semaforico'!BY$30,N!$HC75:$HL75)+SUMIF(E!$HC$15:$HL$15,'Ciclo Semaforico'!BY$30,E!$HC75:$HL75)+SUMIF(O!$HC$15:$HL$15,'Ciclo Semaforico'!BY$30,O!$HC75:$HL75)),(SUMIF(S!$HC$15:$HL$15,'Ciclo Semaforico'!BY$30,S!$HC75:$HL75)+SUMIF(N!$HC$15:$HL$15,'Ciclo Semaforico'!BY$30,N!$HC75:$HL75)+SUMIF(E!$HC$15:$HL$15,'Ciclo Semaforico'!BY$30,E!$HC75:$HL75)+SUMIF(O!$HC$15:$HL$15,'Ciclo Semaforico'!BY$30,O!$HC75:$HL75))*BY$31))</f>
        <v>0</v>
      </c>
      <c r="BZ100" s="245">
        <f>IF(BZ$32="",IF(BZ$31="",(SUMIF(S!$HC$15:$HL$15,'Ciclo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Semaforico'!BZ$30,O!$HC75:$HL75))*BZ$31),(SUMIF(S!$HC$15:$HL$15,'Ciclo Semaforico'!BZ$32,S!$HC75:$HL75)+SUMIF(N!$HC$15:$HL$15,'Ciclo Semaforico'!BZ$32,N!$HC75:$HL75)+SUMIF(E!$HC$15:$HL$15,'Ciclo Semaforico'!BZ$32,E!$HC75:$HL75)+SUMIF(O!$HC$15:$HL$15,'Ciclo Semaforico'!BZ$32,O!$HC75:$HL75))-IF(BZ$31="",(SUMIF(S!$HC$15:$HL$15,'Ciclo Semaforico'!BZ$30,S!$HC75:$HL75)+SUMIF(N!$HC$15:$HL$15,'Ciclo Semaforico'!BZ$30,N!$HC75:$HL75)+SUMIF(E!$HC$15:$HL$15,'Ciclo Semaforico'!BZ$30,E!$HC75:$HL75)+SUMIF(O!$HC$15:$HL$15,'Ciclo Semaforico'!BZ$30,O!$HC75:$HL75)),(SUMIF(S!$HC$15:$HL$15,'Ciclo Semaforico'!BZ$30,S!$HC75:$HL75)+SUMIF(N!$HC$15:$HL$15,'Ciclo Semaforico'!BZ$30,N!$HC75:$HL75)+SUMIF(E!$HC$15:$HL$15,'Ciclo Semaforico'!BZ$30,E!$HC75:$HL75)+SUMIF(O!$HC$15:$HL$15,'Ciclo Semaforico'!BZ$30,O!$HC75:$HL75))*BZ$31))</f>
        <v>0</v>
      </c>
      <c r="CA100" s="245">
        <f>IF(CA$32="",IF(CA$31="",(SUMIF(S!$HC$15:$HL$15,'Ciclo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Semaforico'!CA$30,O!$HC75:$HL75))*CA$31),(SUMIF(S!$HC$15:$HL$15,'Ciclo Semaforico'!CA$32,S!$HC75:$HL75)+SUMIF(N!$HC$15:$HL$15,'Ciclo Semaforico'!CA$32,N!$HC75:$HL75)+SUMIF(E!$HC$15:$HL$15,'Ciclo Semaforico'!CA$32,E!$HC75:$HL75)+SUMIF(O!$HC$15:$HL$15,'Ciclo Semaforico'!CA$32,O!$HC75:$HL75))-IF(CA$31="",(SUMIF(S!$HC$15:$HL$15,'Ciclo Semaforico'!CA$30,S!$HC75:$HL75)+SUMIF(N!$HC$15:$HL$15,'Ciclo Semaforico'!CA$30,N!$HC75:$HL75)+SUMIF(E!$HC$15:$HL$15,'Ciclo Semaforico'!CA$30,E!$HC75:$HL75)+SUMIF(O!$HC$15:$HL$15,'Ciclo Semaforico'!CA$30,O!$HC75:$HL75)),(SUMIF(S!$HC$15:$HL$15,'Ciclo Semaforico'!CA$30,S!$HC75:$HL75)+SUMIF(N!$HC$15:$HL$15,'Ciclo Semaforico'!CA$30,N!$HC75:$HL75)+SUMIF(E!$HC$15:$HL$15,'Ciclo Semaforico'!CA$30,E!$HC75:$HL75)+SUMIF(O!$HC$15:$HL$15,'Ciclo Semaforico'!CA$30,O!$HC75:$HL75))*CA$31))</f>
        <v>0</v>
      </c>
      <c r="CB100" s="245">
        <f>IF(CB$32="",IF(CB$31="",(SUMIF(S!$HC$15:$HL$15,'Ciclo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Semaforico'!CB$30,O!$HC75:$HL75))*CB$31),(SUMIF(S!$HC$15:$HL$15,'Ciclo Semaforico'!CB$32,S!$HC75:$HL75)+SUMIF(N!$HC$15:$HL$15,'Ciclo Semaforico'!CB$32,N!$HC75:$HL75)+SUMIF(E!$HC$15:$HL$15,'Ciclo Semaforico'!CB$32,E!$HC75:$HL75)+SUMIF(O!$HC$15:$HL$15,'Ciclo Semaforico'!CB$32,O!$HC75:$HL75))-IF(CB$31="",(SUMIF(S!$HC$15:$HL$15,'Ciclo Semaforico'!CB$30,S!$HC75:$HL75)+SUMIF(N!$HC$15:$HL$15,'Ciclo Semaforico'!CB$30,N!$HC75:$HL75)+SUMIF(E!$HC$15:$HL$15,'Ciclo Semaforico'!CB$30,E!$HC75:$HL75)+SUMIF(O!$HC$15:$HL$15,'Ciclo Semaforico'!CB$30,O!$HC75:$HL75)),(SUMIF(S!$HC$15:$HL$15,'Ciclo Semaforico'!CB$30,S!$HC75:$HL75)+SUMIF(N!$HC$15:$HL$15,'Ciclo Semaforico'!CB$30,N!$HC75:$HL75)+SUMIF(E!$HC$15:$HL$15,'Ciclo Semaforico'!CB$30,E!$HC75:$HL75)+SUMIF(O!$HC$15:$HL$15,'Ciclo Semaforico'!CB$30,O!$HC75:$HL75))*CB$31))</f>
        <v>0</v>
      </c>
      <c r="CC100" s="245">
        <f>IF(CC$32="",IF(CC$31="",(SUMIF(S!$HC$15:$HL$15,'Ciclo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Semaforico'!CC$30,O!$HC75:$HL75))*CC$31),(SUMIF(S!$HC$15:$HL$15,'Ciclo Semaforico'!CC$32,S!$HC75:$HL75)+SUMIF(N!$HC$15:$HL$15,'Ciclo Semaforico'!CC$32,N!$HC75:$HL75)+SUMIF(E!$HC$15:$HL$15,'Ciclo Semaforico'!CC$32,E!$HC75:$HL75)+SUMIF(O!$HC$15:$HL$15,'Ciclo Semaforico'!CC$32,O!$HC75:$HL75))-IF(CC$31="",(SUMIF(S!$HC$15:$HL$15,'Ciclo Semaforico'!CC$30,S!$HC75:$HL75)+SUMIF(N!$HC$15:$HL$15,'Ciclo Semaforico'!CC$30,N!$HC75:$HL75)+SUMIF(E!$HC$15:$HL$15,'Ciclo Semaforico'!CC$30,E!$HC75:$HL75)+SUMIF(O!$HC$15:$HL$15,'Ciclo Semaforico'!CC$30,O!$HC75:$HL75)),(SUMIF(S!$HC$15:$HL$15,'Ciclo Semaforico'!CC$30,S!$HC75:$HL75)+SUMIF(N!$HC$15:$HL$15,'Ciclo Semaforico'!CC$30,N!$HC75:$HL75)+SUMIF(E!$HC$15:$HL$15,'Ciclo Semaforico'!CC$30,E!$HC75:$HL75)+SUMIF(O!$HC$15:$HL$15,'Ciclo Semaforico'!CC$30,O!$HC75:$HL75))*CC$31))</f>
        <v>0</v>
      </c>
      <c r="CD100" s="245">
        <f>IF(CD$32="",IF(CD$31="",(SUMIF(S!$HC$15:$HL$15,'Ciclo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Semaforico'!CD$30,O!$HC75:$HL75))*CD$31),(SUMIF(S!$HC$15:$HL$15,'Ciclo Semaforico'!CD$32,S!$HC75:$HL75)+SUMIF(N!$HC$15:$HL$15,'Ciclo Semaforico'!CD$32,N!$HC75:$HL75)+SUMIF(E!$HC$15:$HL$15,'Ciclo Semaforico'!CD$32,E!$HC75:$HL75)+SUMIF(O!$HC$15:$HL$15,'Ciclo Semaforico'!CD$32,O!$HC75:$HL75))-IF(CD$31="",(SUMIF(S!$HC$15:$HL$15,'Ciclo Semaforico'!CD$30,S!$HC75:$HL75)+SUMIF(N!$HC$15:$HL$15,'Ciclo Semaforico'!CD$30,N!$HC75:$HL75)+SUMIF(E!$HC$15:$HL$15,'Ciclo Semaforico'!CD$30,E!$HC75:$HL75)+SUMIF(O!$HC$15:$HL$15,'Ciclo Semaforico'!CD$30,O!$HC75:$HL75)),(SUMIF(S!$HC$15:$HL$15,'Ciclo Semaforico'!CD$30,S!$HC75:$HL75)+SUMIF(N!$HC$15:$HL$15,'Ciclo Semaforico'!CD$30,N!$HC75:$HL75)+SUMIF(E!$HC$15:$HL$15,'Ciclo Semaforico'!CD$30,E!$HC75:$HL75)+SUMIF(O!$HC$15:$HL$15,'Ciclo Semaforico'!CD$30,O!$HC75:$HL75))*CD$31))</f>
        <v>0</v>
      </c>
      <c r="CE100" s="245">
        <f>IF(CE$32="",IF(CE$31="",(SUMIF(S!$HC$15:$HL$15,'Ciclo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Semaforico'!CE$30,O!$HC75:$HL75))*CE$31),(SUMIF(S!$HC$15:$HL$15,'Ciclo Semaforico'!CE$32,S!$HC75:$HL75)+SUMIF(N!$HC$15:$HL$15,'Ciclo Semaforico'!CE$32,N!$HC75:$HL75)+SUMIF(E!$HC$15:$HL$15,'Ciclo Semaforico'!CE$32,E!$HC75:$HL75)+SUMIF(O!$HC$15:$HL$15,'Ciclo Semaforico'!CE$32,O!$HC75:$HL75))-IF(CE$31="",(SUMIF(S!$HC$15:$HL$15,'Ciclo Semaforico'!CE$30,S!$HC75:$HL75)+SUMIF(N!$HC$15:$HL$15,'Ciclo Semaforico'!CE$30,N!$HC75:$HL75)+SUMIF(E!$HC$15:$HL$15,'Ciclo Semaforico'!CE$30,E!$HC75:$HL75)+SUMIF(O!$HC$15:$HL$15,'Ciclo Semaforico'!CE$30,O!$HC75:$HL75)),(SUMIF(S!$HC$15:$HL$15,'Ciclo Semaforico'!CE$30,S!$HC75:$HL75)+SUMIF(N!$HC$15:$HL$15,'Ciclo Semaforico'!CE$30,N!$HC75:$HL75)+SUMIF(E!$HC$15:$HL$15,'Ciclo Semaforico'!CE$30,E!$HC75:$HL75)+SUMIF(O!$HC$15:$HL$15,'Ciclo Semaforico'!CE$30,O!$HC75:$HL75))*CE$31))</f>
        <v>0</v>
      </c>
      <c r="CF100" s="245">
        <f>IF(CF$32="",IF(CF$31="",(SUMIF(S!$HC$15:$HL$15,'Ciclo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Semaforico'!CF$30,O!$HC75:$HL75))*CF$31),(SUMIF(S!$HC$15:$HL$15,'Ciclo Semaforico'!CF$32,S!$HC75:$HL75)+SUMIF(N!$HC$15:$HL$15,'Ciclo Semaforico'!CF$32,N!$HC75:$HL75)+SUMIF(E!$HC$15:$HL$15,'Ciclo Semaforico'!CF$32,E!$HC75:$HL75)+SUMIF(O!$HC$15:$HL$15,'Ciclo Semaforico'!CF$32,O!$HC75:$HL75))-IF(CF$31="",(SUMIF(S!$HC$15:$HL$15,'Ciclo Semaforico'!CF$30,S!$HC75:$HL75)+SUMIF(N!$HC$15:$HL$15,'Ciclo Semaforico'!CF$30,N!$HC75:$HL75)+SUMIF(E!$HC$15:$HL$15,'Ciclo Semaforico'!CF$30,E!$HC75:$HL75)+SUMIF(O!$HC$15:$HL$15,'Ciclo Semaforico'!CF$30,O!$HC75:$HL75)),(SUMIF(S!$HC$15:$HL$15,'Ciclo Semaforico'!CF$30,S!$HC75:$HL75)+SUMIF(N!$HC$15:$HL$15,'Ciclo Semaforico'!CF$30,N!$HC75:$HL75)+SUMIF(E!$HC$15:$HL$15,'Ciclo Semaforico'!CF$30,E!$HC75:$HL75)+SUMIF(O!$HC$15:$HL$15,'Ciclo Semaforico'!CF$30,O!$HC75:$HL75))*CF$31))</f>
        <v>0</v>
      </c>
      <c r="CG100" s="245">
        <f>IF(CG$32="",IF(CG$31="",(SUMIF(S!$HC$15:$HL$15,'Ciclo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Semaforico'!CG$30,O!$HC75:$HL75))*CG$31),(SUMIF(S!$HC$15:$HL$15,'Ciclo Semaforico'!CG$32,S!$HC75:$HL75)+SUMIF(N!$HC$15:$HL$15,'Ciclo Semaforico'!CG$32,N!$HC75:$HL75)+SUMIF(E!$HC$15:$HL$15,'Ciclo Semaforico'!CG$32,E!$HC75:$HL75)+SUMIF(O!$HC$15:$HL$15,'Ciclo Semaforico'!CG$32,O!$HC75:$HL75))-IF(CG$31="",(SUMIF(S!$HC$15:$HL$15,'Ciclo Semaforico'!CG$30,S!$HC75:$HL75)+SUMIF(N!$HC$15:$HL$15,'Ciclo Semaforico'!CG$30,N!$HC75:$HL75)+SUMIF(E!$HC$15:$HL$15,'Ciclo Semaforico'!CG$30,E!$HC75:$HL75)+SUMIF(O!$HC$15:$HL$15,'Ciclo Semaforico'!CG$30,O!$HC75:$HL75)),(SUMIF(S!$HC$15:$HL$15,'Ciclo Semaforico'!CG$30,S!$HC75:$HL75)+SUMIF(N!$HC$15:$HL$15,'Ciclo Semaforico'!CG$30,N!$HC75:$HL75)+SUMIF(E!$HC$15:$HL$15,'Ciclo Semaforico'!CG$30,E!$HC75:$HL75)+SUMIF(O!$HC$15:$HL$15,'Ciclo Semaforico'!CG$30,O!$HC75:$HL75))*CG$31))</f>
        <v>0</v>
      </c>
      <c r="CH100" s="246">
        <f>IF(CH$32="",IF(CH$31="",(SUMIF(S!$HC$15:$HL$15,'Ciclo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Semaforico'!CH$30,O!$HC75:$HL75))*CH$31),(SUMIF(S!$HC$15:$HL$15,'Ciclo Semaforico'!CH$32,S!$HC75:$HL75)+SUMIF(N!$HC$15:$HL$15,'Ciclo Semaforico'!CH$32,N!$HC75:$HL75)+SUMIF(E!$HC$15:$HL$15,'Ciclo Semaforico'!CH$32,E!$HC75:$HL75)+SUMIF(O!$HC$15:$HL$15,'Ciclo Semaforico'!CH$32,O!$HC75:$HL75))-IF(CH$31="",(SUMIF(S!$HC$15:$HL$15,'Ciclo Semaforico'!CH$30,S!$HC75:$HL75)+SUMIF(N!$HC$15:$HL$15,'Ciclo Semaforico'!CH$30,N!$HC75:$HL75)+SUMIF(E!$HC$15:$HL$15,'Ciclo Semaforico'!CH$30,E!$HC75:$HL75)+SUMIF(O!$HC$15:$HL$15,'Ciclo Semaforico'!CH$30,O!$HC75:$HL75)),(SUMIF(S!$HC$15:$HL$15,'Ciclo Semaforico'!CH$30,S!$HC75:$HL75)+SUMIF(N!$HC$15:$HL$15,'Ciclo Semaforico'!CH$30,N!$HC75:$HL75)+SUMIF(E!$HC$15:$HL$15,'Ciclo Semaforico'!CH$30,E!$HC75:$HL75)+SUMIF(O!$HC$15:$HL$15,'Ciclo Semaforico'!CH$30,O!$HC75:$HL75))*CH$31))</f>
        <v>0</v>
      </c>
      <c r="CI100" s="244">
        <f t="shared" si="208"/>
        <v>0</v>
      </c>
      <c r="CJ100" s="245">
        <f t="shared" si="209"/>
        <v>0</v>
      </c>
      <c r="CK100" s="245">
        <f t="shared" si="210"/>
        <v>0</v>
      </c>
      <c r="CL100" s="245">
        <f t="shared" si="211"/>
        <v>0</v>
      </c>
      <c r="CM100" s="245" t="e">
        <f t="shared" si="212"/>
        <v>#REF!</v>
      </c>
      <c r="CN100" s="245">
        <f t="shared" si="213"/>
        <v>0</v>
      </c>
      <c r="CO100" s="245">
        <f t="shared" si="214"/>
        <v>0</v>
      </c>
      <c r="CP100" s="245">
        <f t="shared" si="215"/>
        <v>0</v>
      </c>
      <c r="CQ100" s="245">
        <f t="shared" si="216"/>
        <v>0</v>
      </c>
      <c r="CR100" s="245">
        <f t="shared" si="217"/>
        <v>0</v>
      </c>
      <c r="CS100" s="245">
        <f t="shared" si="218"/>
        <v>0</v>
      </c>
      <c r="CT100" s="246">
        <f t="shared" si="219"/>
        <v>0</v>
      </c>
      <c r="CU100" s="244">
        <f t="shared" si="220"/>
        <v>0</v>
      </c>
      <c r="CV100" s="245">
        <f t="shared" si="221"/>
        <v>0</v>
      </c>
      <c r="CW100" s="245">
        <f t="shared" si="222"/>
        <v>0</v>
      </c>
      <c r="CX100" s="245">
        <f t="shared" si="223"/>
        <v>0</v>
      </c>
      <c r="CY100" s="245">
        <f t="shared" si="224"/>
        <v>0</v>
      </c>
      <c r="CZ100" s="245">
        <f t="shared" si="225"/>
        <v>0</v>
      </c>
      <c r="DA100" s="245">
        <f t="shared" si="226"/>
        <v>0</v>
      </c>
      <c r="DB100" s="245">
        <f t="shared" si="227"/>
        <v>0</v>
      </c>
      <c r="DC100" s="245">
        <f t="shared" si="228"/>
        <v>0</v>
      </c>
      <c r="DD100" s="245">
        <f t="shared" si="229"/>
        <v>0</v>
      </c>
      <c r="DE100" s="245">
        <f t="shared" si="230"/>
        <v>0</v>
      </c>
      <c r="DF100" s="246">
        <f t="shared" si="231"/>
        <v>0</v>
      </c>
      <c r="DG100" s="244" t="e">
        <f t="shared" si="232"/>
        <v>#REF!</v>
      </c>
      <c r="DH100" s="245" t="e">
        <f t="shared" si="233"/>
        <v>#REF!</v>
      </c>
      <c r="DI100" s="245" t="e">
        <f t="shared" si="234"/>
        <v>#REF!</v>
      </c>
      <c r="DJ100" s="245" t="e">
        <f t="shared" si="235"/>
        <v>#REF!</v>
      </c>
      <c r="DK100" s="245" t="e">
        <f t="shared" si="236"/>
        <v>#REF!</v>
      </c>
      <c r="DL100" s="245" t="e">
        <f t="shared" si="237"/>
        <v>#REF!</v>
      </c>
      <c r="DM100" s="245">
        <f t="shared" si="238"/>
        <v>0</v>
      </c>
      <c r="DN100" s="245">
        <f t="shared" si="239"/>
        <v>0</v>
      </c>
      <c r="DO100" s="245">
        <f t="shared" si="240"/>
        <v>0</v>
      </c>
      <c r="DP100" s="245">
        <f t="shared" si="241"/>
        <v>0</v>
      </c>
      <c r="DQ100" s="245">
        <f t="shared" si="242"/>
        <v>0</v>
      </c>
      <c r="DR100" s="246">
        <f t="shared" si="243"/>
        <v>0</v>
      </c>
      <c r="DS100" s="244">
        <f t="shared" si="244"/>
        <v>0</v>
      </c>
      <c r="DT100" s="245">
        <f t="shared" si="245"/>
        <v>0</v>
      </c>
      <c r="DU100" s="245">
        <f t="shared" si="246"/>
        <v>0</v>
      </c>
      <c r="DV100" s="245">
        <f t="shared" si="247"/>
        <v>0</v>
      </c>
      <c r="DW100" s="245">
        <f t="shared" si="248"/>
        <v>0</v>
      </c>
      <c r="DX100" s="245">
        <f t="shared" si="249"/>
        <v>0</v>
      </c>
      <c r="DY100" s="245">
        <f t="shared" si="250"/>
        <v>0</v>
      </c>
      <c r="DZ100" s="245">
        <f t="shared" si="251"/>
        <v>0</v>
      </c>
      <c r="EA100" s="245">
        <f t="shared" si="252"/>
        <v>0</v>
      </c>
      <c r="EB100" s="245">
        <f t="shared" si="253"/>
        <v>0</v>
      </c>
      <c r="EC100" s="245">
        <f t="shared" si="254"/>
        <v>0</v>
      </c>
      <c r="ED100" s="246">
        <f t="shared" si="255"/>
        <v>0</v>
      </c>
      <c r="EE100" s="244">
        <f t="shared" si="256"/>
        <v>0</v>
      </c>
      <c r="EF100" s="245">
        <f t="shared" si="257"/>
        <v>0</v>
      </c>
      <c r="EG100" s="245">
        <f t="shared" si="258"/>
        <v>0</v>
      </c>
      <c r="EH100" s="245">
        <f t="shared" si="259"/>
        <v>0</v>
      </c>
      <c r="EI100" s="245">
        <f t="shared" si="260"/>
        <v>0</v>
      </c>
      <c r="EJ100" s="245">
        <f t="shared" si="261"/>
        <v>0</v>
      </c>
      <c r="EK100" s="245">
        <f t="shared" si="262"/>
        <v>0</v>
      </c>
      <c r="EL100" s="245">
        <f t="shared" si="263"/>
        <v>0</v>
      </c>
      <c r="EM100" s="245">
        <f t="shared" si="264"/>
        <v>0</v>
      </c>
      <c r="EN100" s="245">
        <f t="shared" si="265"/>
        <v>0</v>
      </c>
      <c r="EO100" s="245">
        <f t="shared" si="266"/>
        <v>0</v>
      </c>
      <c r="EP100" s="246">
        <f t="shared" si="267"/>
        <v>0</v>
      </c>
      <c r="EQ100" s="255">
        <f t="shared" si="268"/>
        <v>0</v>
      </c>
      <c r="ER100" s="256">
        <f t="shared" si="269"/>
        <v>0</v>
      </c>
      <c r="ES100" s="256">
        <f t="shared" si="270"/>
        <v>0</v>
      </c>
      <c r="ET100" s="256">
        <f t="shared" si="271"/>
        <v>0</v>
      </c>
      <c r="EU100" s="256" t="e">
        <f t="shared" si="272"/>
        <v>#REF!</v>
      </c>
      <c r="EV100" s="256">
        <f t="shared" si="273"/>
        <v>0</v>
      </c>
      <c r="EW100" s="256">
        <f t="shared" si="274"/>
        <v>0</v>
      </c>
      <c r="EX100" s="256" t="str">
        <f t="shared" si="275"/>
        <v/>
      </c>
      <c r="EY100" s="256" t="str">
        <f t="shared" si="276"/>
        <v/>
      </c>
      <c r="EZ100" s="256" t="str">
        <f t="shared" si="277"/>
        <v/>
      </c>
      <c r="FA100" s="256" t="str">
        <f t="shared" si="278"/>
        <v/>
      </c>
      <c r="FB100" s="257" t="str">
        <f t="shared" si="279"/>
        <v/>
      </c>
      <c r="FC100" s="255">
        <f t="shared" si="280"/>
        <v>0</v>
      </c>
      <c r="FD100" s="256" t="str">
        <f t="shared" si="281"/>
        <v/>
      </c>
      <c r="FE100" s="256" t="str">
        <f t="shared" si="282"/>
        <v/>
      </c>
      <c r="FF100" s="256" t="str">
        <f t="shared" si="283"/>
        <v/>
      </c>
      <c r="FG100" s="256" t="str">
        <f t="shared" si="284"/>
        <v/>
      </c>
      <c r="FH100" s="256" t="str">
        <f t="shared" si="285"/>
        <v/>
      </c>
      <c r="FI100" s="256" t="str">
        <f t="shared" si="286"/>
        <v/>
      </c>
      <c r="FJ100" s="256" t="str">
        <f t="shared" si="287"/>
        <v/>
      </c>
      <c r="FK100" s="256" t="str">
        <f t="shared" si="288"/>
        <v/>
      </c>
      <c r="FL100" s="256" t="str">
        <f t="shared" si="289"/>
        <v/>
      </c>
      <c r="FM100" s="256" t="str">
        <f t="shared" si="290"/>
        <v/>
      </c>
      <c r="FN100" s="257" t="str">
        <f t="shared" si="291"/>
        <v/>
      </c>
      <c r="FO100" s="255" t="e">
        <f t="shared" si="292"/>
        <v>#REF!</v>
      </c>
      <c r="FP100" s="256" t="e">
        <f t="shared" si="293"/>
        <v>#REF!</v>
      </c>
      <c r="FQ100" s="256" t="e">
        <f t="shared" si="294"/>
        <v>#REF!</v>
      </c>
      <c r="FR100" s="256" t="e">
        <f t="shared" si="295"/>
        <v>#REF!</v>
      </c>
      <c r="FS100" s="256" t="e">
        <f t="shared" si="296"/>
        <v>#REF!</v>
      </c>
      <c r="FT100" s="256" t="e">
        <f t="shared" si="297"/>
        <v>#REF!</v>
      </c>
      <c r="FU100" s="256" t="str">
        <f t="shared" si="298"/>
        <v/>
      </c>
      <c r="FV100" s="256" t="str">
        <f t="shared" si="299"/>
        <v/>
      </c>
      <c r="FW100" s="256" t="str">
        <f t="shared" si="300"/>
        <v/>
      </c>
      <c r="FX100" s="256" t="str">
        <f t="shared" si="301"/>
        <v/>
      </c>
      <c r="FY100" s="256" t="str">
        <f t="shared" si="302"/>
        <v/>
      </c>
      <c r="FZ100" s="257" t="str">
        <f t="shared" si="303"/>
        <v/>
      </c>
      <c r="GA100" s="255" t="str">
        <f t="shared" si="304"/>
        <v/>
      </c>
      <c r="GB100" s="256" t="str">
        <f t="shared" si="305"/>
        <v/>
      </c>
      <c r="GC100" s="256" t="str">
        <f t="shared" si="306"/>
        <v/>
      </c>
      <c r="GD100" s="256" t="str">
        <f t="shared" si="307"/>
        <v/>
      </c>
      <c r="GE100" s="256" t="str">
        <f t="shared" si="308"/>
        <v/>
      </c>
      <c r="GF100" s="256" t="str">
        <f t="shared" si="309"/>
        <v/>
      </c>
      <c r="GG100" s="256" t="str">
        <f t="shared" si="310"/>
        <v/>
      </c>
      <c r="GH100" s="256" t="str">
        <f t="shared" si="311"/>
        <v/>
      </c>
      <c r="GI100" s="256" t="str">
        <f t="shared" si="312"/>
        <v/>
      </c>
      <c r="GJ100" s="256" t="str">
        <f t="shared" si="313"/>
        <v/>
      </c>
      <c r="GK100" s="256" t="str">
        <f t="shared" si="314"/>
        <v/>
      </c>
      <c r="GL100" s="257" t="str">
        <f t="shared" si="315"/>
        <v/>
      </c>
      <c r="GM100" s="255" t="str">
        <f t="shared" si="316"/>
        <v/>
      </c>
      <c r="GN100" s="256" t="str">
        <f t="shared" si="317"/>
        <v/>
      </c>
      <c r="GO100" s="256" t="str">
        <f t="shared" si="318"/>
        <v/>
      </c>
      <c r="GP100" s="256" t="str">
        <f t="shared" si="319"/>
        <v/>
      </c>
      <c r="GQ100" s="256" t="str">
        <f t="shared" si="320"/>
        <v/>
      </c>
      <c r="GR100" s="256" t="str">
        <f t="shared" si="321"/>
        <v/>
      </c>
      <c r="GS100" s="256" t="str">
        <f t="shared" si="322"/>
        <v/>
      </c>
      <c r="GT100" s="256" t="str">
        <f t="shared" si="323"/>
        <v/>
      </c>
      <c r="GU100" s="256" t="str">
        <f t="shared" si="324"/>
        <v/>
      </c>
      <c r="GV100" s="256" t="str">
        <f t="shared" si="325"/>
        <v/>
      </c>
      <c r="GW100" s="256" t="str">
        <f t="shared" si="326"/>
        <v/>
      </c>
      <c r="GX100" s="257" t="str">
        <f t="shared" si="327"/>
        <v/>
      </c>
      <c r="GY100" s="252">
        <f t="shared" si="332"/>
        <v>0</v>
      </c>
      <c r="GZ100" s="253" t="e">
        <f t="shared" si="332"/>
        <v>#REF!</v>
      </c>
      <c r="HA100" s="253">
        <f t="shared" si="332"/>
        <v>0</v>
      </c>
      <c r="HB100" s="253">
        <f t="shared" si="332"/>
        <v>0</v>
      </c>
      <c r="HC100" s="253">
        <f t="shared" si="332"/>
        <v>0</v>
      </c>
      <c r="HD100" s="253">
        <f t="shared" si="332"/>
        <v>0</v>
      </c>
      <c r="HE100" s="253">
        <f t="shared" si="332"/>
        <v>0</v>
      </c>
      <c r="HF100" s="254">
        <f t="shared" si="332"/>
        <v>0</v>
      </c>
      <c r="HG100" s="252">
        <f t="shared" si="333"/>
        <v>0</v>
      </c>
      <c r="HH100" s="253">
        <f t="shared" si="333"/>
        <v>0</v>
      </c>
      <c r="HI100" s="253">
        <f t="shared" si="333"/>
        <v>0</v>
      </c>
      <c r="HJ100" s="253">
        <f t="shared" si="333"/>
        <v>0</v>
      </c>
      <c r="HK100" s="253">
        <f t="shared" si="333"/>
        <v>0</v>
      </c>
      <c r="HL100" s="253">
        <f t="shared" si="333"/>
        <v>0</v>
      </c>
      <c r="HM100" s="253">
        <f t="shared" si="333"/>
        <v>0</v>
      </c>
      <c r="HN100" s="254">
        <f t="shared" si="333"/>
        <v>0</v>
      </c>
      <c r="HO100" s="252" t="e">
        <f t="shared" si="334"/>
        <v>#REF!</v>
      </c>
      <c r="HP100" s="253" t="e">
        <f t="shared" si="334"/>
        <v>#REF!</v>
      </c>
      <c r="HQ100" s="253">
        <f t="shared" si="334"/>
        <v>0</v>
      </c>
      <c r="HR100" s="253">
        <f t="shared" si="334"/>
        <v>0</v>
      </c>
      <c r="HS100" s="253">
        <f t="shared" si="334"/>
        <v>0</v>
      </c>
      <c r="HT100" s="253">
        <f t="shared" si="334"/>
        <v>0</v>
      </c>
      <c r="HU100" s="253">
        <f t="shared" si="334"/>
        <v>0</v>
      </c>
      <c r="HV100" s="254">
        <f t="shared" si="334"/>
        <v>0</v>
      </c>
      <c r="HW100" s="252">
        <f t="shared" si="335"/>
        <v>0</v>
      </c>
      <c r="HX100" s="253">
        <f t="shared" si="335"/>
        <v>0</v>
      </c>
      <c r="HY100" s="253">
        <f t="shared" si="335"/>
        <v>0</v>
      </c>
      <c r="HZ100" s="253">
        <f t="shared" si="335"/>
        <v>0</v>
      </c>
      <c r="IA100" s="253">
        <f t="shared" si="335"/>
        <v>0</v>
      </c>
      <c r="IB100" s="253">
        <f t="shared" si="335"/>
        <v>0</v>
      </c>
      <c r="IC100" s="253">
        <f t="shared" si="335"/>
        <v>0</v>
      </c>
      <c r="ID100" s="254">
        <f t="shared" si="335"/>
        <v>0</v>
      </c>
      <c r="IE100" s="252">
        <f t="shared" si="336"/>
        <v>0</v>
      </c>
      <c r="IF100" s="253">
        <f t="shared" si="336"/>
        <v>0</v>
      </c>
      <c r="IG100" s="253">
        <f t="shared" si="336"/>
        <v>0</v>
      </c>
      <c r="IH100" s="253">
        <f t="shared" si="336"/>
        <v>0</v>
      </c>
      <c r="II100" s="253">
        <f t="shared" si="336"/>
        <v>0</v>
      </c>
      <c r="IJ100" s="253">
        <f t="shared" si="336"/>
        <v>0</v>
      </c>
      <c r="IK100" s="253">
        <f t="shared" si="336"/>
        <v>0</v>
      </c>
      <c r="IL100" s="254">
        <f t="shared" si="336"/>
        <v>0</v>
      </c>
      <c r="IM100" s="255" t="e">
        <f t="shared" si="203"/>
        <v>#REF!</v>
      </c>
      <c r="IN100" s="256">
        <f t="shared" si="204"/>
        <v>0</v>
      </c>
      <c r="IO100" s="256" t="e">
        <f t="shared" si="205"/>
        <v>#REF!</v>
      </c>
      <c r="IP100" s="256">
        <f t="shared" si="206"/>
        <v>0</v>
      </c>
      <c r="IQ100" s="257">
        <f t="shared" si="207"/>
        <v>0</v>
      </c>
      <c r="IR100" s="404" t="e">
        <f t="shared" si="195"/>
        <v>#REF!</v>
      </c>
      <c r="IS100" s="250">
        <f t="shared" si="202"/>
        <v>15</v>
      </c>
      <c r="IT100" s="258" t="e">
        <f t="shared" si="328"/>
        <v>#REF!</v>
      </c>
      <c r="IU100" s="664">
        <v>2400</v>
      </c>
      <c r="IV100" s="409">
        <v>4</v>
      </c>
      <c r="IW100" s="648" t="s">
        <v>238</v>
      </c>
      <c r="IX100" s="649" t="e">
        <f t="shared" si="196"/>
        <v>#REF!</v>
      </c>
      <c r="IY100" s="650" t="e">
        <f t="shared" si="329"/>
        <v>#REF!</v>
      </c>
      <c r="IZ100" s="651">
        <v>3</v>
      </c>
      <c r="JA100" s="652">
        <v>2</v>
      </c>
      <c r="JB100" s="650" t="e">
        <f t="shared" si="330"/>
        <v>#REF!</v>
      </c>
      <c r="JC100" s="651">
        <f t="shared" si="338"/>
        <v>3</v>
      </c>
      <c r="JD100" s="652">
        <f t="shared" si="338"/>
        <v>2</v>
      </c>
      <c r="JE100" s="653" t="e">
        <f t="shared" si="331"/>
        <v>#REF!</v>
      </c>
      <c r="JF100" s="654">
        <v>3</v>
      </c>
      <c r="JG100" s="652">
        <v>2</v>
      </c>
      <c r="JH100" s="653"/>
      <c r="JI100" s="654"/>
      <c r="JJ100" s="655"/>
      <c r="JK100" s="418"/>
      <c r="JL100" s="419"/>
      <c r="JM100" s="420"/>
      <c r="JN100" s="662">
        <v>1</v>
      </c>
      <c r="JO100" s="662">
        <v>1.4</v>
      </c>
      <c r="JP100" s="662">
        <v>1</v>
      </c>
      <c r="JQ100" s="662">
        <v>1</v>
      </c>
      <c r="JR100" s="663">
        <v>1</v>
      </c>
      <c r="JS100" s="658" t="e">
        <f t="shared" si="201"/>
        <v>#REF!</v>
      </c>
    </row>
    <row r="101" spans="25:279" ht="20.100000000000001" hidden="1" customHeight="1">
      <c r="Y101" s="380" t="e">
        <f>N!IK76</f>
        <v>#REF!</v>
      </c>
      <c r="Z101" s="377" t="s">
        <v>58</v>
      </c>
      <c r="AA101" s="244">
        <f>IF(AA$32="",IF(AA$31="",(SUMIF(S!$HC$15:$HL$15,'Ciclo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Semaforico'!AA$30,O!$HC76:$HL76))*AA$31),(SUMIF(S!$HC$15:$HL$15,'Ciclo Semaforico'!AA$32,S!$HC76:$HL76)+SUMIF(N!$HC$15:$HL$15,'Ciclo Semaforico'!AA$32,N!$HC76:$HL76)+SUMIF(E!$HC$15:$HL$15,'Ciclo Semaforico'!AA$32,E!$HC76:$HL76)+SUMIF(O!$HC$15:$HL$15,'Ciclo Semaforico'!AA$32,O!$HC76:$HL76))-IF(AA$31="",(SUMIF(S!$HC$15:$HL$15,'Ciclo Semaforico'!AA$30,S!$HC76:$HL76)+SUMIF(N!$HC$15:$HL$15,'Ciclo Semaforico'!AA$30,N!$HC76:$HL76)+SUMIF(E!$HC$15:$HL$15,'Ciclo Semaforico'!AA$30,E!$HC76:$HL76)+SUMIF(O!$HC$15:$HL$15,'Ciclo Semaforico'!AA$30,O!$HC76:$HL76)),(SUMIF(S!$HC$15:$HL$15,'Ciclo Semaforico'!AA$30,S!$HC76:$HL76)+SUMIF(N!$HC$15:$HL$15,'Ciclo Semaforico'!AA$30,N!$HC76:$HL76)+SUMIF(E!$HC$15:$HL$15,'Ciclo Semaforico'!AA$30,E!$HC76:$HL76)+SUMIF(O!$HC$15:$HL$15,'Ciclo Semaforico'!AA$30,O!$HC76:$HL76))*AA$31))</f>
        <v>0</v>
      </c>
      <c r="AB101" s="245">
        <f>IF(AB$32="",IF(AB$31="",(SUMIF(S!$HC$15:$HL$15,'Ciclo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Semaforico'!AB$30,O!$HC76:$HL76))*AB$31),(SUMIF(S!$HC$15:$HL$15,'Ciclo Semaforico'!AB$32,S!$HC76:$HL76)+SUMIF(N!$HC$15:$HL$15,'Ciclo Semaforico'!AB$32,N!$HC76:$HL76)+SUMIF(E!$HC$15:$HL$15,'Ciclo Semaforico'!AB$32,E!$HC76:$HL76)+SUMIF(O!$HC$15:$HL$15,'Ciclo Semaforico'!AB$32,O!$HC76:$HL76))-IF(AB$31="",(SUMIF(S!$HC$15:$HL$15,'Ciclo Semaforico'!AB$30,S!$HC76:$HL76)+SUMIF(N!$HC$15:$HL$15,'Ciclo Semaforico'!AB$30,N!$HC76:$HL76)+SUMIF(E!$HC$15:$HL$15,'Ciclo Semaforico'!AB$30,E!$HC76:$HL76)+SUMIF(O!$HC$15:$HL$15,'Ciclo Semaforico'!AB$30,O!$HC76:$HL76)),(SUMIF(S!$HC$15:$HL$15,'Ciclo Semaforico'!AB$30,S!$HC76:$HL76)+SUMIF(N!$HC$15:$HL$15,'Ciclo Semaforico'!AB$30,N!$HC76:$HL76)+SUMIF(E!$HC$15:$HL$15,'Ciclo Semaforico'!AB$30,E!$HC76:$HL76)+SUMIF(O!$HC$15:$HL$15,'Ciclo Semaforico'!AB$30,O!$HC76:$HL76))*AB$31))</f>
        <v>0</v>
      </c>
      <c r="AC101" s="245">
        <f>IF(AC$32="",IF(AC$31="",(SUMIF(S!$HC$15:$HL$15,'Ciclo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Semaforico'!AC$30,O!$HC76:$HL76))*AC$31),(SUMIF(S!$HC$15:$HL$15,'Ciclo Semaforico'!AC$32,S!$HC76:$HL76)+SUMIF(N!$HC$15:$HL$15,'Ciclo Semaforico'!AC$32,N!$HC76:$HL76)+SUMIF(E!$HC$15:$HL$15,'Ciclo Semaforico'!AC$32,E!$HC76:$HL76)+SUMIF(O!$HC$15:$HL$15,'Ciclo Semaforico'!AC$32,O!$HC76:$HL76))-IF(AC$31="",(SUMIF(S!$HC$15:$HL$15,'Ciclo Semaforico'!AC$30,S!$HC76:$HL76)+SUMIF(N!$HC$15:$HL$15,'Ciclo Semaforico'!AC$30,N!$HC76:$HL76)+SUMIF(E!$HC$15:$HL$15,'Ciclo Semaforico'!AC$30,E!$HC76:$HL76)+SUMIF(O!$HC$15:$HL$15,'Ciclo Semaforico'!AC$30,O!$HC76:$HL76)),(SUMIF(S!$HC$15:$HL$15,'Ciclo Semaforico'!AC$30,S!$HC76:$HL76)+SUMIF(N!$HC$15:$HL$15,'Ciclo Semaforico'!AC$30,N!$HC76:$HL76)+SUMIF(E!$HC$15:$HL$15,'Ciclo Semaforico'!AC$30,E!$HC76:$HL76)+SUMIF(O!$HC$15:$HL$15,'Ciclo Semaforico'!AC$30,O!$HC76:$HL76))*AC$31))</f>
        <v>0</v>
      </c>
      <c r="AD101" s="245">
        <f>IF(AD$32="",IF(AD$31="",(SUMIF(S!$HC$15:$HL$15,'Ciclo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Semaforico'!AD$30,O!$HC76:$HL76))*AD$31),(SUMIF(S!$HC$15:$HL$15,'Ciclo Semaforico'!AD$32,S!$HC76:$HL76)+SUMIF(N!$HC$15:$HL$15,'Ciclo Semaforico'!AD$32,N!$HC76:$HL76)+SUMIF(E!$HC$15:$HL$15,'Ciclo Semaforico'!AD$32,E!$HC76:$HL76)+SUMIF(O!$HC$15:$HL$15,'Ciclo Semaforico'!AD$32,O!$HC76:$HL76))-IF(AD$31="",(SUMIF(S!$HC$15:$HL$15,'Ciclo Semaforico'!AD$30,S!$HC76:$HL76)+SUMIF(N!$HC$15:$HL$15,'Ciclo Semaforico'!AD$30,N!$HC76:$HL76)+SUMIF(E!$HC$15:$HL$15,'Ciclo Semaforico'!AD$30,E!$HC76:$HL76)+SUMIF(O!$HC$15:$HL$15,'Ciclo Semaforico'!AD$30,O!$HC76:$HL76)),(SUMIF(S!$HC$15:$HL$15,'Ciclo Semaforico'!AD$30,S!$HC76:$HL76)+SUMIF(N!$HC$15:$HL$15,'Ciclo Semaforico'!AD$30,N!$HC76:$HL76)+SUMIF(E!$HC$15:$HL$15,'Ciclo Semaforico'!AD$30,E!$HC76:$HL76)+SUMIF(O!$HC$15:$HL$15,'Ciclo Semaforico'!AD$30,O!$HC76:$HL76))*AD$31))</f>
        <v>0</v>
      </c>
      <c r="AE101" s="245" t="e">
        <f>IF(AE$32="",IF(AE$31="",(SUMIF(S!$HC$15:$HL$15,'Ciclo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Semaforico'!AE$30,O!$HC76:$HL76))*AE$31),(SUMIF(S!$HC$15:$HL$15,'Ciclo Semaforico'!AE$32,S!$HC76:$HL76)+SUMIF(N!$HC$15:$HL$15,'Ciclo Semaforico'!AE$32,N!$HC76:$HL76)+SUMIF(E!$HC$15:$HL$15,'Ciclo Semaforico'!AE$32,E!$HC76:$HL76)+SUMIF(O!$HC$15:$HL$15,'Ciclo Semaforico'!AE$32,O!$HC76:$HL76))-IF(AE$31="",(SUMIF(S!$HC$15:$HL$15,'Ciclo Semaforico'!AE$30,S!$HC76:$HL76)+SUMIF(N!$HC$15:$HL$15,'Ciclo Semaforico'!AE$30,N!$HC76:$HL76)+SUMIF(E!$HC$15:$HL$15,'Ciclo Semaforico'!AE$30,E!$HC76:$HL76)+SUMIF(O!$HC$15:$HL$15,'Ciclo Semaforico'!AE$30,O!$HC76:$HL76)),(SUMIF(S!$HC$15:$HL$15,'Ciclo Semaforico'!AE$30,S!$HC76:$HL76)+SUMIF(N!$HC$15:$HL$15,'Ciclo Semaforico'!AE$30,N!$HC76:$HL76)+SUMIF(E!$HC$15:$HL$15,'Ciclo Semaforico'!AE$30,E!$HC76:$HL76)+SUMIF(O!$HC$15:$HL$15,'Ciclo Semaforico'!AE$30,O!$HC76:$HL76))*AE$31))</f>
        <v>#REF!</v>
      </c>
      <c r="AF101" s="245">
        <f>IF(AF$32="",IF(AF$31="",(SUMIF(S!$HC$15:$HL$15,'Ciclo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Semaforico'!AF$30,O!$HC76:$HL76))*AF$31),(SUMIF(S!$HC$15:$HL$15,'Ciclo Semaforico'!AF$32,S!$HC76:$HL76)+SUMIF(N!$HC$15:$HL$15,'Ciclo Semaforico'!AF$32,N!$HC76:$HL76)+SUMIF(E!$HC$15:$HL$15,'Ciclo Semaforico'!AF$32,E!$HC76:$HL76)+SUMIF(O!$HC$15:$HL$15,'Ciclo Semaforico'!AF$32,O!$HC76:$HL76))-IF(AF$31="",(SUMIF(S!$HC$15:$HL$15,'Ciclo Semaforico'!AF$30,S!$HC76:$HL76)+SUMIF(N!$HC$15:$HL$15,'Ciclo Semaforico'!AF$30,N!$HC76:$HL76)+SUMIF(E!$HC$15:$HL$15,'Ciclo Semaforico'!AF$30,E!$HC76:$HL76)+SUMIF(O!$HC$15:$HL$15,'Ciclo Semaforico'!AF$30,O!$HC76:$HL76)),(SUMIF(S!$HC$15:$HL$15,'Ciclo Semaforico'!AF$30,S!$HC76:$HL76)+SUMIF(N!$HC$15:$HL$15,'Ciclo Semaforico'!AF$30,N!$HC76:$HL76)+SUMIF(E!$HC$15:$HL$15,'Ciclo Semaforico'!AF$30,E!$HC76:$HL76)+SUMIF(O!$HC$15:$HL$15,'Ciclo Semaforico'!AF$30,O!$HC76:$HL76))*AF$31))</f>
        <v>0</v>
      </c>
      <c r="AG101" s="245">
        <f>IF(AG$32="",IF(AG$31="",(SUMIF(S!$HC$15:$HL$15,'Ciclo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Semaforico'!AG$30,O!$HC76:$HL76))*AG$31),(SUMIF(S!$HC$15:$HL$15,'Ciclo Semaforico'!AG$32,S!$HC76:$HL76)+SUMIF(N!$HC$15:$HL$15,'Ciclo Semaforico'!AG$32,N!$HC76:$HL76)+SUMIF(E!$HC$15:$HL$15,'Ciclo Semaforico'!AG$32,E!$HC76:$HL76)+SUMIF(O!$HC$15:$HL$15,'Ciclo Semaforico'!AG$32,O!$HC76:$HL76))-IF(AG$31="",(SUMIF(S!$HC$15:$HL$15,'Ciclo Semaforico'!AG$30,S!$HC76:$HL76)+SUMIF(N!$HC$15:$HL$15,'Ciclo Semaforico'!AG$30,N!$HC76:$HL76)+SUMIF(E!$HC$15:$HL$15,'Ciclo Semaforico'!AG$30,E!$HC76:$HL76)+SUMIF(O!$HC$15:$HL$15,'Ciclo Semaforico'!AG$30,O!$HC76:$HL76)),(SUMIF(S!$HC$15:$HL$15,'Ciclo Semaforico'!AG$30,S!$HC76:$HL76)+SUMIF(N!$HC$15:$HL$15,'Ciclo Semaforico'!AG$30,N!$HC76:$HL76)+SUMIF(E!$HC$15:$HL$15,'Ciclo Semaforico'!AG$30,E!$HC76:$HL76)+SUMIF(O!$HC$15:$HL$15,'Ciclo Semaforico'!AG$30,O!$HC76:$HL76))*AG$31))</f>
        <v>0</v>
      </c>
      <c r="AH101" s="245">
        <f>IF(AH$32="",IF(AH$31="",(SUMIF(S!$HC$15:$HL$15,'Ciclo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Semaforico'!AH$30,O!$HC76:$HL76))*AH$31),(SUMIF(S!$HC$15:$HL$15,'Ciclo Semaforico'!AH$32,S!$HC76:$HL76)+SUMIF(N!$HC$15:$HL$15,'Ciclo Semaforico'!AH$32,N!$HC76:$HL76)+SUMIF(E!$HC$15:$HL$15,'Ciclo Semaforico'!AH$32,E!$HC76:$HL76)+SUMIF(O!$HC$15:$HL$15,'Ciclo Semaforico'!AH$32,O!$HC76:$HL76))-IF(AH$31="",(SUMIF(S!$HC$15:$HL$15,'Ciclo Semaforico'!AH$30,S!$HC76:$HL76)+SUMIF(N!$HC$15:$HL$15,'Ciclo Semaforico'!AH$30,N!$HC76:$HL76)+SUMIF(E!$HC$15:$HL$15,'Ciclo Semaforico'!AH$30,E!$HC76:$HL76)+SUMIF(O!$HC$15:$HL$15,'Ciclo Semaforico'!AH$30,O!$HC76:$HL76)),(SUMIF(S!$HC$15:$HL$15,'Ciclo Semaforico'!AH$30,S!$HC76:$HL76)+SUMIF(N!$HC$15:$HL$15,'Ciclo Semaforico'!AH$30,N!$HC76:$HL76)+SUMIF(E!$HC$15:$HL$15,'Ciclo Semaforico'!AH$30,E!$HC76:$HL76)+SUMIF(O!$HC$15:$HL$15,'Ciclo Semaforico'!AH$30,O!$HC76:$HL76))*AH$31))</f>
        <v>0</v>
      </c>
      <c r="AI101" s="245">
        <f>IF(AI$32="",IF(AI$31="",(SUMIF(S!$HC$15:$HL$15,'Ciclo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Semaforico'!AI$30,O!$HC76:$HL76))*AI$31),(SUMIF(S!$HC$15:$HL$15,'Ciclo Semaforico'!AI$32,S!$HC76:$HL76)+SUMIF(N!$HC$15:$HL$15,'Ciclo Semaforico'!AI$32,N!$HC76:$HL76)+SUMIF(E!$HC$15:$HL$15,'Ciclo Semaforico'!AI$32,E!$HC76:$HL76)+SUMIF(O!$HC$15:$HL$15,'Ciclo Semaforico'!AI$32,O!$HC76:$HL76))-IF(AI$31="",(SUMIF(S!$HC$15:$HL$15,'Ciclo Semaforico'!AI$30,S!$HC76:$HL76)+SUMIF(N!$HC$15:$HL$15,'Ciclo Semaforico'!AI$30,N!$HC76:$HL76)+SUMIF(E!$HC$15:$HL$15,'Ciclo Semaforico'!AI$30,E!$HC76:$HL76)+SUMIF(O!$HC$15:$HL$15,'Ciclo Semaforico'!AI$30,O!$HC76:$HL76)),(SUMIF(S!$HC$15:$HL$15,'Ciclo Semaforico'!AI$30,S!$HC76:$HL76)+SUMIF(N!$HC$15:$HL$15,'Ciclo Semaforico'!AI$30,N!$HC76:$HL76)+SUMIF(E!$HC$15:$HL$15,'Ciclo Semaforico'!AI$30,E!$HC76:$HL76)+SUMIF(O!$HC$15:$HL$15,'Ciclo Semaforico'!AI$30,O!$HC76:$HL76))*AI$31))</f>
        <v>0</v>
      </c>
      <c r="AJ101" s="245">
        <f>IF(AJ$32="",IF(AJ$31="",(SUMIF(S!$HC$15:$HL$15,'Ciclo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Semaforico'!AJ$30,O!$HC76:$HL76))*AJ$31),(SUMIF(S!$HC$15:$HL$15,'Ciclo Semaforico'!AJ$32,S!$HC76:$HL76)+SUMIF(N!$HC$15:$HL$15,'Ciclo Semaforico'!AJ$32,N!$HC76:$HL76)+SUMIF(E!$HC$15:$HL$15,'Ciclo Semaforico'!AJ$32,E!$HC76:$HL76)+SUMIF(O!$HC$15:$HL$15,'Ciclo Semaforico'!AJ$32,O!$HC76:$HL76))-IF(AJ$31="",(SUMIF(S!$HC$15:$HL$15,'Ciclo Semaforico'!AJ$30,S!$HC76:$HL76)+SUMIF(N!$HC$15:$HL$15,'Ciclo Semaforico'!AJ$30,N!$HC76:$HL76)+SUMIF(E!$HC$15:$HL$15,'Ciclo Semaforico'!AJ$30,E!$HC76:$HL76)+SUMIF(O!$HC$15:$HL$15,'Ciclo Semaforico'!AJ$30,O!$HC76:$HL76)),(SUMIF(S!$HC$15:$HL$15,'Ciclo Semaforico'!AJ$30,S!$HC76:$HL76)+SUMIF(N!$HC$15:$HL$15,'Ciclo Semaforico'!AJ$30,N!$HC76:$HL76)+SUMIF(E!$HC$15:$HL$15,'Ciclo Semaforico'!AJ$30,E!$HC76:$HL76)+SUMIF(O!$HC$15:$HL$15,'Ciclo Semaforico'!AJ$30,O!$HC76:$HL76))*AJ$31))</f>
        <v>0</v>
      </c>
      <c r="AK101" s="245">
        <f>IF(AK$32="",IF(AK$31="",(SUMIF(S!$HC$15:$HL$15,'Ciclo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Semaforico'!AK$30,O!$HC76:$HL76))*AK$31),(SUMIF(S!$HC$15:$HL$15,'Ciclo Semaforico'!AK$32,S!$HC76:$HL76)+SUMIF(N!$HC$15:$HL$15,'Ciclo Semaforico'!AK$32,N!$HC76:$HL76)+SUMIF(E!$HC$15:$HL$15,'Ciclo Semaforico'!AK$32,E!$HC76:$HL76)+SUMIF(O!$HC$15:$HL$15,'Ciclo Semaforico'!AK$32,O!$HC76:$HL76))-IF(AK$31="",(SUMIF(S!$HC$15:$HL$15,'Ciclo Semaforico'!AK$30,S!$HC76:$HL76)+SUMIF(N!$HC$15:$HL$15,'Ciclo Semaforico'!AK$30,N!$HC76:$HL76)+SUMIF(E!$HC$15:$HL$15,'Ciclo Semaforico'!AK$30,E!$HC76:$HL76)+SUMIF(O!$HC$15:$HL$15,'Ciclo Semaforico'!AK$30,O!$HC76:$HL76)),(SUMIF(S!$HC$15:$HL$15,'Ciclo Semaforico'!AK$30,S!$HC76:$HL76)+SUMIF(N!$HC$15:$HL$15,'Ciclo Semaforico'!AK$30,N!$HC76:$HL76)+SUMIF(E!$HC$15:$HL$15,'Ciclo Semaforico'!AK$30,E!$HC76:$HL76)+SUMIF(O!$HC$15:$HL$15,'Ciclo Semaforico'!AK$30,O!$HC76:$HL76))*AK$31))</f>
        <v>0</v>
      </c>
      <c r="AL101" s="246">
        <f>IF(AL$32="",IF(AL$31="",(SUMIF(S!$HC$15:$HL$15,'Ciclo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Semaforico'!AL$30,O!$HC76:$HL76))*AL$31),(SUMIF(S!$HC$15:$HL$15,'Ciclo Semaforico'!AL$32,S!$HC76:$HL76)+SUMIF(N!$HC$15:$HL$15,'Ciclo Semaforico'!AL$32,N!$HC76:$HL76)+SUMIF(E!$HC$15:$HL$15,'Ciclo Semaforico'!AL$32,E!$HC76:$HL76)+SUMIF(O!$HC$15:$HL$15,'Ciclo Semaforico'!AL$32,O!$HC76:$HL76))-IF(AL$31="",(SUMIF(S!$HC$15:$HL$15,'Ciclo Semaforico'!AL$30,S!$HC76:$HL76)+SUMIF(N!$HC$15:$HL$15,'Ciclo Semaforico'!AL$30,N!$HC76:$HL76)+SUMIF(E!$HC$15:$HL$15,'Ciclo Semaforico'!AL$30,E!$HC76:$HL76)+SUMIF(O!$HC$15:$HL$15,'Ciclo Semaforico'!AL$30,O!$HC76:$HL76)),(SUMIF(S!$HC$15:$HL$15,'Ciclo Semaforico'!AL$30,S!$HC76:$HL76)+SUMIF(N!$HC$15:$HL$15,'Ciclo Semaforico'!AL$30,N!$HC76:$HL76)+SUMIF(E!$HC$15:$HL$15,'Ciclo Semaforico'!AL$30,E!$HC76:$HL76)+SUMIF(O!$HC$15:$HL$15,'Ciclo Semaforico'!AL$30,O!$HC76:$HL76))*AL$31))</f>
        <v>0</v>
      </c>
      <c r="AM101" s="244">
        <f>IF(AM$32="",IF(AM$31="",(SUMIF(S!$HC$15:$HL$15,'Ciclo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Semaforico'!AM$30,O!$HC76:$HL76))*AM$31),(SUMIF(S!$HC$15:$HL$15,'Ciclo Semaforico'!AM$32,S!$HC76:$HL76)+SUMIF(N!$HC$15:$HL$15,'Ciclo Semaforico'!AM$32,N!$HC76:$HL76)+SUMIF(E!$HC$15:$HL$15,'Ciclo Semaforico'!AM$32,E!$HC76:$HL76)+SUMIF(O!$HC$15:$HL$15,'Ciclo Semaforico'!AM$32,O!$HC76:$HL76))-IF(AM$31="",(SUMIF(S!$HC$15:$HL$15,'Ciclo Semaforico'!AM$30,S!$HC76:$HL76)+SUMIF(N!$HC$15:$HL$15,'Ciclo Semaforico'!AM$30,N!$HC76:$HL76)+SUMIF(E!$HC$15:$HL$15,'Ciclo Semaforico'!AM$30,E!$HC76:$HL76)+SUMIF(O!$HC$15:$HL$15,'Ciclo Semaforico'!AM$30,O!$HC76:$HL76)),(SUMIF(S!$HC$15:$HL$15,'Ciclo Semaforico'!AM$30,S!$HC76:$HL76)+SUMIF(N!$HC$15:$HL$15,'Ciclo Semaforico'!AM$30,N!$HC76:$HL76)+SUMIF(E!$HC$15:$HL$15,'Ciclo Semaforico'!AM$30,E!$HC76:$HL76)+SUMIF(O!$HC$15:$HL$15,'Ciclo Semaforico'!AM$30,O!$HC76:$HL76))*AM$31))</f>
        <v>0</v>
      </c>
      <c r="AN101" s="245">
        <f>IF(AN$32="",IF(AN$31="",(SUMIF(S!$HC$15:$HL$15,'Ciclo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Semaforico'!AN$30,O!$HC76:$HL76))*AN$31),(SUMIF(S!$HC$15:$HL$15,'Ciclo Semaforico'!AN$32,S!$HC76:$HL76)+SUMIF(N!$HC$15:$HL$15,'Ciclo Semaforico'!AN$32,N!$HC76:$HL76)+SUMIF(E!$HC$15:$HL$15,'Ciclo Semaforico'!AN$32,E!$HC76:$HL76)+SUMIF(O!$HC$15:$HL$15,'Ciclo Semaforico'!AN$32,O!$HC76:$HL76))-IF(AN$31="",(SUMIF(S!$HC$15:$HL$15,'Ciclo Semaforico'!AN$30,S!$HC76:$HL76)+SUMIF(N!$HC$15:$HL$15,'Ciclo Semaforico'!AN$30,N!$HC76:$HL76)+SUMIF(E!$HC$15:$HL$15,'Ciclo Semaforico'!AN$30,E!$HC76:$HL76)+SUMIF(O!$HC$15:$HL$15,'Ciclo Semaforico'!AN$30,O!$HC76:$HL76)),(SUMIF(S!$HC$15:$HL$15,'Ciclo Semaforico'!AN$30,S!$HC76:$HL76)+SUMIF(N!$HC$15:$HL$15,'Ciclo Semaforico'!AN$30,N!$HC76:$HL76)+SUMIF(E!$HC$15:$HL$15,'Ciclo Semaforico'!AN$30,E!$HC76:$HL76)+SUMIF(O!$HC$15:$HL$15,'Ciclo Semaforico'!AN$30,O!$HC76:$HL76))*AN$31))</f>
        <v>0</v>
      </c>
      <c r="AO101" s="245">
        <f>IF(AO$32="",IF(AO$31="",(SUMIF(S!$HC$15:$HL$15,'Ciclo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Semaforico'!AO$30,O!$HC76:$HL76))*AO$31),(SUMIF(S!$HC$15:$HL$15,'Ciclo Semaforico'!AO$32,S!$HC76:$HL76)+SUMIF(N!$HC$15:$HL$15,'Ciclo Semaforico'!AO$32,N!$HC76:$HL76)+SUMIF(E!$HC$15:$HL$15,'Ciclo Semaforico'!AO$32,E!$HC76:$HL76)+SUMIF(O!$HC$15:$HL$15,'Ciclo Semaforico'!AO$32,O!$HC76:$HL76))-IF(AO$31="",(SUMIF(S!$HC$15:$HL$15,'Ciclo Semaforico'!AO$30,S!$HC76:$HL76)+SUMIF(N!$HC$15:$HL$15,'Ciclo Semaforico'!AO$30,N!$HC76:$HL76)+SUMIF(E!$HC$15:$HL$15,'Ciclo Semaforico'!AO$30,E!$HC76:$HL76)+SUMIF(O!$HC$15:$HL$15,'Ciclo Semaforico'!AO$30,O!$HC76:$HL76)),(SUMIF(S!$HC$15:$HL$15,'Ciclo Semaforico'!AO$30,S!$HC76:$HL76)+SUMIF(N!$HC$15:$HL$15,'Ciclo Semaforico'!AO$30,N!$HC76:$HL76)+SUMIF(E!$HC$15:$HL$15,'Ciclo Semaforico'!AO$30,E!$HC76:$HL76)+SUMIF(O!$HC$15:$HL$15,'Ciclo Semaforico'!AO$30,O!$HC76:$HL76))*AO$31))</f>
        <v>0</v>
      </c>
      <c r="AP101" s="245">
        <f>IF(AP$32="",IF(AP$31="",(SUMIF(S!$HC$15:$HL$15,'Ciclo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Semaforico'!AP$30,O!$HC76:$HL76))*AP$31),(SUMIF(S!$HC$15:$HL$15,'Ciclo Semaforico'!AP$32,S!$HC76:$HL76)+SUMIF(N!$HC$15:$HL$15,'Ciclo Semaforico'!AP$32,N!$HC76:$HL76)+SUMIF(E!$HC$15:$HL$15,'Ciclo Semaforico'!AP$32,E!$HC76:$HL76)+SUMIF(O!$HC$15:$HL$15,'Ciclo Semaforico'!AP$32,O!$HC76:$HL76))-IF(AP$31="",(SUMIF(S!$HC$15:$HL$15,'Ciclo Semaforico'!AP$30,S!$HC76:$HL76)+SUMIF(N!$HC$15:$HL$15,'Ciclo Semaforico'!AP$30,N!$HC76:$HL76)+SUMIF(E!$HC$15:$HL$15,'Ciclo Semaforico'!AP$30,E!$HC76:$HL76)+SUMIF(O!$HC$15:$HL$15,'Ciclo Semaforico'!AP$30,O!$HC76:$HL76)),(SUMIF(S!$HC$15:$HL$15,'Ciclo Semaforico'!AP$30,S!$HC76:$HL76)+SUMIF(N!$HC$15:$HL$15,'Ciclo Semaforico'!AP$30,N!$HC76:$HL76)+SUMIF(E!$HC$15:$HL$15,'Ciclo Semaforico'!AP$30,E!$HC76:$HL76)+SUMIF(O!$HC$15:$HL$15,'Ciclo Semaforico'!AP$30,O!$HC76:$HL76))*AP$31))</f>
        <v>0</v>
      </c>
      <c r="AQ101" s="245">
        <f>IF(AQ$32="",IF(AQ$31="",(SUMIF(S!$HC$15:$HL$15,'Ciclo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Semaforico'!AQ$30,O!$HC76:$HL76))*AQ$31),(SUMIF(S!$HC$15:$HL$15,'Ciclo Semaforico'!AQ$32,S!$HC76:$HL76)+SUMIF(N!$HC$15:$HL$15,'Ciclo Semaforico'!AQ$32,N!$HC76:$HL76)+SUMIF(E!$HC$15:$HL$15,'Ciclo Semaforico'!AQ$32,E!$HC76:$HL76)+SUMIF(O!$HC$15:$HL$15,'Ciclo Semaforico'!AQ$32,O!$HC76:$HL76))-IF(AQ$31="",(SUMIF(S!$HC$15:$HL$15,'Ciclo Semaforico'!AQ$30,S!$HC76:$HL76)+SUMIF(N!$HC$15:$HL$15,'Ciclo Semaforico'!AQ$30,N!$HC76:$HL76)+SUMIF(E!$HC$15:$HL$15,'Ciclo Semaforico'!AQ$30,E!$HC76:$HL76)+SUMIF(O!$HC$15:$HL$15,'Ciclo Semaforico'!AQ$30,O!$HC76:$HL76)),(SUMIF(S!$HC$15:$HL$15,'Ciclo Semaforico'!AQ$30,S!$HC76:$HL76)+SUMIF(N!$HC$15:$HL$15,'Ciclo Semaforico'!AQ$30,N!$HC76:$HL76)+SUMIF(E!$HC$15:$HL$15,'Ciclo Semaforico'!AQ$30,E!$HC76:$HL76)+SUMIF(O!$HC$15:$HL$15,'Ciclo Semaforico'!AQ$30,O!$HC76:$HL76))*AQ$31))</f>
        <v>0</v>
      </c>
      <c r="AR101" s="245">
        <f>IF(AR$32="",IF(AR$31="",(SUMIF(S!$HC$15:$HL$15,'Ciclo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Semaforico'!AR$30,O!$HC76:$HL76))*AR$31),(SUMIF(S!$HC$15:$HL$15,'Ciclo Semaforico'!AR$32,S!$HC76:$HL76)+SUMIF(N!$HC$15:$HL$15,'Ciclo Semaforico'!AR$32,N!$HC76:$HL76)+SUMIF(E!$HC$15:$HL$15,'Ciclo Semaforico'!AR$32,E!$HC76:$HL76)+SUMIF(O!$HC$15:$HL$15,'Ciclo Semaforico'!AR$32,O!$HC76:$HL76))-IF(AR$31="",(SUMIF(S!$HC$15:$HL$15,'Ciclo Semaforico'!AR$30,S!$HC76:$HL76)+SUMIF(N!$HC$15:$HL$15,'Ciclo Semaforico'!AR$30,N!$HC76:$HL76)+SUMIF(E!$HC$15:$HL$15,'Ciclo Semaforico'!AR$30,E!$HC76:$HL76)+SUMIF(O!$HC$15:$HL$15,'Ciclo Semaforico'!AR$30,O!$HC76:$HL76)),(SUMIF(S!$HC$15:$HL$15,'Ciclo Semaforico'!AR$30,S!$HC76:$HL76)+SUMIF(N!$HC$15:$HL$15,'Ciclo Semaforico'!AR$30,N!$HC76:$HL76)+SUMIF(E!$HC$15:$HL$15,'Ciclo Semaforico'!AR$30,E!$HC76:$HL76)+SUMIF(O!$HC$15:$HL$15,'Ciclo Semaforico'!AR$30,O!$HC76:$HL76))*AR$31))</f>
        <v>0</v>
      </c>
      <c r="AS101" s="245">
        <f>IF(AS$32="",IF(AS$31="",(SUMIF(S!$HC$15:$HL$15,'Ciclo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Semaforico'!AS$30,O!$HC76:$HL76))*AS$31),(SUMIF(S!$HC$15:$HL$15,'Ciclo Semaforico'!AS$32,S!$HC76:$HL76)+SUMIF(N!$HC$15:$HL$15,'Ciclo Semaforico'!AS$32,N!$HC76:$HL76)+SUMIF(E!$HC$15:$HL$15,'Ciclo Semaforico'!AS$32,E!$HC76:$HL76)+SUMIF(O!$HC$15:$HL$15,'Ciclo Semaforico'!AS$32,O!$HC76:$HL76))-IF(AS$31="",(SUMIF(S!$HC$15:$HL$15,'Ciclo Semaforico'!AS$30,S!$HC76:$HL76)+SUMIF(N!$HC$15:$HL$15,'Ciclo Semaforico'!AS$30,N!$HC76:$HL76)+SUMIF(E!$HC$15:$HL$15,'Ciclo Semaforico'!AS$30,E!$HC76:$HL76)+SUMIF(O!$HC$15:$HL$15,'Ciclo Semaforico'!AS$30,O!$HC76:$HL76)),(SUMIF(S!$HC$15:$HL$15,'Ciclo Semaforico'!AS$30,S!$HC76:$HL76)+SUMIF(N!$HC$15:$HL$15,'Ciclo Semaforico'!AS$30,N!$HC76:$HL76)+SUMIF(E!$HC$15:$HL$15,'Ciclo Semaforico'!AS$30,E!$HC76:$HL76)+SUMIF(O!$HC$15:$HL$15,'Ciclo Semaforico'!AS$30,O!$HC76:$HL76))*AS$31))</f>
        <v>0</v>
      </c>
      <c r="AT101" s="245">
        <f>IF(AT$32="",IF(AT$31="",(SUMIF(S!$HC$15:$HL$15,'Ciclo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Semaforico'!AT$30,O!$HC76:$HL76))*AT$31),(SUMIF(S!$HC$15:$HL$15,'Ciclo Semaforico'!AT$32,S!$HC76:$HL76)+SUMIF(N!$HC$15:$HL$15,'Ciclo Semaforico'!AT$32,N!$HC76:$HL76)+SUMIF(E!$HC$15:$HL$15,'Ciclo Semaforico'!AT$32,E!$HC76:$HL76)+SUMIF(O!$HC$15:$HL$15,'Ciclo Semaforico'!AT$32,O!$HC76:$HL76))-IF(AT$31="",(SUMIF(S!$HC$15:$HL$15,'Ciclo Semaforico'!AT$30,S!$HC76:$HL76)+SUMIF(N!$HC$15:$HL$15,'Ciclo Semaforico'!AT$30,N!$HC76:$HL76)+SUMIF(E!$HC$15:$HL$15,'Ciclo Semaforico'!AT$30,E!$HC76:$HL76)+SUMIF(O!$HC$15:$HL$15,'Ciclo Semaforico'!AT$30,O!$HC76:$HL76)),(SUMIF(S!$HC$15:$HL$15,'Ciclo Semaforico'!AT$30,S!$HC76:$HL76)+SUMIF(N!$HC$15:$HL$15,'Ciclo Semaforico'!AT$30,N!$HC76:$HL76)+SUMIF(E!$HC$15:$HL$15,'Ciclo Semaforico'!AT$30,E!$HC76:$HL76)+SUMIF(O!$HC$15:$HL$15,'Ciclo Semaforico'!AT$30,O!$HC76:$HL76))*AT$31))</f>
        <v>0</v>
      </c>
      <c r="AU101" s="245">
        <f>IF(AU$32="",IF(AU$31="",(SUMIF(S!$HC$15:$HL$15,'Ciclo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Semaforico'!AU$30,O!$HC76:$HL76))*AU$31),(SUMIF(S!$HC$15:$HL$15,'Ciclo Semaforico'!AU$32,S!$HC76:$HL76)+SUMIF(N!$HC$15:$HL$15,'Ciclo Semaforico'!AU$32,N!$HC76:$HL76)+SUMIF(E!$HC$15:$HL$15,'Ciclo Semaforico'!AU$32,E!$HC76:$HL76)+SUMIF(O!$HC$15:$HL$15,'Ciclo Semaforico'!AU$32,O!$HC76:$HL76))-IF(AU$31="",(SUMIF(S!$HC$15:$HL$15,'Ciclo Semaforico'!AU$30,S!$HC76:$HL76)+SUMIF(N!$HC$15:$HL$15,'Ciclo Semaforico'!AU$30,N!$HC76:$HL76)+SUMIF(E!$HC$15:$HL$15,'Ciclo Semaforico'!AU$30,E!$HC76:$HL76)+SUMIF(O!$HC$15:$HL$15,'Ciclo Semaforico'!AU$30,O!$HC76:$HL76)),(SUMIF(S!$HC$15:$HL$15,'Ciclo Semaforico'!AU$30,S!$HC76:$HL76)+SUMIF(N!$HC$15:$HL$15,'Ciclo Semaforico'!AU$30,N!$HC76:$HL76)+SUMIF(E!$HC$15:$HL$15,'Ciclo Semaforico'!AU$30,E!$HC76:$HL76)+SUMIF(O!$HC$15:$HL$15,'Ciclo Semaforico'!AU$30,O!$HC76:$HL76))*AU$31))</f>
        <v>0</v>
      </c>
      <c r="AV101" s="245">
        <f>IF(AV$32="",IF(AV$31="",(SUMIF(S!$HC$15:$HL$15,'Ciclo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Semaforico'!AV$30,O!$HC76:$HL76))*AV$31),(SUMIF(S!$HC$15:$HL$15,'Ciclo Semaforico'!AV$32,S!$HC76:$HL76)+SUMIF(N!$HC$15:$HL$15,'Ciclo Semaforico'!AV$32,N!$HC76:$HL76)+SUMIF(E!$HC$15:$HL$15,'Ciclo Semaforico'!AV$32,E!$HC76:$HL76)+SUMIF(O!$HC$15:$HL$15,'Ciclo Semaforico'!AV$32,O!$HC76:$HL76))-IF(AV$31="",(SUMIF(S!$HC$15:$HL$15,'Ciclo Semaforico'!AV$30,S!$HC76:$HL76)+SUMIF(N!$HC$15:$HL$15,'Ciclo Semaforico'!AV$30,N!$HC76:$HL76)+SUMIF(E!$HC$15:$HL$15,'Ciclo Semaforico'!AV$30,E!$HC76:$HL76)+SUMIF(O!$HC$15:$HL$15,'Ciclo Semaforico'!AV$30,O!$HC76:$HL76)),(SUMIF(S!$HC$15:$HL$15,'Ciclo Semaforico'!AV$30,S!$HC76:$HL76)+SUMIF(N!$HC$15:$HL$15,'Ciclo Semaforico'!AV$30,N!$HC76:$HL76)+SUMIF(E!$HC$15:$HL$15,'Ciclo Semaforico'!AV$30,E!$HC76:$HL76)+SUMIF(O!$HC$15:$HL$15,'Ciclo Semaforico'!AV$30,O!$HC76:$HL76))*AV$31))</f>
        <v>0</v>
      </c>
      <c r="AW101" s="245">
        <f>IF(AW$32="",IF(AW$31="",(SUMIF(S!$HC$15:$HL$15,'Ciclo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Semaforico'!AW$30,O!$HC76:$HL76))*AW$31),(SUMIF(S!$HC$15:$HL$15,'Ciclo Semaforico'!AW$32,S!$HC76:$HL76)+SUMIF(N!$HC$15:$HL$15,'Ciclo Semaforico'!AW$32,N!$HC76:$HL76)+SUMIF(E!$HC$15:$HL$15,'Ciclo Semaforico'!AW$32,E!$HC76:$HL76)+SUMIF(O!$HC$15:$HL$15,'Ciclo Semaforico'!AW$32,O!$HC76:$HL76))-IF(AW$31="",(SUMIF(S!$HC$15:$HL$15,'Ciclo Semaforico'!AW$30,S!$HC76:$HL76)+SUMIF(N!$HC$15:$HL$15,'Ciclo Semaforico'!AW$30,N!$HC76:$HL76)+SUMIF(E!$HC$15:$HL$15,'Ciclo Semaforico'!AW$30,E!$HC76:$HL76)+SUMIF(O!$HC$15:$HL$15,'Ciclo Semaforico'!AW$30,O!$HC76:$HL76)),(SUMIF(S!$HC$15:$HL$15,'Ciclo Semaforico'!AW$30,S!$HC76:$HL76)+SUMIF(N!$HC$15:$HL$15,'Ciclo Semaforico'!AW$30,N!$HC76:$HL76)+SUMIF(E!$HC$15:$HL$15,'Ciclo Semaforico'!AW$30,E!$HC76:$HL76)+SUMIF(O!$HC$15:$HL$15,'Ciclo Semaforico'!AW$30,O!$HC76:$HL76))*AW$31))</f>
        <v>0</v>
      </c>
      <c r="AX101" s="246">
        <f>IF(AX$32="",IF(AX$31="",(SUMIF(S!$HC$15:$HL$15,'Ciclo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Semaforico'!AX$30,O!$HC76:$HL76))*AX$31),(SUMIF(S!$HC$15:$HL$15,'Ciclo Semaforico'!AX$32,S!$HC76:$HL76)+SUMIF(N!$HC$15:$HL$15,'Ciclo Semaforico'!AX$32,N!$HC76:$HL76)+SUMIF(E!$HC$15:$HL$15,'Ciclo Semaforico'!AX$32,E!$HC76:$HL76)+SUMIF(O!$HC$15:$HL$15,'Ciclo Semaforico'!AX$32,O!$HC76:$HL76))-IF(AX$31="",(SUMIF(S!$HC$15:$HL$15,'Ciclo Semaforico'!AX$30,S!$HC76:$HL76)+SUMIF(N!$HC$15:$HL$15,'Ciclo Semaforico'!AX$30,N!$HC76:$HL76)+SUMIF(E!$HC$15:$HL$15,'Ciclo Semaforico'!AX$30,E!$HC76:$HL76)+SUMIF(O!$HC$15:$HL$15,'Ciclo Semaforico'!AX$30,O!$HC76:$HL76)),(SUMIF(S!$HC$15:$HL$15,'Ciclo Semaforico'!AX$30,S!$HC76:$HL76)+SUMIF(N!$HC$15:$HL$15,'Ciclo Semaforico'!AX$30,N!$HC76:$HL76)+SUMIF(E!$HC$15:$HL$15,'Ciclo Semaforico'!AX$30,E!$HC76:$HL76)+SUMIF(O!$HC$15:$HL$15,'Ciclo Semaforico'!AX$30,O!$HC76:$HL76))*AX$31))</f>
        <v>0</v>
      </c>
      <c r="AY101" s="244" t="e">
        <f>IF(AY$32="",IF(AY$31="",(SUMIF(S!$HC$15:$HL$15,'Ciclo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Semaforico'!AY$30,O!$HC76:$HL76))*AY$31),(SUMIF(S!$HC$15:$HL$15,'Ciclo Semaforico'!AY$32,S!$HC76:$HL76)+SUMIF(N!$HC$15:$HL$15,'Ciclo Semaforico'!AY$32,N!$HC76:$HL76)+SUMIF(E!$HC$15:$HL$15,'Ciclo Semaforico'!AY$32,E!$HC76:$HL76)+SUMIF(O!$HC$15:$HL$15,'Ciclo Semaforico'!AY$32,O!$HC76:$HL76))-IF(AY$31="",(SUMIF(S!$HC$15:$HL$15,'Ciclo Semaforico'!AY$30,S!$HC76:$HL76)+SUMIF(N!$HC$15:$HL$15,'Ciclo Semaforico'!AY$30,N!$HC76:$HL76)+SUMIF(E!$HC$15:$HL$15,'Ciclo Semaforico'!AY$30,E!$HC76:$HL76)+SUMIF(O!$HC$15:$HL$15,'Ciclo Semaforico'!AY$30,O!$HC76:$HL76)),(SUMIF(S!$HC$15:$HL$15,'Ciclo Semaforico'!AY$30,S!$HC76:$HL76)+SUMIF(N!$HC$15:$HL$15,'Ciclo Semaforico'!AY$30,N!$HC76:$HL76)+SUMIF(E!$HC$15:$HL$15,'Ciclo Semaforico'!AY$30,E!$HC76:$HL76)+SUMIF(O!$HC$15:$HL$15,'Ciclo Semaforico'!AY$30,O!$HC76:$HL76))*AY$31))</f>
        <v>#REF!</v>
      </c>
      <c r="AZ101" s="245" t="e">
        <f>IF(AZ$32="",IF(AZ$31="",(SUMIF(S!$HC$15:$HL$15,'Ciclo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Semaforico'!AZ$30,O!$HC76:$HL76))*AZ$31),(SUMIF(S!$HC$15:$HL$15,'Ciclo Semaforico'!AZ$32,S!$HC76:$HL76)+SUMIF(N!$HC$15:$HL$15,'Ciclo Semaforico'!AZ$32,N!$HC76:$HL76)+SUMIF(E!$HC$15:$HL$15,'Ciclo Semaforico'!AZ$32,E!$HC76:$HL76)+SUMIF(O!$HC$15:$HL$15,'Ciclo Semaforico'!AZ$32,O!$HC76:$HL76))-IF(AZ$31="",(SUMIF(S!$HC$15:$HL$15,'Ciclo Semaforico'!AZ$30,S!$HC76:$HL76)+SUMIF(N!$HC$15:$HL$15,'Ciclo Semaforico'!AZ$30,N!$HC76:$HL76)+SUMIF(E!$HC$15:$HL$15,'Ciclo Semaforico'!AZ$30,E!$HC76:$HL76)+SUMIF(O!$HC$15:$HL$15,'Ciclo Semaforico'!AZ$30,O!$HC76:$HL76)),(SUMIF(S!$HC$15:$HL$15,'Ciclo Semaforico'!AZ$30,S!$HC76:$HL76)+SUMIF(N!$HC$15:$HL$15,'Ciclo Semaforico'!AZ$30,N!$HC76:$HL76)+SUMIF(E!$HC$15:$HL$15,'Ciclo Semaforico'!AZ$30,E!$HC76:$HL76)+SUMIF(O!$HC$15:$HL$15,'Ciclo Semaforico'!AZ$30,O!$HC76:$HL76))*AZ$31))</f>
        <v>#REF!</v>
      </c>
      <c r="BA101" s="245" t="e">
        <f>IF(BA$32="",IF(BA$31="",(SUMIF(S!$HC$15:$HL$15,'Ciclo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Semaforico'!BA$30,O!$HC76:$HL76))*BA$31),(SUMIF(S!$HC$15:$HL$15,'Ciclo Semaforico'!BA$32,S!$HC76:$HL76)+SUMIF(N!$HC$15:$HL$15,'Ciclo Semaforico'!BA$32,N!$HC76:$HL76)+SUMIF(E!$HC$15:$HL$15,'Ciclo Semaforico'!BA$32,E!$HC76:$HL76)+SUMIF(O!$HC$15:$HL$15,'Ciclo Semaforico'!BA$32,O!$HC76:$HL76))-IF(BA$31="",(SUMIF(S!$HC$15:$HL$15,'Ciclo Semaforico'!BA$30,S!$HC76:$HL76)+SUMIF(N!$HC$15:$HL$15,'Ciclo Semaforico'!BA$30,N!$HC76:$HL76)+SUMIF(E!$HC$15:$HL$15,'Ciclo Semaforico'!BA$30,E!$HC76:$HL76)+SUMIF(O!$HC$15:$HL$15,'Ciclo Semaforico'!BA$30,O!$HC76:$HL76)),(SUMIF(S!$HC$15:$HL$15,'Ciclo Semaforico'!BA$30,S!$HC76:$HL76)+SUMIF(N!$HC$15:$HL$15,'Ciclo Semaforico'!BA$30,N!$HC76:$HL76)+SUMIF(E!$HC$15:$HL$15,'Ciclo Semaforico'!BA$30,E!$HC76:$HL76)+SUMIF(O!$HC$15:$HL$15,'Ciclo Semaforico'!BA$30,O!$HC76:$HL76))*BA$31))</f>
        <v>#REF!</v>
      </c>
      <c r="BB101" s="245" t="e">
        <f>IF(BB$32="",IF(BB$31="",(SUMIF(S!$HC$15:$HL$15,'Ciclo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Semaforico'!BB$30,O!$HC76:$HL76))*BB$31),(SUMIF(S!$HC$15:$HL$15,'Ciclo Semaforico'!BB$32,S!$HC76:$HL76)+SUMIF(N!$HC$15:$HL$15,'Ciclo Semaforico'!BB$32,N!$HC76:$HL76)+SUMIF(E!$HC$15:$HL$15,'Ciclo Semaforico'!BB$32,E!$HC76:$HL76)+SUMIF(O!$HC$15:$HL$15,'Ciclo Semaforico'!BB$32,O!$HC76:$HL76))-IF(BB$31="",(SUMIF(S!$HC$15:$HL$15,'Ciclo Semaforico'!BB$30,S!$HC76:$HL76)+SUMIF(N!$HC$15:$HL$15,'Ciclo Semaforico'!BB$30,N!$HC76:$HL76)+SUMIF(E!$HC$15:$HL$15,'Ciclo Semaforico'!BB$30,E!$HC76:$HL76)+SUMIF(O!$HC$15:$HL$15,'Ciclo Semaforico'!BB$30,O!$HC76:$HL76)),(SUMIF(S!$HC$15:$HL$15,'Ciclo Semaforico'!BB$30,S!$HC76:$HL76)+SUMIF(N!$HC$15:$HL$15,'Ciclo Semaforico'!BB$30,N!$HC76:$HL76)+SUMIF(E!$HC$15:$HL$15,'Ciclo Semaforico'!BB$30,E!$HC76:$HL76)+SUMIF(O!$HC$15:$HL$15,'Ciclo Semaforico'!BB$30,O!$HC76:$HL76))*BB$31))</f>
        <v>#REF!</v>
      </c>
      <c r="BC101" s="245" t="e">
        <f>IF(BC$32="",IF(BC$31="",(SUMIF(S!$HC$15:$HL$15,'Ciclo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Semaforico'!BC$30,O!$HC76:$HL76))*BC$31),(SUMIF(S!$HC$15:$HL$15,'Ciclo Semaforico'!BC$32,S!$HC76:$HL76)+SUMIF(N!$HC$15:$HL$15,'Ciclo Semaforico'!BC$32,N!$HC76:$HL76)+SUMIF(E!$HC$15:$HL$15,'Ciclo Semaforico'!BC$32,E!$HC76:$HL76)+SUMIF(O!$HC$15:$HL$15,'Ciclo Semaforico'!BC$32,O!$HC76:$HL76))-IF(BC$31="",(SUMIF(S!$HC$15:$HL$15,'Ciclo Semaforico'!BC$30,S!$HC76:$HL76)+SUMIF(N!$HC$15:$HL$15,'Ciclo Semaforico'!BC$30,N!$HC76:$HL76)+SUMIF(E!$HC$15:$HL$15,'Ciclo Semaforico'!BC$30,E!$HC76:$HL76)+SUMIF(O!$HC$15:$HL$15,'Ciclo Semaforico'!BC$30,O!$HC76:$HL76)),(SUMIF(S!$HC$15:$HL$15,'Ciclo Semaforico'!BC$30,S!$HC76:$HL76)+SUMIF(N!$HC$15:$HL$15,'Ciclo Semaforico'!BC$30,N!$HC76:$HL76)+SUMIF(E!$HC$15:$HL$15,'Ciclo Semaforico'!BC$30,E!$HC76:$HL76)+SUMIF(O!$HC$15:$HL$15,'Ciclo Semaforico'!BC$30,O!$HC76:$HL76))*BC$31))</f>
        <v>#REF!</v>
      </c>
      <c r="BD101" s="245" t="e">
        <f>IF(BD$32="",IF(BD$31="",(SUMIF(S!$HC$15:$HL$15,'Ciclo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Semaforico'!BD$30,O!$HC76:$HL76))*BD$31),(SUMIF(S!$HC$15:$HL$15,'Ciclo Semaforico'!BD$32,S!$HC76:$HL76)+SUMIF(N!$HC$15:$HL$15,'Ciclo Semaforico'!BD$32,N!$HC76:$HL76)+SUMIF(E!$HC$15:$HL$15,'Ciclo Semaforico'!BD$32,E!$HC76:$HL76)+SUMIF(O!$HC$15:$HL$15,'Ciclo Semaforico'!BD$32,O!$HC76:$HL76))-IF(BD$31="",(SUMIF(S!$HC$15:$HL$15,'Ciclo Semaforico'!BD$30,S!$HC76:$HL76)+SUMIF(N!$HC$15:$HL$15,'Ciclo Semaforico'!BD$30,N!$HC76:$HL76)+SUMIF(E!$HC$15:$HL$15,'Ciclo Semaforico'!BD$30,E!$HC76:$HL76)+SUMIF(O!$HC$15:$HL$15,'Ciclo Semaforico'!BD$30,O!$HC76:$HL76)),(SUMIF(S!$HC$15:$HL$15,'Ciclo Semaforico'!BD$30,S!$HC76:$HL76)+SUMIF(N!$HC$15:$HL$15,'Ciclo Semaforico'!BD$30,N!$HC76:$HL76)+SUMIF(E!$HC$15:$HL$15,'Ciclo Semaforico'!BD$30,E!$HC76:$HL76)+SUMIF(O!$HC$15:$HL$15,'Ciclo Semaforico'!BD$30,O!$HC76:$HL76))*BD$31))</f>
        <v>#REF!</v>
      </c>
      <c r="BE101" s="245">
        <f>IF(BE$32="",IF(BE$31="",(SUMIF(S!$HC$15:$HL$15,'Ciclo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Semaforico'!BE$30,O!$HC76:$HL76))*BE$31),(SUMIF(S!$HC$15:$HL$15,'Ciclo Semaforico'!BE$32,S!$HC76:$HL76)+SUMIF(N!$HC$15:$HL$15,'Ciclo Semaforico'!BE$32,N!$HC76:$HL76)+SUMIF(E!$HC$15:$HL$15,'Ciclo Semaforico'!BE$32,E!$HC76:$HL76)+SUMIF(O!$HC$15:$HL$15,'Ciclo Semaforico'!BE$32,O!$HC76:$HL76))-IF(BE$31="",(SUMIF(S!$HC$15:$HL$15,'Ciclo Semaforico'!BE$30,S!$HC76:$HL76)+SUMIF(N!$HC$15:$HL$15,'Ciclo Semaforico'!BE$30,N!$HC76:$HL76)+SUMIF(E!$HC$15:$HL$15,'Ciclo Semaforico'!BE$30,E!$HC76:$HL76)+SUMIF(O!$HC$15:$HL$15,'Ciclo Semaforico'!BE$30,O!$HC76:$HL76)),(SUMIF(S!$HC$15:$HL$15,'Ciclo Semaforico'!BE$30,S!$HC76:$HL76)+SUMIF(N!$HC$15:$HL$15,'Ciclo Semaforico'!BE$30,N!$HC76:$HL76)+SUMIF(E!$HC$15:$HL$15,'Ciclo Semaforico'!BE$30,E!$HC76:$HL76)+SUMIF(O!$HC$15:$HL$15,'Ciclo Semaforico'!BE$30,O!$HC76:$HL76))*BE$31))</f>
        <v>0</v>
      </c>
      <c r="BF101" s="245">
        <f>IF(BF$32="",IF(BF$31="",(SUMIF(S!$HC$15:$HL$15,'Ciclo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Semaforico'!BF$30,O!$HC76:$HL76))*BF$31),(SUMIF(S!$HC$15:$HL$15,'Ciclo Semaforico'!BF$32,S!$HC76:$HL76)+SUMIF(N!$HC$15:$HL$15,'Ciclo Semaforico'!BF$32,N!$HC76:$HL76)+SUMIF(E!$HC$15:$HL$15,'Ciclo Semaforico'!BF$32,E!$HC76:$HL76)+SUMIF(O!$HC$15:$HL$15,'Ciclo Semaforico'!BF$32,O!$HC76:$HL76))-IF(BF$31="",(SUMIF(S!$HC$15:$HL$15,'Ciclo Semaforico'!BF$30,S!$HC76:$HL76)+SUMIF(N!$HC$15:$HL$15,'Ciclo Semaforico'!BF$30,N!$HC76:$HL76)+SUMIF(E!$HC$15:$HL$15,'Ciclo Semaforico'!BF$30,E!$HC76:$HL76)+SUMIF(O!$HC$15:$HL$15,'Ciclo Semaforico'!BF$30,O!$HC76:$HL76)),(SUMIF(S!$HC$15:$HL$15,'Ciclo Semaforico'!BF$30,S!$HC76:$HL76)+SUMIF(N!$HC$15:$HL$15,'Ciclo Semaforico'!BF$30,N!$HC76:$HL76)+SUMIF(E!$HC$15:$HL$15,'Ciclo Semaforico'!BF$30,E!$HC76:$HL76)+SUMIF(O!$HC$15:$HL$15,'Ciclo Semaforico'!BF$30,O!$HC76:$HL76))*BF$31))</f>
        <v>0</v>
      </c>
      <c r="BG101" s="245">
        <f>IF(BG$32="",IF(BG$31="",(SUMIF(S!$HC$15:$HL$15,'Ciclo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Semaforico'!BG$30,O!$HC76:$HL76))*BG$31),(SUMIF(S!$HC$15:$HL$15,'Ciclo Semaforico'!BG$32,S!$HC76:$HL76)+SUMIF(N!$HC$15:$HL$15,'Ciclo Semaforico'!BG$32,N!$HC76:$HL76)+SUMIF(E!$HC$15:$HL$15,'Ciclo Semaforico'!BG$32,E!$HC76:$HL76)+SUMIF(O!$HC$15:$HL$15,'Ciclo Semaforico'!BG$32,O!$HC76:$HL76))-IF(BG$31="",(SUMIF(S!$HC$15:$HL$15,'Ciclo Semaforico'!BG$30,S!$HC76:$HL76)+SUMIF(N!$HC$15:$HL$15,'Ciclo Semaforico'!BG$30,N!$HC76:$HL76)+SUMIF(E!$HC$15:$HL$15,'Ciclo Semaforico'!BG$30,E!$HC76:$HL76)+SUMIF(O!$HC$15:$HL$15,'Ciclo Semaforico'!BG$30,O!$HC76:$HL76)),(SUMIF(S!$HC$15:$HL$15,'Ciclo Semaforico'!BG$30,S!$HC76:$HL76)+SUMIF(N!$HC$15:$HL$15,'Ciclo Semaforico'!BG$30,N!$HC76:$HL76)+SUMIF(E!$HC$15:$HL$15,'Ciclo Semaforico'!BG$30,E!$HC76:$HL76)+SUMIF(O!$HC$15:$HL$15,'Ciclo Semaforico'!BG$30,O!$HC76:$HL76))*BG$31))</f>
        <v>0</v>
      </c>
      <c r="BH101" s="245">
        <f>IF(BH$32="",IF(BH$31="",(SUMIF(S!$HC$15:$HL$15,'Ciclo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Semaforico'!BH$30,O!$HC76:$HL76))*BH$31),(SUMIF(S!$HC$15:$HL$15,'Ciclo Semaforico'!BH$32,S!$HC76:$HL76)+SUMIF(N!$HC$15:$HL$15,'Ciclo Semaforico'!BH$32,N!$HC76:$HL76)+SUMIF(E!$HC$15:$HL$15,'Ciclo Semaforico'!BH$32,E!$HC76:$HL76)+SUMIF(O!$HC$15:$HL$15,'Ciclo Semaforico'!BH$32,O!$HC76:$HL76))-IF(BH$31="",(SUMIF(S!$HC$15:$HL$15,'Ciclo Semaforico'!BH$30,S!$HC76:$HL76)+SUMIF(N!$HC$15:$HL$15,'Ciclo Semaforico'!BH$30,N!$HC76:$HL76)+SUMIF(E!$HC$15:$HL$15,'Ciclo Semaforico'!BH$30,E!$HC76:$HL76)+SUMIF(O!$HC$15:$HL$15,'Ciclo Semaforico'!BH$30,O!$HC76:$HL76)),(SUMIF(S!$HC$15:$HL$15,'Ciclo Semaforico'!BH$30,S!$HC76:$HL76)+SUMIF(N!$HC$15:$HL$15,'Ciclo Semaforico'!BH$30,N!$HC76:$HL76)+SUMIF(E!$HC$15:$HL$15,'Ciclo Semaforico'!BH$30,E!$HC76:$HL76)+SUMIF(O!$HC$15:$HL$15,'Ciclo Semaforico'!BH$30,O!$HC76:$HL76))*BH$31))</f>
        <v>0</v>
      </c>
      <c r="BI101" s="245">
        <f>IF(BI$32="",IF(BI$31="",(SUMIF(S!$HC$15:$HL$15,'Ciclo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Semaforico'!BI$30,O!$HC76:$HL76))*BI$31),(SUMIF(S!$HC$15:$HL$15,'Ciclo Semaforico'!BI$32,S!$HC76:$HL76)+SUMIF(N!$HC$15:$HL$15,'Ciclo Semaforico'!BI$32,N!$HC76:$HL76)+SUMIF(E!$HC$15:$HL$15,'Ciclo Semaforico'!BI$32,E!$HC76:$HL76)+SUMIF(O!$HC$15:$HL$15,'Ciclo Semaforico'!BI$32,O!$HC76:$HL76))-IF(BI$31="",(SUMIF(S!$HC$15:$HL$15,'Ciclo Semaforico'!BI$30,S!$HC76:$HL76)+SUMIF(N!$HC$15:$HL$15,'Ciclo Semaforico'!BI$30,N!$HC76:$HL76)+SUMIF(E!$HC$15:$HL$15,'Ciclo Semaforico'!BI$30,E!$HC76:$HL76)+SUMIF(O!$HC$15:$HL$15,'Ciclo Semaforico'!BI$30,O!$HC76:$HL76)),(SUMIF(S!$HC$15:$HL$15,'Ciclo Semaforico'!BI$30,S!$HC76:$HL76)+SUMIF(N!$HC$15:$HL$15,'Ciclo Semaforico'!BI$30,N!$HC76:$HL76)+SUMIF(E!$HC$15:$HL$15,'Ciclo Semaforico'!BI$30,E!$HC76:$HL76)+SUMIF(O!$HC$15:$HL$15,'Ciclo Semaforico'!BI$30,O!$HC76:$HL76))*BI$31))</f>
        <v>0</v>
      </c>
      <c r="BJ101" s="246">
        <f>IF(BJ$32="",IF(BJ$31="",(SUMIF(S!$HC$15:$HL$15,'Ciclo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Semaforico'!BJ$30,O!$HC76:$HL76))*BJ$31),(SUMIF(S!$HC$15:$HL$15,'Ciclo Semaforico'!BJ$32,S!$HC76:$HL76)+SUMIF(N!$HC$15:$HL$15,'Ciclo Semaforico'!BJ$32,N!$HC76:$HL76)+SUMIF(E!$HC$15:$HL$15,'Ciclo Semaforico'!BJ$32,E!$HC76:$HL76)+SUMIF(O!$HC$15:$HL$15,'Ciclo Semaforico'!BJ$32,O!$HC76:$HL76))-IF(BJ$31="",(SUMIF(S!$HC$15:$HL$15,'Ciclo Semaforico'!BJ$30,S!$HC76:$HL76)+SUMIF(N!$HC$15:$HL$15,'Ciclo Semaforico'!BJ$30,N!$HC76:$HL76)+SUMIF(E!$HC$15:$HL$15,'Ciclo Semaforico'!BJ$30,E!$HC76:$HL76)+SUMIF(O!$HC$15:$HL$15,'Ciclo Semaforico'!BJ$30,O!$HC76:$HL76)),(SUMIF(S!$HC$15:$HL$15,'Ciclo Semaforico'!BJ$30,S!$HC76:$HL76)+SUMIF(N!$HC$15:$HL$15,'Ciclo Semaforico'!BJ$30,N!$HC76:$HL76)+SUMIF(E!$HC$15:$HL$15,'Ciclo Semaforico'!BJ$30,E!$HC76:$HL76)+SUMIF(O!$HC$15:$HL$15,'Ciclo Semaforico'!BJ$30,O!$HC76:$HL76))*BJ$31))</f>
        <v>0</v>
      </c>
      <c r="BK101" s="244">
        <f>IF(BK$32="",IF(BK$31="",(SUMIF(S!$HC$15:$HL$15,'Ciclo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Semaforico'!BK$30,O!$HC76:$HL76))*BK$31),(SUMIF(S!$HC$15:$HL$15,'Ciclo Semaforico'!BK$32,S!$HC76:$HL76)+SUMIF(N!$HC$15:$HL$15,'Ciclo Semaforico'!BK$32,N!$HC76:$HL76)+SUMIF(E!$HC$15:$HL$15,'Ciclo Semaforico'!BK$32,E!$HC76:$HL76)+SUMIF(O!$HC$15:$HL$15,'Ciclo Semaforico'!BK$32,O!$HC76:$HL76))-IF(BK$31="",(SUMIF(S!$HC$15:$HL$15,'Ciclo Semaforico'!BK$30,S!$HC76:$HL76)+SUMIF(N!$HC$15:$HL$15,'Ciclo Semaforico'!BK$30,N!$HC76:$HL76)+SUMIF(E!$HC$15:$HL$15,'Ciclo Semaforico'!BK$30,E!$HC76:$HL76)+SUMIF(O!$HC$15:$HL$15,'Ciclo Semaforico'!BK$30,O!$HC76:$HL76)),(SUMIF(S!$HC$15:$HL$15,'Ciclo Semaforico'!BK$30,S!$HC76:$HL76)+SUMIF(N!$HC$15:$HL$15,'Ciclo Semaforico'!BK$30,N!$HC76:$HL76)+SUMIF(E!$HC$15:$HL$15,'Ciclo Semaforico'!BK$30,E!$HC76:$HL76)+SUMIF(O!$HC$15:$HL$15,'Ciclo Semaforico'!BK$30,O!$HC76:$HL76))*BK$31))</f>
        <v>0</v>
      </c>
      <c r="BL101" s="245">
        <f>IF(BL$32="",IF(BL$31="",(SUMIF(S!$HC$15:$HL$15,'Ciclo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Semaforico'!BL$30,O!$HC76:$HL76))*BL$31),(SUMIF(S!$HC$15:$HL$15,'Ciclo Semaforico'!BL$32,S!$HC76:$HL76)+SUMIF(N!$HC$15:$HL$15,'Ciclo Semaforico'!BL$32,N!$HC76:$HL76)+SUMIF(E!$HC$15:$HL$15,'Ciclo Semaforico'!BL$32,E!$HC76:$HL76)+SUMIF(O!$HC$15:$HL$15,'Ciclo Semaforico'!BL$32,O!$HC76:$HL76))-IF(BL$31="",(SUMIF(S!$HC$15:$HL$15,'Ciclo Semaforico'!BL$30,S!$HC76:$HL76)+SUMIF(N!$HC$15:$HL$15,'Ciclo Semaforico'!BL$30,N!$HC76:$HL76)+SUMIF(E!$HC$15:$HL$15,'Ciclo Semaforico'!BL$30,E!$HC76:$HL76)+SUMIF(O!$HC$15:$HL$15,'Ciclo Semaforico'!BL$30,O!$HC76:$HL76)),(SUMIF(S!$HC$15:$HL$15,'Ciclo Semaforico'!BL$30,S!$HC76:$HL76)+SUMIF(N!$HC$15:$HL$15,'Ciclo Semaforico'!BL$30,N!$HC76:$HL76)+SUMIF(E!$HC$15:$HL$15,'Ciclo Semaforico'!BL$30,E!$HC76:$HL76)+SUMIF(O!$HC$15:$HL$15,'Ciclo Semaforico'!BL$30,O!$HC76:$HL76))*BL$31))</f>
        <v>0</v>
      </c>
      <c r="BM101" s="245">
        <f>IF(BM$32="",IF(BM$31="",(SUMIF(S!$HC$15:$HL$15,'Ciclo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Semaforico'!BM$30,O!$HC76:$HL76))*BM$31),(SUMIF(S!$HC$15:$HL$15,'Ciclo Semaforico'!BM$32,S!$HC76:$HL76)+SUMIF(N!$HC$15:$HL$15,'Ciclo Semaforico'!BM$32,N!$HC76:$HL76)+SUMIF(E!$HC$15:$HL$15,'Ciclo Semaforico'!BM$32,E!$HC76:$HL76)+SUMIF(O!$HC$15:$HL$15,'Ciclo Semaforico'!BM$32,O!$HC76:$HL76))-IF(BM$31="",(SUMIF(S!$HC$15:$HL$15,'Ciclo Semaforico'!BM$30,S!$HC76:$HL76)+SUMIF(N!$HC$15:$HL$15,'Ciclo Semaforico'!BM$30,N!$HC76:$HL76)+SUMIF(E!$HC$15:$HL$15,'Ciclo Semaforico'!BM$30,E!$HC76:$HL76)+SUMIF(O!$HC$15:$HL$15,'Ciclo Semaforico'!BM$30,O!$HC76:$HL76)),(SUMIF(S!$HC$15:$HL$15,'Ciclo Semaforico'!BM$30,S!$HC76:$HL76)+SUMIF(N!$HC$15:$HL$15,'Ciclo Semaforico'!BM$30,N!$HC76:$HL76)+SUMIF(E!$HC$15:$HL$15,'Ciclo Semaforico'!BM$30,E!$HC76:$HL76)+SUMIF(O!$HC$15:$HL$15,'Ciclo Semaforico'!BM$30,O!$HC76:$HL76))*BM$31))</f>
        <v>0</v>
      </c>
      <c r="BN101" s="245">
        <f>IF(BN$32="",IF(BN$31="",(SUMIF(S!$HC$15:$HL$15,'Ciclo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Semaforico'!BN$30,O!$HC76:$HL76))*BN$31),(SUMIF(S!$HC$15:$HL$15,'Ciclo Semaforico'!BN$32,S!$HC76:$HL76)+SUMIF(N!$HC$15:$HL$15,'Ciclo Semaforico'!BN$32,N!$HC76:$HL76)+SUMIF(E!$HC$15:$HL$15,'Ciclo Semaforico'!BN$32,E!$HC76:$HL76)+SUMIF(O!$HC$15:$HL$15,'Ciclo Semaforico'!BN$32,O!$HC76:$HL76))-IF(BN$31="",(SUMIF(S!$HC$15:$HL$15,'Ciclo Semaforico'!BN$30,S!$HC76:$HL76)+SUMIF(N!$HC$15:$HL$15,'Ciclo Semaforico'!BN$30,N!$HC76:$HL76)+SUMIF(E!$HC$15:$HL$15,'Ciclo Semaforico'!BN$30,E!$HC76:$HL76)+SUMIF(O!$HC$15:$HL$15,'Ciclo Semaforico'!BN$30,O!$HC76:$HL76)),(SUMIF(S!$HC$15:$HL$15,'Ciclo Semaforico'!BN$30,S!$HC76:$HL76)+SUMIF(N!$HC$15:$HL$15,'Ciclo Semaforico'!BN$30,N!$HC76:$HL76)+SUMIF(E!$HC$15:$HL$15,'Ciclo Semaforico'!BN$30,E!$HC76:$HL76)+SUMIF(O!$HC$15:$HL$15,'Ciclo Semaforico'!BN$30,O!$HC76:$HL76))*BN$31))</f>
        <v>0</v>
      </c>
      <c r="BO101" s="245">
        <f>IF(BO$32="",IF(BO$31="",(SUMIF(S!$HC$15:$HL$15,'Ciclo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Semaforico'!BO$30,O!$HC76:$HL76))*BO$31),(SUMIF(S!$HC$15:$HL$15,'Ciclo Semaforico'!BO$32,S!$HC76:$HL76)+SUMIF(N!$HC$15:$HL$15,'Ciclo Semaforico'!BO$32,N!$HC76:$HL76)+SUMIF(E!$HC$15:$HL$15,'Ciclo Semaforico'!BO$32,E!$HC76:$HL76)+SUMIF(O!$HC$15:$HL$15,'Ciclo Semaforico'!BO$32,O!$HC76:$HL76))-IF(BO$31="",(SUMIF(S!$HC$15:$HL$15,'Ciclo Semaforico'!BO$30,S!$HC76:$HL76)+SUMIF(N!$HC$15:$HL$15,'Ciclo Semaforico'!BO$30,N!$HC76:$HL76)+SUMIF(E!$HC$15:$HL$15,'Ciclo Semaforico'!BO$30,E!$HC76:$HL76)+SUMIF(O!$HC$15:$HL$15,'Ciclo Semaforico'!BO$30,O!$HC76:$HL76)),(SUMIF(S!$HC$15:$HL$15,'Ciclo Semaforico'!BO$30,S!$HC76:$HL76)+SUMIF(N!$HC$15:$HL$15,'Ciclo Semaforico'!BO$30,N!$HC76:$HL76)+SUMIF(E!$HC$15:$HL$15,'Ciclo Semaforico'!BO$30,E!$HC76:$HL76)+SUMIF(O!$HC$15:$HL$15,'Ciclo Semaforico'!BO$30,O!$HC76:$HL76))*BO$31))</f>
        <v>0</v>
      </c>
      <c r="BP101" s="245">
        <f>IF(BP$32="",IF(BP$31="",(SUMIF(S!$HC$15:$HL$15,'Ciclo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Semaforico'!BP$30,O!$HC76:$HL76))*BP$31),(SUMIF(S!$HC$15:$HL$15,'Ciclo Semaforico'!BP$32,S!$HC76:$HL76)+SUMIF(N!$HC$15:$HL$15,'Ciclo Semaforico'!BP$32,N!$HC76:$HL76)+SUMIF(E!$HC$15:$HL$15,'Ciclo Semaforico'!BP$32,E!$HC76:$HL76)+SUMIF(O!$HC$15:$HL$15,'Ciclo Semaforico'!BP$32,O!$HC76:$HL76))-IF(BP$31="",(SUMIF(S!$HC$15:$HL$15,'Ciclo Semaforico'!BP$30,S!$HC76:$HL76)+SUMIF(N!$HC$15:$HL$15,'Ciclo Semaforico'!BP$30,N!$HC76:$HL76)+SUMIF(E!$HC$15:$HL$15,'Ciclo Semaforico'!BP$30,E!$HC76:$HL76)+SUMIF(O!$HC$15:$HL$15,'Ciclo Semaforico'!BP$30,O!$HC76:$HL76)),(SUMIF(S!$HC$15:$HL$15,'Ciclo Semaforico'!BP$30,S!$HC76:$HL76)+SUMIF(N!$HC$15:$HL$15,'Ciclo Semaforico'!BP$30,N!$HC76:$HL76)+SUMIF(E!$HC$15:$HL$15,'Ciclo Semaforico'!BP$30,E!$HC76:$HL76)+SUMIF(O!$HC$15:$HL$15,'Ciclo Semaforico'!BP$30,O!$HC76:$HL76))*BP$31))</f>
        <v>0</v>
      </c>
      <c r="BQ101" s="245">
        <f>IF(BQ$32="",IF(BQ$31="",(SUMIF(S!$HC$15:$HL$15,'Ciclo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Semaforico'!BQ$30,O!$HC76:$HL76))*BQ$31),(SUMIF(S!$HC$15:$HL$15,'Ciclo Semaforico'!BQ$32,S!$HC76:$HL76)+SUMIF(N!$HC$15:$HL$15,'Ciclo Semaforico'!BQ$32,N!$HC76:$HL76)+SUMIF(E!$HC$15:$HL$15,'Ciclo Semaforico'!BQ$32,E!$HC76:$HL76)+SUMIF(O!$HC$15:$HL$15,'Ciclo Semaforico'!BQ$32,O!$HC76:$HL76))-IF(BQ$31="",(SUMIF(S!$HC$15:$HL$15,'Ciclo Semaforico'!BQ$30,S!$HC76:$HL76)+SUMIF(N!$HC$15:$HL$15,'Ciclo Semaforico'!BQ$30,N!$HC76:$HL76)+SUMIF(E!$HC$15:$HL$15,'Ciclo Semaforico'!BQ$30,E!$HC76:$HL76)+SUMIF(O!$HC$15:$HL$15,'Ciclo Semaforico'!BQ$30,O!$HC76:$HL76)),(SUMIF(S!$HC$15:$HL$15,'Ciclo Semaforico'!BQ$30,S!$HC76:$HL76)+SUMIF(N!$HC$15:$HL$15,'Ciclo Semaforico'!BQ$30,N!$HC76:$HL76)+SUMIF(E!$HC$15:$HL$15,'Ciclo Semaforico'!BQ$30,E!$HC76:$HL76)+SUMIF(O!$HC$15:$HL$15,'Ciclo Semaforico'!BQ$30,O!$HC76:$HL76))*BQ$31))</f>
        <v>0</v>
      </c>
      <c r="BR101" s="245">
        <f>IF(BR$32="",IF(BR$31="",(SUMIF(S!$HC$15:$HL$15,'Ciclo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Semaforico'!BR$30,O!$HC76:$HL76))*BR$31),(SUMIF(S!$HC$15:$HL$15,'Ciclo Semaforico'!BR$32,S!$HC76:$HL76)+SUMIF(N!$HC$15:$HL$15,'Ciclo Semaforico'!BR$32,N!$HC76:$HL76)+SUMIF(E!$HC$15:$HL$15,'Ciclo Semaforico'!BR$32,E!$HC76:$HL76)+SUMIF(O!$HC$15:$HL$15,'Ciclo Semaforico'!BR$32,O!$HC76:$HL76))-IF(BR$31="",(SUMIF(S!$HC$15:$HL$15,'Ciclo Semaforico'!BR$30,S!$HC76:$HL76)+SUMIF(N!$HC$15:$HL$15,'Ciclo Semaforico'!BR$30,N!$HC76:$HL76)+SUMIF(E!$HC$15:$HL$15,'Ciclo Semaforico'!BR$30,E!$HC76:$HL76)+SUMIF(O!$HC$15:$HL$15,'Ciclo Semaforico'!BR$30,O!$HC76:$HL76)),(SUMIF(S!$HC$15:$HL$15,'Ciclo Semaforico'!BR$30,S!$HC76:$HL76)+SUMIF(N!$HC$15:$HL$15,'Ciclo Semaforico'!BR$30,N!$HC76:$HL76)+SUMIF(E!$HC$15:$HL$15,'Ciclo Semaforico'!BR$30,E!$HC76:$HL76)+SUMIF(O!$HC$15:$HL$15,'Ciclo Semaforico'!BR$30,O!$HC76:$HL76))*BR$31))</f>
        <v>0</v>
      </c>
      <c r="BS101" s="245">
        <f>IF(BS$32="",IF(BS$31="",(SUMIF(S!$HC$15:$HL$15,'Ciclo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Semaforico'!BS$30,O!$HC76:$HL76))*BS$31),(SUMIF(S!$HC$15:$HL$15,'Ciclo Semaforico'!BS$32,S!$HC76:$HL76)+SUMIF(N!$HC$15:$HL$15,'Ciclo Semaforico'!BS$32,N!$HC76:$HL76)+SUMIF(E!$HC$15:$HL$15,'Ciclo Semaforico'!BS$32,E!$HC76:$HL76)+SUMIF(O!$HC$15:$HL$15,'Ciclo Semaforico'!BS$32,O!$HC76:$HL76))-IF(BS$31="",(SUMIF(S!$HC$15:$HL$15,'Ciclo Semaforico'!BS$30,S!$HC76:$HL76)+SUMIF(N!$HC$15:$HL$15,'Ciclo Semaforico'!BS$30,N!$HC76:$HL76)+SUMIF(E!$HC$15:$HL$15,'Ciclo Semaforico'!BS$30,E!$HC76:$HL76)+SUMIF(O!$HC$15:$HL$15,'Ciclo Semaforico'!BS$30,O!$HC76:$HL76)),(SUMIF(S!$HC$15:$HL$15,'Ciclo Semaforico'!BS$30,S!$HC76:$HL76)+SUMIF(N!$HC$15:$HL$15,'Ciclo Semaforico'!BS$30,N!$HC76:$HL76)+SUMIF(E!$HC$15:$HL$15,'Ciclo Semaforico'!BS$30,E!$HC76:$HL76)+SUMIF(O!$HC$15:$HL$15,'Ciclo Semaforico'!BS$30,O!$HC76:$HL76))*BS$31))</f>
        <v>0</v>
      </c>
      <c r="BT101" s="245">
        <f>IF(BT$32="",IF(BT$31="",(SUMIF(S!$HC$15:$HL$15,'Ciclo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Semaforico'!BT$30,O!$HC76:$HL76))*BT$31),(SUMIF(S!$HC$15:$HL$15,'Ciclo Semaforico'!BT$32,S!$HC76:$HL76)+SUMIF(N!$HC$15:$HL$15,'Ciclo Semaforico'!BT$32,N!$HC76:$HL76)+SUMIF(E!$HC$15:$HL$15,'Ciclo Semaforico'!BT$32,E!$HC76:$HL76)+SUMIF(O!$HC$15:$HL$15,'Ciclo Semaforico'!BT$32,O!$HC76:$HL76))-IF(BT$31="",(SUMIF(S!$HC$15:$HL$15,'Ciclo Semaforico'!BT$30,S!$HC76:$HL76)+SUMIF(N!$HC$15:$HL$15,'Ciclo Semaforico'!BT$30,N!$HC76:$HL76)+SUMIF(E!$HC$15:$HL$15,'Ciclo Semaforico'!BT$30,E!$HC76:$HL76)+SUMIF(O!$HC$15:$HL$15,'Ciclo Semaforico'!BT$30,O!$HC76:$HL76)),(SUMIF(S!$HC$15:$HL$15,'Ciclo Semaforico'!BT$30,S!$HC76:$HL76)+SUMIF(N!$HC$15:$HL$15,'Ciclo Semaforico'!BT$30,N!$HC76:$HL76)+SUMIF(E!$HC$15:$HL$15,'Ciclo Semaforico'!BT$30,E!$HC76:$HL76)+SUMIF(O!$HC$15:$HL$15,'Ciclo Semaforico'!BT$30,O!$HC76:$HL76))*BT$31))</f>
        <v>0</v>
      </c>
      <c r="BU101" s="245">
        <f>IF(BU$32="",IF(BU$31="",(SUMIF(S!$HC$15:$HL$15,'Ciclo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Semaforico'!BU$30,O!$HC76:$HL76))*BU$31),(SUMIF(S!$HC$15:$HL$15,'Ciclo Semaforico'!BU$32,S!$HC76:$HL76)+SUMIF(N!$HC$15:$HL$15,'Ciclo Semaforico'!BU$32,N!$HC76:$HL76)+SUMIF(E!$HC$15:$HL$15,'Ciclo Semaforico'!BU$32,E!$HC76:$HL76)+SUMIF(O!$HC$15:$HL$15,'Ciclo Semaforico'!BU$32,O!$HC76:$HL76))-IF(BU$31="",(SUMIF(S!$HC$15:$HL$15,'Ciclo Semaforico'!BU$30,S!$HC76:$HL76)+SUMIF(N!$HC$15:$HL$15,'Ciclo Semaforico'!BU$30,N!$HC76:$HL76)+SUMIF(E!$HC$15:$HL$15,'Ciclo Semaforico'!BU$30,E!$HC76:$HL76)+SUMIF(O!$HC$15:$HL$15,'Ciclo Semaforico'!BU$30,O!$HC76:$HL76)),(SUMIF(S!$HC$15:$HL$15,'Ciclo Semaforico'!BU$30,S!$HC76:$HL76)+SUMIF(N!$HC$15:$HL$15,'Ciclo Semaforico'!BU$30,N!$HC76:$HL76)+SUMIF(E!$HC$15:$HL$15,'Ciclo Semaforico'!BU$30,E!$HC76:$HL76)+SUMIF(O!$HC$15:$HL$15,'Ciclo Semaforico'!BU$30,O!$HC76:$HL76))*BU$31))</f>
        <v>0</v>
      </c>
      <c r="BV101" s="246">
        <f>IF(BV$32="",IF(BV$31="",(SUMIF(S!$HC$15:$HL$15,'Ciclo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Semaforico'!BV$30,O!$HC76:$HL76))*BV$31),(SUMIF(S!$HC$15:$HL$15,'Ciclo Semaforico'!BV$32,S!$HC76:$HL76)+SUMIF(N!$HC$15:$HL$15,'Ciclo Semaforico'!BV$32,N!$HC76:$HL76)+SUMIF(E!$HC$15:$HL$15,'Ciclo Semaforico'!BV$32,E!$HC76:$HL76)+SUMIF(O!$HC$15:$HL$15,'Ciclo Semaforico'!BV$32,O!$HC76:$HL76))-IF(BV$31="",(SUMIF(S!$HC$15:$HL$15,'Ciclo Semaforico'!BV$30,S!$HC76:$HL76)+SUMIF(N!$HC$15:$HL$15,'Ciclo Semaforico'!BV$30,N!$HC76:$HL76)+SUMIF(E!$HC$15:$HL$15,'Ciclo Semaforico'!BV$30,E!$HC76:$HL76)+SUMIF(O!$HC$15:$HL$15,'Ciclo Semaforico'!BV$30,O!$HC76:$HL76)),(SUMIF(S!$HC$15:$HL$15,'Ciclo Semaforico'!BV$30,S!$HC76:$HL76)+SUMIF(N!$HC$15:$HL$15,'Ciclo Semaforico'!BV$30,N!$HC76:$HL76)+SUMIF(E!$HC$15:$HL$15,'Ciclo Semaforico'!BV$30,E!$HC76:$HL76)+SUMIF(O!$HC$15:$HL$15,'Ciclo Semaforico'!BV$30,O!$HC76:$HL76))*BV$31))</f>
        <v>0</v>
      </c>
      <c r="BW101" s="244">
        <f>IF(BW$32="",IF(BW$31="",(SUMIF(S!$HC$15:$HL$15,'Ciclo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Semaforico'!BW$30,O!$HC76:$HL76))*BW$31),(SUMIF(S!$HC$15:$HL$15,'Ciclo Semaforico'!BW$32,S!$HC76:$HL76)+SUMIF(N!$HC$15:$HL$15,'Ciclo Semaforico'!BW$32,N!$HC76:$HL76)+SUMIF(E!$HC$15:$HL$15,'Ciclo Semaforico'!BW$32,E!$HC76:$HL76)+SUMIF(O!$HC$15:$HL$15,'Ciclo Semaforico'!BW$32,O!$HC76:$HL76))-IF(BW$31="",(SUMIF(S!$HC$15:$HL$15,'Ciclo Semaforico'!BW$30,S!$HC76:$HL76)+SUMIF(N!$HC$15:$HL$15,'Ciclo Semaforico'!BW$30,N!$HC76:$HL76)+SUMIF(E!$HC$15:$HL$15,'Ciclo Semaforico'!BW$30,E!$HC76:$HL76)+SUMIF(O!$HC$15:$HL$15,'Ciclo Semaforico'!BW$30,O!$HC76:$HL76)),(SUMIF(S!$HC$15:$HL$15,'Ciclo Semaforico'!BW$30,S!$HC76:$HL76)+SUMIF(N!$HC$15:$HL$15,'Ciclo Semaforico'!BW$30,N!$HC76:$HL76)+SUMIF(E!$HC$15:$HL$15,'Ciclo Semaforico'!BW$30,E!$HC76:$HL76)+SUMIF(O!$HC$15:$HL$15,'Ciclo Semaforico'!BW$30,O!$HC76:$HL76))*BW$31))</f>
        <v>0</v>
      </c>
      <c r="BX101" s="245">
        <f>IF(BX$32="",IF(BX$31="",(SUMIF(S!$HC$15:$HL$15,'Ciclo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Semaforico'!BX$30,O!$HC76:$HL76))*BX$31),(SUMIF(S!$HC$15:$HL$15,'Ciclo Semaforico'!BX$32,S!$HC76:$HL76)+SUMIF(N!$HC$15:$HL$15,'Ciclo Semaforico'!BX$32,N!$HC76:$HL76)+SUMIF(E!$HC$15:$HL$15,'Ciclo Semaforico'!BX$32,E!$HC76:$HL76)+SUMIF(O!$HC$15:$HL$15,'Ciclo Semaforico'!BX$32,O!$HC76:$HL76))-IF(BX$31="",(SUMIF(S!$HC$15:$HL$15,'Ciclo Semaforico'!BX$30,S!$HC76:$HL76)+SUMIF(N!$HC$15:$HL$15,'Ciclo Semaforico'!BX$30,N!$HC76:$HL76)+SUMIF(E!$HC$15:$HL$15,'Ciclo Semaforico'!BX$30,E!$HC76:$HL76)+SUMIF(O!$HC$15:$HL$15,'Ciclo Semaforico'!BX$30,O!$HC76:$HL76)),(SUMIF(S!$HC$15:$HL$15,'Ciclo Semaforico'!BX$30,S!$HC76:$HL76)+SUMIF(N!$HC$15:$HL$15,'Ciclo Semaforico'!BX$30,N!$HC76:$HL76)+SUMIF(E!$HC$15:$HL$15,'Ciclo Semaforico'!BX$30,E!$HC76:$HL76)+SUMIF(O!$HC$15:$HL$15,'Ciclo Semaforico'!BX$30,O!$HC76:$HL76))*BX$31))</f>
        <v>0</v>
      </c>
      <c r="BY101" s="245">
        <f>IF(BY$32="",IF(BY$31="",(SUMIF(S!$HC$15:$HL$15,'Ciclo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Semaforico'!BY$30,O!$HC76:$HL76))*BY$31),(SUMIF(S!$HC$15:$HL$15,'Ciclo Semaforico'!BY$32,S!$HC76:$HL76)+SUMIF(N!$HC$15:$HL$15,'Ciclo Semaforico'!BY$32,N!$HC76:$HL76)+SUMIF(E!$HC$15:$HL$15,'Ciclo Semaforico'!BY$32,E!$HC76:$HL76)+SUMIF(O!$HC$15:$HL$15,'Ciclo Semaforico'!BY$32,O!$HC76:$HL76))-IF(BY$31="",(SUMIF(S!$HC$15:$HL$15,'Ciclo Semaforico'!BY$30,S!$HC76:$HL76)+SUMIF(N!$HC$15:$HL$15,'Ciclo Semaforico'!BY$30,N!$HC76:$HL76)+SUMIF(E!$HC$15:$HL$15,'Ciclo Semaforico'!BY$30,E!$HC76:$HL76)+SUMIF(O!$HC$15:$HL$15,'Ciclo Semaforico'!BY$30,O!$HC76:$HL76)),(SUMIF(S!$HC$15:$HL$15,'Ciclo Semaforico'!BY$30,S!$HC76:$HL76)+SUMIF(N!$HC$15:$HL$15,'Ciclo Semaforico'!BY$30,N!$HC76:$HL76)+SUMIF(E!$HC$15:$HL$15,'Ciclo Semaforico'!BY$30,E!$HC76:$HL76)+SUMIF(O!$HC$15:$HL$15,'Ciclo Semaforico'!BY$30,O!$HC76:$HL76))*BY$31))</f>
        <v>0</v>
      </c>
      <c r="BZ101" s="245">
        <f>IF(BZ$32="",IF(BZ$31="",(SUMIF(S!$HC$15:$HL$15,'Ciclo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Semaforico'!BZ$30,O!$HC76:$HL76))*BZ$31),(SUMIF(S!$HC$15:$HL$15,'Ciclo Semaforico'!BZ$32,S!$HC76:$HL76)+SUMIF(N!$HC$15:$HL$15,'Ciclo Semaforico'!BZ$32,N!$HC76:$HL76)+SUMIF(E!$HC$15:$HL$15,'Ciclo Semaforico'!BZ$32,E!$HC76:$HL76)+SUMIF(O!$HC$15:$HL$15,'Ciclo Semaforico'!BZ$32,O!$HC76:$HL76))-IF(BZ$31="",(SUMIF(S!$HC$15:$HL$15,'Ciclo Semaforico'!BZ$30,S!$HC76:$HL76)+SUMIF(N!$HC$15:$HL$15,'Ciclo Semaforico'!BZ$30,N!$HC76:$HL76)+SUMIF(E!$HC$15:$HL$15,'Ciclo Semaforico'!BZ$30,E!$HC76:$HL76)+SUMIF(O!$HC$15:$HL$15,'Ciclo Semaforico'!BZ$30,O!$HC76:$HL76)),(SUMIF(S!$HC$15:$HL$15,'Ciclo Semaforico'!BZ$30,S!$HC76:$HL76)+SUMIF(N!$HC$15:$HL$15,'Ciclo Semaforico'!BZ$30,N!$HC76:$HL76)+SUMIF(E!$HC$15:$HL$15,'Ciclo Semaforico'!BZ$30,E!$HC76:$HL76)+SUMIF(O!$HC$15:$HL$15,'Ciclo Semaforico'!BZ$30,O!$HC76:$HL76))*BZ$31))</f>
        <v>0</v>
      </c>
      <c r="CA101" s="245">
        <f>IF(CA$32="",IF(CA$31="",(SUMIF(S!$HC$15:$HL$15,'Ciclo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Semaforico'!CA$30,O!$HC76:$HL76))*CA$31),(SUMIF(S!$HC$15:$HL$15,'Ciclo Semaforico'!CA$32,S!$HC76:$HL76)+SUMIF(N!$HC$15:$HL$15,'Ciclo Semaforico'!CA$32,N!$HC76:$HL76)+SUMIF(E!$HC$15:$HL$15,'Ciclo Semaforico'!CA$32,E!$HC76:$HL76)+SUMIF(O!$HC$15:$HL$15,'Ciclo Semaforico'!CA$32,O!$HC76:$HL76))-IF(CA$31="",(SUMIF(S!$HC$15:$HL$15,'Ciclo Semaforico'!CA$30,S!$HC76:$HL76)+SUMIF(N!$HC$15:$HL$15,'Ciclo Semaforico'!CA$30,N!$HC76:$HL76)+SUMIF(E!$HC$15:$HL$15,'Ciclo Semaforico'!CA$30,E!$HC76:$HL76)+SUMIF(O!$HC$15:$HL$15,'Ciclo Semaforico'!CA$30,O!$HC76:$HL76)),(SUMIF(S!$HC$15:$HL$15,'Ciclo Semaforico'!CA$30,S!$HC76:$HL76)+SUMIF(N!$HC$15:$HL$15,'Ciclo Semaforico'!CA$30,N!$HC76:$HL76)+SUMIF(E!$HC$15:$HL$15,'Ciclo Semaforico'!CA$30,E!$HC76:$HL76)+SUMIF(O!$HC$15:$HL$15,'Ciclo Semaforico'!CA$30,O!$HC76:$HL76))*CA$31))</f>
        <v>0</v>
      </c>
      <c r="CB101" s="245">
        <f>IF(CB$32="",IF(CB$31="",(SUMIF(S!$HC$15:$HL$15,'Ciclo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Semaforico'!CB$30,O!$HC76:$HL76))*CB$31),(SUMIF(S!$HC$15:$HL$15,'Ciclo Semaforico'!CB$32,S!$HC76:$HL76)+SUMIF(N!$HC$15:$HL$15,'Ciclo Semaforico'!CB$32,N!$HC76:$HL76)+SUMIF(E!$HC$15:$HL$15,'Ciclo Semaforico'!CB$32,E!$HC76:$HL76)+SUMIF(O!$HC$15:$HL$15,'Ciclo Semaforico'!CB$32,O!$HC76:$HL76))-IF(CB$31="",(SUMIF(S!$HC$15:$HL$15,'Ciclo Semaforico'!CB$30,S!$HC76:$HL76)+SUMIF(N!$HC$15:$HL$15,'Ciclo Semaforico'!CB$30,N!$HC76:$HL76)+SUMIF(E!$HC$15:$HL$15,'Ciclo Semaforico'!CB$30,E!$HC76:$HL76)+SUMIF(O!$HC$15:$HL$15,'Ciclo Semaforico'!CB$30,O!$HC76:$HL76)),(SUMIF(S!$HC$15:$HL$15,'Ciclo Semaforico'!CB$30,S!$HC76:$HL76)+SUMIF(N!$HC$15:$HL$15,'Ciclo Semaforico'!CB$30,N!$HC76:$HL76)+SUMIF(E!$HC$15:$HL$15,'Ciclo Semaforico'!CB$30,E!$HC76:$HL76)+SUMIF(O!$HC$15:$HL$15,'Ciclo Semaforico'!CB$30,O!$HC76:$HL76))*CB$31))</f>
        <v>0</v>
      </c>
      <c r="CC101" s="245">
        <f>IF(CC$32="",IF(CC$31="",(SUMIF(S!$HC$15:$HL$15,'Ciclo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Semaforico'!CC$30,O!$HC76:$HL76))*CC$31),(SUMIF(S!$HC$15:$HL$15,'Ciclo Semaforico'!CC$32,S!$HC76:$HL76)+SUMIF(N!$HC$15:$HL$15,'Ciclo Semaforico'!CC$32,N!$HC76:$HL76)+SUMIF(E!$HC$15:$HL$15,'Ciclo Semaforico'!CC$32,E!$HC76:$HL76)+SUMIF(O!$HC$15:$HL$15,'Ciclo Semaforico'!CC$32,O!$HC76:$HL76))-IF(CC$31="",(SUMIF(S!$HC$15:$HL$15,'Ciclo Semaforico'!CC$30,S!$HC76:$HL76)+SUMIF(N!$HC$15:$HL$15,'Ciclo Semaforico'!CC$30,N!$HC76:$HL76)+SUMIF(E!$HC$15:$HL$15,'Ciclo Semaforico'!CC$30,E!$HC76:$HL76)+SUMIF(O!$HC$15:$HL$15,'Ciclo Semaforico'!CC$30,O!$HC76:$HL76)),(SUMIF(S!$HC$15:$HL$15,'Ciclo Semaforico'!CC$30,S!$HC76:$HL76)+SUMIF(N!$HC$15:$HL$15,'Ciclo Semaforico'!CC$30,N!$HC76:$HL76)+SUMIF(E!$HC$15:$HL$15,'Ciclo Semaforico'!CC$30,E!$HC76:$HL76)+SUMIF(O!$HC$15:$HL$15,'Ciclo Semaforico'!CC$30,O!$HC76:$HL76))*CC$31))</f>
        <v>0</v>
      </c>
      <c r="CD101" s="245">
        <f>IF(CD$32="",IF(CD$31="",(SUMIF(S!$HC$15:$HL$15,'Ciclo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Semaforico'!CD$30,O!$HC76:$HL76))*CD$31),(SUMIF(S!$HC$15:$HL$15,'Ciclo Semaforico'!CD$32,S!$HC76:$HL76)+SUMIF(N!$HC$15:$HL$15,'Ciclo Semaforico'!CD$32,N!$HC76:$HL76)+SUMIF(E!$HC$15:$HL$15,'Ciclo Semaforico'!CD$32,E!$HC76:$HL76)+SUMIF(O!$HC$15:$HL$15,'Ciclo Semaforico'!CD$32,O!$HC76:$HL76))-IF(CD$31="",(SUMIF(S!$HC$15:$HL$15,'Ciclo Semaforico'!CD$30,S!$HC76:$HL76)+SUMIF(N!$HC$15:$HL$15,'Ciclo Semaforico'!CD$30,N!$HC76:$HL76)+SUMIF(E!$HC$15:$HL$15,'Ciclo Semaforico'!CD$30,E!$HC76:$HL76)+SUMIF(O!$HC$15:$HL$15,'Ciclo Semaforico'!CD$30,O!$HC76:$HL76)),(SUMIF(S!$HC$15:$HL$15,'Ciclo Semaforico'!CD$30,S!$HC76:$HL76)+SUMIF(N!$HC$15:$HL$15,'Ciclo Semaforico'!CD$30,N!$HC76:$HL76)+SUMIF(E!$HC$15:$HL$15,'Ciclo Semaforico'!CD$30,E!$HC76:$HL76)+SUMIF(O!$HC$15:$HL$15,'Ciclo Semaforico'!CD$30,O!$HC76:$HL76))*CD$31))</f>
        <v>0</v>
      </c>
      <c r="CE101" s="245">
        <f>IF(CE$32="",IF(CE$31="",(SUMIF(S!$HC$15:$HL$15,'Ciclo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Semaforico'!CE$30,O!$HC76:$HL76))*CE$31),(SUMIF(S!$HC$15:$HL$15,'Ciclo Semaforico'!CE$32,S!$HC76:$HL76)+SUMIF(N!$HC$15:$HL$15,'Ciclo Semaforico'!CE$32,N!$HC76:$HL76)+SUMIF(E!$HC$15:$HL$15,'Ciclo Semaforico'!CE$32,E!$HC76:$HL76)+SUMIF(O!$HC$15:$HL$15,'Ciclo Semaforico'!CE$32,O!$HC76:$HL76))-IF(CE$31="",(SUMIF(S!$HC$15:$HL$15,'Ciclo Semaforico'!CE$30,S!$HC76:$HL76)+SUMIF(N!$HC$15:$HL$15,'Ciclo Semaforico'!CE$30,N!$HC76:$HL76)+SUMIF(E!$HC$15:$HL$15,'Ciclo Semaforico'!CE$30,E!$HC76:$HL76)+SUMIF(O!$HC$15:$HL$15,'Ciclo Semaforico'!CE$30,O!$HC76:$HL76)),(SUMIF(S!$HC$15:$HL$15,'Ciclo Semaforico'!CE$30,S!$HC76:$HL76)+SUMIF(N!$HC$15:$HL$15,'Ciclo Semaforico'!CE$30,N!$HC76:$HL76)+SUMIF(E!$HC$15:$HL$15,'Ciclo Semaforico'!CE$30,E!$HC76:$HL76)+SUMIF(O!$HC$15:$HL$15,'Ciclo Semaforico'!CE$30,O!$HC76:$HL76))*CE$31))</f>
        <v>0</v>
      </c>
      <c r="CF101" s="245">
        <f>IF(CF$32="",IF(CF$31="",(SUMIF(S!$HC$15:$HL$15,'Ciclo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Semaforico'!CF$30,O!$HC76:$HL76))*CF$31),(SUMIF(S!$HC$15:$HL$15,'Ciclo Semaforico'!CF$32,S!$HC76:$HL76)+SUMIF(N!$HC$15:$HL$15,'Ciclo Semaforico'!CF$32,N!$HC76:$HL76)+SUMIF(E!$HC$15:$HL$15,'Ciclo Semaforico'!CF$32,E!$HC76:$HL76)+SUMIF(O!$HC$15:$HL$15,'Ciclo Semaforico'!CF$32,O!$HC76:$HL76))-IF(CF$31="",(SUMIF(S!$HC$15:$HL$15,'Ciclo Semaforico'!CF$30,S!$HC76:$HL76)+SUMIF(N!$HC$15:$HL$15,'Ciclo Semaforico'!CF$30,N!$HC76:$HL76)+SUMIF(E!$HC$15:$HL$15,'Ciclo Semaforico'!CF$30,E!$HC76:$HL76)+SUMIF(O!$HC$15:$HL$15,'Ciclo Semaforico'!CF$30,O!$HC76:$HL76)),(SUMIF(S!$HC$15:$HL$15,'Ciclo Semaforico'!CF$30,S!$HC76:$HL76)+SUMIF(N!$HC$15:$HL$15,'Ciclo Semaforico'!CF$30,N!$HC76:$HL76)+SUMIF(E!$HC$15:$HL$15,'Ciclo Semaforico'!CF$30,E!$HC76:$HL76)+SUMIF(O!$HC$15:$HL$15,'Ciclo Semaforico'!CF$30,O!$HC76:$HL76))*CF$31))</f>
        <v>0</v>
      </c>
      <c r="CG101" s="245">
        <f>IF(CG$32="",IF(CG$31="",(SUMIF(S!$HC$15:$HL$15,'Ciclo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Semaforico'!CG$30,O!$HC76:$HL76))*CG$31),(SUMIF(S!$HC$15:$HL$15,'Ciclo Semaforico'!CG$32,S!$HC76:$HL76)+SUMIF(N!$HC$15:$HL$15,'Ciclo Semaforico'!CG$32,N!$HC76:$HL76)+SUMIF(E!$HC$15:$HL$15,'Ciclo Semaforico'!CG$32,E!$HC76:$HL76)+SUMIF(O!$HC$15:$HL$15,'Ciclo Semaforico'!CG$32,O!$HC76:$HL76))-IF(CG$31="",(SUMIF(S!$HC$15:$HL$15,'Ciclo Semaforico'!CG$30,S!$HC76:$HL76)+SUMIF(N!$HC$15:$HL$15,'Ciclo Semaforico'!CG$30,N!$HC76:$HL76)+SUMIF(E!$HC$15:$HL$15,'Ciclo Semaforico'!CG$30,E!$HC76:$HL76)+SUMIF(O!$HC$15:$HL$15,'Ciclo Semaforico'!CG$30,O!$HC76:$HL76)),(SUMIF(S!$HC$15:$HL$15,'Ciclo Semaforico'!CG$30,S!$HC76:$HL76)+SUMIF(N!$HC$15:$HL$15,'Ciclo Semaforico'!CG$30,N!$HC76:$HL76)+SUMIF(E!$HC$15:$HL$15,'Ciclo Semaforico'!CG$30,E!$HC76:$HL76)+SUMIF(O!$HC$15:$HL$15,'Ciclo Semaforico'!CG$30,O!$HC76:$HL76))*CG$31))</f>
        <v>0</v>
      </c>
      <c r="CH101" s="246">
        <f>IF(CH$32="",IF(CH$31="",(SUMIF(S!$HC$15:$HL$15,'Ciclo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Semaforico'!CH$30,O!$HC76:$HL76))*CH$31),(SUMIF(S!$HC$15:$HL$15,'Ciclo Semaforico'!CH$32,S!$HC76:$HL76)+SUMIF(N!$HC$15:$HL$15,'Ciclo Semaforico'!CH$32,N!$HC76:$HL76)+SUMIF(E!$HC$15:$HL$15,'Ciclo Semaforico'!CH$32,E!$HC76:$HL76)+SUMIF(O!$HC$15:$HL$15,'Ciclo Semaforico'!CH$32,O!$HC76:$HL76))-IF(CH$31="",(SUMIF(S!$HC$15:$HL$15,'Ciclo Semaforico'!CH$30,S!$HC76:$HL76)+SUMIF(N!$HC$15:$HL$15,'Ciclo Semaforico'!CH$30,N!$HC76:$HL76)+SUMIF(E!$HC$15:$HL$15,'Ciclo Semaforico'!CH$30,E!$HC76:$HL76)+SUMIF(O!$HC$15:$HL$15,'Ciclo Semaforico'!CH$30,O!$HC76:$HL76)),(SUMIF(S!$HC$15:$HL$15,'Ciclo Semaforico'!CH$30,S!$HC76:$HL76)+SUMIF(N!$HC$15:$HL$15,'Ciclo Semaforico'!CH$30,N!$HC76:$HL76)+SUMIF(E!$HC$15:$HL$15,'Ciclo Semaforico'!CH$30,E!$HC76:$HL76)+SUMIF(O!$HC$15:$HL$15,'Ciclo Semaforico'!CH$30,O!$HC76:$HL76))*CH$31))</f>
        <v>0</v>
      </c>
      <c r="CI101" s="244">
        <f t="shared" si="208"/>
        <v>0</v>
      </c>
      <c r="CJ101" s="245">
        <f t="shared" si="209"/>
        <v>0</v>
      </c>
      <c r="CK101" s="245">
        <f t="shared" si="210"/>
        <v>0</v>
      </c>
      <c r="CL101" s="245">
        <f t="shared" si="211"/>
        <v>0</v>
      </c>
      <c r="CM101" s="245" t="e">
        <f t="shared" si="212"/>
        <v>#REF!</v>
      </c>
      <c r="CN101" s="245">
        <f t="shared" si="213"/>
        <v>0</v>
      </c>
      <c r="CO101" s="245">
        <f t="shared" si="214"/>
        <v>0</v>
      </c>
      <c r="CP101" s="245">
        <f t="shared" si="215"/>
        <v>0</v>
      </c>
      <c r="CQ101" s="245">
        <f t="shared" si="216"/>
        <v>0</v>
      </c>
      <c r="CR101" s="245">
        <f t="shared" si="217"/>
        <v>0</v>
      </c>
      <c r="CS101" s="245">
        <f t="shared" si="218"/>
        <v>0</v>
      </c>
      <c r="CT101" s="246">
        <f t="shared" si="219"/>
        <v>0</v>
      </c>
      <c r="CU101" s="244">
        <f t="shared" si="220"/>
        <v>0</v>
      </c>
      <c r="CV101" s="245">
        <f t="shared" si="221"/>
        <v>0</v>
      </c>
      <c r="CW101" s="245">
        <f t="shared" si="222"/>
        <v>0</v>
      </c>
      <c r="CX101" s="245">
        <f t="shared" si="223"/>
        <v>0</v>
      </c>
      <c r="CY101" s="245">
        <f t="shared" si="224"/>
        <v>0</v>
      </c>
      <c r="CZ101" s="245">
        <f t="shared" si="225"/>
        <v>0</v>
      </c>
      <c r="DA101" s="245">
        <f t="shared" si="226"/>
        <v>0</v>
      </c>
      <c r="DB101" s="245">
        <f t="shared" si="227"/>
        <v>0</v>
      </c>
      <c r="DC101" s="245">
        <f t="shared" si="228"/>
        <v>0</v>
      </c>
      <c r="DD101" s="245">
        <f t="shared" si="229"/>
        <v>0</v>
      </c>
      <c r="DE101" s="245">
        <f t="shared" si="230"/>
        <v>0</v>
      </c>
      <c r="DF101" s="246">
        <f t="shared" si="231"/>
        <v>0</v>
      </c>
      <c r="DG101" s="244" t="e">
        <f t="shared" si="232"/>
        <v>#REF!</v>
      </c>
      <c r="DH101" s="245" t="e">
        <f t="shared" si="233"/>
        <v>#REF!</v>
      </c>
      <c r="DI101" s="245" t="e">
        <f t="shared" si="234"/>
        <v>#REF!</v>
      </c>
      <c r="DJ101" s="245" t="e">
        <f t="shared" si="235"/>
        <v>#REF!</v>
      </c>
      <c r="DK101" s="245" t="e">
        <f t="shared" si="236"/>
        <v>#REF!</v>
      </c>
      <c r="DL101" s="245" t="e">
        <f t="shared" si="237"/>
        <v>#REF!</v>
      </c>
      <c r="DM101" s="245">
        <f t="shared" si="238"/>
        <v>0</v>
      </c>
      <c r="DN101" s="245">
        <f t="shared" si="239"/>
        <v>0</v>
      </c>
      <c r="DO101" s="245">
        <f t="shared" si="240"/>
        <v>0</v>
      </c>
      <c r="DP101" s="245">
        <f t="shared" si="241"/>
        <v>0</v>
      </c>
      <c r="DQ101" s="245">
        <f t="shared" si="242"/>
        <v>0</v>
      </c>
      <c r="DR101" s="246">
        <f t="shared" si="243"/>
        <v>0</v>
      </c>
      <c r="DS101" s="244">
        <f t="shared" si="244"/>
        <v>0</v>
      </c>
      <c r="DT101" s="245">
        <f t="shared" si="245"/>
        <v>0</v>
      </c>
      <c r="DU101" s="245">
        <f t="shared" si="246"/>
        <v>0</v>
      </c>
      <c r="DV101" s="245">
        <f t="shared" si="247"/>
        <v>0</v>
      </c>
      <c r="DW101" s="245">
        <f t="shared" si="248"/>
        <v>0</v>
      </c>
      <c r="DX101" s="245">
        <f t="shared" si="249"/>
        <v>0</v>
      </c>
      <c r="DY101" s="245">
        <f t="shared" si="250"/>
        <v>0</v>
      </c>
      <c r="DZ101" s="245">
        <f t="shared" si="251"/>
        <v>0</v>
      </c>
      <c r="EA101" s="245">
        <f t="shared" si="252"/>
        <v>0</v>
      </c>
      <c r="EB101" s="245">
        <f t="shared" si="253"/>
        <v>0</v>
      </c>
      <c r="EC101" s="245">
        <f t="shared" si="254"/>
        <v>0</v>
      </c>
      <c r="ED101" s="246">
        <f t="shared" si="255"/>
        <v>0</v>
      </c>
      <c r="EE101" s="244">
        <f t="shared" si="256"/>
        <v>0</v>
      </c>
      <c r="EF101" s="245">
        <f t="shared" si="257"/>
        <v>0</v>
      </c>
      <c r="EG101" s="245">
        <f t="shared" si="258"/>
        <v>0</v>
      </c>
      <c r="EH101" s="245">
        <f t="shared" si="259"/>
        <v>0</v>
      </c>
      <c r="EI101" s="245">
        <f t="shared" si="260"/>
        <v>0</v>
      </c>
      <c r="EJ101" s="245">
        <f t="shared" si="261"/>
        <v>0</v>
      </c>
      <c r="EK101" s="245">
        <f t="shared" si="262"/>
        <v>0</v>
      </c>
      <c r="EL101" s="245">
        <f t="shared" si="263"/>
        <v>0</v>
      </c>
      <c r="EM101" s="245">
        <f t="shared" si="264"/>
        <v>0</v>
      </c>
      <c r="EN101" s="245">
        <f t="shared" si="265"/>
        <v>0</v>
      </c>
      <c r="EO101" s="245">
        <f t="shared" si="266"/>
        <v>0</v>
      </c>
      <c r="EP101" s="246">
        <f t="shared" si="267"/>
        <v>0</v>
      </c>
      <c r="EQ101" s="255">
        <f t="shared" si="268"/>
        <v>0</v>
      </c>
      <c r="ER101" s="256">
        <f t="shared" si="269"/>
        <v>0</v>
      </c>
      <c r="ES101" s="256">
        <f t="shared" si="270"/>
        <v>0</v>
      </c>
      <c r="ET101" s="256">
        <f t="shared" si="271"/>
        <v>0</v>
      </c>
      <c r="EU101" s="256" t="e">
        <f t="shared" si="272"/>
        <v>#REF!</v>
      </c>
      <c r="EV101" s="256">
        <f t="shared" si="273"/>
        <v>0</v>
      </c>
      <c r="EW101" s="256">
        <f t="shared" si="274"/>
        <v>0</v>
      </c>
      <c r="EX101" s="256" t="str">
        <f t="shared" si="275"/>
        <v/>
      </c>
      <c r="EY101" s="256" t="str">
        <f t="shared" si="276"/>
        <v/>
      </c>
      <c r="EZ101" s="256" t="str">
        <f t="shared" si="277"/>
        <v/>
      </c>
      <c r="FA101" s="256" t="str">
        <f t="shared" si="278"/>
        <v/>
      </c>
      <c r="FB101" s="257" t="str">
        <f t="shared" si="279"/>
        <v/>
      </c>
      <c r="FC101" s="255">
        <f t="shared" si="280"/>
        <v>0</v>
      </c>
      <c r="FD101" s="256" t="str">
        <f t="shared" si="281"/>
        <v/>
      </c>
      <c r="FE101" s="256" t="str">
        <f t="shared" si="282"/>
        <v/>
      </c>
      <c r="FF101" s="256" t="str">
        <f t="shared" si="283"/>
        <v/>
      </c>
      <c r="FG101" s="256" t="str">
        <f t="shared" si="284"/>
        <v/>
      </c>
      <c r="FH101" s="256" t="str">
        <f t="shared" si="285"/>
        <v/>
      </c>
      <c r="FI101" s="256" t="str">
        <f t="shared" si="286"/>
        <v/>
      </c>
      <c r="FJ101" s="256" t="str">
        <f t="shared" si="287"/>
        <v/>
      </c>
      <c r="FK101" s="256" t="str">
        <f t="shared" si="288"/>
        <v/>
      </c>
      <c r="FL101" s="256" t="str">
        <f t="shared" si="289"/>
        <v/>
      </c>
      <c r="FM101" s="256" t="str">
        <f t="shared" si="290"/>
        <v/>
      </c>
      <c r="FN101" s="257" t="str">
        <f t="shared" si="291"/>
        <v/>
      </c>
      <c r="FO101" s="255" t="e">
        <f t="shared" si="292"/>
        <v>#REF!</v>
      </c>
      <c r="FP101" s="256" t="e">
        <f t="shared" si="293"/>
        <v>#REF!</v>
      </c>
      <c r="FQ101" s="256" t="e">
        <f t="shared" si="294"/>
        <v>#REF!</v>
      </c>
      <c r="FR101" s="256" t="e">
        <f t="shared" si="295"/>
        <v>#REF!</v>
      </c>
      <c r="FS101" s="256" t="e">
        <f t="shared" si="296"/>
        <v>#REF!</v>
      </c>
      <c r="FT101" s="256" t="e">
        <f t="shared" si="297"/>
        <v>#REF!</v>
      </c>
      <c r="FU101" s="256" t="str">
        <f t="shared" si="298"/>
        <v/>
      </c>
      <c r="FV101" s="256" t="str">
        <f t="shared" si="299"/>
        <v/>
      </c>
      <c r="FW101" s="256" t="str">
        <f t="shared" si="300"/>
        <v/>
      </c>
      <c r="FX101" s="256" t="str">
        <f t="shared" si="301"/>
        <v/>
      </c>
      <c r="FY101" s="256" t="str">
        <f t="shared" si="302"/>
        <v/>
      </c>
      <c r="FZ101" s="257" t="str">
        <f t="shared" si="303"/>
        <v/>
      </c>
      <c r="GA101" s="255" t="str">
        <f t="shared" si="304"/>
        <v/>
      </c>
      <c r="GB101" s="256" t="str">
        <f t="shared" si="305"/>
        <v/>
      </c>
      <c r="GC101" s="256" t="str">
        <f t="shared" si="306"/>
        <v/>
      </c>
      <c r="GD101" s="256" t="str">
        <f t="shared" si="307"/>
        <v/>
      </c>
      <c r="GE101" s="256" t="str">
        <f t="shared" si="308"/>
        <v/>
      </c>
      <c r="GF101" s="256" t="str">
        <f t="shared" si="309"/>
        <v/>
      </c>
      <c r="GG101" s="256" t="str">
        <f t="shared" si="310"/>
        <v/>
      </c>
      <c r="GH101" s="256" t="str">
        <f t="shared" si="311"/>
        <v/>
      </c>
      <c r="GI101" s="256" t="str">
        <f t="shared" si="312"/>
        <v/>
      </c>
      <c r="GJ101" s="256" t="str">
        <f t="shared" si="313"/>
        <v/>
      </c>
      <c r="GK101" s="256" t="str">
        <f t="shared" si="314"/>
        <v/>
      </c>
      <c r="GL101" s="257" t="str">
        <f t="shared" si="315"/>
        <v/>
      </c>
      <c r="GM101" s="255" t="str">
        <f t="shared" si="316"/>
        <v/>
      </c>
      <c r="GN101" s="256" t="str">
        <f t="shared" si="317"/>
        <v/>
      </c>
      <c r="GO101" s="256" t="str">
        <f t="shared" si="318"/>
        <v/>
      </c>
      <c r="GP101" s="256" t="str">
        <f t="shared" si="319"/>
        <v/>
      </c>
      <c r="GQ101" s="256" t="str">
        <f t="shared" si="320"/>
        <v/>
      </c>
      <c r="GR101" s="256" t="str">
        <f t="shared" si="321"/>
        <v/>
      </c>
      <c r="GS101" s="256" t="str">
        <f t="shared" si="322"/>
        <v/>
      </c>
      <c r="GT101" s="256" t="str">
        <f t="shared" si="323"/>
        <v/>
      </c>
      <c r="GU101" s="256" t="str">
        <f t="shared" si="324"/>
        <v/>
      </c>
      <c r="GV101" s="256" t="str">
        <f t="shared" si="325"/>
        <v/>
      </c>
      <c r="GW101" s="256" t="str">
        <f t="shared" si="326"/>
        <v/>
      </c>
      <c r="GX101" s="257" t="str">
        <f t="shared" si="327"/>
        <v/>
      </c>
      <c r="GY101" s="252">
        <f t="shared" si="332"/>
        <v>0</v>
      </c>
      <c r="GZ101" s="253" t="e">
        <f t="shared" si="332"/>
        <v>#REF!</v>
      </c>
      <c r="HA101" s="253">
        <f t="shared" si="332"/>
        <v>0</v>
      </c>
      <c r="HB101" s="253">
        <f t="shared" si="332"/>
        <v>0</v>
      </c>
      <c r="HC101" s="253">
        <f t="shared" si="332"/>
        <v>0</v>
      </c>
      <c r="HD101" s="253">
        <f t="shared" si="332"/>
        <v>0</v>
      </c>
      <c r="HE101" s="253">
        <f t="shared" si="332"/>
        <v>0</v>
      </c>
      <c r="HF101" s="254">
        <f t="shared" si="332"/>
        <v>0</v>
      </c>
      <c r="HG101" s="252">
        <f t="shared" si="333"/>
        <v>0</v>
      </c>
      <c r="HH101" s="253">
        <f t="shared" si="333"/>
        <v>0</v>
      </c>
      <c r="HI101" s="253">
        <f t="shared" si="333"/>
        <v>0</v>
      </c>
      <c r="HJ101" s="253">
        <f t="shared" si="333"/>
        <v>0</v>
      </c>
      <c r="HK101" s="253">
        <f t="shared" si="333"/>
        <v>0</v>
      </c>
      <c r="HL101" s="253">
        <f t="shared" si="333"/>
        <v>0</v>
      </c>
      <c r="HM101" s="253">
        <f t="shared" si="333"/>
        <v>0</v>
      </c>
      <c r="HN101" s="254">
        <f t="shared" si="333"/>
        <v>0</v>
      </c>
      <c r="HO101" s="252" t="e">
        <f t="shared" si="334"/>
        <v>#REF!</v>
      </c>
      <c r="HP101" s="253" t="e">
        <f t="shared" si="334"/>
        <v>#REF!</v>
      </c>
      <c r="HQ101" s="253">
        <f t="shared" si="334"/>
        <v>0</v>
      </c>
      <c r="HR101" s="253">
        <f t="shared" si="334"/>
        <v>0</v>
      </c>
      <c r="HS101" s="253">
        <f t="shared" si="334"/>
        <v>0</v>
      </c>
      <c r="HT101" s="253">
        <f t="shared" si="334"/>
        <v>0</v>
      </c>
      <c r="HU101" s="253">
        <f t="shared" si="334"/>
        <v>0</v>
      </c>
      <c r="HV101" s="254">
        <f t="shared" si="334"/>
        <v>0</v>
      </c>
      <c r="HW101" s="252">
        <f t="shared" si="335"/>
        <v>0</v>
      </c>
      <c r="HX101" s="253">
        <f t="shared" si="335"/>
        <v>0</v>
      </c>
      <c r="HY101" s="253">
        <f t="shared" si="335"/>
        <v>0</v>
      </c>
      <c r="HZ101" s="253">
        <f t="shared" si="335"/>
        <v>0</v>
      </c>
      <c r="IA101" s="253">
        <f t="shared" si="335"/>
        <v>0</v>
      </c>
      <c r="IB101" s="253">
        <f t="shared" si="335"/>
        <v>0</v>
      </c>
      <c r="IC101" s="253">
        <f t="shared" si="335"/>
        <v>0</v>
      </c>
      <c r="ID101" s="254">
        <f t="shared" si="335"/>
        <v>0</v>
      </c>
      <c r="IE101" s="252">
        <f t="shared" si="336"/>
        <v>0</v>
      </c>
      <c r="IF101" s="253">
        <f t="shared" si="336"/>
        <v>0</v>
      </c>
      <c r="IG101" s="253">
        <f t="shared" si="336"/>
        <v>0</v>
      </c>
      <c r="IH101" s="253">
        <f t="shared" si="336"/>
        <v>0</v>
      </c>
      <c r="II101" s="253">
        <f t="shared" si="336"/>
        <v>0</v>
      </c>
      <c r="IJ101" s="253">
        <f t="shared" si="336"/>
        <v>0</v>
      </c>
      <c r="IK101" s="253">
        <f t="shared" si="336"/>
        <v>0</v>
      </c>
      <c r="IL101" s="254">
        <f t="shared" si="336"/>
        <v>0</v>
      </c>
      <c r="IM101" s="255" t="e">
        <f t="shared" si="203"/>
        <v>#REF!</v>
      </c>
      <c r="IN101" s="256">
        <f t="shared" si="204"/>
        <v>0</v>
      </c>
      <c r="IO101" s="256" t="e">
        <f t="shared" si="205"/>
        <v>#REF!</v>
      </c>
      <c r="IP101" s="256">
        <f t="shared" si="206"/>
        <v>0</v>
      </c>
      <c r="IQ101" s="257">
        <f t="shared" si="207"/>
        <v>0</v>
      </c>
      <c r="IR101" s="404" t="e">
        <f t="shared" si="195"/>
        <v>#REF!</v>
      </c>
      <c r="IS101" s="250">
        <f t="shared" si="202"/>
        <v>15</v>
      </c>
      <c r="IT101" s="258" t="e">
        <f t="shared" si="328"/>
        <v>#REF!</v>
      </c>
      <c r="IU101" s="664">
        <v>2400</v>
      </c>
      <c r="IV101" s="409">
        <v>4.0999999999999996</v>
      </c>
      <c r="IW101" s="648" t="s">
        <v>239</v>
      </c>
      <c r="IX101" s="649" t="e">
        <f t="shared" si="196"/>
        <v>#REF!</v>
      </c>
      <c r="IY101" s="650" t="e">
        <f t="shared" si="329"/>
        <v>#REF!</v>
      </c>
      <c r="IZ101" s="651">
        <v>3</v>
      </c>
      <c r="JA101" s="652">
        <v>2</v>
      </c>
      <c r="JB101" s="650" t="e">
        <f t="shared" si="330"/>
        <v>#REF!</v>
      </c>
      <c r="JC101" s="651">
        <f t="shared" si="338"/>
        <v>3</v>
      </c>
      <c r="JD101" s="652">
        <f t="shared" si="338"/>
        <v>2</v>
      </c>
      <c r="JE101" s="653" t="e">
        <f t="shared" si="331"/>
        <v>#REF!</v>
      </c>
      <c r="JF101" s="654">
        <v>3</v>
      </c>
      <c r="JG101" s="652">
        <v>2</v>
      </c>
      <c r="JH101" s="653"/>
      <c r="JI101" s="654"/>
      <c r="JJ101" s="655"/>
      <c r="JK101" s="418"/>
      <c r="JL101" s="419"/>
      <c r="JM101" s="420"/>
      <c r="JN101" s="662">
        <v>1</v>
      </c>
      <c r="JO101" s="662">
        <v>1.4</v>
      </c>
      <c r="JP101" s="662">
        <v>1</v>
      </c>
      <c r="JQ101" s="662">
        <v>1</v>
      </c>
      <c r="JR101" s="663">
        <v>1</v>
      </c>
      <c r="JS101" s="658" t="e">
        <f t="shared" si="201"/>
        <v>#REF!</v>
      </c>
    </row>
    <row r="102" spans="25:279" ht="20.100000000000001" hidden="1" customHeight="1">
      <c r="Y102" s="380" t="e">
        <f>N!IK77</f>
        <v>#REF!</v>
      </c>
      <c r="Z102" s="377" t="s">
        <v>59</v>
      </c>
      <c r="AA102" s="244">
        <f>IF(AA$32="",IF(AA$31="",(SUMIF(S!$HC$15:$HL$15,'Ciclo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Semaforico'!AA$30,O!$HC77:$HL77))*AA$31),(SUMIF(S!$HC$15:$HL$15,'Ciclo Semaforico'!AA$32,S!$HC77:$HL77)+SUMIF(N!$HC$15:$HL$15,'Ciclo Semaforico'!AA$32,N!$HC77:$HL77)+SUMIF(E!$HC$15:$HL$15,'Ciclo Semaforico'!AA$32,E!$HC77:$HL77)+SUMIF(O!$HC$15:$HL$15,'Ciclo Semaforico'!AA$32,O!$HC77:$HL77))-IF(AA$31="",(SUMIF(S!$HC$15:$HL$15,'Ciclo Semaforico'!AA$30,S!$HC77:$HL77)+SUMIF(N!$HC$15:$HL$15,'Ciclo Semaforico'!AA$30,N!$HC77:$HL77)+SUMIF(E!$HC$15:$HL$15,'Ciclo Semaforico'!AA$30,E!$HC77:$HL77)+SUMIF(O!$HC$15:$HL$15,'Ciclo Semaforico'!AA$30,O!$HC77:$HL77)),(SUMIF(S!$HC$15:$HL$15,'Ciclo Semaforico'!AA$30,S!$HC77:$HL77)+SUMIF(N!$HC$15:$HL$15,'Ciclo Semaforico'!AA$30,N!$HC77:$HL77)+SUMIF(E!$HC$15:$HL$15,'Ciclo Semaforico'!AA$30,E!$HC77:$HL77)+SUMIF(O!$HC$15:$HL$15,'Ciclo Semaforico'!AA$30,O!$HC77:$HL77))*AA$31))</f>
        <v>0</v>
      </c>
      <c r="AB102" s="245">
        <f>IF(AB$32="",IF(AB$31="",(SUMIF(S!$HC$15:$HL$15,'Ciclo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Semaforico'!AB$30,O!$HC77:$HL77))*AB$31),(SUMIF(S!$HC$15:$HL$15,'Ciclo Semaforico'!AB$32,S!$HC77:$HL77)+SUMIF(N!$HC$15:$HL$15,'Ciclo Semaforico'!AB$32,N!$HC77:$HL77)+SUMIF(E!$HC$15:$HL$15,'Ciclo Semaforico'!AB$32,E!$HC77:$HL77)+SUMIF(O!$HC$15:$HL$15,'Ciclo Semaforico'!AB$32,O!$HC77:$HL77))-IF(AB$31="",(SUMIF(S!$HC$15:$HL$15,'Ciclo Semaforico'!AB$30,S!$HC77:$HL77)+SUMIF(N!$HC$15:$HL$15,'Ciclo Semaforico'!AB$30,N!$HC77:$HL77)+SUMIF(E!$HC$15:$HL$15,'Ciclo Semaforico'!AB$30,E!$HC77:$HL77)+SUMIF(O!$HC$15:$HL$15,'Ciclo Semaforico'!AB$30,O!$HC77:$HL77)),(SUMIF(S!$HC$15:$HL$15,'Ciclo Semaforico'!AB$30,S!$HC77:$HL77)+SUMIF(N!$HC$15:$HL$15,'Ciclo Semaforico'!AB$30,N!$HC77:$HL77)+SUMIF(E!$HC$15:$HL$15,'Ciclo Semaforico'!AB$30,E!$HC77:$HL77)+SUMIF(O!$HC$15:$HL$15,'Ciclo Semaforico'!AB$30,O!$HC77:$HL77))*AB$31))</f>
        <v>0</v>
      </c>
      <c r="AC102" s="245">
        <f>IF(AC$32="",IF(AC$31="",(SUMIF(S!$HC$15:$HL$15,'Ciclo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Semaforico'!AC$30,O!$HC77:$HL77))*AC$31),(SUMIF(S!$HC$15:$HL$15,'Ciclo Semaforico'!AC$32,S!$HC77:$HL77)+SUMIF(N!$HC$15:$HL$15,'Ciclo Semaforico'!AC$32,N!$HC77:$HL77)+SUMIF(E!$HC$15:$HL$15,'Ciclo Semaforico'!AC$32,E!$HC77:$HL77)+SUMIF(O!$HC$15:$HL$15,'Ciclo Semaforico'!AC$32,O!$HC77:$HL77))-IF(AC$31="",(SUMIF(S!$HC$15:$HL$15,'Ciclo Semaforico'!AC$30,S!$HC77:$HL77)+SUMIF(N!$HC$15:$HL$15,'Ciclo Semaforico'!AC$30,N!$HC77:$HL77)+SUMIF(E!$HC$15:$HL$15,'Ciclo Semaforico'!AC$30,E!$HC77:$HL77)+SUMIF(O!$HC$15:$HL$15,'Ciclo Semaforico'!AC$30,O!$HC77:$HL77)),(SUMIF(S!$HC$15:$HL$15,'Ciclo Semaforico'!AC$30,S!$HC77:$HL77)+SUMIF(N!$HC$15:$HL$15,'Ciclo Semaforico'!AC$30,N!$HC77:$HL77)+SUMIF(E!$HC$15:$HL$15,'Ciclo Semaforico'!AC$30,E!$HC77:$HL77)+SUMIF(O!$HC$15:$HL$15,'Ciclo Semaforico'!AC$30,O!$HC77:$HL77))*AC$31))</f>
        <v>0</v>
      </c>
      <c r="AD102" s="245">
        <f>IF(AD$32="",IF(AD$31="",(SUMIF(S!$HC$15:$HL$15,'Ciclo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Semaforico'!AD$30,O!$HC77:$HL77))*AD$31),(SUMIF(S!$HC$15:$HL$15,'Ciclo Semaforico'!AD$32,S!$HC77:$HL77)+SUMIF(N!$HC$15:$HL$15,'Ciclo Semaforico'!AD$32,N!$HC77:$HL77)+SUMIF(E!$HC$15:$HL$15,'Ciclo Semaforico'!AD$32,E!$HC77:$HL77)+SUMIF(O!$HC$15:$HL$15,'Ciclo Semaforico'!AD$32,O!$HC77:$HL77))-IF(AD$31="",(SUMIF(S!$HC$15:$HL$15,'Ciclo Semaforico'!AD$30,S!$HC77:$HL77)+SUMIF(N!$HC$15:$HL$15,'Ciclo Semaforico'!AD$30,N!$HC77:$HL77)+SUMIF(E!$HC$15:$HL$15,'Ciclo Semaforico'!AD$30,E!$HC77:$HL77)+SUMIF(O!$HC$15:$HL$15,'Ciclo Semaforico'!AD$30,O!$HC77:$HL77)),(SUMIF(S!$HC$15:$HL$15,'Ciclo Semaforico'!AD$30,S!$HC77:$HL77)+SUMIF(N!$HC$15:$HL$15,'Ciclo Semaforico'!AD$30,N!$HC77:$HL77)+SUMIF(E!$HC$15:$HL$15,'Ciclo Semaforico'!AD$30,E!$HC77:$HL77)+SUMIF(O!$HC$15:$HL$15,'Ciclo Semaforico'!AD$30,O!$HC77:$HL77))*AD$31))</f>
        <v>0</v>
      </c>
      <c r="AE102" s="245" t="e">
        <f>IF(AE$32="",IF(AE$31="",(SUMIF(S!$HC$15:$HL$15,'Ciclo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Semaforico'!AE$30,O!$HC77:$HL77))*AE$31),(SUMIF(S!$HC$15:$HL$15,'Ciclo Semaforico'!AE$32,S!$HC77:$HL77)+SUMIF(N!$HC$15:$HL$15,'Ciclo Semaforico'!AE$32,N!$HC77:$HL77)+SUMIF(E!$HC$15:$HL$15,'Ciclo Semaforico'!AE$32,E!$HC77:$HL77)+SUMIF(O!$HC$15:$HL$15,'Ciclo Semaforico'!AE$32,O!$HC77:$HL77))-IF(AE$31="",(SUMIF(S!$HC$15:$HL$15,'Ciclo Semaforico'!AE$30,S!$HC77:$HL77)+SUMIF(N!$HC$15:$HL$15,'Ciclo Semaforico'!AE$30,N!$HC77:$HL77)+SUMIF(E!$HC$15:$HL$15,'Ciclo Semaforico'!AE$30,E!$HC77:$HL77)+SUMIF(O!$HC$15:$HL$15,'Ciclo Semaforico'!AE$30,O!$HC77:$HL77)),(SUMIF(S!$HC$15:$HL$15,'Ciclo Semaforico'!AE$30,S!$HC77:$HL77)+SUMIF(N!$HC$15:$HL$15,'Ciclo Semaforico'!AE$30,N!$HC77:$HL77)+SUMIF(E!$HC$15:$HL$15,'Ciclo Semaforico'!AE$30,E!$HC77:$HL77)+SUMIF(O!$HC$15:$HL$15,'Ciclo Semaforico'!AE$30,O!$HC77:$HL77))*AE$31))</f>
        <v>#REF!</v>
      </c>
      <c r="AF102" s="245">
        <f>IF(AF$32="",IF(AF$31="",(SUMIF(S!$HC$15:$HL$15,'Ciclo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Semaforico'!AF$30,O!$HC77:$HL77))*AF$31),(SUMIF(S!$HC$15:$HL$15,'Ciclo Semaforico'!AF$32,S!$HC77:$HL77)+SUMIF(N!$HC$15:$HL$15,'Ciclo Semaforico'!AF$32,N!$HC77:$HL77)+SUMIF(E!$HC$15:$HL$15,'Ciclo Semaforico'!AF$32,E!$HC77:$HL77)+SUMIF(O!$HC$15:$HL$15,'Ciclo Semaforico'!AF$32,O!$HC77:$HL77))-IF(AF$31="",(SUMIF(S!$HC$15:$HL$15,'Ciclo Semaforico'!AF$30,S!$HC77:$HL77)+SUMIF(N!$HC$15:$HL$15,'Ciclo Semaforico'!AF$30,N!$HC77:$HL77)+SUMIF(E!$HC$15:$HL$15,'Ciclo Semaforico'!AF$30,E!$HC77:$HL77)+SUMIF(O!$HC$15:$HL$15,'Ciclo Semaforico'!AF$30,O!$HC77:$HL77)),(SUMIF(S!$HC$15:$HL$15,'Ciclo Semaforico'!AF$30,S!$HC77:$HL77)+SUMIF(N!$HC$15:$HL$15,'Ciclo Semaforico'!AF$30,N!$HC77:$HL77)+SUMIF(E!$HC$15:$HL$15,'Ciclo Semaforico'!AF$30,E!$HC77:$HL77)+SUMIF(O!$HC$15:$HL$15,'Ciclo Semaforico'!AF$30,O!$HC77:$HL77))*AF$31))</f>
        <v>0</v>
      </c>
      <c r="AG102" s="245">
        <f>IF(AG$32="",IF(AG$31="",(SUMIF(S!$HC$15:$HL$15,'Ciclo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Semaforico'!AG$30,O!$HC77:$HL77))*AG$31),(SUMIF(S!$HC$15:$HL$15,'Ciclo Semaforico'!AG$32,S!$HC77:$HL77)+SUMIF(N!$HC$15:$HL$15,'Ciclo Semaforico'!AG$32,N!$HC77:$HL77)+SUMIF(E!$HC$15:$HL$15,'Ciclo Semaforico'!AG$32,E!$HC77:$HL77)+SUMIF(O!$HC$15:$HL$15,'Ciclo Semaforico'!AG$32,O!$HC77:$HL77))-IF(AG$31="",(SUMIF(S!$HC$15:$HL$15,'Ciclo Semaforico'!AG$30,S!$HC77:$HL77)+SUMIF(N!$HC$15:$HL$15,'Ciclo Semaforico'!AG$30,N!$HC77:$HL77)+SUMIF(E!$HC$15:$HL$15,'Ciclo Semaforico'!AG$30,E!$HC77:$HL77)+SUMIF(O!$HC$15:$HL$15,'Ciclo Semaforico'!AG$30,O!$HC77:$HL77)),(SUMIF(S!$HC$15:$HL$15,'Ciclo Semaforico'!AG$30,S!$HC77:$HL77)+SUMIF(N!$HC$15:$HL$15,'Ciclo Semaforico'!AG$30,N!$HC77:$HL77)+SUMIF(E!$HC$15:$HL$15,'Ciclo Semaforico'!AG$30,E!$HC77:$HL77)+SUMIF(O!$HC$15:$HL$15,'Ciclo Semaforico'!AG$30,O!$HC77:$HL77))*AG$31))</f>
        <v>0</v>
      </c>
      <c r="AH102" s="245">
        <f>IF(AH$32="",IF(AH$31="",(SUMIF(S!$HC$15:$HL$15,'Ciclo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Semaforico'!AH$30,O!$HC77:$HL77))*AH$31),(SUMIF(S!$HC$15:$HL$15,'Ciclo Semaforico'!AH$32,S!$HC77:$HL77)+SUMIF(N!$HC$15:$HL$15,'Ciclo Semaforico'!AH$32,N!$HC77:$HL77)+SUMIF(E!$HC$15:$HL$15,'Ciclo Semaforico'!AH$32,E!$HC77:$HL77)+SUMIF(O!$HC$15:$HL$15,'Ciclo Semaforico'!AH$32,O!$HC77:$HL77))-IF(AH$31="",(SUMIF(S!$HC$15:$HL$15,'Ciclo Semaforico'!AH$30,S!$HC77:$HL77)+SUMIF(N!$HC$15:$HL$15,'Ciclo Semaforico'!AH$30,N!$HC77:$HL77)+SUMIF(E!$HC$15:$HL$15,'Ciclo Semaforico'!AH$30,E!$HC77:$HL77)+SUMIF(O!$HC$15:$HL$15,'Ciclo Semaforico'!AH$30,O!$HC77:$HL77)),(SUMIF(S!$HC$15:$HL$15,'Ciclo Semaforico'!AH$30,S!$HC77:$HL77)+SUMIF(N!$HC$15:$HL$15,'Ciclo Semaforico'!AH$30,N!$HC77:$HL77)+SUMIF(E!$HC$15:$HL$15,'Ciclo Semaforico'!AH$30,E!$HC77:$HL77)+SUMIF(O!$HC$15:$HL$15,'Ciclo Semaforico'!AH$30,O!$HC77:$HL77))*AH$31))</f>
        <v>0</v>
      </c>
      <c r="AI102" s="245">
        <f>IF(AI$32="",IF(AI$31="",(SUMIF(S!$HC$15:$HL$15,'Ciclo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Semaforico'!AI$30,O!$HC77:$HL77))*AI$31),(SUMIF(S!$HC$15:$HL$15,'Ciclo Semaforico'!AI$32,S!$HC77:$HL77)+SUMIF(N!$HC$15:$HL$15,'Ciclo Semaforico'!AI$32,N!$HC77:$HL77)+SUMIF(E!$HC$15:$HL$15,'Ciclo Semaforico'!AI$32,E!$HC77:$HL77)+SUMIF(O!$HC$15:$HL$15,'Ciclo Semaforico'!AI$32,O!$HC77:$HL77))-IF(AI$31="",(SUMIF(S!$HC$15:$HL$15,'Ciclo Semaforico'!AI$30,S!$HC77:$HL77)+SUMIF(N!$HC$15:$HL$15,'Ciclo Semaforico'!AI$30,N!$HC77:$HL77)+SUMIF(E!$HC$15:$HL$15,'Ciclo Semaforico'!AI$30,E!$HC77:$HL77)+SUMIF(O!$HC$15:$HL$15,'Ciclo Semaforico'!AI$30,O!$HC77:$HL77)),(SUMIF(S!$HC$15:$HL$15,'Ciclo Semaforico'!AI$30,S!$HC77:$HL77)+SUMIF(N!$HC$15:$HL$15,'Ciclo Semaforico'!AI$30,N!$HC77:$HL77)+SUMIF(E!$HC$15:$HL$15,'Ciclo Semaforico'!AI$30,E!$HC77:$HL77)+SUMIF(O!$HC$15:$HL$15,'Ciclo Semaforico'!AI$30,O!$HC77:$HL77))*AI$31))</f>
        <v>0</v>
      </c>
      <c r="AJ102" s="245">
        <f>IF(AJ$32="",IF(AJ$31="",(SUMIF(S!$HC$15:$HL$15,'Ciclo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Semaforico'!AJ$30,O!$HC77:$HL77))*AJ$31),(SUMIF(S!$HC$15:$HL$15,'Ciclo Semaforico'!AJ$32,S!$HC77:$HL77)+SUMIF(N!$HC$15:$HL$15,'Ciclo Semaforico'!AJ$32,N!$HC77:$HL77)+SUMIF(E!$HC$15:$HL$15,'Ciclo Semaforico'!AJ$32,E!$HC77:$HL77)+SUMIF(O!$HC$15:$HL$15,'Ciclo Semaforico'!AJ$32,O!$HC77:$HL77))-IF(AJ$31="",(SUMIF(S!$HC$15:$HL$15,'Ciclo Semaforico'!AJ$30,S!$HC77:$HL77)+SUMIF(N!$HC$15:$HL$15,'Ciclo Semaforico'!AJ$30,N!$HC77:$HL77)+SUMIF(E!$HC$15:$HL$15,'Ciclo Semaforico'!AJ$30,E!$HC77:$HL77)+SUMIF(O!$HC$15:$HL$15,'Ciclo Semaforico'!AJ$30,O!$HC77:$HL77)),(SUMIF(S!$HC$15:$HL$15,'Ciclo Semaforico'!AJ$30,S!$HC77:$HL77)+SUMIF(N!$HC$15:$HL$15,'Ciclo Semaforico'!AJ$30,N!$HC77:$HL77)+SUMIF(E!$HC$15:$HL$15,'Ciclo Semaforico'!AJ$30,E!$HC77:$HL77)+SUMIF(O!$HC$15:$HL$15,'Ciclo Semaforico'!AJ$30,O!$HC77:$HL77))*AJ$31))</f>
        <v>0</v>
      </c>
      <c r="AK102" s="245">
        <f>IF(AK$32="",IF(AK$31="",(SUMIF(S!$HC$15:$HL$15,'Ciclo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Semaforico'!AK$30,O!$HC77:$HL77))*AK$31),(SUMIF(S!$HC$15:$HL$15,'Ciclo Semaforico'!AK$32,S!$HC77:$HL77)+SUMIF(N!$HC$15:$HL$15,'Ciclo Semaforico'!AK$32,N!$HC77:$HL77)+SUMIF(E!$HC$15:$HL$15,'Ciclo Semaforico'!AK$32,E!$HC77:$HL77)+SUMIF(O!$HC$15:$HL$15,'Ciclo Semaforico'!AK$32,O!$HC77:$HL77))-IF(AK$31="",(SUMIF(S!$HC$15:$HL$15,'Ciclo Semaforico'!AK$30,S!$HC77:$HL77)+SUMIF(N!$HC$15:$HL$15,'Ciclo Semaforico'!AK$30,N!$HC77:$HL77)+SUMIF(E!$HC$15:$HL$15,'Ciclo Semaforico'!AK$30,E!$HC77:$HL77)+SUMIF(O!$HC$15:$HL$15,'Ciclo Semaforico'!AK$30,O!$HC77:$HL77)),(SUMIF(S!$HC$15:$HL$15,'Ciclo Semaforico'!AK$30,S!$HC77:$HL77)+SUMIF(N!$HC$15:$HL$15,'Ciclo Semaforico'!AK$30,N!$HC77:$HL77)+SUMIF(E!$HC$15:$HL$15,'Ciclo Semaforico'!AK$30,E!$HC77:$HL77)+SUMIF(O!$HC$15:$HL$15,'Ciclo Semaforico'!AK$30,O!$HC77:$HL77))*AK$31))</f>
        <v>0</v>
      </c>
      <c r="AL102" s="246">
        <f>IF(AL$32="",IF(AL$31="",(SUMIF(S!$HC$15:$HL$15,'Ciclo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Semaforico'!AL$30,O!$HC77:$HL77))*AL$31),(SUMIF(S!$HC$15:$HL$15,'Ciclo Semaforico'!AL$32,S!$HC77:$HL77)+SUMIF(N!$HC$15:$HL$15,'Ciclo Semaforico'!AL$32,N!$HC77:$HL77)+SUMIF(E!$HC$15:$HL$15,'Ciclo Semaforico'!AL$32,E!$HC77:$HL77)+SUMIF(O!$HC$15:$HL$15,'Ciclo Semaforico'!AL$32,O!$HC77:$HL77))-IF(AL$31="",(SUMIF(S!$HC$15:$HL$15,'Ciclo Semaforico'!AL$30,S!$HC77:$HL77)+SUMIF(N!$HC$15:$HL$15,'Ciclo Semaforico'!AL$30,N!$HC77:$HL77)+SUMIF(E!$HC$15:$HL$15,'Ciclo Semaforico'!AL$30,E!$HC77:$HL77)+SUMIF(O!$HC$15:$HL$15,'Ciclo Semaforico'!AL$30,O!$HC77:$HL77)),(SUMIF(S!$HC$15:$HL$15,'Ciclo Semaforico'!AL$30,S!$HC77:$HL77)+SUMIF(N!$HC$15:$HL$15,'Ciclo Semaforico'!AL$30,N!$HC77:$HL77)+SUMIF(E!$HC$15:$HL$15,'Ciclo Semaforico'!AL$30,E!$HC77:$HL77)+SUMIF(O!$HC$15:$HL$15,'Ciclo Semaforico'!AL$30,O!$HC77:$HL77))*AL$31))</f>
        <v>0</v>
      </c>
      <c r="AM102" s="244">
        <f>IF(AM$32="",IF(AM$31="",(SUMIF(S!$HC$15:$HL$15,'Ciclo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Semaforico'!AM$30,O!$HC77:$HL77))*AM$31),(SUMIF(S!$HC$15:$HL$15,'Ciclo Semaforico'!AM$32,S!$HC77:$HL77)+SUMIF(N!$HC$15:$HL$15,'Ciclo Semaforico'!AM$32,N!$HC77:$HL77)+SUMIF(E!$HC$15:$HL$15,'Ciclo Semaforico'!AM$32,E!$HC77:$HL77)+SUMIF(O!$HC$15:$HL$15,'Ciclo Semaforico'!AM$32,O!$HC77:$HL77))-IF(AM$31="",(SUMIF(S!$HC$15:$HL$15,'Ciclo Semaforico'!AM$30,S!$HC77:$HL77)+SUMIF(N!$HC$15:$HL$15,'Ciclo Semaforico'!AM$30,N!$HC77:$HL77)+SUMIF(E!$HC$15:$HL$15,'Ciclo Semaforico'!AM$30,E!$HC77:$HL77)+SUMIF(O!$HC$15:$HL$15,'Ciclo Semaforico'!AM$30,O!$HC77:$HL77)),(SUMIF(S!$HC$15:$HL$15,'Ciclo Semaforico'!AM$30,S!$HC77:$HL77)+SUMIF(N!$HC$15:$HL$15,'Ciclo Semaforico'!AM$30,N!$HC77:$HL77)+SUMIF(E!$HC$15:$HL$15,'Ciclo Semaforico'!AM$30,E!$HC77:$HL77)+SUMIF(O!$HC$15:$HL$15,'Ciclo Semaforico'!AM$30,O!$HC77:$HL77))*AM$31))</f>
        <v>0</v>
      </c>
      <c r="AN102" s="245">
        <f>IF(AN$32="",IF(AN$31="",(SUMIF(S!$HC$15:$HL$15,'Ciclo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Semaforico'!AN$30,O!$HC77:$HL77))*AN$31),(SUMIF(S!$HC$15:$HL$15,'Ciclo Semaforico'!AN$32,S!$HC77:$HL77)+SUMIF(N!$HC$15:$HL$15,'Ciclo Semaforico'!AN$32,N!$HC77:$HL77)+SUMIF(E!$HC$15:$HL$15,'Ciclo Semaforico'!AN$32,E!$HC77:$HL77)+SUMIF(O!$HC$15:$HL$15,'Ciclo Semaforico'!AN$32,O!$HC77:$HL77))-IF(AN$31="",(SUMIF(S!$HC$15:$HL$15,'Ciclo Semaforico'!AN$30,S!$HC77:$HL77)+SUMIF(N!$HC$15:$HL$15,'Ciclo Semaforico'!AN$30,N!$HC77:$HL77)+SUMIF(E!$HC$15:$HL$15,'Ciclo Semaforico'!AN$30,E!$HC77:$HL77)+SUMIF(O!$HC$15:$HL$15,'Ciclo Semaforico'!AN$30,O!$HC77:$HL77)),(SUMIF(S!$HC$15:$HL$15,'Ciclo Semaforico'!AN$30,S!$HC77:$HL77)+SUMIF(N!$HC$15:$HL$15,'Ciclo Semaforico'!AN$30,N!$HC77:$HL77)+SUMIF(E!$HC$15:$HL$15,'Ciclo Semaforico'!AN$30,E!$HC77:$HL77)+SUMIF(O!$HC$15:$HL$15,'Ciclo Semaforico'!AN$30,O!$HC77:$HL77))*AN$31))</f>
        <v>0</v>
      </c>
      <c r="AO102" s="245">
        <f>IF(AO$32="",IF(AO$31="",(SUMIF(S!$HC$15:$HL$15,'Ciclo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Semaforico'!AO$30,O!$HC77:$HL77))*AO$31),(SUMIF(S!$HC$15:$HL$15,'Ciclo Semaforico'!AO$32,S!$HC77:$HL77)+SUMIF(N!$HC$15:$HL$15,'Ciclo Semaforico'!AO$32,N!$HC77:$HL77)+SUMIF(E!$HC$15:$HL$15,'Ciclo Semaforico'!AO$32,E!$HC77:$HL77)+SUMIF(O!$HC$15:$HL$15,'Ciclo Semaforico'!AO$32,O!$HC77:$HL77))-IF(AO$31="",(SUMIF(S!$HC$15:$HL$15,'Ciclo Semaforico'!AO$30,S!$HC77:$HL77)+SUMIF(N!$HC$15:$HL$15,'Ciclo Semaforico'!AO$30,N!$HC77:$HL77)+SUMIF(E!$HC$15:$HL$15,'Ciclo Semaforico'!AO$30,E!$HC77:$HL77)+SUMIF(O!$HC$15:$HL$15,'Ciclo Semaforico'!AO$30,O!$HC77:$HL77)),(SUMIF(S!$HC$15:$HL$15,'Ciclo Semaforico'!AO$30,S!$HC77:$HL77)+SUMIF(N!$HC$15:$HL$15,'Ciclo Semaforico'!AO$30,N!$HC77:$HL77)+SUMIF(E!$HC$15:$HL$15,'Ciclo Semaforico'!AO$30,E!$HC77:$HL77)+SUMIF(O!$HC$15:$HL$15,'Ciclo Semaforico'!AO$30,O!$HC77:$HL77))*AO$31))</f>
        <v>0</v>
      </c>
      <c r="AP102" s="245">
        <f>IF(AP$32="",IF(AP$31="",(SUMIF(S!$HC$15:$HL$15,'Ciclo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Semaforico'!AP$30,O!$HC77:$HL77))*AP$31),(SUMIF(S!$HC$15:$HL$15,'Ciclo Semaforico'!AP$32,S!$HC77:$HL77)+SUMIF(N!$HC$15:$HL$15,'Ciclo Semaforico'!AP$32,N!$HC77:$HL77)+SUMIF(E!$HC$15:$HL$15,'Ciclo Semaforico'!AP$32,E!$HC77:$HL77)+SUMIF(O!$HC$15:$HL$15,'Ciclo Semaforico'!AP$32,O!$HC77:$HL77))-IF(AP$31="",(SUMIF(S!$HC$15:$HL$15,'Ciclo Semaforico'!AP$30,S!$HC77:$HL77)+SUMIF(N!$HC$15:$HL$15,'Ciclo Semaforico'!AP$30,N!$HC77:$HL77)+SUMIF(E!$HC$15:$HL$15,'Ciclo Semaforico'!AP$30,E!$HC77:$HL77)+SUMIF(O!$HC$15:$HL$15,'Ciclo Semaforico'!AP$30,O!$HC77:$HL77)),(SUMIF(S!$HC$15:$HL$15,'Ciclo Semaforico'!AP$30,S!$HC77:$HL77)+SUMIF(N!$HC$15:$HL$15,'Ciclo Semaforico'!AP$30,N!$HC77:$HL77)+SUMIF(E!$HC$15:$HL$15,'Ciclo Semaforico'!AP$30,E!$HC77:$HL77)+SUMIF(O!$HC$15:$HL$15,'Ciclo Semaforico'!AP$30,O!$HC77:$HL77))*AP$31))</f>
        <v>0</v>
      </c>
      <c r="AQ102" s="245">
        <f>IF(AQ$32="",IF(AQ$31="",(SUMIF(S!$HC$15:$HL$15,'Ciclo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Semaforico'!AQ$30,O!$HC77:$HL77))*AQ$31),(SUMIF(S!$HC$15:$HL$15,'Ciclo Semaforico'!AQ$32,S!$HC77:$HL77)+SUMIF(N!$HC$15:$HL$15,'Ciclo Semaforico'!AQ$32,N!$HC77:$HL77)+SUMIF(E!$HC$15:$HL$15,'Ciclo Semaforico'!AQ$32,E!$HC77:$HL77)+SUMIF(O!$HC$15:$HL$15,'Ciclo Semaforico'!AQ$32,O!$HC77:$HL77))-IF(AQ$31="",(SUMIF(S!$HC$15:$HL$15,'Ciclo Semaforico'!AQ$30,S!$HC77:$HL77)+SUMIF(N!$HC$15:$HL$15,'Ciclo Semaforico'!AQ$30,N!$HC77:$HL77)+SUMIF(E!$HC$15:$HL$15,'Ciclo Semaforico'!AQ$30,E!$HC77:$HL77)+SUMIF(O!$HC$15:$HL$15,'Ciclo Semaforico'!AQ$30,O!$HC77:$HL77)),(SUMIF(S!$HC$15:$HL$15,'Ciclo Semaforico'!AQ$30,S!$HC77:$HL77)+SUMIF(N!$HC$15:$HL$15,'Ciclo Semaforico'!AQ$30,N!$HC77:$HL77)+SUMIF(E!$HC$15:$HL$15,'Ciclo Semaforico'!AQ$30,E!$HC77:$HL77)+SUMIF(O!$HC$15:$HL$15,'Ciclo Semaforico'!AQ$30,O!$HC77:$HL77))*AQ$31))</f>
        <v>0</v>
      </c>
      <c r="AR102" s="245">
        <f>IF(AR$32="",IF(AR$31="",(SUMIF(S!$HC$15:$HL$15,'Ciclo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Semaforico'!AR$30,O!$HC77:$HL77))*AR$31),(SUMIF(S!$HC$15:$HL$15,'Ciclo Semaforico'!AR$32,S!$HC77:$HL77)+SUMIF(N!$HC$15:$HL$15,'Ciclo Semaforico'!AR$32,N!$HC77:$HL77)+SUMIF(E!$HC$15:$HL$15,'Ciclo Semaforico'!AR$32,E!$HC77:$HL77)+SUMIF(O!$HC$15:$HL$15,'Ciclo Semaforico'!AR$32,O!$HC77:$HL77))-IF(AR$31="",(SUMIF(S!$HC$15:$HL$15,'Ciclo Semaforico'!AR$30,S!$HC77:$HL77)+SUMIF(N!$HC$15:$HL$15,'Ciclo Semaforico'!AR$30,N!$HC77:$HL77)+SUMIF(E!$HC$15:$HL$15,'Ciclo Semaforico'!AR$30,E!$HC77:$HL77)+SUMIF(O!$HC$15:$HL$15,'Ciclo Semaforico'!AR$30,O!$HC77:$HL77)),(SUMIF(S!$HC$15:$HL$15,'Ciclo Semaforico'!AR$30,S!$HC77:$HL77)+SUMIF(N!$HC$15:$HL$15,'Ciclo Semaforico'!AR$30,N!$HC77:$HL77)+SUMIF(E!$HC$15:$HL$15,'Ciclo Semaforico'!AR$30,E!$HC77:$HL77)+SUMIF(O!$HC$15:$HL$15,'Ciclo Semaforico'!AR$30,O!$HC77:$HL77))*AR$31))</f>
        <v>0</v>
      </c>
      <c r="AS102" s="245">
        <f>IF(AS$32="",IF(AS$31="",(SUMIF(S!$HC$15:$HL$15,'Ciclo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Semaforico'!AS$30,O!$HC77:$HL77))*AS$31),(SUMIF(S!$HC$15:$HL$15,'Ciclo Semaforico'!AS$32,S!$HC77:$HL77)+SUMIF(N!$HC$15:$HL$15,'Ciclo Semaforico'!AS$32,N!$HC77:$HL77)+SUMIF(E!$HC$15:$HL$15,'Ciclo Semaforico'!AS$32,E!$HC77:$HL77)+SUMIF(O!$HC$15:$HL$15,'Ciclo Semaforico'!AS$32,O!$HC77:$HL77))-IF(AS$31="",(SUMIF(S!$HC$15:$HL$15,'Ciclo Semaforico'!AS$30,S!$HC77:$HL77)+SUMIF(N!$HC$15:$HL$15,'Ciclo Semaforico'!AS$30,N!$HC77:$HL77)+SUMIF(E!$HC$15:$HL$15,'Ciclo Semaforico'!AS$30,E!$HC77:$HL77)+SUMIF(O!$HC$15:$HL$15,'Ciclo Semaforico'!AS$30,O!$HC77:$HL77)),(SUMIF(S!$HC$15:$HL$15,'Ciclo Semaforico'!AS$30,S!$HC77:$HL77)+SUMIF(N!$HC$15:$HL$15,'Ciclo Semaforico'!AS$30,N!$HC77:$HL77)+SUMIF(E!$HC$15:$HL$15,'Ciclo Semaforico'!AS$30,E!$HC77:$HL77)+SUMIF(O!$HC$15:$HL$15,'Ciclo Semaforico'!AS$30,O!$HC77:$HL77))*AS$31))</f>
        <v>0</v>
      </c>
      <c r="AT102" s="245">
        <f>IF(AT$32="",IF(AT$31="",(SUMIF(S!$HC$15:$HL$15,'Ciclo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Semaforico'!AT$30,O!$HC77:$HL77))*AT$31),(SUMIF(S!$HC$15:$HL$15,'Ciclo Semaforico'!AT$32,S!$HC77:$HL77)+SUMIF(N!$HC$15:$HL$15,'Ciclo Semaforico'!AT$32,N!$HC77:$HL77)+SUMIF(E!$HC$15:$HL$15,'Ciclo Semaforico'!AT$32,E!$HC77:$HL77)+SUMIF(O!$HC$15:$HL$15,'Ciclo Semaforico'!AT$32,O!$HC77:$HL77))-IF(AT$31="",(SUMIF(S!$HC$15:$HL$15,'Ciclo Semaforico'!AT$30,S!$HC77:$HL77)+SUMIF(N!$HC$15:$HL$15,'Ciclo Semaforico'!AT$30,N!$HC77:$HL77)+SUMIF(E!$HC$15:$HL$15,'Ciclo Semaforico'!AT$30,E!$HC77:$HL77)+SUMIF(O!$HC$15:$HL$15,'Ciclo Semaforico'!AT$30,O!$HC77:$HL77)),(SUMIF(S!$HC$15:$HL$15,'Ciclo Semaforico'!AT$30,S!$HC77:$HL77)+SUMIF(N!$HC$15:$HL$15,'Ciclo Semaforico'!AT$30,N!$HC77:$HL77)+SUMIF(E!$HC$15:$HL$15,'Ciclo Semaforico'!AT$30,E!$HC77:$HL77)+SUMIF(O!$HC$15:$HL$15,'Ciclo Semaforico'!AT$30,O!$HC77:$HL77))*AT$31))</f>
        <v>0</v>
      </c>
      <c r="AU102" s="245">
        <f>IF(AU$32="",IF(AU$31="",(SUMIF(S!$HC$15:$HL$15,'Ciclo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Semaforico'!AU$30,O!$HC77:$HL77))*AU$31),(SUMIF(S!$HC$15:$HL$15,'Ciclo Semaforico'!AU$32,S!$HC77:$HL77)+SUMIF(N!$HC$15:$HL$15,'Ciclo Semaforico'!AU$32,N!$HC77:$HL77)+SUMIF(E!$HC$15:$HL$15,'Ciclo Semaforico'!AU$32,E!$HC77:$HL77)+SUMIF(O!$HC$15:$HL$15,'Ciclo Semaforico'!AU$32,O!$HC77:$HL77))-IF(AU$31="",(SUMIF(S!$HC$15:$HL$15,'Ciclo Semaforico'!AU$30,S!$HC77:$HL77)+SUMIF(N!$HC$15:$HL$15,'Ciclo Semaforico'!AU$30,N!$HC77:$HL77)+SUMIF(E!$HC$15:$HL$15,'Ciclo Semaforico'!AU$30,E!$HC77:$HL77)+SUMIF(O!$HC$15:$HL$15,'Ciclo Semaforico'!AU$30,O!$HC77:$HL77)),(SUMIF(S!$HC$15:$HL$15,'Ciclo Semaforico'!AU$30,S!$HC77:$HL77)+SUMIF(N!$HC$15:$HL$15,'Ciclo Semaforico'!AU$30,N!$HC77:$HL77)+SUMIF(E!$HC$15:$HL$15,'Ciclo Semaforico'!AU$30,E!$HC77:$HL77)+SUMIF(O!$HC$15:$HL$15,'Ciclo Semaforico'!AU$30,O!$HC77:$HL77))*AU$31))</f>
        <v>0</v>
      </c>
      <c r="AV102" s="245">
        <f>IF(AV$32="",IF(AV$31="",(SUMIF(S!$HC$15:$HL$15,'Ciclo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Semaforico'!AV$30,O!$HC77:$HL77))*AV$31),(SUMIF(S!$HC$15:$HL$15,'Ciclo Semaforico'!AV$32,S!$HC77:$HL77)+SUMIF(N!$HC$15:$HL$15,'Ciclo Semaforico'!AV$32,N!$HC77:$HL77)+SUMIF(E!$HC$15:$HL$15,'Ciclo Semaforico'!AV$32,E!$HC77:$HL77)+SUMIF(O!$HC$15:$HL$15,'Ciclo Semaforico'!AV$32,O!$HC77:$HL77))-IF(AV$31="",(SUMIF(S!$HC$15:$HL$15,'Ciclo Semaforico'!AV$30,S!$HC77:$HL77)+SUMIF(N!$HC$15:$HL$15,'Ciclo Semaforico'!AV$30,N!$HC77:$HL77)+SUMIF(E!$HC$15:$HL$15,'Ciclo Semaforico'!AV$30,E!$HC77:$HL77)+SUMIF(O!$HC$15:$HL$15,'Ciclo Semaforico'!AV$30,O!$HC77:$HL77)),(SUMIF(S!$HC$15:$HL$15,'Ciclo Semaforico'!AV$30,S!$HC77:$HL77)+SUMIF(N!$HC$15:$HL$15,'Ciclo Semaforico'!AV$30,N!$HC77:$HL77)+SUMIF(E!$HC$15:$HL$15,'Ciclo Semaforico'!AV$30,E!$HC77:$HL77)+SUMIF(O!$HC$15:$HL$15,'Ciclo Semaforico'!AV$30,O!$HC77:$HL77))*AV$31))</f>
        <v>0</v>
      </c>
      <c r="AW102" s="245">
        <f>IF(AW$32="",IF(AW$31="",(SUMIF(S!$HC$15:$HL$15,'Ciclo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Semaforico'!AW$30,O!$HC77:$HL77))*AW$31),(SUMIF(S!$HC$15:$HL$15,'Ciclo Semaforico'!AW$32,S!$HC77:$HL77)+SUMIF(N!$HC$15:$HL$15,'Ciclo Semaforico'!AW$32,N!$HC77:$HL77)+SUMIF(E!$HC$15:$HL$15,'Ciclo Semaforico'!AW$32,E!$HC77:$HL77)+SUMIF(O!$HC$15:$HL$15,'Ciclo Semaforico'!AW$32,O!$HC77:$HL77))-IF(AW$31="",(SUMIF(S!$HC$15:$HL$15,'Ciclo Semaforico'!AW$30,S!$HC77:$HL77)+SUMIF(N!$HC$15:$HL$15,'Ciclo Semaforico'!AW$30,N!$HC77:$HL77)+SUMIF(E!$HC$15:$HL$15,'Ciclo Semaforico'!AW$30,E!$HC77:$HL77)+SUMIF(O!$HC$15:$HL$15,'Ciclo Semaforico'!AW$30,O!$HC77:$HL77)),(SUMIF(S!$HC$15:$HL$15,'Ciclo Semaforico'!AW$30,S!$HC77:$HL77)+SUMIF(N!$HC$15:$HL$15,'Ciclo Semaforico'!AW$30,N!$HC77:$HL77)+SUMIF(E!$HC$15:$HL$15,'Ciclo Semaforico'!AW$30,E!$HC77:$HL77)+SUMIF(O!$HC$15:$HL$15,'Ciclo Semaforico'!AW$30,O!$HC77:$HL77))*AW$31))</f>
        <v>0</v>
      </c>
      <c r="AX102" s="246">
        <f>IF(AX$32="",IF(AX$31="",(SUMIF(S!$HC$15:$HL$15,'Ciclo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Semaforico'!AX$30,O!$HC77:$HL77))*AX$31),(SUMIF(S!$HC$15:$HL$15,'Ciclo Semaforico'!AX$32,S!$HC77:$HL77)+SUMIF(N!$HC$15:$HL$15,'Ciclo Semaforico'!AX$32,N!$HC77:$HL77)+SUMIF(E!$HC$15:$HL$15,'Ciclo Semaforico'!AX$32,E!$HC77:$HL77)+SUMIF(O!$HC$15:$HL$15,'Ciclo Semaforico'!AX$32,O!$HC77:$HL77))-IF(AX$31="",(SUMIF(S!$HC$15:$HL$15,'Ciclo Semaforico'!AX$30,S!$HC77:$HL77)+SUMIF(N!$HC$15:$HL$15,'Ciclo Semaforico'!AX$30,N!$HC77:$HL77)+SUMIF(E!$HC$15:$HL$15,'Ciclo Semaforico'!AX$30,E!$HC77:$HL77)+SUMIF(O!$HC$15:$HL$15,'Ciclo Semaforico'!AX$30,O!$HC77:$HL77)),(SUMIF(S!$HC$15:$HL$15,'Ciclo Semaforico'!AX$30,S!$HC77:$HL77)+SUMIF(N!$HC$15:$HL$15,'Ciclo Semaforico'!AX$30,N!$HC77:$HL77)+SUMIF(E!$HC$15:$HL$15,'Ciclo Semaforico'!AX$30,E!$HC77:$HL77)+SUMIF(O!$HC$15:$HL$15,'Ciclo Semaforico'!AX$30,O!$HC77:$HL77))*AX$31))</f>
        <v>0</v>
      </c>
      <c r="AY102" s="244" t="e">
        <f>IF(AY$32="",IF(AY$31="",(SUMIF(S!$HC$15:$HL$15,'Ciclo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Semaforico'!AY$30,O!$HC77:$HL77))*AY$31),(SUMIF(S!$HC$15:$HL$15,'Ciclo Semaforico'!AY$32,S!$HC77:$HL77)+SUMIF(N!$HC$15:$HL$15,'Ciclo Semaforico'!AY$32,N!$HC77:$HL77)+SUMIF(E!$HC$15:$HL$15,'Ciclo Semaforico'!AY$32,E!$HC77:$HL77)+SUMIF(O!$HC$15:$HL$15,'Ciclo Semaforico'!AY$32,O!$HC77:$HL77))-IF(AY$31="",(SUMIF(S!$HC$15:$HL$15,'Ciclo Semaforico'!AY$30,S!$HC77:$HL77)+SUMIF(N!$HC$15:$HL$15,'Ciclo Semaforico'!AY$30,N!$HC77:$HL77)+SUMIF(E!$HC$15:$HL$15,'Ciclo Semaforico'!AY$30,E!$HC77:$HL77)+SUMIF(O!$HC$15:$HL$15,'Ciclo Semaforico'!AY$30,O!$HC77:$HL77)),(SUMIF(S!$HC$15:$HL$15,'Ciclo Semaforico'!AY$30,S!$HC77:$HL77)+SUMIF(N!$HC$15:$HL$15,'Ciclo Semaforico'!AY$30,N!$HC77:$HL77)+SUMIF(E!$HC$15:$HL$15,'Ciclo Semaforico'!AY$30,E!$HC77:$HL77)+SUMIF(O!$HC$15:$HL$15,'Ciclo Semaforico'!AY$30,O!$HC77:$HL77))*AY$31))</f>
        <v>#REF!</v>
      </c>
      <c r="AZ102" s="245" t="e">
        <f>IF(AZ$32="",IF(AZ$31="",(SUMIF(S!$HC$15:$HL$15,'Ciclo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Semaforico'!AZ$30,O!$HC77:$HL77))*AZ$31),(SUMIF(S!$HC$15:$HL$15,'Ciclo Semaforico'!AZ$32,S!$HC77:$HL77)+SUMIF(N!$HC$15:$HL$15,'Ciclo Semaforico'!AZ$32,N!$HC77:$HL77)+SUMIF(E!$HC$15:$HL$15,'Ciclo Semaforico'!AZ$32,E!$HC77:$HL77)+SUMIF(O!$HC$15:$HL$15,'Ciclo Semaforico'!AZ$32,O!$HC77:$HL77))-IF(AZ$31="",(SUMIF(S!$HC$15:$HL$15,'Ciclo Semaforico'!AZ$30,S!$HC77:$HL77)+SUMIF(N!$HC$15:$HL$15,'Ciclo Semaforico'!AZ$30,N!$HC77:$HL77)+SUMIF(E!$HC$15:$HL$15,'Ciclo Semaforico'!AZ$30,E!$HC77:$HL77)+SUMIF(O!$HC$15:$HL$15,'Ciclo Semaforico'!AZ$30,O!$HC77:$HL77)),(SUMIF(S!$HC$15:$HL$15,'Ciclo Semaforico'!AZ$30,S!$HC77:$HL77)+SUMIF(N!$HC$15:$HL$15,'Ciclo Semaforico'!AZ$30,N!$HC77:$HL77)+SUMIF(E!$HC$15:$HL$15,'Ciclo Semaforico'!AZ$30,E!$HC77:$HL77)+SUMIF(O!$HC$15:$HL$15,'Ciclo Semaforico'!AZ$30,O!$HC77:$HL77))*AZ$31))</f>
        <v>#REF!</v>
      </c>
      <c r="BA102" s="245" t="e">
        <f>IF(BA$32="",IF(BA$31="",(SUMIF(S!$HC$15:$HL$15,'Ciclo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Semaforico'!BA$30,O!$HC77:$HL77))*BA$31),(SUMIF(S!$HC$15:$HL$15,'Ciclo Semaforico'!BA$32,S!$HC77:$HL77)+SUMIF(N!$HC$15:$HL$15,'Ciclo Semaforico'!BA$32,N!$HC77:$HL77)+SUMIF(E!$HC$15:$HL$15,'Ciclo Semaforico'!BA$32,E!$HC77:$HL77)+SUMIF(O!$HC$15:$HL$15,'Ciclo Semaforico'!BA$32,O!$HC77:$HL77))-IF(BA$31="",(SUMIF(S!$HC$15:$HL$15,'Ciclo Semaforico'!BA$30,S!$HC77:$HL77)+SUMIF(N!$HC$15:$HL$15,'Ciclo Semaforico'!BA$30,N!$HC77:$HL77)+SUMIF(E!$HC$15:$HL$15,'Ciclo Semaforico'!BA$30,E!$HC77:$HL77)+SUMIF(O!$HC$15:$HL$15,'Ciclo Semaforico'!BA$30,O!$HC77:$HL77)),(SUMIF(S!$HC$15:$HL$15,'Ciclo Semaforico'!BA$30,S!$HC77:$HL77)+SUMIF(N!$HC$15:$HL$15,'Ciclo Semaforico'!BA$30,N!$HC77:$HL77)+SUMIF(E!$HC$15:$HL$15,'Ciclo Semaforico'!BA$30,E!$HC77:$HL77)+SUMIF(O!$HC$15:$HL$15,'Ciclo Semaforico'!BA$30,O!$HC77:$HL77))*BA$31))</f>
        <v>#REF!</v>
      </c>
      <c r="BB102" s="245" t="e">
        <f>IF(BB$32="",IF(BB$31="",(SUMIF(S!$HC$15:$HL$15,'Ciclo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Semaforico'!BB$30,O!$HC77:$HL77))*BB$31),(SUMIF(S!$HC$15:$HL$15,'Ciclo Semaforico'!BB$32,S!$HC77:$HL77)+SUMIF(N!$HC$15:$HL$15,'Ciclo Semaforico'!BB$32,N!$HC77:$HL77)+SUMIF(E!$HC$15:$HL$15,'Ciclo Semaforico'!BB$32,E!$HC77:$HL77)+SUMIF(O!$HC$15:$HL$15,'Ciclo Semaforico'!BB$32,O!$HC77:$HL77))-IF(BB$31="",(SUMIF(S!$HC$15:$HL$15,'Ciclo Semaforico'!BB$30,S!$HC77:$HL77)+SUMIF(N!$HC$15:$HL$15,'Ciclo Semaforico'!BB$30,N!$HC77:$HL77)+SUMIF(E!$HC$15:$HL$15,'Ciclo Semaforico'!BB$30,E!$HC77:$HL77)+SUMIF(O!$HC$15:$HL$15,'Ciclo Semaforico'!BB$30,O!$HC77:$HL77)),(SUMIF(S!$HC$15:$HL$15,'Ciclo Semaforico'!BB$30,S!$HC77:$HL77)+SUMIF(N!$HC$15:$HL$15,'Ciclo Semaforico'!BB$30,N!$HC77:$HL77)+SUMIF(E!$HC$15:$HL$15,'Ciclo Semaforico'!BB$30,E!$HC77:$HL77)+SUMIF(O!$HC$15:$HL$15,'Ciclo Semaforico'!BB$30,O!$HC77:$HL77))*BB$31))</f>
        <v>#REF!</v>
      </c>
      <c r="BC102" s="245" t="e">
        <f>IF(BC$32="",IF(BC$31="",(SUMIF(S!$HC$15:$HL$15,'Ciclo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Semaforico'!BC$30,O!$HC77:$HL77))*BC$31),(SUMIF(S!$HC$15:$HL$15,'Ciclo Semaforico'!BC$32,S!$HC77:$HL77)+SUMIF(N!$HC$15:$HL$15,'Ciclo Semaforico'!BC$32,N!$HC77:$HL77)+SUMIF(E!$HC$15:$HL$15,'Ciclo Semaforico'!BC$32,E!$HC77:$HL77)+SUMIF(O!$HC$15:$HL$15,'Ciclo Semaforico'!BC$32,O!$HC77:$HL77))-IF(BC$31="",(SUMIF(S!$HC$15:$HL$15,'Ciclo Semaforico'!BC$30,S!$HC77:$HL77)+SUMIF(N!$HC$15:$HL$15,'Ciclo Semaforico'!BC$30,N!$HC77:$HL77)+SUMIF(E!$HC$15:$HL$15,'Ciclo Semaforico'!BC$30,E!$HC77:$HL77)+SUMIF(O!$HC$15:$HL$15,'Ciclo Semaforico'!BC$30,O!$HC77:$HL77)),(SUMIF(S!$HC$15:$HL$15,'Ciclo Semaforico'!BC$30,S!$HC77:$HL77)+SUMIF(N!$HC$15:$HL$15,'Ciclo Semaforico'!BC$30,N!$HC77:$HL77)+SUMIF(E!$HC$15:$HL$15,'Ciclo Semaforico'!BC$30,E!$HC77:$HL77)+SUMIF(O!$HC$15:$HL$15,'Ciclo Semaforico'!BC$30,O!$HC77:$HL77))*BC$31))</f>
        <v>#REF!</v>
      </c>
      <c r="BD102" s="245" t="e">
        <f>IF(BD$32="",IF(BD$31="",(SUMIF(S!$HC$15:$HL$15,'Ciclo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Semaforico'!BD$30,O!$HC77:$HL77))*BD$31),(SUMIF(S!$HC$15:$HL$15,'Ciclo Semaforico'!BD$32,S!$HC77:$HL77)+SUMIF(N!$HC$15:$HL$15,'Ciclo Semaforico'!BD$32,N!$HC77:$HL77)+SUMIF(E!$HC$15:$HL$15,'Ciclo Semaforico'!BD$32,E!$HC77:$HL77)+SUMIF(O!$HC$15:$HL$15,'Ciclo Semaforico'!BD$32,O!$HC77:$HL77))-IF(BD$31="",(SUMIF(S!$HC$15:$HL$15,'Ciclo Semaforico'!BD$30,S!$HC77:$HL77)+SUMIF(N!$HC$15:$HL$15,'Ciclo Semaforico'!BD$30,N!$HC77:$HL77)+SUMIF(E!$HC$15:$HL$15,'Ciclo Semaforico'!BD$30,E!$HC77:$HL77)+SUMIF(O!$HC$15:$HL$15,'Ciclo Semaforico'!BD$30,O!$HC77:$HL77)),(SUMIF(S!$HC$15:$HL$15,'Ciclo Semaforico'!BD$30,S!$HC77:$HL77)+SUMIF(N!$HC$15:$HL$15,'Ciclo Semaforico'!BD$30,N!$HC77:$HL77)+SUMIF(E!$HC$15:$HL$15,'Ciclo Semaforico'!BD$30,E!$HC77:$HL77)+SUMIF(O!$HC$15:$HL$15,'Ciclo Semaforico'!BD$30,O!$HC77:$HL77))*BD$31))</f>
        <v>#REF!</v>
      </c>
      <c r="BE102" s="245">
        <f>IF(BE$32="",IF(BE$31="",(SUMIF(S!$HC$15:$HL$15,'Ciclo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Semaforico'!BE$30,O!$HC77:$HL77))*BE$31),(SUMIF(S!$HC$15:$HL$15,'Ciclo Semaforico'!BE$32,S!$HC77:$HL77)+SUMIF(N!$HC$15:$HL$15,'Ciclo Semaforico'!BE$32,N!$HC77:$HL77)+SUMIF(E!$HC$15:$HL$15,'Ciclo Semaforico'!BE$32,E!$HC77:$HL77)+SUMIF(O!$HC$15:$HL$15,'Ciclo Semaforico'!BE$32,O!$HC77:$HL77))-IF(BE$31="",(SUMIF(S!$HC$15:$HL$15,'Ciclo Semaforico'!BE$30,S!$HC77:$HL77)+SUMIF(N!$HC$15:$HL$15,'Ciclo Semaforico'!BE$30,N!$HC77:$HL77)+SUMIF(E!$HC$15:$HL$15,'Ciclo Semaforico'!BE$30,E!$HC77:$HL77)+SUMIF(O!$HC$15:$HL$15,'Ciclo Semaforico'!BE$30,O!$HC77:$HL77)),(SUMIF(S!$HC$15:$HL$15,'Ciclo Semaforico'!BE$30,S!$HC77:$HL77)+SUMIF(N!$HC$15:$HL$15,'Ciclo Semaforico'!BE$30,N!$HC77:$HL77)+SUMIF(E!$HC$15:$HL$15,'Ciclo Semaforico'!BE$30,E!$HC77:$HL77)+SUMIF(O!$HC$15:$HL$15,'Ciclo Semaforico'!BE$30,O!$HC77:$HL77))*BE$31))</f>
        <v>0</v>
      </c>
      <c r="BF102" s="245">
        <f>IF(BF$32="",IF(BF$31="",(SUMIF(S!$HC$15:$HL$15,'Ciclo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Semaforico'!BF$30,O!$HC77:$HL77))*BF$31),(SUMIF(S!$HC$15:$HL$15,'Ciclo Semaforico'!BF$32,S!$HC77:$HL77)+SUMIF(N!$HC$15:$HL$15,'Ciclo Semaforico'!BF$32,N!$HC77:$HL77)+SUMIF(E!$HC$15:$HL$15,'Ciclo Semaforico'!BF$32,E!$HC77:$HL77)+SUMIF(O!$HC$15:$HL$15,'Ciclo Semaforico'!BF$32,O!$HC77:$HL77))-IF(BF$31="",(SUMIF(S!$HC$15:$HL$15,'Ciclo Semaforico'!BF$30,S!$HC77:$HL77)+SUMIF(N!$HC$15:$HL$15,'Ciclo Semaforico'!BF$30,N!$HC77:$HL77)+SUMIF(E!$HC$15:$HL$15,'Ciclo Semaforico'!BF$30,E!$HC77:$HL77)+SUMIF(O!$HC$15:$HL$15,'Ciclo Semaforico'!BF$30,O!$HC77:$HL77)),(SUMIF(S!$HC$15:$HL$15,'Ciclo Semaforico'!BF$30,S!$HC77:$HL77)+SUMIF(N!$HC$15:$HL$15,'Ciclo Semaforico'!BF$30,N!$HC77:$HL77)+SUMIF(E!$HC$15:$HL$15,'Ciclo Semaforico'!BF$30,E!$HC77:$HL77)+SUMIF(O!$HC$15:$HL$15,'Ciclo Semaforico'!BF$30,O!$HC77:$HL77))*BF$31))</f>
        <v>0</v>
      </c>
      <c r="BG102" s="245">
        <f>IF(BG$32="",IF(BG$31="",(SUMIF(S!$HC$15:$HL$15,'Ciclo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Semaforico'!BG$30,O!$HC77:$HL77))*BG$31),(SUMIF(S!$HC$15:$HL$15,'Ciclo Semaforico'!BG$32,S!$HC77:$HL77)+SUMIF(N!$HC$15:$HL$15,'Ciclo Semaforico'!BG$32,N!$HC77:$HL77)+SUMIF(E!$HC$15:$HL$15,'Ciclo Semaforico'!BG$32,E!$HC77:$HL77)+SUMIF(O!$HC$15:$HL$15,'Ciclo Semaforico'!BG$32,O!$HC77:$HL77))-IF(BG$31="",(SUMIF(S!$HC$15:$HL$15,'Ciclo Semaforico'!BG$30,S!$HC77:$HL77)+SUMIF(N!$HC$15:$HL$15,'Ciclo Semaforico'!BG$30,N!$HC77:$HL77)+SUMIF(E!$HC$15:$HL$15,'Ciclo Semaforico'!BG$30,E!$HC77:$HL77)+SUMIF(O!$HC$15:$HL$15,'Ciclo Semaforico'!BG$30,O!$HC77:$HL77)),(SUMIF(S!$HC$15:$HL$15,'Ciclo Semaforico'!BG$30,S!$HC77:$HL77)+SUMIF(N!$HC$15:$HL$15,'Ciclo Semaforico'!BG$30,N!$HC77:$HL77)+SUMIF(E!$HC$15:$HL$15,'Ciclo Semaforico'!BG$30,E!$HC77:$HL77)+SUMIF(O!$HC$15:$HL$15,'Ciclo Semaforico'!BG$30,O!$HC77:$HL77))*BG$31))</f>
        <v>0</v>
      </c>
      <c r="BH102" s="245">
        <f>IF(BH$32="",IF(BH$31="",(SUMIF(S!$HC$15:$HL$15,'Ciclo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Semaforico'!BH$30,O!$HC77:$HL77))*BH$31),(SUMIF(S!$HC$15:$HL$15,'Ciclo Semaforico'!BH$32,S!$HC77:$HL77)+SUMIF(N!$HC$15:$HL$15,'Ciclo Semaforico'!BH$32,N!$HC77:$HL77)+SUMIF(E!$HC$15:$HL$15,'Ciclo Semaforico'!BH$32,E!$HC77:$HL77)+SUMIF(O!$HC$15:$HL$15,'Ciclo Semaforico'!BH$32,O!$HC77:$HL77))-IF(BH$31="",(SUMIF(S!$HC$15:$HL$15,'Ciclo Semaforico'!BH$30,S!$HC77:$HL77)+SUMIF(N!$HC$15:$HL$15,'Ciclo Semaforico'!BH$30,N!$HC77:$HL77)+SUMIF(E!$HC$15:$HL$15,'Ciclo Semaforico'!BH$30,E!$HC77:$HL77)+SUMIF(O!$HC$15:$HL$15,'Ciclo Semaforico'!BH$30,O!$HC77:$HL77)),(SUMIF(S!$HC$15:$HL$15,'Ciclo Semaforico'!BH$30,S!$HC77:$HL77)+SUMIF(N!$HC$15:$HL$15,'Ciclo Semaforico'!BH$30,N!$HC77:$HL77)+SUMIF(E!$HC$15:$HL$15,'Ciclo Semaforico'!BH$30,E!$HC77:$HL77)+SUMIF(O!$HC$15:$HL$15,'Ciclo Semaforico'!BH$30,O!$HC77:$HL77))*BH$31))</f>
        <v>0</v>
      </c>
      <c r="BI102" s="245">
        <f>IF(BI$32="",IF(BI$31="",(SUMIF(S!$HC$15:$HL$15,'Ciclo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Semaforico'!BI$30,O!$HC77:$HL77))*BI$31),(SUMIF(S!$HC$15:$HL$15,'Ciclo Semaforico'!BI$32,S!$HC77:$HL77)+SUMIF(N!$HC$15:$HL$15,'Ciclo Semaforico'!BI$32,N!$HC77:$HL77)+SUMIF(E!$HC$15:$HL$15,'Ciclo Semaforico'!BI$32,E!$HC77:$HL77)+SUMIF(O!$HC$15:$HL$15,'Ciclo Semaforico'!BI$32,O!$HC77:$HL77))-IF(BI$31="",(SUMIF(S!$HC$15:$HL$15,'Ciclo Semaforico'!BI$30,S!$HC77:$HL77)+SUMIF(N!$HC$15:$HL$15,'Ciclo Semaforico'!BI$30,N!$HC77:$HL77)+SUMIF(E!$HC$15:$HL$15,'Ciclo Semaforico'!BI$30,E!$HC77:$HL77)+SUMIF(O!$HC$15:$HL$15,'Ciclo Semaforico'!BI$30,O!$HC77:$HL77)),(SUMIF(S!$HC$15:$HL$15,'Ciclo Semaforico'!BI$30,S!$HC77:$HL77)+SUMIF(N!$HC$15:$HL$15,'Ciclo Semaforico'!BI$30,N!$HC77:$HL77)+SUMIF(E!$HC$15:$HL$15,'Ciclo Semaforico'!BI$30,E!$HC77:$HL77)+SUMIF(O!$HC$15:$HL$15,'Ciclo Semaforico'!BI$30,O!$HC77:$HL77))*BI$31))</f>
        <v>0</v>
      </c>
      <c r="BJ102" s="246">
        <f>IF(BJ$32="",IF(BJ$31="",(SUMIF(S!$HC$15:$HL$15,'Ciclo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Semaforico'!BJ$30,O!$HC77:$HL77))*BJ$31),(SUMIF(S!$HC$15:$HL$15,'Ciclo Semaforico'!BJ$32,S!$HC77:$HL77)+SUMIF(N!$HC$15:$HL$15,'Ciclo Semaforico'!BJ$32,N!$HC77:$HL77)+SUMIF(E!$HC$15:$HL$15,'Ciclo Semaforico'!BJ$32,E!$HC77:$HL77)+SUMIF(O!$HC$15:$HL$15,'Ciclo Semaforico'!BJ$32,O!$HC77:$HL77))-IF(BJ$31="",(SUMIF(S!$HC$15:$HL$15,'Ciclo Semaforico'!BJ$30,S!$HC77:$HL77)+SUMIF(N!$HC$15:$HL$15,'Ciclo Semaforico'!BJ$30,N!$HC77:$HL77)+SUMIF(E!$HC$15:$HL$15,'Ciclo Semaforico'!BJ$30,E!$HC77:$HL77)+SUMIF(O!$HC$15:$HL$15,'Ciclo Semaforico'!BJ$30,O!$HC77:$HL77)),(SUMIF(S!$HC$15:$HL$15,'Ciclo Semaforico'!BJ$30,S!$HC77:$HL77)+SUMIF(N!$HC$15:$HL$15,'Ciclo Semaforico'!BJ$30,N!$HC77:$HL77)+SUMIF(E!$HC$15:$HL$15,'Ciclo Semaforico'!BJ$30,E!$HC77:$HL77)+SUMIF(O!$HC$15:$HL$15,'Ciclo Semaforico'!BJ$30,O!$HC77:$HL77))*BJ$31))</f>
        <v>0</v>
      </c>
      <c r="BK102" s="244">
        <f>IF(BK$32="",IF(BK$31="",(SUMIF(S!$HC$15:$HL$15,'Ciclo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Semaforico'!BK$30,O!$HC77:$HL77))*BK$31),(SUMIF(S!$HC$15:$HL$15,'Ciclo Semaforico'!BK$32,S!$HC77:$HL77)+SUMIF(N!$HC$15:$HL$15,'Ciclo Semaforico'!BK$32,N!$HC77:$HL77)+SUMIF(E!$HC$15:$HL$15,'Ciclo Semaforico'!BK$32,E!$HC77:$HL77)+SUMIF(O!$HC$15:$HL$15,'Ciclo Semaforico'!BK$32,O!$HC77:$HL77))-IF(BK$31="",(SUMIF(S!$HC$15:$HL$15,'Ciclo Semaforico'!BK$30,S!$HC77:$HL77)+SUMIF(N!$HC$15:$HL$15,'Ciclo Semaforico'!BK$30,N!$HC77:$HL77)+SUMIF(E!$HC$15:$HL$15,'Ciclo Semaforico'!BK$30,E!$HC77:$HL77)+SUMIF(O!$HC$15:$HL$15,'Ciclo Semaforico'!BK$30,O!$HC77:$HL77)),(SUMIF(S!$HC$15:$HL$15,'Ciclo Semaforico'!BK$30,S!$HC77:$HL77)+SUMIF(N!$HC$15:$HL$15,'Ciclo Semaforico'!BK$30,N!$HC77:$HL77)+SUMIF(E!$HC$15:$HL$15,'Ciclo Semaforico'!BK$30,E!$HC77:$HL77)+SUMIF(O!$HC$15:$HL$15,'Ciclo Semaforico'!BK$30,O!$HC77:$HL77))*BK$31))</f>
        <v>0</v>
      </c>
      <c r="BL102" s="245">
        <f>IF(BL$32="",IF(BL$31="",(SUMIF(S!$HC$15:$HL$15,'Ciclo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Semaforico'!BL$30,O!$HC77:$HL77))*BL$31),(SUMIF(S!$HC$15:$HL$15,'Ciclo Semaforico'!BL$32,S!$HC77:$HL77)+SUMIF(N!$HC$15:$HL$15,'Ciclo Semaforico'!BL$32,N!$HC77:$HL77)+SUMIF(E!$HC$15:$HL$15,'Ciclo Semaforico'!BL$32,E!$HC77:$HL77)+SUMIF(O!$HC$15:$HL$15,'Ciclo Semaforico'!BL$32,O!$HC77:$HL77))-IF(BL$31="",(SUMIF(S!$HC$15:$HL$15,'Ciclo Semaforico'!BL$30,S!$HC77:$HL77)+SUMIF(N!$HC$15:$HL$15,'Ciclo Semaforico'!BL$30,N!$HC77:$HL77)+SUMIF(E!$HC$15:$HL$15,'Ciclo Semaforico'!BL$30,E!$HC77:$HL77)+SUMIF(O!$HC$15:$HL$15,'Ciclo Semaforico'!BL$30,O!$HC77:$HL77)),(SUMIF(S!$HC$15:$HL$15,'Ciclo Semaforico'!BL$30,S!$HC77:$HL77)+SUMIF(N!$HC$15:$HL$15,'Ciclo Semaforico'!BL$30,N!$HC77:$HL77)+SUMIF(E!$HC$15:$HL$15,'Ciclo Semaforico'!BL$30,E!$HC77:$HL77)+SUMIF(O!$HC$15:$HL$15,'Ciclo Semaforico'!BL$30,O!$HC77:$HL77))*BL$31))</f>
        <v>0</v>
      </c>
      <c r="BM102" s="245">
        <f>IF(BM$32="",IF(BM$31="",(SUMIF(S!$HC$15:$HL$15,'Ciclo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Semaforico'!BM$30,O!$HC77:$HL77))*BM$31),(SUMIF(S!$HC$15:$HL$15,'Ciclo Semaforico'!BM$32,S!$HC77:$HL77)+SUMIF(N!$HC$15:$HL$15,'Ciclo Semaforico'!BM$32,N!$HC77:$HL77)+SUMIF(E!$HC$15:$HL$15,'Ciclo Semaforico'!BM$32,E!$HC77:$HL77)+SUMIF(O!$HC$15:$HL$15,'Ciclo Semaforico'!BM$32,O!$HC77:$HL77))-IF(BM$31="",(SUMIF(S!$HC$15:$HL$15,'Ciclo Semaforico'!BM$30,S!$HC77:$HL77)+SUMIF(N!$HC$15:$HL$15,'Ciclo Semaforico'!BM$30,N!$HC77:$HL77)+SUMIF(E!$HC$15:$HL$15,'Ciclo Semaforico'!BM$30,E!$HC77:$HL77)+SUMIF(O!$HC$15:$HL$15,'Ciclo Semaforico'!BM$30,O!$HC77:$HL77)),(SUMIF(S!$HC$15:$HL$15,'Ciclo Semaforico'!BM$30,S!$HC77:$HL77)+SUMIF(N!$HC$15:$HL$15,'Ciclo Semaforico'!BM$30,N!$HC77:$HL77)+SUMIF(E!$HC$15:$HL$15,'Ciclo Semaforico'!BM$30,E!$HC77:$HL77)+SUMIF(O!$HC$15:$HL$15,'Ciclo Semaforico'!BM$30,O!$HC77:$HL77))*BM$31))</f>
        <v>0</v>
      </c>
      <c r="BN102" s="245">
        <f>IF(BN$32="",IF(BN$31="",(SUMIF(S!$HC$15:$HL$15,'Ciclo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Semaforico'!BN$30,O!$HC77:$HL77))*BN$31),(SUMIF(S!$HC$15:$HL$15,'Ciclo Semaforico'!BN$32,S!$HC77:$HL77)+SUMIF(N!$HC$15:$HL$15,'Ciclo Semaforico'!BN$32,N!$HC77:$HL77)+SUMIF(E!$HC$15:$HL$15,'Ciclo Semaforico'!BN$32,E!$HC77:$HL77)+SUMIF(O!$HC$15:$HL$15,'Ciclo Semaforico'!BN$32,O!$HC77:$HL77))-IF(BN$31="",(SUMIF(S!$HC$15:$HL$15,'Ciclo Semaforico'!BN$30,S!$HC77:$HL77)+SUMIF(N!$HC$15:$HL$15,'Ciclo Semaforico'!BN$30,N!$HC77:$HL77)+SUMIF(E!$HC$15:$HL$15,'Ciclo Semaforico'!BN$30,E!$HC77:$HL77)+SUMIF(O!$HC$15:$HL$15,'Ciclo Semaforico'!BN$30,O!$HC77:$HL77)),(SUMIF(S!$HC$15:$HL$15,'Ciclo Semaforico'!BN$30,S!$HC77:$HL77)+SUMIF(N!$HC$15:$HL$15,'Ciclo Semaforico'!BN$30,N!$HC77:$HL77)+SUMIF(E!$HC$15:$HL$15,'Ciclo Semaforico'!BN$30,E!$HC77:$HL77)+SUMIF(O!$HC$15:$HL$15,'Ciclo Semaforico'!BN$30,O!$HC77:$HL77))*BN$31))</f>
        <v>0</v>
      </c>
      <c r="BO102" s="245">
        <f>IF(BO$32="",IF(BO$31="",(SUMIF(S!$HC$15:$HL$15,'Ciclo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Semaforico'!BO$30,O!$HC77:$HL77))*BO$31),(SUMIF(S!$HC$15:$HL$15,'Ciclo Semaforico'!BO$32,S!$HC77:$HL77)+SUMIF(N!$HC$15:$HL$15,'Ciclo Semaforico'!BO$32,N!$HC77:$HL77)+SUMIF(E!$HC$15:$HL$15,'Ciclo Semaforico'!BO$32,E!$HC77:$HL77)+SUMIF(O!$HC$15:$HL$15,'Ciclo Semaforico'!BO$32,O!$HC77:$HL77))-IF(BO$31="",(SUMIF(S!$HC$15:$HL$15,'Ciclo Semaforico'!BO$30,S!$HC77:$HL77)+SUMIF(N!$HC$15:$HL$15,'Ciclo Semaforico'!BO$30,N!$HC77:$HL77)+SUMIF(E!$HC$15:$HL$15,'Ciclo Semaforico'!BO$30,E!$HC77:$HL77)+SUMIF(O!$HC$15:$HL$15,'Ciclo Semaforico'!BO$30,O!$HC77:$HL77)),(SUMIF(S!$HC$15:$HL$15,'Ciclo Semaforico'!BO$30,S!$HC77:$HL77)+SUMIF(N!$HC$15:$HL$15,'Ciclo Semaforico'!BO$30,N!$HC77:$HL77)+SUMIF(E!$HC$15:$HL$15,'Ciclo Semaforico'!BO$30,E!$HC77:$HL77)+SUMIF(O!$HC$15:$HL$15,'Ciclo Semaforico'!BO$30,O!$HC77:$HL77))*BO$31))</f>
        <v>0</v>
      </c>
      <c r="BP102" s="245">
        <f>IF(BP$32="",IF(BP$31="",(SUMIF(S!$HC$15:$HL$15,'Ciclo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Semaforico'!BP$30,O!$HC77:$HL77))*BP$31),(SUMIF(S!$HC$15:$HL$15,'Ciclo Semaforico'!BP$32,S!$HC77:$HL77)+SUMIF(N!$HC$15:$HL$15,'Ciclo Semaforico'!BP$32,N!$HC77:$HL77)+SUMIF(E!$HC$15:$HL$15,'Ciclo Semaforico'!BP$32,E!$HC77:$HL77)+SUMIF(O!$HC$15:$HL$15,'Ciclo Semaforico'!BP$32,O!$HC77:$HL77))-IF(BP$31="",(SUMIF(S!$HC$15:$HL$15,'Ciclo Semaforico'!BP$30,S!$HC77:$HL77)+SUMIF(N!$HC$15:$HL$15,'Ciclo Semaforico'!BP$30,N!$HC77:$HL77)+SUMIF(E!$HC$15:$HL$15,'Ciclo Semaforico'!BP$30,E!$HC77:$HL77)+SUMIF(O!$HC$15:$HL$15,'Ciclo Semaforico'!BP$30,O!$HC77:$HL77)),(SUMIF(S!$HC$15:$HL$15,'Ciclo Semaforico'!BP$30,S!$HC77:$HL77)+SUMIF(N!$HC$15:$HL$15,'Ciclo Semaforico'!BP$30,N!$HC77:$HL77)+SUMIF(E!$HC$15:$HL$15,'Ciclo Semaforico'!BP$30,E!$HC77:$HL77)+SUMIF(O!$HC$15:$HL$15,'Ciclo Semaforico'!BP$30,O!$HC77:$HL77))*BP$31))</f>
        <v>0</v>
      </c>
      <c r="BQ102" s="245">
        <f>IF(BQ$32="",IF(BQ$31="",(SUMIF(S!$HC$15:$HL$15,'Ciclo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Semaforico'!BQ$30,O!$HC77:$HL77))*BQ$31),(SUMIF(S!$HC$15:$HL$15,'Ciclo Semaforico'!BQ$32,S!$HC77:$HL77)+SUMIF(N!$HC$15:$HL$15,'Ciclo Semaforico'!BQ$32,N!$HC77:$HL77)+SUMIF(E!$HC$15:$HL$15,'Ciclo Semaforico'!BQ$32,E!$HC77:$HL77)+SUMIF(O!$HC$15:$HL$15,'Ciclo Semaforico'!BQ$32,O!$HC77:$HL77))-IF(BQ$31="",(SUMIF(S!$HC$15:$HL$15,'Ciclo Semaforico'!BQ$30,S!$HC77:$HL77)+SUMIF(N!$HC$15:$HL$15,'Ciclo Semaforico'!BQ$30,N!$HC77:$HL77)+SUMIF(E!$HC$15:$HL$15,'Ciclo Semaforico'!BQ$30,E!$HC77:$HL77)+SUMIF(O!$HC$15:$HL$15,'Ciclo Semaforico'!BQ$30,O!$HC77:$HL77)),(SUMIF(S!$HC$15:$HL$15,'Ciclo Semaforico'!BQ$30,S!$HC77:$HL77)+SUMIF(N!$HC$15:$HL$15,'Ciclo Semaforico'!BQ$30,N!$HC77:$HL77)+SUMIF(E!$HC$15:$HL$15,'Ciclo Semaforico'!BQ$30,E!$HC77:$HL77)+SUMIF(O!$HC$15:$HL$15,'Ciclo Semaforico'!BQ$30,O!$HC77:$HL77))*BQ$31))</f>
        <v>0</v>
      </c>
      <c r="BR102" s="245">
        <f>IF(BR$32="",IF(BR$31="",(SUMIF(S!$HC$15:$HL$15,'Ciclo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Semaforico'!BR$30,O!$HC77:$HL77))*BR$31),(SUMIF(S!$HC$15:$HL$15,'Ciclo Semaforico'!BR$32,S!$HC77:$HL77)+SUMIF(N!$HC$15:$HL$15,'Ciclo Semaforico'!BR$32,N!$HC77:$HL77)+SUMIF(E!$HC$15:$HL$15,'Ciclo Semaforico'!BR$32,E!$HC77:$HL77)+SUMIF(O!$HC$15:$HL$15,'Ciclo Semaforico'!BR$32,O!$HC77:$HL77))-IF(BR$31="",(SUMIF(S!$HC$15:$HL$15,'Ciclo Semaforico'!BR$30,S!$HC77:$HL77)+SUMIF(N!$HC$15:$HL$15,'Ciclo Semaforico'!BR$30,N!$HC77:$HL77)+SUMIF(E!$HC$15:$HL$15,'Ciclo Semaforico'!BR$30,E!$HC77:$HL77)+SUMIF(O!$HC$15:$HL$15,'Ciclo Semaforico'!BR$30,O!$HC77:$HL77)),(SUMIF(S!$HC$15:$HL$15,'Ciclo Semaforico'!BR$30,S!$HC77:$HL77)+SUMIF(N!$HC$15:$HL$15,'Ciclo Semaforico'!BR$30,N!$HC77:$HL77)+SUMIF(E!$HC$15:$HL$15,'Ciclo Semaforico'!BR$30,E!$HC77:$HL77)+SUMIF(O!$HC$15:$HL$15,'Ciclo Semaforico'!BR$30,O!$HC77:$HL77))*BR$31))</f>
        <v>0</v>
      </c>
      <c r="BS102" s="245">
        <f>IF(BS$32="",IF(BS$31="",(SUMIF(S!$HC$15:$HL$15,'Ciclo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Semaforico'!BS$30,O!$HC77:$HL77))*BS$31),(SUMIF(S!$HC$15:$HL$15,'Ciclo Semaforico'!BS$32,S!$HC77:$HL77)+SUMIF(N!$HC$15:$HL$15,'Ciclo Semaforico'!BS$32,N!$HC77:$HL77)+SUMIF(E!$HC$15:$HL$15,'Ciclo Semaforico'!BS$32,E!$HC77:$HL77)+SUMIF(O!$HC$15:$HL$15,'Ciclo Semaforico'!BS$32,O!$HC77:$HL77))-IF(BS$31="",(SUMIF(S!$HC$15:$HL$15,'Ciclo Semaforico'!BS$30,S!$HC77:$HL77)+SUMIF(N!$HC$15:$HL$15,'Ciclo Semaforico'!BS$30,N!$HC77:$HL77)+SUMIF(E!$HC$15:$HL$15,'Ciclo Semaforico'!BS$30,E!$HC77:$HL77)+SUMIF(O!$HC$15:$HL$15,'Ciclo Semaforico'!BS$30,O!$HC77:$HL77)),(SUMIF(S!$HC$15:$HL$15,'Ciclo Semaforico'!BS$30,S!$HC77:$HL77)+SUMIF(N!$HC$15:$HL$15,'Ciclo Semaforico'!BS$30,N!$HC77:$HL77)+SUMIF(E!$HC$15:$HL$15,'Ciclo Semaforico'!BS$30,E!$HC77:$HL77)+SUMIF(O!$HC$15:$HL$15,'Ciclo Semaforico'!BS$30,O!$HC77:$HL77))*BS$31))</f>
        <v>0</v>
      </c>
      <c r="BT102" s="245">
        <f>IF(BT$32="",IF(BT$31="",(SUMIF(S!$HC$15:$HL$15,'Ciclo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Semaforico'!BT$30,O!$HC77:$HL77))*BT$31),(SUMIF(S!$HC$15:$HL$15,'Ciclo Semaforico'!BT$32,S!$HC77:$HL77)+SUMIF(N!$HC$15:$HL$15,'Ciclo Semaforico'!BT$32,N!$HC77:$HL77)+SUMIF(E!$HC$15:$HL$15,'Ciclo Semaforico'!BT$32,E!$HC77:$HL77)+SUMIF(O!$HC$15:$HL$15,'Ciclo Semaforico'!BT$32,O!$HC77:$HL77))-IF(BT$31="",(SUMIF(S!$HC$15:$HL$15,'Ciclo Semaforico'!BT$30,S!$HC77:$HL77)+SUMIF(N!$HC$15:$HL$15,'Ciclo Semaforico'!BT$30,N!$HC77:$HL77)+SUMIF(E!$HC$15:$HL$15,'Ciclo Semaforico'!BT$30,E!$HC77:$HL77)+SUMIF(O!$HC$15:$HL$15,'Ciclo Semaforico'!BT$30,O!$HC77:$HL77)),(SUMIF(S!$HC$15:$HL$15,'Ciclo Semaforico'!BT$30,S!$HC77:$HL77)+SUMIF(N!$HC$15:$HL$15,'Ciclo Semaforico'!BT$30,N!$HC77:$HL77)+SUMIF(E!$HC$15:$HL$15,'Ciclo Semaforico'!BT$30,E!$HC77:$HL77)+SUMIF(O!$HC$15:$HL$15,'Ciclo Semaforico'!BT$30,O!$HC77:$HL77))*BT$31))</f>
        <v>0</v>
      </c>
      <c r="BU102" s="245">
        <f>IF(BU$32="",IF(BU$31="",(SUMIF(S!$HC$15:$HL$15,'Ciclo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Semaforico'!BU$30,O!$HC77:$HL77))*BU$31),(SUMIF(S!$HC$15:$HL$15,'Ciclo Semaforico'!BU$32,S!$HC77:$HL77)+SUMIF(N!$HC$15:$HL$15,'Ciclo Semaforico'!BU$32,N!$HC77:$HL77)+SUMIF(E!$HC$15:$HL$15,'Ciclo Semaforico'!BU$32,E!$HC77:$HL77)+SUMIF(O!$HC$15:$HL$15,'Ciclo Semaforico'!BU$32,O!$HC77:$HL77))-IF(BU$31="",(SUMIF(S!$HC$15:$HL$15,'Ciclo Semaforico'!BU$30,S!$HC77:$HL77)+SUMIF(N!$HC$15:$HL$15,'Ciclo Semaforico'!BU$30,N!$HC77:$HL77)+SUMIF(E!$HC$15:$HL$15,'Ciclo Semaforico'!BU$30,E!$HC77:$HL77)+SUMIF(O!$HC$15:$HL$15,'Ciclo Semaforico'!BU$30,O!$HC77:$HL77)),(SUMIF(S!$HC$15:$HL$15,'Ciclo Semaforico'!BU$30,S!$HC77:$HL77)+SUMIF(N!$HC$15:$HL$15,'Ciclo Semaforico'!BU$30,N!$HC77:$HL77)+SUMIF(E!$HC$15:$HL$15,'Ciclo Semaforico'!BU$30,E!$HC77:$HL77)+SUMIF(O!$HC$15:$HL$15,'Ciclo Semaforico'!BU$30,O!$HC77:$HL77))*BU$31))</f>
        <v>0</v>
      </c>
      <c r="BV102" s="246">
        <f>IF(BV$32="",IF(BV$31="",(SUMIF(S!$HC$15:$HL$15,'Ciclo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Semaforico'!BV$30,O!$HC77:$HL77))*BV$31),(SUMIF(S!$HC$15:$HL$15,'Ciclo Semaforico'!BV$32,S!$HC77:$HL77)+SUMIF(N!$HC$15:$HL$15,'Ciclo Semaforico'!BV$32,N!$HC77:$HL77)+SUMIF(E!$HC$15:$HL$15,'Ciclo Semaforico'!BV$32,E!$HC77:$HL77)+SUMIF(O!$HC$15:$HL$15,'Ciclo Semaforico'!BV$32,O!$HC77:$HL77))-IF(BV$31="",(SUMIF(S!$HC$15:$HL$15,'Ciclo Semaforico'!BV$30,S!$HC77:$HL77)+SUMIF(N!$HC$15:$HL$15,'Ciclo Semaforico'!BV$30,N!$HC77:$HL77)+SUMIF(E!$HC$15:$HL$15,'Ciclo Semaforico'!BV$30,E!$HC77:$HL77)+SUMIF(O!$HC$15:$HL$15,'Ciclo Semaforico'!BV$30,O!$HC77:$HL77)),(SUMIF(S!$HC$15:$HL$15,'Ciclo Semaforico'!BV$30,S!$HC77:$HL77)+SUMIF(N!$HC$15:$HL$15,'Ciclo Semaforico'!BV$30,N!$HC77:$HL77)+SUMIF(E!$HC$15:$HL$15,'Ciclo Semaforico'!BV$30,E!$HC77:$HL77)+SUMIF(O!$HC$15:$HL$15,'Ciclo Semaforico'!BV$30,O!$HC77:$HL77))*BV$31))</f>
        <v>0</v>
      </c>
      <c r="BW102" s="244">
        <f>IF(BW$32="",IF(BW$31="",(SUMIF(S!$HC$15:$HL$15,'Ciclo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Semaforico'!BW$30,O!$HC77:$HL77))*BW$31),(SUMIF(S!$HC$15:$HL$15,'Ciclo Semaforico'!BW$32,S!$HC77:$HL77)+SUMIF(N!$HC$15:$HL$15,'Ciclo Semaforico'!BW$32,N!$HC77:$HL77)+SUMIF(E!$HC$15:$HL$15,'Ciclo Semaforico'!BW$32,E!$HC77:$HL77)+SUMIF(O!$HC$15:$HL$15,'Ciclo Semaforico'!BW$32,O!$HC77:$HL77))-IF(BW$31="",(SUMIF(S!$HC$15:$HL$15,'Ciclo Semaforico'!BW$30,S!$HC77:$HL77)+SUMIF(N!$HC$15:$HL$15,'Ciclo Semaforico'!BW$30,N!$HC77:$HL77)+SUMIF(E!$HC$15:$HL$15,'Ciclo Semaforico'!BW$30,E!$HC77:$HL77)+SUMIF(O!$HC$15:$HL$15,'Ciclo Semaforico'!BW$30,O!$HC77:$HL77)),(SUMIF(S!$HC$15:$HL$15,'Ciclo Semaforico'!BW$30,S!$HC77:$HL77)+SUMIF(N!$HC$15:$HL$15,'Ciclo Semaforico'!BW$30,N!$HC77:$HL77)+SUMIF(E!$HC$15:$HL$15,'Ciclo Semaforico'!BW$30,E!$HC77:$HL77)+SUMIF(O!$HC$15:$HL$15,'Ciclo Semaforico'!BW$30,O!$HC77:$HL77))*BW$31))</f>
        <v>0</v>
      </c>
      <c r="BX102" s="245">
        <f>IF(BX$32="",IF(BX$31="",(SUMIF(S!$HC$15:$HL$15,'Ciclo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Semaforico'!BX$30,O!$HC77:$HL77))*BX$31),(SUMIF(S!$HC$15:$HL$15,'Ciclo Semaforico'!BX$32,S!$HC77:$HL77)+SUMIF(N!$HC$15:$HL$15,'Ciclo Semaforico'!BX$32,N!$HC77:$HL77)+SUMIF(E!$HC$15:$HL$15,'Ciclo Semaforico'!BX$32,E!$HC77:$HL77)+SUMIF(O!$HC$15:$HL$15,'Ciclo Semaforico'!BX$32,O!$HC77:$HL77))-IF(BX$31="",(SUMIF(S!$HC$15:$HL$15,'Ciclo Semaforico'!BX$30,S!$HC77:$HL77)+SUMIF(N!$HC$15:$HL$15,'Ciclo Semaforico'!BX$30,N!$HC77:$HL77)+SUMIF(E!$HC$15:$HL$15,'Ciclo Semaforico'!BX$30,E!$HC77:$HL77)+SUMIF(O!$HC$15:$HL$15,'Ciclo Semaforico'!BX$30,O!$HC77:$HL77)),(SUMIF(S!$HC$15:$HL$15,'Ciclo Semaforico'!BX$30,S!$HC77:$HL77)+SUMIF(N!$HC$15:$HL$15,'Ciclo Semaforico'!BX$30,N!$HC77:$HL77)+SUMIF(E!$HC$15:$HL$15,'Ciclo Semaforico'!BX$30,E!$HC77:$HL77)+SUMIF(O!$HC$15:$HL$15,'Ciclo Semaforico'!BX$30,O!$HC77:$HL77))*BX$31))</f>
        <v>0</v>
      </c>
      <c r="BY102" s="245">
        <f>IF(BY$32="",IF(BY$31="",(SUMIF(S!$HC$15:$HL$15,'Ciclo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Semaforico'!BY$30,O!$HC77:$HL77))*BY$31),(SUMIF(S!$HC$15:$HL$15,'Ciclo Semaforico'!BY$32,S!$HC77:$HL77)+SUMIF(N!$HC$15:$HL$15,'Ciclo Semaforico'!BY$32,N!$HC77:$HL77)+SUMIF(E!$HC$15:$HL$15,'Ciclo Semaforico'!BY$32,E!$HC77:$HL77)+SUMIF(O!$HC$15:$HL$15,'Ciclo Semaforico'!BY$32,O!$HC77:$HL77))-IF(BY$31="",(SUMIF(S!$HC$15:$HL$15,'Ciclo Semaforico'!BY$30,S!$HC77:$HL77)+SUMIF(N!$HC$15:$HL$15,'Ciclo Semaforico'!BY$30,N!$HC77:$HL77)+SUMIF(E!$HC$15:$HL$15,'Ciclo Semaforico'!BY$30,E!$HC77:$HL77)+SUMIF(O!$HC$15:$HL$15,'Ciclo Semaforico'!BY$30,O!$HC77:$HL77)),(SUMIF(S!$HC$15:$HL$15,'Ciclo Semaforico'!BY$30,S!$HC77:$HL77)+SUMIF(N!$HC$15:$HL$15,'Ciclo Semaforico'!BY$30,N!$HC77:$HL77)+SUMIF(E!$HC$15:$HL$15,'Ciclo Semaforico'!BY$30,E!$HC77:$HL77)+SUMIF(O!$HC$15:$HL$15,'Ciclo Semaforico'!BY$30,O!$HC77:$HL77))*BY$31))</f>
        <v>0</v>
      </c>
      <c r="BZ102" s="245">
        <f>IF(BZ$32="",IF(BZ$31="",(SUMIF(S!$HC$15:$HL$15,'Ciclo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Semaforico'!BZ$30,O!$HC77:$HL77))*BZ$31),(SUMIF(S!$HC$15:$HL$15,'Ciclo Semaforico'!BZ$32,S!$HC77:$HL77)+SUMIF(N!$HC$15:$HL$15,'Ciclo Semaforico'!BZ$32,N!$HC77:$HL77)+SUMIF(E!$HC$15:$HL$15,'Ciclo Semaforico'!BZ$32,E!$HC77:$HL77)+SUMIF(O!$HC$15:$HL$15,'Ciclo Semaforico'!BZ$32,O!$HC77:$HL77))-IF(BZ$31="",(SUMIF(S!$HC$15:$HL$15,'Ciclo Semaforico'!BZ$30,S!$HC77:$HL77)+SUMIF(N!$HC$15:$HL$15,'Ciclo Semaforico'!BZ$30,N!$HC77:$HL77)+SUMIF(E!$HC$15:$HL$15,'Ciclo Semaforico'!BZ$30,E!$HC77:$HL77)+SUMIF(O!$HC$15:$HL$15,'Ciclo Semaforico'!BZ$30,O!$HC77:$HL77)),(SUMIF(S!$HC$15:$HL$15,'Ciclo Semaforico'!BZ$30,S!$HC77:$HL77)+SUMIF(N!$HC$15:$HL$15,'Ciclo Semaforico'!BZ$30,N!$HC77:$HL77)+SUMIF(E!$HC$15:$HL$15,'Ciclo Semaforico'!BZ$30,E!$HC77:$HL77)+SUMIF(O!$HC$15:$HL$15,'Ciclo Semaforico'!BZ$30,O!$HC77:$HL77))*BZ$31))</f>
        <v>0</v>
      </c>
      <c r="CA102" s="245">
        <f>IF(CA$32="",IF(CA$31="",(SUMIF(S!$HC$15:$HL$15,'Ciclo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Semaforico'!CA$30,O!$HC77:$HL77))*CA$31),(SUMIF(S!$HC$15:$HL$15,'Ciclo Semaforico'!CA$32,S!$HC77:$HL77)+SUMIF(N!$HC$15:$HL$15,'Ciclo Semaforico'!CA$32,N!$HC77:$HL77)+SUMIF(E!$HC$15:$HL$15,'Ciclo Semaforico'!CA$32,E!$HC77:$HL77)+SUMIF(O!$HC$15:$HL$15,'Ciclo Semaforico'!CA$32,O!$HC77:$HL77))-IF(CA$31="",(SUMIF(S!$HC$15:$HL$15,'Ciclo Semaforico'!CA$30,S!$HC77:$HL77)+SUMIF(N!$HC$15:$HL$15,'Ciclo Semaforico'!CA$30,N!$HC77:$HL77)+SUMIF(E!$HC$15:$HL$15,'Ciclo Semaforico'!CA$30,E!$HC77:$HL77)+SUMIF(O!$HC$15:$HL$15,'Ciclo Semaforico'!CA$30,O!$HC77:$HL77)),(SUMIF(S!$HC$15:$HL$15,'Ciclo Semaforico'!CA$30,S!$HC77:$HL77)+SUMIF(N!$HC$15:$HL$15,'Ciclo Semaforico'!CA$30,N!$HC77:$HL77)+SUMIF(E!$HC$15:$HL$15,'Ciclo Semaforico'!CA$30,E!$HC77:$HL77)+SUMIF(O!$HC$15:$HL$15,'Ciclo Semaforico'!CA$30,O!$HC77:$HL77))*CA$31))</f>
        <v>0</v>
      </c>
      <c r="CB102" s="245">
        <f>IF(CB$32="",IF(CB$31="",(SUMIF(S!$HC$15:$HL$15,'Ciclo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Semaforico'!CB$30,O!$HC77:$HL77))*CB$31),(SUMIF(S!$HC$15:$HL$15,'Ciclo Semaforico'!CB$32,S!$HC77:$HL77)+SUMIF(N!$HC$15:$HL$15,'Ciclo Semaforico'!CB$32,N!$HC77:$HL77)+SUMIF(E!$HC$15:$HL$15,'Ciclo Semaforico'!CB$32,E!$HC77:$HL77)+SUMIF(O!$HC$15:$HL$15,'Ciclo Semaforico'!CB$32,O!$HC77:$HL77))-IF(CB$31="",(SUMIF(S!$HC$15:$HL$15,'Ciclo Semaforico'!CB$30,S!$HC77:$HL77)+SUMIF(N!$HC$15:$HL$15,'Ciclo Semaforico'!CB$30,N!$HC77:$HL77)+SUMIF(E!$HC$15:$HL$15,'Ciclo Semaforico'!CB$30,E!$HC77:$HL77)+SUMIF(O!$HC$15:$HL$15,'Ciclo Semaforico'!CB$30,O!$HC77:$HL77)),(SUMIF(S!$HC$15:$HL$15,'Ciclo Semaforico'!CB$30,S!$HC77:$HL77)+SUMIF(N!$HC$15:$HL$15,'Ciclo Semaforico'!CB$30,N!$HC77:$HL77)+SUMIF(E!$HC$15:$HL$15,'Ciclo Semaforico'!CB$30,E!$HC77:$HL77)+SUMIF(O!$HC$15:$HL$15,'Ciclo Semaforico'!CB$30,O!$HC77:$HL77))*CB$31))</f>
        <v>0</v>
      </c>
      <c r="CC102" s="245">
        <f>IF(CC$32="",IF(CC$31="",(SUMIF(S!$HC$15:$HL$15,'Ciclo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Semaforico'!CC$30,O!$HC77:$HL77))*CC$31),(SUMIF(S!$HC$15:$HL$15,'Ciclo Semaforico'!CC$32,S!$HC77:$HL77)+SUMIF(N!$HC$15:$HL$15,'Ciclo Semaforico'!CC$32,N!$HC77:$HL77)+SUMIF(E!$HC$15:$HL$15,'Ciclo Semaforico'!CC$32,E!$HC77:$HL77)+SUMIF(O!$HC$15:$HL$15,'Ciclo Semaforico'!CC$32,O!$HC77:$HL77))-IF(CC$31="",(SUMIF(S!$HC$15:$HL$15,'Ciclo Semaforico'!CC$30,S!$HC77:$HL77)+SUMIF(N!$HC$15:$HL$15,'Ciclo Semaforico'!CC$30,N!$HC77:$HL77)+SUMIF(E!$HC$15:$HL$15,'Ciclo Semaforico'!CC$30,E!$HC77:$HL77)+SUMIF(O!$HC$15:$HL$15,'Ciclo Semaforico'!CC$30,O!$HC77:$HL77)),(SUMIF(S!$HC$15:$HL$15,'Ciclo Semaforico'!CC$30,S!$HC77:$HL77)+SUMIF(N!$HC$15:$HL$15,'Ciclo Semaforico'!CC$30,N!$HC77:$HL77)+SUMIF(E!$HC$15:$HL$15,'Ciclo Semaforico'!CC$30,E!$HC77:$HL77)+SUMIF(O!$HC$15:$HL$15,'Ciclo Semaforico'!CC$30,O!$HC77:$HL77))*CC$31))</f>
        <v>0</v>
      </c>
      <c r="CD102" s="245">
        <f>IF(CD$32="",IF(CD$31="",(SUMIF(S!$HC$15:$HL$15,'Ciclo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Semaforico'!CD$30,O!$HC77:$HL77))*CD$31),(SUMIF(S!$HC$15:$HL$15,'Ciclo Semaforico'!CD$32,S!$HC77:$HL77)+SUMIF(N!$HC$15:$HL$15,'Ciclo Semaforico'!CD$32,N!$HC77:$HL77)+SUMIF(E!$HC$15:$HL$15,'Ciclo Semaforico'!CD$32,E!$HC77:$HL77)+SUMIF(O!$HC$15:$HL$15,'Ciclo Semaforico'!CD$32,O!$HC77:$HL77))-IF(CD$31="",(SUMIF(S!$HC$15:$HL$15,'Ciclo Semaforico'!CD$30,S!$HC77:$HL77)+SUMIF(N!$HC$15:$HL$15,'Ciclo Semaforico'!CD$30,N!$HC77:$HL77)+SUMIF(E!$HC$15:$HL$15,'Ciclo Semaforico'!CD$30,E!$HC77:$HL77)+SUMIF(O!$HC$15:$HL$15,'Ciclo Semaforico'!CD$30,O!$HC77:$HL77)),(SUMIF(S!$HC$15:$HL$15,'Ciclo Semaforico'!CD$30,S!$HC77:$HL77)+SUMIF(N!$HC$15:$HL$15,'Ciclo Semaforico'!CD$30,N!$HC77:$HL77)+SUMIF(E!$HC$15:$HL$15,'Ciclo Semaforico'!CD$30,E!$HC77:$HL77)+SUMIF(O!$HC$15:$HL$15,'Ciclo Semaforico'!CD$30,O!$HC77:$HL77))*CD$31))</f>
        <v>0</v>
      </c>
      <c r="CE102" s="245">
        <f>IF(CE$32="",IF(CE$31="",(SUMIF(S!$HC$15:$HL$15,'Ciclo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Semaforico'!CE$30,O!$HC77:$HL77))*CE$31),(SUMIF(S!$HC$15:$HL$15,'Ciclo Semaforico'!CE$32,S!$HC77:$HL77)+SUMIF(N!$HC$15:$HL$15,'Ciclo Semaforico'!CE$32,N!$HC77:$HL77)+SUMIF(E!$HC$15:$HL$15,'Ciclo Semaforico'!CE$32,E!$HC77:$HL77)+SUMIF(O!$HC$15:$HL$15,'Ciclo Semaforico'!CE$32,O!$HC77:$HL77))-IF(CE$31="",(SUMIF(S!$HC$15:$HL$15,'Ciclo Semaforico'!CE$30,S!$HC77:$HL77)+SUMIF(N!$HC$15:$HL$15,'Ciclo Semaforico'!CE$30,N!$HC77:$HL77)+SUMIF(E!$HC$15:$HL$15,'Ciclo Semaforico'!CE$30,E!$HC77:$HL77)+SUMIF(O!$HC$15:$HL$15,'Ciclo Semaforico'!CE$30,O!$HC77:$HL77)),(SUMIF(S!$HC$15:$HL$15,'Ciclo Semaforico'!CE$30,S!$HC77:$HL77)+SUMIF(N!$HC$15:$HL$15,'Ciclo Semaforico'!CE$30,N!$HC77:$HL77)+SUMIF(E!$HC$15:$HL$15,'Ciclo Semaforico'!CE$30,E!$HC77:$HL77)+SUMIF(O!$HC$15:$HL$15,'Ciclo Semaforico'!CE$30,O!$HC77:$HL77))*CE$31))</f>
        <v>0</v>
      </c>
      <c r="CF102" s="245">
        <f>IF(CF$32="",IF(CF$31="",(SUMIF(S!$HC$15:$HL$15,'Ciclo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Semaforico'!CF$30,O!$HC77:$HL77))*CF$31),(SUMIF(S!$HC$15:$HL$15,'Ciclo Semaforico'!CF$32,S!$HC77:$HL77)+SUMIF(N!$HC$15:$HL$15,'Ciclo Semaforico'!CF$32,N!$HC77:$HL77)+SUMIF(E!$HC$15:$HL$15,'Ciclo Semaforico'!CF$32,E!$HC77:$HL77)+SUMIF(O!$HC$15:$HL$15,'Ciclo Semaforico'!CF$32,O!$HC77:$HL77))-IF(CF$31="",(SUMIF(S!$HC$15:$HL$15,'Ciclo Semaforico'!CF$30,S!$HC77:$HL77)+SUMIF(N!$HC$15:$HL$15,'Ciclo Semaforico'!CF$30,N!$HC77:$HL77)+SUMIF(E!$HC$15:$HL$15,'Ciclo Semaforico'!CF$30,E!$HC77:$HL77)+SUMIF(O!$HC$15:$HL$15,'Ciclo Semaforico'!CF$30,O!$HC77:$HL77)),(SUMIF(S!$HC$15:$HL$15,'Ciclo Semaforico'!CF$30,S!$HC77:$HL77)+SUMIF(N!$HC$15:$HL$15,'Ciclo Semaforico'!CF$30,N!$HC77:$HL77)+SUMIF(E!$HC$15:$HL$15,'Ciclo Semaforico'!CF$30,E!$HC77:$HL77)+SUMIF(O!$HC$15:$HL$15,'Ciclo Semaforico'!CF$30,O!$HC77:$HL77))*CF$31))</f>
        <v>0</v>
      </c>
      <c r="CG102" s="245">
        <f>IF(CG$32="",IF(CG$31="",(SUMIF(S!$HC$15:$HL$15,'Ciclo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Semaforico'!CG$30,O!$HC77:$HL77))*CG$31),(SUMIF(S!$HC$15:$HL$15,'Ciclo Semaforico'!CG$32,S!$HC77:$HL77)+SUMIF(N!$HC$15:$HL$15,'Ciclo Semaforico'!CG$32,N!$HC77:$HL77)+SUMIF(E!$HC$15:$HL$15,'Ciclo Semaforico'!CG$32,E!$HC77:$HL77)+SUMIF(O!$HC$15:$HL$15,'Ciclo Semaforico'!CG$32,O!$HC77:$HL77))-IF(CG$31="",(SUMIF(S!$HC$15:$HL$15,'Ciclo Semaforico'!CG$30,S!$HC77:$HL77)+SUMIF(N!$HC$15:$HL$15,'Ciclo Semaforico'!CG$30,N!$HC77:$HL77)+SUMIF(E!$HC$15:$HL$15,'Ciclo Semaforico'!CG$30,E!$HC77:$HL77)+SUMIF(O!$HC$15:$HL$15,'Ciclo Semaforico'!CG$30,O!$HC77:$HL77)),(SUMIF(S!$HC$15:$HL$15,'Ciclo Semaforico'!CG$30,S!$HC77:$HL77)+SUMIF(N!$HC$15:$HL$15,'Ciclo Semaforico'!CG$30,N!$HC77:$HL77)+SUMIF(E!$HC$15:$HL$15,'Ciclo Semaforico'!CG$30,E!$HC77:$HL77)+SUMIF(O!$HC$15:$HL$15,'Ciclo Semaforico'!CG$30,O!$HC77:$HL77))*CG$31))</f>
        <v>0</v>
      </c>
      <c r="CH102" s="246">
        <f>IF(CH$32="",IF(CH$31="",(SUMIF(S!$HC$15:$HL$15,'Ciclo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Semaforico'!CH$30,O!$HC77:$HL77))*CH$31),(SUMIF(S!$HC$15:$HL$15,'Ciclo Semaforico'!CH$32,S!$HC77:$HL77)+SUMIF(N!$HC$15:$HL$15,'Ciclo Semaforico'!CH$32,N!$HC77:$HL77)+SUMIF(E!$HC$15:$HL$15,'Ciclo Semaforico'!CH$32,E!$HC77:$HL77)+SUMIF(O!$HC$15:$HL$15,'Ciclo Semaforico'!CH$32,O!$HC77:$HL77))-IF(CH$31="",(SUMIF(S!$HC$15:$HL$15,'Ciclo Semaforico'!CH$30,S!$HC77:$HL77)+SUMIF(N!$HC$15:$HL$15,'Ciclo Semaforico'!CH$30,N!$HC77:$HL77)+SUMIF(E!$HC$15:$HL$15,'Ciclo Semaforico'!CH$30,E!$HC77:$HL77)+SUMIF(O!$HC$15:$HL$15,'Ciclo Semaforico'!CH$30,O!$HC77:$HL77)),(SUMIF(S!$HC$15:$HL$15,'Ciclo Semaforico'!CH$30,S!$HC77:$HL77)+SUMIF(N!$HC$15:$HL$15,'Ciclo Semaforico'!CH$30,N!$HC77:$HL77)+SUMIF(E!$HC$15:$HL$15,'Ciclo Semaforico'!CH$30,E!$HC77:$HL77)+SUMIF(O!$HC$15:$HL$15,'Ciclo Semaforico'!CH$30,O!$HC77:$HL77))*CH$31))</f>
        <v>0</v>
      </c>
      <c r="CI102" s="244">
        <f t="shared" si="208"/>
        <v>0</v>
      </c>
      <c r="CJ102" s="245">
        <f t="shared" si="209"/>
        <v>0</v>
      </c>
      <c r="CK102" s="245">
        <f t="shared" si="210"/>
        <v>0</v>
      </c>
      <c r="CL102" s="245">
        <f t="shared" si="211"/>
        <v>0</v>
      </c>
      <c r="CM102" s="245" t="e">
        <f t="shared" si="212"/>
        <v>#REF!</v>
      </c>
      <c r="CN102" s="245">
        <f t="shared" si="213"/>
        <v>0</v>
      </c>
      <c r="CO102" s="245">
        <f t="shared" si="214"/>
        <v>0</v>
      </c>
      <c r="CP102" s="245">
        <f t="shared" si="215"/>
        <v>0</v>
      </c>
      <c r="CQ102" s="245">
        <f t="shared" si="216"/>
        <v>0</v>
      </c>
      <c r="CR102" s="245">
        <f t="shared" si="217"/>
        <v>0</v>
      </c>
      <c r="CS102" s="245">
        <f t="shared" si="218"/>
        <v>0</v>
      </c>
      <c r="CT102" s="246">
        <f t="shared" si="219"/>
        <v>0</v>
      </c>
      <c r="CU102" s="244">
        <f t="shared" si="220"/>
        <v>0</v>
      </c>
      <c r="CV102" s="245">
        <f t="shared" si="221"/>
        <v>0</v>
      </c>
      <c r="CW102" s="245">
        <f t="shared" si="222"/>
        <v>0</v>
      </c>
      <c r="CX102" s="245">
        <f t="shared" si="223"/>
        <v>0</v>
      </c>
      <c r="CY102" s="245">
        <f t="shared" si="224"/>
        <v>0</v>
      </c>
      <c r="CZ102" s="245">
        <f t="shared" si="225"/>
        <v>0</v>
      </c>
      <c r="DA102" s="245">
        <f t="shared" si="226"/>
        <v>0</v>
      </c>
      <c r="DB102" s="245">
        <f t="shared" si="227"/>
        <v>0</v>
      </c>
      <c r="DC102" s="245">
        <f t="shared" si="228"/>
        <v>0</v>
      </c>
      <c r="DD102" s="245">
        <f t="shared" si="229"/>
        <v>0</v>
      </c>
      <c r="DE102" s="245">
        <f t="shared" si="230"/>
        <v>0</v>
      </c>
      <c r="DF102" s="246">
        <f t="shared" si="231"/>
        <v>0</v>
      </c>
      <c r="DG102" s="244" t="e">
        <f t="shared" si="232"/>
        <v>#REF!</v>
      </c>
      <c r="DH102" s="245" t="e">
        <f t="shared" si="233"/>
        <v>#REF!</v>
      </c>
      <c r="DI102" s="245" t="e">
        <f t="shared" si="234"/>
        <v>#REF!</v>
      </c>
      <c r="DJ102" s="245" t="e">
        <f t="shared" si="235"/>
        <v>#REF!</v>
      </c>
      <c r="DK102" s="245" t="e">
        <f t="shared" si="236"/>
        <v>#REF!</v>
      </c>
      <c r="DL102" s="245" t="e">
        <f t="shared" si="237"/>
        <v>#REF!</v>
      </c>
      <c r="DM102" s="245">
        <f t="shared" si="238"/>
        <v>0</v>
      </c>
      <c r="DN102" s="245">
        <f t="shared" si="239"/>
        <v>0</v>
      </c>
      <c r="DO102" s="245">
        <f t="shared" si="240"/>
        <v>0</v>
      </c>
      <c r="DP102" s="245">
        <f t="shared" si="241"/>
        <v>0</v>
      </c>
      <c r="DQ102" s="245">
        <f t="shared" si="242"/>
        <v>0</v>
      </c>
      <c r="DR102" s="246">
        <f t="shared" si="243"/>
        <v>0</v>
      </c>
      <c r="DS102" s="244">
        <f t="shared" si="244"/>
        <v>0</v>
      </c>
      <c r="DT102" s="245">
        <f t="shared" si="245"/>
        <v>0</v>
      </c>
      <c r="DU102" s="245">
        <f t="shared" si="246"/>
        <v>0</v>
      </c>
      <c r="DV102" s="245">
        <f t="shared" si="247"/>
        <v>0</v>
      </c>
      <c r="DW102" s="245">
        <f t="shared" si="248"/>
        <v>0</v>
      </c>
      <c r="DX102" s="245">
        <f t="shared" si="249"/>
        <v>0</v>
      </c>
      <c r="DY102" s="245">
        <f t="shared" si="250"/>
        <v>0</v>
      </c>
      <c r="DZ102" s="245">
        <f t="shared" si="251"/>
        <v>0</v>
      </c>
      <c r="EA102" s="245">
        <f t="shared" si="252"/>
        <v>0</v>
      </c>
      <c r="EB102" s="245">
        <f t="shared" si="253"/>
        <v>0</v>
      </c>
      <c r="EC102" s="245">
        <f t="shared" si="254"/>
        <v>0</v>
      </c>
      <c r="ED102" s="246">
        <f t="shared" si="255"/>
        <v>0</v>
      </c>
      <c r="EE102" s="244">
        <f t="shared" si="256"/>
        <v>0</v>
      </c>
      <c r="EF102" s="245">
        <f t="shared" si="257"/>
        <v>0</v>
      </c>
      <c r="EG102" s="245">
        <f t="shared" si="258"/>
        <v>0</v>
      </c>
      <c r="EH102" s="245">
        <f t="shared" si="259"/>
        <v>0</v>
      </c>
      <c r="EI102" s="245">
        <f t="shared" si="260"/>
        <v>0</v>
      </c>
      <c r="EJ102" s="245">
        <f t="shared" si="261"/>
        <v>0</v>
      </c>
      <c r="EK102" s="245">
        <f t="shared" si="262"/>
        <v>0</v>
      </c>
      <c r="EL102" s="245">
        <f t="shared" si="263"/>
        <v>0</v>
      </c>
      <c r="EM102" s="245">
        <f t="shared" si="264"/>
        <v>0</v>
      </c>
      <c r="EN102" s="245">
        <f t="shared" si="265"/>
        <v>0</v>
      </c>
      <c r="EO102" s="245">
        <f t="shared" si="266"/>
        <v>0</v>
      </c>
      <c r="EP102" s="246">
        <f t="shared" si="267"/>
        <v>0</v>
      </c>
      <c r="EQ102" s="255">
        <f t="shared" si="268"/>
        <v>0</v>
      </c>
      <c r="ER102" s="256">
        <f t="shared" si="269"/>
        <v>0</v>
      </c>
      <c r="ES102" s="256">
        <f t="shared" si="270"/>
        <v>0</v>
      </c>
      <c r="ET102" s="256">
        <f t="shared" si="271"/>
        <v>0</v>
      </c>
      <c r="EU102" s="256" t="e">
        <f t="shared" si="272"/>
        <v>#REF!</v>
      </c>
      <c r="EV102" s="256">
        <f t="shared" si="273"/>
        <v>0</v>
      </c>
      <c r="EW102" s="256">
        <f t="shared" si="274"/>
        <v>0</v>
      </c>
      <c r="EX102" s="256" t="str">
        <f t="shared" si="275"/>
        <v/>
      </c>
      <c r="EY102" s="256" t="str">
        <f t="shared" si="276"/>
        <v/>
      </c>
      <c r="EZ102" s="256" t="str">
        <f t="shared" si="277"/>
        <v/>
      </c>
      <c r="FA102" s="256" t="str">
        <f t="shared" si="278"/>
        <v/>
      </c>
      <c r="FB102" s="257" t="str">
        <f t="shared" si="279"/>
        <v/>
      </c>
      <c r="FC102" s="255">
        <f t="shared" si="280"/>
        <v>0</v>
      </c>
      <c r="FD102" s="256" t="str">
        <f t="shared" si="281"/>
        <v/>
      </c>
      <c r="FE102" s="256" t="str">
        <f t="shared" si="282"/>
        <v/>
      </c>
      <c r="FF102" s="256" t="str">
        <f t="shared" si="283"/>
        <v/>
      </c>
      <c r="FG102" s="256" t="str">
        <f t="shared" si="284"/>
        <v/>
      </c>
      <c r="FH102" s="256" t="str">
        <f t="shared" si="285"/>
        <v/>
      </c>
      <c r="FI102" s="256" t="str">
        <f t="shared" si="286"/>
        <v/>
      </c>
      <c r="FJ102" s="256" t="str">
        <f t="shared" si="287"/>
        <v/>
      </c>
      <c r="FK102" s="256" t="str">
        <f t="shared" si="288"/>
        <v/>
      </c>
      <c r="FL102" s="256" t="str">
        <f t="shared" si="289"/>
        <v/>
      </c>
      <c r="FM102" s="256" t="str">
        <f t="shared" si="290"/>
        <v/>
      </c>
      <c r="FN102" s="257" t="str">
        <f t="shared" si="291"/>
        <v/>
      </c>
      <c r="FO102" s="255" t="e">
        <f t="shared" si="292"/>
        <v>#REF!</v>
      </c>
      <c r="FP102" s="256" t="e">
        <f t="shared" si="293"/>
        <v>#REF!</v>
      </c>
      <c r="FQ102" s="256" t="e">
        <f t="shared" si="294"/>
        <v>#REF!</v>
      </c>
      <c r="FR102" s="256" t="e">
        <f t="shared" si="295"/>
        <v>#REF!</v>
      </c>
      <c r="FS102" s="256" t="e">
        <f t="shared" si="296"/>
        <v>#REF!</v>
      </c>
      <c r="FT102" s="256" t="e">
        <f t="shared" si="297"/>
        <v>#REF!</v>
      </c>
      <c r="FU102" s="256" t="str">
        <f t="shared" si="298"/>
        <v/>
      </c>
      <c r="FV102" s="256" t="str">
        <f t="shared" si="299"/>
        <v/>
      </c>
      <c r="FW102" s="256" t="str">
        <f t="shared" si="300"/>
        <v/>
      </c>
      <c r="FX102" s="256" t="str">
        <f t="shared" si="301"/>
        <v/>
      </c>
      <c r="FY102" s="256" t="str">
        <f t="shared" si="302"/>
        <v/>
      </c>
      <c r="FZ102" s="257" t="str">
        <f t="shared" si="303"/>
        <v/>
      </c>
      <c r="GA102" s="255" t="str">
        <f t="shared" si="304"/>
        <v/>
      </c>
      <c r="GB102" s="256" t="str">
        <f t="shared" si="305"/>
        <v/>
      </c>
      <c r="GC102" s="256" t="str">
        <f t="shared" si="306"/>
        <v/>
      </c>
      <c r="GD102" s="256" t="str">
        <f t="shared" si="307"/>
        <v/>
      </c>
      <c r="GE102" s="256" t="str">
        <f t="shared" si="308"/>
        <v/>
      </c>
      <c r="GF102" s="256" t="str">
        <f t="shared" si="309"/>
        <v/>
      </c>
      <c r="GG102" s="256" t="str">
        <f t="shared" si="310"/>
        <v/>
      </c>
      <c r="GH102" s="256" t="str">
        <f t="shared" si="311"/>
        <v/>
      </c>
      <c r="GI102" s="256" t="str">
        <f t="shared" si="312"/>
        <v/>
      </c>
      <c r="GJ102" s="256" t="str">
        <f t="shared" si="313"/>
        <v/>
      </c>
      <c r="GK102" s="256" t="str">
        <f t="shared" si="314"/>
        <v/>
      </c>
      <c r="GL102" s="257" t="str">
        <f t="shared" si="315"/>
        <v/>
      </c>
      <c r="GM102" s="255" t="str">
        <f t="shared" si="316"/>
        <v/>
      </c>
      <c r="GN102" s="256" t="str">
        <f t="shared" si="317"/>
        <v/>
      </c>
      <c r="GO102" s="256" t="str">
        <f t="shared" si="318"/>
        <v/>
      </c>
      <c r="GP102" s="256" t="str">
        <f t="shared" si="319"/>
        <v/>
      </c>
      <c r="GQ102" s="256" t="str">
        <f t="shared" si="320"/>
        <v/>
      </c>
      <c r="GR102" s="256" t="str">
        <f t="shared" si="321"/>
        <v/>
      </c>
      <c r="GS102" s="256" t="str">
        <f t="shared" si="322"/>
        <v/>
      </c>
      <c r="GT102" s="256" t="str">
        <f t="shared" si="323"/>
        <v/>
      </c>
      <c r="GU102" s="256" t="str">
        <f t="shared" si="324"/>
        <v/>
      </c>
      <c r="GV102" s="256" t="str">
        <f t="shared" si="325"/>
        <v/>
      </c>
      <c r="GW102" s="256" t="str">
        <f t="shared" si="326"/>
        <v/>
      </c>
      <c r="GX102" s="257" t="str">
        <f t="shared" si="327"/>
        <v/>
      </c>
      <c r="GY102" s="252">
        <f t="shared" si="332"/>
        <v>0</v>
      </c>
      <c r="GZ102" s="253" t="e">
        <f t="shared" si="332"/>
        <v>#REF!</v>
      </c>
      <c r="HA102" s="253">
        <f t="shared" si="332"/>
        <v>0</v>
      </c>
      <c r="HB102" s="253">
        <f t="shared" si="332"/>
        <v>0</v>
      </c>
      <c r="HC102" s="253">
        <f t="shared" si="332"/>
        <v>0</v>
      </c>
      <c r="HD102" s="253">
        <f t="shared" si="332"/>
        <v>0</v>
      </c>
      <c r="HE102" s="253">
        <f t="shared" si="332"/>
        <v>0</v>
      </c>
      <c r="HF102" s="254">
        <f t="shared" si="332"/>
        <v>0</v>
      </c>
      <c r="HG102" s="252">
        <f t="shared" si="333"/>
        <v>0</v>
      </c>
      <c r="HH102" s="253">
        <f t="shared" si="333"/>
        <v>0</v>
      </c>
      <c r="HI102" s="253">
        <f t="shared" si="333"/>
        <v>0</v>
      </c>
      <c r="HJ102" s="253">
        <f t="shared" si="333"/>
        <v>0</v>
      </c>
      <c r="HK102" s="253">
        <f t="shared" si="333"/>
        <v>0</v>
      </c>
      <c r="HL102" s="253">
        <f t="shared" si="333"/>
        <v>0</v>
      </c>
      <c r="HM102" s="253">
        <f t="shared" si="333"/>
        <v>0</v>
      </c>
      <c r="HN102" s="254">
        <f t="shared" si="333"/>
        <v>0</v>
      </c>
      <c r="HO102" s="252" t="e">
        <f t="shared" si="334"/>
        <v>#REF!</v>
      </c>
      <c r="HP102" s="253" t="e">
        <f t="shared" si="334"/>
        <v>#REF!</v>
      </c>
      <c r="HQ102" s="253">
        <f t="shared" si="334"/>
        <v>0</v>
      </c>
      <c r="HR102" s="253">
        <f t="shared" si="334"/>
        <v>0</v>
      </c>
      <c r="HS102" s="253">
        <f t="shared" si="334"/>
        <v>0</v>
      </c>
      <c r="HT102" s="253">
        <f t="shared" si="334"/>
        <v>0</v>
      </c>
      <c r="HU102" s="253">
        <f t="shared" si="334"/>
        <v>0</v>
      </c>
      <c r="HV102" s="254">
        <f t="shared" si="334"/>
        <v>0</v>
      </c>
      <c r="HW102" s="252">
        <f t="shared" si="335"/>
        <v>0</v>
      </c>
      <c r="HX102" s="253">
        <f t="shared" si="335"/>
        <v>0</v>
      </c>
      <c r="HY102" s="253">
        <f t="shared" si="335"/>
        <v>0</v>
      </c>
      <c r="HZ102" s="253">
        <f t="shared" si="335"/>
        <v>0</v>
      </c>
      <c r="IA102" s="253">
        <f t="shared" si="335"/>
        <v>0</v>
      </c>
      <c r="IB102" s="253">
        <f t="shared" si="335"/>
        <v>0</v>
      </c>
      <c r="IC102" s="253">
        <f t="shared" si="335"/>
        <v>0</v>
      </c>
      <c r="ID102" s="254">
        <f t="shared" si="335"/>
        <v>0</v>
      </c>
      <c r="IE102" s="252">
        <f t="shared" si="336"/>
        <v>0</v>
      </c>
      <c r="IF102" s="253">
        <f t="shared" si="336"/>
        <v>0</v>
      </c>
      <c r="IG102" s="253">
        <f t="shared" si="336"/>
        <v>0</v>
      </c>
      <c r="IH102" s="253">
        <f t="shared" si="336"/>
        <v>0</v>
      </c>
      <c r="II102" s="253">
        <f t="shared" si="336"/>
        <v>0</v>
      </c>
      <c r="IJ102" s="253">
        <f t="shared" si="336"/>
        <v>0</v>
      </c>
      <c r="IK102" s="253">
        <f t="shared" si="336"/>
        <v>0</v>
      </c>
      <c r="IL102" s="254">
        <f t="shared" si="336"/>
        <v>0</v>
      </c>
      <c r="IM102" s="255" t="e">
        <f t="shared" si="203"/>
        <v>#REF!</v>
      </c>
      <c r="IN102" s="256">
        <f t="shared" si="204"/>
        <v>0</v>
      </c>
      <c r="IO102" s="256" t="e">
        <f t="shared" si="205"/>
        <v>#REF!</v>
      </c>
      <c r="IP102" s="256">
        <f t="shared" si="206"/>
        <v>0</v>
      </c>
      <c r="IQ102" s="257">
        <f t="shared" si="207"/>
        <v>0</v>
      </c>
      <c r="IR102" s="404" t="e">
        <f t="shared" si="195"/>
        <v>#REF!</v>
      </c>
      <c r="IS102" s="250">
        <f t="shared" si="202"/>
        <v>15</v>
      </c>
      <c r="IT102" s="258" t="e">
        <f t="shared" si="328"/>
        <v>#REF!</v>
      </c>
      <c r="IU102" s="664">
        <v>2400</v>
      </c>
      <c r="IV102" s="409">
        <v>4.0999999999999996</v>
      </c>
      <c r="IW102" s="648" t="s">
        <v>240</v>
      </c>
      <c r="IX102" s="649" t="e">
        <f t="shared" si="196"/>
        <v>#REF!</v>
      </c>
      <c r="IY102" s="650" t="e">
        <f t="shared" si="329"/>
        <v>#REF!</v>
      </c>
      <c r="IZ102" s="651">
        <v>3</v>
      </c>
      <c r="JA102" s="652">
        <v>2</v>
      </c>
      <c r="JB102" s="650" t="e">
        <f t="shared" si="330"/>
        <v>#REF!</v>
      </c>
      <c r="JC102" s="651">
        <f t="shared" si="338"/>
        <v>3</v>
      </c>
      <c r="JD102" s="652">
        <f t="shared" si="338"/>
        <v>2</v>
      </c>
      <c r="JE102" s="653" t="e">
        <f t="shared" si="331"/>
        <v>#REF!</v>
      </c>
      <c r="JF102" s="654">
        <v>3</v>
      </c>
      <c r="JG102" s="652">
        <v>2</v>
      </c>
      <c r="JH102" s="653"/>
      <c r="JI102" s="654"/>
      <c r="JJ102" s="655"/>
      <c r="JK102" s="418"/>
      <c r="JL102" s="419"/>
      <c r="JM102" s="420"/>
      <c r="JN102" s="662">
        <v>1</v>
      </c>
      <c r="JO102" s="662">
        <v>1.4</v>
      </c>
      <c r="JP102" s="662">
        <v>1</v>
      </c>
      <c r="JQ102" s="662">
        <v>1</v>
      </c>
      <c r="JR102" s="663">
        <v>1</v>
      </c>
      <c r="JS102" s="658" t="e">
        <f t="shared" si="201"/>
        <v>#REF!</v>
      </c>
    </row>
    <row r="103" spans="25:279" ht="20.100000000000001" hidden="1" customHeight="1">
      <c r="Y103" s="380" t="e">
        <f>N!IK78</f>
        <v>#REF!</v>
      </c>
      <c r="Z103" s="377" t="s">
        <v>60</v>
      </c>
      <c r="AA103" s="244">
        <f>IF(AA$32="",IF(AA$31="",(SUMIF(S!$HC$15:$HL$15,'Ciclo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Semaforico'!AA$30,O!$HC78:$HL78))*AA$31),(SUMIF(S!$HC$15:$HL$15,'Ciclo Semaforico'!AA$32,S!$HC78:$HL78)+SUMIF(N!$HC$15:$HL$15,'Ciclo Semaforico'!AA$32,N!$HC78:$HL78)+SUMIF(E!$HC$15:$HL$15,'Ciclo Semaforico'!AA$32,E!$HC78:$HL78)+SUMIF(O!$HC$15:$HL$15,'Ciclo Semaforico'!AA$32,O!$HC78:$HL78))-IF(AA$31="",(SUMIF(S!$HC$15:$HL$15,'Ciclo Semaforico'!AA$30,S!$HC78:$HL78)+SUMIF(N!$HC$15:$HL$15,'Ciclo Semaforico'!AA$30,N!$HC78:$HL78)+SUMIF(E!$HC$15:$HL$15,'Ciclo Semaforico'!AA$30,E!$HC78:$HL78)+SUMIF(O!$HC$15:$HL$15,'Ciclo Semaforico'!AA$30,O!$HC78:$HL78)),(SUMIF(S!$HC$15:$HL$15,'Ciclo Semaforico'!AA$30,S!$HC78:$HL78)+SUMIF(N!$HC$15:$HL$15,'Ciclo Semaforico'!AA$30,N!$HC78:$HL78)+SUMIF(E!$HC$15:$HL$15,'Ciclo Semaforico'!AA$30,E!$HC78:$HL78)+SUMIF(O!$HC$15:$HL$15,'Ciclo Semaforico'!AA$30,O!$HC78:$HL78))*AA$31))</f>
        <v>0</v>
      </c>
      <c r="AB103" s="245">
        <f>IF(AB$32="",IF(AB$31="",(SUMIF(S!$HC$15:$HL$15,'Ciclo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Semaforico'!AB$30,O!$HC78:$HL78))*AB$31),(SUMIF(S!$HC$15:$HL$15,'Ciclo Semaforico'!AB$32,S!$HC78:$HL78)+SUMIF(N!$HC$15:$HL$15,'Ciclo Semaforico'!AB$32,N!$HC78:$HL78)+SUMIF(E!$HC$15:$HL$15,'Ciclo Semaforico'!AB$32,E!$HC78:$HL78)+SUMIF(O!$HC$15:$HL$15,'Ciclo Semaforico'!AB$32,O!$HC78:$HL78))-IF(AB$31="",(SUMIF(S!$HC$15:$HL$15,'Ciclo Semaforico'!AB$30,S!$HC78:$HL78)+SUMIF(N!$HC$15:$HL$15,'Ciclo Semaforico'!AB$30,N!$HC78:$HL78)+SUMIF(E!$HC$15:$HL$15,'Ciclo Semaforico'!AB$30,E!$HC78:$HL78)+SUMIF(O!$HC$15:$HL$15,'Ciclo Semaforico'!AB$30,O!$HC78:$HL78)),(SUMIF(S!$HC$15:$HL$15,'Ciclo Semaforico'!AB$30,S!$HC78:$HL78)+SUMIF(N!$HC$15:$HL$15,'Ciclo Semaforico'!AB$30,N!$HC78:$HL78)+SUMIF(E!$HC$15:$HL$15,'Ciclo Semaforico'!AB$30,E!$HC78:$HL78)+SUMIF(O!$HC$15:$HL$15,'Ciclo Semaforico'!AB$30,O!$HC78:$HL78))*AB$31))</f>
        <v>0</v>
      </c>
      <c r="AC103" s="245">
        <f>IF(AC$32="",IF(AC$31="",(SUMIF(S!$HC$15:$HL$15,'Ciclo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Semaforico'!AC$30,O!$HC78:$HL78))*AC$31),(SUMIF(S!$HC$15:$HL$15,'Ciclo Semaforico'!AC$32,S!$HC78:$HL78)+SUMIF(N!$HC$15:$HL$15,'Ciclo Semaforico'!AC$32,N!$HC78:$HL78)+SUMIF(E!$HC$15:$HL$15,'Ciclo Semaforico'!AC$32,E!$HC78:$HL78)+SUMIF(O!$HC$15:$HL$15,'Ciclo Semaforico'!AC$32,O!$HC78:$HL78))-IF(AC$31="",(SUMIF(S!$HC$15:$HL$15,'Ciclo Semaforico'!AC$30,S!$HC78:$HL78)+SUMIF(N!$HC$15:$HL$15,'Ciclo Semaforico'!AC$30,N!$HC78:$HL78)+SUMIF(E!$HC$15:$HL$15,'Ciclo Semaforico'!AC$30,E!$HC78:$HL78)+SUMIF(O!$HC$15:$HL$15,'Ciclo Semaforico'!AC$30,O!$HC78:$HL78)),(SUMIF(S!$HC$15:$HL$15,'Ciclo Semaforico'!AC$30,S!$HC78:$HL78)+SUMIF(N!$HC$15:$HL$15,'Ciclo Semaforico'!AC$30,N!$HC78:$HL78)+SUMIF(E!$HC$15:$HL$15,'Ciclo Semaforico'!AC$30,E!$HC78:$HL78)+SUMIF(O!$HC$15:$HL$15,'Ciclo Semaforico'!AC$30,O!$HC78:$HL78))*AC$31))</f>
        <v>0</v>
      </c>
      <c r="AD103" s="245">
        <f>IF(AD$32="",IF(AD$31="",(SUMIF(S!$HC$15:$HL$15,'Ciclo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Semaforico'!AD$30,O!$HC78:$HL78))*AD$31),(SUMIF(S!$HC$15:$HL$15,'Ciclo Semaforico'!AD$32,S!$HC78:$HL78)+SUMIF(N!$HC$15:$HL$15,'Ciclo Semaforico'!AD$32,N!$HC78:$HL78)+SUMIF(E!$HC$15:$HL$15,'Ciclo Semaforico'!AD$32,E!$HC78:$HL78)+SUMIF(O!$HC$15:$HL$15,'Ciclo Semaforico'!AD$32,O!$HC78:$HL78))-IF(AD$31="",(SUMIF(S!$HC$15:$HL$15,'Ciclo Semaforico'!AD$30,S!$HC78:$HL78)+SUMIF(N!$HC$15:$HL$15,'Ciclo Semaforico'!AD$30,N!$HC78:$HL78)+SUMIF(E!$HC$15:$HL$15,'Ciclo Semaforico'!AD$30,E!$HC78:$HL78)+SUMIF(O!$HC$15:$HL$15,'Ciclo Semaforico'!AD$30,O!$HC78:$HL78)),(SUMIF(S!$HC$15:$HL$15,'Ciclo Semaforico'!AD$30,S!$HC78:$HL78)+SUMIF(N!$HC$15:$HL$15,'Ciclo Semaforico'!AD$30,N!$HC78:$HL78)+SUMIF(E!$HC$15:$HL$15,'Ciclo Semaforico'!AD$30,E!$HC78:$HL78)+SUMIF(O!$HC$15:$HL$15,'Ciclo Semaforico'!AD$30,O!$HC78:$HL78))*AD$31))</f>
        <v>0</v>
      </c>
      <c r="AE103" s="245" t="e">
        <f>IF(AE$32="",IF(AE$31="",(SUMIF(S!$HC$15:$HL$15,'Ciclo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Semaforico'!AE$30,O!$HC78:$HL78))*AE$31),(SUMIF(S!$HC$15:$HL$15,'Ciclo Semaforico'!AE$32,S!$HC78:$HL78)+SUMIF(N!$HC$15:$HL$15,'Ciclo Semaforico'!AE$32,N!$HC78:$HL78)+SUMIF(E!$HC$15:$HL$15,'Ciclo Semaforico'!AE$32,E!$HC78:$HL78)+SUMIF(O!$HC$15:$HL$15,'Ciclo Semaforico'!AE$32,O!$HC78:$HL78))-IF(AE$31="",(SUMIF(S!$HC$15:$HL$15,'Ciclo Semaforico'!AE$30,S!$HC78:$HL78)+SUMIF(N!$HC$15:$HL$15,'Ciclo Semaforico'!AE$30,N!$HC78:$HL78)+SUMIF(E!$HC$15:$HL$15,'Ciclo Semaforico'!AE$30,E!$HC78:$HL78)+SUMIF(O!$HC$15:$HL$15,'Ciclo Semaforico'!AE$30,O!$HC78:$HL78)),(SUMIF(S!$HC$15:$HL$15,'Ciclo Semaforico'!AE$30,S!$HC78:$HL78)+SUMIF(N!$HC$15:$HL$15,'Ciclo Semaforico'!AE$30,N!$HC78:$HL78)+SUMIF(E!$HC$15:$HL$15,'Ciclo Semaforico'!AE$30,E!$HC78:$HL78)+SUMIF(O!$HC$15:$HL$15,'Ciclo Semaforico'!AE$30,O!$HC78:$HL78))*AE$31))</f>
        <v>#REF!</v>
      </c>
      <c r="AF103" s="245">
        <f>IF(AF$32="",IF(AF$31="",(SUMIF(S!$HC$15:$HL$15,'Ciclo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Semaforico'!AF$30,O!$HC78:$HL78))*AF$31),(SUMIF(S!$HC$15:$HL$15,'Ciclo Semaforico'!AF$32,S!$HC78:$HL78)+SUMIF(N!$HC$15:$HL$15,'Ciclo Semaforico'!AF$32,N!$HC78:$HL78)+SUMIF(E!$HC$15:$HL$15,'Ciclo Semaforico'!AF$32,E!$HC78:$HL78)+SUMIF(O!$HC$15:$HL$15,'Ciclo Semaforico'!AF$32,O!$HC78:$HL78))-IF(AF$31="",(SUMIF(S!$HC$15:$HL$15,'Ciclo Semaforico'!AF$30,S!$HC78:$HL78)+SUMIF(N!$HC$15:$HL$15,'Ciclo Semaforico'!AF$30,N!$HC78:$HL78)+SUMIF(E!$HC$15:$HL$15,'Ciclo Semaforico'!AF$30,E!$HC78:$HL78)+SUMIF(O!$HC$15:$HL$15,'Ciclo Semaforico'!AF$30,O!$HC78:$HL78)),(SUMIF(S!$HC$15:$HL$15,'Ciclo Semaforico'!AF$30,S!$HC78:$HL78)+SUMIF(N!$HC$15:$HL$15,'Ciclo Semaforico'!AF$30,N!$HC78:$HL78)+SUMIF(E!$HC$15:$HL$15,'Ciclo Semaforico'!AF$30,E!$HC78:$HL78)+SUMIF(O!$HC$15:$HL$15,'Ciclo Semaforico'!AF$30,O!$HC78:$HL78))*AF$31))</f>
        <v>0</v>
      </c>
      <c r="AG103" s="245">
        <f>IF(AG$32="",IF(AG$31="",(SUMIF(S!$HC$15:$HL$15,'Ciclo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Semaforico'!AG$30,O!$HC78:$HL78))*AG$31),(SUMIF(S!$HC$15:$HL$15,'Ciclo Semaforico'!AG$32,S!$HC78:$HL78)+SUMIF(N!$HC$15:$HL$15,'Ciclo Semaforico'!AG$32,N!$HC78:$HL78)+SUMIF(E!$HC$15:$HL$15,'Ciclo Semaforico'!AG$32,E!$HC78:$HL78)+SUMIF(O!$HC$15:$HL$15,'Ciclo Semaforico'!AG$32,O!$HC78:$HL78))-IF(AG$31="",(SUMIF(S!$HC$15:$HL$15,'Ciclo Semaforico'!AG$30,S!$HC78:$HL78)+SUMIF(N!$HC$15:$HL$15,'Ciclo Semaforico'!AG$30,N!$HC78:$HL78)+SUMIF(E!$HC$15:$HL$15,'Ciclo Semaforico'!AG$30,E!$HC78:$HL78)+SUMIF(O!$HC$15:$HL$15,'Ciclo Semaforico'!AG$30,O!$HC78:$HL78)),(SUMIF(S!$HC$15:$HL$15,'Ciclo Semaforico'!AG$30,S!$HC78:$HL78)+SUMIF(N!$HC$15:$HL$15,'Ciclo Semaforico'!AG$30,N!$HC78:$HL78)+SUMIF(E!$HC$15:$HL$15,'Ciclo Semaforico'!AG$30,E!$HC78:$HL78)+SUMIF(O!$HC$15:$HL$15,'Ciclo Semaforico'!AG$30,O!$HC78:$HL78))*AG$31))</f>
        <v>0</v>
      </c>
      <c r="AH103" s="245">
        <f>IF(AH$32="",IF(AH$31="",(SUMIF(S!$HC$15:$HL$15,'Ciclo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Semaforico'!AH$30,O!$HC78:$HL78))*AH$31),(SUMIF(S!$HC$15:$HL$15,'Ciclo Semaforico'!AH$32,S!$HC78:$HL78)+SUMIF(N!$HC$15:$HL$15,'Ciclo Semaforico'!AH$32,N!$HC78:$HL78)+SUMIF(E!$HC$15:$HL$15,'Ciclo Semaforico'!AH$32,E!$HC78:$HL78)+SUMIF(O!$HC$15:$HL$15,'Ciclo Semaforico'!AH$32,O!$HC78:$HL78))-IF(AH$31="",(SUMIF(S!$HC$15:$HL$15,'Ciclo Semaforico'!AH$30,S!$HC78:$HL78)+SUMIF(N!$HC$15:$HL$15,'Ciclo Semaforico'!AH$30,N!$HC78:$HL78)+SUMIF(E!$HC$15:$HL$15,'Ciclo Semaforico'!AH$30,E!$HC78:$HL78)+SUMIF(O!$HC$15:$HL$15,'Ciclo Semaforico'!AH$30,O!$HC78:$HL78)),(SUMIF(S!$HC$15:$HL$15,'Ciclo Semaforico'!AH$30,S!$HC78:$HL78)+SUMIF(N!$HC$15:$HL$15,'Ciclo Semaforico'!AH$30,N!$HC78:$HL78)+SUMIF(E!$HC$15:$HL$15,'Ciclo Semaforico'!AH$30,E!$HC78:$HL78)+SUMIF(O!$HC$15:$HL$15,'Ciclo Semaforico'!AH$30,O!$HC78:$HL78))*AH$31))</f>
        <v>0</v>
      </c>
      <c r="AI103" s="245">
        <f>IF(AI$32="",IF(AI$31="",(SUMIF(S!$HC$15:$HL$15,'Ciclo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Semaforico'!AI$30,O!$HC78:$HL78))*AI$31),(SUMIF(S!$HC$15:$HL$15,'Ciclo Semaforico'!AI$32,S!$HC78:$HL78)+SUMIF(N!$HC$15:$HL$15,'Ciclo Semaforico'!AI$32,N!$HC78:$HL78)+SUMIF(E!$HC$15:$HL$15,'Ciclo Semaforico'!AI$32,E!$HC78:$HL78)+SUMIF(O!$HC$15:$HL$15,'Ciclo Semaforico'!AI$32,O!$HC78:$HL78))-IF(AI$31="",(SUMIF(S!$HC$15:$HL$15,'Ciclo Semaforico'!AI$30,S!$HC78:$HL78)+SUMIF(N!$HC$15:$HL$15,'Ciclo Semaforico'!AI$30,N!$HC78:$HL78)+SUMIF(E!$HC$15:$HL$15,'Ciclo Semaforico'!AI$30,E!$HC78:$HL78)+SUMIF(O!$HC$15:$HL$15,'Ciclo Semaforico'!AI$30,O!$HC78:$HL78)),(SUMIF(S!$HC$15:$HL$15,'Ciclo Semaforico'!AI$30,S!$HC78:$HL78)+SUMIF(N!$HC$15:$HL$15,'Ciclo Semaforico'!AI$30,N!$HC78:$HL78)+SUMIF(E!$HC$15:$HL$15,'Ciclo Semaforico'!AI$30,E!$HC78:$HL78)+SUMIF(O!$HC$15:$HL$15,'Ciclo Semaforico'!AI$30,O!$HC78:$HL78))*AI$31))</f>
        <v>0</v>
      </c>
      <c r="AJ103" s="245">
        <f>IF(AJ$32="",IF(AJ$31="",(SUMIF(S!$HC$15:$HL$15,'Ciclo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Semaforico'!AJ$30,O!$HC78:$HL78))*AJ$31),(SUMIF(S!$HC$15:$HL$15,'Ciclo Semaforico'!AJ$32,S!$HC78:$HL78)+SUMIF(N!$HC$15:$HL$15,'Ciclo Semaforico'!AJ$32,N!$HC78:$HL78)+SUMIF(E!$HC$15:$HL$15,'Ciclo Semaforico'!AJ$32,E!$HC78:$HL78)+SUMIF(O!$HC$15:$HL$15,'Ciclo Semaforico'!AJ$32,O!$HC78:$HL78))-IF(AJ$31="",(SUMIF(S!$HC$15:$HL$15,'Ciclo Semaforico'!AJ$30,S!$HC78:$HL78)+SUMIF(N!$HC$15:$HL$15,'Ciclo Semaforico'!AJ$30,N!$HC78:$HL78)+SUMIF(E!$HC$15:$HL$15,'Ciclo Semaforico'!AJ$30,E!$HC78:$HL78)+SUMIF(O!$HC$15:$HL$15,'Ciclo Semaforico'!AJ$30,O!$HC78:$HL78)),(SUMIF(S!$HC$15:$HL$15,'Ciclo Semaforico'!AJ$30,S!$HC78:$HL78)+SUMIF(N!$HC$15:$HL$15,'Ciclo Semaforico'!AJ$30,N!$HC78:$HL78)+SUMIF(E!$HC$15:$HL$15,'Ciclo Semaforico'!AJ$30,E!$HC78:$HL78)+SUMIF(O!$HC$15:$HL$15,'Ciclo Semaforico'!AJ$30,O!$HC78:$HL78))*AJ$31))</f>
        <v>0</v>
      </c>
      <c r="AK103" s="245">
        <f>IF(AK$32="",IF(AK$31="",(SUMIF(S!$HC$15:$HL$15,'Ciclo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Semaforico'!AK$30,O!$HC78:$HL78))*AK$31),(SUMIF(S!$HC$15:$HL$15,'Ciclo Semaforico'!AK$32,S!$HC78:$HL78)+SUMIF(N!$HC$15:$HL$15,'Ciclo Semaforico'!AK$32,N!$HC78:$HL78)+SUMIF(E!$HC$15:$HL$15,'Ciclo Semaforico'!AK$32,E!$HC78:$HL78)+SUMIF(O!$HC$15:$HL$15,'Ciclo Semaforico'!AK$32,O!$HC78:$HL78))-IF(AK$31="",(SUMIF(S!$HC$15:$HL$15,'Ciclo Semaforico'!AK$30,S!$HC78:$HL78)+SUMIF(N!$HC$15:$HL$15,'Ciclo Semaforico'!AK$30,N!$HC78:$HL78)+SUMIF(E!$HC$15:$HL$15,'Ciclo Semaforico'!AK$30,E!$HC78:$HL78)+SUMIF(O!$HC$15:$HL$15,'Ciclo Semaforico'!AK$30,O!$HC78:$HL78)),(SUMIF(S!$HC$15:$HL$15,'Ciclo Semaforico'!AK$30,S!$HC78:$HL78)+SUMIF(N!$HC$15:$HL$15,'Ciclo Semaforico'!AK$30,N!$HC78:$HL78)+SUMIF(E!$HC$15:$HL$15,'Ciclo Semaforico'!AK$30,E!$HC78:$HL78)+SUMIF(O!$HC$15:$HL$15,'Ciclo Semaforico'!AK$30,O!$HC78:$HL78))*AK$31))</f>
        <v>0</v>
      </c>
      <c r="AL103" s="246">
        <f>IF(AL$32="",IF(AL$31="",(SUMIF(S!$HC$15:$HL$15,'Ciclo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Semaforico'!AL$30,O!$HC78:$HL78))*AL$31),(SUMIF(S!$HC$15:$HL$15,'Ciclo Semaforico'!AL$32,S!$HC78:$HL78)+SUMIF(N!$HC$15:$HL$15,'Ciclo Semaforico'!AL$32,N!$HC78:$HL78)+SUMIF(E!$HC$15:$HL$15,'Ciclo Semaforico'!AL$32,E!$HC78:$HL78)+SUMIF(O!$HC$15:$HL$15,'Ciclo Semaforico'!AL$32,O!$HC78:$HL78))-IF(AL$31="",(SUMIF(S!$HC$15:$HL$15,'Ciclo Semaforico'!AL$30,S!$HC78:$HL78)+SUMIF(N!$HC$15:$HL$15,'Ciclo Semaforico'!AL$30,N!$HC78:$HL78)+SUMIF(E!$HC$15:$HL$15,'Ciclo Semaforico'!AL$30,E!$HC78:$HL78)+SUMIF(O!$HC$15:$HL$15,'Ciclo Semaforico'!AL$30,O!$HC78:$HL78)),(SUMIF(S!$HC$15:$HL$15,'Ciclo Semaforico'!AL$30,S!$HC78:$HL78)+SUMIF(N!$HC$15:$HL$15,'Ciclo Semaforico'!AL$30,N!$HC78:$HL78)+SUMIF(E!$HC$15:$HL$15,'Ciclo Semaforico'!AL$30,E!$HC78:$HL78)+SUMIF(O!$HC$15:$HL$15,'Ciclo Semaforico'!AL$30,O!$HC78:$HL78))*AL$31))</f>
        <v>0</v>
      </c>
      <c r="AM103" s="244">
        <f>IF(AM$32="",IF(AM$31="",(SUMIF(S!$HC$15:$HL$15,'Ciclo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Semaforico'!AM$30,O!$HC78:$HL78))*AM$31),(SUMIF(S!$HC$15:$HL$15,'Ciclo Semaforico'!AM$32,S!$HC78:$HL78)+SUMIF(N!$HC$15:$HL$15,'Ciclo Semaforico'!AM$32,N!$HC78:$HL78)+SUMIF(E!$HC$15:$HL$15,'Ciclo Semaforico'!AM$32,E!$HC78:$HL78)+SUMIF(O!$HC$15:$HL$15,'Ciclo Semaforico'!AM$32,O!$HC78:$HL78))-IF(AM$31="",(SUMIF(S!$HC$15:$HL$15,'Ciclo Semaforico'!AM$30,S!$HC78:$HL78)+SUMIF(N!$HC$15:$HL$15,'Ciclo Semaforico'!AM$30,N!$HC78:$HL78)+SUMIF(E!$HC$15:$HL$15,'Ciclo Semaforico'!AM$30,E!$HC78:$HL78)+SUMIF(O!$HC$15:$HL$15,'Ciclo Semaforico'!AM$30,O!$HC78:$HL78)),(SUMIF(S!$HC$15:$HL$15,'Ciclo Semaforico'!AM$30,S!$HC78:$HL78)+SUMIF(N!$HC$15:$HL$15,'Ciclo Semaforico'!AM$30,N!$HC78:$HL78)+SUMIF(E!$HC$15:$HL$15,'Ciclo Semaforico'!AM$30,E!$HC78:$HL78)+SUMIF(O!$HC$15:$HL$15,'Ciclo Semaforico'!AM$30,O!$HC78:$HL78))*AM$31))</f>
        <v>0</v>
      </c>
      <c r="AN103" s="245">
        <f>IF(AN$32="",IF(AN$31="",(SUMIF(S!$HC$15:$HL$15,'Ciclo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Semaforico'!AN$30,O!$HC78:$HL78))*AN$31),(SUMIF(S!$HC$15:$HL$15,'Ciclo Semaforico'!AN$32,S!$HC78:$HL78)+SUMIF(N!$HC$15:$HL$15,'Ciclo Semaforico'!AN$32,N!$HC78:$HL78)+SUMIF(E!$HC$15:$HL$15,'Ciclo Semaforico'!AN$32,E!$HC78:$HL78)+SUMIF(O!$HC$15:$HL$15,'Ciclo Semaforico'!AN$32,O!$HC78:$HL78))-IF(AN$31="",(SUMIF(S!$HC$15:$HL$15,'Ciclo Semaforico'!AN$30,S!$HC78:$HL78)+SUMIF(N!$HC$15:$HL$15,'Ciclo Semaforico'!AN$30,N!$HC78:$HL78)+SUMIF(E!$HC$15:$HL$15,'Ciclo Semaforico'!AN$30,E!$HC78:$HL78)+SUMIF(O!$HC$15:$HL$15,'Ciclo Semaforico'!AN$30,O!$HC78:$HL78)),(SUMIF(S!$HC$15:$HL$15,'Ciclo Semaforico'!AN$30,S!$HC78:$HL78)+SUMIF(N!$HC$15:$HL$15,'Ciclo Semaforico'!AN$30,N!$HC78:$HL78)+SUMIF(E!$HC$15:$HL$15,'Ciclo Semaforico'!AN$30,E!$HC78:$HL78)+SUMIF(O!$HC$15:$HL$15,'Ciclo Semaforico'!AN$30,O!$HC78:$HL78))*AN$31))</f>
        <v>0</v>
      </c>
      <c r="AO103" s="245">
        <f>IF(AO$32="",IF(AO$31="",(SUMIF(S!$HC$15:$HL$15,'Ciclo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Semaforico'!AO$30,O!$HC78:$HL78))*AO$31),(SUMIF(S!$HC$15:$HL$15,'Ciclo Semaforico'!AO$32,S!$HC78:$HL78)+SUMIF(N!$HC$15:$HL$15,'Ciclo Semaforico'!AO$32,N!$HC78:$HL78)+SUMIF(E!$HC$15:$HL$15,'Ciclo Semaforico'!AO$32,E!$HC78:$HL78)+SUMIF(O!$HC$15:$HL$15,'Ciclo Semaforico'!AO$32,O!$HC78:$HL78))-IF(AO$31="",(SUMIF(S!$HC$15:$HL$15,'Ciclo Semaforico'!AO$30,S!$HC78:$HL78)+SUMIF(N!$HC$15:$HL$15,'Ciclo Semaforico'!AO$30,N!$HC78:$HL78)+SUMIF(E!$HC$15:$HL$15,'Ciclo Semaforico'!AO$30,E!$HC78:$HL78)+SUMIF(O!$HC$15:$HL$15,'Ciclo Semaforico'!AO$30,O!$HC78:$HL78)),(SUMIF(S!$HC$15:$HL$15,'Ciclo Semaforico'!AO$30,S!$HC78:$HL78)+SUMIF(N!$HC$15:$HL$15,'Ciclo Semaforico'!AO$30,N!$HC78:$HL78)+SUMIF(E!$HC$15:$HL$15,'Ciclo Semaforico'!AO$30,E!$HC78:$HL78)+SUMIF(O!$HC$15:$HL$15,'Ciclo Semaforico'!AO$30,O!$HC78:$HL78))*AO$31))</f>
        <v>0</v>
      </c>
      <c r="AP103" s="245">
        <f>IF(AP$32="",IF(AP$31="",(SUMIF(S!$HC$15:$HL$15,'Ciclo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Semaforico'!AP$30,O!$HC78:$HL78))*AP$31),(SUMIF(S!$HC$15:$HL$15,'Ciclo Semaforico'!AP$32,S!$HC78:$HL78)+SUMIF(N!$HC$15:$HL$15,'Ciclo Semaforico'!AP$32,N!$HC78:$HL78)+SUMIF(E!$HC$15:$HL$15,'Ciclo Semaforico'!AP$32,E!$HC78:$HL78)+SUMIF(O!$HC$15:$HL$15,'Ciclo Semaforico'!AP$32,O!$HC78:$HL78))-IF(AP$31="",(SUMIF(S!$HC$15:$HL$15,'Ciclo Semaforico'!AP$30,S!$HC78:$HL78)+SUMIF(N!$HC$15:$HL$15,'Ciclo Semaforico'!AP$30,N!$HC78:$HL78)+SUMIF(E!$HC$15:$HL$15,'Ciclo Semaforico'!AP$30,E!$HC78:$HL78)+SUMIF(O!$HC$15:$HL$15,'Ciclo Semaforico'!AP$30,O!$HC78:$HL78)),(SUMIF(S!$HC$15:$HL$15,'Ciclo Semaforico'!AP$30,S!$HC78:$HL78)+SUMIF(N!$HC$15:$HL$15,'Ciclo Semaforico'!AP$30,N!$HC78:$HL78)+SUMIF(E!$HC$15:$HL$15,'Ciclo Semaforico'!AP$30,E!$HC78:$HL78)+SUMIF(O!$HC$15:$HL$15,'Ciclo Semaforico'!AP$30,O!$HC78:$HL78))*AP$31))</f>
        <v>0</v>
      </c>
      <c r="AQ103" s="245">
        <f>IF(AQ$32="",IF(AQ$31="",(SUMIF(S!$HC$15:$HL$15,'Ciclo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Semaforico'!AQ$30,O!$HC78:$HL78))*AQ$31),(SUMIF(S!$HC$15:$HL$15,'Ciclo Semaforico'!AQ$32,S!$HC78:$HL78)+SUMIF(N!$HC$15:$HL$15,'Ciclo Semaforico'!AQ$32,N!$HC78:$HL78)+SUMIF(E!$HC$15:$HL$15,'Ciclo Semaforico'!AQ$32,E!$HC78:$HL78)+SUMIF(O!$HC$15:$HL$15,'Ciclo Semaforico'!AQ$32,O!$HC78:$HL78))-IF(AQ$31="",(SUMIF(S!$HC$15:$HL$15,'Ciclo Semaforico'!AQ$30,S!$HC78:$HL78)+SUMIF(N!$HC$15:$HL$15,'Ciclo Semaforico'!AQ$30,N!$HC78:$HL78)+SUMIF(E!$HC$15:$HL$15,'Ciclo Semaforico'!AQ$30,E!$HC78:$HL78)+SUMIF(O!$HC$15:$HL$15,'Ciclo Semaforico'!AQ$30,O!$HC78:$HL78)),(SUMIF(S!$HC$15:$HL$15,'Ciclo Semaforico'!AQ$30,S!$HC78:$HL78)+SUMIF(N!$HC$15:$HL$15,'Ciclo Semaforico'!AQ$30,N!$HC78:$HL78)+SUMIF(E!$HC$15:$HL$15,'Ciclo Semaforico'!AQ$30,E!$HC78:$HL78)+SUMIF(O!$HC$15:$HL$15,'Ciclo Semaforico'!AQ$30,O!$HC78:$HL78))*AQ$31))</f>
        <v>0</v>
      </c>
      <c r="AR103" s="245">
        <f>IF(AR$32="",IF(AR$31="",(SUMIF(S!$HC$15:$HL$15,'Ciclo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Semaforico'!AR$30,O!$HC78:$HL78))*AR$31),(SUMIF(S!$HC$15:$HL$15,'Ciclo Semaforico'!AR$32,S!$HC78:$HL78)+SUMIF(N!$HC$15:$HL$15,'Ciclo Semaforico'!AR$32,N!$HC78:$HL78)+SUMIF(E!$HC$15:$HL$15,'Ciclo Semaforico'!AR$32,E!$HC78:$HL78)+SUMIF(O!$HC$15:$HL$15,'Ciclo Semaforico'!AR$32,O!$HC78:$HL78))-IF(AR$31="",(SUMIF(S!$HC$15:$HL$15,'Ciclo Semaforico'!AR$30,S!$HC78:$HL78)+SUMIF(N!$HC$15:$HL$15,'Ciclo Semaforico'!AR$30,N!$HC78:$HL78)+SUMIF(E!$HC$15:$HL$15,'Ciclo Semaforico'!AR$30,E!$HC78:$HL78)+SUMIF(O!$HC$15:$HL$15,'Ciclo Semaforico'!AR$30,O!$HC78:$HL78)),(SUMIF(S!$HC$15:$HL$15,'Ciclo Semaforico'!AR$30,S!$HC78:$HL78)+SUMIF(N!$HC$15:$HL$15,'Ciclo Semaforico'!AR$30,N!$HC78:$HL78)+SUMIF(E!$HC$15:$HL$15,'Ciclo Semaforico'!AR$30,E!$HC78:$HL78)+SUMIF(O!$HC$15:$HL$15,'Ciclo Semaforico'!AR$30,O!$HC78:$HL78))*AR$31))</f>
        <v>0</v>
      </c>
      <c r="AS103" s="245">
        <f>IF(AS$32="",IF(AS$31="",(SUMIF(S!$HC$15:$HL$15,'Ciclo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Semaforico'!AS$30,O!$HC78:$HL78))*AS$31),(SUMIF(S!$HC$15:$HL$15,'Ciclo Semaforico'!AS$32,S!$HC78:$HL78)+SUMIF(N!$HC$15:$HL$15,'Ciclo Semaforico'!AS$32,N!$HC78:$HL78)+SUMIF(E!$HC$15:$HL$15,'Ciclo Semaforico'!AS$32,E!$HC78:$HL78)+SUMIF(O!$HC$15:$HL$15,'Ciclo Semaforico'!AS$32,O!$HC78:$HL78))-IF(AS$31="",(SUMIF(S!$HC$15:$HL$15,'Ciclo Semaforico'!AS$30,S!$HC78:$HL78)+SUMIF(N!$HC$15:$HL$15,'Ciclo Semaforico'!AS$30,N!$HC78:$HL78)+SUMIF(E!$HC$15:$HL$15,'Ciclo Semaforico'!AS$30,E!$HC78:$HL78)+SUMIF(O!$HC$15:$HL$15,'Ciclo Semaforico'!AS$30,O!$HC78:$HL78)),(SUMIF(S!$HC$15:$HL$15,'Ciclo Semaforico'!AS$30,S!$HC78:$HL78)+SUMIF(N!$HC$15:$HL$15,'Ciclo Semaforico'!AS$30,N!$HC78:$HL78)+SUMIF(E!$HC$15:$HL$15,'Ciclo Semaforico'!AS$30,E!$HC78:$HL78)+SUMIF(O!$HC$15:$HL$15,'Ciclo Semaforico'!AS$30,O!$HC78:$HL78))*AS$31))</f>
        <v>0</v>
      </c>
      <c r="AT103" s="245">
        <f>IF(AT$32="",IF(AT$31="",(SUMIF(S!$HC$15:$HL$15,'Ciclo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Semaforico'!AT$30,O!$HC78:$HL78))*AT$31),(SUMIF(S!$HC$15:$HL$15,'Ciclo Semaforico'!AT$32,S!$HC78:$HL78)+SUMIF(N!$HC$15:$HL$15,'Ciclo Semaforico'!AT$32,N!$HC78:$HL78)+SUMIF(E!$HC$15:$HL$15,'Ciclo Semaforico'!AT$32,E!$HC78:$HL78)+SUMIF(O!$HC$15:$HL$15,'Ciclo Semaforico'!AT$32,O!$HC78:$HL78))-IF(AT$31="",(SUMIF(S!$HC$15:$HL$15,'Ciclo Semaforico'!AT$30,S!$HC78:$HL78)+SUMIF(N!$HC$15:$HL$15,'Ciclo Semaforico'!AT$30,N!$HC78:$HL78)+SUMIF(E!$HC$15:$HL$15,'Ciclo Semaforico'!AT$30,E!$HC78:$HL78)+SUMIF(O!$HC$15:$HL$15,'Ciclo Semaforico'!AT$30,O!$HC78:$HL78)),(SUMIF(S!$HC$15:$HL$15,'Ciclo Semaforico'!AT$30,S!$HC78:$HL78)+SUMIF(N!$HC$15:$HL$15,'Ciclo Semaforico'!AT$30,N!$HC78:$HL78)+SUMIF(E!$HC$15:$HL$15,'Ciclo Semaforico'!AT$30,E!$HC78:$HL78)+SUMIF(O!$HC$15:$HL$15,'Ciclo Semaforico'!AT$30,O!$HC78:$HL78))*AT$31))</f>
        <v>0</v>
      </c>
      <c r="AU103" s="245">
        <f>IF(AU$32="",IF(AU$31="",(SUMIF(S!$HC$15:$HL$15,'Ciclo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Semaforico'!AU$30,O!$HC78:$HL78))*AU$31),(SUMIF(S!$HC$15:$HL$15,'Ciclo Semaforico'!AU$32,S!$HC78:$HL78)+SUMIF(N!$HC$15:$HL$15,'Ciclo Semaforico'!AU$32,N!$HC78:$HL78)+SUMIF(E!$HC$15:$HL$15,'Ciclo Semaforico'!AU$32,E!$HC78:$HL78)+SUMIF(O!$HC$15:$HL$15,'Ciclo Semaforico'!AU$32,O!$HC78:$HL78))-IF(AU$31="",(SUMIF(S!$HC$15:$HL$15,'Ciclo Semaforico'!AU$30,S!$HC78:$HL78)+SUMIF(N!$HC$15:$HL$15,'Ciclo Semaforico'!AU$30,N!$HC78:$HL78)+SUMIF(E!$HC$15:$HL$15,'Ciclo Semaforico'!AU$30,E!$HC78:$HL78)+SUMIF(O!$HC$15:$HL$15,'Ciclo Semaforico'!AU$30,O!$HC78:$HL78)),(SUMIF(S!$HC$15:$HL$15,'Ciclo Semaforico'!AU$30,S!$HC78:$HL78)+SUMIF(N!$HC$15:$HL$15,'Ciclo Semaforico'!AU$30,N!$HC78:$HL78)+SUMIF(E!$HC$15:$HL$15,'Ciclo Semaforico'!AU$30,E!$HC78:$HL78)+SUMIF(O!$HC$15:$HL$15,'Ciclo Semaforico'!AU$30,O!$HC78:$HL78))*AU$31))</f>
        <v>0</v>
      </c>
      <c r="AV103" s="245">
        <f>IF(AV$32="",IF(AV$31="",(SUMIF(S!$HC$15:$HL$15,'Ciclo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Semaforico'!AV$30,O!$HC78:$HL78))*AV$31),(SUMIF(S!$HC$15:$HL$15,'Ciclo Semaforico'!AV$32,S!$HC78:$HL78)+SUMIF(N!$HC$15:$HL$15,'Ciclo Semaforico'!AV$32,N!$HC78:$HL78)+SUMIF(E!$HC$15:$HL$15,'Ciclo Semaforico'!AV$32,E!$HC78:$HL78)+SUMIF(O!$HC$15:$HL$15,'Ciclo Semaforico'!AV$32,O!$HC78:$HL78))-IF(AV$31="",(SUMIF(S!$HC$15:$HL$15,'Ciclo Semaforico'!AV$30,S!$HC78:$HL78)+SUMIF(N!$HC$15:$HL$15,'Ciclo Semaforico'!AV$30,N!$HC78:$HL78)+SUMIF(E!$HC$15:$HL$15,'Ciclo Semaforico'!AV$30,E!$HC78:$HL78)+SUMIF(O!$HC$15:$HL$15,'Ciclo Semaforico'!AV$30,O!$HC78:$HL78)),(SUMIF(S!$HC$15:$HL$15,'Ciclo Semaforico'!AV$30,S!$HC78:$HL78)+SUMIF(N!$HC$15:$HL$15,'Ciclo Semaforico'!AV$30,N!$HC78:$HL78)+SUMIF(E!$HC$15:$HL$15,'Ciclo Semaforico'!AV$30,E!$HC78:$HL78)+SUMIF(O!$HC$15:$HL$15,'Ciclo Semaforico'!AV$30,O!$HC78:$HL78))*AV$31))</f>
        <v>0</v>
      </c>
      <c r="AW103" s="245">
        <f>IF(AW$32="",IF(AW$31="",(SUMIF(S!$HC$15:$HL$15,'Ciclo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Semaforico'!AW$30,O!$HC78:$HL78))*AW$31),(SUMIF(S!$HC$15:$HL$15,'Ciclo Semaforico'!AW$32,S!$HC78:$HL78)+SUMIF(N!$HC$15:$HL$15,'Ciclo Semaforico'!AW$32,N!$HC78:$HL78)+SUMIF(E!$HC$15:$HL$15,'Ciclo Semaforico'!AW$32,E!$HC78:$HL78)+SUMIF(O!$HC$15:$HL$15,'Ciclo Semaforico'!AW$32,O!$HC78:$HL78))-IF(AW$31="",(SUMIF(S!$HC$15:$HL$15,'Ciclo Semaforico'!AW$30,S!$HC78:$HL78)+SUMIF(N!$HC$15:$HL$15,'Ciclo Semaforico'!AW$30,N!$HC78:$HL78)+SUMIF(E!$HC$15:$HL$15,'Ciclo Semaforico'!AW$30,E!$HC78:$HL78)+SUMIF(O!$HC$15:$HL$15,'Ciclo Semaforico'!AW$30,O!$HC78:$HL78)),(SUMIF(S!$HC$15:$HL$15,'Ciclo Semaforico'!AW$30,S!$HC78:$HL78)+SUMIF(N!$HC$15:$HL$15,'Ciclo Semaforico'!AW$30,N!$HC78:$HL78)+SUMIF(E!$HC$15:$HL$15,'Ciclo Semaforico'!AW$30,E!$HC78:$HL78)+SUMIF(O!$HC$15:$HL$15,'Ciclo Semaforico'!AW$30,O!$HC78:$HL78))*AW$31))</f>
        <v>0</v>
      </c>
      <c r="AX103" s="246">
        <f>IF(AX$32="",IF(AX$31="",(SUMIF(S!$HC$15:$HL$15,'Ciclo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Semaforico'!AX$30,O!$HC78:$HL78))*AX$31),(SUMIF(S!$HC$15:$HL$15,'Ciclo Semaforico'!AX$32,S!$HC78:$HL78)+SUMIF(N!$HC$15:$HL$15,'Ciclo Semaforico'!AX$32,N!$HC78:$HL78)+SUMIF(E!$HC$15:$HL$15,'Ciclo Semaforico'!AX$32,E!$HC78:$HL78)+SUMIF(O!$HC$15:$HL$15,'Ciclo Semaforico'!AX$32,O!$HC78:$HL78))-IF(AX$31="",(SUMIF(S!$HC$15:$HL$15,'Ciclo Semaforico'!AX$30,S!$HC78:$HL78)+SUMIF(N!$HC$15:$HL$15,'Ciclo Semaforico'!AX$30,N!$HC78:$HL78)+SUMIF(E!$HC$15:$HL$15,'Ciclo Semaforico'!AX$30,E!$HC78:$HL78)+SUMIF(O!$HC$15:$HL$15,'Ciclo Semaforico'!AX$30,O!$HC78:$HL78)),(SUMIF(S!$HC$15:$HL$15,'Ciclo Semaforico'!AX$30,S!$HC78:$HL78)+SUMIF(N!$HC$15:$HL$15,'Ciclo Semaforico'!AX$30,N!$HC78:$HL78)+SUMIF(E!$HC$15:$HL$15,'Ciclo Semaforico'!AX$30,E!$HC78:$HL78)+SUMIF(O!$HC$15:$HL$15,'Ciclo Semaforico'!AX$30,O!$HC78:$HL78))*AX$31))</f>
        <v>0</v>
      </c>
      <c r="AY103" s="244" t="e">
        <f>IF(AY$32="",IF(AY$31="",(SUMIF(S!$HC$15:$HL$15,'Ciclo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Semaforico'!AY$30,O!$HC78:$HL78))*AY$31),(SUMIF(S!$HC$15:$HL$15,'Ciclo Semaforico'!AY$32,S!$HC78:$HL78)+SUMIF(N!$HC$15:$HL$15,'Ciclo Semaforico'!AY$32,N!$HC78:$HL78)+SUMIF(E!$HC$15:$HL$15,'Ciclo Semaforico'!AY$32,E!$HC78:$HL78)+SUMIF(O!$HC$15:$HL$15,'Ciclo Semaforico'!AY$32,O!$HC78:$HL78))-IF(AY$31="",(SUMIF(S!$HC$15:$HL$15,'Ciclo Semaforico'!AY$30,S!$HC78:$HL78)+SUMIF(N!$HC$15:$HL$15,'Ciclo Semaforico'!AY$30,N!$HC78:$HL78)+SUMIF(E!$HC$15:$HL$15,'Ciclo Semaforico'!AY$30,E!$HC78:$HL78)+SUMIF(O!$HC$15:$HL$15,'Ciclo Semaforico'!AY$30,O!$HC78:$HL78)),(SUMIF(S!$HC$15:$HL$15,'Ciclo Semaforico'!AY$30,S!$HC78:$HL78)+SUMIF(N!$HC$15:$HL$15,'Ciclo Semaforico'!AY$30,N!$HC78:$HL78)+SUMIF(E!$HC$15:$HL$15,'Ciclo Semaforico'!AY$30,E!$HC78:$HL78)+SUMIF(O!$HC$15:$HL$15,'Ciclo Semaforico'!AY$30,O!$HC78:$HL78))*AY$31))</f>
        <v>#REF!</v>
      </c>
      <c r="AZ103" s="245" t="e">
        <f>IF(AZ$32="",IF(AZ$31="",(SUMIF(S!$HC$15:$HL$15,'Ciclo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Semaforico'!AZ$30,O!$HC78:$HL78))*AZ$31),(SUMIF(S!$HC$15:$HL$15,'Ciclo Semaforico'!AZ$32,S!$HC78:$HL78)+SUMIF(N!$HC$15:$HL$15,'Ciclo Semaforico'!AZ$32,N!$HC78:$HL78)+SUMIF(E!$HC$15:$HL$15,'Ciclo Semaforico'!AZ$32,E!$HC78:$HL78)+SUMIF(O!$HC$15:$HL$15,'Ciclo Semaforico'!AZ$32,O!$HC78:$HL78))-IF(AZ$31="",(SUMIF(S!$HC$15:$HL$15,'Ciclo Semaforico'!AZ$30,S!$HC78:$HL78)+SUMIF(N!$HC$15:$HL$15,'Ciclo Semaforico'!AZ$30,N!$HC78:$HL78)+SUMIF(E!$HC$15:$HL$15,'Ciclo Semaforico'!AZ$30,E!$HC78:$HL78)+SUMIF(O!$HC$15:$HL$15,'Ciclo Semaforico'!AZ$30,O!$HC78:$HL78)),(SUMIF(S!$HC$15:$HL$15,'Ciclo Semaforico'!AZ$30,S!$HC78:$HL78)+SUMIF(N!$HC$15:$HL$15,'Ciclo Semaforico'!AZ$30,N!$HC78:$HL78)+SUMIF(E!$HC$15:$HL$15,'Ciclo Semaforico'!AZ$30,E!$HC78:$HL78)+SUMIF(O!$HC$15:$HL$15,'Ciclo Semaforico'!AZ$30,O!$HC78:$HL78))*AZ$31))</f>
        <v>#REF!</v>
      </c>
      <c r="BA103" s="245" t="e">
        <f>IF(BA$32="",IF(BA$31="",(SUMIF(S!$HC$15:$HL$15,'Ciclo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Semaforico'!BA$30,O!$HC78:$HL78))*BA$31),(SUMIF(S!$HC$15:$HL$15,'Ciclo Semaforico'!BA$32,S!$HC78:$HL78)+SUMIF(N!$HC$15:$HL$15,'Ciclo Semaforico'!BA$32,N!$HC78:$HL78)+SUMIF(E!$HC$15:$HL$15,'Ciclo Semaforico'!BA$32,E!$HC78:$HL78)+SUMIF(O!$HC$15:$HL$15,'Ciclo Semaforico'!BA$32,O!$HC78:$HL78))-IF(BA$31="",(SUMIF(S!$HC$15:$HL$15,'Ciclo Semaforico'!BA$30,S!$HC78:$HL78)+SUMIF(N!$HC$15:$HL$15,'Ciclo Semaforico'!BA$30,N!$HC78:$HL78)+SUMIF(E!$HC$15:$HL$15,'Ciclo Semaforico'!BA$30,E!$HC78:$HL78)+SUMIF(O!$HC$15:$HL$15,'Ciclo Semaforico'!BA$30,O!$HC78:$HL78)),(SUMIF(S!$HC$15:$HL$15,'Ciclo Semaforico'!BA$30,S!$HC78:$HL78)+SUMIF(N!$HC$15:$HL$15,'Ciclo Semaforico'!BA$30,N!$HC78:$HL78)+SUMIF(E!$HC$15:$HL$15,'Ciclo Semaforico'!BA$30,E!$HC78:$HL78)+SUMIF(O!$HC$15:$HL$15,'Ciclo Semaforico'!BA$30,O!$HC78:$HL78))*BA$31))</f>
        <v>#REF!</v>
      </c>
      <c r="BB103" s="245" t="e">
        <f>IF(BB$32="",IF(BB$31="",(SUMIF(S!$HC$15:$HL$15,'Ciclo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Semaforico'!BB$30,O!$HC78:$HL78))*BB$31),(SUMIF(S!$HC$15:$HL$15,'Ciclo Semaforico'!BB$32,S!$HC78:$HL78)+SUMIF(N!$HC$15:$HL$15,'Ciclo Semaforico'!BB$32,N!$HC78:$HL78)+SUMIF(E!$HC$15:$HL$15,'Ciclo Semaforico'!BB$32,E!$HC78:$HL78)+SUMIF(O!$HC$15:$HL$15,'Ciclo Semaforico'!BB$32,O!$HC78:$HL78))-IF(BB$31="",(SUMIF(S!$HC$15:$HL$15,'Ciclo Semaforico'!BB$30,S!$HC78:$HL78)+SUMIF(N!$HC$15:$HL$15,'Ciclo Semaforico'!BB$30,N!$HC78:$HL78)+SUMIF(E!$HC$15:$HL$15,'Ciclo Semaforico'!BB$30,E!$HC78:$HL78)+SUMIF(O!$HC$15:$HL$15,'Ciclo Semaforico'!BB$30,O!$HC78:$HL78)),(SUMIF(S!$HC$15:$HL$15,'Ciclo Semaforico'!BB$30,S!$HC78:$HL78)+SUMIF(N!$HC$15:$HL$15,'Ciclo Semaforico'!BB$30,N!$HC78:$HL78)+SUMIF(E!$HC$15:$HL$15,'Ciclo Semaforico'!BB$30,E!$HC78:$HL78)+SUMIF(O!$HC$15:$HL$15,'Ciclo Semaforico'!BB$30,O!$HC78:$HL78))*BB$31))</f>
        <v>#REF!</v>
      </c>
      <c r="BC103" s="245" t="e">
        <f>IF(BC$32="",IF(BC$31="",(SUMIF(S!$HC$15:$HL$15,'Ciclo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Semaforico'!BC$30,O!$HC78:$HL78))*BC$31),(SUMIF(S!$HC$15:$HL$15,'Ciclo Semaforico'!BC$32,S!$HC78:$HL78)+SUMIF(N!$HC$15:$HL$15,'Ciclo Semaforico'!BC$32,N!$HC78:$HL78)+SUMIF(E!$HC$15:$HL$15,'Ciclo Semaforico'!BC$32,E!$HC78:$HL78)+SUMIF(O!$HC$15:$HL$15,'Ciclo Semaforico'!BC$32,O!$HC78:$HL78))-IF(BC$31="",(SUMIF(S!$HC$15:$HL$15,'Ciclo Semaforico'!BC$30,S!$HC78:$HL78)+SUMIF(N!$HC$15:$HL$15,'Ciclo Semaforico'!BC$30,N!$HC78:$HL78)+SUMIF(E!$HC$15:$HL$15,'Ciclo Semaforico'!BC$30,E!$HC78:$HL78)+SUMIF(O!$HC$15:$HL$15,'Ciclo Semaforico'!BC$30,O!$HC78:$HL78)),(SUMIF(S!$HC$15:$HL$15,'Ciclo Semaforico'!BC$30,S!$HC78:$HL78)+SUMIF(N!$HC$15:$HL$15,'Ciclo Semaforico'!BC$30,N!$HC78:$HL78)+SUMIF(E!$HC$15:$HL$15,'Ciclo Semaforico'!BC$30,E!$HC78:$HL78)+SUMIF(O!$HC$15:$HL$15,'Ciclo Semaforico'!BC$30,O!$HC78:$HL78))*BC$31))</f>
        <v>#REF!</v>
      </c>
      <c r="BD103" s="245" t="e">
        <f>IF(BD$32="",IF(BD$31="",(SUMIF(S!$HC$15:$HL$15,'Ciclo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Semaforico'!BD$30,O!$HC78:$HL78))*BD$31),(SUMIF(S!$HC$15:$HL$15,'Ciclo Semaforico'!BD$32,S!$HC78:$HL78)+SUMIF(N!$HC$15:$HL$15,'Ciclo Semaforico'!BD$32,N!$HC78:$HL78)+SUMIF(E!$HC$15:$HL$15,'Ciclo Semaforico'!BD$32,E!$HC78:$HL78)+SUMIF(O!$HC$15:$HL$15,'Ciclo Semaforico'!BD$32,O!$HC78:$HL78))-IF(BD$31="",(SUMIF(S!$HC$15:$HL$15,'Ciclo Semaforico'!BD$30,S!$HC78:$HL78)+SUMIF(N!$HC$15:$HL$15,'Ciclo Semaforico'!BD$30,N!$HC78:$HL78)+SUMIF(E!$HC$15:$HL$15,'Ciclo Semaforico'!BD$30,E!$HC78:$HL78)+SUMIF(O!$HC$15:$HL$15,'Ciclo Semaforico'!BD$30,O!$HC78:$HL78)),(SUMIF(S!$HC$15:$HL$15,'Ciclo Semaforico'!BD$30,S!$HC78:$HL78)+SUMIF(N!$HC$15:$HL$15,'Ciclo Semaforico'!BD$30,N!$HC78:$HL78)+SUMIF(E!$HC$15:$HL$15,'Ciclo Semaforico'!BD$30,E!$HC78:$HL78)+SUMIF(O!$HC$15:$HL$15,'Ciclo Semaforico'!BD$30,O!$HC78:$HL78))*BD$31))</f>
        <v>#REF!</v>
      </c>
      <c r="BE103" s="245">
        <f>IF(BE$32="",IF(BE$31="",(SUMIF(S!$HC$15:$HL$15,'Ciclo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Semaforico'!BE$30,O!$HC78:$HL78))*BE$31),(SUMIF(S!$HC$15:$HL$15,'Ciclo Semaforico'!BE$32,S!$HC78:$HL78)+SUMIF(N!$HC$15:$HL$15,'Ciclo Semaforico'!BE$32,N!$HC78:$HL78)+SUMIF(E!$HC$15:$HL$15,'Ciclo Semaforico'!BE$32,E!$HC78:$HL78)+SUMIF(O!$HC$15:$HL$15,'Ciclo Semaforico'!BE$32,O!$HC78:$HL78))-IF(BE$31="",(SUMIF(S!$HC$15:$HL$15,'Ciclo Semaforico'!BE$30,S!$HC78:$HL78)+SUMIF(N!$HC$15:$HL$15,'Ciclo Semaforico'!BE$30,N!$HC78:$HL78)+SUMIF(E!$HC$15:$HL$15,'Ciclo Semaforico'!BE$30,E!$HC78:$HL78)+SUMIF(O!$HC$15:$HL$15,'Ciclo Semaforico'!BE$30,O!$HC78:$HL78)),(SUMIF(S!$HC$15:$HL$15,'Ciclo Semaforico'!BE$30,S!$HC78:$HL78)+SUMIF(N!$HC$15:$HL$15,'Ciclo Semaforico'!BE$30,N!$HC78:$HL78)+SUMIF(E!$HC$15:$HL$15,'Ciclo Semaforico'!BE$30,E!$HC78:$HL78)+SUMIF(O!$HC$15:$HL$15,'Ciclo Semaforico'!BE$30,O!$HC78:$HL78))*BE$31))</f>
        <v>0</v>
      </c>
      <c r="BF103" s="245">
        <f>IF(BF$32="",IF(BF$31="",(SUMIF(S!$HC$15:$HL$15,'Ciclo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Semaforico'!BF$30,O!$HC78:$HL78))*BF$31),(SUMIF(S!$HC$15:$HL$15,'Ciclo Semaforico'!BF$32,S!$HC78:$HL78)+SUMIF(N!$HC$15:$HL$15,'Ciclo Semaforico'!BF$32,N!$HC78:$HL78)+SUMIF(E!$HC$15:$HL$15,'Ciclo Semaforico'!BF$32,E!$HC78:$HL78)+SUMIF(O!$HC$15:$HL$15,'Ciclo Semaforico'!BF$32,O!$HC78:$HL78))-IF(BF$31="",(SUMIF(S!$HC$15:$HL$15,'Ciclo Semaforico'!BF$30,S!$HC78:$HL78)+SUMIF(N!$HC$15:$HL$15,'Ciclo Semaforico'!BF$30,N!$HC78:$HL78)+SUMIF(E!$HC$15:$HL$15,'Ciclo Semaforico'!BF$30,E!$HC78:$HL78)+SUMIF(O!$HC$15:$HL$15,'Ciclo Semaforico'!BF$30,O!$HC78:$HL78)),(SUMIF(S!$HC$15:$HL$15,'Ciclo Semaforico'!BF$30,S!$HC78:$HL78)+SUMIF(N!$HC$15:$HL$15,'Ciclo Semaforico'!BF$30,N!$HC78:$HL78)+SUMIF(E!$HC$15:$HL$15,'Ciclo Semaforico'!BF$30,E!$HC78:$HL78)+SUMIF(O!$HC$15:$HL$15,'Ciclo Semaforico'!BF$30,O!$HC78:$HL78))*BF$31))</f>
        <v>0</v>
      </c>
      <c r="BG103" s="245">
        <f>IF(BG$32="",IF(BG$31="",(SUMIF(S!$HC$15:$HL$15,'Ciclo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Semaforico'!BG$30,O!$HC78:$HL78))*BG$31),(SUMIF(S!$HC$15:$HL$15,'Ciclo Semaforico'!BG$32,S!$HC78:$HL78)+SUMIF(N!$HC$15:$HL$15,'Ciclo Semaforico'!BG$32,N!$HC78:$HL78)+SUMIF(E!$HC$15:$HL$15,'Ciclo Semaforico'!BG$32,E!$HC78:$HL78)+SUMIF(O!$HC$15:$HL$15,'Ciclo Semaforico'!BG$32,O!$HC78:$HL78))-IF(BG$31="",(SUMIF(S!$HC$15:$HL$15,'Ciclo Semaforico'!BG$30,S!$HC78:$HL78)+SUMIF(N!$HC$15:$HL$15,'Ciclo Semaforico'!BG$30,N!$HC78:$HL78)+SUMIF(E!$HC$15:$HL$15,'Ciclo Semaforico'!BG$30,E!$HC78:$HL78)+SUMIF(O!$HC$15:$HL$15,'Ciclo Semaforico'!BG$30,O!$HC78:$HL78)),(SUMIF(S!$HC$15:$HL$15,'Ciclo Semaforico'!BG$30,S!$HC78:$HL78)+SUMIF(N!$HC$15:$HL$15,'Ciclo Semaforico'!BG$30,N!$HC78:$HL78)+SUMIF(E!$HC$15:$HL$15,'Ciclo Semaforico'!BG$30,E!$HC78:$HL78)+SUMIF(O!$HC$15:$HL$15,'Ciclo Semaforico'!BG$30,O!$HC78:$HL78))*BG$31))</f>
        <v>0</v>
      </c>
      <c r="BH103" s="245">
        <f>IF(BH$32="",IF(BH$31="",(SUMIF(S!$HC$15:$HL$15,'Ciclo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Semaforico'!BH$30,O!$HC78:$HL78))*BH$31),(SUMIF(S!$HC$15:$HL$15,'Ciclo Semaforico'!BH$32,S!$HC78:$HL78)+SUMIF(N!$HC$15:$HL$15,'Ciclo Semaforico'!BH$32,N!$HC78:$HL78)+SUMIF(E!$HC$15:$HL$15,'Ciclo Semaforico'!BH$32,E!$HC78:$HL78)+SUMIF(O!$HC$15:$HL$15,'Ciclo Semaforico'!BH$32,O!$HC78:$HL78))-IF(BH$31="",(SUMIF(S!$HC$15:$HL$15,'Ciclo Semaforico'!BH$30,S!$HC78:$HL78)+SUMIF(N!$HC$15:$HL$15,'Ciclo Semaforico'!BH$30,N!$HC78:$HL78)+SUMIF(E!$HC$15:$HL$15,'Ciclo Semaforico'!BH$30,E!$HC78:$HL78)+SUMIF(O!$HC$15:$HL$15,'Ciclo Semaforico'!BH$30,O!$HC78:$HL78)),(SUMIF(S!$HC$15:$HL$15,'Ciclo Semaforico'!BH$30,S!$HC78:$HL78)+SUMIF(N!$HC$15:$HL$15,'Ciclo Semaforico'!BH$30,N!$HC78:$HL78)+SUMIF(E!$HC$15:$HL$15,'Ciclo Semaforico'!BH$30,E!$HC78:$HL78)+SUMIF(O!$HC$15:$HL$15,'Ciclo Semaforico'!BH$30,O!$HC78:$HL78))*BH$31))</f>
        <v>0</v>
      </c>
      <c r="BI103" s="245">
        <f>IF(BI$32="",IF(BI$31="",(SUMIF(S!$HC$15:$HL$15,'Ciclo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Semaforico'!BI$30,O!$HC78:$HL78))*BI$31),(SUMIF(S!$HC$15:$HL$15,'Ciclo Semaforico'!BI$32,S!$HC78:$HL78)+SUMIF(N!$HC$15:$HL$15,'Ciclo Semaforico'!BI$32,N!$HC78:$HL78)+SUMIF(E!$HC$15:$HL$15,'Ciclo Semaforico'!BI$32,E!$HC78:$HL78)+SUMIF(O!$HC$15:$HL$15,'Ciclo Semaforico'!BI$32,O!$HC78:$HL78))-IF(BI$31="",(SUMIF(S!$HC$15:$HL$15,'Ciclo Semaforico'!BI$30,S!$HC78:$HL78)+SUMIF(N!$HC$15:$HL$15,'Ciclo Semaforico'!BI$30,N!$HC78:$HL78)+SUMIF(E!$HC$15:$HL$15,'Ciclo Semaforico'!BI$30,E!$HC78:$HL78)+SUMIF(O!$HC$15:$HL$15,'Ciclo Semaforico'!BI$30,O!$HC78:$HL78)),(SUMIF(S!$HC$15:$HL$15,'Ciclo Semaforico'!BI$30,S!$HC78:$HL78)+SUMIF(N!$HC$15:$HL$15,'Ciclo Semaforico'!BI$30,N!$HC78:$HL78)+SUMIF(E!$HC$15:$HL$15,'Ciclo Semaforico'!BI$30,E!$HC78:$HL78)+SUMIF(O!$HC$15:$HL$15,'Ciclo Semaforico'!BI$30,O!$HC78:$HL78))*BI$31))</f>
        <v>0</v>
      </c>
      <c r="BJ103" s="246">
        <f>IF(BJ$32="",IF(BJ$31="",(SUMIF(S!$HC$15:$HL$15,'Ciclo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Semaforico'!BJ$30,O!$HC78:$HL78))*BJ$31),(SUMIF(S!$HC$15:$HL$15,'Ciclo Semaforico'!BJ$32,S!$HC78:$HL78)+SUMIF(N!$HC$15:$HL$15,'Ciclo Semaforico'!BJ$32,N!$HC78:$HL78)+SUMIF(E!$HC$15:$HL$15,'Ciclo Semaforico'!BJ$32,E!$HC78:$HL78)+SUMIF(O!$HC$15:$HL$15,'Ciclo Semaforico'!BJ$32,O!$HC78:$HL78))-IF(BJ$31="",(SUMIF(S!$HC$15:$HL$15,'Ciclo Semaforico'!BJ$30,S!$HC78:$HL78)+SUMIF(N!$HC$15:$HL$15,'Ciclo Semaforico'!BJ$30,N!$HC78:$HL78)+SUMIF(E!$HC$15:$HL$15,'Ciclo Semaforico'!BJ$30,E!$HC78:$HL78)+SUMIF(O!$HC$15:$HL$15,'Ciclo Semaforico'!BJ$30,O!$HC78:$HL78)),(SUMIF(S!$HC$15:$HL$15,'Ciclo Semaforico'!BJ$30,S!$HC78:$HL78)+SUMIF(N!$HC$15:$HL$15,'Ciclo Semaforico'!BJ$30,N!$HC78:$HL78)+SUMIF(E!$HC$15:$HL$15,'Ciclo Semaforico'!BJ$30,E!$HC78:$HL78)+SUMIF(O!$HC$15:$HL$15,'Ciclo Semaforico'!BJ$30,O!$HC78:$HL78))*BJ$31))</f>
        <v>0</v>
      </c>
      <c r="BK103" s="244">
        <f>IF(BK$32="",IF(BK$31="",(SUMIF(S!$HC$15:$HL$15,'Ciclo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Semaforico'!BK$30,O!$HC78:$HL78))*BK$31),(SUMIF(S!$HC$15:$HL$15,'Ciclo Semaforico'!BK$32,S!$HC78:$HL78)+SUMIF(N!$HC$15:$HL$15,'Ciclo Semaforico'!BK$32,N!$HC78:$HL78)+SUMIF(E!$HC$15:$HL$15,'Ciclo Semaforico'!BK$32,E!$HC78:$HL78)+SUMIF(O!$HC$15:$HL$15,'Ciclo Semaforico'!BK$32,O!$HC78:$HL78))-IF(BK$31="",(SUMIF(S!$HC$15:$HL$15,'Ciclo Semaforico'!BK$30,S!$HC78:$HL78)+SUMIF(N!$HC$15:$HL$15,'Ciclo Semaforico'!BK$30,N!$HC78:$HL78)+SUMIF(E!$HC$15:$HL$15,'Ciclo Semaforico'!BK$30,E!$HC78:$HL78)+SUMIF(O!$HC$15:$HL$15,'Ciclo Semaforico'!BK$30,O!$HC78:$HL78)),(SUMIF(S!$HC$15:$HL$15,'Ciclo Semaforico'!BK$30,S!$HC78:$HL78)+SUMIF(N!$HC$15:$HL$15,'Ciclo Semaforico'!BK$30,N!$HC78:$HL78)+SUMIF(E!$HC$15:$HL$15,'Ciclo Semaforico'!BK$30,E!$HC78:$HL78)+SUMIF(O!$HC$15:$HL$15,'Ciclo Semaforico'!BK$30,O!$HC78:$HL78))*BK$31))</f>
        <v>0</v>
      </c>
      <c r="BL103" s="245">
        <f>IF(BL$32="",IF(BL$31="",(SUMIF(S!$HC$15:$HL$15,'Ciclo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Semaforico'!BL$30,O!$HC78:$HL78))*BL$31),(SUMIF(S!$HC$15:$HL$15,'Ciclo Semaforico'!BL$32,S!$HC78:$HL78)+SUMIF(N!$HC$15:$HL$15,'Ciclo Semaforico'!BL$32,N!$HC78:$HL78)+SUMIF(E!$HC$15:$HL$15,'Ciclo Semaforico'!BL$32,E!$HC78:$HL78)+SUMIF(O!$HC$15:$HL$15,'Ciclo Semaforico'!BL$32,O!$HC78:$HL78))-IF(BL$31="",(SUMIF(S!$HC$15:$HL$15,'Ciclo Semaforico'!BL$30,S!$HC78:$HL78)+SUMIF(N!$HC$15:$HL$15,'Ciclo Semaforico'!BL$30,N!$HC78:$HL78)+SUMIF(E!$HC$15:$HL$15,'Ciclo Semaforico'!BL$30,E!$HC78:$HL78)+SUMIF(O!$HC$15:$HL$15,'Ciclo Semaforico'!BL$30,O!$HC78:$HL78)),(SUMIF(S!$HC$15:$HL$15,'Ciclo Semaforico'!BL$30,S!$HC78:$HL78)+SUMIF(N!$HC$15:$HL$15,'Ciclo Semaforico'!BL$30,N!$HC78:$HL78)+SUMIF(E!$HC$15:$HL$15,'Ciclo Semaforico'!BL$30,E!$HC78:$HL78)+SUMIF(O!$HC$15:$HL$15,'Ciclo Semaforico'!BL$30,O!$HC78:$HL78))*BL$31))</f>
        <v>0</v>
      </c>
      <c r="BM103" s="245">
        <f>IF(BM$32="",IF(BM$31="",(SUMIF(S!$HC$15:$HL$15,'Ciclo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Semaforico'!BM$30,O!$HC78:$HL78))*BM$31),(SUMIF(S!$HC$15:$HL$15,'Ciclo Semaforico'!BM$32,S!$HC78:$HL78)+SUMIF(N!$HC$15:$HL$15,'Ciclo Semaforico'!BM$32,N!$HC78:$HL78)+SUMIF(E!$HC$15:$HL$15,'Ciclo Semaforico'!BM$32,E!$HC78:$HL78)+SUMIF(O!$HC$15:$HL$15,'Ciclo Semaforico'!BM$32,O!$HC78:$HL78))-IF(BM$31="",(SUMIF(S!$HC$15:$HL$15,'Ciclo Semaforico'!BM$30,S!$HC78:$HL78)+SUMIF(N!$HC$15:$HL$15,'Ciclo Semaforico'!BM$30,N!$HC78:$HL78)+SUMIF(E!$HC$15:$HL$15,'Ciclo Semaforico'!BM$30,E!$HC78:$HL78)+SUMIF(O!$HC$15:$HL$15,'Ciclo Semaforico'!BM$30,O!$HC78:$HL78)),(SUMIF(S!$HC$15:$HL$15,'Ciclo Semaforico'!BM$30,S!$HC78:$HL78)+SUMIF(N!$HC$15:$HL$15,'Ciclo Semaforico'!BM$30,N!$HC78:$HL78)+SUMIF(E!$HC$15:$HL$15,'Ciclo Semaforico'!BM$30,E!$HC78:$HL78)+SUMIF(O!$HC$15:$HL$15,'Ciclo Semaforico'!BM$30,O!$HC78:$HL78))*BM$31))</f>
        <v>0</v>
      </c>
      <c r="BN103" s="245">
        <f>IF(BN$32="",IF(BN$31="",(SUMIF(S!$HC$15:$HL$15,'Ciclo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Semaforico'!BN$30,O!$HC78:$HL78))*BN$31),(SUMIF(S!$HC$15:$HL$15,'Ciclo Semaforico'!BN$32,S!$HC78:$HL78)+SUMIF(N!$HC$15:$HL$15,'Ciclo Semaforico'!BN$32,N!$HC78:$HL78)+SUMIF(E!$HC$15:$HL$15,'Ciclo Semaforico'!BN$32,E!$HC78:$HL78)+SUMIF(O!$HC$15:$HL$15,'Ciclo Semaforico'!BN$32,O!$HC78:$HL78))-IF(BN$31="",(SUMIF(S!$HC$15:$HL$15,'Ciclo Semaforico'!BN$30,S!$HC78:$HL78)+SUMIF(N!$HC$15:$HL$15,'Ciclo Semaforico'!BN$30,N!$HC78:$HL78)+SUMIF(E!$HC$15:$HL$15,'Ciclo Semaforico'!BN$30,E!$HC78:$HL78)+SUMIF(O!$HC$15:$HL$15,'Ciclo Semaforico'!BN$30,O!$HC78:$HL78)),(SUMIF(S!$HC$15:$HL$15,'Ciclo Semaforico'!BN$30,S!$HC78:$HL78)+SUMIF(N!$HC$15:$HL$15,'Ciclo Semaforico'!BN$30,N!$HC78:$HL78)+SUMIF(E!$HC$15:$HL$15,'Ciclo Semaforico'!BN$30,E!$HC78:$HL78)+SUMIF(O!$HC$15:$HL$15,'Ciclo Semaforico'!BN$30,O!$HC78:$HL78))*BN$31))</f>
        <v>0</v>
      </c>
      <c r="BO103" s="245">
        <f>IF(BO$32="",IF(BO$31="",(SUMIF(S!$HC$15:$HL$15,'Ciclo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Semaforico'!BO$30,O!$HC78:$HL78))*BO$31),(SUMIF(S!$HC$15:$HL$15,'Ciclo Semaforico'!BO$32,S!$HC78:$HL78)+SUMIF(N!$HC$15:$HL$15,'Ciclo Semaforico'!BO$32,N!$HC78:$HL78)+SUMIF(E!$HC$15:$HL$15,'Ciclo Semaforico'!BO$32,E!$HC78:$HL78)+SUMIF(O!$HC$15:$HL$15,'Ciclo Semaforico'!BO$32,O!$HC78:$HL78))-IF(BO$31="",(SUMIF(S!$HC$15:$HL$15,'Ciclo Semaforico'!BO$30,S!$HC78:$HL78)+SUMIF(N!$HC$15:$HL$15,'Ciclo Semaforico'!BO$30,N!$HC78:$HL78)+SUMIF(E!$HC$15:$HL$15,'Ciclo Semaforico'!BO$30,E!$HC78:$HL78)+SUMIF(O!$HC$15:$HL$15,'Ciclo Semaforico'!BO$30,O!$HC78:$HL78)),(SUMIF(S!$HC$15:$HL$15,'Ciclo Semaforico'!BO$30,S!$HC78:$HL78)+SUMIF(N!$HC$15:$HL$15,'Ciclo Semaforico'!BO$30,N!$HC78:$HL78)+SUMIF(E!$HC$15:$HL$15,'Ciclo Semaforico'!BO$30,E!$HC78:$HL78)+SUMIF(O!$HC$15:$HL$15,'Ciclo Semaforico'!BO$30,O!$HC78:$HL78))*BO$31))</f>
        <v>0</v>
      </c>
      <c r="BP103" s="245">
        <f>IF(BP$32="",IF(BP$31="",(SUMIF(S!$HC$15:$HL$15,'Ciclo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Semaforico'!BP$30,O!$HC78:$HL78))*BP$31),(SUMIF(S!$HC$15:$HL$15,'Ciclo Semaforico'!BP$32,S!$HC78:$HL78)+SUMIF(N!$HC$15:$HL$15,'Ciclo Semaforico'!BP$32,N!$HC78:$HL78)+SUMIF(E!$HC$15:$HL$15,'Ciclo Semaforico'!BP$32,E!$HC78:$HL78)+SUMIF(O!$HC$15:$HL$15,'Ciclo Semaforico'!BP$32,O!$HC78:$HL78))-IF(BP$31="",(SUMIF(S!$HC$15:$HL$15,'Ciclo Semaforico'!BP$30,S!$HC78:$HL78)+SUMIF(N!$HC$15:$HL$15,'Ciclo Semaforico'!BP$30,N!$HC78:$HL78)+SUMIF(E!$HC$15:$HL$15,'Ciclo Semaforico'!BP$30,E!$HC78:$HL78)+SUMIF(O!$HC$15:$HL$15,'Ciclo Semaforico'!BP$30,O!$HC78:$HL78)),(SUMIF(S!$HC$15:$HL$15,'Ciclo Semaforico'!BP$30,S!$HC78:$HL78)+SUMIF(N!$HC$15:$HL$15,'Ciclo Semaforico'!BP$30,N!$HC78:$HL78)+SUMIF(E!$HC$15:$HL$15,'Ciclo Semaforico'!BP$30,E!$HC78:$HL78)+SUMIF(O!$HC$15:$HL$15,'Ciclo Semaforico'!BP$30,O!$HC78:$HL78))*BP$31))</f>
        <v>0</v>
      </c>
      <c r="BQ103" s="245">
        <f>IF(BQ$32="",IF(BQ$31="",(SUMIF(S!$HC$15:$HL$15,'Ciclo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Semaforico'!BQ$30,O!$HC78:$HL78))*BQ$31),(SUMIF(S!$HC$15:$HL$15,'Ciclo Semaforico'!BQ$32,S!$HC78:$HL78)+SUMIF(N!$HC$15:$HL$15,'Ciclo Semaforico'!BQ$32,N!$HC78:$HL78)+SUMIF(E!$HC$15:$HL$15,'Ciclo Semaforico'!BQ$32,E!$HC78:$HL78)+SUMIF(O!$HC$15:$HL$15,'Ciclo Semaforico'!BQ$32,O!$HC78:$HL78))-IF(BQ$31="",(SUMIF(S!$HC$15:$HL$15,'Ciclo Semaforico'!BQ$30,S!$HC78:$HL78)+SUMIF(N!$HC$15:$HL$15,'Ciclo Semaforico'!BQ$30,N!$HC78:$HL78)+SUMIF(E!$HC$15:$HL$15,'Ciclo Semaforico'!BQ$30,E!$HC78:$HL78)+SUMIF(O!$HC$15:$HL$15,'Ciclo Semaforico'!BQ$30,O!$HC78:$HL78)),(SUMIF(S!$HC$15:$HL$15,'Ciclo Semaforico'!BQ$30,S!$HC78:$HL78)+SUMIF(N!$HC$15:$HL$15,'Ciclo Semaforico'!BQ$30,N!$HC78:$HL78)+SUMIF(E!$HC$15:$HL$15,'Ciclo Semaforico'!BQ$30,E!$HC78:$HL78)+SUMIF(O!$HC$15:$HL$15,'Ciclo Semaforico'!BQ$30,O!$HC78:$HL78))*BQ$31))</f>
        <v>0</v>
      </c>
      <c r="BR103" s="245">
        <f>IF(BR$32="",IF(BR$31="",(SUMIF(S!$HC$15:$HL$15,'Ciclo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Semaforico'!BR$30,O!$HC78:$HL78))*BR$31),(SUMIF(S!$HC$15:$HL$15,'Ciclo Semaforico'!BR$32,S!$HC78:$HL78)+SUMIF(N!$HC$15:$HL$15,'Ciclo Semaforico'!BR$32,N!$HC78:$HL78)+SUMIF(E!$HC$15:$HL$15,'Ciclo Semaforico'!BR$32,E!$HC78:$HL78)+SUMIF(O!$HC$15:$HL$15,'Ciclo Semaforico'!BR$32,O!$HC78:$HL78))-IF(BR$31="",(SUMIF(S!$HC$15:$HL$15,'Ciclo Semaforico'!BR$30,S!$HC78:$HL78)+SUMIF(N!$HC$15:$HL$15,'Ciclo Semaforico'!BR$30,N!$HC78:$HL78)+SUMIF(E!$HC$15:$HL$15,'Ciclo Semaforico'!BR$30,E!$HC78:$HL78)+SUMIF(O!$HC$15:$HL$15,'Ciclo Semaforico'!BR$30,O!$HC78:$HL78)),(SUMIF(S!$HC$15:$HL$15,'Ciclo Semaforico'!BR$30,S!$HC78:$HL78)+SUMIF(N!$HC$15:$HL$15,'Ciclo Semaforico'!BR$30,N!$HC78:$HL78)+SUMIF(E!$HC$15:$HL$15,'Ciclo Semaforico'!BR$30,E!$HC78:$HL78)+SUMIF(O!$HC$15:$HL$15,'Ciclo Semaforico'!BR$30,O!$HC78:$HL78))*BR$31))</f>
        <v>0</v>
      </c>
      <c r="BS103" s="245">
        <f>IF(BS$32="",IF(BS$31="",(SUMIF(S!$HC$15:$HL$15,'Ciclo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Semaforico'!BS$30,O!$HC78:$HL78))*BS$31),(SUMIF(S!$HC$15:$HL$15,'Ciclo Semaforico'!BS$32,S!$HC78:$HL78)+SUMIF(N!$HC$15:$HL$15,'Ciclo Semaforico'!BS$32,N!$HC78:$HL78)+SUMIF(E!$HC$15:$HL$15,'Ciclo Semaforico'!BS$32,E!$HC78:$HL78)+SUMIF(O!$HC$15:$HL$15,'Ciclo Semaforico'!BS$32,O!$HC78:$HL78))-IF(BS$31="",(SUMIF(S!$HC$15:$HL$15,'Ciclo Semaforico'!BS$30,S!$HC78:$HL78)+SUMIF(N!$HC$15:$HL$15,'Ciclo Semaforico'!BS$30,N!$HC78:$HL78)+SUMIF(E!$HC$15:$HL$15,'Ciclo Semaforico'!BS$30,E!$HC78:$HL78)+SUMIF(O!$HC$15:$HL$15,'Ciclo Semaforico'!BS$30,O!$HC78:$HL78)),(SUMIF(S!$HC$15:$HL$15,'Ciclo Semaforico'!BS$30,S!$HC78:$HL78)+SUMIF(N!$HC$15:$HL$15,'Ciclo Semaforico'!BS$30,N!$HC78:$HL78)+SUMIF(E!$HC$15:$HL$15,'Ciclo Semaforico'!BS$30,E!$HC78:$HL78)+SUMIF(O!$HC$15:$HL$15,'Ciclo Semaforico'!BS$30,O!$HC78:$HL78))*BS$31))</f>
        <v>0</v>
      </c>
      <c r="BT103" s="245">
        <f>IF(BT$32="",IF(BT$31="",(SUMIF(S!$HC$15:$HL$15,'Ciclo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Semaforico'!BT$30,O!$HC78:$HL78))*BT$31),(SUMIF(S!$HC$15:$HL$15,'Ciclo Semaforico'!BT$32,S!$HC78:$HL78)+SUMIF(N!$HC$15:$HL$15,'Ciclo Semaforico'!BT$32,N!$HC78:$HL78)+SUMIF(E!$HC$15:$HL$15,'Ciclo Semaforico'!BT$32,E!$HC78:$HL78)+SUMIF(O!$HC$15:$HL$15,'Ciclo Semaforico'!BT$32,O!$HC78:$HL78))-IF(BT$31="",(SUMIF(S!$HC$15:$HL$15,'Ciclo Semaforico'!BT$30,S!$HC78:$HL78)+SUMIF(N!$HC$15:$HL$15,'Ciclo Semaforico'!BT$30,N!$HC78:$HL78)+SUMIF(E!$HC$15:$HL$15,'Ciclo Semaforico'!BT$30,E!$HC78:$HL78)+SUMIF(O!$HC$15:$HL$15,'Ciclo Semaforico'!BT$30,O!$HC78:$HL78)),(SUMIF(S!$HC$15:$HL$15,'Ciclo Semaforico'!BT$30,S!$HC78:$HL78)+SUMIF(N!$HC$15:$HL$15,'Ciclo Semaforico'!BT$30,N!$HC78:$HL78)+SUMIF(E!$HC$15:$HL$15,'Ciclo Semaforico'!BT$30,E!$HC78:$HL78)+SUMIF(O!$HC$15:$HL$15,'Ciclo Semaforico'!BT$30,O!$HC78:$HL78))*BT$31))</f>
        <v>0</v>
      </c>
      <c r="BU103" s="245">
        <f>IF(BU$32="",IF(BU$31="",(SUMIF(S!$HC$15:$HL$15,'Ciclo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Semaforico'!BU$30,O!$HC78:$HL78))*BU$31),(SUMIF(S!$HC$15:$HL$15,'Ciclo Semaforico'!BU$32,S!$HC78:$HL78)+SUMIF(N!$HC$15:$HL$15,'Ciclo Semaforico'!BU$32,N!$HC78:$HL78)+SUMIF(E!$HC$15:$HL$15,'Ciclo Semaforico'!BU$32,E!$HC78:$HL78)+SUMIF(O!$HC$15:$HL$15,'Ciclo Semaforico'!BU$32,O!$HC78:$HL78))-IF(BU$31="",(SUMIF(S!$HC$15:$HL$15,'Ciclo Semaforico'!BU$30,S!$HC78:$HL78)+SUMIF(N!$HC$15:$HL$15,'Ciclo Semaforico'!BU$30,N!$HC78:$HL78)+SUMIF(E!$HC$15:$HL$15,'Ciclo Semaforico'!BU$30,E!$HC78:$HL78)+SUMIF(O!$HC$15:$HL$15,'Ciclo Semaforico'!BU$30,O!$HC78:$HL78)),(SUMIF(S!$HC$15:$HL$15,'Ciclo Semaforico'!BU$30,S!$HC78:$HL78)+SUMIF(N!$HC$15:$HL$15,'Ciclo Semaforico'!BU$30,N!$HC78:$HL78)+SUMIF(E!$HC$15:$HL$15,'Ciclo Semaforico'!BU$30,E!$HC78:$HL78)+SUMIF(O!$HC$15:$HL$15,'Ciclo Semaforico'!BU$30,O!$HC78:$HL78))*BU$31))</f>
        <v>0</v>
      </c>
      <c r="BV103" s="246">
        <f>IF(BV$32="",IF(BV$31="",(SUMIF(S!$HC$15:$HL$15,'Ciclo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Semaforico'!BV$30,O!$HC78:$HL78))*BV$31),(SUMIF(S!$HC$15:$HL$15,'Ciclo Semaforico'!BV$32,S!$HC78:$HL78)+SUMIF(N!$HC$15:$HL$15,'Ciclo Semaforico'!BV$32,N!$HC78:$HL78)+SUMIF(E!$HC$15:$HL$15,'Ciclo Semaforico'!BV$32,E!$HC78:$HL78)+SUMIF(O!$HC$15:$HL$15,'Ciclo Semaforico'!BV$32,O!$HC78:$HL78))-IF(BV$31="",(SUMIF(S!$HC$15:$HL$15,'Ciclo Semaforico'!BV$30,S!$HC78:$HL78)+SUMIF(N!$HC$15:$HL$15,'Ciclo Semaforico'!BV$30,N!$HC78:$HL78)+SUMIF(E!$HC$15:$HL$15,'Ciclo Semaforico'!BV$30,E!$HC78:$HL78)+SUMIF(O!$HC$15:$HL$15,'Ciclo Semaforico'!BV$30,O!$HC78:$HL78)),(SUMIF(S!$HC$15:$HL$15,'Ciclo Semaforico'!BV$30,S!$HC78:$HL78)+SUMIF(N!$HC$15:$HL$15,'Ciclo Semaforico'!BV$30,N!$HC78:$HL78)+SUMIF(E!$HC$15:$HL$15,'Ciclo Semaforico'!BV$30,E!$HC78:$HL78)+SUMIF(O!$HC$15:$HL$15,'Ciclo Semaforico'!BV$30,O!$HC78:$HL78))*BV$31))</f>
        <v>0</v>
      </c>
      <c r="BW103" s="244">
        <f>IF(BW$32="",IF(BW$31="",(SUMIF(S!$HC$15:$HL$15,'Ciclo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Semaforico'!BW$30,O!$HC78:$HL78))*BW$31),(SUMIF(S!$HC$15:$HL$15,'Ciclo Semaforico'!BW$32,S!$HC78:$HL78)+SUMIF(N!$HC$15:$HL$15,'Ciclo Semaforico'!BW$32,N!$HC78:$HL78)+SUMIF(E!$HC$15:$HL$15,'Ciclo Semaforico'!BW$32,E!$HC78:$HL78)+SUMIF(O!$HC$15:$HL$15,'Ciclo Semaforico'!BW$32,O!$HC78:$HL78))-IF(BW$31="",(SUMIF(S!$HC$15:$HL$15,'Ciclo Semaforico'!BW$30,S!$HC78:$HL78)+SUMIF(N!$HC$15:$HL$15,'Ciclo Semaforico'!BW$30,N!$HC78:$HL78)+SUMIF(E!$HC$15:$HL$15,'Ciclo Semaforico'!BW$30,E!$HC78:$HL78)+SUMIF(O!$HC$15:$HL$15,'Ciclo Semaforico'!BW$30,O!$HC78:$HL78)),(SUMIF(S!$HC$15:$HL$15,'Ciclo Semaforico'!BW$30,S!$HC78:$HL78)+SUMIF(N!$HC$15:$HL$15,'Ciclo Semaforico'!BW$30,N!$HC78:$HL78)+SUMIF(E!$HC$15:$HL$15,'Ciclo Semaforico'!BW$30,E!$HC78:$HL78)+SUMIF(O!$HC$15:$HL$15,'Ciclo Semaforico'!BW$30,O!$HC78:$HL78))*BW$31))</f>
        <v>0</v>
      </c>
      <c r="BX103" s="245">
        <f>IF(BX$32="",IF(BX$31="",(SUMIF(S!$HC$15:$HL$15,'Ciclo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Semaforico'!BX$30,O!$HC78:$HL78))*BX$31),(SUMIF(S!$HC$15:$HL$15,'Ciclo Semaforico'!BX$32,S!$HC78:$HL78)+SUMIF(N!$HC$15:$HL$15,'Ciclo Semaforico'!BX$32,N!$HC78:$HL78)+SUMIF(E!$HC$15:$HL$15,'Ciclo Semaforico'!BX$32,E!$HC78:$HL78)+SUMIF(O!$HC$15:$HL$15,'Ciclo Semaforico'!BX$32,O!$HC78:$HL78))-IF(BX$31="",(SUMIF(S!$HC$15:$HL$15,'Ciclo Semaforico'!BX$30,S!$HC78:$HL78)+SUMIF(N!$HC$15:$HL$15,'Ciclo Semaforico'!BX$30,N!$HC78:$HL78)+SUMIF(E!$HC$15:$HL$15,'Ciclo Semaforico'!BX$30,E!$HC78:$HL78)+SUMIF(O!$HC$15:$HL$15,'Ciclo Semaforico'!BX$30,O!$HC78:$HL78)),(SUMIF(S!$HC$15:$HL$15,'Ciclo Semaforico'!BX$30,S!$HC78:$HL78)+SUMIF(N!$HC$15:$HL$15,'Ciclo Semaforico'!BX$30,N!$HC78:$HL78)+SUMIF(E!$HC$15:$HL$15,'Ciclo Semaforico'!BX$30,E!$HC78:$HL78)+SUMIF(O!$HC$15:$HL$15,'Ciclo Semaforico'!BX$30,O!$HC78:$HL78))*BX$31))</f>
        <v>0</v>
      </c>
      <c r="BY103" s="245">
        <f>IF(BY$32="",IF(BY$31="",(SUMIF(S!$HC$15:$HL$15,'Ciclo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Semaforico'!BY$30,O!$HC78:$HL78))*BY$31),(SUMIF(S!$HC$15:$HL$15,'Ciclo Semaforico'!BY$32,S!$HC78:$HL78)+SUMIF(N!$HC$15:$HL$15,'Ciclo Semaforico'!BY$32,N!$HC78:$HL78)+SUMIF(E!$HC$15:$HL$15,'Ciclo Semaforico'!BY$32,E!$HC78:$HL78)+SUMIF(O!$HC$15:$HL$15,'Ciclo Semaforico'!BY$32,O!$HC78:$HL78))-IF(BY$31="",(SUMIF(S!$HC$15:$HL$15,'Ciclo Semaforico'!BY$30,S!$HC78:$HL78)+SUMIF(N!$HC$15:$HL$15,'Ciclo Semaforico'!BY$30,N!$HC78:$HL78)+SUMIF(E!$HC$15:$HL$15,'Ciclo Semaforico'!BY$30,E!$HC78:$HL78)+SUMIF(O!$HC$15:$HL$15,'Ciclo Semaforico'!BY$30,O!$HC78:$HL78)),(SUMIF(S!$HC$15:$HL$15,'Ciclo Semaforico'!BY$30,S!$HC78:$HL78)+SUMIF(N!$HC$15:$HL$15,'Ciclo Semaforico'!BY$30,N!$HC78:$HL78)+SUMIF(E!$HC$15:$HL$15,'Ciclo Semaforico'!BY$30,E!$HC78:$HL78)+SUMIF(O!$HC$15:$HL$15,'Ciclo Semaforico'!BY$30,O!$HC78:$HL78))*BY$31))</f>
        <v>0</v>
      </c>
      <c r="BZ103" s="245">
        <f>IF(BZ$32="",IF(BZ$31="",(SUMIF(S!$HC$15:$HL$15,'Ciclo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Semaforico'!BZ$30,O!$HC78:$HL78))*BZ$31),(SUMIF(S!$HC$15:$HL$15,'Ciclo Semaforico'!BZ$32,S!$HC78:$HL78)+SUMIF(N!$HC$15:$HL$15,'Ciclo Semaforico'!BZ$32,N!$HC78:$HL78)+SUMIF(E!$HC$15:$HL$15,'Ciclo Semaforico'!BZ$32,E!$HC78:$HL78)+SUMIF(O!$HC$15:$HL$15,'Ciclo Semaforico'!BZ$32,O!$HC78:$HL78))-IF(BZ$31="",(SUMIF(S!$HC$15:$HL$15,'Ciclo Semaforico'!BZ$30,S!$HC78:$HL78)+SUMIF(N!$HC$15:$HL$15,'Ciclo Semaforico'!BZ$30,N!$HC78:$HL78)+SUMIF(E!$HC$15:$HL$15,'Ciclo Semaforico'!BZ$30,E!$HC78:$HL78)+SUMIF(O!$HC$15:$HL$15,'Ciclo Semaforico'!BZ$30,O!$HC78:$HL78)),(SUMIF(S!$HC$15:$HL$15,'Ciclo Semaforico'!BZ$30,S!$HC78:$HL78)+SUMIF(N!$HC$15:$HL$15,'Ciclo Semaforico'!BZ$30,N!$HC78:$HL78)+SUMIF(E!$HC$15:$HL$15,'Ciclo Semaforico'!BZ$30,E!$HC78:$HL78)+SUMIF(O!$HC$15:$HL$15,'Ciclo Semaforico'!BZ$30,O!$HC78:$HL78))*BZ$31))</f>
        <v>0</v>
      </c>
      <c r="CA103" s="245">
        <f>IF(CA$32="",IF(CA$31="",(SUMIF(S!$HC$15:$HL$15,'Ciclo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Semaforico'!CA$30,O!$HC78:$HL78))*CA$31),(SUMIF(S!$HC$15:$HL$15,'Ciclo Semaforico'!CA$32,S!$HC78:$HL78)+SUMIF(N!$HC$15:$HL$15,'Ciclo Semaforico'!CA$32,N!$HC78:$HL78)+SUMIF(E!$HC$15:$HL$15,'Ciclo Semaforico'!CA$32,E!$HC78:$HL78)+SUMIF(O!$HC$15:$HL$15,'Ciclo Semaforico'!CA$32,O!$HC78:$HL78))-IF(CA$31="",(SUMIF(S!$HC$15:$HL$15,'Ciclo Semaforico'!CA$30,S!$HC78:$HL78)+SUMIF(N!$HC$15:$HL$15,'Ciclo Semaforico'!CA$30,N!$HC78:$HL78)+SUMIF(E!$HC$15:$HL$15,'Ciclo Semaforico'!CA$30,E!$HC78:$HL78)+SUMIF(O!$HC$15:$HL$15,'Ciclo Semaforico'!CA$30,O!$HC78:$HL78)),(SUMIF(S!$HC$15:$HL$15,'Ciclo Semaforico'!CA$30,S!$HC78:$HL78)+SUMIF(N!$HC$15:$HL$15,'Ciclo Semaforico'!CA$30,N!$HC78:$HL78)+SUMIF(E!$HC$15:$HL$15,'Ciclo Semaforico'!CA$30,E!$HC78:$HL78)+SUMIF(O!$HC$15:$HL$15,'Ciclo Semaforico'!CA$30,O!$HC78:$HL78))*CA$31))</f>
        <v>0</v>
      </c>
      <c r="CB103" s="245">
        <f>IF(CB$32="",IF(CB$31="",(SUMIF(S!$HC$15:$HL$15,'Ciclo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Semaforico'!CB$30,O!$HC78:$HL78))*CB$31),(SUMIF(S!$HC$15:$HL$15,'Ciclo Semaforico'!CB$32,S!$HC78:$HL78)+SUMIF(N!$HC$15:$HL$15,'Ciclo Semaforico'!CB$32,N!$HC78:$HL78)+SUMIF(E!$HC$15:$HL$15,'Ciclo Semaforico'!CB$32,E!$HC78:$HL78)+SUMIF(O!$HC$15:$HL$15,'Ciclo Semaforico'!CB$32,O!$HC78:$HL78))-IF(CB$31="",(SUMIF(S!$HC$15:$HL$15,'Ciclo Semaforico'!CB$30,S!$HC78:$HL78)+SUMIF(N!$HC$15:$HL$15,'Ciclo Semaforico'!CB$30,N!$HC78:$HL78)+SUMIF(E!$HC$15:$HL$15,'Ciclo Semaforico'!CB$30,E!$HC78:$HL78)+SUMIF(O!$HC$15:$HL$15,'Ciclo Semaforico'!CB$30,O!$HC78:$HL78)),(SUMIF(S!$HC$15:$HL$15,'Ciclo Semaforico'!CB$30,S!$HC78:$HL78)+SUMIF(N!$HC$15:$HL$15,'Ciclo Semaforico'!CB$30,N!$HC78:$HL78)+SUMIF(E!$HC$15:$HL$15,'Ciclo Semaforico'!CB$30,E!$HC78:$HL78)+SUMIF(O!$HC$15:$HL$15,'Ciclo Semaforico'!CB$30,O!$HC78:$HL78))*CB$31))</f>
        <v>0</v>
      </c>
      <c r="CC103" s="245">
        <f>IF(CC$32="",IF(CC$31="",(SUMIF(S!$HC$15:$HL$15,'Ciclo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Semaforico'!CC$30,O!$HC78:$HL78))*CC$31),(SUMIF(S!$HC$15:$HL$15,'Ciclo Semaforico'!CC$32,S!$HC78:$HL78)+SUMIF(N!$HC$15:$HL$15,'Ciclo Semaforico'!CC$32,N!$HC78:$HL78)+SUMIF(E!$HC$15:$HL$15,'Ciclo Semaforico'!CC$32,E!$HC78:$HL78)+SUMIF(O!$HC$15:$HL$15,'Ciclo Semaforico'!CC$32,O!$HC78:$HL78))-IF(CC$31="",(SUMIF(S!$HC$15:$HL$15,'Ciclo Semaforico'!CC$30,S!$HC78:$HL78)+SUMIF(N!$HC$15:$HL$15,'Ciclo Semaforico'!CC$30,N!$HC78:$HL78)+SUMIF(E!$HC$15:$HL$15,'Ciclo Semaforico'!CC$30,E!$HC78:$HL78)+SUMIF(O!$HC$15:$HL$15,'Ciclo Semaforico'!CC$30,O!$HC78:$HL78)),(SUMIF(S!$HC$15:$HL$15,'Ciclo Semaforico'!CC$30,S!$HC78:$HL78)+SUMIF(N!$HC$15:$HL$15,'Ciclo Semaforico'!CC$30,N!$HC78:$HL78)+SUMIF(E!$HC$15:$HL$15,'Ciclo Semaforico'!CC$30,E!$HC78:$HL78)+SUMIF(O!$HC$15:$HL$15,'Ciclo Semaforico'!CC$30,O!$HC78:$HL78))*CC$31))</f>
        <v>0</v>
      </c>
      <c r="CD103" s="245">
        <f>IF(CD$32="",IF(CD$31="",(SUMIF(S!$HC$15:$HL$15,'Ciclo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Semaforico'!CD$30,O!$HC78:$HL78))*CD$31),(SUMIF(S!$HC$15:$HL$15,'Ciclo Semaforico'!CD$32,S!$HC78:$HL78)+SUMIF(N!$HC$15:$HL$15,'Ciclo Semaforico'!CD$32,N!$HC78:$HL78)+SUMIF(E!$HC$15:$HL$15,'Ciclo Semaforico'!CD$32,E!$HC78:$HL78)+SUMIF(O!$HC$15:$HL$15,'Ciclo Semaforico'!CD$32,O!$HC78:$HL78))-IF(CD$31="",(SUMIF(S!$HC$15:$HL$15,'Ciclo Semaforico'!CD$30,S!$HC78:$HL78)+SUMIF(N!$HC$15:$HL$15,'Ciclo Semaforico'!CD$30,N!$HC78:$HL78)+SUMIF(E!$HC$15:$HL$15,'Ciclo Semaforico'!CD$30,E!$HC78:$HL78)+SUMIF(O!$HC$15:$HL$15,'Ciclo Semaforico'!CD$30,O!$HC78:$HL78)),(SUMIF(S!$HC$15:$HL$15,'Ciclo Semaforico'!CD$30,S!$HC78:$HL78)+SUMIF(N!$HC$15:$HL$15,'Ciclo Semaforico'!CD$30,N!$HC78:$HL78)+SUMIF(E!$HC$15:$HL$15,'Ciclo Semaforico'!CD$30,E!$HC78:$HL78)+SUMIF(O!$HC$15:$HL$15,'Ciclo Semaforico'!CD$30,O!$HC78:$HL78))*CD$31))</f>
        <v>0</v>
      </c>
      <c r="CE103" s="245">
        <f>IF(CE$32="",IF(CE$31="",(SUMIF(S!$HC$15:$HL$15,'Ciclo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Semaforico'!CE$30,O!$HC78:$HL78))*CE$31),(SUMIF(S!$HC$15:$HL$15,'Ciclo Semaforico'!CE$32,S!$HC78:$HL78)+SUMIF(N!$HC$15:$HL$15,'Ciclo Semaforico'!CE$32,N!$HC78:$HL78)+SUMIF(E!$HC$15:$HL$15,'Ciclo Semaforico'!CE$32,E!$HC78:$HL78)+SUMIF(O!$HC$15:$HL$15,'Ciclo Semaforico'!CE$32,O!$HC78:$HL78))-IF(CE$31="",(SUMIF(S!$HC$15:$HL$15,'Ciclo Semaforico'!CE$30,S!$HC78:$HL78)+SUMIF(N!$HC$15:$HL$15,'Ciclo Semaforico'!CE$30,N!$HC78:$HL78)+SUMIF(E!$HC$15:$HL$15,'Ciclo Semaforico'!CE$30,E!$HC78:$HL78)+SUMIF(O!$HC$15:$HL$15,'Ciclo Semaforico'!CE$30,O!$HC78:$HL78)),(SUMIF(S!$HC$15:$HL$15,'Ciclo Semaforico'!CE$30,S!$HC78:$HL78)+SUMIF(N!$HC$15:$HL$15,'Ciclo Semaforico'!CE$30,N!$HC78:$HL78)+SUMIF(E!$HC$15:$HL$15,'Ciclo Semaforico'!CE$30,E!$HC78:$HL78)+SUMIF(O!$HC$15:$HL$15,'Ciclo Semaforico'!CE$30,O!$HC78:$HL78))*CE$31))</f>
        <v>0</v>
      </c>
      <c r="CF103" s="245">
        <f>IF(CF$32="",IF(CF$31="",(SUMIF(S!$HC$15:$HL$15,'Ciclo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Semaforico'!CF$30,O!$HC78:$HL78))*CF$31),(SUMIF(S!$HC$15:$HL$15,'Ciclo Semaforico'!CF$32,S!$HC78:$HL78)+SUMIF(N!$HC$15:$HL$15,'Ciclo Semaforico'!CF$32,N!$HC78:$HL78)+SUMIF(E!$HC$15:$HL$15,'Ciclo Semaforico'!CF$32,E!$HC78:$HL78)+SUMIF(O!$HC$15:$HL$15,'Ciclo Semaforico'!CF$32,O!$HC78:$HL78))-IF(CF$31="",(SUMIF(S!$HC$15:$HL$15,'Ciclo Semaforico'!CF$30,S!$HC78:$HL78)+SUMIF(N!$HC$15:$HL$15,'Ciclo Semaforico'!CF$30,N!$HC78:$HL78)+SUMIF(E!$HC$15:$HL$15,'Ciclo Semaforico'!CF$30,E!$HC78:$HL78)+SUMIF(O!$HC$15:$HL$15,'Ciclo Semaforico'!CF$30,O!$HC78:$HL78)),(SUMIF(S!$HC$15:$HL$15,'Ciclo Semaforico'!CF$30,S!$HC78:$HL78)+SUMIF(N!$HC$15:$HL$15,'Ciclo Semaforico'!CF$30,N!$HC78:$HL78)+SUMIF(E!$HC$15:$HL$15,'Ciclo Semaforico'!CF$30,E!$HC78:$HL78)+SUMIF(O!$HC$15:$HL$15,'Ciclo Semaforico'!CF$30,O!$HC78:$HL78))*CF$31))</f>
        <v>0</v>
      </c>
      <c r="CG103" s="245">
        <f>IF(CG$32="",IF(CG$31="",(SUMIF(S!$HC$15:$HL$15,'Ciclo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Semaforico'!CG$30,O!$HC78:$HL78))*CG$31),(SUMIF(S!$HC$15:$HL$15,'Ciclo Semaforico'!CG$32,S!$HC78:$HL78)+SUMIF(N!$HC$15:$HL$15,'Ciclo Semaforico'!CG$32,N!$HC78:$HL78)+SUMIF(E!$HC$15:$HL$15,'Ciclo Semaforico'!CG$32,E!$HC78:$HL78)+SUMIF(O!$HC$15:$HL$15,'Ciclo Semaforico'!CG$32,O!$HC78:$HL78))-IF(CG$31="",(SUMIF(S!$HC$15:$HL$15,'Ciclo Semaforico'!CG$30,S!$HC78:$HL78)+SUMIF(N!$HC$15:$HL$15,'Ciclo Semaforico'!CG$30,N!$HC78:$HL78)+SUMIF(E!$HC$15:$HL$15,'Ciclo Semaforico'!CG$30,E!$HC78:$HL78)+SUMIF(O!$HC$15:$HL$15,'Ciclo Semaforico'!CG$30,O!$HC78:$HL78)),(SUMIF(S!$HC$15:$HL$15,'Ciclo Semaforico'!CG$30,S!$HC78:$HL78)+SUMIF(N!$HC$15:$HL$15,'Ciclo Semaforico'!CG$30,N!$HC78:$HL78)+SUMIF(E!$HC$15:$HL$15,'Ciclo Semaforico'!CG$30,E!$HC78:$HL78)+SUMIF(O!$HC$15:$HL$15,'Ciclo Semaforico'!CG$30,O!$HC78:$HL78))*CG$31))</f>
        <v>0</v>
      </c>
      <c r="CH103" s="246">
        <f>IF(CH$32="",IF(CH$31="",(SUMIF(S!$HC$15:$HL$15,'Ciclo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Semaforico'!CH$30,O!$HC78:$HL78))*CH$31),(SUMIF(S!$HC$15:$HL$15,'Ciclo Semaforico'!CH$32,S!$HC78:$HL78)+SUMIF(N!$HC$15:$HL$15,'Ciclo Semaforico'!CH$32,N!$HC78:$HL78)+SUMIF(E!$HC$15:$HL$15,'Ciclo Semaforico'!CH$32,E!$HC78:$HL78)+SUMIF(O!$HC$15:$HL$15,'Ciclo Semaforico'!CH$32,O!$HC78:$HL78))-IF(CH$31="",(SUMIF(S!$HC$15:$HL$15,'Ciclo Semaforico'!CH$30,S!$HC78:$HL78)+SUMIF(N!$HC$15:$HL$15,'Ciclo Semaforico'!CH$30,N!$HC78:$HL78)+SUMIF(E!$HC$15:$HL$15,'Ciclo Semaforico'!CH$30,E!$HC78:$HL78)+SUMIF(O!$HC$15:$HL$15,'Ciclo Semaforico'!CH$30,O!$HC78:$HL78)),(SUMIF(S!$HC$15:$HL$15,'Ciclo Semaforico'!CH$30,S!$HC78:$HL78)+SUMIF(N!$HC$15:$HL$15,'Ciclo Semaforico'!CH$30,N!$HC78:$HL78)+SUMIF(E!$HC$15:$HL$15,'Ciclo Semaforico'!CH$30,E!$HC78:$HL78)+SUMIF(O!$HC$15:$HL$15,'Ciclo Semaforico'!CH$30,O!$HC78:$HL78))*CH$31))</f>
        <v>0</v>
      </c>
      <c r="CI103" s="244">
        <f t="shared" si="208"/>
        <v>0</v>
      </c>
      <c r="CJ103" s="245">
        <f t="shared" si="209"/>
        <v>0</v>
      </c>
      <c r="CK103" s="245">
        <f t="shared" si="210"/>
        <v>0</v>
      </c>
      <c r="CL103" s="245">
        <f t="shared" si="211"/>
        <v>0</v>
      </c>
      <c r="CM103" s="245" t="e">
        <f t="shared" si="212"/>
        <v>#REF!</v>
      </c>
      <c r="CN103" s="245">
        <f t="shared" si="213"/>
        <v>0</v>
      </c>
      <c r="CO103" s="245">
        <f t="shared" si="214"/>
        <v>0</v>
      </c>
      <c r="CP103" s="245">
        <f t="shared" si="215"/>
        <v>0</v>
      </c>
      <c r="CQ103" s="245">
        <f t="shared" si="216"/>
        <v>0</v>
      </c>
      <c r="CR103" s="245">
        <f t="shared" si="217"/>
        <v>0</v>
      </c>
      <c r="CS103" s="245">
        <f t="shared" si="218"/>
        <v>0</v>
      </c>
      <c r="CT103" s="246">
        <f t="shared" si="219"/>
        <v>0</v>
      </c>
      <c r="CU103" s="244">
        <f t="shared" si="220"/>
        <v>0</v>
      </c>
      <c r="CV103" s="245">
        <f t="shared" si="221"/>
        <v>0</v>
      </c>
      <c r="CW103" s="245">
        <f t="shared" si="222"/>
        <v>0</v>
      </c>
      <c r="CX103" s="245">
        <f t="shared" si="223"/>
        <v>0</v>
      </c>
      <c r="CY103" s="245">
        <f t="shared" si="224"/>
        <v>0</v>
      </c>
      <c r="CZ103" s="245">
        <f t="shared" si="225"/>
        <v>0</v>
      </c>
      <c r="DA103" s="245">
        <f t="shared" si="226"/>
        <v>0</v>
      </c>
      <c r="DB103" s="245">
        <f t="shared" si="227"/>
        <v>0</v>
      </c>
      <c r="DC103" s="245">
        <f t="shared" si="228"/>
        <v>0</v>
      </c>
      <c r="DD103" s="245">
        <f t="shared" si="229"/>
        <v>0</v>
      </c>
      <c r="DE103" s="245">
        <f t="shared" si="230"/>
        <v>0</v>
      </c>
      <c r="DF103" s="246">
        <f t="shared" si="231"/>
        <v>0</v>
      </c>
      <c r="DG103" s="244" t="e">
        <f t="shared" si="232"/>
        <v>#REF!</v>
      </c>
      <c r="DH103" s="245" t="e">
        <f t="shared" si="233"/>
        <v>#REF!</v>
      </c>
      <c r="DI103" s="245" t="e">
        <f t="shared" si="234"/>
        <v>#REF!</v>
      </c>
      <c r="DJ103" s="245" t="e">
        <f t="shared" si="235"/>
        <v>#REF!</v>
      </c>
      <c r="DK103" s="245" t="e">
        <f t="shared" si="236"/>
        <v>#REF!</v>
      </c>
      <c r="DL103" s="245" t="e">
        <f t="shared" si="237"/>
        <v>#REF!</v>
      </c>
      <c r="DM103" s="245">
        <f t="shared" si="238"/>
        <v>0</v>
      </c>
      <c r="DN103" s="245">
        <f t="shared" si="239"/>
        <v>0</v>
      </c>
      <c r="DO103" s="245">
        <f t="shared" si="240"/>
        <v>0</v>
      </c>
      <c r="DP103" s="245">
        <f t="shared" si="241"/>
        <v>0</v>
      </c>
      <c r="DQ103" s="245">
        <f t="shared" si="242"/>
        <v>0</v>
      </c>
      <c r="DR103" s="246">
        <f t="shared" si="243"/>
        <v>0</v>
      </c>
      <c r="DS103" s="244">
        <f t="shared" si="244"/>
        <v>0</v>
      </c>
      <c r="DT103" s="245">
        <f t="shared" si="245"/>
        <v>0</v>
      </c>
      <c r="DU103" s="245">
        <f t="shared" si="246"/>
        <v>0</v>
      </c>
      <c r="DV103" s="245">
        <f t="shared" si="247"/>
        <v>0</v>
      </c>
      <c r="DW103" s="245">
        <f t="shared" si="248"/>
        <v>0</v>
      </c>
      <c r="DX103" s="245">
        <f t="shared" si="249"/>
        <v>0</v>
      </c>
      <c r="DY103" s="245">
        <f t="shared" si="250"/>
        <v>0</v>
      </c>
      <c r="DZ103" s="245">
        <f t="shared" si="251"/>
        <v>0</v>
      </c>
      <c r="EA103" s="245">
        <f t="shared" si="252"/>
        <v>0</v>
      </c>
      <c r="EB103" s="245">
        <f t="shared" si="253"/>
        <v>0</v>
      </c>
      <c r="EC103" s="245">
        <f t="shared" si="254"/>
        <v>0</v>
      </c>
      <c r="ED103" s="246">
        <f t="shared" si="255"/>
        <v>0</v>
      </c>
      <c r="EE103" s="244">
        <f t="shared" si="256"/>
        <v>0</v>
      </c>
      <c r="EF103" s="245">
        <f t="shared" si="257"/>
        <v>0</v>
      </c>
      <c r="EG103" s="245">
        <f t="shared" si="258"/>
        <v>0</v>
      </c>
      <c r="EH103" s="245">
        <f t="shared" si="259"/>
        <v>0</v>
      </c>
      <c r="EI103" s="245">
        <f t="shared" si="260"/>
        <v>0</v>
      </c>
      <c r="EJ103" s="245">
        <f t="shared" si="261"/>
        <v>0</v>
      </c>
      <c r="EK103" s="245">
        <f t="shared" si="262"/>
        <v>0</v>
      </c>
      <c r="EL103" s="245">
        <f t="shared" si="263"/>
        <v>0</v>
      </c>
      <c r="EM103" s="245">
        <f t="shared" si="264"/>
        <v>0</v>
      </c>
      <c r="EN103" s="245">
        <f t="shared" si="265"/>
        <v>0</v>
      </c>
      <c r="EO103" s="245">
        <f t="shared" si="266"/>
        <v>0</v>
      </c>
      <c r="EP103" s="246">
        <f t="shared" si="267"/>
        <v>0</v>
      </c>
      <c r="EQ103" s="255">
        <f t="shared" si="268"/>
        <v>0</v>
      </c>
      <c r="ER103" s="256">
        <f t="shared" si="269"/>
        <v>0</v>
      </c>
      <c r="ES103" s="256">
        <f t="shared" si="270"/>
        <v>0</v>
      </c>
      <c r="ET103" s="256">
        <f t="shared" si="271"/>
        <v>0</v>
      </c>
      <c r="EU103" s="256" t="e">
        <f t="shared" si="272"/>
        <v>#REF!</v>
      </c>
      <c r="EV103" s="256">
        <f t="shared" si="273"/>
        <v>0</v>
      </c>
      <c r="EW103" s="256">
        <f t="shared" si="274"/>
        <v>0</v>
      </c>
      <c r="EX103" s="256" t="str">
        <f t="shared" si="275"/>
        <v/>
      </c>
      <c r="EY103" s="256" t="str">
        <f t="shared" si="276"/>
        <v/>
      </c>
      <c r="EZ103" s="256" t="str">
        <f t="shared" si="277"/>
        <v/>
      </c>
      <c r="FA103" s="256" t="str">
        <f t="shared" si="278"/>
        <v/>
      </c>
      <c r="FB103" s="257" t="str">
        <f t="shared" si="279"/>
        <v/>
      </c>
      <c r="FC103" s="255">
        <f t="shared" si="280"/>
        <v>0</v>
      </c>
      <c r="FD103" s="256" t="str">
        <f t="shared" si="281"/>
        <v/>
      </c>
      <c r="FE103" s="256" t="str">
        <f t="shared" si="282"/>
        <v/>
      </c>
      <c r="FF103" s="256" t="str">
        <f t="shared" si="283"/>
        <v/>
      </c>
      <c r="FG103" s="256" t="str">
        <f t="shared" si="284"/>
        <v/>
      </c>
      <c r="FH103" s="256" t="str">
        <f t="shared" si="285"/>
        <v/>
      </c>
      <c r="FI103" s="256" t="str">
        <f t="shared" si="286"/>
        <v/>
      </c>
      <c r="FJ103" s="256" t="str">
        <f t="shared" si="287"/>
        <v/>
      </c>
      <c r="FK103" s="256" t="str">
        <f t="shared" si="288"/>
        <v/>
      </c>
      <c r="FL103" s="256" t="str">
        <f t="shared" si="289"/>
        <v/>
      </c>
      <c r="FM103" s="256" t="str">
        <f t="shared" si="290"/>
        <v/>
      </c>
      <c r="FN103" s="257" t="str">
        <f t="shared" si="291"/>
        <v/>
      </c>
      <c r="FO103" s="255" t="e">
        <f t="shared" si="292"/>
        <v>#REF!</v>
      </c>
      <c r="FP103" s="256" t="e">
        <f t="shared" si="293"/>
        <v>#REF!</v>
      </c>
      <c r="FQ103" s="256" t="e">
        <f t="shared" si="294"/>
        <v>#REF!</v>
      </c>
      <c r="FR103" s="256" t="e">
        <f t="shared" si="295"/>
        <v>#REF!</v>
      </c>
      <c r="FS103" s="256" t="e">
        <f t="shared" si="296"/>
        <v>#REF!</v>
      </c>
      <c r="FT103" s="256" t="e">
        <f t="shared" si="297"/>
        <v>#REF!</v>
      </c>
      <c r="FU103" s="256" t="str">
        <f t="shared" si="298"/>
        <v/>
      </c>
      <c r="FV103" s="256" t="str">
        <f t="shared" si="299"/>
        <v/>
      </c>
      <c r="FW103" s="256" t="str">
        <f t="shared" si="300"/>
        <v/>
      </c>
      <c r="FX103" s="256" t="str">
        <f t="shared" si="301"/>
        <v/>
      </c>
      <c r="FY103" s="256" t="str">
        <f t="shared" si="302"/>
        <v/>
      </c>
      <c r="FZ103" s="257" t="str">
        <f t="shared" si="303"/>
        <v/>
      </c>
      <c r="GA103" s="255" t="str">
        <f t="shared" si="304"/>
        <v/>
      </c>
      <c r="GB103" s="256" t="str">
        <f t="shared" si="305"/>
        <v/>
      </c>
      <c r="GC103" s="256" t="str">
        <f t="shared" si="306"/>
        <v/>
      </c>
      <c r="GD103" s="256" t="str">
        <f t="shared" si="307"/>
        <v/>
      </c>
      <c r="GE103" s="256" t="str">
        <f t="shared" si="308"/>
        <v/>
      </c>
      <c r="GF103" s="256" t="str">
        <f t="shared" si="309"/>
        <v/>
      </c>
      <c r="GG103" s="256" t="str">
        <f t="shared" si="310"/>
        <v/>
      </c>
      <c r="GH103" s="256" t="str">
        <f t="shared" si="311"/>
        <v/>
      </c>
      <c r="GI103" s="256" t="str">
        <f t="shared" si="312"/>
        <v/>
      </c>
      <c r="GJ103" s="256" t="str">
        <f t="shared" si="313"/>
        <v/>
      </c>
      <c r="GK103" s="256" t="str">
        <f t="shared" si="314"/>
        <v/>
      </c>
      <c r="GL103" s="257" t="str">
        <f t="shared" si="315"/>
        <v/>
      </c>
      <c r="GM103" s="255" t="str">
        <f t="shared" si="316"/>
        <v/>
      </c>
      <c r="GN103" s="256" t="str">
        <f t="shared" si="317"/>
        <v/>
      </c>
      <c r="GO103" s="256" t="str">
        <f t="shared" si="318"/>
        <v/>
      </c>
      <c r="GP103" s="256" t="str">
        <f t="shared" si="319"/>
        <v/>
      </c>
      <c r="GQ103" s="256" t="str">
        <f t="shared" si="320"/>
        <v/>
      </c>
      <c r="GR103" s="256" t="str">
        <f t="shared" si="321"/>
        <v/>
      </c>
      <c r="GS103" s="256" t="str">
        <f t="shared" si="322"/>
        <v/>
      </c>
      <c r="GT103" s="256" t="str">
        <f t="shared" si="323"/>
        <v/>
      </c>
      <c r="GU103" s="256" t="str">
        <f t="shared" si="324"/>
        <v/>
      </c>
      <c r="GV103" s="256" t="str">
        <f t="shared" si="325"/>
        <v/>
      </c>
      <c r="GW103" s="256" t="str">
        <f t="shared" si="326"/>
        <v/>
      </c>
      <c r="GX103" s="257" t="str">
        <f t="shared" si="327"/>
        <v/>
      </c>
      <c r="GY103" s="252">
        <f t="shared" si="332"/>
        <v>0</v>
      </c>
      <c r="GZ103" s="253" t="e">
        <f t="shared" si="332"/>
        <v>#REF!</v>
      </c>
      <c r="HA103" s="253">
        <f t="shared" si="332"/>
        <v>0</v>
      </c>
      <c r="HB103" s="253">
        <f t="shared" si="332"/>
        <v>0</v>
      </c>
      <c r="HC103" s="253">
        <f t="shared" si="332"/>
        <v>0</v>
      </c>
      <c r="HD103" s="253">
        <f t="shared" si="332"/>
        <v>0</v>
      </c>
      <c r="HE103" s="253">
        <f t="shared" si="332"/>
        <v>0</v>
      </c>
      <c r="HF103" s="254">
        <f t="shared" si="332"/>
        <v>0</v>
      </c>
      <c r="HG103" s="252">
        <f t="shared" si="333"/>
        <v>0</v>
      </c>
      <c r="HH103" s="253">
        <f t="shared" si="333"/>
        <v>0</v>
      </c>
      <c r="HI103" s="253">
        <f t="shared" si="333"/>
        <v>0</v>
      </c>
      <c r="HJ103" s="253">
        <f t="shared" si="333"/>
        <v>0</v>
      </c>
      <c r="HK103" s="253">
        <f t="shared" si="333"/>
        <v>0</v>
      </c>
      <c r="HL103" s="253">
        <f t="shared" si="333"/>
        <v>0</v>
      </c>
      <c r="HM103" s="253">
        <f t="shared" si="333"/>
        <v>0</v>
      </c>
      <c r="HN103" s="254">
        <f t="shared" si="333"/>
        <v>0</v>
      </c>
      <c r="HO103" s="252" t="e">
        <f t="shared" si="334"/>
        <v>#REF!</v>
      </c>
      <c r="HP103" s="253" t="e">
        <f t="shared" si="334"/>
        <v>#REF!</v>
      </c>
      <c r="HQ103" s="253">
        <f t="shared" si="334"/>
        <v>0</v>
      </c>
      <c r="HR103" s="253">
        <f t="shared" si="334"/>
        <v>0</v>
      </c>
      <c r="HS103" s="253">
        <f t="shared" si="334"/>
        <v>0</v>
      </c>
      <c r="HT103" s="253">
        <f t="shared" si="334"/>
        <v>0</v>
      </c>
      <c r="HU103" s="253">
        <f t="shared" si="334"/>
        <v>0</v>
      </c>
      <c r="HV103" s="254">
        <f t="shared" si="334"/>
        <v>0</v>
      </c>
      <c r="HW103" s="252">
        <f t="shared" si="335"/>
        <v>0</v>
      </c>
      <c r="HX103" s="253">
        <f t="shared" si="335"/>
        <v>0</v>
      </c>
      <c r="HY103" s="253">
        <f t="shared" si="335"/>
        <v>0</v>
      </c>
      <c r="HZ103" s="253">
        <f t="shared" si="335"/>
        <v>0</v>
      </c>
      <c r="IA103" s="253">
        <f t="shared" si="335"/>
        <v>0</v>
      </c>
      <c r="IB103" s="253">
        <f t="shared" si="335"/>
        <v>0</v>
      </c>
      <c r="IC103" s="253">
        <f t="shared" si="335"/>
        <v>0</v>
      </c>
      <c r="ID103" s="254">
        <f t="shared" si="335"/>
        <v>0</v>
      </c>
      <c r="IE103" s="252">
        <f t="shared" si="336"/>
        <v>0</v>
      </c>
      <c r="IF103" s="253">
        <f t="shared" si="336"/>
        <v>0</v>
      </c>
      <c r="IG103" s="253">
        <f t="shared" si="336"/>
        <v>0</v>
      </c>
      <c r="IH103" s="253">
        <f t="shared" si="336"/>
        <v>0</v>
      </c>
      <c r="II103" s="253">
        <f t="shared" si="336"/>
        <v>0</v>
      </c>
      <c r="IJ103" s="253">
        <f t="shared" si="336"/>
        <v>0</v>
      </c>
      <c r="IK103" s="253">
        <f t="shared" si="336"/>
        <v>0</v>
      </c>
      <c r="IL103" s="254">
        <f t="shared" si="336"/>
        <v>0</v>
      </c>
      <c r="IM103" s="255" t="e">
        <f t="shared" si="203"/>
        <v>#REF!</v>
      </c>
      <c r="IN103" s="256">
        <f t="shared" si="204"/>
        <v>0</v>
      </c>
      <c r="IO103" s="256" t="e">
        <f t="shared" si="205"/>
        <v>#REF!</v>
      </c>
      <c r="IP103" s="256">
        <f t="shared" si="206"/>
        <v>0</v>
      </c>
      <c r="IQ103" s="257">
        <f t="shared" si="207"/>
        <v>0</v>
      </c>
      <c r="IR103" s="404" t="e">
        <f t="shared" si="195"/>
        <v>#REF!</v>
      </c>
      <c r="IS103" s="250">
        <f t="shared" si="202"/>
        <v>15</v>
      </c>
      <c r="IT103" s="258" t="e">
        <f t="shared" si="328"/>
        <v>#REF!</v>
      </c>
      <c r="IU103" s="664">
        <v>2400</v>
      </c>
      <c r="IV103" s="409">
        <v>4.0999999999999996</v>
      </c>
      <c r="IW103" s="648" t="s">
        <v>241</v>
      </c>
      <c r="IX103" s="649" t="e">
        <f t="shared" si="196"/>
        <v>#REF!</v>
      </c>
      <c r="IY103" s="650" t="e">
        <f t="shared" si="329"/>
        <v>#REF!</v>
      </c>
      <c r="IZ103" s="651">
        <v>3</v>
      </c>
      <c r="JA103" s="652">
        <v>2</v>
      </c>
      <c r="JB103" s="650" t="e">
        <f t="shared" si="330"/>
        <v>#REF!</v>
      </c>
      <c r="JC103" s="651">
        <f t="shared" si="338"/>
        <v>3</v>
      </c>
      <c r="JD103" s="652">
        <f t="shared" si="338"/>
        <v>2</v>
      </c>
      <c r="JE103" s="653" t="e">
        <f t="shared" si="331"/>
        <v>#REF!</v>
      </c>
      <c r="JF103" s="654">
        <v>3</v>
      </c>
      <c r="JG103" s="652">
        <v>2</v>
      </c>
      <c r="JH103" s="653"/>
      <c r="JI103" s="654"/>
      <c r="JJ103" s="655"/>
      <c r="JK103" s="418"/>
      <c r="JL103" s="419"/>
      <c r="JM103" s="420"/>
      <c r="JN103" s="662">
        <v>1</v>
      </c>
      <c r="JO103" s="662">
        <v>1.4</v>
      </c>
      <c r="JP103" s="662">
        <v>1</v>
      </c>
      <c r="JQ103" s="662">
        <v>1</v>
      </c>
      <c r="JR103" s="663">
        <v>1</v>
      </c>
      <c r="JS103" s="658" t="e">
        <f t="shared" si="201"/>
        <v>#REF!</v>
      </c>
    </row>
    <row r="104" spans="25:279" ht="20.100000000000001" hidden="1" customHeight="1">
      <c r="Y104" s="380" t="e">
        <f>N!IK79</f>
        <v>#REF!</v>
      </c>
      <c r="Z104" s="377" t="s">
        <v>61</v>
      </c>
      <c r="AA104" s="244">
        <f>IF(AA$32="",IF(AA$31="",(SUMIF(S!$HC$15:$HL$15,'Ciclo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Semaforico'!AA$30,O!$HC79:$HL79))*AA$31),(SUMIF(S!$HC$15:$HL$15,'Ciclo Semaforico'!AA$32,S!$HC79:$HL79)+SUMIF(N!$HC$15:$HL$15,'Ciclo Semaforico'!AA$32,N!$HC79:$HL79)+SUMIF(E!$HC$15:$HL$15,'Ciclo Semaforico'!AA$32,E!$HC79:$HL79)+SUMIF(O!$HC$15:$HL$15,'Ciclo Semaforico'!AA$32,O!$HC79:$HL79))-IF(AA$31="",(SUMIF(S!$HC$15:$HL$15,'Ciclo Semaforico'!AA$30,S!$HC79:$HL79)+SUMIF(N!$HC$15:$HL$15,'Ciclo Semaforico'!AA$30,N!$HC79:$HL79)+SUMIF(E!$HC$15:$HL$15,'Ciclo Semaforico'!AA$30,E!$HC79:$HL79)+SUMIF(O!$HC$15:$HL$15,'Ciclo Semaforico'!AA$30,O!$HC79:$HL79)),(SUMIF(S!$HC$15:$HL$15,'Ciclo Semaforico'!AA$30,S!$HC79:$HL79)+SUMIF(N!$HC$15:$HL$15,'Ciclo Semaforico'!AA$30,N!$HC79:$HL79)+SUMIF(E!$HC$15:$HL$15,'Ciclo Semaforico'!AA$30,E!$HC79:$HL79)+SUMIF(O!$HC$15:$HL$15,'Ciclo Semaforico'!AA$30,O!$HC79:$HL79))*AA$31))</f>
        <v>0</v>
      </c>
      <c r="AB104" s="245">
        <f>IF(AB$32="",IF(AB$31="",(SUMIF(S!$HC$15:$HL$15,'Ciclo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Semaforico'!AB$30,O!$HC79:$HL79))*AB$31),(SUMIF(S!$HC$15:$HL$15,'Ciclo Semaforico'!AB$32,S!$HC79:$HL79)+SUMIF(N!$HC$15:$HL$15,'Ciclo Semaforico'!AB$32,N!$HC79:$HL79)+SUMIF(E!$HC$15:$HL$15,'Ciclo Semaforico'!AB$32,E!$HC79:$HL79)+SUMIF(O!$HC$15:$HL$15,'Ciclo Semaforico'!AB$32,O!$HC79:$HL79))-IF(AB$31="",(SUMIF(S!$HC$15:$HL$15,'Ciclo Semaforico'!AB$30,S!$HC79:$HL79)+SUMIF(N!$HC$15:$HL$15,'Ciclo Semaforico'!AB$30,N!$HC79:$HL79)+SUMIF(E!$HC$15:$HL$15,'Ciclo Semaforico'!AB$30,E!$HC79:$HL79)+SUMIF(O!$HC$15:$HL$15,'Ciclo Semaforico'!AB$30,O!$HC79:$HL79)),(SUMIF(S!$HC$15:$HL$15,'Ciclo Semaforico'!AB$30,S!$HC79:$HL79)+SUMIF(N!$HC$15:$HL$15,'Ciclo Semaforico'!AB$30,N!$HC79:$HL79)+SUMIF(E!$HC$15:$HL$15,'Ciclo Semaforico'!AB$30,E!$HC79:$HL79)+SUMIF(O!$HC$15:$HL$15,'Ciclo Semaforico'!AB$30,O!$HC79:$HL79))*AB$31))</f>
        <v>0</v>
      </c>
      <c r="AC104" s="245">
        <f>IF(AC$32="",IF(AC$31="",(SUMIF(S!$HC$15:$HL$15,'Ciclo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Semaforico'!AC$30,O!$HC79:$HL79))*AC$31),(SUMIF(S!$HC$15:$HL$15,'Ciclo Semaforico'!AC$32,S!$HC79:$HL79)+SUMIF(N!$HC$15:$HL$15,'Ciclo Semaforico'!AC$32,N!$HC79:$HL79)+SUMIF(E!$HC$15:$HL$15,'Ciclo Semaforico'!AC$32,E!$HC79:$HL79)+SUMIF(O!$HC$15:$HL$15,'Ciclo Semaforico'!AC$32,O!$HC79:$HL79))-IF(AC$31="",(SUMIF(S!$HC$15:$HL$15,'Ciclo Semaforico'!AC$30,S!$HC79:$HL79)+SUMIF(N!$HC$15:$HL$15,'Ciclo Semaforico'!AC$30,N!$HC79:$HL79)+SUMIF(E!$HC$15:$HL$15,'Ciclo Semaforico'!AC$30,E!$HC79:$HL79)+SUMIF(O!$HC$15:$HL$15,'Ciclo Semaforico'!AC$30,O!$HC79:$HL79)),(SUMIF(S!$HC$15:$HL$15,'Ciclo Semaforico'!AC$30,S!$HC79:$HL79)+SUMIF(N!$HC$15:$HL$15,'Ciclo Semaforico'!AC$30,N!$HC79:$HL79)+SUMIF(E!$HC$15:$HL$15,'Ciclo Semaforico'!AC$30,E!$HC79:$HL79)+SUMIF(O!$HC$15:$HL$15,'Ciclo Semaforico'!AC$30,O!$HC79:$HL79))*AC$31))</f>
        <v>0</v>
      </c>
      <c r="AD104" s="245">
        <f>IF(AD$32="",IF(AD$31="",(SUMIF(S!$HC$15:$HL$15,'Ciclo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Semaforico'!AD$30,O!$HC79:$HL79))*AD$31),(SUMIF(S!$HC$15:$HL$15,'Ciclo Semaforico'!AD$32,S!$HC79:$HL79)+SUMIF(N!$HC$15:$HL$15,'Ciclo Semaforico'!AD$32,N!$HC79:$HL79)+SUMIF(E!$HC$15:$HL$15,'Ciclo Semaforico'!AD$32,E!$HC79:$HL79)+SUMIF(O!$HC$15:$HL$15,'Ciclo Semaforico'!AD$32,O!$HC79:$HL79))-IF(AD$31="",(SUMIF(S!$HC$15:$HL$15,'Ciclo Semaforico'!AD$30,S!$HC79:$HL79)+SUMIF(N!$HC$15:$HL$15,'Ciclo Semaforico'!AD$30,N!$HC79:$HL79)+SUMIF(E!$HC$15:$HL$15,'Ciclo Semaforico'!AD$30,E!$HC79:$HL79)+SUMIF(O!$HC$15:$HL$15,'Ciclo Semaforico'!AD$30,O!$HC79:$HL79)),(SUMIF(S!$HC$15:$HL$15,'Ciclo Semaforico'!AD$30,S!$HC79:$HL79)+SUMIF(N!$HC$15:$HL$15,'Ciclo Semaforico'!AD$30,N!$HC79:$HL79)+SUMIF(E!$HC$15:$HL$15,'Ciclo Semaforico'!AD$30,E!$HC79:$HL79)+SUMIF(O!$HC$15:$HL$15,'Ciclo Semaforico'!AD$30,O!$HC79:$HL79))*AD$31))</f>
        <v>0</v>
      </c>
      <c r="AE104" s="245" t="e">
        <f>IF(AE$32="",IF(AE$31="",(SUMIF(S!$HC$15:$HL$15,'Ciclo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Semaforico'!AE$30,O!$HC79:$HL79))*AE$31),(SUMIF(S!$HC$15:$HL$15,'Ciclo Semaforico'!AE$32,S!$HC79:$HL79)+SUMIF(N!$HC$15:$HL$15,'Ciclo Semaforico'!AE$32,N!$HC79:$HL79)+SUMIF(E!$HC$15:$HL$15,'Ciclo Semaforico'!AE$32,E!$HC79:$HL79)+SUMIF(O!$HC$15:$HL$15,'Ciclo Semaforico'!AE$32,O!$HC79:$HL79))-IF(AE$31="",(SUMIF(S!$HC$15:$HL$15,'Ciclo Semaforico'!AE$30,S!$HC79:$HL79)+SUMIF(N!$HC$15:$HL$15,'Ciclo Semaforico'!AE$30,N!$HC79:$HL79)+SUMIF(E!$HC$15:$HL$15,'Ciclo Semaforico'!AE$30,E!$HC79:$HL79)+SUMIF(O!$HC$15:$HL$15,'Ciclo Semaforico'!AE$30,O!$HC79:$HL79)),(SUMIF(S!$HC$15:$HL$15,'Ciclo Semaforico'!AE$30,S!$HC79:$HL79)+SUMIF(N!$HC$15:$HL$15,'Ciclo Semaforico'!AE$30,N!$HC79:$HL79)+SUMIF(E!$HC$15:$HL$15,'Ciclo Semaforico'!AE$30,E!$HC79:$HL79)+SUMIF(O!$HC$15:$HL$15,'Ciclo Semaforico'!AE$30,O!$HC79:$HL79))*AE$31))</f>
        <v>#REF!</v>
      </c>
      <c r="AF104" s="245">
        <f>IF(AF$32="",IF(AF$31="",(SUMIF(S!$HC$15:$HL$15,'Ciclo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Semaforico'!AF$30,O!$HC79:$HL79))*AF$31),(SUMIF(S!$HC$15:$HL$15,'Ciclo Semaforico'!AF$32,S!$HC79:$HL79)+SUMIF(N!$HC$15:$HL$15,'Ciclo Semaforico'!AF$32,N!$HC79:$HL79)+SUMIF(E!$HC$15:$HL$15,'Ciclo Semaforico'!AF$32,E!$HC79:$HL79)+SUMIF(O!$HC$15:$HL$15,'Ciclo Semaforico'!AF$32,O!$HC79:$HL79))-IF(AF$31="",(SUMIF(S!$HC$15:$HL$15,'Ciclo Semaforico'!AF$30,S!$HC79:$HL79)+SUMIF(N!$HC$15:$HL$15,'Ciclo Semaforico'!AF$30,N!$HC79:$HL79)+SUMIF(E!$HC$15:$HL$15,'Ciclo Semaforico'!AF$30,E!$HC79:$HL79)+SUMIF(O!$HC$15:$HL$15,'Ciclo Semaforico'!AF$30,O!$HC79:$HL79)),(SUMIF(S!$HC$15:$HL$15,'Ciclo Semaforico'!AF$30,S!$HC79:$HL79)+SUMIF(N!$HC$15:$HL$15,'Ciclo Semaforico'!AF$30,N!$HC79:$HL79)+SUMIF(E!$HC$15:$HL$15,'Ciclo Semaforico'!AF$30,E!$HC79:$HL79)+SUMIF(O!$HC$15:$HL$15,'Ciclo Semaforico'!AF$30,O!$HC79:$HL79))*AF$31))</f>
        <v>0</v>
      </c>
      <c r="AG104" s="245">
        <f>IF(AG$32="",IF(AG$31="",(SUMIF(S!$HC$15:$HL$15,'Ciclo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Semaforico'!AG$30,O!$HC79:$HL79))*AG$31),(SUMIF(S!$HC$15:$HL$15,'Ciclo Semaforico'!AG$32,S!$HC79:$HL79)+SUMIF(N!$HC$15:$HL$15,'Ciclo Semaforico'!AG$32,N!$HC79:$HL79)+SUMIF(E!$HC$15:$HL$15,'Ciclo Semaforico'!AG$32,E!$HC79:$HL79)+SUMIF(O!$HC$15:$HL$15,'Ciclo Semaforico'!AG$32,O!$HC79:$HL79))-IF(AG$31="",(SUMIF(S!$HC$15:$HL$15,'Ciclo Semaforico'!AG$30,S!$HC79:$HL79)+SUMIF(N!$HC$15:$HL$15,'Ciclo Semaforico'!AG$30,N!$HC79:$HL79)+SUMIF(E!$HC$15:$HL$15,'Ciclo Semaforico'!AG$30,E!$HC79:$HL79)+SUMIF(O!$HC$15:$HL$15,'Ciclo Semaforico'!AG$30,O!$HC79:$HL79)),(SUMIF(S!$HC$15:$HL$15,'Ciclo Semaforico'!AG$30,S!$HC79:$HL79)+SUMIF(N!$HC$15:$HL$15,'Ciclo Semaforico'!AG$30,N!$HC79:$HL79)+SUMIF(E!$HC$15:$HL$15,'Ciclo Semaforico'!AG$30,E!$HC79:$HL79)+SUMIF(O!$HC$15:$HL$15,'Ciclo Semaforico'!AG$30,O!$HC79:$HL79))*AG$31))</f>
        <v>0</v>
      </c>
      <c r="AH104" s="245">
        <f>IF(AH$32="",IF(AH$31="",(SUMIF(S!$HC$15:$HL$15,'Ciclo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Semaforico'!AH$30,O!$HC79:$HL79))*AH$31),(SUMIF(S!$HC$15:$HL$15,'Ciclo Semaforico'!AH$32,S!$HC79:$HL79)+SUMIF(N!$HC$15:$HL$15,'Ciclo Semaforico'!AH$32,N!$HC79:$HL79)+SUMIF(E!$HC$15:$HL$15,'Ciclo Semaforico'!AH$32,E!$HC79:$HL79)+SUMIF(O!$HC$15:$HL$15,'Ciclo Semaforico'!AH$32,O!$HC79:$HL79))-IF(AH$31="",(SUMIF(S!$HC$15:$HL$15,'Ciclo Semaforico'!AH$30,S!$HC79:$HL79)+SUMIF(N!$HC$15:$HL$15,'Ciclo Semaforico'!AH$30,N!$HC79:$HL79)+SUMIF(E!$HC$15:$HL$15,'Ciclo Semaforico'!AH$30,E!$HC79:$HL79)+SUMIF(O!$HC$15:$HL$15,'Ciclo Semaforico'!AH$30,O!$HC79:$HL79)),(SUMIF(S!$HC$15:$HL$15,'Ciclo Semaforico'!AH$30,S!$HC79:$HL79)+SUMIF(N!$HC$15:$HL$15,'Ciclo Semaforico'!AH$30,N!$HC79:$HL79)+SUMIF(E!$HC$15:$HL$15,'Ciclo Semaforico'!AH$30,E!$HC79:$HL79)+SUMIF(O!$HC$15:$HL$15,'Ciclo Semaforico'!AH$30,O!$HC79:$HL79))*AH$31))</f>
        <v>0</v>
      </c>
      <c r="AI104" s="245">
        <f>IF(AI$32="",IF(AI$31="",(SUMIF(S!$HC$15:$HL$15,'Ciclo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Semaforico'!AI$30,O!$HC79:$HL79))*AI$31),(SUMIF(S!$HC$15:$HL$15,'Ciclo Semaforico'!AI$32,S!$HC79:$HL79)+SUMIF(N!$HC$15:$HL$15,'Ciclo Semaforico'!AI$32,N!$HC79:$HL79)+SUMIF(E!$HC$15:$HL$15,'Ciclo Semaforico'!AI$32,E!$HC79:$HL79)+SUMIF(O!$HC$15:$HL$15,'Ciclo Semaforico'!AI$32,O!$HC79:$HL79))-IF(AI$31="",(SUMIF(S!$HC$15:$HL$15,'Ciclo Semaforico'!AI$30,S!$HC79:$HL79)+SUMIF(N!$HC$15:$HL$15,'Ciclo Semaforico'!AI$30,N!$HC79:$HL79)+SUMIF(E!$HC$15:$HL$15,'Ciclo Semaforico'!AI$30,E!$HC79:$HL79)+SUMIF(O!$HC$15:$HL$15,'Ciclo Semaforico'!AI$30,O!$HC79:$HL79)),(SUMIF(S!$HC$15:$HL$15,'Ciclo Semaforico'!AI$30,S!$HC79:$HL79)+SUMIF(N!$HC$15:$HL$15,'Ciclo Semaforico'!AI$30,N!$HC79:$HL79)+SUMIF(E!$HC$15:$HL$15,'Ciclo Semaforico'!AI$30,E!$HC79:$HL79)+SUMIF(O!$HC$15:$HL$15,'Ciclo Semaforico'!AI$30,O!$HC79:$HL79))*AI$31))</f>
        <v>0</v>
      </c>
      <c r="AJ104" s="245">
        <f>IF(AJ$32="",IF(AJ$31="",(SUMIF(S!$HC$15:$HL$15,'Ciclo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Semaforico'!AJ$30,O!$HC79:$HL79))*AJ$31),(SUMIF(S!$HC$15:$HL$15,'Ciclo Semaforico'!AJ$32,S!$HC79:$HL79)+SUMIF(N!$HC$15:$HL$15,'Ciclo Semaforico'!AJ$32,N!$HC79:$HL79)+SUMIF(E!$HC$15:$HL$15,'Ciclo Semaforico'!AJ$32,E!$HC79:$HL79)+SUMIF(O!$HC$15:$HL$15,'Ciclo Semaforico'!AJ$32,O!$HC79:$HL79))-IF(AJ$31="",(SUMIF(S!$HC$15:$HL$15,'Ciclo Semaforico'!AJ$30,S!$HC79:$HL79)+SUMIF(N!$HC$15:$HL$15,'Ciclo Semaforico'!AJ$30,N!$HC79:$HL79)+SUMIF(E!$HC$15:$HL$15,'Ciclo Semaforico'!AJ$30,E!$HC79:$HL79)+SUMIF(O!$HC$15:$HL$15,'Ciclo Semaforico'!AJ$30,O!$HC79:$HL79)),(SUMIF(S!$HC$15:$HL$15,'Ciclo Semaforico'!AJ$30,S!$HC79:$HL79)+SUMIF(N!$HC$15:$HL$15,'Ciclo Semaforico'!AJ$30,N!$HC79:$HL79)+SUMIF(E!$HC$15:$HL$15,'Ciclo Semaforico'!AJ$30,E!$HC79:$HL79)+SUMIF(O!$HC$15:$HL$15,'Ciclo Semaforico'!AJ$30,O!$HC79:$HL79))*AJ$31))</f>
        <v>0</v>
      </c>
      <c r="AK104" s="245">
        <f>IF(AK$32="",IF(AK$31="",(SUMIF(S!$HC$15:$HL$15,'Ciclo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Semaforico'!AK$30,O!$HC79:$HL79))*AK$31),(SUMIF(S!$HC$15:$HL$15,'Ciclo Semaforico'!AK$32,S!$HC79:$HL79)+SUMIF(N!$HC$15:$HL$15,'Ciclo Semaforico'!AK$32,N!$HC79:$HL79)+SUMIF(E!$HC$15:$HL$15,'Ciclo Semaforico'!AK$32,E!$HC79:$HL79)+SUMIF(O!$HC$15:$HL$15,'Ciclo Semaforico'!AK$32,O!$HC79:$HL79))-IF(AK$31="",(SUMIF(S!$HC$15:$HL$15,'Ciclo Semaforico'!AK$30,S!$HC79:$HL79)+SUMIF(N!$HC$15:$HL$15,'Ciclo Semaforico'!AK$30,N!$HC79:$HL79)+SUMIF(E!$HC$15:$HL$15,'Ciclo Semaforico'!AK$30,E!$HC79:$HL79)+SUMIF(O!$HC$15:$HL$15,'Ciclo Semaforico'!AK$30,O!$HC79:$HL79)),(SUMIF(S!$HC$15:$HL$15,'Ciclo Semaforico'!AK$30,S!$HC79:$HL79)+SUMIF(N!$HC$15:$HL$15,'Ciclo Semaforico'!AK$30,N!$HC79:$HL79)+SUMIF(E!$HC$15:$HL$15,'Ciclo Semaforico'!AK$30,E!$HC79:$HL79)+SUMIF(O!$HC$15:$HL$15,'Ciclo Semaforico'!AK$30,O!$HC79:$HL79))*AK$31))</f>
        <v>0</v>
      </c>
      <c r="AL104" s="246">
        <f>IF(AL$32="",IF(AL$31="",(SUMIF(S!$HC$15:$HL$15,'Ciclo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Semaforico'!AL$30,O!$HC79:$HL79))*AL$31),(SUMIF(S!$HC$15:$HL$15,'Ciclo Semaforico'!AL$32,S!$HC79:$HL79)+SUMIF(N!$HC$15:$HL$15,'Ciclo Semaforico'!AL$32,N!$HC79:$HL79)+SUMIF(E!$HC$15:$HL$15,'Ciclo Semaforico'!AL$32,E!$HC79:$HL79)+SUMIF(O!$HC$15:$HL$15,'Ciclo Semaforico'!AL$32,O!$HC79:$HL79))-IF(AL$31="",(SUMIF(S!$HC$15:$HL$15,'Ciclo Semaforico'!AL$30,S!$HC79:$HL79)+SUMIF(N!$HC$15:$HL$15,'Ciclo Semaforico'!AL$30,N!$HC79:$HL79)+SUMIF(E!$HC$15:$HL$15,'Ciclo Semaforico'!AL$30,E!$HC79:$HL79)+SUMIF(O!$HC$15:$HL$15,'Ciclo Semaforico'!AL$30,O!$HC79:$HL79)),(SUMIF(S!$HC$15:$HL$15,'Ciclo Semaforico'!AL$30,S!$HC79:$HL79)+SUMIF(N!$HC$15:$HL$15,'Ciclo Semaforico'!AL$30,N!$HC79:$HL79)+SUMIF(E!$HC$15:$HL$15,'Ciclo Semaforico'!AL$30,E!$HC79:$HL79)+SUMIF(O!$HC$15:$HL$15,'Ciclo Semaforico'!AL$30,O!$HC79:$HL79))*AL$31))</f>
        <v>0</v>
      </c>
      <c r="AM104" s="244">
        <f>IF(AM$32="",IF(AM$31="",(SUMIF(S!$HC$15:$HL$15,'Ciclo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Semaforico'!AM$30,O!$HC79:$HL79))*AM$31),(SUMIF(S!$HC$15:$HL$15,'Ciclo Semaforico'!AM$32,S!$HC79:$HL79)+SUMIF(N!$HC$15:$HL$15,'Ciclo Semaforico'!AM$32,N!$HC79:$HL79)+SUMIF(E!$HC$15:$HL$15,'Ciclo Semaforico'!AM$32,E!$HC79:$HL79)+SUMIF(O!$HC$15:$HL$15,'Ciclo Semaforico'!AM$32,O!$HC79:$HL79))-IF(AM$31="",(SUMIF(S!$HC$15:$HL$15,'Ciclo Semaforico'!AM$30,S!$HC79:$HL79)+SUMIF(N!$HC$15:$HL$15,'Ciclo Semaforico'!AM$30,N!$HC79:$HL79)+SUMIF(E!$HC$15:$HL$15,'Ciclo Semaforico'!AM$30,E!$HC79:$HL79)+SUMIF(O!$HC$15:$HL$15,'Ciclo Semaforico'!AM$30,O!$HC79:$HL79)),(SUMIF(S!$HC$15:$HL$15,'Ciclo Semaforico'!AM$30,S!$HC79:$HL79)+SUMIF(N!$HC$15:$HL$15,'Ciclo Semaforico'!AM$30,N!$HC79:$HL79)+SUMIF(E!$HC$15:$HL$15,'Ciclo Semaforico'!AM$30,E!$HC79:$HL79)+SUMIF(O!$HC$15:$HL$15,'Ciclo Semaforico'!AM$30,O!$HC79:$HL79))*AM$31))</f>
        <v>0</v>
      </c>
      <c r="AN104" s="245">
        <f>IF(AN$32="",IF(AN$31="",(SUMIF(S!$HC$15:$HL$15,'Ciclo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Semaforico'!AN$30,O!$HC79:$HL79))*AN$31),(SUMIF(S!$HC$15:$HL$15,'Ciclo Semaforico'!AN$32,S!$HC79:$HL79)+SUMIF(N!$HC$15:$HL$15,'Ciclo Semaforico'!AN$32,N!$HC79:$HL79)+SUMIF(E!$HC$15:$HL$15,'Ciclo Semaforico'!AN$32,E!$HC79:$HL79)+SUMIF(O!$HC$15:$HL$15,'Ciclo Semaforico'!AN$32,O!$HC79:$HL79))-IF(AN$31="",(SUMIF(S!$HC$15:$HL$15,'Ciclo Semaforico'!AN$30,S!$HC79:$HL79)+SUMIF(N!$HC$15:$HL$15,'Ciclo Semaforico'!AN$30,N!$HC79:$HL79)+SUMIF(E!$HC$15:$HL$15,'Ciclo Semaforico'!AN$30,E!$HC79:$HL79)+SUMIF(O!$HC$15:$HL$15,'Ciclo Semaforico'!AN$30,O!$HC79:$HL79)),(SUMIF(S!$HC$15:$HL$15,'Ciclo Semaforico'!AN$30,S!$HC79:$HL79)+SUMIF(N!$HC$15:$HL$15,'Ciclo Semaforico'!AN$30,N!$HC79:$HL79)+SUMIF(E!$HC$15:$HL$15,'Ciclo Semaforico'!AN$30,E!$HC79:$HL79)+SUMIF(O!$HC$15:$HL$15,'Ciclo Semaforico'!AN$30,O!$HC79:$HL79))*AN$31))</f>
        <v>0</v>
      </c>
      <c r="AO104" s="245">
        <f>IF(AO$32="",IF(AO$31="",(SUMIF(S!$HC$15:$HL$15,'Ciclo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Semaforico'!AO$30,O!$HC79:$HL79))*AO$31),(SUMIF(S!$HC$15:$HL$15,'Ciclo Semaforico'!AO$32,S!$HC79:$HL79)+SUMIF(N!$HC$15:$HL$15,'Ciclo Semaforico'!AO$32,N!$HC79:$HL79)+SUMIF(E!$HC$15:$HL$15,'Ciclo Semaforico'!AO$32,E!$HC79:$HL79)+SUMIF(O!$HC$15:$HL$15,'Ciclo Semaforico'!AO$32,O!$HC79:$HL79))-IF(AO$31="",(SUMIF(S!$HC$15:$HL$15,'Ciclo Semaforico'!AO$30,S!$HC79:$HL79)+SUMIF(N!$HC$15:$HL$15,'Ciclo Semaforico'!AO$30,N!$HC79:$HL79)+SUMIF(E!$HC$15:$HL$15,'Ciclo Semaforico'!AO$30,E!$HC79:$HL79)+SUMIF(O!$HC$15:$HL$15,'Ciclo Semaforico'!AO$30,O!$HC79:$HL79)),(SUMIF(S!$HC$15:$HL$15,'Ciclo Semaforico'!AO$30,S!$HC79:$HL79)+SUMIF(N!$HC$15:$HL$15,'Ciclo Semaforico'!AO$30,N!$HC79:$HL79)+SUMIF(E!$HC$15:$HL$15,'Ciclo Semaforico'!AO$30,E!$HC79:$HL79)+SUMIF(O!$HC$15:$HL$15,'Ciclo Semaforico'!AO$30,O!$HC79:$HL79))*AO$31))</f>
        <v>0</v>
      </c>
      <c r="AP104" s="245">
        <f>IF(AP$32="",IF(AP$31="",(SUMIF(S!$HC$15:$HL$15,'Ciclo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Semaforico'!AP$30,O!$HC79:$HL79))*AP$31),(SUMIF(S!$HC$15:$HL$15,'Ciclo Semaforico'!AP$32,S!$HC79:$HL79)+SUMIF(N!$HC$15:$HL$15,'Ciclo Semaforico'!AP$32,N!$HC79:$HL79)+SUMIF(E!$HC$15:$HL$15,'Ciclo Semaforico'!AP$32,E!$HC79:$HL79)+SUMIF(O!$HC$15:$HL$15,'Ciclo Semaforico'!AP$32,O!$HC79:$HL79))-IF(AP$31="",(SUMIF(S!$HC$15:$HL$15,'Ciclo Semaforico'!AP$30,S!$HC79:$HL79)+SUMIF(N!$HC$15:$HL$15,'Ciclo Semaforico'!AP$30,N!$HC79:$HL79)+SUMIF(E!$HC$15:$HL$15,'Ciclo Semaforico'!AP$30,E!$HC79:$HL79)+SUMIF(O!$HC$15:$HL$15,'Ciclo Semaforico'!AP$30,O!$HC79:$HL79)),(SUMIF(S!$HC$15:$HL$15,'Ciclo Semaforico'!AP$30,S!$HC79:$HL79)+SUMIF(N!$HC$15:$HL$15,'Ciclo Semaforico'!AP$30,N!$HC79:$HL79)+SUMIF(E!$HC$15:$HL$15,'Ciclo Semaforico'!AP$30,E!$HC79:$HL79)+SUMIF(O!$HC$15:$HL$15,'Ciclo Semaforico'!AP$30,O!$HC79:$HL79))*AP$31))</f>
        <v>0</v>
      </c>
      <c r="AQ104" s="245">
        <f>IF(AQ$32="",IF(AQ$31="",(SUMIF(S!$HC$15:$HL$15,'Ciclo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Semaforico'!AQ$30,O!$HC79:$HL79))*AQ$31),(SUMIF(S!$HC$15:$HL$15,'Ciclo Semaforico'!AQ$32,S!$HC79:$HL79)+SUMIF(N!$HC$15:$HL$15,'Ciclo Semaforico'!AQ$32,N!$HC79:$HL79)+SUMIF(E!$HC$15:$HL$15,'Ciclo Semaforico'!AQ$32,E!$HC79:$HL79)+SUMIF(O!$HC$15:$HL$15,'Ciclo Semaforico'!AQ$32,O!$HC79:$HL79))-IF(AQ$31="",(SUMIF(S!$HC$15:$HL$15,'Ciclo Semaforico'!AQ$30,S!$HC79:$HL79)+SUMIF(N!$HC$15:$HL$15,'Ciclo Semaforico'!AQ$30,N!$HC79:$HL79)+SUMIF(E!$HC$15:$HL$15,'Ciclo Semaforico'!AQ$30,E!$HC79:$HL79)+SUMIF(O!$HC$15:$HL$15,'Ciclo Semaforico'!AQ$30,O!$HC79:$HL79)),(SUMIF(S!$HC$15:$HL$15,'Ciclo Semaforico'!AQ$30,S!$HC79:$HL79)+SUMIF(N!$HC$15:$HL$15,'Ciclo Semaforico'!AQ$30,N!$HC79:$HL79)+SUMIF(E!$HC$15:$HL$15,'Ciclo Semaforico'!AQ$30,E!$HC79:$HL79)+SUMIF(O!$HC$15:$HL$15,'Ciclo Semaforico'!AQ$30,O!$HC79:$HL79))*AQ$31))</f>
        <v>0</v>
      </c>
      <c r="AR104" s="245">
        <f>IF(AR$32="",IF(AR$31="",(SUMIF(S!$HC$15:$HL$15,'Ciclo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Semaforico'!AR$30,O!$HC79:$HL79))*AR$31),(SUMIF(S!$HC$15:$HL$15,'Ciclo Semaforico'!AR$32,S!$HC79:$HL79)+SUMIF(N!$HC$15:$HL$15,'Ciclo Semaforico'!AR$32,N!$HC79:$HL79)+SUMIF(E!$HC$15:$HL$15,'Ciclo Semaforico'!AR$32,E!$HC79:$HL79)+SUMIF(O!$HC$15:$HL$15,'Ciclo Semaforico'!AR$32,O!$HC79:$HL79))-IF(AR$31="",(SUMIF(S!$HC$15:$HL$15,'Ciclo Semaforico'!AR$30,S!$HC79:$HL79)+SUMIF(N!$HC$15:$HL$15,'Ciclo Semaforico'!AR$30,N!$HC79:$HL79)+SUMIF(E!$HC$15:$HL$15,'Ciclo Semaforico'!AR$30,E!$HC79:$HL79)+SUMIF(O!$HC$15:$HL$15,'Ciclo Semaforico'!AR$30,O!$HC79:$HL79)),(SUMIF(S!$HC$15:$HL$15,'Ciclo Semaforico'!AR$30,S!$HC79:$HL79)+SUMIF(N!$HC$15:$HL$15,'Ciclo Semaforico'!AR$30,N!$HC79:$HL79)+SUMIF(E!$HC$15:$HL$15,'Ciclo Semaforico'!AR$30,E!$HC79:$HL79)+SUMIF(O!$HC$15:$HL$15,'Ciclo Semaforico'!AR$30,O!$HC79:$HL79))*AR$31))</f>
        <v>0</v>
      </c>
      <c r="AS104" s="245">
        <f>IF(AS$32="",IF(AS$31="",(SUMIF(S!$HC$15:$HL$15,'Ciclo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Semaforico'!AS$30,O!$HC79:$HL79))*AS$31),(SUMIF(S!$HC$15:$HL$15,'Ciclo Semaforico'!AS$32,S!$HC79:$HL79)+SUMIF(N!$HC$15:$HL$15,'Ciclo Semaforico'!AS$32,N!$HC79:$HL79)+SUMIF(E!$HC$15:$HL$15,'Ciclo Semaforico'!AS$32,E!$HC79:$HL79)+SUMIF(O!$HC$15:$HL$15,'Ciclo Semaforico'!AS$32,O!$HC79:$HL79))-IF(AS$31="",(SUMIF(S!$HC$15:$HL$15,'Ciclo Semaforico'!AS$30,S!$HC79:$HL79)+SUMIF(N!$HC$15:$HL$15,'Ciclo Semaforico'!AS$30,N!$HC79:$HL79)+SUMIF(E!$HC$15:$HL$15,'Ciclo Semaforico'!AS$30,E!$HC79:$HL79)+SUMIF(O!$HC$15:$HL$15,'Ciclo Semaforico'!AS$30,O!$HC79:$HL79)),(SUMIF(S!$HC$15:$HL$15,'Ciclo Semaforico'!AS$30,S!$HC79:$HL79)+SUMIF(N!$HC$15:$HL$15,'Ciclo Semaforico'!AS$30,N!$HC79:$HL79)+SUMIF(E!$HC$15:$HL$15,'Ciclo Semaforico'!AS$30,E!$HC79:$HL79)+SUMIF(O!$HC$15:$HL$15,'Ciclo Semaforico'!AS$30,O!$HC79:$HL79))*AS$31))</f>
        <v>0</v>
      </c>
      <c r="AT104" s="245">
        <f>IF(AT$32="",IF(AT$31="",(SUMIF(S!$HC$15:$HL$15,'Ciclo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Semaforico'!AT$30,O!$HC79:$HL79))*AT$31),(SUMIF(S!$HC$15:$HL$15,'Ciclo Semaforico'!AT$32,S!$HC79:$HL79)+SUMIF(N!$HC$15:$HL$15,'Ciclo Semaforico'!AT$32,N!$HC79:$HL79)+SUMIF(E!$HC$15:$HL$15,'Ciclo Semaforico'!AT$32,E!$HC79:$HL79)+SUMIF(O!$HC$15:$HL$15,'Ciclo Semaforico'!AT$32,O!$HC79:$HL79))-IF(AT$31="",(SUMIF(S!$HC$15:$HL$15,'Ciclo Semaforico'!AT$30,S!$HC79:$HL79)+SUMIF(N!$HC$15:$HL$15,'Ciclo Semaforico'!AT$30,N!$HC79:$HL79)+SUMIF(E!$HC$15:$HL$15,'Ciclo Semaforico'!AT$30,E!$HC79:$HL79)+SUMIF(O!$HC$15:$HL$15,'Ciclo Semaforico'!AT$30,O!$HC79:$HL79)),(SUMIF(S!$HC$15:$HL$15,'Ciclo Semaforico'!AT$30,S!$HC79:$HL79)+SUMIF(N!$HC$15:$HL$15,'Ciclo Semaforico'!AT$30,N!$HC79:$HL79)+SUMIF(E!$HC$15:$HL$15,'Ciclo Semaforico'!AT$30,E!$HC79:$HL79)+SUMIF(O!$HC$15:$HL$15,'Ciclo Semaforico'!AT$30,O!$HC79:$HL79))*AT$31))</f>
        <v>0</v>
      </c>
      <c r="AU104" s="245">
        <f>IF(AU$32="",IF(AU$31="",(SUMIF(S!$HC$15:$HL$15,'Ciclo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Semaforico'!AU$30,O!$HC79:$HL79))*AU$31),(SUMIF(S!$HC$15:$HL$15,'Ciclo Semaforico'!AU$32,S!$HC79:$HL79)+SUMIF(N!$HC$15:$HL$15,'Ciclo Semaforico'!AU$32,N!$HC79:$HL79)+SUMIF(E!$HC$15:$HL$15,'Ciclo Semaforico'!AU$32,E!$HC79:$HL79)+SUMIF(O!$HC$15:$HL$15,'Ciclo Semaforico'!AU$32,O!$HC79:$HL79))-IF(AU$31="",(SUMIF(S!$HC$15:$HL$15,'Ciclo Semaforico'!AU$30,S!$HC79:$HL79)+SUMIF(N!$HC$15:$HL$15,'Ciclo Semaforico'!AU$30,N!$HC79:$HL79)+SUMIF(E!$HC$15:$HL$15,'Ciclo Semaforico'!AU$30,E!$HC79:$HL79)+SUMIF(O!$HC$15:$HL$15,'Ciclo Semaforico'!AU$30,O!$HC79:$HL79)),(SUMIF(S!$HC$15:$HL$15,'Ciclo Semaforico'!AU$30,S!$HC79:$HL79)+SUMIF(N!$HC$15:$HL$15,'Ciclo Semaforico'!AU$30,N!$HC79:$HL79)+SUMIF(E!$HC$15:$HL$15,'Ciclo Semaforico'!AU$30,E!$HC79:$HL79)+SUMIF(O!$HC$15:$HL$15,'Ciclo Semaforico'!AU$30,O!$HC79:$HL79))*AU$31))</f>
        <v>0</v>
      </c>
      <c r="AV104" s="245">
        <f>IF(AV$32="",IF(AV$31="",(SUMIF(S!$HC$15:$HL$15,'Ciclo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Semaforico'!AV$30,O!$HC79:$HL79))*AV$31),(SUMIF(S!$HC$15:$HL$15,'Ciclo Semaforico'!AV$32,S!$HC79:$HL79)+SUMIF(N!$HC$15:$HL$15,'Ciclo Semaforico'!AV$32,N!$HC79:$HL79)+SUMIF(E!$HC$15:$HL$15,'Ciclo Semaforico'!AV$32,E!$HC79:$HL79)+SUMIF(O!$HC$15:$HL$15,'Ciclo Semaforico'!AV$32,O!$HC79:$HL79))-IF(AV$31="",(SUMIF(S!$HC$15:$HL$15,'Ciclo Semaforico'!AV$30,S!$HC79:$HL79)+SUMIF(N!$HC$15:$HL$15,'Ciclo Semaforico'!AV$30,N!$HC79:$HL79)+SUMIF(E!$HC$15:$HL$15,'Ciclo Semaforico'!AV$30,E!$HC79:$HL79)+SUMIF(O!$HC$15:$HL$15,'Ciclo Semaforico'!AV$30,O!$HC79:$HL79)),(SUMIF(S!$HC$15:$HL$15,'Ciclo Semaforico'!AV$30,S!$HC79:$HL79)+SUMIF(N!$HC$15:$HL$15,'Ciclo Semaforico'!AV$30,N!$HC79:$HL79)+SUMIF(E!$HC$15:$HL$15,'Ciclo Semaforico'!AV$30,E!$HC79:$HL79)+SUMIF(O!$HC$15:$HL$15,'Ciclo Semaforico'!AV$30,O!$HC79:$HL79))*AV$31))</f>
        <v>0</v>
      </c>
      <c r="AW104" s="245">
        <f>IF(AW$32="",IF(AW$31="",(SUMIF(S!$HC$15:$HL$15,'Ciclo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Semaforico'!AW$30,O!$HC79:$HL79))*AW$31),(SUMIF(S!$HC$15:$HL$15,'Ciclo Semaforico'!AW$32,S!$HC79:$HL79)+SUMIF(N!$HC$15:$HL$15,'Ciclo Semaforico'!AW$32,N!$HC79:$HL79)+SUMIF(E!$HC$15:$HL$15,'Ciclo Semaforico'!AW$32,E!$HC79:$HL79)+SUMIF(O!$HC$15:$HL$15,'Ciclo Semaforico'!AW$32,O!$HC79:$HL79))-IF(AW$31="",(SUMIF(S!$HC$15:$HL$15,'Ciclo Semaforico'!AW$30,S!$HC79:$HL79)+SUMIF(N!$HC$15:$HL$15,'Ciclo Semaforico'!AW$30,N!$HC79:$HL79)+SUMIF(E!$HC$15:$HL$15,'Ciclo Semaforico'!AW$30,E!$HC79:$HL79)+SUMIF(O!$HC$15:$HL$15,'Ciclo Semaforico'!AW$30,O!$HC79:$HL79)),(SUMIF(S!$HC$15:$HL$15,'Ciclo Semaforico'!AW$30,S!$HC79:$HL79)+SUMIF(N!$HC$15:$HL$15,'Ciclo Semaforico'!AW$30,N!$HC79:$HL79)+SUMIF(E!$HC$15:$HL$15,'Ciclo Semaforico'!AW$30,E!$HC79:$HL79)+SUMIF(O!$HC$15:$HL$15,'Ciclo Semaforico'!AW$30,O!$HC79:$HL79))*AW$31))</f>
        <v>0</v>
      </c>
      <c r="AX104" s="246">
        <f>IF(AX$32="",IF(AX$31="",(SUMIF(S!$HC$15:$HL$15,'Ciclo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Semaforico'!AX$30,O!$HC79:$HL79))*AX$31),(SUMIF(S!$HC$15:$HL$15,'Ciclo Semaforico'!AX$32,S!$HC79:$HL79)+SUMIF(N!$HC$15:$HL$15,'Ciclo Semaforico'!AX$32,N!$HC79:$HL79)+SUMIF(E!$HC$15:$HL$15,'Ciclo Semaforico'!AX$32,E!$HC79:$HL79)+SUMIF(O!$HC$15:$HL$15,'Ciclo Semaforico'!AX$32,O!$HC79:$HL79))-IF(AX$31="",(SUMIF(S!$HC$15:$HL$15,'Ciclo Semaforico'!AX$30,S!$HC79:$HL79)+SUMIF(N!$HC$15:$HL$15,'Ciclo Semaforico'!AX$30,N!$HC79:$HL79)+SUMIF(E!$HC$15:$HL$15,'Ciclo Semaforico'!AX$30,E!$HC79:$HL79)+SUMIF(O!$HC$15:$HL$15,'Ciclo Semaforico'!AX$30,O!$HC79:$HL79)),(SUMIF(S!$HC$15:$HL$15,'Ciclo Semaforico'!AX$30,S!$HC79:$HL79)+SUMIF(N!$HC$15:$HL$15,'Ciclo Semaforico'!AX$30,N!$HC79:$HL79)+SUMIF(E!$HC$15:$HL$15,'Ciclo Semaforico'!AX$30,E!$HC79:$HL79)+SUMIF(O!$HC$15:$HL$15,'Ciclo Semaforico'!AX$30,O!$HC79:$HL79))*AX$31))</f>
        <v>0</v>
      </c>
      <c r="AY104" s="244" t="e">
        <f>IF(AY$32="",IF(AY$31="",(SUMIF(S!$HC$15:$HL$15,'Ciclo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Semaforico'!AY$30,O!$HC79:$HL79))*AY$31),(SUMIF(S!$HC$15:$HL$15,'Ciclo Semaforico'!AY$32,S!$HC79:$HL79)+SUMIF(N!$HC$15:$HL$15,'Ciclo Semaforico'!AY$32,N!$HC79:$HL79)+SUMIF(E!$HC$15:$HL$15,'Ciclo Semaforico'!AY$32,E!$HC79:$HL79)+SUMIF(O!$HC$15:$HL$15,'Ciclo Semaforico'!AY$32,O!$HC79:$HL79))-IF(AY$31="",(SUMIF(S!$HC$15:$HL$15,'Ciclo Semaforico'!AY$30,S!$HC79:$HL79)+SUMIF(N!$HC$15:$HL$15,'Ciclo Semaforico'!AY$30,N!$HC79:$HL79)+SUMIF(E!$HC$15:$HL$15,'Ciclo Semaforico'!AY$30,E!$HC79:$HL79)+SUMIF(O!$HC$15:$HL$15,'Ciclo Semaforico'!AY$30,O!$HC79:$HL79)),(SUMIF(S!$HC$15:$HL$15,'Ciclo Semaforico'!AY$30,S!$HC79:$HL79)+SUMIF(N!$HC$15:$HL$15,'Ciclo Semaforico'!AY$30,N!$HC79:$HL79)+SUMIF(E!$HC$15:$HL$15,'Ciclo Semaforico'!AY$30,E!$HC79:$HL79)+SUMIF(O!$HC$15:$HL$15,'Ciclo Semaforico'!AY$30,O!$HC79:$HL79))*AY$31))</f>
        <v>#REF!</v>
      </c>
      <c r="AZ104" s="245" t="e">
        <f>IF(AZ$32="",IF(AZ$31="",(SUMIF(S!$HC$15:$HL$15,'Ciclo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Semaforico'!AZ$30,O!$HC79:$HL79))*AZ$31),(SUMIF(S!$HC$15:$HL$15,'Ciclo Semaforico'!AZ$32,S!$HC79:$HL79)+SUMIF(N!$HC$15:$HL$15,'Ciclo Semaforico'!AZ$32,N!$HC79:$HL79)+SUMIF(E!$HC$15:$HL$15,'Ciclo Semaforico'!AZ$32,E!$HC79:$HL79)+SUMIF(O!$HC$15:$HL$15,'Ciclo Semaforico'!AZ$32,O!$HC79:$HL79))-IF(AZ$31="",(SUMIF(S!$HC$15:$HL$15,'Ciclo Semaforico'!AZ$30,S!$HC79:$HL79)+SUMIF(N!$HC$15:$HL$15,'Ciclo Semaforico'!AZ$30,N!$HC79:$HL79)+SUMIF(E!$HC$15:$HL$15,'Ciclo Semaforico'!AZ$30,E!$HC79:$HL79)+SUMIF(O!$HC$15:$HL$15,'Ciclo Semaforico'!AZ$30,O!$HC79:$HL79)),(SUMIF(S!$HC$15:$HL$15,'Ciclo Semaforico'!AZ$30,S!$HC79:$HL79)+SUMIF(N!$HC$15:$HL$15,'Ciclo Semaforico'!AZ$30,N!$HC79:$HL79)+SUMIF(E!$HC$15:$HL$15,'Ciclo Semaforico'!AZ$30,E!$HC79:$HL79)+SUMIF(O!$HC$15:$HL$15,'Ciclo Semaforico'!AZ$30,O!$HC79:$HL79))*AZ$31))</f>
        <v>#REF!</v>
      </c>
      <c r="BA104" s="245" t="e">
        <f>IF(BA$32="",IF(BA$31="",(SUMIF(S!$HC$15:$HL$15,'Ciclo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Semaforico'!BA$30,O!$HC79:$HL79))*BA$31),(SUMIF(S!$HC$15:$HL$15,'Ciclo Semaforico'!BA$32,S!$HC79:$HL79)+SUMIF(N!$HC$15:$HL$15,'Ciclo Semaforico'!BA$32,N!$HC79:$HL79)+SUMIF(E!$HC$15:$HL$15,'Ciclo Semaforico'!BA$32,E!$HC79:$HL79)+SUMIF(O!$HC$15:$HL$15,'Ciclo Semaforico'!BA$32,O!$HC79:$HL79))-IF(BA$31="",(SUMIF(S!$HC$15:$HL$15,'Ciclo Semaforico'!BA$30,S!$HC79:$HL79)+SUMIF(N!$HC$15:$HL$15,'Ciclo Semaforico'!BA$30,N!$HC79:$HL79)+SUMIF(E!$HC$15:$HL$15,'Ciclo Semaforico'!BA$30,E!$HC79:$HL79)+SUMIF(O!$HC$15:$HL$15,'Ciclo Semaforico'!BA$30,O!$HC79:$HL79)),(SUMIF(S!$HC$15:$HL$15,'Ciclo Semaforico'!BA$30,S!$HC79:$HL79)+SUMIF(N!$HC$15:$HL$15,'Ciclo Semaforico'!BA$30,N!$HC79:$HL79)+SUMIF(E!$HC$15:$HL$15,'Ciclo Semaforico'!BA$30,E!$HC79:$HL79)+SUMIF(O!$HC$15:$HL$15,'Ciclo Semaforico'!BA$30,O!$HC79:$HL79))*BA$31))</f>
        <v>#REF!</v>
      </c>
      <c r="BB104" s="245" t="e">
        <f>IF(BB$32="",IF(BB$31="",(SUMIF(S!$HC$15:$HL$15,'Ciclo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Semaforico'!BB$30,O!$HC79:$HL79))*BB$31),(SUMIF(S!$HC$15:$HL$15,'Ciclo Semaforico'!BB$32,S!$HC79:$HL79)+SUMIF(N!$HC$15:$HL$15,'Ciclo Semaforico'!BB$32,N!$HC79:$HL79)+SUMIF(E!$HC$15:$HL$15,'Ciclo Semaforico'!BB$32,E!$HC79:$HL79)+SUMIF(O!$HC$15:$HL$15,'Ciclo Semaforico'!BB$32,O!$HC79:$HL79))-IF(BB$31="",(SUMIF(S!$HC$15:$HL$15,'Ciclo Semaforico'!BB$30,S!$HC79:$HL79)+SUMIF(N!$HC$15:$HL$15,'Ciclo Semaforico'!BB$30,N!$HC79:$HL79)+SUMIF(E!$HC$15:$HL$15,'Ciclo Semaforico'!BB$30,E!$HC79:$HL79)+SUMIF(O!$HC$15:$HL$15,'Ciclo Semaforico'!BB$30,O!$HC79:$HL79)),(SUMIF(S!$HC$15:$HL$15,'Ciclo Semaforico'!BB$30,S!$HC79:$HL79)+SUMIF(N!$HC$15:$HL$15,'Ciclo Semaforico'!BB$30,N!$HC79:$HL79)+SUMIF(E!$HC$15:$HL$15,'Ciclo Semaforico'!BB$30,E!$HC79:$HL79)+SUMIF(O!$HC$15:$HL$15,'Ciclo Semaforico'!BB$30,O!$HC79:$HL79))*BB$31))</f>
        <v>#REF!</v>
      </c>
      <c r="BC104" s="245" t="e">
        <f>IF(BC$32="",IF(BC$31="",(SUMIF(S!$HC$15:$HL$15,'Ciclo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Semaforico'!BC$30,O!$HC79:$HL79))*BC$31),(SUMIF(S!$HC$15:$HL$15,'Ciclo Semaforico'!BC$32,S!$HC79:$HL79)+SUMIF(N!$HC$15:$HL$15,'Ciclo Semaforico'!BC$32,N!$HC79:$HL79)+SUMIF(E!$HC$15:$HL$15,'Ciclo Semaforico'!BC$32,E!$HC79:$HL79)+SUMIF(O!$HC$15:$HL$15,'Ciclo Semaforico'!BC$32,O!$HC79:$HL79))-IF(BC$31="",(SUMIF(S!$HC$15:$HL$15,'Ciclo Semaforico'!BC$30,S!$HC79:$HL79)+SUMIF(N!$HC$15:$HL$15,'Ciclo Semaforico'!BC$30,N!$HC79:$HL79)+SUMIF(E!$HC$15:$HL$15,'Ciclo Semaforico'!BC$30,E!$HC79:$HL79)+SUMIF(O!$HC$15:$HL$15,'Ciclo Semaforico'!BC$30,O!$HC79:$HL79)),(SUMIF(S!$HC$15:$HL$15,'Ciclo Semaforico'!BC$30,S!$HC79:$HL79)+SUMIF(N!$HC$15:$HL$15,'Ciclo Semaforico'!BC$30,N!$HC79:$HL79)+SUMIF(E!$HC$15:$HL$15,'Ciclo Semaforico'!BC$30,E!$HC79:$HL79)+SUMIF(O!$HC$15:$HL$15,'Ciclo Semaforico'!BC$30,O!$HC79:$HL79))*BC$31))</f>
        <v>#REF!</v>
      </c>
      <c r="BD104" s="245" t="e">
        <f>IF(BD$32="",IF(BD$31="",(SUMIF(S!$HC$15:$HL$15,'Ciclo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Semaforico'!BD$30,O!$HC79:$HL79))*BD$31),(SUMIF(S!$HC$15:$HL$15,'Ciclo Semaforico'!BD$32,S!$HC79:$HL79)+SUMIF(N!$HC$15:$HL$15,'Ciclo Semaforico'!BD$32,N!$HC79:$HL79)+SUMIF(E!$HC$15:$HL$15,'Ciclo Semaforico'!BD$32,E!$HC79:$HL79)+SUMIF(O!$HC$15:$HL$15,'Ciclo Semaforico'!BD$32,O!$HC79:$HL79))-IF(BD$31="",(SUMIF(S!$HC$15:$HL$15,'Ciclo Semaforico'!BD$30,S!$HC79:$HL79)+SUMIF(N!$HC$15:$HL$15,'Ciclo Semaforico'!BD$30,N!$HC79:$HL79)+SUMIF(E!$HC$15:$HL$15,'Ciclo Semaforico'!BD$30,E!$HC79:$HL79)+SUMIF(O!$HC$15:$HL$15,'Ciclo Semaforico'!BD$30,O!$HC79:$HL79)),(SUMIF(S!$HC$15:$HL$15,'Ciclo Semaforico'!BD$30,S!$HC79:$HL79)+SUMIF(N!$HC$15:$HL$15,'Ciclo Semaforico'!BD$30,N!$HC79:$HL79)+SUMIF(E!$HC$15:$HL$15,'Ciclo Semaforico'!BD$30,E!$HC79:$HL79)+SUMIF(O!$HC$15:$HL$15,'Ciclo Semaforico'!BD$30,O!$HC79:$HL79))*BD$31))</f>
        <v>#REF!</v>
      </c>
      <c r="BE104" s="245">
        <f>IF(BE$32="",IF(BE$31="",(SUMIF(S!$HC$15:$HL$15,'Ciclo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Semaforico'!BE$30,O!$HC79:$HL79))*BE$31),(SUMIF(S!$HC$15:$HL$15,'Ciclo Semaforico'!BE$32,S!$HC79:$HL79)+SUMIF(N!$HC$15:$HL$15,'Ciclo Semaforico'!BE$32,N!$HC79:$HL79)+SUMIF(E!$HC$15:$HL$15,'Ciclo Semaforico'!BE$32,E!$HC79:$HL79)+SUMIF(O!$HC$15:$HL$15,'Ciclo Semaforico'!BE$32,O!$HC79:$HL79))-IF(BE$31="",(SUMIF(S!$HC$15:$HL$15,'Ciclo Semaforico'!BE$30,S!$HC79:$HL79)+SUMIF(N!$HC$15:$HL$15,'Ciclo Semaforico'!BE$30,N!$HC79:$HL79)+SUMIF(E!$HC$15:$HL$15,'Ciclo Semaforico'!BE$30,E!$HC79:$HL79)+SUMIF(O!$HC$15:$HL$15,'Ciclo Semaforico'!BE$30,O!$HC79:$HL79)),(SUMIF(S!$HC$15:$HL$15,'Ciclo Semaforico'!BE$30,S!$HC79:$HL79)+SUMIF(N!$HC$15:$HL$15,'Ciclo Semaforico'!BE$30,N!$HC79:$HL79)+SUMIF(E!$HC$15:$HL$15,'Ciclo Semaforico'!BE$30,E!$HC79:$HL79)+SUMIF(O!$HC$15:$HL$15,'Ciclo Semaforico'!BE$30,O!$HC79:$HL79))*BE$31))</f>
        <v>0</v>
      </c>
      <c r="BF104" s="245">
        <f>IF(BF$32="",IF(BF$31="",(SUMIF(S!$HC$15:$HL$15,'Ciclo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Semaforico'!BF$30,O!$HC79:$HL79))*BF$31),(SUMIF(S!$HC$15:$HL$15,'Ciclo Semaforico'!BF$32,S!$HC79:$HL79)+SUMIF(N!$HC$15:$HL$15,'Ciclo Semaforico'!BF$32,N!$HC79:$HL79)+SUMIF(E!$HC$15:$HL$15,'Ciclo Semaforico'!BF$32,E!$HC79:$HL79)+SUMIF(O!$HC$15:$HL$15,'Ciclo Semaforico'!BF$32,O!$HC79:$HL79))-IF(BF$31="",(SUMIF(S!$HC$15:$HL$15,'Ciclo Semaforico'!BF$30,S!$HC79:$HL79)+SUMIF(N!$HC$15:$HL$15,'Ciclo Semaforico'!BF$30,N!$HC79:$HL79)+SUMIF(E!$HC$15:$HL$15,'Ciclo Semaforico'!BF$30,E!$HC79:$HL79)+SUMIF(O!$HC$15:$HL$15,'Ciclo Semaforico'!BF$30,O!$HC79:$HL79)),(SUMIF(S!$HC$15:$HL$15,'Ciclo Semaforico'!BF$30,S!$HC79:$HL79)+SUMIF(N!$HC$15:$HL$15,'Ciclo Semaforico'!BF$30,N!$HC79:$HL79)+SUMIF(E!$HC$15:$HL$15,'Ciclo Semaforico'!BF$30,E!$HC79:$HL79)+SUMIF(O!$HC$15:$HL$15,'Ciclo Semaforico'!BF$30,O!$HC79:$HL79))*BF$31))</f>
        <v>0</v>
      </c>
      <c r="BG104" s="245">
        <f>IF(BG$32="",IF(BG$31="",(SUMIF(S!$HC$15:$HL$15,'Ciclo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Semaforico'!BG$30,O!$HC79:$HL79))*BG$31),(SUMIF(S!$HC$15:$HL$15,'Ciclo Semaforico'!BG$32,S!$HC79:$HL79)+SUMIF(N!$HC$15:$HL$15,'Ciclo Semaforico'!BG$32,N!$HC79:$HL79)+SUMIF(E!$HC$15:$HL$15,'Ciclo Semaforico'!BG$32,E!$HC79:$HL79)+SUMIF(O!$HC$15:$HL$15,'Ciclo Semaforico'!BG$32,O!$HC79:$HL79))-IF(BG$31="",(SUMIF(S!$HC$15:$HL$15,'Ciclo Semaforico'!BG$30,S!$HC79:$HL79)+SUMIF(N!$HC$15:$HL$15,'Ciclo Semaforico'!BG$30,N!$HC79:$HL79)+SUMIF(E!$HC$15:$HL$15,'Ciclo Semaforico'!BG$30,E!$HC79:$HL79)+SUMIF(O!$HC$15:$HL$15,'Ciclo Semaforico'!BG$30,O!$HC79:$HL79)),(SUMIF(S!$HC$15:$HL$15,'Ciclo Semaforico'!BG$30,S!$HC79:$HL79)+SUMIF(N!$HC$15:$HL$15,'Ciclo Semaforico'!BG$30,N!$HC79:$HL79)+SUMIF(E!$HC$15:$HL$15,'Ciclo Semaforico'!BG$30,E!$HC79:$HL79)+SUMIF(O!$HC$15:$HL$15,'Ciclo Semaforico'!BG$30,O!$HC79:$HL79))*BG$31))</f>
        <v>0</v>
      </c>
      <c r="BH104" s="245">
        <f>IF(BH$32="",IF(BH$31="",(SUMIF(S!$HC$15:$HL$15,'Ciclo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Semaforico'!BH$30,O!$HC79:$HL79))*BH$31),(SUMIF(S!$HC$15:$HL$15,'Ciclo Semaforico'!BH$32,S!$HC79:$HL79)+SUMIF(N!$HC$15:$HL$15,'Ciclo Semaforico'!BH$32,N!$HC79:$HL79)+SUMIF(E!$HC$15:$HL$15,'Ciclo Semaforico'!BH$32,E!$HC79:$HL79)+SUMIF(O!$HC$15:$HL$15,'Ciclo Semaforico'!BH$32,O!$HC79:$HL79))-IF(BH$31="",(SUMIF(S!$HC$15:$HL$15,'Ciclo Semaforico'!BH$30,S!$HC79:$HL79)+SUMIF(N!$HC$15:$HL$15,'Ciclo Semaforico'!BH$30,N!$HC79:$HL79)+SUMIF(E!$HC$15:$HL$15,'Ciclo Semaforico'!BH$30,E!$HC79:$HL79)+SUMIF(O!$HC$15:$HL$15,'Ciclo Semaforico'!BH$30,O!$HC79:$HL79)),(SUMIF(S!$HC$15:$HL$15,'Ciclo Semaforico'!BH$30,S!$HC79:$HL79)+SUMIF(N!$HC$15:$HL$15,'Ciclo Semaforico'!BH$30,N!$HC79:$HL79)+SUMIF(E!$HC$15:$HL$15,'Ciclo Semaforico'!BH$30,E!$HC79:$HL79)+SUMIF(O!$HC$15:$HL$15,'Ciclo Semaforico'!BH$30,O!$HC79:$HL79))*BH$31))</f>
        <v>0</v>
      </c>
      <c r="BI104" s="245">
        <f>IF(BI$32="",IF(BI$31="",(SUMIF(S!$HC$15:$HL$15,'Ciclo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Semaforico'!BI$30,O!$HC79:$HL79))*BI$31),(SUMIF(S!$HC$15:$HL$15,'Ciclo Semaforico'!BI$32,S!$HC79:$HL79)+SUMIF(N!$HC$15:$HL$15,'Ciclo Semaforico'!BI$32,N!$HC79:$HL79)+SUMIF(E!$HC$15:$HL$15,'Ciclo Semaforico'!BI$32,E!$HC79:$HL79)+SUMIF(O!$HC$15:$HL$15,'Ciclo Semaforico'!BI$32,O!$HC79:$HL79))-IF(BI$31="",(SUMIF(S!$HC$15:$HL$15,'Ciclo Semaforico'!BI$30,S!$HC79:$HL79)+SUMIF(N!$HC$15:$HL$15,'Ciclo Semaforico'!BI$30,N!$HC79:$HL79)+SUMIF(E!$HC$15:$HL$15,'Ciclo Semaforico'!BI$30,E!$HC79:$HL79)+SUMIF(O!$HC$15:$HL$15,'Ciclo Semaforico'!BI$30,O!$HC79:$HL79)),(SUMIF(S!$HC$15:$HL$15,'Ciclo Semaforico'!BI$30,S!$HC79:$HL79)+SUMIF(N!$HC$15:$HL$15,'Ciclo Semaforico'!BI$30,N!$HC79:$HL79)+SUMIF(E!$HC$15:$HL$15,'Ciclo Semaforico'!BI$30,E!$HC79:$HL79)+SUMIF(O!$HC$15:$HL$15,'Ciclo Semaforico'!BI$30,O!$HC79:$HL79))*BI$31))</f>
        <v>0</v>
      </c>
      <c r="BJ104" s="246">
        <f>IF(BJ$32="",IF(BJ$31="",(SUMIF(S!$HC$15:$HL$15,'Ciclo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Semaforico'!BJ$30,O!$HC79:$HL79))*BJ$31),(SUMIF(S!$HC$15:$HL$15,'Ciclo Semaforico'!BJ$32,S!$HC79:$HL79)+SUMIF(N!$HC$15:$HL$15,'Ciclo Semaforico'!BJ$32,N!$HC79:$HL79)+SUMIF(E!$HC$15:$HL$15,'Ciclo Semaforico'!BJ$32,E!$HC79:$HL79)+SUMIF(O!$HC$15:$HL$15,'Ciclo Semaforico'!BJ$32,O!$HC79:$HL79))-IF(BJ$31="",(SUMIF(S!$HC$15:$HL$15,'Ciclo Semaforico'!BJ$30,S!$HC79:$HL79)+SUMIF(N!$HC$15:$HL$15,'Ciclo Semaforico'!BJ$30,N!$HC79:$HL79)+SUMIF(E!$HC$15:$HL$15,'Ciclo Semaforico'!BJ$30,E!$HC79:$HL79)+SUMIF(O!$HC$15:$HL$15,'Ciclo Semaforico'!BJ$30,O!$HC79:$HL79)),(SUMIF(S!$HC$15:$HL$15,'Ciclo Semaforico'!BJ$30,S!$HC79:$HL79)+SUMIF(N!$HC$15:$HL$15,'Ciclo Semaforico'!BJ$30,N!$HC79:$HL79)+SUMIF(E!$HC$15:$HL$15,'Ciclo Semaforico'!BJ$30,E!$HC79:$HL79)+SUMIF(O!$HC$15:$HL$15,'Ciclo Semaforico'!BJ$30,O!$HC79:$HL79))*BJ$31))</f>
        <v>0</v>
      </c>
      <c r="BK104" s="244">
        <f>IF(BK$32="",IF(BK$31="",(SUMIF(S!$HC$15:$HL$15,'Ciclo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Semaforico'!BK$30,O!$HC79:$HL79))*BK$31),(SUMIF(S!$HC$15:$HL$15,'Ciclo Semaforico'!BK$32,S!$HC79:$HL79)+SUMIF(N!$HC$15:$HL$15,'Ciclo Semaforico'!BK$32,N!$HC79:$HL79)+SUMIF(E!$HC$15:$HL$15,'Ciclo Semaforico'!BK$32,E!$HC79:$HL79)+SUMIF(O!$HC$15:$HL$15,'Ciclo Semaforico'!BK$32,O!$HC79:$HL79))-IF(BK$31="",(SUMIF(S!$HC$15:$HL$15,'Ciclo Semaforico'!BK$30,S!$HC79:$HL79)+SUMIF(N!$HC$15:$HL$15,'Ciclo Semaforico'!BK$30,N!$HC79:$HL79)+SUMIF(E!$HC$15:$HL$15,'Ciclo Semaforico'!BK$30,E!$HC79:$HL79)+SUMIF(O!$HC$15:$HL$15,'Ciclo Semaforico'!BK$30,O!$HC79:$HL79)),(SUMIF(S!$HC$15:$HL$15,'Ciclo Semaforico'!BK$30,S!$HC79:$HL79)+SUMIF(N!$HC$15:$HL$15,'Ciclo Semaforico'!BK$30,N!$HC79:$HL79)+SUMIF(E!$HC$15:$HL$15,'Ciclo Semaforico'!BK$30,E!$HC79:$HL79)+SUMIF(O!$HC$15:$HL$15,'Ciclo Semaforico'!BK$30,O!$HC79:$HL79))*BK$31))</f>
        <v>0</v>
      </c>
      <c r="BL104" s="245">
        <f>IF(BL$32="",IF(BL$31="",(SUMIF(S!$HC$15:$HL$15,'Ciclo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Semaforico'!BL$30,O!$HC79:$HL79))*BL$31),(SUMIF(S!$HC$15:$HL$15,'Ciclo Semaforico'!BL$32,S!$HC79:$HL79)+SUMIF(N!$HC$15:$HL$15,'Ciclo Semaforico'!BL$32,N!$HC79:$HL79)+SUMIF(E!$HC$15:$HL$15,'Ciclo Semaforico'!BL$32,E!$HC79:$HL79)+SUMIF(O!$HC$15:$HL$15,'Ciclo Semaforico'!BL$32,O!$HC79:$HL79))-IF(BL$31="",(SUMIF(S!$HC$15:$HL$15,'Ciclo Semaforico'!BL$30,S!$HC79:$HL79)+SUMIF(N!$HC$15:$HL$15,'Ciclo Semaforico'!BL$30,N!$HC79:$HL79)+SUMIF(E!$HC$15:$HL$15,'Ciclo Semaforico'!BL$30,E!$HC79:$HL79)+SUMIF(O!$HC$15:$HL$15,'Ciclo Semaforico'!BL$30,O!$HC79:$HL79)),(SUMIF(S!$HC$15:$HL$15,'Ciclo Semaforico'!BL$30,S!$HC79:$HL79)+SUMIF(N!$HC$15:$HL$15,'Ciclo Semaforico'!BL$30,N!$HC79:$HL79)+SUMIF(E!$HC$15:$HL$15,'Ciclo Semaforico'!BL$30,E!$HC79:$HL79)+SUMIF(O!$HC$15:$HL$15,'Ciclo Semaforico'!BL$30,O!$HC79:$HL79))*BL$31))</f>
        <v>0</v>
      </c>
      <c r="BM104" s="245">
        <f>IF(BM$32="",IF(BM$31="",(SUMIF(S!$HC$15:$HL$15,'Ciclo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Semaforico'!BM$30,O!$HC79:$HL79))*BM$31),(SUMIF(S!$HC$15:$HL$15,'Ciclo Semaforico'!BM$32,S!$HC79:$HL79)+SUMIF(N!$HC$15:$HL$15,'Ciclo Semaforico'!BM$32,N!$HC79:$HL79)+SUMIF(E!$HC$15:$HL$15,'Ciclo Semaforico'!BM$32,E!$HC79:$HL79)+SUMIF(O!$HC$15:$HL$15,'Ciclo Semaforico'!BM$32,O!$HC79:$HL79))-IF(BM$31="",(SUMIF(S!$HC$15:$HL$15,'Ciclo Semaforico'!BM$30,S!$HC79:$HL79)+SUMIF(N!$HC$15:$HL$15,'Ciclo Semaforico'!BM$30,N!$HC79:$HL79)+SUMIF(E!$HC$15:$HL$15,'Ciclo Semaforico'!BM$30,E!$HC79:$HL79)+SUMIF(O!$HC$15:$HL$15,'Ciclo Semaforico'!BM$30,O!$HC79:$HL79)),(SUMIF(S!$HC$15:$HL$15,'Ciclo Semaforico'!BM$30,S!$HC79:$HL79)+SUMIF(N!$HC$15:$HL$15,'Ciclo Semaforico'!BM$30,N!$HC79:$HL79)+SUMIF(E!$HC$15:$HL$15,'Ciclo Semaforico'!BM$30,E!$HC79:$HL79)+SUMIF(O!$HC$15:$HL$15,'Ciclo Semaforico'!BM$30,O!$HC79:$HL79))*BM$31))</f>
        <v>0</v>
      </c>
      <c r="BN104" s="245">
        <f>IF(BN$32="",IF(BN$31="",(SUMIF(S!$HC$15:$HL$15,'Ciclo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Semaforico'!BN$30,O!$HC79:$HL79))*BN$31),(SUMIF(S!$HC$15:$HL$15,'Ciclo Semaforico'!BN$32,S!$HC79:$HL79)+SUMIF(N!$HC$15:$HL$15,'Ciclo Semaforico'!BN$32,N!$HC79:$HL79)+SUMIF(E!$HC$15:$HL$15,'Ciclo Semaforico'!BN$32,E!$HC79:$HL79)+SUMIF(O!$HC$15:$HL$15,'Ciclo Semaforico'!BN$32,O!$HC79:$HL79))-IF(BN$31="",(SUMIF(S!$HC$15:$HL$15,'Ciclo Semaforico'!BN$30,S!$HC79:$HL79)+SUMIF(N!$HC$15:$HL$15,'Ciclo Semaforico'!BN$30,N!$HC79:$HL79)+SUMIF(E!$HC$15:$HL$15,'Ciclo Semaforico'!BN$30,E!$HC79:$HL79)+SUMIF(O!$HC$15:$HL$15,'Ciclo Semaforico'!BN$30,O!$HC79:$HL79)),(SUMIF(S!$HC$15:$HL$15,'Ciclo Semaforico'!BN$30,S!$HC79:$HL79)+SUMIF(N!$HC$15:$HL$15,'Ciclo Semaforico'!BN$30,N!$HC79:$HL79)+SUMIF(E!$HC$15:$HL$15,'Ciclo Semaforico'!BN$30,E!$HC79:$HL79)+SUMIF(O!$HC$15:$HL$15,'Ciclo Semaforico'!BN$30,O!$HC79:$HL79))*BN$31))</f>
        <v>0</v>
      </c>
      <c r="BO104" s="245">
        <f>IF(BO$32="",IF(BO$31="",(SUMIF(S!$HC$15:$HL$15,'Ciclo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Semaforico'!BO$30,O!$HC79:$HL79))*BO$31),(SUMIF(S!$HC$15:$HL$15,'Ciclo Semaforico'!BO$32,S!$HC79:$HL79)+SUMIF(N!$HC$15:$HL$15,'Ciclo Semaforico'!BO$32,N!$HC79:$HL79)+SUMIF(E!$HC$15:$HL$15,'Ciclo Semaforico'!BO$32,E!$HC79:$HL79)+SUMIF(O!$HC$15:$HL$15,'Ciclo Semaforico'!BO$32,O!$HC79:$HL79))-IF(BO$31="",(SUMIF(S!$HC$15:$HL$15,'Ciclo Semaforico'!BO$30,S!$HC79:$HL79)+SUMIF(N!$HC$15:$HL$15,'Ciclo Semaforico'!BO$30,N!$HC79:$HL79)+SUMIF(E!$HC$15:$HL$15,'Ciclo Semaforico'!BO$30,E!$HC79:$HL79)+SUMIF(O!$HC$15:$HL$15,'Ciclo Semaforico'!BO$30,O!$HC79:$HL79)),(SUMIF(S!$HC$15:$HL$15,'Ciclo Semaforico'!BO$30,S!$HC79:$HL79)+SUMIF(N!$HC$15:$HL$15,'Ciclo Semaforico'!BO$30,N!$HC79:$HL79)+SUMIF(E!$HC$15:$HL$15,'Ciclo Semaforico'!BO$30,E!$HC79:$HL79)+SUMIF(O!$HC$15:$HL$15,'Ciclo Semaforico'!BO$30,O!$HC79:$HL79))*BO$31))</f>
        <v>0</v>
      </c>
      <c r="BP104" s="245">
        <f>IF(BP$32="",IF(BP$31="",(SUMIF(S!$HC$15:$HL$15,'Ciclo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Semaforico'!BP$30,O!$HC79:$HL79))*BP$31),(SUMIF(S!$HC$15:$HL$15,'Ciclo Semaforico'!BP$32,S!$HC79:$HL79)+SUMIF(N!$HC$15:$HL$15,'Ciclo Semaforico'!BP$32,N!$HC79:$HL79)+SUMIF(E!$HC$15:$HL$15,'Ciclo Semaforico'!BP$32,E!$HC79:$HL79)+SUMIF(O!$HC$15:$HL$15,'Ciclo Semaforico'!BP$32,O!$HC79:$HL79))-IF(BP$31="",(SUMIF(S!$HC$15:$HL$15,'Ciclo Semaforico'!BP$30,S!$HC79:$HL79)+SUMIF(N!$HC$15:$HL$15,'Ciclo Semaforico'!BP$30,N!$HC79:$HL79)+SUMIF(E!$HC$15:$HL$15,'Ciclo Semaforico'!BP$30,E!$HC79:$HL79)+SUMIF(O!$HC$15:$HL$15,'Ciclo Semaforico'!BP$30,O!$HC79:$HL79)),(SUMIF(S!$HC$15:$HL$15,'Ciclo Semaforico'!BP$30,S!$HC79:$HL79)+SUMIF(N!$HC$15:$HL$15,'Ciclo Semaforico'!BP$30,N!$HC79:$HL79)+SUMIF(E!$HC$15:$HL$15,'Ciclo Semaforico'!BP$30,E!$HC79:$HL79)+SUMIF(O!$HC$15:$HL$15,'Ciclo Semaforico'!BP$30,O!$HC79:$HL79))*BP$31))</f>
        <v>0</v>
      </c>
      <c r="BQ104" s="245">
        <f>IF(BQ$32="",IF(BQ$31="",(SUMIF(S!$HC$15:$HL$15,'Ciclo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Semaforico'!BQ$30,O!$HC79:$HL79))*BQ$31),(SUMIF(S!$HC$15:$HL$15,'Ciclo Semaforico'!BQ$32,S!$HC79:$HL79)+SUMIF(N!$HC$15:$HL$15,'Ciclo Semaforico'!BQ$32,N!$HC79:$HL79)+SUMIF(E!$HC$15:$HL$15,'Ciclo Semaforico'!BQ$32,E!$HC79:$HL79)+SUMIF(O!$HC$15:$HL$15,'Ciclo Semaforico'!BQ$32,O!$HC79:$HL79))-IF(BQ$31="",(SUMIF(S!$HC$15:$HL$15,'Ciclo Semaforico'!BQ$30,S!$HC79:$HL79)+SUMIF(N!$HC$15:$HL$15,'Ciclo Semaforico'!BQ$30,N!$HC79:$HL79)+SUMIF(E!$HC$15:$HL$15,'Ciclo Semaforico'!BQ$30,E!$HC79:$HL79)+SUMIF(O!$HC$15:$HL$15,'Ciclo Semaforico'!BQ$30,O!$HC79:$HL79)),(SUMIF(S!$HC$15:$HL$15,'Ciclo Semaforico'!BQ$30,S!$HC79:$HL79)+SUMIF(N!$HC$15:$HL$15,'Ciclo Semaforico'!BQ$30,N!$HC79:$HL79)+SUMIF(E!$HC$15:$HL$15,'Ciclo Semaforico'!BQ$30,E!$HC79:$HL79)+SUMIF(O!$HC$15:$HL$15,'Ciclo Semaforico'!BQ$30,O!$HC79:$HL79))*BQ$31))</f>
        <v>0</v>
      </c>
      <c r="BR104" s="245">
        <f>IF(BR$32="",IF(BR$31="",(SUMIF(S!$HC$15:$HL$15,'Ciclo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Semaforico'!BR$30,O!$HC79:$HL79))*BR$31),(SUMIF(S!$HC$15:$HL$15,'Ciclo Semaforico'!BR$32,S!$HC79:$HL79)+SUMIF(N!$HC$15:$HL$15,'Ciclo Semaforico'!BR$32,N!$HC79:$HL79)+SUMIF(E!$HC$15:$HL$15,'Ciclo Semaforico'!BR$32,E!$HC79:$HL79)+SUMIF(O!$HC$15:$HL$15,'Ciclo Semaforico'!BR$32,O!$HC79:$HL79))-IF(BR$31="",(SUMIF(S!$HC$15:$HL$15,'Ciclo Semaforico'!BR$30,S!$HC79:$HL79)+SUMIF(N!$HC$15:$HL$15,'Ciclo Semaforico'!BR$30,N!$HC79:$HL79)+SUMIF(E!$HC$15:$HL$15,'Ciclo Semaforico'!BR$30,E!$HC79:$HL79)+SUMIF(O!$HC$15:$HL$15,'Ciclo Semaforico'!BR$30,O!$HC79:$HL79)),(SUMIF(S!$HC$15:$HL$15,'Ciclo Semaforico'!BR$30,S!$HC79:$HL79)+SUMIF(N!$HC$15:$HL$15,'Ciclo Semaforico'!BR$30,N!$HC79:$HL79)+SUMIF(E!$HC$15:$HL$15,'Ciclo Semaforico'!BR$30,E!$HC79:$HL79)+SUMIF(O!$HC$15:$HL$15,'Ciclo Semaforico'!BR$30,O!$HC79:$HL79))*BR$31))</f>
        <v>0</v>
      </c>
      <c r="BS104" s="245">
        <f>IF(BS$32="",IF(BS$31="",(SUMIF(S!$HC$15:$HL$15,'Ciclo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Semaforico'!BS$30,O!$HC79:$HL79))*BS$31),(SUMIF(S!$HC$15:$HL$15,'Ciclo Semaforico'!BS$32,S!$HC79:$HL79)+SUMIF(N!$HC$15:$HL$15,'Ciclo Semaforico'!BS$32,N!$HC79:$HL79)+SUMIF(E!$HC$15:$HL$15,'Ciclo Semaforico'!BS$32,E!$HC79:$HL79)+SUMIF(O!$HC$15:$HL$15,'Ciclo Semaforico'!BS$32,O!$HC79:$HL79))-IF(BS$31="",(SUMIF(S!$HC$15:$HL$15,'Ciclo Semaforico'!BS$30,S!$HC79:$HL79)+SUMIF(N!$HC$15:$HL$15,'Ciclo Semaforico'!BS$30,N!$HC79:$HL79)+SUMIF(E!$HC$15:$HL$15,'Ciclo Semaforico'!BS$30,E!$HC79:$HL79)+SUMIF(O!$HC$15:$HL$15,'Ciclo Semaforico'!BS$30,O!$HC79:$HL79)),(SUMIF(S!$HC$15:$HL$15,'Ciclo Semaforico'!BS$30,S!$HC79:$HL79)+SUMIF(N!$HC$15:$HL$15,'Ciclo Semaforico'!BS$30,N!$HC79:$HL79)+SUMIF(E!$HC$15:$HL$15,'Ciclo Semaforico'!BS$30,E!$HC79:$HL79)+SUMIF(O!$HC$15:$HL$15,'Ciclo Semaforico'!BS$30,O!$HC79:$HL79))*BS$31))</f>
        <v>0</v>
      </c>
      <c r="BT104" s="245">
        <f>IF(BT$32="",IF(BT$31="",(SUMIF(S!$HC$15:$HL$15,'Ciclo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Semaforico'!BT$30,O!$HC79:$HL79))*BT$31),(SUMIF(S!$HC$15:$HL$15,'Ciclo Semaforico'!BT$32,S!$HC79:$HL79)+SUMIF(N!$HC$15:$HL$15,'Ciclo Semaforico'!BT$32,N!$HC79:$HL79)+SUMIF(E!$HC$15:$HL$15,'Ciclo Semaforico'!BT$32,E!$HC79:$HL79)+SUMIF(O!$HC$15:$HL$15,'Ciclo Semaforico'!BT$32,O!$HC79:$HL79))-IF(BT$31="",(SUMIF(S!$HC$15:$HL$15,'Ciclo Semaforico'!BT$30,S!$HC79:$HL79)+SUMIF(N!$HC$15:$HL$15,'Ciclo Semaforico'!BT$30,N!$HC79:$HL79)+SUMIF(E!$HC$15:$HL$15,'Ciclo Semaforico'!BT$30,E!$HC79:$HL79)+SUMIF(O!$HC$15:$HL$15,'Ciclo Semaforico'!BT$30,O!$HC79:$HL79)),(SUMIF(S!$HC$15:$HL$15,'Ciclo Semaforico'!BT$30,S!$HC79:$HL79)+SUMIF(N!$HC$15:$HL$15,'Ciclo Semaforico'!BT$30,N!$HC79:$HL79)+SUMIF(E!$HC$15:$HL$15,'Ciclo Semaforico'!BT$30,E!$HC79:$HL79)+SUMIF(O!$HC$15:$HL$15,'Ciclo Semaforico'!BT$30,O!$HC79:$HL79))*BT$31))</f>
        <v>0</v>
      </c>
      <c r="BU104" s="245">
        <f>IF(BU$32="",IF(BU$31="",(SUMIF(S!$HC$15:$HL$15,'Ciclo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Semaforico'!BU$30,O!$HC79:$HL79))*BU$31),(SUMIF(S!$HC$15:$HL$15,'Ciclo Semaforico'!BU$32,S!$HC79:$HL79)+SUMIF(N!$HC$15:$HL$15,'Ciclo Semaforico'!BU$32,N!$HC79:$HL79)+SUMIF(E!$HC$15:$HL$15,'Ciclo Semaforico'!BU$32,E!$HC79:$HL79)+SUMIF(O!$HC$15:$HL$15,'Ciclo Semaforico'!BU$32,O!$HC79:$HL79))-IF(BU$31="",(SUMIF(S!$HC$15:$HL$15,'Ciclo Semaforico'!BU$30,S!$HC79:$HL79)+SUMIF(N!$HC$15:$HL$15,'Ciclo Semaforico'!BU$30,N!$HC79:$HL79)+SUMIF(E!$HC$15:$HL$15,'Ciclo Semaforico'!BU$30,E!$HC79:$HL79)+SUMIF(O!$HC$15:$HL$15,'Ciclo Semaforico'!BU$30,O!$HC79:$HL79)),(SUMIF(S!$HC$15:$HL$15,'Ciclo Semaforico'!BU$30,S!$HC79:$HL79)+SUMIF(N!$HC$15:$HL$15,'Ciclo Semaforico'!BU$30,N!$HC79:$HL79)+SUMIF(E!$HC$15:$HL$15,'Ciclo Semaforico'!BU$30,E!$HC79:$HL79)+SUMIF(O!$HC$15:$HL$15,'Ciclo Semaforico'!BU$30,O!$HC79:$HL79))*BU$31))</f>
        <v>0</v>
      </c>
      <c r="BV104" s="246">
        <f>IF(BV$32="",IF(BV$31="",(SUMIF(S!$HC$15:$HL$15,'Ciclo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Semaforico'!BV$30,O!$HC79:$HL79))*BV$31),(SUMIF(S!$HC$15:$HL$15,'Ciclo Semaforico'!BV$32,S!$HC79:$HL79)+SUMIF(N!$HC$15:$HL$15,'Ciclo Semaforico'!BV$32,N!$HC79:$HL79)+SUMIF(E!$HC$15:$HL$15,'Ciclo Semaforico'!BV$32,E!$HC79:$HL79)+SUMIF(O!$HC$15:$HL$15,'Ciclo Semaforico'!BV$32,O!$HC79:$HL79))-IF(BV$31="",(SUMIF(S!$HC$15:$HL$15,'Ciclo Semaforico'!BV$30,S!$HC79:$HL79)+SUMIF(N!$HC$15:$HL$15,'Ciclo Semaforico'!BV$30,N!$HC79:$HL79)+SUMIF(E!$HC$15:$HL$15,'Ciclo Semaforico'!BV$30,E!$HC79:$HL79)+SUMIF(O!$HC$15:$HL$15,'Ciclo Semaforico'!BV$30,O!$HC79:$HL79)),(SUMIF(S!$HC$15:$HL$15,'Ciclo Semaforico'!BV$30,S!$HC79:$HL79)+SUMIF(N!$HC$15:$HL$15,'Ciclo Semaforico'!BV$30,N!$HC79:$HL79)+SUMIF(E!$HC$15:$HL$15,'Ciclo Semaforico'!BV$30,E!$HC79:$HL79)+SUMIF(O!$HC$15:$HL$15,'Ciclo Semaforico'!BV$30,O!$HC79:$HL79))*BV$31))</f>
        <v>0</v>
      </c>
      <c r="BW104" s="244">
        <f>IF(BW$32="",IF(BW$31="",(SUMIF(S!$HC$15:$HL$15,'Ciclo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Semaforico'!BW$30,O!$HC79:$HL79))*BW$31),(SUMIF(S!$HC$15:$HL$15,'Ciclo Semaforico'!BW$32,S!$HC79:$HL79)+SUMIF(N!$HC$15:$HL$15,'Ciclo Semaforico'!BW$32,N!$HC79:$HL79)+SUMIF(E!$HC$15:$HL$15,'Ciclo Semaforico'!BW$32,E!$HC79:$HL79)+SUMIF(O!$HC$15:$HL$15,'Ciclo Semaforico'!BW$32,O!$HC79:$HL79))-IF(BW$31="",(SUMIF(S!$HC$15:$HL$15,'Ciclo Semaforico'!BW$30,S!$HC79:$HL79)+SUMIF(N!$HC$15:$HL$15,'Ciclo Semaforico'!BW$30,N!$HC79:$HL79)+SUMIF(E!$HC$15:$HL$15,'Ciclo Semaforico'!BW$30,E!$HC79:$HL79)+SUMIF(O!$HC$15:$HL$15,'Ciclo Semaforico'!BW$30,O!$HC79:$HL79)),(SUMIF(S!$HC$15:$HL$15,'Ciclo Semaforico'!BW$30,S!$HC79:$HL79)+SUMIF(N!$HC$15:$HL$15,'Ciclo Semaforico'!BW$30,N!$HC79:$HL79)+SUMIF(E!$HC$15:$HL$15,'Ciclo Semaforico'!BW$30,E!$HC79:$HL79)+SUMIF(O!$HC$15:$HL$15,'Ciclo Semaforico'!BW$30,O!$HC79:$HL79))*BW$31))</f>
        <v>0</v>
      </c>
      <c r="BX104" s="245">
        <f>IF(BX$32="",IF(BX$31="",(SUMIF(S!$HC$15:$HL$15,'Ciclo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Semaforico'!BX$30,O!$HC79:$HL79))*BX$31),(SUMIF(S!$HC$15:$HL$15,'Ciclo Semaforico'!BX$32,S!$HC79:$HL79)+SUMIF(N!$HC$15:$HL$15,'Ciclo Semaforico'!BX$32,N!$HC79:$HL79)+SUMIF(E!$HC$15:$HL$15,'Ciclo Semaforico'!BX$32,E!$HC79:$HL79)+SUMIF(O!$HC$15:$HL$15,'Ciclo Semaforico'!BX$32,O!$HC79:$HL79))-IF(BX$31="",(SUMIF(S!$HC$15:$HL$15,'Ciclo Semaforico'!BX$30,S!$HC79:$HL79)+SUMIF(N!$HC$15:$HL$15,'Ciclo Semaforico'!BX$30,N!$HC79:$HL79)+SUMIF(E!$HC$15:$HL$15,'Ciclo Semaforico'!BX$30,E!$HC79:$HL79)+SUMIF(O!$HC$15:$HL$15,'Ciclo Semaforico'!BX$30,O!$HC79:$HL79)),(SUMIF(S!$HC$15:$HL$15,'Ciclo Semaforico'!BX$30,S!$HC79:$HL79)+SUMIF(N!$HC$15:$HL$15,'Ciclo Semaforico'!BX$30,N!$HC79:$HL79)+SUMIF(E!$HC$15:$HL$15,'Ciclo Semaforico'!BX$30,E!$HC79:$HL79)+SUMIF(O!$HC$15:$HL$15,'Ciclo Semaforico'!BX$30,O!$HC79:$HL79))*BX$31))</f>
        <v>0</v>
      </c>
      <c r="BY104" s="245">
        <f>IF(BY$32="",IF(BY$31="",(SUMIF(S!$HC$15:$HL$15,'Ciclo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Semaforico'!BY$30,O!$HC79:$HL79))*BY$31),(SUMIF(S!$HC$15:$HL$15,'Ciclo Semaforico'!BY$32,S!$HC79:$HL79)+SUMIF(N!$HC$15:$HL$15,'Ciclo Semaforico'!BY$32,N!$HC79:$HL79)+SUMIF(E!$HC$15:$HL$15,'Ciclo Semaforico'!BY$32,E!$HC79:$HL79)+SUMIF(O!$HC$15:$HL$15,'Ciclo Semaforico'!BY$32,O!$HC79:$HL79))-IF(BY$31="",(SUMIF(S!$HC$15:$HL$15,'Ciclo Semaforico'!BY$30,S!$HC79:$HL79)+SUMIF(N!$HC$15:$HL$15,'Ciclo Semaforico'!BY$30,N!$HC79:$HL79)+SUMIF(E!$HC$15:$HL$15,'Ciclo Semaforico'!BY$30,E!$HC79:$HL79)+SUMIF(O!$HC$15:$HL$15,'Ciclo Semaforico'!BY$30,O!$HC79:$HL79)),(SUMIF(S!$HC$15:$HL$15,'Ciclo Semaforico'!BY$30,S!$HC79:$HL79)+SUMIF(N!$HC$15:$HL$15,'Ciclo Semaforico'!BY$30,N!$HC79:$HL79)+SUMIF(E!$HC$15:$HL$15,'Ciclo Semaforico'!BY$30,E!$HC79:$HL79)+SUMIF(O!$HC$15:$HL$15,'Ciclo Semaforico'!BY$30,O!$HC79:$HL79))*BY$31))</f>
        <v>0</v>
      </c>
      <c r="BZ104" s="245">
        <f>IF(BZ$32="",IF(BZ$31="",(SUMIF(S!$HC$15:$HL$15,'Ciclo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Semaforico'!BZ$30,O!$HC79:$HL79))*BZ$31),(SUMIF(S!$HC$15:$HL$15,'Ciclo Semaforico'!BZ$32,S!$HC79:$HL79)+SUMIF(N!$HC$15:$HL$15,'Ciclo Semaforico'!BZ$32,N!$HC79:$HL79)+SUMIF(E!$HC$15:$HL$15,'Ciclo Semaforico'!BZ$32,E!$HC79:$HL79)+SUMIF(O!$HC$15:$HL$15,'Ciclo Semaforico'!BZ$32,O!$HC79:$HL79))-IF(BZ$31="",(SUMIF(S!$HC$15:$HL$15,'Ciclo Semaforico'!BZ$30,S!$HC79:$HL79)+SUMIF(N!$HC$15:$HL$15,'Ciclo Semaforico'!BZ$30,N!$HC79:$HL79)+SUMIF(E!$HC$15:$HL$15,'Ciclo Semaforico'!BZ$30,E!$HC79:$HL79)+SUMIF(O!$HC$15:$HL$15,'Ciclo Semaforico'!BZ$30,O!$HC79:$HL79)),(SUMIF(S!$HC$15:$HL$15,'Ciclo Semaforico'!BZ$30,S!$HC79:$HL79)+SUMIF(N!$HC$15:$HL$15,'Ciclo Semaforico'!BZ$30,N!$HC79:$HL79)+SUMIF(E!$HC$15:$HL$15,'Ciclo Semaforico'!BZ$30,E!$HC79:$HL79)+SUMIF(O!$HC$15:$HL$15,'Ciclo Semaforico'!BZ$30,O!$HC79:$HL79))*BZ$31))</f>
        <v>0</v>
      </c>
      <c r="CA104" s="245">
        <f>IF(CA$32="",IF(CA$31="",(SUMIF(S!$HC$15:$HL$15,'Ciclo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Semaforico'!CA$30,O!$HC79:$HL79))*CA$31),(SUMIF(S!$HC$15:$HL$15,'Ciclo Semaforico'!CA$32,S!$HC79:$HL79)+SUMIF(N!$HC$15:$HL$15,'Ciclo Semaforico'!CA$32,N!$HC79:$HL79)+SUMIF(E!$HC$15:$HL$15,'Ciclo Semaforico'!CA$32,E!$HC79:$HL79)+SUMIF(O!$HC$15:$HL$15,'Ciclo Semaforico'!CA$32,O!$HC79:$HL79))-IF(CA$31="",(SUMIF(S!$HC$15:$HL$15,'Ciclo Semaforico'!CA$30,S!$HC79:$HL79)+SUMIF(N!$HC$15:$HL$15,'Ciclo Semaforico'!CA$30,N!$HC79:$HL79)+SUMIF(E!$HC$15:$HL$15,'Ciclo Semaforico'!CA$30,E!$HC79:$HL79)+SUMIF(O!$HC$15:$HL$15,'Ciclo Semaforico'!CA$30,O!$HC79:$HL79)),(SUMIF(S!$HC$15:$HL$15,'Ciclo Semaforico'!CA$30,S!$HC79:$HL79)+SUMIF(N!$HC$15:$HL$15,'Ciclo Semaforico'!CA$30,N!$HC79:$HL79)+SUMIF(E!$HC$15:$HL$15,'Ciclo Semaforico'!CA$30,E!$HC79:$HL79)+SUMIF(O!$HC$15:$HL$15,'Ciclo Semaforico'!CA$30,O!$HC79:$HL79))*CA$31))</f>
        <v>0</v>
      </c>
      <c r="CB104" s="245">
        <f>IF(CB$32="",IF(CB$31="",(SUMIF(S!$HC$15:$HL$15,'Ciclo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Semaforico'!CB$30,O!$HC79:$HL79))*CB$31),(SUMIF(S!$HC$15:$HL$15,'Ciclo Semaforico'!CB$32,S!$HC79:$HL79)+SUMIF(N!$HC$15:$HL$15,'Ciclo Semaforico'!CB$32,N!$HC79:$HL79)+SUMIF(E!$HC$15:$HL$15,'Ciclo Semaforico'!CB$32,E!$HC79:$HL79)+SUMIF(O!$HC$15:$HL$15,'Ciclo Semaforico'!CB$32,O!$HC79:$HL79))-IF(CB$31="",(SUMIF(S!$HC$15:$HL$15,'Ciclo Semaforico'!CB$30,S!$HC79:$HL79)+SUMIF(N!$HC$15:$HL$15,'Ciclo Semaforico'!CB$30,N!$HC79:$HL79)+SUMIF(E!$HC$15:$HL$15,'Ciclo Semaforico'!CB$30,E!$HC79:$HL79)+SUMIF(O!$HC$15:$HL$15,'Ciclo Semaforico'!CB$30,O!$HC79:$HL79)),(SUMIF(S!$HC$15:$HL$15,'Ciclo Semaforico'!CB$30,S!$HC79:$HL79)+SUMIF(N!$HC$15:$HL$15,'Ciclo Semaforico'!CB$30,N!$HC79:$HL79)+SUMIF(E!$HC$15:$HL$15,'Ciclo Semaforico'!CB$30,E!$HC79:$HL79)+SUMIF(O!$HC$15:$HL$15,'Ciclo Semaforico'!CB$30,O!$HC79:$HL79))*CB$31))</f>
        <v>0</v>
      </c>
      <c r="CC104" s="245">
        <f>IF(CC$32="",IF(CC$31="",(SUMIF(S!$HC$15:$HL$15,'Ciclo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Semaforico'!CC$30,O!$HC79:$HL79))*CC$31),(SUMIF(S!$HC$15:$HL$15,'Ciclo Semaforico'!CC$32,S!$HC79:$HL79)+SUMIF(N!$HC$15:$HL$15,'Ciclo Semaforico'!CC$32,N!$HC79:$HL79)+SUMIF(E!$HC$15:$HL$15,'Ciclo Semaforico'!CC$32,E!$HC79:$HL79)+SUMIF(O!$HC$15:$HL$15,'Ciclo Semaforico'!CC$32,O!$HC79:$HL79))-IF(CC$31="",(SUMIF(S!$HC$15:$HL$15,'Ciclo Semaforico'!CC$30,S!$HC79:$HL79)+SUMIF(N!$HC$15:$HL$15,'Ciclo Semaforico'!CC$30,N!$HC79:$HL79)+SUMIF(E!$HC$15:$HL$15,'Ciclo Semaforico'!CC$30,E!$HC79:$HL79)+SUMIF(O!$HC$15:$HL$15,'Ciclo Semaforico'!CC$30,O!$HC79:$HL79)),(SUMIF(S!$HC$15:$HL$15,'Ciclo Semaforico'!CC$30,S!$HC79:$HL79)+SUMIF(N!$HC$15:$HL$15,'Ciclo Semaforico'!CC$30,N!$HC79:$HL79)+SUMIF(E!$HC$15:$HL$15,'Ciclo Semaforico'!CC$30,E!$HC79:$HL79)+SUMIF(O!$HC$15:$HL$15,'Ciclo Semaforico'!CC$30,O!$HC79:$HL79))*CC$31))</f>
        <v>0</v>
      </c>
      <c r="CD104" s="245">
        <f>IF(CD$32="",IF(CD$31="",(SUMIF(S!$HC$15:$HL$15,'Ciclo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Semaforico'!CD$30,O!$HC79:$HL79))*CD$31),(SUMIF(S!$HC$15:$HL$15,'Ciclo Semaforico'!CD$32,S!$HC79:$HL79)+SUMIF(N!$HC$15:$HL$15,'Ciclo Semaforico'!CD$32,N!$HC79:$HL79)+SUMIF(E!$HC$15:$HL$15,'Ciclo Semaforico'!CD$32,E!$HC79:$HL79)+SUMIF(O!$HC$15:$HL$15,'Ciclo Semaforico'!CD$32,O!$HC79:$HL79))-IF(CD$31="",(SUMIF(S!$HC$15:$HL$15,'Ciclo Semaforico'!CD$30,S!$HC79:$HL79)+SUMIF(N!$HC$15:$HL$15,'Ciclo Semaforico'!CD$30,N!$HC79:$HL79)+SUMIF(E!$HC$15:$HL$15,'Ciclo Semaforico'!CD$30,E!$HC79:$HL79)+SUMIF(O!$HC$15:$HL$15,'Ciclo Semaforico'!CD$30,O!$HC79:$HL79)),(SUMIF(S!$HC$15:$HL$15,'Ciclo Semaforico'!CD$30,S!$HC79:$HL79)+SUMIF(N!$HC$15:$HL$15,'Ciclo Semaforico'!CD$30,N!$HC79:$HL79)+SUMIF(E!$HC$15:$HL$15,'Ciclo Semaforico'!CD$30,E!$HC79:$HL79)+SUMIF(O!$HC$15:$HL$15,'Ciclo Semaforico'!CD$30,O!$HC79:$HL79))*CD$31))</f>
        <v>0</v>
      </c>
      <c r="CE104" s="245">
        <f>IF(CE$32="",IF(CE$31="",(SUMIF(S!$HC$15:$HL$15,'Ciclo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Semaforico'!CE$30,O!$HC79:$HL79))*CE$31),(SUMIF(S!$HC$15:$HL$15,'Ciclo Semaforico'!CE$32,S!$HC79:$HL79)+SUMIF(N!$HC$15:$HL$15,'Ciclo Semaforico'!CE$32,N!$HC79:$HL79)+SUMIF(E!$HC$15:$HL$15,'Ciclo Semaforico'!CE$32,E!$HC79:$HL79)+SUMIF(O!$HC$15:$HL$15,'Ciclo Semaforico'!CE$32,O!$HC79:$HL79))-IF(CE$31="",(SUMIF(S!$HC$15:$HL$15,'Ciclo Semaforico'!CE$30,S!$HC79:$HL79)+SUMIF(N!$HC$15:$HL$15,'Ciclo Semaforico'!CE$30,N!$HC79:$HL79)+SUMIF(E!$HC$15:$HL$15,'Ciclo Semaforico'!CE$30,E!$HC79:$HL79)+SUMIF(O!$HC$15:$HL$15,'Ciclo Semaforico'!CE$30,O!$HC79:$HL79)),(SUMIF(S!$HC$15:$HL$15,'Ciclo Semaforico'!CE$30,S!$HC79:$HL79)+SUMIF(N!$HC$15:$HL$15,'Ciclo Semaforico'!CE$30,N!$HC79:$HL79)+SUMIF(E!$HC$15:$HL$15,'Ciclo Semaforico'!CE$30,E!$HC79:$HL79)+SUMIF(O!$HC$15:$HL$15,'Ciclo Semaforico'!CE$30,O!$HC79:$HL79))*CE$31))</f>
        <v>0</v>
      </c>
      <c r="CF104" s="245">
        <f>IF(CF$32="",IF(CF$31="",(SUMIF(S!$HC$15:$HL$15,'Ciclo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Semaforico'!CF$30,O!$HC79:$HL79))*CF$31),(SUMIF(S!$HC$15:$HL$15,'Ciclo Semaforico'!CF$32,S!$HC79:$HL79)+SUMIF(N!$HC$15:$HL$15,'Ciclo Semaforico'!CF$32,N!$HC79:$HL79)+SUMIF(E!$HC$15:$HL$15,'Ciclo Semaforico'!CF$32,E!$HC79:$HL79)+SUMIF(O!$HC$15:$HL$15,'Ciclo Semaforico'!CF$32,O!$HC79:$HL79))-IF(CF$31="",(SUMIF(S!$HC$15:$HL$15,'Ciclo Semaforico'!CF$30,S!$HC79:$HL79)+SUMIF(N!$HC$15:$HL$15,'Ciclo Semaforico'!CF$30,N!$HC79:$HL79)+SUMIF(E!$HC$15:$HL$15,'Ciclo Semaforico'!CF$30,E!$HC79:$HL79)+SUMIF(O!$HC$15:$HL$15,'Ciclo Semaforico'!CF$30,O!$HC79:$HL79)),(SUMIF(S!$HC$15:$HL$15,'Ciclo Semaforico'!CF$30,S!$HC79:$HL79)+SUMIF(N!$HC$15:$HL$15,'Ciclo Semaforico'!CF$30,N!$HC79:$HL79)+SUMIF(E!$HC$15:$HL$15,'Ciclo Semaforico'!CF$30,E!$HC79:$HL79)+SUMIF(O!$HC$15:$HL$15,'Ciclo Semaforico'!CF$30,O!$HC79:$HL79))*CF$31))</f>
        <v>0</v>
      </c>
      <c r="CG104" s="245">
        <f>IF(CG$32="",IF(CG$31="",(SUMIF(S!$HC$15:$HL$15,'Ciclo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Semaforico'!CG$30,O!$HC79:$HL79))*CG$31),(SUMIF(S!$HC$15:$HL$15,'Ciclo Semaforico'!CG$32,S!$HC79:$HL79)+SUMIF(N!$HC$15:$HL$15,'Ciclo Semaforico'!CG$32,N!$HC79:$HL79)+SUMIF(E!$HC$15:$HL$15,'Ciclo Semaforico'!CG$32,E!$HC79:$HL79)+SUMIF(O!$HC$15:$HL$15,'Ciclo Semaforico'!CG$32,O!$HC79:$HL79))-IF(CG$31="",(SUMIF(S!$HC$15:$HL$15,'Ciclo Semaforico'!CG$30,S!$HC79:$HL79)+SUMIF(N!$HC$15:$HL$15,'Ciclo Semaforico'!CG$30,N!$HC79:$HL79)+SUMIF(E!$HC$15:$HL$15,'Ciclo Semaforico'!CG$30,E!$HC79:$HL79)+SUMIF(O!$HC$15:$HL$15,'Ciclo Semaforico'!CG$30,O!$HC79:$HL79)),(SUMIF(S!$HC$15:$HL$15,'Ciclo Semaforico'!CG$30,S!$HC79:$HL79)+SUMIF(N!$HC$15:$HL$15,'Ciclo Semaforico'!CG$30,N!$HC79:$HL79)+SUMIF(E!$HC$15:$HL$15,'Ciclo Semaforico'!CG$30,E!$HC79:$HL79)+SUMIF(O!$HC$15:$HL$15,'Ciclo Semaforico'!CG$30,O!$HC79:$HL79))*CG$31))</f>
        <v>0</v>
      </c>
      <c r="CH104" s="246">
        <f>IF(CH$32="",IF(CH$31="",(SUMIF(S!$HC$15:$HL$15,'Ciclo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Semaforico'!CH$30,O!$HC79:$HL79))*CH$31),(SUMIF(S!$HC$15:$HL$15,'Ciclo Semaforico'!CH$32,S!$HC79:$HL79)+SUMIF(N!$HC$15:$HL$15,'Ciclo Semaforico'!CH$32,N!$HC79:$HL79)+SUMIF(E!$HC$15:$HL$15,'Ciclo Semaforico'!CH$32,E!$HC79:$HL79)+SUMIF(O!$HC$15:$HL$15,'Ciclo Semaforico'!CH$32,O!$HC79:$HL79))-IF(CH$31="",(SUMIF(S!$HC$15:$HL$15,'Ciclo Semaforico'!CH$30,S!$HC79:$HL79)+SUMIF(N!$HC$15:$HL$15,'Ciclo Semaforico'!CH$30,N!$HC79:$HL79)+SUMIF(E!$HC$15:$HL$15,'Ciclo Semaforico'!CH$30,E!$HC79:$HL79)+SUMIF(O!$HC$15:$HL$15,'Ciclo Semaforico'!CH$30,O!$HC79:$HL79)),(SUMIF(S!$HC$15:$HL$15,'Ciclo Semaforico'!CH$30,S!$HC79:$HL79)+SUMIF(N!$HC$15:$HL$15,'Ciclo Semaforico'!CH$30,N!$HC79:$HL79)+SUMIF(E!$HC$15:$HL$15,'Ciclo Semaforico'!CH$30,E!$HC79:$HL79)+SUMIF(O!$HC$15:$HL$15,'Ciclo Semaforico'!CH$30,O!$HC79:$HL79))*CH$31))</f>
        <v>0</v>
      </c>
      <c r="CI104" s="244">
        <f t="shared" si="208"/>
        <v>0</v>
      </c>
      <c r="CJ104" s="245">
        <f t="shared" si="209"/>
        <v>0</v>
      </c>
      <c r="CK104" s="245">
        <f t="shared" si="210"/>
        <v>0</v>
      </c>
      <c r="CL104" s="245">
        <f t="shared" si="211"/>
        <v>0</v>
      </c>
      <c r="CM104" s="245" t="e">
        <f t="shared" si="212"/>
        <v>#REF!</v>
      </c>
      <c r="CN104" s="245">
        <f t="shared" si="213"/>
        <v>0</v>
      </c>
      <c r="CO104" s="245">
        <f t="shared" si="214"/>
        <v>0</v>
      </c>
      <c r="CP104" s="245">
        <f t="shared" si="215"/>
        <v>0</v>
      </c>
      <c r="CQ104" s="245">
        <f t="shared" si="216"/>
        <v>0</v>
      </c>
      <c r="CR104" s="245">
        <f t="shared" si="217"/>
        <v>0</v>
      </c>
      <c r="CS104" s="245">
        <f t="shared" si="218"/>
        <v>0</v>
      </c>
      <c r="CT104" s="246">
        <f t="shared" si="219"/>
        <v>0</v>
      </c>
      <c r="CU104" s="244">
        <f t="shared" si="220"/>
        <v>0</v>
      </c>
      <c r="CV104" s="245">
        <f t="shared" si="221"/>
        <v>0</v>
      </c>
      <c r="CW104" s="245">
        <f t="shared" si="222"/>
        <v>0</v>
      </c>
      <c r="CX104" s="245">
        <f t="shared" si="223"/>
        <v>0</v>
      </c>
      <c r="CY104" s="245">
        <f t="shared" si="224"/>
        <v>0</v>
      </c>
      <c r="CZ104" s="245">
        <f t="shared" si="225"/>
        <v>0</v>
      </c>
      <c r="DA104" s="245">
        <f t="shared" si="226"/>
        <v>0</v>
      </c>
      <c r="DB104" s="245">
        <f t="shared" si="227"/>
        <v>0</v>
      </c>
      <c r="DC104" s="245">
        <f t="shared" si="228"/>
        <v>0</v>
      </c>
      <c r="DD104" s="245">
        <f t="shared" si="229"/>
        <v>0</v>
      </c>
      <c r="DE104" s="245">
        <f t="shared" si="230"/>
        <v>0</v>
      </c>
      <c r="DF104" s="246">
        <f t="shared" si="231"/>
        <v>0</v>
      </c>
      <c r="DG104" s="244" t="e">
        <f t="shared" si="232"/>
        <v>#REF!</v>
      </c>
      <c r="DH104" s="245" t="e">
        <f t="shared" si="233"/>
        <v>#REF!</v>
      </c>
      <c r="DI104" s="245" t="e">
        <f t="shared" si="234"/>
        <v>#REF!</v>
      </c>
      <c r="DJ104" s="245" t="e">
        <f t="shared" si="235"/>
        <v>#REF!</v>
      </c>
      <c r="DK104" s="245" t="e">
        <f t="shared" si="236"/>
        <v>#REF!</v>
      </c>
      <c r="DL104" s="245" t="e">
        <f t="shared" si="237"/>
        <v>#REF!</v>
      </c>
      <c r="DM104" s="245">
        <f t="shared" si="238"/>
        <v>0</v>
      </c>
      <c r="DN104" s="245">
        <f t="shared" si="239"/>
        <v>0</v>
      </c>
      <c r="DO104" s="245">
        <f t="shared" si="240"/>
        <v>0</v>
      </c>
      <c r="DP104" s="245">
        <f t="shared" si="241"/>
        <v>0</v>
      </c>
      <c r="DQ104" s="245">
        <f t="shared" si="242"/>
        <v>0</v>
      </c>
      <c r="DR104" s="246">
        <f t="shared" si="243"/>
        <v>0</v>
      </c>
      <c r="DS104" s="244">
        <f t="shared" si="244"/>
        <v>0</v>
      </c>
      <c r="DT104" s="245">
        <f t="shared" si="245"/>
        <v>0</v>
      </c>
      <c r="DU104" s="245">
        <f t="shared" si="246"/>
        <v>0</v>
      </c>
      <c r="DV104" s="245">
        <f t="shared" si="247"/>
        <v>0</v>
      </c>
      <c r="DW104" s="245">
        <f t="shared" si="248"/>
        <v>0</v>
      </c>
      <c r="DX104" s="245">
        <f t="shared" si="249"/>
        <v>0</v>
      </c>
      <c r="DY104" s="245">
        <f t="shared" si="250"/>
        <v>0</v>
      </c>
      <c r="DZ104" s="245">
        <f t="shared" si="251"/>
        <v>0</v>
      </c>
      <c r="EA104" s="245">
        <f t="shared" si="252"/>
        <v>0</v>
      </c>
      <c r="EB104" s="245">
        <f t="shared" si="253"/>
        <v>0</v>
      </c>
      <c r="EC104" s="245">
        <f t="shared" si="254"/>
        <v>0</v>
      </c>
      <c r="ED104" s="246">
        <f t="shared" si="255"/>
        <v>0</v>
      </c>
      <c r="EE104" s="244">
        <f t="shared" si="256"/>
        <v>0</v>
      </c>
      <c r="EF104" s="245">
        <f t="shared" si="257"/>
        <v>0</v>
      </c>
      <c r="EG104" s="245">
        <f t="shared" si="258"/>
        <v>0</v>
      </c>
      <c r="EH104" s="245">
        <f t="shared" si="259"/>
        <v>0</v>
      </c>
      <c r="EI104" s="245">
        <f t="shared" si="260"/>
        <v>0</v>
      </c>
      <c r="EJ104" s="245">
        <f t="shared" si="261"/>
        <v>0</v>
      </c>
      <c r="EK104" s="245">
        <f t="shared" si="262"/>
        <v>0</v>
      </c>
      <c r="EL104" s="245">
        <f t="shared" si="263"/>
        <v>0</v>
      </c>
      <c r="EM104" s="245">
        <f t="shared" si="264"/>
        <v>0</v>
      </c>
      <c r="EN104" s="245">
        <f t="shared" si="265"/>
        <v>0</v>
      </c>
      <c r="EO104" s="245">
        <f t="shared" si="266"/>
        <v>0</v>
      </c>
      <c r="EP104" s="246">
        <f t="shared" si="267"/>
        <v>0</v>
      </c>
      <c r="EQ104" s="255">
        <f t="shared" si="268"/>
        <v>0</v>
      </c>
      <c r="ER104" s="256">
        <f t="shared" si="269"/>
        <v>0</v>
      </c>
      <c r="ES104" s="256">
        <f t="shared" si="270"/>
        <v>0</v>
      </c>
      <c r="ET104" s="256">
        <f t="shared" si="271"/>
        <v>0</v>
      </c>
      <c r="EU104" s="256" t="e">
        <f t="shared" si="272"/>
        <v>#REF!</v>
      </c>
      <c r="EV104" s="256">
        <f t="shared" si="273"/>
        <v>0</v>
      </c>
      <c r="EW104" s="256">
        <f t="shared" si="274"/>
        <v>0</v>
      </c>
      <c r="EX104" s="256" t="str">
        <f t="shared" si="275"/>
        <v/>
      </c>
      <c r="EY104" s="256" t="str">
        <f t="shared" si="276"/>
        <v/>
      </c>
      <c r="EZ104" s="256" t="str">
        <f t="shared" si="277"/>
        <v/>
      </c>
      <c r="FA104" s="256" t="str">
        <f t="shared" si="278"/>
        <v/>
      </c>
      <c r="FB104" s="257" t="str">
        <f t="shared" si="279"/>
        <v/>
      </c>
      <c r="FC104" s="255">
        <f t="shared" si="280"/>
        <v>0</v>
      </c>
      <c r="FD104" s="256" t="str">
        <f t="shared" si="281"/>
        <v/>
      </c>
      <c r="FE104" s="256" t="str">
        <f t="shared" si="282"/>
        <v/>
      </c>
      <c r="FF104" s="256" t="str">
        <f t="shared" si="283"/>
        <v/>
      </c>
      <c r="FG104" s="256" t="str">
        <f t="shared" si="284"/>
        <v/>
      </c>
      <c r="FH104" s="256" t="str">
        <f t="shared" si="285"/>
        <v/>
      </c>
      <c r="FI104" s="256" t="str">
        <f t="shared" si="286"/>
        <v/>
      </c>
      <c r="FJ104" s="256" t="str">
        <f t="shared" si="287"/>
        <v/>
      </c>
      <c r="FK104" s="256" t="str">
        <f t="shared" si="288"/>
        <v/>
      </c>
      <c r="FL104" s="256" t="str">
        <f t="shared" si="289"/>
        <v/>
      </c>
      <c r="FM104" s="256" t="str">
        <f t="shared" si="290"/>
        <v/>
      </c>
      <c r="FN104" s="257" t="str">
        <f t="shared" si="291"/>
        <v/>
      </c>
      <c r="FO104" s="255" t="e">
        <f t="shared" si="292"/>
        <v>#REF!</v>
      </c>
      <c r="FP104" s="256" t="e">
        <f t="shared" si="293"/>
        <v>#REF!</v>
      </c>
      <c r="FQ104" s="256" t="e">
        <f t="shared" si="294"/>
        <v>#REF!</v>
      </c>
      <c r="FR104" s="256" t="e">
        <f t="shared" si="295"/>
        <v>#REF!</v>
      </c>
      <c r="FS104" s="256" t="e">
        <f t="shared" si="296"/>
        <v>#REF!</v>
      </c>
      <c r="FT104" s="256" t="e">
        <f t="shared" si="297"/>
        <v>#REF!</v>
      </c>
      <c r="FU104" s="256" t="str">
        <f t="shared" si="298"/>
        <v/>
      </c>
      <c r="FV104" s="256" t="str">
        <f t="shared" si="299"/>
        <v/>
      </c>
      <c r="FW104" s="256" t="str">
        <f t="shared" si="300"/>
        <v/>
      </c>
      <c r="FX104" s="256" t="str">
        <f t="shared" si="301"/>
        <v/>
      </c>
      <c r="FY104" s="256" t="str">
        <f t="shared" si="302"/>
        <v/>
      </c>
      <c r="FZ104" s="257" t="str">
        <f t="shared" si="303"/>
        <v/>
      </c>
      <c r="GA104" s="255" t="str">
        <f t="shared" si="304"/>
        <v/>
      </c>
      <c r="GB104" s="256" t="str">
        <f t="shared" si="305"/>
        <v/>
      </c>
      <c r="GC104" s="256" t="str">
        <f t="shared" si="306"/>
        <v/>
      </c>
      <c r="GD104" s="256" t="str">
        <f t="shared" si="307"/>
        <v/>
      </c>
      <c r="GE104" s="256" t="str">
        <f t="shared" si="308"/>
        <v/>
      </c>
      <c r="GF104" s="256" t="str">
        <f t="shared" si="309"/>
        <v/>
      </c>
      <c r="GG104" s="256" t="str">
        <f t="shared" si="310"/>
        <v/>
      </c>
      <c r="GH104" s="256" t="str">
        <f t="shared" si="311"/>
        <v/>
      </c>
      <c r="GI104" s="256" t="str">
        <f t="shared" si="312"/>
        <v/>
      </c>
      <c r="GJ104" s="256" t="str">
        <f t="shared" si="313"/>
        <v/>
      </c>
      <c r="GK104" s="256" t="str">
        <f t="shared" si="314"/>
        <v/>
      </c>
      <c r="GL104" s="257" t="str">
        <f t="shared" si="315"/>
        <v/>
      </c>
      <c r="GM104" s="255" t="str">
        <f t="shared" si="316"/>
        <v/>
      </c>
      <c r="GN104" s="256" t="str">
        <f t="shared" si="317"/>
        <v/>
      </c>
      <c r="GO104" s="256" t="str">
        <f t="shared" si="318"/>
        <v/>
      </c>
      <c r="GP104" s="256" t="str">
        <f t="shared" si="319"/>
        <v/>
      </c>
      <c r="GQ104" s="256" t="str">
        <f t="shared" si="320"/>
        <v/>
      </c>
      <c r="GR104" s="256" t="str">
        <f t="shared" si="321"/>
        <v/>
      </c>
      <c r="GS104" s="256" t="str">
        <f t="shared" si="322"/>
        <v/>
      </c>
      <c r="GT104" s="256" t="str">
        <f t="shared" si="323"/>
        <v/>
      </c>
      <c r="GU104" s="256" t="str">
        <f t="shared" si="324"/>
        <v/>
      </c>
      <c r="GV104" s="256" t="str">
        <f t="shared" si="325"/>
        <v/>
      </c>
      <c r="GW104" s="256" t="str">
        <f t="shared" si="326"/>
        <v/>
      </c>
      <c r="GX104" s="257" t="str">
        <f t="shared" si="327"/>
        <v/>
      </c>
      <c r="GY104" s="252">
        <f t="shared" si="332"/>
        <v>0</v>
      </c>
      <c r="GZ104" s="253" t="e">
        <f t="shared" si="332"/>
        <v>#REF!</v>
      </c>
      <c r="HA104" s="253">
        <f t="shared" si="332"/>
        <v>0</v>
      </c>
      <c r="HB104" s="253">
        <f t="shared" si="332"/>
        <v>0</v>
      </c>
      <c r="HC104" s="253">
        <f t="shared" si="332"/>
        <v>0</v>
      </c>
      <c r="HD104" s="253">
        <f t="shared" si="332"/>
        <v>0</v>
      </c>
      <c r="HE104" s="253">
        <f t="shared" si="332"/>
        <v>0</v>
      </c>
      <c r="HF104" s="254">
        <f t="shared" si="332"/>
        <v>0</v>
      </c>
      <c r="HG104" s="252">
        <f t="shared" si="333"/>
        <v>0</v>
      </c>
      <c r="HH104" s="253">
        <f t="shared" si="333"/>
        <v>0</v>
      </c>
      <c r="HI104" s="253">
        <f t="shared" si="333"/>
        <v>0</v>
      </c>
      <c r="HJ104" s="253">
        <f t="shared" si="333"/>
        <v>0</v>
      </c>
      <c r="HK104" s="253">
        <f t="shared" si="333"/>
        <v>0</v>
      </c>
      <c r="HL104" s="253">
        <f t="shared" si="333"/>
        <v>0</v>
      </c>
      <c r="HM104" s="253">
        <f t="shared" si="333"/>
        <v>0</v>
      </c>
      <c r="HN104" s="254">
        <f t="shared" si="333"/>
        <v>0</v>
      </c>
      <c r="HO104" s="252" t="e">
        <f t="shared" si="334"/>
        <v>#REF!</v>
      </c>
      <c r="HP104" s="253" t="e">
        <f t="shared" si="334"/>
        <v>#REF!</v>
      </c>
      <c r="HQ104" s="253">
        <f t="shared" si="334"/>
        <v>0</v>
      </c>
      <c r="HR104" s="253">
        <f t="shared" si="334"/>
        <v>0</v>
      </c>
      <c r="HS104" s="253">
        <f t="shared" si="334"/>
        <v>0</v>
      </c>
      <c r="HT104" s="253">
        <f t="shared" si="334"/>
        <v>0</v>
      </c>
      <c r="HU104" s="253">
        <f t="shared" si="334"/>
        <v>0</v>
      </c>
      <c r="HV104" s="254">
        <f t="shared" si="334"/>
        <v>0</v>
      </c>
      <c r="HW104" s="252">
        <f t="shared" si="335"/>
        <v>0</v>
      </c>
      <c r="HX104" s="253">
        <f t="shared" si="335"/>
        <v>0</v>
      </c>
      <c r="HY104" s="253">
        <f t="shared" si="335"/>
        <v>0</v>
      </c>
      <c r="HZ104" s="253">
        <f t="shared" si="335"/>
        <v>0</v>
      </c>
      <c r="IA104" s="253">
        <f t="shared" si="335"/>
        <v>0</v>
      </c>
      <c r="IB104" s="253">
        <f t="shared" si="335"/>
        <v>0</v>
      </c>
      <c r="IC104" s="253">
        <f t="shared" si="335"/>
        <v>0</v>
      </c>
      <c r="ID104" s="254">
        <f t="shared" si="335"/>
        <v>0</v>
      </c>
      <c r="IE104" s="252">
        <f t="shared" si="336"/>
        <v>0</v>
      </c>
      <c r="IF104" s="253">
        <f t="shared" si="336"/>
        <v>0</v>
      </c>
      <c r="IG104" s="253">
        <f t="shared" si="336"/>
        <v>0</v>
      </c>
      <c r="IH104" s="253">
        <f t="shared" si="336"/>
        <v>0</v>
      </c>
      <c r="II104" s="253">
        <f t="shared" si="336"/>
        <v>0</v>
      </c>
      <c r="IJ104" s="253">
        <f t="shared" si="336"/>
        <v>0</v>
      </c>
      <c r="IK104" s="253">
        <f t="shared" si="336"/>
        <v>0</v>
      </c>
      <c r="IL104" s="254">
        <f t="shared" si="336"/>
        <v>0</v>
      </c>
      <c r="IM104" s="255" t="e">
        <f t="shared" si="203"/>
        <v>#REF!</v>
      </c>
      <c r="IN104" s="256">
        <f t="shared" si="204"/>
        <v>0</v>
      </c>
      <c r="IO104" s="256" t="e">
        <f t="shared" si="205"/>
        <v>#REF!</v>
      </c>
      <c r="IP104" s="256">
        <f t="shared" si="206"/>
        <v>0</v>
      </c>
      <c r="IQ104" s="257">
        <f t="shared" si="207"/>
        <v>0</v>
      </c>
      <c r="IR104" s="404" t="e">
        <f t="shared" si="195"/>
        <v>#REF!</v>
      </c>
      <c r="IS104" s="250">
        <f t="shared" si="202"/>
        <v>15</v>
      </c>
      <c r="IT104" s="258" t="e">
        <f t="shared" si="328"/>
        <v>#REF!</v>
      </c>
      <c r="IU104" s="664">
        <v>2400</v>
      </c>
      <c r="IV104" s="409">
        <v>5</v>
      </c>
      <c r="IW104" s="648" t="s">
        <v>242</v>
      </c>
      <c r="IX104" s="649" t="e">
        <f t="shared" si="196"/>
        <v>#REF!</v>
      </c>
      <c r="IY104" s="650" t="e">
        <f t="shared" si="329"/>
        <v>#REF!</v>
      </c>
      <c r="IZ104" s="651">
        <v>3</v>
      </c>
      <c r="JA104" s="652">
        <v>2</v>
      </c>
      <c r="JB104" s="650" t="e">
        <f t="shared" si="330"/>
        <v>#REF!</v>
      </c>
      <c r="JC104" s="651">
        <f t="shared" si="338"/>
        <v>3</v>
      </c>
      <c r="JD104" s="652">
        <f t="shared" si="338"/>
        <v>2</v>
      </c>
      <c r="JE104" s="653" t="e">
        <f t="shared" si="331"/>
        <v>#REF!</v>
      </c>
      <c r="JF104" s="654">
        <v>3</v>
      </c>
      <c r="JG104" s="652">
        <v>2</v>
      </c>
      <c r="JH104" s="653"/>
      <c r="JI104" s="654"/>
      <c r="JJ104" s="655"/>
      <c r="JK104" s="418"/>
      <c r="JL104" s="419"/>
      <c r="JM104" s="420"/>
      <c r="JN104" s="662">
        <v>1</v>
      </c>
      <c r="JO104" s="662">
        <v>1.4</v>
      </c>
      <c r="JP104" s="662">
        <v>1</v>
      </c>
      <c r="JQ104" s="662">
        <v>1</v>
      </c>
      <c r="JR104" s="663">
        <v>1</v>
      </c>
      <c r="JS104" s="658" t="e">
        <f t="shared" si="201"/>
        <v>#REF!</v>
      </c>
    </row>
    <row r="105" spans="25:279" ht="20.100000000000001" hidden="1" customHeight="1">
      <c r="Y105" s="380" t="e">
        <f>N!IK80</f>
        <v>#REF!</v>
      </c>
      <c r="Z105" s="377" t="s">
        <v>62</v>
      </c>
      <c r="AA105" s="244">
        <f>IF(AA$32="",IF(AA$31="",(SUMIF(S!$HC$15:$HL$15,'Ciclo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Semaforico'!AA$30,O!$HC80:$HL80))*AA$31),(SUMIF(S!$HC$15:$HL$15,'Ciclo Semaforico'!AA$32,S!$HC80:$HL80)+SUMIF(N!$HC$15:$HL$15,'Ciclo Semaforico'!AA$32,N!$HC80:$HL80)+SUMIF(E!$HC$15:$HL$15,'Ciclo Semaforico'!AA$32,E!$HC80:$HL80)+SUMIF(O!$HC$15:$HL$15,'Ciclo Semaforico'!AA$32,O!$HC80:$HL80))-IF(AA$31="",(SUMIF(S!$HC$15:$HL$15,'Ciclo Semaforico'!AA$30,S!$HC80:$HL80)+SUMIF(N!$HC$15:$HL$15,'Ciclo Semaforico'!AA$30,N!$HC80:$HL80)+SUMIF(E!$HC$15:$HL$15,'Ciclo Semaforico'!AA$30,E!$HC80:$HL80)+SUMIF(O!$HC$15:$HL$15,'Ciclo Semaforico'!AA$30,O!$HC80:$HL80)),(SUMIF(S!$HC$15:$HL$15,'Ciclo Semaforico'!AA$30,S!$HC80:$HL80)+SUMIF(N!$HC$15:$HL$15,'Ciclo Semaforico'!AA$30,N!$HC80:$HL80)+SUMIF(E!$HC$15:$HL$15,'Ciclo Semaforico'!AA$30,E!$HC80:$HL80)+SUMIF(O!$HC$15:$HL$15,'Ciclo Semaforico'!AA$30,O!$HC80:$HL80))*AA$31))</f>
        <v>0</v>
      </c>
      <c r="AB105" s="245">
        <f>IF(AB$32="",IF(AB$31="",(SUMIF(S!$HC$15:$HL$15,'Ciclo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Semaforico'!AB$30,O!$HC80:$HL80))*AB$31),(SUMIF(S!$HC$15:$HL$15,'Ciclo Semaforico'!AB$32,S!$HC80:$HL80)+SUMIF(N!$HC$15:$HL$15,'Ciclo Semaforico'!AB$32,N!$HC80:$HL80)+SUMIF(E!$HC$15:$HL$15,'Ciclo Semaforico'!AB$32,E!$HC80:$HL80)+SUMIF(O!$HC$15:$HL$15,'Ciclo Semaforico'!AB$32,O!$HC80:$HL80))-IF(AB$31="",(SUMIF(S!$HC$15:$HL$15,'Ciclo Semaforico'!AB$30,S!$HC80:$HL80)+SUMIF(N!$HC$15:$HL$15,'Ciclo Semaforico'!AB$30,N!$HC80:$HL80)+SUMIF(E!$HC$15:$HL$15,'Ciclo Semaforico'!AB$30,E!$HC80:$HL80)+SUMIF(O!$HC$15:$HL$15,'Ciclo Semaforico'!AB$30,O!$HC80:$HL80)),(SUMIF(S!$HC$15:$HL$15,'Ciclo Semaforico'!AB$30,S!$HC80:$HL80)+SUMIF(N!$HC$15:$HL$15,'Ciclo Semaforico'!AB$30,N!$HC80:$HL80)+SUMIF(E!$HC$15:$HL$15,'Ciclo Semaforico'!AB$30,E!$HC80:$HL80)+SUMIF(O!$HC$15:$HL$15,'Ciclo Semaforico'!AB$30,O!$HC80:$HL80))*AB$31))</f>
        <v>0</v>
      </c>
      <c r="AC105" s="245">
        <f>IF(AC$32="",IF(AC$31="",(SUMIF(S!$HC$15:$HL$15,'Ciclo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Semaforico'!AC$30,O!$HC80:$HL80))*AC$31),(SUMIF(S!$HC$15:$HL$15,'Ciclo Semaforico'!AC$32,S!$HC80:$HL80)+SUMIF(N!$HC$15:$HL$15,'Ciclo Semaforico'!AC$32,N!$HC80:$HL80)+SUMIF(E!$HC$15:$HL$15,'Ciclo Semaforico'!AC$32,E!$HC80:$HL80)+SUMIF(O!$HC$15:$HL$15,'Ciclo Semaforico'!AC$32,O!$HC80:$HL80))-IF(AC$31="",(SUMIF(S!$HC$15:$HL$15,'Ciclo Semaforico'!AC$30,S!$HC80:$HL80)+SUMIF(N!$HC$15:$HL$15,'Ciclo Semaforico'!AC$30,N!$HC80:$HL80)+SUMIF(E!$HC$15:$HL$15,'Ciclo Semaforico'!AC$30,E!$HC80:$HL80)+SUMIF(O!$HC$15:$HL$15,'Ciclo Semaforico'!AC$30,O!$HC80:$HL80)),(SUMIF(S!$HC$15:$HL$15,'Ciclo Semaforico'!AC$30,S!$HC80:$HL80)+SUMIF(N!$HC$15:$HL$15,'Ciclo Semaforico'!AC$30,N!$HC80:$HL80)+SUMIF(E!$HC$15:$HL$15,'Ciclo Semaforico'!AC$30,E!$HC80:$HL80)+SUMIF(O!$HC$15:$HL$15,'Ciclo Semaforico'!AC$30,O!$HC80:$HL80))*AC$31))</f>
        <v>0</v>
      </c>
      <c r="AD105" s="245">
        <f>IF(AD$32="",IF(AD$31="",(SUMIF(S!$HC$15:$HL$15,'Ciclo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Semaforico'!AD$30,O!$HC80:$HL80))*AD$31),(SUMIF(S!$HC$15:$HL$15,'Ciclo Semaforico'!AD$32,S!$HC80:$HL80)+SUMIF(N!$HC$15:$HL$15,'Ciclo Semaforico'!AD$32,N!$HC80:$HL80)+SUMIF(E!$HC$15:$HL$15,'Ciclo Semaforico'!AD$32,E!$HC80:$HL80)+SUMIF(O!$HC$15:$HL$15,'Ciclo Semaforico'!AD$32,O!$HC80:$HL80))-IF(AD$31="",(SUMIF(S!$HC$15:$HL$15,'Ciclo Semaforico'!AD$30,S!$HC80:$HL80)+SUMIF(N!$HC$15:$HL$15,'Ciclo Semaforico'!AD$30,N!$HC80:$HL80)+SUMIF(E!$HC$15:$HL$15,'Ciclo Semaforico'!AD$30,E!$HC80:$HL80)+SUMIF(O!$HC$15:$HL$15,'Ciclo Semaforico'!AD$30,O!$HC80:$HL80)),(SUMIF(S!$HC$15:$HL$15,'Ciclo Semaforico'!AD$30,S!$HC80:$HL80)+SUMIF(N!$HC$15:$HL$15,'Ciclo Semaforico'!AD$30,N!$HC80:$HL80)+SUMIF(E!$HC$15:$HL$15,'Ciclo Semaforico'!AD$30,E!$HC80:$HL80)+SUMIF(O!$HC$15:$HL$15,'Ciclo Semaforico'!AD$30,O!$HC80:$HL80))*AD$31))</f>
        <v>0</v>
      </c>
      <c r="AE105" s="245" t="e">
        <f>IF(AE$32="",IF(AE$31="",(SUMIF(S!$HC$15:$HL$15,'Ciclo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Semaforico'!AE$30,O!$HC80:$HL80))*AE$31),(SUMIF(S!$HC$15:$HL$15,'Ciclo Semaforico'!AE$32,S!$HC80:$HL80)+SUMIF(N!$HC$15:$HL$15,'Ciclo Semaforico'!AE$32,N!$HC80:$HL80)+SUMIF(E!$HC$15:$HL$15,'Ciclo Semaforico'!AE$32,E!$HC80:$HL80)+SUMIF(O!$HC$15:$HL$15,'Ciclo Semaforico'!AE$32,O!$HC80:$HL80))-IF(AE$31="",(SUMIF(S!$HC$15:$HL$15,'Ciclo Semaforico'!AE$30,S!$HC80:$HL80)+SUMIF(N!$HC$15:$HL$15,'Ciclo Semaforico'!AE$30,N!$HC80:$HL80)+SUMIF(E!$HC$15:$HL$15,'Ciclo Semaforico'!AE$30,E!$HC80:$HL80)+SUMIF(O!$HC$15:$HL$15,'Ciclo Semaforico'!AE$30,O!$HC80:$HL80)),(SUMIF(S!$HC$15:$HL$15,'Ciclo Semaforico'!AE$30,S!$HC80:$HL80)+SUMIF(N!$HC$15:$HL$15,'Ciclo Semaforico'!AE$30,N!$HC80:$HL80)+SUMIF(E!$HC$15:$HL$15,'Ciclo Semaforico'!AE$30,E!$HC80:$HL80)+SUMIF(O!$HC$15:$HL$15,'Ciclo Semaforico'!AE$30,O!$HC80:$HL80))*AE$31))</f>
        <v>#REF!</v>
      </c>
      <c r="AF105" s="245">
        <f>IF(AF$32="",IF(AF$31="",(SUMIF(S!$HC$15:$HL$15,'Ciclo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Semaforico'!AF$30,O!$HC80:$HL80))*AF$31),(SUMIF(S!$HC$15:$HL$15,'Ciclo Semaforico'!AF$32,S!$HC80:$HL80)+SUMIF(N!$HC$15:$HL$15,'Ciclo Semaforico'!AF$32,N!$HC80:$HL80)+SUMIF(E!$HC$15:$HL$15,'Ciclo Semaforico'!AF$32,E!$HC80:$HL80)+SUMIF(O!$HC$15:$HL$15,'Ciclo Semaforico'!AF$32,O!$HC80:$HL80))-IF(AF$31="",(SUMIF(S!$HC$15:$HL$15,'Ciclo Semaforico'!AF$30,S!$HC80:$HL80)+SUMIF(N!$HC$15:$HL$15,'Ciclo Semaforico'!AF$30,N!$HC80:$HL80)+SUMIF(E!$HC$15:$HL$15,'Ciclo Semaforico'!AF$30,E!$HC80:$HL80)+SUMIF(O!$HC$15:$HL$15,'Ciclo Semaforico'!AF$30,O!$HC80:$HL80)),(SUMIF(S!$HC$15:$HL$15,'Ciclo Semaforico'!AF$30,S!$HC80:$HL80)+SUMIF(N!$HC$15:$HL$15,'Ciclo Semaforico'!AF$30,N!$HC80:$HL80)+SUMIF(E!$HC$15:$HL$15,'Ciclo Semaforico'!AF$30,E!$HC80:$HL80)+SUMIF(O!$HC$15:$HL$15,'Ciclo Semaforico'!AF$30,O!$HC80:$HL80))*AF$31))</f>
        <v>0</v>
      </c>
      <c r="AG105" s="245">
        <f>IF(AG$32="",IF(AG$31="",(SUMIF(S!$HC$15:$HL$15,'Ciclo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Semaforico'!AG$30,O!$HC80:$HL80))*AG$31),(SUMIF(S!$HC$15:$HL$15,'Ciclo Semaforico'!AG$32,S!$HC80:$HL80)+SUMIF(N!$HC$15:$HL$15,'Ciclo Semaforico'!AG$32,N!$HC80:$HL80)+SUMIF(E!$HC$15:$HL$15,'Ciclo Semaforico'!AG$32,E!$HC80:$HL80)+SUMIF(O!$HC$15:$HL$15,'Ciclo Semaforico'!AG$32,O!$HC80:$HL80))-IF(AG$31="",(SUMIF(S!$HC$15:$HL$15,'Ciclo Semaforico'!AG$30,S!$HC80:$HL80)+SUMIF(N!$HC$15:$HL$15,'Ciclo Semaforico'!AG$30,N!$HC80:$HL80)+SUMIF(E!$HC$15:$HL$15,'Ciclo Semaforico'!AG$30,E!$HC80:$HL80)+SUMIF(O!$HC$15:$HL$15,'Ciclo Semaforico'!AG$30,O!$HC80:$HL80)),(SUMIF(S!$HC$15:$HL$15,'Ciclo Semaforico'!AG$30,S!$HC80:$HL80)+SUMIF(N!$HC$15:$HL$15,'Ciclo Semaforico'!AG$30,N!$HC80:$HL80)+SUMIF(E!$HC$15:$HL$15,'Ciclo Semaforico'!AG$30,E!$HC80:$HL80)+SUMIF(O!$HC$15:$HL$15,'Ciclo Semaforico'!AG$30,O!$HC80:$HL80))*AG$31))</f>
        <v>0</v>
      </c>
      <c r="AH105" s="245">
        <f>IF(AH$32="",IF(AH$31="",(SUMIF(S!$HC$15:$HL$15,'Ciclo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Semaforico'!AH$30,O!$HC80:$HL80))*AH$31),(SUMIF(S!$HC$15:$HL$15,'Ciclo Semaforico'!AH$32,S!$HC80:$HL80)+SUMIF(N!$HC$15:$HL$15,'Ciclo Semaforico'!AH$32,N!$HC80:$HL80)+SUMIF(E!$HC$15:$HL$15,'Ciclo Semaforico'!AH$32,E!$HC80:$HL80)+SUMIF(O!$HC$15:$HL$15,'Ciclo Semaforico'!AH$32,O!$HC80:$HL80))-IF(AH$31="",(SUMIF(S!$HC$15:$HL$15,'Ciclo Semaforico'!AH$30,S!$HC80:$HL80)+SUMIF(N!$HC$15:$HL$15,'Ciclo Semaforico'!AH$30,N!$HC80:$HL80)+SUMIF(E!$HC$15:$HL$15,'Ciclo Semaforico'!AH$30,E!$HC80:$HL80)+SUMIF(O!$HC$15:$HL$15,'Ciclo Semaforico'!AH$30,O!$HC80:$HL80)),(SUMIF(S!$HC$15:$HL$15,'Ciclo Semaforico'!AH$30,S!$HC80:$HL80)+SUMIF(N!$HC$15:$HL$15,'Ciclo Semaforico'!AH$30,N!$HC80:$HL80)+SUMIF(E!$HC$15:$HL$15,'Ciclo Semaforico'!AH$30,E!$HC80:$HL80)+SUMIF(O!$HC$15:$HL$15,'Ciclo Semaforico'!AH$30,O!$HC80:$HL80))*AH$31))</f>
        <v>0</v>
      </c>
      <c r="AI105" s="245">
        <f>IF(AI$32="",IF(AI$31="",(SUMIF(S!$HC$15:$HL$15,'Ciclo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Semaforico'!AI$30,O!$HC80:$HL80))*AI$31),(SUMIF(S!$HC$15:$HL$15,'Ciclo Semaforico'!AI$32,S!$HC80:$HL80)+SUMIF(N!$HC$15:$HL$15,'Ciclo Semaforico'!AI$32,N!$HC80:$HL80)+SUMIF(E!$HC$15:$HL$15,'Ciclo Semaforico'!AI$32,E!$HC80:$HL80)+SUMIF(O!$HC$15:$HL$15,'Ciclo Semaforico'!AI$32,O!$HC80:$HL80))-IF(AI$31="",(SUMIF(S!$HC$15:$HL$15,'Ciclo Semaforico'!AI$30,S!$HC80:$HL80)+SUMIF(N!$HC$15:$HL$15,'Ciclo Semaforico'!AI$30,N!$HC80:$HL80)+SUMIF(E!$HC$15:$HL$15,'Ciclo Semaforico'!AI$30,E!$HC80:$HL80)+SUMIF(O!$HC$15:$HL$15,'Ciclo Semaforico'!AI$30,O!$HC80:$HL80)),(SUMIF(S!$HC$15:$HL$15,'Ciclo Semaforico'!AI$30,S!$HC80:$HL80)+SUMIF(N!$HC$15:$HL$15,'Ciclo Semaforico'!AI$30,N!$HC80:$HL80)+SUMIF(E!$HC$15:$HL$15,'Ciclo Semaforico'!AI$30,E!$HC80:$HL80)+SUMIF(O!$HC$15:$HL$15,'Ciclo Semaforico'!AI$30,O!$HC80:$HL80))*AI$31))</f>
        <v>0</v>
      </c>
      <c r="AJ105" s="245">
        <f>IF(AJ$32="",IF(AJ$31="",(SUMIF(S!$HC$15:$HL$15,'Ciclo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Semaforico'!AJ$30,O!$HC80:$HL80))*AJ$31),(SUMIF(S!$HC$15:$HL$15,'Ciclo Semaforico'!AJ$32,S!$HC80:$HL80)+SUMIF(N!$HC$15:$HL$15,'Ciclo Semaforico'!AJ$32,N!$HC80:$HL80)+SUMIF(E!$HC$15:$HL$15,'Ciclo Semaforico'!AJ$32,E!$HC80:$HL80)+SUMIF(O!$HC$15:$HL$15,'Ciclo Semaforico'!AJ$32,O!$HC80:$HL80))-IF(AJ$31="",(SUMIF(S!$HC$15:$HL$15,'Ciclo Semaforico'!AJ$30,S!$HC80:$HL80)+SUMIF(N!$HC$15:$HL$15,'Ciclo Semaforico'!AJ$30,N!$HC80:$HL80)+SUMIF(E!$HC$15:$HL$15,'Ciclo Semaforico'!AJ$30,E!$HC80:$HL80)+SUMIF(O!$HC$15:$HL$15,'Ciclo Semaforico'!AJ$30,O!$HC80:$HL80)),(SUMIF(S!$HC$15:$HL$15,'Ciclo Semaforico'!AJ$30,S!$HC80:$HL80)+SUMIF(N!$HC$15:$HL$15,'Ciclo Semaforico'!AJ$30,N!$HC80:$HL80)+SUMIF(E!$HC$15:$HL$15,'Ciclo Semaforico'!AJ$30,E!$HC80:$HL80)+SUMIF(O!$HC$15:$HL$15,'Ciclo Semaforico'!AJ$30,O!$HC80:$HL80))*AJ$31))</f>
        <v>0</v>
      </c>
      <c r="AK105" s="245">
        <f>IF(AK$32="",IF(AK$31="",(SUMIF(S!$HC$15:$HL$15,'Ciclo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Semaforico'!AK$30,O!$HC80:$HL80))*AK$31),(SUMIF(S!$HC$15:$HL$15,'Ciclo Semaforico'!AK$32,S!$HC80:$HL80)+SUMIF(N!$HC$15:$HL$15,'Ciclo Semaforico'!AK$32,N!$HC80:$HL80)+SUMIF(E!$HC$15:$HL$15,'Ciclo Semaforico'!AK$32,E!$HC80:$HL80)+SUMIF(O!$HC$15:$HL$15,'Ciclo Semaforico'!AK$32,O!$HC80:$HL80))-IF(AK$31="",(SUMIF(S!$HC$15:$HL$15,'Ciclo Semaforico'!AK$30,S!$HC80:$HL80)+SUMIF(N!$HC$15:$HL$15,'Ciclo Semaforico'!AK$30,N!$HC80:$HL80)+SUMIF(E!$HC$15:$HL$15,'Ciclo Semaforico'!AK$30,E!$HC80:$HL80)+SUMIF(O!$HC$15:$HL$15,'Ciclo Semaforico'!AK$30,O!$HC80:$HL80)),(SUMIF(S!$HC$15:$HL$15,'Ciclo Semaforico'!AK$30,S!$HC80:$HL80)+SUMIF(N!$HC$15:$HL$15,'Ciclo Semaforico'!AK$30,N!$HC80:$HL80)+SUMIF(E!$HC$15:$HL$15,'Ciclo Semaforico'!AK$30,E!$HC80:$HL80)+SUMIF(O!$HC$15:$HL$15,'Ciclo Semaforico'!AK$30,O!$HC80:$HL80))*AK$31))</f>
        <v>0</v>
      </c>
      <c r="AL105" s="246">
        <f>IF(AL$32="",IF(AL$31="",(SUMIF(S!$HC$15:$HL$15,'Ciclo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Semaforico'!AL$30,O!$HC80:$HL80))*AL$31),(SUMIF(S!$HC$15:$HL$15,'Ciclo Semaforico'!AL$32,S!$HC80:$HL80)+SUMIF(N!$HC$15:$HL$15,'Ciclo Semaforico'!AL$32,N!$HC80:$HL80)+SUMIF(E!$HC$15:$HL$15,'Ciclo Semaforico'!AL$32,E!$HC80:$HL80)+SUMIF(O!$HC$15:$HL$15,'Ciclo Semaforico'!AL$32,O!$HC80:$HL80))-IF(AL$31="",(SUMIF(S!$HC$15:$HL$15,'Ciclo Semaforico'!AL$30,S!$HC80:$HL80)+SUMIF(N!$HC$15:$HL$15,'Ciclo Semaforico'!AL$30,N!$HC80:$HL80)+SUMIF(E!$HC$15:$HL$15,'Ciclo Semaforico'!AL$30,E!$HC80:$HL80)+SUMIF(O!$HC$15:$HL$15,'Ciclo Semaforico'!AL$30,O!$HC80:$HL80)),(SUMIF(S!$HC$15:$HL$15,'Ciclo Semaforico'!AL$30,S!$HC80:$HL80)+SUMIF(N!$HC$15:$HL$15,'Ciclo Semaforico'!AL$30,N!$HC80:$HL80)+SUMIF(E!$HC$15:$HL$15,'Ciclo Semaforico'!AL$30,E!$HC80:$HL80)+SUMIF(O!$HC$15:$HL$15,'Ciclo Semaforico'!AL$30,O!$HC80:$HL80))*AL$31))</f>
        <v>0</v>
      </c>
      <c r="AM105" s="244">
        <f>IF(AM$32="",IF(AM$31="",(SUMIF(S!$HC$15:$HL$15,'Ciclo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Semaforico'!AM$30,O!$HC80:$HL80))*AM$31),(SUMIF(S!$HC$15:$HL$15,'Ciclo Semaforico'!AM$32,S!$HC80:$HL80)+SUMIF(N!$HC$15:$HL$15,'Ciclo Semaforico'!AM$32,N!$HC80:$HL80)+SUMIF(E!$HC$15:$HL$15,'Ciclo Semaforico'!AM$32,E!$HC80:$HL80)+SUMIF(O!$HC$15:$HL$15,'Ciclo Semaforico'!AM$32,O!$HC80:$HL80))-IF(AM$31="",(SUMIF(S!$HC$15:$HL$15,'Ciclo Semaforico'!AM$30,S!$HC80:$HL80)+SUMIF(N!$HC$15:$HL$15,'Ciclo Semaforico'!AM$30,N!$HC80:$HL80)+SUMIF(E!$HC$15:$HL$15,'Ciclo Semaforico'!AM$30,E!$HC80:$HL80)+SUMIF(O!$HC$15:$HL$15,'Ciclo Semaforico'!AM$30,O!$HC80:$HL80)),(SUMIF(S!$HC$15:$HL$15,'Ciclo Semaforico'!AM$30,S!$HC80:$HL80)+SUMIF(N!$HC$15:$HL$15,'Ciclo Semaforico'!AM$30,N!$HC80:$HL80)+SUMIF(E!$HC$15:$HL$15,'Ciclo Semaforico'!AM$30,E!$HC80:$HL80)+SUMIF(O!$HC$15:$HL$15,'Ciclo Semaforico'!AM$30,O!$HC80:$HL80))*AM$31))</f>
        <v>0</v>
      </c>
      <c r="AN105" s="245">
        <f>IF(AN$32="",IF(AN$31="",(SUMIF(S!$HC$15:$HL$15,'Ciclo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Semaforico'!AN$30,O!$HC80:$HL80))*AN$31),(SUMIF(S!$HC$15:$HL$15,'Ciclo Semaforico'!AN$32,S!$HC80:$HL80)+SUMIF(N!$HC$15:$HL$15,'Ciclo Semaforico'!AN$32,N!$HC80:$HL80)+SUMIF(E!$HC$15:$HL$15,'Ciclo Semaforico'!AN$32,E!$HC80:$HL80)+SUMIF(O!$HC$15:$HL$15,'Ciclo Semaforico'!AN$32,O!$HC80:$HL80))-IF(AN$31="",(SUMIF(S!$HC$15:$HL$15,'Ciclo Semaforico'!AN$30,S!$HC80:$HL80)+SUMIF(N!$HC$15:$HL$15,'Ciclo Semaforico'!AN$30,N!$HC80:$HL80)+SUMIF(E!$HC$15:$HL$15,'Ciclo Semaforico'!AN$30,E!$HC80:$HL80)+SUMIF(O!$HC$15:$HL$15,'Ciclo Semaforico'!AN$30,O!$HC80:$HL80)),(SUMIF(S!$HC$15:$HL$15,'Ciclo Semaforico'!AN$30,S!$HC80:$HL80)+SUMIF(N!$HC$15:$HL$15,'Ciclo Semaforico'!AN$30,N!$HC80:$HL80)+SUMIF(E!$HC$15:$HL$15,'Ciclo Semaforico'!AN$30,E!$HC80:$HL80)+SUMIF(O!$HC$15:$HL$15,'Ciclo Semaforico'!AN$30,O!$HC80:$HL80))*AN$31))</f>
        <v>0</v>
      </c>
      <c r="AO105" s="245">
        <f>IF(AO$32="",IF(AO$31="",(SUMIF(S!$HC$15:$HL$15,'Ciclo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Semaforico'!AO$30,O!$HC80:$HL80))*AO$31),(SUMIF(S!$HC$15:$HL$15,'Ciclo Semaforico'!AO$32,S!$HC80:$HL80)+SUMIF(N!$HC$15:$HL$15,'Ciclo Semaforico'!AO$32,N!$HC80:$HL80)+SUMIF(E!$HC$15:$HL$15,'Ciclo Semaforico'!AO$32,E!$HC80:$HL80)+SUMIF(O!$HC$15:$HL$15,'Ciclo Semaforico'!AO$32,O!$HC80:$HL80))-IF(AO$31="",(SUMIF(S!$HC$15:$HL$15,'Ciclo Semaforico'!AO$30,S!$HC80:$HL80)+SUMIF(N!$HC$15:$HL$15,'Ciclo Semaforico'!AO$30,N!$HC80:$HL80)+SUMIF(E!$HC$15:$HL$15,'Ciclo Semaforico'!AO$30,E!$HC80:$HL80)+SUMIF(O!$HC$15:$HL$15,'Ciclo Semaforico'!AO$30,O!$HC80:$HL80)),(SUMIF(S!$HC$15:$HL$15,'Ciclo Semaforico'!AO$30,S!$HC80:$HL80)+SUMIF(N!$HC$15:$HL$15,'Ciclo Semaforico'!AO$30,N!$HC80:$HL80)+SUMIF(E!$HC$15:$HL$15,'Ciclo Semaforico'!AO$30,E!$HC80:$HL80)+SUMIF(O!$HC$15:$HL$15,'Ciclo Semaforico'!AO$30,O!$HC80:$HL80))*AO$31))</f>
        <v>0</v>
      </c>
      <c r="AP105" s="245">
        <f>IF(AP$32="",IF(AP$31="",(SUMIF(S!$HC$15:$HL$15,'Ciclo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Semaforico'!AP$30,O!$HC80:$HL80))*AP$31),(SUMIF(S!$HC$15:$HL$15,'Ciclo Semaforico'!AP$32,S!$HC80:$HL80)+SUMIF(N!$HC$15:$HL$15,'Ciclo Semaforico'!AP$32,N!$HC80:$HL80)+SUMIF(E!$HC$15:$HL$15,'Ciclo Semaforico'!AP$32,E!$HC80:$HL80)+SUMIF(O!$HC$15:$HL$15,'Ciclo Semaforico'!AP$32,O!$HC80:$HL80))-IF(AP$31="",(SUMIF(S!$HC$15:$HL$15,'Ciclo Semaforico'!AP$30,S!$HC80:$HL80)+SUMIF(N!$HC$15:$HL$15,'Ciclo Semaforico'!AP$30,N!$HC80:$HL80)+SUMIF(E!$HC$15:$HL$15,'Ciclo Semaforico'!AP$30,E!$HC80:$HL80)+SUMIF(O!$HC$15:$HL$15,'Ciclo Semaforico'!AP$30,O!$HC80:$HL80)),(SUMIF(S!$HC$15:$HL$15,'Ciclo Semaforico'!AP$30,S!$HC80:$HL80)+SUMIF(N!$HC$15:$HL$15,'Ciclo Semaforico'!AP$30,N!$HC80:$HL80)+SUMIF(E!$HC$15:$HL$15,'Ciclo Semaforico'!AP$30,E!$HC80:$HL80)+SUMIF(O!$HC$15:$HL$15,'Ciclo Semaforico'!AP$30,O!$HC80:$HL80))*AP$31))</f>
        <v>0</v>
      </c>
      <c r="AQ105" s="245">
        <f>IF(AQ$32="",IF(AQ$31="",(SUMIF(S!$HC$15:$HL$15,'Ciclo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Semaforico'!AQ$30,O!$HC80:$HL80))*AQ$31),(SUMIF(S!$HC$15:$HL$15,'Ciclo Semaforico'!AQ$32,S!$HC80:$HL80)+SUMIF(N!$HC$15:$HL$15,'Ciclo Semaforico'!AQ$32,N!$HC80:$HL80)+SUMIF(E!$HC$15:$HL$15,'Ciclo Semaforico'!AQ$32,E!$HC80:$HL80)+SUMIF(O!$HC$15:$HL$15,'Ciclo Semaforico'!AQ$32,O!$HC80:$HL80))-IF(AQ$31="",(SUMIF(S!$HC$15:$HL$15,'Ciclo Semaforico'!AQ$30,S!$HC80:$HL80)+SUMIF(N!$HC$15:$HL$15,'Ciclo Semaforico'!AQ$30,N!$HC80:$HL80)+SUMIF(E!$HC$15:$HL$15,'Ciclo Semaforico'!AQ$30,E!$HC80:$HL80)+SUMIF(O!$HC$15:$HL$15,'Ciclo Semaforico'!AQ$30,O!$HC80:$HL80)),(SUMIF(S!$HC$15:$HL$15,'Ciclo Semaforico'!AQ$30,S!$HC80:$HL80)+SUMIF(N!$HC$15:$HL$15,'Ciclo Semaforico'!AQ$30,N!$HC80:$HL80)+SUMIF(E!$HC$15:$HL$15,'Ciclo Semaforico'!AQ$30,E!$HC80:$HL80)+SUMIF(O!$HC$15:$HL$15,'Ciclo Semaforico'!AQ$30,O!$HC80:$HL80))*AQ$31))</f>
        <v>0</v>
      </c>
      <c r="AR105" s="245">
        <f>IF(AR$32="",IF(AR$31="",(SUMIF(S!$HC$15:$HL$15,'Ciclo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Semaforico'!AR$30,O!$HC80:$HL80))*AR$31),(SUMIF(S!$HC$15:$HL$15,'Ciclo Semaforico'!AR$32,S!$HC80:$HL80)+SUMIF(N!$HC$15:$HL$15,'Ciclo Semaforico'!AR$32,N!$HC80:$HL80)+SUMIF(E!$HC$15:$HL$15,'Ciclo Semaforico'!AR$32,E!$HC80:$HL80)+SUMIF(O!$HC$15:$HL$15,'Ciclo Semaforico'!AR$32,O!$HC80:$HL80))-IF(AR$31="",(SUMIF(S!$HC$15:$HL$15,'Ciclo Semaforico'!AR$30,S!$HC80:$HL80)+SUMIF(N!$HC$15:$HL$15,'Ciclo Semaforico'!AR$30,N!$HC80:$HL80)+SUMIF(E!$HC$15:$HL$15,'Ciclo Semaforico'!AR$30,E!$HC80:$HL80)+SUMIF(O!$HC$15:$HL$15,'Ciclo Semaforico'!AR$30,O!$HC80:$HL80)),(SUMIF(S!$HC$15:$HL$15,'Ciclo Semaforico'!AR$30,S!$HC80:$HL80)+SUMIF(N!$HC$15:$HL$15,'Ciclo Semaforico'!AR$30,N!$HC80:$HL80)+SUMIF(E!$HC$15:$HL$15,'Ciclo Semaforico'!AR$30,E!$HC80:$HL80)+SUMIF(O!$HC$15:$HL$15,'Ciclo Semaforico'!AR$30,O!$HC80:$HL80))*AR$31))</f>
        <v>0</v>
      </c>
      <c r="AS105" s="245">
        <f>IF(AS$32="",IF(AS$31="",(SUMIF(S!$HC$15:$HL$15,'Ciclo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Semaforico'!AS$30,O!$HC80:$HL80))*AS$31),(SUMIF(S!$HC$15:$HL$15,'Ciclo Semaforico'!AS$32,S!$HC80:$HL80)+SUMIF(N!$HC$15:$HL$15,'Ciclo Semaforico'!AS$32,N!$HC80:$HL80)+SUMIF(E!$HC$15:$HL$15,'Ciclo Semaforico'!AS$32,E!$HC80:$HL80)+SUMIF(O!$HC$15:$HL$15,'Ciclo Semaforico'!AS$32,O!$HC80:$HL80))-IF(AS$31="",(SUMIF(S!$HC$15:$HL$15,'Ciclo Semaforico'!AS$30,S!$HC80:$HL80)+SUMIF(N!$HC$15:$HL$15,'Ciclo Semaforico'!AS$30,N!$HC80:$HL80)+SUMIF(E!$HC$15:$HL$15,'Ciclo Semaforico'!AS$30,E!$HC80:$HL80)+SUMIF(O!$HC$15:$HL$15,'Ciclo Semaforico'!AS$30,O!$HC80:$HL80)),(SUMIF(S!$HC$15:$HL$15,'Ciclo Semaforico'!AS$30,S!$HC80:$HL80)+SUMIF(N!$HC$15:$HL$15,'Ciclo Semaforico'!AS$30,N!$HC80:$HL80)+SUMIF(E!$HC$15:$HL$15,'Ciclo Semaforico'!AS$30,E!$HC80:$HL80)+SUMIF(O!$HC$15:$HL$15,'Ciclo Semaforico'!AS$30,O!$HC80:$HL80))*AS$31))</f>
        <v>0</v>
      </c>
      <c r="AT105" s="245">
        <f>IF(AT$32="",IF(AT$31="",(SUMIF(S!$HC$15:$HL$15,'Ciclo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Semaforico'!AT$30,O!$HC80:$HL80))*AT$31),(SUMIF(S!$HC$15:$HL$15,'Ciclo Semaforico'!AT$32,S!$HC80:$HL80)+SUMIF(N!$HC$15:$HL$15,'Ciclo Semaforico'!AT$32,N!$HC80:$HL80)+SUMIF(E!$HC$15:$HL$15,'Ciclo Semaforico'!AT$32,E!$HC80:$HL80)+SUMIF(O!$HC$15:$HL$15,'Ciclo Semaforico'!AT$32,O!$HC80:$HL80))-IF(AT$31="",(SUMIF(S!$HC$15:$HL$15,'Ciclo Semaforico'!AT$30,S!$HC80:$HL80)+SUMIF(N!$HC$15:$HL$15,'Ciclo Semaforico'!AT$30,N!$HC80:$HL80)+SUMIF(E!$HC$15:$HL$15,'Ciclo Semaforico'!AT$30,E!$HC80:$HL80)+SUMIF(O!$HC$15:$HL$15,'Ciclo Semaforico'!AT$30,O!$HC80:$HL80)),(SUMIF(S!$HC$15:$HL$15,'Ciclo Semaforico'!AT$30,S!$HC80:$HL80)+SUMIF(N!$HC$15:$HL$15,'Ciclo Semaforico'!AT$30,N!$HC80:$HL80)+SUMIF(E!$HC$15:$HL$15,'Ciclo Semaforico'!AT$30,E!$HC80:$HL80)+SUMIF(O!$HC$15:$HL$15,'Ciclo Semaforico'!AT$30,O!$HC80:$HL80))*AT$31))</f>
        <v>0</v>
      </c>
      <c r="AU105" s="245">
        <f>IF(AU$32="",IF(AU$31="",(SUMIF(S!$HC$15:$HL$15,'Ciclo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Semaforico'!AU$30,O!$HC80:$HL80))*AU$31),(SUMIF(S!$HC$15:$HL$15,'Ciclo Semaforico'!AU$32,S!$HC80:$HL80)+SUMIF(N!$HC$15:$HL$15,'Ciclo Semaforico'!AU$32,N!$HC80:$HL80)+SUMIF(E!$HC$15:$HL$15,'Ciclo Semaforico'!AU$32,E!$HC80:$HL80)+SUMIF(O!$HC$15:$HL$15,'Ciclo Semaforico'!AU$32,O!$HC80:$HL80))-IF(AU$31="",(SUMIF(S!$HC$15:$HL$15,'Ciclo Semaforico'!AU$30,S!$HC80:$HL80)+SUMIF(N!$HC$15:$HL$15,'Ciclo Semaforico'!AU$30,N!$HC80:$HL80)+SUMIF(E!$HC$15:$HL$15,'Ciclo Semaforico'!AU$30,E!$HC80:$HL80)+SUMIF(O!$HC$15:$HL$15,'Ciclo Semaforico'!AU$30,O!$HC80:$HL80)),(SUMIF(S!$HC$15:$HL$15,'Ciclo Semaforico'!AU$30,S!$HC80:$HL80)+SUMIF(N!$HC$15:$HL$15,'Ciclo Semaforico'!AU$30,N!$HC80:$HL80)+SUMIF(E!$HC$15:$HL$15,'Ciclo Semaforico'!AU$30,E!$HC80:$HL80)+SUMIF(O!$HC$15:$HL$15,'Ciclo Semaforico'!AU$30,O!$HC80:$HL80))*AU$31))</f>
        <v>0</v>
      </c>
      <c r="AV105" s="245">
        <f>IF(AV$32="",IF(AV$31="",(SUMIF(S!$HC$15:$HL$15,'Ciclo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Semaforico'!AV$30,O!$HC80:$HL80))*AV$31),(SUMIF(S!$HC$15:$HL$15,'Ciclo Semaforico'!AV$32,S!$HC80:$HL80)+SUMIF(N!$HC$15:$HL$15,'Ciclo Semaforico'!AV$32,N!$HC80:$HL80)+SUMIF(E!$HC$15:$HL$15,'Ciclo Semaforico'!AV$32,E!$HC80:$HL80)+SUMIF(O!$HC$15:$HL$15,'Ciclo Semaforico'!AV$32,O!$HC80:$HL80))-IF(AV$31="",(SUMIF(S!$HC$15:$HL$15,'Ciclo Semaforico'!AV$30,S!$HC80:$HL80)+SUMIF(N!$HC$15:$HL$15,'Ciclo Semaforico'!AV$30,N!$HC80:$HL80)+SUMIF(E!$HC$15:$HL$15,'Ciclo Semaforico'!AV$30,E!$HC80:$HL80)+SUMIF(O!$HC$15:$HL$15,'Ciclo Semaforico'!AV$30,O!$HC80:$HL80)),(SUMIF(S!$HC$15:$HL$15,'Ciclo Semaforico'!AV$30,S!$HC80:$HL80)+SUMIF(N!$HC$15:$HL$15,'Ciclo Semaforico'!AV$30,N!$HC80:$HL80)+SUMIF(E!$HC$15:$HL$15,'Ciclo Semaforico'!AV$30,E!$HC80:$HL80)+SUMIF(O!$HC$15:$HL$15,'Ciclo Semaforico'!AV$30,O!$HC80:$HL80))*AV$31))</f>
        <v>0</v>
      </c>
      <c r="AW105" s="245">
        <f>IF(AW$32="",IF(AW$31="",(SUMIF(S!$HC$15:$HL$15,'Ciclo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Semaforico'!AW$30,O!$HC80:$HL80))*AW$31),(SUMIF(S!$HC$15:$HL$15,'Ciclo Semaforico'!AW$32,S!$HC80:$HL80)+SUMIF(N!$HC$15:$HL$15,'Ciclo Semaforico'!AW$32,N!$HC80:$HL80)+SUMIF(E!$HC$15:$HL$15,'Ciclo Semaforico'!AW$32,E!$HC80:$HL80)+SUMIF(O!$HC$15:$HL$15,'Ciclo Semaforico'!AW$32,O!$HC80:$HL80))-IF(AW$31="",(SUMIF(S!$HC$15:$HL$15,'Ciclo Semaforico'!AW$30,S!$HC80:$HL80)+SUMIF(N!$HC$15:$HL$15,'Ciclo Semaforico'!AW$30,N!$HC80:$HL80)+SUMIF(E!$HC$15:$HL$15,'Ciclo Semaforico'!AW$30,E!$HC80:$HL80)+SUMIF(O!$HC$15:$HL$15,'Ciclo Semaforico'!AW$30,O!$HC80:$HL80)),(SUMIF(S!$HC$15:$HL$15,'Ciclo Semaforico'!AW$30,S!$HC80:$HL80)+SUMIF(N!$HC$15:$HL$15,'Ciclo Semaforico'!AW$30,N!$HC80:$HL80)+SUMIF(E!$HC$15:$HL$15,'Ciclo Semaforico'!AW$30,E!$HC80:$HL80)+SUMIF(O!$HC$15:$HL$15,'Ciclo Semaforico'!AW$30,O!$HC80:$HL80))*AW$31))</f>
        <v>0</v>
      </c>
      <c r="AX105" s="246">
        <f>IF(AX$32="",IF(AX$31="",(SUMIF(S!$HC$15:$HL$15,'Ciclo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Semaforico'!AX$30,O!$HC80:$HL80))*AX$31),(SUMIF(S!$HC$15:$HL$15,'Ciclo Semaforico'!AX$32,S!$HC80:$HL80)+SUMIF(N!$HC$15:$HL$15,'Ciclo Semaforico'!AX$32,N!$HC80:$HL80)+SUMIF(E!$HC$15:$HL$15,'Ciclo Semaforico'!AX$32,E!$HC80:$HL80)+SUMIF(O!$HC$15:$HL$15,'Ciclo Semaforico'!AX$32,O!$HC80:$HL80))-IF(AX$31="",(SUMIF(S!$HC$15:$HL$15,'Ciclo Semaforico'!AX$30,S!$HC80:$HL80)+SUMIF(N!$HC$15:$HL$15,'Ciclo Semaforico'!AX$30,N!$HC80:$HL80)+SUMIF(E!$HC$15:$HL$15,'Ciclo Semaforico'!AX$30,E!$HC80:$HL80)+SUMIF(O!$HC$15:$HL$15,'Ciclo Semaforico'!AX$30,O!$HC80:$HL80)),(SUMIF(S!$HC$15:$HL$15,'Ciclo Semaforico'!AX$30,S!$HC80:$HL80)+SUMIF(N!$HC$15:$HL$15,'Ciclo Semaforico'!AX$30,N!$HC80:$HL80)+SUMIF(E!$HC$15:$HL$15,'Ciclo Semaforico'!AX$30,E!$HC80:$HL80)+SUMIF(O!$HC$15:$HL$15,'Ciclo Semaforico'!AX$30,O!$HC80:$HL80))*AX$31))</f>
        <v>0</v>
      </c>
      <c r="AY105" s="244" t="e">
        <f>IF(AY$32="",IF(AY$31="",(SUMIF(S!$HC$15:$HL$15,'Ciclo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Semaforico'!AY$30,O!$HC80:$HL80))*AY$31),(SUMIF(S!$HC$15:$HL$15,'Ciclo Semaforico'!AY$32,S!$HC80:$HL80)+SUMIF(N!$HC$15:$HL$15,'Ciclo Semaforico'!AY$32,N!$HC80:$HL80)+SUMIF(E!$HC$15:$HL$15,'Ciclo Semaforico'!AY$32,E!$HC80:$HL80)+SUMIF(O!$HC$15:$HL$15,'Ciclo Semaforico'!AY$32,O!$HC80:$HL80))-IF(AY$31="",(SUMIF(S!$HC$15:$HL$15,'Ciclo Semaforico'!AY$30,S!$HC80:$HL80)+SUMIF(N!$HC$15:$HL$15,'Ciclo Semaforico'!AY$30,N!$HC80:$HL80)+SUMIF(E!$HC$15:$HL$15,'Ciclo Semaforico'!AY$30,E!$HC80:$HL80)+SUMIF(O!$HC$15:$HL$15,'Ciclo Semaforico'!AY$30,O!$HC80:$HL80)),(SUMIF(S!$HC$15:$HL$15,'Ciclo Semaforico'!AY$30,S!$HC80:$HL80)+SUMIF(N!$HC$15:$HL$15,'Ciclo Semaforico'!AY$30,N!$HC80:$HL80)+SUMIF(E!$HC$15:$HL$15,'Ciclo Semaforico'!AY$30,E!$HC80:$HL80)+SUMIF(O!$HC$15:$HL$15,'Ciclo Semaforico'!AY$30,O!$HC80:$HL80))*AY$31))</f>
        <v>#REF!</v>
      </c>
      <c r="AZ105" s="245" t="e">
        <f>IF(AZ$32="",IF(AZ$31="",(SUMIF(S!$HC$15:$HL$15,'Ciclo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Semaforico'!AZ$30,O!$HC80:$HL80))*AZ$31),(SUMIF(S!$HC$15:$HL$15,'Ciclo Semaforico'!AZ$32,S!$HC80:$HL80)+SUMIF(N!$HC$15:$HL$15,'Ciclo Semaforico'!AZ$32,N!$HC80:$HL80)+SUMIF(E!$HC$15:$HL$15,'Ciclo Semaforico'!AZ$32,E!$HC80:$HL80)+SUMIF(O!$HC$15:$HL$15,'Ciclo Semaforico'!AZ$32,O!$HC80:$HL80))-IF(AZ$31="",(SUMIF(S!$HC$15:$HL$15,'Ciclo Semaforico'!AZ$30,S!$HC80:$HL80)+SUMIF(N!$HC$15:$HL$15,'Ciclo Semaforico'!AZ$30,N!$HC80:$HL80)+SUMIF(E!$HC$15:$HL$15,'Ciclo Semaforico'!AZ$30,E!$HC80:$HL80)+SUMIF(O!$HC$15:$HL$15,'Ciclo Semaforico'!AZ$30,O!$HC80:$HL80)),(SUMIF(S!$HC$15:$HL$15,'Ciclo Semaforico'!AZ$30,S!$HC80:$HL80)+SUMIF(N!$HC$15:$HL$15,'Ciclo Semaforico'!AZ$30,N!$HC80:$HL80)+SUMIF(E!$HC$15:$HL$15,'Ciclo Semaforico'!AZ$30,E!$HC80:$HL80)+SUMIF(O!$HC$15:$HL$15,'Ciclo Semaforico'!AZ$30,O!$HC80:$HL80))*AZ$31))</f>
        <v>#REF!</v>
      </c>
      <c r="BA105" s="245" t="e">
        <f>IF(BA$32="",IF(BA$31="",(SUMIF(S!$HC$15:$HL$15,'Ciclo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Semaforico'!BA$30,O!$HC80:$HL80))*BA$31),(SUMIF(S!$HC$15:$HL$15,'Ciclo Semaforico'!BA$32,S!$HC80:$HL80)+SUMIF(N!$HC$15:$HL$15,'Ciclo Semaforico'!BA$32,N!$HC80:$HL80)+SUMIF(E!$HC$15:$HL$15,'Ciclo Semaforico'!BA$32,E!$HC80:$HL80)+SUMIF(O!$HC$15:$HL$15,'Ciclo Semaforico'!BA$32,O!$HC80:$HL80))-IF(BA$31="",(SUMIF(S!$HC$15:$HL$15,'Ciclo Semaforico'!BA$30,S!$HC80:$HL80)+SUMIF(N!$HC$15:$HL$15,'Ciclo Semaforico'!BA$30,N!$HC80:$HL80)+SUMIF(E!$HC$15:$HL$15,'Ciclo Semaforico'!BA$30,E!$HC80:$HL80)+SUMIF(O!$HC$15:$HL$15,'Ciclo Semaforico'!BA$30,O!$HC80:$HL80)),(SUMIF(S!$HC$15:$HL$15,'Ciclo Semaforico'!BA$30,S!$HC80:$HL80)+SUMIF(N!$HC$15:$HL$15,'Ciclo Semaforico'!BA$30,N!$HC80:$HL80)+SUMIF(E!$HC$15:$HL$15,'Ciclo Semaforico'!BA$30,E!$HC80:$HL80)+SUMIF(O!$HC$15:$HL$15,'Ciclo Semaforico'!BA$30,O!$HC80:$HL80))*BA$31))</f>
        <v>#REF!</v>
      </c>
      <c r="BB105" s="245" t="e">
        <f>IF(BB$32="",IF(BB$31="",(SUMIF(S!$HC$15:$HL$15,'Ciclo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Semaforico'!BB$30,O!$HC80:$HL80))*BB$31),(SUMIF(S!$HC$15:$HL$15,'Ciclo Semaforico'!BB$32,S!$HC80:$HL80)+SUMIF(N!$HC$15:$HL$15,'Ciclo Semaforico'!BB$32,N!$HC80:$HL80)+SUMIF(E!$HC$15:$HL$15,'Ciclo Semaforico'!BB$32,E!$HC80:$HL80)+SUMIF(O!$HC$15:$HL$15,'Ciclo Semaforico'!BB$32,O!$HC80:$HL80))-IF(BB$31="",(SUMIF(S!$HC$15:$HL$15,'Ciclo Semaforico'!BB$30,S!$HC80:$HL80)+SUMIF(N!$HC$15:$HL$15,'Ciclo Semaforico'!BB$30,N!$HC80:$HL80)+SUMIF(E!$HC$15:$HL$15,'Ciclo Semaforico'!BB$30,E!$HC80:$HL80)+SUMIF(O!$HC$15:$HL$15,'Ciclo Semaforico'!BB$30,O!$HC80:$HL80)),(SUMIF(S!$HC$15:$HL$15,'Ciclo Semaforico'!BB$30,S!$HC80:$HL80)+SUMIF(N!$HC$15:$HL$15,'Ciclo Semaforico'!BB$30,N!$HC80:$HL80)+SUMIF(E!$HC$15:$HL$15,'Ciclo Semaforico'!BB$30,E!$HC80:$HL80)+SUMIF(O!$HC$15:$HL$15,'Ciclo Semaforico'!BB$30,O!$HC80:$HL80))*BB$31))</f>
        <v>#REF!</v>
      </c>
      <c r="BC105" s="245" t="e">
        <f>IF(BC$32="",IF(BC$31="",(SUMIF(S!$HC$15:$HL$15,'Ciclo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Semaforico'!BC$30,O!$HC80:$HL80))*BC$31),(SUMIF(S!$HC$15:$HL$15,'Ciclo Semaforico'!BC$32,S!$HC80:$HL80)+SUMIF(N!$HC$15:$HL$15,'Ciclo Semaforico'!BC$32,N!$HC80:$HL80)+SUMIF(E!$HC$15:$HL$15,'Ciclo Semaforico'!BC$32,E!$HC80:$HL80)+SUMIF(O!$HC$15:$HL$15,'Ciclo Semaforico'!BC$32,O!$HC80:$HL80))-IF(BC$31="",(SUMIF(S!$HC$15:$HL$15,'Ciclo Semaforico'!BC$30,S!$HC80:$HL80)+SUMIF(N!$HC$15:$HL$15,'Ciclo Semaforico'!BC$30,N!$HC80:$HL80)+SUMIF(E!$HC$15:$HL$15,'Ciclo Semaforico'!BC$30,E!$HC80:$HL80)+SUMIF(O!$HC$15:$HL$15,'Ciclo Semaforico'!BC$30,O!$HC80:$HL80)),(SUMIF(S!$HC$15:$HL$15,'Ciclo Semaforico'!BC$30,S!$HC80:$HL80)+SUMIF(N!$HC$15:$HL$15,'Ciclo Semaforico'!BC$30,N!$HC80:$HL80)+SUMIF(E!$HC$15:$HL$15,'Ciclo Semaforico'!BC$30,E!$HC80:$HL80)+SUMIF(O!$HC$15:$HL$15,'Ciclo Semaforico'!BC$30,O!$HC80:$HL80))*BC$31))</f>
        <v>#REF!</v>
      </c>
      <c r="BD105" s="245" t="e">
        <f>IF(BD$32="",IF(BD$31="",(SUMIF(S!$HC$15:$HL$15,'Ciclo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Semaforico'!BD$30,O!$HC80:$HL80))*BD$31),(SUMIF(S!$HC$15:$HL$15,'Ciclo Semaforico'!BD$32,S!$HC80:$HL80)+SUMIF(N!$HC$15:$HL$15,'Ciclo Semaforico'!BD$32,N!$HC80:$HL80)+SUMIF(E!$HC$15:$HL$15,'Ciclo Semaforico'!BD$32,E!$HC80:$HL80)+SUMIF(O!$HC$15:$HL$15,'Ciclo Semaforico'!BD$32,O!$HC80:$HL80))-IF(BD$31="",(SUMIF(S!$HC$15:$HL$15,'Ciclo Semaforico'!BD$30,S!$HC80:$HL80)+SUMIF(N!$HC$15:$HL$15,'Ciclo Semaforico'!BD$30,N!$HC80:$HL80)+SUMIF(E!$HC$15:$HL$15,'Ciclo Semaforico'!BD$30,E!$HC80:$HL80)+SUMIF(O!$HC$15:$HL$15,'Ciclo Semaforico'!BD$30,O!$HC80:$HL80)),(SUMIF(S!$HC$15:$HL$15,'Ciclo Semaforico'!BD$30,S!$HC80:$HL80)+SUMIF(N!$HC$15:$HL$15,'Ciclo Semaforico'!BD$30,N!$HC80:$HL80)+SUMIF(E!$HC$15:$HL$15,'Ciclo Semaforico'!BD$30,E!$HC80:$HL80)+SUMIF(O!$HC$15:$HL$15,'Ciclo Semaforico'!BD$30,O!$HC80:$HL80))*BD$31))</f>
        <v>#REF!</v>
      </c>
      <c r="BE105" s="245">
        <f>IF(BE$32="",IF(BE$31="",(SUMIF(S!$HC$15:$HL$15,'Ciclo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Semaforico'!BE$30,O!$HC80:$HL80))*BE$31),(SUMIF(S!$HC$15:$HL$15,'Ciclo Semaforico'!BE$32,S!$HC80:$HL80)+SUMIF(N!$HC$15:$HL$15,'Ciclo Semaforico'!BE$32,N!$HC80:$HL80)+SUMIF(E!$HC$15:$HL$15,'Ciclo Semaforico'!BE$32,E!$HC80:$HL80)+SUMIF(O!$HC$15:$HL$15,'Ciclo Semaforico'!BE$32,O!$HC80:$HL80))-IF(BE$31="",(SUMIF(S!$HC$15:$HL$15,'Ciclo Semaforico'!BE$30,S!$HC80:$HL80)+SUMIF(N!$HC$15:$HL$15,'Ciclo Semaforico'!BE$30,N!$HC80:$HL80)+SUMIF(E!$HC$15:$HL$15,'Ciclo Semaforico'!BE$30,E!$HC80:$HL80)+SUMIF(O!$HC$15:$HL$15,'Ciclo Semaforico'!BE$30,O!$HC80:$HL80)),(SUMIF(S!$HC$15:$HL$15,'Ciclo Semaforico'!BE$30,S!$HC80:$HL80)+SUMIF(N!$HC$15:$HL$15,'Ciclo Semaforico'!BE$30,N!$HC80:$HL80)+SUMIF(E!$HC$15:$HL$15,'Ciclo Semaforico'!BE$30,E!$HC80:$HL80)+SUMIF(O!$HC$15:$HL$15,'Ciclo Semaforico'!BE$30,O!$HC80:$HL80))*BE$31))</f>
        <v>0</v>
      </c>
      <c r="BF105" s="245">
        <f>IF(BF$32="",IF(BF$31="",(SUMIF(S!$HC$15:$HL$15,'Ciclo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Semaforico'!BF$30,O!$HC80:$HL80))*BF$31),(SUMIF(S!$HC$15:$HL$15,'Ciclo Semaforico'!BF$32,S!$HC80:$HL80)+SUMIF(N!$HC$15:$HL$15,'Ciclo Semaforico'!BF$32,N!$HC80:$HL80)+SUMIF(E!$HC$15:$HL$15,'Ciclo Semaforico'!BF$32,E!$HC80:$HL80)+SUMIF(O!$HC$15:$HL$15,'Ciclo Semaforico'!BF$32,O!$HC80:$HL80))-IF(BF$31="",(SUMIF(S!$HC$15:$HL$15,'Ciclo Semaforico'!BF$30,S!$HC80:$HL80)+SUMIF(N!$HC$15:$HL$15,'Ciclo Semaforico'!BF$30,N!$HC80:$HL80)+SUMIF(E!$HC$15:$HL$15,'Ciclo Semaforico'!BF$30,E!$HC80:$HL80)+SUMIF(O!$HC$15:$HL$15,'Ciclo Semaforico'!BF$30,O!$HC80:$HL80)),(SUMIF(S!$HC$15:$HL$15,'Ciclo Semaforico'!BF$30,S!$HC80:$HL80)+SUMIF(N!$HC$15:$HL$15,'Ciclo Semaforico'!BF$30,N!$HC80:$HL80)+SUMIF(E!$HC$15:$HL$15,'Ciclo Semaforico'!BF$30,E!$HC80:$HL80)+SUMIF(O!$HC$15:$HL$15,'Ciclo Semaforico'!BF$30,O!$HC80:$HL80))*BF$31))</f>
        <v>0</v>
      </c>
      <c r="BG105" s="245">
        <f>IF(BG$32="",IF(BG$31="",(SUMIF(S!$HC$15:$HL$15,'Ciclo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Semaforico'!BG$30,O!$HC80:$HL80))*BG$31),(SUMIF(S!$HC$15:$HL$15,'Ciclo Semaforico'!BG$32,S!$HC80:$HL80)+SUMIF(N!$HC$15:$HL$15,'Ciclo Semaforico'!BG$32,N!$HC80:$HL80)+SUMIF(E!$HC$15:$HL$15,'Ciclo Semaforico'!BG$32,E!$HC80:$HL80)+SUMIF(O!$HC$15:$HL$15,'Ciclo Semaforico'!BG$32,O!$HC80:$HL80))-IF(BG$31="",(SUMIF(S!$HC$15:$HL$15,'Ciclo Semaforico'!BG$30,S!$HC80:$HL80)+SUMIF(N!$HC$15:$HL$15,'Ciclo Semaforico'!BG$30,N!$HC80:$HL80)+SUMIF(E!$HC$15:$HL$15,'Ciclo Semaforico'!BG$30,E!$HC80:$HL80)+SUMIF(O!$HC$15:$HL$15,'Ciclo Semaforico'!BG$30,O!$HC80:$HL80)),(SUMIF(S!$HC$15:$HL$15,'Ciclo Semaforico'!BG$30,S!$HC80:$HL80)+SUMIF(N!$HC$15:$HL$15,'Ciclo Semaforico'!BG$30,N!$HC80:$HL80)+SUMIF(E!$HC$15:$HL$15,'Ciclo Semaforico'!BG$30,E!$HC80:$HL80)+SUMIF(O!$HC$15:$HL$15,'Ciclo Semaforico'!BG$30,O!$HC80:$HL80))*BG$31))</f>
        <v>0</v>
      </c>
      <c r="BH105" s="245">
        <f>IF(BH$32="",IF(BH$31="",(SUMIF(S!$HC$15:$HL$15,'Ciclo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Semaforico'!BH$30,O!$HC80:$HL80))*BH$31),(SUMIF(S!$HC$15:$HL$15,'Ciclo Semaforico'!BH$32,S!$HC80:$HL80)+SUMIF(N!$HC$15:$HL$15,'Ciclo Semaforico'!BH$32,N!$HC80:$HL80)+SUMIF(E!$HC$15:$HL$15,'Ciclo Semaforico'!BH$32,E!$HC80:$HL80)+SUMIF(O!$HC$15:$HL$15,'Ciclo Semaforico'!BH$32,O!$HC80:$HL80))-IF(BH$31="",(SUMIF(S!$HC$15:$HL$15,'Ciclo Semaforico'!BH$30,S!$HC80:$HL80)+SUMIF(N!$HC$15:$HL$15,'Ciclo Semaforico'!BH$30,N!$HC80:$HL80)+SUMIF(E!$HC$15:$HL$15,'Ciclo Semaforico'!BH$30,E!$HC80:$HL80)+SUMIF(O!$HC$15:$HL$15,'Ciclo Semaforico'!BH$30,O!$HC80:$HL80)),(SUMIF(S!$HC$15:$HL$15,'Ciclo Semaforico'!BH$30,S!$HC80:$HL80)+SUMIF(N!$HC$15:$HL$15,'Ciclo Semaforico'!BH$30,N!$HC80:$HL80)+SUMIF(E!$HC$15:$HL$15,'Ciclo Semaforico'!BH$30,E!$HC80:$HL80)+SUMIF(O!$HC$15:$HL$15,'Ciclo Semaforico'!BH$30,O!$HC80:$HL80))*BH$31))</f>
        <v>0</v>
      </c>
      <c r="BI105" s="245">
        <f>IF(BI$32="",IF(BI$31="",(SUMIF(S!$HC$15:$HL$15,'Ciclo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Semaforico'!BI$30,O!$HC80:$HL80))*BI$31),(SUMIF(S!$HC$15:$HL$15,'Ciclo Semaforico'!BI$32,S!$HC80:$HL80)+SUMIF(N!$HC$15:$HL$15,'Ciclo Semaforico'!BI$32,N!$HC80:$HL80)+SUMIF(E!$HC$15:$HL$15,'Ciclo Semaforico'!BI$32,E!$HC80:$HL80)+SUMIF(O!$HC$15:$HL$15,'Ciclo Semaforico'!BI$32,O!$HC80:$HL80))-IF(BI$31="",(SUMIF(S!$HC$15:$HL$15,'Ciclo Semaforico'!BI$30,S!$HC80:$HL80)+SUMIF(N!$HC$15:$HL$15,'Ciclo Semaforico'!BI$30,N!$HC80:$HL80)+SUMIF(E!$HC$15:$HL$15,'Ciclo Semaforico'!BI$30,E!$HC80:$HL80)+SUMIF(O!$HC$15:$HL$15,'Ciclo Semaforico'!BI$30,O!$HC80:$HL80)),(SUMIF(S!$HC$15:$HL$15,'Ciclo Semaforico'!BI$30,S!$HC80:$HL80)+SUMIF(N!$HC$15:$HL$15,'Ciclo Semaforico'!BI$30,N!$HC80:$HL80)+SUMIF(E!$HC$15:$HL$15,'Ciclo Semaforico'!BI$30,E!$HC80:$HL80)+SUMIF(O!$HC$15:$HL$15,'Ciclo Semaforico'!BI$30,O!$HC80:$HL80))*BI$31))</f>
        <v>0</v>
      </c>
      <c r="BJ105" s="246">
        <f>IF(BJ$32="",IF(BJ$31="",(SUMIF(S!$HC$15:$HL$15,'Ciclo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Semaforico'!BJ$30,O!$HC80:$HL80))*BJ$31),(SUMIF(S!$HC$15:$HL$15,'Ciclo Semaforico'!BJ$32,S!$HC80:$HL80)+SUMIF(N!$HC$15:$HL$15,'Ciclo Semaforico'!BJ$32,N!$HC80:$HL80)+SUMIF(E!$HC$15:$HL$15,'Ciclo Semaforico'!BJ$32,E!$HC80:$HL80)+SUMIF(O!$HC$15:$HL$15,'Ciclo Semaforico'!BJ$32,O!$HC80:$HL80))-IF(BJ$31="",(SUMIF(S!$HC$15:$HL$15,'Ciclo Semaforico'!BJ$30,S!$HC80:$HL80)+SUMIF(N!$HC$15:$HL$15,'Ciclo Semaforico'!BJ$30,N!$HC80:$HL80)+SUMIF(E!$HC$15:$HL$15,'Ciclo Semaforico'!BJ$30,E!$HC80:$HL80)+SUMIF(O!$HC$15:$HL$15,'Ciclo Semaforico'!BJ$30,O!$HC80:$HL80)),(SUMIF(S!$HC$15:$HL$15,'Ciclo Semaforico'!BJ$30,S!$HC80:$HL80)+SUMIF(N!$HC$15:$HL$15,'Ciclo Semaforico'!BJ$30,N!$HC80:$HL80)+SUMIF(E!$HC$15:$HL$15,'Ciclo Semaforico'!BJ$30,E!$HC80:$HL80)+SUMIF(O!$HC$15:$HL$15,'Ciclo Semaforico'!BJ$30,O!$HC80:$HL80))*BJ$31))</f>
        <v>0</v>
      </c>
      <c r="BK105" s="244">
        <f>IF(BK$32="",IF(BK$31="",(SUMIF(S!$HC$15:$HL$15,'Ciclo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Semaforico'!BK$30,O!$HC80:$HL80))*BK$31),(SUMIF(S!$HC$15:$HL$15,'Ciclo Semaforico'!BK$32,S!$HC80:$HL80)+SUMIF(N!$HC$15:$HL$15,'Ciclo Semaforico'!BK$32,N!$HC80:$HL80)+SUMIF(E!$HC$15:$HL$15,'Ciclo Semaforico'!BK$32,E!$HC80:$HL80)+SUMIF(O!$HC$15:$HL$15,'Ciclo Semaforico'!BK$32,O!$HC80:$HL80))-IF(BK$31="",(SUMIF(S!$HC$15:$HL$15,'Ciclo Semaforico'!BK$30,S!$HC80:$HL80)+SUMIF(N!$HC$15:$HL$15,'Ciclo Semaforico'!BK$30,N!$HC80:$HL80)+SUMIF(E!$HC$15:$HL$15,'Ciclo Semaforico'!BK$30,E!$HC80:$HL80)+SUMIF(O!$HC$15:$HL$15,'Ciclo Semaforico'!BK$30,O!$HC80:$HL80)),(SUMIF(S!$HC$15:$HL$15,'Ciclo Semaforico'!BK$30,S!$HC80:$HL80)+SUMIF(N!$HC$15:$HL$15,'Ciclo Semaforico'!BK$30,N!$HC80:$HL80)+SUMIF(E!$HC$15:$HL$15,'Ciclo Semaforico'!BK$30,E!$HC80:$HL80)+SUMIF(O!$HC$15:$HL$15,'Ciclo Semaforico'!BK$30,O!$HC80:$HL80))*BK$31))</f>
        <v>0</v>
      </c>
      <c r="BL105" s="245">
        <f>IF(BL$32="",IF(BL$31="",(SUMIF(S!$HC$15:$HL$15,'Ciclo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Semaforico'!BL$30,O!$HC80:$HL80))*BL$31),(SUMIF(S!$HC$15:$HL$15,'Ciclo Semaforico'!BL$32,S!$HC80:$HL80)+SUMIF(N!$HC$15:$HL$15,'Ciclo Semaforico'!BL$32,N!$HC80:$HL80)+SUMIF(E!$HC$15:$HL$15,'Ciclo Semaforico'!BL$32,E!$HC80:$HL80)+SUMIF(O!$HC$15:$HL$15,'Ciclo Semaforico'!BL$32,O!$HC80:$HL80))-IF(BL$31="",(SUMIF(S!$HC$15:$HL$15,'Ciclo Semaforico'!BL$30,S!$HC80:$HL80)+SUMIF(N!$HC$15:$HL$15,'Ciclo Semaforico'!BL$30,N!$HC80:$HL80)+SUMIF(E!$HC$15:$HL$15,'Ciclo Semaforico'!BL$30,E!$HC80:$HL80)+SUMIF(O!$HC$15:$HL$15,'Ciclo Semaforico'!BL$30,O!$HC80:$HL80)),(SUMIF(S!$HC$15:$HL$15,'Ciclo Semaforico'!BL$30,S!$HC80:$HL80)+SUMIF(N!$HC$15:$HL$15,'Ciclo Semaforico'!BL$30,N!$HC80:$HL80)+SUMIF(E!$HC$15:$HL$15,'Ciclo Semaforico'!BL$30,E!$HC80:$HL80)+SUMIF(O!$HC$15:$HL$15,'Ciclo Semaforico'!BL$30,O!$HC80:$HL80))*BL$31))</f>
        <v>0</v>
      </c>
      <c r="BM105" s="245">
        <f>IF(BM$32="",IF(BM$31="",(SUMIF(S!$HC$15:$HL$15,'Ciclo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Semaforico'!BM$30,O!$HC80:$HL80))*BM$31),(SUMIF(S!$HC$15:$HL$15,'Ciclo Semaforico'!BM$32,S!$HC80:$HL80)+SUMIF(N!$HC$15:$HL$15,'Ciclo Semaforico'!BM$32,N!$HC80:$HL80)+SUMIF(E!$HC$15:$HL$15,'Ciclo Semaforico'!BM$32,E!$HC80:$HL80)+SUMIF(O!$HC$15:$HL$15,'Ciclo Semaforico'!BM$32,O!$HC80:$HL80))-IF(BM$31="",(SUMIF(S!$HC$15:$HL$15,'Ciclo Semaforico'!BM$30,S!$HC80:$HL80)+SUMIF(N!$HC$15:$HL$15,'Ciclo Semaforico'!BM$30,N!$HC80:$HL80)+SUMIF(E!$HC$15:$HL$15,'Ciclo Semaforico'!BM$30,E!$HC80:$HL80)+SUMIF(O!$HC$15:$HL$15,'Ciclo Semaforico'!BM$30,O!$HC80:$HL80)),(SUMIF(S!$HC$15:$HL$15,'Ciclo Semaforico'!BM$30,S!$HC80:$HL80)+SUMIF(N!$HC$15:$HL$15,'Ciclo Semaforico'!BM$30,N!$HC80:$HL80)+SUMIF(E!$HC$15:$HL$15,'Ciclo Semaforico'!BM$30,E!$HC80:$HL80)+SUMIF(O!$HC$15:$HL$15,'Ciclo Semaforico'!BM$30,O!$HC80:$HL80))*BM$31))</f>
        <v>0</v>
      </c>
      <c r="BN105" s="245">
        <f>IF(BN$32="",IF(BN$31="",(SUMIF(S!$HC$15:$HL$15,'Ciclo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Semaforico'!BN$30,O!$HC80:$HL80))*BN$31),(SUMIF(S!$HC$15:$HL$15,'Ciclo Semaforico'!BN$32,S!$HC80:$HL80)+SUMIF(N!$HC$15:$HL$15,'Ciclo Semaforico'!BN$32,N!$HC80:$HL80)+SUMIF(E!$HC$15:$HL$15,'Ciclo Semaforico'!BN$32,E!$HC80:$HL80)+SUMIF(O!$HC$15:$HL$15,'Ciclo Semaforico'!BN$32,O!$HC80:$HL80))-IF(BN$31="",(SUMIF(S!$HC$15:$HL$15,'Ciclo Semaforico'!BN$30,S!$HC80:$HL80)+SUMIF(N!$HC$15:$HL$15,'Ciclo Semaforico'!BN$30,N!$HC80:$HL80)+SUMIF(E!$HC$15:$HL$15,'Ciclo Semaforico'!BN$30,E!$HC80:$HL80)+SUMIF(O!$HC$15:$HL$15,'Ciclo Semaforico'!BN$30,O!$HC80:$HL80)),(SUMIF(S!$HC$15:$HL$15,'Ciclo Semaforico'!BN$30,S!$HC80:$HL80)+SUMIF(N!$HC$15:$HL$15,'Ciclo Semaforico'!BN$30,N!$HC80:$HL80)+SUMIF(E!$HC$15:$HL$15,'Ciclo Semaforico'!BN$30,E!$HC80:$HL80)+SUMIF(O!$HC$15:$HL$15,'Ciclo Semaforico'!BN$30,O!$HC80:$HL80))*BN$31))</f>
        <v>0</v>
      </c>
      <c r="BO105" s="245">
        <f>IF(BO$32="",IF(BO$31="",(SUMIF(S!$HC$15:$HL$15,'Ciclo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Semaforico'!BO$30,O!$HC80:$HL80))*BO$31),(SUMIF(S!$HC$15:$HL$15,'Ciclo Semaforico'!BO$32,S!$HC80:$HL80)+SUMIF(N!$HC$15:$HL$15,'Ciclo Semaforico'!BO$32,N!$HC80:$HL80)+SUMIF(E!$HC$15:$HL$15,'Ciclo Semaforico'!BO$32,E!$HC80:$HL80)+SUMIF(O!$HC$15:$HL$15,'Ciclo Semaforico'!BO$32,O!$HC80:$HL80))-IF(BO$31="",(SUMIF(S!$HC$15:$HL$15,'Ciclo Semaforico'!BO$30,S!$HC80:$HL80)+SUMIF(N!$HC$15:$HL$15,'Ciclo Semaforico'!BO$30,N!$HC80:$HL80)+SUMIF(E!$HC$15:$HL$15,'Ciclo Semaforico'!BO$30,E!$HC80:$HL80)+SUMIF(O!$HC$15:$HL$15,'Ciclo Semaforico'!BO$30,O!$HC80:$HL80)),(SUMIF(S!$HC$15:$HL$15,'Ciclo Semaforico'!BO$30,S!$HC80:$HL80)+SUMIF(N!$HC$15:$HL$15,'Ciclo Semaforico'!BO$30,N!$HC80:$HL80)+SUMIF(E!$HC$15:$HL$15,'Ciclo Semaforico'!BO$30,E!$HC80:$HL80)+SUMIF(O!$HC$15:$HL$15,'Ciclo Semaforico'!BO$30,O!$HC80:$HL80))*BO$31))</f>
        <v>0</v>
      </c>
      <c r="BP105" s="245">
        <f>IF(BP$32="",IF(BP$31="",(SUMIF(S!$HC$15:$HL$15,'Ciclo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Semaforico'!BP$30,O!$HC80:$HL80))*BP$31),(SUMIF(S!$HC$15:$HL$15,'Ciclo Semaforico'!BP$32,S!$HC80:$HL80)+SUMIF(N!$HC$15:$HL$15,'Ciclo Semaforico'!BP$32,N!$HC80:$HL80)+SUMIF(E!$HC$15:$HL$15,'Ciclo Semaforico'!BP$32,E!$HC80:$HL80)+SUMIF(O!$HC$15:$HL$15,'Ciclo Semaforico'!BP$32,O!$HC80:$HL80))-IF(BP$31="",(SUMIF(S!$HC$15:$HL$15,'Ciclo Semaforico'!BP$30,S!$HC80:$HL80)+SUMIF(N!$HC$15:$HL$15,'Ciclo Semaforico'!BP$30,N!$HC80:$HL80)+SUMIF(E!$HC$15:$HL$15,'Ciclo Semaforico'!BP$30,E!$HC80:$HL80)+SUMIF(O!$HC$15:$HL$15,'Ciclo Semaforico'!BP$30,O!$HC80:$HL80)),(SUMIF(S!$HC$15:$HL$15,'Ciclo Semaforico'!BP$30,S!$HC80:$HL80)+SUMIF(N!$HC$15:$HL$15,'Ciclo Semaforico'!BP$30,N!$HC80:$HL80)+SUMIF(E!$HC$15:$HL$15,'Ciclo Semaforico'!BP$30,E!$HC80:$HL80)+SUMIF(O!$HC$15:$HL$15,'Ciclo Semaforico'!BP$30,O!$HC80:$HL80))*BP$31))</f>
        <v>0</v>
      </c>
      <c r="BQ105" s="245">
        <f>IF(BQ$32="",IF(BQ$31="",(SUMIF(S!$HC$15:$HL$15,'Ciclo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Semaforico'!BQ$30,O!$HC80:$HL80))*BQ$31),(SUMIF(S!$HC$15:$HL$15,'Ciclo Semaforico'!BQ$32,S!$HC80:$HL80)+SUMIF(N!$HC$15:$HL$15,'Ciclo Semaforico'!BQ$32,N!$HC80:$HL80)+SUMIF(E!$HC$15:$HL$15,'Ciclo Semaforico'!BQ$32,E!$HC80:$HL80)+SUMIF(O!$HC$15:$HL$15,'Ciclo Semaforico'!BQ$32,O!$HC80:$HL80))-IF(BQ$31="",(SUMIF(S!$HC$15:$HL$15,'Ciclo Semaforico'!BQ$30,S!$HC80:$HL80)+SUMIF(N!$HC$15:$HL$15,'Ciclo Semaforico'!BQ$30,N!$HC80:$HL80)+SUMIF(E!$HC$15:$HL$15,'Ciclo Semaforico'!BQ$30,E!$HC80:$HL80)+SUMIF(O!$HC$15:$HL$15,'Ciclo Semaforico'!BQ$30,O!$HC80:$HL80)),(SUMIF(S!$HC$15:$HL$15,'Ciclo Semaforico'!BQ$30,S!$HC80:$HL80)+SUMIF(N!$HC$15:$HL$15,'Ciclo Semaforico'!BQ$30,N!$HC80:$HL80)+SUMIF(E!$HC$15:$HL$15,'Ciclo Semaforico'!BQ$30,E!$HC80:$HL80)+SUMIF(O!$HC$15:$HL$15,'Ciclo Semaforico'!BQ$30,O!$HC80:$HL80))*BQ$31))</f>
        <v>0</v>
      </c>
      <c r="BR105" s="245">
        <f>IF(BR$32="",IF(BR$31="",(SUMIF(S!$HC$15:$HL$15,'Ciclo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Semaforico'!BR$30,O!$HC80:$HL80))*BR$31),(SUMIF(S!$HC$15:$HL$15,'Ciclo Semaforico'!BR$32,S!$HC80:$HL80)+SUMIF(N!$HC$15:$HL$15,'Ciclo Semaforico'!BR$32,N!$HC80:$HL80)+SUMIF(E!$HC$15:$HL$15,'Ciclo Semaforico'!BR$32,E!$HC80:$HL80)+SUMIF(O!$HC$15:$HL$15,'Ciclo Semaforico'!BR$32,O!$HC80:$HL80))-IF(BR$31="",(SUMIF(S!$HC$15:$HL$15,'Ciclo Semaforico'!BR$30,S!$HC80:$HL80)+SUMIF(N!$HC$15:$HL$15,'Ciclo Semaforico'!BR$30,N!$HC80:$HL80)+SUMIF(E!$HC$15:$HL$15,'Ciclo Semaforico'!BR$30,E!$HC80:$HL80)+SUMIF(O!$HC$15:$HL$15,'Ciclo Semaforico'!BR$30,O!$HC80:$HL80)),(SUMIF(S!$HC$15:$HL$15,'Ciclo Semaforico'!BR$30,S!$HC80:$HL80)+SUMIF(N!$HC$15:$HL$15,'Ciclo Semaforico'!BR$30,N!$HC80:$HL80)+SUMIF(E!$HC$15:$HL$15,'Ciclo Semaforico'!BR$30,E!$HC80:$HL80)+SUMIF(O!$HC$15:$HL$15,'Ciclo Semaforico'!BR$30,O!$HC80:$HL80))*BR$31))</f>
        <v>0</v>
      </c>
      <c r="BS105" s="245">
        <f>IF(BS$32="",IF(BS$31="",(SUMIF(S!$HC$15:$HL$15,'Ciclo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Semaforico'!BS$30,O!$HC80:$HL80))*BS$31),(SUMIF(S!$HC$15:$HL$15,'Ciclo Semaforico'!BS$32,S!$HC80:$HL80)+SUMIF(N!$HC$15:$HL$15,'Ciclo Semaforico'!BS$32,N!$HC80:$HL80)+SUMIF(E!$HC$15:$HL$15,'Ciclo Semaforico'!BS$32,E!$HC80:$HL80)+SUMIF(O!$HC$15:$HL$15,'Ciclo Semaforico'!BS$32,O!$HC80:$HL80))-IF(BS$31="",(SUMIF(S!$HC$15:$HL$15,'Ciclo Semaforico'!BS$30,S!$HC80:$HL80)+SUMIF(N!$HC$15:$HL$15,'Ciclo Semaforico'!BS$30,N!$HC80:$HL80)+SUMIF(E!$HC$15:$HL$15,'Ciclo Semaforico'!BS$30,E!$HC80:$HL80)+SUMIF(O!$HC$15:$HL$15,'Ciclo Semaforico'!BS$30,O!$HC80:$HL80)),(SUMIF(S!$HC$15:$HL$15,'Ciclo Semaforico'!BS$30,S!$HC80:$HL80)+SUMIF(N!$HC$15:$HL$15,'Ciclo Semaforico'!BS$30,N!$HC80:$HL80)+SUMIF(E!$HC$15:$HL$15,'Ciclo Semaforico'!BS$30,E!$HC80:$HL80)+SUMIF(O!$HC$15:$HL$15,'Ciclo Semaforico'!BS$30,O!$HC80:$HL80))*BS$31))</f>
        <v>0</v>
      </c>
      <c r="BT105" s="245">
        <f>IF(BT$32="",IF(BT$31="",(SUMIF(S!$HC$15:$HL$15,'Ciclo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Semaforico'!BT$30,O!$HC80:$HL80))*BT$31),(SUMIF(S!$HC$15:$HL$15,'Ciclo Semaforico'!BT$32,S!$HC80:$HL80)+SUMIF(N!$HC$15:$HL$15,'Ciclo Semaforico'!BT$32,N!$HC80:$HL80)+SUMIF(E!$HC$15:$HL$15,'Ciclo Semaforico'!BT$32,E!$HC80:$HL80)+SUMIF(O!$HC$15:$HL$15,'Ciclo Semaforico'!BT$32,O!$HC80:$HL80))-IF(BT$31="",(SUMIF(S!$HC$15:$HL$15,'Ciclo Semaforico'!BT$30,S!$HC80:$HL80)+SUMIF(N!$HC$15:$HL$15,'Ciclo Semaforico'!BT$30,N!$HC80:$HL80)+SUMIF(E!$HC$15:$HL$15,'Ciclo Semaforico'!BT$30,E!$HC80:$HL80)+SUMIF(O!$HC$15:$HL$15,'Ciclo Semaforico'!BT$30,O!$HC80:$HL80)),(SUMIF(S!$HC$15:$HL$15,'Ciclo Semaforico'!BT$30,S!$HC80:$HL80)+SUMIF(N!$HC$15:$HL$15,'Ciclo Semaforico'!BT$30,N!$HC80:$HL80)+SUMIF(E!$HC$15:$HL$15,'Ciclo Semaforico'!BT$30,E!$HC80:$HL80)+SUMIF(O!$HC$15:$HL$15,'Ciclo Semaforico'!BT$30,O!$HC80:$HL80))*BT$31))</f>
        <v>0</v>
      </c>
      <c r="BU105" s="245">
        <f>IF(BU$32="",IF(BU$31="",(SUMIF(S!$HC$15:$HL$15,'Ciclo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Semaforico'!BU$30,O!$HC80:$HL80))*BU$31),(SUMIF(S!$HC$15:$HL$15,'Ciclo Semaforico'!BU$32,S!$HC80:$HL80)+SUMIF(N!$HC$15:$HL$15,'Ciclo Semaforico'!BU$32,N!$HC80:$HL80)+SUMIF(E!$HC$15:$HL$15,'Ciclo Semaforico'!BU$32,E!$HC80:$HL80)+SUMIF(O!$HC$15:$HL$15,'Ciclo Semaforico'!BU$32,O!$HC80:$HL80))-IF(BU$31="",(SUMIF(S!$HC$15:$HL$15,'Ciclo Semaforico'!BU$30,S!$HC80:$HL80)+SUMIF(N!$HC$15:$HL$15,'Ciclo Semaforico'!BU$30,N!$HC80:$HL80)+SUMIF(E!$HC$15:$HL$15,'Ciclo Semaforico'!BU$30,E!$HC80:$HL80)+SUMIF(O!$HC$15:$HL$15,'Ciclo Semaforico'!BU$30,O!$HC80:$HL80)),(SUMIF(S!$HC$15:$HL$15,'Ciclo Semaforico'!BU$30,S!$HC80:$HL80)+SUMIF(N!$HC$15:$HL$15,'Ciclo Semaforico'!BU$30,N!$HC80:$HL80)+SUMIF(E!$HC$15:$HL$15,'Ciclo Semaforico'!BU$30,E!$HC80:$HL80)+SUMIF(O!$HC$15:$HL$15,'Ciclo Semaforico'!BU$30,O!$HC80:$HL80))*BU$31))</f>
        <v>0</v>
      </c>
      <c r="BV105" s="246">
        <f>IF(BV$32="",IF(BV$31="",(SUMIF(S!$HC$15:$HL$15,'Ciclo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Semaforico'!BV$30,O!$HC80:$HL80))*BV$31),(SUMIF(S!$HC$15:$HL$15,'Ciclo Semaforico'!BV$32,S!$HC80:$HL80)+SUMIF(N!$HC$15:$HL$15,'Ciclo Semaforico'!BV$32,N!$HC80:$HL80)+SUMIF(E!$HC$15:$HL$15,'Ciclo Semaforico'!BV$32,E!$HC80:$HL80)+SUMIF(O!$HC$15:$HL$15,'Ciclo Semaforico'!BV$32,O!$HC80:$HL80))-IF(BV$31="",(SUMIF(S!$HC$15:$HL$15,'Ciclo Semaforico'!BV$30,S!$HC80:$HL80)+SUMIF(N!$HC$15:$HL$15,'Ciclo Semaforico'!BV$30,N!$HC80:$HL80)+SUMIF(E!$HC$15:$HL$15,'Ciclo Semaforico'!BV$30,E!$HC80:$HL80)+SUMIF(O!$HC$15:$HL$15,'Ciclo Semaforico'!BV$30,O!$HC80:$HL80)),(SUMIF(S!$HC$15:$HL$15,'Ciclo Semaforico'!BV$30,S!$HC80:$HL80)+SUMIF(N!$HC$15:$HL$15,'Ciclo Semaforico'!BV$30,N!$HC80:$HL80)+SUMIF(E!$HC$15:$HL$15,'Ciclo Semaforico'!BV$30,E!$HC80:$HL80)+SUMIF(O!$HC$15:$HL$15,'Ciclo Semaforico'!BV$30,O!$HC80:$HL80))*BV$31))</f>
        <v>0</v>
      </c>
      <c r="BW105" s="244">
        <f>IF(BW$32="",IF(BW$31="",(SUMIF(S!$HC$15:$HL$15,'Ciclo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Semaforico'!BW$30,O!$HC80:$HL80))*BW$31),(SUMIF(S!$HC$15:$HL$15,'Ciclo Semaforico'!BW$32,S!$HC80:$HL80)+SUMIF(N!$HC$15:$HL$15,'Ciclo Semaforico'!BW$32,N!$HC80:$HL80)+SUMIF(E!$HC$15:$HL$15,'Ciclo Semaforico'!BW$32,E!$HC80:$HL80)+SUMIF(O!$HC$15:$HL$15,'Ciclo Semaforico'!BW$32,O!$HC80:$HL80))-IF(BW$31="",(SUMIF(S!$HC$15:$HL$15,'Ciclo Semaforico'!BW$30,S!$HC80:$HL80)+SUMIF(N!$HC$15:$HL$15,'Ciclo Semaforico'!BW$30,N!$HC80:$HL80)+SUMIF(E!$HC$15:$HL$15,'Ciclo Semaforico'!BW$30,E!$HC80:$HL80)+SUMIF(O!$HC$15:$HL$15,'Ciclo Semaforico'!BW$30,O!$HC80:$HL80)),(SUMIF(S!$HC$15:$HL$15,'Ciclo Semaforico'!BW$30,S!$HC80:$HL80)+SUMIF(N!$HC$15:$HL$15,'Ciclo Semaforico'!BW$30,N!$HC80:$HL80)+SUMIF(E!$HC$15:$HL$15,'Ciclo Semaforico'!BW$30,E!$HC80:$HL80)+SUMIF(O!$HC$15:$HL$15,'Ciclo Semaforico'!BW$30,O!$HC80:$HL80))*BW$31))</f>
        <v>0</v>
      </c>
      <c r="BX105" s="245">
        <f>IF(BX$32="",IF(BX$31="",(SUMIF(S!$HC$15:$HL$15,'Ciclo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Semaforico'!BX$30,O!$HC80:$HL80))*BX$31),(SUMIF(S!$HC$15:$HL$15,'Ciclo Semaforico'!BX$32,S!$HC80:$HL80)+SUMIF(N!$HC$15:$HL$15,'Ciclo Semaforico'!BX$32,N!$HC80:$HL80)+SUMIF(E!$HC$15:$HL$15,'Ciclo Semaforico'!BX$32,E!$HC80:$HL80)+SUMIF(O!$HC$15:$HL$15,'Ciclo Semaforico'!BX$32,O!$HC80:$HL80))-IF(BX$31="",(SUMIF(S!$HC$15:$HL$15,'Ciclo Semaforico'!BX$30,S!$HC80:$HL80)+SUMIF(N!$HC$15:$HL$15,'Ciclo Semaforico'!BX$30,N!$HC80:$HL80)+SUMIF(E!$HC$15:$HL$15,'Ciclo Semaforico'!BX$30,E!$HC80:$HL80)+SUMIF(O!$HC$15:$HL$15,'Ciclo Semaforico'!BX$30,O!$HC80:$HL80)),(SUMIF(S!$HC$15:$HL$15,'Ciclo Semaforico'!BX$30,S!$HC80:$HL80)+SUMIF(N!$HC$15:$HL$15,'Ciclo Semaforico'!BX$30,N!$HC80:$HL80)+SUMIF(E!$HC$15:$HL$15,'Ciclo Semaforico'!BX$30,E!$HC80:$HL80)+SUMIF(O!$HC$15:$HL$15,'Ciclo Semaforico'!BX$30,O!$HC80:$HL80))*BX$31))</f>
        <v>0</v>
      </c>
      <c r="BY105" s="245">
        <f>IF(BY$32="",IF(BY$31="",(SUMIF(S!$HC$15:$HL$15,'Ciclo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Semaforico'!BY$30,O!$HC80:$HL80))*BY$31),(SUMIF(S!$HC$15:$HL$15,'Ciclo Semaforico'!BY$32,S!$HC80:$HL80)+SUMIF(N!$HC$15:$HL$15,'Ciclo Semaforico'!BY$32,N!$HC80:$HL80)+SUMIF(E!$HC$15:$HL$15,'Ciclo Semaforico'!BY$32,E!$HC80:$HL80)+SUMIF(O!$HC$15:$HL$15,'Ciclo Semaforico'!BY$32,O!$HC80:$HL80))-IF(BY$31="",(SUMIF(S!$HC$15:$HL$15,'Ciclo Semaforico'!BY$30,S!$HC80:$HL80)+SUMIF(N!$HC$15:$HL$15,'Ciclo Semaforico'!BY$30,N!$HC80:$HL80)+SUMIF(E!$HC$15:$HL$15,'Ciclo Semaforico'!BY$30,E!$HC80:$HL80)+SUMIF(O!$HC$15:$HL$15,'Ciclo Semaforico'!BY$30,O!$HC80:$HL80)),(SUMIF(S!$HC$15:$HL$15,'Ciclo Semaforico'!BY$30,S!$HC80:$HL80)+SUMIF(N!$HC$15:$HL$15,'Ciclo Semaforico'!BY$30,N!$HC80:$HL80)+SUMIF(E!$HC$15:$HL$15,'Ciclo Semaforico'!BY$30,E!$HC80:$HL80)+SUMIF(O!$HC$15:$HL$15,'Ciclo Semaforico'!BY$30,O!$HC80:$HL80))*BY$31))</f>
        <v>0</v>
      </c>
      <c r="BZ105" s="245">
        <f>IF(BZ$32="",IF(BZ$31="",(SUMIF(S!$HC$15:$HL$15,'Ciclo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Semaforico'!BZ$30,O!$HC80:$HL80))*BZ$31),(SUMIF(S!$HC$15:$HL$15,'Ciclo Semaforico'!BZ$32,S!$HC80:$HL80)+SUMIF(N!$HC$15:$HL$15,'Ciclo Semaforico'!BZ$32,N!$HC80:$HL80)+SUMIF(E!$HC$15:$HL$15,'Ciclo Semaforico'!BZ$32,E!$HC80:$HL80)+SUMIF(O!$HC$15:$HL$15,'Ciclo Semaforico'!BZ$32,O!$HC80:$HL80))-IF(BZ$31="",(SUMIF(S!$HC$15:$HL$15,'Ciclo Semaforico'!BZ$30,S!$HC80:$HL80)+SUMIF(N!$HC$15:$HL$15,'Ciclo Semaforico'!BZ$30,N!$HC80:$HL80)+SUMIF(E!$HC$15:$HL$15,'Ciclo Semaforico'!BZ$30,E!$HC80:$HL80)+SUMIF(O!$HC$15:$HL$15,'Ciclo Semaforico'!BZ$30,O!$HC80:$HL80)),(SUMIF(S!$HC$15:$HL$15,'Ciclo Semaforico'!BZ$30,S!$HC80:$HL80)+SUMIF(N!$HC$15:$HL$15,'Ciclo Semaforico'!BZ$30,N!$HC80:$HL80)+SUMIF(E!$HC$15:$HL$15,'Ciclo Semaforico'!BZ$30,E!$HC80:$HL80)+SUMIF(O!$HC$15:$HL$15,'Ciclo Semaforico'!BZ$30,O!$HC80:$HL80))*BZ$31))</f>
        <v>0</v>
      </c>
      <c r="CA105" s="245">
        <f>IF(CA$32="",IF(CA$31="",(SUMIF(S!$HC$15:$HL$15,'Ciclo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Semaforico'!CA$30,O!$HC80:$HL80))*CA$31),(SUMIF(S!$HC$15:$HL$15,'Ciclo Semaforico'!CA$32,S!$HC80:$HL80)+SUMIF(N!$HC$15:$HL$15,'Ciclo Semaforico'!CA$32,N!$HC80:$HL80)+SUMIF(E!$HC$15:$HL$15,'Ciclo Semaforico'!CA$32,E!$HC80:$HL80)+SUMIF(O!$HC$15:$HL$15,'Ciclo Semaforico'!CA$32,O!$HC80:$HL80))-IF(CA$31="",(SUMIF(S!$HC$15:$HL$15,'Ciclo Semaforico'!CA$30,S!$HC80:$HL80)+SUMIF(N!$HC$15:$HL$15,'Ciclo Semaforico'!CA$30,N!$HC80:$HL80)+SUMIF(E!$HC$15:$HL$15,'Ciclo Semaforico'!CA$30,E!$HC80:$HL80)+SUMIF(O!$HC$15:$HL$15,'Ciclo Semaforico'!CA$30,O!$HC80:$HL80)),(SUMIF(S!$HC$15:$HL$15,'Ciclo Semaforico'!CA$30,S!$HC80:$HL80)+SUMIF(N!$HC$15:$HL$15,'Ciclo Semaforico'!CA$30,N!$HC80:$HL80)+SUMIF(E!$HC$15:$HL$15,'Ciclo Semaforico'!CA$30,E!$HC80:$HL80)+SUMIF(O!$HC$15:$HL$15,'Ciclo Semaforico'!CA$30,O!$HC80:$HL80))*CA$31))</f>
        <v>0</v>
      </c>
      <c r="CB105" s="245">
        <f>IF(CB$32="",IF(CB$31="",(SUMIF(S!$HC$15:$HL$15,'Ciclo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Semaforico'!CB$30,O!$HC80:$HL80))*CB$31),(SUMIF(S!$HC$15:$HL$15,'Ciclo Semaforico'!CB$32,S!$HC80:$HL80)+SUMIF(N!$HC$15:$HL$15,'Ciclo Semaforico'!CB$32,N!$HC80:$HL80)+SUMIF(E!$HC$15:$HL$15,'Ciclo Semaforico'!CB$32,E!$HC80:$HL80)+SUMIF(O!$HC$15:$HL$15,'Ciclo Semaforico'!CB$32,O!$HC80:$HL80))-IF(CB$31="",(SUMIF(S!$HC$15:$HL$15,'Ciclo Semaforico'!CB$30,S!$HC80:$HL80)+SUMIF(N!$HC$15:$HL$15,'Ciclo Semaforico'!CB$30,N!$HC80:$HL80)+SUMIF(E!$HC$15:$HL$15,'Ciclo Semaforico'!CB$30,E!$HC80:$HL80)+SUMIF(O!$HC$15:$HL$15,'Ciclo Semaforico'!CB$30,O!$HC80:$HL80)),(SUMIF(S!$HC$15:$HL$15,'Ciclo Semaforico'!CB$30,S!$HC80:$HL80)+SUMIF(N!$HC$15:$HL$15,'Ciclo Semaforico'!CB$30,N!$HC80:$HL80)+SUMIF(E!$HC$15:$HL$15,'Ciclo Semaforico'!CB$30,E!$HC80:$HL80)+SUMIF(O!$HC$15:$HL$15,'Ciclo Semaforico'!CB$30,O!$HC80:$HL80))*CB$31))</f>
        <v>0</v>
      </c>
      <c r="CC105" s="245">
        <f>IF(CC$32="",IF(CC$31="",(SUMIF(S!$HC$15:$HL$15,'Ciclo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Semaforico'!CC$30,O!$HC80:$HL80))*CC$31),(SUMIF(S!$HC$15:$HL$15,'Ciclo Semaforico'!CC$32,S!$HC80:$HL80)+SUMIF(N!$HC$15:$HL$15,'Ciclo Semaforico'!CC$32,N!$HC80:$HL80)+SUMIF(E!$HC$15:$HL$15,'Ciclo Semaforico'!CC$32,E!$HC80:$HL80)+SUMIF(O!$HC$15:$HL$15,'Ciclo Semaforico'!CC$32,O!$HC80:$HL80))-IF(CC$31="",(SUMIF(S!$HC$15:$HL$15,'Ciclo Semaforico'!CC$30,S!$HC80:$HL80)+SUMIF(N!$HC$15:$HL$15,'Ciclo Semaforico'!CC$30,N!$HC80:$HL80)+SUMIF(E!$HC$15:$HL$15,'Ciclo Semaforico'!CC$30,E!$HC80:$HL80)+SUMIF(O!$HC$15:$HL$15,'Ciclo Semaforico'!CC$30,O!$HC80:$HL80)),(SUMIF(S!$HC$15:$HL$15,'Ciclo Semaforico'!CC$30,S!$HC80:$HL80)+SUMIF(N!$HC$15:$HL$15,'Ciclo Semaforico'!CC$30,N!$HC80:$HL80)+SUMIF(E!$HC$15:$HL$15,'Ciclo Semaforico'!CC$30,E!$HC80:$HL80)+SUMIF(O!$HC$15:$HL$15,'Ciclo Semaforico'!CC$30,O!$HC80:$HL80))*CC$31))</f>
        <v>0</v>
      </c>
      <c r="CD105" s="245">
        <f>IF(CD$32="",IF(CD$31="",(SUMIF(S!$HC$15:$HL$15,'Ciclo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Semaforico'!CD$30,O!$HC80:$HL80))*CD$31),(SUMIF(S!$HC$15:$HL$15,'Ciclo Semaforico'!CD$32,S!$HC80:$HL80)+SUMIF(N!$HC$15:$HL$15,'Ciclo Semaforico'!CD$32,N!$HC80:$HL80)+SUMIF(E!$HC$15:$HL$15,'Ciclo Semaforico'!CD$32,E!$HC80:$HL80)+SUMIF(O!$HC$15:$HL$15,'Ciclo Semaforico'!CD$32,O!$HC80:$HL80))-IF(CD$31="",(SUMIF(S!$HC$15:$HL$15,'Ciclo Semaforico'!CD$30,S!$HC80:$HL80)+SUMIF(N!$HC$15:$HL$15,'Ciclo Semaforico'!CD$30,N!$HC80:$HL80)+SUMIF(E!$HC$15:$HL$15,'Ciclo Semaforico'!CD$30,E!$HC80:$HL80)+SUMIF(O!$HC$15:$HL$15,'Ciclo Semaforico'!CD$30,O!$HC80:$HL80)),(SUMIF(S!$HC$15:$HL$15,'Ciclo Semaforico'!CD$30,S!$HC80:$HL80)+SUMIF(N!$HC$15:$HL$15,'Ciclo Semaforico'!CD$30,N!$HC80:$HL80)+SUMIF(E!$HC$15:$HL$15,'Ciclo Semaforico'!CD$30,E!$HC80:$HL80)+SUMIF(O!$HC$15:$HL$15,'Ciclo Semaforico'!CD$30,O!$HC80:$HL80))*CD$31))</f>
        <v>0</v>
      </c>
      <c r="CE105" s="245">
        <f>IF(CE$32="",IF(CE$31="",(SUMIF(S!$HC$15:$HL$15,'Ciclo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Semaforico'!CE$30,O!$HC80:$HL80))*CE$31),(SUMIF(S!$HC$15:$HL$15,'Ciclo Semaforico'!CE$32,S!$HC80:$HL80)+SUMIF(N!$HC$15:$HL$15,'Ciclo Semaforico'!CE$32,N!$HC80:$HL80)+SUMIF(E!$HC$15:$HL$15,'Ciclo Semaforico'!CE$32,E!$HC80:$HL80)+SUMIF(O!$HC$15:$HL$15,'Ciclo Semaforico'!CE$32,O!$HC80:$HL80))-IF(CE$31="",(SUMIF(S!$HC$15:$HL$15,'Ciclo Semaforico'!CE$30,S!$HC80:$HL80)+SUMIF(N!$HC$15:$HL$15,'Ciclo Semaforico'!CE$30,N!$HC80:$HL80)+SUMIF(E!$HC$15:$HL$15,'Ciclo Semaforico'!CE$30,E!$HC80:$HL80)+SUMIF(O!$HC$15:$HL$15,'Ciclo Semaforico'!CE$30,O!$HC80:$HL80)),(SUMIF(S!$HC$15:$HL$15,'Ciclo Semaforico'!CE$30,S!$HC80:$HL80)+SUMIF(N!$HC$15:$HL$15,'Ciclo Semaforico'!CE$30,N!$HC80:$HL80)+SUMIF(E!$HC$15:$HL$15,'Ciclo Semaforico'!CE$30,E!$HC80:$HL80)+SUMIF(O!$HC$15:$HL$15,'Ciclo Semaforico'!CE$30,O!$HC80:$HL80))*CE$31))</f>
        <v>0</v>
      </c>
      <c r="CF105" s="245">
        <f>IF(CF$32="",IF(CF$31="",(SUMIF(S!$HC$15:$HL$15,'Ciclo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Semaforico'!CF$30,O!$HC80:$HL80))*CF$31),(SUMIF(S!$HC$15:$HL$15,'Ciclo Semaforico'!CF$32,S!$HC80:$HL80)+SUMIF(N!$HC$15:$HL$15,'Ciclo Semaforico'!CF$32,N!$HC80:$HL80)+SUMIF(E!$HC$15:$HL$15,'Ciclo Semaforico'!CF$32,E!$HC80:$HL80)+SUMIF(O!$HC$15:$HL$15,'Ciclo Semaforico'!CF$32,O!$HC80:$HL80))-IF(CF$31="",(SUMIF(S!$HC$15:$HL$15,'Ciclo Semaforico'!CF$30,S!$HC80:$HL80)+SUMIF(N!$HC$15:$HL$15,'Ciclo Semaforico'!CF$30,N!$HC80:$HL80)+SUMIF(E!$HC$15:$HL$15,'Ciclo Semaforico'!CF$30,E!$HC80:$HL80)+SUMIF(O!$HC$15:$HL$15,'Ciclo Semaforico'!CF$30,O!$HC80:$HL80)),(SUMIF(S!$HC$15:$HL$15,'Ciclo Semaforico'!CF$30,S!$HC80:$HL80)+SUMIF(N!$HC$15:$HL$15,'Ciclo Semaforico'!CF$30,N!$HC80:$HL80)+SUMIF(E!$HC$15:$HL$15,'Ciclo Semaforico'!CF$30,E!$HC80:$HL80)+SUMIF(O!$HC$15:$HL$15,'Ciclo Semaforico'!CF$30,O!$HC80:$HL80))*CF$31))</f>
        <v>0</v>
      </c>
      <c r="CG105" s="245">
        <f>IF(CG$32="",IF(CG$31="",(SUMIF(S!$HC$15:$HL$15,'Ciclo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Semaforico'!CG$30,O!$HC80:$HL80))*CG$31),(SUMIF(S!$HC$15:$HL$15,'Ciclo Semaforico'!CG$32,S!$HC80:$HL80)+SUMIF(N!$HC$15:$HL$15,'Ciclo Semaforico'!CG$32,N!$HC80:$HL80)+SUMIF(E!$HC$15:$HL$15,'Ciclo Semaforico'!CG$32,E!$HC80:$HL80)+SUMIF(O!$HC$15:$HL$15,'Ciclo Semaforico'!CG$32,O!$HC80:$HL80))-IF(CG$31="",(SUMIF(S!$HC$15:$HL$15,'Ciclo Semaforico'!CG$30,S!$HC80:$HL80)+SUMIF(N!$HC$15:$HL$15,'Ciclo Semaforico'!CG$30,N!$HC80:$HL80)+SUMIF(E!$HC$15:$HL$15,'Ciclo Semaforico'!CG$30,E!$HC80:$HL80)+SUMIF(O!$HC$15:$HL$15,'Ciclo Semaforico'!CG$30,O!$HC80:$HL80)),(SUMIF(S!$HC$15:$HL$15,'Ciclo Semaforico'!CG$30,S!$HC80:$HL80)+SUMIF(N!$HC$15:$HL$15,'Ciclo Semaforico'!CG$30,N!$HC80:$HL80)+SUMIF(E!$HC$15:$HL$15,'Ciclo Semaforico'!CG$30,E!$HC80:$HL80)+SUMIF(O!$HC$15:$HL$15,'Ciclo Semaforico'!CG$30,O!$HC80:$HL80))*CG$31))</f>
        <v>0</v>
      </c>
      <c r="CH105" s="246">
        <f>IF(CH$32="",IF(CH$31="",(SUMIF(S!$HC$15:$HL$15,'Ciclo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Semaforico'!CH$30,O!$HC80:$HL80))*CH$31),(SUMIF(S!$HC$15:$HL$15,'Ciclo Semaforico'!CH$32,S!$HC80:$HL80)+SUMIF(N!$HC$15:$HL$15,'Ciclo Semaforico'!CH$32,N!$HC80:$HL80)+SUMIF(E!$HC$15:$HL$15,'Ciclo Semaforico'!CH$32,E!$HC80:$HL80)+SUMIF(O!$HC$15:$HL$15,'Ciclo Semaforico'!CH$32,O!$HC80:$HL80))-IF(CH$31="",(SUMIF(S!$HC$15:$HL$15,'Ciclo Semaforico'!CH$30,S!$HC80:$HL80)+SUMIF(N!$HC$15:$HL$15,'Ciclo Semaforico'!CH$30,N!$HC80:$HL80)+SUMIF(E!$HC$15:$HL$15,'Ciclo Semaforico'!CH$30,E!$HC80:$HL80)+SUMIF(O!$HC$15:$HL$15,'Ciclo Semaforico'!CH$30,O!$HC80:$HL80)),(SUMIF(S!$HC$15:$HL$15,'Ciclo Semaforico'!CH$30,S!$HC80:$HL80)+SUMIF(N!$HC$15:$HL$15,'Ciclo Semaforico'!CH$30,N!$HC80:$HL80)+SUMIF(E!$HC$15:$HL$15,'Ciclo Semaforico'!CH$30,E!$HC80:$HL80)+SUMIF(O!$HC$15:$HL$15,'Ciclo Semaforico'!CH$30,O!$HC80:$HL80))*CH$31))</f>
        <v>0</v>
      </c>
      <c r="CI105" s="244">
        <f t="shared" si="208"/>
        <v>0</v>
      </c>
      <c r="CJ105" s="245">
        <f t="shared" si="209"/>
        <v>0</v>
      </c>
      <c r="CK105" s="245">
        <f t="shared" si="210"/>
        <v>0</v>
      </c>
      <c r="CL105" s="245">
        <f t="shared" si="211"/>
        <v>0</v>
      </c>
      <c r="CM105" s="245" t="e">
        <f t="shared" si="212"/>
        <v>#REF!</v>
      </c>
      <c r="CN105" s="245">
        <f t="shared" si="213"/>
        <v>0</v>
      </c>
      <c r="CO105" s="245">
        <f t="shared" si="214"/>
        <v>0</v>
      </c>
      <c r="CP105" s="245">
        <f t="shared" si="215"/>
        <v>0</v>
      </c>
      <c r="CQ105" s="245">
        <f t="shared" si="216"/>
        <v>0</v>
      </c>
      <c r="CR105" s="245">
        <f t="shared" si="217"/>
        <v>0</v>
      </c>
      <c r="CS105" s="245">
        <f t="shared" si="218"/>
        <v>0</v>
      </c>
      <c r="CT105" s="246">
        <f t="shared" si="219"/>
        <v>0</v>
      </c>
      <c r="CU105" s="244">
        <f t="shared" si="220"/>
        <v>0</v>
      </c>
      <c r="CV105" s="245">
        <f t="shared" si="221"/>
        <v>0</v>
      </c>
      <c r="CW105" s="245">
        <f t="shared" si="222"/>
        <v>0</v>
      </c>
      <c r="CX105" s="245">
        <f t="shared" si="223"/>
        <v>0</v>
      </c>
      <c r="CY105" s="245">
        <f t="shared" si="224"/>
        <v>0</v>
      </c>
      <c r="CZ105" s="245">
        <f t="shared" si="225"/>
        <v>0</v>
      </c>
      <c r="DA105" s="245">
        <f t="shared" si="226"/>
        <v>0</v>
      </c>
      <c r="DB105" s="245">
        <f t="shared" si="227"/>
        <v>0</v>
      </c>
      <c r="DC105" s="245">
        <f t="shared" si="228"/>
        <v>0</v>
      </c>
      <c r="DD105" s="245">
        <f t="shared" si="229"/>
        <v>0</v>
      </c>
      <c r="DE105" s="245">
        <f t="shared" si="230"/>
        <v>0</v>
      </c>
      <c r="DF105" s="246">
        <f t="shared" si="231"/>
        <v>0</v>
      </c>
      <c r="DG105" s="244" t="e">
        <f t="shared" si="232"/>
        <v>#REF!</v>
      </c>
      <c r="DH105" s="245" t="e">
        <f t="shared" si="233"/>
        <v>#REF!</v>
      </c>
      <c r="DI105" s="245" t="e">
        <f t="shared" si="234"/>
        <v>#REF!</v>
      </c>
      <c r="DJ105" s="245" t="e">
        <f t="shared" si="235"/>
        <v>#REF!</v>
      </c>
      <c r="DK105" s="245" t="e">
        <f t="shared" si="236"/>
        <v>#REF!</v>
      </c>
      <c r="DL105" s="245" t="e">
        <f t="shared" si="237"/>
        <v>#REF!</v>
      </c>
      <c r="DM105" s="245">
        <f t="shared" si="238"/>
        <v>0</v>
      </c>
      <c r="DN105" s="245">
        <f t="shared" si="239"/>
        <v>0</v>
      </c>
      <c r="DO105" s="245">
        <f t="shared" si="240"/>
        <v>0</v>
      </c>
      <c r="DP105" s="245">
        <f t="shared" si="241"/>
        <v>0</v>
      </c>
      <c r="DQ105" s="245">
        <f t="shared" si="242"/>
        <v>0</v>
      </c>
      <c r="DR105" s="246">
        <f t="shared" si="243"/>
        <v>0</v>
      </c>
      <c r="DS105" s="244">
        <f t="shared" si="244"/>
        <v>0</v>
      </c>
      <c r="DT105" s="245">
        <f t="shared" si="245"/>
        <v>0</v>
      </c>
      <c r="DU105" s="245">
        <f t="shared" si="246"/>
        <v>0</v>
      </c>
      <c r="DV105" s="245">
        <f t="shared" si="247"/>
        <v>0</v>
      </c>
      <c r="DW105" s="245">
        <f t="shared" si="248"/>
        <v>0</v>
      </c>
      <c r="DX105" s="245">
        <f t="shared" si="249"/>
        <v>0</v>
      </c>
      <c r="DY105" s="245">
        <f t="shared" si="250"/>
        <v>0</v>
      </c>
      <c r="DZ105" s="245">
        <f t="shared" si="251"/>
        <v>0</v>
      </c>
      <c r="EA105" s="245">
        <f t="shared" si="252"/>
        <v>0</v>
      </c>
      <c r="EB105" s="245">
        <f t="shared" si="253"/>
        <v>0</v>
      </c>
      <c r="EC105" s="245">
        <f t="shared" si="254"/>
        <v>0</v>
      </c>
      <c r="ED105" s="246">
        <f t="shared" si="255"/>
        <v>0</v>
      </c>
      <c r="EE105" s="244">
        <f t="shared" si="256"/>
        <v>0</v>
      </c>
      <c r="EF105" s="245">
        <f t="shared" si="257"/>
        <v>0</v>
      </c>
      <c r="EG105" s="245">
        <f t="shared" si="258"/>
        <v>0</v>
      </c>
      <c r="EH105" s="245">
        <f t="shared" si="259"/>
        <v>0</v>
      </c>
      <c r="EI105" s="245">
        <f t="shared" si="260"/>
        <v>0</v>
      </c>
      <c r="EJ105" s="245">
        <f t="shared" si="261"/>
        <v>0</v>
      </c>
      <c r="EK105" s="245">
        <f t="shared" si="262"/>
        <v>0</v>
      </c>
      <c r="EL105" s="245">
        <f t="shared" si="263"/>
        <v>0</v>
      </c>
      <c r="EM105" s="245">
        <f t="shared" si="264"/>
        <v>0</v>
      </c>
      <c r="EN105" s="245">
        <f t="shared" si="265"/>
        <v>0</v>
      </c>
      <c r="EO105" s="245">
        <f t="shared" si="266"/>
        <v>0</v>
      </c>
      <c r="EP105" s="246">
        <f t="shared" si="267"/>
        <v>0</v>
      </c>
      <c r="EQ105" s="255">
        <f t="shared" si="268"/>
        <v>0</v>
      </c>
      <c r="ER105" s="256">
        <f t="shared" si="269"/>
        <v>0</v>
      </c>
      <c r="ES105" s="256">
        <f t="shared" si="270"/>
        <v>0</v>
      </c>
      <c r="ET105" s="256">
        <f t="shared" si="271"/>
        <v>0</v>
      </c>
      <c r="EU105" s="256" t="e">
        <f t="shared" si="272"/>
        <v>#REF!</v>
      </c>
      <c r="EV105" s="256">
        <f t="shared" si="273"/>
        <v>0</v>
      </c>
      <c r="EW105" s="256">
        <f t="shared" si="274"/>
        <v>0</v>
      </c>
      <c r="EX105" s="256" t="str">
        <f t="shared" si="275"/>
        <v/>
      </c>
      <c r="EY105" s="256" t="str">
        <f t="shared" si="276"/>
        <v/>
      </c>
      <c r="EZ105" s="256" t="str">
        <f t="shared" si="277"/>
        <v/>
      </c>
      <c r="FA105" s="256" t="str">
        <f t="shared" si="278"/>
        <v/>
      </c>
      <c r="FB105" s="257" t="str">
        <f t="shared" si="279"/>
        <v/>
      </c>
      <c r="FC105" s="255">
        <f t="shared" si="280"/>
        <v>0</v>
      </c>
      <c r="FD105" s="256" t="str">
        <f t="shared" si="281"/>
        <v/>
      </c>
      <c r="FE105" s="256" t="str">
        <f t="shared" si="282"/>
        <v/>
      </c>
      <c r="FF105" s="256" t="str">
        <f t="shared" si="283"/>
        <v/>
      </c>
      <c r="FG105" s="256" t="str">
        <f t="shared" si="284"/>
        <v/>
      </c>
      <c r="FH105" s="256" t="str">
        <f t="shared" si="285"/>
        <v/>
      </c>
      <c r="FI105" s="256" t="str">
        <f t="shared" si="286"/>
        <v/>
      </c>
      <c r="FJ105" s="256" t="str">
        <f t="shared" si="287"/>
        <v/>
      </c>
      <c r="FK105" s="256" t="str">
        <f t="shared" si="288"/>
        <v/>
      </c>
      <c r="FL105" s="256" t="str">
        <f t="shared" si="289"/>
        <v/>
      </c>
      <c r="FM105" s="256" t="str">
        <f t="shared" si="290"/>
        <v/>
      </c>
      <c r="FN105" s="257" t="str">
        <f t="shared" si="291"/>
        <v/>
      </c>
      <c r="FO105" s="255" t="e">
        <f t="shared" si="292"/>
        <v>#REF!</v>
      </c>
      <c r="FP105" s="256" t="e">
        <f t="shared" si="293"/>
        <v>#REF!</v>
      </c>
      <c r="FQ105" s="256" t="e">
        <f t="shared" si="294"/>
        <v>#REF!</v>
      </c>
      <c r="FR105" s="256" t="e">
        <f t="shared" si="295"/>
        <v>#REF!</v>
      </c>
      <c r="FS105" s="256" t="e">
        <f t="shared" si="296"/>
        <v>#REF!</v>
      </c>
      <c r="FT105" s="256" t="e">
        <f t="shared" si="297"/>
        <v>#REF!</v>
      </c>
      <c r="FU105" s="256" t="str">
        <f t="shared" si="298"/>
        <v/>
      </c>
      <c r="FV105" s="256" t="str">
        <f t="shared" si="299"/>
        <v/>
      </c>
      <c r="FW105" s="256" t="str">
        <f t="shared" si="300"/>
        <v/>
      </c>
      <c r="FX105" s="256" t="str">
        <f t="shared" si="301"/>
        <v/>
      </c>
      <c r="FY105" s="256" t="str">
        <f t="shared" si="302"/>
        <v/>
      </c>
      <c r="FZ105" s="257" t="str">
        <f t="shared" si="303"/>
        <v/>
      </c>
      <c r="GA105" s="255" t="str">
        <f t="shared" si="304"/>
        <v/>
      </c>
      <c r="GB105" s="256" t="str">
        <f t="shared" si="305"/>
        <v/>
      </c>
      <c r="GC105" s="256" t="str">
        <f t="shared" si="306"/>
        <v/>
      </c>
      <c r="GD105" s="256" t="str">
        <f t="shared" si="307"/>
        <v/>
      </c>
      <c r="GE105" s="256" t="str">
        <f t="shared" si="308"/>
        <v/>
      </c>
      <c r="GF105" s="256" t="str">
        <f t="shared" si="309"/>
        <v/>
      </c>
      <c r="GG105" s="256" t="str">
        <f t="shared" si="310"/>
        <v/>
      </c>
      <c r="GH105" s="256" t="str">
        <f t="shared" si="311"/>
        <v/>
      </c>
      <c r="GI105" s="256" t="str">
        <f t="shared" si="312"/>
        <v/>
      </c>
      <c r="GJ105" s="256" t="str">
        <f t="shared" si="313"/>
        <v/>
      </c>
      <c r="GK105" s="256" t="str">
        <f t="shared" si="314"/>
        <v/>
      </c>
      <c r="GL105" s="257" t="str">
        <f t="shared" si="315"/>
        <v/>
      </c>
      <c r="GM105" s="255" t="str">
        <f t="shared" si="316"/>
        <v/>
      </c>
      <c r="GN105" s="256" t="str">
        <f t="shared" si="317"/>
        <v/>
      </c>
      <c r="GO105" s="256" t="str">
        <f t="shared" si="318"/>
        <v/>
      </c>
      <c r="GP105" s="256" t="str">
        <f t="shared" si="319"/>
        <v/>
      </c>
      <c r="GQ105" s="256" t="str">
        <f t="shared" si="320"/>
        <v/>
      </c>
      <c r="GR105" s="256" t="str">
        <f t="shared" si="321"/>
        <v/>
      </c>
      <c r="GS105" s="256" t="str">
        <f t="shared" si="322"/>
        <v/>
      </c>
      <c r="GT105" s="256" t="str">
        <f t="shared" si="323"/>
        <v/>
      </c>
      <c r="GU105" s="256" t="str">
        <f t="shared" si="324"/>
        <v/>
      </c>
      <c r="GV105" s="256" t="str">
        <f t="shared" si="325"/>
        <v/>
      </c>
      <c r="GW105" s="256" t="str">
        <f t="shared" si="326"/>
        <v/>
      </c>
      <c r="GX105" s="257" t="str">
        <f t="shared" si="327"/>
        <v/>
      </c>
      <c r="GY105" s="252">
        <f t="shared" si="332"/>
        <v>0</v>
      </c>
      <c r="GZ105" s="253" t="e">
        <f t="shared" si="332"/>
        <v>#REF!</v>
      </c>
      <c r="HA105" s="253">
        <f t="shared" si="332"/>
        <v>0</v>
      </c>
      <c r="HB105" s="253">
        <f t="shared" si="332"/>
        <v>0</v>
      </c>
      <c r="HC105" s="253">
        <f t="shared" si="332"/>
        <v>0</v>
      </c>
      <c r="HD105" s="253">
        <f t="shared" si="332"/>
        <v>0</v>
      </c>
      <c r="HE105" s="253">
        <f t="shared" si="332"/>
        <v>0</v>
      </c>
      <c r="HF105" s="254">
        <f t="shared" si="332"/>
        <v>0</v>
      </c>
      <c r="HG105" s="252">
        <f t="shared" si="333"/>
        <v>0</v>
      </c>
      <c r="HH105" s="253">
        <f t="shared" si="333"/>
        <v>0</v>
      </c>
      <c r="HI105" s="253">
        <f t="shared" si="333"/>
        <v>0</v>
      </c>
      <c r="HJ105" s="253">
        <f t="shared" si="333"/>
        <v>0</v>
      </c>
      <c r="HK105" s="253">
        <f t="shared" si="333"/>
        <v>0</v>
      </c>
      <c r="HL105" s="253">
        <f t="shared" si="333"/>
        <v>0</v>
      </c>
      <c r="HM105" s="253">
        <f t="shared" si="333"/>
        <v>0</v>
      </c>
      <c r="HN105" s="254">
        <f t="shared" si="333"/>
        <v>0</v>
      </c>
      <c r="HO105" s="252" t="e">
        <f t="shared" si="334"/>
        <v>#REF!</v>
      </c>
      <c r="HP105" s="253" t="e">
        <f t="shared" si="334"/>
        <v>#REF!</v>
      </c>
      <c r="HQ105" s="253">
        <f t="shared" si="334"/>
        <v>0</v>
      </c>
      <c r="HR105" s="253">
        <f t="shared" si="334"/>
        <v>0</v>
      </c>
      <c r="HS105" s="253">
        <f t="shared" si="334"/>
        <v>0</v>
      </c>
      <c r="HT105" s="253">
        <f t="shared" si="334"/>
        <v>0</v>
      </c>
      <c r="HU105" s="253">
        <f t="shared" si="334"/>
        <v>0</v>
      </c>
      <c r="HV105" s="254">
        <f t="shared" si="334"/>
        <v>0</v>
      </c>
      <c r="HW105" s="252">
        <f t="shared" si="335"/>
        <v>0</v>
      </c>
      <c r="HX105" s="253">
        <f t="shared" si="335"/>
        <v>0</v>
      </c>
      <c r="HY105" s="253">
        <f t="shared" si="335"/>
        <v>0</v>
      </c>
      <c r="HZ105" s="253">
        <f t="shared" si="335"/>
        <v>0</v>
      </c>
      <c r="IA105" s="253">
        <f t="shared" si="335"/>
        <v>0</v>
      </c>
      <c r="IB105" s="253">
        <f t="shared" si="335"/>
        <v>0</v>
      </c>
      <c r="IC105" s="253">
        <f t="shared" si="335"/>
        <v>0</v>
      </c>
      <c r="ID105" s="254">
        <f t="shared" si="335"/>
        <v>0</v>
      </c>
      <c r="IE105" s="252">
        <f t="shared" si="336"/>
        <v>0</v>
      </c>
      <c r="IF105" s="253">
        <f t="shared" si="336"/>
        <v>0</v>
      </c>
      <c r="IG105" s="253">
        <f t="shared" si="336"/>
        <v>0</v>
      </c>
      <c r="IH105" s="253">
        <f t="shared" si="336"/>
        <v>0</v>
      </c>
      <c r="II105" s="253">
        <f t="shared" si="336"/>
        <v>0</v>
      </c>
      <c r="IJ105" s="253">
        <f t="shared" si="336"/>
        <v>0</v>
      </c>
      <c r="IK105" s="253">
        <f t="shared" si="336"/>
        <v>0</v>
      </c>
      <c r="IL105" s="254">
        <f t="shared" si="336"/>
        <v>0</v>
      </c>
      <c r="IM105" s="255" t="e">
        <f t="shared" si="203"/>
        <v>#REF!</v>
      </c>
      <c r="IN105" s="256">
        <f t="shared" si="204"/>
        <v>0</v>
      </c>
      <c r="IO105" s="256" t="e">
        <f t="shared" si="205"/>
        <v>#REF!</v>
      </c>
      <c r="IP105" s="256">
        <f t="shared" si="206"/>
        <v>0</v>
      </c>
      <c r="IQ105" s="257">
        <f t="shared" si="207"/>
        <v>0</v>
      </c>
      <c r="IR105" s="404" t="e">
        <f t="shared" si="195"/>
        <v>#REF!</v>
      </c>
      <c r="IS105" s="250">
        <f t="shared" si="202"/>
        <v>15</v>
      </c>
      <c r="IT105" s="258" t="e">
        <f t="shared" si="328"/>
        <v>#REF!</v>
      </c>
      <c r="IU105" s="664">
        <v>2400</v>
      </c>
      <c r="IV105" s="409">
        <v>5</v>
      </c>
      <c r="IW105" s="648" t="s">
        <v>243</v>
      </c>
      <c r="IX105" s="649" t="e">
        <f t="shared" si="196"/>
        <v>#REF!</v>
      </c>
      <c r="IY105" s="650" t="e">
        <f t="shared" si="329"/>
        <v>#REF!</v>
      </c>
      <c r="IZ105" s="651">
        <v>3</v>
      </c>
      <c r="JA105" s="652">
        <v>2</v>
      </c>
      <c r="JB105" s="650" t="e">
        <f t="shared" si="330"/>
        <v>#REF!</v>
      </c>
      <c r="JC105" s="651">
        <f t="shared" si="338"/>
        <v>3</v>
      </c>
      <c r="JD105" s="652">
        <f t="shared" si="338"/>
        <v>2</v>
      </c>
      <c r="JE105" s="653" t="e">
        <f t="shared" si="331"/>
        <v>#REF!</v>
      </c>
      <c r="JF105" s="654">
        <v>3</v>
      </c>
      <c r="JG105" s="652">
        <v>2</v>
      </c>
      <c r="JH105" s="653"/>
      <c r="JI105" s="654"/>
      <c r="JJ105" s="655"/>
      <c r="JK105" s="418"/>
      <c r="JL105" s="419"/>
      <c r="JM105" s="420"/>
      <c r="JN105" s="662">
        <v>1</v>
      </c>
      <c r="JO105" s="662">
        <v>1.4</v>
      </c>
      <c r="JP105" s="662">
        <v>1</v>
      </c>
      <c r="JQ105" s="662">
        <v>1</v>
      </c>
      <c r="JR105" s="663">
        <v>1</v>
      </c>
      <c r="JS105" s="658" t="e">
        <f t="shared" si="201"/>
        <v>#REF!</v>
      </c>
    </row>
    <row r="106" spans="25:279" ht="20.100000000000001" hidden="1" customHeight="1">
      <c r="Y106" s="380" t="e">
        <f>N!IK81</f>
        <v>#REF!</v>
      </c>
      <c r="Z106" s="377" t="s">
        <v>63</v>
      </c>
      <c r="AA106" s="244">
        <f>IF(AA$32="",IF(AA$31="",(SUMIF(S!$HC$15:$HL$15,'Ciclo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Semaforico'!AA$30,O!$HC81:$HL81))*AA$31),(SUMIF(S!$HC$15:$HL$15,'Ciclo Semaforico'!AA$32,S!$HC81:$HL81)+SUMIF(N!$HC$15:$HL$15,'Ciclo Semaforico'!AA$32,N!$HC81:$HL81)+SUMIF(E!$HC$15:$HL$15,'Ciclo Semaforico'!AA$32,E!$HC81:$HL81)+SUMIF(O!$HC$15:$HL$15,'Ciclo Semaforico'!AA$32,O!$HC81:$HL81))-IF(AA$31="",(SUMIF(S!$HC$15:$HL$15,'Ciclo Semaforico'!AA$30,S!$HC81:$HL81)+SUMIF(N!$HC$15:$HL$15,'Ciclo Semaforico'!AA$30,N!$HC81:$HL81)+SUMIF(E!$HC$15:$HL$15,'Ciclo Semaforico'!AA$30,E!$HC81:$HL81)+SUMIF(O!$HC$15:$HL$15,'Ciclo Semaforico'!AA$30,O!$HC81:$HL81)),(SUMIF(S!$HC$15:$HL$15,'Ciclo Semaforico'!AA$30,S!$HC81:$HL81)+SUMIF(N!$HC$15:$HL$15,'Ciclo Semaforico'!AA$30,N!$HC81:$HL81)+SUMIF(E!$HC$15:$HL$15,'Ciclo Semaforico'!AA$30,E!$HC81:$HL81)+SUMIF(O!$HC$15:$HL$15,'Ciclo Semaforico'!AA$30,O!$HC81:$HL81))*AA$31))</f>
        <v>0</v>
      </c>
      <c r="AB106" s="245">
        <f>IF(AB$32="",IF(AB$31="",(SUMIF(S!$HC$15:$HL$15,'Ciclo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Semaforico'!AB$30,O!$HC81:$HL81))*AB$31),(SUMIF(S!$HC$15:$HL$15,'Ciclo Semaforico'!AB$32,S!$HC81:$HL81)+SUMIF(N!$HC$15:$HL$15,'Ciclo Semaforico'!AB$32,N!$HC81:$HL81)+SUMIF(E!$HC$15:$HL$15,'Ciclo Semaforico'!AB$32,E!$HC81:$HL81)+SUMIF(O!$HC$15:$HL$15,'Ciclo Semaforico'!AB$32,O!$HC81:$HL81))-IF(AB$31="",(SUMIF(S!$HC$15:$HL$15,'Ciclo Semaforico'!AB$30,S!$HC81:$HL81)+SUMIF(N!$HC$15:$HL$15,'Ciclo Semaforico'!AB$30,N!$HC81:$HL81)+SUMIF(E!$HC$15:$HL$15,'Ciclo Semaforico'!AB$30,E!$HC81:$HL81)+SUMIF(O!$HC$15:$HL$15,'Ciclo Semaforico'!AB$30,O!$HC81:$HL81)),(SUMIF(S!$HC$15:$HL$15,'Ciclo Semaforico'!AB$30,S!$HC81:$HL81)+SUMIF(N!$HC$15:$HL$15,'Ciclo Semaforico'!AB$30,N!$HC81:$HL81)+SUMIF(E!$HC$15:$HL$15,'Ciclo Semaforico'!AB$30,E!$HC81:$HL81)+SUMIF(O!$HC$15:$HL$15,'Ciclo Semaforico'!AB$30,O!$HC81:$HL81))*AB$31))</f>
        <v>0</v>
      </c>
      <c r="AC106" s="245">
        <f>IF(AC$32="",IF(AC$31="",(SUMIF(S!$HC$15:$HL$15,'Ciclo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Semaforico'!AC$30,O!$HC81:$HL81))*AC$31),(SUMIF(S!$HC$15:$HL$15,'Ciclo Semaforico'!AC$32,S!$HC81:$HL81)+SUMIF(N!$HC$15:$HL$15,'Ciclo Semaforico'!AC$32,N!$HC81:$HL81)+SUMIF(E!$HC$15:$HL$15,'Ciclo Semaforico'!AC$32,E!$HC81:$HL81)+SUMIF(O!$HC$15:$HL$15,'Ciclo Semaforico'!AC$32,O!$HC81:$HL81))-IF(AC$31="",(SUMIF(S!$HC$15:$HL$15,'Ciclo Semaforico'!AC$30,S!$HC81:$HL81)+SUMIF(N!$HC$15:$HL$15,'Ciclo Semaforico'!AC$30,N!$HC81:$HL81)+SUMIF(E!$HC$15:$HL$15,'Ciclo Semaforico'!AC$30,E!$HC81:$HL81)+SUMIF(O!$HC$15:$HL$15,'Ciclo Semaforico'!AC$30,O!$HC81:$HL81)),(SUMIF(S!$HC$15:$HL$15,'Ciclo Semaforico'!AC$30,S!$HC81:$HL81)+SUMIF(N!$HC$15:$HL$15,'Ciclo Semaforico'!AC$30,N!$HC81:$HL81)+SUMIF(E!$HC$15:$HL$15,'Ciclo Semaforico'!AC$30,E!$HC81:$HL81)+SUMIF(O!$HC$15:$HL$15,'Ciclo Semaforico'!AC$30,O!$HC81:$HL81))*AC$31))</f>
        <v>0</v>
      </c>
      <c r="AD106" s="245">
        <f>IF(AD$32="",IF(AD$31="",(SUMIF(S!$HC$15:$HL$15,'Ciclo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Semaforico'!AD$30,O!$HC81:$HL81))*AD$31),(SUMIF(S!$HC$15:$HL$15,'Ciclo Semaforico'!AD$32,S!$HC81:$HL81)+SUMIF(N!$HC$15:$HL$15,'Ciclo Semaforico'!AD$32,N!$HC81:$HL81)+SUMIF(E!$HC$15:$HL$15,'Ciclo Semaforico'!AD$32,E!$HC81:$HL81)+SUMIF(O!$HC$15:$HL$15,'Ciclo Semaforico'!AD$32,O!$HC81:$HL81))-IF(AD$31="",(SUMIF(S!$HC$15:$HL$15,'Ciclo Semaforico'!AD$30,S!$HC81:$HL81)+SUMIF(N!$HC$15:$HL$15,'Ciclo Semaforico'!AD$30,N!$HC81:$HL81)+SUMIF(E!$HC$15:$HL$15,'Ciclo Semaforico'!AD$30,E!$HC81:$HL81)+SUMIF(O!$HC$15:$HL$15,'Ciclo Semaforico'!AD$30,O!$HC81:$HL81)),(SUMIF(S!$HC$15:$HL$15,'Ciclo Semaforico'!AD$30,S!$HC81:$HL81)+SUMIF(N!$HC$15:$HL$15,'Ciclo Semaforico'!AD$30,N!$HC81:$HL81)+SUMIF(E!$HC$15:$HL$15,'Ciclo Semaforico'!AD$30,E!$HC81:$HL81)+SUMIF(O!$HC$15:$HL$15,'Ciclo Semaforico'!AD$30,O!$HC81:$HL81))*AD$31))</f>
        <v>0</v>
      </c>
      <c r="AE106" s="245" t="e">
        <f>IF(AE$32="",IF(AE$31="",(SUMIF(S!$HC$15:$HL$15,'Ciclo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Semaforico'!AE$30,O!$HC81:$HL81))*AE$31),(SUMIF(S!$HC$15:$HL$15,'Ciclo Semaforico'!AE$32,S!$HC81:$HL81)+SUMIF(N!$HC$15:$HL$15,'Ciclo Semaforico'!AE$32,N!$HC81:$HL81)+SUMIF(E!$HC$15:$HL$15,'Ciclo Semaforico'!AE$32,E!$HC81:$HL81)+SUMIF(O!$HC$15:$HL$15,'Ciclo Semaforico'!AE$32,O!$HC81:$HL81))-IF(AE$31="",(SUMIF(S!$HC$15:$HL$15,'Ciclo Semaforico'!AE$30,S!$HC81:$HL81)+SUMIF(N!$HC$15:$HL$15,'Ciclo Semaforico'!AE$30,N!$HC81:$HL81)+SUMIF(E!$HC$15:$HL$15,'Ciclo Semaforico'!AE$30,E!$HC81:$HL81)+SUMIF(O!$HC$15:$HL$15,'Ciclo Semaforico'!AE$30,O!$HC81:$HL81)),(SUMIF(S!$HC$15:$HL$15,'Ciclo Semaforico'!AE$30,S!$HC81:$HL81)+SUMIF(N!$HC$15:$HL$15,'Ciclo Semaforico'!AE$30,N!$HC81:$HL81)+SUMIF(E!$HC$15:$HL$15,'Ciclo Semaforico'!AE$30,E!$HC81:$HL81)+SUMIF(O!$HC$15:$HL$15,'Ciclo Semaforico'!AE$30,O!$HC81:$HL81))*AE$31))</f>
        <v>#REF!</v>
      </c>
      <c r="AF106" s="245">
        <f>IF(AF$32="",IF(AF$31="",(SUMIF(S!$HC$15:$HL$15,'Ciclo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Semaforico'!AF$30,O!$HC81:$HL81))*AF$31),(SUMIF(S!$HC$15:$HL$15,'Ciclo Semaforico'!AF$32,S!$HC81:$HL81)+SUMIF(N!$HC$15:$HL$15,'Ciclo Semaforico'!AF$32,N!$HC81:$HL81)+SUMIF(E!$HC$15:$HL$15,'Ciclo Semaforico'!AF$32,E!$HC81:$HL81)+SUMIF(O!$HC$15:$HL$15,'Ciclo Semaforico'!AF$32,O!$HC81:$HL81))-IF(AF$31="",(SUMIF(S!$HC$15:$HL$15,'Ciclo Semaforico'!AF$30,S!$HC81:$HL81)+SUMIF(N!$HC$15:$HL$15,'Ciclo Semaforico'!AF$30,N!$HC81:$HL81)+SUMIF(E!$HC$15:$HL$15,'Ciclo Semaforico'!AF$30,E!$HC81:$HL81)+SUMIF(O!$HC$15:$HL$15,'Ciclo Semaforico'!AF$30,O!$HC81:$HL81)),(SUMIF(S!$HC$15:$HL$15,'Ciclo Semaforico'!AF$30,S!$HC81:$HL81)+SUMIF(N!$HC$15:$HL$15,'Ciclo Semaforico'!AF$30,N!$HC81:$HL81)+SUMIF(E!$HC$15:$HL$15,'Ciclo Semaforico'!AF$30,E!$HC81:$HL81)+SUMIF(O!$HC$15:$HL$15,'Ciclo Semaforico'!AF$30,O!$HC81:$HL81))*AF$31))</f>
        <v>0</v>
      </c>
      <c r="AG106" s="245">
        <f>IF(AG$32="",IF(AG$31="",(SUMIF(S!$HC$15:$HL$15,'Ciclo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Semaforico'!AG$30,O!$HC81:$HL81))*AG$31),(SUMIF(S!$HC$15:$HL$15,'Ciclo Semaforico'!AG$32,S!$HC81:$HL81)+SUMIF(N!$HC$15:$HL$15,'Ciclo Semaforico'!AG$32,N!$HC81:$HL81)+SUMIF(E!$HC$15:$HL$15,'Ciclo Semaforico'!AG$32,E!$HC81:$HL81)+SUMIF(O!$HC$15:$HL$15,'Ciclo Semaforico'!AG$32,O!$HC81:$HL81))-IF(AG$31="",(SUMIF(S!$HC$15:$HL$15,'Ciclo Semaforico'!AG$30,S!$HC81:$HL81)+SUMIF(N!$HC$15:$HL$15,'Ciclo Semaforico'!AG$30,N!$HC81:$HL81)+SUMIF(E!$HC$15:$HL$15,'Ciclo Semaforico'!AG$30,E!$HC81:$HL81)+SUMIF(O!$HC$15:$HL$15,'Ciclo Semaforico'!AG$30,O!$HC81:$HL81)),(SUMIF(S!$HC$15:$HL$15,'Ciclo Semaforico'!AG$30,S!$HC81:$HL81)+SUMIF(N!$HC$15:$HL$15,'Ciclo Semaforico'!AG$30,N!$HC81:$HL81)+SUMIF(E!$HC$15:$HL$15,'Ciclo Semaforico'!AG$30,E!$HC81:$HL81)+SUMIF(O!$HC$15:$HL$15,'Ciclo Semaforico'!AG$30,O!$HC81:$HL81))*AG$31))</f>
        <v>0</v>
      </c>
      <c r="AH106" s="245">
        <f>IF(AH$32="",IF(AH$31="",(SUMIF(S!$HC$15:$HL$15,'Ciclo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Semaforico'!AH$30,O!$HC81:$HL81))*AH$31),(SUMIF(S!$HC$15:$HL$15,'Ciclo Semaforico'!AH$32,S!$HC81:$HL81)+SUMIF(N!$HC$15:$HL$15,'Ciclo Semaforico'!AH$32,N!$HC81:$HL81)+SUMIF(E!$HC$15:$HL$15,'Ciclo Semaforico'!AH$32,E!$HC81:$HL81)+SUMIF(O!$HC$15:$HL$15,'Ciclo Semaforico'!AH$32,O!$HC81:$HL81))-IF(AH$31="",(SUMIF(S!$HC$15:$HL$15,'Ciclo Semaforico'!AH$30,S!$HC81:$HL81)+SUMIF(N!$HC$15:$HL$15,'Ciclo Semaforico'!AH$30,N!$HC81:$HL81)+SUMIF(E!$HC$15:$HL$15,'Ciclo Semaforico'!AH$30,E!$HC81:$HL81)+SUMIF(O!$HC$15:$HL$15,'Ciclo Semaforico'!AH$30,O!$HC81:$HL81)),(SUMIF(S!$HC$15:$HL$15,'Ciclo Semaforico'!AH$30,S!$HC81:$HL81)+SUMIF(N!$HC$15:$HL$15,'Ciclo Semaforico'!AH$30,N!$HC81:$HL81)+SUMIF(E!$HC$15:$HL$15,'Ciclo Semaforico'!AH$30,E!$HC81:$HL81)+SUMIF(O!$HC$15:$HL$15,'Ciclo Semaforico'!AH$30,O!$HC81:$HL81))*AH$31))</f>
        <v>0</v>
      </c>
      <c r="AI106" s="245">
        <f>IF(AI$32="",IF(AI$31="",(SUMIF(S!$HC$15:$HL$15,'Ciclo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Semaforico'!AI$30,O!$HC81:$HL81))*AI$31),(SUMIF(S!$HC$15:$HL$15,'Ciclo Semaforico'!AI$32,S!$HC81:$HL81)+SUMIF(N!$HC$15:$HL$15,'Ciclo Semaforico'!AI$32,N!$HC81:$HL81)+SUMIF(E!$HC$15:$HL$15,'Ciclo Semaforico'!AI$32,E!$HC81:$HL81)+SUMIF(O!$HC$15:$HL$15,'Ciclo Semaforico'!AI$32,O!$HC81:$HL81))-IF(AI$31="",(SUMIF(S!$HC$15:$HL$15,'Ciclo Semaforico'!AI$30,S!$HC81:$HL81)+SUMIF(N!$HC$15:$HL$15,'Ciclo Semaforico'!AI$30,N!$HC81:$HL81)+SUMIF(E!$HC$15:$HL$15,'Ciclo Semaforico'!AI$30,E!$HC81:$HL81)+SUMIF(O!$HC$15:$HL$15,'Ciclo Semaforico'!AI$30,O!$HC81:$HL81)),(SUMIF(S!$HC$15:$HL$15,'Ciclo Semaforico'!AI$30,S!$HC81:$HL81)+SUMIF(N!$HC$15:$HL$15,'Ciclo Semaforico'!AI$30,N!$HC81:$HL81)+SUMIF(E!$HC$15:$HL$15,'Ciclo Semaforico'!AI$30,E!$HC81:$HL81)+SUMIF(O!$HC$15:$HL$15,'Ciclo Semaforico'!AI$30,O!$HC81:$HL81))*AI$31))</f>
        <v>0</v>
      </c>
      <c r="AJ106" s="245">
        <f>IF(AJ$32="",IF(AJ$31="",(SUMIF(S!$HC$15:$HL$15,'Ciclo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Semaforico'!AJ$30,O!$HC81:$HL81))*AJ$31),(SUMIF(S!$HC$15:$HL$15,'Ciclo Semaforico'!AJ$32,S!$HC81:$HL81)+SUMIF(N!$HC$15:$HL$15,'Ciclo Semaforico'!AJ$32,N!$HC81:$HL81)+SUMIF(E!$HC$15:$HL$15,'Ciclo Semaforico'!AJ$32,E!$HC81:$HL81)+SUMIF(O!$HC$15:$HL$15,'Ciclo Semaforico'!AJ$32,O!$HC81:$HL81))-IF(AJ$31="",(SUMIF(S!$HC$15:$HL$15,'Ciclo Semaforico'!AJ$30,S!$HC81:$HL81)+SUMIF(N!$HC$15:$HL$15,'Ciclo Semaforico'!AJ$30,N!$HC81:$HL81)+SUMIF(E!$HC$15:$HL$15,'Ciclo Semaforico'!AJ$30,E!$HC81:$HL81)+SUMIF(O!$HC$15:$HL$15,'Ciclo Semaforico'!AJ$30,O!$HC81:$HL81)),(SUMIF(S!$HC$15:$HL$15,'Ciclo Semaforico'!AJ$30,S!$HC81:$HL81)+SUMIF(N!$HC$15:$HL$15,'Ciclo Semaforico'!AJ$30,N!$HC81:$HL81)+SUMIF(E!$HC$15:$HL$15,'Ciclo Semaforico'!AJ$30,E!$HC81:$HL81)+SUMIF(O!$HC$15:$HL$15,'Ciclo Semaforico'!AJ$30,O!$HC81:$HL81))*AJ$31))</f>
        <v>0</v>
      </c>
      <c r="AK106" s="245">
        <f>IF(AK$32="",IF(AK$31="",(SUMIF(S!$HC$15:$HL$15,'Ciclo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Semaforico'!AK$30,O!$HC81:$HL81))*AK$31),(SUMIF(S!$HC$15:$HL$15,'Ciclo Semaforico'!AK$32,S!$HC81:$HL81)+SUMIF(N!$HC$15:$HL$15,'Ciclo Semaforico'!AK$32,N!$HC81:$HL81)+SUMIF(E!$HC$15:$HL$15,'Ciclo Semaforico'!AK$32,E!$HC81:$HL81)+SUMIF(O!$HC$15:$HL$15,'Ciclo Semaforico'!AK$32,O!$HC81:$HL81))-IF(AK$31="",(SUMIF(S!$HC$15:$HL$15,'Ciclo Semaforico'!AK$30,S!$HC81:$HL81)+SUMIF(N!$HC$15:$HL$15,'Ciclo Semaforico'!AK$30,N!$HC81:$HL81)+SUMIF(E!$HC$15:$HL$15,'Ciclo Semaforico'!AK$30,E!$HC81:$HL81)+SUMIF(O!$HC$15:$HL$15,'Ciclo Semaforico'!AK$30,O!$HC81:$HL81)),(SUMIF(S!$HC$15:$HL$15,'Ciclo Semaforico'!AK$30,S!$HC81:$HL81)+SUMIF(N!$HC$15:$HL$15,'Ciclo Semaforico'!AK$30,N!$HC81:$HL81)+SUMIF(E!$HC$15:$HL$15,'Ciclo Semaforico'!AK$30,E!$HC81:$HL81)+SUMIF(O!$HC$15:$HL$15,'Ciclo Semaforico'!AK$30,O!$HC81:$HL81))*AK$31))</f>
        <v>0</v>
      </c>
      <c r="AL106" s="246">
        <f>IF(AL$32="",IF(AL$31="",(SUMIF(S!$HC$15:$HL$15,'Ciclo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Semaforico'!AL$30,O!$HC81:$HL81))*AL$31),(SUMIF(S!$HC$15:$HL$15,'Ciclo Semaforico'!AL$32,S!$HC81:$HL81)+SUMIF(N!$HC$15:$HL$15,'Ciclo Semaforico'!AL$32,N!$HC81:$HL81)+SUMIF(E!$HC$15:$HL$15,'Ciclo Semaforico'!AL$32,E!$HC81:$HL81)+SUMIF(O!$HC$15:$HL$15,'Ciclo Semaforico'!AL$32,O!$HC81:$HL81))-IF(AL$31="",(SUMIF(S!$HC$15:$HL$15,'Ciclo Semaforico'!AL$30,S!$HC81:$HL81)+SUMIF(N!$HC$15:$HL$15,'Ciclo Semaforico'!AL$30,N!$HC81:$HL81)+SUMIF(E!$HC$15:$HL$15,'Ciclo Semaforico'!AL$30,E!$HC81:$HL81)+SUMIF(O!$HC$15:$HL$15,'Ciclo Semaforico'!AL$30,O!$HC81:$HL81)),(SUMIF(S!$HC$15:$HL$15,'Ciclo Semaforico'!AL$30,S!$HC81:$HL81)+SUMIF(N!$HC$15:$HL$15,'Ciclo Semaforico'!AL$30,N!$HC81:$HL81)+SUMIF(E!$HC$15:$HL$15,'Ciclo Semaforico'!AL$30,E!$HC81:$HL81)+SUMIF(O!$HC$15:$HL$15,'Ciclo Semaforico'!AL$30,O!$HC81:$HL81))*AL$31))</f>
        <v>0</v>
      </c>
      <c r="AM106" s="244">
        <f>IF(AM$32="",IF(AM$31="",(SUMIF(S!$HC$15:$HL$15,'Ciclo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Semaforico'!AM$30,O!$HC81:$HL81))*AM$31),(SUMIF(S!$HC$15:$HL$15,'Ciclo Semaforico'!AM$32,S!$HC81:$HL81)+SUMIF(N!$HC$15:$HL$15,'Ciclo Semaforico'!AM$32,N!$HC81:$HL81)+SUMIF(E!$HC$15:$HL$15,'Ciclo Semaforico'!AM$32,E!$HC81:$HL81)+SUMIF(O!$HC$15:$HL$15,'Ciclo Semaforico'!AM$32,O!$HC81:$HL81))-IF(AM$31="",(SUMIF(S!$HC$15:$HL$15,'Ciclo Semaforico'!AM$30,S!$HC81:$HL81)+SUMIF(N!$HC$15:$HL$15,'Ciclo Semaforico'!AM$30,N!$HC81:$HL81)+SUMIF(E!$HC$15:$HL$15,'Ciclo Semaforico'!AM$30,E!$HC81:$HL81)+SUMIF(O!$HC$15:$HL$15,'Ciclo Semaforico'!AM$30,O!$HC81:$HL81)),(SUMIF(S!$HC$15:$HL$15,'Ciclo Semaforico'!AM$30,S!$HC81:$HL81)+SUMIF(N!$HC$15:$HL$15,'Ciclo Semaforico'!AM$30,N!$HC81:$HL81)+SUMIF(E!$HC$15:$HL$15,'Ciclo Semaforico'!AM$30,E!$HC81:$HL81)+SUMIF(O!$HC$15:$HL$15,'Ciclo Semaforico'!AM$30,O!$HC81:$HL81))*AM$31))</f>
        <v>0</v>
      </c>
      <c r="AN106" s="245">
        <f>IF(AN$32="",IF(AN$31="",(SUMIF(S!$HC$15:$HL$15,'Ciclo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Semaforico'!AN$30,O!$HC81:$HL81))*AN$31),(SUMIF(S!$HC$15:$HL$15,'Ciclo Semaforico'!AN$32,S!$HC81:$HL81)+SUMIF(N!$HC$15:$HL$15,'Ciclo Semaforico'!AN$32,N!$HC81:$HL81)+SUMIF(E!$HC$15:$HL$15,'Ciclo Semaforico'!AN$32,E!$HC81:$HL81)+SUMIF(O!$HC$15:$HL$15,'Ciclo Semaforico'!AN$32,O!$HC81:$HL81))-IF(AN$31="",(SUMIF(S!$HC$15:$HL$15,'Ciclo Semaforico'!AN$30,S!$HC81:$HL81)+SUMIF(N!$HC$15:$HL$15,'Ciclo Semaforico'!AN$30,N!$HC81:$HL81)+SUMIF(E!$HC$15:$HL$15,'Ciclo Semaforico'!AN$30,E!$HC81:$HL81)+SUMIF(O!$HC$15:$HL$15,'Ciclo Semaforico'!AN$30,O!$HC81:$HL81)),(SUMIF(S!$HC$15:$HL$15,'Ciclo Semaforico'!AN$30,S!$HC81:$HL81)+SUMIF(N!$HC$15:$HL$15,'Ciclo Semaforico'!AN$30,N!$HC81:$HL81)+SUMIF(E!$HC$15:$HL$15,'Ciclo Semaforico'!AN$30,E!$HC81:$HL81)+SUMIF(O!$HC$15:$HL$15,'Ciclo Semaforico'!AN$30,O!$HC81:$HL81))*AN$31))</f>
        <v>0</v>
      </c>
      <c r="AO106" s="245">
        <f>IF(AO$32="",IF(AO$31="",(SUMIF(S!$HC$15:$HL$15,'Ciclo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Semaforico'!AO$30,O!$HC81:$HL81))*AO$31),(SUMIF(S!$HC$15:$HL$15,'Ciclo Semaforico'!AO$32,S!$HC81:$HL81)+SUMIF(N!$HC$15:$HL$15,'Ciclo Semaforico'!AO$32,N!$HC81:$HL81)+SUMIF(E!$HC$15:$HL$15,'Ciclo Semaforico'!AO$32,E!$HC81:$HL81)+SUMIF(O!$HC$15:$HL$15,'Ciclo Semaforico'!AO$32,O!$HC81:$HL81))-IF(AO$31="",(SUMIF(S!$HC$15:$HL$15,'Ciclo Semaforico'!AO$30,S!$HC81:$HL81)+SUMIF(N!$HC$15:$HL$15,'Ciclo Semaforico'!AO$30,N!$HC81:$HL81)+SUMIF(E!$HC$15:$HL$15,'Ciclo Semaforico'!AO$30,E!$HC81:$HL81)+SUMIF(O!$HC$15:$HL$15,'Ciclo Semaforico'!AO$30,O!$HC81:$HL81)),(SUMIF(S!$HC$15:$HL$15,'Ciclo Semaforico'!AO$30,S!$HC81:$HL81)+SUMIF(N!$HC$15:$HL$15,'Ciclo Semaforico'!AO$30,N!$HC81:$HL81)+SUMIF(E!$HC$15:$HL$15,'Ciclo Semaforico'!AO$30,E!$HC81:$HL81)+SUMIF(O!$HC$15:$HL$15,'Ciclo Semaforico'!AO$30,O!$HC81:$HL81))*AO$31))</f>
        <v>0</v>
      </c>
      <c r="AP106" s="245">
        <f>IF(AP$32="",IF(AP$31="",(SUMIF(S!$HC$15:$HL$15,'Ciclo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Semaforico'!AP$30,O!$HC81:$HL81))*AP$31),(SUMIF(S!$HC$15:$HL$15,'Ciclo Semaforico'!AP$32,S!$HC81:$HL81)+SUMIF(N!$HC$15:$HL$15,'Ciclo Semaforico'!AP$32,N!$HC81:$HL81)+SUMIF(E!$HC$15:$HL$15,'Ciclo Semaforico'!AP$32,E!$HC81:$HL81)+SUMIF(O!$HC$15:$HL$15,'Ciclo Semaforico'!AP$32,O!$HC81:$HL81))-IF(AP$31="",(SUMIF(S!$HC$15:$HL$15,'Ciclo Semaforico'!AP$30,S!$HC81:$HL81)+SUMIF(N!$HC$15:$HL$15,'Ciclo Semaforico'!AP$30,N!$HC81:$HL81)+SUMIF(E!$HC$15:$HL$15,'Ciclo Semaforico'!AP$30,E!$HC81:$HL81)+SUMIF(O!$HC$15:$HL$15,'Ciclo Semaforico'!AP$30,O!$HC81:$HL81)),(SUMIF(S!$HC$15:$HL$15,'Ciclo Semaforico'!AP$30,S!$HC81:$HL81)+SUMIF(N!$HC$15:$HL$15,'Ciclo Semaforico'!AP$30,N!$HC81:$HL81)+SUMIF(E!$HC$15:$HL$15,'Ciclo Semaforico'!AP$30,E!$HC81:$HL81)+SUMIF(O!$HC$15:$HL$15,'Ciclo Semaforico'!AP$30,O!$HC81:$HL81))*AP$31))</f>
        <v>0</v>
      </c>
      <c r="AQ106" s="245">
        <f>IF(AQ$32="",IF(AQ$31="",(SUMIF(S!$HC$15:$HL$15,'Ciclo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Semaforico'!AQ$30,O!$HC81:$HL81))*AQ$31),(SUMIF(S!$HC$15:$HL$15,'Ciclo Semaforico'!AQ$32,S!$HC81:$HL81)+SUMIF(N!$HC$15:$HL$15,'Ciclo Semaforico'!AQ$32,N!$HC81:$HL81)+SUMIF(E!$HC$15:$HL$15,'Ciclo Semaforico'!AQ$32,E!$HC81:$HL81)+SUMIF(O!$HC$15:$HL$15,'Ciclo Semaforico'!AQ$32,O!$HC81:$HL81))-IF(AQ$31="",(SUMIF(S!$HC$15:$HL$15,'Ciclo Semaforico'!AQ$30,S!$HC81:$HL81)+SUMIF(N!$HC$15:$HL$15,'Ciclo Semaforico'!AQ$30,N!$HC81:$HL81)+SUMIF(E!$HC$15:$HL$15,'Ciclo Semaforico'!AQ$30,E!$HC81:$HL81)+SUMIF(O!$HC$15:$HL$15,'Ciclo Semaforico'!AQ$30,O!$HC81:$HL81)),(SUMIF(S!$HC$15:$HL$15,'Ciclo Semaforico'!AQ$30,S!$HC81:$HL81)+SUMIF(N!$HC$15:$HL$15,'Ciclo Semaforico'!AQ$30,N!$HC81:$HL81)+SUMIF(E!$HC$15:$HL$15,'Ciclo Semaforico'!AQ$30,E!$HC81:$HL81)+SUMIF(O!$HC$15:$HL$15,'Ciclo Semaforico'!AQ$30,O!$HC81:$HL81))*AQ$31))</f>
        <v>0</v>
      </c>
      <c r="AR106" s="245">
        <f>IF(AR$32="",IF(AR$31="",(SUMIF(S!$HC$15:$HL$15,'Ciclo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Semaforico'!AR$30,O!$HC81:$HL81))*AR$31),(SUMIF(S!$HC$15:$HL$15,'Ciclo Semaforico'!AR$32,S!$HC81:$HL81)+SUMIF(N!$HC$15:$HL$15,'Ciclo Semaforico'!AR$32,N!$HC81:$HL81)+SUMIF(E!$HC$15:$HL$15,'Ciclo Semaforico'!AR$32,E!$HC81:$HL81)+SUMIF(O!$HC$15:$HL$15,'Ciclo Semaforico'!AR$32,O!$HC81:$HL81))-IF(AR$31="",(SUMIF(S!$HC$15:$HL$15,'Ciclo Semaforico'!AR$30,S!$HC81:$HL81)+SUMIF(N!$HC$15:$HL$15,'Ciclo Semaforico'!AR$30,N!$HC81:$HL81)+SUMIF(E!$HC$15:$HL$15,'Ciclo Semaforico'!AR$30,E!$HC81:$HL81)+SUMIF(O!$HC$15:$HL$15,'Ciclo Semaforico'!AR$30,O!$HC81:$HL81)),(SUMIF(S!$HC$15:$HL$15,'Ciclo Semaforico'!AR$30,S!$HC81:$HL81)+SUMIF(N!$HC$15:$HL$15,'Ciclo Semaforico'!AR$30,N!$HC81:$HL81)+SUMIF(E!$HC$15:$HL$15,'Ciclo Semaforico'!AR$30,E!$HC81:$HL81)+SUMIF(O!$HC$15:$HL$15,'Ciclo Semaforico'!AR$30,O!$HC81:$HL81))*AR$31))</f>
        <v>0</v>
      </c>
      <c r="AS106" s="245">
        <f>IF(AS$32="",IF(AS$31="",(SUMIF(S!$HC$15:$HL$15,'Ciclo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Semaforico'!AS$30,O!$HC81:$HL81))*AS$31),(SUMIF(S!$HC$15:$HL$15,'Ciclo Semaforico'!AS$32,S!$HC81:$HL81)+SUMIF(N!$HC$15:$HL$15,'Ciclo Semaforico'!AS$32,N!$HC81:$HL81)+SUMIF(E!$HC$15:$HL$15,'Ciclo Semaforico'!AS$32,E!$HC81:$HL81)+SUMIF(O!$HC$15:$HL$15,'Ciclo Semaforico'!AS$32,O!$HC81:$HL81))-IF(AS$31="",(SUMIF(S!$HC$15:$HL$15,'Ciclo Semaforico'!AS$30,S!$HC81:$HL81)+SUMIF(N!$HC$15:$HL$15,'Ciclo Semaforico'!AS$30,N!$HC81:$HL81)+SUMIF(E!$HC$15:$HL$15,'Ciclo Semaforico'!AS$30,E!$HC81:$HL81)+SUMIF(O!$HC$15:$HL$15,'Ciclo Semaforico'!AS$30,O!$HC81:$HL81)),(SUMIF(S!$HC$15:$HL$15,'Ciclo Semaforico'!AS$30,S!$HC81:$HL81)+SUMIF(N!$HC$15:$HL$15,'Ciclo Semaforico'!AS$30,N!$HC81:$HL81)+SUMIF(E!$HC$15:$HL$15,'Ciclo Semaforico'!AS$30,E!$HC81:$HL81)+SUMIF(O!$HC$15:$HL$15,'Ciclo Semaforico'!AS$30,O!$HC81:$HL81))*AS$31))</f>
        <v>0</v>
      </c>
      <c r="AT106" s="245">
        <f>IF(AT$32="",IF(AT$31="",(SUMIF(S!$HC$15:$HL$15,'Ciclo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Semaforico'!AT$30,O!$HC81:$HL81))*AT$31),(SUMIF(S!$HC$15:$HL$15,'Ciclo Semaforico'!AT$32,S!$HC81:$HL81)+SUMIF(N!$HC$15:$HL$15,'Ciclo Semaforico'!AT$32,N!$HC81:$HL81)+SUMIF(E!$HC$15:$HL$15,'Ciclo Semaforico'!AT$32,E!$HC81:$HL81)+SUMIF(O!$HC$15:$HL$15,'Ciclo Semaforico'!AT$32,O!$HC81:$HL81))-IF(AT$31="",(SUMIF(S!$HC$15:$HL$15,'Ciclo Semaforico'!AT$30,S!$HC81:$HL81)+SUMIF(N!$HC$15:$HL$15,'Ciclo Semaforico'!AT$30,N!$HC81:$HL81)+SUMIF(E!$HC$15:$HL$15,'Ciclo Semaforico'!AT$30,E!$HC81:$HL81)+SUMIF(O!$HC$15:$HL$15,'Ciclo Semaforico'!AT$30,O!$HC81:$HL81)),(SUMIF(S!$HC$15:$HL$15,'Ciclo Semaforico'!AT$30,S!$HC81:$HL81)+SUMIF(N!$HC$15:$HL$15,'Ciclo Semaforico'!AT$30,N!$HC81:$HL81)+SUMIF(E!$HC$15:$HL$15,'Ciclo Semaforico'!AT$30,E!$HC81:$HL81)+SUMIF(O!$HC$15:$HL$15,'Ciclo Semaforico'!AT$30,O!$HC81:$HL81))*AT$31))</f>
        <v>0</v>
      </c>
      <c r="AU106" s="245">
        <f>IF(AU$32="",IF(AU$31="",(SUMIF(S!$HC$15:$HL$15,'Ciclo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Semaforico'!AU$30,O!$HC81:$HL81))*AU$31),(SUMIF(S!$HC$15:$HL$15,'Ciclo Semaforico'!AU$32,S!$HC81:$HL81)+SUMIF(N!$HC$15:$HL$15,'Ciclo Semaforico'!AU$32,N!$HC81:$HL81)+SUMIF(E!$HC$15:$HL$15,'Ciclo Semaforico'!AU$32,E!$HC81:$HL81)+SUMIF(O!$HC$15:$HL$15,'Ciclo Semaforico'!AU$32,O!$HC81:$HL81))-IF(AU$31="",(SUMIF(S!$HC$15:$HL$15,'Ciclo Semaforico'!AU$30,S!$HC81:$HL81)+SUMIF(N!$HC$15:$HL$15,'Ciclo Semaforico'!AU$30,N!$HC81:$HL81)+SUMIF(E!$HC$15:$HL$15,'Ciclo Semaforico'!AU$30,E!$HC81:$HL81)+SUMIF(O!$HC$15:$HL$15,'Ciclo Semaforico'!AU$30,O!$HC81:$HL81)),(SUMIF(S!$HC$15:$HL$15,'Ciclo Semaforico'!AU$30,S!$HC81:$HL81)+SUMIF(N!$HC$15:$HL$15,'Ciclo Semaforico'!AU$30,N!$HC81:$HL81)+SUMIF(E!$HC$15:$HL$15,'Ciclo Semaforico'!AU$30,E!$HC81:$HL81)+SUMIF(O!$HC$15:$HL$15,'Ciclo Semaforico'!AU$30,O!$HC81:$HL81))*AU$31))</f>
        <v>0</v>
      </c>
      <c r="AV106" s="245">
        <f>IF(AV$32="",IF(AV$31="",(SUMIF(S!$HC$15:$HL$15,'Ciclo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Semaforico'!AV$30,O!$HC81:$HL81))*AV$31),(SUMIF(S!$HC$15:$HL$15,'Ciclo Semaforico'!AV$32,S!$HC81:$HL81)+SUMIF(N!$HC$15:$HL$15,'Ciclo Semaforico'!AV$32,N!$HC81:$HL81)+SUMIF(E!$HC$15:$HL$15,'Ciclo Semaforico'!AV$32,E!$HC81:$HL81)+SUMIF(O!$HC$15:$HL$15,'Ciclo Semaforico'!AV$32,O!$HC81:$HL81))-IF(AV$31="",(SUMIF(S!$HC$15:$HL$15,'Ciclo Semaforico'!AV$30,S!$HC81:$HL81)+SUMIF(N!$HC$15:$HL$15,'Ciclo Semaforico'!AV$30,N!$HC81:$HL81)+SUMIF(E!$HC$15:$HL$15,'Ciclo Semaforico'!AV$30,E!$HC81:$HL81)+SUMIF(O!$HC$15:$HL$15,'Ciclo Semaforico'!AV$30,O!$HC81:$HL81)),(SUMIF(S!$HC$15:$HL$15,'Ciclo Semaforico'!AV$30,S!$HC81:$HL81)+SUMIF(N!$HC$15:$HL$15,'Ciclo Semaforico'!AV$30,N!$HC81:$HL81)+SUMIF(E!$HC$15:$HL$15,'Ciclo Semaforico'!AV$30,E!$HC81:$HL81)+SUMIF(O!$HC$15:$HL$15,'Ciclo Semaforico'!AV$30,O!$HC81:$HL81))*AV$31))</f>
        <v>0</v>
      </c>
      <c r="AW106" s="245">
        <f>IF(AW$32="",IF(AW$31="",(SUMIF(S!$HC$15:$HL$15,'Ciclo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Semaforico'!AW$30,O!$HC81:$HL81))*AW$31),(SUMIF(S!$HC$15:$HL$15,'Ciclo Semaforico'!AW$32,S!$HC81:$HL81)+SUMIF(N!$HC$15:$HL$15,'Ciclo Semaforico'!AW$32,N!$HC81:$HL81)+SUMIF(E!$HC$15:$HL$15,'Ciclo Semaforico'!AW$32,E!$HC81:$HL81)+SUMIF(O!$HC$15:$HL$15,'Ciclo Semaforico'!AW$32,O!$HC81:$HL81))-IF(AW$31="",(SUMIF(S!$HC$15:$HL$15,'Ciclo Semaforico'!AW$30,S!$HC81:$HL81)+SUMIF(N!$HC$15:$HL$15,'Ciclo Semaforico'!AW$30,N!$HC81:$HL81)+SUMIF(E!$HC$15:$HL$15,'Ciclo Semaforico'!AW$30,E!$HC81:$HL81)+SUMIF(O!$HC$15:$HL$15,'Ciclo Semaforico'!AW$30,O!$HC81:$HL81)),(SUMIF(S!$HC$15:$HL$15,'Ciclo Semaforico'!AW$30,S!$HC81:$HL81)+SUMIF(N!$HC$15:$HL$15,'Ciclo Semaforico'!AW$30,N!$HC81:$HL81)+SUMIF(E!$HC$15:$HL$15,'Ciclo Semaforico'!AW$30,E!$HC81:$HL81)+SUMIF(O!$HC$15:$HL$15,'Ciclo Semaforico'!AW$30,O!$HC81:$HL81))*AW$31))</f>
        <v>0</v>
      </c>
      <c r="AX106" s="246">
        <f>IF(AX$32="",IF(AX$31="",(SUMIF(S!$HC$15:$HL$15,'Ciclo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Semaforico'!AX$30,O!$HC81:$HL81))*AX$31),(SUMIF(S!$HC$15:$HL$15,'Ciclo Semaforico'!AX$32,S!$HC81:$HL81)+SUMIF(N!$HC$15:$HL$15,'Ciclo Semaforico'!AX$32,N!$HC81:$HL81)+SUMIF(E!$HC$15:$HL$15,'Ciclo Semaforico'!AX$32,E!$HC81:$HL81)+SUMIF(O!$HC$15:$HL$15,'Ciclo Semaforico'!AX$32,O!$HC81:$HL81))-IF(AX$31="",(SUMIF(S!$HC$15:$HL$15,'Ciclo Semaforico'!AX$30,S!$HC81:$HL81)+SUMIF(N!$HC$15:$HL$15,'Ciclo Semaforico'!AX$30,N!$HC81:$HL81)+SUMIF(E!$HC$15:$HL$15,'Ciclo Semaforico'!AX$30,E!$HC81:$HL81)+SUMIF(O!$HC$15:$HL$15,'Ciclo Semaforico'!AX$30,O!$HC81:$HL81)),(SUMIF(S!$HC$15:$HL$15,'Ciclo Semaforico'!AX$30,S!$HC81:$HL81)+SUMIF(N!$HC$15:$HL$15,'Ciclo Semaforico'!AX$30,N!$HC81:$HL81)+SUMIF(E!$HC$15:$HL$15,'Ciclo Semaforico'!AX$30,E!$HC81:$HL81)+SUMIF(O!$HC$15:$HL$15,'Ciclo Semaforico'!AX$30,O!$HC81:$HL81))*AX$31))</f>
        <v>0</v>
      </c>
      <c r="AY106" s="244" t="e">
        <f>IF(AY$32="",IF(AY$31="",(SUMIF(S!$HC$15:$HL$15,'Ciclo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Semaforico'!AY$30,O!$HC81:$HL81))*AY$31),(SUMIF(S!$HC$15:$HL$15,'Ciclo Semaforico'!AY$32,S!$HC81:$HL81)+SUMIF(N!$HC$15:$HL$15,'Ciclo Semaforico'!AY$32,N!$HC81:$HL81)+SUMIF(E!$HC$15:$HL$15,'Ciclo Semaforico'!AY$32,E!$HC81:$HL81)+SUMIF(O!$HC$15:$HL$15,'Ciclo Semaforico'!AY$32,O!$HC81:$HL81))-IF(AY$31="",(SUMIF(S!$HC$15:$HL$15,'Ciclo Semaforico'!AY$30,S!$HC81:$HL81)+SUMIF(N!$HC$15:$HL$15,'Ciclo Semaforico'!AY$30,N!$HC81:$HL81)+SUMIF(E!$HC$15:$HL$15,'Ciclo Semaforico'!AY$30,E!$HC81:$HL81)+SUMIF(O!$HC$15:$HL$15,'Ciclo Semaforico'!AY$30,O!$HC81:$HL81)),(SUMIF(S!$HC$15:$HL$15,'Ciclo Semaforico'!AY$30,S!$HC81:$HL81)+SUMIF(N!$HC$15:$HL$15,'Ciclo Semaforico'!AY$30,N!$HC81:$HL81)+SUMIF(E!$HC$15:$HL$15,'Ciclo Semaforico'!AY$30,E!$HC81:$HL81)+SUMIF(O!$HC$15:$HL$15,'Ciclo Semaforico'!AY$30,O!$HC81:$HL81))*AY$31))</f>
        <v>#REF!</v>
      </c>
      <c r="AZ106" s="245" t="e">
        <f>IF(AZ$32="",IF(AZ$31="",(SUMIF(S!$HC$15:$HL$15,'Ciclo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Semaforico'!AZ$30,O!$HC81:$HL81))*AZ$31),(SUMIF(S!$HC$15:$HL$15,'Ciclo Semaforico'!AZ$32,S!$HC81:$HL81)+SUMIF(N!$HC$15:$HL$15,'Ciclo Semaforico'!AZ$32,N!$HC81:$HL81)+SUMIF(E!$HC$15:$HL$15,'Ciclo Semaforico'!AZ$32,E!$HC81:$HL81)+SUMIF(O!$HC$15:$HL$15,'Ciclo Semaforico'!AZ$32,O!$HC81:$HL81))-IF(AZ$31="",(SUMIF(S!$HC$15:$HL$15,'Ciclo Semaforico'!AZ$30,S!$HC81:$HL81)+SUMIF(N!$HC$15:$HL$15,'Ciclo Semaforico'!AZ$30,N!$HC81:$HL81)+SUMIF(E!$HC$15:$HL$15,'Ciclo Semaforico'!AZ$30,E!$HC81:$HL81)+SUMIF(O!$HC$15:$HL$15,'Ciclo Semaforico'!AZ$30,O!$HC81:$HL81)),(SUMIF(S!$HC$15:$HL$15,'Ciclo Semaforico'!AZ$30,S!$HC81:$HL81)+SUMIF(N!$HC$15:$HL$15,'Ciclo Semaforico'!AZ$30,N!$HC81:$HL81)+SUMIF(E!$HC$15:$HL$15,'Ciclo Semaforico'!AZ$30,E!$HC81:$HL81)+SUMIF(O!$HC$15:$HL$15,'Ciclo Semaforico'!AZ$30,O!$HC81:$HL81))*AZ$31))</f>
        <v>#REF!</v>
      </c>
      <c r="BA106" s="245" t="e">
        <f>IF(BA$32="",IF(BA$31="",(SUMIF(S!$HC$15:$HL$15,'Ciclo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Semaforico'!BA$30,O!$HC81:$HL81))*BA$31),(SUMIF(S!$HC$15:$HL$15,'Ciclo Semaforico'!BA$32,S!$HC81:$HL81)+SUMIF(N!$HC$15:$HL$15,'Ciclo Semaforico'!BA$32,N!$HC81:$HL81)+SUMIF(E!$HC$15:$HL$15,'Ciclo Semaforico'!BA$32,E!$HC81:$HL81)+SUMIF(O!$HC$15:$HL$15,'Ciclo Semaforico'!BA$32,O!$HC81:$HL81))-IF(BA$31="",(SUMIF(S!$HC$15:$HL$15,'Ciclo Semaforico'!BA$30,S!$HC81:$HL81)+SUMIF(N!$HC$15:$HL$15,'Ciclo Semaforico'!BA$30,N!$HC81:$HL81)+SUMIF(E!$HC$15:$HL$15,'Ciclo Semaforico'!BA$30,E!$HC81:$HL81)+SUMIF(O!$HC$15:$HL$15,'Ciclo Semaforico'!BA$30,O!$HC81:$HL81)),(SUMIF(S!$HC$15:$HL$15,'Ciclo Semaforico'!BA$30,S!$HC81:$HL81)+SUMIF(N!$HC$15:$HL$15,'Ciclo Semaforico'!BA$30,N!$HC81:$HL81)+SUMIF(E!$HC$15:$HL$15,'Ciclo Semaforico'!BA$30,E!$HC81:$HL81)+SUMIF(O!$HC$15:$HL$15,'Ciclo Semaforico'!BA$30,O!$HC81:$HL81))*BA$31))</f>
        <v>#REF!</v>
      </c>
      <c r="BB106" s="245" t="e">
        <f>IF(BB$32="",IF(BB$31="",(SUMIF(S!$HC$15:$HL$15,'Ciclo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Semaforico'!BB$30,O!$HC81:$HL81))*BB$31),(SUMIF(S!$HC$15:$HL$15,'Ciclo Semaforico'!BB$32,S!$HC81:$HL81)+SUMIF(N!$HC$15:$HL$15,'Ciclo Semaforico'!BB$32,N!$HC81:$HL81)+SUMIF(E!$HC$15:$HL$15,'Ciclo Semaforico'!BB$32,E!$HC81:$HL81)+SUMIF(O!$HC$15:$HL$15,'Ciclo Semaforico'!BB$32,O!$HC81:$HL81))-IF(BB$31="",(SUMIF(S!$HC$15:$HL$15,'Ciclo Semaforico'!BB$30,S!$HC81:$HL81)+SUMIF(N!$HC$15:$HL$15,'Ciclo Semaforico'!BB$30,N!$HC81:$HL81)+SUMIF(E!$HC$15:$HL$15,'Ciclo Semaforico'!BB$30,E!$HC81:$HL81)+SUMIF(O!$HC$15:$HL$15,'Ciclo Semaforico'!BB$30,O!$HC81:$HL81)),(SUMIF(S!$HC$15:$HL$15,'Ciclo Semaforico'!BB$30,S!$HC81:$HL81)+SUMIF(N!$HC$15:$HL$15,'Ciclo Semaforico'!BB$30,N!$HC81:$HL81)+SUMIF(E!$HC$15:$HL$15,'Ciclo Semaforico'!BB$30,E!$HC81:$HL81)+SUMIF(O!$HC$15:$HL$15,'Ciclo Semaforico'!BB$30,O!$HC81:$HL81))*BB$31))</f>
        <v>#REF!</v>
      </c>
      <c r="BC106" s="245" t="e">
        <f>IF(BC$32="",IF(BC$31="",(SUMIF(S!$HC$15:$HL$15,'Ciclo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Semaforico'!BC$30,O!$HC81:$HL81))*BC$31),(SUMIF(S!$HC$15:$HL$15,'Ciclo Semaforico'!BC$32,S!$HC81:$HL81)+SUMIF(N!$HC$15:$HL$15,'Ciclo Semaforico'!BC$32,N!$HC81:$HL81)+SUMIF(E!$HC$15:$HL$15,'Ciclo Semaforico'!BC$32,E!$HC81:$HL81)+SUMIF(O!$HC$15:$HL$15,'Ciclo Semaforico'!BC$32,O!$HC81:$HL81))-IF(BC$31="",(SUMIF(S!$HC$15:$HL$15,'Ciclo Semaforico'!BC$30,S!$HC81:$HL81)+SUMIF(N!$HC$15:$HL$15,'Ciclo Semaforico'!BC$30,N!$HC81:$HL81)+SUMIF(E!$HC$15:$HL$15,'Ciclo Semaforico'!BC$30,E!$HC81:$HL81)+SUMIF(O!$HC$15:$HL$15,'Ciclo Semaforico'!BC$30,O!$HC81:$HL81)),(SUMIF(S!$HC$15:$HL$15,'Ciclo Semaforico'!BC$30,S!$HC81:$HL81)+SUMIF(N!$HC$15:$HL$15,'Ciclo Semaforico'!BC$30,N!$HC81:$HL81)+SUMIF(E!$HC$15:$HL$15,'Ciclo Semaforico'!BC$30,E!$HC81:$HL81)+SUMIF(O!$HC$15:$HL$15,'Ciclo Semaforico'!BC$30,O!$HC81:$HL81))*BC$31))</f>
        <v>#REF!</v>
      </c>
      <c r="BD106" s="245" t="e">
        <f>IF(BD$32="",IF(BD$31="",(SUMIF(S!$HC$15:$HL$15,'Ciclo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Semaforico'!BD$30,O!$HC81:$HL81))*BD$31),(SUMIF(S!$HC$15:$HL$15,'Ciclo Semaforico'!BD$32,S!$HC81:$HL81)+SUMIF(N!$HC$15:$HL$15,'Ciclo Semaforico'!BD$32,N!$HC81:$HL81)+SUMIF(E!$HC$15:$HL$15,'Ciclo Semaforico'!BD$32,E!$HC81:$HL81)+SUMIF(O!$HC$15:$HL$15,'Ciclo Semaforico'!BD$32,O!$HC81:$HL81))-IF(BD$31="",(SUMIF(S!$HC$15:$HL$15,'Ciclo Semaforico'!BD$30,S!$HC81:$HL81)+SUMIF(N!$HC$15:$HL$15,'Ciclo Semaforico'!BD$30,N!$HC81:$HL81)+SUMIF(E!$HC$15:$HL$15,'Ciclo Semaforico'!BD$30,E!$HC81:$HL81)+SUMIF(O!$HC$15:$HL$15,'Ciclo Semaforico'!BD$30,O!$HC81:$HL81)),(SUMIF(S!$HC$15:$HL$15,'Ciclo Semaforico'!BD$30,S!$HC81:$HL81)+SUMIF(N!$HC$15:$HL$15,'Ciclo Semaforico'!BD$30,N!$HC81:$HL81)+SUMIF(E!$HC$15:$HL$15,'Ciclo Semaforico'!BD$30,E!$HC81:$HL81)+SUMIF(O!$HC$15:$HL$15,'Ciclo Semaforico'!BD$30,O!$HC81:$HL81))*BD$31))</f>
        <v>#REF!</v>
      </c>
      <c r="BE106" s="245">
        <f>IF(BE$32="",IF(BE$31="",(SUMIF(S!$HC$15:$HL$15,'Ciclo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Semaforico'!BE$30,O!$HC81:$HL81))*BE$31),(SUMIF(S!$HC$15:$HL$15,'Ciclo Semaforico'!BE$32,S!$HC81:$HL81)+SUMIF(N!$HC$15:$HL$15,'Ciclo Semaforico'!BE$32,N!$HC81:$HL81)+SUMIF(E!$HC$15:$HL$15,'Ciclo Semaforico'!BE$32,E!$HC81:$HL81)+SUMIF(O!$HC$15:$HL$15,'Ciclo Semaforico'!BE$32,O!$HC81:$HL81))-IF(BE$31="",(SUMIF(S!$HC$15:$HL$15,'Ciclo Semaforico'!BE$30,S!$HC81:$HL81)+SUMIF(N!$HC$15:$HL$15,'Ciclo Semaforico'!BE$30,N!$HC81:$HL81)+SUMIF(E!$HC$15:$HL$15,'Ciclo Semaforico'!BE$30,E!$HC81:$HL81)+SUMIF(O!$HC$15:$HL$15,'Ciclo Semaforico'!BE$30,O!$HC81:$HL81)),(SUMIF(S!$HC$15:$HL$15,'Ciclo Semaforico'!BE$30,S!$HC81:$HL81)+SUMIF(N!$HC$15:$HL$15,'Ciclo Semaforico'!BE$30,N!$HC81:$HL81)+SUMIF(E!$HC$15:$HL$15,'Ciclo Semaforico'!BE$30,E!$HC81:$HL81)+SUMIF(O!$HC$15:$HL$15,'Ciclo Semaforico'!BE$30,O!$HC81:$HL81))*BE$31))</f>
        <v>0</v>
      </c>
      <c r="BF106" s="245">
        <f>IF(BF$32="",IF(BF$31="",(SUMIF(S!$HC$15:$HL$15,'Ciclo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Semaforico'!BF$30,O!$HC81:$HL81))*BF$31),(SUMIF(S!$HC$15:$HL$15,'Ciclo Semaforico'!BF$32,S!$HC81:$HL81)+SUMIF(N!$HC$15:$HL$15,'Ciclo Semaforico'!BF$32,N!$HC81:$HL81)+SUMIF(E!$HC$15:$HL$15,'Ciclo Semaforico'!BF$32,E!$HC81:$HL81)+SUMIF(O!$HC$15:$HL$15,'Ciclo Semaforico'!BF$32,O!$HC81:$HL81))-IF(BF$31="",(SUMIF(S!$HC$15:$HL$15,'Ciclo Semaforico'!BF$30,S!$HC81:$HL81)+SUMIF(N!$HC$15:$HL$15,'Ciclo Semaforico'!BF$30,N!$HC81:$HL81)+SUMIF(E!$HC$15:$HL$15,'Ciclo Semaforico'!BF$30,E!$HC81:$HL81)+SUMIF(O!$HC$15:$HL$15,'Ciclo Semaforico'!BF$30,O!$HC81:$HL81)),(SUMIF(S!$HC$15:$HL$15,'Ciclo Semaforico'!BF$30,S!$HC81:$HL81)+SUMIF(N!$HC$15:$HL$15,'Ciclo Semaforico'!BF$30,N!$HC81:$HL81)+SUMIF(E!$HC$15:$HL$15,'Ciclo Semaforico'!BF$30,E!$HC81:$HL81)+SUMIF(O!$HC$15:$HL$15,'Ciclo Semaforico'!BF$30,O!$HC81:$HL81))*BF$31))</f>
        <v>0</v>
      </c>
      <c r="BG106" s="245">
        <f>IF(BG$32="",IF(BG$31="",(SUMIF(S!$HC$15:$HL$15,'Ciclo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Semaforico'!BG$30,O!$HC81:$HL81))*BG$31),(SUMIF(S!$HC$15:$HL$15,'Ciclo Semaforico'!BG$32,S!$HC81:$HL81)+SUMIF(N!$HC$15:$HL$15,'Ciclo Semaforico'!BG$32,N!$HC81:$HL81)+SUMIF(E!$HC$15:$HL$15,'Ciclo Semaforico'!BG$32,E!$HC81:$HL81)+SUMIF(O!$HC$15:$HL$15,'Ciclo Semaforico'!BG$32,O!$HC81:$HL81))-IF(BG$31="",(SUMIF(S!$HC$15:$HL$15,'Ciclo Semaforico'!BG$30,S!$HC81:$HL81)+SUMIF(N!$HC$15:$HL$15,'Ciclo Semaforico'!BG$30,N!$HC81:$HL81)+SUMIF(E!$HC$15:$HL$15,'Ciclo Semaforico'!BG$30,E!$HC81:$HL81)+SUMIF(O!$HC$15:$HL$15,'Ciclo Semaforico'!BG$30,O!$HC81:$HL81)),(SUMIF(S!$HC$15:$HL$15,'Ciclo Semaforico'!BG$30,S!$HC81:$HL81)+SUMIF(N!$HC$15:$HL$15,'Ciclo Semaforico'!BG$30,N!$HC81:$HL81)+SUMIF(E!$HC$15:$HL$15,'Ciclo Semaforico'!BG$30,E!$HC81:$HL81)+SUMIF(O!$HC$15:$HL$15,'Ciclo Semaforico'!BG$30,O!$HC81:$HL81))*BG$31))</f>
        <v>0</v>
      </c>
      <c r="BH106" s="245">
        <f>IF(BH$32="",IF(BH$31="",(SUMIF(S!$HC$15:$HL$15,'Ciclo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Semaforico'!BH$30,O!$HC81:$HL81))*BH$31),(SUMIF(S!$HC$15:$HL$15,'Ciclo Semaforico'!BH$32,S!$HC81:$HL81)+SUMIF(N!$HC$15:$HL$15,'Ciclo Semaforico'!BH$32,N!$HC81:$HL81)+SUMIF(E!$HC$15:$HL$15,'Ciclo Semaforico'!BH$32,E!$HC81:$HL81)+SUMIF(O!$HC$15:$HL$15,'Ciclo Semaforico'!BH$32,O!$HC81:$HL81))-IF(BH$31="",(SUMIF(S!$HC$15:$HL$15,'Ciclo Semaforico'!BH$30,S!$HC81:$HL81)+SUMIF(N!$HC$15:$HL$15,'Ciclo Semaforico'!BH$30,N!$HC81:$HL81)+SUMIF(E!$HC$15:$HL$15,'Ciclo Semaforico'!BH$30,E!$HC81:$HL81)+SUMIF(O!$HC$15:$HL$15,'Ciclo Semaforico'!BH$30,O!$HC81:$HL81)),(SUMIF(S!$HC$15:$HL$15,'Ciclo Semaforico'!BH$30,S!$HC81:$HL81)+SUMIF(N!$HC$15:$HL$15,'Ciclo Semaforico'!BH$30,N!$HC81:$HL81)+SUMIF(E!$HC$15:$HL$15,'Ciclo Semaforico'!BH$30,E!$HC81:$HL81)+SUMIF(O!$HC$15:$HL$15,'Ciclo Semaforico'!BH$30,O!$HC81:$HL81))*BH$31))</f>
        <v>0</v>
      </c>
      <c r="BI106" s="245">
        <f>IF(BI$32="",IF(BI$31="",(SUMIF(S!$HC$15:$HL$15,'Ciclo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Semaforico'!BI$30,O!$HC81:$HL81))*BI$31),(SUMIF(S!$HC$15:$HL$15,'Ciclo Semaforico'!BI$32,S!$HC81:$HL81)+SUMIF(N!$HC$15:$HL$15,'Ciclo Semaforico'!BI$32,N!$HC81:$HL81)+SUMIF(E!$HC$15:$HL$15,'Ciclo Semaforico'!BI$32,E!$HC81:$HL81)+SUMIF(O!$HC$15:$HL$15,'Ciclo Semaforico'!BI$32,O!$HC81:$HL81))-IF(BI$31="",(SUMIF(S!$HC$15:$HL$15,'Ciclo Semaforico'!BI$30,S!$HC81:$HL81)+SUMIF(N!$HC$15:$HL$15,'Ciclo Semaforico'!BI$30,N!$HC81:$HL81)+SUMIF(E!$HC$15:$HL$15,'Ciclo Semaforico'!BI$30,E!$HC81:$HL81)+SUMIF(O!$HC$15:$HL$15,'Ciclo Semaforico'!BI$30,O!$HC81:$HL81)),(SUMIF(S!$HC$15:$HL$15,'Ciclo Semaforico'!BI$30,S!$HC81:$HL81)+SUMIF(N!$HC$15:$HL$15,'Ciclo Semaforico'!BI$30,N!$HC81:$HL81)+SUMIF(E!$HC$15:$HL$15,'Ciclo Semaforico'!BI$30,E!$HC81:$HL81)+SUMIF(O!$HC$15:$HL$15,'Ciclo Semaforico'!BI$30,O!$HC81:$HL81))*BI$31))</f>
        <v>0</v>
      </c>
      <c r="BJ106" s="246">
        <f>IF(BJ$32="",IF(BJ$31="",(SUMIF(S!$HC$15:$HL$15,'Ciclo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Semaforico'!BJ$30,O!$HC81:$HL81))*BJ$31),(SUMIF(S!$HC$15:$HL$15,'Ciclo Semaforico'!BJ$32,S!$HC81:$HL81)+SUMIF(N!$HC$15:$HL$15,'Ciclo Semaforico'!BJ$32,N!$HC81:$HL81)+SUMIF(E!$HC$15:$HL$15,'Ciclo Semaforico'!BJ$32,E!$HC81:$HL81)+SUMIF(O!$HC$15:$HL$15,'Ciclo Semaforico'!BJ$32,O!$HC81:$HL81))-IF(BJ$31="",(SUMIF(S!$HC$15:$HL$15,'Ciclo Semaforico'!BJ$30,S!$HC81:$HL81)+SUMIF(N!$HC$15:$HL$15,'Ciclo Semaforico'!BJ$30,N!$HC81:$HL81)+SUMIF(E!$HC$15:$HL$15,'Ciclo Semaforico'!BJ$30,E!$HC81:$HL81)+SUMIF(O!$HC$15:$HL$15,'Ciclo Semaforico'!BJ$30,O!$HC81:$HL81)),(SUMIF(S!$HC$15:$HL$15,'Ciclo Semaforico'!BJ$30,S!$HC81:$HL81)+SUMIF(N!$HC$15:$HL$15,'Ciclo Semaforico'!BJ$30,N!$HC81:$HL81)+SUMIF(E!$HC$15:$HL$15,'Ciclo Semaforico'!BJ$30,E!$HC81:$HL81)+SUMIF(O!$HC$15:$HL$15,'Ciclo Semaforico'!BJ$30,O!$HC81:$HL81))*BJ$31))</f>
        <v>0</v>
      </c>
      <c r="BK106" s="244">
        <f>IF(BK$32="",IF(BK$31="",(SUMIF(S!$HC$15:$HL$15,'Ciclo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Semaforico'!BK$30,O!$HC81:$HL81))*BK$31),(SUMIF(S!$HC$15:$HL$15,'Ciclo Semaforico'!BK$32,S!$HC81:$HL81)+SUMIF(N!$HC$15:$HL$15,'Ciclo Semaforico'!BK$32,N!$HC81:$HL81)+SUMIF(E!$HC$15:$HL$15,'Ciclo Semaforico'!BK$32,E!$HC81:$HL81)+SUMIF(O!$HC$15:$HL$15,'Ciclo Semaforico'!BK$32,O!$HC81:$HL81))-IF(BK$31="",(SUMIF(S!$HC$15:$HL$15,'Ciclo Semaforico'!BK$30,S!$HC81:$HL81)+SUMIF(N!$HC$15:$HL$15,'Ciclo Semaforico'!BK$30,N!$HC81:$HL81)+SUMIF(E!$HC$15:$HL$15,'Ciclo Semaforico'!BK$30,E!$HC81:$HL81)+SUMIF(O!$HC$15:$HL$15,'Ciclo Semaforico'!BK$30,O!$HC81:$HL81)),(SUMIF(S!$HC$15:$HL$15,'Ciclo Semaforico'!BK$30,S!$HC81:$HL81)+SUMIF(N!$HC$15:$HL$15,'Ciclo Semaforico'!BK$30,N!$HC81:$HL81)+SUMIF(E!$HC$15:$HL$15,'Ciclo Semaforico'!BK$30,E!$HC81:$HL81)+SUMIF(O!$HC$15:$HL$15,'Ciclo Semaforico'!BK$30,O!$HC81:$HL81))*BK$31))</f>
        <v>0</v>
      </c>
      <c r="BL106" s="245">
        <f>IF(BL$32="",IF(BL$31="",(SUMIF(S!$HC$15:$HL$15,'Ciclo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Semaforico'!BL$30,O!$HC81:$HL81))*BL$31),(SUMIF(S!$HC$15:$HL$15,'Ciclo Semaforico'!BL$32,S!$HC81:$HL81)+SUMIF(N!$HC$15:$HL$15,'Ciclo Semaforico'!BL$32,N!$HC81:$HL81)+SUMIF(E!$HC$15:$HL$15,'Ciclo Semaforico'!BL$32,E!$HC81:$HL81)+SUMIF(O!$HC$15:$HL$15,'Ciclo Semaforico'!BL$32,O!$HC81:$HL81))-IF(BL$31="",(SUMIF(S!$HC$15:$HL$15,'Ciclo Semaforico'!BL$30,S!$HC81:$HL81)+SUMIF(N!$HC$15:$HL$15,'Ciclo Semaforico'!BL$30,N!$HC81:$HL81)+SUMIF(E!$HC$15:$HL$15,'Ciclo Semaforico'!BL$30,E!$HC81:$HL81)+SUMIF(O!$HC$15:$HL$15,'Ciclo Semaforico'!BL$30,O!$HC81:$HL81)),(SUMIF(S!$HC$15:$HL$15,'Ciclo Semaforico'!BL$30,S!$HC81:$HL81)+SUMIF(N!$HC$15:$HL$15,'Ciclo Semaforico'!BL$30,N!$HC81:$HL81)+SUMIF(E!$HC$15:$HL$15,'Ciclo Semaforico'!BL$30,E!$HC81:$HL81)+SUMIF(O!$HC$15:$HL$15,'Ciclo Semaforico'!BL$30,O!$HC81:$HL81))*BL$31))</f>
        <v>0</v>
      </c>
      <c r="BM106" s="245">
        <f>IF(BM$32="",IF(BM$31="",(SUMIF(S!$HC$15:$HL$15,'Ciclo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Semaforico'!BM$30,O!$HC81:$HL81))*BM$31),(SUMIF(S!$HC$15:$HL$15,'Ciclo Semaforico'!BM$32,S!$HC81:$HL81)+SUMIF(N!$HC$15:$HL$15,'Ciclo Semaforico'!BM$32,N!$HC81:$HL81)+SUMIF(E!$HC$15:$HL$15,'Ciclo Semaforico'!BM$32,E!$HC81:$HL81)+SUMIF(O!$HC$15:$HL$15,'Ciclo Semaforico'!BM$32,O!$HC81:$HL81))-IF(BM$31="",(SUMIF(S!$HC$15:$HL$15,'Ciclo Semaforico'!BM$30,S!$HC81:$HL81)+SUMIF(N!$HC$15:$HL$15,'Ciclo Semaforico'!BM$30,N!$HC81:$HL81)+SUMIF(E!$HC$15:$HL$15,'Ciclo Semaforico'!BM$30,E!$HC81:$HL81)+SUMIF(O!$HC$15:$HL$15,'Ciclo Semaforico'!BM$30,O!$HC81:$HL81)),(SUMIF(S!$HC$15:$HL$15,'Ciclo Semaforico'!BM$30,S!$HC81:$HL81)+SUMIF(N!$HC$15:$HL$15,'Ciclo Semaforico'!BM$30,N!$HC81:$HL81)+SUMIF(E!$HC$15:$HL$15,'Ciclo Semaforico'!BM$30,E!$HC81:$HL81)+SUMIF(O!$HC$15:$HL$15,'Ciclo Semaforico'!BM$30,O!$HC81:$HL81))*BM$31))</f>
        <v>0</v>
      </c>
      <c r="BN106" s="245">
        <f>IF(BN$32="",IF(BN$31="",(SUMIF(S!$HC$15:$HL$15,'Ciclo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Semaforico'!BN$30,O!$HC81:$HL81))*BN$31),(SUMIF(S!$HC$15:$HL$15,'Ciclo Semaforico'!BN$32,S!$HC81:$HL81)+SUMIF(N!$HC$15:$HL$15,'Ciclo Semaforico'!BN$32,N!$HC81:$HL81)+SUMIF(E!$HC$15:$HL$15,'Ciclo Semaforico'!BN$32,E!$HC81:$HL81)+SUMIF(O!$HC$15:$HL$15,'Ciclo Semaforico'!BN$32,O!$HC81:$HL81))-IF(BN$31="",(SUMIF(S!$HC$15:$HL$15,'Ciclo Semaforico'!BN$30,S!$HC81:$HL81)+SUMIF(N!$HC$15:$HL$15,'Ciclo Semaforico'!BN$30,N!$HC81:$HL81)+SUMIF(E!$HC$15:$HL$15,'Ciclo Semaforico'!BN$30,E!$HC81:$HL81)+SUMIF(O!$HC$15:$HL$15,'Ciclo Semaforico'!BN$30,O!$HC81:$HL81)),(SUMIF(S!$HC$15:$HL$15,'Ciclo Semaforico'!BN$30,S!$HC81:$HL81)+SUMIF(N!$HC$15:$HL$15,'Ciclo Semaforico'!BN$30,N!$HC81:$HL81)+SUMIF(E!$HC$15:$HL$15,'Ciclo Semaforico'!BN$30,E!$HC81:$HL81)+SUMIF(O!$HC$15:$HL$15,'Ciclo Semaforico'!BN$30,O!$HC81:$HL81))*BN$31))</f>
        <v>0</v>
      </c>
      <c r="BO106" s="245">
        <f>IF(BO$32="",IF(BO$31="",(SUMIF(S!$HC$15:$HL$15,'Ciclo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Semaforico'!BO$30,O!$HC81:$HL81))*BO$31),(SUMIF(S!$HC$15:$HL$15,'Ciclo Semaforico'!BO$32,S!$HC81:$HL81)+SUMIF(N!$HC$15:$HL$15,'Ciclo Semaforico'!BO$32,N!$HC81:$HL81)+SUMIF(E!$HC$15:$HL$15,'Ciclo Semaforico'!BO$32,E!$HC81:$HL81)+SUMIF(O!$HC$15:$HL$15,'Ciclo Semaforico'!BO$32,O!$HC81:$HL81))-IF(BO$31="",(SUMIF(S!$HC$15:$HL$15,'Ciclo Semaforico'!BO$30,S!$HC81:$HL81)+SUMIF(N!$HC$15:$HL$15,'Ciclo Semaforico'!BO$30,N!$HC81:$HL81)+SUMIF(E!$HC$15:$HL$15,'Ciclo Semaforico'!BO$30,E!$HC81:$HL81)+SUMIF(O!$HC$15:$HL$15,'Ciclo Semaforico'!BO$30,O!$HC81:$HL81)),(SUMIF(S!$HC$15:$HL$15,'Ciclo Semaforico'!BO$30,S!$HC81:$HL81)+SUMIF(N!$HC$15:$HL$15,'Ciclo Semaforico'!BO$30,N!$HC81:$HL81)+SUMIF(E!$HC$15:$HL$15,'Ciclo Semaforico'!BO$30,E!$HC81:$HL81)+SUMIF(O!$HC$15:$HL$15,'Ciclo Semaforico'!BO$30,O!$HC81:$HL81))*BO$31))</f>
        <v>0</v>
      </c>
      <c r="BP106" s="245">
        <f>IF(BP$32="",IF(BP$31="",(SUMIF(S!$HC$15:$HL$15,'Ciclo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Semaforico'!BP$30,O!$HC81:$HL81))*BP$31),(SUMIF(S!$HC$15:$HL$15,'Ciclo Semaforico'!BP$32,S!$HC81:$HL81)+SUMIF(N!$HC$15:$HL$15,'Ciclo Semaforico'!BP$32,N!$HC81:$HL81)+SUMIF(E!$HC$15:$HL$15,'Ciclo Semaforico'!BP$32,E!$HC81:$HL81)+SUMIF(O!$HC$15:$HL$15,'Ciclo Semaforico'!BP$32,O!$HC81:$HL81))-IF(BP$31="",(SUMIF(S!$HC$15:$HL$15,'Ciclo Semaforico'!BP$30,S!$HC81:$HL81)+SUMIF(N!$HC$15:$HL$15,'Ciclo Semaforico'!BP$30,N!$HC81:$HL81)+SUMIF(E!$HC$15:$HL$15,'Ciclo Semaforico'!BP$30,E!$HC81:$HL81)+SUMIF(O!$HC$15:$HL$15,'Ciclo Semaforico'!BP$30,O!$HC81:$HL81)),(SUMIF(S!$HC$15:$HL$15,'Ciclo Semaforico'!BP$30,S!$HC81:$HL81)+SUMIF(N!$HC$15:$HL$15,'Ciclo Semaforico'!BP$30,N!$HC81:$HL81)+SUMIF(E!$HC$15:$HL$15,'Ciclo Semaforico'!BP$30,E!$HC81:$HL81)+SUMIF(O!$HC$15:$HL$15,'Ciclo Semaforico'!BP$30,O!$HC81:$HL81))*BP$31))</f>
        <v>0</v>
      </c>
      <c r="BQ106" s="245">
        <f>IF(BQ$32="",IF(BQ$31="",(SUMIF(S!$HC$15:$HL$15,'Ciclo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Semaforico'!BQ$30,O!$HC81:$HL81))*BQ$31),(SUMIF(S!$HC$15:$HL$15,'Ciclo Semaforico'!BQ$32,S!$HC81:$HL81)+SUMIF(N!$HC$15:$HL$15,'Ciclo Semaforico'!BQ$32,N!$HC81:$HL81)+SUMIF(E!$HC$15:$HL$15,'Ciclo Semaforico'!BQ$32,E!$HC81:$HL81)+SUMIF(O!$HC$15:$HL$15,'Ciclo Semaforico'!BQ$32,O!$HC81:$HL81))-IF(BQ$31="",(SUMIF(S!$HC$15:$HL$15,'Ciclo Semaforico'!BQ$30,S!$HC81:$HL81)+SUMIF(N!$HC$15:$HL$15,'Ciclo Semaforico'!BQ$30,N!$HC81:$HL81)+SUMIF(E!$HC$15:$HL$15,'Ciclo Semaforico'!BQ$30,E!$HC81:$HL81)+SUMIF(O!$HC$15:$HL$15,'Ciclo Semaforico'!BQ$30,O!$HC81:$HL81)),(SUMIF(S!$HC$15:$HL$15,'Ciclo Semaforico'!BQ$30,S!$HC81:$HL81)+SUMIF(N!$HC$15:$HL$15,'Ciclo Semaforico'!BQ$30,N!$HC81:$HL81)+SUMIF(E!$HC$15:$HL$15,'Ciclo Semaforico'!BQ$30,E!$HC81:$HL81)+SUMIF(O!$HC$15:$HL$15,'Ciclo Semaforico'!BQ$30,O!$HC81:$HL81))*BQ$31))</f>
        <v>0</v>
      </c>
      <c r="BR106" s="245">
        <f>IF(BR$32="",IF(BR$31="",(SUMIF(S!$HC$15:$HL$15,'Ciclo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Semaforico'!BR$30,O!$HC81:$HL81))*BR$31),(SUMIF(S!$HC$15:$HL$15,'Ciclo Semaforico'!BR$32,S!$HC81:$HL81)+SUMIF(N!$HC$15:$HL$15,'Ciclo Semaforico'!BR$32,N!$HC81:$HL81)+SUMIF(E!$HC$15:$HL$15,'Ciclo Semaforico'!BR$32,E!$HC81:$HL81)+SUMIF(O!$HC$15:$HL$15,'Ciclo Semaforico'!BR$32,O!$HC81:$HL81))-IF(BR$31="",(SUMIF(S!$HC$15:$HL$15,'Ciclo Semaforico'!BR$30,S!$HC81:$HL81)+SUMIF(N!$HC$15:$HL$15,'Ciclo Semaforico'!BR$30,N!$HC81:$HL81)+SUMIF(E!$HC$15:$HL$15,'Ciclo Semaforico'!BR$30,E!$HC81:$HL81)+SUMIF(O!$HC$15:$HL$15,'Ciclo Semaforico'!BR$30,O!$HC81:$HL81)),(SUMIF(S!$HC$15:$HL$15,'Ciclo Semaforico'!BR$30,S!$HC81:$HL81)+SUMIF(N!$HC$15:$HL$15,'Ciclo Semaforico'!BR$30,N!$HC81:$HL81)+SUMIF(E!$HC$15:$HL$15,'Ciclo Semaforico'!BR$30,E!$HC81:$HL81)+SUMIF(O!$HC$15:$HL$15,'Ciclo Semaforico'!BR$30,O!$HC81:$HL81))*BR$31))</f>
        <v>0</v>
      </c>
      <c r="BS106" s="245">
        <f>IF(BS$32="",IF(BS$31="",(SUMIF(S!$HC$15:$HL$15,'Ciclo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Semaforico'!BS$30,O!$HC81:$HL81))*BS$31),(SUMIF(S!$HC$15:$HL$15,'Ciclo Semaforico'!BS$32,S!$HC81:$HL81)+SUMIF(N!$HC$15:$HL$15,'Ciclo Semaforico'!BS$32,N!$HC81:$HL81)+SUMIF(E!$HC$15:$HL$15,'Ciclo Semaforico'!BS$32,E!$HC81:$HL81)+SUMIF(O!$HC$15:$HL$15,'Ciclo Semaforico'!BS$32,O!$HC81:$HL81))-IF(BS$31="",(SUMIF(S!$HC$15:$HL$15,'Ciclo Semaforico'!BS$30,S!$HC81:$HL81)+SUMIF(N!$HC$15:$HL$15,'Ciclo Semaforico'!BS$30,N!$HC81:$HL81)+SUMIF(E!$HC$15:$HL$15,'Ciclo Semaforico'!BS$30,E!$HC81:$HL81)+SUMIF(O!$HC$15:$HL$15,'Ciclo Semaforico'!BS$30,O!$HC81:$HL81)),(SUMIF(S!$HC$15:$HL$15,'Ciclo Semaforico'!BS$30,S!$HC81:$HL81)+SUMIF(N!$HC$15:$HL$15,'Ciclo Semaforico'!BS$30,N!$HC81:$HL81)+SUMIF(E!$HC$15:$HL$15,'Ciclo Semaforico'!BS$30,E!$HC81:$HL81)+SUMIF(O!$HC$15:$HL$15,'Ciclo Semaforico'!BS$30,O!$HC81:$HL81))*BS$31))</f>
        <v>0</v>
      </c>
      <c r="BT106" s="245">
        <f>IF(BT$32="",IF(BT$31="",(SUMIF(S!$HC$15:$HL$15,'Ciclo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Semaforico'!BT$30,O!$HC81:$HL81))*BT$31),(SUMIF(S!$HC$15:$HL$15,'Ciclo Semaforico'!BT$32,S!$HC81:$HL81)+SUMIF(N!$HC$15:$HL$15,'Ciclo Semaforico'!BT$32,N!$HC81:$HL81)+SUMIF(E!$HC$15:$HL$15,'Ciclo Semaforico'!BT$32,E!$HC81:$HL81)+SUMIF(O!$HC$15:$HL$15,'Ciclo Semaforico'!BT$32,O!$HC81:$HL81))-IF(BT$31="",(SUMIF(S!$HC$15:$HL$15,'Ciclo Semaforico'!BT$30,S!$HC81:$HL81)+SUMIF(N!$HC$15:$HL$15,'Ciclo Semaforico'!BT$30,N!$HC81:$HL81)+SUMIF(E!$HC$15:$HL$15,'Ciclo Semaforico'!BT$30,E!$HC81:$HL81)+SUMIF(O!$HC$15:$HL$15,'Ciclo Semaforico'!BT$30,O!$HC81:$HL81)),(SUMIF(S!$HC$15:$HL$15,'Ciclo Semaforico'!BT$30,S!$HC81:$HL81)+SUMIF(N!$HC$15:$HL$15,'Ciclo Semaforico'!BT$30,N!$HC81:$HL81)+SUMIF(E!$HC$15:$HL$15,'Ciclo Semaforico'!BT$30,E!$HC81:$HL81)+SUMIF(O!$HC$15:$HL$15,'Ciclo Semaforico'!BT$30,O!$HC81:$HL81))*BT$31))</f>
        <v>0</v>
      </c>
      <c r="BU106" s="245">
        <f>IF(BU$32="",IF(BU$31="",(SUMIF(S!$HC$15:$HL$15,'Ciclo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Semaforico'!BU$30,O!$HC81:$HL81))*BU$31),(SUMIF(S!$HC$15:$HL$15,'Ciclo Semaforico'!BU$32,S!$HC81:$HL81)+SUMIF(N!$HC$15:$HL$15,'Ciclo Semaforico'!BU$32,N!$HC81:$HL81)+SUMIF(E!$HC$15:$HL$15,'Ciclo Semaforico'!BU$32,E!$HC81:$HL81)+SUMIF(O!$HC$15:$HL$15,'Ciclo Semaforico'!BU$32,O!$HC81:$HL81))-IF(BU$31="",(SUMIF(S!$HC$15:$HL$15,'Ciclo Semaforico'!BU$30,S!$HC81:$HL81)+SUMIF(N!$HC$15:$HL$15,'Ciclo Semaforico'!BU$30,N!$HC81:$HL81)+SUMIF(E!$HC$15:$HL$15,'Ciclo Semaforico'!BU$30,E!$HC81:$HL81)+SUMIF(O!$HC$15:$HL$15,'Ciclo Semaforico'!BU$30,O!$HC81:$HL81)),(SUMIF(S!$HC$15:$HL$15,'Ciclo Semaforico'!BU$30,S!$HC81:$HL81)+SUMIF(N!$HC$15:$HL$15,'Ciclo Semaforico'!BU$30,N!$HC81:$HL81)+SUMIF(E!$HC$15:$HL$15,'Ciclo Semaforico'!BU$30,E!$HC81:$HL81)+SUMIF(O!$HC$15:$HL$15,'Ciclo Semaforico'!BU$30,O!$HC81:$HL81))*BU$31))</f>
        <v>0</v>
      </c>
      <c r="BV106" s="246">
        <f>IF(BV$32="",IF(BV$31="",(SUMIF(S!$HC$15:$HL$15,'Ciclo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Semaforico'!BV$30,O!$HC81:$HL81))*BV$31),(SUMIF(S!$HC$15:$HL$15,'Ciclo Semaforico'!BV$32,S!$HC81:$HL81)+SUMIF(N!$HC$15:$HL$15,'Ciclo Semaforico'!BV$32,N!$HC81:$HL81)+SUMIF(E!$HC$15:$HL$15,'Ciclo Semaforico'!BV$32,E!$HC81:$HL81)+SUMIF(O!$HC$15:$HL$15,'Ciclo Semaforico'!BV$32,O!$HC81:$HL81))-IF(BV$31="",(SUMIF(S!$HC$15:$HL$15,'Ciclo Semaforico'!BV$30,S!$HC81:$HL81)+SUMIF(N!$HC$15:$HL$15,'Ciclo Semaforico'!BV$30,N!$HC81:$HL81)+SUMIF(E!$HC$15:$HL$15,'Ciclo Semaforico'!BV$30,E!$HC81:$HL81)+SUMIF(O!$HC$15:$HL$15,'Ciclo Semaforico'!BV$30,O!$HC81:$HL81)),(SUMIF(S!$HC$15:$HL$15,'Ciclo Semaforico'!BV$30,S!$HC81:$HL81)+SUMIF(N!$HC$15:$HL$15,'Ciclo Semaforico'!BV$30,N!$HC81:$HL81)+SUMIF(E!$HC$15:$HL$15,'Ciclo Semaforico'!BV$30,E!$HC81:$HL81)+SUMIF(O!$HC$15:$HL$15,'Ciclo Semaforico'!BV$30,O!$HC81:$HL81))*BV$31))</f>
        <v>0</v>
      </c>
      <c r="BW106" s="244">
        <f>IF(BW$32="",IF(BW$31="",(SUMIF(S!$HC$15:$HL$15,'Ciclo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Semaforico'!BW$30,O!$HC81:$HL81))*BW$31),(SUMIF(S!$HC$15:$HL$15,'Ciclo Semaforico'!BW$32,S!$HC81:$HL81)+SUMIF(N!$HC$15:$HL$15,'Ciclo Semaforico'!BW$32,N!$HC81:$HL81)+SUMIF(E!$HC$15:$HL$15,'Ciclo Semaforico'!BW$32,E!$HC81:$HL81)+SUMIF(O!$HC$15:$HL$15,'Ciclo Semaforico'!BW$32,O!$HC81:$HL81))-IF(BW$31="",(SUMIF(S!$HC$15:$HL$15,'Ciclo Semaforico'!BW$30,S!$HC81:$HL81)+SUMIF(N!$HC$15:$HL$15,'Ciclo Semaforico'!BW$30,N!$HC81:$HL81)+SUMIF(E!$HC$15:$HL$15,'Ciclo Semaforico'!BW$30,E!$HC81:$HL81)+SUMIF(O!$HC$15:$HL$15,'Ciclo Semaforico'!BW$30,O!$HC81:$HL81)),(SUMIF(S!$HC$15:$HL$15,'Ciclo Semaforico'!BW$30,S!$HC81:$HL81)+SUMIF(N!$HC$15:$HL$15,'Ciclo Semaforico'!BW$30,N!$HC81:$HL81)+SUMIF(E!$HC$15:$HL$15,'Ciclo Semaforico'!BW$30,E!$HC81:$HL81)+SUMIF(O!$HC$15:$HL$15,'Ciclo Semaforico'!BW$30,O!$HC81:$HL81))*BW$31))</f>
        <v>0</v>
      </c>
      <c r="BX106" s="245">
        <f>IF(BX$32="",IF(BX$31="",(SUMIF(S!$HC$15:$HL$15,'Ciclo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Semaforico'!BX$30,O!$HC81:$HL81))*BX$31),(SUMIF(S!$HC$15:$HL$15,'Ciclo Semaforico'!BX$32,S!$HC81:$HL81)+SUMIF(N!$HC$15:$HL$15,'Ciclo Semaforico'!BX$32,N!$HC81:$HL81)+SUMIF(E!$HC$15:$HL$15,'Ciclo Semaforico'!BX$32,E!$HC81:$HL81)+SUMIF(O!$HC$15:$HL$15,'Ciclo Semaforico'!BX$32,O!$HC81:$HL81))-IF(BX$31="",(SUMIF(S!$HC$15:$HL$15,'Ciclo Semaforico'!BX$30,S!$HC81:$HL81)+SUMIF(N!$HC$15:$HL$15,'Ciclo Semaforico'!BX$30,N!$HC81:$HL81)+SUMIF(E!$HC$15:$HL$15,'Ciclo Semaforico'!BX$30,E!$HC81:$HL81)+SUMIF(O!$HC$15:$HL$15,'Ciclo Semaforico'!BX$30,O!$HC81:$HL81)),(SUMIF(S!$HC$15:$HL$15,'Ciclo Semaforico'!BX$30,S!$HC81:$HL81)+SUMIF(N!$HC$15:$HL$15,'Ciclo Semaforico'!BX$30,N!$HC81:$HL81)+SUMIF(E!$HC$15:$HL$15,'Ciclo Semaforico'!BX$30,E!$HC81:$HL81)+SUMIF(O!$HC$15:$HL$15,'Ciclo Semaforico'!BX$30,O!$HC81:$HL81))*BX$31))</f>
        <v>0</v>
      </c>
      <c r="BY106" s="245">
        <f>IF(BY$32="",IF(BY$31="",(SUMIF(S!$HC$15:$HL$15,'Ciclo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Semaforico'!BY$30,O!$HC81:$HL81))*BY$31),(SUMIF(S!$HC$15:$HL$15,'Ciclo Semaforico'!BY$32,S!$HC81:$HL81)+SUMIF(N!$HC$15:$HL$15,'Ciclo Semaforico'!BY$32,N!$HC81:$HL81)+SUMIF(E!$HC$15:$HL$15,'Ciclo Semaforico'!BY$32,E!$HC81:$HL81)+SUMIF(O!$HC$15:$HL$15,'Ciclo Semaforico'!BY$32,O!$HC81:$HL81))-IF(BY$31="",(SUMIF(S!$HC$15:$HL$15,'Ciclo Semaforico'!BY$30,S!$HC81:$HL81)+SUMIF(N!$HC$15:$HL$15,'Ciclo Semaforico'!BY$30,N!$HC81:$HL81)+SUMIF(E!$HC$15:$HL$15,'Ciclo Semaforico'!BY$30,E!$HC81:$HL81)+SUMIF(O!$HC$15:$HL$15,'Ciclo Semaforico'!BY$30,O!$HC81:$HL81)),(SUMIF(S!$HC$15:$HL$15,'Ciclo Semaforico'!BY$30,S!$HC81:$HL81)+SUMIF(N!$HC$15:$HL$15,'Ciclo Semaforico'!BY$30,N!$HC81:$HL81)+SUMIF(E!$HC$15:$HL$15,'Ciclo Semaforico'!BY$30,E!$HC81:$HL81)+SUMIF(O!$HC$15:$HL$15,'Ciclo Semaforico'!BY$30,O!$HC81:$HL81))*BY$31))</f>
        <v>0</v>
      </c>
      <c r="BZ106" s="245">
        <f>IF(BZ$32="",IF(BZ$31="",(SUMIF(S!$HC$15:$HL$15,'Ciclo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Semaforico'!BZ$30,O!$HC81:$HL81))*BZ$31),(SUMIF(S!$HC$15:$HL$15,'Ciclo Semaforico'!BZ$32,S!$HC81:$HL81)+SUMIF(N!$HC$15:$HL$15,'Ciclo Semaforico'!BZ$32,N!$HC81:$HL81)+SUMIF(E!$HC$15:$HL$15,'Ciclo Semaforico'!BZ$32,E!$HC81:$HL81)+SUMIF(O!$HC$15:$HL$15,'Ciclo Semaforico'!BZ$32,O!$HC81:$HL81))-IF(BZ$31="",(SUMIF(S!$HC$15:$HL$15,'Ciclo Semaforico'!BZ$30,S!$HC81:$HL81)+SUMIF(N!$HC$15:$HL$15,'Ciclo Semaforico'!BZ$30,N!$HC81:$HL81)+SUMIF(E!$HC$15:$HL$15,'Ciclo Semaforico'!BZ$30,E!$HC81:$HL81)+SUMIF(O!$HC$15:$HL$15,'Ciclo Semaforico'!BZ$30,O!$HC81:$HL81)),(SUMIF(S!$HC$15:$HL$15,'Ciclo Semaforico'!BZ$30,S!$HC81:$HL81)+SUMIF(N!$HC$15:$HL$15,'Ciclo Semaforico'!BZ$30,N!$HC81:$HL81)+SUMIF(E!$HC$15:$HL$15,'Ciclo Semaforico'!BZ$30,E!$HC81:$HL81)+SUMIF(O!$HC$15:$HL$15,'Ciclo Semaforico'!BZ$30,O!$HC81:$HL81))*BZ$31))</f>
        <v>0</v>
      </c>
      <c r="CA106" s="245">
        <f>IF(CA$32="",IF(CA$31="",(SUMIF(S!$HC$15:$HL$15,'Ciclo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Semaforico'!CA$30,O!$HC81:$HL81))*CA$31),(SUMIF(S!$HC$15:$HL$15,'Ciclo Semaforico'!CA$32,S!$HC81:$HL81)+SUMIF(N!$HC$15:$HL$15,'Ciclo Semaforico'!CA$32,N!$HC81:$HL81)+SUMIF(E!$HC$15:$HL$15,'Ciclo Semaforico'!CA$32,E!$HC81:$HL81)+SUMIF(O!$HC$15:$HL$15,'Ciclo Semaforico'!CA$32,O!$HC81:$HL81))-IF(CA$31="",(SUMIF(S!$HC$15:$HL$15,'Ciclo Semaforico'!CA$30,S!$HC81:$HL81)+SUMIF(N!$HC$15:$HL$15,'Ciclo Semaforico'!CA$30,N!$HC81:$HL81)+SUMIF(E!$HC$15:$HL$15,'Ciclo Semaforico'!CA$30,E!$HC81:$HL81)+SUMIF(O!$HC$15:$HL$15,'Ciclo Semaforico'!CA$30,O!$HC81:$HL81)),(SUMIF(S!$HC$15:$HL$15,'Ciclo Semaforico'!CA$30,S!$HC81:$HL81)+SUMIF(N!$HC$15:$HL$15,'Ciclo Semaforico'!CA$30,N!$HC81:$HL81)+SUMIF(E!$HC$15:$HL$15,'Ciclo Semaforico'!CA$30,E!$HC81:$HL81)+SUMIF(O!$HC$15:$HL$15,'Ciclo Semaforico'!CA$30,O!$HC81:$HL81))*CA$31))</f>
        <v>0</v>
      </c>
      <c r="CB106" s="245">
        <f>IF(CB$32="",IF(CB$31="",(SUMIF(S!$HC$15:$HL$15,'Ciclo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Semaforico'!CB$30,O!$HC81:$HL81))*CB$31),(SUMIF(S!$HC$15:$HL$15,'Ciclo Semaforico'!CB$32,S!$HC81:$HL81)+SUMIF(N!$HC$15:$HL$15,'Ciclo Semaforico'!CB$32,N!$HC81:$HL81)+SUMIF(E!$HC$15:$HL$15,'Ciclo Semaforico'!CB$32,E!$HC81:$HL81)+SUMIF(O!$HC$15:$HL$15,'Ciclo Semaforico'!CB$32,O!$HC81:$HL81))-IF(CB$31="",(SUMIF(S!$HC$15:$HL$15,'Ciclo Semaforico'!CB$30,S!$HC81:$HL81)+SUMIF(N!$HC$15:$HL$15,'Ciclo Semaforico'!CB$30,N!$HC81:$HL81)+SUMIF(E!$HC$15:$HL$15,'Ciclo Semaforico'!CB$30,E!$HC81:$HL81)+SUMIF(O!$HC$15:$HL$15,'Ciclo Semaforico'!CB$30,O!$HC81:$HL81)),(SUMIF(S!$HC$15:$HL$15,'Ciclo Semaforico'!CB$30,S!$HC81:$HL81)+SUMIF(N!$HC$15:$HL$15,'Ciclo Semaforico'!CB$30,N!$HC81:$HL81)+SUMIF(E!$HC$15:$HL$15,'Ciclo Semaforico'!CB$30,E!$HC81:$HL81)+SUMIF(O!$HC$15:$HL$15,'Ciclo Semaforico'!CB$30,O!$HC81:$HL81))*CB$31))</f>
        <v>0</v>
      </c>
      <c r="CC106" s="245">
        <f>IF(CC$32="",IF(CC$31="",(SUMIF(S!$HC$15:$HL$15,'Ciclo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Semaforico'!CC$30,O!$HC81:$HL81))*CC$31),(SUMIF(S!$HC$15:$HL$15,'Ciclo Semaforico'!CC$32,S!$HC81:$HL81)+SUMIF(N!$HC$15:$HL$15,'Ciclo Semaforico'!CC$32,N!$HC81:$HL81)+SUMIF(E!$HC$15:$HL$15,'Ciclo Semaforico'!CC$32,E!$HC81:$HL81)+SUMIF(O!$HC$15:$HL$15,'Ciclo Semaforico'!CC$32,O!$HC81:$HL81))-IF(CC$31="",(SUMIF(S!$HC$15:$HL$15,'Ciclo Semaforico'!CC$30,S!$HC81:$HL81)+SUMIF(N!$HC$15:$HL$15,'Ciclo Semaforico'!CC$30,N!$HC81:$HL81)+SUMIF(E!$HC$15:$HL$15,'Ciclo Semaforico'!CC$30,E!$HC81:$HL81)+SUMIF(O!$HC$15:$HL$15,'Ciclo Semaforico'!CC$30,O!$HC81:$HL81)),(SUMIF(S!$HC$15:$HL$15,'Ciclo Semaforico'!CC$30,S!$HC81:$HL81)+SUMIF(N!$HC$15:$HL$15,'Ciclo Semaforico'!CC$30,N!$HC81:$HL81)+SUMIF(E!$HC$15:$HL$15,'Ciclo Semaforico'!CC$30,E!$HC81:$HL81)+SUMIF(O!$HC$15:$HL$15,'Ciclo Semaforico'!CC$30,O!$HC81:$HL81))*CC$31))</f>
        <v>0</v>
      </c>
      <c r="CD106" s="245">
        <f>IF(CD$32="",IF(CD$31="",(SUMIF(S!$HC$15:$HL$15,'Ciclo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Semaforico'!CD$30,O!$HC81:$HL81))*CD$31),(SUMIF(S!$HC$15:$HL$15,'Ciclo Semaforico'!CD$32,S!$HC81:$HL81)+SUMIF(N!$HC$15:$HL$15,'Ciclo Semaforico'!CD$32,N!$HC81:$HL81)+SUMIF(E!$HC$15:$HL$15,'Ciclo Semaforico'!CD$32,E!$HC81:$HL81)+SUMIF(O!$HC$15:$HL$15,'Ciclo Semaforico'!CD$32,O!$HC81:$HL81))-IF(CD$31="",(SUMIF(S!$HC$15:$HL$15,'Ciclo Semaforico'!CD$30,S!$HC81:$HL81)+SUMIF(N!$HC$15:$HL$15,'Ciclo Semaforico'!CD$30,N!$HC81:$HL81)+SUMIF(E!$HC$15:$HL$15,'Ciclo Semaforico'!CD$30,E!$HC81:$HL81)+SUMIF(O!$HC$15:$HL$15,'Ciclo Semaforico'!CD$30,O!$HC81:$HL81)),(SUMIF(S!$HC$15:$HL$15,'Ciclo Semaforico'!CD$30,S!$HC81:$HL81)+SUMIF(N!$HC$15:$HL$15,'Ciclo Semaforico'!CD$30,N!$HC81:$HL81)+SUMIF(E!$HC$15:$HL$15,'Ciclo Semaforico'!CD$30,E!$HC81:$HL81)+SUMIF(O!$HC$15:$HL$15,'Ciclo Semaforico'!CD$30,O!$HC81:$HL81))*CD$31))</f>
        <v>0</v>
      </c>
      <c r="CE106" s="245">
        <f>IF(CE$32="",IF(CE$31="",(SUMIF(S!$HC$15:$HL$15,'Ciclo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Semaforico'!CE$30,O!$HC81:$HL81))*CE$31),(SUMIF(S!$HC$15:$HL$15,'Ciclo Semaforico'!CE$32,S!$HC81:$HL81)+SUMIF(N!$HC$15:$HL$15,'Ciclo Semaforico'!CE$32,N!$HC81:$HL81)+SUMIF(E!$HC$15:$HL$15,'Ciclo Semaforico'!CE$32,E!$HC81:$HL81)+SUMIF(O!$HC$15:$HL$15,'Ciclo Semaforico'!CE$32,O!$HC81:$HL81))-IF(CE$31="",(SUMIF(S!$HC$15:$HL$15,'Ciclo Semaforico'!CE$30,S!$HC81:$HL81)+SUMIF(N!$HC$15:$HL$15,'Ciclo Semaforico'!CE$30,N!$HC81:$HL81)+SUMIF(E!$HC$15:$HL$15,'Ciclo Semaforico'!CE$30,E!$HC81:$HL81)+SUMIF(O!$HC$15:$HL$15,'Ciclo Semaforico'!CE$30,O!$HC81:$HL81)),(SUMIF(S!$HC$15:$HL$15,'Ciclo Semaforico'!CE$30,S!$HC81:$HL81)+SUMIF(N!$HC$15:$HL$15,'Ciclo Semaforico'!CE$30,N!$HC81:$HL81)+SUMIF(E!$HC$15:$HL$15,'Ciclo Semaforico'!CE$30,E!$HC81:$HL81)+SUMIF(O!$HC$15:$HL$15,'Ciclo Semaforico'!CE$30,O!$HC81:$HL81))*CE$31))</f>
        <v>0</v>
      </c>
      <c r="CF106" s="245">
        <f>IF(CF$32="",IF(CF$31="",(SUMIF(S!$HC$15:$HL$15,'Ciclo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Semaforico'!CF$30,O!$HC81:$HL81))*CF$31),(SUMIF(S!$HC$15:$HL$15,'Ciclo Semaforico'!CF$32,S!$HC81:$HL81)+SUMIF(N!$HC$15:$HL$15,'Ciclo Semaforico'!CF$32,N!$HC81:$HL81)+SUMIF(E!$HC$15:$HL$15,'Ciclo Semaforico'!CF$32,E!$HC81:$HL81)+SUMIF(O!$HC$15:$HL$15,'Ciclo Semaforico'!CF$32,O!$HC81:$HL81))-IF(CF$31="",(SUMIF(S!$HC$15:$HL$15,'Ciclo Semaforico'!CF$30,S!$HC81:$HL81)+SUMIF(N!$HC$15:$HL$15,'Ciclo Semaforico'!CF$30,N!$HC81:$HL81)+SUMIF(E!$HC$15:$HL$15,'Ciclo Semaforico'!CF$30,E!$HC81:$HL81)+SUMIF(O!$HC$15:$HL$15,'Ciclo Semaforico'!CF$30,O!$HC81:$HL81)),(SUMIF(S!$HC$15:$HL$15,'Ciclo Semaforico'!CF$30,S!$HC81:$HL81)+SUMIF(N!$HC$15:$HL$15,'Ciclo Semaforico'!CF$30,N!$HC81:$HL81)+SUMIF(E!$HC$15:$HL$15,'Ciclo Semaforico'!CF$30,E!$HC81:$HL81)+SUMIF(O!$HC$15:$HL$15,'Ciclo Semaforico'!CF$30,O!$HC81:$HL81))*CF$31))</f>
        <v>0</v>
      </c>
      <c r="CG106" s="245">
        <f>IF(CG$32="",IF(CG$31="",(SUMIF(S!$HC$15:$HL$15,'Ciclo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Semaforico'!CG$30,O!$HC81:$HL81))*CG$31),(SUMIF(S!$HC$15:$HL$15,'Ciclo Semaforico'!CG$32,S!$HC81:$HL81)+SUMIF(N!$HC$15:$HL$15,'Ciclo Semaforico'!CG$32,N!$HC81:$HL81)+SUMIF(E!$HC$15:$HL$15,'Ciclo Semaforico'!CG$32,E!$HC81:$HL81)+SUMIF(O!$HC$15:$HL$15,'Ciclo Semaforico'!CG$32,O!$HC81:$HL81))-IF(CG$31="",(SUMIF(S!$HC$15:$HL$15,'Ciclo Semaforico'!CG$30,S!$HC81:$HL81)+SUMIF(N!$HC$15:$HL$15,'Ciclo Semaforico'!CG$30,N!$HC81:$HL81)+SUMIF(E!$HC$15:$HL$15,'Ciclo Semaforico'!CG$30,E!$HC81:$HL81)+SUMIF(O!$HC$15:$HL$15,'Ciclo Semaforico'!CG$30,O!$HC81:$HL81)),(SUMIF(S!$HC$15:$HL$15,'Ciclo Semaforico'!CG$30,S!$HC81:$HL81)+SUMIF(N!$HC$15:$HL$15,'Ciclo Semaforico'!CG$30,N!$HC81:$HL81)+SUMIF(E!$HC$15:$HL$15,'Ciclo Semaforico'!CG$30,E!$HC81:$HL81)+SUMIF(O!$HC$15:$HL$15,'Ciclo Semaforico'!CG$30,O!$HC81:$HL81))*CG$31))</f>
        <v>0</v>
      </c>
      <c r="CH106" s="246">
        <f>IF(CH$32="",IF(CH$31="",(SUMIF(S!$HC$15:$HL$15,'Ciclo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Semaforico'!CH$30,O!$HC81:$HL81))*CH$31),(SUMIF(S!$HC$15:$HL$15,'Ciclo Semaforico'!CH$32,S!$HC81:$HL81)+SUMIF(N!$HC$15:$HL$15,'Ciclo Semaforico'!CH$32,N!$HC81:$HL81)+SUMIF(E!$HC$15:$HL$15,'Ciclo Semaforico'!CH$32,E!$HC81:$HL81)+SUMIF(O!$HC$15:$HL$15,'Ciclo Semaforico'!CH$32,O!$HC81:$HL81))-IF(CH$31="",(SUMIF(S!$HC$15:$HL$15,'Ciclo Semaforico'!CH$30,S!$HC81:$HL81)+SUMIF(N!$HC$15:$HL$15,'Ciclo Semaforico'!CH$30,N!$HC81:$HL81)+SUMIF(E!$HC$15:$HL$15,'Ciclo Semaforico'!CH$30,E!$HC81:$HL81)+SUMIF(O!$HC$15:$HL$15,'Ciclo Semaforico'!CH$30,O!$HC81:$HL81)),(SUMIF(S!$HC$15:$HL$15,'Ciclo Semaforico'!CH$30,S!$HC81:$HL81)+SUMIF(N!$HC$15:$HL$15,'Ciclo Semaforico'!CH$30,N!$HC81:$HL81)+SUMIF(E!$HC$15:$HL$15,'Ciclo Semaforico'!CH$30,E!$HC81:$HL81)+SUMIF(O!$HC$15:$HL$15,'Ciclo Semaforico'!CH$30,O!$HC81:$HL81))*CH$31))</f>
        <v>0</v>
      </c>
      <c r="CI106" s="244">
        <f t="shared" si="208"/>
        <v>0</v>
      </c>
      <c r="CJ106" s="245">
        <f t="shared" si="209"/>
        <v>0</v>
      </c>
      <c r="CK106" s="245">
        <f t="shared" si="210"/>
        <v>0</v>
      </c>
      <c r="CL106" s="245">
        <f t="shared" si="211"/>
        <v>0</v>
      </c>
      <c r="CM106" s="245" t="e">
        <f t="shared" si="212"/>
        <v>#REF!</v>
      </c>
      <c r="CN106" s="245">
        <f t="shared" si="213"/>
        <v>0</v>
      </c>
      <c r="CO106" s="245">
        <f t="shared" si="214"/>
        <v>0</v>
      </c>
      <c r="CP106" s="245">
        <f t="shared" si="215"/>
        <v>0</v>
      </c>
      <c r="CQ106" s="245">
        <f t="shared" si="216"/>
        <v>0</v>
      </c>
      <c r="CR106" s="245">
        <f t="shared" si="217"/>
        <v>0</v>
      </c>
      <c r="CS106" s="245">
        <f t="shared" si="218"/>
        <v>0</v>
      </c>
      <c r="CT106" s="246">
        <f t="shared" si="219"/>
        <v>0</v>
      </c>
      <c r="CU106" s="244">
        <f t="shared" si="220"/>
        <v>0</v>
      </c>
      <c r="CV106" s="245">
        <f t="shared" si="221"/>
        <v>0</v>
      </c>
      <c r="CW106" s="245">
        <f t="shared" si="222"/>
        <v>0</v>
      </c>
      <c r="CX106" s="245">
        <f t="shared" si="223"/>
        <v>0</v>
      </c>
      <c r="CY106" s="245">
        <f t="shared" si="224"/>
        <v>0</v>
      </c>
      <c r="CZ106" s="245">
        <f t="shared" si="225"/>
        <v>0</v>
      </c>
      <c r="DA106" s="245">
        <f t="shared" si="226"/>
        <v>0</v>
      </c>
      <c r="DB106" s="245">
        <f t="shared" si="227"/>
        <v>0</v>
      </c>
      <c r="DC106" s="245">
        <f t="shared" si="228"/>
        <v>0</v>
      </c>
      <c r="DD106" s="245">
        <f t="shared" si="229"/>
        <v>0</v>
      </c>
      <c r="DE106" s="245">
        <f t="shared" si="230"/>
        <v>0</v>
      </c>
      <c r="DF106" s="246">
        <f t="shared" si="231"/>
        <v>0</v>
      </c>
      <c r="DG106" s="244" t="e">
        <f t="shared" si="232"/>
        <v>#REF!</v>
      </c>
      <c r="DH106" s="245" t="e">
        <f t="shared" si="233"/>
        <v>#REF!</v>
      </c>
      <c r="DI106" s="245" t="e">
        <f t="shared" si="234"/>
        <v>#REF!</v>
      </c>
      <c r="DJ106" s="245" t="e">
        <f t="shared" si="235"/>
        <v>#REF!</v>
      </c>
      <c r="DK106" s="245" t="e">
        <f t="shared" si="236"/>
        <v>#REF!</v>
      </c>
      <c r="DL106" s="245" t="e">
        <f t="shared" si="237"/>
        <v>#REF!</v>
      </c>
      <c r="DM106" s="245">
        <f t="shared" si="238"/>
        <v>0</v>
      </c>
      <c r="DN106" s="245">
        <f t="shared" si="239"/>
        <v>0</v>
      </c>
      <c r="DO106" s="245">
        <f t="shared" si="240"/>
        <v>0</v>
      </c>
      <c r="DP106" s="245">
        <f t="shared" si="241"/>
        <v>0</v>
      </c>
      <c r="DQ106" s="245">
        <f t="shared" si="242"/>
        <v>0</v>
      </c>
      <c r="DR106" s="246">
        <f t="shared" si="243"/>
        <v>0</v>
      </c>
      <c r="DS106" s="244">
        <f t="shared" si="244"/>
        <v>0</v>
      </c>
      <c r="DT106" s="245">
        <f t="shared" si="245"/>
        <v>0</v>
      </c>
      <c r="DU106" s="245">
        <f t="shared" si="246"/>
        <v>0</v>
      </c>
      <c r="DV106" s="245">
        <f t="shared" si="247"/>
        <v>0</v>
      </c>
      <c r="DW106" s="245">
        <f t="shared" si="248"/>
        <v>0</v>
      </c>
      <c r="DX106" s="245">
        <f t="shared" si="249"/>
        <v>0</v>
      </c>
      <c r="DY106" s="245">
        <f t="shared" si="250"/>
        <v>0</v>
      </c>
      <c r="DZ106" s="245">
        <f t="shared" si="251"/>
        <v>0</v>
      </c>
      <c r="EA106" s="245">
        <f t="shared" si="252"/>
        <v>0</v>
      </c>
      <c r="EB106" s="245">
        <f t="shared" si="253"/>
        <v>0</v>
      </c>
      <c r="EC106" s="245">
        <f t="shared" si="254"/>
        <v>0</v>
      </c>
      <c r="ED106" s="246">
        <f t="shared" si="255"/>
        <v>0</v>
      </c>
      <c r="EE106" s="244">
        <f t="shared" si="256"/>
        <v>0</v>
      </c>
      <c r="EF106" s="245">
        <f t="shared" si="257"/>
        <v>0</v>
      </c>
      <c r="EG106" s="245">
        <f t="shared" si="258"/>
        <v>0</v>
      </c>
      <c r="EH106" s="245">
        <f t="shared" si="259"/>
        <v>0</v>
      </c>
      <c r="EI106" s="245">
        <f t="shared" si="260"/>
        <v>0</v>
      </c>
      <c r="EJ106" s="245">
        <f t="shared" si="261"/>
        <v>0</v>
      </c>
      <c r="EK106" s="245">
        <f t="shared" si="262"/>
        <v>0</v>
      </c>
      <c r="EL106" s="245">
        <f t="shared" si="263"/>
        <v>0</v>
      </c>
      <c r="EM106" s="245">
        <f t="shared" si="264"/>
        <v>0</v>
      </c>
      <c r="EN106" s="245">
        <f t="shared" si="265"/>
        <v>0</v>
      </c>
      <c r="EO106" s="245">
        <f t="shared" si="266"/>
        <v>0</v>
      </c>
      <c r="EP106" s="246">
        <f t="shared" si="267"/>
        <v>0</v>
      </c>
      <c r="EQ106" s="255">
        <f t="shared" si="268"/>
        <v>0</v>
      </c>
      <c r="ER106" s="256">
        <f t="shared" si="269"/>
        <v>0</v>
      </c>
      <c r="ES106" s="256">
        <f t="shared" si="270"/>
        <v>0</v>
      </c>
      <c r="ET106" s="256">
        <f t="shared" si="271"/>
        <v>0</v>
      </c>
      <c r="EU106" s="256" t="e">
        <f t="shared" si="272"/>
        <v>#REF!</v>
      </c>
      <c r="EV106" s="256">
        <f t="shared" si="273"/>
        <v>0</v>
      </c>
      <c r="EW106" s="256">
        <f t="shared" si="274"/>
        <v>0</v>
      </c>
      <c r="EX106" s="256" t="str">
        <f t="shared" si="275"/>
        <v/>
      </c>
      <c r="EY106" s="256" t="str">
        <f t="shared" si="276"/>
        <v/>
      </c>
      <c r="EZ106" s="256" t="str">
        <f t="shared" si="277"/>
        <v/>
      </c>
      <c r="FA106" s="256" t="str">
        <f t="shared" si="278"/>
        <v/>
      </c>
      <c r="FB106" s="257" t="str">
        <f t="shared" si="279"/>
        <v/>
      </c>
      <c r="FC106" s="255">
        <f t="shared" si="280"/>
        <v>0</v>
      </c>
      <c r="FD106" s="256" t="str">
        <f t="shared" si="281"/>
        <v/>
      </c>
      <c r="FE106" s="256" t="str">
        <f t="shared" si="282"/>
        <v/>
      </c>
      <c r="FF106" s="256" t="str">
        <f t="shared" si="283"/>
        <v/>
      </c>
      <c r="FG106" s="256" t="str">
        <f t="shared" si="284"/>
        <v/>
      </c>
      <c r="FH106" s="256" t="str">
        <f t="shared" si="285"/>
        <v/>
      </c>
      <c r="FI106" s="256" t="str">
        <f t="shared" si="286"/>
        <v/>
      </c>
      <c r="FJ106" s="256" t="str">
        <f t="shared" si="287"/>
        <v/>
      </c>
      <c r="FK106" s="256" t="str">
        <f t="shared" si="288"/>
        <v/>
      </c>
      <c r="FL106" s="256" t="str">
        <f t="shared" si="289"/>
        <v/>
      </c>
      <c r="FM106" s="256" t="str">
        <f t="shared" si="290"/>
        <v/>
      </c>
      <c r="FN106" s="257" t="str">
        <f t="shared" si="291"/>
        <v/>
      </c>
      <c r="FO106" s="255" t="e">
        <f t="shared" si="292"/>
        <v>#REF!</v>
      </c>
      <c r="FP106" s="256" t="e">
        <f t="shared" si="293"/>
        <v>#REF!</v>
      </c>
      <c r="FQ106" s="256" t="e">
        <f t="shared" si="294"/>
        <v>#REF!</v>
      </c>
      <c r="FR106" s="256" t="e">
        <f t="shared" si="295"/>
        <v>#REF!</v>
      </c>
      <c r="FS106" s="256" t="e">
        <f t="shared" si="296"/>
        <v>#REF!</v>
      </c>
      <c r="FT106" s="256" t="e">
        <f t="shared" si="297"/>
        <v>#REF!</v>
      </c>
      <c r="FU106" s="256" t="str">
        <f t="shared" si="298"/>
        <v/>
      </c>
      <c r="FV106" s="256" t="str">
        <f t="shared" si="299"/>
        <v/>
      </c>
      <c r="FW106" s="256" t="str">
        <f t="shared" si="300"/>
        <v/>
      </c>
      <c r="FX106" s="256" t="str">
        <f t="shared" si="301"/>
        <v/>
      </c>
      <c r="FY106" s="256" t="str">
        <f t="shared" si="302"/>
        <v/>
      </c>
      <c r="FZ106" s="257" t="str">
        <f t="shared" si="303"/>
        <v/>
      </c>
      <c r="GA106" s="255" t="str">
        <f t="shared" si="304"/>
        <v/>
      </c>
      <c r="GB106" s="256" t="str">
        <f t="shared" si="305"/>
        <v/>
      </c>
      <c r="GC106" s="256" t="str">
        <f t="shared" si="306"/>
        <v/>
      </c>
      <c r="GD106" s="256" t="str">
        <f t="shared" si="307"/>
        <v/>
      </c>
      <c r="GE106" s="256" t="str">
        <f t="shared" si="308"/>
        <v/>
      </c>
      <c r="GF106" s="256" t="str">
        <f t="shared" si="309"/>
        <v/>
      </c>
      <c r="GG106" s="256" t="str">
        <f t="shared" si="310"/>
        <v/>
      </c>
      <c r="GH106" s="256" t="str">
        <f t="shared" si="311"/>
        <v/>
      </c>
      <c r="GI106" s="256" t="str">
        <f t="shared" si="312"/>
        <v/>
      </c>
      <c r="GJ106" s="256" t="str">
        <f t="shared" si="313"/>
        <v/>
      </c>
      <c r="GK106" s="256" t="str">
        <f t="shared" si="314"/>
        <v/>
      </c>
      <c r="GL106" s="257" t="str">
        <f t="shared" si="315"/>
        <v/>
      </c>
      <c r="GM106" s="255" t="str">
        <f t="shared" si="316"/>
        <v/>
      </c>
      <c r="GN106" s="256" t="str">
        <f t="shared" si="317"/>
        <v/>
      </c>
      <c r="GO106" s="256" t="str">
        <f t="shared" si="318"/>
        <v/>
      </c>
      <c r="GP106" s="256" t="str">
        <f t="shared" si="319"/>
        <v/>
      </c>
      <c r="GQ106" s="256" t="str">
        <f t="shared" si="320"/>
        <v/>
      </c>
      <c r="GR106" s="256" t="str">
        <f t="shared" si="321"/>
        <v/>
      </c>
      <c r="GS106" s="256" t="str">
        <f t="shared" si="322"/>
        <v/>
      </c>
      <c r="GT106" s="256" t="str">
        <f t="shared" si="323"/>
        <v/>
      </c>
      <c r="GU106" s="256" t="str">
        <f t="shared" si="324"/>
        <v/>
      </c>
      <c r="GV106" s="256" t="str">
        <f t="shared" si="325"/>
        <v/>
      </c>
      <c r="GW106" s="256" t="str">
        <f t="shared" si="326"/>
        <v/>
      </c>
      <c r="GX106" s="257" t="str">
        <f t="shared" si="327"/>
        <v/>
      </c>
      <c r="GY106" s="252">
        <f t="shared" si="332"/>
        <v>0</v>
      </c>
      <c r="GZ106" s="253" t="e">
        <f t="shared" si="332"/>
        <v>#REF!</v>
      </c>
      <c r="HA106" s="253">
        <f t="shared" si="332"/>
        <v>0</v>
      </c>
      <c r="HB106" s="253">
        <f t="shared" si="332"/>
        <v>0</v>
      </c>
      <c r="HC106" s="253">
        <f t="shared" si="332"/>
        <v>0</v>
      </c>
      <c r="HD106" s="253">
        <f t="shared" si="332"/>
        <v>0</v>
      </c>
      <c r="HE106" s="253">
        <f t="shared" si="332"/>
        <v>0</v>
      </c>
      <c r="HF106" s="254">
        <f t="shared" si="332"/>
        <v>0</v>
      </c>
      <c r="HG106" s="252">
        <f t="shared" si="333"/>
        <v>0</v>
      </c>
      <c r="HH106" s="253">
        <f t="shared" si="333"/>
        <v>0</v>
      </c>
      <c r="HI106" s="253">
        <f t="shared" si="333"/>
        <v>0</v>
      </c>
      <c r="HJ106" s="253">
        <f t="shared" si="333"/>
        <v>0</v>
      </c>
      <c r="HK106" s="253">
        <f t="shared" si="333"/>
        <v>0</v>
      </c>
      <c r="HL106" s="253">
        <f t="shared" si="333"/>
        <v>0</v>
      </c>
      <c r="HM106" s="253">
        <f t="shared" si="333"/>
        <v>0</v>
      </c>
      <c r="HN106" s="254">
        <f t="shared" si="333"/>
        <v>0</v>
      </c>
      <c r="HO106" s="252" t="e">
        <f t="shared" si="334"/>
        <v>#REF!</v>
      </c>
      <c r="HP106" s="253" t="e">
        <f t="shared" si="334"/>
        <v>#REF!</v>
      </c>
      <c r="HQ106" s="253">
        <f t="shared" si="334"/>
        <v>0</v>
      </c>
      <c r="HR106" s="253">
        <f t="shared" si="334"/>
        <v>0</v>
      </c>
      <c r="HS106" s="253">
        <f t="shared" si="334"/>
        <v>0</v>
      </c>
      <c r="HT106" s="253">
        <f t="shared" si="334"/>
        <v>0</v>
      </c>
      <c r="HU106" s="253">
        <f t="shared" si="334"/>
        <v>0</v>
      </c>
      <c r="HV106" s="254">
        <f t="shared" si="334"/>
        <v>0</v>
      </c>
      <c r="HW106" s="252">
        <f t="shared" si="335"/>
        <v>0</v>
      </c>
      <c r="HX106" s="253">
        <f t="shared" si="335"/>
        <v>0</v>
      </c>
      <c r="HY106" s="253">
        <f t="shared" si="335"/>
        <v>0</v>
      </c>
      <c r="HZ106" s="253">
        <f t="shared" si="335"/>
        <v>0</v>
      </c>
      <c r="IA106" s="253">
        <f t="shared" si="335"/>
        <v>0</v>
      </c>
      <c r="IB106" s="253">
        <f t="shared" si="335"/>
        <v>0</v>
      </c>
      <c r="IC106" s="253">
        <f t="shared" si="335"/>
        <v>0</v>
      </c>
      <c r="ID106" s="254">
        <f t="shared" si="335"/>
        <v>0</v>
      </c>
      <c r="IE106" s="252">
        <f t="shared" si="336"/>
        <v>0</v>
      </c>
      <c r="IF106" s="253">
        <f t="shared" si="336"/>
        <v>0</v>
      </c>
      <c r="IG106" s="253">
        <f t="shared" si="336"/>
        <v>0</v>
      </c>
      <c r="IH106" s="253">
        <f t="shared" si="336"/>
        <v>0</v>
      </c>
      <c r="II106" s="253">
        <f t="shared" si="336"/>
        <v>0</v>
      </c>
      <c r="IJ106" s="253">
        <f t="shared" si="336"/>
        <v>0</v>
      </c>
      <c r="IK106" s="253">
        <f t="shared" si="336"/>
        <v>0</v>
      </c>
      <c r="IL106" s="254">
        <f t="shared" si="336"/>
        <v>0</v>
      </c>
      <c r="IM106" s="255" t="e">
        <f t="shared" si="203"/>
        <v>#REF!</v>
      </c>
      <c r="IN106" s="256">
        <f t="shared" si="204"/>
        <v>0</v>
      </c>
      <c r="IO106" s="256" t="e">
        <f t="shared" si="205"/>
        <v>#REF!</v>
      </c>
      <c r="IP106" s="256">
        <f t="shared" si="206"/>
        <v>0</v>
      </c>
      <c r="IQ106" s="257">
        <f t="shared" si="207"/>
        <v>0</v>
      </c>
      <c r="IR106" s="404" t="e">
        <f t="shared" si="195"/>
        <v>#REF!</v>
      </c>
      <c r="IS106" s="250">
        <f t="shared" si="202"/>
        <v>15</v>
      </c>
      <c r="IT106" s="258" t="e">
        <f t="shared" si="328"/>
        <v>#REF!</v>
      </c>
      <c r="IU106" s="664">
        <v>2400</v>
      </c>
      <c r="IV106" s="409">
        <v>5</v>
      </c>
      <c r="IW106" s="648" t="s">
        <v>244</v>
      </c>
      <c r="IX106" s="649" t="e">
        <f t="shared" si="196"/>
        <v>#REF!</v>
      </c>
      <c r="IY106" s="650" t="e">
        <f t="shared" si="329"/>
        <v>#REF!</v>
      </c>
      <c r="IZ106" s="651">
        <v>3</v>
      </c>
      <c r="JA106" s="652">
        <v>2</v>
      </c>
      <c r="JB106" s="650" t="e">
        <f t="shared" si="330"/>
        <v>#REF!</v>
      </c>
      <c r="JC106" s="651">
        <f t="shared" si="338"/>
        <v>3</v>
      </c>
      <c r="JD106" s="652">
        <f t="shared" si="338"/>
        <v>2</v>
      </c>
      <c r="JE106" s="653" t="e">
        <f t="shared" si="331"/>
        <v>#REF!</v>
      </c>
      <c r="JF106" s="654">
        <v>3</v>
      </c>
      <c r="JG106" s="652">
        <v>2</v>
      </c>
      <c r="JH106" s="653"/>
      <c r="JI106" s="654"/>
      <c r="JJ106" s="655"/>
      <c r="JK106" s="418"/>
      <c r="JL106" s="419"/>
      <c r="JM106" s="420"/>
      <c r="JN106" s="662">
        <v>1</v>
      </c>
      <c r="JO106" s="662">
        <v>1.4</v>
      </c>
      <c r="JP106" s="662">
        <v>1</v>
      </c>
      <c r="JQ106" s="662">
        <v>1</v>
      </c>
      <c r="JR106" s="663">
        <v>1</v>
      </c>
      <c r="JS106" s="658" t="e">
        <f t="shared" si="201"/>
        <v>#REF!</v>
      </c>
    </row>
    <row r="107" spans="25:279" ht="20.100000000000001" hidden="1" customHeight="1">
      <c r="Y107" s="380" t="e">
        <f>N!IK82</f>
        <v>#REF!</v>
      </c>
      <c r="Z107" s="377" t="s">
        <v>64</v>
      </c>
      <c r="AA107" s="244">
        <f>IF(AA$32="",IF(AA$31="",(SUMIF(S!$HC$15:$HL$15,'Ciclo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Semaforico'!AA$30,O!$HC82:$HL82))*AA$31),(SUMIF(S!$HC$15:$HL$15,'Ciclo Semaforico'!AA$32,S!$HC82:$HL82)+SUMIF(N!$HC$15:$HL$15,'Ciclo Semaforico'!AA$32,N!$HC82:$HL82)+SUMIF(E!$HC$15:$HL$15,'Ciclo Semaforico'!AA$32,E!$HC82:$HL82)+SUMIF(O!$HC$15:$HL$15,'Ciclo Semaforico'!AA$32,O!$HC82:$HL82))-IF(AA$31="",(SUMIF(S!$HC$15:$HL$15,'Ciclo Semaforico'!AA$30,S!$HC82:$HL82)+SUMIF(N!$HC$15:$HL$15,'Ciclo Semaforico'!AA$30,N!$HC82:$HL82)+SUMIF(E!$HC$15:$HL$15,'Ciclo Semaforico'!AA$30,E!$HC82:$HL82)+SUMIF(O!$HC$15:$HL$15,'Ciclo Semaforico'!AA$30,O!$HC82:$HL82)),(SUMIF(S!$HC$15:$HL$15,'Ciclo Semaforico'!AA$30,S!$HC82:$HL82)+SUMIF(N!$HC$15:$HL$15,'Ciclo Semaforico'!AA$30,N!$HC82:$HL82)+SUMIF(E!$HC$15:$HL$15,'Ciclo Semaforico'!AA$30,E!$HC82:$HL82)+SUMIF(O!$HC$15:$HL$15,'Ciclo Semaforico'!AA$30,O!$HC82:$HL82))*AA$31))</f>
        <v>0</v>
      </c>
      <c r="AB107" s="245">
        <f>IF(AB$32="",IF(AB$31="",(SUMIF(S!$HC$15:$HL$15,'Ciclo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Semaforico'!AB$30,O!$HC82:$HL82))*AB$31),(SUMIF(S!$HC$15:$HL$15,'Ciclo Semaforico'!AB$32,S!$HC82:$HL82)+SUMIF(N!$HC$15:$HL$15,'Ciclo Semaforico'!AB$32,N!$HC82:$HL82)+SUMIF(E!$HC$15:$HL$15,'Ciclo Semaforico'!AB$32,E!$HC82:$HL82)+SUMIF(O!$HC$15:$HL$15,'Ciclo Semaforico'!AB$32,O!$HC82:$HL82))-IF(AB$31="",(SUMIF(S!$HC$15:$HL$15,'Ciclo Semaforico'!AB$30,S!$HC82:$HL82)+SUMIF(N!$HC$15:$HL$15,'Ciclo Semaforico'!AB$30,N!$HC82:$HL82)+SUMIF(E!$HC$15:$HL$15,'Ciclo Semaforico'!AB$30,E!$HC82:$HL82)+SUMIF(O!$HC$15:$HL$15,'Ciclo Semaforico'!AB$30,O!$HC82:$HL82)),(SUMIF(S!$HC$15:$HL$15,'Ciclo Semaforico'!AB$30,S!$HC82:$HL82)+SUMIF(N!$HC$15:$HL$15,'Ciclo Semaforico'!AB$30,N!$HC82:$HL82)+SUMIF(E!$HC$15:$HL$15,'Ciclo Semaforico'!AB$30,E!$HC82:$HL82)+SUMIF(O!$HC$15:$HL$15,'Ciclo Semaforico'!AB$30,O!$HC82:$HL82))*AB$31))</f>
        <v>0</v>
      </c>
      <c r="AC107" s="245">
        <f>IF(AC$32="",IF(AC$31="",(SUMIF(S!$HC$15:$HL$15,'Ciclo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Semaforico'!AC$30,O!$HC82:$HL82))*AC$31),(SUMIF(S!$HC$15:$HL$15,'Ciclo Semaforico'!AC$32,S!$HC82:$HL82)+SUMIF(N!$HC$15:$HL$15,'Ciclo Semaforico'!AC$32,N!$HC82:$HL82)+SUMIF(E!$HC$15:$HL$15,'Ciclo Semaforico'!AC$32,E!$HC82:$HL82)+SUMIF(O!$HC$15:$HL$15,'Ciclo Semaforico'!AC$32,O!$HC82:$HL82))-IF(AC$31="",(SUMIF(S!$HC$15:$HL$15,'Ciclo Semaforico'!AC$30,S!$HC82:$HL82)+SUMIF(N!$HC$15:$HL$15,'Ciclo Semaforico'!AC$30,N!$HC82:$HL82)+SUMIF(E!$HC$15:$HL$15,'Ciclo Semaforico'!AC$30,E!$HC82:$HL82)+SUMIF(O!$HC$15:$HL$15,'Ciclo Semaforico'!AC$30,O!$HC82:$HL82)),(SUMIF(S!$HC$15:$HL$15,'Ciclo Semaforico'!AC$30,S!$HC82:$HL82)+SUMIF(N!$HC$15:$HL$15,'Ciclo Semaforico'!AC$30,N!$HC82:$HL82)+SUMIF(E!$HC$15:$HL$15,'Ciclo Semaforico'!AC$30,E!$HC82:$HL82)+SUMIF(O!$HC$15:$HL$15,'Ciclo Semaforico'!AC$30,O!$HC82:$HL82))*AC$31))</f>
        <v>0</v>
      </c>
      <c r="AD107" s="245">
        <f>IF(AD$32="",IF(AD$31="",(SUMIF(S!$HC$15:$HL$15,'Ciclo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Semaforico'!AD$30,O!$HC82:$HL82))*AD$31),(SUMIF(S!$HC$15:$HL$15,'Ciclo Semaforico'!AD$32,S!$HC82:$HL82)+SUMIF(N!$HC$15:$HL$15,'Ciclo Semaforico'!AD$32,N!$HC82:$HL82)+SUMIF(E!$HC$15:$HL$15,'Ciclo Semaforico'!AD$32,E!$HC82:$HL82)+SUMIF(O!$HC$15:$HL$15,'Ciclo Semaforico'!AD$32,O!$HC82:$HL82))-IF(AD$31="",(SUMIF(S!$HC$15:$HL$15,'Ciclo Semaforico'!AD$30,S!$HC82:$HL82)+SUMIF(N!$HC$15:$HL$15,'Ciclo Semaforico'!AD$30,N!$HC82:$HL82)+SUMIF(E!$HC$15:$HL$15,'Ciclo Semaforico'!AD$30,E!$HC82:$HL82)+SUMIF(O!$HC$15:$HL$15,'Ciclo Semaforico'!AD$30,O!$HC82:$HL82)),(SUMIF(S!$HC$15:$HL$15,'Ciclo Semaforico'!AD$30,S!$HC82:$HL82)+SUMIF(N!$HC$15:$HL$15,'Ciclo Semaforico'!AD$30,N!$HC82:$HL82)+SUMIF(E!$HC$15:$HL$15,'Ciclo Semaforico'!AD$30,E!$HC82:$HL82)+SUMIF(O!$HC$15:$HL$15,'Ciclo Semaforico'!AD$30,O!$HC82:$HL82))*AD$31))</f>
        <v>0</v>
      </c>
      <c r="AE107" s="245" t="e">
        <f>IF(AE$32="",IF(AE$31="",(SUMIF(S!$HC$15:$HL$15,'Ciclo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Semaforico'!AE$30,O!$HC82:$HL82))*AE$31),(SUMIF(S!$HC$15:$HL$15,'Ciclo Semaforico'!AE$32,S!$HC82:$HL82)+SUMIF(N!$HC$15:$HL$15,'Ciclo Semaforico'!AE$32,N!$HC82:$HL82)+SUMIF(E!$HC$15:$HL$15,'Ciclo Semaforico'!AE$32,E!$HC82:$HL82)+SUMIF(O!$HC$15:$HL$15,'Ciclo Semaforico'!AE$32,O!$HC82:$HL82))-IF(AE$31="",(SUMIF(S!$HC$15:$HL$15,'Ciclo Semaforico'!AE$30,S!$HC82:$HL82)+SUMIF(N!$HC$15:$HL$15,'Ciclo Semaforico'!AE$30,N!$HC82:$HL82)+SUMIF(E!$HC$15:$HL$15,'Ciclo Semaforico'!AE$30,E!$HC82:$HL82)+SUMIF(O!$HC$15:$HL$15,'Ciclo Semaforico'!AE$30,O!$HC82:$HL82)),(SUMIF(S!$HC$15:$HL$15,'Ciclo Semaforico'!AE$30,S!$HC82:$HL82)+SUMIF(N!$HC$15:$HL$15,'Ciclo Semaforico'!AE$30,N!$HC82:$HL82)+SUMIF(E!$HC$15:$HL$15,'Ciclo Semaforico'!AE$30,E!$HC82:$HL82)+SUMIF(O!$HC$15:$HL$15,'Ciclo Semaforico'!AE$30,O!$HC82:$HL82))*AE$31))</f>
        <v>#REF!</v>
      </c>
      <c r="AF107" s="245">
        <f>IF(AF$32="",IF(AF$31="",(SUMIF(S!$HC$15:$HL$15,'Ciclo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Semaforico'!AF$30,O!$HC82:$HL82))*AF$31),(SUMIF(S!$HC$15:$HL$15,'Ciclo Semaforico'!AF$32,S!$HC82:$HL82)+SUMIF(N!$HC$15:$HL$15,'Ciclo Semaforico'!AF$32,N!$HC82:$HL82)+SUMIF(E!$HC$15:$HL$15,'Ciclo Semaforico'!AF$32,E!$HC82:$HL82)+SUMIF(O!$HC$15:$HL$15,'Ciclo Semaforico'!AF$32,O!$HC82:$HL82))-IF(AF$31="",(SUMIF(S!$HC$15:$HL$15,'Ciclo Semaforico'!AF$30,S!$HC82:$HL82)+SUMIF(N!$HC$15:$HL$15,'Ciclo Semaforico'!AF$30,N!$HC82:$HL82)+SUMIF(E!$HC$15:$HL$15,'Ciclo Semaforico'!AF$30,E!$HC82:$HL82)+SUMIF(O!$HC$15:$HL$15,'Ciclo Semaforico'!AF$30,O!$HC82:$HL82)),(SUMIF(S!$HC$15:$HL$15,'Ciclo Semaforico'!AF$30,S!$HC82:$HL82)+SUMIF(N!$HC$15:$HL$15,'Ciclo Semaforico'!AF$30,N!$HC82:$HL82)+SUMIF(E!$HC$15:$HL$15,'Ciclo Semaforico'!AF$30,E!$HC82:$HL82)+SUMIF(O!$HC$15:$HL$15,'Ciclo Semaforico'!AF$30,O!$HC82:$HL82))*AF$31))</f>
        <v>0</v>
      </c>
      <c r="AG107" s="245">
        <f>IF(AG$32="",IF(AG$31="",(SUMIF(S!$HC$15:$HL$15,'Ciclo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Semaforico'!AG$30,O!$HC82:$HL82))*AG$31),(SUMIF(S!$HC$15:$HL$15,'Ciclo Semaforico'!AG$32,S!$HC82:$HL82)+SUMIF(N!$HC$15:$HL$15,'Ciclo Semaforico'!AG$32,N!$HC82:$HL82)+SUMIF(E!$HC$15:$HL$15,'Ciclo Semaforico'!AG$32,E!$HC82:$HL82)+SUMIF(O!$HC$15:$HL$15,'Ciclo Semaforico'!AG$32,O!$HC82:$HL82))-IF(AG$31="",(SUMIF(S!$HC$15:$HL$15,'Ciclo Semaforico'!AG$30,S!$HC82:$HL82)+SUMIF(N!$HC$15:$HL$15,'Ciclo Semaforico'!AG$30,N!$HC82:$HL82)+SUMIF(E!$HC$15:$HL$15,'Ciclo Semaforico'!AG$30,E!$HC82:$HL82)+SUMIF(O!$HC$15:$HL$15,'Ciclo Semaforico'!AG$30,O!$HC82:$HL82)),(SUMIF(S!$HC$15:$HL$15,'Ciclo Semaforico'!AG$30,S!$HC82:$HL82)+SUMIF(N!$HC$15:$HL$15,'Ciclo Semaforico'!AG$30,N!$HC82:$HL82)+SUMIF(E!$HC$15:$HL$15,'Ciclo Semaforico'!AG$30,E!$HC82:$HL82)+SUMIF(O!$HC$15:$HL$15,'Ciclo Semaforico'!AG$30,O!$HC82:$HL82))*AG$31))</f>
        <v>0</v>
      </c>
      <c r="AH107" s="245">
        <f>IF(AH$32="",IF(AH$31="",(SUMIF(S!$HC$15:$HL$15,'Ciclo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Semaforico'!AH$30,O!$HC82:$HL82))*AH$31),(SUMIF(S!$HC$15:$HL$15,'Ciclo Semaforico'!AH$32,S!$HC82:$HL82)+SUMIF(N!$HC$15:$HL$15,'Ciclo Semaforico'!AH$32,N!$HC82:$HL82)+SUMIF(E!$HC$15:$HL$15,'Ciclo Semaforico'!AH$32,E!$HC82:$HL82)+SUMIF(O!$HC$15:$HL$15,'Ciclo Semaforico'!AH$32,O!$HC82:$HL82))-IF(AH$31="",(SUMIF(S!$HC$15:$HL$15,'Ciclo Semaforico'!AH$30,S!$HC82:$HL82)+SUMIF(N!$HC$15:$HL$15,'Ciclo Semaforico'!AH$30,N!$HC82:$HL82)+SUMIF(E!$HC$15:$HL$15,'Ciclo Semaforico'!AH$30,E!$HC82:$HL82)+SUMIF(O!$HC$15:$HL$15,'Ciclo Semaforico'!AH$30,O!$HC82:$HL82)),(SUMIF(S!$HC$15:$HL$15,'Ciclo Semaforico'!AH$30,S!$HC82:$HL82)+SUMIF(N!$HC$15:$HL$15,'Ciclo Semaforico'!AH$30,N!$HC82:$HL82)+SUMIF(E!$HC$15:$HL$15,'Ciclo Semaforico'!AH$30,E!$HC82:$HL82)+SUMIF(O!$HC$15:$HL$15,'Ciclo Semaforico'!AH$30,O!$HC82:$HL82))*AH$31))</f>
        <v>0</v>
      </c>
      <c r="AI107" s="245">
        <f>IF(AI$32="",IF(AI$31="",(SUMIF(S!$HC$15:$HL$15,'Ciclo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Semaforico'!AI$30,O!$HC82:$HL82))*AI$31),(SUMIF(S!$HC$15:$HL$15,'Ciclo Semaforico'!AI$32,S!$HC82:$HL82)+SUMIF(N!$HC$15:$HL$15,'Ciclo Semaforico'!AI$32,N!$HC82:$HL82)+SUMIF(E!$HC$15:$HL$15,'Ciclo Semaforico'!AI$32,E!$HC82:$HL82)+SUMIF(O!$HC$15:$HL$15,'Ciclo Semaforico'!AI$32,O!$HC82:$HL82))-IF(AI$31="",(SUMIF(S!$HC$15:$HL$15,'Ciclo Semaforico'!AI$30,S!$HC82:$HL82)+SUMIF(N!$HC$15:$HL$15,'Ciclo Semaforico'!AI$30,N!$HC82:$HL82)+SUMIF(E!$HC$15:$HL$15,'Ciclo Semaforico'!AI$30,E!$HC82:$HL82)+SUMIF(O!$HC$15:$HL$15,'Ciclo Semaforico'!AI$30,O!$HC82:$HL82)),(SUMIF(S!$HC$15:$HL$15,'Ciclo Semaforico'!AI$30,S!$HC82:$HL82)+SUMIF(N!$HC$15:$HL$15,'Ciclo Semaforico'!AI$30,N!$HC82:$HL82)+SUMIF(E!$HC$15:$HL$15,'Ciclo Semaforico'!AI$30,E!$HC82:$HL82)+SUMIF(O!$HC$15:$HL$15,'Ciclo Semaforico'!AI$30,O!$HC82:$HL82))*AI$31))</f>
        <v>0</v>
      </c>
      <c r="AJ107" s="245">
        <f>IF(AJ$32="",IF(AJ$31="",(SUMIF(S!$HC$15:$HL$15,'Ciclo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Semaforico'!AJ$30,O!$HC82:$HL82))*AJ$31),(SUMIF(S!$HC$15:$HL$15,'Ciclo Semaforico'!AJ$32,S!$HC82:$HL82)+SUMIF(N!$HC$15:$HL$15,'Ciclo Semaforico'!AJ$32,N!$HC82:$HL82)+SUMIF(E!$HC$15:$HL$15,'Ciclo Semaforico'!AJ$32,E!$HC82:$HL82)+SUMIF(O!$HC$15:$HL$15,'Ciclo Semaforico'!AJ$32,O!$HC82:$HL82))-IF(AJ$31="",(SUMIF(S!$HC$15:$HL$15,'Ciclo Semaforico'!AJ$30,S!$HC82:$HL82)+SUMIF(N!$HC$15:$HL$15,'Ciclo Semaforico'!AJ$30,N!$HC82:$HL82)+SUMIF(E!$HC$15:$HL$15,'Ciclo Semaforico'!AJ$30,E!$HC82:$HL82)+SUMIF(O!$HC$15:$HL$15,'Ciclo Semaforico'!AJ$30,O!$HC82:$HL82)),(SUMIF(S!$HC$15:$HL$15,'Ciclo Semaforico'!AJ$30,S!$HC82:$HL82)+SUMIF(N!$HC$15:$HL$15,'Ciclo Semaforico'!AJ$30,N!$HC82:$HL82)+SUMIF(E!$HC$15:$HL$15,'Ciclo Semaforico'!AJ$30,E!$HC82:$HL82)+SUMIF(O!$HC$15:$HL$15,'Ciclo Semaforico'!AJ$30,O!$HC82:$HL82))*AJ$31))</f>
        <v>0</v>
      </c>
      <c r="AK107" s="245">
        <f>IF(AK$32="",IF(AK$31="",(SUMIF(S!$HC$15:$HL$15,'Ciclo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Semaforico'!AK$30,O!$HC82:$HL82))*AK$31),(SUMIF(S!$HC$15:$HL$15,'Ciclo Semaforico'!AK$32,S!$HC82:$HL82)+SUMIF(N!$HC$15:$HL$15,'Ciclo Semaforico'!AK$32,N!$HC82:$HL82)+SUMIF(E!$HC$15:$HL$15,'Ciclo Semaforico'!AK$32,E!$HC82:$HL82)+SUMIF(O!$HC$15:$HL$15,'Ciclo Semaforico'!AK$32,O!$HC82:$HL82))-IF(AK$31="",(SUMIF(S!$HC$15:$HL$15,'Ciclo Semaforico'!AK$30,S!$HC82:$HL82)+SUMIF(N!$HC$15:$HL$15,'Ciclo Semaforico'!AK$30,N!$HC82:$HL82)+SUMIF(E!$HC$15:$HL$15,'Ciclo Semaforico'!AK$30,E!$HC82:$HL82)+SUMIF(O!$HC$15:$HL$15,'Ciclo Semaforico'!AK$30,O!$HC82:$HL82)),(SUMIF(S!$HC$15:$HL$15,'Ciclo Semaforico'!AK$30,S!$HC82:$HL82)+SUMIF(N!$HC$15:$HL$15,'Ciclo Semaforico'!AK$30,N!$HC82:$HL82)+SUMIF(E!$HC$15:$HL$15,'Ciclo Semaforico'!AK$30,E!$HC82:$HL82)+SUMIF(O!$HC$15:$HL$15,'Ciclo Semaforico'!AK$30,O!$HC82:$HL82))*AK$31))</f>
        <v>0</v>
      </c>
      <c r="AL107" s="246">
        <f>IF(AL$32="",IF(AL$31="",(SUMIF(S!$HC$15:$HL$15,'Ciclo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Semaforico'!AL$30,O!$HC82:$HL82))*AL$31),(SUMIF(S!$HC$15:$HL$15,'Ciclo Semaforico'!AL$32,S!$HC82:$HL82)+SUMIF(N!$HC$15:$HL$15,'Ciclo Semaforico'!AL$32,N!$HC82:$HL82)+SUMIF(E!$HC$15:$HL$15,'Ciclo Semaforico'!AL$32,E!$HC82:$HL82)+SUMIF(O!$HC$15:$HL$15,'Ciclo Semaforico'!AL$32,O!$HC82:$HL82))-IF(AL$31="",(SUMIF(S!$HC$15:$HL$15,'Ciclo Semaforico'!AL$30,S!$HC82:$HL82)+SUMIF(N!$HC$15:$HL$15,'Ciclo Semaforico'!AL$30,N!$HC82:$HL82)+SUMIF(E!$HC$15:$HL$15,'Ciclo Semaforico'!AL$30,E!$HC82:$HL82)+SUMIF(O!$HC$15:$HL$15,'Ciclo Semaforico'!AL$30,O!$HC82:$HL82)),(SUMIF(S!$HC$15:$HL$15,'Ciclo Semaforico'!AL$30,S!$HC82:$HL82)+SUMIF(N!$HC$15:$HL$15,'Ciclo Semaforico'!AL$30,N!$HC82:$HL82)+SUMIF(E!$HC$15:$HL$15,'Ciclo Semaforico'!AL$30,E!$HC82:$HL82)+SUMIF(O!$HC$15:$HL$15,'Ciclo Semaforico'!AL$30,O!$HC82:$HL82))*AL$31))</f>
        <v>0</v>
      </c>
      <c r="AM107" s="244">
        <f>IF(AM$32="",IF(AM$31="",(SUMIF(S!$HC$15:$HL$15,'Ciclo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Semaforico'!AM$30,O!$HC82:$HL82))*AM$31),(SUMIF(S!$HC$15:$HL$15,'Ciclo Semaforico'!AM$32,S!$HC82:$HL82)+SUMIF(N!$HC$15:$HL$15,'Ciclo Semaforico'!AM$32,N!$HC82:$HL82)+SUMIF(E!$HC$15:$HL$15,'Ciclo Semaforico'!AM$32,E!$HC82:$HL82)+SUMIF(O!$HC$15:$HL$15,'Ciclo Semaforico'!AM$32,O!$HC82:$HL82))-IF(AM$31="",(SUMIF(S!$HC$15:$HL$15,'Ciclo Semaforico'!AM$30,S!$HC82:$HL82)+SUMIF(N!$HC$15:$HL$15,'Ciclo Semaforico'!AM$30,N!$HC82:$HL82)+SUMIF(E!$HC$15:$HL$15,'Ciclo Semaforico'!AM$30,E!$HC82:$HL82)+SUMIF(O!$HC$15:$HL$15,'Ciclo Semaforico'!AM$30,O!$HC82:$HL82)),(SUMIF(S!$HC$15:$HL$15,'Ciclo Semaforico'!AM$30,S!$HC82:$HL82)+SUMIF(N!$HC$15:$HL$15,'Ciclo Semaforico'!AM$30,N!$HC82:$HL82)+SUMIF(E!$HC$15:$HL$15,'Ciclo Semaforico'!AM$30,E!$HC82:$HL82)+SUMIF(O!$HC$15:$HL$15,'Ciclo Semaforico'!AM$30,O!$HC82:$HL82))*AM$31))</f>
        <v>0</v>
      </c>
      <c r="AN107" s="245">
        <f>IF(AN$32="",IF(AN$31="",(SUMIF(S!$HC$15:$HL$15,'Ciclo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Semaforico'!AN$30,O!$HC82:$HL82))*AN$31),(SUMIF(S!$HC$15:$HL$15,'Ciclo Semaforico'!AN$32,S!$HC82:$HL82)+SUMIF(N!$HC$15:$HL$15,'Ciclo Semaforico'!AN$32,N!$HC82:$HL82)+SUMIF(E!$HC$15:$HL$15,'Ciclo Semaforico'!AN$32,E!$HC82:$HL82)+SUMIF(O!$HC$15:$HL$15,'Ciclo Semaforico'!AN$32,O!$HC82:$HL82))-IF(AN$31="",(SUMIF(S!$HC$15:$HL$15,'Ciclo Semaforico'!AN$30,S!$HC82:$HL82)+SUMIF(N!$HC$15:$HL$15,'Ciclo Semaforico'!AN$30,N!$HC82:$HL82)+SUMIF(E!$HC$15:$HL$15,'Ciclo Semaforico'!AN$30,E!$HC82:$HL82)+SUMIF(O!$HC$15:$HL$15,'Ciclo Semaforico'!AN$30,O!$HC82:$HL82)),(SUMIF(S!$HC$15:$HL$15,'Ciclo Semaforico'!AN$30,S!$HC82:$HL82)+SUMIF(N!$HC$15:$HL$15,'Ciclo Semaforico'!AN$30,N!$HC82:$HL82)+SUMIF(E!$HC$15:$HL$15,'Ciclo Semaforico'!AN$30,E!$HC82:$HL82)+SUMIF(O!$HC$15:$HL$15,'Ciclo Semaforico'!AN$30,O!$HC82:$HL82))*AN$31))</f>
        <v>0</v>
      </c>
      <c r="AO107" s="245">
        <f>IF(AO$32="",IF(AO$31="",(SUMIF(S!$HC$15:$HL$15,'Ciclo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Semaforico'!AO$30,O!$HC82:$HL82))*AO$31),(SUMIF(S!$HC$15:$HL$15,'Ciclo Semaforico'!AO$32,S!$HC82:$HL82)+SUMIF(N!$HC$15:$HL$15,'Ciclo Semaforico'!AO$32,N!$HC82:$HL82)+SUMIF(E!$HC$15:$HL$15,'Ciclo Semaforico'!AO$32,E!$HC82:$HL82)+SUMIF(O!$HC$15:$HL$15,'Ciclo Semaforico'!AO$32,O!$HC82:$HL82))-IF(AO$31="",(SUMIF(S!$HC$15:$HL$15,'Ciclo Semaforico'!AO$30,S!$HC82:$HL82)+SUMIF(N!$HC$15:$HL$15,'Ciclo Semaforico'!AO$30,N!$HC82:$HL82)+SUMIF(E!$HC$15:$HL$15,'Ciclo Semaforico'!AO$30,E!$HC82:$HL82)+SUMIF(O!$HC$15:$HL$15,'Ciclo Semaforico'!AO$30,O!$HC82:$HL82)),(SUMIF(S!$HC$15:$HL$15,'Ciclo Semaforico'!AO$30,S!$HC82:$HL82)+SUMIF(N!$HC$15:$HL$15,'Ciclo Semaforico'!AO$30,N!$HC82:$HL82)+SUMIF(E!$HC$15:$HL$15,'Ciclo Semaforico'!AO$30,E!$HC82:$HL82)+SUMIF(O!$HC$15:$HL$15,'Ciclo Semaforico'!AO$30,O!$HC82:$HL82))*AO$31))</f>
        <v>0</v>
      </c>
      <c r="AP107" s="245">
        <f>IF(AP$32="",IF(AP$31="",(SUMIF(S!$HC$15:$HL$15,'Ciclo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Semaforico'!AP$30,O!$HC82:$HL82))*AP$31),(SUMIF(S!$HC$15:$HL$15,'Ciclo Semaforico'!AP$32,S!$HC82:$HL82)+SUMIF(N!$HC$15:$HL$15,'Ciclo Semaforico'!AP$32,N!$HC82:$HL82)+SUMIF(E!$HC$15:$HL$15,'Ciclo Semaforico'!AP$32,E!$HC82:$HL82)+SUMIF(O!$HC$15:$HL$15,'Ciclo Semaforico'!AP$32,O!$HC82:$HL82))-IF(AP$31="",(SUMIF(S!$HC$15:$HL$15,'Ciclo Semaforico'!AP$30,S!$HC82:$HL82)+SUMIF(N!$HC$15:$HL$15,'Ciclo Semaforico'!AP$30,N!$HC82:$HL82)+SUMIF(E!$HC$15:$HL$15,'Ciclo Semaforico'!AP$30,E!$HC82:$HL82)+SUMIF(O!$HC$15:$HL$15,'Ciclo Semaforico'!AP$30,O!$HC82:$HL82)),(SUMIF(S!$HC$15:$HL$15,'Ciclo Semaforico'!AP$30,S!$HC82:$HL82)+SUMIF(N!$HC$15:$HL$15,'Ciclo Semaforico'!AP$30,N!$HC82:$HL82)+SUMIF(E!$HC$15:$HL$15,'Ciclo Semaforico'!AP$30,E!$HC82:$HL82)+SUMIF(O!$HC$15:$HL$15,'Ciclo Semaforico'!AP$30,O!$HC82:$HL82))*AP$31))</f>
        <v>0</v>
      </c>
      <c r="AQ107" s="245">
        <f>IF(AQ$32="",IF(AQ$31="",(SUMIF(S!$HC$15:$HL$15,'Ciclo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Semaforico'!AQ$30,O!$HC82:$HL82))*AQ$31),(SUMIF(S!$HC$15:$HL$15,'Ciclo Semaforico'!AQ$32,S!$HC82:$HL82)+SUMIF(N!$HC$15:$HL$15,'Ciclo Semaforico'!AQ$32,N!$HC82:$HL82)+SUMIF(E!$HC$15:$HL$15,'Ciclo Semaforico'!AQ$32,E!$HC82:$HL82)+SUMIF(O!$HC$15:$HL$15,'Ciclo Semaforico'!AQ$32,O!$HC82:$HL82))-IF(AQ$31="",(SUMIF(S!$HC$15:$HL$15,'Ciclo Semaforico'!AQ$30,S!$HC82:$HL82)+SUMIF(N!$HC$15:$HL$15,'Ciclo Semaforico'!AQ$30,N!$HC82:$HL82)+SUMIF(E!$HC$15:$HL$15,'Ciclo Semaforico'!AQ$30,E!$HC82:$HL82)+SUMIF(O!$HC$15:$HL$15,'Ciclo Semaforico'!AQ$30,O!$HC82:$HL82)),(SUMIF(S!$HC$15:$HL$15,'Ciclo Semaforico'!AQ$30,S!$HC82:$HL82)+SUMIF(N!$HC$15:$HL$15,'Ciclo Semaforico'!AQ$30,N!$HC82:$HL82)+SUMIF(E!$HC$15:$HL$15,'Ciclo Semaforico'!AQ$30,E!$HC82:$HL82)+SUMIF(O!$HC$15:$HL$15,'Ciclo Semaforico'!AQ$30,O!$HC82:$HL82))*AQ$31))</f>
        <v>0</v>
      </c>
      <c r="AR107" s="245">
        <f>IF(AR$32="",IF(AR$31="",(SUMIF(S!$HC$15:$HL$15,'Ciclo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Semaforico'!AR$30,O!$HC82:$HL82))*AR$31),(SUMIF(S!$HC$15:$HL$15,'Ciclo Semaforico'!AR$32,S!$HC82:$HL82)+SUMIF(N!$HC$15:$HL$15,'Ciclo Semaforico'!AR$32,N!$HC82:$HL82)+SUMIF(E!$HC$15:$HL$15,'Ciclo Semaforico'!AR$32,E!$HC82:$HL82)+SUMIF(O!$HC$15:$HL$15,'Ciclo Semaforico'!AR$32,O!$HC82:$HL82))-IF(AR$31="",(SUMIF(S!$HC$15:$HL$15,'Ciclo Semaforico'!AR$30,S!$HC82:$HL82)+SUMIF(N!$HC$15:$HL$15,'Ciclo Semaforico'!AR$30,N!$HC82:$HL82)+SUMIF(E!$HC$15:$HL$15,'Ciclo Semaforico'!AR$30,E!$HC82:$HL82)+SUMIF(O!$HC$15:$HL$15,'Ciclo Semaforico'!AR$30,O!$HC82:$HL82)),(SUMIF(S!$HC$15:$HL$15,'Ciclo Semaforico'!AR$30,S!$HC82:$HL82)+SUMIF(N!$HC$15:$HL$15,'Ciclo Semaforico'!AR$30,N!$HC82:$HL82)+SUMIF(E!$HC$15:$HL$15,'Ciclo Semaforico'!AR$30,E!$HC82:$HL82)+SUMIF(O!$HC$15:$HL$15,'Ciclo Semaforico'!AR$30,O!$HC82:$HL82))*AR$31))</f>
        <v>0</v>
      </c>
      <c r="AS107" s="245">
        <f>IF(AS$32="",IF(AS$31="",(SUMIF(S!$HC$15:$HL$15,'Ciclo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Semaforico'!AS$30,O!$HC82:$HL82))*AS$31),(SUMIF(S!$HC$15:$HL$15,'Ciclo Semaforico'!AS$32,S!$HC82:$HL82)+SUMIF(N!$HC$15:$HL$15,'Ciclo Semaforico'!AS$32,N!$HC82:$HL82)+SUMIF(E!$HC$15:$HL$15,'Ciclo Semaforico'!AS$32,E!$HC82:$HL82)+SUMIF(O!$HC$15:$HL$15,'Ciclo Semaforico'!AS$32,O!$HC82:$HL82))-IF(AS$31="",(SUMIF(S!$HC$15:$HL$15,'Ciclo Semaforico'!AS$30,S!$HC82:$HL82)+SUMIF(N!$HC$15:$HL$15,'Ciclo Semaforico'!AS$30,N!$HC82:$HL82)+SUMIF(E!$HC$15:$HL$15,'Ciclo Semaforico'!AS$30,E!$HC82:$HL82)+SUMIF(O!$HC$15:$HL$15,'Ciclo Semaforico'!AS$30,O!$HC82:$HL82)),(SUMIF(S!$HC$15:$HL$15,'Ciclo Semaforico'!AS$30,S!$HC82:$HL82)+SUMIF(N!$HC$15:$HL$15,'Ciclo Semaforico'!AS$30,N!$HC82:$HL82)+SUMIF(E!$HC$15:$HL$15,'Ciclo Semaforico'!AS$30,E!$HC82:$HL82)+SUMIF(O!$HC$15:$HL$15,'Ciclo Semaforico'!AS$30,O!$HC82:$HL82))*AS$31))</f>
        <v>0</v>
      </c>
      <c r="AT107" s="245">
        <f>IF(AT$32="",IF(AT$31="",(SUMIF(S!$HC$15:$HL$15,'Ciclo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Semaforico'!AT$30,O!$HC82:$HL82))*AT$31),(SUMIF(S!$HC$15:$HL$15,'Ciclo Semaforico'!AT$32,S!$HC82:$HL82)+SUMIF(N!$HC$15:$HL$15,'Ciclo Semaforico'!AT$32,N!$HC82:$HL82)+SUMIF(E!$HC$15:$HL$15,'Ciclo Semaforico'!AT$32,E!$HC82:$HL82)+SUMIF(O!$HC$15:$HL$15,'Ciclo Semaforico'!AT$32,O!$HC82:$HL82))-IF(AT$31="",(SUMIF(S!$HC$15:$HL$15,'Ciclo Semaforico'!AT$30,S!$HC82:$HL82)+SUMIF(N!$HC$15:$HL$15,'Ciclo Semaforico'!AT$30,N!$HC82:$HL82)+SUMIF(E!$HC$15:$HL$15,'Ciclo Semaforico'!AT$30,E!$HC82:$HL82)+SUMIF(O!$HC$15:$HL$15,'Ciclo Semaforico'!AT$30,O!$HC82:$HL82)),(SUMIF(S!$HC$15:$HL$15,'Ciclo Semaforico'!AT$30,S!$HC82:$HL82)+SUMIF(N!$HC$15:$HL$15,'Ciclo Semaforico'!AT$30,N!$HC82:$HL82)+SUMIF(E!$HC$15:$HL$15,'Ciclo Semaforico'!AT$30,E!$HC82:$HL82)+SUMIF(O!$HC$15:$HL$15,'Ciclo Semaforico'!AT$30,O!$HC82:$HL82))*AT$31))</f>
        <v>0</v>
      </c>
      <c r="AU107" s="245">
        <f>IF(AU$32="",IF(AU$31="",(SUMIF(S!$HC$15:$HL$15,'Ciclo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Semaforico'!AU$30,O!$HC82:$HL82))*AU$31),(SUMIF(S!$HC$15:$HL$15,'Ciclo Semaforico'!AU$32,S!$HC82:$HL82)+SUMIF(N!$HC$15:$HL$15,'Ciclo Semaforico'!AU$32,N!$HC82:$HL82)+SUMIF(E!$HC$15:$HL$15,'Ciclo Semaforico'!AU$32,E!$HC82:$HL82)+SUMIF(O!$HC$15:$HL$15,'Ciclo Semaforico'!AU$32,O!$HC82:$HL82))-IF(AU$31="",(SUMIF(S!$HC$15:$HL$15,'Ciclo Semaforico'!AU$30,S!$HC82:$HL82)+SUMIF(N!$HC$15:$HL$15,'Ciclo Semaforico'!AU$30,N!$HC82:$HL82)+SUMIF(E!$HC$15:$HL$15,'Ciclo Semaforico'!AU$30,E!$HC82:$HL82)+SUMIF(O!$HC$15:$HL$15,'Ciclo Semaforico'!AU$30,O!$HC82:$HL82)),(SUMIF(S!$HC$15:$HL$15,'Ciclo Semaforico'!AU$30,S!$HC82:$HL82)+SUMIF(N!$HC$15:$HL$15,'Ciclo Semaforico'!AU$30,N!$HC82:$HL82)+SUMIF(E!$HC$15:$HL$15,'Ciclo Semaforico'!AU$30,E!$HC82:$HL82)+SUMIF(O!$HC$15:$HL$15,'Ciclo Semaforico'!AU$30,O!$HC82:$HL82))*AU$31))</f>
        <v>0</v>
      </c>
      <c r="AV107" s="245">
        <f>IF(AV$32="",IF(AV$31="",(SUMIF(S!$HC$15:$HL$15,'Ciclo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Semaforico'!AV$30,O!$HC82:$HL82))*AV$31),(SUMIF(S!$HC$15:$HL$15,'Ciclo Semaforico'!AV$32,S!$HC82:$HL82)+SUMIF(N!$HC$15:$HL$15,'Ciclo Semaforico'!AV$32,N!$HC82:$HL82)+SUMIF(E!$HC$15:$HL$15,'Ciclo Semaforico'!AV$32,E!$HC82:$HL82)+SUMIF(O!$HC$15:$HL$15,'Ciclo Semaforico'!AV$32,O!$HC82:$HL82))-IF(AV$31="",(SUMIF(S!$HC$15:$HL$15,'Ciclo Semaforico'!AV$30,S!$HC82:$HL82)+SUMIF(N!$HC$15:$HL$15,'Ciclo Semaforico'!AV$30,N!$HC82:$HL82)+SUMIF(E!$HC$15:$HL$15,'Ciclo Semaforico'!AV$30,E!$HC82:$HL82)+SUMIF(O!$HC$15:$HL$15,'Ciclo Semaforico'!AV$30,O!$HC82:$HL82)),(SUMIF(S!$HC$15:$HL$15,'Ciclo Semaforico'!AV$30,S!$HC82:$HL82)+SUMIF(N!$HC$15:$HL$15,'Ciclo Semaforico'!AV$30,N!$HC82:$HL82)+SUMIF(E!$HC$15:$HL$15,'Ciclo Semaforico'!AV$30,E!$HC82:$HL82)+SUMIF(O!$HC$15:$HL$15,'Ciclo Semaforico'!AV$30,O!$HC82:$HL82))*AV$31))</f>
        <v>0</v>
      </c>
      <c r="AW107" s="245">
        <f>IF(AW$32="",IF(AW$31="",(SUMIF(S!$HC$15:$HL$15,'Ciclo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Semaforico'!AW$30,O!$HC82:$HL82))*AW$31),(SUMIF(S!$HC$15:$HL$15,'Ciclo Semaforico'!AW$32,S!$HC82:$HL82)+SUMIF(N!$HC$15:$HL$15,'Ciclo Semaforico'!AW$32,N!$HC82:$HL82)+SUMIF(E!$HC$15:$HL$15,'Ciclo Semaforico'!AW$32,E!$HC82:$HL82)+SUMIF(O!$HC$15:$HL$15,'Ciclo Semaforico'!AW$32,O!$HC82:$HL82))-IF(AW$31="",(SUMIF(S!$HC$15:$HL$15,'Ciclo Semaforico'!AW$30,S!$HC82:$HL82)+SUMIF(N!$HC$15:$HL$15,'Ciclo Semaforico'!AW$30,N!$HC82:$HL82)+SUMIF(E!$HC$15:$HL$15,'Ciclo Semaforico'!AW$30,E!$HC82:$HL82)+SUMIF(O!$HC$15:$HL$15,'Ciclo Semaforico'!AW$30,O!$HC82:$HL82)),(SUMIF(S!$HC$15:$HL$15,'Ciclo Semaforico'!AW$30,S!$HC82:$HL82)+SUMIF(N!$HC$15:$HL$15,'Ciclo Semaforico'!AW$30,N!$HC82:$HL82)+SUMIF(E!$HC$15:$HL$15,'Ciclo Semaforico'!AW$30,E!$HC82:$HL82)+SUMIF(O!$HC$15:$HL$15,'Ciclo Semaforico'!AW$30,O!$HC82:$HL82))*AW$31))</f>
        <v>0</v>
      </c>
      <c r="AX107" s="246">
        <f>IF(AX$32="",IF(AX$31="",(SUMIF(S!$HC$15:$HL$15,'Ciclo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Semaforico'!AX$30,O!$HC82:$HL82))*AX$31),(SUMIF(S!$HC$15:$HL$15,'Ciclo Semaforico'!AX$32,S!$HC82:$HL82)+SUMIF(N!$HC$15:$HL$15,'Ciclo Semaforico'!AX$32,N!$HC82:$HL82)+SUMIF(E!$HC$15:$HL$15,'Ciclo Semaforico'!AX$32,E!$HC82:$HL82)+SUMIF(O!$HC$15:$HL$15,'Ciclo Semaforico'!AX$32,O!$HC82:$HL82))-IF(AX$31="",(SUMIF(S!$HC$15:$HL$15,'Ciclo Semaforico'!AX$30,S!$HC82:$HL82)+SUMIF(N!$HC$15:$HL$15,'Ciclo Semaforico'!AX$30,N!$HC82:$HL82)+SUMIF(E!$HC$15:$HL$15,'Ciclo Semaforico'!AX$30,E!$HC82:$HL82)+SUMIF(O!$HC$15:$HL$15,'Ciclo Semaforico'!AX$30,O!$HC82:$HL82)),(SUMIF(S!$HC$15:$HL$15,'Ciclo Semaforico'!AX$30,S!$HC82:$HL82)+SUMIF(N!$HC$15:$HL$15,'Ciclo Semaforico'!AX$30,N!$HC82:$HL82)+SUMIF(E!$HC$15:$HL$15,'Ciclo Semaforico'!AX$30,E!$HC82:$HL82)+SUMIF(O!$HC$15:$HL$15,'Ciclo Semaforico'!AX$30,O!$HC82:$HL82))*AX$31))</f>
        <v>0</v>
      </c>
      <c r="AY107" s="244" t="e">
        <f>IF(AY$32="",IF(AY$31="",(SUMIF(S!$HC$15:$HL$15,'Ciclo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Semaforico'!AY$30,O!$HC82:$HL82))*AY$31),(SUMIF(S!$HC$15:$HL$15,'Ciclo Semaforico'!AY$32,S!$HC82:$HL82)+SUMIF(N!$HC$15:$HL$15,'Ciclo Semaforico'!AY$32,N!$HC82:$HL82)+SUMIF(E!$HC$15:$HL$15,'Ciclo Semaforico'!AY$32,E!$HC82:$HL82)+SUMIF(O!$HC$15:$HL$15,'Ciclo Semaforico'!AY$32,O!$HC82:$HL82))-IF(AY$31="",(SUMIF(S!$HC$15:$HL$15,'Ciclo Semaforico'!AY$30,S!$HC82:$HL82)+SUMIF(N!$HC$15:$HL$15,'Ciclo Semaforico'!AY$30,N!$HC82:$HL82)+SUMIF(E!$HC$15:$HL$15,'Ciclo Semaforico'!AY$30,E!$HC82:$HL82)+SUMIF(O!$HC$15:$HL$15,'Ciclo Semaforico'!AY$30,O!$HC82:$HL82)),(SUMIF(S!$HC$15:$HL$15,'Ciclo Semaforico'!AY$30,S!$HC82:$HL82)+SUMIF(N!$HC$15:$HL$15,'Ciclo Semaforico'!AY$30,N!$HC82:$HL82)+SUMIF(E!$HC$15:$HL$15,'Ciclo Semaforico'!AY$30,E!$HC82:$HL82)+SUMIF(O!$HC$15:$HL$15,'Ciclo Semaforico'!AY$30,O!$HC82:$HL82))*AY$31))</f>
        <v>#REF!</v>
      </c>
      <c r="AZ107" s="245" t="e">
        <f>IF(AZ$32="",IF(AZ$31="",(SUMIF(S!$HC$15:$HL$15,'Ciclo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Semaforico'!AZ$30,O!$HC82:$HL82))*AZ$31),(SUMIF(S!$HC$15:$HL$15,'Ciclo Semaforico'!AZ$32,S!$HC82:$HL82)+SUMIF(N!$HC$15:$HL$15,'Ciclo Semaforico'!AZ$32,N!$HC82:$HL82)+SUMIF(E!$HC$15:$HL$15,'Ciclo Semaforico'!AZ$32,E!$HC82:$HL82)+SUMIF(O!$HC$15:$HL$15,'Ciclo Semaforico'!AZ$32,O!$HC82:$HL82))-IF(AZ$31="",(SUMIF(S!$HC$15:$HL$15,'Ciclo Semaforico'!AZ$30,S!$HC82:$HL82)+SUMIF(N!$HC$15:$HL$15,'Ciclo Semaforico'!AZ$30,N!$HC82:$HL82)+SUMIF(E!$HC$15:$HL$15,'Ciclo Semaforico'!AZ$30,E!$HC82:$HL82)+SUMIF(O!$HC$15:$HL$15,'Ciclo Semaforico'!AZ$30,O!$HC82:$HL82)),(SUMIF(S!$HC$15:$HL$15,'Ciclo Semaforico'!AZ$30,S!$HC82:$HL82)+SUMIF(N!$HC$15:$HL$15,'Ciclo Semaforico'!AZ$30,N!$HC82:$HL82)+SUMIF(E!$HC$15:$HL$15,'Ciclo Semaforico'!AZ$30,E!$HC82:$HL82)+SUMIF(O!$HC$15:$HL$15,'Ciclo Semaforico'!AZ$30,O!$HC82:$HL82))*AZ$31))</f>
        <v>#REF!</v>
      </c>
      <c r="BA107" s="245" t="e">
        <f>IF(BA$32="",IF(BA$31="",(SUMIF(S!$HC$15:$HL$15,'Ciclo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Semaforico'!BA$30,O!$HC82:$HL82))*BA$31),(SUMIF(S!$HC$15:$HL$15,'Ciclo Semaforico'!BA$32,S!$HC82:$HL82)+SUMIF(N!$HC$15:$HL$15,'Ciclo Semaforico'!BA$32,N!$HC82:$HL82)+SUMIF(E!$HC$15:$HL$15,'Ciclo Semaforico'!BA$32,E!$HC82:$HL82)+SUMIF(O!$HC$15:$HL$15,'Ciclo Semaforico'!BA$32,O!$HC82:$HL82))-IF(BA$31="",(SUMIF(S!$HC$15:$HL$15,'Ciclo Semaforico'!BA$30,S!$HC82:$HL82)+SUMIF(N!$HC$15:$HL$15,'Ciclo Semaforico'!BA$30,N!$HC82:$HL82)+SUMIF(E!$HC$15:$HL$15,'Ciclo Semaforico'!BA$30,E!$HC82:$HL82)+SUMIF(O!$HC$15:$HL$15,'Ciclo Semaforico'!BA$30,O!$HC82:$HL82)),(SUMIF(S!$HC$15:$HL$15,'Ciclo Semaforico'!BA$30,S!$HC82:$HL82)+SUMIF(N!$HC$15:$HL$15,'Ciclo Semaforico'!BA$30,N!$HC82:$HL82)+SUMIF(E!$HC$15:$HL$15,'Ciclo Semaforico'!BA$30,E!$HC82:$HL82)+SUMIF(O!$HC$15:$HL$15,'Ciclo Semaforico'!BA$30,O!$HC82:$HL82))*BA$31))</f>
        <v>#REF!</v>
      </c>
      <c r="BB107" s="245" t="e">
        <f>IF(BB$32="",IF(BB$31="",(SUMIF(S!$HC$15:$HL$15,'Ciclo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Semaforico'!BB$30,O!$HC82:$HL82))*BB$31),(SUMIF(S!$HC$15:$HL$15,'Ciclo Semaforico'!BB$32,S!$HC82:$HL82)+SUMIF(N!$HC$15:$HL$15,'Ciclo Semaforico'!BB$32,N!$HC82:$HL82)+SUMIF(E!$HC$15:$HL$15,'Ciclo Semaforico'!BB$32,E!$HC82:$HL82)+SUMIF(O!$HC$15:$HL$15,'Ciclo Semaforico'!BB$32,O!$HC82:$HL82))-IF(BB$31="",(SUMIF(S!$HC$15:$HL$15,'Ciclo Semaforico'!BB$30,S!$HC82:$HL82)+SUMIF(N!$HC$15:$HL$15,'Ciclo Semaforico'!BB$30,N!$HC82:$HL82)+SUMIF(E!$HC$15:$HL$15,'Ciclo Semaforico'!BB$30,E!$HC82:$HL82)+SUMIF(O!$HC$15:$HL$15,'Ciclo Semaforico'!BB$30,O!$HC82:$HL82)),(SUMIF(S!$HC$15:$HL$15,'Ciclo Semaforico'!BB$30,S!$HC82:$HL82)+SUMIF(N!$HC$15:$HL$15,'Ciclo Semaforico'!BB$30,N!$HC82:$HL82)+SUMIF(E!$HC$15:$HL$15,'Ciclo Semaforico'!BB$30,E!$HC82:$HL82)+SUMIF(O!$HC$15:$HL$15,'Ciclo Semaforico'!BB$30,O!$HC82:$HL82))*BB$31))</f>
        <v>#REF!</v>
      </c>
      <c r="BC107" s="245" t="e">
        <f>IF(BC$32="",IF(BC$31="",(SUMIF(S!$HC$15:$HL$15,'Ciclo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Semaforico'!BC$30,O!$HC82:$HL82))*BC$31),(SUMIF(S!$HC$15:$HL$15,'Ciclo Semaforico'!BC$32,S!$HC82:$HL82)+SUMIF(N!$HC$15:$HL$15,'Ciclo Semaforico'!BC$32,N!$HC82:$HL82)+SUMIF(E!$HC$15:$HL$15,'Ciclo Semaforico'!BC$32,E!$HC82:$HL82)+SUMIF(O!$HC$15:$HL$15,'Ciclo Semaforico'!BC$32,O!$HC82:$HL82))-IF(BC$31="",(SUMIF(S!$HC$15:$HL$15,'Ciclo Semaforico'!BC$30,S!$HC82:$HL82)+SUMIF(N!$HC$15:$HL$15,'Ciclo Semaforico'!BC$30,N!$HC82:$HL82)+SUMIF(E!$HC$15:$HL$15,'Ciclo Semaforico'!BC$30,E!$HC82:$HL82)+SUMIF(O!$HC$15:$HL$15,'Ciclo Semaforico'!BC$30,O!$HC82:$HL82)),(SUMIF(S!$HC$15:$HL$15,'Ciclo Semaforico'!BC$30,S!$HC82:$HL82)+SUMIF(N!$HC$15:$HL$15,'Ciclo Semaforico'!BC$30,N!$HC82:$HL82)+SUMIF(E!$HC$15:$HL$15,'Ciclo Semaforico'!BC$30,E!$HC82:$HL82)+SUMIF(O!$HC$15:$HL$15,'Ciclo Semaforico'!BC$30,O!$HC82:$HL82))*BC$31))</f>
        <v>#REF!</v>
      </c>
      <c r="BD107" s="245" t="e">
        <f>IF(BD$32="",IF(BD$31="",(SUMIF(S!$HC$15:$HL$15,'Ciclo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Semaforico'!BD$30,O!$HC82:$HL82))*BD$31),(SUMIF(S!$HC$15:$HL$15,'Ciclo Semaforico'!BD$32,S!$HC82:$HL82)+SUMIF(N!$HC$15:$HL$15,'Ciclo Semaforico'!BD$32,N!$HC82:$HL82)+SUMIF(E!$HC$15:$HL$15,'Ciclo Semaforico'!BD$32,E!$HC82:$HL82)+SUMIF(O!$HC$15:$HL$15,'Ciclo Semaforico'!BD$32,O!$HC82:$HL82))-IF(BD$31="",(SUMIF(S!$HC$15:$HL$15,'Ciclo Semaforico'!BD$30,S!$HC82:$HL82)+SUMIF(N!$HC$15:$HL$15,'Ciclo Semaforico'!BD$30,N!$HC82:$HL82)+SUMIF(E!$HC$15:$HL$15,'Ciclo Semaforico'!BD$30,E!$HC82:$HL82)+SUMIF(O!$HC$15:$HL$15,'Ciclo Semaforico'!BD$30,O!$HC82:$HL82)),(SUMIF(S!$HC$15:$HL$15,'Ciclo Semaforico'!BD$30,S!$HC82:$HL82)+SUMIF(N!$HC$15:$HL$15,'Ciclo Semaforico'!BD$30,N!$HC82:$HL82)+SUMIF(E!$HC$15:$HL$15,'Ciclo Semaforico'!BD$30,E!$HC82:$HL82)+SUMIF(O!$HC$15:$HL$15,'Ciclo Semaforico'!BD$30,O!$HC82:$HL82))*BD$31))</f>
        <v>#REF!</v>
      </c>
      <c r="BE107" s="245">
        <f>IF(BE$32="",IF(BE$31="",(SUMIF(S!$HC$15:$HL$15,'Ciclo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Semaforico'!BE$30,O!$HC82:$HL82))*BE$31),(SUMIF(S!$HC$15:$HL$15,'Ciclo Semaforico'!BE$32,S!$HC82:$HL82)+SUMIF(N!$HC$15:$HL$15,'Ciclo Semaforico'!BE$32,N!$HC82:$HL82)+SUMIF(E!$HC$15:$HL$15,'Ciclo Semaforico'!BE$32,E!$HC82:$HL82)+SUMIF(O!$HC$15:$HL$15,'Ciclo Semaforico'!BE$32,O!$HC82:$HL82))-IF(BE$31="",(SUMIF(S!$HC$15:$HL$15,'Ciclo Semaforico'!BE$30,S!$HC82:$HL82)+SUMIF(N!$HC$15:$HL$15,'Ciclo Semaforico'!BE$30,N!$HC82:$HL82)+SUMIF(E!$HC$15:$HL$15,'Ciclo Semaforico'!BE$30,E!$HC82:$HL82)+SUMIF(O!$HC$15:$HL$15,'Ciclo Semaforico'!BE$30,O!$HC82:$HL82)),(SUMIF(S!$HC$15:$HL$15,'Ciclo Semaforico'!BE$30,S!$HC82:$HL82)+SUMIF(N!$HC$15:$HL$15,'Ciclo Semaforico'!BE$30,N!$HC82:$HL82)+SUMIF(E!$HC$15:$HL$15,'Ciclo Semaforico'!BE$30,E!$HC82:$HL82)+SUMIF(O!$HC$15:$HL$15,'Ciclo Semaforico'!BE$30,O!$HC82:$HL82))*BE$31))</f>
        <v>0</v>
      </c>
      <c r="BF107" s="245">
        <f>IF(BF$32="",IF(BF$31="",(SUMIF(S!$HC$15:$HL$15,'Ciclo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Semaforico'!BF$30,O!$HC82:$HL82))*BF$31),(SUMIF(S!$HC$15:$HL$15,'Ciclo Semaforico'!BF$32,S!$HC82:$HL82)+SUMIF(N!$HC$15:$HL$15,'Ciclo Semaforico'!BF$32,N!$HC82:$HL82)+SUMIF(E!$HC$15:$HL$15,'Ciclo Semaforico'!BF$32,E!$HC82:$HL82)+SUMIF(O!$HC$15:$HL$15,'Ciclo Semaforico'!BF$32,O!$HC82:$HL82))-IF(BF$31="",(SUMIF(S!$HC$15:$HL$15,'Ciclo Semaforico'!BF$30,S!$HC82:$HL82)+SUMIF(N!$HC$15:$HL$15,'Ciclo Semaforico'!BF$30,N!$HC82:$HL82)+SUMIF(E!$HC$15:$HL$15,'Ciclo Semaforico'!BF$30,E!$HC82:$HL82)+SUMIF(O!$HC$15:$HL$15,'Ciclo Semaforico'!BF$30,O!$HC82:$HL82)),(SUMIF(S!$HC$15:$HL$15,'Ciclo Semaforico'!BF$30,S!$HC82:$HL82)+SUMIF(N!$HC$15:$HL$15,'Ciclo Semaforico'!BF$30,N!$HC82:$HL82)+SUMIF(E!$HC$15:$HL$15,'Ciclo Semaforico'!BF$30,E!$HC82:$HL82)+SUMIF(O!$HC$15:$HL$15,'Ciclo Semaforico'!BF$30,O!$HC82:$HL82))*BF$31))</f>
        <v>0</v>
      </c>
      <c r="BG107" s="245">
        <f>IF(BG$32="",IF(BG$31="",(SUMIF(S!$HC$15:$HL$15,'Ciclo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Semaforico'!BG$30,O!$HC82:$HL82))*BG$31),(SUMIF(S!$HC$15:$HL$15,'Ciclo Semaforico'!BG$32,S!$HC82:$HL82)+SUMIF(N!$HC$15:$HL$15,'Ciclo Semaforico'!BG$32,N!$HC82:$HL82)+SUMIF(E!$HC$15:$HL$15,'Ciclo Semaforico'!BG$32,E!$HC82:$HL82)+SUMIF(O!$HC$15:$HL$15,'Ciclo Semaforico'!BG$32,O!$HC82:$HL82))-IF(BG$31="",(SUMIF(S!$HC$15:$HL$15,'Ciclo Semaforico'!BG$30,S!$HC82:$HL82)+SUMIF(N!$HC$15:$HL$15,'Ciclo Semaforico'!BG$30,N!$HC82:$HL82)+SUMIF(E!$HC$15:$HL$15,'Ciclo Semaforico'!BG$30,E!$HC82:$HL82)+SUMIF(O!$HC$15:$HL$15,'Ciclo Semaforico'!BG$30,O!$HC82:$HL82)),(SUMIF(S!$HC$15:$HL$15,'Ciclo Semaforico'!BG$30,S!$HC82:$HL82)+SUMIF(N!$HC$15:$HL$15,'Ciclo Semaforico'!BG$30,N!$HC82:$HL82)+SUMIF(E!$HC$15:$HL$15,'Ciclo Semaforico'!BG$30,E!$HC82:$HL82)+SUMIF(O!$HC$15:$HL$15,'Ciclo Semaforico'!BG$30,O!$HC82:$HL82))*BG$31))</f>
        <v>0</v>
      </c>
      <c r="BH107" s="245">
        <f>IF(BH$32="",IF(BH$31="",(SUMIF(S!$HC$15:$HL$15,'Ciclo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Semaforico'!BH$30,O!$HC82:$HL82))*BH$31),(SUMIF(S!$HC$15:$HL$15,'Ciclo Semaforico'!BH$32,S!$HC82:$HL82)+SUMIF(N!$HC$15:$HL$15,'Ciclo Semaforico'!BH$32,N!$HC82:$HL82)+SUMIF(E!$HC$15:$HL$15,'Ciclo Semaforico'!BH$32,E!$HC82:$HL82)+SUMIF(O!$HC$15:$HL$15,'Ciclo Semaforico'!BH$32,O!$HC82:$HL82))-IF(BH$31="",(SUMIF(S!$HC$15:$HL$15,'Ciclo Semaforico'!BH$30,S!$HC82:$HL82)+SUMIF(N!$HC$15:$HL$15,'Ciclo Semaforico'!BH$30,N!$HC82:$HL82)+SUMIF(E!$HC$15:$HL$15,'Ciclo Semaforico'!BH$30,E!$HC82:$HL82)+SUMIF(O!$HC$15:$HL$15,'Ciclo Semaforico'!BH$30,O!$HC82:$HL82)),(SUMIF(S!$HC$15:$HL$15,'Ciclo Semaforico'!BH$30,S!$HC82:$HL82)+SUMIF(N!$HC$15:$HL$15,'Ciclo Semaforico'!BH$30,N!$HC82:$HL82)+SUMIF(E!$HC$15:$HL$15,'Ciclo Semaforico'!BH$30,E!$HC82:$HL82)+SUMIF(O!$HC$15:$HL$15,'Ciclo Semaforico'!BH$30,O!$HC82:$HL82))*BH$31))</f>
        <v>0</v>
      </c>
      <c r="BI107" s="245">
        <f>IF(BI$32="",IF(BI$31="",(SUMIF(S!$HC$15:$HL$15,'Ciclo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Semaforico'!BI$30,O!$HC82:$HL82))*BI$31),(SUMIF(S!$HC$15:$HL$15,'Ciclo Semaforico'!BI$32,S!$HC82:$HL82)+SUMIF(N!$HC$15:$HL$15,'Ciclo Semaforico'!BI$32,N!$HC82:$HL82)+SUMIF(E!$HC$15:$HL$15,'Ciclo Semaforico'!BI$32,E!$HC82:$HL82)+SUMIF(O!$HC$15:$HL$15,'Ciclo Semaforico'!BI$32,O!$HC82:$HL82))-IF(BI$31="",(SUMIF(S!$HC$15:$HL$15,'Ciclo Semaforico'!BI$30,S!$HC82:$HL82)+SUMIF(N!$HC$15:$HL$15,'Ciclo Semaforico'!BI$30,N!$HC82:$HL82)+SUMIF(E!$HC$15:$HL$15,'Ciclo Semaforico'!BI$30,E!$HC82:$HL82)+SUMIF(O!$HC$15:$HL$15,'Ciclo Semaforico'!BI$30,O!$HC82:$HL82)),(SUMIF(S!$HC$15:$HL$15,'Ciclo Semaforico'!BI$30,S!$HC82:$HL82)+SUMIF(N!$HC$15:$HL$15,'Ciclo Semaforico'!BI$30,N!$HC82:$HL82)+SUMIF(E!$HC$15:$HL$15,'Ciclo Semaforico'!BI$30,E!$HC82:$HL82)+SUMIF(O!$HC$15:$HL$15,'Ciclo Semaforico'!BI$30,O!$HC82:$HL82))*BI$31))</f>
        <v>0</v>
      </c>
      <c r="BJ107" s="246">
        <f>IF(BJ$32="",IF(BJ$31="",(SUMIF(S!$HC$15:$HL$15,'Ciclo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Semaforico'!BJ$30,O!$HC82:$HL82))*BJ$31),(SUMIF(S!$HC$15:$HL$15,'Ciclo Semaforico'!BJ$32,S!$HC82:$HL82)+SUMIF(N!$HC$15:$HL$15,'Ciclo Semaforico'!BJ$32,N!$HC82:$HL82)+SUMIF(E!$HC$15:$HL$15,'Ciclo Semaforico'!BJ$32,E!$HC82:$HL82)+SUMIF(O!$HC$15:$HL$15,'Ciclo Semaforico'!BJ$32,O!$HC82:$HL82))-IF(BJ$31="",(SUMIF(S!$HC$15:$HL$15,'Ciclo Semaforico'!BJ$30,S!$HC82:$HL82)+SUMIF(N!$HC$15:$HL$15,'Ciclo Semaforico'!BJ$30,N!$HC82:$HL82)+SUMIF(E!$HC$15:$HL$15,'Ciclo Semaforico'!BJ$30,E!$HC82:$HL82)+SUMIF(O!$HC$15:$HL$15,'Ciclo Semaforico'!BJ$30,O!$HC82:$HL82)),(SUMIF(S!$HC$15:$HL$15,'Ciclo Semaforico'!BJ$30,S!$HC82:$HL82)+SUMIF(N!$HC$15:$HL$15,'Ciclo Semaforico'!BJ$30,N!$HC82:$HL82)+SUMIF(E!$HC$15:$HL$15,'Ciclo Semaforico'!BJ$30,E!$HC82:$HL82)+SUMIF(O!$HC$15:$HL$15,'Ciclo Semaforico'!BJ$30,O!$HC82:$HL82))*BJ$31))</f>
        <v>0</v>
      </c>
      <c r="BK107" s="244">
        <f>IF(BK$32="",IF(BK$31="",(SUMIF(S!$HC$15:$HL$15,'Ciclo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Semaforico'!BK$30,O!$HC82:$HL82))*BK$31),(SUMIF(S!$HC$15:$HL$15,'Ciclo Semaforico'!BK$32,S!$HC82:$HL82)+SUMIF(N!$HC$15:$HL$15,'Ciclo Semaforico'!BK$32,N!$HC82:$HL82)+SUMIF(E!$HC$15:$HL$15,'Ciclo Semaforico'!BK$32,E!$HC82:$HL82)+SUMIF(O!$HC$15:$HL$15,'Ciclo Semaforico'!BK$32,O!$HC82:$HL82))-IF(BK$31="",(SUMIF(S!$HC$15:$HL$15,'Ciclo Semaforico'!BK$30,S!$HC82:$HL82)+SUMIF(N!$HC$15:$HL$15,'Ciclo Semaforico'!BK$30,N!$HC82:$HL82)+SUMIF(E!$HC$15:$HL$15,'Ciclo Semaforico'!BK$30,E!$HC82:$HL82)+SUMIF(O!$HC$15:$HL$15,'Ciclo Semaforico'!BK$30,O!$HC82:$HL82)),(SUMIF(S!$HC$15:$HL$15,'Ciclo Semaforico'!BK$30,S!$HC82:$HL82)+SUMIF(N!$HC$15:$HL$15,'Ciclo Semaforico'!BK$30,N!$HC82:$HL82)+SUMIF(E!$HC$15:$HL$15,'Ciclo Semaforico'!BK$30,E!$HC82:$HL82)+SUMIF(O!$HC$15:$HL$15,'Ciclo Semaforico'!BK$30,O!$HC82:$HL82))*BK$31))</f>
        <v>0</v>
      </c>
      <c r="BL107" s="245">
        <f>IF(BL$32="",IF(BL$31="",(SUMIF(S!$HC$15:$HL$15,'Ciclo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Semaforico'!BL$30,O!$HC82:$HL82))*BL$31),(SUMIF(S!$HC$15:$HL$15,'Ciclo Semaforico'!BL$32,S!$HC82:$HL82)+SUMIF(N!$HC$15:$HL$15,'Ciclo Semaforico'!BL$32,N!$HC82:$HL82)+SUMIF(E!$HC$15:$HL$15,'Ciclo Semaforico'!BL$32,E!$HC82:$HL82)+SUMIF(O!$HC$15:$HL$15,'Ciclo Semaforico'!BL$32,O!$HC82:$HL82))-IF(BL$31="",(SUMIF(S!$HC$15:$HL$15,'Ciclo Semaforico'!BL$30,S!$HC82:$HL82)+SUMIF(N!$HC$15:$HL$15,'Ciclo Semaforico'!BL$30,N!$HC82:$HL82)+SUMIF(E!$HC$15:$HL$15,'Ciclo Semaforico'!BL$30,E!$HC82:$HL82)+SUMIF(O!$HC$15:$HL$15,'Ciclo Semaforico'!BL$30,O!$HC82:$HL82)),(SUMIF(S!$HC$15:$HL$15,'Ciclo Semaforico'!BL$30,S!$HC82:$HL82)+SUMIF(N!$HC$15:$HL$15,'Ciclo Semaforico'!BL$30,N!$HC82:$HL82)+SUMIF(E!$HC$15:$HL$15,'Ciclo Semaforico'!BL$30,E!$HC82:$HL82)+SUMIF(O!$HC$15:$HL$15,'Ciclo Semaforico'!BL$30,O!$HC82:$HL82))*BL$31))</f>
        <v>0</v>
      </c>
      <c r="BM107" s="245">
        <f>IF(BM$32="",IF(BM$31="",(SUMIF(S!$HC$15:$HL$15,'Ciclo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Semaforico'!BM$30,O!$HC82:$HL82))*BM$31),(SUMIF(S!$HC$15:$HL$15,'Ciclo Semaforico'!BM$32,S!$HC82:$HL82)+SUMIF(N!$HC$15:$HL$15,'Ciclo Semaforico'!BM$32,N!$HC82:$HL82)+SUMIF(E!$HC$15:$HL$15,'Ciclo Semaforico'!BM$32,E!$HC82:$HL82)+SUMIF(O!$HC$15:$HL$15,'Ciclo Semaforico'!BM$32,O!$HC82:$HL82))-IF(BM$31="",(SUMIF(S!$HC$15:$HL$15,'Ciclo Semaforico'!BM$30,S!$HC82:$HL82)+SUMIF(N!$HC$15:$HL$15,'Ciclo Semaforico'!BM$30,N!$HC82:$HL82)+SUMIF(E!$HC$15:$HL$15,'Ciclo Semaforico'!BM$30,E!$HC82:$HL82)+SUMIF(O!$HC$15:$HL$15,'Ciclo Semaforico'!BM$30,O!$HC82:$HL82)),(SUMIF(S!$HC$15:$HL$15,'Ciclo Semaforico'!BM$30,S!$HC82:$HL82)+SUMIF(N!$HC$15:$HL$15,'Ciclo Semaforico'!BM$30,N!$HC82:$HL82)+SUMIF(E!$HC$15:$HL$15,'Ciclo Semaforico'!BM$30,E!$HC82:$HL82)+SUMIF(O!$HC$15:$HL$15,'Ciclo Semaforico'!BM$30,O!$HC82:$HL82))*BM$31))</f>
        <v>0</v>
      </c>
      <c r="BN107" s="245">
        <f>IF(BN$32="",IF(BN$31="",(SUMIF(S!$HC$15:$HL$15,'Ciclo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Semaforico'!BN$30,O!$HC82:$HL82))*BN$31),(SUMIF(S!$HC$15:$HL$15,'Ciclo Semaforico'!BN$32,S!$HC82:$HL82)+SUMIF(N!$HC$15:$HL$15,'Ciclo Semaforico'!BN$32,N!$HC82:$HL82)+SUMIF(E!$HC$15:$HL$15,'Ciclo Semaforico'!BN$32,E!$HC82:$HL82)+SUMIF(O!$HC$15:$HL$15,'Ciclo Semaforico'!BN$32,O!$HC82:$HL82))-IF(BN$31="",(SUMIF(S!$HC$15:$HL$15,'Ciclo Semaforico'!BN$30,S!$HC82:$HL82)+SUMIF(N!$HC$15:$HL$15,'Ciclo Semaforico'!BN$30,N!$HC82:$HL82)+SUMIF(E!$HC$15:$HL$15,'Ciclo Semaforico'!BN$30,E!$HC82:$HL82)+SUMIF(O!$HC$15:$HL$15,'Ciclo Semaforico'!BN$30,O!$HC82:$HL82)),(SUMIF(S!$HC$15:$HL$15,'Ciclo Semaforico'!BN$30,S!$HC82:$HL82)+SUMIF(N!$HC$15:$HL$15,'Ciclo Semaforico'!BN$30,N!$HC82:$HL82)+SUMIF(E!$HC$15:$HL$15,'Ciclo Semaforico'!BN$30,E!$HC82:$HL82)+SUMIF(O!$HC$15:$HL$15,'Ciclo Semaforico'!BN$30,O!$HC82:$HL82))*BN$31))</f>
        <v>0</v>
      </c>
      <c r="BO107" s="245">
        <f>IF(BO$32="",IF(BO$31="",(SUMIF(S!$HC$15:$HL$15,'Ciclo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Semaforico'!BO$30,O!$HC82:$HL82))*BO$31),(SUMIF(S!$HC$15:$HL$15,'Ciclo Semaforico'!BO$32,S!$HC82:$HL82)+SUMIF(N!$HC$15:$HL$15,'Ciclo Semaforico'!BO$32,N!$HC82:$HL82)+SUMIF(E!$HC$15:$HL$15,'Ciclo Semaforico'!BO$32,E!$HC82:$HL82)+SUMIF(O!$HC$15:$HL$15,'Ciclo Semaforico'!BO$32,O!$HC82:$HL82))-IF(BO$31="",(SUMIF(S!$HC$15:$HL$15,'Ciclo Semaforico'!BO$30,S!$HC82:$HL82)+SUMIF(N!$HC$15:$HL$15,'Ciclo Semaforico'!BO$30,N!$HC82:$HL82)+SUMIF(E!$HC$15:$HL$15,'Ciclo Semaforico'!BO$30,E!$HC82:$HL82)+SUMIF(O!$HC$15:$HL$15,'Ciclo Semaforico'!BO$30,O!$HC82:$HL82)),(SUMIF(S!$HC$15:$HL$15,'Ciclo Semaforico'!BO$30,S!$HC82:$HL82)+SUMIF(N!$HC$15:$HL$15,'Ciclo Semaforico'!BO$30,N!$HC82:$HL82)+SUMIF(E!$HC$15:$HL$15,'Ciclo Semaforico'!BO$30,E!$HC82:$HL82)+SUMIF(O!$HC$15:$HL$15,'Ciclo Semaforico'!BO$30,O!$HC82:$HL82))*BO$31))</f>
        <v>0</v>
      </c>
      <c r="BP107" s="245">
        <f>IF(BP$32="",IF(BP$31="",(SUMIF(S!$HC$15:$HL$15,'Ciclo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Semaforico'!BP$30,O!$HC82:$HL82))*BP$31),(SUMIF(S!$HC$15:$HL$15,'Ciclo Semaforico'!BP$32,S!$HC82:$HL82)+SUMIF(N!$HC$15:$HL$15,'Ciclo Semaforico'!BP$32,N!$HC82:$HL82)+SUMIF(E!$HC$15:$HL$15,'Ciclo Semaforico'!BP$32,E!$HC82:$HL82)+SUMIF(O!$HC$15:$HL$15,'Ciclo Semaforico'!BP$32,O!$HC82:$HL82))-IF(BP$31="",(SUMIF(S!$HC$15:$HL$15,'Ciclo Semaforico'!BP$30,S!$HC82:$HL82)+SUMIF(N!$HC$15:$HL$15,'Ciclo Semaforico'!BP$30,N!$HC82:$HL82)+SUMIF(E!$HC$15:$HL$15,'Ciclo Semaforico'!BP$30,E!$HC82:$HL82)+SUMIF(O!$HC$15:$HL$15,'Ciclo Semaforico'!BP$30,O!$HC82:$HL82)),(SUMIF(S!$HC$15:$HL$15,'Ciclo Semaforico'!BP$30,S!$HC82:$HL82)+SUMIF(N!$HC$15:$HL$15,'Ciclo Semaforico'!BP$30,N!$HC82:$HL82)+SUMIF(E!$HC$15:$HL$15,'Ciclo Semaforico'!BP$30,E!$HC82:$HL82)+SUMIF(O!$HC$15:$HL$15,'Ciclo Semaforico'!BP$30,O!$HC82:$HL82))*BP$31))</f>
        <v>0</v>
      </c>
      <c r="BQ107" s="245">
        <f>IF(BQ$32="",IF(BQ$31="",(SUMIF(S!$HC$15:$HL$15,'Ciclo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Semaforico'!BQ$30,O!$HC82:$HL82))*BQ$31),(SUMIF(S!$HC$15:$HL$15,'Ciclo Semaforico'!BQ$32,S!$HC82:$HL82)+SUMIF(N!$HC$15:$HL$15,'Ciclo Semaforico'!BQ$32,N!$HC82:$HL82)+SUMIF(E!$HC$15:$HL$15,'Ciclo Semaforico'!BQ$32,E!$HC82:$HL82)+SUMIF(O!$HC$15:$HL$15,'Ciclo Semaforico'!BQ$32,O!$HC82:$HL82))-IF(BQ$31="",(SUMIF(S!$HC$15:$HL$15,'Ciclo Semaforico'!BQ$30,S!$HC82:$HL82)+SUMIF(N!$HC$15:$HL$15,'Ciclo Semaforico'!BQ$30,N!$HC82:$HL82)+SUMIF(E!$HC$15:$HL$15,'Ciclo Semaforico'!BQ$30,E!$HC82:$HL82)+SUMIF(O!$HC$15:$HL$15,'Ciclo Semaforico'!BQ$30,O!$HC82:$HL82)),(SUMIF(S!$HC$15:$HL$15,'Ciclo Semaforico'!BQ$30,S!$HC82:$HL82)+SUMIF(N!$HC$15:$HL$15,'Ciclo Semaforico'!BQ$30,N!$HC82:$HL82)+SUMIF(E!$HC$15:$HL$15,'Ciclo Semaforico'!BQ$30,E!$HC82:$HL82)+SUMIF(O!$HC$15:$HL$15,'Ciclo Semaforico'!BQ$30,O!$HC82:$HL82))*BQ$31))</f>
        <v>0</v>
      </c>
      <c r="BR107" s="245">
        <f>IF(BR$32="",IF(BR$31="",(SUMIF(S!$HC$15:$HL$15,'Ciclo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Semaforico'!BR$30,O!$HC82:$HL82))*BR$31),(SUMIF(S!$HC$15:$HL$15,'Ciclo Semaforico'!BR$32,S!$HC82:$HL82)+SUMIF(N!$HC$15:$HL$15,'Ciclo Semaforico'!BR$32,N!$HC82:$HL82)+SUMIF(E!$HC$15:$HL$15,'Ciclo Semaforico'!BR$32,E!$HC82:$HL82)+SUMIF(O!$HC$15:$HL$15,'Ciclo Semaforico'!BR$32,O!$HC82:$HL82))-IF(BR$31="",(SUMIF(S!$HC$15:$HL$15,'Ciclo Semaforico'!BR$30,S!$HC82:$HL82)+SUMIF(N!$HC$15:$HL$15,'Ciclo Semaforico'!BR$30,N!$HC82:$HL82)+SUMIF(E!$HC$15:$HL$15,'Ciclo Semaforico'!BR$30,E!$HC82:$HL82)+SUMIF(O!$HC$15:$HL$15,'Ciclo Semaforico'!BR$30,O!$HC82:$HL82)),(SUMIF(S!$HC$15:$HL$15,'Ciclo Semaforico'!BR$30,S!$HC82:$HL82)+SUMIF(N!$HC$15:$HL$15,'Ciclo Semaforico'!BR$30,N!$HC82:$HL82)+SUMIF(E!$HC$15:$HL$15,'Ciclo Semaforico'!BR$30,E!$HC82:$HL82)+SUMIF(O!$HC$15:$HL$15,'Ciclo Semaforico'!BR$30,O!$HC82:$HL82))*BR$31))</f>
        <v>0</v>
      </c>
      <c r="BS107" s="245">
        <f>IF(BS$32="",IF(BS$31="",(SUMIF(S!$HC$15:$HL$15,'Ciclo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Semaforico'!BS$30,O!$HC82:$HL82))*BS$31),(SUMIF(S!$HC$15:$HL$15,'Ciclo Semaforico'!BS$32,S!$HC82:$HL82)+SUMIF(N!$HC$15:$HL$15,'Ciclo Semaforico'!BS$32,N!$HC82:$HL82)+SUMIF(E!$HC$15:$HL$15,'Ciclo Semaforico'!BS$32,E!$HC82:$HL82)+SUMIF(O!$HC$15:$HL$15,'Ciclo Semaforico'!BS$32,O!$HC82:$HL82))-IF(BS$31="",(SUMIF(S!$HC$15:$HL$15,'Ciclo Semaforico'!BS$30,S!$HC82:$HL82)+SUMIF(N!$HC$15:$HL$15,'Ciclo Semaforico'!BS$30,N!$HC82:$HL82)+SUMIF(E!$HC$15:$HL$15,'Ciclo Semaforico'!BS$30,E!$HC82:$HL82)+SUMIF(O!$HC$15:$HL$15,'Ciclo Semaforico'!BS$30,O!$HC82:$HL82)),(SUMIF(S!$HC$15:$HL$15,'Ciclo Semaforico'!BS$30,S!$HC82:$HL82)+SUMIF(N!$HC$15:$HL$15,'Ciclo Semaforico'!BS$30,N!$HC82:$HL82)+SUMIF(E!$HC$15:$HL$15,'Ciclo Semaforico'!BS$30,E!$HC82:$HL82)+SUMIF(O!$HC$15:$HL$15,'Ciclo Semaforico'!BS$30,O!$HC82:$HL82))*BS$31))</f>
        <v>0</v>
      </c>
      <c r="BT107" s="245">
        <f>IF(BT$32="",IF(BT$31="",(SUMIF(S!$HC$15:$HL$15,'Ciclo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Semaforico'!BT$30,O!$HC82:$HL82))*BT$31),(SUMIF(S!$HC$15:$HL$15,'Ciclo Semaforico'!BT$32,S!$HC82:$HL82)+SUMIF(N!$HC$15:$HL$15,'Ciclo Semaforico'!BT$32,N!$HC82:$HL82)+SUMIF(E!$HC$15:$HL$15,'Ciclo Semaforico'!BT$32,E!$HC82:$HL82)+SUMIF(O!$HC$15:$HL$15,'Ciclo Semaforico'!BT$32,O!$HC82:$HL82))-IF(BT$31="",(SUMIF(S!$HC$15:$HL$15,'Ciclo Semaforico'!BT$30,S!$HC82:$HL82)+SUMIF(N!$HC$15:$HL$15,'Ciclo Semaforico'!BT$30,N!$HC82:$HL82)+SUMIF(E!$HC$15:$HL$15,'Ciclo Semaforico'!BT$30,E!$HC82:$HL82)+SUMIF(O!$HC$15:$HL$15,'Ciclo Semaforico'!BT$30,O!$HC82:$HL82)),(SUMIF(S!$HC$15:$HL$15,'Ciclo Semaforico'!BT$30,S!$HC82:$HL82)+SUMIF(N!$HC$15:$HL$15,'Ciclo Semaforico'!BT$30,N!$HC82:$HL82)+SUMIF(E!$HC$15:$HL$15,'Ciclo Semaforico'!BT$30,E!$HC82:$HL82)+SUMIF(O!$HC$15:$HL$15,'Ciclo Semaforico'!BT$30,O!$HC82:$HL82))*BT$31))</f>
        <v>0</v>
      </c>
      <c r="BU107" s="245">
        <f>IF(BU$32="",IF(BU$31="",(SUMIF(S!$HC$15:$HL$15,'Ciclo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Semaforico'!BU$30,O!$HC82:$HL82))*BU$31),(SUMIF(S!$HC$15:$HL$15,'Ciclo Semaforico'!BU$32,S!$HC82:$HL82)+SUMIF(N!$HC$15:$HL$15,'Ciclo Semaforico'!BU$32,N!$HC82:$HL82)+SUMIF(E!$HC$15:$HL$15,'Ciclo Semaforico'!BU$32,E!$HC82:$HL82)+SUMIF(O!$HC$15:$HL$15,'Ciclo Semaforico'!BU$32,O!$HC82:$HL82))-IF(BU$31="",(SUMIF(S!$HC$15:$HL$15,'Ciclo Semaforico'!BU$30,S!$HC82:$HL82)+SUMIF(N!$HC$15:$HL$15,'Ciclo Semaforico'!BU$30,N!$HC82:$HL82)+SUMIF(E!$HC$15:$HL$15,'Ciclo Semaforico'!BU$30,E!$HC82:$HL82)+SUMIF(O!$HC$15:$HL$15,'Ciclo Semaforico'!BU$30,O!$HC82:$HL82)),(SUMIF(S!$HC$15:$HL$15,'Ciclo Semaforico'!BU$30,S!$HC82:$HL82)+SUMIF(N!$HC$15:$HL$15,'Ciclo Semaforico'!BU$30,N!$HC82:$HL82)+SUMIF(E!$HC$15:$HL$15,'Ciclo Semaforico'!BU$30,E!$HC82:$HL82)+SUMIF(O!$HC$15:$HL$15,'Ciclo Semaforico'!BU$30,O!$HC82:$HL82))*BU$31))</f>
        <v>0</v>
      </c>
      <c r="BV107" s="246">
        <f>IF(BV$32="",IF(BV$31="",(SUMIF(S!$HC$15:$HL$15,'Ciclo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Semaforico'!BV$30,O!$HC82:$HL82))*BV$31),(SUMIF(S!$HC$15:$HL$15,'Ciclo Semaforico'!BV$32,S!$HC82:$HL82)+SUMIF(N!$HC$15:$HL$15,'Ciclo Semaforico'!BV$32,N!$HC82:$HL82)+SUMIF(E!$HC$15:$HL$15,'Ciclo Semaforico'!BV$32,E!$HC82:$HL82)+SUMIF(O!$HC$15:$HL$15,'Ciclo Semaforico'!BV$32,O!$HC82:$HL82))-IF(BV$31="",(SUMIF(S!$HC$15:$HL$15,'Ciclo Semaforico'!BV$30,S!$HC82:$HL82)+SUMIF(N!$HC$15:$HL$15,'Ciclo Semaforico'!BV$30,N!$HC82:$HL82)+SUMIF(E!$HC$15:$HL$15,'Ciclo Semaforico'!BV$30,E!$HC82:$HL82)+SUMIF(O!$HC$15:$HL$15,'Ciclo Semaforico'!BV$30,O!$HC82:$HL82)),(SUMIF(S!$HC$15:$HL$15,'Ciclo Semaforico'!BV$30,S!$HC82:$HL82)+SUMIF(N!$HC$15:$HL$15,'Ciclo Semaforico'!BV$30,N!$HC82:$HL82)+SUMIF(E!$HC$15:$HL$15,'Ciclo Semaforico'!BV$30,E!$HC82:$HL82)+SUMIF(O!$HC$15:$HL$15,'Ciclo Semaforico'!BV$30,O!$HC82:$HL82))*BV$31))</f>
        <v>0</v>
      </c>
      <c r="BW107" s="244">
        <f>IF(BW$32="",IF(BW$31="",(SUMIF(S!$HC$15:$HL$15,'Ciclo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Semaforico'!BW$30,O!$HC82:$HL82))*BW$31),(SUMIF(S!$HC$15:$HL$15,'Ciclo Semaforico'!BW$32,S!$HC82:$HL82)+SUMIF(N!$HC$15:$HL$15,'Ciclo Semaforico'!BW$32,N!$HC82:$HL82)+SUMIF(E!$HC$15:$HL$15,'Ciclo Semaforico'!BW$32,E!$HC82:$HL82)+SUMIF(O!$HC$15:$HL$15,'Ciclo Semaforico'!BW$32,O!$HC82:$HL82))-IF(BW$31="",(SUMIF(S!$HC$15:$HL$15,'Ciclo Semaforico'!BW$30,S!$HC82:$HL82)+SUMIF(N!$HC$15:$HL$15,'Ciclo Semaforico'!BW$30,N!$HC82:$HL82)+SUMIF(E!$HC$15:$HL$15,'Ciclo Semaforico'!BW$30,E!$HC82:$HL82)+SUMIF(O!$HC$15:$HL$15,'Ciclo Semaforico'!BW$30,O!$HC82:$HL82)),(SUMIF(S!$HC$15:$HL$15,'Ciclo Semaforico'!BW$30,S!$HC82:$HL82)+SUMIF(N!$HC$15:$HL$15,'Ciclo Semaforico'!BW$30,N!$HC82:$HL82)+SUMIF(E!$HC$15:$HL$15,'Ciclo Semaforico'!BW$30,E!$HC82:$HL82)+SUMIF(O!$HC$15:$HL$15,'Ciclo Semaforico'!BW$30,O!$HC82:$HL82))*BW$31))</f>
        <v>0</v>
      </c>
      <c r="BX107" s="245">
        <f>IF(BX$32="",IF(BX$31="",(SUMIF(S!$HC$15:$HL$15,'Ciclo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Semaforico'!BX$30,O!$HC82:$HL82))*BX$31),(SUMIF(S!$HC$15:$HL$15,'Ciclo Semaforico'!BX$32,S!$HC82:$HL82)+SUMIF(N!$HC$15:$HL$15,'Ciclo Semaforico'!BX$32,N!$HC82:$HL82)+SUMIF(E!$HC$15:$HL$15,'Ciclo Semaforico'!BX$32,E!$HC82:$HL82)+SUMIF(O!$HC$15:$HL$15,'Ciclo Semaforico'!BX$32,O!$HC82:$HL82))-IF(BX$31="",(SUMIF(S!$HC$15:$HL$15,'Ciclo Semaforico'!BX$30,S!$HC82:$HL82)+SUMIF(N!$HC$15:$HL$15,'Ciclo Semaforico'!BX$30,N!$HC82:$HL82)+SUMIF(E!$HC$15:$HL$15,'Ciclo Semaforico'!BX$30,E!$HC82:$HL82)+SUMIF(O!$HC$15:$HL$15,'Ciclo Semaforico'!BX$30,O!$HC82:$HL82)),(SUMIF(S!$HC$15:$HL$15,'Ciclo Semaforico'!BX$30,S!$HC82:$HL82)+SUMIF(N!$HC$15:$HL$15,'Ciclo Semaforico'!BX$30,N!$HC82:$HL82)+SUMIF(E!$HC$15:$HL$15,'Ciclo Semaforico'!BX$30,E!$HC82:$HL82)+SUMIF(O!$HC$15:$HL$15,'Ciclo Semaforico'!BX$30,O!$HC82:$HL82))*BX$31))</f>
        <v>0</v>
      </c>
      <c r="BY107" s="245">
        <f>IF(BY$32="",IF(BY$31="",(SUMIF(S!$HC$15:$HL$15,'Ciclo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Semaforico'!BY$30,O!$HC82:$HL82))*BY$31),(SUMIF(S!$HC$15:$HL$15,'Ciclo Semaforico'!BY$32,S!$HC82:$HL82)+SUMIF(N!$HC$15:$HL$15,'Ciclo Semaforico'!BY$32,N!$HC82:$HL82)+SUMIF(E!$HC$15:$HL$15,'Ciclo Semaforico'!BY$32,E!$HC82:$HL82)+SUMIF(O!$HC$15:$HL$15,'Ciclo Semaforico'!BY$32,O!$HC82:$HL82))-IF(BY$31="",(SUMIF(S!$HC$15:$HL$15,'Ciclo Semaforico'!BY$30,S!$HC82:$HL82)+SUMIF(N!$HC$15:$HL$15,'Ciclo Semaforico'!BY$30,N!$HC82:$HL82)+SUMIF(E!$HC$15:$HL$15,'Ciclo Semaforico'!BY$30,E!$HC82:$HL82)+SUMIF(O!$HC$15:$HL$15,'Ciclo Semaforico'!BY$30,O!$HC82:$HL82)),(SUMIF(S!$HC$15:$HL$15,'Ciclo Semaforico'!BY$30,S!$HC82:$HL82)+SUMIF(N!$HC$15:$HL$15,'Ciclo Semaforico'!BY$30,N!$HC82:$HL82)+SUMIF(E!$HC$15:$HL$15,'Ciclo Semaforico'!BY$30,E!$HC82:$HL82)+SUMIF(O!$HC$15:$HL$15,'Ciclo Semaforico'!BY$30,O!$HC82:$HL82))*BY$31))</f>
        <v>0</v>
      </c>
      <c r="BZ107" s="245">
        <f>IF(BZ$32="",IF(BZ$31="",(SUMIF(S!$HC$15:$HL$15,'Ciclo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Semaforico'!BZ$30,O!$HC82:$HL82))*BZ$31),(SUMIF(S!$HC$15:$HL$15,'Ciclo Semaforico'!BZ$32,S!$HC82:$HL82)+SUMIF(N!$HC$15:$HL$15,'Ciclo Semaforico'!BZ$32,N!$HC82:$HL82)+SUMIF(E!$HC$15:$HL$15,'Ciclo Semaforico'!BZ$32,E!$HC82:$HL82)+SUMIF(O!$HC$15:$HL$15,'Ciclo Semaforico'!BZ$32,O!$HC82:$HL82))-IF(BZ$31="",(SUMIF(S!$HC$15:$HL$15,'Ciclo Semaforico'!BZ$30,S!$HC82:$HL82)+SUMIF(N!$HC$15:$HL$15,'Ciclo Semaforico'!BZ$30,N!$HC82:$HL82)+SUMIF(E!$HC$15:$HL$15,'Ciclo Semaforico'!BZ$30,E!$HC82:$HL82)+SUMIF(O!$HC$15:$HL$15,'Ciclo Semaforico'!BZ$30,O!$HC82:$HL82)),(SUMIF(S!$HC$15:$HL$15,'Ciclo Semaforico'!BZ$30,S!$HC82:$HL82)+SUMIF(N!$HC$15:$HL$15,'Ciclo Semaforico'!BZ$30,N!$HC82:$HL82)+SUMIF(E!$HC$15:$HL$15,'Ciclo Semaforico'!BZ$30,E!$HC82:$HL82)+SUMIF(O!$HC$15:$HL$15,'Ciclo Semaforico'!BZ$30,O!$HC82:$HL82))*BZ$31))</f>
        <v>0</v>
      </c>
      <c r="CA107" s="245">
        <f>IF(CA$32="",IF(CA$31="",(SUMIF(S!$HC$15:$HL$15,'Ciclo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Semaforico'!CA$30,O!$HC82:$HL82))*CA$31),(SUMIF(S!$HC$15:$HL$15,'Ciclo Semaforico'!CA$32,S!$HC82:$HL82)+SUMIF(N!$HC$15:$HL$15,'Ciclo Semaforico'!CA$32,N!$HC82:$HL82)+SUMIF(E!$HC$15:$HL$15,'Ciclo Semaforico'!CA$32,E!$HC82:$HL82)+SUMIF(O!$HC$15:$HL$15,'Ciclo Semaforico'!CA$32,O!$HC82:$HL82))-IF(CA$31="",(SUMIF(S!$HC$15:$HL$15,'Ciclo Semaforico'!CA$30,S!$HC82:$HL82)+SUMIF(N!$HC$15:$HL$15,'Ciclo Semaforico'!CA$30,N!$HC82:$HL82)+SUMIF(E!$HC$15:$HL$15,'Ciclo Semaforico'!CA$30,E!$HC82:$HL82)+SUMIF(O!$HC$15:$HL$15,'Ciclo Semaforico'!CA$30,O!$HC82:$HL82)),(SUMIF(S!$HC$15:$HL$15,'Ciclo Semaforico'!CA$30,S!$HC82:$HL82)+SUMIF(N!$HC$15:$HL$15,'Ciclo Semaforico'!CA$30,N!$HC82:$HL82)+SUMIF(E!$HC$15:$HL$15,'Ciclo Semaforico'!CA$30,E!$HC82:$HL82)+SUMIF(O!$HC$15:$HL$15,'Ciclo Semaforico'!CA$30,O!$HC82:$HL82))*CA$31))</f>
        <v>0</v>
      </c>
      <c r="CB107" s="245">
        <f>IF(CB$32="",IF(CB$31="",(SUMIF(S!$HC$15:$HL$15,'Ciclo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Semaforico'!CB$30,O!$HC82:$HL82))*CB$31),(SUMIF(S!$HC$15:$HL$15,'Ciclo Semaforico'!CB$32,S!$HC82:$HL82)+SUMIF(N!$HC$15:$HL$15,'Ciclo Semaforico'!CB$32,N!$HC82:$HL82)+SUMIF(E!$HC$15:$HL$15,'Ciclo Semaforico'!CB$32,E!$HC82:$HL82)+SUMIF(O!$HC$15:$HL$15,'Ciclo Semaforico'!CB$32,O!$HC82:$HL82))-IF(CB$31="",(SUMIF(S!$HC$15:$HL$15,'Ciclo Semaforico'!CB$30,S!$HC82:$HL82)+SUMIF(N!$HC$15:$HL$15,'Ciclo Semaforico'!CB$30,N!$HC82:$HL82)+SUMIF(E!$HC$15:$HL$15,'Ciclo Semaforico'!CB$30,E!$HC82:$HL82)+SUMIF(O!$HC$15:$HL$15,'Ciclo Semaforico'!CB$30,O!$HC82:$HL82)),(SUMIF(S!$HC$15:$HL$15,'Ciclo Semaforico'!CB$30,S!$HC82:$HL82)+SUMIF(N!$HC$15:$HL$15,'Ciclo Semaforico'!CB$30,N!$HC82:$HL82)+SUMIF(E!$HC$15:$HL$15,'Ciclo Semaforico'!CB$30,E!$HC82:$HL82)+SUMIF(O!$HC$15:$HL$15,'Ciclo Semaforico'!CB$30,O!$HC82:$HL82))*CB$31))</f>
        <v>0</v>
      </c>
      <c r="CC107" s="245">
        <f>IF(CC$32="",IF(CC$31="",(SUMIF(S!$HC$15:$HL$15,'Ciclo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Semaforico'!CC$30,O!$HC82:$HL82))*CC$31),(SUMIF(S!$HC$15:$HL$15,'Ciclo Semaforico'!CC$32,S!$HC82:$HL82)+SUMIF(N!$HC$15:$HL$15,'Ciclo Semaforico'!CC$32,N!$HC82:$HL82)+SUMIF(E!$HC$15:$HL$15,'Ciclo Semaforico'!CC$32,E!$HC82:$HL82)+SUMIF(O!$HC$15:$HL$15,'Ciclo Semaforico'!CC$32,O!$HC82:$HL82))-IF(CC$31="",(SUMIF(S!$HC$15:$HL$15,'Ciclo Semaforico'!CC$30,S!$HC82:$HL82)+SUMIF(N!$HC$15:$HL$15,'Ciclo Semaforico'!CC$30,N!$HC82:$HL82)+SUMIF(E!$HC$15:$HL$15,'Ciclo Semaforico'!CC$30,E!$HC82:$HL82)+SUMIF(O!$HC$15:$HL$15,'Ciclo Semaforico'!CC$30,O!$HC82:$HL82)),(SUMIF(S!$HC$15:$HL$15,'Ciclo Semaforico'!CC$30,S!$HC82:$HL82)+SUMIF(N!$HC$15:$HL$15,'Ciclo Semaforico'!CC$30,N!$HC82:$HL82)+SUMIF(E!$HC$15:$HL$15,'Ciclo Semaforico'!CC$30,E!$HC82:$HL82)+SUMIF(O!$HC$15:$HL$15,'Ciclo Semaforico'!CC$30,O!$HC82:$HL82))*CC$31))</f>
        <v>0</v>
      </c>
      <c r="CD107" s="245">
        <f>IF(CD$32="",IF(CD$31="",(SUMIF(S!$HC$15:$HL$15,'Ciclo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Semaforico'!CD$30,O!$HC82:$HL82))*CD$31),(SUMIF(S!$HC$15:$HL$15,'Ciclo Semaforico'!CD$32,S!$HC82:$HL82)+SUMIF(N!$HC$15:$HL$15,'Ciclo Semaforico'!CD$32,N!$HC82:$HL82)+SUMIF(E!$HC$15:$HL$15,'Ciclo Semaforico'!CD$32,E!$HC82:$HL82)+SUMIF(O!$HC$15:$HL$15,'Ciclo Semaforico'!CD$32,O!$HC82:$HL82))-IF(CD$31="",(SUMIF(S!$HC$15:$HL$15,'Ciclo Semaforico'!CD$30,S!$HC82:$HL82)+SUMIF(N!$HC$15:$HL$15,'Ciclo Semaforico'!CD$30,N!$HC82:$HL82)+SUMIF(E!$HC$15:$HL$15,'Ciclo Semaforico'!CD$30,E!$HC82:$HL82)+SUMIF(O!$HC$15:$HL$15,'Ciclo Semaforico'!CD$30,O!$HC82:$HL82)),(SUMIF(S!$HC$15:$HL$15,'Ciclo Semaforico'!CD$30,S!$HC82:$HL82)+SUMIF(N!$HC$15:$HL$15,'Ciclo Semaforico'!CD$30,N!$HC82:$HL82)+SUMIF(E!$HC$15:$HL$15,'Ciclo Semaforico'!CD$30,E!$HC82:$HL82)+SUMIF(O!$HC$15:$HL$15,'Ciclo Semaforico'!CD$30,O!$HC82:$HL82))*CD$31))</f>
        <v>0</v>
      </c>
      <c r="CE107" s="245">
        <f>IF(CE$32="",IF(CE$31="",(SUMIF(S!$HC$15:$HL$15,'Ciclo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Semaforico'!CE$30,O!$HC82:$HL82))*CE$31),(SUMIF(S!$HC$15:$HL$15,'Ciclo Semaforico'!CE$32,S!$HC82:$HL82)+SUMIF(N!$HC$15:$HL$15,'Ciclo Semaforico'!CE$32,N!$HC82:$HL82)+SUMIF(E!$HC$15:$HL$15,'Ciclo Semaforico'!CE$32,E!$HC82:$HL82)+SUMIF(O!$HC$15:$HL$15,'Ciclo Semaforico'!CE$32,O!$HC82:$HL82))-IF(CE$31="",(SUMIF(S!$HC$15:$HL$15,'Ciclo Semaforico'!CE$30,S!$HC82:$HL82)+SUMIF(N!$HC$15:$HL$15,'Ciclo Semaforico'!CE$30,N!$HC82:$HL82)+SUMIF(E!$HC$15:$HL$15,'Ciclo Semaforico'!CE$30,E!$HC82:$HL82)+SUMIF(O!$HC$15:$HL$15,'Ciclo Semaforico'!CE$30,O!$HC82:$HL82)),(SUMIF(S!$HC$15:$HL$15,'Ciclo Semaforico'!CE$30,S!$HC82:$HL82)+SUMIF(N!$HC$15:$HL$15,'Ciclo Semaforico'!CE$30,N!$HC82:$HL82)+SUMIF(E!$HC$15:$HL$15,'Ciclo Semaforico'!CE$30,E!$HC82:$HL82)+SUMIF(O!$HC$15:$HL$15,'Ciclo Semaforico'!CE$30,O!$HC82:$HL82))*CE$31))</f>
        <v>0</v>
      </c>
      <c r="CF107" s="245">
        <f>IF(CF$32="",IF(CF$31="",(SUMIF(S!$HC$15:$HL$15,'Ciclo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Semaforico'!CF$30,O!$HC82:$HL82))*CF$31),(SUMIF(S!$HC$15:$HL$15,'Ciclo Semaforico'!CF$32,S!$HC82:$HL82)+SUMIF(N!$HC$15:$HL$15,'Ciclo Semaforico'!CF$32,N!$HC82:$HL82)+SUMIF(E!$HC$15:$HL$15,'Ciclo Semaforico'!CF$32,E!$HC82:$HL82)+SUMIF(O!$HC$15:$HL$15,'Ciclo Semaforico'!CF$32,O!$HC82:$HL82))-IF(CF$31="",(SUMIF(S!$HC$15:$HL$15,'Ciclo Semaforico'!CF$30,S!$HC82:$HL82)+SUMIF(N!$HC$15:$HL$15,'Ciclo Semaforico'!CF$30,N!$HC82:$HL82)+SUMIF(E!$HC$15:$HL$15,'Ciclo Semaforico'!CF$30,E!$HC82:$HL82)+SUMIF(O!$HC$15:$HL$15,'Ciclo Semaforico'!CF$30,O!$HC82:$HL82)),(SUMIF(S!$HC$15:$HL$15,'Ciclo Semaforico'!CF$30,S!$HC82:$HL82)+SUMIF(N!$HC$15:$HL$15,'Ciclo Semaforico'!CF$30,N!$HC82:$HL82)+SUMIF(E!$HC$15:$HL$15,'Ciclo Semaforico'!CF$30,E!$HC82:$HL82)+SUMIF(O!$HC$15:$HL$15,'Ciclo Semaforico'!CF$30,O!$HC82:$HL82))*CF$31))</f>
        <v>0</v>
      </c>
      <c r="CG107" s="245">
        <f>IF(CG$32="",IF(CG$31="",(SUMIF(S!$HC$15:$HL$15,'Ciclo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Semaforico'!CG$30,O!$HC82:$HL82))*CG$31),(SUMIF(S!$HC$15:$HL$15,'Ciclo Semaforico'!CG$32,S!$HC82:$HL82)+SUMIF(N!$HC$15:$HL$15,'Ciclo Semaforico'!CG$32,N!$HC82:$HL82)+SUMIF(E!$HC$15:$HL$15,'Ciclo Semaforico'!CG$32,E!$HC82:$HL82)+SUMIF(O!$HC$15:$HL$15,'Ciclo Semaforico'!CG$32,O!$HC82:$HL82))-IF(CG$31="",(SUMIF(S!$HC$15:$HL$15,'Ciclo Semaforico'!CG$30,S!$HC82:$HL82)+SUMIF(N!$HC$15:$HL$15,'Ciclo Semaforico'!CG$30,N!$HC82:$HL82)+SUMIF(E!$HC$15:$HL$15,'Ciclo Semaforico'!CG$30,E!$HC82:$HL82)+SUMIF(O!$HC$15:$HL$15,'Ciclo Semaforico'!CG$30,O!$HC82:$HL82)),(SUMIF(S!$HC$15:$HL$15,'Ciclo Semaforico'!CG$30,S!$HC82:$HL82)+SUMIF(N!$HC$15:$HL$15,'Ciclo Semaforico'!CG$30,N!$HC82:$HL82)+SUMIF(E!$HC$15:$HL$15,'Ciclo Semaforico'!CG$30,E!$HC82:$HL82)+SUMIF(O!$HC$15:$HL$15,'Ciclo Semaforico'!CG$30,O!$HC82:$HL82))*CG$31))</f>
        <v>0</v>
      </c>
      <c r="CH107" s="246">
        <f>IF(CH$32="",IF(CH$31="",(SUMIF(S!$HC$15:$HL$15,'Ciclo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Semaforico'!CH$30,O!$HC82:$HL82))*CH$31),(SUMIF(S!$HC$15:$HL$15,'Ciclo Semaforico'!CH$32,S!$HC82:$HL82)+SUMIF(N!$HC$15:$HL$15,'Ciclo Semaforico'!CH$32,N!$HC82:$HL82)+SUMIF(E!$HC$15:$HL$15,'Ciclo Semaforico'!CH$32,E!$HC82:$HL82)+SUMIF(O!$HC$15:$HL$15,'Ciclo Semaforico'!CH$32,O!$HC82:$HL82))-IF(CH$31="",(SUMIF(S!$HC$15:$HL$15,'Ciclo Semaforico'!CH$30,S!$HC82:$HL82)+SUMIF(N!$HC$15:$HL$15,'Ciclo Semaforico'!CH$30,N!$HC82:$HL82)+SUMIF(E!$HC$15:$HL$15,'Ciclo Semaforico'!CH$30,E!$HC82:$HL82)+SUMIF(O!$HC$15:$HL$15,'Ciclo Semaforico'!CH$30,O!$HC82:$HL82)),(SUMIF(S!$HC$15:$HL$15,'Ciclo Semaforico'!CH$30,S!$HC82:$HL82)+SUMIF(N!$HC$15:$HL$15,'Ciclo Semaforico'!CH$30,N!$HC82:$HL82)+SUMIF(E!$HC$15:$HL$15,'Ciclo Semaforico'!CH$30,E!$HC82:$HL82)+SUMIF(O!$HC$15:$HL$15,'Ciclo Semaforico'!CH$30,O!$HC82:$HL82))*CH$31))</f>
        <v>0</v>
      </c>
      <c r="CI107" s="244">
        <f t="shared" si="208"/>
        <v>0</v>
      </c>
      <c r="CJ107" s="245">
        <f t="shared" si="209"/>
        <v>0</v>
      </c>
      <c r="CK107" s="245">
        <f t="shared" si="210"/>
        <v>0</v>
      </c>
      <c r="CL107" s="245">
        <f t="shared" si="211"/>
        <v>0</v>
      </c>
      <c r="CM107" s="245" t="e">
        <f t="shared" si="212"/>
        <v>#REF!</v>
      </c>
      <c r="CN107" s="245">
        <f t="shared" si="213"/>
        <v>0</v>
      </c>
      <c r="CO107" s="245">
        <f t="shared" si="214"/>
        <v>0</v>
      </c>
      <c r="CP107" s="245">
        <f t="shared" si="215"/>
        <v>0</v>
      </c>
      <c r="CQ107" s="245">
        <f t="shared" si="216"/>
        <v>0</v>
      </c>
      <c r="CR107" s="245">
        <f t="shared" si="217"/>
        <v>0</v>
      </c>
      <c r="CS107" s="245">
        <f t="shared" si="218"/>
        <v>0</v>
      </c>
      <c r="CT107" s="246">
        <f t="shared" si="219"/>
        <v>0</v>
      </c>
      <c r="CU107" s="244">
        <f t="shared" si="220"/>
        <v>0</v>
      </c>
      <c r="CV107" s="245">
        <f t="shared" si="221"/>
        <v>0</v>
      </c>
      <c r="CW107" s="245">
        <f t="shared" si="222"/>
        <v>0</v>
      </c>
      <c r="CX107" s="245">
        <f t="shared" si="223"/>
        <v>0</v>
      </c>
      <c r="CY107" s="245">
        <f t="shared" si="224"/>
        <v>0</v>
      </c>
      <c r="CZ107" s="245">
        <f t="shared" si="225"/>
        <v>0</v>
      </c>
      <c r="DA107" s="245">
        <f t="shared" si="226"/>
        <v>0</v>
      </c>
      <c r="DB107" s="245">
        <f t="shared" si="227"/>
        <v>0</v>
      </c>
      <c r="DC107" s="245">
        <f t="shared" si="228"/>
        <v>0</v>
      </c>
      <c r="DD107" s="245">
        <f t="shared" si="229"/>
        <v>0</v>
      </c>
      <c r="DE107" s="245">
        <f t="shared" si="230"/>
        <v>0</v>
      </c>
      <c r="DF107" s="246">
        <f t="shared" si="231"/>
        <v>0</v>
      </c>
      <c r="DG107" s="244" t="e">
        <f t="shared" si="232"/>
        <v>#REF!</v>
      </c>
      <c r="DH107" s="245" t="e">
        <f t="shared" si="233"/>
        <v>#REF!</v>
      </c>
      <c r="DI107" s="245" t="e">
        <f t="shared" si="234"/>
        <v>#REF!</v>
      </c>
      <c r="DJ107" s="245" t="e">
        <f t="shared" si="235"/>
        <v>#REF!</v>
      </c>
      <c r="DK107" s="245" t="e">
        <f t="shared" si="236"/>
        <v>#REF!</v>
      </c>
      <c r="DL107" s="245" t="e">
        <f t="shared" si="237"/>
        <v>#REF!</v>
      </c>
      <c r="DM107" s="245">
        <f t="shared" si="238"/>
        <v>0</v>
      </c>
      <c r="DN107" s="245">
        <f t="shared" si="239"/>
        <v>0</v>
      </c>
      <c r="DO107" s="245">
        <f t="shared" si="240"/>
        <v>0</v>
      </c>
      <c r="DP107" s="245">
        <f t="shared" si="241"/>
        <v>0</v>
      </c>
      <c r="DQ107" s="245">
        <f t="shared" si="242"/>
        <v>0</v>
      </c>
      <c r="DR107" s="246">
        <f t="shared" si="243"/>
        <v>0</v>
      </c>
      <c r="DS107" s="244">
        <f t="shared" si="244"/>
        <v>0</v>
      </c>
      <c r="DT107" s="245">
        <f t="shared" si="245"/>
        <v>0</v>
      </c>
      <c r="DU107" s="245">
        <f t="shared" si="246"/>
        <v>0</v>
      </c>
      <c r="DV107" s="245">
        <f t="shared" si="247"/>
        <v>0</v>
      </c>
      <c r="DW107" s="245">
        <f t="shared" si="248"/>
        <v>0</v>
      </c>
      <c r="DX107" s="245">
        <f t="shared" si="249"/>
        <v>0</v>
      </c>
      <c r="DY107" s="245">
        <f t="shared" si="250"/>
        <v>0</v>
      </c>
      <c r="DZ107" s="245">
        <f t="shared" si="251"/>
        <v>0</v>
      </c>
      <c r="EA107" s="245">
        <f t="shared" si="252"/>
        <v>0</v>
      </c>
      <c r="EB107" s="245">
        <f t="shared" si="253"/>
        <v>0</v>
      </c>
      <c r="EC107" s="245">
        <f t="shared" si="254"/>
        <v>0</v>
      </c>
      <c r="ED107" s="246">
        <f t="shared" si="255"/>
        <v>0</v>
      </c>
      <c r="EE107" s="244">
        <f t="shared" si="256"/>
        <v>0</v>
      </c>
      <c r="EF107" s="245">
        <f t="shared" si="257"/>
        <v>0</v>
      </c>
      <c r="EG107" s="245">
        <f t="shared" si="258"/>
        <v>0</v>
      </c>
      <c r="EH107" s="245">
        <f t="shared" si="259"/>
        <v>0</v>
      </c>
      <c r="EI107" s="245">
        <f t="shared" si="260"/>
        <v>0</v>
      </c>
      <c r="EJ107" s="245">
        <f t="shared" si="261"/>
        <v>0</v>
      </c>
      <c r="EK107" s="245">
        <f t="shared" si="262"/>
        <v>0</v>
      </c>
      <c r="EL107" s="245">
        <f t="shared" si="263"/>
        <v>0</v>
      </c>
      <c r="EM107" s="245">
        <f t="shared" si="264"/>
        <v>0</v>
      </c>
      <c r="EN107" s="245">
        <f t="shared" si="265"/>
        <v>0</v>
      </c>
      <c r="EO107" s="245">
        <f t="shared" si="266"/>
        <v>0</v>
      </c>
      <c r="EP107" s="246">
        <f t="shared" si="267"/>
        <v>0</v>
      </c>
      <c r="EQ107" s="255">
        <f t="shared" si="268"/>
        <v>0</v>
      </c>
      <c r="ER107" s="256">
        <f t="shared" si="269"/>
        <v>0</v>
      </c>
      <c r="ES107" s="256">
        <f t="shared" si="270"/>
        <v>0</v>
      </c>
      <c r="ET107" s="256">
        <f t="shared" si="271"/>
        <v>0</v>
      </c>
      <c r="EU107" s="256" t="e">
        <f t="shared" si="272"/>
        <v>#REF!</v>
      </c>
      <c r="EV107" s="256">
        <f t="shared" si="273"/>
        <v>0</v>
      </c>
      <c r="EW107" s="256">
        <f t="shared" si="274"/>
        <v>0</v>
      </c>
      <c r="EX107" s="256" t="str">
        <f t="shared" si="275"/>
        <v/>
      </c>
      <c r="EY107" s="256" t="str">
        <f t="shared" si="276"/>
        <v/>
      </c>
      <c r="EZ107" s="256" t="str">
        <f t="shared" si="277"/>
        <v/>
      </c>
      <c r="FA107" s="256" t="str">
        <f t="shared" si="278"/>
        <v/>
      </c>
      <c r="FB107" s="257" t="str">
        <f t="shared" si="279"/>
        <v/>
      </c>
      <c r="FC107" s="255">
        <f t="shared" si="280"/>
        <v>0</v>
      </c>
      <c r="FD107" s="256" t="str">
        <f t="shared" si="281"/>
        <v/>
      </c>
      <c r="FE107" s="256" t="str">
        <f t="shared" si="282"/>
        <v/>
      </c>
      <c r="FF107" s="256" t="str">
        <f t="shared" si="283"/>
        <v/>
      </c>
      <c r="FG107" s="256" t="str">
        <f t="shared" si="284"/>
        <v/>
      </c>
      <c r="FH107" s="256" t="str">
        <f t="shared" si="285"/>
        <v/>
      </c>
      <c r="FI107" s="256" t="str">
        <f t="shared" si="286"/>
        <v/>
      </c>
      <c r="FJ107" s="256" t="str">
        <f t="shared" si="287"/>
        <v/>
      </c>
      <c r="FK107" s="256" t="str">
        <f t="shared" si="288"/>
        <v/>
      </c>
      <c r="FL107" s="256" t="str">
        <f t="shared" si="289"/>
        <v/>
      </c>
      <c r="FM107" s="256" t="str">
        <f t="shared" si="290"/>
        <v/>
      </c>
      <c r="FN107" s="257" t="str">
        <f t="shared" si="291"/>
        <v/>
      </c>
      <c r="FO107" s="255" t="e">
        <f t="shared" si="292"/>
        <v>#REF!</v>
      </c>
      <c r="FP107" s="256" t="e">
        <f t="shared" si="293"/>
        <v>#REF!</v>
      </c>
      <c r="FQ107" s="256" t="e">
        <f t="shared" si="294"/>
        <v>#REF!</v>
      </c>
      <c r="FR107" s="256" t="e">
        <f t="shared" si="295"/>
        <v>#REF!</v>
      </c>
      <c r="FS107" s="256" t="e">
        <f t="shared" si="296"/>
        <v>#REF!</v>
      </c>
      <c r="FT107" s="256" t="e">
        <f t="shared" si="297"/>
        <v>#REF!</v>
      </c>
      <c r="FU107" s="256" t="str">
        <f t="shared" si="298"/>
        <v/>
      </c>
      <c r="FV107" s="256" t="str">
        <f t="shared" si="299"/>
        <v/>
      </c>
      <c r="FW107" s="256" t="str">
        <f t="shared" si="300"/>
        <v/>
      </c>
      <c r="FX107" s="256" t="str">
        <f t="shared" si="301"/>
        <v/>
      </c>
      <c r="FY107" s="256" t="str">
        <f t="shared" si="302"/>
        <v/>
      </c>
      <c r="FZ107" s="257" t="str">
        <f t="shared" si="303"/>
        <v/>
      </c>
      <c r="GA107" s="255" t="str">
        <f t="shared" si="304"/>
        <v/>
      </c>
      <c r="GB107" s="256" t="str">
        <f t="shared" si="305"/>
        <v/>
      </c>
      <c r="GC107" s="256" t="str">
        <f t="shared" si="306"/>
        <v/>
      </c>
      <c r="GD107" s="256" t="str">
        <f t="shared" si="307"/>
        <v/>
      </c>
      <c r="GE107" s="256" t="str">
        <f t="shared" si="308"/>
        <v/>
      </c>
      <c r="GF107" s="256" t="str">
        <f t="shared" si="309"/>
        <v/>
      </c>
      <c r="GG107" s="256" t="str">
        <f t="shared" si="310"/>
        <v/>
      </c>
      <c r="GH107" s="256" t="str">
        <f t="shared" si="311"/>
        <v/>
      </c>
      <c r="GI107" s="256" t="str">
        <f t="shared" si="312"/>
        <v/>
      </c>
      <c r="GJ107" s="256" t="str">
        <f t="shared" si="313"/>
        <v/>
      </c>
      <c r="GK107" s="256" t="str">
        <f t="shared" si="314"/>
        <v/>
      </c>
      <c r="GL107" s="257" t="str">
        <f t="shared" si="315"/>
        <v/>
      </c>
      <c r="GM107" s="255" t="str">
        <f t="shared" si="316"/>
        <v/>
      </c>
      <c r="GN107" s="256" t="str">
        <f t="shared" si="317"/>
        <v/>
      </c>
      <c r="GO107" s="256" t="str">
        <f t="shared" si="318"/>
        <v/>
      </c>
      <c r="GP107" s="256" t="str">
        <f t="shared" si="319"/>
        <v/>
      </c>
      <c r="GQ107" s="256" t="str">
        <f t="shared" si="320"/>
        <v/>
      </c>
      <c r="GR107" s="256" t="str">
        <f t="shared" si="321"/>
        <v/>
      </c>
      <c r="GS107" s="256" t="str">
        <f t="shared" si="322"/>
        <v/>
      </c>
      <c r="GT107" s="256" t="str">
        <f t="shared" si="323"/>
        <v/>
      </c>
      <c r="GU107" s="256" t="str">
        <f t="shared" si="324"/>
        <v/>
      </c>
      <c r="GV107" s="256" t="str">
        <f t="shared" si="325"/>
        <v/>
      </c>
      <c r="GW107" s="256" t="str">
        <f t="shared" si="326"/>
        <v/>
      </c>
      <c r="GX107" s="257" t="str">
        <f t="shared" si="327"/>
        <v/>
      </c>
      <c r="GY107" s="252">
        <f t="shared" si="332"/>
        <v>0</v>
      </c>
      <c r="GZ107" s="253" t="e">
        <f t="shared" si="332"/>
        <v>#REF!</v>
      </c>
      <c r="HA107" s="253">
        <f t="shared" si="332"/>
        <v>0</v>
      </c>
      <c r="HB107" s="253">
        <f t="shared" si="332"/>
        <v>0</v>
      </c>
      <c r="HC107" s="253">
        <f t="shared" si="332"/>
        <v>0</v>
      </c>
      <c r="HD107" s="253">
        <f t="shared" si="332"/>
        <v>0</v>
      </c>
      <c r="HE107" s="253">
        <f t="shared" si="332"/>
        <v>0</v>
      </c>
      <c r="HF107" s="254">
        <f t="shared" si="332"/>
        <v>0</v>
      </c>
      <c r="HG107" s="252">
        <f t="shared" si="333"/>
        <v>0</v>
      </c>
      <c r="HH107" s="253">
        <f t="shared" si="333"/>
        <v>0</v>
      </c>
      <c r="HI107" s="253">
        <f t="shared" si="333"/>
        <v>0</v>
      </c>
      <c r="HJ107" s="253">
        <f t="shared" si="333"/>
        <v>0</v>
      </c>
      <c r="HK107" s="253">
        <f t="shared" si="333"/>
        <v>0</v>
      </c>
      <c r="HL107" s="253">
        <f t="shared" si="333"/>
        <v>0</v>
      </c>
      <c r="HM107" s="253">
        <f t="shared" si="333"/>
        <v>0</v>
      </c>
      <c r="HN107" s="254">
        <f t="shared" si="333"/>
        <v>0</v>
      </c>
      <c r="HO107" s="252" t="e">
        <f t="shared" si="334"/>
        <v>#REF!</v>
      </c>
      <c r="HP107" s="253" t="e">
        <f t="shared" si="334"/>
        <v>#REF!</v>
      </c>
      <c r="HQ107" s="253">
        <f t="shared" si="334"/>
        <v>0</v>
      </c>
      <c r="HR107" s="253">
        <f t="shared" si="334"/>
        <v>0</v>
      </c>
      <c r="HS107" s="253">
        <f t="shared" si="334"/>
        <v>0</v>
      </c>
      <c r="HT107" s="253">
        <f t="shared" si="334"/>
        <v>0</v>
      </c>
      <c r="HU107" s="253">
        <f t="shared" si="334"/>
        <v>0</v>
      </c>
      <c r="HV107" s="254">
        <f t="shared" si="334"/>
        <v>0</v>
      </c>
      <c r="HW107" s="252">
        <f t="shared" si="335"/>
        <v>0</v>
      </c>
      <c r="HX107" s="253">
        <f t="shared" si="335"/>
        <v>0</v>
      </c>
      <c r="HY107" s="253">
        <f t="shared" si="335"/>
        <v>0</v>
      </c>
      <c r="HZ107" s="253">
        <f t="shared" si="335"/>
        <v>0</v>
      </c>
      <c r="IA107" s="253">
        <f t="shared" si="335"/>
        <v>0</v>
      </c>
      <c r="IB107" s="253">
        <f t="shared" si="335"/>
        <v>0</v>
      </c>
      <c r="IC107" s="253">
        <f t="shared" si="335"/>
        <v>0</v>
      </c>
      <c r="ID107" s="254">
        <f t="shared" si="335"/>
        <v>0</v>
      </c>
      <c r="IE107" s="252">
        <f t="shared" si="336"/>
        <v>0</v>
      </c>
      <c r="IF107" s="253">
        <f t="shared" si="336"/>
        <v>0</v>
      </c>
      <c r="IG107" s="253">
        <f t="shared" si="336"/>
        <v>0</v>
      </c>
      <c r="IH107" s="253">
        <f t="shared" si="336"/>
        <v>0</v>
      </c>
      <c r="II107" s="253">
        <f t="shared" si="336"/>
        <v>0</v>
      </c>
      <c r="IJ107" s="253">
        <f t="shared" si="336"/>
        <v>0</v>
      </c>
      <c r="IK107" s="253">
        <f t="shared" si="336"/>
        <v>0</v>
      </c>
      <c r="IL107" s="254">
        <f t="shared" si="336"/>
        <v>0</v>
      </c>
      <c r="IM107" s="255" t="e">
        <f t="shared" si="203"/>
        <v>#REF!</v>
      </c>
      <c r="IN107" s="256">
        <f t="shared" si="204"/>
        <v>0</v>
      </c>
      <c r="IO107" s="256" t="e">
        <f t="shared" si="205"/>
        <v>#REF!</v>
      </c>
      <c r="IP107" s="256">
        <f t="shared" si="206"/>
        <v>0</v>
      </c>
      <c r="IQ107" s="257">
        <f t="shared" si="207"/>
        <v>0</v>
      </c>
      <c r="IR107" s="404" t="e">
        <f t="shared" si="195"/>
        <v>#REF!</v>
      </c>
      <c r="IS107" s="250">
        <f t="shared" si="202"/>
        <v>15</v>
      </c>
      <c r="IT107" s="258" t="e">
        <f t="shared" si="328"/>
        <v>#REF!</v>
      </c>
      <c r="IU107" s="664">
        <v>2400</v>
      </c>
      <c r="IV107" s="409">
        <v>5</v>
      </c>
      <c r="IW107" s="648" t="s">
        <v>245</v>
      </c>
      <c r="IX107" s="649" t="e">
        <f t="shared" si="196"/>
        <v>#REF!</v>
      </c>
      <c r="IY107" s="650" t="e">
        <f t="shared" si="329"/>
        <v>#REF!</v>
      </c>
      <c r="IZ107" s="651">
        <v>3</v>
      </c>
      <c r="JA107" s="652">
        <v>2</v>
      </c>
      <c r="JB107" s="650" t="e">
        <f t="shared" si="330"/>
        <v>#REF!</v>
      </c>
      <c r="JC107" s="651">
        <f t="shared" si="338"/>
        <v>3</v>
      </c>
      <c r="JD107" s="652">
        <f t="shared" si="338"/>
        <v>2</v>
      </c>
      <c r="JE107" s="653" t="e">
        <f t="shared" si="331"/>
        <v>#REF!</v>
      </c>
      <c r="JF107" s="654">
        <v>3</v>
      </c>
      <c r="JG107" s="652">
        <v>2</v>
      </c>
      <c r="JH107" s="653"/>
      <c r="JI107" s="654"/>
      <c r="JJ107" s="655"/>
      <c r="JK107" s="418"/>
      <c r="JL107" s="419"/>
      <c r="JM107" s="420"/>
      <c r="JN107" s="662">
        <v>1</v>
      </c>
      <c r="JO107" s="662">
        <v>1.4</v>
      </c>
      <c r="JP107" s="662">
        <v>1</v>
      </c>
      <c r="JQ107" s="662">
        <v>1</v>
      </c>
      <c r="JR107" s="663">
        <v>1</v>
      </c>
      <c r="JS107" s="658" t="e">
        <f t="shared" si="201"/>
        <v>#REF!</v>
      </c>
    </row>
    <row r="108" spans="25:279" ht="20.100000000000001" hidden="1" customHeight="1">
      <c r="Y108" s="380" t="e">
        <f>N!IK83</f>
        <v>#REF!</v>
      </c>
      <c r="Z108" s="377" t="s">
        <v>65</v>
      </c>
      <c r="AA108" s="244">
        <f>IF(AA$32="",IF(AA$31="",(SUMIF(S!$HC$15:$HL$15,'Ciclo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Semaforico'!AA$30,O!$HC83:$HL83))*AA$31),(SUMIF(S!$HC$15:$HL$15,'Ciclo Semaforico'!AA$32,S!$HC83:$HL83)+SUMIF(N!$HC$15:$HL$15,'Ciclo Semaforico'!AA$32,N!$HC83:$HL83)+SUMIF(E!$HC$15:$HL$15,'Ciclo Semaforico'!AA$32,E!$HC83:$HL83)+SUMIF(O!$HC$15:$HL$15,'Ciclo Semaforico'!AA$32,O!$HC83:$HL83))-IF(AA$31="",(SUMIF(S!$HC$15:$HL$15,'Ciclo Semaforico'!AA$30,S!$HC83:$HL83)+SUMIF(N!$HC$15:$HL$15,'Ciclo Semaforico'!AA$30,N!$HC83:$HL83)+SUMIF(E!$HC$15:$HL$15,'Ciclo Semaforico'!AA$30,E!$HC83:$HL83)+SUMIF(O!$HC$15:$HL$15,'Ciclo Semaforico'!AA$30,O!$HC83:$HL83)),(SUMIF(S!$HC$15:$HL$15,'Ciclo Semaforico'!AA$30,S!$HC83:$HL83)+SUMIF(N!$HC$15:$HL$15,'Ciclo Semaforico'!AA$30,N!$HC83:$HL83)+SUMIF(E!$HC$15:$HL$15,'Ciclo Semaforico'!AA$30,E!$HC83:$HL83)+SUMIF(O!$HC$15:$HL$15,'Ciclo Semaforico'!AA$30,O!$HC83:$HL83))*AA$31))</f>
        <v>0</v>
      </c>
      <c r="AB108" s="245">
        <f>IF(AB$32="",IF(AB$31="",(SUMIF(S!$HC$15:$HL$15,'Ciclo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Semaforico'!AB$30,O!$HC83:$HL83))*AB$31),(SUMIF(S!$HC$15:$HL$15,'Ciclo Semaforico'!AB$32,S!$HC83:$HL83)+SUMIF(N!$HC$15:$HL$15,'Ciclo Semaforico'!AB$32,N!$HC83:$HL83)+SUMIF(E!$HC$15:$HL$15,'Ciclo Semaforico'!AB$32,E!$HC83:$HL83)+SUMIF(O!$HC$15:$HL$15,'Ciclo Semaforico'!AB$32,O!$HC83:$HL83))-IF(AB$31="",(SUMIF(S!$HC$15:$HL$15,'Ciclo Semaforico'!AB$30,S!$HC83:$HL83)+SUMIF(N!$HC$15:$HL$15,'Ciclo Semaforico'!AB$30,N!$HC83:$HL83)+SUMIF(E!$HC$15:$HL$15,'Ciclo Semaforico'!AB$30,E!$HC83:$HL83)+SUMIF(O!$HC$15:$HL$15,'Ciclo Semaforico'!AB$30,O!$HC83:$HL83)),(SUMIF(S!$HC$15:$HL$15,'Ciclo Semaforico'!AB$30,S!$HC83:$HL83)+SUMIF(N!$HC$15:$HL$15,'Ciclo Semaforico'!AB$30,N!$HC83:$HL83)+SUMIF(E!$HC$15:$HL$15,'Ciclo Semaforico'!AB$30,E!$HC83:$HL83)+SUMIF(O!$HC$15:$HL$15,'Ciclo Semaforico'!AB$30,O!$HC83:$HL83))*AB$31))</f>
        <v>0</v>
      </c>
      <c r="AC108" s="245">
        <f>IF(AC$32="",IF(AC$31="",(SUMIF(S!$HC$15:$HL$15,'Ciclo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Semaforico'!AC$30,O!$HC83:$HL83))*AC$31),(SUMIF(S!$HC$15:$HL$15,'Ciclo Semaforico'!AC$32,S!$HC83:$HL83)+SUMIF(N!$HC$15:$HL$15,'Ciclo Semaforico'!AC$32,N!$HC83:$HL83)+SUMIF(E!$HC$15:$HL$15,'Ciclo Semaforico'!AC$32,E!$HC83:$HL83)+SUMIF(O!$HC$15:$HL$15,'Ciclo Semaforico'!AC$32,O!$HC83:$HL83))-IF(AC$31="",(SUMIF(S!$HC$15:$HL$15,'Ciclo Semaforico'!AC$30,S!$HC83:$HL83)+SUMIF(N!$HC$15:$HL$15,'Ciclo Semaforico'!AC$30,N!$HC83:$HL83)+SUMIF(E!$HC$15:$HL$15,'Ciclo Semaforico'!AC$30,E!$HC83:$HL83)+SUMIF(O!$HC$15:$HL$15,'Ciclo Semaforico'!AC$30,O!$HC83:$HL83)),(SUMIF(S!$HC$15:$HL$15,'Ciclo Semaforico'!AC$30,S!$HC83:$HL83)+SUMIF(N!$HC$15:$HL$15,'Ciclo Semaforico'!AC$30,N!$HC83:$HL83)+SUMIF(E!$HC$15:$HL$15,'Ciclo Semaforico'!AC$30,E!$HC83:$HL83)+SUMIF(O!$HC$15:$HL$15,'Ciclo Semaforico'!AC$30,O!$HC83:$HL83))*AC$31))</f>
        <v>0</v>
      </c>
      <c r="AD108" s="245">
        <f>IF(AD$32="",IF(AD$31="",(SUMIF(S!$HC$15:$HL$15,'Ciclo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Semaforico'!AD$30,O!$HC83:$HL83))*AD$31),(SUMIF(S!$HC$15:$HL$15,'Ciclo Semaforico'!AD$32,S!$HC83:$HL83)+SUMIF(N!$HC$15:$HL$15,'Ciclo Semaforico'!AD$32,N!$HC83:$HL83)+SUMIF(E!$HC$15:$HL$15,'Ciclo Semaforico'!AD$32,E!$HC83:$HL83)+SUMIF(O!$HC$15:$HL$15,'Ciclo Semaforico'!AD$32,O!$HC83:$HL83))-IF(AD$31="",(SUMIF(S!$HC$15:$HL$15,'Ciclo Semaforico'!AD$30,S!$HC83:$HL83)+SUMIF(N!$HC$15:$HL$15,'Ciclo Semaforico'!AD$30,N!$HC83:$HL83)+SUMIF(E!$HC$15:$HL$15,'Ciclo Semaforico'!AD$30,E!$HC83:$HL83)+SUMIF(O!$HC$15:$HL$15,'Ciclo Semaforico'!AD$30,O!$HC83:$HL83)),(SUMIF(S!$HC$15:$HL$15,'Ciclo Semaforico'!AD$30,S!$HC83:$HL83)+SUMIF(N!$HC$15:$HL$15,'Ciclo Semaforico'!AD$30,N!$HC83:$HL83)+SUMIF(E!$HC$15:$HL$15,'Ciclo Semaforico'!AD$30,E!$HC83:$HL83)+SUMIF(O!$HC$15:$HL$15,'Ciclo Semaforico'!AD$30,O!$HC83:$HL83))*AD$31))</f>
        <v>0</v>
      </c>
      <c r="AE108" s="245" t="e">
        <f>IF(AE$32="",IF(AE$31="",(SUMIF(S!$HC$15:$HL$15,'Ciclo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Semaforico'!AE$30,O!$HC83:$HL83))*AE$31),(SUMIF(S!$HC$15:$HL$15,'Ciclo Semaforico'!AE$32,S!$HC83:$HL83)+SUMIF(N!$HC$15:$HL$15,'Ciclo Semaforico'!AE$32,N!$HC83:$HL83)+SUMIF(E!$HC$15:$HL$15,'Ciclo Semaforico'!AE$32,E!$HC83:$HL83)+SUMIF(O!$HC$15:$HL$15,'Ciclo Semaforico'!AE$32,O!$HC83:$HL83))-IF(AE$31="",(SUMIF(S!$HC$15:$HL$15,'Ciclo Semaforico'!AE$30,S!$HC83:$HL83)+SUMIF(N!$HC$15:$HL$15,'Ciclo Semaforico'!AE$30,N!$HC83:$HL83)+SUMIF(E!$HC$15:$HL$15,'Ciclo Semaforico'!AE$30,E!$HC83:$HL83)+SUMIF(O!$HC$15:$HL$15,'Ciclo Semaforico'!AE$30,O!$HC83:$HL83)),(SUMIF(S!$HC$15:$HL$15,'Ciclo Semaforico'!AE$30,S!$HC83:$HL83)+SUMIF(N!$HC$15:$HL$15,'Ciclo Semaforico'!AE$30,N!$HC83:$HL83)+SUMIF(E!$HC$15:$HL$15,'Ciclo Semaforico'!AE$30,E!$HC83:$HL83)+SUMIF(O!$HC$15:$HL$15,'Ciclo Semaforico'!AE$30,O!$HC83:$HL83))*AE$31))</f>
        <v>#REF!</v>
      </c>
      <c r="AF108" s="245">
        <f>IF(AF$32="",IF(AF$31="",(SUMIF(S!$HC$15:$HL$15,'Ciclo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Semaforico'!AF$30,O!$HC83:$HL83))*AF$31),(SUMIF(S!$HC$15:$HL$15,'Ciclo Semaforico'!AF$32,S!$HC83:$HL83)+SUMIF(N!$HC$15:$HL$15,'Ciclo Semaforico'!AF$32,N!$HC83:$HL83)+SUMIF(E!$HC$15:$HL$15,'Ciclo Semaforico'!AF$32,E!$HC83:$HL83)+SUMIF(O!$HC$15:$HL$15,'Ciclo Semaforico'!AF$32,O!$HC83:$HL83))-IF(AF$31="",(SUMIF(S!$HC$15:$HL$15,'Ciclo Semaforico'!AF$30,S!$HC83:$HL83)+SUMIF(N!$HC$15:$HL$15,'Ciclo Semaforico'!AF$30,N!$HC83:$HL83)+SUMIF(E!$HC$15:$HL$15,'Ciclo Semaforico'!AF$30,E!$HC83:$HL83)+SUMIF(O!$HC$15:$HL$15,'Ciclo Semaforico'!AF$30,O!$HC83:$HL83)),(SUMIF(S!$HC$15:$HL$15,'Ciclo Semaforico'!AF$30,S!$HC83:$HL83)+SUMIF(N!$HC$15:$HL$15,'Ciclo Semaforico'!AF$30,N!$HC83:$HL83)+SUMIF(E!$HC$15:$HL$15,'Ciclo Semaforico'!AF$30,E!$HC83:$HL83)+SUMIF(O!$HC$15:$HL$15,'Ciclo Semaforico'!AF$30,O!$HC83:$HL83))*AF$31))</f>
        <v>0</v>
      </c>
      <c r="AG108" s="245">
        <f>IF(AG$32="",IF(AG$31="",(SUMIF(S!$HC$15:$HL$15,'Ciclo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Semaforico'!AG$30,O!$HC83:$HL83))*AG$31),(SUMIF(S!$HC$15:$HL$15,'Ciclo Semaforico'!AG$32,S!$HC83:$HL83)+SUMIF(N!$HC$15:$HL$15,'Ciclo Semaforico'!AG$32,N!$HC83:$HL83)+SUMIF(E!$HC$15:$HL$15,'Ciclo Semaforico'!AG$32,E!$HC83:$HL83)+SUMIF(O!$HC$15:$HL$15,'Ciclo Semaforico'!AG$32,O!$HC83:$HL83))-IF(AG$31="",(SUMIF(S!$HC$15:$HL$15,'Ciclo Semaforico'!AG$30,S!$HC83:$HL83)+SUMIF(N!$HC$15:$HL$15,'Ciclo Semaforico'!AG$30,N!$HC83:$HL83)+SUMIF(E!$HC$15:$HL$15,'Ciclo Semaforico'!AG$30,E!$HC83:$HL83)+SUMIF(O!$HC$15:$HL$15,'Ciclo Semaforico'!AG$30,O!$HC83:$HL83)),(SUMIF(S!$HC$15:$HL$15,'Ciclo Semaforico'!AG$30,S!$HC83:$HL83)+SUMIF(N!$HC$15:$HL$15,'Ciclo Semaforico'!AG$30,N!$HC83:$HL83)+SUMIF(E!$HC$15:$HL$15,'Ciclo Semaforico'!AG$30,E!$HC83:$HL83)+SUMIF(O!$HC$15:$HL$15,'Ciclo Semaforico'!AG$30,O!$HC83:$HL83))*AG$31))</f>
        <v>0</v>
      </c>
      <c r="AH108" s="245">
        <f>IF(AH$32="",IF(AH$31="",(SUMIF(S!$HC$15:$HL$15,'Ciclo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Semaforico'!AH$30,O!$HC83:$HL83))*AH$31),(SUMIF(S!$HC$15:$HL$15,'Ciclo Semaforico'!AH$32,S!$HC83:$HL83)+SUMIF(N!$HC$15:$HL$15,'Ciclo Semaforico'!AH$32,N!$HC83:$HL83)+SUMIF(E!$HC$15:$HL$15,'Ciclo Semaforico'!AH$32,E!$HC83:$HL83)+SUMIF(O!$HC$15:$HL$15,'Ciclo Semaforico'!AH$32,O!$HC83:$HL83))-IF(AH$31="",(SUMIF(S!$HC$15:$HL$15,'Ciclo Semaforico'!AH$30,S!$HC83:$HL83)+SUMIF(N!$HC$15:$HL$15,'Ciclo Semaforico'!AH$30,N!$HC83:$HL83)+SUMIF(E!$HC$15:$HL$15,'Ciclo Semaforico'!AH$30,E!$HC83:$HL83)+SUMIF(O!$HC$15:$HL$15,'Ciclo Semaforico'!AH$30,O!$HC83:$HL83)),(SUMIF(S!$HC$15:$HL$15,'Ciclo Semaforico'!AH$30,S!$HC83:$HL83)+SUMIF(N!$HC$15:$HL$15,'Ciclo Semaforico'!AH$30,N!$HC83:$HL83)+SUMIF(E!$HC$15:$HL$15,'Ciclo Semaforico'!AH$30,E!$HC83:$HL83)+SUMIF(O!$HC$15:$HL$15,'Ciclo Semaforico'!AH$30,O!$HC83:$HL83))*AH$31))</f>
        <v>0</v>
      </c>
      <c r="AI108" s="245">
        <f>IF(AI$32="",IF(AI$31="",(SUMIF(S!$HC$15:$HL$15,'Ciclo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Semaforico'!AI$30,O!$HC83:$HL83))*AI$31),(SUMIF(S!$HC$15:$HL$15,'Ciclo Semaforico'!AI$32,S!$HC83:$HL83)+SUMIF(N!$HC$15:$HL$15,'Ciclo Semaforico'!AI$32,N!$HC83:$HL83)+SUMIF(E!$HC$15:$HL$15,'Ciclo Semaforico'!AI$32,E!$HC83:$HL83)+SUMIF(O!$HC$15:$HL$15,'Ciclo Semaforico'!AI$32,O!$HC83:$HL83))-IF(AI$31="",(SUMIF(S!$HC$15:$HL$15,'Ciclo Semaforico'!AI$30,S!$HC83:$HL83)+SUMIF(N!$HC$15:$HL$15,'Ciclo Semaforico'!AI$30,N!$HC83:$HL83)+SUMIF(E!$HC$15:$HL$15,'Ciclo Semaforico'!AI$30,E!$HC83:$HL83)+SUMIF(O!$HC$15:$HL$15,'Ciclo Semaforico'!AI$30,O!$HC83:$HL83)),(SUMIF(S!$HC$15:$HL$15,'Ciclo Semaforico'!AI$30,S!$HC83:$HL83)+SUMIF(N!$HC$15:$HL$15,'Ciclo Semaforico'!AI$30,N!$HC83:$HL83)+SUMIF(E!$HC$15:$HL$15,'Ciclo Semaforico'!AI$30,E!$HC83:$HL83)+SUMIF(O!$HC$15:$HL$15,'Ciclo Semaforico'!AI$30,O!$HC83:$HL83))*AI$31))</f>
        <v>0</v>
      </c>
      <c r="AJ108" s="245">
        <f>IF(AJ$32="",IF(AJ$31="",(SUMIF(S!$HC$15:$HL$15,'Ciclo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Semaforico'!AJ$30,O!$HC83:$HL83))*AJ$31),(SUMIF(S!$HC$15:$HL$15,'Ciclo Semaforico'!AJ$32,S!$HC83:$HL83)+SUMIF(N!$HC$15:$HL$15,'Ciclo Semaforico'!AJ$32,N!$HC83:$HL83)+SUMIF(E!$HC$15:$HL$15,'Ciclo Semaforico'!AJ$32,E!$HC83:$HL83)+SUMIF(O!$HC$15:$HL$15,'Ciclo Semaforico'!AJ$32,O!$HC83:$HL83))-IF(AJ$31="",(SUMIF(S!$HC$15:$HL$15,'Ciclo Semaforico'!AJ$30,S!$HC83:$HL83)+SUMIF(N!$HC$15:$HL$15,'Ciclo Semaforico'!AJ$30,N!$HC83:$HL83)+SUMIF(E!$HC$15:$HL$15,'Ciclo Semaforico'!AJ$30,E!$HC83:$HL83)+SUMIF(O!$HC$15:$HL$15,'Ciclo Semaforico'!AJ$30,O!$HC83:$HL83)),(SUMIF(S!$HC$15:$HL$15,'Ciclo Semaforico'!AJ$30,S!$HC83:$HL83)+SUMIF(N!$HC$15:$HL$15,'Ciclo Semaforico'!AJ$30,N!$HC83:$HL83)+SUMIF(E!$HC$15:$HL$15,'Ciclo Semaforico'!AJ$30,E!$HC83:$HL83)+SUMIF(O!$HC$15:$HL$15,'Ciclo Semaforico'!AJ$30,O!$HC83:$HL83))*AJ$31))</f>
        <v>0</v>
      </c>
      <c r="AK108" s="245">
        <f>IF(AK$32="",IF(AK$31="",(SUMIF(S!$HC$15:$HL$15,'Ciclo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Semaforico'!AK$30,O!$HC83:$HL83))*AK$31),(SUMIF(S!$HC$15:$HL$15,'Ciclo Semaforico'!AK$32,S!$HC83:$HL83)+SUMIF(N!$HC$15:$HL$15,'Ciclo Semaforico'!AK$32,N!$HC83:$HL83)+SUMIF(E!$HC$15:$HL$15,'Ciclo Semaforico'!AK$32,E!$HC83:$HL83)+SUMIF(O!$HC$15:$HL$15,'Ciclo Semaforico'!AK$32,O!$HC83:$HL83))-IF(AK$31="",(SUMIF(S!$HC$15:$HL$15,'Ciclo Semaforico'!AK$30,S!$HC83:$HL83)+SUMIF(N!$HC$15:$HL$15,'Ciclo Semaforico'!AK$30,N!$HC83:$HL83)+SUMIF(E!$HC$15:$HL$15,'Ciclo Semaforico'!AK$30,E!$HC83:$HL83)+SUMIF(O!$HC$15:$HL$15,'Ciclo Semaforico'!AK$30,O!$HC83:$HL83)),(SUMIF(S!$HC$15:$HL$15,'Ciclo Semaforico'!AK$30,S!$HC83:$HL83)+SUMIF(N!$HC$15:$HL$15,'Ciclo Semaforico'!AK$30,N!$HC83:$HL83)+SUMIF(E!$HC$15:$HL$15,'Ciclo Semaforico'!AK$30,E!$HC83:$HL83)+SUMIF(O!$HC$15:$HL$15,'Ciclo Semaforico'!AK$30,O!$HC83:$HL83))*AK$31))</f>
        <v>0</v>
      </c>
      <c r="AL108" s="246">
        <f>IF(AL$32="",IF(AL$31="",(SUMIF(S!$HC$15:$HL$15,'Ciclo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Semaforico'!AL$30,O!$HC83:$HL83))*AL$31),(SUMIF(S!$HC$15:$HL$15,'Ciclo Semaforico'!AL$32,S!$HC83:$HL83)+SUMIF(N!$HC$15:$HL$15,'Ciclo Semaforico'!AL$32,N!$HC83:$HL83)+SUMIF(E!$HC$15:$HL$15,'Ciclo Semaforico'!AL$32,E!$HC83:$HL83)+SUMIF(O!$HC$15:$HL$15,'Ciclo Semaforico'!AL$32,O!$HC83:$HL83))-IF(AL$31="",(SUMIF(S!$HC$15:$HL$15,'Ciclo Semaforico'!AL$30,S!$HC83:$HL83)+SUMIF(N!$HC$15:$HL$15,'Ciclo Semaforico'!AL$30,N!$HC83:$HL83)+SUMIF(E!$HC$15:$HL$15,'Ciclo Semaforico'!AL$30,E!$HC83:$HL83)+SUMIF(O!$HC$15:$HL$15,'Ciclo Semaforico'!AL$30,O!$HC83:$HL83)),(SUMIF(S!$HC$15:$HL$15,'Ciclo Semaforico'!AL$30,S!$HC83:$HL83)+SUMIF(N!$HC$15:$HL$15,'Ciclo Semaforico'!AL$30,N!$HC83:$HL83)+SUMIF(E!$HC$15:$HL$15,'Ciclo Semaforico'!AL$30,E!$HC83:$HL83)+SUMIF(O!$HC$15:$HL$15,'Ciclo Semaforico'!AL$30,O!$HC83:$HL83))*AL$31))</f>
        <v>0</v>
      </c>
      <c r="AM108" s="244">
        <f>IF(AM$32="",IF(AM$31="",(SUMIF(S!$HC$15:$HL$15,'Ciclo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Semaforico'!AM$30,O!$HC83:$HL83))*AM$31),(SUMIF(S!$HC$15:$HL$15,'Ciclo Semaforico'!AM$32,S!$HC83:$HL83)+SUMIF(N!$HC$15:$HL$15,'Ciclo Semaforico'!AM$32,N!$HC83:$HL83)+SUMIF(E!$HC$15:$HL$15,'Ciclo Semaforico'!AM$32,E!$HC83:$HL83)+SUMIF(O!$HC$15:$HL$15,'Ciclo Semaforico'!AM$32,O!$HC83:$HL83))-IF(AM$31="",(SUMIF(S!$HC$15:$HL$15,'Ciclo Semaforico'!AM$30,S!$HC83:$HL83)+SUMIF(N!$HC$15:$HL$15,'Ciclo Semaforico'!AM$30,N!$HC83:$HL83)+SUMIF(E!$HC$15:$HL$15,'Ciclo Semaforico'!AM$30,E!$HC83:$HL83)+SUMIF(O!$HC$15:$HL$15,'Ciclo Semaforico'!AM$30,O!$HC83:$HL83)),(SUMIF(S!$HC$15:$HL$15,'Ciclo Semaforico'!AM$30,S!$HC83:$HL83)+SUMIF(N!$HC$15:$HL$15,'Ciclo Semaforico'!AM$30,N!$HC83:$HL83)+SUMIF(E!$HC$15:$HL$15,'Ciclo Semaforico'!AM$30,E!$HC83:$HL83)+SUMIF(O!$HC$15:$HL$15,'Ciclo Semaforico'!AM$30,O!$HC83:$HL83))*AM$31))</f>
        <v>0</v>
      </c>
      <c r="AN108" s="245">
        <f>IF(AN$32="",IF(AN$31="",(SUMIF(S!$HC$15:$HL$15,'Ciclo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Semaforico'!AN$30,O!$HC83:$HL83))*AN$31),(SUMIF(S!$HC$15:$HL$15,'Ciclo Semaforico'!AN$32,S!$HC83:$HL83)+SUMIF(N!$HC$15:$HL$15,'Ciclo Semaforico'!AN$32,N!$HC83:$HL83)+SUMIF(E!$HC$15:$HL$15,'Ciclo Semaforico'!AN$32,E!$HC83:$HL83)+SUMIF(O!$HC$15:$HL$15,'Ciclo Semaforico'!AN$32,O!$HC83:$HL83))-IF(AN$31="",(SUMIF(S!$HC$15:$HL$15,'Ciclo Semaforico'!AN$30,S!$HC83:$HL83)+SUMIF(N!$HC$15:$HL$15,'Ciclo Semaforico'!AN$30,N!$HC83:$HL83)+SUMIF(E!$HC$15:$HL$15,'Ciclo Semaforico'!AN$30,E!$HC83:$HL83)+SUMIF(O!$HC$15:$HL$15,'Ciclo Semaforico'!AN$30,O!$HC83:$HL83)),(SUMIF(S!$HC$15:$HL$15,'Ciclo Semaforico'!AN$30,S!$HC83:$HL83)+SUMIF(N!$HC$15:$HL$15,'Ciclo Semaforico'!AN$30,N!$HC83:$HL83)+SUMIF(E!$HC$15:$HL$15,'Ciclo Semaforico'!AN$30,E!$HC83:$HL83)+SUMIF(O!$HC$15:$HL$15,'Ciclo Semaforico'!AN$30,O!$HC83:$HL83))*AN$31))</f>
        <v>0</v>
      </c>
      <c r="AO108" s="245">
        <f>IF(AO$32="",IF(AO$31="",(SUMIF(S!$HC$15:$HL$15,'Ciclo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Semaforico'!AO$30,O!$HC83:$HL83))*AO$31),(SUMIF(S!$HC$15:$HL$15,'Ciclo Semaforico'!AO$32,S!$HC83:$HL83)+SUMIF(N!$HC$15:$HL$15,'Ciclo Semaforico'!AO$32,N!$HC83:$HL83)+SUMIF(E!$HC$15:$HL$15,'Ciclo Semaforico'!AO$32,E!$HC83:$HL83)+SUMIF(O!$HC$15:$HL$15,'Ciclo Semaforico'!AO$32,O!$HC83:$HL83))-IF(AO$31="",(SUMIF(S!$HC$15:$HL$15,'Ciclo Semaforico'!AO$30,S!$HC83:$HL83)+SUMIF(N!$HC$15:$HL$15,'Ciclo Semaforico'!AO$30,N!$HC83:$HL83)+SUMIF(E!$HC$15:$HL$15,'Ciclo Semaforico'!AO$30,E!$HC83:$HL83)+SUMIF(O!$HC$15:$HL$15,'Ciclo Semaforico'!AO$30,O!$HC83:$HL83)),(SUMIF(S!$HC$15:$HL$15,'Ciclo Semaforico'!AO$30,S!$HC83:$HL83)+SUMIF(N!$HC$15:$HL$15,'Ciclo Semaforico'!AO$30,N!$HC83:$HL83)+SUMIF(E!$HC$15:$HL$15,'Ciclo Semaforico'!AO$30,E!$HC83:$HL83)+SUMIF(O!$HC$15:$HL$15,'Ciclo Semaforico'!AO$30,O!$HC83:$HL83))*AO$31))</f>
        <v>0</v>
      </c>
      <c r="AP108" s="245">
        <f>IF(AP$32="",IF(AP$31="",(SUMIF(S!$HC$15:$HL$15,'Ciclo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Semaforico'!AP$30,O!$HC83:$HL83))*AP$31),(SUMIF(S!$HC$15:$HL$15,'Ciclo Semaforico'!AP$32,S!$HC83:$HL83)+SUMIF(N!$HC$15:$HL$15,'Ciclo Semaforico'!AP$32,N!$HC83:$HL83)+SUMIF(E!$HC$15:$HL$15,'Ciclo Semaforico'!AP$32,E!$HC83:$HL83)+SUMIF(O!$HC$15:$HL$15,'Ciclo Semaforico'!AP$32,O!$HC83:$HL83))-IF(AP$31="",(SUMIF(S!$HC$15:$HL$15,'Ciclo Semaforico'!AP$30,S!$HC83:$HL83)+SUMIF(N!$HC$15:$HL$15,'Ciclo Semaforico'!AP$30,N!$HC83:$HL83)+SUMIF(E!$HC$15:$HL$15,'Ciclo Semaforico'!AP$30,E!$HC83:$HL83)+SUMIF(O!$HC$15:$HL$15,'Ciclo Semaforico'!AP$30,O!$HC83:$HL83)),(SUMIF(S!$HC$15:$HL$15,'Ciclo Semaforico'!AP$30,S!$HC83:$HL83)+SUMIF(N!$HC$15:$HL$15,'Ciclo Semaforico'!AP$30,N!$HC83:$HL83)+SUMIF(E!$HC$15:$HL$15,'Ciclo Semaforico'!AP$30,E!$HC83:$HL83)+SUMIF(O!$HC$15:$HL$15,'Ciclo Semaforico'!AP$30,O!$HC83:$HL83))*AP$31))</f>
        <v>0</v>
      </c>
      <c r="AQ108" s="245">
        <f>IF(AQ$32="",IF(AQ$31="",(SUMIF(S!$HC$15:$HL$15,'Ciclo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Semaforico'!AQ$30,O!$HC83:$HL83))*AQ$31),(SUMIF(S!$HC$15:$HL$15,'Ciclo Semaforico'!AQ$32,S!$HC83:$HL83)+SUMIF(N!$HC$15:$HL$15,'Ciclo Semaforico'!AQ$32,N!$HC83:$HL83)+SUMIF(E!$HC$15:$HL$15,'Ciclo Semaforico'!AQ$32,E!$HC83:$HL83)+SUMIF(O!$HC$15:$HL$15,'Ciclo Semaforico'!AQ$32,O!$HC83:$HL83))-IF(AQ$31="",(SUMIF(S!$HC$15:$HL$15,'Ciclo Semaforico'!AQ$30,S!$HC83:$HL83)+SUMIF(N!$HC$15:$HL$15,'Ciclo Semaforico'!AQ$30,N!$HC83:$HL83)+SUMIF(E!$HC$15:$HL$15,'Ciclo Semaforico'!AQ$30,E!$HC83:$HL83)+SUMIF(O!$HC$15:$HL$15,'Ciclo Semaforico'!AQ$30,O!$HC83:$HL83)),(SUMIF(S!$HC$15:$HL$15,'Ciclo Semaforico'!AQ$30,S!$HC83:$HL83)+SUMIF(N!$HC$15:$HL$15,'Ciclo Semaforico'!AQ$30,N!$HC83:$HL83)+SUMIF(E!$HC$15:$HL$15,'Ciclo Semaforico'!AQ$30,E!$HC83:$HL83)+SUMIF(O!$HC$15:$HL$15,'Ciclo Semaforico'!AQ$30,O!$HC83:$HL83))*AQ$31))</f>
        <v>0</v>
      </c>
      <c r="AR108" s="245">
        <f>IF(AR$32="",IF(AR$31="",(SUMIF(S!$HC$15:$HL$15,'Ciclo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Semaforico'!AR$30,O!$HC83:$HL83))*AR$31),(SUMIF(S!$HC$15:$HL$15,'Ciclo Semaforico'!AR$32,S!$HC83:$HL83)+SUMIF(N!$HC$15:$HL$15,'Ciclo Semaforico'!AR$32,N!$HC83:$HL83)+SUMIF(E!$HC$15:$HL$15,'Ciclo Semaforico'!AR$32,E!$HC83:$HL83)+SUMIF(O!$HC$15:$HL$15,'Ciclo Semaforico'!AR$32,O!$HC83:$HL83))-IF(AR$31="",(SUMIF(S!$HC$15:$HL$15,'Ciclo Semaforico'!AR$30,S!$HC83:$HL83)+SUMIF(N!$HC$15:$HL$15,'Ciclo Semaforico'!AR$30,N!$HC83:$HL83)+SUMIF(E!$HC$15:$HL$15,'Ciclo Semaforico'!AR$30,E!$HC83:$HL83)+SUMIF(O!$HC$15:$HL$15,'Ciclo Semaforico'!AR$30,O!$HC83:$HL83)),(SUMIF(S!$HC$15:$HL$15,'Ciclo Semaforico'!AR$30,S!$HC83:$HL83)+SUMIF(N!$HC$15:$HL$15,'Ciclo Semaforico'!AR$30,N!$HC83:$HL83)+SUMIF(E!$HC$15:$HL$15,'Ciclo Semaforico'!AR$30,E!$HC83:$HL83)+SUMIF(O!$HC$15:$HL$15,'Ciclo Semaforico'!AR$30,O!$HC83:$HL83))*AR$31))</f>
        <v>0</v>
      </c>
      <c r="AS108" s="245">
        <f>IF(AS$32="",IF(AS$31="",(SUMIF(S!$HC$15:$HL$15,'Ciclo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Semaforico'!AS$30,O!$HC83:$HL83))*AS$31),(SUMIF(S!$HC$15:$HL$15,'Ciclo Semaforico'!AS$32,S!$HC83:$HL83)+SUMIF(N!$HC$15:$HL$15,'Ciclo Semaforico'!AS$32,N!$HC83:$HL83)+SUMIF(E!$HC$15:$HL$15,'Ciclo Semaforico'!AS$32,E!$HC83:$HL83)+SUMIF(O!$HC$15:$HL$15,'Ciclo Semaforico'!AS$32,O!$HC83:$HL83))-IF(AS$31="",(SUMIF(S!$HC$15:$HL$15,'Ciclo Semaforico'!AS$30,S!$HC83:$HL83)+SUMIF(N!$HC$15:$HL$15,'Ciclo Semaforico'!AS$30,N!$HC83:$HL83)+SUMIF(E!$HC$15:$HL$15,'Ciclo Semaforico'!AS$30,E!$HC83:$HL83)+SUMIF(O!$HC$15:$HL$15,'Ciclo Semaforico'!AS$30,O!$HC83:$HL83)),(SUMIF(S!$HC$15:$HL$15,'Ciclo Semaforico'!AS$30,S!$HC83:$HL83)+SUMIF(N!$HC$15:$HL$15,'Ciclo Semaforico'!AS$30,N!$HC83:$HL83)+SUMIF(E!$HC$15:$HL$15,'Ciclo Semaforico'!AS$30,E!$HC83:$HL83)+SUMIF(O!$HC$15:$HL$15,'Ciclo Semaforico'!AS$30,O!$HC83:$HL83))*AS$31))</f>
        <v>0</v>
      </c>
      <c r="AT108" s="245">
        <f>IF(AT$32="",IF(AT$31="",(SUMIF(S!$HC$15:$HL$15,'Ciclo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Semaforico'!AT$30,O!$HC83:$HL83))*AT$31),(SUMIF(S!$HC$15:$HL$15,'Ciclo Semaforico'!AT$32,S!$HC83:$HL83)+SUMIF(N!$HC$15:$HL$15,'Ciclo Semaforico'!AT$32,N!$HC83:$HL83)+SUMIF(E!$HC$15:$HL$15,'Ciclo Semaforico'!AT$32,E!$HC83:$HL83)+SUMIF(O!$HC$15:$HL$15,'Ciclo Semaforico'!AT$32,O!$HC83:$HL83))-IF(AT$31="",(SUMIF(S!$HC$15:$HL$15,'Ciclo Semaforico'!AT$30,S!$HC83:$HL83)+SUMIF(N!$HC$15:$HL$15,'Ciclo Semaforico'!AT$30,N!$HC83:$HL83)+SUMIF(E!$HC$15:$HL$15,'Ciclo Semaforico'!AT$30,E!$HC83:$HL83)+SUMIF(O!$HC$15:$HL$15,'Ciclo Semaforico'!AT$30,O!$HC83:$HL83)),(SUMIF(S!$HC$15:$HL$15,'Ciclo Semaforico'!AT$30,S!$HC83:$HL83)+SUMIF(N!$HC$15:$HL$15,'Ciclo Semaforico'!AT$30,N!$HC83:$HL83)+SUMIF(E!$HC$15:$HL$15,'Ciclo Semaforico'!AT$30,E!$HC83:$HL83)+SUMIF(O!$HC$15:$HL$15,'Ciclo Semaforico'!AT$30,O!$HC83:$HL83))*AT$31))</f>
        <v>0</v>
      </c>
      <c r="AU108" s="245">
        <f>IF(AU$32="",IF(AU$31="",(SUMIF(S!$HC$15:$HL$15,'Ciclo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Semaforico'!AU$30,O!$HC83:$HL83))*AU$31),(SUMIF(S!$HC$15:$HL$15,'Ciclo Semaforico'!AU$32,S!$HC83:$HL83)+SUMIF(N!$HC$15:$HL$15,'Ciclo Semaforico'!AU$32,N!$HC83:$HL83)+SUMIF(E!$HC$15:$HL$15,'Ciclo Semaforico'!AU$32,E!$HC83:$HL83)+SUMIF(O!$HC$15:$HL$15,'Ciclo Semaforico'!AU$32,O!$HC83:$HL83))-IF(AU$31="",(SUMIF(S!$HC$15:$HL$15,'Ciclo Semaforico'!AU$30,S!$HC83:$HL83)+SUMIF(N!$HC$15:$HL$15,'Ciclo Semaforico'!AU$30,N!$HC83:$HL83)+SUMIF(E!$HC$15:$HL$15,'Ciclo Semaforico'!AU$30,E!$HC83:$HL83)+SUMIF(O!$HC$15:$HL$15,'Ciclo Semaforico'!AU$30,O!$HC83:$HL83)),(SUMIF(S!$HC$15:$HL$15,'Ciclo Semaforico'!AU$30,S!$HC83:$HL83)+SUMIF(N!$HC$15:$HL$15,'Ciclo Semaforico'!AU$30,N!$HC83:$HL83)+SUMIF(E!$HC$15:$HL$15,'Ciclo Semaforico'!AU$30,E!$HC83:$HL83)+SUMIF(O!$HC$15:$HL$15,'Ciclo Semaforico'!AU$30,O!$HC83:$HL83))*AU$31))</f>
        <v>0</v>
      </c>
      <c r="AV108" s="245">
        <f>IF(AV$32="",IF(AV$31="",(SUMIF(S!$HC$15:$HL$15,'Ciclo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Semaforico'!AV$30,O!$HC83:$HL83))*AV$31),(SUMIF(S!$HC$15:$HL$15,'Ciclo Semaforico'!AV$32,S!$HC83:$HL83)+SUMIF(N!$HC$15:$HL$15,'Ciclo Semaforico'!AV$32,N!$HC83:$HL83)+SUMIF(E!$HC$15:$HL$15,'Ciclo Semaforico'!AV$32,E!$HC83:$HL83)+SUMIF(O!$HC$15:$HL$15,'Ciclo Semaforico'!AV$32,O!$HC83:$HL83))-IF(AV$31="",(SUMIF(S!$HC$15:$HL$15,'Ciclo Semaforico'!AV$30,S!$HC83:$HL83)+SUMIF(N!$HC$15:$HL$15,'Ciclo Semaforico'!AV$30,N!$HC83:$HL83)+SUMIF(E!$HC$15:$HL$15,'Ciclo Semaforico'!AV$30,E!$HC83:$HL83)+SUMIF(O!$HC$15:$HL$15,'Ciclo Semaforico'!AV$30,O!$HC83:$HL83)),(SUMIF(S!$HC$15:$HL$15,'Ciclo Semaforico'!AV$30,S!$HC83:$HL83)+SUMIF(N!$HC$15:$HL$15,'Ciclo Semaforico'!AV$30,N!$HC83:$HL83)+SUMIF(E!$HC$15:$HL$15,'Ciclo Semaforico'!AV$30,E!$HC83:$HL83)+SUMIF(O!$HC$15:$HL$15,'Ciclo Semaforico'!AV$30,O!$HC83:$HL83))*AV$31))</f>
        <v>0</v>
      </c>
      <c r="AW108" s="245">
        <f>IF(AW$32="",IF(AW$31="",(SUMIF(S!$HC$15:$HL$15,'Ciclo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Semaforico'!AW$30,O!$HC83:$HL83))*AW$31),(SUMIF(S!$HC$15:$HL$15,'Ciclo Semaforico'!AW$32,S!$HC83:$HL83)+SUMIF(N!$HC$15:$HL$15,'Ciclo Semaforico'!AW$32,N!$HC83:$HL83)+SUMIF(E!$HC$15:$HL$15,'Ciclo Semaforico'!AW$32,E!$HC83:$HL83)+SUMIF(O!$HC$15:$HL$15,'Ciclo Semaforico'!AW$32,O!$HC83:$HL83))-IF(AW$31="",(SUMIF(S!$HC$15:$HL$15,'Ciclo Semaforico'!AW$30,S!$HC83:$HL83)+SUMIF(N!$HC$15:$HL$15,'Ciclo Semaforico'!AW$30,N!$HC83:$HL83)+SUMIF(E!$HC$15:$HL$15,'Ciclo Semaforico'!AW$30,E!$HC83:$HL83)+SUMIF(O!$HC$15:$HL$15,'Ciclo Semaforico'!AW$30,O!$HC83:$HL83)),(SUMIF(S!$HC$15:$HL$15,'Ciclo Semaforico'!AW$30,S!$HC83:$HL83)+SUMIF(N!$HC$15:$HL$15,'Ciclo Semaforico'!AW$30,N!$HC83:$HL83)+SUMIF(E!$HC$15:$HL$15,'Ciclo Semaforico'!AW$30,E!$HC83:$HL83)+SUMIF(O!$HC$15:$HL$15,'Ciclo Semaforico'!AW$30,O!$HC83:$HL83))*AW$31))</f>
        <v>0</v>
      </c>
      <c r="AX108" s="246">
        <f>IF(AX$32="",IF(AX$31="",(SUMIF(S!$HC$15:$HL$15,'Ciclo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Semaforico'!AX$30,O!$HC83:$HL83))*AX$31),(SUMIF(S!$HC$15:$HL$15,'Ciclo Semaforico'!AX$32,S!$HC83:$HL83)+SUMIF(N!$HC$15:$HL$15,'Ciclo Semaforico'!AX$32,N!$HC83:$HL83)+SUMIF(E!$HC$15:$HL$15,'Ciclo Semaforico'!AX$32,E!$HC83:$HL83)+SUMIF(O!$HC$15:$HL$15,'Ciclo Semaforico'!AX$32,O!$HC83:$HL83))-IF(AX$31="",(SUMIF(S!$HC$15:$HL$15,'Ciclo Semaforico'!AX$30,S!$HC83:$HL83)+SUMIF(N!$HC$15:$HL$15,'Ciclo Semaforico'!AX$30,N!$HC83:$HL83)+SUMIF(E!$HC$15:$HL$15,'Ciclo Semaforico'!AX$30,E!$HC83:$HL83)+SUMIF(O!$HC$15:$HL$15,'Ciclo Semaforico'!AX$30,O!$HC83:$HL83)),(SUMIF(S!$HC$15:$HL$15,'Ciclo Semaforico'!AX$30,S!$HC83:$HL83)+SUMIF(N!$HC$15:$HL$15,'Ciclo Semaforico'!AX$30,N!$HC83:$HL83)+SUMIF(E!$HC$15:$HL$15,'Ciclo Semaforico'!AX$30,E!$HC83:$HL83)+SUMIF(O!$HC$15:$HL$15,'Ciclo Semaforico'!AX$30,O!$HC83:$HL83))*AX$31))</f>
        <v>0</v>
      </c>
      <c r="AY108" s="244" t="e">
        <f>IF(AY$32="",IF(AY$31="",(SUMIF(S!$HC$15:$HL$15,'Ciclo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Semaforico'!AY$30,O!$HC83:$HL83))*AY$31),(SUMIF(S!$HC$15:$HL$15,'Ciclo Semaforico'!AY$32,S!$HC83:$HL83)+SUMIF(N!$HC$15:$HL$15,'Ciclo Semaforico'!AY$32,N!$HC83:$HL83)+SUMIF(E!$HC$15:$HL$15,'Ciclo Semaforico'!AY$32,E!$HC83:$HL83)+SUMIF(O!$HC$15:$HL$15,'Ciclo Semaforico'!AY$32,O!$HC83:$HL83))-IF(AY$31="",(SUMIF(S!$HC$15:$HL$15,'Ciclo Semaforico'!AY$30,S!$HC83:$HL83)+SUMIF(N!$HC$15:$HL$15,'Ciclo Semaforico'!AY$30,N!$HC83:$HL83)+SUMIF(E!$HC$15:$HL$15,'Ciclo Semaforico'!AY$30,E!$HC83:$HL83)+SUMIF(O!$HC$15:$HL$15,'Ciclo Semaforico'!AY$30,O!$HC83:$HL83)),(SUMIF(S!$HC$15:$HL$15,'Ciclo Semaforico'!AY$30,S!$HC83:$HL83)+SUMIF(N!$HC$15:$HL$15,'Ciclo Semaforico'!AY$30,N!$HC83:$HL83)+SUMIF(E!$HC$15:$HL$15,'Ciclo Semaforico'!AY$30,E!$HC83:$HL83)+SUMIF(O!$HC$15:$HL$15,'Ciclo Semaforico'!AY$30,O!$HC83:$HL83))*AY$31))</f>
        <v>#REF!</v>
      </c>
      <c r="AZ108" s="245" t="e">
        <f>IF(AZ$32="",IF(AZ$31="",(SUMIF(S!$HC$15:$HL$15,'Ciclo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Semaforico'!AZ$30,O!$HC83:$HL83))*AZ$31),(SUMIF(S!$HC$15:$HL$15,'Ciclo Semaforico'!AZ$32,S!$HC83:$HL83)+SUMIF(N!$HC$15:$HL$15,'Ciclo Semaforico'!AZ$32,N!$HC83:$HL83)+SUMIF(E!$HC$15:$HL$15,'Ciclo Semaforico'!AZ$32,E!$HC83:$HL83)+SUMIF(O!$HC$15:$HL$15,'Ciclo Semaforico'!AZ$32,O!$HC83:$HL83))-IF(AZ$31="",(SUMIF(S!$HC$15:$HL$15,'Ciclo Semaforico'!AZ$30,S!$HC83:$HL83)+SUMIF(N!$HC$15:$HL$15,'Ciclo Semaforico'!AZ$30,N!$HC83:$HL83)+SUMIF(E!$HC$15:$HL$15,'Ciclo Semaforico'!AZ$30,E!$HC83:$HL83)+SUMIF(O!$HC$15:$HL$15,'Ciclo Semaforico'!AZ$30,O!$HC83:$HL83)),(SUMIF(S!$HC$15:$HL$15,'Ciclo Semaforico'!AZ$30,S!$HC83:$HL83)+SUMIF(N!$HC$15:$HL$15,'Ciclo Semaforico'!AZ$30,N!$HC83:$HL83)+SUMIF(E!$HC$15:$HL$15,'Ciclo Semaforico'!AZ$30,E!$HC83:$HL83)+SUMIF(O!$HC$15:$HL$15,'Ciclo Semaforico'!AZ$30,O!$HC83:$HL83))*AZ$31))</f>
        <v>#REF!</v>
      </c>
      <c r="BA108" s="245" t="e">
        <f>IF(BA$32="",IF(BA$31="",(SUMIF(S!$HC$15:$HL$15,'Ciclo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Semaforico'!BA$30,O!$HC83:$HL83))*BA$31),(SUMIF(S!$HC$15:$HL$15,'Ciclo Semaforico'!BA$32,S!$HC83:$HL83)+SUMIF(N!$HC$15:$HL$15,'Ciclo Semaforico'!BA$32,N!$HC83:$HL83)+SUMIF(E!$HC$15:$HL$15,'Ciclo Semaforico'!BA$32,E!$HC83:$HL83)+SUMIF(O!$HC$15:$HL$15,'Ciclo Semaforico'!BA$32,O!$HC83:$HL83))-IF(BA$31="",(SUMIF(S!$HC$15:$HL$15,'Ciclo Semaforico'!BA$30,S!$HC83:$HL83)+SUMIF(N!$HC$15:$HL$15,'Ciclo Semaforico'!BA$30,N!$HC83:$HL83)+SUMIF(E!$HC$15:$HL$15,'Ciclo Semaforico'!BA$30,E!$HC83:$HL83)+SUMIF(O!$HC$15:$HL$15,'Ciclo Semaforico'!BA$30,O!$HC83:$HL83)),(SUMIF(S!$HC$15:$HL$15,'Ciclo Semaforico'!BA$30,S!$HC83:$HL83)+SUMIF(N!$HC$15:$HL$15,'Ciclo Semaforico'!BA$30,N!$HC83:$HL83)+SUMIF(E!$HC$15:$HL$15,'Ciclo Semaforico'!BA$30,E!$HC83:$HL83)+SUMIF(O!$HC$15:$HL$15,'Ciclo Semaforico'!BA$30,O!$HC83:$HL83))*BA$31))</f>
        <v>#REF!</v>
      </c>
      <c r="BB108" s="245" t="e">
        <f>IF(BB$32="",IF(BB$31="",(SUMIF(S!$HC$15:$HL$15,'Ciclo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Semaforico'!BB$30,O!$HC83:$HL83))*BB$31),(SUMIF(S!$HC$15:$HL$15,'Ciclo Semaforico'!BB$32,S!$HC83:$HL83)+SUMIF(N!$HC$15:$HL$15,'Ciclo Semaforico'!BB$32,N!$HC83:$HL83)+SUMIF(E!$HC$15:$HL$15,'Ciclo Semaforico'!BB$32,E!$HC83:$HL83)+SUMIF(O!$HC$15:$HL$15,'Ciclo Semaforico'!BB$32,O!$HC83:$HL83))-IF(BB$31="",(SUMIF(S!$HC$15:$HL$15,'Ciclo Semaforico'!BB$30,S!$HC83:$HL83)+SUMIF(N!$HC$15:$HL$15,'Ciclo Semaforico'!BB$30,N!$HC83:$HL83)+SUMIF(E!$HC$15:$HL$15,'Ciclo Semaforico'!BB$30,E!$HC83:$HL83)+SUMIF(O!$HC$15:$HL$15,'Ciclo Semaforico'!BB$30,O!$HC83:$HL83)),(SUMIF(S!$HC$15:$HL$15,'Ciclo Semaforico'!BB$30,S!$HC83:$HL83)+SUMIF(N!$HC$15:$HL$15,'Ciclo Semaforico'!BB$30,N!$HC83:$HL83)+SUMIF(E!$HC$15:$HL$15,'Ciclo Semaforico'!BB$30,E!$HC83:$HL83)+SUMIF(O!$HC$15:$HL$15,'Ciclo Semaforico'!BB$30,O!$HC83:$HL83))*BB$31))</f>
        <v>#REF!</v>
      </c>
      <c r="BC108" s="245" t="e">
        <f>IF(BC$32="",IF(BC$31="",(SUMIF(S!$HC$15:$HL$15,'Ciclo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Semaforico'!BC$30,O!$HC83:$HL83))*BC$31),(SUMIF(S!$HC$15:$HL$15,'Ciclo Semaforico'!BC$32,S!$HC83:$HL83)+SUMIF(N!$HC$15:$HL$15,'Ciclo Semaforico'!BC$32,N!$HC83:$HL83)+SUMIF(E!$HC$15:$HL$15,'Ciclo Semaforico'!BC$32,E!$HC83:$HL83)+SUMIF(O!$HC$15:$HL$15,'Ciclo Semaforico'!BC$32,O!$HC83:$HL83))-IF(BC$31="",(SUMIF(S!$HC$15:$HL$15,'Ciclo Semaforico'!BC$30,S!$HC83:$HL83)+SUMIF(N!$HC$15:$HL$15,'Ciclo Semaforico'!BC$30,N!$HC83:$HL83)+SUMIF(E!$HC$15:$HL$15,'Ciclo Semaforico'!BC$30,E!$HC83:$HL83)+SUMIF(O!$HC$15:$HL$15,'Ciclo Semaforico'!BC$30,O!$HC83:$HL83)),(SUMIF(S!$HC$15:$HL$15,'Ciclo Semaforico'!BC$30,S!$HC83:$HL83)+SUMIF(N!$HC$15:$HL$15,'Ciclo Semaforico'!BC$30,N!$HC83:$HL83)+SUMIF(E!$HC$15:$HL$15,'Ciclo Semaforico'!BC$30,E!$HC83:$HL83)+SUMIF(O!$HC$15:$HL$15,'Ciclo Semaforico'!BC$30,O!$HC83:$HL83))*BC$31))</f>
        <v>#REF!</v>
      </c>
      <c r="BD108" s="245" t="e">
        <f>IF(BD$32="",IF(BD$31="",(SUMIF(S!$HC$15:$HL$15,'Ciclo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Semaforico'!BD$30,O!$HC83:$HL83))*BD$31),(SUMIF(S!$HC$15:$HL$15,'Ciclo Semaforico'!BD$32,S!$HC83:$HL83)+SUMIF(N!$HC$15:$HL$15,'Ciclo Semaforico'!BD$32,N!$HC83:$HL83)+SUMIF(E!$HC$15:$HL$15,'Ciclo Semaforico'!BD$32,E!$HC83:$HL83)+SUMIF(O!$HC$15:$HL$15,'Ciclo Semaforico'!BD$32,O!$HC83:$HL83))-IF(BD$31="",(SUMIF(S!$HC$15:$HL$15,'Ciclo Semaforico'!BD$30,S!$HC83:$HL83)+SUMIF(N!$HC$15:$HL$15,'Ciclo Semaforico'!BD$30,N!$HC83:$HL83)+SUMIF(E!$HC$15:$HL$15,'Ciclo Semaforico'!BD$30,E!$HC83:$HL83)+SUMIF(O!$HC$15:$HL$15,'Ciclo Semaforico'!BD$30,O!$HC83:$HL83)),(SUMIF(S!$HC$15:$HL$15,'Ciclo Semaforico'!BD$30,S!$HC83:$HL83)+SUMIF(N!$HC$15:$HL$15,'Ciclo Semaforico'!BD$30,N!$HC83:$HL83)+SUMIF(E!$HC$15:$HL$15,'Ciclo Semaforico'!BD$30,E!$HC83:$HL83)+SUMIF(O!$HC$15:$HL$15,'Ciclo Semaforico'!BD$30,O!$HC83:$HL83))*BD$31))</f>
        <v>#REF!</v>
      </c>
      <c r="BE108" s="245">
        <f>IF(BE$32="",IF(BE$31="",(SUMIF(S!$HC$15:$HL$15,'Ciclo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Semaforico'!BE$30,O!$HC83:$HL83))*BE$31),(SUMIF(S!$HC$15:$HL$15,'Ciclo Semaforico'!BE$32,S!$HC83:$HL83)+SUMIF(N!$HC$15:$HL$15,'Ciclo Semaforico'!BE$32,N!$HC83:$HL83)+SUMIF(E!$HC$15:$HL$15,'Ciclo Semaforico'!BE$32,E!$HC83:$HL83)+SUMIF(O!$HC$15:$HL$15,'Ciclo Semaforico'!BE$32,O!$HC83:$HL83))-IF(BE$31="",(SUMIF(S!$HC$15:$HL$15,'Ciclo Semaforico'!BE$30,S!$HC83:$HL83)+SUMIF(N!$HC$15:$HL$15,'Ciclo Semaforico'!BE$30,N!$HC83:$HL83)+SUMIF(E!$HC$15:$HL$15,'Ciclo Semaforico'!BE$30,E!$HC83:$HL83)+SUMIF(O!$HC$15:$HL$15,'Ciclo Semaforico'!BE$30,O!$HC83:$HL83)),(SUMIF(S!$HC$15:$HL$15,'Ciclo Semaforico'!BE$30,S!$HC83:$HL83)+SUMIF(N!$HC$15:$HL$15,'Ciclo Semaforico'!BE$30,N!$HC83:$HL83)+SUMIF(E!$HC$15:$HL$15,'Ciclo Semaforico'!BE$30,E!$HC83:$HL83)+SUMIF(O!$HC$15:$HL$15,'Ciclo Semaforico'!BE$30,O!$HC83:$HL83))*BE$31))</f>
        <v>0</v>
      </c>
      <c r="BF108" s="245">
        <f>IF(BF$32="",IF(BF$31="",(SUMIF(S!$HC$15:$HL$15,'Ciclo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Semaforico'!BF$30,O!$HC83:$HL83))*BF$31),(SUMIF(S!$HC$15:$HL$15,'Ciclo Semaforico'!BF$32,S!$HC83:$HL83)+SUMIF(N!$HC$15:$HL$15,'Ciclo Semaforico'!BF$32,N!$HC83:$HL83)+SUMIF(E!$HC$15:$HL$15,'Ciclo Semaforico'!BF$32,E!$HC83:$HL83)+SUMIF(O!$HC$15:$HL$15,'Ciclo Semaforico'!BF$32,O!$HC83:$HL83))-IF(BF$31="",(SUMIF(S!$HC$15:$HL$15,'Ciclo Semaforico'!BF$30,S!$HC83:$HL83)+SUMIF(N!$HC$15:$HL$15,'Ciclo Semaforico'!BF$30,N!$HC83:$HL83)+SUMIF(E!$HC$15:$HL$15,'Ciclo Semaforico'!BF$30,E!$HC83:$HL83)+SUMIF(O!$HC$15:$HL$15,'Ciclo Semaforico'!BF$30,O!$HC83:$HL83)),(SUMIF(S!$HC$15:$HL$15,'Ciclo Semaforico'!BF$30,S!$HC83:$HL83)+SUMIF(N!$HC$15:$HL$15,'Ciclo Semaforico'!BF$30,N!$HC83:$HL83)+SUMIF(E!$HC$15:$HL$15,'Ciclo Semaforico'!BF$30,E!$HC83:$HL83)+SUMIF(O!$HC$15:$HL$15,'Ciclo Semaforico'!BF$30,O!$HC83:$HL83))*BF$31))</f>
        <v>0</v>
      </c>
      <c r="BG108" s="245">
        <f>IF(BG$32="",IF(BG$31="",(SUMIF(S!$HC$15:$HL$15,'Ciclo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Semaforico'!BG$30,O!$HC83:$HL83))*BG$31),(SUMIF(S!$HC$15:$HL$15,'Ciclo Semaforico'!BG$32,S!$HC83:$HL83)+SUMIF(N!$HC$15:$HL$15,'Ciclo Semaforico'!BG$32,N!$HC83:$HL83)+SUMIF(E!$HC$15:$HL$15,'Ciclo Semaforico'!BG$32,E!$HC83:$HL83)+SUMIF(O!$HC$15:$HL$15,'Ciclo Semaforico'!BG$32,O!$HC83:$HL83))-IF(BG$31="",(SUMIF(S!$HC$15:$HL$15,'Ciclo Semaforico'!BG$30,S!$HC83:$HL83)+SUMIF(N!$HC$15:$HL$15,'Ciclo Semaforico'!BG$30,N!$HC83:$HL83)+SUMIF(E!$HC$15:$HL$15,'Ciclo Semaforico'!BG$30,E!$HC83:$HL83)+SUMIF(O!$HC$15:$HL$15,'Ciclo Semaforico'!BG$30,O!$HC83:$HL83)),(SUMIF(S!$HC$15:$HL$15,'Ciclo Semaforico'!BG$30,S!$HC83:$HL83)+SUMIF(N!$HC$15:$HL$15,'Ciclo Semaforico'!BG$30,N!$HC83:$HL83)+SUMIF(E!$HC$15:$HL$15,'Ciclo Semaforico'!BG$30,E!$HC83:$HL83)+SUMIF(O!$HC$15:$HL$15,'Ciclo Semaforico'!BG$30,O!$HC83:$HL83))*BG$31))</f>
        <v>0</v>
      </c>
      <c r="BH108" s="245">
        <f>IF(BH$32="",IF(BH$31="",(SUMIF(S!$HC$15:$HL$15,'Ciclo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Semaforico'!BH$30,O!$HC83:$HL83))*BH$31),(SUMIF(S!$HC$15:$HL$15,'Ciclo Semaforico'!BH$32,S!$HC83:$HL83)+SUMIF(N!$HC$15:$HL$15,'Ciclo Semaforico'!BH$32,N!$HC83:$HL83)+SUMIF(E!$HC$15:$HL$15,'Ciclo Semaforico'!BH$32,E!$HC83:$HL83)+SUMIF(O!$HC$15:$HL$15,'Ciclo Semaforico'!BH$32,O!$HC83:$HL83))-IF(BH$31="",(SUMIF(S!$HC$15:$HL$15,'Ciclo Semaforico'!BH$30,S!$HC83:$HL83)+SUMIF(N!$HC$15:$HL$15,'Ciclo Semaforico'!BH$30,N!$HC83:$HL83)+SUMIF(E!$HC$15:$HL$15,'Ciclo Semaforico'!BH$30,E!$HC83:$HL83)+SUMIF(O!$HC$15:$HL$15,'Ciclo Semaforico'!BH$30,O!$HC83:$HL83)),(SUMIF(S!$HC$15:$HL$15,'Ciclo Semaforico'!BH$30,S!$HC83:$HL83)+SUMIF(N!$HC$15:$HL$15,'Ciclo Semaforico'!BH$30,N!$HC83:$HL83)+SUMIF(E!$HC$15:$HL$15,'Ciclo Semaforico'!BH$30,E!$HC83:$HL83)+SUMIF(O!$HC$15:$HL$15,'Ciclo Semaforico'!BH$30,O!$HC83:$HL83))*BH$31))</f>
        <v>0</v>
      </c>
      <c r="BI108" s="245">
        <f>IF(BI$32="",IF(BI$31="",(SUMIF(S!$HC$15:$HL$15,'Ciclo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Semaforico'!BI$30,O!$HC83:$HL83))*BI$31),(SUMIF(S!$HC$15:$HL$15,'Ciclo Semaforico'!BI$32,S!$HC83:$HL83)+SUMIF(N!$HC$15:$HL$15,'Ciclo Semaforico'!BI$32,N!$HC83:$HL83)+SUMIF(E!$HC$15:$HL$15,'Ciclo Semaforico'!BI$32,E!$HC83:$HL83)+SUMIF(O!$HC$15:$HL$15,'Ciclo Semaforico'!BI$32,O!$HC83:$HL83))-IF(BI$31="",(SUMIF(S!$HC$15:$HL$15,'Ciclo Semaforico'!BI$30,S!$HC83:$HL83)+SUMIF(N!$HC$15:$HL$15,'Ciclo Semaforico'!BI$30,N!$HC83:$HL83)+SUMIF(E!$HC$15:$HL$15,'Ciclo Semaforico'!BI$30,E!$HC83:$HL83)+SUMIF(O!$HC$15:$HL$15,'Ciclo Semaforico'!BI$30,O!$HC83:$HL83)),(SUMIF(S!$HC$15:$HL$15,'Ciclo Semaforico'!BI$30,S!$HC83:$HL83)+SUMIF(N!$HC$15:$HL$15,'Ciclo Semaforico'!BI$30,N!$HC83:$HL83)+SUMIF(E!$HC$15:$HL$15,'Ciclo Semaforico'!BI$30,E!$HC83:$HL83)+SUMIF(O!$HC$15:$HL$15,'Ciclo Semaforico'!BI$30,O!$HC83:$HL83))*BI$31))</f>
        <v>0</v>
      </c>
      <c r="BJ108" s="246">
        <f>IF(BJ$32="",IF(BJ$31="",(SUMIF(S!$HC$15:$HL$15,'Ciclo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Semaforico'!BJ$30,O!$HC83:$HL83))*BJ$31),(SUMIF(S!$HC$15:$HL$15,'Ciclo Semaforico'!BJ$32,S!$HC83:$HL83)+SUMIF(N!$HC$15:$HL$15,'Ciclo Semaforico'!BJ$32,N!$HC83:$HL83)+SUMIF(E!$HC$15:$HL$15,'Ciclo Semaforico'!BJ$32,E!$HC83:$HL83)+SUMIF(O!$HC$15:$HL$15,'Ciclo Semaforico'!BJ$32,O!$HC83:$HL83))-IF(BJ$31="",(SUMIF(S!$HC$15:$HL$15,'Ciclo Semaforico'!BJ$30,S!$HC83:$HL83)+SUMIF(N!$HC$15:$HL$15,'Ciclo Semaforico'!BJ$30,N!$HC83:$HL83)+SUMIF(E!$HC$15:$HL$15,'Ciclo Semaforico'!BJ$30,E!$HC83:$HL83)+SUMIF(O!$HC$15:$HL$15,'Ciclo Semaforico'!BJ$30,O!$HC83:$HL83)),(SUMIF(S!$HC$15:$HL$15,'Ciclo Semaforico'!BJ$30,S!$HC83:$HL83)+SUMIF(N!$HC$15:$HL$15,'Ciclo Semaforico'!BJ$30,N!$HC83:$HL83)+SUMIF(E!$HC$15:$HL$15,'Ciclo Semaforico'!BJ$30,E!$HC83:$HL83)+SUMIF(O!$HC$15:$HL$15,'Ciclo Semaforico'!BJ$30,O!$HC83:$HL83))*BJ$31))</f>
        <v>0</v>
      </c>
      <c r="BK108" s="244">
        <f>IF(BK$32="",IF(BK$31="",(SUMIF(S!$HC$15:$HL$15,'Ciclo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Semaforico'!BK$30,O!$HC83:$HL83))*BK$31),(SUMIF(S!$HC$15:$HL$15,'Ciclo Semaforico'!BK$32,S!$HC83:$HL83)+SUMIF(N!$HC$15:$HL$15,'Ciclo Semaforico'!BK$32,N!$HC83:$HL83)+SUMIF(E!$HC$15:$HL$15,'Ciclo Semaforico'!BK$32,E!$HC83:$HL83)+SUMIF(O!$HC$15:$HL$15,'Ciclo Semaforico'!BK$32,O!$HC83:$HL83))-IF(BK$31="",(SUMIF(S!$HC$15:$HL$15,'Ciclo Semaforico'!BK$30,S!$HC83:$HL83)+SUMIF(N!$HC$15:$HL$15,'Ciclo Semaforico'!BK$30,N!$HC83:$HL83)+SUMIF(E!$HC$15:$HL$15,'Ciclo Semaforico'!BK$30,E!$HC83:$HL83)+SUMIF(O!$HC$15:$HL$15,'Ciclo Semaforico'!BK$30,O!$HC83:$HL83)),(SUMIF(S!$HC$15:$HL$15,'Ciclo Semaforico'!BK$30,S!$HC83:$HL83)+SUMIF(N!$HC$15:$HL$15,'Ciclo Semaforico'!BK$30,N!$HC83:$HL83)+SUMIF(E!$HC$15:$HL$15,'Ciclo Semaforico'!BK$30,E!$HC83:$HL83)+SUMIF(O!$HC$15:$HL$15,'Ciclo Semaforico'!BK$30,O!$HC83:$HL83))*BK$31))</f>
        <v>0</v>
      </c>
      <c r="BL108" s="245">
        <f>IF(BL$32="",IF(BL$31="",(SUMIF(S!$HC$15:$HL$15,'Ciclo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Semaforico'!BL$30,O!$HC83:$HL83))*BL$31),(SUMIF(S!$HC$15:$HL$15,'Ciclo Semaforico'!BL$32,S!$HC83:$HL83)+SUMIF(N!$HC$15:$HL$15,'Ciclo Semaforico'!BL$32,N!$HC83:$HL83)+SUMIF(E!$HC$15:$HL$15,'Ciclo Semaforico'!BL$32,E!$HC83:$HL83)+SUMIF(O!$HC$15:$HL$15,'Ciclo Semaforico'!BL$32,O!$HC83:$HL83))-IF(BL$31="",(SUMIF(S!$HC$15:$HL$15,'Ciclo Semaforico'!BL$30,S!$HC83:$HL83)+SUMIF(N!$HC$15:$HL$15,'Ciclo Semaforico'!BL$30,N!$HC83:$HL83)+SUMIF(E!$HC$15:$HL$15,'Ciclo Semaforico'!BL$30,E!$HC83:$HL83)+SUMIF(O!$HC$15:$HL$15,'Ciclo Semaforico'!BL$30,O!$HC83:$HL83)),(SUMIF(S!$HC$15:$HL$15,'Ciclo Semaforico'!BL$30,S!$HC83:$HL83)+SUMIF(N!$HC$15:$HL$15,'Ciclo Semaforico'!BL$30,N!$HC83:$HL83)+SUMIF(E!$HC$15:$HL$15,'Ciclo Semaforico'!BL$30,E!$HC83:$HL83)+SUMIF(O!$HC$15:$HL$15,'Ciclo Semaforico'!BL$30,O!$HC83:$HL83))*BL$31))</f>
        <v>0</v>
      </c>
      <c r="BM108" s="245">
        <f>IF(BM$32="",IF(BM$31="",(SUMIF(S!$HC$15:$HL$15,'Ciclo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Semaforico'!BM$30,O!$HC83:$HL83))*BM$31),(SUMIF(S!$HC$15:$HL$15,'Ciclo Semaforico'!BM$32,S!$HC83:$HL83)+SUMIF(N!$HC$15:$HL$15,'Ciclo Semaforico'!BM$32,N!$HC83:$HL83)+SUMIF(E!$HC$15:$HL$15,'Ciclo Semaforico'!BM$32,E!$HC83:$HL83)+SUMIF(O!$HC$15:$HL$15,'Ciclo Semaforico'!BM$32,O!$HC83:$HL83))-IF(BM$31="",(SUMIF(S!$HC$15:$HL$15,'Ciclo Semaforico'!BM$30,S!$HC83:$HL83)+SUMIF(N!$HC$15:$HL$15,'Ciclo Semaforico'!BM$30,N!$HC83:$HL83)+SUMIF(E!$HC$15:$HL$15,'Ciclo Semaforico'!BM$30,E!$HC83:$HL83)+SUMIF(O!$HC$15:$HL$15,'Ciclo Semaforico'!BM$30,O!$HC83:$HL83)),(SUMIF(S!$HC$15:$HL$15,'Ciclo Semaforico'!BM$30,S!$HC83:$HL83)+SUMIF(N!$HC$15:$HL$15,'Ciclo Semaforico'!BM$30,N!$HC83:$HL83)+SUMIF(E!$HC$15:$HL$15,'Ciclo Semaforico'!BM$30,E!$HC83:$HL83)+SUMIF(O!$HC$15:$HL$15,'Ciclo Semaforico'!BM$30,O!$HC83:$HL83))*BM$31))</f>
        <v>0</v>
      </c>
      <c r="BN108" s="245">
        <f>IF(BN$32="",IF(BN$31="",(SUMIF(S!$HC$15:$HL$15,'Ciclo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Semaforico'!BN$30,O!$HC83:$HL83))*BN$31),(SUMIF(S!$HC$15:$HL$15,'Ciclo Semaforico'!BN$32,S!$HC83:$HL83)+SUMIF(N!$HC$15:$HL$15,'Ciclo Semaforico'!BN$32,N!$HC83:$HL83)+SUMIF(E!$HC$15:$HL$15,'Ciclo Semaforico'!BN$32,E!$HC83:$HL83)+SUMIF(O!$HC$15:$HL$15,'Ciclo Semaforico'!BN$32,O!$HC83:$HL83))-IF(BN$31="",(SUMIF(S!$HC$15:$HL$15,'Ciclo Semaforico'!BN$30,S!$HC83:$HL83)+SUMIF(N!$HC$15:$HL$15,'Ciclo Semaforico'!BN$30,N!$HC83:$HL83)+SUMIF(E!$HC$15:$HL$15,'Ciclo Semaforico'!BN$30,E!$HC83:$HL83)+SUMIF(O!$HC$15:$HL$15,'Ciclo Semaforico'!BN$30,O!$HC83:$HL83)),(SUMIF(S!$HC$15:$HL$15,'Ciclo Semaforico'!BN$30,S!$HC83:$HL83)+SUMIF(N!$HC$15:$HL$15,'Ciclo Semaforico'!BN$30,N!$HC83:$HL83)+SUMIF(E!$HC$15:$HL$15,'Ciclo Semaforico'!BN$30,E!$HC83:$HL83)+SUMIF(O!$HC$15:$HL$15,'Ciclo Semaforico'!BN$30,O!$HC83:$HL83))*BN$31))</f>
        <v>0</v>
      </c>
      <c r="BO108" s="245">
        <f>IF(BO$32="",IF(BO$31="",(SUMIF(S!$HC$15:$HL$15,'Ciclo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Semaforico'!BO$30,O!$HC83:$HL83))*BO$31),(SUMIF(S!$HC$15:$HL$15,'Ciclo Semaforico'!BO$32,S!$HC83:$HL83)+SUMIF(N!$HC$15:$HL$15,'Ciclo Semaforico'!BO$32,N!$HC83:$HL83)+SUMIF(E!$HC$15:$HL$15,'Ciclo Semaforico'!BO$32,E!$HC83:$HL83)+SUMIF(O!$HC$15:$HL$15,'Ciclo Semaforico'!BO$32,O!$HC83:$HL83))-IF(BO$31="",(SUMIF(S!$HC$15:$HL$15,'Ciclo Semaforico'!BO$30,S!$HC83:$HL83)+SUMIF(N!$HC$15:$HL$15,'Ciclo Semaforico'!BO$30,N!$HC83:$HL83)+SUMIF(E!$HC$15:$HL$15,'Ciclo Semaforico'!BO$30,E!$HC83:$HL83)+SUMIF(O!$HC$15:$HL$15,'Ciclo Semaforico'!BO$30,O!$HC83:$HL83)),(SUMIF(S!$HC$15:$HL$15,'Ciclo Semaforico'!BO$30,S!$HC83:$HL83)+SUMIF(N!$HC$15:$HL$15,'Ciclo Semaforico'!BO$30,N!$HC83:$HL83)+SUMIF(E!$HC$15:$HL$15,'Ciclo Semaforico'!BO$30,E!$HC83:$HL83)+SUMIF(O!$HC$15:$HL$15,'Ciclo Semaforico'!BO$30,O!$HC83:$HL83))*BO$31))</f>
        <v>0</v>
      </c>
      <c r="BP108" s="245">
        <f>IF(BP$32="",IF(BP$31="",(SUMIF(S!$HC$15:$HL$15,'Ciclo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Semaforico'!BP$30,O!$HC83:$HL83))*BP$31),(SUMIF(S!$HC$15:$HL$15,'Ciclo Semaforico'!BP$32,S!$HC83:$HL83)+SUMIF(N!$HC$15:$HL$15,'Ciclo Semaforico'!BP$32,N!$HC83:$HL83)+SUMIF(E!$HC$15:$HL$15,'Ciclo Semaforico'!BP$32,E!$HC83:$HL83)+SUMIF(O!$HC$15:$HL$15,'Ciclo Semaforico'!BP$32,O!$HC83:$HL83))-IF(BP$31="",(SUMIF(S!$HC$15:$HL$15,'Ciclo Semaforico'!BP$30,S!$HC83:$HL83)+SUMIF(N!$HC$15:$HL$15,'Ciclo Semaforico'!BP$30,N!$HC83:$HL83)+SUMIF(E!$HC$15:$HL$15,'Ciclo Semaforico'!BP$30,E!$HC83:$HL83)+SUMIF(O!$HC$15:$HL$15,'Ciclo Semaforico'!BP$30,O!$HC83:$HL83)),(SUMIF(S!$HC$15:$HL$15,'Ciclo Semaforico'!BP$30,S!$HC83:$HL83)+SUMIF(N!$HC$15:$HL$15,'Ciclo Semaforico'!BP$30,N!$HC83:$HL83)+SUMIF(E!$HC$15:$HL$15,'Ciclo Semaforico'!BP$30,E!$HC83:$HL83)+SUMIF(O!$HC$15:$HL$15,'Ciclo Semaforico'!BP$30,O!$HC83:$HL83))*BP$31))</f>
        <v>0</v>
      </c>
      <c r="BQ108" s="245">
        <f>IF(BQ$32="",IF(BQ$31="",(SUMIF(S!$HC$15:$HL$15,'Ciclo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Semaforico'!BQ$30,O!$HC83:$HL83))*BQ$31),(SUMIF(S!$HC$15:$HL$15,'Ciclo Semaforico'!BQ$32,S!$HC83:$HL83)+SUMIF(N!$HC$15:$HL$15,'Ciclo Semaforico'!BQ$32,N!$HC83:$HL83)+SUMIF(E!$HC$15:$HL$15,'Ciclo Semaforico'!BQ$32,E!$HC83:$HL83)+SUMIF(O!$HC$15:$HL$15,'Ciclo Semaforico'!BQ$32,O!$HC83:$HL83))-IF(BQ$31="",(SUMIF(S!$HC$15:$HL$15,'Ciclo Semaforico'!BQ$30,S!$HC83:$HL83)+SUMIF(N!$HC$15:$HL$15,'Ciclo Semaforico'!BQ$30,N!$HC83:$HL83)+SUMIF(E!$HC$15:$HL$15,'Ciclo Semaforico'!BQ$30,E!$HC83:$HL83)+SUMIF(O!$HC$15:$HL$15,'Ciclo Semaforico'!BQ$30,O!$HC83:$HL83)),(SUMIF(S!$HC$15:$HL$15,'Ciclo Semaforico'!BQ$30,S!$HC83:$HL83)+SUMIF(N!$HC$15:$HL$15,'Ciclo Semaforico'!BQ$30,N!$HC83:$HL83)+SUMIF(E!$HC$15:$HL$15,'Ciclo Semaforico'!BQ$30,E!$HC83:$HL83)+SUMIF(O!$HC$15:$HL$15,'Ciclo Semaforico'!BQ$30,O!$HC83:$HL83))*BQ$31))</f>
        <v>0</v>
      </c>
      <c r="BR108" s="245">
        <f>IF(BR$32="",IF(BR$31="",(SUMIF(S!$HC$15:$HL$15,'Ciclo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Semaforico'!BR$30,O!$HC83:$HL83))*BR$31),(SUMIF(S!$HC$15:$HL$15,'Ciclo Semaforico'!BR$32,S!$HC83:$HL83)+SUMIF(N!$HC$15:$HL$15,'Ciclo Semaforico'!BR$32,N!$HC83:$HL83)+SUMIF(E!$HC$15:$HL$15,'Ciclo Semaforico'!BR$32,E!$HC83:$HL83)+SUMIF(O!$HC$15:$HL$15,'Ciclo Semaforico'!BR$32,O!$HC83:$HL83))-IF(BR$31="",(SUMIF(S!$HC$15:$HL$15,'Ciclo Semaforico'!BR$30,S!$HC83:$HL83)+SUMIF(N!$HC$15:$HL$15,'Ciclo Semaforico'!BR$30,N!$HC83:$HL83)+SUMIF(E!$HC$15:$HL$15,'Ciclo Semaforico'!BR$30,E!$HC83:$HL83)+SUMIF(O!$HC$15:$HL$15,'Ciclo Semaforico'!BR$30,O!$HC83:$HL83)),(SUMIF(S!$HC$15:$HL$15,'Ciclo Semaforico'!BR$30,S!$HC83:$HL83)+SUMIF(N!$HC$15:$HL$15,'Ciclo Semaforico'!BR$30,N!$HC83:$HL83)+SUMIF(E!$HC$15:$HL$15,'Ciclo Semaforico'!BR$30,E!$HC83:$HL83)+SUMIF(O!$HC$15:$HL$15,'Ciclo Semaforico'!BR$30,O!$HC83:$HL83))*BR$31))</f>
        <v>0</v>
      </c>
      <c r="BS108" s="245">
        <f>IF(BS$32="",IF(BS$31="",(SUMIF(S!$HC$15:$HL$15,'Ciclo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Semaforico'!BS$30,O!$HC83:$HL83))*BS$31),(SUMIF(S!$HC$15:$HL$15,'Ciclo Semaforico'!BS$32,S!$HC83:$HL83)+SUMIF(N!$HC$15:$HL$15,'Ciclo Semaforico'!BS$32,N!$HC83:$HL83)+SUMIF(E!$HC$15:$HL$15,'Ciclo Semaforico'!BS$32,E!$HC83:$HL83)+SUMIF(O!$HC$15:$HL$15,'Ciclo Semaforico'!BS$32,O!$HC83:$HL83))-IF(BS$31="",(SUMIF(S!$HC$15:$HL$15,'Ciclo Semaforico'!BS$30,S!$HC83:$HL83)+SUMIF(N!$HC$15:$HL$15,'Ciclo Semaforico'!BS$30,N!$HC83:$HL83)+SUMIF(E!$HC$15:$HL$15,'Ciclo Semaforico'!BS$30,E!$HC83:$HL83)+SUMIF(O!$HC$15:$HL$15,'Ciclo Semaforico'!BS$30,O!$HC83:$HL83)),(SUMIF(S!$HC$15:$HL$15,'Ciclo Semaforico'!BS$30,S!$HC83:$HL83)+SUMIF(N!$HC$15:$HL$15,'Ciclo Semaforico'!BS$30,N!$HC83:$HL83)+SUMIF(E!$HC$15:$HL$15,'Ciclo Semaforico'!BS$30,E!$HC83:$HL83)+SUMIF(O!$HC$15:$HL$15,'Ciclo Semaforico'!BS$30,O!$HC83:$HL83))*BS$31))</f>
        <v>0</v>
      </c>
      <c r="BT108" s="245">
        <f>IF(BT$32="",IF(BT$31="",(SUMIF(S!$HC$15:$HL$15,'Ciclo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Semaforico'!BT$30,O!$HC83:$HL83))*BT$31),(SUMIF(S!$HC$15:$HL$15,'Ciclo Semaforico'!BT$32,S!$HC83:$HL83)+SUMIF(N!$HC$15:$HL$15,'Ciclo Semaforico'!BT$32,N!$HC83:$HL83)+SUMIF(E!$HC$15:$HL$15,'Ciclo Semaforico'!BT$32,E!$HC83:$HL83)+SUMIF(O!$HC$15:$HL$15,'Ciclo Semaforico'!BT$32,O!$HC83:$HL83))-IF(BT$31="",(SUMIF(S!$HC$15:$HL$15,'Ciclo Semaforico'!BT$30,S!$HC83:$HL83)+SUMIF(N!$HC$15:$HL$15,'Ciclo Semaforico'!BT$30,N!$HC83:$HL83)+SUMIF(E!$HC$15:$HL$15,'Ciclo Semaforico'!BT$30,E!$HC83:$HL83)+SUMIF(O!$HC$15:$HL$15,'Ciclo Semaforico'!BT$30,O!$HC83:$HL83)),(SUMIF(S!$HC$15:$HL$15,'Ciclo Semaforico'!BT$30,S!$HC83:$HL83)+SUMIF(N!$HC$15:$HL$15,'Ciclo Semaforico'!BT$30,N!$HC83:$HL83)+SUMIF(E!$HC$15:$HL$15,'Ciclo Semaforico'!BT$30,E!$HC83:$HL83)+SUMIF(O!$HC$15:$HL$15,'Ciclo Semaforico'!BT$30,O!$HC83:$HL83))*BT$31))</f>
        <v>0</v>
      </c>
      <c r="BU108" s="245">
        <f>IF(BU$32="",IF(BU$31="",(SUMIF(S!$HC$15:$HL$15,'Ciclo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Semaforico'!BU$30,O!$HC83:$HL83))*BU$31),(SUMIF(S!$HC$15:$HL$15,'Ciclo Semaforico'!BU$32,S!$HC83:$HL83)+SUMIF(N!$HC$15:$HL$15,'Ciclo Semaforico'!BU$32,N!$HC83:$HL83)+SUMIF(E!$HC$15:$HL$15,'Ciclo Semaforico'!BU$32,E!$HC83:$HL83)+SUMIF(O!$HC$15:$HL$15,'Ciclo Semaforico'!BU$32,O!$HC83:$HL83))-IF(BU$31="",(SUMIF(S!$HC$15:$HL$15,'Ciclo Semaforico'!BU$30,S!$HC83:$HL83)+SUMIF(N!$HC$15:$HL$15,'Ciclo Semaforico'!BU$30,N!$HC83:$HL83)+SUMIF(E!$HC$15:$HL$15,'Ciclo Semaforico'!BU$30,E!$HC83:$HL83)+SUMIF(O!$HC$15:$HL$15,'Ciclo Semaforico'!BU$30,O!$HC83:$HL83)),(SUMIF(S!$HC$15:$HL$15,'Ciclo Semaforico'!BU$30,S!$HC83:$HL83)+SUMIF(N!$HC$15:$HL$15,'Ciclo Semaforico'!BU$30,N!$HC83:$HL83)+SUMIF(E!$HC$15:$HL$15,'Ciclo Semaforico'!BU$30,E!$HC83:$HL83)+SUMIF(O!$HC$15:$HL$15,'Ciclo Semaforico'!BU$30,O!$HC83:$HL83))*BU$31))</f>
        <v>0</v>
      </c>
      <c r="BV108" s="246">
        <f>IF(BV$32="",IF(BV$31="",(SUMIF(S!$HC$15:$HL$15,'Ciclo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Semaforico'!BV$30,O!$HC83:$HL83))*BV$31),(SUMIF(S!$HC$15:$HL$15,'Ciclo Semaforico'!BV$32,S!$HC83:$HL83)+SUMIF(N!$HC$15:$HL$15,'Ciclo Semaforico'!BV$32,N!$HC83:$HL83)+SUMIF(E!$HC$15:$HL$15,'Ciclo Semaforico'!BV$32,E!$HC83:$HL83)+SUMIF(O!$HC$15:$HL$15,'Ciclo Semaforico'!BV$32,O!$HC83:$HL83))-IF(BV$31="",(SUMIF(S!$HC$15:$HL$15,'Ciclo Semaforico'!BV$30,S!$HC83:$HL83)+SUMIF(N!$HC$15:$HL$15,'Ciclo Semaforico'!BV$30,N!$HC83:$HL83)+SUMIF(E!$HC$15:$HL$15,'Ciclo Semaforico'!BV$30,E!$HC83:$HL83)+SUMIF(O!$HC$15:$HL$15,'Ciclo Semaforico'!BV$30,O!$HC83:$HL83)),(SUMIF(S!$HC$15:$HL$15,'Ciclo Semaforico'!BV$30,S!$HC83:$HL83)+SUMIF(N!$HC$15:$HL$15,'Ciclo Semaforico'!BV$30,N!$HC83:$HL83)+SUMIF(E!$HC$15:$HL$15,'Ciclo Semaforico'!BV$30,E!$HC83:$HL83)+SUMIF(O!$HC$15:$HL$15,'Ciclo Semaforico'!BV$30,O!$HC83:$HL83))*BV$31))</f>
        <v>0</v>
      </c>
      <c r="BW108" s="244">
        <f>IF(BW$32="",IF(BW$31="",(SUMIF(S!$HC$15:$HL$15,'Ciclo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Semaforico'!BW$30,O!$HC83:$HL83))*BW$31),(SUMIF(S!$HC$15:$HL$15,'Ciclo Semaforico'!BW$32,S!$HC83:$HL83)+SUMIF(N!$HC$15:$HL$15,'Ciclo Semaforico'!BW$32,N!$HC83:$HL83)+SUMIF(E!$HC$15:$HL$15,'Ciclo Semaforico'!BW$32,E!$HC83:$HL83)+SUMIF(O!$HC$15:$HL$15,'Ciclo Semaforico'!BW$32,O!$HC83:$HL83))-IF(BW$31="",(SUMIF(S!$HC$15:$HL$15,'Ciclo Semaforico'!BW$30,S!$HC83:$HL83)+SUMIF(N!$HC$15:$HL$15,'Ciclo Semaforico'!BW$30,N!$HC83:$HL83)+SUMIF(E!$HC$15:$HL$15,'Ciclo Semaforico'!BW$30,E!$HC83:$HL83)+SUMIF(O!$HC$15:$HL$15,'Ciclo Semaforico'!BW$30,O!$HC83:$HL83)),(SUMIF(S!$HC$15:$HL$15,'Ciclo Semaforico'!BW$30,S!$HC83:$HL83)+SUMIF(N!$HC$15:$HL$15,'Ciclo Semaforico'!BW$30,N!$HC83:$HL83)+SUMIF(E!$HC$15:$HL$15,'Ciclo Semaforico'!BW$30,E!$HC83:$HL83)+SUMIF(O!$HC$15:$HL$15,'Ciclo Semaforico'!BW$30,O!$HC83:$HL83))*BW$31))</f>
        <v>0</v>
      </c>
      <c r="BX108" s="245">
        <f>IF(BX$32="",IF(BX$31="",(SUMIF(S!$HC$15:$HL$15,'Ciclo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Semaforico'!BX$30,O!$HC83:$HL83))*BX$31),(SUMIF(S!$HC$15:$HL$15,'Ciclo Semaforico'!BX$32,S!$HC83:$HL83)+SUMIF(N!$HC$15:$HL$15,'Ciclo Semaforico'!BX$32,N!$HC83:$HL83)+SUMIF(E!$HC$15:$HL$15,'Ciclo Semaforico'!BX$32,E!$HC83:$HL83)+SUMIF(O!$HC$15:$HL$15,'Ciclo Semaforico'!BX$32,O!$HC83:$HL83))-IF(BX$31="",(SUMIF(S!$HC$15:$HL$15,'Ciclo Semaforico'!BX$30,S!$HC83:$HL83)+SUMIF(N!$HC$15:$HL$15,'Ciclo Semaforico'!BX$30,N!$HC83:$HL83)+SUMIF(E!$HC$15:$HL$15,'Ciclo Semaforico'!BX$30,E!$HC83:$HL83)+SUMIF(O!$HC$15:$HL$15,'Ciclo Semaforico'!BX$30,O!$HC83:$HL83)),(SUMIF(S!$HC$15:$HL$15,'Ciclo Semaforico'!BX$30,S!$HC83:$HL83)+SUMIF(N!$HC$15:$HL$15,'Ciclo Semaforico'!BX$30,N!$HC83:$HL83)+SUMIF(E!$HC$15:$HL$15,'Ciclo Semaforico'!BX$30,E!$HC83:$HL83)+SUMIF(O!$HC$15:$HL$15,'Ciclo Semaforico'!BX$30,O!$HC83:$HL83))*BX$31))</f>
        <v>0</v>
      </c>
      <c r="BY108" s="245">
        <f>IF(BY$32="",IF(BY$31="",(SUMIF(S!$HC$15:$HL$15,'Ciclo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Semaforico'!BY$30,O!$HC83:$HL83))*BY$31),(SUMIF(S!$HC$15:$HL$15,'Ciclo Semaforico'!BY$32,S!$HC83:$HL83)+SUMIF(N!$HC$15:$HL$15,'Ciclo Semaforico'!BY$32,N!$HC83:$HL83)+SUMIF(E!$HC$15:$HL$15,'Ciclo Semaforico'!BY$32,E!$HC83:$HL83)+SUMIF(O!$HC$15:$HL$15,'Ciclo Semaforico'!BY$32,O!$HC83:$HL83))-IF(BY$31="",(SUMIF(S!$HC$15:$HL$15,'Ciclo Semaforico'!BY$30,S!$HC83:$HL83)+SUMIF(N!$HC$15:$HL$15,'Ciclo Semaforico'!BY$30,N!$HC83:$HL83)+SUMIF(E!$HC$15:$HL$15,'Ciclo Semaforico'!BY$30,E!$HC83:$HL83)+SUMIF(O!$HC$15:$HL$15,'Ciclo Semaforico'!BY$30,O!$HC83:$HL83)),(SUMIF(S!$HC$15:$HL$15,'Ciclo Semaforico'!BY$30,S!$HC83:$HL83)+SUMIF(N!$HC$15:$HL$15,'Ciclo Semaforico'!BY$30,N!$HC83:$HL83)+SUMIF(E!$HC$15:$HL$15,'Ciclo Semaforico'!BY$30,E!$HC83:$HL83)+SUMIF(O!$HC$15:$HL$15,'Ciclo Semaforico'!BY$30,O!$HC83:$HL83))*BY$31))</f>
        <v>0</v>
      </c>
      <c r="BZ108" s="245">
        <f>IF(BZ$32="",IF(BZ$31="",(SUMIF(S!$HC$15:$HL$15,'Ciclo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Semaforico'!BZ$30,O!$HC83:$HL83))*BZ$31),(SUMIF(S!$HC$15:$HL$15,'Ciclo Semaforico'!BZ$32,S!$HC83:$HL83)+SUMIF(N!$HC$15:$HL$15,'Ciclo Semaforico'!BZ$32,N!$HC83:$HL83)+SUMIF(E!$HC$15:$HL$15,'Ciclo Semaforico'!BZ$32,E!$HC83:$HL83)+SUMIF(O!$HC$15:$HL$15,'Ciclo Semaforico'!BZ$32,O!$HC83:$HL83))-IF(BZ$31="",(SUMIF(S!$HC$15:$HL$15,'Ciclo Semaforico'!BZ$30,S!$HC83:$HL83)+SUMIF(N!$HC$15:$HL$15,'Ciclo Semaforico'!BZ$30,N!$HC83:$HL83)+SUMIF(E!$HC$15:$HL$15,'Ciclo Semaforico'!BZ$30,E!$HC83:$HL83)+SUMIF(O!$HC$15:$HL$15,'Ciclo Semaforico'!BZ$30,O!$HC83:$HL83)),(SUMIF(S!$HC$15:$HL$15,'Ciclo Semaforico'!BZ$30,S!$HC83:$HL83)+SUMIF(N!$HC$15:$HL$15,'Ciclo Semaforico'!BZ$30,N!$HC83:$HL83)+SUMIF(E!$HC$15:$HL$15,'Ciclo Semaforico'!BZ$30,E!$HC83:$HL83)+SUMIF(O!$HC$15:$HL$15,'Ciclo Semaforico'!BZ$30,O!$HC83:$HL83))*BZ$31))</f>
        <v>0</v>
      </c>
      <c r="CA108" s="245">
        <f>IF(CA$32="",IF(CA$31="",(SUMIF(S!$HC$15:$HL$15,'Ciclo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Semaforico'!CA$30,O!$HC83:$HL83))*CA$31),(SUMIF(S!$HC$15:$HL$15,'Ciclo Semaforico'!CA$32,S!$HC83:$HL83)+SUMIF(N!$HC$15:$HL$15,'Ciclo Semaforico'!CA$32,N!$HC83:$HL83)+SUMIF(E!$HC$15:$HL$15,'Ciclo Semaforico'!CA$32,E!$HC83:$HL83)+SUMIF(O!$HC$15:$HL$15,'Ciclo Semaforico'!CA$32,O!$HC83:$HL83))-IF(CA$31="",(SUMIF(S!$HC$15:$HL$15,'Ciclo Semaforico'!CA$30,S!$HC83:$HL83)+SUMIF(N!$HC$15:$HL$15,'Ciclo Semaforico'!CA$30,N!$HC83:$HL83)+SUMIF(E!$HC$15:$HL$15,'Ciclo Semaforico'!CA$30,E!$HC83:$HL83)+SUMIF(O!$HC$15:$HL$15,'Ciclo Semaforico'!CA$30,O!$HC83:$HL83)),(SUMIF(S!$HC$15:$HL$15,'Ciclo Semaforico'!CA$30,S!$HC83:$HL83)+SUMIF(N!$HC$15:$HL$15,'Ciclo Semaforico'!CA$30,N!$HC83:$HL83)+SUMIF(E!$HC$15:$HL$15,'Ciclo Semaforico'!CA$30,E!$HC83:$HL83)+SUMIF(O!$HC$15:$HL$15,'Ciclo Semaforico'!CA$30,O!$HC83:$HL83))*CA$31))</f>
        <v>0</v>
      </c>
      <c r="CB108" s="245">
        <f>IF(CB$32="",IF(CB$31="",(SUMIF(S!$HC$15:$HL$15,'Ciclo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Semaforico'!CB$30,O!$HC83:$HL83))*CB$31),(SUMIF(S!$HC$15:$HL$15,'Ciclo Semaforico'!CB$32,S!$HC83:$HL83)+SUMIF(N!$HC$15:$HL$15,'Ciclo Semaforico'!CB$32,N!$HC83:$HL83)+SUMIF(E!$HC$15:$HL$15,'Ciclo Semaforico'!CB$32,E!$HC83:$HL83)+SUMIF(O!$HC$15:$HL$15,'Ciclo Semaforico'!CB$32,O!$HC83:$HL83))-IF(CB$31="",(SUMIF(S!$HC$15:$HL$15,'Ciclo Semaforico'!CB$30,S!$HC83:$HL83)+SUMIF(N!$HC$15:$HL$15,'Ciclo Semaforico'!CB$30,N!$HC83:$HL83)+SUMIF(E!$HC$15:$HL$15,'Ciclo Semaforico'!CB$30,E!$HC83:$HL83)+SUMIF(O!$HC$15:$HL$15,'Ciclo Semaforico'!CB$30,O!$HC83:$HL83)),(SUMIF(S!$HC$15:$HL$15,'Ciclo Semaforico'!CB$30,S!$HC83:$HL83)+SUMIF(N!$HC$15:$HL$15,'Ciclo Semaforico'!CB$30,N!$HC83:$HL83)+SUMIF(E!$HC$15:$HL$15,'Ciclo Semaforico'!CB$30,E!$HC83:$HL83)+SUMIF(O!$HC$15:$HL$15,'Ciclo Semaforico'!CB$30,O!$HC83:$HL83))*CB$31))</f>
        <v>0</v>
      </c>
      <c r="CC108" s="245">
        <f>IF(CC$32="",IF(CC$31="",(SUMIF(S!$HC$15:$HL$15,'Ciclo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Semaforico'!CC$30,O!$HC83:$HL83))*CC$31),(SUMIF(S!$HC$15:$HL$15,'Ciclo Semaforico'!CC$32,S!$HC83:$HL83)+SUMIF(N!$HC$15:$HL$15,'Ciclo Semaforico'!CC$32,N!$HC83:$HL83)+SUMIF(E!$HC$15:$HL$15,'Ciclo Semaforico'!CC$32,E!$HC83:$HL83)+SUMIF(O!$HC$15:$HL$15,'Ciclo Semaforico'!CC$32,O!$HC83:$HL83))-IF(CC$31="",(SUMIF(S!$HC$15:$HL$15,'Ciclo Semaforico'!CC$30,S!$HC83:$HL83)+SUMIF(N!$HC$15:$HL$15,'Ciclo Semaforico'!CC$30,N!$HC83:$HL83)+SUMIF(E!$HC$15:$HL$15,'Ciclo Semaforico'!CC$30,E!$HC83:$HL83)+SUMIF(O!$HC$15:$HL$15,'Ciclo Semaforico'!CC$30,O!$HC83:$HL83)),(SUMIF(S!$HC$15:$HL$15,'Ciclo Semaforico'!CC$30,S!$HC83:$HL83)+SUMIF(N!$HC$15:$HL$15,'Ciclo Semaforico'!CC$30,N!$HC83:$HL83)+SUMIF(E!$HC$15:$HL$15,'Ciclo Semaforico'!CC$30,E!$HC83:$HL83)+SUMIF(O!$HC$15:$HL$15,'Ciclo Semaforico'!CC$30,O!$HC83:$HL83))*CC$31))</f>
        <v>0</v>
      </c>
      <c r="CD108" s="245">
        <f>IF(CD$32="",IF(CD$31="",(SUMIF(S!$HC$15:$HL$15,'Ciclo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Semaforico'!CD$30,O!$HC83:$HL83))*CD$31),(SUMIF(S!$HC$15:$HL$15,'Ciclo Semaforico'!CD$32,S!$HC83:$HL83)+SUMIF(N!$HC$15:$HL$15,'Ciclo Semaforico'!CD$32,N!$HC83:$HL83)+SUMIF(E!$HC$15:$HL$15,'Ciclo Semaforico'!CD$32,E!$HC83:$HL83)+SUMIF(O!$HC$15:$HL$15,'Ciclo Semaforico'!CD$32,O!$HC83:$HL83))-IF(CD$31="",(SUMIF(S!$HC$15:$HL$15,'Ciclo Semaforico'!CD$30,S!$HC83:$HL83)+SUMIF(N!$HC$15:$HL$15,'Ciclo Semaforico'!CD$30,N!$HC83:$HL83)+SUMIF(E!$HC$15:$HL$15,'Ciclo Semaforico'!CD$30,E!$HC83:$HL83)+SUMIF(O!$HC$15:$HL$15,'Ciclo Semaforico'!CD$30,O!$HC83:$HL83)),(SUMIF(S!$HC$15:$HL$15,'Ciclo Semaforico'!CD$30,S!$HC83:$HL83)+SUMIF(N!$HC$15:$HL$15,'Ciclo Semaforico'!CD$30,N!$HC83:$HL83)+SUMIF(E!$HC$15:$HL$15,'Ciclo Semaforico'!CD$30,E!$HC83:$HL83)+SUMIF(O!$HC$15:$HL$15,'Ciclo Semaforico'!CD$30,O!$HC83:$HL83))*CD$31))</f>
        <v>0</v>
      </c>
      <c r="CE108" s="245">
        <f>IF(CE$32="",IF(CE$31="",(SUMIF(S!$HC$15:$HL$15,'Ciclo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Semaforico'!CE$30,O!$HC83:$HL83))*CE$31),(SUMIF(S!$HC$15:$HL$15,'Ciclo Semaforico'!CE$32,S!$HC83:$HL83)+SUMIF(N!$HC$15:$HL$15,'Ciclo Semaforico'!CE$32,N!$HC83:$HL83)+SUMIF(E!$HC$15:$HL$15,'Ciclo Semaforico'!CE$32,E!$HC83:$HL83)+SUMIF(O!$HC$15:$HL$15,'Ciclo Semaforico'!CE$32,O!$HC83:$HL83))-IF(CE$31="",(SUMIF(S!$HC$15:$HL$15,'Ciclo Semaforico'!CE$30,S!$HC83:$HL83)+SUMIF(N!$HC$15:$HL$15,'Ciclo Semaforico'!CE$30,N!$HC83:$HL83)+SUMIF(E!$HC$15:$HL$15,'Ciclo Semaforico'!CE$30,E!$HC83:$HL83)+SUMIF(O!$HC$15:$HL$15,'Ciclo Semaforico'!CE$30,O!$HC83:$HL83)),(SUMIF(S!$HC$15:$HL$15,'Ciclo Semaforico'!CE$30,S!$HC83:$HL83)+SUMIF(N!$HC$15:$HL$15,'Ciclo Semaforico'!CE$30,N!$HC83:$HL83)+SUMIF(E!$HC$15:$HL$15,'Ciclo Semaforico'!CE$30,E!$HC83:$HL83)+SUMIF(O!$HC$15:$HL$15,'Ciclo Semaforico'!CE$30,O!$HC83:$HL83))*CE$31))</f>
        <v>0</v>
      </c>
      <c r="CF108" s="245">
        <f>IF(CF$32="",IF(CF$31="",(SUMIF(S!$HC$15:$HL$15,'Ciclo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Semaforico'!CF$30,O!$HC83:$HL83))*CF$31),(SUMIF(S!$HC$15:$HL$15,'Ciclo Semaforico'!CF$32,S!$HC83:$HL83)+SUMIF(N!$HC$15:$HL$15,'Ciclo Semaforico'!CF$32,N!$HC83:$HL83)+SUMIF(E!$HC$15:$HL$15,'Ciclo Semaforico'!CF$32,E!$HC83:$HL83)+SUMIF(O!$HC$15:$HL$15,'Ciclo Semaforico'!CF$32,O!$HC83:$HL83))-IF(CF$31="",(SUMIF(S!$HC$15:$HL$15,'Ciclo Semaforico'!CF$30,S!$HC83:$HL83)+SUMIF(N!$HC$15:$HL$15,'Ciclo Semaforico'!CF$30,N!$HC83:$HL83)+SUMIF(E!$HC$15:$HL$15,'Ciclo Semaforico'!CF$30,E!$HC83:$HL83)+SUMIF(O!$HC$15:$HL$15,'Ciclo Semaforico'!CF$30,O!$HC83:$HL83)),(SUMIF(S!$HC$15:$HL$15,'Ciclo Semaforico'!CF$30,S!$HC83:$HL83)+SUMIF(N!$HC$15:$HL$15,'Ciclo Semaforico'!CF$30,N!$HC83:$HL83)+SUMIF(E!$HC$15:$HL$15,'Ciclo Semaforico'!CF$30,E!$HC83:$HL83)+SUMIF(O!$HC$15:$HL$15,'Ciclo Semaforico'!CF$30,O!$HC83:$HL83))*CF$31))</f>
        <v>0</v>
      </c>
      <c r="CG108" s="245">
        <f>IF(CG$32="",IF(CG$31="",(SUMIF(S!$HC$15:$HL$15,'Ciclo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Semaforico'!CG$30,O!$HC83:$HL83))*CG$31),(SUMIF(S!$HC$15:$HL$15,'Ciclo Semaforico'!CG$32,S!$HC83:$HL83)+SUMIF(N!$HC$15:$HL$15,'Ciclo Semaforico'!CG$32,N!$HC83:$HL83)+SUMIF(E!$HC$15:$HL$15,'Ciclo Semaforico'!CG$32,E!$HC83:$HL83)+SUMIF(O!$HC$15:$HL$15,'Ciclo Semaforico'!CG$32,O!$HC83:$HL83))-IF(CG$31="",(SUMIF(S!$HC$15:$HL$15,'Ciclo Semaforico'!CG$30,S!$HC83:$HL83)+SUMIF(N!$HC$15:$HL$15,'Ciclo Semaforico'!CG$30,N!$HC83:$HL83)+SUMIF(E!$HC$15:$HL$15,'Ciclo Semaforico'!CG$30,E!$HC83:$HL83)+SUMIF(O!$HC$15:$HL$15,'Ciclo Semaforico'!CG$30,O!$HC83:$HL83)),(SUMIF(S!$HC$15:$HL$15,'Ciclo Semaforico'!CG$30,S!$HC83:$HL83)+SUMIF(N!$HC$15:$HL$15,'Ciclo Semaforico'!CG$30,N!$HC83:$HL83)+SUMIF(E!$HC$15:$HL$15,'Ciclo Semaforico'!CG$30,E!$HC83:$HL83)+SUMIF(O!$HC$15:$HL$15,'Ciclo Semaforico'!CG$30,O!$HC83:$HL83))*CG$31))</f>
        <v>0</v>
      </c>
      <c r="CH108" s="246">
        <f>IF(CH$32="",IF(CH$31="",(SUMIF(S!$HC$15:$HL$15,'Ciclo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Semaforico'!CH$30,O!$HC83:$HL83))*CH$31),(SUMIF(S!$HC$15:$HL$15,'Ciclo Semaforico'!CH$32,S!$HC83:$HL83)+SUMIF(N!$HC$15:$HL$15,'Ciclo Semaforico'!CH$32,N!$HC83:$HL83)+SUMIF(E!$HC$15:$HL$15,'Ciclo Semaforico'!CH$32,E!$HC83:$HL83)+SUMIF(O!$HC$15:$HL$15,'Ciclo Semaforico'!CH$32,O!$HC83:$HL83))-IF(CH$31="",(SUMIF(S!$HC$15:$HL$15,'Ciclo Semaforico'!CH$30,S!$HC83:$HL83)+SUMIF(N!$HC$15:$HL$15,'Ciclo Semaforico'!CH$30,N!$HC83:$HL83)+SUMIF(E!$HC$15:$HL$15,'Ciclo Semaforico'!CH$30,E!$HC83:$HL83)+SUMIF(O!$HC$15:$HL$15,'Ciclo Semaforico'!CH$30,O!$HC83:$HL83)),(SUMIF(S!$HC$15:$HL$15,'Ciclo Semaforico'!CH$30,S!$HC83:$HL83)+SUMIF(N!$HC$15:$HL$15,'Ciclo Semaforico'!CH$30,N!$HC83:$HL83)+SUMIF(E!$HC$15:$HL$15,'Ciclo Semaforico'!CH$30,E!$HC83:$HL83)+SUMIF(O!$HC$15:$HL$15,'Ciclo Semaforico'!CH$30,O!$HC83:$HL83))*CH$31))</f>
        <v>0</v>
      </c>
      <c r="CI108" s="244">
        <f t="shared" ref="CI108:CI136" si="339">+SUM(AA105:AA108)</f>
        <v>0</v>
      </c>
      <c r="CJ108" s="245">
        <f t="shared" ref="CJ108:CJ136" si="340">+SUM(AB105:AB108)</f>
        <v>0</v>
      </c>
      <c r="CK108" s="245">
        <f t="shared" ref="CK108:CK136" si="341">+SUM(AC105:AC108)</f>
        <v>0</v>
      </c>
      <c r="CL108" s="245">
        <f t="shared" ref="CL108:CL136" si="342">+SUM(AD105:AD108)</f>
        <v>0</v>
      </c>
      <c r="CM108" s="245" t="e">
        <f t="shared" ref="CM108:CM136" si="343">+SUM(AE105:AE108)</f>
        <v>#REF!</v>
      </c>
      <c r="CN108" s="245">
        <f t="shared" ref="CN108:CN136" si="344">+SUM(AF105:AF108)</f>
        <v>0</v>
      </c>
      <c r="CO108" s="245">
        <f t="shared" ref="CO108:CO136" si="345">+SUM(AG105:AG108)</f>
        <v>0</v>
      </c>
      <c r="CP108" s="245">
        <f t="shared" ref="CP108:CP136" si="346">+SUM(AH105:AH108)</f>
        <v>0</v>
      </c>
      <c r="CQ108" s="245">
        <f t="shared" ref="CQ108:CQ136" si="347">+SUM(AI105:AI108)</f>
        <v>0</v>
      </c>
      <c r="CR108" s="245">
        <f t="shared" ref="CR108:CR136" si="348">+SUM(AJ105:AJ108)</f>
        <v>0</v>
      </c>
      <c r="CS108" s="245">
        <f t="shared" ref="CS108:CS136" si="349">+SUM(AK105:AK108)</f>
        <v>0</v>
      </c>
      <c r="CT108" s="246">
        <f t="shared" ref="CT108:CT136" si="350">+SUM(AL105:AL108)</f>
        <v>0</v>
      </c>
      <c r="CU108" s="244">
        <f t="shared" ref="CU108:CU136" si="351">+SUM(AM105:AM108)</f>
        <v>0</v>
      </c>
      <c r="CV108" s="245">
        <f t="shared" ref="CV108:CV136" si="352">+SUM(AN105:AN108)</f>
        <v>0</v>
      </c>
      <c r="CW108" s="245">
        <f t="shared" ref="CW108:CW136" si="353">+SUM(AO105:AO108)</f>
        <v>0</v>
      </c>
      <c r="CX108" s="245">
        <f t="shared" ref="CX108:CX136" si="354">+SUM(AP105:AP108)</f>
        <v>0</v>
      </c>
      <c r="CY108" s="245">
        <f t="shared" ref="CY108:CY136" si="355">+SUM(AQ105:AQ108)</f>
        <v>0</v>
      </c>
      <c r="CZ108" s="245">
        <f t="shared" ref="CZ108:CZ136" si="356">+SUM(AR105:AR108)</f>
        <v>0</v>
      </c>
      <c r="DA108" s="245">
        <f t="shared" ref="DA108:DA136" si="357">+SUM(AS105:AS108)</f>
        <v>0</v>
      </c>
      <c r="DB108" s="245">
        <f t="shared" ref="DB108:DB136" si="358">+SUM(AT105:AT108)</f>
        <v>0</v>
      </c>
      <c r="DC108" s="245">
        <f t="shared" ref="DC108:DC136" si="359">+SUM(AU105:AU108)</f>
        <v>0</v>
      </c>
      <c r="DD108" s="245">
        <f t="shared" ref="DD108:DD136" si="360">+SUM(AV105:AV108)</f>
        <v>0</v>
      </c>
      <c r="DE108" s="245">
        <f t="shared" ref="DE108:DE136" si="361">+SUM(AW105:AW108)</f>
        <v>0</v>
      </c>
      <c r="DF108" s="246">
        <f t="shared" ref="DF108:DF136" si="362">+SUM(AX105:AX108)</f>
        <v>0</v>
      </c>
      <c r="DG108" s="244" t="e">
        <f t="shared" ref="DG108:DG136" si="363">+SUM(AY105:AY108)</f>
        <v>#REF!</v>
      </c>
      <c r="DH108" s="245" t="e">
        <f t="shared" ref="DH108:DH136" si="364">+SUM(AZ105:AZ108)</f>
        <v>#REF!</v>
      </c>
      <c r="DI108" s="245" t="e">
        <f t="shared" ref="DI108:DI136" si="365">+SUM(BA105:BA108)</f>
        <v>#REF!</v>
      </c>
      <c r="DJ108" s="245" t="e">
        <f t="shared" ref="DJ108:DJ136" si="366">+SUM(BB105:BB108)</f>
        <v>#REF!</v>
      </c>
      <c r="DK108" s="245" t="e">
        <f t="shared" ref="DK108:DK136" si="367">+SUM(BC105:BC108)</f>
        <v>#REF!</v>
      </c>
      <c r="DL108" s="245" t="e">
        <f t="shared" ref="DL108:DL136" si="368">+SUM(BD105:BD108)</f>
        <v>#REF!</v>
      </c>
      <c r="DM108" s="245">
        <f t="shared" ref="DM108:DM136" si="369">+SUM(BE105:BE108)</f>
        <v>0</v>
      </c>
      <c r="DN108" s="245">
        <f t="shared" ref="DN108:DN136" si="370">+SUM(BF105:BF108)</f>
        <v>0</v>
      </c>
      <c r="DO108" s="245">
        <f t="shared" ref="DO108:DO136" si="371">+SUM(BG105:BG108)</f>
        <v>0</v>
      </c>
      <c r="DP108" s="245">
        <f t="shared" ref="DP108:DP136" si="372">+SUM(BH105:BH108)</f>
        <v>0</v>
      </c>
      <c r="DQ108" s="245">
        <f t="shared" ref="DQ108:DQ136" si="373">+SUM(BI105:BI108)</f>
        <v>0</v>
      </c>
      <c r="DR108" s="246">
        <f t="shared" ref="DR108:DR136" si="374">+SUM(BJ105:BJ108)</f>
        <v>0</v>
      </c>
      <c r="DS108" s="244">
        <f t="shared" ref="DS108:DS136" si="375">+SUM(BK105:BK108)</f>
        <v>0</v>
      </c>
      <c r="DT108" s="245">
        <f t="shared" ref="DT108:DT136" si="376">+SUM(BL105:BL108)</f>
        <v>0</v>
      </c>
      <c r="DU108" s="245">
        <f t="shared" ref="DU108:DU136" si="377">+SUM(BM105:BM108)</f>
        <v>0</v>
      </c>
      <c r="DV108" s="245">
        <f t="shared" ref="DV108:DV136" si="378">+SUM(BN105:BN108)</f>
        <v>0</v>
      </c>
      <c r="DW108" s="245">
        <f t="shared" ref="DW108:DW136" si="379">+SUM(BO105:BO108)</f>
        <v>0</v>
      </c>
      <c r="DX108" s="245">
        <f t="shared" ref="DX108:DX136" si="380">+SUM(BP105:BP108)</f>
        <v>0</v>
      </c>
      <c r="DY108" s="245">
        <f t="shared" ref="DY108:DY136" si="381">+SUM(BQ105:BQ108)</f>
        <v>0</v>
      </c>
      <c r="DZ108" s="245">
        <f t="shared" ref="DZ108:DZ136" si="382">+SUM(BR105:BR108)</f>
        <v>0</v>
      </c>
      <c r="EA108" s="245">
        <f t="shared" ref="EA108:EA136" si="383">+SUM(BS105:BS108)</f>
        <v>0</v>
      </c>
      <c r="EB108" s="245">
        <f t="shared" ref="EB108:EB136" si="384">+SUM(BT105:BT108)</f>
        <v>0</v>
      </c>
      <c r="EC108" s="245">
        <f t="shared" ref="EC108:EC136" si="385">+SUM(BU105:BU108)</f>
        <v>0</v>
      </c>
      <c r="ED108" s="246">
        <f t="shared" ref="ED108:ED136" si="386">+SUM(BV105:BV108)</f>
        <v>0</v>
      </c>
      <c r="EE108" s="244">
        <f t="shared" ref="EE108:EE136" si="387">+SUM(BW105:BW108)</f>
        <v>0</v>
      </c>
      <c r="EF108" s="245">
        <f t="shared" ref="EF108:EF136" si="388">+SUM(BX105:BX108)</f>
        <v>0</v>
      </c>
      <c r="EG108" s="245">
        <f t="shared" ref="EG108:EG136" si="389">+SUM(BY105:BY108)</f>
        <v>0</v>
      </c>
      <c r="EH108" s="245">
        <f t="shared" ref="EH108:EH136" si="390">+SUM(BZ105:BZ108)</f>
        <v>0</v>
      </c>
      <c r="EI108" s="245">
        <f t="shared" ref="EI108:EI136" si="391">+SUM(CA105:CA108)</f>
        <v>0</v>
      </c>
      <c r="EJ108" s="245">
        <f t="shared" ref="EJ108:EJ136" si="392">+SUM(CB105:CB108)</f>
        <v>0</v>
      </c>
      <c r="EK108" s="245">
        <f t="shared" ref="EK108:EK136" si="393">+SUM(CC105:CC108)</f>
        <v>0</v>
      </c>
      <c r="EL108" s="245">
        <f t="shared" ref="EL108:EL136" si="394">+SUM(CD105:CD108)</f>
        <v>0</v>
      </c>
      <c r="EM108" s="245">
        <f t="shared" ref="EM108:EM136" si="395">+SUM(CE105:CE108)</f>
        <v>0</v>
      </c>
      <c r="EN108" s="245">
        <f t="shared" ref="EN108:EN136" si="396">+SUM(CF105:CF108)</f>
        <v>0</v>
      </c>
      <c r="EO108" s="245">
        <f t="shared" ref="EO108:EO136" si="397">+SUM(CG105:CG108)</f>
        <v>0</v>
      </c>
      <c r="EP108" s="246">
        <f t="shared" ref="EP108:EP136" si="398">+SUM(CH105:CH108)</f>
        <v>0</v>
      </c>
      <c r="EQ108" s="255">
        <f t="shared" ref="EQ108:EQ136" si="399">+IF(EQ$30="","",ROUND(((CI108*EQ$32)/EQ$31)/$IU108,2))</f>
        <v>0</v>
      </c>
      <c r="ER108" s="256">
        <f t="shared" ref="ER108:ER136" si="400">+IF(ER$30="","",ROUND(((CJ108*ER$32)/ER$31)/$IU108,2))</f>
        <v>0</v>
      </c>
      <c r="ES108" s="256">
        <f t="shared" ref="ES108:ES136" si="401">+IF(ES$30="","",ROUND(((CK108*ES$32)/ES$31)/$IU108,2))</f>
        <v>0</v>
      </c>
      <c r="ET108" s="256">
        <f t="shared" ref="ET108:ET136" si="402">+IF(ET$30="","",ROUND(((CL108*ET$32)/ET$31)/$IU108,2))</f>
        <v>0</v>
      </c>
      <c r="EU108" s="256" t="e">
        <f t="shared" ref="EU108:EU136" si="403">+IF(EU$30="","",ROUND(((CM108*EU$32)/EU$31)/$IU108,2))</f>
        <v>#REF!</v>
      </c>
      <c r="EV108" s="256">
        <f t="shared" ref="EV108:EV136" si="404">+IF(EV$30="","",ROUND(((CN108*EV$32)/EV$31)/$IU108,2))</f>
        <v>0</v>
      </c>
      <c r="EW108" s="256">
        <f t="shared" ref="EW108:EW136" si="405">+IF(EW$30="","",ROUND(((CO108*EW$32)/EW$31)/$IU108,2))</f>
        <v>0</v>
      </c>
      <c r="EX108" s="256" t="str">
        <f t="shared" ref="EX108:EX136" si="406">+IF(EX$30="","",ROUND(((CP108*EX$32)/EX$31)/$IU108,2))</f>
        <v/>
      </c>
      <c r="EY108" s="256" t="str">
        <f t="shared" ref="EY108:EY136" si="407">+IF(EY$30="","",ROUND(((CQ108*EY$32)/EY$31)/$IU108,2))</f>
        <v/>
      </c>
      <c r="EZ108" s="256" t="str">
        <f t="shared" ref="EZ108:EZ136" si="408">+IF(EZ$30="","",ROUND(((CR108*EZ$32)/EZ$31)/$IU108,2))</f>
        <v/>
      </c>
      <c r="FA108" s="256" t="str">
        <f t="shared" ref="FA108:FA136" si="409">+IF(FA$30="","",ROUND(((CS108*FA$32)/FA$31)/$IU108,2))</f>
        <v/>
      </c>
      <c r="FB108" s="257" t="str">
        <f t="shared" ref="FB108:FB136" si="410">+IF(FB$30="","",ROUND(((CT108*FB$32)/FB$31)/$IU108,2))</f>
        <v/>
      </c>
      <c r="FC108" s="255">
        <f t="shared" ref="FC108:FC136" si="411">+IF(FC$30="","",ROUND(((CU108*FC$32)/FC$31)/$IU108,2))</f>
        <v>0</v>
      </c>
      <c r="FD108" s="256" t="str">
        <f t="shared" ref="FD108:FD136" si="412">+IF(FD$30="","",ROUND(((CV108*FD$32)/FD$31)/$IU108,2))</f>
        <v/>
      </c>
      <c r="FE108" s="256" t="str">
        <f t="shared" ref="FE108:FE136" si="413">+IF(FE$30="","",ROUND(((CW108*FE$32)/FE$31)/$IU108,2))</f>
        <v/>
      </c>
      <c r="FF108" s="256" t="str">
        <f t="shared" ref="FF108:FF136" si="414">+IF(FF$30="","",ROUND(((CX108*FF$32)/FF$31)/$IU108,2))</f>
        <v/>
      </c>
      <c r="FG108" s="256" t="str">
        <f t="shared" ref="FG108:FG136" si="415">+IF(FG$30="","",ROUND(((CY108*FG$32)/FG$31)/$IU108,2))</f>
        <v/>
      </c>
      <c r="FH108" s="256" t="str">
        <f t="shared" ref="FH108:FH136" si="416">+IF(FH$30="","",ROUND(((CZ108*FH$32)/FH$31)/$IU108,2))</f>
        <v/>
      </c>
      <c r="FI108" s="256" t="str">
        <f t="shared" ref="FI108:FI136" si="417">+IF(FI$30="","",ROUND(((DA108*FI$32)/FI$31)/$IU108,2))</f>
        <v/>
      </c>
      <c r="FJ108" s="256" t="str">
        <f t="shared" ref="FJ108:FJ136" si="418">+IF(FJ$30="","",ROUND(((DB108*FJ$32)/FJ$31)/$IU108,2))</f>
        <v/>
      </c>
      <c r="FK108" s="256" t="str">
        <f t="shared" ref="FK108:FK136" si="419">+IF(FK$30="","",ROUND(((DC108*FK$32)/FK$31)/$IU108,2))</f>
        <v/>
      </c>
      <c r="FL108" s="256" t="str">
        <f t="shared" ref="FL108:FL136" si="420">+IF(FL$30="","",ROUND(((DD108*FL$32)/FL$31)/$IU108,2))</f>
        <v/>
      </c>
      <c r="FM108" s="256" t="str">
        <f t="shared" ref="FM108:FM136" si="421">+IF(FM$30="","",ROUND(((DE108*FM$32)/FM$31)/$IU108,2))</f>
        <v/>
      </c>
      <c r="FN108" s="257" t="str">
        <f t="shared" ref="FN108:FN136" si="422">+IF(FN$30="","",ROUND(((DF108*FN$32)/FN$31)/$IU108,2))</f>
        <v/>
      </c>
      <c r="FO108" s="255" t="e">
        <f t="shared" ref="FO108:FO136" si="423">+IF(FO$30="","",ROUND(((DG108*FO$32)/FO$31)/$IU108,2))</f>
        <v>#REF!</v>
      </c>
      <c r="FP108" s="256" t="e">
        <f t="shared" ref="FP108:FP136" si="424">+IF(FP$30="","",ROUND(((DH108*FP$32)/FP$31)/$IU108,2))</f>
        <v>#REF!</v>
      </c>
      <c r="FQ108" s="256" t="e">
        <f t="shared" ref="FQ108:FQ136" si="425">+IF(FQ$30="","",ROUND(((DI108*FQ$32)/FQ$31)/$IU108,2))</f>
        <v>#REF!</v>
      </c>
      <c r="FR108" s="256" t="e">
        <f t="shared" ref="FR108:FR136" si="426">+IF(FR$30="","",ROUND(((DJ108*FR$32)/FR$31)/$IU108,2))</f>
        <v>#REF!</v>
      </c>
      <c r="FS108" s="256" t="e">
        <f t="shared" ref="FS108:FS136" si="427">+IF(FS$30="","",ROUND(((DK108*FS$32)/FS$31)/$IU108,2))</f>
        <v>#REF!</v>
      </c>
      <c r="FT108" s="256" t="e">
        <f t="shared" ref="FT108:FT136" si="428">+IF(FT$30="","",ROUND(((DL108*FT$32)/FT$31)/$IU108,2))</f>
        <v>#REF!</v>
      </c>
      <c r="FU108" s="256" t="str">
        <f t="shared" ref="FU108:FU136" si="429">+IF(FU$30="","",ROUND(((DM108*FU$32)/FU$31)/$IU108,2))</f>
        <v/>
      </c>
      <c r="FV108" s="256" t="str">
        <f t="shared" ref="FV108:FV136" si="430">+IF(FV$30="","",ROUND(((DN108*FV$32)/FV$31)/$IU108,2))</f>
        <v/>
      </c>
      <c r="FW108" s="256" t="str">
        <f t="shared" ref="FW108:FW136" si="431">+IF(FW$30="","",ROUND(((DO108*FW$32)/FW$31)/$IU108,2))</f>
        <v/>
      </c>
      <c r="FX108" s="256" t="str">
        <f t="shared" ref="FX108:FX136" si="432">+IF(FX$30="","",ROUND(((DP108*FX$32)/FX$31)/$IU108,2))</f>
        <v/>
      </c>
      <c r="FY108" s="256" t="str">
        <f t="shared" ref="FY108:FY136" si="433">+IF(FY$30="","",ROUND(((DQ108*FY$32)/FY$31)/$IU108,2))</f>
        <v/>
      </c>
      <c r="FZ108" s="257" t="str">
        <f t="shared" ref="FZ108:FZ136" si="434">+IF(FZ$30="","",ROUND(((DR108*FZ$32)/FZ$31)/$IU108,2))</f>
        <v/>
      </c>
      <c r="GA108" s="255" t="str">
        <f t="shared" ref="GA108:GA136" si="435">+IF(GA$30="","",ROUND(((DS108*GA$32)/GA$31)/$IU108,2))</f>
        <v/>
      </c>
      <c r="GB108" s="256" t="str">
        <f t="shared" ref="GB108:GB136" si="436">+IF(GB$30="","",ROUND(((DT108*GB$32)/GB$31)/$IU108,2))</f>
        <v/>
      </c>
      <c r="GC108" s="256" t="str">
        <f t="shared" ref="GC108:GC136" si="437">+IF(GC$30="","",ROUND(((DU108*GC$32)/GC$31)/$IU108,2))</f>
        <v/>
      </c>
      <c r="GD108" s="256" t="str">
        <f t="shared" ref="GD108:GD136" si="438">+IF(GD$30="","",ROUND(((DV108*GD$32)/GD$31)/$IU108,2))</f>
        <v/>
      </c>
      <c r="GE108" s="256" t="str">
        <f t="shared" ref="GE108:GE136" si="439">+IF(GE$30="","",ROUND(((DW108*GE$32)/GE$31)/$IU108,2))</f>
        <v/>
      </c>
      <c r="GF108" s="256" t="str">
        <f t="shared" ref="GF108:GF136" si="440">+IF(GF$30="","",ROUND(((DX108*GF$32)/GF$31)/$IU108,2))</f>
        <v/>
      </c>
      <c r="GG108" s="256" t="str">
        <f t="shared" ref="GG108:GG136" si="441">+IF(GG$30="","",ROUND(((DY108*GG$32)/GG$31)/$IU108,2))</f>
        <v/>
      </c>
      <c r="GH108" s="256" t="str">
        <f t="shared" ref="GH108:GH136" si="442">+IF(GH$30="","",ROUND(((DZ108*GH$32)/GH$31)/$IU108,2))</f>
        <v/>
      </c>
      <c r="GI108" s="256" t="str">
        <f t="shared" ref="GI108:GI136" si="443">+IF(GI$30="","",ROUND(((EA108*GI$32)/GI$31)/$IU108,2))</f>
        <v/>
      </c>
      <c r="GJ108" s="256" t="str">
        <f t="shared" ref="GJ108:GJ136" si="444">+IF(GJ$30="","",ROUND(((EB108*GJ$32)/GJ$31)/$IU108,2))</f>
        <v/>
      </c>
      <c r="GK108" s="256" t="str">
        <f t="shared" ref="GK108:GK136" si="445">+IF(GK$30="","",ROUND(((EC108*GK$32)/GK$31)/$IU108,2))</f>
        <v/>
      </c>
      <c r="GL108" s="257" t="str">
        <f t="shared" ref="GL108:GL136" si="446">+IF(GL$30="","",ROUND(((ED108*GL$32)/GL$31)/$IU108,2))</f>
        <v/>
      </c>
      <c r="GM108" s="255" t="str">
        <f t="shared" ref="GM108:GM136" si="447">+IF(GM$30="","",ROUND(((EE108*GM$32)/GM$31)/$IU108,2))</f>
        <v/>
      </c>
      <c r="GN108" s="256" t="str">
        <f t="shared" ref="GN108:GN136" si="448">+IF(GN$30="","",ROUND(((EF108*GN$32)/GN$31)/$IU108,2))</f>
        <v/>
      </c>
      <c r="GO108" s="256" t="str">
        <f t="shared" ref="GO108:GO136" si="449">+IF(GO$30="","",ROUND(((EG108*GO$32)/GO$31)/$IU108,2))</f>
        <v/>
      </c>
      <c r="GP108" s="256" t="str">
        <f t="shared" ref="GP108:GP136" si="450">+IF(GP$30="","",ROUND(((EH108*GP$32)/GP$31)/$IU108,2))</f>
        <v/>
      </c>
      <c r="GQ108" s="256" t="str">
        <f t="shared" ref="GQ108:GQ136" si="451">+IF(GQ$30="","",ROUND(((EI108*GQ$32)/GQ$31)/$IU108,2))</f>
        <v/>
      </c>
      <c r="GR108" s="256" t="str">
        <f t="shared" ref="GR108:GR136" si="452">+IF(GR$30="","",ROUND(((EJ108*GR$32)/GR$31)/$IU108,2))</f>
        <v/>
      </c>
      <c r="GS108" s="256" t="str">
        <f t="shared" ref="GS108:GS136" si="453">+IF(GS$30="","",ROUND(((EK108*GS$32)/GS$31)/$IU108,2))</f>
        <v/>
      </c>
      <c r="GT108" s="256" t="str">
        <f t="shared" ref="GT108:GT136" si="454">+IF(GT$30="","",ROUND(((EL108*GT$32)/GT$31)/$IU108,2))</f>
        <v/>
      </c>
      <c r="GU108" s="256" t="str">
        <f t="shared" ref="GU108:GU136" si="455">+IF(GU$30="","",ROUND(((EM108*GU$32)/GU$31)/$IU108,2))</f>
        <v/>
      </c>
      <c r="GV108" s="256" t="str">
        <f t="shared" ref="GV108:GV136" si="456">+IF(GV$30="","",ROUND(((EN108*GV$32)/GV$31)/$IU108,2))</f>
        <v/>
      </c>
      <c r="GW108" s="256" t="str">
        <f t="shared" ref="GW108:GW136" si="457">+IF(GW$30="","",ROUND(((EO108*GW$32)/GW$31)/$IU108,2))</f>
        <v/>
      </c>
      <c r="GX108" s="257" t="str">
        <f t="shared" ref="GX108:GX136" si="458">+IF(GX$30="","",ROUND(((EP108*GX$32)/GX$31)/$IU108,2))</f>
        <v/>
      </c>
      <c r="GY108" s="252">
        <f t="shared" si="332"/>
        <v>0</v>
      </c>
      <c r="GZ108" s="253" t="e">
        <f t="shared" si="332"/>
        <v>#REF!</v>
      </c>
      <c r="HA108" s="253">
        <f t="shared" si="332"/>
        <v>0</v>
      </c>
      <c r="HB108" s="253">
        <f t="shared" si="332"/>
        <v>0</v>
      </c>
      <c r="HC108" s="253">
        <f t="shared" si="332"/>
        <v>0</v>
      </c>
      <c r="HD108" s="253">
        <f t="shared" si="332"/>
        <v>0</v>
      </c>
      <c r="HE108" s="253">
        <f t="shared" si="332"/>
        <v>0</v>
      </c>
      <c r="HF108" s="254">
        <f t="shared" ref="HF108:HF136" si="459">+SUMIF($EQ$30:$FB$30,HF$29,$EQ108:$FB108)+SUMIF($EQ$30:$FB$30,HF$30,$EQ108:$FB108)+SUMIF($EQ$30:$FB$30,HF$31,$EQ108:$FB108)+SUMIF($EQ$30:$FB$30,HF$32,$EQ108:$FB108)+SUMIF($EQ$30:$FB$30,HF$33,$EQ108:$FB108)+SUMIF($EQ$30:$FB$30,HF$34,$EQ108:$FB108)+SUMIF($EQ$30:$FB$30,HF$35,$EQ108:$FB108)+SUMIF($EQ$30:$FB$30,HF$36,$EQ108:$FB108)+SUMIF($EQ$30:$FB$30,HF$37,$EQ108:$FB108)+SUMIF($EQ$30:$FB$30,HF$38,$EQ108:$FB108)+SUMIF($EQ$30:$FB$30,HF$39,$EQ108:$FB108)+SUMIF($EQ$30:$FB$30,HF$40,$EQ108:$FB108)</f>
        <v>0</v>
      </c>
      <c r="HG108" s="252">
        <f t="shared" si="333"/>
        <v>0</v>
      </c>
      <c r="HH108" s="253">
        <f t="shared" si="333"/>
        <v>0</v>
      </c>
      <c r="HI108" s="253">
        <f t="shared" si="333"/>
        <v>0</v>
      </c>
      <c r="HJ108" s="253">
        <f t="shared" si="333"/>
        <v>0</v>
      </c>
      <c r="HK108" s="253">
        <f t="shared" si="333"/>
        <v>0</v>
      </c>
      <c r="HL108" s="253">
        <f t="shared" si="333"/>
        <v>0</v>
      </c>
      <c r="HM108" s="253">
        <f t="shared" si="333"/>
        <v>0</v>
      </c>
      <c r="HN108" s="254">
        <f t="shared" ref="HN108" si="460">+SUMIF($FC$30:$FN$30,HN$29,$FC108:$FN108)+SUMIF($FC$30:$FN$30,HN$30,$FC108:$FN108)+SUMIF($FC$30:$FN$30,HN$31,$FC108:$FN108)+SUMIF($FC$30:$FN$30,HN$32,$FC108:$FN108)+SUMIF($FC$30:$FN$30,HN$33,$FC108:$FN108)+SUMIF($FC$30:$FN$30,HN$34,$FC108:$FN108)+SUMIF($FC$30:$FN$30,HN$35,$FC108:$FN108)+SUMIF($FC$30:$FN$30,HN$36,$FC108:$FN108)+SUMIF($FC$30:$FN$30,HN$37,$FC108:$FN108)+SUMIF($FC$30:$FN$30,HN$38,$FC108:$FN108)+SUMIF($FC$30:$FN$30,HN$39,$FC108:$FN108)+SUMIF($FC$30:$FN$30,HN$40,$FC108:$FN108)</f>
        <v>0</v>
      </c>
      <c r="HO108" s="252" t="e">
        <f t="shared" si="334"/>
        <v>#REF!</v>
      </c>
      <c r="HP108" s="253" t="e">
        <f t="shared" si="334"/>
        <v>#REF!</v>
      </c>
      <c r="HQ108" s="253">
        <f t="shared" si="334"/>
        <v>0</v>
      </c>
      <c r="HR108" s="253">
        <f t="shared" si="334"/>
        <v>0</v>
      </c>
      <c r="HS108" s="253">
        <f t="shared" si="334"/>
        <v>0</v>
      </c>
      <c r="HT108" s="253">
        <f t="shared" si="334"/>
        <v>0</v>
      </c>
      <c r="HU108" s="253">
        <f t="shared" si="334"/>
        <v>0</v>
      </c>
      <c r="HV108" s="254">
        <f t="shared" ref="HV108" si="461">+SUMIF($FO$30:$FZ$30,HV$29,$FO108:$FZ108)+SUMIF($FO$30:$FZ$30,HV$30,$FO108:$FZ108)+SUMIF($FO$30:$FZ$30,HV$31,$FO108:$FZ108)+SUMIF($FO$30:$FZ$30,HV$32,$FO108:$FZ108)+SUMIF($FO$30:$FZ$30,HV$33,$FO108:$FZ108)+SUMIF($FO$30:$FZ$30,HV$34,$FO108:$FZ108)+SUMIF($FO$30:$FZ$30,HV$35,$FO108:$FZ108)+SUMIF($FO$30:$FZ$30,HV$36,$FO108:$FZ108)+SUMIF($FO$30:$FZ$30,HV$37,$FO108:$FZ108)+SUMIF($FO$30:$FZ$30,HV$38,$FO108:$FZ108)+SUMIF($FO$30:$FZ$30,HV$39,$FO108:$FZ108)+SUMIF($FO$30:$FZ$30,HV$40,$FO108:$FZ108)</f>
        <v>0</v>
      </c>
      <c r="HW108" s="252">
        <f t="shared" si="335"/>
        <v>0</v>
      </c>
      <c r="HX108" s="253">
        <f t="shared" si="335"/>
        <v>0</v>
      </c>
      <c r="HY108" s="253">
        <f t="shared" si="335"/>
        <v>0</v>
      </c>
      <c r="HZ108" s="253">
        <f t="shared" si="335"/>
        <v>0</v>
      </c>
      <c r="IA108" s="253">
        <f t="shared" si="335"/>
        <v>0</v>
      </c>
      <c r="IB108" s="253">
        <f t="shared" si="335"/>
        <v>0</v>
      </c>
      <c r="IC108" s="253">
        <f t="shared" si="335"/>
        <v>0</v>
      </c>
      <c r="ID108" s="254">
        <f t="shared" ref="ID108" si="462">+SUMIF($GA$30:$GL$30,ID$29,$GA108:$GL108)+SUMIF($GA$30:$GL$30,ID$30,$GA108:$GL108)+SUMIF($GA$30:$GL$30,ID$31,$GA108:$GL108)+SUMIF($GA$30:$GL$30,ID$32,$GA108:$GL108)+SUMIF($GA$30:$GL$30,ID$33,$GA108:$GL108)+SUMIF($GA$30:$GL$30,ID$34,$GA108:$GL108)+SUMIF($GA$30:$GL$30,ID$35,$GA108:$GL108)+SUMIF($GA$30:$GL$30,ID$36,$GA108:$GL108)+SUMIF($GA$30:$GL$30,ID$37,$GA108:$GL108)+SUMIF($GA$30:$GL$30,ID$38,$GA108:$GL108)+SUMIF($GA$30:$GL$30,ID$39,$GA108:$GL108)+SUMIF($GA$30:$GL$30,ID$40,$GA108:$GL108)</f>
        <v>0</v>
      </c>
      <c r="IE108" s="252">
        <f t="shared" si="336"/>
        <v>0</v>
      </c>
      <c r="IF108" s="253">
        <f t="shared" si="336"/>
        <v>0</v>
      </c>
      <c r="IG108" s="253">
        <f t="shared" si="336"/>
        <v>0</v>
      </c>
      <c r="IH108" s="253">
        <f t="shared" si="336"/>
        <v>0</v>
      </c>
      <c r="II108" s="253">
        <f t="shared" si="336"/>
        <v>0</v>
      </c>
      <c r="IJ108" s="253">
        <f t="shared" si="336"/>
        <v>0</v>
      </c>
      <c r="IK108" s="253">
        <f t="shared" si="336"/>
        <v>0</v>
      </c>
      <c r="IL108" s="254">
        <f t="shared" ref="IL108" si="463">+SUMIF($GM$30:$GX$30,IL$29,$GM108:$GX108)+SUMIF($GM$30:$GX$30,IL$30,$GM108:$GX108)+SUMIF($GM$30:$GX$30,IL$31,$GM108:$GX108)+SUMIF($GM$30:$GX$30,IL$32,$GM108:$GX108)+SUMIF($GM$30:$GX$30,IL$33,$GM108:$GX108)+SUMIF($GM$30:$GX$30,IL$34,$GM108:$GX108)+SUMIF($GM$30:$GX$30,IL$35,$GM108:$GX108)+SUMIF($GM$30:$GX$30,IL$36,$GM108:$GX108)+SUMIF($GM$30:$GX$30,IL$37,$GM108:$GX108)+SUMIF($GM$30:$GX$30,IL$38,$GM108:$GX108)+SUMIF($GM$30:$GX$30,IL$39,$GM108:$GX108)+SUMIF($GM$30:$GX$30,IL$40,$GM108:$GX108)</f>
        <v>0</v>
      </c>
      <c r="IM108" s="255" t="e">
        <f t="shared" si="203"/>
        <v>#REF!</v>
      </c>
      <c r="IN108" s="256">
        <f t="shared" si="204"/>
        <v>0</v>
      </c>
      <c r="IO108" s="256" t="e">
        <f t="shared" si="205"/>
        <v>#REF!</v>
      </c>
      <c r="IP108" s="256">
        <f t="shared" si="206"/>
        <v>0</v>
      </c>
      <c r="IQ108" s="257">
        <f t="shared" si="207"/>
        <v>0</v>
      </c>
      <c r="IR108" s="404" t="e">
        <f t="shared" si="195"/>
        <v>#REF!</v>
      </c>
      <c r="IS108" s="250">
        <f t="shared" si="202"/>
        <v>15</v>
      </c>
      <c r="IT108" s="258" t="e">
        <f t="shared" ref="IT108:IT136" si="464">+IX108-IS108</f>
        <v>#REF!</v>
      </c>
      <c r="IU108" s="664">
        <v>2400</v>
      </c>
      <c r="IV108" s="409">
        <v>5</v>
      </c>
      <c r="IW108" s="648" t="s">
        <v>246</v>
      </c>
      <c r="IX108" s="649" t="e">
        <f t="shared" si="196"/>
        <v>#REF!</v>
      </c>
      <c r="IY108" s="650" t="e">
        <f t="shared" ref="IY108:IY136" si="465">+IF($IR108=0,"",($IM108/$IR108)*IT108)</f>
        <v>#REF!</v>
      </c>
      <c r="IZ108" s="651">
        <v>3</v>
      </c>
      <c r="JA108" s="652">
        <v>2</v>
      </c>
      <c r="JB108" s="650" t="e">
        <f t="shared" ref="JB108:JB136" si="466">+IF($IR108=0,"",($IN108/$IR108)*IT108)</f>
        <v>#REF!</v>
      </c>
      <c r="JC108" s="651">
        <f t="shared" si="338"/>
        <v>3</v>
      </c>
      <c r="JD108" s="652">
        <f t="shared" si="338"/>
        <v>2</v>
      </c>
      <c r="JE108" s="653" t="e">
        <f t="shared" ref="JE108:JE136" si="467">+IF($IR108=0,"",($IO108/$IR108)*IT108)</f>
        <v>#REF!</v>
      </c>
      <c r="JF108" s="654">
        <v>3</v>
      </c>
      <c r="JG108" s="652">
        <v>2</v>
      </c>
      <c r="JH108" s="653"/>
      <c r="JI108" s="654"/>
      <c r="JJ108" s="655"/>
      <c r="JK108" s="418"/>
      <c r="JL108" s="419"/>
      <c r="JM108" s="420"/>
      <c r="JN108" s="662">
        <v>1</v>
      </c>
      <c r="JO108" s="662">
        <v>1.4</v>
      </c>
      <c r="JP108" s="662">
        <v>1</v>
      </c>
      <c r="JQ108" s="662">
        <v>1</v>
      </c>
      <c r="JR108" s="663">
        <v>1</v>
      </c>
      <c r="JS108" s="658" t="e">
        <f t="shared" si="201"/>
        <v>#REF!</v>
      </c>
    </row>
    <row r="109" spans="25:279" ht="20.100000000000001" customHeight="1">
      <c r="Y109" s="380" t="e">
        <f>N!IK84</f>
        <v>#REF!</v>
      </c>
      <c r="Z109" s="377" t="s">
        <v>66</v>
      </c>
      <c r="AA109" s="244">
        <f>IF(AA$32="",IF(AA$31="",(SUMIF(S!$HC$15:$HL$15,'Ciclo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Semaforico'!AA$30,O!$HC84:$HL84))*AA$31),(SUMIF(S!$HC$15:$HL$15,'Ciclo Semaforico'!AA$32,S!$HC84:$HL84)+SUMIF(N!$HC$15:$HL$15,'Ciclo Semaforico'!AA$32,N!$HC84:$HL84)+SUMIF(E!$HC$15:$HL$15,'Ciclo Semaforico'!AA$32,E!$HC84:$HL84)+SUMIF(O!$HC$15:$HL$15,'Ciclo Semaforico'!AA$32,O!$HC84:$HL84))-IF(AA$31="",(SUMIF(S!$HC$15:$HL$15,'Ciclo Semaforico'!AA$30,S!$HC84:$HL84)+SUMIF(N!$HC$15:$HL$15,'Ciclo Semaforico'!AA$30,N!$HC84:$HL84)+SUMIF(E!$HC$15:$HL$15,'Ciclo Semaforico'!AA$30,E!$HC84:$HL84)+SUMIF(O!$HC$15:$HL$15,'Ciclo Semaforico'!AA$30,O!$HC84:$HL84)),(SUMIF(S!$HC$15:$HL$15,'Ciclo Semaforico'!AA$30,S!$HC84:$HL84)+SUMIF(N!$HC$15:$HL$15,'Ciclo Semaforico'!AA$30,N!$HC84:$HL84)+SUMIF(E!$HC$15:$HL$15,'Ciclo Semaforico'!AA$30,E!$HC84:$HL84)+SUMIF(O!$HC$15:$HL$15,'Ciclo Semaforico'!AA$30,O!$HC84:$HL84))*AA$31))</f>
        <v>0</v>
      </c>
      <c r="AB109" s="245">
        <f>IF(AB$32="",IF(AB$31="",(SUMIF(S!$HC$15:$HL$15,'Ciclo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Semaforico'!AB$30,O!$HC84:$HL84))*AB$31),(SUMIF(S!$HC$15:$HL$15,'Ciclo Semaforico'!AB$32,S!$HC84:$HL84)+SUMIF(N!$HC$15:$HL$15,'Ciclo Semaforico'!AB$32,N!$HC84:$HL84)+SUMIF(E!$HC$15:$HL$15,'Ciclo Semaforico'!AB$32,E!$HC84:$HL84)+SUMIF(O!$HC$15:$HL$15,'Ciclo Semaforico'!AB$32,O!$HC84:$HL84))-IF(AB$31="",(SUMIF(S!$HC$15:$HL$15,'Ciclo Semaforico'!AB$30,S!$HC84:$HL84)+SUMIF(N!$HC$15:$HL$15,'Ciclo Semaforico'!AB$30,N!$HC84:$HL84)+SUMIF(E!$HC$15:$HL$15,'Ciclo Semaforico'!AB$30,E!$HC84:$HL84)+SUMIF(O!$HC$15:$HL$15,'Ciclo Semaforico'!AB$30,O!$HC84:$HL84)),(SUMIF(S!$HC$15:$HL$15,'Ciclo Semaforico'!AB$30,S!$HC84:$HL84)+SUMIF(N!$HC$15:$HL$15,'Ciclo Semaforico'!AB$30,N!$HC84:$HL84)+SUMIF(E!$HC$15:$HL$15,'Ciclo Semaforico'!AB$30,E!$HC84:$HL84)+SUMIF(O!$HC$15:$HL$15,'Ciclo Semaforico'!AB$30,O!$HC84:$HL84))*AB$31))</f>
        <v>0</v>
      </c>
      <c r="AC109" s="245">
        <f>IF(AC$32="",IF(AC$31="",(SUMIF(S!$HC$15:$HL$15,'Ciclo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Semaforico'!AC$30,O!$HC84:$HL84))*AC$31),(SUMIF(S!$HC$15:$HL$15,'Ciclo Semaforico'!AC$32,S!$HC84:$HL84)+SUMIF(N!$HC$15:$HL$15,'Ciclo Semaforico'!AC$32,N!$HC84:$HL84)+SUMIF(E!$HC$15:$HL$15,'Ciclo Semaforico'!AC$32,E!$HC84:$HL84)+SUMIF(O!$HC$15:$HL$15,'Ciclo Semaforico'!AC$32,O!$HC84:$HL84))-IF(AC$31="",(SUMIF(S!$HC$15:$HL$15,'Ciclo Semaforico'!AC$30,S!$HC84:$HL84)+SUMIF(N!$HC$15:$HL$15,'Ciclo Semaforico'!AC$30,N!$HC84:$HL84)+SUMIF(E!$HC$15:$HL$15,'Ciclo Semaforico'!AC$30,E!$HC84:$HL84)+SUMIF(O!$HC$15:$HL$15,'Ciclo Semaforico'!AC$30,O!$HC84:$HL84)),(SUMIF(S!$HC$15:$HL$15,'Ciclo Semaforico'!AC$30,S!$HC84:$HL84)+SUMIF(N!$HC$15:$HL$15,'Ciclo Semaforico'!AC$30,N!$HC84:$HL84)+SUMIF(E!$HC$15:$HL$15,'Ciclo Semaforico'!AC$30,E!$HC84:$HL84)+SUMIF(O!$HC$15:$HL$15,'Ciclo Semaforico'!AC$30,O!$HC84:$HL84))*AC$31))</f>
        <v>0</v>
      </c>
      <c r="AD109" s="245">
        <f>IF(AD$32="",IF(AD$31="",(SUMIF(S!$HC$15:$HL$15,'Ciclo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Semaforico'!AD$30,O!$HC84:$HL84))*AD$31),(SUMIF(S!$HC$15:$HL$15,'Ciclo Semaforico'!AD$32,S!$HC84:$HL84)+SUMIF(N!$HC$15:$HL$15,'Ciclo Semaforico'!AD$32,N!$HC84:$HL84)+SUMIF(E!$HC$15:$HL$15,'Ciclo Semaforico'!AD$32,E!$HC84:$HL84)+SUMIF(O!$HC$15:$HL$15,'Ciclo Semaforico'!AD$32,O!$HC84:$HL84))-IF(AD$31="",(SUMIF(S!$HC$15:$HL$15,'Ciclo Semaforico'!AD$30,S!$HC84:$HL84)+SUMIF(N!$HC$15:$HL$15,'Ciclo Semaforico'!AD$30,N!$HC84:$HL84)+SUMIF(E!$HC$15:$HL$15,'Ciclo Semaforico'!AD$30,E!$HC84:$HL84)+SUMIF(O!$HC$15:$HL$15,'Ciclo Semaforico'!AD$30,O!$HC84:$HL84)),(SUMIF(S!$HC$15:$HL$15,'Ciclo Semaforico'!AD$30,S!$HC84:$HL84)+SUMIF(N!$HC$15:$HL$15,'Ciclo Semaforico'!AD$30,N!$HC84:$HL84)+SUMIF(E!$HC$15:$HL$15,'Ciclo Semaforico'!AD$30,E!$HC84:$HL84)+SUMIF(O!$HC$15:$HL$15,'Ciclo Semaforico'!AD$30,O!$HC84:$HL84))*AD$31))</f>
        <v>0</v>
      </c>
      <c r="AE109" s="245" t="e">
        <f>IF(AE$32="",IF(AE$31="",(SUMIF(S!$HC$15:$HL$15,'Ciclo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Semaforico'!AE$30,O!$HC84:$HL84))*AE$31),(SUMIF(S!$HC$15:$HL$15,'Ciclo Semaforico'!AE$32,S!$HC84:$HL84)+SUMIF(N!$HC$15:$HL$15,'Ciclo Semaforico'!AE$32,N!$HC84:$HL84)+SUMIF(E!$HC$15:$HL$15,'Ciclo Semaforico'!AE$32,E!$HC84:$HL84)+SUMIF(O!$HC$15:$HL$15,'Ciclo Semaforico'!AE$32,O!$HC84:$HL84))-IF(AE$31="",(SUMIF(S!$HC$15:$HL$15,'Ciclo Semaforico'!AE$30,S!$HC84:$HL84)+SUMIF(N!$HC$15:$HL$15,'Ciclo Semaforico'!AE$30,N!$HC84:$HL84)+SUMIF(E!$HC$15:$HL$15,'Ciclo Semaforico'!AE$30,E!$HC84:$HL84)+SUMIF(O!$HC$15:$HL$15,'Ciclo Semaforico'!AE$30,O!$HC84:$HL84)),(SUMIF(S!$HC$15:$HL$15,'Ciclo Semaforico'!AE$30,S!$HC84:$HL84)+SUMIF(N!$HC$15:$HL$15,'Ciclo Semaforico'!AE$30,N!$HC84:$HL84)+SUMIF(E!$HC$15:$HL$15,'Ciclo Semaforico'!AE$30,E!$HC84:$HL84)+SUMIF(O!$HC$15:$HL$15,'Ciclo Semaforico'!AE$30,O!$HC84:$HL84))*AE$31))</f>
        <v>#REF!</v>
      </c>
      <c r="AF109" s="245">
        <f>IF(AF$32="",IF(AF$31="",(SUMIF(S!$HC$15:$HL$15,'Ciclo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Semaforico'!AF$30,O!$HC84:$HL84))*AF$31),(SUMIF(S!$HC$15:$HL$15,'Ciclo Semaforico'!AF$32,S!$HC84:$HL84)+SUMIF(N!$HC$15:$HL$15,'Ciclo Semaforico'!AF$32,N!$HC84:$HL84)+SUMIF(E!$HC$15:$HL$15,'Ciclo Semaforico'!AF$32,E!$HC84:$HL84)+SUMIF(O!$HC$15:$HL$15,'Ciclo Semaforico'!AF$32,O!$HC84:$HL84))-IF(AF$31="",(SUMIF(S!$HC$15:$HL$15,'Ciclo Semaforico'!AF$30,S!$HC84:$HL84)+SUMIF(N!$HC$15:$HL$15,'Ciclo Semaforico'!AF$30,N!$HC84:$HL84)+SUMIF(E!$HC$15:$HL$15,'Ciclo Semaforico'!AF$30,E!$HC84:$HL84)+SUMIF(O!$HC$15:$HL$15,'Ciclo Semaforico'!AF$30,O!$HC84:$HL84)),(SUMIF(S!$HC$15:$HL$15,'Ciclo Semaforico'!AF$30,S!$HC84:$HL84)+SUMIF(N!$HC$15:$HL$15,'Ciclo Semaforico'!AF$30,N!$HC84:$HL84)+SUMIF(E!$HC$15:$HL$15,'Ciclo Semaforico'!AF$30,E!$HC84:$HL84)+SUMIF(O!$HC$15:$HL$15,'Ciclo Semaforico'!AF$30,O!$HC84:$HL84))*AF$31))</f>
        <v>0</v>
      </c>
      <c r="AG109" s="245">
        <f>IF(AG$32="",IF(AG$31="",(SUMIF(S!$HC$15:$HL$15,'Ciclo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Semaforico'!AG$30,O!$HC84:$HL84))*AG$31),(SUMIF(S!$HC$15:$HL$15,'Ciclo Semaforico'!AG$32,S!$HC84:$HL84)+SUMIF(N!$HC$15:$HL$15,'Ciclo Semaforico'!AG$32,N!$HC84:$HL84)+SUMIF(E!$HC$15:$HL$15,'Ciclo Semaforico'!AG$32,E!$HC84:$HL84)+SUMIF(O!$HC$15:$HL$15,'Ciclo Semaforico'!AG$32,O!$HC84:$HL84))-IF(AG$31="",(SUMIF(S!$HC$15:$HL$15,'Ciclo Semaforico'!AG$30,S!$HC84:$HL84)+SUMIF(N!$HC$15:$HL$15,'Ciclo Semaforico'!AG$30,N!$HC84:$HL84)+SUMIF(E!$HC$15:$HL$15,'Ciclo Semaforico'!AG$30,E!$HC84:$HL84)+SUMIF(O!$HC$15:$HL$15,'Ciclo Semaforico'!AG$30,O!$HC84:$HL84)),(SUMIF(S!$HC$15:$HL$15,'Ciclo Semaforico'!AG$30,S!$HC84:$HL84)+SUMIF(N!$HC$15:$HL$15,'Ciclo Semaforico'!AG$30,N!$HC84:$HL84)+SUMIF(E!$HC$15:$HL$15,'Ciclo Semaforico'!AG$30,E!$HC84:$HL84)+SUMIF(O!$HC$15:$HL$15,'Ciclo Semaforico'!AG$30,O!$HC84:$HL84))*AG$31))</f>
        <v>0</v>
      </c>
      <c r="AH109" s="245">
        <f>IF(AH$32="",IF(AH$31="",(SUMIF(S!$HC$15:$HL$15,'Ciclo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Semaforico'!AH$30,O!$HC84:$HL84))*AH$31),(SUMIF(S!$HC$15:$HL$15,'Ciclo Semaforico'!AH$32,S!$HC84:$HL84)+SUMIF(N!$HC$15:$HL$15,'Ciclo Semaforico'!AH$32,N!$HC84:$HL84)+SUMIF(E!$HC$15:$HL$15,'Ciclo Semaforico'!AH$32,E!$HC84:$HL84)+SUMIF(O!$HC$15:$HL$15,'Ciclo Semaforico'!AH$32,O!$HC84:$HL84))-IF(AH$31="",(SUMIF(S!$HC$15:$HL$15,'Ciclo Semaforico'!AH$30,S!$HC84:$HL84)+SUMIF(N!$HC$15:$HL$15,'Ciclo Semaforico'!AH$30,N!$HC84:$HL84)+SUMIF(E!$HC$15:$HL$15,'Ciclo Semaforico'!AH$30,E!$HC84:$HL84)+SUMIF(O!$HC$15:$HL$15,'Ciclo Semaforico'!AH$30,O!$HC84:$HL84)),(SUMIF(S!$HC$15:$HL$15,'Ciclo Semaforico'!AH$30,S!$HC84:$HL84)+SUMIF(N!$HC$15:$HL$15,'Ciclo Semaforico'!AH$30,N!$HC84:$HL84)+SUMIF(E!$HC$15:$HL$15,'Ciclo Semaforico'!AH$30,E!$HC84:$HL84)+SUMIF(O!$HC$15:$HL$15,'Ciclo Semaforico'!AH$30,O!$HC84:$HL84))*AH$31))</f>
        <v>0</v>
      </c>
      <c r="AI109" s="245">
        <f>IF(AI$32="",IF(AI$31="",(SUMIF(S!$HC$15:$HL$15,'Ciclo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Semaforico'!AI$30,O!$HC84:$HL84))*AI$31),(SUMIF(S!$HC$15:$HL$15,'Ciclo Semaforico'!AI$32,S!$HC84:$HL84)+SUMIF(N!$HC$15:$HL$15,'Ciclo Semaforico'!AI$32,N!$HC84:$HL84)+SUMIF(E!$HC$15:$HL$15,'Ciclo Semaforico'!AI$32,E!$HC84:$HL84)+SUMIF(O!$HC$15:$HL$15,'Ciclo Semaforico'!AI$32,O!$HC84:$HL84))-IF(AI$31="",(SUMIF(S!$HC$15:$HL$15,'Ciclo Semaforico'!AI$30,S!$HC84:$HL84)+SUMIF(N!$HC$15:$HL$15,'Ciclo Semaforico'!AI$30,N!$HC84:$HL84)+SUMIF(E!$HC$15:$HL$15,'Ciclo Semaforico'!AI$30,E!$HC84:$HL84)+SUMIF(O!$HC$15:$HL$15,'Ciclo Semaforico'!AI$30,O!$HC84:$HL84)),(SUMIF(S!$HC$15:$HL$15,'Ciclo Semaforico'!AI$30,S!$HC84:$HL84)+SUMIF(N!$HC$15:$HL$15,'Ciclo Semaforico'!AI$30,N!$HC84:$HL84)+SUMIF(E!$HC$15:$HL$15,'Ciclo Semaforico'!AI$30,E!$HC84:$HL84)+SUMIF(O!$HC$15:$HL$15,'Ciclo Semaforico'!AI$30,O!$HC84:$HL84))*AI$31))</f>
        <v>0</v>
      </c>
      <c r="AJ109" s="245">
        <f>IF(AJ$32="",IF(AJ$31="",(SUMIF(S!$HC$15:$HL$15,'Ciclo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Semaforico'!AJ$30,O!$HC84:$HL84))*AJ$31),(SUMIF(S!$HC$15:$HL$15,'Ciclo Semaforico'!AJ$32,S!$HC84:$HL84)+SUMIF(N!$HC$15:$HL$15,'Ciclo Semaforico'!AJ$32,N!$HC84:$HL84)+SUMIF(E!$HC$15:$HL$15,'Ciclo Semaforico'!AJ$32,E!$HC84:$HL84)+SUMIF(O!$HC$15:$HL$15,'Ciclo Semaforico'!AJ$32,O!$HC84:$HL84))-IF(AJ$31="",(SUMIF(S!$HC$15:$HL$15,'Ciclo Semaforico'!AJ$30,S!$HC84:$HL84)+SUMIF(N!$HC$15:$HL$15,'Ciclo Semaforico'!AJ$30,N!$HC84:$HL84)+SUMIF(E!$HC$15:$HL$15,'Ciclo Semaforico'!AJ$30,E!$HC84:$HL84)+SUMIF(O!$HC$15:$HL$15,'Ciclo Semaforico'!AJ$30,O!$HC84:$HL84)),(SUMIF(S!$HC$15:$HL$15,'Ciclo Semaforico'!AJ$30,S!$HC84:$HL84)+SUMIF(N!$HC$15:$HL$15,'Ciclo Semaforico'!AJ$30,N!$HC84:$HL84)+SUMIF(E!$HC$15:$HL$15,'Ciclo Semaforico'!AJ$30,E!$HC84:$HL84)+SUMIF(O!$HC$15:$HL$15,'Ciclo Semaforico'!AJ$30,O!$HC84:$HL84))*AJ$31))</f>
        <v>0</v>
      </c>
      <c r="AK109" s="245">
        <f>IF(AK$32="",IF(AK$31="",(SUMIF(S!$HC$15:$HL$15,'Ciclo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Semaforico'!AK$30,O!$HC84:$HL84))*AK$31),(SUMIF(S!$HC$15:$HL$15,'Ciclo Semaforico'!AK$32,S!$HC84:$HL84)+SUMIF(N!$HC$15:$HL$15,'Ciclo Semaforico'!AK$32,N!$HC84:$HL84)+SUMIF(E!$HC$15:$HL$15,'Ciclo Semaforico'!AK$32,E!$HC84:$HL84)+SUMIF(O!$HC$15:$HL$15,'Ciclo Semaforico'!AK$32,O!$HC84:$HL84))-IF(AK$31="",(SUMIF(S!$HC$15:$HL$15,'Ciclo Semaforico'!AK$30,S!$HC84:$HL84)+SUMIF(N!$HC$15:$HL$15,'Ciclo Semaforico'!AK$30,N!$HC84:$HL84)+SUMIF(E!$HC$15:$HL$15,'Ciclo Semaforico'!AK$30,E!$HC84:$HL84)+SUMIF(O!$HC$15:$HL$15,'Ciclo Semaforico'!AK$30,O!$HC84:$HL84)),(SUMIF(S!$HC$15:$HL$15,'Ciclo Semaforico'!AK$30,S!$HC84:$HL84)+SUMIF(N!$HC$15:$HL$15,'Ciclo Semaforico'!AK$30,N!$HC84:$HL84)+SUMIF(E!$HC$15:$HL$15,'Ciclo Semaforico'!AK$30,E!$HC84:$HL84)+SUMIF(O!$HC$15:$HL$15,'Ciclo Semaforico'!AK$30,O!$HC84:$HL84))*AK$31))</f>
        <v>0</v>
      </c>
      <c r="AL109" s="246">
        <f>IF(AL$32="",IF(AL$31="",(SUMIF(S!$HC$15:$HL$15,'Ciclo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Semaforico'!AL$30,O!$HC84:$HL84))*AL$31),(SUMIF(S!$HC$15:$HL$15,'Ciclo Semaforico'!AL$32,S!$HC84:$HL84)+SUMIF(N!$HC$15:$HL$15,'Ciclo Semaforico'!AL$32,N!$HC84:$HL84)+SUMIF(E!$HC$15:$HL$15,'Ciclo Semaforico'!AL$32,E!$HC84:$HL84)+SUMIF(O!$HC$15:$HL$15,'Ciclo Semaforico'!AL$32,O!$HC84:$HL84))-IF(AL$31="",(SUMIF(S!$HC$15:$HL$15,'Ciclo Semaforico'!AL$30,S!$HC84:$HL84)+SUMIF(N!$HC$15:$HL$15,'Ciclo Semaforico'!AL$30,N!$HC84:$HL84)+SUMIF(E!$HC$15:$HL$15,'Ciclo Semaforico'!AL$30,E!$HC84:$HL84)+SUMIF(O!$HC$15:$HL$15,'Ciclo Semaforico'!AL$30,O!$HC84:$HL84)),(SUMIF(S!$HC$15:$HL$15,'Ciclo Semaforico'!AL$30,S!$HC84:$HL84)+SUMIF(N!$HC$15:$HL$15,'Ciclo Semaforico'!AL$30,N!$HC84:$HL84)+SUMIF(E!$HC$15:$HL$15,'Ciclo Semaforico'!AL$30,E!$HC84:$HL84)+SUMIF(O!$HC$15:$HL$15,'Ciclo Semaforico'!AL$30,O!$HC84:$HL84))*AL$31))</f>
        <v>0</v>
      </c>
      <c r="AM109" s="244">
        <f>IF(AM$32="",IF(AM$31="",(SUMIF(S!$HC$15:$HL$15,'Ciclo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Semaforico'!AM$30,O!$HC84:$HL84))*AM$31),(SUMIF(S!$HC$15:$HL$15,'Ciclo Semaforico'!AM$32,S!$HC84:$HL84)+SUMIF(N!$HC$15:$HL$15,'Ciclo Semaforico'!AM$32,N!$HC84:$HL84)+SUMIF(E!$HC$15:$HL$15,'Ciclo Semaforico'!AM$32,E!$HC84:$HL84)+SUMIF(O!$HC$15:$HL$15,'Ciclo Semaforico'!AM$32,O!$HC84:$HL84))-IF(AM$31="",(SUMIF(S!$HC$15:$HL$15,'Ciclo Semaforico'!AM$30,S!$HC84:$HL84)+SUMIF(N!$HC$15:$HL$15,'Ciclo Semaforico'!AM$30,N!$HC84:$HL84)+SUMIF(E!$HC$15:$HL$15,'Ciclo Semaforico'!AM$30,E!$HC84:$HL84)+SUMIF(O!$HC$15:$HL$15,'Ciclo Semaforico'!AM$30,O!$HC84:$HL84)),(SUMIF(S!$HC$15:$HL$15,'Ciclo Semaforico'!AM$30,S!$HC84:$HL84)+SUMIF(N!$HC$15:$HL$15,'Ciclo Semaforico'!AM$30,N!$HC84:$HL84)+SUMIF(E!$HC$15:$HL$15,'Ciclo Semaforico'!AM$30,E!$HC84:$HL84)+SUMIF(O!$HC$15:$HL$15,'Ciclo Semaforico'!AM$30,O!$HC84:$HL84))*AM$31))</f>
        <v>0</v>
      </c>
      <c r="AN109" s="245">
        <f>IF(AN$32="",IF(AN$31="",(SUMIF(S!$HC$15:$HL$15,'Ciclo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Semaforico'!AN$30,O!$HC84:$HL84))*AN$31),(SUMIF(S!$HC$15:$HL$15,'Ciclo Semaforico'!AN$32,S!$HC84:$HL84)+SUMIF(N!$HC$15:$HL$15,'Ciclo Semaforico'!AN$32,N!$HC84:$HL84)+SUMIF(E!$HC$15:$HL$15,'Ciclo Semaforico'!AN$32,E!$HC84:$HL84)+SUMIF(O!$HC$15:$HL$15,'Ciclo Semaforico'!AN$32,O!$HC84:$HL84))-IF(AN$31="",(SUMIF(S!$HC$15:$HL$15,'Ciclo Semaforico'!AN$30,S!$HC84:$HL84)+SUMIF(N!$HC$15:$HL$15,'Ciclo Semaforico'!AN$30,N!$HC84:$HL84)+SUMIF(E!$HC$15:$HL$15,'Ciclo Semaforico'!AN$30,E!$HC84:$HL84)+SUMIF(O!$HC$15:$HL$15,'Ciclo Semaforico'!AN$30,O!$HC84:$HL84)),(SUMIF(S!$HC$15:$HL$15,'Ciclo Semaforico'!AN$30,S!$HC84:$HL84)+SUMIF(N!$HC$15:$HL$15,'Ciclo Semaforico'!AN$30,N!$HC84:$HL84)+SUMIF(E!$HC$15:$HL$15,'Ciclo Semaforico'!AN$30,E!$HC84:$HL84)+SUMIF(O!$HC$15:$HL$15,'Ciclo Semaforico'!AN$30,O!$HC84:$HL84))*AN$31))</f>
        <v>0</v>
      </c>
      <c r="AO109" s="245">
        <f>IF(AO$32="",IF(AO$31="",(SUMIF(S!$HC$15:$HL$15,'Ciclo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Semaforico'!AO$30,O!$HC84:$HL84))*AO$31),(SUMIF(S!$HC$15:$HL$15,'Ciclo Semaforico'!AO$32,S!$HC84:$HL84)+SUMIF(N!$HC$15:$HL$15,'Ciclo Semaforico'!AO$32,N!$HC84:$HL84)+SUMIF(E!$HC$15:$HL$15,'Ciclo Semaforico'!AO$32,E!$HC84:$HL84)+SUMIF(O!$HC$15:$HL$15,'Ciclo Semaforico'!AO$32,O!$HC84:$HL84))-IF(AO$31="",(SUMIF(S!$HC$15:$HL$15,'Ciclo Semaforico'!AO$30,S!$HC84:$HL84)+SUMIF(N!$HC$15:$HL$15,'Ciclo Semaforico'!AO$30,N!$HC84:$HL84)+SUMIF(E!$HC$15:$HL$15,'Ciclo Semaforico'!AO$30,E!$HC84:$HL84)+SUMIF(O!$HC$15:$HL$15,'Ciclo Semaforico'!AO$30,O!$HC84:$HL84)),(SUMIF(S!$HC$15:$HL$15,'Ciclo Semaforico'!AO$30,S!$HC84:$HL84)+SUMIF(N!$HC$15:$HL$15,'Ciclo Semaforico'!AO$30,N!$HC84:$HL84)+SUMIF(E!$HC$15:$HL$15,'Ciclo Semaforico'!AO$30,E!$HC84:$HL84)+SUMIF(O!$HC$15:$HL$15,'Ciclo Semaforico'!AO$30,O!$HC84:$HL84))*AO$31))</f>
        <v>0</v>
      </c>
      <c r="AP109" s="245">
        <f>IF(AP$32="",IF(AP$31="",(SUMIF(S!$HC$15:$HL$15,'Ciclo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Semaforico'!AP$30,O!$HC84:$HL84))*AP$31),(SUMIF(S!$HC$15:$HL$15,'Ciclo Semaforico'!AP$32,S!$HC84:$HL84)+SUMIF(N!$HC$15:$HL$15,'Ciclo Semaforico'!AP$32,N!$HC84:$HL84)+SUMIF(E!$HC$15:$HL$15,'Ciclo Semaforico'!AP$32,E!$HC84:$HL84)+SUMIF(O!$HC$15:$HL$15,'Ciclo Semaforico'!AP$32,O!$HC84:$HL84))-IF(AP$31="",(SUMIF(S!$HC$15:$HL$15,'Ciclo Semaforico'!AP$30,S!$HC84:$HL84)+SUMIF(N!$HC$15:$HL$15,'Ciclo Semaforico'!AP$30,N!$HC84:$HL84)+SUMIF(E!$HC$15:$HL$15,'Ciclo Semaforico'!AP$30,E!$HC84:$HL84)+SUMIF(O!$HC$15:$HL$15,'Ciclo Semaforico'!AP$30,O!$HC84:$HL84)),(SUMIF(S!$HC$15:$HL$15,'Ciclo Semaforico'!AP$30,S!$HC84:$HL84)+SUMIF(N!$HC$15:$HL$15,'Ciclo Semaforico'!AP$30,N!$HC84:$HL84)+SUMIF(E!$HC$15:$HL$15,'Ciclo Semaforico'!AP$30,E!$HC84:$HL84)+SUMIF(O!$HC$15:$HL$15,'Ciclo Semaforico'!AP$30,O!$HC84:$HL84))*AP$31))</f>
        <v>0</v>
      </c>
      <c r="AQ109" s="245">
        <f>IF(AQ$32="",IF(AQ$31="",(SUMIF(S!$HC$15:$HL$15,'Ciclo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Semaforico'!AQ$30,O!$HC84:$HL84))*AQ$31),(SUMIF(S!$HC$15:$HL$15,'Ciclo Semaforico'!AQ$32,S!$HC84:$HL84)+SUMIF(N!$HC$15:$HL$15,'Ciclo Semaforico'!AQ$32,N!$HC84:$HL84)+SUMIF(E!$HC$15:$HL$15,'Ciclo Semaforico'!AQ$32,E!$HC84:$HL84)+SUMIF(O!$HC$15:$HL$15,'Ciclo Semaforico'!AQ$32,O!$HC84:$HL84))-IF(AQ$31="",(SUMIF(S!$HC$15:$HL$15,'Ciclo Semaforico'!AQ$30,S!$HC84:$HL84)+SUMIF(N!$HC$15:$HL$15,'Ciclo Semaforico'!AQ$30,N!$HC84:$HL84)+SUMIF(E!$HC$15:$HL$15,'Ciclo Semaforico'!AQ$30,E!$HC84:$HL84)+SUMIF(O!$HC$15:$HL$15,'Ciclo Semaforico'!AQ$30,O!$HC84:$HL84)),(SUMIF(S!$HC$15:$HL$15,'Ciclo Semaforico'!AQ$30,S!$HC84:$HL84)+SUMIF(N!$HC$15:$HL$15,'Ciclo Semaforico'!AQ$30,N!$HC84:$HL84)+SUMIF(E!$HC$15:$HL$15,'Ciclo Semaforico'!AQ$30,E!$HC84:$HL84)+SUMIF(O!$HC$15:$HL$15,'Ciclo Semaforico'!AQ$30,O!$HC84:$HL84))*AQ$31))</f>
        <v>0</v>
      </c>
      <c r="AR109" s="245">
        <f>IF(AR$32="",IF(AR$31="",(SUMIF(S!$HC$15:$HL$15,'Ciclo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Semaforico'!AR$30,O!$HC84:$HL84))*AR$31),(SUMIF(S!$HC$15:$HL$15,'Ciclo Semaforico'!AR$32,S!$HC84:$HL84)+SUMIF(N!$HC$15:$HL$15,'Ciclo Semaforico'!AR$32,N!$HC84:$HL84)+SUMIF(E!$HC$15:$HL$15,'Ciclo Semaforico'!AR$32,E!$HC84:$HL84)+SUMIF(O!$HC$15:$HL$15,'Ciclo Semaforico'!AR$32,O!$HC84:$HL84))-IF(AR$31="",(SUMIF(S!$HC$15:$HL$15,'Ciclo Semaforico'!AR$30,S!$HC84:$HL84)+SUMIF(N!$HC$15:$HL$15,'Ciclo Semaforico'!AR$30,N!$HC84:$HL84)+SUMIF(E!$HC$15:$HL$15,'Ciclo Semaforico'!AR$30,E!$HC84:$HL84)+SUMIF(O!$HC$15:$HL$15,'Ciclo Semaforico'!AR$30,O!$HC84:$HL84)),(SUMIF(S!$HC$15:$HL$15,'Ciclo Semaforico'!AR$30,S!$HC84:$HL84)+SUMIF(N!$HC$15:$HL$15,'Ciclo Semaforico'!AR$30,N!$HC84:$HL84)+SUMIF(E!$HC$15:$HL$15,'Ciclo Semaforico'!AR$30,E!$HC84:$HL84)+SUMIF(O!$HC$15:$HL$15,'Ciclo Semaforico'!AR$30,O!$HC84:$HL84))*AR$31))</f>
        <v>0</v>
      </c>
      <c r="AS109" s="245">
        <f>IF(AS$32="",IF(AS$31="",(SUMIF(S!$HC$15:$HL$15,'Ciclo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Semaforico'!AS$30,O!$HC84:$HL84))*AS$31),(SUMIF(S!$HC$15:$HL$15,'Ciclo Semaforico'!AS$32,S!$HC84:$HL84)+SUMIF(N!$HC$15:$HL$15,'Ciclo Semaforico'!AS$32,N!$HC84:$HL84)+SUMIF(E!$HC$15:$HL$15,'Ciclo Semaforico'!AS$32,E!$HC84:$HL84)+SUMIF(O!$HC$15:$HL$15,'Ciclo Semaforico'!AS$32,O!$HC84:$HL84))-IF(AS$31="",(SUMIF(S!$HC$15:$HL$15,'Ciclo Semaforico'!AS$30,S!$HC84:$HL84)+SUMIF(N!$HC$15:$HL$15,'Ciclo Semaforico'!AS$30,N!$HC84:$HL84)+SUMIF(E!$HC$15:$HL$15,'Ciclo Semaforico'!AS$30,E!$HC84:$HL84)+SUMIF(O!$HC$15:$HL$15,'Ciclo Semaforico'!AS$30,O!$HC84:$HL84)),(SUMIF(S!$HC$15:$HL$15,'Ciclo Semaforico'!AS$30,S!$HC84:$HL84)+SUMIF(N!$HC$15:$HL$15,'Ciclo Semaforico'!AS$30,N!$HC84:$HL84)+SUMIF(E!$HC$15:$HL$15,'Ciclo Semaforico'!AS$30,E!$HC84:$HL84)+SUMIF(O!$HC$15:$HL$15,'Ciclo Semaforico'!AS$30,O!$HC84:$HL84))*AS$31))</f>
        <v>0</v>
      </c>
      <c r="AT109" s="245">
        <f>IF(AT$32="",IF(AT$31="",(SUMIF(S!$HC$15:$HL$15,'Ciclo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Semaforico'!AT$30,O!$HC84:$HL84))*AT$31),(SUMIF(S!$HC$15:$HL$15,'Ciclo Semaforico'!AT$32,S!$HC84:$HL84)+SUMIF(N!$HC$15:$HL$15,'Ciclo Semaforico'!AT$32,N!$HC84:$HL84)+SUMIF(E!$HC$15:$HL$15,'Ciclo Semaforico'!AT$32,E!$HC84:$HL84)+SUMIF(O!$HC$15:$HL$15,'Ciclo Semaforico'!AT$32,O!$HC84:$HL84))-IF(AT$31="",(SUMIF(S!$HC$15:$HL$15,'Ciclo Semaforico'!AT$30,S!$HC84:$HL84)+SUMIF(N!$HC$15:$HL$15,'Ciclo Semaforico'!AT$30,N!$HC84:$HL84)+SUMIF(E!$HC$15:$HL$15,'Ciclo Semaforico'!AT$30,E!$HC84:$HL84)+SUMIF(O!$HC$15:$HL$15,'Ciclo Semaforico'!AT$30,O!$HC84:$HL84)),(SUMIF(S!$HC$15:$HL$15,'Ciclo Semaforico'!AT$30,S!$HC84:$HL84)+SUMIF(N!$HC$15:$HL$15,'Ciclo Semaforico'!AT$30,N!$HC84:$HL84)+SUMIF(E!$HC$15:$HL$15,'Ciclo Semaforico'!AT$30,E!$HC84:$HL84)+SUMIF(O!$HC$15:$HL$15,'Ciclo Semaforico'!AT$30,O!$HC84:$HL84))*AT$31))</f>
        <v>0</v>
      </c>
      <c r="AU109" s="245">
        <f>IF(AU$32="",IF(AU$31="",(SUMIF(S!$HC$15:$HL$15,'Ciclo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Semaforico'!AU$30,O!$HC84:$HL84))*AU$31),(SUMIF(S!$HC$15:$HL$15,'Ciclo Semaforico'!AU$32,S!$HC84:$HL84)+SUMIF(N!$HC$15:$HL$15,'Ciclo Semaforico'!AU$32,N!$HC84:$HL84)+SUMIF(E!$HC$15:$HL$15,'Ciclo Semaforico'!AU$32,E!$HC84:$HL84)+SUMIF(O!$HC$15:$HL$15,'Ciclo Semaforico'!AU$32,O!$HC84:$HL84))-IF(AU$31="",(SUMIF(S!$HC$15:$HL$15,'Ciclo Semaforico'!AU$30,S!$HC84:$HL84)+SUMIF(N!$HC$15:$HL$15,'Ciclo Semaforico'!AU$30,N!$HC84:$HL84)+SUMIF(E!$HC$15:$HL$15,'Ciclo Semaforico'!AU$30,E!$HC84:$HL84)+SUMIF(O!$HC$15:$HL$15,'Ciclo Semaforico'!AU$30,O!$HC84:$HL84)),(SUMIF(S!$HC$15:$HL$15,'Ciclo Semaforico'!AU$30,S!$HC84:$HL84)+SUMIF(N!$HC$15:$HL$15,'Ciclo Semaforico'!AU$30,N!$HC84:$HL84)+SUMIF(E!$HC$15:$HL$15,'Ciclo Semaforico'!AU$30,E!$HC84:$HL84)+SUMIF(O!$HC$15:$HL$15,'Ciclo Semaforico'!AU$30,O!$HC84:$HL84))*AU$31))</f>
        <v>0</v>
      </c>
      <c r="AV109" s="245">
        <f>IF(AV$32="",IF(AV$31="",(SUMIF(S!$HC$15:$HL$15,'Ciclo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Semaforico'!AV$30,O!$HC84:$HL84))*AV$31),(SUMIF(S!$HC$15:$HL$15,'Ciclo Semaforico'!AV$32,S!$HC84:$HL84)+SUMIF(N!$HC$15:$HL$15,'Ciclo Semaforico'!AV$32,N!$HC84:$HL84)+SUMIF(E!$HC$15:$HL$15,'Ciclo Semaforico'!AV$32,E!$HC84:$HL84)+SUMIF(O!$HC$15:$HL$15,'Ciclo Semaforico'!AV$32,O!$HC84:$HL84))-IF(AV$31="",(SUMIF(S!$HC$15:$HL$15,'Ciclo Semaforico'!AV$30,S!$HC84:$HL84)+SUMIF(N!$HC$15:$HL$15,'Ciclo Semaforico'!AV$30,N!$HC84:$HL84)+SUMIF(E!$HC$15:$HL$15,'Ciclo Semaforico'!AV$30,E!$HC84:$HL84)+SUMIF(O!$HC$15:$HL$15,'Ciclo Semaforico'!AV$30,O!$HC84:$HL84)),(SUMIF(S!$HC$15:$HL$15,'Ciclo Semaforico'!AV$30,S!$HC84:$HL84)+SUMIF(N!$HC$15:$HL$15,'Ciclo Semaforico'!AV$30,N!$HC84:$HL84)+SUMIF(E!$HC$15:$HL$15,'Ciclo Semaforico'!AV$30,E!$HC84:$HL84)+SUMIF(O!$HC$15:$HL$15,'Ciclo Semaforico'!AV$30,O!$HC84:$HL84))*AV$31))</f>
        <v>0</v>
      </c>
      <c r="AW109" s="245">
        <f>IF(AW$32="",IF(AW$31="",(SUMIF(S!$HC$15:$HL$15,'Ciclo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Semaforico'!AW$30,O!$HC84:$HL84))*AW$31),(SUMIF(S!$HC$15:$HL$15,'Ciclo Semaforico'!AW$32,S!$HC84:$HL84)+SUMIF(N!$HC$15:$HL$15,'Ciclo Semaforico'!AW$32,N!$HC84:$HL84)+SUMIF(E!$HC$15:$HL$15,'Ciclo Semaforico'!AW$32,E!$HC84:$HL84)+SUMIF(O!$HC$15:$HL$15,'Ciclo Semaforico'!AW$32,O!$HC84:$HL84))-IF(AW$31="",(SUMIF(S!$HC$15:$HL$15,'Ciclo Semaforico'!AW$30,S!$HC84:$HL84)+SUMIF(N!$HC$15:$HL$15,'Ciclo Semaforico'!AW$30,N!$HC84:$HL84)+SUMIF(E!$HC$15:$HL$15,'Ciclo Semaforico'!AW$30,E!$HC84:$HL84)+SUMIF(O!$HC$15:$HL$15,'Ciclo Semaforico'!AW$30,O!$HC84:$HL84)),(SUMIF(S!$HC$15:$HL$15,'Ciclo Semaforico'!AW$30,S!$HC84:$HL84)+SUMIF(N!$HC$15:$HL$15,'Ciclo Semaforico'!AW$30,N!$HC84:$HL84)+SUMIF(E!$HC$15:$HL$15,'Ciclo Semaforico'!AW$30,E!$HC84:$HL84)+SUMIF(O!$HC$15:$HL$15,'Ciclo Semaforico'!AW$30,O!$HC84:$HL84))*AW$31))</f>
        <v>0</v>
      </c>
      <c r="AX109" s="246">
        <f>IF(AX$32="",IF(AX$31="",(SUMIF(S!$HC$15:$HL$15,'Ciclo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Semaforico'!AX$30,O!$HC84:$HL84))*AX$31),(SUMIF(S!$HC$15:$HL$15,'Ciclo Semaforico'!AX$32,S!$HC84:$HL84)+SUMIF(N!$HC$15:$HL$15,'Ciclo Semaforico'!AX$32,N!$HC84:$HL84)+SUMIF(E!$HC$15:$HL$15,'Ciclo Semaforico'!AX$32,E!$HC84:$HL84)+SUMIF(O!$HC$15:$HL$15,'Ciclo Semaforico'!AX$32,O!$HC84:$HL84))-IF(AX$31="",(SUMIF(S!$HC$15:$HL$15,'Ciclo Semaforico'!AX$30,S!$HC84:$HL84)+SUMIF(N!$HC$15:$HL$15,'Ciclo Semaforico'!AX$30,N!$HC84:$HL84)+SUMIF(E!$HC$15:$HL$15,'Ciclo Semaforico'!AX$30,E!$HC84:$HL84)+SUMIF(O!$HC$15:$HL$15,'Ciclo Semaforico'!AX$30,O!$HC84:$HL84)),(SUMIF(S!$HC$15:$HL$15,'Ciclo Semaforico'!AX$30,S!$HC84:$HL84)+SUMIF(N!$HC$15:$HL$15,'Ciclo Semaforico'!AX$30,N!$HC84:$HL84)+SUMIF(E!$HC$15:$HL$15,'Ciclo Semaforico'!AX$30,E!$HC84:$HL84)+SUMIF(O!$HC$15:$HL$15,'Ciclo Semaforico'!AX$30,O!$HC84:$HL84))*AX$31))</f>
        <v>0</v>
      </c>
      <c r="AY109" s="244" t="e">
        <f>IF(AY$32="",IF(AY$31="",(SUMIF(S!$HC$15:$HL$15,'Ciclo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Semaforico'!AY$30,O!$HC84:$HL84))*AY$31),(SUMIF(S!$HC$15:$HL$15,'Ciclo Semaforico'!AY$32,S!$HC84:$HL84)+SUMIF(N!$HC$15:$HL$15,'Ciclo Semaforico'!AY$32,N!$HC84:$HL84)+SUMIF(E!$HC$15:$HL$15,'Ciclo Semaforico'!AY$32,E!$HC84:$HL84)+SUMIF(O!$HC$15:$HL$15,'Ciclo Semaforico'!AY$32,O!$HC84:$HL84))-IF(AY$31="",(SUMIF(S!$HC$15:$HL$15,'Ciclo Semaforico'!AY$30,S!$HC84:$HL84)+SUMIF(N!$HC$15:$HL$15,'Ciclo Semaforico'!AY$30,N!$HC84:$HL84)+SUMIF(E!$HC$15:$HL$15,'Ciclo Semaforico'!AY$30,E!$HC84:$HL84)+SUMIF(O!$HC$15:$HL$15,'Ciclo Semaforico'!AY$30,O!$HC84:$HL84)),(SUMIF(S!$HC$15:$HL$15,'Ciclo Semaforico'!AY$30,S!$HC84:$HL84)+SUMIF(N!$HC$15:$HL$15,'Ciclo Semaforico'!AY$30,N!$HC84:$HL84)+SUMIF(E!$HC$15:$HL$15,'Ciclo Semaforico'!AY$30,E!$HC84:$HL84)+SUMIF(O!$HC$15:$HL$15,'Ciclo Semaforico'!AY$30,O!$HC84:$HL84))*AY$31))</f>
        <v>#REF!</v>
      </c>
      <c r="AZ109" s="245" t="e">
        <f>IF(AZ$32="",IF(AZ$31="",(SUMIF(S!$HC$15:$HL$15,'Ciclo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Semaforico'!AZ$30,O!$HC84:$HL84))*AZ$31),(SUMIF(S!$HC$15:$HL$15,'Ciclo Semaforico'!AZ$32,S!$HC84:$HL84)+SUMIF(N!$HC$15:$HL$15,'Ciclo Semaforico'!AZ$32,N!$HC84:$HL84)+SUMIF(E!$HC$15:$HL$15,'Ciclo Semaforico'!AZ$32,E!$HC84:$HL84)+SUMIF(O!$HC$15:$HL$15,'Ciclo Semaforico'!AZ$32,O!$HC84:$HL84))-IF(AZ$31="",(SUMIF(S!$HC$15:$HL$15,'Ciclo Semaforico'!AZ$30,S!$HC84:$HL84)+SUMIF(N!$HC$15:$HL$15,'Ciclo Semaforico'!AZ$30,N!$HC84:$HL84)+SUMIF(E!$HC$15:$HL$15,'Ciclo Semaforico'!AZ$30,E!$HC84:$HL84)+SUMIF(O!$HC$15:$HL$15,'Ciclo Semaforico'!AZ$30,O!$HC84:$HL84)),(SUMIF(S!$HC$15:$HL$15,'Ciclo Semaforico'!AZ$30,S!$HC84:$HL84)+SUMIF(N!$HC$15:$HL$15,'Ciclo Semaforico'!AZ$30,N!$HC84:$HL84)+SUMIF(E!$HC$15:$HL$15,'Ciclo Semaforico'!AZ$30,E!$HC84:$HL84)+SUMIF(O!$HC$15:$HL$15,'Ciclo Semaforico'!AZ$30,O!$HC84:$HL84))*AZ$31))</f>
        <v>#REF!</v>
      </c>
      <c r="BA109" s="245" t="e">
        <f>IF(BA$32="",IF(BA$31="",(SUMIF(S!$HC$15:$HL$15,'Ciclo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Semaforico'!BA$30,O!$HC84:$HL84))*BA$31),(SUMIF(S!$HC$15:$HL$15,'Ciclo Semaforico'!BA$32,S!$HC84:$HL84)+SUMIF(N!$HC$15:$HL$15,'Ciclo Semaforico'!BA$32,N!$HC84:$HL84)+SUMIF(E!$HC$15:$HL$15,'Ciclo Semaforico'!BA$32,E!$HC84:$HL84)+SUMIF(O!$HC$15:$HL$15,'Ciclo Semaforico'!BA$32,O!$HC84:$HL84))-IF(BA$31="",(SUMIF(S!$HC$15:$HL$15,'Ciclo Semaforico'!BA$30,S!$HC84:$HL84)+SUMIF(N!$HC$15:$HL$15,'Ciclo Semaforico'!BA$30,N!$HC84:$HL84)+SUMIF(E!$HC$15:$HL$15,'Ciclo Semaforico'!BA$30,E!$HC84:$HL84)+SUMIF(O!$HC$15:$HL$15,'Ciclo Semaforico'!BA$30,O!$HC84:$HL84)),(SUMIF(S!$HC$15:$HL$15,'Ciclo Semaforico'!BA$30,S!$HC84:$HL84)+SUMIF(N!$HC$15:$HL$15,'Ciclo Semaforico'!BA$30,N!$HC84:$HL84)+SUMIF(E!$HC$15:$HL$15,'Ciclo Semaforico'!BA$30,E!$HC84:$HL84)+SUMIF(O!$HC$15:$HL$15,'Ciclo Semaforico'!BA$30,O!$HC84:$HL84))*BA$31))</f>
        <v>#REF!</v>
      </c>
      <c r="BB109" s="245" t="e">
        <f>IF(BB$32="",IF(BB$31="",(SUMIF(S!$HC$15:$HL$15,'Ciclo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Semaforico'!BB$30,O!$HC84:$HL84))*BB$31),(SUMIF(S!$HC$15:$HL$15,'Ciclo Semaforico'!BB$32,S!$HC84:$HL84)+SUMIF(N!$HC$15:$HL$15,'Ciclo Semaforico'!BB$32,N!$HC84:$HL84)+SUMIF(E!$HC$15:$HL$15,'Ciclo Semaforico'!BB$32,E!$HC84:$HL84)+SUMIF(O!$HC$15:$HL$15,'Ciclo Semaforico'!BB$32,O!$HC84:$HL84))-IF(BB$31="",(SUMIF(S!$HC$15:$HL$15,'Ciclo Semaforico'!BB$30,S!$HC84:$HL84)+SUMIF(N!$HC$15:$HL$15,'Ciclo Semaforico'!BB$30,N!$HC84:$HL84)+SUMIF(E!$HC$15:$HL$15,'Ciclo Semaforico'!BB$30,E!$HC84:$HL84)+SUMIF(O!$HC$15:$HL$15,'Ciclo Semaforico'!BB$30,O!$HC84:$HL84)),(SUMIF(S!$HC$15:$HL$15,'Ciclo Semaforico'!BB$30,S!$HC84:$HL84)+SUMIF(N!$HC$15:$HL$15,'Ciclo Semaforico'!BB$30,N!$HC84:$HL84)+SUMIF(E!$HC$15:$HL$15,'Ciclo Semaforico'!BB$30,E!$HC84:$HL84)+SUMIF(O!$HC$15:$HL$15,'Ciclo Semaforico'!BB$30,O!$HC84:$HL84))*BB$31))</f>
        <v>#REF!</v>
      </c>
      <c r="BC109" s="245" t="e">
        <f>IF(BC$32="",IF(BC$31="",(SUMIF(S!$HC$15:$HL$15,'Ciclo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Semaforico'!BC$30,O!$HC84:$HL84))*BC$31),(SUMIF(S!$HC$15:$HL$15,'Ciclo Semaforico'!BC$32,S!$HC84:$HL84)+SUMIF(N!$HC$15:$HL$15,'Ciclo Semaforico'!BC$32,N!$HC84:$HL84)+SUMIF(E!$HC$15:$HL$15,'Ciclo Semaforico'!BC$32,E!$HC84:$HL84)+SUMIF(O!$HC$15:$HL$15,'Ciclo Semaforico'!BC$32,O!$HC84:$HL84))-IF(BC$31="",(SUMIF(S!$HC$15:$HL$15,'Ciclo Semaforico'!BC$30,S!$HC84:$HL84)+SUMIF(N!$HC$15:$HL$15,'Ciclo Semaforico'!BC$30,N!$HC84:$HL84)+SUMIF(E!$HC$15:$HL$15,'Ciclo Semaforico'!BC$30,E!$HC84:$HL84)+SUMIF(O!$HC$15:$HL$15,'Ciclo Semaforico'!BC$30,O!$HC84:$HL84)),(SUMIF(S!$HC$15:$HL$15,'Ciclo Semaforico'!BC$30,S!$HC84:$HL84)+SUMIF(N!$HC$15:$HL$15,'Ciclo Semaforico'!BC$30,N!$HC84:$HL84)+SUMIF(E!$HC$15:$HL$15,'Ciclo Semaforico'!BC$30,E!$HC84:$HL84)+SUMIF(O!$HC$15:$HL$15,'Ciclo Semaforico'!BC$30,O!$HC84:$HL84))*BC$31))</f>
        <v>#REF!</v>
      </c>
      <c r="BD109" s="245" t="e">
        <f>IF(BD$32="",IF(BD$31="",(SUMIF(S!$HC$15:$HL$15,'Ciclo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Semaforico'!BD$30,O!$HC84:$HL84))*BD$31),(SUMIF(S!$HC$15:$HL$15,'Ciclo Semaforico'!BD$32,S!$HC84:$HL84)+SUMIF(N!$HC$15:$HL$15,'Ciclo Semaforico'!BD$32,N!$HC84:$HL84)+SUMIF(E!$HC$15:$HL$15,'Ciclo Semaforico'!BD$32,E!$HC84:$HL84)+SUMIF(O!$HC$15:$HL$15,'Ciclo Semaforico'!BD$32,O!$HC84:$HL84))-IF(BD$31="",(SUMIF(S!$HC$15:$HL$15,'Ciclo Semaforico'!BD$30,S!$HC84:$HL84)+SUMIF(N!$HC$15:$HL$15,'Ciclo Semaforico'!BD$30,N!$HC84:$HL84)+SUMIF(E!$HC$15:$HL$15,'Ciclo Semaforico'!BD$30,E!$HC84:$HL84)+SUMIF(O!$HC$15:$HL$15,'Ciclo Semaforico'!BD$30,O!$HC84:$HL84)),(SUMIF(S!$HC$15:$HL$15,'Ciclo Semaforico'!BD$30,S!$HC84:$HL84)+SUMIF(N!$HC$15:$HL$15,'Ciclo Semaforico'!BD$30,N!$HC84:$HL84)+SUMIF(E!$HC$15:$HL$15,'Ciclo Semaforico'!BD$30,E!$HC84:$HL84)+SUMIF(O!$HC$15:$HL$15,'Ciclo Semaforico'!BD$30,O!$HC84:$HL84))*BD$31))</f>
        <v>#REF!</v>
      </c>
      <c r="BE109" s="245">
        <f>IF(BE$32="",IF(BE$31="",(SUMIF(S!$HC$15:$HL$15,'Ciclo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Semaforico'!BE$30,O!$HC84:$HL84))*BE$31),(SUMIF(S!$HC$15:$HL$15,'Ciclo Semaforico'!BE$32,S!$HC84:$HL84)+SUMIF(N!$HC$15:$HL$15,'Ciclo Semaforico'!BE$32,N!$HC84:$HL84)+SUMIF(E!$HC$15:$HL$15,'Ciclo Semaforico'!BE$32,E!$HC84:$HL84)+SUMIF(O!$HC$15:$HL$15,'Ciclo Semaforico'!BE$32,O!$HC84:$HL84))-IF(BE$31="",(SUMIF(S!$HC$15:$HL$15,'Ciclo Semaforico'!BE$30,S!$HC84:$HL84)+SUMIF(N!$HC$15:$HL$15,'Ciclo Semaforico'!BE$30,N!$HC84:$HL84)+SUMIF(E!$HC$15:$HL$15,'Ciclo Semaforico'!BE$30,E!$HC84:$HL84)+SUMIF(O!$HC$15:$HL$15,'Ciclo Semaforico'!BE$30,O!$HC84:$HL84)),(SUMIF(S!$HC$15:$HL$15,'Ciclo Semaforico'!BE$30,S!$HC84:$HL84)+SUMIF(N!$HC$15:$HL$15,'Ciclo Semaforico'!BE$30,N!$HC84:$HL84)+SUMIF(E!$HC$15:$HL$15,'Ciclo Semaforico'!BE$30,E!$HC84:$HL84)+SUMIF(O!$HC$15:$HL$15,'Ciclo Semaforico'!BE$30,O!$HC84:$HL84))*BE$31))</f>
        <v>0</v>
      </c>
      <c r="BF109" s="245">
        <f>IF(BF$32="",IF(BF$31="",(SUMIF(S!$HC$15:$HL$15,'Ciclo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Semaforico'!BF$30,O!$HC84:$HL84))*BF$31),(SUMIF(S!$HC$15:$HL$15,'Ciclo Semaforico'!BF$32,S!$HC84:$HL84)+SUMIF(N!$HC$15:$HL$15,'Ciclo Semaforico'!BF$32,N!$HC84:$HL84)+SUMIF(E!$HC$15:$HL$15,'Ciclo Semaforico'!BF$32,E!$HC84:$HL84)+SUMIF(O!$HC$15:$HL$15,'Ciclo Semaforico'!BF$32,O!$HC84:$HL84))-IF(BF$31="",(SUMIF(S!$HC$15:$HL$15,'Ciclo Semaforico'!BF$30,S!$HC84:$HL84)+SUMIF(N!$HC$15:$HL$15,'Ciclo Semaforico'!BF$30,N!$HC84:$HL84)+SUMIF(E!$HC$15:$HL$15,'Ciclo Semaforico'!BF$30,E!$HC84:$HL84)+SUMIF(O!$HC$15:$HL$15,'Ciclo Semaforico'!BF$30,O!$HC84:$HL84)),(SUMIF(S!$HC$15:$HL$15,'Ciclo Semaforico'!BF$30,S!$HC84:$HL84)+SUMIF(N!$HC$15:$HL$15,'Ciclo Semaforico'!BF$30,N!$HC84:$HL84)+SUMIF(E!$HC$15:$HL$15,'Ciclo Semaforico'!BF$30,E!$HC84:$HL84)+SUMIF(O!$HC$15:$HL$15,'Ciclo Semaforico'!BF$30,O!$HC84:$HL84))*BF$31))</f>
        <v>0</v>
      </c>
      <c r="BG109" s="245">
        <f>IF(BG$32="",IF(BG$31="",(SUMIF(S!$HC$15:$HL$15,'Ciclo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Semaforico'!BG$30,O!$HC84:$HL84))*BG$31),(SUMIF(S!$HC$15:$HL$15,'Ciclo Semaforico'!BG$32,S!$HC84:$HL84)+SUMIF(N!$HC$15:$HL$15,'Ciclo Semaforico'!BG$32,N!$HC84:$HL84)+SUMIF(E!$HC$15:$HL$15,'Ciclo Semaforico'!BG$32,E!$HC84:$HL84)+SUMIF(O!$HC$15:$HL$15,'Ciclo Semaforico'!BG$32,O!$HC84:$HL84))-IF(BG$31="",(SUMIF(S!$HC$15:$HL$15,'Ciclo Semaforico'!BG$30,S!$HC84:$HL84)+SUMIF(N!$HC$15:$HL$15,'Ciclo Semaforico'!BG$30,N!$HC84:$HL84)+SUMIF(E!$HC$15:$HL$15,'Ciclo Semaforico'!BG$30,E!$HC84:$HL84)+SUMIF(O!$HC$15:$HL$15,'Ciclo Semaforico'!BG$30,O!$HC84:$HL84)),(SUMIF(S!$HC$15:$HL$15,'Ciclo Semaforico'!BG$30,S!$HC84:$HL84)+SUMIF(N!$HC$15:$HL$15,'Ciclo Semaforico'!BG$30,N!$HC84:$HL84)+SUMIF(E!$HC$15:$HL$15,'Ciclo Semaforico'!BG$30,E!$HC84:$HL84)+SUMIF(O!$HC$15:$HL$15,'Ciclo Semaforico'!BG$30,O!$HC84:$HL84))*BG$31))</f>
        <v>0</v>
      </c>
      <c r="BH109" s="245">
        <f>IF(BH$32="",IF(BH$31="",(SUMIF(S!$HC$15:$HL$15,'Ciclo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Semaforico'!BH$30,O!$HC84:$HL84))*BH$31),(SUMIF(S!$HC$15:$HL$15,'Ciclo Semaforico'!BH$32,S!$HC84:$HL84)+SUMIF(N!$HC$15:$HL$15,'Ciclo Semaforico'!BH$32,N!$HC84:$HL84)+SUMIF(E!$HC$15:$HL$15,'Ciclo Semaforico'!BH$32,E!$HC84:$HL84)+SUMIF(O!$HC$15:$HL$15,'Ciclo Semaforico'!BH$32,O!$HC84:$HL84))-IF(BH$31="",(SUMIF(S!$HC$15:$HL$15,'Ciclo Semaforico'!BH$30,S!$HC84:$HL84)+SUMIF(N!$HC$15:$HL$15,'Ciclo Semaforico'!BH$30,N!$HC84:$HL84)+SUMIF(E!$HC$15:$HL$15,'Ciclo Semaforico'!BH$30,E!$HC84:$HL84)+SUMIF(O!$HC$15:$HL$15,'Ciclo Semaforico'!BH$30,O!$HC84:$HL84)),(SUMIF(S!$HC$15:$HL$15,'Ciclo Semaforico'!BH$30,S!$HC84:$HL84)+SUMIF(N!$HC$15:$HL$15,'Ciclo Semaforico'!BH$30,N!$HC84:$HL84)+SUMIF(E!$HC$15:$HL$15,'Ciclo Semaforico'!BH$30,E!$HC84:$HL84)+SUMIF(O!$HC$15:$HL$15,'Ciclo Semaforico'!BH$30,O!$HC84:$HL84))*BH$31))</f>
        <v>0</v>
      </c>
      <c r="BI109" s="245">
        <f>IF(BI$32="",IF(BI$31="",(SUMIF(S!$HC$15:$HL$15,'Ciclo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Semaforico'!BI$30,O!$HC84:$HL84))*BI$31),(SUMIF(S!$HC$15:$HL$15,'Ciclo Semaforico'!BI$32,S!$HC84:$HL84)+SUMIF(N!$HC$15:$HL$15,'Ciclo Semaforico'!BI$32,N!$HC84:$HL84)+SUMIF(E!$HC$15:$HL$15,'Ciclo Semaforico'!BI$32,E!$HC84:$HL84)+SUMIF(O!$HC$15:$HL$15,'Ciclo Semaforico'!BI$32,O!$HC84:$HL84))-IF(BI$31="",(SUMIF(S!$HC$15:$HL$15,'Ciclo Semaforico'!BI$30,S!$HC84:$HL84)+SUMIF(N!$HC$15:$HL$15,'Ciclo Semaforico'!BI$30,N!$HC84:$HL84)+SUMIF(E!$HC$15:$HL$15,'Ciclo Semaforico'!BI$30,E!$HC84:$HL84)+SUMIF(O!$HC$15:$HL$15,'Ciclo Semaforico'!BI$30,O!$HC84:$HL84)),(SUMIF(S!$HC$15:$HL$15,'Ciclo Semaforico'!BI$30,S!$HC84:$HL84)+SUMIF(N!$HC$15:$HL$15,'Ciclo Semaforico'!BI$30,N!$HC84:$HL84)+SUMIF(E!$HC$15:$HL$15,'Ciclo Semaforico'!BI$30,E!$HC84:$HL84)+SUMIF(O!$HC$15:$HL$15,'Ciclo Semaforico'!BI$30,O!$HC84:$HL84))*BI$31))</f>
        <v>0</v>
      </c>
      <c r="BJ109" s="246">
        <f>IF(BJ$32="",IF(BJ$31="",(SUMIF(S!$HC$15:$HL$15,'Ciclo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Semaforico'!BJ$30,O!$HC84:$HL84))*BJ$31),(SUMIF(S!$HC$15:$HL$15,'Ciclo Semaforico'!BJ$32,S!$HC84:$HL84)+SUMIF(N!$HC$15:$HL$15,'Ciclo Semaforico'!BJ$32,N!$HC84:$HL84)+SUMIF(E!$HC$15:$HL$15,'Ciclo Semaforico'!BJ$32,E!$HC84:$HL84)+SUMIF(O!$HC$15:$HL$15,'Ciclo Semaforico'!BJ$32,O!$HC84:$HL84))-IF(BJ$31="",(SUMIF(S!$HC$15:$HL$15,'Ciclo Semaforico'!BJ$30,S!$HC84:$HL84)+SUMIF(N!$HC$15:$HL$15,'Ciclo Semaforico'!BJ$30,N!$HC84:$HL84)+SUMIF(E!$HC$15:$HL$15,'Ciclo Semaforico'!BJ$30,E!$HC84:$HL84)+SUMIF(O!$HC$15:$HL$15,'Ciclo Semaforico'!BJ$30,O!$HC84:$HL84)),(SUMIF(S!$HC$15:$HL$15,'Ciclo Semaforico'!BJ$30,S!$HC84:$HL84)+SUMIF(N!$HC$15:$HL$15,'Ciclo Semaforico'!BJ$30,N!$HC84:$HL84)+SUMIF(E!$HC$15:$HL$15,'Ciclo Semaforico'!BJ$30,E!$HC84:$HL84)+SUMIF(O!$HC$15:$HL$15,'Ciclo Semaforico'!BJ$30,O!$HC84:$HL84))*BJ$31))</f>
        <v>0</v>
      </c>
      <c r="BK109" s="244">
        <f>IF(BK$32="",IF(BK$31="",(SUMIF(S!$HC$15:$HL$15,'Ciclo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Semaforico'!BK$30,O!$HC84:$HL84))*BK$31),(SUMIF(S!$HC$15:$HL$15,'Ciclo Semaforico'!BK$32,S!$HC84:$HL84)+SUMIF(N!$HC$15:$HL$15,'Ciclo Semaforico'!BK$32,N!$HC84:$HL84)+SUMIF(E!$HC$15:$HL$15,'Ciclo Semaforico'!BK$32,E!$HC84:$HL84)+SUMIF(O!$HC$15:$HL$15,'Ciclo Semaforico'!BK$32,O!$HC84:$HL84))-IF(BK$31="",(SUMIF(S!$HC$15:$HL$15,'Ciclo Semaforico'!BK$30,S!$HC84:$HL84)+SUMIF(N!$HC$15:$HL$15,'Ciclo Semaforico'!BK$30,N!$HC84:$HL84)+SUMIF(E!$HC$15:$HL$15,'Ciclo Semaforico'!BK$30,E!$HC84:$HL84)+SUMIF(O!$HC$15:$HL$15,'Ciclo Semaforico'!BK$30,O!$HC84:$HL84)),(SUMIF(S!$HC$15:$HL$15,'Ciclo Semaforico'!BK$30,S!$HC84:$HL84)+SUMIF(N!$HC$15:$HL$15,'Ciclo Semaforico'!BK$30,N!$HC84:$HL84)+SUMIF(E!$HC$15:$HL$15,'Ciclo Semaforico'!BK$30,E!$HC84:$HL84)+SUMIF(O!$HC$15:$HL$15,'Ciclo Semaforico'!BK$30,O!$HC84:$HL84))*BK$31))</f>
        <v>0</v>
      </c>
      <c r="BL109" s="245">
        <f>IF(BL$32="",IF(BL$31="",(SUMIF(S!$HC$15:$HL$15,'Ciclo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Semaforico'!BL$30,O!$HC84:$HL84))*BL$31),(SUMIF(S!$HC$15:$HL$15,'Ciclo Semaforico'!BL$32,S!$HC84:$HL84)+SUMIF(N!$HC$15:$HL$15,'Ciclo Semaforico'!BL$32,N!$HC84:$HL84)+SUMIF(E!$HC$15:$HL$15,'Ciclo Semaforico'!BL$32,E!$HC84:$HL84)+SUMIF(O!$HC$15:$HL$15,'Ciclo Semaforico'!BL$32,O!$HC84:$HL84))-IF(BL$31="",(SUMIF(S!$HC$15:$HL$15,'Ciclo Semaforico'!BL$30,S!$HC84:$HL84)+SUMIF(N!$HC$15:$HL$15,'Ciclo Semaforico'!BL$30,N!$HC84:$HL84)+SUMIF(E!$HC$15:$HL$15,'Ciclo Semaforico'!BL$30,E!$HC84:$HL84)+SUMIF(O!$HC$15:$HL$15,'Ciclo Semaforico'!BL$30,O!$HC84:$HL84)),(SUMIF(S!$HC$15:$HL$15,'Ciclo Semaforico'!BL$30,S!$HC84:$HL84)+SUMIF(N!$HC$15:$HL$15,'Ciclo Semaforico'!BL$30,N!$HC84:$HL84)+SUMIF(E!$HC$15:$HL$15,'Ciclo Semaforico'!BL$30,E!$HC84:$HL84)+SUMIF(O!$HC$15:$HL$15,'Ciclo Semaforico'!BL$30,O!$HC84:$HL84))*BL$31))</f>
        <v>0</v>
      </c>
      <c r="BM109" s="245">
        <f>IF(BM$32="",IF(BM$31="",(SUMIF(S!$HC$15:$HL$15,'Ciclo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Semaforico'!BM$30,O!$HC84:$HL84))*BM$31),(SUMIF(S!$HC$15:$HL$15,'Ciclo Semaforico'!BM$32,S!$HC84:$HL84)+SUMIF(N!$HC$15:$HL$15,'Ciclo Semaforico'!BM$32,N!$HC84:$HL84)+SUMIF(E!$HC$15:$HL$15,'Ciclo Semaforico'!BM$32,E!$HC84:$HL84)+SUMIF(O!$HC$15:$HL$15,'Ciclo Semaforico'!BM$32,O!$HC84:$HL84))-IF(BM$31="",(SUMIF(S!$HC$15:$HL$15,'Ciclo Semaforico'!BM$30,S!$HC84:$HL84)+SUMIF(N!$HC$15:$HL$15,'Ciclo Semaforico'!BM$30,N!$HC84:$HL84)+SUMIF(E!$HC$15:$HL$15,'Ciclo Semaforico'!BM$30,E!$HC84:$HL84)+SUMIF(O!$HC$15:$HL$15,'Ciclo Semaforico'!BM$30,O!$HC84:$HL84)),(SUMIF(S!$HC$15:$HL$15,'Ciclo Semaforico'!BM$30,S!$HC84:$HL84)+SUMIF(N!$HC$15:$HL$15,'Ciclo Semaforico'!BM$30,N!$HC84:$HL84)+SUMIF(E!$HC$15:$HL$15,'Ciclo Semaforico'!BM$30,E!$HC84:$HL84)+SUMIF(O!$HC$15:$HL$15,'Ciclo Semaforico'!BM$30,O!$HC84:$HL84))*BM$31))</f>
        <v>0</v>
      </c>
      <c r="BN109" s="245">
        <f>IF(BN$32="",IF(BN$31="",(SUMIF(S!$HC$15:$HL$15,'Ciclo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Semaforico'!BN$30,O!$HC84:$HL84))*BN$31),(SUMIF(S!$HC$15:$HL$15,'Ciclo Semaforico'!BN$32,S!$HC84:$HL84)+SUMIF(N!$HC$15:$HL$15,'Ciclo Semaforico'!BN$32,N!$HC84:$HL84)+SUMIF(E!$HC$15:$HL$15,'Ciclo Semaforico'!BN$32,E!$HC84:$HL84)+SUMIF(O!$HC$15:$HL$15,'Ciclo Semaforico'!BN$32,O!$HC84:$HL84))-IF(BN$31="",(SUMIF(S!$HC$15:$HL$15,'Ciclo Semaforico'!BN$30,S!$HC84:$HL84)+SUMIF(N!$HC$15:$HL$15,'Ciclo Semaforico'!BN$30,N!$HC84:$HL84)+SUMIF(E!$HC$15:$HL$15,'Ciclo Semaforico'!BN$30,E!$HC84:$HL84)+SUMIF(O!$HC$15:$HL$15,'Ciclo Semaforico'!BN$30,O!$HC84:$HL84)),(SUMIF(S!$HC$15:$HL$15,'Ciclo Semaforico'!BN$30,S!$HC84:$HL84)+SUMIF(N!$HC$15:$HL$15,'Ciclo Semaforico'!BN$30,N!$HC84:$HL84)+SUMIF(E!$HC$15:$HL$15,'Ciclo Semaforico'!BN$30,E!$HC84:$HL84)+SUMIF(O!$HC$15:$HL$15,'Ciclo Semaforico'!BN$30,O!$HC84:$HL84))*BN$31))</f>
        <v>0</v>
      </c>
      <c r="BO109" s="245">
        <f>IF(BO$32="",IF(BO$31="",(SUMIF(S!$HC$15:$HL$15,'Ciclo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Semaforico'!BO$30,O!$HC84:$HL84))*BO$31),(SUMIF(S!$HC$15:$HL$15,'Ciclo Semaforico'!BO$32,S!$HC84:$HL84)+SUMIF(N!$HC$15:$HL$15,'Ciclo Semaforico'!BO$32,N!$HC84:$HL84)+SUMIF(E!$HC$15:$HL$15,'Ciclo Semaforico'!BO$32,E!$HC84:$HL84)+SUMIF(O!$HC$15:$HL$15,'Ciclo Semaforico'!BO$32,O!$HC84:$HL84))-IF(BO$31="",(SUMIF(S!$HC$15:$HL$15,'Ciclo Semaforico'!BO$30,S!$HC84:$HL84)+SUMIF(N!$HC$15:$HL$15,'Ciclo Semaforico'!BO$30,N!$HC84:$HL84)+SUMIF(E!$HC$15:$HL$15,'Ciclo Semaforico'!BO$30,E!$HC84:$HL84)+SUMIF(O!$HC$15:$HL$15,'Ciclo Semaforico'!BO$30,O!$HC84:$HL84)),(SUMIF(S!$HC$15:$HL$15,'Ciclo Semaforico'!BO$30,S!$HC84:$HL84)+SUMIF(N!$HC$15:$HL$15,'Ciclo Semaforico'!BO$30,N!$HC84:$HL84)+SUMIF(E!$HC$15:$HL$15,'Ciclo Semaforico'!BO$30,E!$HC84:$HL84)+SUMIF(O!$HC$15:$HL$15,'Ciclo Semaforico'!BO$30,O!$HC84:$HL84))*BO$31))</f>
        <v>0</v>
      </c>
      <c r="BP109" s="245">
        <f>IF(BP$32="",IF(BP$31="",(SUMIF(S!$HC$15:$HL$15,'Ciclo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Semaforico'!BP$30,O!$HC84:$HL84))*BP$31),(SUMIF(S!$HC$15:$HL$15,'Ciclo Semaforico'!BP$32,S!$HC84:$HL84)+SUMIF(N!$HC$15:$HL$15,'Ciclo Semaforico'!BP$32,N!$HC84:$HL84)+SUMIF(E!$HC$15:$HL$15,'Ciclo Semaforico'!BP$32,E!$HC84:$HL84)+SUMIF(O!$HC$15:$HL$15,'Ciclo Semaforico'!BP$32,O!$HC84:$HL84))-IF(BP$31="",(SUMIF(S!$HC$15:$HL$15,'Ciclo Semaforico'!BP$30,S!$HC84:$HL84)+SUMIF(N!$HC$15:$HL$15,'Ciclo Semaforico'!BP$30,N!$HC84:$HL84)+SUMIF(E!$HC$15:$HL$15,'Ciclo Semaforico'!BP$30,E!$HC84:$HL84)+SUMIF(O!$HC$15:$HL$15,'Ciclo Semaforico'!BP$30,O!$HC84:$HL84)),(SUMIF(S!$HC$15:$HL$15,'Ciclo Semaforico'!BP$30,S!$HC84:$HL84)+SUMIF(N!$HC$15:$HL$15,'Ciclo Semaforico'!BP$30,N!$HC84:$HL84)+SUMIF(E!$HC$15:$HL$15,'Ciclo Semaforico'!BP$30,E!$HC84:$HL84)+SUMIF(O!$HC$15:$HL$15,'Ciclo Semaforico'!BP$30,O!$HC84:$HL84))*BP$31))</f>
        <v>0</v>
      </c>
      <c r="BQ109" s="245">
        <f>IF(BQ$32="",IF(BQ$31="",(SUMIF(S!$HC$15:$HL$15,'Ciclo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Semaforico'!BQ$30,O!$HC84:$HL84))*BQ$31),(SUMIF(S!$HC$15:$HL$15,'Ciclo Semaforico'!BQ$32,S!$HC84:$HL84)+SUMIF(N!$HC$15:$HL$15,'Ciclo Semaforico'!BQ$32,N!$HC84:$HL84)+SUMIF(E!$HC$15:$HL$15,'Ciclo Semaforico'!BQ$32,E!$HC84:$HL84)+SUMIF(O!$HC$15:$HL$15,'Ciclo Semaforico'!BQ$32,O!$HC84:$HL84))-IF(BQ$31="",(SUMIF(S!$HC$15:$HL$15,'Ciclo Semaforico'!BQ$30,S!$HC84:$HL84)+SUMIF(N!$HC$15:$HL$15,'Ciclo Semaforico'!BQ$30,N!$HC84:$HL84)+SUMIF(E!$HC$15:$HL$15,'Ciclo Semaforico'!BQ$30,E!$HC84:$HL84)+SUMIF(O!$HC$15:$HL$15,'Ciclo Semaforico'!BQ$30,O!$HC84:$HL84)),(SUMIF(S!$HC$15:$HL$15,'Ciclo Semaforico'!BQ$30,S!$HC84:$HL84)+SUMIF(N!$HC$15:$HL$15,'Ciclo Semaforico'!BQ$30,N!$HC84:$HL84)+SUMIF(E!$HC$15:$HL$15,'Ciclo Semaforico'!BQ$30,E!$HC84:$HL84)+SUMIF(O!$HC$15:$HL$15,'Ciclo Semaforico'!BQ$30,O!$HC84:$HL84))*BQ$31))</f>
        <v>0</v>
      </c>
      <c r="BR109" s="245">
        <f>IF(BR$32="",IF(BR$31="",(SUMIF(S!$HC$15:$HL$15,'Ciclo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Semaforico'!BR$30,O!$HC84:$HL84))*BR$31),(SUMIF(S!$HC$15:$HL$15,'Ciclo Semaforico'!BR$32,S!$HC84:$HL84)+SUMIF(N!$HC$15:$HL$15,'Ciclo Semaforico'!BR$32,N!$HC84:$HL84)+SUMIF(E!$HC$15:$HL$15,'Ciclo Semaforico'!BR$32,E!$HC84:$HL84)+SUMIF(O!$HC$15:$HL$15,'Ciclo Semaforico'!BR$32,O!$HC84:$HL84))-IF(BR$31="",(SUMIF(S!$HC$15:$HL$15,'Ciclo Semaforico'!BR$30,S!$HC84:$HL84)+SUMIF(N!$HC$15:$HL$15,'Ciclo Semaforico'!BR$30,N!$HC84:$HL84)+SUMIF(E!$HC$15:$HL$15,'Ciclo Semaforico'!BR$30,E!$HC84:$HL84)+SUMIF(O!$HC$15:$HL$15,'Ciclo Semaforico'!BR$30,O!$HC84:$HL84)),(SUMIF(S!$HC$15:$HL$15,'Ciclo Semaforico'!BR$30,S!$HC84:$HL84)+SUMIF(N!$HC$15:$HL$15,'Ciclo Semaforico'!BR$30,N!$HC84:$HL84)+SUMIF(E!$HC$15:$HL$15,'Ciclo Semaforico'!BR$30,E!$HC84:$HL84)+SUMIF(O!$HC$15:$HL$15,'Ciclo Semaforico'!BR$30,O!$HC84:$HL84))*BR$31))</f>
        <v>0</v>
      </c>
      <c r="BS109" s="245">
        <f>IF(BS$32="",IF(BS$31="",(SUMIF(S!$HC$15:$HL$15,'Ciclo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Semaforico'!BS$30,O!$HC84:$HL84))*BS$31),(SUMIF(S!$HC$15:$HL$15,'Ciclo Semaforico'!BS$32,S!$HC84:$HL84)+SUMIF(N!$HC$15:$HL$15,'Ciclo Semaforico'!BS$32,N!$HC84:$HL84)+SUMIF(E!$HC$15:$HL$15,'Ciclo Semaforico'!BS$32,E!$HC84:$HL84)+SUMIF(O!$HC$15:$HL$15,'Ciclo Semaforico'!BS$32,O!$HC84:$HL84))-IF(BS$31="",(SUMIF(S!$HC$15:$HL$15,'Ciclo Semaforico'!BS$30,S!$HC84:$HL84)+SUMIF(N!$HC$15:$HL$15,'Ciclo Semaforico'!BS$30,N!$HC84:$HL84)+SUMIF(E!$HC$15:$HL$15,'Ciclo Semaforico'!BS$30,E!$HC84:$HL84)+SUMIF(O!$HC$15:$HL$15,'Ciclo Semaforico'!BS$30,O!$HC84:$HL84)),(SUMIF(S!$HC$15:$HL$15,'Ciclo Semaforico'!BS$30,S!$HC84:$HL84)+SUMIF(N!$HC$15:$HL$15,'Ciclo Semaforico'!BS$30,N!$HC84:$HL84)+SUMIF(E!$HC$15:$HL$15,'Ciclo Semaforico'!BS$30,E!$HC84:$HL84)+SUMIF(O!$HC$15:$HL$15,'Ciclo Semaforico'!BS$30,O!$HC84:$HL84))*BS$31))</f>
        <v>0</v>
      </c>
      <c r="BT109" s="245">
        <f>IF(BT$32="",IF(BT$31="",(SUMIF(S!$HC$15:$HL$15,'Ciclo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Semaforico'!BT$30,O!$HC84:$HL84))*BT$31),(SUMIF(S!$HC$15:$HL$15,'Ciclo Semaforico'!BT$32,S!$HC84:$HL84)+SUMIF(N!$HC$15:$HL$15,'Ciclo Semaforico'!BT$32,N!$HC84:$HL84)+SUMIF(E!$HC$15:$HL$15,'Ciclo Semaforico'!BT$32,E!$HC84:$HL84)+SUMIF(O!$HC$15:$HL$15,'Ciclo Semaforico'!BT$32,O!$HC84:$HL84))-IF(BT$31="",(SUMIF(S!$HC$15:$HL$15,'Ciclo Semaforico'!BT$30,S!$HC84:$HL84)+SUMIF(N!$HC$15:$HL$15,'Ciclo Semaforico'!BT$30,N!$HC84:$HL84)+SUMIF(E!$HC$15:$HL$15,'Ciclo Semaforico'!BT$30,E!$HC84:$HL84)+SUMIF(O!$HC$15:$HL$15,'Ciclo Semaforico'!BT$30,O!$HC84:$HL84)),(SUMIF(S!$HC$15:$HL$15,'Ciclo Semaforico'!BT$30,S!$HC84:$HL84)+SUMIF(N!$HC$15:$HL$15,'Ciclo Semaforico'!BT$30,N!$HC84:$HL84)+SUMIF(E!$HC$15:$HL$15,'Ciclo Semaforico'!BT$30,E!$HC84:$HL84)+SUMIF(O!$HC$15:$HL$15,'Ciclo Semaforico'!BT$30,O!$HC84:$HL84))*BT$31))</f>
        <v>0</v>
      </c>
      <c r="BU109" s="245">
        <f>IF(BU$32="",IF(BU$31="",(SUMIF(S!$HC$15:$HL$15,'Ciclo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Semaforico'!BU$30,O!$HC84:$HL84))*BU$31),(SUMIF(S!$HC$15:$HL$15,'Ciclo Semaforico'!BU$32,S!$HC84:$HL84)+SUMIF(N!$HC$15:$HL$15,'Ciclo Semaforico'!BU$32,N!$HC84:$HL84)+SUMIF(E!$HC$15:$HL$15,'Ciclo Semaforico'!BU$32,E!$HC84:$HL84)+SUMIF(O!$HC$15:$HL$15,'Ciclo Semaforico'!BU$32,O!$HC84:$HL84))-IF(BU$31="",(SUMIF(S!$HC$15:$HL$15,'Ciclo Semaforico'!BU$30,S!$HC84:$HL84)+SUMIF(N!$HC$15:$HL$15,'Ciclo Semaforico'!BU$30,N!$HC84:$HL84)+SUMIF(E!$HC$15:$HL$15,'Ciclo Semaforico'!BU$30,E!$HC84:$HL84)+SUMIF(O!$HC$15:$HL$15,'Ciclo Semaforico'!BU$30,O!$HC84:$HL84)),(SUMIF(S!$HC$15:$HL$15,'Ciclo Semaforico'!BU$30,S!$HC84:$HL84)+SUMIF(N!$HC$15:$HL$15,'Ciclo Semaforico'!BU$30,N!$HC84:$HL84)+SUMIF(E!$HC$15:$HL$15,'Ciclo Semaforico'!BU$30,E!$HC84:$HL84)+SUMIF(O!$HC$15:$HL$15,'Ciclo Semaforico'!BU$30,O!$HC84:$HL84))*BU$31))</f>
        <v>0</v>
      </c>
      <c r="BV109" s="246">
        <f>IF(BV$32="",IF(BV$31="",(SUMIF(S!$HC$15:$HL$15,'Ciclo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Semaforico'!BV$30,O!$HC84:$HL84))*BV$31),(SUMIF(S!$HC$15:$HL$15,'Ciclo Semaforico'!BV$32,S!$HC84:$HL84)+SUMIF(N!$HC$15:$HL$15,'Ciclo Semaforico'!BV$32,N!$HC84:$HL84)+SUMIF(E!$HC$15:$HL$15,'Ciclo Semaforico'!BV$32,E!$HC84:$HL84)+SUMIF(O!$HC$15:$HL$15,'Ciclo Semaforico'!BV$32,O!$HC84:$HL84))-IF(BV$31="",(SUMIF(S!$HC$15:$HL$15,'Ciclo Semaforico'!BV$30,S!$HC84:$HL84)+SUMIF(N!$HC$15:$HL$15,'Ciclo Semaforico'!BV$30,N!$HC84:$HL84)+SUMIF(E!$HC$15:$HL$15,'Ciclo Semaforico'!BV$30,E!$HC84:$HL84)+SUMIF(O!$HC$15:$HL$15,'Ciclo Semaforico'!BV$30,O!$HC84:$HL84)),(SUMIF(S!$HC$15:$HL$15,'Ciclo Semaforico'!BV$30,S!$HC84:$HL84)+SUMIF(N!$HC$15:$HL$15,'Ciclo Semaforico'!BV$30,N!$HC84:$HL84)+SUMIF(E!$HC$15:$HL$15,'Ciclo Semaforico'!BV$30,E!$HC84:$HL84)+SUMIF(O!$HC$15:$HL$15,'Ciclo Semaforico'!BV$30,O!$HC84:$HL84))*BV$31))</f>
        <v>0</v>
      </c>
      <c r="BW109" s="244">
        <f>IF(BW$32="",IF(BW$31="",(SUMIF(S!$HC$15:$HL$15,'Ciclo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Semaforico'!BW$30,O!$HC84:$HL84))*BW$31),(SUMIF(S!$HC$15:$HL$15,'Ciclo Semaforico'!BW$32,S!$HC84:$HL84)+SUMIF(N!$HC$15:$HL$15,'Ciclo Semaforico'!BW$32,N!$HC84:$HL84)+SUMIF(E!$HC$15:$HL$15,'Ciclo Semaforico'!BW$32,E!$HC84:$HL84)+SUMIF(O!$HC$15:$HL$15,'Ciclo Semaforico'!BW$32,O!$HC84:$HL84))-IF(BW$31="",(SUMIF(S!$HC$15:$HL$15,'Ciclo Semaforico'!BW$30,S!$HC84:$HL84)+SUMIF(N!$HC$15:$HL$15,'Ciclo Semaforico'!BW$30,N!$HC84:$HL84)+SUMIF(E!$HC$15:$HL$15,'Ciclo Semaforico'!BW$30,E!$HC84:$HL84)+SUMIF(O!$HC$15:$HL$15,'Ciclo Semaforico'!BW$30,O!$HC84:$HL84)),(SUMIF(S!$HC$15:$HL$15,'Ciclo Semaforico'!BW$30,S!$HC84:$HL84)+SUMIF(N!$HC$15:$HL$15,'Ciclo Semaforico'!BW$30,N!$HC84:$HL84)+SUMIF(E!$HC$15:$HL$15,'Ciclo Semaforico'!BW$30,E!$HC84:$HL84)+SUMIF(O!$HC$15:$HL$15,'Ciclo Semaforico'!BW$30,O!$HC84:$HL84))*BW$31))</f>
        <v>0</v>
      </c>
      <c r="BX109" s="245">
        <f>IF(BX$32="",IF(BX$31="",(SUMIF(S!$HC$15:$HL$15,'Ciclo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Semaforico'!BX$30,O!$HC84:$HL84))*BX$31),(SUMIF(S!$HC$15:$HL$15,'Ciclo Semaforico'!BX$32,S!$HC84:$HL84)+SUMIF(N!$HC$15:$HL$15,'Ciclo Semaforico'!BX$32,N!$HC84:$HL84)+SUMIF(E!$HC$15:$HL$15,'Ciclo Semaforico'!BX$32,E!$HC84:$HL84)+SUMIF(O!$HC$15:$HL$15,'Ciclo Semaforico'!BX$32,O!$HC84:$HL84))-IF(BX$31="",(SUMIF(S!$HC$15:$HL$15,'Ciclo Semaforico'!BX$30,S!$HC84:$HL84)+SUMIF(N!$HC$15:$HL$15,'Ciclo Semaforico'!BX$30,N!$HC84:$HL84)+SUMIF(E!$HC$15:$HL$15,'Ciclo Semaforico'!BX$30,E!$HC84:$HL84)+SUMIF(O!$HC$15:$HL$15,'Ciclo Semaforico'!BX$30,O!$HC84:$HL84)),(SUMIF(S!$HC$15:$HL$15,'Ciclo Semaforico'!BX$30,S!$HC84:$HL84)+SUMIF(N!$HC$15:$HL$15,'Ciclo Semaforico'!BX$30,N!$HC84:$HL84)+SUMIF(E!$HC$15:$HL$15,'Ciclo Semaforico'!BX$30,E!$HC84:$HL84)+SUMIF(O!$HC$15:$HL$15,'Ciclo Semaforico'!BX$30,O!$HC84:$HL84))*BX$31))</f>
        <v>0</v>
      </c>
      <c r="BY109" s="245">
        <f>IF(BY$32="",IF(BY$31="",(SUMIF(S!$HC$15:$HL$15,'Ciclo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Semaforico'!BY$30,O!$HC84:$HL84))*BY$31),(SUMIF(S!$HC$15:$HL$15,'Ciclo Semaforico'!BY$32,S!$HC84:$HL84)+SUMIF(N!$HC$15:$HL$15,'Ciclo Semaforico'!BY$32,N!$HC84:$HL84)+SUMIF(E!$HC$15:$HL$15,'Ciclo Semaforico'!BY$32,E!$HC84:$HL84)+SUMIF(O!$HC$15:$HL$15,'Ciclo Semaforico'!BY$32,O!$HC84:$HL84))-IF(BY$31="",(SUMIF(S!$HC$15:$HL$15,'Ciclo Semaforico'!BY$30,S!$HC84:$HL84)+SUMIF(N!$HC$15:$HL$15,'Ciclo Semaforico'!BY$30,N!$HC84:$HL84)+SUMIF(E!$HC$15:$HL$15,'Ciclo Semaforico'!BY$30,E!$HC84:$HL84)+SUMIF(O!$HC$15:$HL$15,'Ciclo Semaforico'!BY$30,O!$HC84:$HL84)),(SUMIF(S!$HC$15:$HL$15,'Ciclo Semaforico'!BY$30,S!$HC84:$HL84)+SUMIF(N!$HC$15:$HL$15,'Ciclo Semaforico'!BY$30,N!$HC84:$HL84)+SUMIF(E!$HC$15:$HL$15,'Ciclo Semaforico'!BY$30,E!$HC84:$HL84)+SUMIF(O!$HC$15:$HL$15,'Ciclo Semaforico'!BY$30,O!$HC84:$HL84))*BY$31))</f>
        <v>0</v>
      </c>
      <c r="BZ109" s="245">
        <f>IF(BZ$32="",IF(BZ$31="",(SUMIF(S!$HC$15:$HL$15,'Ciclo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Semaforico'!BZ$30,O!$HC84:$HL84))*BZ$31),(SUMIF(S!$HC$15:$HL$15,'Ciclo Semaforico'!BZ$32,S!$HC84:$HL84)+SUMIF(N!$HC$15:$HL$15,'Ciclo Semaforico'!BZ$32,N!$HC84:$HL84)+SUMIF(E!$HC$15:$HL$15,'Ciclo Semaforico'!BZ$32,E!$HC84:$HL84)+SUMIF(O!$HC$15:$HL$15,'Ciclo Semaforico'!BZ$32,O!$HC84:$HL84))-IF(BZ$31="",(SUMIF(S!$HC$15:$HL$15,'Ciclo Semaforico'!BZ$30,S!$HC84:$HL84)+SUMIF(N!$HC$15:$HL$15,'Ciclo Semaforico'!BZ$30,N!$HC84:$HL84)+SUMIF(E!$HC$15:$HL$15,'Ciclo Semaforico'!BZ$30,E!$HC84:$HL84)+SUMIF(O!$HC$15:$HL$15,'Ciclo Semaforico'!BZ$30,O!$HC84:$HL84)),(SUMIF(S!$HC$15:$HL$15,'Ciclo Semaforico'!BZ$30,S!$HC84:$HL84)+SUMIF(N!$HC$15:$HL$15,'Ciclo Semaforico'!BZ$30,N!$HC84:$HL84)+SUMIF(E!$HC$15:$HL$15,'Ciclo Semaforico'!BZ$30,E!$HC84:$HL84)+SUMIF(O!$HC$15:$HL$15,'Ciclo Semaforico'!BZ$30,O!$HC84:$HL84))*BZ$31))</f>
        <v>0</v>
      </c>
      <c r="CA109" s="245">
        <f>IF(CA$32="",IF(CA$31="",(SUMIF(S!$HC$15:$HL$15,'Ciclo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Semaforico'!CA$30,O!$HC84:$HL84))*CA$31),(SUMIF(S!$HC$15:$HL$15,'Ciclo Semaforico'!CA$32,S!$HC84:$HL84)+SUMIF(N!$HC$15:$HL$15,'Ciclo Semaforico'!CA$32,N!$HC84:$HL84)+SUMIF(E!$HC$15:$HL$15,'Ciclo Semaforico'!CA$32,E!$HC84:$HL84)+SUMIF(O!$HC$15:$HL$15,'Ciclo Semaforico'!CA$32,O!$HC84:$HL84))-IF(CA$31="",(SUMIF(S!$HC$15:$HL$15,'Ciclo Semaforico'!CA$30,S!$HC84:$HL84)+SUMIF(N!$HC$15:$HL$15,'Ciclo Semaforico'!CA$30,N!$HC84:$HL84)+SUMIF(E!$HC$15:$HL$15,'Ciclo Semaforico'!CA$30,E!$HC84:$HL84)+SUMIF(O!$HC$15:$HL$15,'Ciclo Semaforico'!CA$30,O!$HC84:$HL84)),(SUMIF(S!$HC$15:$HL$15,'Ciclo Semaforico'!CA$30,S!$HC84:$HL84)+SUMIF(N!$HC$15:$HL$15,'Ciclo Semaforico'!CA$30,N!$HC84:$HL84)+SUMIF(E!$HC$15:$HL$15,'Ciclo Semaforico'!CA$30,E!$HC84:$HL84)+SUMIF(O!$HC$15:$HL$15,'Ciclo Semaforico'!CA$30,O!$HC84:$HL84))*CA$31))</f>
        <v>0</v>
      </c>
      <c r="CB109" s="245">
        <f>IF(CB$32="",IF(CB$31="",(SUMIF(S!$HC$15:$HL$15,'Ciclo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Semaforico'!CB$30,O!$HC84:$HL84))*CB$31),(SUMIF(S!$HC$15:$HL$15,'Ciclo Semaforico'!CB$32,S!$HC84:$HL84)+SUMIF(N!$HC$15:$HL$15,'Ciclo Semaforico'!CB$32,N!$HC84:$HL84)+SUMIF(E!$HC$15:$HL$15,'Ciclo Semaforico'!CB$32,E!$HC84:$HL84)+SUMIF(O!$HC$15:$HL$15,'Ciclo Semaforico'!CB$32,O!$HC84:$HL84))-IF(CB$31="",(SUMIF(S!$HC$15:$HL$15,'Ciclo Semaforico'!CB$30,S!$HC84:$HL84)+SUMIF(N!$HC$15:$HL$15,'Ciclo Semaforico'!CB$30,N!$HC84:$HL84)+SUMIF(E!$HC$15:$HL$15,'Ciclo Semaforico'!CB$30,E!$HC84:$HL84)+SUMIF(O!$HC$15:$HL$15,'Ciclo Semaforico'!CB$30,O!$HC84:$HL84)),(SUMIF(S!$HC$15:$HL$15,'Ciclo Semaforico'!CB$30,S!$HC84:$HL84)+SUMIF(N!$HC$15:$HL$15,'Ciclo Semaforico'!CB$30,N!$HC84:$HL84)+SUMIF(E!$HC$15:$HL$15,'Ciclo Semaforico'!CB$30,E!$HC84:$HL84)+SUMIF(O!$HC$15:$HL$15,'Ciclo Semaforico'!CB$30,O!$HC84:$HL84))*CB$31))</f>
        <v>0</v>
      </c>
      <c r="CC109" s="245">
        <f>IF(CC$32="",IF(CC$31="",(SUMIF(S!$HC$15:$HL$15,'Ciclo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Semaforico'!CC$30,O!$HC84:$HL84))*CC$31),(SUMIF(S!$HC$15:$HL$15,'Ciclo Semaforico'!CC$32,S!$HC84:$HL84)+SUMIF(N!$HC$15:$HL$15,'Ciclo Semaforico'!CC$32,N!$HC84:$HL84)+SUMIF(E!$HC$15:$HL$15,'Ciclo Semaforico'!CC$32,E!$HC84:$HL84)+SUMIF(O!$HC$15:$HL$15,'Ciclo Semaforico'!CC$32,O!$HC84:$HL84))-IF(CC$31="",(SUMIF(S!$HC$15:$HL$15,'Ciclo Semaforico'!CC$30,S!$HC84:$HL84)+SUMIF(N!$HC$15:$HL$15,'Ciclo Semaforico'!CC$30,N!$HC84:$HL84)+SUMIF(E!$HC$15:$HL$15,'Ciclo Semaforico'!CC$30,E!$HC84:$HL84)+SUMIF(O!$HC$15:$HL$15,'Ciclo Semaforico'!CC$30,O!$HC84:$HL84)),(SUMIF(S!$HC$15:$HL$15,'Ciclo Semaforico'!CC$30,S!$HC84:$HL84)+SUMIF(N!$HC$15:$HL$15,'Ciclo Semaforico'!CC$30,N!$HC84:$HL84)+SUMIF(E!$HC$15:$HL$15,'Ciclo Semaforico'!CC$30,E!$HC84:$HL84)+SUMIF(O!$HC$15:$HL$15,'Ciclo Semaforico'!CC$30,O!$HC84:$HL84))*CC$31))</f>
        <v>0</v>
      </c>
      <c r="CD109" s="245">
        <f>IF(CD$32="",IF(CD$31="",(SUMIF(S!$HC$15:$HL$15,'Ciclo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Semaforico'!CD$30,O!$HC84:$HL84))*CD$31),(SUMIF(S!$HC$15:$HL$15,'Ciclo Semaforico'!CD$32,S!$HC84:$HL84)+SUMIF(N!$HC$15:$HL$15,'Ciclo Semaforico'!CD$32,N!$HC84:$HL84)+SUMIF(E!$HC$15:$HL$15,'Ciclo Semaforico'!CD$32,E!$HC84:$HL84)+SUMIF(O!$HC$15:$HL$15,'Ciclo Semaforico'!CD$32,O!$HC84:$HL84))-IF(CD$31="",(SUMIF(S!$HC$15:$HL$15,'Ciclo Semaforico'!CD$30,S!$HC84:$HL84)+SUMIF(N!$HC$15:$HL$15,'Ciclo Semaforico'!CD$30,N!$HC84:$HL84)+SUMIF(E!$HC$15:$HL$15,'Ciclo Semaforico'!CD$30,E!$HC84:$HL84)+SUMIF(O!$HC$15:$HL$15,'Ciclo Semaforico'!CD$30,O!$HC84:$HL84)),(SUMIF(S!$HC$15:$HL$15,'Ciclo Semaforico'!CD$30,S!$HC84:$HL84)+SUMIF(N!$HC$15:$HL$15,'Ciclo Semaforico'!CD$30,N!$HC84:$HL84)+SUMIF(E!$HC$15:$HL$15,'Ciclo Semaforico'!CD$30,E!$HC84:$HL84)+SUMIF(O!$HC$15:$HL$15,'Ciclo Semaforico'!CD$30,O!$HC84:$HL84))*CD$31))</f>
        <v>0</v>
      </c>
      <c r="CE109" s="245">
        <f>IF(CE$32="",IF(CE$31="",(SUMIF(S!$HC$15:$HL$15,'Ciclo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Semaforico'!CE$30,O!$HC84:$HL84))*CE$31),(SUMIF(S!$HC$15:$HL$15,'Ciclo Semaforico'!CE$32,S!$HC84:$HL84)+SUMIF(N!$HC$15:$HL$15,'Ciclo Semaforico'!CE$32,N!$HC84:$HL84)+SUMIF(E!$HC$15:$HL$15,'Ciclo Semaforico'!CE$32,E!$HC84:$HL84)+SUMIF(O!$HC$15:$HL$15,'Ciclo Semaforico'!CE$32,O!$HC84:$HL84))-IF(CE$31="",(SUMIF(S!$HC$15:$HL$15,'Ciclo Semaforico'!CE$30,S!$HC84:$HL84)+SUMIF(N!$HC$15:$HL$15,'Ciclo Semaforico'!CE$30,N!$HC84:$HL84)+SUMIF(E!$HC$15:$HL$15,'Ciclo Semaforico'!CE$30,E!$HC84:$HL84)+SUMIF(O!$HC$15:$HL$15,'Ciclo Semaforico'!CE$30,O!$HC84:$HL84)),(SUMIF(S!$HC$15:$HL$15,'Ciclo Semaforico'!CE$30,S!$HC84:$HL84)+SUMIF(N!$HC$15:$HL$15,'Ciclo Semaforico'!CE$30,N!$HC84:$HL84)+SUMIF(E!$HC$15:$HL$15,'Ciclo Semaforico'!CE$30,E!$HC84:$HL84)+SUMIF(O!$HC$15:$HL$15,'Ciclo Semaforico'!CE$30,O!$HC84:$HL84))*CE$31))</f>
        <v>0</v>
      </c>
      <c r="CF109" s="245">
        <f>IF(CF$32="",IF(CF$31="",(SUMIF(S!$HC$15:$HL$15,'Ciclo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Semaforico'!CF$30,O!$HC84:$HL84))*CF$31),(SUMIF(S!$HC$15:$HL$15,'Ciclo Semaforico'!CF$32,S!$HC84:$HL84)+SUMIF(N!$HC$15:$HL$15,'Ciclo Semaforico'!CF$32,N!$HC84:$HL84)+SUMIF(E!$HC$15:$HL$15,'Ciclo Semaforico'!CF$32,E!$HC84:$HL84)+SUMIF(O!$HC$15:$HL$15,'Ciclo Semaforico'!CF$32,O!$HC84:$HL84))-IF(CF$31="",(SUMIF(S!$HC$15:$HL$15,'Ciclo Semaforico'!CF$30,S!$HC84:$HL84)+SUMIF(N!$HC$15:$HL$15,'Ciclo Semaforico'!CF$30,N!$HC84:$HL84)+SUMIF(E!$HC$15:$HL$15,'Ciclo Semaforico'!CF$30,E!$HC84:$HL84)+SUMIF(O!$HC$15:$HL$15,'Ciclo Semaforico'!CF$30,O!$HC84:$HL84)),(SUMIF(S!$HC$15:$HL$15,'Ciclo Semaforico'!CF$30,S!$HC84:$HL84)+SUMIF(N!$HC$15:$HL$15,'Ciclo Semaforico'!CF$30,N!$HC84:$HL84)+SUMIF(E!$HC$15:$HL$15,'Ciclo Semaforico'!CF$30,E!$HC84:$HL84)+SUMIF(O!$HC$15:$HL$15,'Ciclo Semaforico'!CF$30,O!$HC84:$HL84))*CF$31))</f>
        <v>0</v>
      </c>
      <c r="CG109" s="245">
        <f>IF(CG$32="",IF(CG$31="",(SUMIF(S!$HC$15:$HL$15,'Ciclo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Semaforico'!CG$30,O!$HC84:$HL84))*CG$31),(SUMIF(S!$HC$15:$HL$15,'Ciclo Semaforico'!CG$32,S!$HC84:$HL84)+SUMIF(N!$HC$15:$HL$15,'Ciclo Semaforico'!CG$32,N!$HC84:$HL84)+SUMIF(E!$HC$15:$HL$15,'Ciclo Semaforico'!CG$32,E!$HC84:$HL84)+SUMIF(O!$HC$15:$HL$15,'Ciclo Semaforico'!CG$32,O!$HC84:$HL84))-IF(CG$31="",(SUMIF(S!$HC$15:$HL$15,'Ciclo Semaforico'!CG$30,S!$HC84:$HL84)+SUMIF(N!$HC$15:$HL$15,'Ciclo Semaforico'!CG$30,N!$HC84:$HL84)+SUMIF(E!$HC$15:$HL$15,'Ciclo Semaforico'!CG$30,E!$HC84:$HL84)+SUMIF(O!$HC$15:$HL$15,'Ciclo Semaforico'!CG$30,O!$HC84:$HL84)),(SUMIF(S!$HC$15:$HL$15,'Ciclo Semaforico'!CG$30,S!$HC84:$HL84)+SUMIF(N!$HC$15:$HL$15,'Ciclo Semaforico'!CG$30,N!$HC84:$HL84)+SUMIF(E!$HC$15:$HL$15,'Ciclo Semaforico'!CG$30,E!$HC84:$HL84)+SUMIF(O!$HC$15:$HL$15,'Ciclo Semaforico'!CG$30,O!$HC84:$HL84))*CG$31))</f>
        <v>0</v>
      </c>
      <c r="CH109" s="246">
        <f>IF(CH$32="",IF(CH$31="",(SUMIF(S!$HC$15:$HL$15,'Ciclo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Semaforico'!CH$30,O!$HC84:$HL84))*CH$31),(SUMIF(S!$HC$15:$HL$15,'Ciclo Semaforico'!CH$32,S!$HC84:$HL84)+SUMIF(N!$HC$15:$HL$15,'Ciclo Semaforico'!CH$32,N!$HC84:$HL84)+SUMIF(E!$HC$15:$HL$15,'Ciclo Semaforico'!CH$32,E!$HC84:$HL84)+SUMIF(O!$HC$15:$HL$15,'Ciclo Semaforico'!CH$32,O!$HC84:$HL84))-IF(CH$31="",(SUMIF(S!$HC$15:$HL$15,'Ciclo Semaforico'!CH$30,S!$HC84:$HL84)+SUMIF(N!$HC$15:$HL$15,'Ciclo Semaforico'!CH$30,N!$HC84:$HL84)+SUMIF(E!$HC$15:$HL$15,'Ciclo Semaforico'!CH$30,E!$HC84:$HL84)+SUMIF(O!$HC$15:$HL$15,'Ciclo Semaforico'!CH$30,O!$HC84:$HL84)),(SUMIF(S!$HC$15:$HL$15,'Ciclo Semaforico'!CH$30,S!$HC84:$HL84)+SUMIF(N!$HC$15:$HL$15,'Ciclo Semaforico'!CH$30,N!$HC84:$HL84)+SUMIF(E!$HC$15:$HL$15,'Ciclo Semaforico'!CH$30,E!$HC84:$HL84)+SUMIF(O!$HC$15:$HL$15,'Ciclo Semaforico'!CH$30,O!$HC84:$HL84))*CH$31))</f>
        <v>0</v>
      </c>
      <c r="CI109" s="244">
        <f t="shared" si="339"/>
        <v>0</v>
      </c>
      <c r="CJ109" s="245">
        <f t="shared" si="340"/>
        <v>0</v>
      </c>
      <c r="CK109" s="245">
        <f t="shared" si="341"/>
        <v>0</v>
      </c>
      <c r="CL109" s="245">
        <f t="shared" si="342"/>
        <v>0</v>
      </c>
      <c r="CM109" s="245" t="e">
        <f t="shared" si="343"/>
        <v>#REF!</v>
      </c>
      <c r="CN109" s="245">
        <f t="shared" si="344"/>
        <v>0</v>
      </c>
      <c r="CO109" s="245">
        <f t="shared" si="345"/>
        <v>0</v>
      </c>
      <c r="CP109" s="245">
        <f t="shared" si="346"/>
        <v>0</v>
      </c>
      <c r="CQ109" s="245">
        <f t="shared" si="347"/>
        <v>0</v>
      </c>
      <c r="CR109" s="245">
        <f t="shared" si="348"/>
        <v>0</v>
      </c>
      <c r="CS109" s="245">
        <f t="shared" si="349"/>
        <v>0</v>
      </c>
      <c r="CT109" s="246">
        <f t="shared" si="350"/>
        <v>0</v>
      </c>
      <c r="CU109" s="244">
        <f t="shared" si="351"/>
        <v>0</v>
      </c>
      <c r="CV109" s="245">
        <f t="shared" si="352"/>
        <v>0</v>
      </c>
      <c r="CW109" s="245">
        <f t="shared" si="353"/>
        <v>0</v>
      </c>
      <c r="CX109" s="245">
        <f t="shared" si="354"/>
        <v>0</v>
      </c>
      <c r="CY109" s="245">
        <f t="shared" si="355"/>
        <v>0</v>
      </c>
      <c r="CZ109" s="245">
        <f t="shared" si="356"/>
        <v>0</v>
      </c>
      <c r="DA109" s="245">
        <f t="shared" si="357"/>
        <v>0</v>
      </c>
      <c r="DB109" s="245">
        <f t="shared" si="358"/>
        <v>0</v>
      </c>
      <c r="DC109" s="245">
        <f t="shared" si="359"/>
        <v>0</v>
      </c>
      <c r="DD109" s="245">
        <f t="shared" si="360"/>
        <v>0</v>
      </c>
      <c r="DE109" s="245">
        <f t="shared" si="361"/>
        <v>0</v>
      </c>
      <c r="DF109" s="246">
        <f t="shared" si="362"/>
        <v>0</v>
      </c>
      <c r="DG109" s="244" t="e">
        <f t="shared" si="363"/>
        <v>#REF!</v>
      </c>
      <c r="DH109" s="245" t="e">
        <f t="shared" si="364"/>
        <v>#REF!</v>
      </c>
      <c r="DI109" s="245" t="e">
        <f t="shared" si="365"/>
        <v>#REF!</v>
      </c>
      <c r="DJ109" s="245" t="e">
        <f t="shared" si="366"/>
        <v>#REF!</v>
      </c>
      <c r="DK109" s="245" t="e">
        <f t="shared" si="367"/>
        <v>#REF!</v>
      </c>
      <c r="DL109" s="245" t="e">
        <f t="shared" si="368"/>
        <v>#REF!</v>
      </c>
      <c r="DM109" s="245">
        <f t="shared" si="369"/>
        <v>0</v>
      </c>
      <c r="DN109" s="245">
        <f t="shared" si="370"/>
        <v>0</v>
      </c>
      <c r="DO109" s="245">
        <f t="shared" si="371"/>
        <v>0</v>
      </c>
      <c r="DP109" s="245">
        <f t="shared" si="372"/>
        <v>0</v>
      </c>
      <c r="DQ109" s="245">
        <f t="shared" si="373"/>
        <v>0</v>
      </c>
      <c r="DR109" s="246">
        <f t="shared" si="374"/>
        <v>0</v>
      </c>
      <c r="DS109" s="244">
        <f t="shared" si="375"/>
        <v>0</v>
      </c>
      <c r="DT109" s="245">
        <f t="shared" si="376"/>
        <v>0</v>
      </c>
      <c r="DU109" s="245">
        <f t="shared" si="377"/>
        <v>0</v>
      </c>
      <c r="DV109" s="245">
        <f t="shared" si="378"/>
        <v>0</v>
      </c>
      <c r="DW109" s="245">
        <f t="shared" si="379"/>
        <v>0</v>
      </c>
      <c r="DX109" s="245">
        <f t="shared" si="380"/>
        <v>0</v>
      </c>
      <c r="DY109" s="245">
        <f t="shared" si="381"/>
        <v>0</v>
      </c>
      <c r="DZ109" s="245">
        <f t="shared" si="382"/>
        <v>0</v>
      </c>
      <c r="EA109" s="245">
        <f t="shared" si="383"/>
        <v>0</v>
      </c>
      <c r="EB109" s="245">
        <f t="shared" si="384"/>
        <v>0</v>
      </c>
      <c r="EC109" s="245">
        <f t="shared" si="385"/>
        <v>0</v>
      </c>
      <c r="ED109" s="246">
        <f t="shared" si="386"/>
        <v>0</v>
      </c>
      <c r="EE109" s="244">
        <f t="shared" si="387"/>
        <v>0</v>
      </c>
      <c r="EF109" s="245">
        <f t="shared" si="388"/>
        <v>0</v>
      </c>
      <c r="EG109" s="245">
        <f t="shared" si="389"/>
        <v>0</v>
      </c>
      <c r="EH109" s="245">
        <f t="shared" si="390"/>
        <v>0</v>
      </c>
      <c r="EI109" s="245">
        <f t="shared" si="391"/>
        <v>0</v>
      </c>
      <c r="EJ109" s="245">
        <f t="shared" si="392"/>
        <v>0</v>
      </c>
      <c r="EK109" s="245">
        <f t="shared" si="393"/>
        <v>0</v>
      </c>
      <c r="EL109" s="245">
        <f t="shared" si="394"/>
        <v>0</v>
      </c>
      <c r="EM109" s="245">
        <f t="shared" si="395"/>
        <v>0</v>
      </c>
      <c r="EN109" s="245">
        <f t="shared" si="396"/>
        <v>0</v>
      </c>
      <c r="EO109" s="245">
        <f t="shared" si="397"/>
        <v>0</v>
      </c>
      <c r="EP109" s="246">
        <f t="shared" si="398"/>
        <v>0</v>
      </c>
      <c r="EQ109" s="255">
        <f t="shared" si="399"/>
        <v>0</v>
      </c>
      <c r="ER109" s="256">
        <f t="shared" si="400"/>
        <v>0</v>
      </c>
      <c r="ES109" s="256">
        <f t="shared" si="401"/>
        <v>0</v>
      </c>
      <c r="ET109" s="256">
        <f t="shared" si="402"/>
        <v>0</v>
      </c>
      <c r="EU109" s="256" t="e">
        <f t="shared" si="403"/>
        <v>#REF!</v>
      </c>
      <c r="EV109" s="256">
        <f t="shared" si="404"/>
        <v>0</v>
      </c>
      <c r="EW109" s="256">
        <f t="shared" si="405"/>
        <v>0</v>
      </c>
      <c r="EX109" s="256" t="str">
        <f t="shared" si="406"/>
        <v/>
      </c>
      <c r="EY109" s="256" t="str">
        <f t="shared" si="407"/>
        <v/>
      </c>
      <c r="EZ109" s="256" t="str">
        <f t="shared" si="408"/>
        <v/>
      </c>
      <c r="FA109" s="256" t="str">
        <f t="shared" si="409"/>
        <v/>
      </c>
      <c r="FB109" s="257" t="str">
        <f t="shared" si="410"/>
        <v/>
      </c>
      <c r="FC109" s="255">
        <f t="shared" si="411"/>
        <v>0</v>
      </c>
      <c r="FD109" s="256" t="str">
        <f t="shared" si="412"/>
        <v/>
      </c>
      <c r="FE109" s="256" t="str">
        <f t="shared" si="413"/>
        <v/>
      </c>
      <c r="FF109" s="256" t="str">
        <f t="shared" si="414"/>
        <v/>
      </c>
      <c r="FG109" s="256" t="str">
        <f t="shared" si="415"/>
        <v/>
      </c>
      <c r="FH109" s="256" t="str">
        <f t="shared" si="416"/>
        <v/>
      </c>
      <c r="FI109" s="256" t="str">
        <f t="shared" si="417"/>
        <v/>
      </c>
      <c r="FJ109" s="256" t="str">
        <f t="shared" si="418"/>
        <v/>
      </c>
      <c r="FK109" s="256" t="str">
        <f t="shared" si="419"/>
        <v/>
      </c>
      <c r="FL109" s="256" t="str">
        <f t="shared" si="420"/>
        <v/>
      </c>
      <c r="FM109" s="256" t="str">
        <f t="shared" si="421"/>
        <v/>
      </c>
      <c r="FN109" s="257" t="str">
        <f t="shared" si="422"/>
        <v/>
      </c>
      <c r="FO109" s="255" t="e">
        <f t="shared" si="423"/>
        <v>#REF!</v>
      </c>
      <c r="FP109" s="256" t="e">
        <f t="shared" si="424"/>
        <v>#REF!</v>
      </c>
      <c r="FQ109" s="256" t="e">
        <f t="shared" si="425"/>
        <v>#REF!</v>
      </c>
      <c r="FR109" s="256" t="e">
        <f t="shared" si="426"/>
        <v>#REF!</v>
      </c>
      <c r="FS109" s="256" t="e">
        <f t="shared" si="427"/>
        <v>#REF!</v>
      </c>
      <c r="FT109" s="256" t="e">
        <f t="shared" si="428"/>
        <v>#REF!</v>
      </c>
      <c r="FU109" s="256" t="str">
        <f t="shared" si="429"/>
        <v/>
      </c>
      <c r="FV109" s="256" t="str">
        <f t="shared" si="430"/>
        <v/>
      </c>
      <c r="FW109" s="256" t="str">
        <f t="shared" si="431"/>
        <v/>
      </c>
      <c r="FX109" s="256" t="str">
        <f t="shared" si="432"/>
        <v/>
      </c>
      <c r="FY109" s="256" t="str">
        <f t="shared" si="433"/>
        <v/>
      </c>
      <c r="FZ109" s="257" t="str">
        <f t="shared" si="434"/>
        <v/>
      </c>
      <c r="GA109" s="255" t="str">
        <f t="shared" si="435"/>
        <v/>
      </c>
      <c r="GB109" s="256" t="str">
        <f t="shared" si="436"/>
        <v/>
      </c>
      <c r="GC109" s="256" t="str">
        <f t="shared" si="437"/>
        <v/>
      </c>
      <c r="GD109" s="256" t="str">
        <f t="shared" si="438"/>
        <v/>
      </c>
      <c r="GE109" s="256" t="str">
        <f t="shared" si="439"/>
        <v/>
      </c>
      <c r="GF109" s="256" t="str">
        <f t="shared" si="440"/>
        <v/>
      </c>
      <c r="GG109" s="256" t="str">
        <f t="shared" si="441"/>
        <v/>
      </c>
      <c r="GH109" s="256" t="str">
        <f t="shared" si="442"/>
        <v/>
      </c>
      <c r="GI109" s="256" t="str">
        <f t="shared" si="443"/>
        <v/>
      </c>
      <c r="GJ109" s="256" t="str">
        <f t="shared" si="444"/>
        <v/>
      </c>
      <c r="GK109" s="256" t="str">
        <f t="shared" si="445"/>
        <v/>
      </c>
      <c r="GL109" s="257" t="str">
        <f t="shared" si="446"/>
        <v/>
      </c>
      <c r="GM109" s="255" t="str">
        <f t="shared" si="447"/>
        <v/>
      </c>
      <c r="GN109" s="256" t="str">
        <f t="shared" si="448"/>
        <v/>
      </c>
      <c r="GO109" s="256" t="str">
        <f t="shared" si="449"/>
        <v/>
      </c>
      <c r="GP109" s="256" t="str">
        <f t="shared" si="450"/>
        <v/>
      </c>
      <c r="GQ109" s="256" t="str">
        <f t="shared" si="451"/>
        <v/>
      </c>
      <c r="GR109" s="256" t="str">
        <f t="shared" si="452"/>
        <v/>
      </c>
      <c r="GS109" s="256" t="str">
        <f t="shared" si="453"/>
        <v/>
      </c>
      <c r="GT109" s="256" t="str">
        <f t="shared" si="454"/>
        <v/>
      </c>
      <c r="GU109" s="256" t="str">
        <f t="shared" si="455"/>
        <v/>
      </c>
      <c r="GV109" s="256" t="str">
        <f t="shared" si="456"/>
        <v/>
      </c>
      <c r="GW109" s="256" t="str">
        <f t="shared" si="457"/>
        <v/>
      </c>
      <c r="GX109" s="257" t="str">
        <f t="shared" si="458"/>
        <v/>
      </c>
      <c r="GY109" s="252">
        <f t="shared" ref="GY109:HE136" si="468">+SUMIF($EQ$30:$FB$30,GY$29,$EQ109:$FB109)+SUMIF($EQ$30:$FB$30,GY$30,$EQ109:$FB109)+SUMIF($EQ$30:$FB$30,GY$31,$EQ109:$FB109)+SUMIF($EQ$30:$FB$30,GY$32,$EQ109:$FB109)+SUMIF($EQ$30:$FB$30,GY$33,$EQ109:$FB109)+SUMIF($EQ$30:$FB$30,GY$34,$EQ109:$FB109)+SUMIF($EQ$30:$FB$30,GY$35,$EQ109:$FB109)+SUMIF($EQ$30:$FB$30,GY$36,$EQ109:$FB109)+SUMIF($EQ$30:$FB$30,GY$37,$EQ109:$FB109)+SUMIF($EQ$30:$FB$30,GY$38,$EQ109:$FB109)+SUMIF($EQ$30:$FB$30,GY$39,$EQ109:$FB109)+SUMIF($EQ$30:$FB$30,GY$40,$EQ109:$FB109)</f>
        <v>0</v>
      </c>
      <c r="GZ109" s="253" t="e">
        <f t="shared" si="468"/>
        <v>#REF!</v>
      </c>
      <c r="HA109" s="253">
        <f t="shared" si="468"/>
        <v>0</v>
      </c>
      <c r="HB109" s="253">
        <f t="shared" si="468"/>
        <v>0</v>
      </c>
      <c r="HC109" s="253">
        <f t="shared" si="468"/>
        <v>0</v>
      </c>
      <c r="HD109" s="253">
        <f t="shared" si="468"/>
        <v>0</v>
      </c>
      <c r="HE109" s="253">
        <f t="shared" si="468"/>
        <v>0</v>
      </c>
      <c r="HF109" s="254">
        <f t="shared" si="459"/>
        <v>0</v>
      </c>
      <c r="HG109" s="252">
        <f t="shared" ref="HG109:HN136" si="469">+SUMIF($FC$30:$FN$30,HG$29,$FC109:$FN109)+SUMIF($FC$30:$FN$30,HG$30,$FC109:$FN109)+SUMIF($FC$30:$FN$30,HG$31,$FC109:$FN109)+SUMIF($FC$30:$FN$30,HG$32,$FC109:$FN109)+SUMIF($FC$30:$FN$30,HG$33,$FC109:$FN109)+SUMIF($FC$30:$FN$30,HG$34,$FC109:$FN109)+SUMIF($FC$30:$FN$30,HG$35,$FC109:$FN109)+SUMIF($FC$30:$FN$30,HG$36,$FC109:$FN109)+SUMIF($FC$30:$FN$30,HG$37,$FC109:$FN109)+SUMIF($FC$30:$FN$30,HG$38,$FC109:$FN109)+SUMIF($FC$30:$FN$30,HG$39,$FC109:$FN109)+SUMIF($FC$30:$FN$30,HG$40,$FC109:$FN109)</f>
        <v>0</v>
      </c>
      <c r="HH109" s="253">
        <f t="shared" si="469"/>
        <v>0</v>
      </c>
      <c r="HI109" s="253">
        <f t="shared" si="469"/>
        <v>0</v>
      </c>
      <c r="HJ109" s="253">
        <f t="shared" si="469"/>
        <v>0</v>
      </c>
      <c r="HK109" s="253">
        <f t="shared" si="469"/>
        <v>0</v>
      </c>
      <c r="HL109" s="253">
        <f t="shared" si="469"/>
        <v>0</v>
      </c>
      <c r="HM109" s="253">
        <f t="shared" si="469"/>
        <v>0</v>
      </c>
      <c r="HN109" s="254">
        <f t="shared" si="469"/>
        <v>0</v>
      </c>
      <c r="HO109" s="252" t="e">
        <f t="shared" ref="HO109:HV136" si="470">+SUMIF($FO$30:$FZ$30,HO$29,$FO109:$FZ109)+SUMIF($FO$30:$FZ$30,HO$30,$FO109:$FZ109)+SUMIF($FO$30:$FZ$30,HO$31,$FO109:$FZ109)+SUMIF($FO$30:$FZ$30,HO$32,$FO109:$FZ109)+SUMIF($FO$30:$FZ$30,HO$33,$FO109:$FZ109)+SUMIF($FO$30:$FZ$30,HO$34,$FO109:$FZ109)+SUMIF($FO$30:$FZ$30,HO$35,$FO109:$FZ109)+SUMIF($FO$30:$FZ$30,HO$36,$FO109:$FZ109)+SUMIF($FO$30:$FZ$30,HO$37,$FO109:$FZ109)+SUMIF($FO$30:$FZ$30,HO$38,$FO109:$FZ109)+SUMIF($FO$30:$FZ$30,HO$39,$FO109:$FZ109)+SUMIF($FO$30:$FZ$30,HO$40,$FO109:$FZ109)</f>
        <v>#REF!</v>
      </c>
      <c r="HP109" s="253" t="e">
        <f t="shared" si="470"/>
        <v>#REF!</v>
      </c>
      <c r="HQ109" s="253">
        <f t="shared" si="470"/>
        <v>0</v>
      </c>
      <c r="HR109" s="253">
        <f t="shared" si="470"/>
        <v>0</v>
      </c>
      <c r="HS109" s="253">
        <f t="shared" si="470"/>
        <v>0</v>
      </c>
      <c r="HT109" s="253">
        <f t="shared" si="470"/>
        <v>0</v>
      </c>
      <c r="HU109" s="253">
        <f t="shared" si="470"/>
        <v>0</v>
      </c>
      <c r="HV109" s="254">
        <f t="shared" si="470"/>
        <v>0</v>
      </c>
      <c r="HW109" s="252">
        <f t="shared" ref="HW109:ID136" si="471">+SUMIF($GA$30:$GL$30,HW$29,$GA109:$GL109)+SUMIF($GA$30:$GL$30,HW$30,$GA109:$GL109)+SUMIF($GA$30:$GL$30,HW$31,$GA109:$GL109)+SUMIF($GA$30:$GL$30,HW$32,$GA109:$GL109)+SUMIF($GA$30:$GL$30,HW$33,$GA109:$GL109)+SUMIF($GA$30:$GL$30,HW$34,$GA109:$GL109)+SUMIF($GA$30:$GL$30,HW$35,$GA109:$GL109)+SUMIF($GA$30:$GL$30,HW$36,$GA109:$GL109)+SUMIF($GA$30:$GL$30,HW$37,$GA109:$GL109)+SUMIF($GA$30:$GL$30,HW$38,$GA109:$GL109)+SUMIF($GA$30:$GL$30,HW$39,$GA109:$GL109)+SUMIF($GA$30:$GL$30,HW$40,$GA109:$GL109)</f>
        <v>0</v>
      </c>
      <c r="HX109" s="253">
        <f t="shared" si="471"/>
        <v>0</v>
      </c>
      <c r="HY109" s="253">
        <f t="shared" si="471"/>
        <v>0</v>
      </c>
      <c r="HZ109" s="253">
        <f t="shared" si="471"/>
        <v>0</v>
      </c>
      <c r="IA109" s="253">
        <f t="shared" si="471"/>
        <v>0</v>
      </c>
      <c r="IB109" s="253">
        <f t="shared" si="471"/>
        <v>0</v>
      </c>
      <c r="IC109" s="253">
        <f t="shared" si="471"/>
        <v>0</v>
      </c>
      <c r="ID109" s="254">
        <f t="shared" si="471"/>
        <v>0</v>
      </c>
      <c r="IE109" s="252">
        <f t="shared" ref="IE109:IL136" si="472">+SUMIF($GM$30:$GX$30,IE$29,$GM109:$GX109)+SUMIF($GM$30:$GX$30,IE$30,$GM109:$GX109)+SUMIF($GM$30:$GX$30,IE$31,$GM109:$GX109)+SUMIF($GM$30:$GX$30,IE$32,$GM109:$GX109)+SUMIF($GM$30:$GX$30,IE$33,$GM109:$GX109)+SUMIF($GM$30:$GX$30,IE$34,$GM109:$GX109)+SUMIF($GM$30:$GX$30,IE$35,$GM109:$GX109)+SUMIF($GM$30:$GX$30,IE$36,$GM109:$GX109)+SUMIF($GM$30:$GX$30,IE$37,$GM109:$GX109)+SUMIF($GM$30:$GX$30,IE$38,$GM109:$GX109)+SUMIF($GM$30:$GX$30,IE$39,$GM109:$GX109)+SUMIF($GM$30:$GX$30,IE$40,$GM109:$GX109)</f>
        <v>0</v>
      </c>
      <c r="IF109" s="253">
        <f t="shared" si="472"/>
        <v>0</v>
      </c>
      <c r="IG109" s="253">
        <f t="shared" si="472"/>
        <v>0</v>
      </c>
      <c r="IH109" s="253">
        <f t="shared" si="472"/>
        <v>0</v>
      </c>
      <c r="II109" s="253">
        <f t="shared" si="472"/>
        <v>0</v>
      </c>
      <c r="IJ109" s="253">
        <f t="shared" si="472"/>
        <v>0</v>
      </c>
      <c r="IK109" s="253">
        <f t="shared" si="472"/>
        <v>0</v>
      </c>
      <c r="IL109" s="254">
        <f t="shared" si="472"/>
        <v>0</v>
      </c>
      <c r="IM109" s="255" t="e">
        <f t="shared" si="203"/>
        <v>#REF!</v>
      </c>
      <c r="IN109" s="256">
        <f t="shared" si="204"/>
        <v>0</v>
      </c>
      <c r="IO109" s="256" t="e">
        <f t="shared" si="205"/>
        <v>#REF!</v>
      </c>
      <c r="IP109" s="256">
        <f t="shared" si="206"/>
        <v>0</v>
      </c>
      <c r="IQ109" s="257">
        <f t="shared" si="207"/>
        <v>0</v>
      </c>
      <c r="IR109" s="404" t="e">
        <f t="shared" ref="IR109:IR136" si="473">+SUM(IM109:IQ109)</f>
        <v>#REF!</v>
      </c>
      <c r="IS109" s="250">
        <f t="shared" si="202"/>
        <v>15</v>
      </c>
      <c r="IT109" s="258" t="e">
        <f t="shared" si="464"/>
        <v>#REF!</v>
      </c>
      <c r="IU109" s="664">
        <v>2400</v>
      </c>
      <c r="IV109" s="409">
        <v>5</v>
      </c>
      <c r="IW109" s="409" t="s">
        <v>247</v>
      </c>
      <c r="IX109" s="413" t="e">
        <f t="shared" ref="IX109:IX136" si="474">ROUND((1.5*IS109+5)/(1-IR109),0)</f>
        <v>#REF!</v>
      </c>
      <c r="IY109" s="421" t="e">
        <f t="shared" si="465"/>
        <v>#REF!</v>
      </c>
      <c r="IZ109" s="422">
        <v>3</v>
      </c>
      <c r="JA109" s="423">
        <v>2</v>
      </c>
      <c r="JB109" s="421" t="e">
        <f t="shared" si="466"/>
        <v>#REF!</v>
      </c>
      <c r="JC109" s="422">
        <f t="shared" si="338"/>
        <v>3</v>
      </c>
      <c r="JD109" s="423">
        <f t="shared" si="338"/>
        <v>2</v>
      </c>
      <c r="JE109" s="418" t="e">
        <f t="shared" si="467"/>
        <v>#REF!</v>
      </c>
      <c r="JF109" s="419">
        <v>3</v>
      </c>
      <c r="JG109" s="423">
        <v>2</v>
      </c>
      <c r="JH109" s="418"/>
      <c r="JI109" s="419"/>
      <c r="JJ109" s="420"/>
      <c r="JK109" s="418"/>
      <c r="JL109" s="419"/>
      <c r="JM109" s="420"/>
      <c r="JN109" s="662">
        <v>1</v>
      </c>
      <c r="JO109" s="662">
        <v>1.4</v>
      </c>
      <c r="JP109" s="662">
        <v>1</v>
      </c>
      <c r="JQ109" s="662">
        <v>1</v>
      </c>
      <c r="JR109" s="663">
        <v>1</v>
      </c>
      <c r="JS109" s="657" t="e">
        <f t="shared" si="201"/>
        <v>#REF!</v>
      </c>
    </row>
    <row r="110" spans="25:279" ht="20.100000000000001" customHeight="1">
      <c r="Y110" s="380" t="e">
        <f>N!IK85</f>
        <v>#REF!</v>
      </c>
      <c r="Z110" s="377" t="s">
        <v>67</v>
      </c>
      <c r="AA110" s="244">
        <f>IF(AA$32="",IF(AA$31="",(SUMIF(S!$HC$15:$HL$15,'Ciclo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Semaforico'!AA$30,O!$HC85:$HL85))*AA$31),(SUMIF(S!$HC$15:$HL$15,'Ciclo Semaforico'!AA$32,S!$HC85:$HL85)+SUMIF(N!$HC$15:$HL$15,'Ciclo Semaforico'!AA$32,N!$HC85:$HL85)+SUMIF(E!$HC$15:$HL$15,'Ciclo Semaforico'!AA$32,E!$HC85:$HL85)+SUMIF(O!$HC$15:$HL$15,'Ciclo Semaforico'!AA$32,O!$HC85:$HL85))-IF(AA$31="",(SUMIF(S!$HC$15:$HL$15,'Ciclo Semaforico'!AA$30,S!$HC85:$HL85)+SUMIF(N!$HC$15:$HL$15,'Ciclo Semaforico'!AA$30,N!$HC85:$HL85)+SUMIF(E!$HC$15:$HL$15,'Ciclo Semaforico'!AA$30,E!$HC85:$HL85)+SUMIF(O!$HC$15:$HL$15,'Ciclo Semaforico'!AA$30,O!$HC85:$HL85)),(SUMIF(S!$HC$15:$HL$15,'Ciclo Semaforico'!AA$30,S!$HC85:$HL85)+SUMIF(N!$HC$15:$HL$15,'Ciclo Semaforico'!AA$30,N!$HC85:$HL85)+SUMIF(E!$HC$15:$HL$15,'Ciclo Semaforico'!AA$30,E!$HC85:$HL85)+SUMIF(O!$HC$15:$HL$15,'Ciclo Semaforico'!AA$30,O!$HC85:$HL85))*AA$31))</f>
        <v>0</v>
      </c>
      <c r="AB110" s="245">
        <f>IF(AB$32="",IF(AB$31="",(SUMIF(S!$HC$15:$HL$15,'Ciclo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Semaforico'!AB$30,O!$HC85:$HL85))*AB$31),(SUMIF(S!$HC$15:$HL$15,'Ciclo Semaforico'!AB$32,S!$HC85:$HL85)+SUMIF(N!$HC$15:$HL$15,'Ciclo Semaforico'!AB$32,N!$HC85:$HL85)+SUMIF(E!$HC$15:$HL$15,'Ciclo Semaforico'!AB$32,E!$HC85:$HL85)+SUMIF(O!$HC$15:$HL$15,'Ciclo Semaforico'!AB$32,O!$HC85:$HL85))-IF(AB$31="",(SUMIF(S!$HC$15:$HL$15,'Ciclo Semaforico'!AB$30,S!$HC85:$HL85)+SUMIF(N!$HC$15:$HL$15,'Ciclo Semaforico'!AB$30,N!$HC85:$HL85)+SUMIF(E!$HC$15:$HL$15,'Ciclo Semaforico'!AB$30,E!$HC85:$HL85)+SUMIF(O!$HC$15:$HL$15,'Ciclo Semaforico'!AB$30,O!$HC85:$HL85)),(SUMIF(S!$HC$15:$HL$15,'Ciclo Semaforico'!AB$30,S!$HC85:$HL85)+SUMIF(N!$HC$15:$HL$15,'Ciclo Semaforico'!AB$30,N!$HC85:$HL85)+SUMIF(E!$HC$15:$HL$15,'Ciclo Semaforico'!AB$30,E!$HC85:$HL85)+SUMIF(O!$HC$15:$HL$15,'Ciclo Semaforico'!AB$30,O!$HC85:$HL85))*AB$31))</f>
        <v>0</v>
      </c>
      <c r="AC110" s="245">
        <f>IF(AC$32="",IF(AC$31="",(SUMIF(S!$HC$15:$HL$15,'Ciclo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Semaforico'!AC$30,O!$HC85:$HL85))*AC$31),(SUMIF(S!$HC$15:$HL$15,'Ciclo Semaforico'!AC$32,S!$HC85:$HL85)+SUMIF(N!$HC$15:$HL$15,'Ciclo Semaforico'!AC$32,N!$HC85:$HL85)+SUMIF(E!$HC$15:$HL$15,'Ciclo Semaforico'!AC$32,E!$HC85:$HL85)+SUMIF(O!$HC$15:$HL$15,'Ciclo Semaforico'!AC$32,O!$HC85:$HL85))-IF(AC$31="",(SUMIF(S!$HC$15:$HL$15,'Ciclo Semaforico'!AC$30,S!$HC85:$HL85)+SUMIF(N!$HC$15:$HL$15,'Ciclo Semaforico'!AC$30,N!$HC85:$HL85)+SUMIF(E!$HC$15:$HL$15,'Ciclo Semaforico'!AC$30,E!$HC85:$HL85)+SUMIF(O!$HC$15:$HL$15,'Ciclo Semaforico'!AC$30,O!$HC85:$HL85)),(SUMIF(S!$HC$15:$HL$15,'Ciclo Semaforico'!AC$30,S!$HC85:$HL85)+SUMIF(N!$HC$15:$HL$15,'Ciclo Semaforico'!AC$30,N!$HC85:$HL85)+SUMIF(E!$HC$15:$HL$15,'Ciclo Semaforico'!AC$30,E!$HC85:$HL85)+SUMIF(O!$HC$15:$HL$15,'Ciclo Semaforico'!AC$30,O!$HC85:$HL85))*AC$31))</f>
        <v>0</v>
      </c>
      <c r="AD110" s="245">
        <f>IF(AD$32="",IF(AD$31="",(SUMIF(S!$HC$15:$HL$15,'Ciclo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Semaforico'!AD$30,O!$HC85:$HL85))*AD$31),(SUMIF(S!$HC$15:$HL$15,'Ciclo Semaforico'!AD$32,S!$HC85:$HL85)+SUMIF(N!$HC$15:$HL$15,'Ciclo Semaforico'!AD$32,N!$HC85:$HL85)+SUMIF(E!$HC$15:$HL$15,'Ciclo Semaforico'!AD$32,E!$HC85:$HL85)+SUMIF(O!$HC$15:$HL$15,'Ciclo Semaforico'!AD$32,O!$HC85:$HL85))-IF(AD$31="",(SUMIF(S!$HC$15:$HL$15,'Ciclo Semaforico'!AD$30,S!$HC85:$HL85)+SUMIF(N!$HC$15:$HL$15,'Ciclo Semaforico'!AD$30,N!$HC85:$HL85)+SUMIF(E!$HC$15:$HL$15,'Ciclo Semaforico'!AD$30,E!$HC85:$HL85)+SUMIF(O!$HC$15:$HL$15,'Ciclo Semaforico'!AD$30,O!$HC85:$HL85)),(SUMIF(S!$HC$15:$HL$15,'Ciclo Semaforico'!AD$30,S!$HC85:$HL85)+SUMIF(N!$HC$15:$HL$15,'Ciclo Semaforico'!AD$30,N!$HC85:$HL85)+SUMIF(E!$HC$15:$HL$15,'Ciclo Semaforico'!AD$30,E!$HC85:$HL85)+SUMIF(O!$HC$15:$HL$15,'Ciclo Semaforico'!AD$30,O!$HC85:$HL85))*AD$31))</f>
        <v>0</v>
      </c>
      <c r="AE110" s="245" t="e">
        <f>IF(AE$32="",IF(AE$31="",(SUMIF(S!$HC$15:$HL$15,'Ciclo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Semaforico'!AE$30,O!$HC85:$HL85))*AE$31),(SUMIF(S!$HC$15:$HL$15,'Ciclo Semaforico'!AE$32,S!$HC85:$HL85)+SUMIF(N!$HC$15:$HL$15,'Ciclo Semaforico'!AE$32,N!$HC85:$HL85)+SUMIF(E!$HC$15:$HL$15,'Ciclo Semaforico'!AE$32,E!$HC85:$HL85)+SUMIF(O!$HC$15:$HL$15,'Ciclo Semaforico'!AE$32,O!$HC85:$HL85))-IF(AE$31="",(SUMIF(S!$HC$15:$HL$15,'Ciclo Semaforico'!AE$30,S!$HC85:$HL85)+SUMIF(N!$HC$15:$HL$15,'Ciclo Semaforico'!AE$30,N!$HC85:$HL85)+SUMIF(E!$HC$15:$HL$15,'Ciclo Semaforico'!AE$30,E!$HC85:$HL85)+SUMIF(O!$HC$15:$HL$15,'Ciclo Semaforico'!AE$30,O!$HC85:$HL85)),(SUMIF(S!$HC$15:$HL$15,'Ciclo Semaforico'!AE$30,S!$HC85:$HL85)+SUMIF(N!$HC$15:$HL$15,'Ciclo Semaforico'!AE$30,N!$HC85:$HL85)+SUMIF(E!$HC$15:$HL$15,'Ciclo Semaforico'!AE$30,E!$HC85:$HL85)+SUMIF(O!$HC$15:$HL$15,'Ciclo Semaforico'!AE$30,O!$HC85:$HL85))*AE$31))</f>
        <v>#REF!</v>
      </c>
      <c r="AF110" s="245">
        <f>IF(AF$32="",IF(AF$31="",(SUMIF(S!$HC$15:$HL$15,'Ciclo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Semaforico'!AF$30,O!$HC85:$HL85))*AF$31),(SUMIF(S!$HC$15:$HL$15,'Ciclo Semaforico'!AF$32,S!$HC85:$HL85)+SUMIF(N!$HC$15:$HL$15,'Ciclo Semaforico'!AF$32,N!$HC85:$HL85)+SUMIF(E!$HC$15:$HL$15,'Ciclo Semaforico'!AF$32,E!$HC85:$HL85)+SUMIF(O!$HC$15:$HL$15,'Ciclo Semaforico'!AF$32,O!$HC85:$HL85))-IF(AF$31="",(SUMIF(S!$HC$15:$HL$15,'Ciclo Semaforico'!AF$30,S!$HC85:$HL85)+SUMIF(N!$HC$15:$HL$15,'Ciclo Semaforico'!AF$30,N!$HC85:$HL85)+SUMIF(E!$HC$15:$HL$15,'Ciclo Semaforico'!AF$30,E!$HC85:$HL85)+SUMIF(O!$HC$15:$HL$15,'Ciclo Semaforico'!AF$30,O!$HC85:$HL85)),(SUMIF(S!$HC$15:$HL$15,'Ciclo Semaforico'!AF$30,S!$HC85:$HL85)+SUMIF(N!$HC$15:$HL$15,'Ciclo Semaforico'!AF$30,N!$HC85:$HL85)+SUMIF(E!$HC$15:$HL$15,'Ciclo Semaforico'!AF$30,E!$HC85:$HL85)+SUMIF(O!$HC$15:$HL$15,'Ciclo Semaforico'!AF$30,O!$HC85:$HL85))*AF$31))</f>
        <v>0</v>
      </c>
      <c r="AG110" s="245">
        <f>IF(AG$32="",IF(AG$31="",(SUMIF(S!$HC$15:$HL$15,'Ciclo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Semaforico'!AG$30,O!$HC85:$HL85))*AG$31),(SUMIF(S!$HC$15:$HL$15,'Ciclo Semaforico'!AG$32,S!$HC85:$HL85)+SUMIF(N!$HC$15:$HL$15,'Ciclo Semaforico'!AG$32,N!$HC85:$HL85)+SUMIF(E!$HC$15:$HL$15,'Ciclo Semaforico'!AG$32,E!$HC85:$HL85)+SUMIF(O!$HC$15:$HL$15,'Ciclo Semaforico'!AG$32,O!$HC85:$HL85))-IF(AG$31="",(SUMIF(S!$HC$15:$HL$15,'Ciclo Semaforico'!AG$30,S!$HC85:$HL85)+SUMIF(N!$HC$15:$HL$15,'Ciclo Semaforico'!AG$30,N!$HC85:$HL85)+SUMIF(E!$HC$15:$HL$15,'Ciclo Semaforico'!AG$30,E!$HC85:$HL85)+SUMIF(O!$HC$15:$HL$15,'Ciclo Semaforico'!AG$30,O!$HC85:$HL85)),(SUMIF(S!$HC$15:$HL$15,'Ciclo Semaforico'!AG$30,S!$HC85:$HL85)+SUMIF(N!$HC$15:$HL$15,'Ciclo Semaforico'!AG$30,N!$HC85:$HL85)+SUMIF(E!$HC$15:$HL$15,'Ciclo Semaforico'!AG$30,E!$HC85:$HL85)+SUMIF(O!$HC$15:$HL$15,'Ciclo Semaforico'!AG$30,O!$HC85:$HL85))*AG$31))</f>
        <v>0</v>
      </c>
      <c r="AH110" s="245">
        <f>IF(AH$32="",IF(AH$31="",(SUMIF(S!$HC$15:$HL$15,'Ciclo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Semaforico'!AH$30,O!$HC85:$HL85))*AH$31),(SUMIF(S!$HC$15:$HL$15,'Ciclo Semaforico'!AH$32,S!$HC85:$HL85)+SUMIF(N!$HC$15:$HL$15,'Ciclo Semaforico'!AH$32,N!$HC85:$HL85)+SUMIF(E!$HC$15:$HL$15,'Ciclo Semaforico'!AH$32,E!$HC85:$HL85)+SUMIF(O!$HC$15:$HL$15,'Ciclo Semaforico'!AH$32,O!$HC85:$HL85))-IF(AH$31="",(SUMIF(S!$HC$15:$HL$15,'Ciclo Semaforico'!AH$30,S!$HC85:$HL85)+SUMIF(N!$HC$15:$HL$15,'Ciclo Semaforico'!AH$30,N!$HC85:$HL85)+SUMIF(E!$HC$15:$HL$15,'Ciclo Semaforico'!AH$30,E!$HC85:$HL85)+SUMIF(O!$HC$15:$HL$15,'Ciclo Semaforico'!AH$30,O!$HC85:$HL85)),(SUMIF(S!$HC$15:$HL$15,'Ciclo Semaforico'!AH$30,S!$HC85:$HL85)+SUMIF(N!$HC$15:$HL$15,'Ciclo Semaforico'!AH$30,N!$HC85:$HL85)+SUMIF(E!$HC$15:$HL$15,'Ciclo Semaforico'!AH$30,E!$HC85:$HL85)+SUMIF(O!$HC$15:$HL$15,'Ciclo Semaforico'!AH$30,O!$HC85:$HL85))*AH$31))</f>
        <v>0</v>
      </c>
      <c r="AI110" s="245">
        <f>IF(AI$32="",IF(AI$31="",(SUMIF(S!$HC$15:$HL$15,'Ciclo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Semaforico'!AI$30,O!$HC85:$HL85))*AI$31),(SUMIF(S!$HC$15:$HL$15,'Ciclo Semaforico'!AI$32,S!$HC85:$HL85)+SUMIF(N!$HC$15:$HL$15,'Ciclo Semaforico'!AI$32,N!$HC85:$HL85)+SUMIF(E!$HC$15:$HL$15,'Ciclo Semaforico'!AI$32,E!$HC85:$HL85)+SUMIF(O!$HC$15:$HL$15,'Ciclo Semaforico'!AI$32,O!$HC85:$HL85))-IF(AI$31="",(SUMIF(S!$HC$15:$HL$15,'Ciclo Semaforico'!AI$30,S!$HC85:$HL85)+SUMIF(N!$HC$15:$HL$15,'Ciclo Semaforico'!AI$30,N!$HC85:$HL85)+SUMIF(E!$HC$15:$HL$15,'Ciclo Semaforico'!AI$30,E!$HC85:$HL85)+SUMIF(O!$HC$15:$HL$15,'Ciclo Semaforico'!AI$30,O!$HC85:$HL85)),(SUMIF(S!$HC$15:$HL$15,'Ciclo Semaforico'!AI$30,S!$HC85:$HL85)+SUMIF(N!$HC$15:$HL$15,'Ciclo Semaforico'!AI$30,N!$HC85:$HL85)+SUMIF(E!$HC$15:$HL$15,'Ciclo Semaforico'!AI$30,E!$HC85:$HL85)+SUMIF(O!$HC$15:$HL$15,'Ciclo Semaforico'!AI$30,O!$HC85:$HL85))*AI$31))</f>
        <v>0</v>
      </c>
      <c r="AJ110" s="245">
        <f>IF(AJ$32="",IF(AJ$31="",(SUMIF(S!$HC$15:$HL$15,'Ciclo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Semaforico'!AJ$30,O!$HC85:$HL85))*AJ$31),(SUMIF(S!$HC$15:$HL$15,'Ciclo Semaforico'!AJ$32,S!$HC85:$HL85)+SUMIF(N!$HC$15:$HL$15,'Ciclo Semaforico'!AJ$32,N!$HC85:$HL85)+SUMIF(E!$HC$15:$HL$15,'Ciclo Semaforico'!AJ$32,E!$HC85:$HL85)+SUMIF(O!$HC$15:$HL$15,'Ciclo Semaforico'!AJ$32,O!$HC85:$HL85))-IF(AJ$31="",(SUMIF(S!$HC$15:$HL$15,'Ciclo Semaforico'!AJ$30,S!$HC85:$HL85)+SUMIF(N!$HC$15:$HL$15,'Ciclo Semaforico'!AJ$30,N!$HC85:$HL85)+SUMIF(E!$HC$15:$HL$15,'Ciclo Semaforico'!AJ$30,E!$HC85:$HL85)+SUMIF(O!$HC$15:$HL$15,'Ciclo Semaforico'!AJ$30,O!$HC85:$HL85)),(SUMIF(S!$HC$15:$HL$15,'Ciclo Semaforico'!AJ$30,S!$HC85:$HL85)+SUMIF(N!$HC$15:$HL$15,'Ciclo Semaforico'!AJ$30,N!$HC85:$HL85)+SUMIF(E!$HC$15:$HL$15,'Ciclo Semaforico'!AJ$30,E!$HC85:$HL85)+SUMIF(O!$HC$15:$HL$15,'Ciclo Semaforico'!AJ$30,O!$HC85:$HL85))*AJ$31))</f>
        <v>0</v>
      </c>
      <c r="AK110" s="245">
        <f>IF(AK$32="",IF(AK$31="",(SUMIF(S!$HC$15:$HL$15,'Ciclo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Semaforico'!AK$30,O!$HC85:$HL85))*AK$31),(SUMIF(S!$HC$15:$HL$15,'Ciclo Semaforico'!AK$32,S!$HC85:$HL85)+SUMIF(N!$HC$15:$HL$15,'Ciclo Semaforico'!AK$32,N!$HC85:$HL85)+SUMIF(E!$HC$15:$HL$15,'Ciclo Semaforico'!AK$32,E!$HC85:$HL85)+SUMIF(O!$HC$15:$HL$15,'Ciclo Semaforico'!AK$32,O!$HC85:$HL85))-IF(AK$31="",(SUMIF(S!$HC$15:$HL$15,'Ciclo Semaforico'!AK$30,S!$HC85:$HL85)+SUMIF(N!$HC$15:$HL$15,'Ciclo Semaforico'!AK$30,N!$HC85:$HL85)+SUMIF(E!$HC$15:$HL$15,'Ciclo Semaforico'!AK$30,E!$HC85:$HL85)+SUMIF(O!$HC$15:$HL$15,'Ciclo Semaforico'!AK$30,O!$HC85:$HL85)),(SUMIF(S!$HC$15:$HL$15,'Ciclo Semaforico'!AK$30,S!$HC85:$HL85)+SUMIF(N!$HC$15:$HL$15,'Ciclo Semaforico'!AK$30,N!$HC85:$HL85)+SUMIF(E!$HC$15:$HL$15,'Ciclo Semaforico'!AK$30,E!$HC85:$HL85)+SUMIF(O!$HC$15:$HL$15,'Ciclo Semaforico'!AK$30,O!$HC85:$HL85))*AK$31))</f>
        <v>0</v>
      </c>
      <c r="AL110" s="246">
        <f>IF(AL$32="",IF(AL$31="",(SUMIF(S!$HC$15:$HL$15,'Ciclo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Semaforico'!AL$30,O!$HC85:$HL85))*AL$31),(SUMIF(S!$HC$15:$HL$15,'Ciclo Semaforico'!AL$32,S!$HC85:$HL85)+SUMIF(N!$HC$15:$HL$15,'Ciclo Semaforico'!AL$32,N!$HC85:$HL85)+SUMIF(E!$HC$15:$HL$15,'Ciclo Semaforico'!AL$32,E!$HC85:$HL85)+SUMIF(O!$HC$15:$HL$15,'Ciclo Semaforico'!AL$32,O!$HC85:$HL85))-IF(AL$31="",(SUMIF(S!$HC$15:$HL$15,'Ciclo Semaforico'!AL$30,S!$HC85:$HL85)+SUMIF(N!$HC$15:$HL$15,'Ciclo Semaforico'!AL$30,N!$HC85:$HL85)+SUMIF(E!$HC$15:$HL$15,'Ciclo Semaforico'!AL$30,E!$HC85:$HL85)+SUMIF(O!$HC$15:$HL$15,'Ciclo Semaforico'!AL$30,O!$HC85:$HL85)),(SUMIF(S!$HC$15:$HL$15,'Ciclo Semaforico'!AL$30,S!$HC85:$HL85)+SUMIF(N!$HC$15:$HL$15,'Ciclo Semaforico'!AL$30,N!$HC85:$HL85)+SUMIF(E!$HC$15:$HL$15,'Ciclo Semaforico'!AL$30,E!$HC85:$HL85)+SUMIF(O!$HC$15:$HL$15,'Ciclo Semaforico'!AL$30,O!$HC85:$HL85))*AL$31))</f>
        <v>0</v>
      </c>
      <c r="AM110" s="244">
        <f>IF(AM$32="",IF(AM$31="",(SUMIF(S!$HC$15:$HL$15,'Ciclo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Semaforico'!AM$30,O!$HC85:$HL85))*AM$31),(SUMIF(S!$HC$15:$HL$15,'Ciclo Semaforico'!AM$32,S!$HC85:$HL85)+SUMIF(N!$HC$15:$HL$15,'Ciclo Semaforico'!AM$32,N!$HC85:$HL85)+SUMIF(E!$HC$15:$HL$15,'Ciclo Semaforico'!AM$32,E!$HC85:$HL85)+SUMIF(O!$HC$15:$HL$15,'Ciclo Semaforico'!AM$32,O!$HC85:$HL85))-IF(AM$31="",(SUMIF(S!$HC$15:$HL$15,'Ciclo Semaforico'!AM$30,S!$HC85:$HL85)+SUMIF(N!$HC$15:$HL$15,'Ciclo Semaforico'!AM$30,N!$HC85:$HL85)+SUMIF(E!$HC$15:$HL$15,'Ciclo Semaforico'!AM$30,E!$HC85:$HL85)+SUMIF(O!$HC$15:$HL$15,'Ciclo Semaforico'!AM$30,O!$HC85:$HL85)),(SUMIF(S!$HC$15:$HL$15,'Ciclo Semaforico'!AM$30,S!$HC85:$HL85)+SUMIF(N!$HC$15:$HL$15,'Ciclo Semaforico'!AM$30,N!$HC85:$HL85)+SUMIF(E!$HC$15:$HL$15,'Ciclo Semaforico'!AM$30,E!$HC85:$HL85)+SUMIF(O!$HC$15:$HL$15,'Ciclo Semaforico'!AM$30,O!$HC85:$HL85))*AM$31))</f>
        <v>0</v>
      </c>
      <c r="AN110" s="245">
        <f>IF(AN$32="",IF(AN$31="",(SUMIF(S!$HC$15:$HL$15,'Ciclo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Semaforico'!AN$30,O!$HC85:$HL85))*AN$31),(SUMIF(S!$HC$15:$HL$15,'Ciclo Semaforico'!AN$32,S!$HC85:$HL85)+SUMIF(N!$HC$15:$HL$15,'Ciclo Semaforico'!AN$32,N!$HC85:$HL85)+SUMIF(E!$HC$15:$HL$15,'Ciclo Semaforico'!AN$32,E!$HC85:$HL85)+SUMIF(O!$HC$15:$HL$15,'Ciclo Semaforico'!AN$32,O!$HC85:$HL85))-IF(AN$31="",(SUMIF(S!$HC$15:$HL$15,'Ciclo Semaforico'!AN$30,S!$HC85:$HL85)+SUMIF(N!$HC$15:$HL$15,'Ciclo Semaforico'!AN$30,N!$HC85:$HL85)+SUMIF(E!$HC$15:$HL$15,'Ciclo Semaforico'!AN$30,E!$HC85:$HL85)+SUMIF(O!$HC$15:$HL$15,'Ciclo Semaforico'!AN$30,O!$HC85:$HL85)),(SUMIF(S!$HC$15:$HL$15,'Ciclo Semaforico'!AN$30,S!$HC85:$HL85)+SUMIF(N!$HC$15:$HL$15,'Ciclo Semaforico'!AN$30,N!$HC85:$HL85)+SUMIF(E!$HC$15:$HL$15,'Ciclo Semaforico'!AN$30,E!$HC85:$HL85)+SUMIF(O!$HC$15:$HL$15,'Ciclo Semaforico'!AN$30,O!$HC85:$HL85))*AN$31))</f>
        <v>0</v>
      </c>
      <c r="AO110" s="245">
        <f>IF(AO$32="",IF(AO$31="",(SUMIF(S!$HC$15:$HL$15,'Ciclo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Semaforico'!AO$30,O!$HC85:$HL85))*AO$31),(SUMIF(S!$HC$15:$HL$15,'Ciclo Semaforico'!AO$32,S!$HC85:$HL85)+SUMIF(N!$HC$15:$HL$15,'Ciclo Semaforico'!AO$32,N!$HC85:$HL85)+SUMIF(E!$HC$15:$HL$15,'Ciclo Semaforico'!AO$32,E!$HC85:$HL85)+SUMIF(O!$HC$15:$HL$15,'Ciclo Semaforico'!AO$32,O!$HC85:$HL85))-IF(AO$31="",(SUMIF(S!$HC$15:$HL$15,'Ciclo Semaforico'!AO$30,S!$HC85:$HL85)+SUMIF(N!$HC$15:$HL$15,'Ciclo Semaforico'!AO$30,N!$HC85:$HL85)+SUMIF(E!$HC$15:$HL$15,'Ciclo Semaforico'!AO$30,E!$HC85:$HL85)+SUMIF(O!$HC$15:$HL$15,'Ciclo Semaforico'!AO$30,O!$HC85:$HL85)),(SUMIF(S!$HC$15:$HL$15,'Ciclo Semaforico'!AO$30,S!$HC85:$HL85)+SUMIF(N!$HC$15:$HL$15,'Ciclo Semaforico'!AO$30,N!$HC85:$HL85)+SUMIF(E!$HC$15:$HL$15,'Ciclo Semaforico'!AO$30,E!$HC85:$HL85)+SUMIF(O!$HC$15:$HL$15,'Ciclo Semaforico'!AO$30,O!$HC85:$HL85))*AO$31))</f>
        <v>0</v>
      </c>
      <c r="AP110" s="245">
        <f>IF(AP$32="",IF(AP$31="",(SUMIF(S!$HC$15:$HL$15,'Ciclo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Semaforico'!AP$30,O!$HC85:$HL85))*AP$31),(SUMIF(S!$HC$15:$HL$15,'Ciclo Semaforico'!AP$32,S!$HC85:$HL85)+SUMIF(N!$HC$15:$HL$15,'Ciclo Semaforico'!AP$32,N!$HC85:$HL85)+SUMIF(E!$HC$15:$HL$15,'Ciclo Semaforico'!AP$32,E!$HC85:$HL85)+SUMIF(O!$HC$15:$HL$15,'Ciclo Semaforico'!AP$32,O!$HC85:$HL85))-IF(AP$31="",(SUMIF(S!$HC$15:$HL$15,'Ciclo Semaforico'!AP$30,S!$HC85:$HL85)+SUMIF(N!$HC$15:$HL$15,'Ciclo Semaforico'!AP$30,N!$HC85:$HL85)+SUMIF(E!$HC$15:$HL$15,'Ciclo Semaforico'!AP$30,E!$HC85:$HL85)+SUMIF(O!$HC$15:$HL$15,'Ciclo Semaforico'!AP$30,O!$HC85:$HL85)),(SUMIF(S!$HC$15:$HL$15,'Ciclo Semaforico'!AP$30,S!$HC85:$HL85)+SUMIF(N!$HC$15:$HL$15,'Ciclo Semaforico'!AP$30,N!$HC85:$HL85)+SUMIF(E!$HC$15:$HL$15,'Ciclo Semaforico'!AP$30,E!$HC85:$HL85)+SUMIF(O!$HC$15:$HL$15,'Ciclo Semaforico'!AP$30,O!$HC85:$HL85))*AP$31))</f>
        <v>0</v>
      </c>
      <c r="AQ110" s="245">
        <f>IF(AQ$32="",IF(AQ$31="",(SUMIF(S!$HC$15:$HL$15,'Ciclo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Semaforico'!AQ$30,O!$HC85:$HL85))*AQ$31),(SUMIF(S!$HC$15:$HL$15,'Ciclo Semaforico'!AQ$32,S!$HC85:$HL85)+SUMIF(N!$HC$15:$HL$15,'Ciclo Semaforico'!AQ$32,N!$HC85:$HL85)+SUMIF(E!$HC$15:$HL$15,'Ciclo Semaforico'!AQ$32,E!$HC85:$HL85)+SUMIF(O!$HC$15:$HL$15,'Ciclo Semaforico'!AQ$32,O!$HC85:$HL85))-IF(AQ$31="",(SUMIF(S!$HC$15:$HL$15,'Ciclo Semaforico'!AQ$30,S!$HC85:$HL85)+SUMIF(N!$HC$15:$HL$15,'Ciclo Semaforico'!AQ$30,N!$HC85:$HL85)+SUMIF(E!$HC$15:$HL$15,'Ciclo Semaforico'!AQ$30,E!$HC85:$HL85)+SUMIF(O!$HC$15:$HL$15,'Ciclo Semaforico'!AQ$30,O!$HC85:$HL85)),(SUMIF(S!$HC$15:$HL$15,'Ciclo Semaforico'!AQ$30,S!$HC85:$HL85)+SUMIF(N!$HC$15:$HL$15,'Ciclo Semaforico'!AQ$30,N!$HC85:$HL85)+SUMIF(E!$HC$15:$HL$15,'Ciclo Semaforico'!AQ$30,E!$HC85:$HL85)+SUMIF(O!$HC$15:$HL$15,'Ciclo Semaforico'!AQ$30,O!$HC85:$HL85))*AQ$31))</f>
        <v>0</v>
      </c>
      <c r="AR110" s="245">
        <f>IF(AR$32="",IF(AR$31="",(SUMIF(S!$HC$15:$HL$15,'Ciclo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Semaforico'!AR$30,O!$HC85:$HL85))*AR$31),(SUMIF(S!$HC$15:$HL$15,'Ciclo Semaforico'!AR$32,S!$HC85:$HL85)+SUMIF(N!$HC$15:$HL$15,'Ciclo Semaforico'!AR$32,N!$HC85:$HL85)+SUMIF(E!$HC$15:$HL$15,'Ciclo Semaforico'!AR$32,E!$HC85:$HL85)+SUMIF(O!$HC$15:$HL$15,'Ciclo Semaforico'!AR$32,O!$HC85:$HL85))-IF(AR$31="",(SUMIF(S!$HC$15:$HL$15,'Ciclo Semaforico'!AR$30,S!$HC85:$HL85)+SUMIF(N!$HC$15:$HL$15,'Ciclo Semaforico'!AR$30,N!$HC85:$HL85)+SUMIF(E!$HC$15:$HL$15,'Ciclo Semaforico'!AR$30,E!$HC85:$HL85)+SUMIF(O!$HC$15:$HL$15,'Ciclo Semaforico'!AR$30,O!$HC85:$HL85)),(SUMIF(S!$HC$15:$HL$15,'Ciclo Semaforico'!AR$30,S!$HC85:$HL85)+SUMIF(N!$HC$15:$HL$15,'Ciclo Semaforico'!AR$30,N!$HC85:$HL85)+SUMIF(E!$HC$15:$HL$15,'Ciclo Semaforico'!AR$30,E!$HC85:$HL85)+SUMIF(O!$HC$15:$HL$15,'Ciclo Semaforico'!AR$30,O!$HC85:$HL85))*AR$31))</f>
        <v>0</v>
      </c>
      <c r="AS110" s="245">
        <f>IF(AS$32="",IF(AS$31="",(SUMIF(S!$HC$15:$HL$15,'Ciclo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Semaforico'!AS$30,O!$HC85:$HL85))*AS$31),(SUMIF(S!$HC$15:$HL$15,'Ciclo Semaforico'!AS$32,S!$HC85:$HL85)+SUMIF(N!$HC$15:$HL$15,'Ciclo Semaforico'!AS$32,N!$HC85:$HL85)+SUMIF(E!$HC$15:$HL$15,'Ciclo Semaforico'!AS$32,E!$HC85:$HL85)+SUMIF(O!$HC$15:$HL$15,'Ciclo Semaforico'!AS$32,O!$HC85:$HL85))-IF(AS$31="",(SUMIF(S!$HC$15:$HL$15,'Ciclo Semaforico'!AS$30,S!$HC85:$HL85)+SUMIF(N!$HC$15:$HL$15,'Ciclo Semaforico'!AS$30,N!$HC85:$HL85)+SUMIF(E!$HC$15:$HL$15,'Ciclo Semaforico'!AS$30,E!$HC85:$HL85)+SUMIF(O!$HC$15:$HL$15,'Ciclo Semaforico'!AS$30,O!$HC85:$HL85)),(SUMIF(S!$HC$15:$HL$15,'Ciclo Semaforico'!AS$30,S!$HC85:$HL85)+SUMIF(N!$HC$15:$HL$15,'Ciclo Semaforico'!AS$30,N!$HC85:$HL85)+SUMIF(E!$HC$15:$HL$15,'Ciclo Semaforico'!AS$30,E!$HC85:$HL85)+SUMIF(O!$HC$15:$HL$15,'Ciclo Semaforico'!AS$30,O!$HC85:$HL85))*AS$31))</f>
        <v>0</v>
      </c>
      <c r="AT110" s="245">
        <f>IF(AT$32="",IF(AT$31="",(SUMIF(S!$HC$15:$HL$15,'Ciclo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Semaforico'!AT$30,O!$HC85:$HL85))*AT$31),(SUMIF(S!$HC$15:$HL$15,'Ciclo Semaforico'!AT$32,S!$HC85:$HL85)+SUMIF(N!$HC$15:$HL$15,'Ciclo Semaforico'!AT$32,N!$HC85:$HL85)+SUMIF(E!$HC$15:$HL$15,'Ciclo Semaforico'!AT$32,E!$HC85:$HL85)+SUMIF(O!$HC$15:$HL$15,'Ciclo Semaforico'!AT$32,O!$HC85:$HL85))-IF(AT$31="",(SUMIF(S!$HC$15:$HL$15,'Ciclo Semaforico'!AT$30,S!$HC85:$HL85)+SUMIF(N!$HC$15:$HL$15,'Ciclo Semaforico'!AT$30,N!$HC85:$HL85)+SUMIF(E!$HC$15:$HL$15,'Ciclo Semaforico'!AT$30,E!$HC85:$HL85)+SUMIF(O!$HC$15:$HL$15,'Ciclo Semaforico'!AT$30,O!$HC85:$HL85)),(SUMIF(S!$HC$15:$HL$15,'Ciclo Semaforico'!AT$30,S!$HC85:$HL85)+SUMIF(N!$HC$15:$HL$15,'Ciclo Semaforico'!AT$30,N!$HC85:$HL85)+SUMIF(E!$HC$15:$HL$15,'Ciclo Semaforico'!AT$30,E!$HC85:$HL85)+SUMIF(O!$HC$15:$HL$15,'Ciclo Semaforico'!AT$30,O!$HC85:$HL85))*AT$31))</f>
        <v>0</v>
      </c>
      <c r="AU110" s="245">
        <f>IF(AU$32="",IF(AU$31="",(SUMIF(S!$HC$15:$HL$15,'Ciclo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Semaforico'!AU$30,O!$HC85:$HL85))*AU$31),(SUMIF(S!$HC$15:$HL$15,'Ciclo Semaforico'!AU$32,S!$HC85:$HL85)+SUMIF(N!$HC$15:$HL$15,'Ciclo Semaforico'!AU$32,N!$HC85:$HL85)+SUMIF(E!$HC$15:$HL$15,'Ciclo Semaforico'!AU$32,E!$HC85:$HL85)+SUMIF(O!$HC$15:$HL$15,'Ciclo Semaforico'!AU$32,O!$HC85:$HL85))-IF(AU$31="",(SUMIF(S!$HC$15:$HL$15,'Ciclo Semaforico'!AU$30,S!$HC85:$HL85)+SUMIF(N!$HC$15:$HL$15,'Ciclo Semaforico'!AU$30,N!$HC85:$HL85)+SUMIF(E!$HC$15:$HL$15,'Ciclo Semaforico'!AU$30,E!$HC85:$HL85)+SUMIF(O!$HC$15:$HL$15,'Ciclo Semaforico'!AU$30,O!$HC85:$HL85)),(SUMIF(S!$HC$15:$HL$15,'Ciclo Semaforico'!AU$30,S!$HC85:$HL85)+SUMIF(N!$HC$15:$HL$15,'Ciclo Semaforico'!AU$30,N!$HC85:$HL85)+SUMIF(E!$HC$15:$HL$15,'Ciclo Semaforico'!AU$30,E!$HC85:$HL85)+SUMIF(O!$HC$15:$HL$15,'Ciclo Semaforico'!AU$30,O!$HC85:$HL85))*AU$31))</f>
        <v>0</v>
      </c>
      <c r="AV110" s="245">
        <f>IF(AV$32="",IF(AV$31="",(SUMIF(S!$HC$15:$HL$15,'Ciclo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Semaforico'!AV$30,O!$HC85:$HL85))*AV$31),(SUMIF(S!$HC$15:$HL$15,'Ciclo Semaforico'!AV$32,S!$HC85:$HL85)+SUMIF(N!$HC$15:$HL$15,'Ciclo Semaforico'!AV$32,N!$HC85:$HL85)+SUMIF(E!$HC$15:$HL$15,'Ciclo Semaforico'!AV$32,E!$HC85:$HL85)+SUMIF(O!$HC$15:$HL$15,'Ciclo Semaforico'!AV$32,O!$HC85:$HL85))-IF(AV$31="",(SUMIF(S!$HC$15:$HL$15,'Ciclo Semaforico'!AV$30,S!$HC85:$HL85)+SUMIF(N!$HC$15:$HL$15,'Ciclo Semaforico'!AV$30,N!$HC85:$HL85)+SUMIF(E!$HC$15:$HL$15,'Ciclo Semaforico'!AV$30,E!$HC85:$HL85)+SUMIF(O!$HC$15:$HL$15,'Ciclo Semaforico'!AV$30,O!$HC85:$HL85)),(SUMIF(S!$HC$15:$HL$15,'Ciclo Semaforico'!AV$30,S!$HC85:$HL85)+SUMIF(N!$HC$15:$HL$15,'Ciclo Semaforico'!AV$30,N!$HC85:$HL85)+SUMIF(E!$HC$15:$HL$15,'Ciclo Semaforico'!AV$30,E!$HC85:$HL85)+SUMIF(O!$HC$15:$HL$15,'Ciclo Semaforico'!AV$30,O!$HC85:$HL85))*AV$31))</f>
        <v>0</v>
      </c>
      <c r="AW110" s="245">
        <f>IF(AW$32="",IF(AW$31="",(SUMIF(S!$HC$15:$HL$15,'Ciclo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Semaforico'!AW$30,O!$HC85:$HL85))*AW$31),(SUMIF(S!$HC$15:$HL$15,'Ciclo Semaforico'!AW$32,S!$HC85:$HL85)+SUMIF(N!$HC$15:$HL$15,'Ciclo Semaforico'!AW$32,N!$HC85:$HL85)+SUMIF(E!$HC$15:$HL$15,'Ciclo Semaforico'!AW$32,E!$HC85:$HL85)+SUMIF(O!$HC$15:$HL$15,'Ciclo Semaforico'!AW$32,O!$HC85:$HL85))-IF(AW$31="",(SUMIF(S!$HC$15:$HL$15,'Ciclo Semaforico'!AW$30,S!$HC85:$HL85)+SUMIF(N!$HC$15:$HL$15,'Ciclo Semaforico'!AW$30,N!$HC85:$HL85)+SUMIF(E!$HC$15:$HL$15,'Ciclo Semaforico'!AW$30,E!$HC85:$HL85)+SUMIF(O!$HC$15:$HL$15,'Ciclo Semaforico'!AW$30,O!$HC85:$HL85)),(SUMIF(S!$HC$15:$HL$15,'Ciclo Semaforico'!AW$30,S!$HC85:$HL85)+SUMIF(N!$HC$15:$HL$15,'Ciclo Semaforico'!AW$30,N!$HC85:$HL85)+SUMIF(E!$HC$15:$HL$15,'Ciclo Semaforico'!AW$30,E!$HC85:$HL85)+SUMIF(O!$HC$15:$HL$15,'Ciclo Semaforico'!AW$30,O!$HC85:$HL85))*AW$31))</f>
        <v>0</v>
      </c>
      <c r="AX110" s="246">
        <f>IF(AX$32="",IF(AX$31="",(SUMIF(S!$HC$15:$HL$15,'Ciclo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Semaforico'!AX$30,O!$HC85:$HL85))*AX$31),(SUMIF(S!$HC$15:$HL$15,'Ciclo Semaforico'!AX$32,S!$HC85:$HL85)+SUMIF(N!$HC$15:$HL$15,'Ciclo Semaforico'!AX$32,N!$HC85:$HL85)+SUMIF(E!$HC$15:$HL$15,'Ciclo Semaforico'!AX$32,E!$HC85:$HL85)+SUMIF(O!$HC$15:$HL$15,'Ciclo Semaforico'!AX$32,O!$HC85:$HL85))-IF(AX$31="",(SUMIF(S!$HC$15:$HL$15,'Ciclo Semaforico'!AX$30,S!$HC85:$HL85)+SUMIF(N!$HC$15:$HL$15,'Ciclo Semaforico'!AX$30,N!$HC85:$HL85)+SUMIF(E!$HC$15:$HL$15,'Ciclo Semaforico'!AX$30,E!$HC85:$HL85)+SUMIF(O!$HC$15:$HL$15,'Ciclo Semaforico'!AX$30,O!$HC85:$HL85)),(SUMIF(S!$HC$15:$HL$15,'Ciclo Semaforico'!AX$30,S!$HC85:$HL85)+SUMIF(N!$HC$15:$HL$15,'Ciclo Semaforico'!AX$30,N!$HC85:$HL85)+SUMIF(E!$HC$15:$HL$15,'Ciclo Semaforico'!AX$30,E!$HC85:$HL85)+SUMIF(O!$HC$15:$HL$15,'Ciclo Semaforico'!AX$30,O!$HC85:$HL85))*AX$31))</f>
        <v>0</v>
      </c>
      <c r="AY110" s="244" t="e">
        <f>IF(AY$32="",IF(AY$31="",(SUMIF(S!$HC$15:$HL$15,'Ciclo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Semaforico'!AY$30,O!$HC85:$HL85))*AY$31),(SUMIF(S!$HC$15:$HL$15,'Ciclo Semaforico'!AY$32,S!$HC85:$HL85)+SUMIF(N!$HC$15:$HL$15,'Ciclo Semaforico'!AY$32,N!$HC85:$HL85)+SUMIF(E!$HC$15:$HL$15,'Ciclo Semaforico'!AY$32,E!$HC85:$HL85)+SUMIF(O!$HC$15:$HL$15,'Ciclo Semaforico'!AY$32,O!$HC85:$HL85))-IF(AY$31="",(SUMIF(S!$HC$15:$HL$15,'Ciclo Semaforico'!AY$30,S!$HC85:$HL85)+SUMIF(N!$HC$15:$HL$15,'Ciclo Semaforico'!AY$30,N!$HC85:$HL85)+SUMIF(E!$HC$15:$HL$15,'Ciclo Semaforico'!AY$30,E!$HC85:$HL85)+SUMIF(O!$HC$15:$HL$15,'Ciclo Semaforico'!AY$30,O!$HC85:$HL85)),(SUMIF(S!$HC$15:$HL$15,'Ciclo Semaforico'!AY$30,S!$HC85:$HL85)+SUMIF(N!$HC$15:$HL$15,'Ciclo Semaforico'!AY$30,N!$HC85:$HL85)+SUMIF(E!$HC$15:$HL$15,'Ciclo Semaforico'!AY$30,E!$HC85:$HL85)+SUMIF(O!$HC$15:$HL$15,'Ciclo Semaforico'!AY$30,O!$HC85:$HL85))*AY$31))</f>
        <v>#REF!</v>
      </c>
      <c r="AZ110" s="245" t="e">
        <f>IF(AZ$32="",IF(AZ$31="",(SUMIF(S!$HC$15:$HL$15,'Ciclo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Semaforico'!AZ$30,O!$HC85:$HL85))*AZ$31),(SUMIF(S!$HC$15:$HL$15,'Ciclo Semaforico'!AZ$32,S!$HC85:$HL85)+SUMIF(N!$HC$15:$HL$15,'Ciclo Semaforico'!AZ$32,N!$HC85:$HL85)+SUMIF(E!$HC$15:$HL$15,'Ciclo Semaforico'!AZ$32,E!$HC85:$HL85)+SUMIF(O!$HC$15:$HL$15,'Ciclo Semaforico'!AZ$32,O!$HC85:$HL85))-IF(AZ$31="",(SUMIF(S!$HC$15:$HL$15,'Ciclo Semaforico'!AZ$30,S!$HC85:$HL85)+SUMIF(N!$HC$15:$HL$15,'Ciclo Semaforico'!AZ$30,N!$HC85:$HL85)+SUMIF(E!$HC$15:$HL$15,'Ciclo Semaforico'!AZ$30,E!$HC85:$HL85)+SUMIF(O!$HC$15:$HL$15,'Ciclo Semaforico'!AZ$30,O!$HC85:$HL85)),(SUMIF(S!$HC$15:$HL$15,'Ciclo Semaforico'!AZ$30,S!$HC85:$HL85)+SUMIF(N!$HC$15:$HL$15,'Ciclo Semaforico'!AZ$30,N!$HC85:$HL85)+SUMIF(E!$HC$15:$HL$15,'Ciclo Semaforico'!AZ$30,E!$HC85:$HL85)+SUMIF(O!$HC$15:$HL$15,'Ciclo Semaforico'!AZ$30,O!$HC85:$HL85))*AZ$31))</f>
        <v>#REF!</v>
      </c>
      <c r="BA110" s="245" t="e">
        <f>IF(BA$32="",IF(BA$31="",(SUMIF(S!$HC$15:$HL$15,'Ciclo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Semaforico'!BA$30,O!$HC85:$HL85))*BA$31),(SUMIF(S!$HC$15:$HL$15,'Ciclo Semaforico'!BA$32,S!$HC85:$HL85)+SUMIF(N!$HC$15:$HL$15,'Ciclo Semaforico'!BA$32,N!$HC85:$HL85)+SUMIF(E!$HC$15:$HL$15,'Ciclo Semaforico'!BA$32,E!$HC85:$HL85)+SUMIF(O!$HC$15:$HL$15,'Ciclo Semaforico'!BA$32,O!$HC85:$HL85))-IF(BA$31="",(SUMIF(S!$HC$15:$HL$15,'Ciclo Semaforico'!BA$30,S!$HC85:$HL85)+SUMIF(N!$HC$15:$HL$15,'Ciclo Semaforico'!BA$30,N!$HC85:$HL85)+SUMIF(E!$HC$15:$HL$15,'Ciclo Semaforico'!BA$30,E!$HC85:$HL85)+SUMIF(O!$HC$15:$HL$15,'Ciclo Semaforico'!BA$30,O!$HC85:$HL85)),(SUMIF(S!$HC$15:$HL$15,'Ciclo Semaforico'!BA$30,S!$HC85:$HL85)+SUMIF(N!$HC$15:$HL$15,'Ciclo Semaforico'!BA$30,N!$HC85:$HL85)+SUMIF(E!$HC$15:$HL$15,'Ciclo Semaforico'!BA$30,E!$HC85:$HL85)+SUMIF(O!$HC$15:$HL$15,'Ciclo Semaforico'!BA$30,O!$HC85:$HL85))*BA$31))</f>
        <v>#REF!</v>
      </c>
      <c r="BB110" s="245" t="e">
        <f>IF(BB$32="",IF(BB$31="",(SUMIF(S!$HC$15:$HL$15,'Ciclo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Semaforico'!BB$30,O!$HC85:$HL85))*BB$31),(SUMIF(S!$HC$15:$HL$15,'Ciclo Semaforico'!BB$32,S!$HC85:$HL85)+SUMIF(N!$HC$15:$HL$15,'Ciclo Semaforico'!BB$32,N!$HC85:$HL85)+SUMIF(E!$HC$15:$HL$15,'Ciclo Semaforico'!BB$32,E!$HC85:$HL85)+SUMIF(O!$HC$15:$HL$15,'Ciclo Semaforico'!BB$32,O!$HC85:$HL85))-IF(BB$31="",(SUMIF(S!$HC$15:$HL$15,'Ciclo Semaforico'!BB$30,S!$HC85:$HL85)+SUMIF(N!$HC$15:$HL$15,'Ciclo Semaforico'!BB$30,N!$HC85:$HL85)+SUMIF(E!$HC$15:$HL$15,'Ciclo Semaforico'!BB$30,E!$HC85:$HL85)+SUMIF(O!$HC$15:$HL$15,'Ciclo Semaforico'!BB$30,O!$HC85:$HL85)),(SUMIF(S!$HC$15:$HL$15,'Ciclo Semaforico'!BB$30,S!$HC85:$HL85)+SUMIF(N!$HC$15:$HL$15,'Ciclo Semaforico'!BB$30,N!$HC85:$HL85)+SUMIF(E!$HC$15:$HL$15,'Ciclo Semaforico'!BB$30,E!$HC85:$HL85)+SUMIF(O!$HC$15:$HL$15,'Ciclo Semaforico'!BB$30,O!$HC85:$HL85))*BB$31))</f>
        <v>#REF!</v>
      </c>
      <c r="BC110" s="245" t="e">
        <f>IF(BC$32="",IF(BC$31="",(SUMIF(S!$HC$15:$HL$15,'Ciclo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Semaforico'!BC$30,O!$HC85:$HL85))*BC$31),(SUMIF(S!$HC$15:$HL$15,'Ciclo Semaforico'!BC$32,S!$HC85:$HL85)+SUMIF(N!$HC$15:$HL$15,'Ciclo Semaforico'!BC$32,N!$HC85:$HL85)+SUMIF(E!$HC$15:$HL$15,'Ciclo Semaforico'!BC$32,E!$HC85:$HL85)+SUMIF(O!$HC$15:$HL$15,'Ciclo Semaforico'!BC$32,O!$HC85:$HL85))-IF(BC$31="",(SUMIF(S!$HC$15:$HL$15,'Ciclo Semaforico'!BC$30,S!$HC85:$HL85)+SUMIF(N!$HC$15:$HL$15,'Ciclo Semaforico'!BC$30,N!$HC85:$HL85)+SUMIF(E!$HC$15:$HL$15,'Ciclo Semaforico'!BC$30,E!$HC85:$HL85)+SUMIF(O!$HC$15:$HL$15,'Ciclo Semaforico'!BC$30,O!$HC85:$HL85)),(SUMIF(S!$HC$15:$HL$15,'Ciclo Semaforico'!BC$30,S!$HC85:$HL85)+SUMIF(N!$HC$15:$HL$15,'Ciclo Semaforico'!BC$30,N!$HC85:$HL85)+SUMIF(E!$HC$15:$HL$15,'Ciclo Semaforico'!BC$30,E!$HC85:$HL85)+SUMIF(O!$HC$15:$HL$15,'Ciclo Semaforico'!BC$30,O!$HC85:$HL85))*BC$31))</f>
        <v>#REF!</v>
      </c>
      <c r="BD110" s="245" t="e">
        <f>IF(BD$32="",IF(BD$31="",(SUMIF(S!$HC$15:$HL$15,'Ciclo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Semaforico'!BD$30,O!$HC85:$HL85))*BD$31),(SUMIF(S!$HC$15:$HL$15,'Ciclo Semaforico'!BD$32,S!$HC85:$HL85)+SUMIF(N!$HC$15:$HL$15,'Ciclo Semaforico'!BD$32,N!$HC85:$HL85)+SUMIF(E!$HC$15:$HL$15,'Ciclo Semaforico'!BD$32,E!$HC85:$HL85)+SUMIF(O!$HC$15:$HL$15,'Ciclo Semaforico'!BD$32,O!$HC85:$HL85))-IF(BD$31="",(SUMIF(S!$HC$15:$HL$15,'Ciclo Semaforico'!BD$30,S!$HC85:$HL85)+SUMIF(N!$HC$15:$HL$15,'Ciclo Semaforico'!BD$30,N!$HC85:$HL85)+SUMIF(E!$HC$15:$HL$15,'Ciclo Semaforico'!BD$30,E!$HC85:$HL85)+SUMIF(O!$HC$15:$HL$15,'Ciclo Semaforico'!BD$30,O!$HC85:$HL85)),(SUMIF(S!$HC$15:$HL$15,'Ciclo Semaforico'!BD$30,S!$HC85:$HL85)+SUMIF(N!$HC$15:$HL$15,'Ciclo Semaforico'!BD$30,N!$HC85:$HL85)+SUMIF(E!$HC$15:$HL$15,'Ciclo Semaforico'!BD$30,E!$HC85:$HL85)+SUMIF(O!$HC$15:$HL$15,'Ciclo Semaforico'!BD$30,O!$HC85:$HL85))*BD$31))</f>
        <v>#REF!</v>
      </c>
      <c r="BE110" s="245">
        <f>IF(BE$32="",IF(BE$31="",(SUMIF(S!$HC$15:$HL$15,'Ciclo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Semaforico'!BE$30,O!$HC85:$HL85))*BE$31),(SUMIF(S!$HC$15:$HL$15,'Ciclo Semaforico'!BE$32,S!$HC85:$HL85)+SUMIF(N!$HC$15:$HL$15,'Ciclo Semaforico'!BE$32,N!$HC85:$HL85)+SUMIF(E!$HC$15:$HL$15,'Ciclo Semaforico'!BE$32,E!$HC85:$HL85)+SUMIF(O!$HC$15:$HL$15,'Ciclo Semaforico'!BE$32,O!$HC85:$HL85))-IF(BE$31="",(SUMIF(S!$HC$15:$HL$15,'Ciclo Semaforico'!BE$30,S!$HC85:$HL85)+SUMIF(N!$HC$15:$HL$15,'Ciclo Semaforico'!BE$30,N!$HC85:$HL85)+SUMIF(E!$HC$15:$HL$15,'Ciclo Semaforico'!BE$30,E!$HC85:$HL85)+SUMIF(O!$HC$15:$HL$15,'Ciclo Semaforico'!BE$30,O!$HC85:$HL85)),(SUMIF(S!$HC$15:$HL$15,'Ciclo Semaforico'!BE$30,S!$HC85:$HL85)+SUMIF(N!$HC$15:$HL$15,'Ciclo Semaforico'!BE$30,N!$HC85:$HL85)+SUMIF(E!$HC$15:$HL$15,'Ciclo Semaforico'!BE$30,E!$HC85:$HL85)+SUMIF(O!$HC$15:$HL$15,'Ciclo Semaforico'!BE$30,O!$HC85:$HL85))*BE$31))</f>
        <v>0</v>
      </c>
      <c r="BF110" s="245">
        <f>IF(BF$32="",IF(BF$31="",(SUMIF(S!$HC$15:$HL$15,'Ciclo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Semaforico'!BF$30,O!$HC85:$HL85))*BF$31),(SUMIF(S!$HC$15:$HL$15,'Ciclo Semaforico'!BF$32,S!$HC85:$HL85)+SUMIF(N!$HC$15:$HL$15,'Ciclo Semaforico'!BF$32,N!$HC85:$HL85)+SUMIF(E!$HC$15:$HL$15,'Ciclo Semaforico'!BF$32,E!$HC85:$HL85)+SUMIF(O!$HC$15:$HL$15,'Ciclo Semaforico'!BF$32,O!$HC85:$HL85))-IF(BF$31="",(SUMIF(S!$HC$15:$HL$15,'Ciclo Semaforico'!BF$30,S!$HC85:$HL85)+SUMIF(N!$HC$15:$HL$15,'Ciclo Semaforico'!BF$30,N!$HC85:$HL85)+SUMIF(E!$HC$15:$HL$15,'Ciclo Semaforico'!BF$30,E!$HC85:$HL85)+SUMIF(O!$HC$15:$HL$15,'Ciclo Semaforico'!BF$30,O!$HC85:$HL85)),(SUMIF(S!$HC$15:$HL$15,'Ciclo Semaforico'!BF$30,S!$HC85:$HL85)+SUMIF(N!$HC$15:$HL$15,'Ciclo Semaforico'!BF$30,N!$HC85:$HL85)+SUMIF(E!$HC$15:$HL$15,'Ciclo Semaforico'!BF$30,E!$HC85:$HL85)+SUMIF(O!$HC$15:$HL$15,'Ciclo Semaforico'!BF$30,O!$HC85:$HL85))*BF$31))</f>
        <v>0</v>
      </c>
      <c r="BG110" s="245">
        <f>IF(BG$32="",IF(BG$31="",(SUMIF(S!$HC$15:$HL$15,'Ciclo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Semaforico'!BG$30,O!$HC85:$HL85))*BG$31),(SUMIF(S!$HC$15:$HL$15,'Ciclo Semaforico'!BG$32,S!$HC85:$HL85)+SUMIF(N!$HC$15:$HL$15,'Ciclo Semaforico'!BG$32,N!$HC85:$HL85)+SUMIF(E!$HC$15:$HL$15,'Ciclo Semaforico'!BG$32,E!$HC85:$HL85)+SUMIF(O!$HC$15:$HL$15,'Ciclo Semaforico'!BG$32,O!$HC85:$HL85))-IF(BG$31="",(SUMIF(S!$HC$15:$HL$15,'Ciclo Semaforico'!BG$30,S!$HC85:$HL85)+SUMIF(N!$HC$15:$HL$15,'Ciclo Semaforico'!BG$30,N!$HC85:$HL85)+SUMIF(E!$HC$15:$HL$15,'Ciclo Semaforico'!BG$30,E!$HC85:$HL85)+SUMIF(O!$HC$15:$HL$15,'Ciclo Semaforico'!BG$30,O!$HC85:$HL85)),(SUMIF(S!$HC$15:$HL$15,'Ciclo Semaforico'!BG$30,S!$HC85:$HL85)+SUMIF(N!$HC$15:$HL$15,'Ciclo Semaforico'!BG$30,N!$HC85:$HL85)+SUMIF(E!$HC$15:$HL$15,'Ciclo Semaforico'!BG$30,E!$HC85:$HL85)+SUMIF(O!$HC$15:$HL$15,'Ciclo Semaforico'!BG$30,O!$HC85:$HL85))*BG$31))</f>
        <v>0</v>
      </c>
      <c r="BH110" s="245">
        <f>IF(BH$32="",IF(BH$31="",(SUMIF(S!$HC$15:$HL$15,'Ciclo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Semaforico'!BH$30,O!$HC85:$HL85))*BH$31),(SUMIF(S!$HC$15:$HL$15,'Ciclo Semaforico'!BH$32,S!$HC85:$HL85)+SUMIF(N!$HC$15:$HL$15,'Ciclo Semaforico'!BH$32,N!$HC85:$HL85)+SUMIF(E!$HC$15:$HL$15,'Ciclo Semaforico'!BH$32,E!$HC85:$HL85)+SUMIF(O!$HC$15:$HL$15,'Ciclo Semaforico'!BH$32,O!$HC85:$HL85))-IF(BH$31="",(SUMIF(S!$HC$15:$HL$15,'Ciclo Semaforico'!BH$30,S!$HC85:$HL85)+SUMIF(N!$HC$15:$HL$15,'Ciclo Semaforico'!BH$30,N!$HC85:$HL85)+SUMIF(E!$HC$15:$HL$15,'Ciclo Semaforico'!BH$30,E!$HC85:$HL85)+SUMIF(O!$HC$15:$HL$15,'Ciclo Semaforico'!BH$30,O!$HC85:$HL85)),(SUMIF(S!$HC$15:$HL$15,'Ciclo Semaforico'!BH$30,S!$HC85:$HL85)+SUMIF(N!$HC$15:$HL$15,'Ciclo Semaforico'!BH$30,N!$HC85:$HL85)+SUMIF(E!$HC$15:$HL$15,'Ciclo Semaforico'!BH$30,E!$HC85:$HL85)+SUMIF(O!$HC$15:$HL$15,'Ciclo Semaforico'!BH$30,O!$HC85:$HL85))*BH$31))</f>
        <v>0</v>
      </c>
      <c r="BI110" s="245">
        <f>IF(BI$32="",IF(BI$31="",(SUMIF(S!$HC$15:$HL$15,'Ciclo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Semaforico'!BI$30,O!$HC85:$HL85))*BI$31),(SUMIF(S!$HC$15:$HL$15,'Ciclo Semaforico'!BI$32,S!$HC85:$HL85)+SUMIF(N!$HC$15:$HL$15,'Ciclo Semaforico'!BI$32,N!$HC85:$HL85)+SUMIF(E!$HC$15:$HL$15,'Ciclo Semaforico'!BI$32,E!$HC85:$HL85)+SUMIF(O!$HC$15:$HL$15,'Ciclo Semaforico'!BI$32,O!$HC85:$HL85))-IF(BI$31="",(SUMIF(S!$HC$15:$HL$15,'Ciclo Semaforico'!BI$30,S!$HC85:$HL85)+SUMIF(N!$HC$15:$HL$15,'Ciclo Semaforico'!BI$30,N!$HC85:$HL85)+SUMIF(E!$HC$15:$HL$15,'Ciclo Semaforico'!BI$30,E!$HC85:$HL85)+SUMIF(O!$HC$15:$HL$15,'Ciclo Semaforico'!BI$30,O!$HC85:$HL85)),(SUMIF(S!$HC$15:$HL$15,'Ciclo Semaforico'!BI$30,S!$HC85:$HL85)+SUMIF(N!$HC$15:$HL$15,'Ciclo Semaforico'!BI$30,N!$HC85:$HL85)+SUMIF(E!$HC$15:$HL$15,'Ciclo Semaforico'!BI$30,E!$HC85:$HL85)+SUMIF(O!$HC$15:$HL$15,'Ciclo Semaforico'!BI$30,O!$HC85:$HL85))*BI$31))</f>
        <v>0</v>
      </c>
      <c r="BJ110" s="246">
        <f>IF(BJ$32="",IF(BJ$31="",(SUMIF(S!$HC$15:$HL$15,'Ciclo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Semaforico'!BJ$30,O!$HC85:$HL85))*BJ$31),(SUMIF(S!$HC$15:$HL$15,'Ciclo Semaforico'!BJ$32,S!$HC85:$HL85)+SUMIF(N!$HC$15:$HL$15,'Ciclo Semaforico'!BJ$32,N!$HC85:$HL85)+SUMIF(E!$HC$15:$HL$15,'Ciclo Semaforico'!BJ$32,E!$HC85:$HL85)+SUMIF(O!$HC$15:$HL$15,'Ciclo Semaforico'!BJ$32,O!$HC85:$HL85))-IF(BJ$31="",(SUMIF(S!$HC$15:$HL$15,'Ciclo Semaforico'!BJ$30,S!$HC85:$HL85)+SUMIF(N!$HC$15:$HL$15,'Ciclo Semaforico'!BJ$30,N!$HC85:$HL85)+SUMIF(E!$HC$15:$HL$15,'Ciclo Semaforico'!BJ$30,E!$HC85:$HL85)+SUMIF(O!$HC$15:$HL$15,'Ciclo Semaforico'!BJ$30,O!$HC85:$HL85)),(SUMIF(S!$HC$15:$HL$15,'Ciclo Semaforico'!BJ$30,S!$HC85:$HL85)+SUMIF(N!$HC$15:$HL$15,'Ciclo Semaforico'!BJ$30,N!$HC85:$HL85)+SUMIF(E!$HC$15:$HL$15,'Ciclo Semaforico'!BJ$30,E!$HC85:$HL85)+SUMIF(O!$HC$15:$HL$15,'Ciclo Semaforico'!BJ$30,O!$HC85:$HL85))*BJ$31))</f>
        <v>0</v>
      </c>
      <c r="BK110" s="244">
        <f>IF(BK$32="",IF(BK$31="",(SUMIF(S!$HC$15:$HL$15,'Ciclo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Semaforico'!BK$30,O!$HC85:$HL85))*BK$31),(SUMIF(S!$HC$15:$HL$15,'Ciclo Semaforico'!BK$32,S!$HC85:$HL85)+SUMIF(N!$HC$15:$HL$15,'Ciclo Semaforico'!BK$32,N!$HC85:$HL85)+SUMIF(E!$HC$15:$HL$15,'Ciclo Semaforico'!BK$32,E!$HC85:$HL85)+SUMIF(O!$HC$15:$HL$15,'Ciclo Semaforico'!BK$32,O!$HC85:$HL85))-IF(BK$31="",(SUMIF(S!$HC$15:$HL$15,'Ciclo Semaforico'!BK$30,S!$HC85:$HL85)+SUMIF(N!$HC$15:$HL$15,'Ciclo Semaforico'!BK$30,N!$HC85:$HL85)+SUMIF(E!$HC$15:$HL$15,'Ciclo Semaforico'!BK$30,E!$HC85:$HL85)+SUMIF(O!$HC$15:$HL$15,'Ciclo Semaforico'!BK$30,O!$HC85:$HL85)),(SUMIF(S!$HC$15:$HL$15,'Ciclo Semaforico'!BK$30,S!$HC85:$HL85)+SUMIF(N!$HC$15:$HL$15,'Ciclo Semaforico'!BK$30,N!$HC85:$HL85)+SUMIF(E!$HC$15:$HL$15,'Ciclo Semaforico'!BK$30,E!$HC85:$HL85)+SUMIF(O!$HC$15:$HL$15,'Ciclo Semaforico'!BK$30,O!$HC85:$HL85))*BK$31))</f>
        <v>0</v>
      </c>
      <c r="BL110" s="245">
        <f>IF(BL$32="",IF(BL$31="",(SUMIF(S!$HC$15:$HL$15,'Ciclo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Semaforico'!BL$30,O!$HC85:$HL85))*BL$31),(SUMIF(S!$HC$15:$HL$15,'Ciclo Semaforico'!BL$32,S!$HC85:$HL85)+SUMIF(N!$HC$15:$HL$15,'Ciclo Semaforico'!BL$32,N!$HC85:$HL85)+SUMIF(E!$HC$15:$HL$15,'Ciclo Semaforico'!BL$32,E!$HC85:$HL85)+SUMIF(O!$HC$15:$HL$15,'Ciclo Semaforico'!BL$32,O!$HC85:$HL85))-IF(BL$31="",(SUMIF(S!$HC$15:$HL$15,'Ciclo Semaforico'!BL$30,S!$HC85:$HL85)+SUMIF(N!$HC$15:$HL$15,'Ciclo Semaforico'!BL$30,N!$HC85:$HL85)+SUMIF(E!$HC$15:$HL$15,'Ciclo Semaforico'!BL$30,E!$HC85:$HL85)+SUMIF(O!$HC$15:$HL$15,'Ciclo Semaforico'!BL$30,O!$HC85:$HL85)),(SUMIF(S!$HC$15:$HL$15,'Ciclo Semaforico'!BL$30,S!$HC85:$HL85)+SUMIF(N!$HC$15:$HL$15,'Ciclo Semaforico'!BL$30,N!$HC85:$HL85)+SUMIF(E!$HC$15:$HL$15,'Ciclo Semaforico'!BL$30,E!$HC85:$HL85)+SUMIF(O!$HC$15:$HL$15,'Ciclo Semaforico'!BL$30,O!$HC85:$HL85))*BL$31))</f>
        <v>0</v>
      </c>
      <c r="BM110" s="245">
        <f>IF(BM$32="",IF(BM$31="",(SUMIF(S!$HC$15:$HL$15,'Ciclo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Semaforico'!BM$30,O!$HC85:$HL85))*BM$31),(SUMIF(S!$HC$15:$HL$15,'Ciclo Semaforico'!BM$32,S!$HC85:$HL85)+SUMIF(N!$HC$15:$HL$15,'Ciclo Semaforico'!BM$32,N!$HC85:$HL85)+SUMIF(E!$HC$15:$HL$15,'Ciclo Semaforico'!BM$32,E!$HC85:$HL85)+SUMIF(O!$HC$15:$HL$15,'Ciclo Semaforico'!BM$32,O!$HC85:$HL85))-IF(BM$31="",(SUMIF(S!$HC$15:$HL$15,'Ciclo Semaforico'!BM$30,S!$HC85:$HL85)+SUMIF(N!$HC$15:$HL$15,'Ciclo Semaforico'!BM$30,N!$HC85:$HL85)+SUMIF(E!$HC$15:$HL$15,'Ciclo Semaforico'!BM$30,E!$HC85:$HL85)+SUMIF(O!$HC$15:$HL$15,'Ciclo Semaforico'!BM$30,O!$HC85:$HL85)),(SUMIF(S!$HC$15:$HL$15,'Ciclo Semaforico'!BM$30,S!$HC85:$HL85)+SUMIF(N!$HC$15:$HL$15,'Ciclo Semaforico'!BM$30,N!$HC85:$HL85)+SUMIF(E!$HC$15:$HL$15,'Ciclo Semaforico'!BM$30,E!$HC85:$HL85)+SUMIF(O!$HC$15:$HL$15,'Ciclo Semaforico'!BM$30,O!$HC85:$HL85))*BM$31))</f>
        <v>0</v>
      </c>
      <c r="BN110" s="245">
        <f>IF(BN$32="",IF(BN$31="",(SUMIF(S!$HC$15:$HL$15,'Ciclo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Semaforico'!BN$30,O!$HC85:$HL85))*BN$31),(SUMIF(S!$HC$15:$HL$15,'Ciclo Semaforico'!BN$32,S!$HC85:$HL85)+SUMIF(N!$HC$15:$HL$15,'Ciclo Semaforico'!BN$32,N!$HC85:$HL85)+SUMIF(E!$HC$15:$HL$15,'Ciclo Semaforico'!BN$32,E!$HC85:$HL85)+SUMIF(O!$HC$15:$HL$15,'Ciclo Semaforico'!BN$32,O!$HC85:$HL85))-IF(BN$31="",(SUMIF(S!$HC$15:$HL$15,'Ciclo Semaforico'!BN$30,S!$HC85:$HL85)+SUMIF(N!$HC$15:$HL$15,'Ciclo Semaforico'!BN$30,N!$HC85:$HL85)+SUMIF(E!$HC$15:$HL$15,'Ciclo Semaforico'!BN$30,E!$HC85:$HL85)+SUMIF(O!$HC$15:$HL$15,'Ciclo Semaforico'!BN$30,O!$HC85:$HL85)),(SUMIF(S!$HC$15:$HL$15,'Ciclo Semaforico'!BN$30,S!$HC85:$HL85)+SUMIF(N!$HC$15:$HL$15,'Ciclo Semaforico'!BN$30,N!$HC85:$HL85)+SUMIF(E!$HC$15:$HL$15,'Ciclo Semaforico'!BN$30,E!$HC85:$HL85)+SUMIF(O!$HC$15:$HL$15,'Ciclo Semaforico'!BN$30,O!$HC85:$HL85))*BN$31))</f>
        <v>0</v>
      </c>
      <c r="BO110" s="245">
        <f>IF(BO$32="",IF(BO$31="",(SUMIF(S!$HC$15:$HL$15,'Ciclo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Semaforico'!BO$30,O!$HC85:$HL85))*BO$31),(SUMIF(S!$HC$15:$HL$15,'Ciclo Semaforico'!BO$32,S!$HC85:$HL85)+SUMIF(N!$HC$15:$HL$15,'Ciclo Semaforico'!BO$32,N!$HC85:$HL85)+SUMIF(E!$HC$15:$HL$15,'Ciclo Semaforico'!BO$32,E!$HC85:$HL85)+SUMIF(O!$HC$15:$HL$15,'Ciclo Semaforico'!BO$32,O!$HC85:$HL85))-IF(BO$31="",(SUMIF(S!$HC$15:$HL$15,'Ciclo Semaforico'!BO$30,S!$HC85:$HL85)+SUMIF(N!$HC$15:$HL$15,'Ciclo Semaforico'!BO$30,N!$HC85:$HL85)+SUMIF(E!$HC$15:$HL$15,'Ciclo Semaforico'!BO$30,E!$HC85:$HL85)+SUMIF(O!$HC$15:$HL$15,'Ciclo Semaforico'!BO$30,O!$HC85:$HL85)),(SUMIF(S!$HC$15:$HL$15,'Ciclo Semaforico'!BO$30,S!$HC85:$HL85)+SUMIF(N!$HC$15:$HL$15,'Ciclo Semaforico'!BO$30,N!$HC85:$HL85)+SUMIF(E!$HC$15:$HL$15,'Ciclo Semaforico'!BO$30,E!$HC85:$HL85)+SUMIF(O!$HC$15:$HL$15,'Ciclo Semaforico'!BO$30,O!$HC85:$HL85))*BO$31))</f>
        <v>0</v>
      </c>
      <c r="BP110" s="245">
        <f>IF(BP$32="",IF(BP$31="",(SUMIF(S!$HC$15:$HL$15,'Ciclo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Semaforico'!BP$30,O!$HC85:$HL85))*BP$31),(SUMIF(S!$HC$15:$HL$15,'Ciclo Semaforico'!BP$32,S!$HC85:$HL85)+SUMIF(N!$HC$15:$HL$15,'Ciclo Semaforico'!BP$32,N!$HC85:$HL85)+SUMIF(E!$HC$15:$HL$15,'Ciclo Semaforico'!BP$32,E!$HC85:$HL85)+SUMIF(O!$HC$15:$HL$15,'Ciclo Semaforico'!BP$32,O!$HC85:$HL85))-IF(BP$31="",(SUMIF(S!$HC$15:$HL$15,'Ciclo Semaforico'!BP$30,S!$HC85:$HL85)+SUMIF(N!$HC$15:$HL$15,'Ciclo Semaforico'!BP$30,N!$HC85:$HL85)+SUMIF(E!$HC$15:$HL$15,'Ciclo Semaforico'!BP$30,E!$HC85:$HL85)+SUMIF(O!$HC$15:$HL$15,'Ciclo Semaforico'!BP$30,O!$HC85:$HL85)),(SUMIF(S!$HC$15:$HL$15,'Ciclo Semaforico'!BP$30,S!$HC85:$HL85)+SUMIF(N!$HC$15:$HL$15,'Ciclo Semaforico'!BP$30,N!$HC85:$HL85)+SUMIF(E!$HC$15:$HL$15,'Ciclo Semaforico'!BP$30,E!$HC85:$HL85)+SUMIF(O!$HC$15:$HL$15,'Ciclo Semaforico'!BP$30,O!$HC85:$HL85))*BP$31))</f>
        <v>0</v>
      </c>
      <c r="BQ110" s="245">
        <f>IF(BQ$32="",IF(BQ$31="",(SUMIF(S!$HC$15:$HL$15,'Ciclo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Semaforico'!BQ$30,O!$HC85:$HL85))*BQ$31),(SUMIF(S!$HC$15:$HL$15,'Ciclo Semaforico'!BQ$32,S!$HC85:$HL85)+SUMIF(N!$HC$15:$HL$15,'Ciclo Semaforico'!BQ$32,N!$HC85:$HL85)+SUMIF(E!$HC$15:$HL$15,'Ciclo Semaforico'!BQ$32,E!$HC85:$HL85)+SUMIF(O!$HC$15:$HL$15,'Ciclo Semaforico'!BQ$32,O!$HC85:$HL85))-IF(BQ$31="",(SUMIF(S!$HC$15:$HL$15,'Ciclo Semaforico'!BQ$30,S!$HC85:$HL85)+SUMIF(N!$HC$15:$HL$15,'Ciclo Semaforico'!BQ$30,N!$HC85:$HL85)+SUMIF(E!$HC$15:$HL$15,'Ciclo Semaforico'!BQ$30,E!$HC85:$HL85)+SUMIF(O!$HC$15:$HL$15,'Ciclo Semaforico'!BQ$30,O!$HC85:$HL85)),(SUMIF(S!$HC$15:$HL$15,'Ciclo Semaforico'!BQ$30,S!$HC85:$HL85)+SUMIF(N!$HC$15:$HL$15,'Ciclo Semaforico'!BQ$30,N!$HC85:$HL85)+SUMIF(E!$HC$15:$HL$15,'Ciclo Semaforico'!BQ$30,E!$HC85:$HL85)+SUMIF(O!$HC$15:$HL$15,'Ciclo Semaforico'!BQ$30,O!$HC85:$HL85))*BQ$31))</f>
        <v>0</v>
      </c>
      <c r="BR110" s="245">
        <f>IF(BR$32="",IF(BR$31="",(SUMIF(S!$HC$15:$HL$15,'Ciclo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Semaforico'!BR$30,O!$HC85:$HL85))*BR$31),(SUMIF(S!$HC$15:$HL$15,'Ciclo Semaforico'!BR$32,S!$HC85:$HL85)+SUMIF(N!$HC$15:$HL$15,'Ciclo Semaforico'!BR$32,N!$HC85:$HL85)+SUMIF(E!$HC$15:$HL$15,'Ciclo Semaforico'!BR$32,E!$HC85:$HL85)+SUMIF(O!$HC$15:$HL$15,'Ciclo Semaforico'!BR$32,O!$HC85:$HL85))-IF(BR$31="",(SUMIF(S!$HC$15:$HL$15,'Ciclo Semaforico'!BR$30,S!$HC85:$HL85)+SUMIF(N!$HC$15:$HL$15,'Ciclo Semaforico'!BR$30,N!$HC85:$HL85)+SUMIF(E!$HC$15:$HL$15,'Ciclo Semaforico'!BR$30,E!$HC85:$HL85)+SUMIF(O!$HC$15:$HL$15,'Ciclo Semaforico'!BR$30,O!$HC85:$HL85)),(SUMIF(S!$HC$15:$HL$15,'Ciclo Semaforico'!BR$30,S!$HC85:$HL85)+SUMIF(N!$HC$15:$HL$15,'Ciclo Semaforico'!BR$30,N!$HC85:$HL85)+SUMIF(E!$HC$15:$HL$15,'Ciclo Semaforico'!BR$30,E!$HC85:$HL85)+SUMIF(O!$HC$15:$HL$15,'Ciclo Semaforico'!BR$30,O!$HC85:$HL85))*BR$31))</f>
        <v>0</v>
      </c>
      <c r="BS110" s="245">
        <f>IF(BS$32="",IF(BS$31="",(SUMIF(S!$HC$15:$HL$15,'Ciclo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Semaforico'!BS$30,O!$HC85:$HL85))*BS$31),(SUMIF(S!$HC$15:$HL$15,'Ciclo Semaforico'!BS$32,S!$HC85:$HL85)+SUMIF(N!$HC$15:$HL$15,'Ciclo Semaforico'!BS$32,N!$HC85:$HL85)+SUMIF(E!$HC$15:$HL$15,'Ciclo Semaforico'!BS$32,E!$HC85:$HL85)+SUMIF(O!$HC$15:$HL$15,'Ciclo Semaforico'!BS$32,O!$HC85:$HL85))-IF(BS$31="",(SUMIF(S!$HC$15:$HL$15,'Ciclo Semaforico'!BS$30,S!$HC85:$HL85)+SUMIF(N!$HC$15:$HL$15,'Ciclo Semaforico'!BS$30,N!$HC85:$HL85)+SUMIF(E!$HC$15:$HL$15,'Ciclo Semaforico'!BS$30,E!$HC85:$HL85)+SUMIF(O!$HC$15:$HL$15,'Ciclo Semaforico'!BS$30,O!$HC85:$HL85)),(SUMIF(S!$HC$15:$HL$15,'Ciclo Semaforico'!BS$30,S!$HC85:$HL85)+SUMIF(N!$HC$15:$HL$15,'Ciclo Semaforico'!BS$30,N!$HC85:$HL85)+SUMIF(E!$HC$15:$HL$15,'Ciclo Semaforico'!BS$30,E!$HC85:$HL85)+SUMIF(O!$HC$15:$HL$15,'Ciclo Semaforico'!BS$30,O!$HC85:$HL85))*BS$31))</f>
        <v>0</v>
      </c>
      <c r="BT110" s="245">
        <f>IF(BT$32="",IF(BT$31="",(SUMIF(S!$HC$15:$HL$15,'Ciclo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Semaforico'!BT$30,O!$HC85:$HL85))*BT$31),(SUMIF(S!$HC$15:$HL$15,'Ciclo Semaforico'!BT$32,S!$HC85:$HL85)+SUMIF(N!$HC$15:$HL$15,'Ciclo Semaforico'!BT$32,N!$HC85:$HL85)+SUMIF(E!$HC$15:$HL$15,'Ciclo Semaforico'!BT$32,E!$HC85:$HL85)+SUMIF(O!$HC$15:$HL$15,'Ciclo Semaforico'!BT$32,O!$HC85:$HL85))-IF(BT$31="",(SUMIF(S!$HC$15:$HL$15,'Ciclo Semaforico'!BT$30,S!$HC85:$HL85)+SUMIF(N!$HC$15:$HL$15,'Ciclo Semaforico'!BT$30,N!$HC85:$HL85)+SUMIF(E!$HC$15:$HL$15,'Ciclo Semaforico'!BT$30,E!$HC85:$HL85)+SUMIF(O!$HC$15:$HL$15,'Ciclo Semaforico'!BT$30,O!$HC85:$HL85)),(SUMIF(S!$HC$15:$HL$15,'Ciclo Semaforico'!BT$30,S!$HC85:$HL85)+SUMIF(N!$HC$15:$HL$15,'Ciclo Semaforico'!BT$30,N!$HC85:$HL85)+SUMIF(E!$HC$15:$HL$15,'Ciclo Semaforico'!BT$30,E!$HC85:$HL85)+SUMIF(O!$HC$15:$HL$15,'Ciclo Semaforico'!BT$30,O!$HC85:$HL85))*BT$31))</f>
        <v>0</v>
      </c>
      <c r="BU110" s="245">
        <f>IF(BU$32="",IF(BU$31="",(SUMIF(S!$HC$15:$HL$15,'Ciclo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Semaforico'!BU$30,O!$HC85:$HL85))*BU$31),(SUMIF(S!$HC$15:$HL$15,'Ciclo Semaforico'!BU$32,S!$HC85:$HL85)+SUMIF(N!$HC$15:$HL$15,'Ciclo Semaforico'!BU$32,N!$HC85:$HL85)+SUMIF(E!$HC$15:$HL$15,'Ciclo Semaforico'!BU$32,E!$HC85:$HL85)+SUMIF(O!$HC$15:$HL$15,'Ciclo Semaforico'!BU$32,O!$HC85:$HL85))-IF(BU$31="",(SUMIF(S!$HC$15:$HL$15,'Ciclo Semaforico'!BU$30,S!$HC85:$HL85)+SUMIF(N!$HC$15:$HL$15,'Ciclo Semaforico'!BU$30,N!$HC85:$HL85)+SUMIF(E!$HC$15:$HL$15,'Ciclo Semaforico'!BU$30,E!$HC85:$HL85)+SUMIF(O!$HC$15:$HL$15,'Ciclo Semaforico'!BU$30,O!$HC85:$HL85)),(SUMIF(S!$HC$15:$HL$15,'Ciclo Semaforico'!BU$30,S!$HC85:$HL85)+SUMIF(N!$HC$15:$HL$15,'Ciclo Semaforico'!BU$30,N!$HC85:$HL85)+SUMIF(E!$HC$15:$HL$15,'Ciclo Semaforico'!BU$30,E!$HC85:$HL85)+SUMIF(O!$HC$15:$HL$15,'Ciclo Semaforico'!BU$30,O!$HC85:$HL85))*BU$31))</f>
        <v>0</v>
      </c>
      <c r="BV110" s="246">
        <f>IF(BV$32="",IF(BV$31="",(SUMIF(S!$HC$15:$HL$15,'Ciclo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Semaforico'!BV$30,O!$HC85:$HL85))*BV$31),(SUMIF(S!$HC$15:$HL$15,'Ciclo Semaforico'!BV$32,S!$HC85:$HL85)+SUMIF(N!$HC$15:$HL$15,'Ciclo Semaforico'!BV$32,N!$HC85:$HL85)+SUMIF(E!$HC$15:$HL$15,'Ciclo Semaforico'!BV$32,E!$HC85:$HL85)+SUMIF(O!$HC$15:$HL$15,'Ciclo Semaforico'!BV$32,O!$HC85:$HL85))-IF(BV$31="",(SUMIF(S!$HC$15:$HL$15,'Ciclo Semaforico'!BV$30,S!$HC85:$HL85)+SUMIF(N!$HC$15:$HL$15,'Ciclo Semaforico'!BV$30,N!$HC85:$HL85)+SUMIF(E!$HC$15:$HL$15,'Ciclo Semaforico'!BV$30,E!$HC85:$HL85)+SUMIF(O!$HC$15:$HL$15,'Ciclo Semaforico'!BV$30,O!$HC85:$HL85)),(SUMIF(S!$HC$15:$HL$15,'Ciclo Semaforico'!BV$30,S!$HC85:$HL85)+SUMIF(N!$HC$15:$HL$15,'Ciclo Semaforico'!BV$30,N!$HC85:$HL85)+SUMIF(E!$HC$15:$HL$15,'Ciclo Semaforico'!BV$30,E!$HC85:$HL85)+SUMIF(O!$HC$15:$HL$15,'Ciclo Semaforico'!BV$30,O!$HC85:$HL85))*BV$31))</f>
        <v>0</v>
      </c>
      <c r="BW110" s="244">
        <f>IF(BW$32="",IF(BW$31="",(SUMIF(S!$HC$15:$HL$15,'Ciclo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Semaforico'!BW$30,O!$HC85:$HL85))*BW$31),(SUMIF(S!$HC$15:$HL$15,'Ciclo Semaforico'!BW$32,S!$HC85:$HL85)+SUMIF(N!$HC$15:$HL$15,'Ciclo Semaforico'!BW$32,N!$HC85:$HL85)+SUMIF(E!$HC$15:$HL$15,'Ciclo Semaforico'!BW$32,E!$HC85:$HL85)+SUMIF(O!$HC$15:$HL$15,'Ciclo Semaforico'!BW$32,O!$HC85:$HL85))-IF(BW$31="",(SUMIF(S!$HC$15:$HL$15,'Ciclo Semaforico'!BW$30,S!$HC85:$HL85)+SUMIF(N!$HC$15:$HL$15,'Ciclo Semaforico'!BW$30,N!$HC85:$HL85)+SUMIF(E!$HC$15:$HL$15,'Ciclo Semaforico'!BW$30,E!$HC85:$HL85)+SUMIF(O!$HC$15:$HL$15,'Ciclo Semaforico'!BW$30,O!$HC85:$HL85)),(SUMIF(S!$HC$15:$HL$15,'Ciclo Semaforico'!BW$30,S!$HC85:$HL85)+SUMIF(N!$HC$15:$HL$15,'Ciclo Semaforico'!BW$30,N!$HC85:$HL85)+SUMIF(E!$HC$15:$HL$15,'Ciclo Semaforico'!BW$30,E!$HC85:$HL85)+SUMIF(O!$HC$15:$HL$15,'Ciclo Semaforico'!BW$30,O!$HC85:$HL85))*BW$31))</f>
        <v>0</v>
      </c>
      <c r="BX110" s="245">
        <f>IF(BX$32="",IF(BX$31="",(SUMIF(S!$HC$15:$HL$15,'Ciclo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Semaforico'!BX$30,O!$HC85:$HL85))*BX$31),(SUMIF(S!$HC$15:$HL$15,'Ciclo Semaforico'!BX$32,S!$HC85:$HL85)+SUMIF(N!$HC$15:$HL$15,'Ciclo Semaforico'!BX$32,N!$HC85:$HL85)+SUMIF(E!$HC$15:$HL$15,'Ciclo Semaforico'!BX$32,E!$HC85:$HL85)+SUMIF(O!$HC$15:$HL$15,'Ciclo Semaforico'!BX$32,O!$HC85:$HL85))-IF(BX$31="",(SUMIF(S!$HC$15:$HL$15,'Ciclo Semaforico'!BX$30,S!$HC85:$HL85)+SUMIF(N!$HC$15:$HL$15,'Ciclo Semaforico'!BX$30,N!$HC85:$HL85)+SUMIF(E!$HC$15:$HL$15,'Ciclo Semaforico'!BX$30,E!$HC85:$HL85)+SUMIF(O!$HC$15:$HL$15,'Ciclo Semaforico'!BX$30,O!$HC85:$HL85)),(SUMIF(S!$HC$15:$HL$15,'Ciclo Semaforico'!BX$30,S!$HC85:$HL85)+SUMIF(N!$HC$15:$HL$15,'Ciclo Semaforico'!BX$30,N!$HC85:$HL85)+SUMIF(E!$HC$15:$HL$15,'Ciclo Semaforico'!BX$30,E!$HC85:$HL85)+SUMIF(O!$HC$15:$HL$15,'Ciclo Semaforico'!BX$30,O!$HC85:$HL85))*BX$31))</f>
        <v>0</v>
      </c>
      <c r="BY110" s="245">
        <f>IF(BY$32="",IF(BY$31="",(SUMIF(S!$HC$15:$HL$15,'Ciclo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Semaforico'!BY$30,O!$HC85:$HL85))*BY$31),(SUMIF(S!$HC$15:$HL$15,'Ciclo Semaforico'!BY$32,S!$HC85:$HL85)+SUMIF(N!$HC$15:$HL$15,'Ciclo Semaforico'!BY$32,N!$HC85:$HL85)+SUMIF(E!$HC$15:$HL$15,'Ciclo Semaforico'!BY$32,E!$HC85:$HL85)+SUMIF(O!$HC$15:$HL$15,'Ciclo Semaforico'!BY$32,O!$HC85:$HL85))-IF(BY$31="",(SUMIF(S!$HC$15:$HL$15,'Ciclo Semaforico'!BY$30,S!$HC85:$HL85)+SUMIF(N!$HC$15:$HL$15,'Ciclo Semaforico'!BY$30,N!$HC85:$HL85)+SUMIF(E!$HC$15:$HL$15,'Ciclo Semaforico'!BY$30,E!$HC85:$HL85)+SUMIF(O!$HC$15:$HL$15,'Ciclo Semaforico'!BY$30,O!$HC85:$HL85)),(SUMIF(S!$HC$15:$HL$15,'Ciclo Semaforico'!BY$30,S!$HC85:$HL85)+SUMIF(N!$HC$15:$HL$15,'Ciclo Semaforico'!BY$30,N!$HC85:$HL85)+SUMIF(E!$HC$15:$HL$15,'Ciclo Semaforico'!BY$30,E!$HC85:$HL85)+SUMIF(O!$HC$15:$HL$15,'Ciclo Semaforico'!BY$30,O!$HC85:$HL85))*BY$31))</f>
        <v>0</v>
      </c>
      <c r="BZ110" s="245">
        <f>IF(BZ$32="",IF(BZ$31="",(SUMIF(S!$HC$15:$HL$15,'Ciclo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Semaforico'!BZ$30,O!$HC85:$HL85))*BZ$31),(SUMIF(S!$HC$15:$HL$15,'Ciclo Semaforico'!BZ$32,S!$HC85:$HL85)+SUMIF(N!$HC$15:$HL$15,'Ciclo Semaforico'!BZ$32,N!$HC85:$HL85)+SUMIF(E!$HC$15:$HL$15,'Ciclo Semaforico'!BZ$32,E!$HC85:$HL85)+SUMIF(O!$HC$15:$HL$15,'Ciclo Semaforico'!BZ$32,O!$HC85:$HL85))-IF(BZ$31="",(SUMIF(S!$HC$15:$HL$15,'Ciclo Semaforico'!BZ$30,S!$HC85:$HL85)+SUMIF(N!$HC$15:$HL$15,'Ciclo Semaforico'!BZ$30,N!$HC85:$HL85)+SUMIF(E!$HC$15:$HL$15,'Ciclo Semaforico'!BZ$30,E!$HC85:$HL85)+SUMIF(O!$HC$15:$HL$15,'Ciclo Semaforico'!BZ$30,O!$HC85:$HL85)),(SUMIF(S!$HC$15:$HL$15,'Ciclo Semaforico'!BZ$30,S!$HC85:$HL85)+SUMIF(N!$HC$15:$HL$15,'Ciclo Semaforico'!BZ$30,N!$HC85:$HL85)+SUMIF(E!$HC$15:$HL$15,'Ciclo Semaforico'!BZ$30,E!$HC85:$HL85)+SUMIF(O!$HC$15:$HL$15,'Ciclo Semaforico'!BZ$30,O!$HC85:$HL85))*BZ$31))</f>
        <v>0</v>
      </c>
      <c r="CA110" s="245">
        <f>IF(CA$32="",IF(CA$31="",(SUMIF(S!$HC$15:$HL$15,'Ciclo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Semaforico'!CA$30,O!$HC85:$HL85))*CA$31),(SUMIF(S!$HC$15:$HL$15,'Ciclo Semaforico'!CA$32,S!$HC85:$HL85)+SUMIF(N!$HC$15:$HL$15,'Ciclo Semaforico'!CA$32,N!$HC85:$HL85)+SUMIF(E!$HC$15:$HL$15,'Ciclo Semaforico'!CA$32,E!$HC85:$HL85)+SUMIF(O!$HC$15:$HL$15,'Ciclo Semaforico'!CA$32,O!$HC85:$HL85))-IF(CA$31="",(SUMIF(S!$HC$15:$HL$15,'Ciclo Semaforico'!CA$30,S!$HC85:$HL85)+SUMIF(N!$HC$15:$HL$15,'Ciclo Semaforico'!CA$30,N!$HC85:$HL85)+SUMIF(E!$HC$15:$HL$15,'Ciclo Semaforico'!CA$30,E!$HC85:$HL85)+SUMIF(O!$HC$15:$HL$15,'Ciclo Semaforico'!CA$30,O!$HC85:$HL85)),(SUMIF(S!$HC$15:$HL$15,'Ciclo Semaforico'!CA$30,S!$HC85:$HL85)+SUMIF(N!$HC$15:$HL$15,'Ciclo Semaforico'!CA$30,N!$HC85:$HL85)+SUMIF(E!$HC$15:$HL$15,'Ciclo Semaforico'!CA$30,E!$HC85:$HL85)+SUMIF(O!$HC$15:$HL$15,'Ciclo Semaforico'!CA$30,O!$HC85:$HL85))*CA$31))</f>
        <v>0</v>
      </c>
      <c r="CB110" s="245">
        <f>IF(CB$32="",IF(CB$31="",(SUMIF(S!$HC$15:$HL$15,'Ciclo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Semaforico'!CB$30,O!$HC85:$HL85))*CB$31),(SUMIF(S!$HC$15:$HL$15,'Ciclo Semaforico'!CB$32,S!$HC85:$HL85)+SUMIF(N!$HC$15:$HL$15,'Ciclo Semaforico'!CB$32,N!$HC85:$HL85)+SUMIF(E!$HC$15:$HL$15,'Ciclo Semaforico'!CB$32,E!$HC85:$HL85)+SUMIF(O!$HC$15:$HL$15,'Ciclo Semaforico'!CB$32,O!$HC85:$HL85))-IF(CB$31="",(SUMIF(S!$HC$15:$HL$15,'Ciclo Semaforico'!CB$30,S!$HC85:$HL85)+SUMIF(N!$HC$15:$HL$15,'Ciclo Semaforico'!CB$30,N!$HC85:$HL85)+SUMIF(E!$HC$15:$HL$15,'Ciclo Semaforico'!CB$30,E!$HC85:$HL85)+SUMIF(O!$HC$15:$HL$15,'Ciclo Semaforico'!CB$30,O!$HC85:$HL85)),(SUMIF(S!$HC$15:$HL$15,'Ciclo Semaforico'!CB$30,S!$HC85:$HL85)+SUMIF(N!$HC$15:$HL$15,'Ciclo Semaforico'!CB$30,N!$HC85:$HL85)+SUMIF(E!$HC$15:$HL$15,'Ciclo Semaforico'!CB$30,E!$HC85:$HL85)+SUMIF(O!$HC$15:$HL$15,'Ciclo Semaforico'!CB$30,O!$HC85:$HL85))*CB$31))</f>
        <v>0</v>
      </c>
      <c r="CC110" s="245">
        <f>IF(CC$32="",IF(CC$31="",(SUMIF(S!$HC$15:$HL$15,'Ciclo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Semaforico'!CC$30,O!$HC85:$HL85))*CC$31),(SUMIF(S!$HC$15:$HL$15,'Ciclo Semaforico'!CC$32,S!$HC85:$HL85)+SUMIF(N!$HC$15:$HL$15,'Ciclo Semaforico'!CC$32,N!$HC85:$HL85)+SUMIF(E!$HC$15:$HL$15,'Ciclo Semaforico'!CC$32,E!$HC85:$HL85)+SUMIF(O!$HC$15:$HL$15,'Ciclo Semaforico'!CC$32,O!$HC85:$HL85))-IF(CC$31="",(SUMIF(S!$HC$15:$HL$15,'Ciclo Semaforico'!CC$30,S!$HC85:$HL85)+SUMIF(N!$HC$15:$HL$15,'Ciclo Semaforico'!CC$30,N!$HC85:$HL85)+SUMIF(E!$HC$15:$HL$15,'Ciclo Semaforico'!CC$30,E!$HC85:$HL85)+SUMIF(O!$HC$15:$HL$15,'Ciclo Semaforico'!CC$30,O!$HC85:$HL85)),(SUMIF(S!$HC$15:$HL$15,'Ciclo Semaforico'!CC$30,S!$HC85:$HL85)+SUMIF(N!$HC$15:$HL$15,'Ciclo Semaforico'!CC$30,N!$HC85:$HL85)+SUMIF(E!$HC$15:$HL$15,'Ciclo Semaforico'!CC$30,E!$HC85:$HL85)+SUMIF(O!$HC$15:$HL$15,'Ciclo Semaforico'!CC$30,O!$HC85:$HL85))*CC$31))</f>
        <v>0</v>
      </c>
      <c r="CD110" s="245">
        <f>IF(CD$32="",IF(CD$31="",(SUMIF(S!$HC$15:$HL$15,'Ciclo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Semaforico'!CD$30,O!$HC85:$HL85))*CD$31),(SUMIF(S!$HC$15:$HL$15,'Ciclo Semaforico'!CD$32,S!$HC85:$HL85)+SUMIF(N!$HC$15:$HL$15,'Ciclo Semaforico'!CD$32,N!$HC85:$HL85)+SUMIF(E!$HC$15:$HL$15,'Ciclo Semaforico'!CD$32,E!$HC85:$HL85)+SUMIF(O!$HC$15:$HL$15,'Ciclo Semaforico'!CD$32,O!$HC85:$HL85))-IF(CD$31="",(SUMIF(S!$HC$15:$HL$15,'Ciclo Semaforico'!CD$30,S!$HC85:$HL85)+SUMIF(N!$HC$15:$HL$15,'Ciclo Semaforico'!CD$30,N!$HC85:$HL85)+SUMIF(E!$HC$15:$HL$15,'Ciclo Semaforico'!CD$30,E!$HC85:$HL85)+SUMIF(O!$HC$15:$HL$15,'Ciclo Semaforico'!CD$30,O!$HC85:$HL85)),(SUMIF(S!$HC$15:$HL$15,'Ciclo Semaforico'!CD$30,S!$HC85:$HL85)+SUMIF(N!$HC$15:$HL$15,'Ciclo Semaforico'!CD$30,N!$HC85:$HL85)+SUMIF(E!$HC$15:$HL$15,'Ciclo Semaforico'!CD$30,E!$HC85:$HL85)+SUMIF(O!$HC$15:$HL$15,'Ciclo Semaforico'!CD$30,O!$HC85:$HL85))*CD$31))</f>
        <v>0</v>
      </c>
      <c r="CE110" s="245">
        <f>IF(CE$32="",IF(CE$31="",(SUMIF(S!$HC$15:$HL$15,'Ciclo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Semaforico'!CE$30,O!$HC85:$HL85))*CE$31),(SUMIF(S!$HC$15:$HL$15,'Ciclo Semaforico'!CE$32,S!$HC85:$HL85)+SUMIF(N!$HC$15:$HL$15,'Ciclo Semaforico'!CE$32,N!$HC85:$HL85)+SUMIF(E!$HC$15:$HL$15,'Ciclo Semaforico'!CE$32,E!$HC85:$HL85)+SUMIF(O!$HC$15:$HL$15,'Ciclo Semaforico'!CE$32,O!$HC85:$HL85))-IF(CE$31="",(SUMIF(S!$HC$15:$HL$15,'Ciclo Semaforico'!CE$30,S!$HC85:$HL85)+SUMIF(N!$HC$15:$HL$15,'Ciclo Semaforico'!CE$30,N!$HC85:$HL85)+SUMIF(E!$HC$15:$HL$15,'Ciclo Semaforico'!CE$30,E!$HC85:$HL85)+SUMIF(O!$HC$15:$HL$15,'Ciclo Semaforico'!CE$30,O!$HC85:$HL85)),(SUMIF(S!$HC$15:$HL$15,'Ciclo Semaforico'!CE$30,S!$HC85:$HL85)+SUMIF(N!$HC$15:$HL$15,'Ciclo Semaforico'!CE$30,N!$HC85:$HL85)+SUMIF(E!$HC$15:$HL$15,'Ciclo Semaforico'!CE$30,E!$HC85:$HL85)+SUMIF(O!$HC$15:$HL$15,'Ciclo Semaforico'!CE$30,O!$HC85:$HL85))*CE$31))</f>
        <v>0</v>
      </c>
      <c r="CF110" s="245">
        <f>IF(CF$32="",IF(CF$31="",(SUMIF(S!$HC$15:$HL$15,'Ciclo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Semaforico'!CF$30,O!$HC85:$HL85))*CF$31),(SUMIF(S!$HC$15:$HL$15,'Ciclo Semaforico'!CF$32,S!$HC85:$HL85)+SUMIF(N!$HC$15:$HL$15,'Ciclo Semaforico'!CF$32,N!$HC85:$HL85)+SUMIF(E!$HC$15:$HL$15,'Ciclo Semaforico'!CF$32,E!$HC85:$HL85)+SUMIF(O!$HC$15:$HL$15,'Ciclo Semaforico'!CF$32,O!$HC85:$HL85))-IF(CF$31="",(SUMIF(S!$HC$15:$HL$15,'Ciclo Semaforico'!CF$30,S!$HC85:$HL85)+SUMIF(N!$HC$15:$HL$15,'Ciclo Semaforico'!CF$30,N!$HC85:$HL85)+SUMIF(E!$HC$15:$HL$15,'Ciclo Semaforico'!CF$30,E!$HC85:$HL85)+SUMIF(O!$HC$15:$HL$15,'Ciclo Semaforico'!CF$30,O!$HC85:$HL85)),(SUMIF(S!$HC$15:$HL$15,'Ciclo Semaforico'!CF$30,S!$HC85:$HL85)+SUMIF(N!$HC$15:$HL$15,'Ciclo Semaforico'!CF$30,N!$HC85:$HL85)+SUMIF(E!$HC$15:$HL$15,'Ciclo Semaforico'!CF$30,E!$HC85:$HL85)+SUMIF(O!$HC$15:$HL$15,'Ciclo Semaforico'!CF$30,O!$HC85:$HL85))*CF$31))</f>
        <v>0</v>
      </c>
      <c r="CG110" s="245">
        <f>IF(CG$32="",IF(CG$31="",(SUMIF(S!$HC$15:$HL$15,'Ciclo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Semaforico'!CG$30,O!$HC85:$HL85))*CG$31),(SUMIF(S!$HC$15:$HL$15,'Ciclo Semaforico'!CG$32,S!$HC85:$HL85)+SUMIF(N!$HC$15:$HL$15,'Ciclo Semaforico'!CG$32,N!$HC85:$HL85)+SUMIF(E!$HC$15:$HL$15,'Ciclo Semaforico'!CG$32,E!$HC85:$HL85)+SUMIF(O!$HC$15:$HL$15,'Ciclo Semaforico'!CG$32,O!$HC85:$HL85))-IF(CG$31="",(SUMIF(S!$HC$15:$HL$15,'Ciclo Semaforico'!CG$30,S!$HC85:$HL85)+SUMIF(N!$HC$15:$HL$15,'Ciclo Semaforico'!CG$30,N!$HC85:$HL85)+SUMIF(E!$HC$15:$HL$15,'Ciclo Semaforico'!CG$30,E!$HC85:$HL85)+SUMIF(O!$HC$15:$HL$15,'Ciclo Semaforico'!CG$30,O!$HC85:$HL85)),(SUMIF(S!$HC$15:$HL$15,'Ciclo Semaforico'!CG$30,S!$HC85:$HL85)+SUMIF(N!$HC$15:$HL$15,'Ciclo Semaforico'!CG$30,N!$HC85:$HL85)+SUMIF(E!$HC$15:$HL$15,'Ciclo Semaforico'!CG$30,E!$HC85:$HL85)+SUMIF(O!$HC$15:$HL$15,'Ciclo Semaforico'!CG$30,O!$HC85:$HL85))*CG$31))</f>
        <v>0</v>
      </c>
      <c r="CH110" s="246">
        <f>IF(CH$32="",IF(CH$31="",(SUMIF(S!$HC$15:$HL$15,'Ciclo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Semaforico'!CH$30,O!$HC85:$HL85))*CH$31),(SUMIF(S!$HC$15:$HL$15,'Ciclo Semaforico'!CH$32,S!$HC85:$HL85)+SUMIF(N!$HC$15:$HL$15,'Ciclo Semaforico'!CH$32,N!$HC85:$HL85)+SUMIF(E!$HC$15:$HL$15,'Ciclo Semaforico'!CH$32,E!$HC85:$HL85)+SUMIF(O!$HC$15:$HL$15,'Ciclo Semaforico'!CH$32,O!$HC85:$HL85))-IF(CH$31="",(SUMIF(S!$HC$15:$HL$15,'Ciclo Semaforico'!CH$30,S!$HC85:$HL85)+SUMIF(N!$HC$15:$HL$15,'Ciclo Semaforico'!CH$30,N!$HC85:$HL85)+SUMIF(E!$HC$15:$HL$15,'Ciclo Semaforico'!CH$30,E!$HC85:$HL85)+SUMIF(O!$HC$15:$HL$15,'Ciclo Semaforico'!CH$30,O!$HC85:$HL85)),(SUMIF(S!$HC$15:$HL$15,'Ciclo Semaforico'!CH$30,S!$HC85:$HL85)+SUMIF(N!$HC$15:$HL$15,'Ciclo Semaforico'!CH$30,N!$HC85:$HL85)+SUMIF(E!$HC$15:$HL$15,'Ciclo Semaforico'!CH$30,E!$HC85:$HL85)+SUMIF(O!$HC$15:$HL$15,'Ciclo Semaforico'!CH$30,O!$HC85:$HL85))*CH$31))</f>
        <v>0</v>
      </c>
      <c r="CI110" s="244">
        <f t="shared" si="339"/>
        <v>0</v>
      </c>
      <c r="CJ110" s="245">
        <f t="shared" si="340"/>
        <v>0</v>
      </c>
      <c r="CK110" s="245">
        <f t="shared" si="341"/>
        <v>0</v>
      </c>
      <c r="CL110" s="245">
        <f t="shared" si="342"/>
        <v>0</v>
      </c>
      <c r="CM110" s="245" t="e">
        <f t="shared" si="343"/>
        <v>#REF!</v>
      </c>
      <c r="CN110" s="245">
        <f t="shared" si="344"/>
        <v>0</v>
      </c>
      <c r="CO110" s="245">
        <f t="shared" si="345"/>
        <v>0</v>
      </c>
      <c r="CP110" s="245">
        <f t="shared" si="346"/>
        <v>0</v>
      </c>
      <c r="CQ110" s="245">
        <f t="shared" si="347"/>
        <v>0</v>
      </c>
      <c r="CR110" s="245">
        <f t="shared" si="348"/>
        <v>0</v>
      </c>
      <c r="CS110" s="245">
        <f t="shared" si="349"/>
        <v>0</v>
      </c>
      <c r="CT110" s="246">
        <f t="shared" si="350"/>
        <v>0</v>
      </c>
      <c r="CU110" s="244">
        <f t="shared" si="351"/>
        <v>0</v>
      </c>
      <c r="CV110" s="245">
        <f t="shared" si="352"/>
        <v>0</v>
      </c>
      <c r="CW110" s="245">
        <f t="shared" si="353"/>
        <v>0</v>
      </c>
      <c r="CX110" s="245">
        <f t="shared" si="354"/>
        <v>0</v>
      </c>
      <c r="CY110" s="245">
        <f t="shared" si="355"/>
        <v>0</v>
      </c>
      <c r="CZ110" s="245">
        <f t="shared" si="356"/>
        <v>0</v>
      </c>
      <c r="DA110" s="245">
        <f t="shared" si="357"/>
        <v>0</v>
      </c>
      <c r="DB110" s="245">
        <f t="shared" si="358"/>
        <v>0</v>
      </c>
      <c r="DC110" s="245">
        <f t="shared" si="359"/>
        <v>0</v>
      </c>
      <c r="DD110" s="245">
        <f t="shared" si="360"/>
        <v>0</v>
      </c>
      <c r="DE110" s="245">
        <f t="shared" si="361"/>
        <v>0</v>
      </c>
      <c r="DF110" s="246">
        <f t="shared" si="362"/>
        <v>0</v>
      </c>
      <c r="DG110" s="244" t="e">
        <f t="shared" si="363"/>
        <v>#REF!</v>
      </c>
      <c r="DH110" s="245" t="e">
        <f t="shared" si="364"/>
        <v>#REF!</v>
      </c>
      <c r="DI110" s="245" t="e">
        <f t="shared" si="365"/>
        <v>#REF!</v>
      </c>
      <c r="DJ110" s="245" t="e">
        <f t="shared" si="366"/>
        <v>#REF!</v>
      </c>
      <c r="DK110" s="245" t="e">
        <f t="shared" si="367"/>
        <v>#REF!</v>
      </c>
      <c r="DL110" s="245" t="e">
        <f t="shared" si="368"/>
        <v>#REF!</v>
      </c>
      <c r="DM110" s="245">
        <f t="shared" si="369"/>
        <v>0</v>
      </c>
      <c r="DN110" s="245">
        <f t="shared" si="370"/>
        <v>0</v>
      </c>
      <c r="DO110" s="245">
        <f t="shared" si="371"/>
        <v>0</v>
      </c>
      <c r="DP110" s="245">
        <f t="shared" si="372"/>
        <v>0</v>
      </c>
      <c r="DQ110" s="245">
        <f t="shared" si="373"/>
        <v>0</v>
      </c>
      <c r="DR110" s="246">
        <f t="shared" si="374"/>
        <v>0</v>
      </c>
      <c r="DS110" s="244">
        <f t="shared" si="375"/>
        <v>0</v>
      </c>
      <c r="DT110" s="245">
        <f t="shared" si="376"/>
        <v>0</v>
      </c>
      <c r="DU110" s="245">
        <f t="shared" si="377"/>
        <v>0</v>
      </c>
      <c r="DV110" s="245">
        <f t="shared" si="378"/>
        <v>0</v>
      </c>
      <c r="DW110" s="245">
        <f t="shared" si="379"/>
        <v>0</v>
      </c>
      <c r="DX110" s="245">
        <f t="shared" si="380"/>
        <v>0</v>
      </c>
      <c r="DY110" s="245">
        <f t="shared" si="381"/>
        <v>0</v>
      </c>
      <c r="DZ110" s="245">
        <f t="shared" si="382"/>
        <v>0</v>
      </c>
      <c r="EA110" s="245">
        <f t="shared" si="383"/>
        <v>0</v>
      </c>
      <c r="EB110" s="245">
        <f t="shared" si="384"/>
        <v>0</v>
      </c>
      <c r="EC110" s="245">
        <f t="shared" si="385"/>
        <v>0</v>
      </c>
      <c r="ED110" s="246">
        <f t="shared" si="386"/>
        <v>0</v>
      </c>
      <c r="EE110" s="244">
        <f t="shared" si="387"/>
        <v>0</v>
      </c>
      <c r="EF110" s="245">
        <f t="shared" si="388"/>
        <v>0</v>
      </c>
      <c r="EG110" s="245">
        <f t="shared" si="389"/>
        <v>0</v>
      </c>
      <c r="EH110" s="245">
        <f t="shared" si="390"/>
        <v>0</v>
      </c>
      <c r="EI110" s="245">
        <f t="shared" si="391"/>
        <v>0</v>
      </c>
      <c r="EJ110" s="245">
        <f t="shared" si="392"/>
        <v>0</v>
      </c>
      <c r="EK110" s="245">
        <f t="shared" si="393"/>
        <v>0</v>
      </c>
      <c r="EL110" s="245">
        <f t="shared" si="394"/>
        <v>0</v>
      </c>
      <c r="EM110" s="245">
        <f t="shared" si="395"/>
        <v>0</v>
      </c>
      <c r="EN110" s="245">
        <f t="shared" si="396"/>
        <v>0</v>
      </c>
      <c r="EO110" s="245">
        <f t="shared" si="397"/>
        <v>0</v>
      </c>
      <c r="EP110" s="246">
        <f t="shared" si="398"/>
        <v>0</v>
      </c>
      <c r="EQ110" s="255">
        <f t="shared" si="399"/>
        <v>0</v>
      </c>
      <c r="ER110" s="256">
        <f t="shared" si="400"/>
        <v>0</v>
      </c>
      <c r="ES110" s="256">
        <f t="shared" si="401"/>
        <v>0</v>
      </c>
      <c r="ET110" s="256">
        <f t="shared" si="402"/>
        <v>0</v>
      </c>
      <c r="EU110" s="256" t="e">
        <f t="shared" si="403"/>
        <v>#REF!</v>
      </c>
      <c r="EV110" s="256">
        <f t="shared" si="404"/>
        <v>0</v>
      </c>
      <c r="EW110" s="256">
        <f t="shared" si="405"/>
        <v>0</v>
      </c>
      <c r="EX110" s="256" t="str">
        <f t="shared" si="406"/>
        <v/>
      </c>
      <c r="EY110" s="256" t="str">
        <f t="shared" si="407"/>
        <v/>
      </c>
      <c r="EZ110" s="256" t="str">
        <f t="shared" si="408"/>
        <v/>
      </c>
      <c r="FA110" s="256" t="str">
        <f t="shared" si="409"/>
        <v/>
      </c>
      <c r="FB110" s="257" t="str">
        <f t="shared" si="410"/>
        <v/>
      </c>
      <c r="FC110" s="255">
        <f t="shared" si="411"/>
        <v>0</v>
      </c>
      <c r="FD110" s="256" t="str">
        <f t="shared" si="412"/>
        <v/>
      </c>
      <c r="FE110" s="256" t="str">
        <f t="shared" si="413"/>
        <v/>
      </c>
      <c r="FF110" s="256" t="str">
        <f t="shared" si="414"/>
        <v/>
      </c>
      <c r="FG110" s="256" t="str">
        <f t="shared" si="415"/>
        <v/>
      </c>
      <c r="FH110" s="256" t="str">
        <f t="shared" si="416"/>
        <v/>
      </c>
      <c r="FI110" s="256" t="str">
        <f t="shared" si="417"/>
        <v/>
      </c>
      <c r="FJ110" s="256" t="str">
        <f t="shared" si="418"/>
        <v/>
      </c>
      <c r="FK110" s="256" t="str">
        <f t="shared" si="419"/>
        <v/>
      </c>
      <c r="FL110" s="256" t="str">
        <f t="shared" si="420"/>
        <v/>
      </c>
      <c r="FM110" s="256" t="str">
        <f t="shared" si="421"/>
        <v/>
      </c>
      <c r="FN110" s="257" t="str">
        <f t="shared" si="422"/>
        <v/>
      </c>
      <c r="FO110" s="255" t="e">
        <f t="shared" si="423"/>
        <v>#REF!</v>
      </c>
      <c r="FP110" s="256" t="e">
        <f t="shared" si="424"/>
        <v>#REF!</v>
      </c>
      <c r="FQ110" s="256" t="e">
        <f t="shared" si="425"/>
        <v>#REF!</v>
      </c>
      <c r="FR110" s="256" t="e">
        <f t="shared" si="426"/>
        <v>#REF!</v>
      </c>
      <c r="FS110" s="256" t="e">
        <f t="shared" si="427"/>
        <v>#REF!</v>
      </c>
      <c r="FT110" s="256" t="e">
        <f t="shared" si="428"/>
        <v>#REF!</v>
      </c>
      <c r="FU110" s="256" t="str">
        <f t="shared" si="429"/>
        <v/>
      </c>
      <c r="FV110" s="256" t="str">
        <f t="shared" si="430"/>
        <v/>
      </c>
      <c r="FW110" s="256" t="str">
        <f t="shared" si="431"/>
        <v/>
      </c>
      <c r="FX110" s="256" t="str">
        <f t="shared" si="432"/>
        <v/>
      </c>
      <c r="FY110" s="256" t="str">
        <f t="shared" si="433"/>
        <v/>
      </c>
      <c r="FZ110" s="257" t="str">
        <f t="shared" si="434"/>
        <v/>
      </c>
      <c r="GA110" s="255" t="str">
        <f t="shared" si="435"/>
        <v/>
      </c>
      <c r="GB110" s="256" t="str">
        <f t="shared" si="436"/>
        <v/>
      </c>
      <c r="GC110" s="256" t="str">
        <f t="shared" si="437"/>
        <v/>
      </c>
      <c r="GD110" s="256" t="str">
        <f t="shared" si="438"/>
        <v/>
      </c>
      <c r="GE110" s="256" t="str">
        <f t="shared" si="439"/>
        <v/>
      </c>
      <c r="GF110" s="256" t="str">
        <f t="shared" si="440"/>
        <v/>
      </c>
      <c r="GG110" s="256" t="str">
        <f t="shared" si="441"/>
        <v/>
      </c>
      <c r="GH110" s="256" t="str">
        <f t="shared" si="442"/>
        <v/>
      </c>
      <c r="GI110" s="256" t="str">
        <f t="shared" si="443"/>
        <v/>
      </c>
      <c r="GJ110" s="256" t="str">
        <f t="shared" si="444"/>
        <v/>
      </c>
      <c r="GK110" s="256" t="str">
        <f t="shared" si="445"/>
        <v/>
      </c>
      <c r="GL110" s="257" t="str">
        <f t="shared" si="446"/>
        <v/>
      </c>
      <c r="GM110" s="255" t="str">
        <f t="shared" si="447"/>
        <v/>
      </c>
      <c r="GN110" s="256" t="str">
        <f t="shared" si="448"/>
        <v/>
      </c>
      <c r="GO110" s="256" t="str">
        <f t="shared" si="449"/>
        <v/>
      </c>
      <c r="GP110" s="256" t="str">
        <f t="shared" si="450"/>
        <v/>
      </c>
      <c r="GQ110" s="256" t="str">
        <f t="shared" si="451"/>
        <v/>
      </c>
      <c r="GR110" s="256" t="str">
        <f t="shared" si="452"/>
        <v/>
      </c>
      <c r="GS110" s="256" t="str">
        <f t="shared" si="453"/>
        <v/>
      </c>
      <c r="GT110" s="256" t="str">
        <f t="shared" si="454"/>
        <v/>
      </c>
      <c r="GU110" s="256" t="str">
        <f t="shared" si="455"/>
        <v/>
      </c>
      <c r="GV110" s="256" t="str">
        <f t="shared" si="456"/>
        <v/>
      </c>
      <c r="GW110" s="256" t="str">
        <f t="shared" si="457"/>
        <v/>
      </c>
      <c r="GX110" s="257" t="str">
        <f t="shared" si="458"/>
        <v/>
      </c>
      <c r="GY110" s="252">
        <f t="shared" si="468"/>
        <v>0</v>
      </c>
      <c r="GZ110" s="253" t="e">
        <f t="shared" si="468"/>
        <v>#REF!</v>
      </c>
      <c r="HA110" s="253">
        <f t="shared" si="468"/>
        <v>0</v>
      </c>
      <c r="HB110" s="253">
        <f t="shared" si="468"/>
        <v>0</v>
      </c>
      <c r="HC110" s="253">
        <f t="shared" si="468"/>
        <v>0</v>
      </c>
      <c r="HD110" s="253">
        <f t="shared" si="468"/>
        <v>0</v>
      </c>
      <c r="HE110" s="253">
        <f t="shared" si="468"/>
        <v>0</v>
      </c>
      <c r="HF110" s="254">
        <f t="shared" si="459"/>
        <v>0</v>
      </c>
      <c r="HG110" s="252">
        <f t="shared" si="469"/>
        <v>0</v>
      </c>
      <c r="HH110" s="253">
        <f t="shared" si="469"/>
        <v>0</v>
      </c>
      <c r="HI110" s="253">
        <f t="shared" si="469"/>
        <v>0</v>
      </c>
      <c r="HJ110" s="253">
        <f t="shared" si="469"/>
        <v>0</v>
      </c>
      <c r="HK110" s="253">
        <f t="shared" si="469"/>
        <v>0</v>
      </c>
      <c r="HL110" s="253">
        <f t="shared" si="469"/>
        <v>0</v>
      </c>
      <c r="HM110" s="253">
        <f t="shared" si="469"/>
        <v>0</v>
      </c>
      <c r="HN110" s="254">
        <f t="shared" si="469"/>
        <v>0</v>
      </c>
      <c r="HO110" s="252" t="e">
        <f t="shared" si="470"/>
        <v>#REF!</v>
      </c>
      <c r="HP110" s="253" t="e">
        <f t="shared" si="470"/>
        <v>#REF!</v>
      </c>
      <c r="HQ110" s="253">
        <f t="shared" si="470"/>
        <v>0</v>
      </c>
      <c r="HR110" s="253">
        <f t="shared" si="470"/>
        <v>0</v>
      </c>
      <c r="HS110" s="253">
        <f t="shared" si="470"/>
        <v>0</v>
      </c>
      <c r="HT110" s="253">
        <f t="shared" si="470"/>
        <v>0</v>
      </c>
      <c r="HU110" s="253">
        <f t="shared" si="470"/>
        <v>0</v>
      </c>
      <c r="HV110" s="254">
        <f t="shared" si="470"/>
        <v>0</v>
      </c>
      <c r="HW110" s="252">
        <f t="shared" si="471"/>
        <v>0</v>
      </c>
      <c r="HX110" s="253">
        <f t="shared" si="471"/>
        <v>0</v>
      </c>
      <c r="HY110" s="253">
        <f t="shared" si="471"/>
        <v>0</v>
      </c>
      <c r="HZ110" s="253">
        <f t="shared" si="471"/>
        <v>0</v>
      </c>
      <c r="IA110" s="253">
        <f t="shared" si="471"/>
        <v>0</v>
      </c>
      <c r="IB110" s="253">
        <f t="shared" si="471"/>
        <v>0</v>
      </c>
      <c r="IC110" s="253">
        <f t="shared" si="471"/>
        <v>0</v>
      </c>
      <c r="ID110" s="254">
        <f t="shared" si="471"/>
        <v>0</v>
      </c>
      <c r="IE110" s="252">
        <f t="shared" si="472"/>
        <v>0</v>
      </c>
      <c r="IF110" s="253">
        <f t="shared" si="472"/>
        <v>0</v>
      </c>
      <c r="IG110" s="253">
        <f t="shared" si="472"/>
        <v>0</v>
      </c>
      <c r="IH110" s="253">
        <f t="shared" si="472"/>
        <v>0</v>
      </c>
      <c r="II110" s="253">
        <f t="shared" si="472"/>
        <v>0</v>
      </c>
      <c r="IJ110" s="253">
        <f t="shared" si="472"/>
        <v>0</v>
      </c>
      <c r="IK110" s="253">
        <f t="shared" si="472"/>
        <v>0</v>
      </c>
      <c r="IL110" s="254">
        <f t="shared" si="472"/>
        <v>0</v>
      </c>
      <c r="IM110" s="255" t="e">
        <f t="shared" si="203"/>
        <v>#REF!</v>
      </c>
      <c r="IN110" s="256">
        <f t="shared" si="204"/>
        <v>0</v>
      </c>
      <c r="IO110" s="256" t="e">
        <f t="shared" si="205"/>
        <v>#REF!</v>
      </c>
      <c r="IP110" s="256">
        <f t="shared" si="206"/>
        <v>0</v>
      </c>
      <c r="IQ110" s="257">
        <f t="shared" si="207"/>
        <v>0</v>
      </c>
      <c r="IR110" s="404" t="e">
        <f t="shared" si="473"/>
        <v>#REF!</v>
      </c>
      <c r="IS110" s="250">
        <f t="shared" si="202"/>
        <v>15</v>
      </c>
      <c r="IT110" s="258" t="e">
        <f t="shared" si="464"/>
        <v>#REF!</v>
      </c>
      <c r="IU110" s="664">
        <v>2400</v>
      </c>
      <c r="IV110" s="409">
        <v>5</v>
      </c>
      <c r="IW110" s="409" t="s">
        <v>248</v>
      </c>
      <c r="IX110" s="413" t="e">
        <f t="shared" si="474"/>
        <v>#REF!</v>
      </c>
      <c r="IY110" s="421" t="e">
        <f t="shared" si="465"/>
        <v>#REF!</v>
      </c>
      <c r="IZ110" s="422">
        <v>3</v>
      </c>
      <c r="JA110" s="423">
        <v>2</v>
      </c>
      <c r="JB110" s="421" t="e">
        <f t="shared" si="466"/>
        <v>#REF!</v>
      </c>
      <c r="JC110" s="422">
        <f t="shared" ref="JC110:JD125" si="475">+JC109</f>
        <v>3</v>
      </c>
      <c r="JD110" s="423">
        <f t="shared" si="475"/>
        <v>2</v>
      </c>
      <c r="JE110" s="418" t="e">
        <f t="shared" si="467"/>
        <v>#REF!</v>
      </c>
      <c r="JF110" s="419">
        <v>3</v>
      </c>
      <c r="JG110" s="423">
        <v>2</v>
      </c>
      <c r="JH110" s="418"/>
      <c r="JI110" s="419"/>
      <c r="JJ110" s="420"/>
      <c r="JK110" s="418"/>
      <c r="JL110" s="419"/>
      <c r="JM110" s="420"/>
      <c r="JN110" s="662">
        <v>1</v>
      </c>
      <c r="JO110" s="662">
        <v>1.4</v>
      </c>
      <c r="JP110" s="662">
        <v>1</v>
      </c>
      <c r="JQ110" s="662">
        <v>1</v>
      </c>
      <c r="JR110" s="663">
        <v>1</v>
      </c>
      <c r="JS110" s="657" t="e">
        <f t="shared" si="201"/>
        <v>#REF!</v>
      </c>
    </row>
    <row r="111" spans="25:279" ht="20.100000000000001" customHeight="1">
      <c r="Y111" s="380" t="e">
        <f>N!IK86</f>
        <v>#REF!</v>
      </c>
      <c r="Z111" s="377" t="s">
        <v>68</v>
      </c>
      <c r="AA111" s="244">
        <f>IF(AA$32="",IF(AA$31="",(SUMIF(S!$HC$15:$HL$15,'Ciclo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Semaforico'!AA$30,O!$HC86:$HL86))*AA$31),(SUMIF(S!$HC$15:$HL$15,'Ciclo Semaforico'!AA$32,S!$HC86:$HL86)+SUMIF(N!$HC$15:$HL$15,'Ciclo Semaforico'!AA$32,N!$HC86:$HL86)+SUMIF(E!$HC$15:$HL$15,'Ciclo Semaforico'!AA$32,E!$HC86:$HL86)+SUMIF(O!$HC$15:$HL$15,'Ciclo Semaforico'!AA$32,O!$HC86:$HL86))-IF(AA$31="",(SUMIF(S!$HC$15:$HL$15,'Ciclo Semaforico'!AA$30,S!$HC86:$HL86)+SUMIF(N!$HC$15:$HL$15,'Ciclo Semaforico'!AA$30,N!$HC86:$HL86)+SUMIF(E!$HC$15:$HL$15,'Ciclo Semaforico'!AA$30,E!$HC86:$HL86)+SUMIF(O!$HC$15:$HL$15,'Ciclo Semaforico'!AA$30,O!$HC86:$HL86)),(SUMIF(S!$HC$15:$HL$15,'Ciclo Semaforico'!AA$30,S!$HC86:$HL86)+SUMIF(N!$HC$15:$HL$15,'Ciclo Semaforico'!AA$30,N!$HC86:$HL86)+SUMIF(E!$HC$15:$HL$15,'Ciclo Semaforico'!AA$30,E!$HC86:$HL86)+SUMIF(O!$HC$15:$HL$15,'Ciclo Semaforico'!AA$30,O!$HC86:$HL86))*AA$31))</f>
        <v>0</v>
      </c>
      <c r="AB111" s="245">
        <f>IF(AB$32="",IF(AB$31="",(SUMIF(S!$HC$15:$HL$15,'Ciclo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Semaforico'!AB$30,O!$HC86:$HL86))*AB$31),(SUMIF(S!$HC$15:$HL$15,'Ciclo Semaforico'!AB$32,S!$HC86:$HL86)+SUMIF(N!$HC$15:$HL$15,'Ciclo Semaforico'!AB$32,N!$HC86:$HL86)+SUMIF(E!$HC$15:$HL$15,'Ciclo Semaforico'!AB$32,E!$HC86:$HL86)+SUMIF(O!$HC$15:$HL$15,'Ciclo Semaforico'!AB$32,O!$HC86:$HL86))-IF(AB$31="",(SUMIF(S!$HC$15:$HL$15,'Ciclo Semaforico'!AB$30,S!$HC86:$HL86)+SUMIF(N!$HC$15:$HL$15,'Ciclo Semaforico'!AB$30,N!$HC86:$HL86)+SUMIF(E!$HC$15:$HL$15,'Ciclo Semaforico'!AB$30,E!$HC86:$HL86)+SUMIF(O!$HC$15:$HL$15,'Ciclo Semaforico'!AB$30,O!$HC86:$HL86)),(SUMIF(S!$HC$15:$HL$15,'Ciclo Semaforico'!AB$30,S!$HC86:$HL86)+SUMIF(N!$HC$15:$HL$15,'Ciclo Semaforico'!AB$30,N!$HC86:$HL86)+SUMIF(E!$HC$15:$HL$15,'Ciclo Semaforico'!AB$30,E!$HC86:$HL86)+SUMIF(O!$HC$15:$HL$15,'Ciclo Semaforico'!AB$30,O!$HC86:$HL86))*AB$31))</f>
        <v>0</v>
      </c>
      <c r="AC111" s="245">
        <f>IF(AC$32="",IF(AC$31="",(SUMIF(S!$HC$15:$HL$15,'Ciclo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Semaforico'!AC$30,O!$HC86:$HL86))*AC$31),(SUMIF(S!$HC$15:$HL$15,'Ciclo Semaforico'!AC$32,S!$HC86:$HL86)+SUMIF(N!$HC$15:$HL$15,'Ciclo Semaforico'!AC$32,N!$HC86:$HL86)+SUMIF(E!$HC$15:$HL$15,'Ciclo Semaforico'!AC$32,E!$HC86:$HL86)+SUMIF(O!$HC$15:$HL$15,'Ciclo Semaforico'!AC$32,O!$HC86:$HL86))-IF(AC$31="",(SUMIF(S!$HC$15:$HL$15,'Ciclo Semaforico'!AC$30,S!$HC86:$HL86)+SUMIF(N!$HC$15:$HL$15,'Ciclo Semaforico'!AC$30,N!$HC86:$HL86)+SUMIF(E!$HC$15:$HL$15,'Ciclo Semaforico'!AC$30,E!$HC86:$HL86)+SUMIF(O!$HC$15:$HL$15,'Ciclo Semaforico'!AC$30,O!$HC86:$HL86)),(SUMIF(S!$HC$15:$HL$15,'Ciclo Semaforico'!AC$30,S!$HC86:$HL86)+SUMIF(N!$HC$15:$HL$15,'Ciclo Semaforico'!AC$30,N!$HC86:$HL86)+SUMIF(E!$HC$15:$HL$15,'Ciclo Semaforico'!AC$30,E!$HC86:$HL86)+SUMIF(O!$HC$15:$HL$15,'Ciclo Semaforico'!AC$30,O!$HC86:$HL86))*AC$31))</f>
        <v>0</v>
      </c>
      <c r="AD111" s="245">
        <f>IF(AD$32="",IF(AD$31="",(SUMIF(S!$HC$15:$HL$15,'Ciclo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Semaforico'!AD$30,O!$HC86:$HL86))*AD$31),(SUMIF(S!$HC$15:$HL$15,'Ciclo Semaforico'!AD$32,S!$HC86:$HL86)+SUMIF(N!$HC$15:$HL$15,'Ciclo Semaforico'!AD$32,N!$HC86:$HL86)+SUMIF(E!$HC$15:$HL$15,'Ciclo Semaforico'!AD$32,E!$HC86:$HL86)+SUMIF(O!$HC$15:$HL$15,'Ciclo Semaforico'!AD$32,O!$HC86:$HL86))-IF(AD$31="",(SUMIF(S!$HC$15:$HL$15,'Ciclo Semaforico'!AD$30,S!$HC86:$HL86)+SUMIF(N!$HC$15:$HL$15,'Ciclo Semaforico'!AD$30,N!$HC86:$HL86)+SUMIF(E!$HC$15:$HL$15,'Ciclo Semaforico'!AD$30,E!$HC86:$HL86)+SUMIF(O!$HC$15:$HL$15,'Ciclo Semaforico'!AD$30,O!$HC86:$HL86)),(SUMIF(S!$HC$15:$HL$15,'Ciclo Semaforico'!AD$30,S!$HC86:$HL86)+SUMIF(N!$HC$15:$HL$15,'Ciclo Semaforico'!AD$30,N!$HC86:$HL86)+SUMIF(E!$HC$15:$HL$15,'Ciclo Semaforico'!AD$30,E!$HC86:$HL86)+SUMIF(O!$HC$15:$HL$15,'Ciclo Semaforico'!AD$30,O!$HC86:$HL86))*AD$31))</f>
        <v>0</v>
      </c>
      <c r="AE111" s="245" t="e">
        <f>IF(AE$32="",IF(AE$31="",(SUMIF(S!$HC$15:$HL$15,'Ciclo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Semaforico'!AE$30,O!$HC86:$HL86))*AE$31),(SUMIF(S!$HC$15:$HL$15,'Ciclo Semaforico'!AE$32,S!$HC86:$HL86)+SUMIF(N!$HC$15:$HL$15,'Ciclo Semaforico'!AE$32,N!$HC86:$HL86)+SUMIF(E!$HC$15:$HL$15,'Ciclo Semaforico'!AE$32,E!$HC86:$HL86)+SUMIF(O!$HC$15:$HL$15,'Ciclo Semaforico'!AE$32,O!$HC86:$HL86))-IF(AE$31="",(SUMIF(S!$HC$15:$HL$15,'Ciclo Semaforico'!AE$30,S!$HC86:$HL86)+SUMIF(N!$HC$15:$HL$15,'Ciclo Semaforico'!AE$30,N!$HC86:$HL86)+SUMIF(E!$HC$15:$HL$15,'Ciclo Semaforico'!AE$30,E!$HC86:$HL86)+SUMIF(O!$HC$15:$HL$15,'Ciclo Semaforico'!AE$30,O!$HC86:$HL86)),(SUMIF(S!$HC$15:$HL$15,'Ciclo Semaforico'!AE$30,S!$HC86:$HL86)+SUMIF(N!$HC$15:$HL$15,'Ciclo Semaforico'!AE$30,N!$HC86:$HL86)+SUMIF(E!$HC$15:$HL$15,'Ciclo Semaforico'!AE$30,E!$HC86:$HL86)+SUMIF(O!$HC$15:$HL$15,'Ciclo Semaforico'!AE$30,O!$HC86:$HL86))*AE$31))</f>
        <v>#REF!</v>
      </c>
      <c r="AF111" s="245">
        <f>IF(AF$32="",IF(AF$31="",(SUMIF(S!$HC$15:$HL$15,'Ciclo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Semaforico'!AF$30,O!$HC86:$HL86))*AF$31),(SUMIF(S!$HC$15:$HL$15,'Ciclo Semaforico'!AF$32,S!$HC86:$HL86)+SUMIF(N!$HC$15:$HL$15,'Ciclo Semaforico'!AF$32,N!$HC86:$HL86)+SUMIF(E!$HC$15:$HL$15,'Ciclo Semaforico'!AF$32,E!$HC86:$HL86)+SUMIF(O!$HC$15:$HL$15,'Ciclo Semaforico'!AF$32,O!$HC86:$HL86))-IF(AF$31="",(SUMIF(S!$HC$15:$HL$15,'Ciclo Semaforico'!AF$30,S!$HC86:$HL86)+SUMIF(N!$HC$15:$HL$15,'Ciclo Semaforico'!AF$30,N!$HC86:$HL86)+SUMIF(E!$HC$15:$HL$15,'Ciclo Semaforico'!AF$30,E!$HC86:$HL86)+SUMIF(O!$HC$15:$HL$15,'Ciclo Semaforico'!AF$30,O!$HC86:$HL86)),(SUMIF(S!$HC$15:$HL$15,'Ciclo Semaforico'!AF$30,S!$HC86:$HL86)+SUMIF(N!$HC$15:$HL$15,'Ciclo Semaforico'!AF$30,N!$HC86:$HL86)+SUMIF(E!$HC$15:$HL$15,'Ciclo Semaforico'!AF$30,E!$HC86:$HL86)+SUMIF(O!$HC$15:$HL$15,'Ciclo Semaforico'!AF$30,O!$HC86:$HL86))*AF$31))</f>
        <v>0</v>
      </c>
      <c r="AG111" s="245">
        <f>IF(AG$32="",IF(AG$31="",(SUMIF(S!$HC$15:$HL$15,'Ciclo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Semaforico'!AG$30,O!$HC86:$HL86))*AG$31),(SUMIF(S!$HC$15:$HL$15,'Ciclo Semaforico'!AG$32,S!$HC86:$HL86)+SUMIF(N!$HC$15:$HL$15,'Ciclo Semaforico'!AG$32,N!$HC86:$HL86)+SUMIF(E!$HC$15:$HL$15,'Ciclo Semaforico'!AG$32,E!$HC86:$HL86)+SUMIF(O!$HC$15:$HL$15,'Ciclo Semaforico'!AG$32,O!$HC86:$HL86))-IF(AG$31="",(SUMIF(S!$HC$15:$HL$15,'Ciclo Semaforico'!AG$30,S!$HC86:$HL86)+SUMIF(N!$HC$15:$HL$15,'Ciclo Semaforico'!AG$30,N!$HC86:$HL86)+SUMIF(E!$HC$15:$HL$15,'Ciclo Semaforico'!AG$30,E!$HC86:$HL86)+SUMIF(O!$HC$15:$HL$15,'Ciclo Semaforico'!AG$30,O!$HC86:$HL86)),(SUMIF(S!$HC$15:$HL$15,'Ciclo Semaforico'!AG$30,S!$HC86:$HL86)+SUMIF(N!$HC$15:$HL$15,'Ciclo Semaforico'!AG$30,N!$HC86:$HL86)+SUMIF(E!$HC$15:$HL$15,'Ciclo Semaforico'!AG$30,E!$HC86:$HL86)+SUMIF(O!$HC$15:$HL$15,'Ciclo Semaforico'!AG$30,O!$HC86:$HL86))*AG$31))</f>
        <v>0</v>
      </c>
      <c r="AH111" s="245">
        <f>IF(AH$32="",IF(AH$31="",(SUMIF(S!$HC$15:$HL$15,'Ciclo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Semaforico'!AH$30,O!$HC86:$HL86))*AH$31),(SUMIF(S!$HC$15:$HL$15,'Ciclo Semaforico'!AH$32,S!$HC86:$HL86)+SUMIF(N!$HC$15:$HL$15,'Ciclo Semaforico'!AH$32,N!$HC86:$HL86)+SUMIF(E!$HC$15:$HL$15,'Ciclo Semaforico'!AH$32,E!$HC86:$HL86)+SUMIF(O!$HC$15:$HL$15,'Ciclo Semaforico'!AH$32,O!$HC86:$HL86))-IF(AH$31="",(SUMIF(S!$HC$15:$HL$15,'Ciclo Semaforico'!AH$30,S!$HC86:$HL86)+SUMIF(N!$HC$15:$HL$15,'Ciclo Semaforico'!AH$30,N!$HC86:$HL86)+SUMIF(E!$HC$15:$HL$15,'Ciclo Semaforico'!AH$30,E!$HC86:$HL86)+SUMIF(O!$HC$15:$HL$15,'Ciclo Semaforico'!AH$30,O!$HC86:$HL86)),(SUMIF(S!$HC$15:$HL$15,'Ciclo Semaforico'!AH$30,S!$HC86:$HL86)+SUMIF(N!$HC$15:$HL$15,'Ciclo Semaforico'!AH$30,N!$HC86:$HL86)+SUMIF(E!$HC$15:$HL$15,'Ciclo Semaforico'!AH$30,E!$HC86:$HL86)+SUMIF(O!$HC$15:$HL$15,'Ciclo Semaforico'!AH$30,O!$HC86:$HL86))*AH$31))</f>
        <v>0</v>
      </c>
      <c r="AI111" s="245">
        <f>IF(AI$32="",IF(AI$31="",(SUMIF(S!$HC$15:$HL$15,'Ciclo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Semaforico'!AI$30,O!$HC86:$HL86))*AI$31),(SUMIF(S!$HC$15:$HL$15,'Ciclo Semaforico'!AI$32,S!$HC86:$HL86)+SUMIF(N!$HC$15:$HL$15,'Ciclo Semaforico'!AI$32,N!$HC86:$HL86)+SUMIF(E!$HC$15:$HL$15,'Ciclo Semaforico'!AI$32,E!$HC86:$HL86)+SUMIF(O!$HC$15:$HL$15,'Ciclo Semaforico'!AI$32,O!$HC86:$HL86))-IF(AI$31="",(SUMIF(S!$HC$15:$HL$15,'Ciclo Semaforico'!AI$30,S!$HC86:$HL86)+SUMIF(N!$HC$15:$HL$15,'Ciclo Semaforico'!AI$30,N!$HC86:$HL86)+SUMIF(E!$HC$15:$HL$15,'Ciclo Semaforico'!AI$30,E!$HC86:$HL86)+SUMIF(O!$HC$15:$HL$15,'Ciclo Semaforico'!AI$30,O!$HC86:$HL86)),(SUMIF(S!$HC$15:$HL$15,'Ciclo Semaforico'!AI$30,S!$HC86:$HL86)+SUMIF(N!$HC$15:$HL$15,'Ciclo Semaforico'!AI$30,N!$HC86:$HL86)+SUMIF(E!$HC$15:$HL$15,'Ciclo Semaforico'!AI$30,E!$HC86:$HL86)+SUMIF(O!$HC$15:$HL$15,'Ciclo Semaforico'!AI$30,O!$HC86:$HL86))*AI$31))</f>
        <v>0</v>
      </c>
      <c r="AJ111" s="245">
        <f>IF(AJ$32="",IF(AJ$31="",(SUMIF(S!$HC$15:$HL$15,'Ciclo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Semaforico'!AJ$30,O!$HC86:$HL86))*AJ$31),(SUMIF(S!$HC$15:$HL$15,'Ciclo Semaforico'!AJ$32,S!$HC86:$HL86)+SUMIF(N!$HC$15:$HL$15,'Ciclo Semaforico'!AJ$32,N!$HC86:$HL86)+SUMIF(E!$HC$15:$HL$15,'Ciclo Semaforico'!AJ$32,E!$HC86:$HL86)+SUMIF(O!$HC$15:$HL$15,'Ciclo Semaforico'!AJ$32,O!$HC86:$HL86))-IF(AJ$31="",(SUMIF(S!$HC$15:$HL$15,'Ciclo Semaforico'!AJ$30,S!$HC86:$HL86)+SUMIF(N!$HC$15:$HL$15,'Ciclo Semaforico'!AJ$30,N!$HC86:$HL86)+SUMIF(E!$HC$15:$HL$15,'Ciclo Semaforico'!AJ$30,E!$HC86:$HL86)+SUMIF(O!$HC$15:$HL$15,'Ciclo Semaforico'!AJ$30,O!$HC86:$HL86)),(SUMIF(S!$HC$15:$HL$15,'Ciclo Semaforico'!AJ$30,S!$HC86:$HL86)+SUMIF(N!$HC$15:$HL$15,'Ciclo Semaforico'!AJ$30,N!$HC86:$HL86)+SUMIF(E!$HC$15:$HL$15,'Ciclo Semaforico'!AJ$30,E!$HC86:$HL86)+SUMIF(O!$HC$15:$HL$15,'Ciclo Semaforico'!AJ$30,O!$HC86:$HL86))*AJ$31))</f>
        <v>0</v>
      </c>
      <c r="AK111" s="245">
        <f>IF(AK$32="",IF(AK$31="",(SUMIF(S!$HC$15:$HL$15,'Ciclo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Semaforico'!AK$30,O!$HC86:$HL86))*AK$31),(SUMIF(S!$HC$15:$HL$15,'Ciclo Semaforico'!AK$32,S!$HC86:$HL86)+SUMIF(N!$HC$15:$HL$15,'Ciclo Semaforico'!AK$32,N!$HC86:$HL86)+SUMIF(E!$HC$15:$HL$15,'Ciclo Semaforico'!AK$32,E!$HC86:$HL86)+SUMIF(O!$HC$15:$HL$15,'Ciclo Semaforico'!AK$32,O!$HC86:$HL86))-IF(AK$31="",(SUMIF(S!$HC$15:$HL$15,'Ciclo Semaforico'!AK$30,S!$HC86:$HL86)+SUMIF(N!$HC$15:$HL$15,'Ciclo Semaforico'!AK$30,N!$HC86:$HL86)+SUMIF(E!$HC$15:$HL$15,'Ciclo Semaforico'!AK$30,E!$HC86:$HL86)+SUMIF(O!$HC$15:$HL$15,'Ciclo Semaforico'!AK$30,O!$HC86:$HL86)),(SUMIF(S!$HC$15:$HL$15,'Ciclo Semaforico'!AK$30,S!$HC86:$HL86)+SUMIF(N!$HC$15:$HL$15,'Ciclo Semaforico'!AK$30,N!$HC86:$HL86)+SUMIF(E!$HC$15:$HL$15,'Ciclo Semaforico'!AK$30,E!$HC86:$HL86)+SUMIF(O!$HC$15:$HL$15,'Ciclo Semaforico'!AK$30,O!$HC86:$HL86))*AK$31))</f>
        <v>0</v>
      </c>
      <c r="AL111" s="246">
        <f>IF(AL$32="",IF(AL$31="",(SUMIF(S!$HC$15:$HL$15,'Ciclo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Semaforico'!AL$30,O!$HC86:$HL86))*AL$31),(SUMIF(S!$HC$15:$HL$15,'Ciclo Semaforico'!AL$32,S!$HC86:$HL86)+SUMIF(N!$HC$15:$HL$15,'Ciclo Semaforico'!AL$32,N!$HC86:$HL86)+SUMIF(E!$HC$15:$HL$15,'Ciclo Semaforico'!AL$32,E!$HC86:$HL86)+SUMIF(O!$HC$15:$HL$15,'Ciclo Semaforico'!AL$32,O!$HC86:$HL86))-IF(AL$31="",(SUMIF(S!$HC$15:$HL$15,'Ciclo Semaforico'!AL$30,S!$HC86:$HL86)+SUMIF(N!$HC$15:$HL$15,'Ciclo Semaforico'!AL$30,N!$HC86:$HL86)+SUMIF(E!$HC$15:$HL$15,'Ciclo Semaforico'!AL$30,E!$HC86:$HL86)+SUMIF(O!$HC$15:$HL$15,'Ciclo Semaforico'!AL$30,O!$HC86:$HL86)),(SUMIF(S!$HC$15:$HL$15,'Ciclo Semaforico'!AL$30,S!$HC86:$HL86)+SUMIF(N!$HC$15:$HL$15,'Ciclo Semaforico'!AL$30,N!$HC86:$HL86)+SUMIF(E!$HC$15:$HL$15,'Ciclo Semaforico'!AL$30,E!$HC86:$HL86)+SUMIF(O!$HC$15:$HL$15,'Ciclo Semaforico'!AL$30,O!$HC86:$HL86))*AL$31))</f>
        <v>0</v>
      </c>
      <c r="AM111" s="244">
        <f>IF(AM$32="",IF(AM$31="",(SUMIF(S!$HC$15:$HL$15,'Ciclo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Semaforico'!AM$30,O!$HC86:$HL86))*AM$31),(SUMIF(S!$HC$15:$HL$15,'Ciclo Semaforico'!AM$32,S!$HC86:$HL86)+SUMIF(N!$HC$15:$HL$15,'Ciclo Semaforico'!AM$32,N!$HC86:$HL86)+SUMIF(E!$HC$15:$HL$15,'Ciclo Semaforico'!AM$32,E!$HC86:$HL86)+SUMIF(O!$HC$15:$HL$15,'Ciclo Semaforico'!AM$32,O!$HC86:$HL86))-IF(AM$31="",(SUMIF(S!$HC$15:$HL$15,'Ciclo Semaforico'!AM$30,S!$HC86:$HL86)+SUMIF(N!$HC$15:$HL$15,'Ciclo Semaforico'!AM$30,N!$HC86:$HL86)+SUMIF(E!$HC$15:$HL$15,'Ciclo Semaforico'!AM$30,E!$HC86:$HL86)+SUMIF(O!$HC$15:$HL$15,'Ciclo Semaforico'!AM$30,O!$HC86:$HL86)),(SUMIF(S!$HC$15:$HL$15,'Ciclo Semaforico'!AM$30,S!$HC86:$HL86)+SUMIF(N!$HC$15:$HL$15,'Ciclo Semaforico'!AM$30,N!$HC86:$HL86)+SUMIF(E!$HC$15:$HL$15,'Ciclo Semaforico'!AM$30,E!$HC86:$HL86)+SUMIF(O!$HC$15:$HL$15,'Ciclo Semaforico'!AM$30,O!$HC86:$HL86))*AM$31))</f>
        <v>0</v>
      </c>
      <c r="AN111" s="245">
        <f>IF(AN$32="",IF(AN$31="",(SUMIF(S!$HC$15:$HL$15,'Ciclo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Semaforico'!AN$30,O!$HC86:$HL86))*AN$31),(SUMIF(S!$HC$15:$HL$15,'Ciclo Semaforico'!AN$32,S!$HC86:$HL86)+SUMIF(N!$HC$15:$HL$15,'Ciclo Semaforico'!AN$32,N!$HC86:$HL86)+SUMIF(E!$HC$15:$HL$15,'Ciclo Semaforico'!AN$32,E!$HC86:$HL86)+SUMIF(O!$HC$15:$HL$15,'Ciclo Semaforico'!AN$32,O!$HC86:$HL86))-IF(AN$31="",(SUMIF(S!$HC$15:$HL$15,'Ciclo Semaforico'!AN$30,S!$HC86:$HL86)+SUMIF(N!$HC$15:$HL$15,'Ciclo Semaforico'!AN$30,N!$HC86:$HL86)+SUMIF(E!$HC$15:$HL$15,'Ciclo Semaforico'!AN$30,E!$HC86:$HL86)+SUMIF(O!$HC$15:$HL$15,'Ciclo Semaforico'!AN$30,O!$HC86:$HL86)),(SUMIF(S!$HC$15:$HL$15,'Ciclo Semaforico'!AN$30,S!$HC86:$HL86)+SUMIF(N!$HC$15:$HL$15,'Ciclo Semaforico'!AN$30,N!$HC86:$HL86)+SUMIF(E!$HC$15:$HL$15,'Ciclo Semaforico'!AN$30,E!$HC86:$HL86)+SUMIF(O!$HC$15:$HL$15,'Ciclo Semaforico'!AN$30,O!$HC86:$HL86))*AN$31))</f>
        <v>0</v>
      </c>
      <c r="AO111" s="245">
        <f>IF(AO$32="",IF(AO$31="",(SUMIF(S!$HC$15:$HL$15,'Ciclo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Semaforico'!AO$30,O!$HC86:$HL86))*AO$31),(SUMIF(S!$HC$15:$HL$15,'Ciclo Semaforico'!AO$32,S!$HC86:$HL86)+SUMIF(N!$HC$15:$HL$15,'Ciclo Semaforico'!AO$32,N!$HC86:$HL86)+SUMIF(E!$HC$15:$HL$15,'Ciclo Semaforico'!AO$32,E!$HC86:$HL86)+SUMIF(O!$HC$15:$HL$15,'Ciclo Semaforico'!AO$32,O!$HC86:$HL86))-IF(AO$31="",(SUMIF(S!$HC$15:$HL$15,'Ciclo Semaforico'!AO$30,S!$HC86:$HL86)+SUMIF(N!$HC$15:$HL$15,'Ciclo Semaforico'!AO$30,N!$HC86:$HL86)+SUMIF(E!$HC$15:$HL$15,'Ciclo Semaforico'!AO$30,E!$HC86:$HL86)+SUMIF(O!$HC$15:$HL$15,'Ciclo Semaforico'!AO$30,O!$HC86:$HL86)),(SUMIF(S!$HC$15:$HL$15,'Ciclo Semaforico'!AO$30,S!$HC86:$HL86)+SUMIF(N!$HC$15:$HL$15,'Ciclo Semaforico'!AO$30,N!$HC86:$HL86)+SUMIF(E!$HC$15:$HL$15,'Ciclo Semaforico'!AO$30,E!$HC86:$HL86)+SUMIF(O!$HC$15:$HL$15,'Ciclo Semaforico'!AO$30,O!$HC86:$HL86))*AO$31))</f>
        <v>0</v>
      </c>
      <c r="AP111" s="245">
        <f>IF(AP$32="",IF(AP$31="",(SUMIF(S!$HC$15:$HL$15,'Ciclo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Semaforico'!AP$30,O!$HC86:$HL86))*AP$31),(SUMIF(S!$HC$15:$HL$15,'Ciclo Semaforico'!AP$32,S!$HC86:$HL86)+SUMIF(N!$HC$15:$HL$15,'Ciclo Semaforico'!AP$32,N!$HC86:$HL86)+SUMIF(E!$HC$15:$HL$15,'Ciclo Semaforico'!AP$32,E!$HC86:$HL86)+SUMIF(O!$HC$15:$HL$15,'Ciclo Semaforico'!AP$32,O!$HC86:$HL86))-IF(AP$31="",(SUMIF(S!$HC$15:$HL$15,'Ciclo Semaforico'!AP$30,S!$HC86:$HL86)+SUMIF(N!$HC$15:$HL$15,'Ciclo Semaforico'!AP$30,N!$HC86:$HL86)+SUMIF(E!$HC$15:$HL$15,'Ciclo Semaforico'!AP$30,E!$HC86:$HL86)+SUMIF(O!$HC$15:$HL$15,'Ciclo Semaforico'!AP$30,O!$HC86:$HL86)),(SUMIF(S!$HC$15:$HL$15,'Ciclo Semaforico'!AP$30,S!$HC86:$HL86)+SUMIF(N!$HC$15:$HL$15,'Ciclo Semaforico'!AP$30,N!$HC86:$HL86)+SUMIF(E!$HC$15:$HL$15,'Ciclo Semaforico'!AP$30,E!$HC86:$HL86)+SUMIF(O!$HC$15:$HL$15,'Ciclo Semaforico'!AP$30,O!$HC86:$HL86))*AP$31))</f>
        <v>0</v>
      </c>
      <c r="AQ111" s="245">
        <f>IF(AQ$32="",IF(AQ$31="",(SUMIF(S!$HC$15:$HL$15,'Ciclo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Semaforico'!AQ$30,O!$HC86:$HL86))*AQ$31),(SUMIF(S!$HC$15:$HL$15,'Ciclo Semaforico'!AQ$32,S!$HC86:$HL86)+SUMIF(N!$HC$15:$HL$15,'Ciclo Semaforico'!AQ$32,N!$HC86:$HL86)+SUMIF(E!$HC$15:$HL$15,'Ciclo Semaforico'!AQ$32,E!$HC86:$HL86)+SUMIF(O!$HC$15:$HL$15,'Ciclo Semaforico'!AQ$32,O!$HC86:$HL86))-IF(AQ$31="",(SUMIF(S!$HC$15:$HL$15,'Ciclo Semaforico'!AQ$30,S!$HC86:$HL86)+SUMIF(N!$HC$15:$HL$15,'Ciclo Semaforico'!AQ$30,N!$HC86:$HL86)+SUMIF(E!$HC$15:$HL$15,'Ciclo Semaforico'!AQ$30,E!$HC86:$HL86)+SUMIF(O!$HC$15:$HL$15,'Ciclo Semaforico'!AQ$30,O!$HC86:$HL86)),(SUMIF(S!$HC$15:$HL$15,'Ciclo Semaforico'!AQ$30,S!$HC86:$HL86)+SUMIF(N!$HC$15:$HL$15,'Ciclo Semaforico'!AQ$30,N!$HC86:$HL86)+SUMIF(E!$HC$15:$HL$15,'Ciclo Semaforico'!AQ$30,E!$HC86:$HL86)+SUMIF(O!$HC$15:$HL$15,'Ciclo Semaforico'!AQ$30,O!$HC86:$HL86))*AQ$31))</f>
        <v>0</v>
      </c>
      <c r="AR111" s="245">
        <f>IF(AR$32="",IF(AR$31="",(SUMIF(S!$HC$15:$HL$15,'Ciclo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Semaforico'!AR$30,O!$HC86:$HL86))*AR$31),(SUMIF(S!$HC$15:$HL$15,'Ciclo Semaforico'!AR$32,S!$HC86:$HL86)+SUMIF(N!$HC$15:$HL$15,'Ciclo Semaforico'!AR$32,N!$HC86:$HL86)+SUMIF(E!$HC$15:$HL$15,'Ciclo Semaforico'!AR$32,E!$HC86:$HL86)+SUMIF(O!$HC$15:$HL$15,'Ciclo Semaforico'!AR$32,O!$HC86:$HL86))-IF(AR$31="",(SUMIF(S!$HC$15:$HL$15,'Ciclo Semaforico'!AR$30,S!$HC86:$HL86)+SUMIF(N!$HC$15:$HL$15,'Ciclo Semaforico'!AR$30,N!$HC86:$HL86)+SUMIF(E!$HC$15:$HL$15,'Ciclo Semaforico'!AR$30,E!$HC86:$HL86)+SUMIF(O!$HC$15:$HL$15,'Ciclo Semaforico'!AR$30,O!$HC86:$HL86)),(SUMIF(S!$HC$15:$HL$15,'Ciclo Semaforico'!AR$30,S!$HC86:$HL86)+SUMIF(N!$HC$15:$HL$15,'Ciclo Semaforico'!AR$30,N!$HC86:$HL86)+SUMIF(E!$HC$15:$HL$15,'Ciclo Semaforico'!AR$30,E!$HC86:$HL86)+SUMIF(O!$HC$15:$HL$15,'Ciclo Semaforico'!AR$30,O!$HC86:$HL86))*AR$31))</f>
        <v>0</v>
      </c>
      <c r="AS111" s="245">
        <f>IF(AS$32="",IF(AS$31="",(SUMIF(S!$HC$15:$HL$15,'Ciclo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Semaforico'!AS$30,O!$HC86:$HL86))*AS$31),(SUMIF(S!$HC$15:$HL$15,'Ciclo Semaforico'!AS$32,S!$HC86:$HL86)+SUMIF(N!$HC$15:$HL$15,'Ciclo Semaforico'!AS$32,N!$HC86:$HL86)+SUMIF(E!$HC$15:$HL$15,'Ciclo Semaforico'!AS$32,E!$HC86:$HL86)+SUMIF(O!$HC$15:$HL$15,'Ciclo Semaforico'!AS$32,O!$HC86:$HL86))-IF(AS$31="",(SUMIF(S!$HC$15:$HL$15,'Ciclo Semaforico'!AS$30,S!$HC86:$HL86)+SUMIF(N!$HC$15:$HL$15,'Ciclo Semaforico'!AS$30,N!$HC86:$HL86)+SUMIF(E!$HC$15:$HL$15,'Ciclo Semaforico'!AS$30,E!$HC86:$HL86)+SUMIF(O!$HC$15:$HL$15,'Ciclo Semaforico'!AS$30,O!$HC86:$HL86)),(SUMIF(S!$HC$15:$HL$15,'Ciclo Semaforico'!AS$30,S!$HC86:$HL86)+SUMIF(N!$HC$15:$HL$15,'Ciclo Semaforico'!AS$30,N!$HC86:$HL86)+SUMIF(E!$HC$15:$HL$15,'Ciclo Semaforico'!AS$30,E!$HC86:$HL86)+SUMIF(O!$HC$15:$HL$15,'Ciclo Semaforico'!AS$30,O!$HC86:$HL86))*AS$31))</f>
        <v>0</v>
      </c>
      <c r="AT111" s="245">
        <f>IF(AT$32="",IF(AT$31="",(SUMIF(S!$HC$15:$HL$15,'Ciclo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Semaforico'!AT$30,O!$HC86:$HL86))*AT$31),(SUMIF(S!$HC$15:$HL$15,'Ciclo Semaforico'!AT$32,S!$HC86:$HL86)+SUMIF(N!$HC$15:$HL$15,'Ciclo Semaforico'!AT$32,N!$HC86:$HL86)+SUMIF(E!$HC$15:$HL$15,'Ciclo Semaforico'!AT$32,E!$HC86:$HL86)+SUMIF(O!$HC$15:$HL$15,'Ciclo Semaforico'!AT$32,O!$HC86:$HL86))-IF(AT$31="",(SUMIF(S!$HC$15:$HL$15,'Ciclo Semaforico'!AT$30,S!$HC86:$HL86)+SUMIF(N!$HC$15:$HL$15,'Ciclo Semaforico'!AT$30,N!$HC86:$HL86)+SUMIF(E!$HC$15:$HL$15,'Ciclo Semaforico'!AT$30,E!$HC86:$HL86)+SUMIF(O!$HC$15:$HL$15,'Ciclo Semaforico'!AT$30,O!$HC86:$HL86)),(SUMIF(S!$HC$15:$HL$15,'Ciclo Semaforico'!AT$30,S!$HC86:$HL86)+SUMIF(N!$HC$15:$HL$15,'Ciclo Semaforico'!AT$30,N!$HC86:$HL86)+SUMIF(E!$HC$15:$HL$15,'Ciclo Semaforico'!AT$30,E!$HC86:$HL86)+SUMIF(O!$HC$15:$HL$15,'Ciclo Semaforico'!AT$30,O!$HC86:$HL86))*AT$31))</f>
        <v>0</v>
      </c>
      <c r="AU111" s="245">
        <f>IF(AU$32="",IF(AU$31="",(SUMIF(S!$HC$15:$HL$15,'Ciclo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Semaforico'!AU$30,O!$HC86:$HL86))*AU$31),(SUMIF(S!$HC$15:$HL$15,'Ciclo Semaforico'!AU$32,S!$HC86:$HL86)+SUMIF(N!$HC$15:$HL$15,'Ciclo Semaforico'!AU$32,N!$HC86:$HL86)+SUMIF(E!$HC$15:$HL$15,'Ciclo Semaforico'!AU$32,E!$HC86:$HL86)+SUMIF(O!$HC$15:$HL$15,'Ciclo Semaforico'!AU$32,O!$HC86:$HL86))-IF(AU$31="",(SUMIF(S!$HC$15:$HL$15,'Ciclo Semaforico'!AU$30,S!$HC86:$HL86)+SUMIF(N!$HC$15:$HL$15,'Ciclo Semaforico'!AU$30,N!$HC86:$HL86)+SUMIF(E!$HC$15:$HL$15,'Ciclo Semaforico'!AU$30,E!$HC86:$HL86)+SUMIF(O!$HC$15:$HL$15,'Ciclo Semaforico'!AU$30,O!$HC86:$HL86)),(SUMIF(S!$HC$15:$HL$15,'Ciclo Semaforico'!AU$30,S!$HC86:$HL86)+SUMIF(N!$HC$15:$HL$15,'Ciclo Semaforico'!AU$30,N!$HC86:$HL86)+SUMIF(E!$HC$15:$HL$15,'Ciclo Semaforico'!AU$30,E!$HC86:$HL86)+SUMIF(O!$HC$15:$HL$15,'Ciclo Semaforico'!AU$30,O!$HC86:$HL86))*AU$31))</f>
        <v>0</v>
      </c>
      <c r="AV111" s="245">
        <f>IF(AV$32="",IF(AV$31="",(SUMIF(S!$HC$15:$HL$15,'Ciclo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Semaforico'!AV$30,O!$HC86:$HL86))*AV$31),(SUMIF(S!$HC$15:$HL$15,'Ciclo Semaforico'!AV$32,S!$HC86:$HL86)+SUMIF(N!$HC$15:$HL$15,'Ciclo Semaforico'!AV$32,N!$HC86:$HL86)+SUMIF(E!$HC$15:$HL$15,'Ciclo Semaforico'!AV$32,E!$HC86:$HL86)+SUMIF(O!$HC$15:$HL$15,'Ciclo Semaforico'!AV$32,O!$HC86:$HL86))-IF(AV$31="",(SUMIF(S!$HC$15:$HL$15,'Ciclo Semaforico'!AV$30,S!$HC86:$HL86)+SUMIF(N!$HC$15:$HL$15,'Ciclo Semaforico'!AV$30,N!$HC86:$HL86)+SUMIF(E!$HC$15:$HL$15,'Ciclo Semaforico'!AV$30,E!$HC86:$HL86)+SUMIF(O!$HC$15:$HL$15,'Ciclo Semaforico'!AV$30,O!$HC86:$HL86)),(SUMIF(S!$HC$15:$HL$15,'Ciclo Semaforico'!AV$30,S!$HC86:$HL86)+SUMIF(N!$HC$15:$HL$15,'Ciclo Semaforico'!AV$30,N!$HC86:$HL86)+SUMIF(E!$HC$15:$HL$15,'Ciclo Semaforico'!AV$30,E!$HC86:$HL86)+SUMIF(O!$HC$15:$HL$15,'Ciclo Semaforico'!AV$30,O!$HC86:$HL86))*AV$31))</f>
        <v>0</v>
      </c>
      <c r="AW111" s="245">
        <f>IF(AW$32="",IF(AW$31="",(SUMIF(S!$HC$15:$HL$15,'Ciclo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Semaforico'!AW$30,O!$HC86:$HL86))*AW$31),(SUMIF(S!$HC$15:$HL$15,'Ciclo Semaforico'!AW$32,S!$HC86:$HL86)+SUMIF(N!$HC$15:$HL$15,'Ciclo Semaforico'!AW$32,N!$HC86:$HL86)+SUMIF(E!$HC$15:$HL$15,'Ciclo Semaforico'!AW$32,E!$HC86:$HL86)+SUMIF(O!$HC$15:$HL$15,'Ciclo Semaforico'!AW$32,O!$HC86:$HL86))-IF(AW$31="",(SUMIF(S!$HC$15:$HL$15,'Ciclo Semaforico'!AW$30,S!$HC86:$HL86)+SUMIF(N!$HC$15:$HL$15,'Ciclo Semaforico'!AW$30,N!$HC86:$HL86)+SUMIF(E!$HC$15:$HL$15,'Ciclo Semaforico'!AW$30,E!$HC86:$HL86)+SUMIF(O!$HC$15:$HL$15,'Ciclo Semaforico'!AW$30,O!$HC86:$HL86)),(SUMIF(S!$HC$15:$HL$15,'Ciclo Semaforico'!AW$30,S!$HC86:$HL86)+SUMIF(N!$HC$15:$HL$15,'Ciclo Semaforico'!AW$30,N!$HC86:$HL86)+SUMIF(E!$HC$15:$HL$15,'Ciclo Semaforico'!AW$30,E!$HC86:$HL86)+SUMIF(O!$HC$15:$HL$15,'Ciclo Semaforico'!AW$30,O!$HC86:$HL86))*AW$31))</f>
        <v>0</v>
      </c>
      <c r="AX111" s="246">
        <f>IF(AX$32="",IF(AX$31="",(SUMIF(S!$HC$15:$HL$15,'Ciclo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Semaforico'!AX$30,O!$HC86:$HL86))*AX$31),(SUMIF(S!$HC$15:$HL$15,'Ciclo Semaforico'!AX$32,S!$HC86:$HL86)+SUMIF(N!$HC$15:$HL$15,'Ciclo Semaforico'!AX$32,N!$HC86:$HL86)+SUMIF(E!$HC$15:$HL$15,'Ciclo Semaforico'!AX$32,E!$HC86:$HL86)+SUMIF(O!$HC$15:$HL$15,'Ciclo Semaforico'!AX$32,O!$HC86:$HL86))-IF(AX$31="",(SUMIF(S!$HC$15:$HL$15,'Ciclo Semaforico'!AX$30,S!$HC86:$HL86)+SUMIF(N!$HC$15:$HL$15,'Ciclo Semaforico'!AX$30,N!$HC86:$HL86)+SUMIF(E!$HC$15:$HL$15,'Ciclo Semaforico'!AX$30,E!$HC86:$HL86)+SUMIF(O!$HC$15:$HL$15,'Ciclo Semaforico'!AX$30,O!$HC86:$HL86)),(SUMIF(S!$HC$15:$HL$15,'Ciclo Semaforico'!AX$30,S!$HC86:$HL86)+SUMIF(N!$HC$15:$HL$15,'Ciclo Semaforico'!AX$30,N!$HC86:$HL86)+SUMIF(E!$HC$15:$HL$15,'Ciclo Semaforico'!AX$30,E!$HC86:$HL86)+SUMIF(O!$HC$15:$HL$15,'Ciclo Semaforico'!AX$30,O!$HC86:$HL86))*AX$31))</f>
        <v>0</v>
      </c>
      <c r="AY111" s="244" t="e">
        <f>IF(AY$32="",IF(AY$31="",(SUMIF(S!$HC$15:$HL$15,'Ciclo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Semaforico'!AY$30,O!$HC86:$HL86))*AY$31),(SUMIF(S!$HC$15:$HL$15,'Ciclo Semaforico'!AY$32,S!$HC86:$HL86)+SUMIF(N!$HC$15:$HL$15,'Ciclo Semaforico'!AY$32,N!$HC86:$HL86)+SUMIF(E!$HC$15:$HL$15,'Ciclo Semaforico'!AY$32,E!$HC86:$HL86)+SUMIF(O!$HC$15:$HL$15,'Ciclo Semaforico'!AY$32,O!$HC86:$HL86))-IF(AY$31="",(SUMIF(S!$HC$15:$HL$15,'Ciclo Semaforico'!AY$30,S!$HC86:$HL86)+SUMIF(N!$HC$15:$HL$15,'Ciclo Semaforico'!AY$30,N!$HC86:$HL86)+SUMIF(E!$HC$15:$HL$15,'Ciclo Semaforico'!AY$30,E!$HC86:$HL86)+SUMIF(O!$HC$15:$HL$15,'Ciclo Semaforico'!AY$30,O!$HC86:$HL86)),(SUMIF(S!$HC$15:$HL$15,'Ciclo Semaforico'!AY$30,S!$HC86:$HL86)+SUMIF(N!$HC$15:$HL$15,'Ciclo Semaforico'!AY$30,N!$HC86:$HL86)+SUMIF(E!$HC$15:$HL$15,'Ciclo Semaforico'!AY$30,E!$HC86:$HL86)+SUMIF(O!$HC$15:$HL$15,'Ciclo Semaforico'!AY$30,O!$HC86:$HL86))*AY$31))</f>
        <v>#REF!</v>
      </c>
      <c r="AZ111" s="245" t="e">
        <f>IF(AZ$32="",IF(AZ$31="",(SUMIF(S!$HC$15:$HL$15,'Ciclo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Semaforico'!AZ$30,O!$HC86:$HL86))*AZ$31),(SUMIF(S!$HC$15:$HL$15,'Ciclo Semaforico'!AZ$32,S!$HC86:$HL86)+SUMIF(N!$HC$15:$HL$15,'Ciclo Semaforico'!AZ$32,N!$HC86:$HL86)+SUMIF(E!$HC$15:$HL$15,'Ciclo Semaforico'!AZ$32,E!$HC86:$HL86)+SUMIF(O!$HC$15:$HL$15,'Ciclo Semaforico'!AZ$32,O!$HC86:$HL86))-IF(AZ$31="",(SUMIF(S!$HC$15:$HL$15,'Ciclo Semaforico'!AZ$30,S!$HC86:$HL86)+SUMIF(N!$HC$15:$HL$15,'Ciclo Semaforico'!AZ$30,N!$HC86:$HL86)+SUMIF(E!$HC$15:$HL$15,'Ciclo Semaforico'!AZ$30,E!$HC86:$HL86)+SUMIF(O!$HC$15:$HL$15,'Ciclo Semaforico'!AZ$30,O!$HC86:$HL86)),(SUMIF(S!$HC$15:$HL$15,'Ciclo Semaforico'!AZ$30,S!$HC86:$HL86)+SUMIF(N!$HC$15:$HL$15,'Ciclo Semaforico'!AZ$30,N!$HC86:$HL86)+SUMIF(E!$HC$15:$HL$15,'Ciclo Semaforico'!AZ$30,E!$HC86:$HL86)+SUMIF(O!$HC$15:$HL$15,'Ciclo Semaforico'!AZ$30,O!$HC86:$HL86))*AZ$31))</f>
        <v>#REF!</v>
      </c>
      <c r="BA111" s="245" t="e">
        <f>IF(BA$32="",IF(BA$31="",(SUMIF(S!$HC$15:$HL$15,'Ciclo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Semaforico'!BA$30,O!$HC86:$HL86))*BA$31),(SUMIF(S!$HC$15:$HL$15,'Ciclo Semaforico'!BA$32,S!$HC86:$HL86)+SUMIF(N!$HC$15:$HL$15,'Ciclo Semaforico'!BA$32,N!$HC86:$HL86)+SUMIF(E!$HC$15:$HL$15,'Ciclo Semaforico'!BA$32,E!$HC86:$HL86)+SUMIF(O!$HC$15:$HL$15,'Ciclo Semaforico'!BA$32,O!$HC86:$HL86))-IF(BA$31="",(SUMIF(S!$HC$15:$HL$15,'Ciclo Semaforico'!BA$30,S!$HC86:$HL86)+SUMIF(N!$HC$15:$HL$15,'Ciclo Semaforico'!BA$30,N!$HC86:$HL86)+SUMIF(E!$HC$15:$HL$15,'Ciclo Semaforico'!BA$30,E!$HC86:$HL86)+SUMIF(O!$HC$15:$HL$15,'Ciclo Semaforico'!BA$30,O!$HC86:$HL86)),(SUMIF(S!$HC$15:$HL$15,'Ciclo Semaforico'!BA$30,S!$HC86:$HL86)+SUMIF(N!$HC$15:$HL$15,'Ciclo Semaforico'!BA$30,N!$HC86:$HL86)+SUMIF(E!$HC$15:$HL$15,'Ciclo Semaforico'!BA$30,E!$HC86:$HL86)+SUMIF(O!$HC$15:$HL$15,'Ciclo Semaforico'!BA$30,O!$HC86:$HL86))*BA$31))</f>
        <v>#REF!</v>
      </c>
      <c r="BB111" s="245" t="e">
        <f>IF(BB$32="",IF(BB$31="",(SUMIF(S!$HC$15:$HL$15,'Ciclo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Semaforico'!BB$30,O!$HC86:$HL86))*BB$31),(SUMIF(S!$HC$15:$HL$15,'Ciclo Semaforico'!BB$32,S!$HC86:$HL86)+SUMIF(N!$HC$15:$HL$15,'Ciclo Semaforico'!BB$32,N!$HC86:$HL86)+SUMIF(E!$HC$15:$HL$15,'Ciclo Semaforico'!BB$32,E!$HC86:$HL86)+SUMIF(O!$HC$15:$HL$15,'Ciclo Semaforico'!BB$32,O!$HC86:$HL86))-IF(BB$31="",(SUMIF(S!$HC$15:$HL$15,'Ciclo Semaforico'!BB$30,S!$HC86:$HL86)+SUMIF(N!$HC$15:$HL$15,'Ciclo Semaforico'!BB$30,N!$HC86:$HL86)+SUMIF(E!$HC$15:$HL$15,'Ciclo Semaforico'!BB$30,E!$HC86:$HL86)+SUMIF(O!$HC$15:$HL$15,'Ciclo Semaforico'!BB$30,O!$HC86:$HL86)),(SUMIF(S!$HC$15:$HL$15,'Ciclo Semaforico'!BB$30,S!$HC86:$HL86)+SUMIF(N!$HC$15:$HL$15,'Ciclo Semaforico'!BB$30,N!$HC86:$HL86)+SUMIF(E!$HC$15:$HL$15,'Ciclo Semaforico'!BB$30,E!$HC86:$HL86)+SUMIF(O!$HC$15:$HL$15,'Ciclo Semaforico'!BB$30,O!$HC86:$HL86))*BB$31))</f>
        <v>#REF!</v>
      </c>
      <c r="BC111" s="245" t="e">
        <f>IF(BC$32="",IF(BC$31="",(SUMIF(S!$HC$15:$HL$15,'Ciclo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Semaforico'!BC$30,O!$HC86:$HL86))*BC$31),(SUMIF(S!$HC$15:$HL$15,'Ciclo Semaforico'!BC$32,S!$HC86:$HL86)+SUMIF(N!$HC$15:$HL$15,'Ciclo Semaforico'!BC$32,N!$HC86:$HL86)+SUMIF(E!$HC$15:$HL$15,'Ciclo Semaforico'!BC$32,E!$HC86:$HL86)+SUMIF(O!$HC$15:$HL$15,'Ciclo Semaforico'!BC$32,O!$HC86:$HL86))-IF(BC$31="",(SUMIF(S!$HC$15:$HL$15,'Ciclo Semaforico'!BC$30,S!$HC86:$HL86)+SUMIF(N!$HC$15:$HL$15,'Ciclo Semaforico'!BC$30,N!$HC86:$HL86)+SUMIF(E!$HC$15:$HL$15,'Ciclo Semaforico'!BC$30,E!$HC86:$HL86)+SUMIF(O!$HC$15:$HL$15,'Ciclo Semaforico'!BC$30,O!$HC86:$HL86)),(SUMIF(S!$HC$15:$HL$15,'Ciclo Semaforico'!BC$30,S!$HC86:$HL86)+SUMIF(N!$HC$15:$HL$15,'Ciclo Semaforico'!BC$30,N!$HC86:$HL86)+SUMIF(E!$HC$15:$HL$15,'Ciclo Semaforico'!BC$30,E!$HC86:$HL86)+SUMIF(O!$HC$15:$HL$15,'Ciclo Semaforico'!BC$30,O!$HC86:$HL86))*BC$31))</f>
        <v>#REF!</v>
      </c>
      <c r="BD111" s="245" t="e">
        <f>IF(BD$32="",IF(BD$31="",(SUMIF(S!$HC$15:$HL$15,'Ciclo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Semaforico'!BD$30,O!$HC86:$HL86))*BD$31),(SUMIF(S!$HC$15:$HL$15,'Ciclo Semaforico'!BD$32,S!$HC86:$HL86)+SUMIF(N!$HC$15:$HL$15,'Ciclo Semaforico'!BD$32,N!$HC86:$HL86)+SUMIF(E!$HC$15:$HL$15,'Ciclo Semaforico'!BD$32,E!$HC86:$HL86)+SUMIF(O!$HC$15:$HL$15,'Ciclo Semaforico'!BD$32,O!$HC86:$HL86))-IF(BD$31="",(SUMIF(S!$HC$15:$HL$15,'Ciclo Semaforico'!BD$30,S!$HC86:$HL86)+SUMIF(N!$HC$15:$HL$15,'Ciclo Semaforico'!BD$30,N!$HC86:$HL86)+SUMIF(E!$HC$15:$HL$15,'Ciclo Semaforico'!BD$30,E!$HC86:$HL86)+SUMIF(O!$HC$15:$HL$15,'Ciclo Semaforico'!BD$30,O!$HC86:$HL86)),(SUMIF(S!$HC$15:$HL$15,'Ciclo Semaforico'!BD$30,S!$HC86:$HL86)+SUMIF(N!$HC$15:$HL$15,'Ciclo Semaforico'!BD$30,N!$HC86:$HL86)+SUMIF(E!$HC$15:$HL$15,'Ciclo Semaforico'!BD$30,E!$HC86:$HL86)+SUMIF(O!$HC$15:$HL$15,'Ciclo Semaforico'!BD$30,O!$HC86:$HL86))*BD$31))</f>
        <v>#REF!</v>
      </c>
      <c r="BE111" s="245">
        <f>IF(BE$32="",IF(BE$31="",(SUMIF(S!$HC$15:$HL$15,'Ciclo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Semaforico'!BE$30,O!$HC86:$HL86))*BE$31),(SUMIF(S!$HC$15:$HL$15,'Ciclo Semaforico'!BE$32,S!$HC86:$HL86)+SUMIF(N!$HC$15:$HL$15,'Ciclo Semaforico'!BE$32,N!$HC86:$HL86)+SUMIF(E!$HC$15:$HL$15,'Ciclo Semaforico'!BE$32,E!$HC86:$HL86)+SUMIF(O!$HC$15:$HL$15,'Ciclo Semaforico'!BE$32,O!$HC86:$HL86))-IF(BE$31="",(SUMIF(S!$HC$15:$HL$15,'Ciclo Semaforico'!BE$30,S!$HC86:$HL86)+SUMIF(N!$HC$15:$HL$15,'Ciclo Semaforico'!BE$30,N!$HC86:$HL86)+SUMIF(E!$HC$15:$HL$15,'Ciclo Semaforico'!BE$30,E!$HC86:$HL86)+SUMIF(O!$HC$15:$HL$15,'Ciclo Semaforico'!BE$30,O!$HC86:$HL86)),(SUMIF(S!$HC$15:$HL$15,'Ciclo Semaforico'!BE$30,S!$HC86:$HL86)+SUMIF(N!$HC$15:$HL$15,'Ciclo Semaforico'!BE$30,N!$HC86:$HL86)+SUMIF(E!$HC$15:$HL$15,'Ciclo Semaforico'!BE$30,E!$HC86:$HL86)+SUMIF(O!$HC$15:$HL$15,'Ciclo Semaforico'!BE$30,O!$HC86:$HL86))*BE$31))</f>
        <v>0</v>
      </c>
      <c r="BF111" s="245">
        <f>IF(BF$32="",IF(BF$31="",(SUMIF(S!$HC$15:$HL$15,'Ciclo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Semaforico'!BF$30,O!$HC86:$HL86))*BF$31),(SUMIF(S!$HC$15:$HL$15,'Ciclo Semaforico'!BF$32,S!$HC86:$HL86)+SUMIF(N!$HC$15:$HL$15,'Ciclo Semaforico'!BF$32,N!$HC86:$HL86)+SUMIF(E!$HC$15:$HL$15,'Ciclo Semaforico'!BF$32,E!$HC86:$HL86)+SUMIF(O!$HC$15:$HL$15,'Ciclo Semaforico'!BF$32,O!$HC86:$HL86))-IF(BF$31="",(SUMIF(S!$HC$15:$HL$15,'Ciclo Semaforico'!BF$30,S!$HC86:$HL86)+SUMIF(N!$HC$15:$HL$15,'Ciclo Semaforico'!BF$30,N!$HC86:$HL86)+SUMIF(E!$HC$15:$HL$15,'Ciclo Semaforico'!BF$30,E!$HC86:$HL86)+SUMIF(O!$HC$15:$HL$15,'Ciclo Semaforico'!BF$30,O!$HC86:$HL86)),(SUMIF(S!$HC$15:$HL$15,'Ciclo Semaforico'!BF$30,S!$HC86:$HL86)+SUMIF(N!$HC$15:$HL$15,'Ciclo Semaforico'!BF$30,N!$HC86:$HL86)+SUMIF(E!$HC$15:$HL$15,'Ciclo Semaforico'!BF$30,E!$HC86:$HL86)+SUMIF(O!$HC$15:$HL$15,'Ciclo Semaforico'!BF$30,O!$HC86:$HL86))*BF$31))</f>
        <v>0</v>
      </c>
      <c r="BG111" s="245">
        <f>IF(BG$32="",IF(BG$31="",(SUMIF(S!$HC$15:$HL$15,'Ciclo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Semaforico'!BG$30,O!$HC86:$HL86))*BG$31),(SUMIF(S!$HC$15:$HL$15,'Ciclo Semaforico'!BG$32,S!$HC86:$HL86)+SUMIF(N!$HC$15:$HL$15,'Ciclo Semaforico'!BG$32,N!$HC86:$HL86)+SUMIF(E!$HC$15:$HL$15,'Ciclo Semaforico'!BG$32,E!$HC86:$HL86)+SUMIF(O!$HC$15:$HL$15,'Ciclo Semaforico'!BG$32,O!$HC86:$HL86))-IF(BG$31="",(SUMIF(S!$HC$15:$HL$15,'Ciclo Semaforico'!BG$30,S!$HC86:$HL86)+SUMIF(N!$HC$15:$HL$15,'Ciclo Semaforico'!BG$30,N!$HC86:$HL86)+SUMIF(E!$HC$15:$HL$15,'Ciclo Semaforico'!BG$30,E!$HC86:$HL86)+SUMIF(O!$HC$15:$HL$15,'Ciclo Semaforico'!BG$30,O!$HC86:$HL86)),(SUMIF(S!$HC$15:$HL$15,'Ciclo Semaforico'!BG$30,S!$HC86:$HL86)+SUMIF(N!$HC$15:$HL$15,'Ciclo Semaforico'!BG$30,N!$HC86:$HL86)+SUMIF(E!$HC$15:$HL$15,'Ciclo Semaforico'!BG$30,E!$HC86:$HL86)+SUMIF(O!$HC$15:$HL$15,'Ciclo Semaforico'!BG$30,O!$HC86:$HL86))*BG$31))</f>
        <v>0</v>
      </c>
      <c r="BH111" s="245">
        <f>IF(BH$32="",IF(BH$31="",(SUMIF(S!$HC$15:$HL$15,'Ciclo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Semaforico'!BH$30,O!$HC86:$HL86))*BH$31),(SUMIF(S!$HC$15:$HL$15,'Ciclo Semaforico'!BH$32,S!$HC86:$HL86)+SUMIF(N!$HC$15:$HL$15,'Ciclo Semaforico'!BH$32,N!$HC86:$HL86)+SUMIF(E!$HC$15:$HL$15,'Ciclo Semaforico'!BH$32,E!$HC86:$HL86)+SUMIF(O!$HC$15:$HL$15,'Ciclo Semaforico'!BH$32,O!$HC86:$HL86))-IF(BH$31="",(SUMIF(S!$HC$15:$HL$15,'Ciclo Semaforico'!BH$30,S!$HC86:$HL86)+SUMIF(N!$HC$15:$HL$15,'Ciclo Semaforico'!BH$30,N!$HC86:$HL86)+SUMIF(E!$HC$15:$HL$15,'Ciclo Semaforico'!BH$30,E!$HC86:$HL86)+SUMIF(O!$HC$15:$HL$15,'Ciclo Semaforico'!BH$30,O!$HC86:$HL86)),(SUMIF(S!$HC$15:$HL$15,'Ciclo Semaforico'!BH$30,S!$HC86:$HL86)+SUMIF(N!$HC$15:$HL$15,'Ciclo Semaforico'!BH$30,N!$HC86:$HL86)+SUMIF(E!$HC$15:$HL$15,'Ciclo Semaforico'!BH$30,E!$HC86:$HL86)+SUMIF(O!$HC$15:$HL$15,'Ciclo Semaforico'!BH$30,O!$HC86:$HL86))*BH$31))</f>
        <v>0</v>
      </c>
      <c r="BI111" s="245">
        <f>IF(BI$32="",IF(BI$31="",(SUMIF(S!$HC$15:$HL$15,'Ciclo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Semaforico'!BI$30,O!$HC86:$HL86))*BI$31),(SUMIF(S!$HC$15:$HL$15,'Ciclo Semaforico'!BI$32,S!$HC86:$HL86)+SUMIF(N!$HC$15:$HL$15,'Ciclo Semaforico'!BI$32,N!$HC86:$HL86)+SUMIF(E!$HC$15:$HL$15,'Ciclo Semaforico'!BI$32,E!$HC86:$HL86)+SUMIF(O!$HC$15:$HL$15,'Ciclo Semaforico'!BI$32,O!$HC86:$HL86))-IF(BI$31="",(SUMIF(S!$HC$15:$HL$15,'Ciclo Semaforico'!BI$30,S!$HC86:$HL86)+SUMIF(N!$HC$15:$HL$15,'Ciclo Semaforico'!BI$30,N!$HC86:$HL86)+SUMIF(E!$HC$15:$HL$15,'Ciclo Semaforico'!BI$30,E!$HC86:$HL86)+SUMIF(O!$HC$15:$HL$15,'Ciclo Semaforico'!BI$30,O!$HC86:$HL86)),(SUMIF(S!$HC$15:$HL$15,'Ciclo Semaforico'!BI$30,S!$HC86:$HL86)+SUMIF(N!$HC$15:$HL$15,'Ciclo Semaforico'!BI$30,N!$HC86:$HL86)+SUMIF(E!$HC$15:$HL$15,'Ciclo Semaforico'!BI$30,E!$HC86:$HL86)+SUMIF(O!$HC$15:$HL$15,'Ciclo Semaforico'!BI$30,O!$HC86:$HL86))*BI$31))</f>
        <v>0</v>
      </c>
      <c r="BJ111" s="246">
        <f>IF(BJ$32="",IF(BJ$31="",(SUMIF(S!$HC$15:$HL$15,'Ciclo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Semaforico'!BJ$30,O!$HC86:$HL86))*BJ$31),(SUMIF(S!$HC$15:$HL$15,'Ciclo Semaforico'!BJ$32,S!$HC86:$HL86)+SUMIF(N!$HC$15:$HL$15,'Ciclo Semaforico'!BJ$32,N!$HC86:$HL86)+SUMIF(E!$HC$15:$HL$15,'Ciclo Semaforico'!BJ$32,E!$HC86:$HL86)+SUMIF(O!$HC$15:$HL$15,'Ciclo Semaforico'!BJ$32,O!$HC86:$HL86))-IF(BJ$31="",(SUMIF(S!$HC$15:$HL$15,'Ciclo Semaforico'!BJ$30,S!$HC86:$HL86)+SUMIF(N!$HC$15:$HL$15,'Ciclo Semaforico'!BJ$30,N!$HC86:$HL86)+SUMIF(E!$HC$15:$HL$15,'Ciclo Semaforico'!BJ$30,E!$HC86:$HL86)+SUMIF(O!$HC$15:$HL$15,'Ciclo Semaforico'!BJ$30,O!$HC86:$HL86)),(SUMIF(S!$HC$15:$HL$15,'Ciclo Semaforico'!BJ$30,S!$HC86:$HL86)+SUMIF(N!$HC$15:$HL$15,'Ciclo Semaforico'!BJ$30,N!$HC86:$HL86)+SUMIF(E!$HC$15:$HL$15,'Ciclo Semaforico'!BJ$30,E!$HC86:$HL86)+SUMIF(O!$HC$15:$HL$15,'Ciclo Semaforico'!BJ$30,O!$HC86:$HL86))*BJ$31))</f>
        <v>0</v>
      </c>
      <c r="BK111" s="244">
        <f>IF(BK$32="",IF(BK$31="",(SUMIF(S!$HC$15:$HL$15,'Ciclo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Semaforico'!BK$30,O!$HC86:$HL86))*BK$31),(SUMIF(S!$HC$15:$HL$15,'Ciclo Semaforico'!BK$32,S!$HC86:$HL86)+SUMIF(N!$HC$15:$HL$15,'Ciclo Semaforico'!BK$32,N!$HC86:$HL86)+SUMIF(E!$HC$15:$HL$15,'Ciclo Semaforico'!BK$32,E!$HC86:$HL86)+SUMIF(O!$HC$15:$HL$15,'Ciclo Semaforico'!BK$32,O!$HC86:$HL86))-IF(BK$31="",(SUMIF(S!$HC$15:$HL$15,'Ciclo Semaforico'!BK$30,S!$HC86:$HL86)+SUMIF(N!$HC$15:$HL$15,'Ciclo Semaforico'!BK$30,N!$HC86:$HL86)+SUMIF(E!$HC$15:$HL$15,'Ciclo Semaforico'!BK$30,E!$HC86:$HL86)+SUMIF(O!$HC$15:$HL$15,'Ciclo Semaforico'!BK$30,O!$HC86:$HL86)),(SUMIF(S!$HC$15:$HL$15,'Ciclo Semaforico'!BK$30,S!$HC86:$HL86)+SUMIF(N!$HC$15:$HL$15,'Ciclo Semaforico'!BK$30,N!$HC86:$HL86)+SUMIF(E!$HC$15:$HL$15,'Ciclo Semaforico'!BK$30,E!$HC86:$HL86)+SUMIF(O!$HC$15:$HL$15,'Ciclo Semaforico'!BK$30,O!$HC86:$HL86))*BK$31))</f>
        <v>0</v>
      </c>
      <c r="BL111" s="245">
        <f>IF(BL$32="",IF(BL$31="",(SUMIF(S!$HC$15:$HL$15,'Ciclo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Semaforico'!BL$30,O!$HC86:$HL86))*BL$31),(SUMIF(S!$HC$15:$HL$15,'Ciclo Semaforico'!BL$32,S!$HC86:$HL86)+SUMIF(N!$HC$15:$HL$15,'Ciclo Semaforico'!BL$32,N!$HC86:$HL86)+SUMIF(E!$HC$15:$HL$15,'Ciclo Semaforico'!BL$32,E!$HC86:$HL86)+SUMIF(O!$HC$15:$HL$15,'Ciclo Semaforico'!BL$32,O!$HC86:$HL86))-IF(BL$31="",(SUMIF(S!$HC$15:$HL$15,'Ciclo Semaforico'!BL$30,S!$HC86:$HL86)+SUMIF(N!$HC$15:$HL$15,'Ciclo Semaforico'!BL$30,N!$HC86:$HL86)+SUMIF(E!$HC$15:$HL$15,'Ciclo Semaforico'!BL$30,E!$HC86:$HL86)+SUMIF(O!$HC$15:$HL$15,'Ciclo Semaforico'!BL$30,O!$HC86:$HL86)),(SUMIF(S!$HC$15:$HL$15,'Ciclo Semaforico'!BL$30,S!$HC86:$HL86)+SUMIF(N!$HC$15:$HL$15,'Ciclo Semaforico'!BL$30,N!$HC86:$HL86)+SUMIF(E!$HC$15:$HL$15,'Ciclo Semaforico'!BL$30,E!$HC86:$HL86)+SUMIF(O!$HC$15:$HL$15,'Ciclo Semaforico'!BL$30,O!$HC86:$HL86))*BL$31))</f>
        <v>0</v>
      </c>
      <c r="BM111" s="245">
        <f>IF(BM$32="",IF(BM$31="",(SUMIF(S!$HC$15:$HL$15,'Ciclo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Semaforico'!BM$30,O!$HC86:$HL86))*BM$31),(SUMIF(S!$HC$15:$HL$15,'Ciclo Semaforico'!BM$32,S!$HC86:$HL86)+SUMIF(N!$HC$15:$HL$15,'Ciclo Semaforico'!BM$32,N!$HC86:$HL86)+SUMIF(E!$HC$15:$HL$15,'Ciclo Semaforico'!BM$32,E!$HC86:$HL86)+SUMIF(O!$HC$15:$HL$15,'Ciclo Semaforico'!BM$32,O!$HC86:$HL86))-IF(BM$31="",(SUMIF(S!$HC$15:$HL$15,'Ciclo Semaforico'!BM$30,S!$HC86:$HL86)+SUMIF(N!$HC$15:$HL$15,'Ciclo Semaforico'!BM$30,N!$HC86:$HL86)+SUMIF(E!$HC$15:$HL$15,'Ciclo Semaforico'!BM$30,E!$HC86:$HL86)+SUMIF(O!$HC$15:$HL$15,'Ciclo Semaforico'!BM$30,O!$HC86:$HL86)),(SUMIF(S!$HC$15:$HL$15,'Ciclo Semaforico'!BM$30,S!$HC86:$HL86)+SUMIF(N!$HC$15:$HL$15,'Ciclo Semaforico'!BM$30,N!$HC86:$HL86)+SUMIF(E!$HC$15:$HL$15,'Ciclo Semaforico'!BM$30,E!$HC86:$HL86)+SUMIF(O!$HC$15:$HL$15,'Ciclo Semaforico'!BM$30,O!$HC86:$HL86))*BM$31))</f>
        <v>0</v>
      </c>
      <c r="BN111" s="245">
        <f>IF(BN$32="",IF(BN$31="",(SUMIF(S!$HC$15:$HL$15,'Ciclo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Semaforico'!BN$30,O!$HC86:$HL86))*BN$31),(SUMIF(S!$HC$15:$HL$15,'Ciclo Semaforico'!BN$32,S!$HC86:$HL86)+SUMIF(N!$HC$15:$HL$15,'Ciclo Semaforico'!BN$32,N!$HC86:$HL86)+SUMIF(E!$HC$15:$HL$15,'Ciclo Semaforico'!BN$32,E!$HC86:$HL86)+SUMIF(O!$HC$15:$HL$15,'Ciclo Semaforico'!BN$32,O!$HC86:$HL86))-IF(BN$31="",(SUMIF(S!$HC$15:$HL$15,'Ciclo Semaforico'!BN$30,S!$HC86:$HL86)+SUMIF(N!$HC$15:$HL$15,'Ciclo Semaforico'!BN$30,N!$HC86:$HL86)+SUMIF(E!$HC$15:$HL$15,'Ciclo Semaforico'!BN$30,E!$HC86:$HL86)+SUMIF(O!$HC$15:$HL$15,'Ciclo Semaforico'!BN$30,O!$HC86:$HL86)),(SUMIF(S!$HC$15:$HL$15,'Ciclo Semaforico'!BN$30,S!$HC86:$HL86)+SUMIF(N!$HC$15:$HL$15,'Ciclo Semaforico'!BN$30,N!$HC86:$HL86)+SUMIF(E!$HC$15:$HL$15,'Ciclo Semaforico'!BN$30,E!$HC86:$HL86)+SUMIF(O!$HC$15:$HL$15,'Ciclo Semaforico'!BN$30,O!$HC86:$HL86))*BN$31))</f>
        <v>0</v>
      </c>
      <c r="BO111" s="245">
        <f>IF(BO$32="",IF(BO$31="",(SUMIF(S!$HC$15:$HL$15,'Ciclo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Semaforico'!BO$30,O!$HC86:$HL86))*BO$31),(SUMIF(S!$HC$15:$HL$15,'Ciclo Semaforico'!BO$32,S!$HC86:$HL86)+SUMIF(N!$HC$15:$HL$15,'Ciclo Semaforico'!BO$32,N!$HC86:$HL86)+SUMIF(E!$HC$15:$HL$15,'Ciclo Semaforico'!BO$32,E!$HC86:$HL86)+SUMIF(O!$HC$15:$HL$15,'Ciclo Semaforico'!BO$32,O!$HC86:$HL86))-IF(BO$31="",(SUMIF(S!$HC$15:$HL$15,'Ciclo Semaforico'!BO$30,S!$HC86:$HL86)+SUMIF(N!$HC$15:$HL$15,'Ciclo Semaforico'!BO$30,N!$HC86:$HL86)+SUMIF(E!$HC$15:$HL$15,'Ciclo Semaforico'!BO$30,E!$HC86:$HL86)+SUMIF(O!$HC$15:$HL$15,'Ciclo Semaforico'!BO$30,O!$HC86:$HL86)),(SUMIF(S!$HC$15:$HL$15,'Ciclo Semaforico'!BO$30,S!$HC86:$HL86)+SUMIF(N!$HC$15:$HL$15,'Ciclo Semaforico'!BO$30,N!$HC86:$HL86)+SUMIF(E!$HC$15:$HL$15,'Ciclo Semaforico'!BO$30,E!$HC86:$HL86)+SUMIF(O!$HC$15:$HL$15,'Ciclo Semaforico'!BO$30,O!$HC86:$HL86))*BO$31))</f>
        <v>0</v>
      </c>
      <c r="BP111" s="245">
        <f>IF(BP$32="",IF(BP$31="",(SUMIF(S!$HC$15:$HL$15,'Ciclo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Semaforico'!BP$30,O!$HC86:$HL86))*BP$31),(SUMIF(S!$HC$15:$HL$15,'Ciclo Semaforico'!BP$32,S!$HC86:$HL86)+SUMIF(N!$HC$15:$HL$15,'Ciclo Semaforico'!BP$32,N!$HC86:$HL86)+SUMIF(E!$HC$15:$HL$15,'Ciclo Semaforico'!BP$32,E!$HC86:$HL86)+SUMIF(O!$HC$15:$HL$15,'Ciclo Semaforico'!BP$32,O!$HC86:$HL86))-IF(BP$31="",(SUMIF(S!$HC$15:$HL$15,'Ciclo Semaforico'!BP$30,S!$HC86:$HL86)+SUMIF(N!$HC$15:$HL$15,'Ciclo Semaforico'!BP$30,N!$HC86:$HL86)+SUMIF(E!$HC$15:$HL$15,'Ciclo Semaforico'!BP$30,E!$HC86:$HL86)+SUMIF(O!$HC$15:$HL$15,'Ciclo Semaforico'!BP$30,O!$HC86:$HL86)),(SUMIF(S!$HC$15:$HL$15,'Ciclo Semaforico'!BP$30,S!$HC86:$HL86)+SUMIF(N!$HC$15:$HL$15,'Ciclo Semaforico'!BP$30,N!$HC86:$HL86)+SUMIF(E!$HC$15:$HL$15,'Ciclo Semaforico'!BP$30,E!$HC86:$HL86)+SUMIF(O!$HC$15:$HL$15,'Ciclo Semaforico'!BP$30,O!$HC86:$HL86))*BP$31))</f>
        <v>0</v>
      </c>
      <c r="BQ111" s="245">
        <f>IF(BQ$32="",IF(BQ$31="",(SUMIF(S!$HC$15:$HL$15,'Ciclo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Semaforico'!BQ$30,O!$HC86:$HL86))*BQ$31),(SUMIF(S!$HC$15:$HL$15,'Ciclo Semaforico'!BQ$32,S!$HC86:$HL86)+SUMIF(N!$HC$15:$HL$15,'Ciclo Semaforico'!BQ$32,N!$HC86:$HL86)+SUMIF(E!$HC$15:$HL$15,'Ciclo Semaforico'!BQ$32,E!$HC86:$HL86)+SUMIF(O!$HC$15:$HL$15,'Ciclo Semaforico'!BQ$32,O!$HC86:$HL86))-IF(BQ$31="",(SUMIF(S!$HC$15:$HL$15,'Ciclo Semaforico'!BQ$30,S!$HC86:$HL86)+SUMIF(N!$HC$15:$HL$15,'Ciclo Semaforico'!BQ$30,N!$HC86:$HL86)+SUMIF(E!$HC$15:$HL$15,'Ciclo Semaforico'!BQ$30,E!$HC86:$HL86)+SUMIF(O!$HC$15:$HL$15,'Ciclo Semaforico'!BQ$30,O!$HC86:$HL86)),(SUMIF(S!$HC$15:$HL$15,'Ciclo Semaforico'!BQ$30,S!$HC86:$HL86)+SUMIF(N!$HC$15:$HL$15,'Ciclo Semaforico'!BQ$30,N!$HC86:$HL86)+SUMIF(E!$HC$15:$HL$15,'Ciclo Semaforico'!BQ$30,E!$HC86:$HL86)+SUMIF(O!$HC$15:$HL$15,'Ciclo Semaforico'!BQ$30,O!$HC86:$HL86))*BQ$31))</f>
        <v>0</v>
      </c>
      <c r="BR111" s="245">
        <f>IF(BR$32="",IF(BR$31="",(SUMIF(S!$HC$15:$HL$15,'Ciclo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Semaforico'!BR$30,O!$HC86:$HL86))*BR$31),(SUMIF(S!$HC$15:$HL$15,'Ciclo Semaforico'!BR$32,S!$HC86:$HL86)+SUMIF(N!$HC$15:$HL$15,'Ciclo Semaforico'!BR$32,N!$HC86:$HL86)+SUMIF(E!$HC$15:$HL$15,'Ciclo Semaforico'!BR$32,E!$HC86:$HL86)+SUMIF(O!$HC$15:$HL$15,'Ciclo Semaforico'!BR$32,O!$HC86:$HL86))-IF(BR$31="",(SUMIF(S!$HC$15:$HL$15,'Ciclo Semaforico'!BR$30,S!$HC86:$HL86)+SUMIF(N!$HC$15:$HL$15,'Ciclo Semaforico'!BR$30,N!$HC86:$HL86)+SUMIF(E!$HC$15:$HL$15,'Ciclo Semaforico'!BR$30,E!$HC86:$HL86)+SUMIF(O!$HC$15:$HL$15,'Ciclo Semaforico'!BR$30,O!$HC86:$HL86)),(SUMIF(S!$HC$15:$HL$15,'Ciclo Semaforico'!BR$30,S!$HC86:$HL86)+SUMIF(N!$HC$15:$HL$15,'Ciclo Semaforico'!BR$30,N!$HC86:$HL86)+SUMIF(E!$HC$15:$HL$15,'Ciclo Semaforico'!BR$30,E!$HC86:$HL86)+SUMIF(O!$HC$15:$HL$15,'Ciclo Semaforico'!BR$30,O!$HC86:$HL86))*BR$31))</f>
        <v>0</v>
      </c>
      <c r="BS111" s="245">
        <f>IF(BS$32="",IF(BS$31="",(SUMIF(S!$HC$15:$HL$15,'Ciclo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Semaforico'!BS$30,O!$HC86:$HL86))*BS$31),(SUMIF(S!$HC$15:$HL$15,'Ciclo Semaforico'!BS$32,S!$HC86:$HL86)+SUMIF(N!$HC$15:$HL$15,'Ciclo Semaforico'!BS$32,N!$HC86:$HL86)+SUMIF(E!$HC$15:$HL$15,'Ciclo Semaforico'!BS$32,E!$HC86:$HL86)+SUMIF(O!$HC$15:$HL$15,'Ciclo Semaforico'!BS$32,O!$HC86:$HL86))-IF(BS$31="",(SUMIF(S!$HC$15:$HL$15,'Ciclo Semaforico'!BS$30,S!$HC86:$HL86)+SUMIF(N!$HC$15:$HL$15,'Ciclo Semaforico'!BS$30,N!$HC86:$HL86)+SUMIF(E!$HC$15:$HL$15,'Ciclo Semaforico'!BS$30,E!$HC86:$HL86)+SUMIF(O!$HC$15:$HL$15,'Ciclo Semaforico'!BS$30,O!$HC86:$HL86)),(SUMIF(S!$HC$15:$HL$15,'Ciclo Semaforico'!BS$30,S!$HC86:$HL86)+SUMIF(N!$HC$15:$HL$15,'Ciclo Semaforico'!BS$30,N!$HC86:$HL86)+SUMIF(E!$HC$15:$HL$15,'Ciclo Semaforico'!BS$30,E!$HC86:$HL86)+SUMIF(O!$HC$15:$HL$15,'Ciclo Semaforico'!BS$30,O!$HC86:$HL86))*BS$31))</f>
        <v>0</v>
      </c>
      <c r="BT111" s="245">
        <f>IF(BT$32="",IF(BT$31="",(SUMIF(S!$HC$15:$HL$15,'Ciclo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Semaforico'!BT$30,O!$HC86:$HL86))*BT$31),(SUMIF(S!$HC$15:$HL$15,'Ciclo Semaforico'!BT$32,S!$HC86:$HL86)+SUMIF(N!$HC$15:$HL$15,'Ciclo Semaforico'!BT$32,N!$HC86:$HL86)+SUMIF(E!$HC$15:$HL$15,'Ciclo Semaforico'!BT$32,E!$HC86:$HL86)+SUMIF(O!$HC$15:$HL$15,'Ciclo Semaforico'!BT$32,O!$HC86:$HL86))-IF(BT$31="",(SUMIF(S!$HC$15:$HL$15,'Ciclo Semaforico'!BT$30,S!$HC86:$HL86)+SUMIF(N!$HC$15:$HL$15,'Ciclo Semaforico'!BT$30,N!$HC86:$HL86)+SUMIF(E!$HC$15:$HL$15,'Ciclo Semaforico'!BT$30,E!$HC86:$HL86)+SUMIF(O!$HC$15:$HL$15,'Ciclo Semaforico'!BT$30,O!$HC86:$HL86)),(SUMIF(S!$HC$15:$HL$15,'Ciclo Semaforico'!BT$30,S!$HC86:$HL86)+SUMIF(N!$HC$15:$HL$15,'Ciclo Semaforico'!BT$30,N!$HC86:$HL86)+SUMIF(E!$HC$15:$HL$15,'Ciclo Semaforico'!BT$30,E!$HC86:$HL86)+SUMIF(O!$HC$15:$HL$15,'Ciclo Semaforico'!BT$30,O!$HC86:$HL86))*BT$31))</f>
        <v>0</v>
      </c>
      <c r="BU111" s="245">
        <f>IF(BU$32="",IF(BU$31="",(SUMIF(S!$HC$15:$HL$15,'Ciclo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Semaforico'!BU$30,O!$HC86:$HL86))*BU$31),(SUMIF(S!$HC$15:$HL$15,'Ciclo Semaforico'!BU$32,S!$HC86:$HL86)+SUMIF(N!$HC$15:$HL$15,'Ciclo Semaforico'!BU$32,N!$HC86:$HL86)+SUMIF(E!$HC$15:$HL$15,'Ciclo Semaforico'!BU$32,E!$HC86:$HL86)+SUMIF(O!$HC$15:$HL$15,'Ciclo Semaforico'!BU$32,O!$HC86:$HL86))-IF(BU$31="",(SUMIF(S!$HC$15:$HL$15,'Ciclo Semaforico'!BU$30,S!$HC86:$HL86)+SUMIF(N!$HC$15:$HL$15,'Ciclo Semaforico'!BU$30,N!$HC86:$HL86)+SUMIF(E!$HC$15:$HL$15,'Ciclo Semaforico'!BU$30,E!$HC86:$HL86)+SUMIF(O!$HC$15:$HL$15,'Ciclo Semaforico'!BU$30,O!$HC86:$HL86)),(SUMIF(S!$HC$15:$HL$15,'Ciclo Semaforico'!BU$30,S!$HC86:$HL86)+SUMIF(N!$HC$15:$HL$15,'Ciclo Semaforico'!BU$30,N!$HC86:$HL86)+SUMIF(E!$HC$15:$HL$15,'Ciclo Semaforico'!BU$30,E!$HC86:$HL86)+SUMIF(O!$HC$15:$HL$15,'Ciclo Semaforico'!BU$30,O!$HC86:$HL86))*BU$31))</f>
        <v>0</v>
      </c>
      <c r="BV111" s="246">
        <f>IF(BV$32="",IF(BV$31="",(SUMIF(S!$HC$15:$HL$15,'Ciclo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Semaforico'!BV$30,O!$HC86:$HL86))*BV$31),(SUMIF(S!$HC$15:$HL$15,'Ciclo Semaforico'!BV$32,S!$HC86:$HL86)+SUMIF(N!$HC$15:$HL$15,'Ciclo Semaforico'!BV$32,N!$HC86:$HL86)+SUMIF(E!$HC$15:$HL$15,'Ciclo Semaforico'!BV$32,E!$HC86:$HL86)+SUMIF(O!$HC$15:$HL$15,'Ciclo Semaforico'!BV$32,O!$HC86:$HL86))-IF(BV$31="",(SUMIF(S!$HC$15:$HL$15,'Ciclo Semaforico'!BV$30,S!$HC86:$HL86)+SUMIF(N!$HC$15:$HL$15,'Ciclo Semaforico'!BV$30,N!$HC86:$HL86)+SUMIF(E!$HC$15:$HL$15,'Ciclo Semaforico'!BV$30,E!$HC86:$HL86)+SUMIF(O!$HC$15:$HL$15,'Ciclo Semaforico'!BV$30,O!$HC86:$HL86)),(SUMIF(S!$HC$15:$HL$15,'Ciclo Semaforico'!BV$30,S!$HC86:$HL86)+SUMIF(N!$HC$15:$HL$15,'Ciclo Semaforico'!BV$30,N!$HC86:$HL86)+SUMIF(E!$HC$15:$HL$15,'Ciclo Semaforico'!BV$30,E!$HC86:$HL86)+SUMIF(O!$HC$15:$HL$15,'Ciclo Semaforico'!BV$30,O!$HC86:$HL86))*BV$31))</f>
        <v>0</v>
      </c>
      <c r="BW111" s="244">
        <f>IF(BW$32="",IF(BW$31="",(SUMIF(S!$HC$15:$HL$15,'Ciclo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Semaforico'!BW$30,O!$HC86:$HL86))*BW$31),(SUMIF(S!$HC$15:$HL$15,'Ciclo Semaforico'!BW$32,S!$HC86:$HL86)+SUMIF(N!$HC$15:$HL$15,'Ciclo Semaforico'!BW$32,N!$HC86:$HL86)+SUMIF(E!$HC$15:$HL$15,'Ciclo Semaforico'!BW$32,E!$HC86:$HL86)+SUMIF(O!$HC$15:$HL$15,'Ciclo Semaforico'!BW$32,O!$HC86:$HL86))-IF(BW$31="",(SUMIF(S!$HC$15:$HL$15,'Ciclo Semaforico'!BW$30,S!$HC86:$HL86)+SUMIF(N!$HC$15:$HL$15,'Ciclo Semaforico'!BW$30,N!$HC86:$HL86)+SUMIF(E!$HC$15:$HL$15,'Ciclo Semaforico'!BW$30,E!$HC86:$HL86)+SUMIF(O!$HC$15:$HL$15,'Ciclo Semaforico'!BW$30,O!$HC86:$HL86)),(SUMIF(S!$HC$15:$HL$15,'Ciclo Semaforico'!BW$30,S!$HC86:$HL86)+SUMIF(N!$HC$15:$HL$15,'Ciclo Semaforico'!BW$30,N!$HC86:$HL86)+SUMIF(E!$HC$15:$HL$15,'Ciclo Semaforico'!BW$30,E!$HC86:$HL86)+SUMIF(O!$HC$15:$HL$15,'Ciclo Semaforico'!BW$30,O!$HC86:$HL86))*BW$31))</f>
        <v>0</v>
      </c>
      <c r="BX111" s="245">
        <f>IF(BX$32="",IF(BX$31="",(SUMIF(S!$HC$15:$HL$15,'Ciclo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Semaforico'!BX$30,O!$HC86:$HL86))*BX$31),(SUMIF(S!$HC$15:$HL$15,'Ciclo Semaforico'!BX$32,S!$HC86:$HL86)+SUMIF(N!$HC$15:$HL$15,'Ciclo Semaforico'!BX$32,N!$HC86:$HL86)+SUMIF(E!$HC$15:$HL$15,'Ciclo Semaforico'!BX$32,E!$HC86:$HL86)+SUMIF(O!$HC$15:$HL$15,'Ciclo Semaforico'!BX$32,O!$HC86:$HL86))-IF(BX$31="",(SUMIF(S!$HC$15:$HL$15,'Ciclo Semaforico'!BX$30,S!$HC86:$HL86)+SUMIF(N!$HC$15:$HL$15,'Ciclo Semaforico'!BX$30,N!$HC86:$HL86)+SUMIF(E!$HC$15:$HL$15,'Ciclo Semaforico'!BX$30,E!$HC86:$HL86)+SUMIF(O!$HC$15:$HL$15,'Ciclo Semaforico'!BX$30,O!$HC86:$HL86)),(SUMIF(S!$HC$15:$HL$15,'Ciclo Semaforico'!BX$30,S!$HC86:$HL86)+SUMIF(N!$HC$15:$HL$15,'Ciclo Semaforico'!BX$30,N!$HC86:$HL86)+SUMIF(E!$HC$15:$HL$15,'Ciclo Semaforico'!BX$30,E!$HC86:$HL86)+SUMIF(O!$HC$15:$HL$15,'Ciclo Semaforico'!BX$30,O!$HC86:$HL86))*BX$31))</f>
        <v>0</v>
      </c>
      <c r="BY111" s="245">
        <f>IF(BY$32="",IF(BY$31="",(SUMIF(S!$HC$15:$HL$15,'Ciclo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Semaforico'!BY$30,O!$HC86:$HL86))*BY$31),(SUMIF(S!$HC$15:$HL$15,'Ciclo Semaforico'!BY$32,S!$HC86:$HL86)+SUMIF(N!$HC$15:$HL$15,'Ciclo Semaforico'!BY$32,N!$HC86:$HL86)+SUMIF(E!$HC$15:$HL$15,'Ciclo Semaforico'!BY$32,E!$HC86:$HL86)+SUMIF(O!$HC$15:$HL$15,'Ciclo Semaforico'!BY$32,O!$HC86:$HL86))-IF(BY$31="",(SUMIF(S!$HC$15:$HL$15,'Ciclo Semaforico'!BY$30,S!$HC86:$HL86)+SUMIF(N!$HC$15:$HL$15,'Ciclo Semaforico'!BY$30,N!$HC86:$HL86)+SUMIF(E!$HC$15:$HL$15,'Ciclo Semaforico'!BY$30,E!$HC86:$HL86)+SUMIF(O!$HC$15:$HL$15,'Ciclo Semaforico'!BY$30,O!$HC86:$HL86)),(SUMIF(S!$HC$15:$HL$15,'Ciclo Semaforico'!BY$30,S!$HC86:$HL86)+SUMIF(N!$HC$15:$HL$15,'Ciclo Semaforico'!BY$30,N!$HC86:$HL86)+SUMIF(E!$HC$15:$HL$15,'Ciclo Semaforico'!BY$30,E!$HC86:$HL86)+SUMIF(O!$HC$15:$HL$15,'Ciclo Semaforico'!BY$30,O!$HC86:$HL86))*BY$31))</f>
        <v>0</v>
      </c>
      <c r="BZ111" s="245">
        <f>IF(BZ$32="",IF(BZ$31="",(SUMIF(S!$HC$15:$HL$15,'Ciclo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Semaforico'!BZ$30,O!$HC86:$HL86))*BZ$31),(SUMIF(S!$HC$15:$HL$15,'Ciclo Semaforico'!BZ$32,S!$HC86:$HL86)+SUMIF(N!$HC$15:$HL$15,'Ciclo Semaforico'!BZ$32,N!$HC86:$HL86)+SUMIF(E!$HC$15:$HL$15,'Ciclo Semaforico'!BZ$32,E!$HC86:$HL86)+SUMIF(O!$HC$15:$HL$15,'Ciclo Semaforico'!BZ$32,O!$HC86:$HL86))-IF(BZ$31="",(SUMIF(S!$HC$15:$HL$15,'Ciclo Semaforico'!BZ$30,S!$HC86:$HL86)+SUMIF(N!$HC$15:$HL$15,'Ciclo Semaforico'!BZ$30,N!$HC86:$HL86)+SUMIF(E!$HC$15:$HL$15,'Ciclo Semaforico'!BZ$30,E!$HC86:$HL86)+SUMIF(O!$HC$15:$HL$15,'Ciclo Semaforico'!BZ$30,O!$HC86:$HL86)),(SUMIF(S!$HC$15:$HL$15,'Ciclo Semaforico'!BZ$30,S!$HC86:$HL86)+SUMIF(N!$HC$15:$HL$15,'Ciclo Semaforico'!BZ$30,N!$HC86:$HL86)+SUMIF(E!$HC$15:$HL$15,'Ciclo Semaforico'!BZ$30,E!$HC86:$HL86)+SUMIF(O!$HC$15:$HL$15,'Ciclo Semaforico'!BZ$30,O!$HC86:$HL86))*BZ$31))</f>
        <v>0</v>
      </c>
      <c r="CA111" s="245">
        <f>IF(CA$32="",IF(CA$31="",(SUMIF(S!$HC$15:$HL$15,'Ciclo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Semaforico'!CA$30,O!$HC86:$HL86))*CA$31),(SUMIF(S!$HC$15:$HL$15,'Ciclo Semaforico'!CA$32,S!$HC86:$HL86)+SUMIF(N!$HC$15:$HL$15,'Ciclo Semaforico'!CA$32,N!$HC86:$HL86)+SUMIF(E!$HC$15:$HL$15,'Ciclo Semaforico'!CA$32,E!$HC86:$HL86)+SUMIF(O!$HC$15:$HL$15,'Ciclo Semaforico'!CA$32,O!$HC86:$HL86))-IF(CA$31="",(SUMIF(S!$HC$15:$HL$15,'Ciclo Semaforico'!CA$30,S!$HC86:$HL86)+SUMIF(N!$HC$15:$HL$15,'Ciclo Semaforico'!CA$30,N!$HC86:$HL86)+SUMIF(E!$HC$15:$HL$15,'Ciclo Semaforico'!CA$30,E!$HC86:$HL86)+SUMIF(O!$HC$15:$HL$15,'Ciclo Semaforico'!CA$30,O!$HC86:$HL86)),(SUMIF(S!$HC$15:$HL$15,'Ciclo Semaforico'!CA$30,S!$HC86:$HL86)+SUMIF(N!$HC$15:$HL$15,'Ciclo Semaforico'!CA$30,N!$HC86:$HL86)+SUMIF(E!$HC$15:$HL$15,'Ciclo Semaforico'!CA$30,E!$HC86:$HL86)+SUMIF(O!$HC$15:$HL$15,'Ciclo Semaforico'!CA$30,O!$HC86:$HL86))*CA$31))</f>
        <v>0</v>
      </c>
      <c r="CB111" s="245">
        <f>IF(CB$32="",IF(CB$31="",(SUMIF(S!$HC$15:$HL$15,'Ciclo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Semaforico'!CB$30,O!$HC86:$HL86))*CB$31),(SUMIF(S!$HC$15:$HL$15,'Ciclo Semaforico'!CB$32,S!$HC86:$HL86)+SUMIF(N!$HC$15:$HL$15,'Ciclo Semaforico'!CB$32,N!$HC86:$HL86)+SUMIF(E!$HC$15:$HL$15,'Ciclo Semaforico'!CB$32,E!$HC86:$HL86)+SUMIF(O!$HC$15:$HL$15,'Ciclo Semaforico'!CB$32,O!$HC86:$HL86))-IF(CB$31="",(SUMIF(S!$HC$15:$HL$15,'Ciclo Semaforico'!CB$30,S!$HC86:$HL86)+SUMIF(N!$HC$15:$HL$15,'Ciclo Semaforico'!CB$30,N!$HC86:$HL86)+SUMIF(E!$HC$15:$HL$15,'Ciclo Semaforico'!CB$30,E!$HC86:$HL86)+SUMIF(O!$HC$15:$HL$15,'Ciclo Semaforico'!CB$30,O!$HC86:$HL86)),(SUMIF(S!$HC$15:$HL$15,'Ciclo Semaforico'!CB$30,S!$HC86:$HL86)+SUMIF(N!$HC$15:$HL$15,'Ciclo Semaforico'!CB$30,N!$HC86:$HL86)+SUMIF(E!$HC$15:$HL$15,'Ciclo Semaforico'!CB$30,E!$HC86:$HL86)+SUMIF(O!$HC$15:$HL$15,'Ciclo Semaforico'!CB$30,O!$HC86:$HL86))*CB$31))</f>
        <v>0</v>
      </c>
      <c r="CC111" s="245">
        <f>IF(CC$32="",IF(CC$31="",(SUMIF(S!$HC$15:$HL$15,'Ciclo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Semaforico'!CC$30,O!$HC86:$HL86))*CC$31),(SUMIF(S!$HC$15:$HL$15,'Ciclo Semaforico'!CC$32,S!$HC86:$HL86)+SUMIF(N!$HC$15:$HL$15,'Ciclo Semaforico'!CC$32,N!$HC86:$HL86)+SUMIF(E!$HC$15:$HL$15,'Ciclo Semaforico'!CC$32,E!$HC86:$HL86)+SUMIF(O!$HC$15:$HL$15,'Ciclo Semaforico'!CC$32,O!$HC86:$HL86))-IF(CC$31="",(SUMIF(S!$HC$15:$HL$15,'Ciclo Semaforico'!CC$30,S!$HC86:$HL86)+SUMIF(N!$HC$15:$HL$15,'Ciclo Semaforico'!CC$30,N!$HC86:$HL86)+SUMIF(E!$HC$15:$HL$15,'Ciclo Semaforico'!CC$30,E!$HC86:$HL86)+SUMIF(O!$HC$15:$HL$15,'Ciclo Semaforico'!CC$30,O!$HC86:$HL86)),(SUMIF(S!$HC$15:$HL$15,'Ciclo Semaforico'!CC$30,S!$HC86:$HL86)+SUMIF(N!$HC$15:$HL$15,'Ciclo Semaforico'!CC$30,N!$HC86:$HL86)+SUMIF(E!$HC$15:$HL$15,'Ciclo Semaforico'!CC$30,E!$HC86:$HL86)+SUMIF(O!$HC$15:$HL$15,'Ciclo Semaforico'!CC$30,O!$HC86:$HL86))*CC$31))</f>
        <v>0</v>
      </c>
      <c r="CD111" s="245">
        <f>IF(CD$32="",IF(CD$31="",(SUMIF(S!$HC$15:$HL$15,'Ciclo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Semaforico'!CD$30,O!$HC86:$HL86))*CD$31),(SUMIF(S!$HC$15:$HL$15,'Ciclo Semaforico'!CD$32,S!$HC86:$HL86)+SUMIF(N!$HC$15:$HL$15,'Ciclo Semaforico'!CD$32,N!$HC86:$HL86)+SUMIF(E!$HC$15:$HL$15,'Ciclo Semaforico'!CD$32,E!$HC86:$HL86)+SUMIF(O!$HC$15:$HL$15,'Ciclo Semaforico'!CD$32,O!$HC86:$HL86))-IF(CD$31="",(SUMIF(S!$HC$15:$HL$15,'Ciclo Semaforico'!CD$30,S!$HC86:$HL86)+SUMIF(N!$HC$15:$HL$15,'Ciclo Semaforico'!CD$30,N!$HC86:$HL86)+SUMIF(E!$HC$15:$HL$15,'Ciclo Semaforico'!CD$30,E!$HC86:$HL86)+SUMIF(O!$HC$15:$HL$15,'Ciclo Semaforico'!CD$30,O!$HC86:$HL86)),(SUMIF(S!$HC$15:$HL$15,'Ciclo Semaforico'!CD$30,S!$HC86:$HL86)+SUMIF(N!$HC$15:$HL$15,'Ciclo Semaforico'!CD$30,N!$HC86:$HL86)+SUMIF(E!$HC$15:$HL$15,'Ciclo Semaforico'!CD$30,E!$HC86:$HL86)+SUMIF(O!$HC$15:$HL$15,'Ciclo Semaforico'!CD$30,O!$HC86:$HL86))*CD$31))</f>
        <v>0</v>
      </c>
      <c r="CE111" s="245">
        <f>IF(CE$32="",IF(CE$31="",(SUMIF(S!$HC$15:$HL$15,'Ciclo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Semaforico'!CE$30,O!$HC86:$HL86))*CE$31),(SUMIF(S!$HC$15:$HL$15,'Ciclo Semaforico'!CE$32,S!$HC86:$HL86)+SUMIF(N!$HC$15:$HL$15,'Ciclo Semaforico'!CE$32,N!$HC86:$HL86)+SUMIF(E!$HC$15:$HL$15,'Ciclo Semaforico'!CE$32,E!$HC86:$HL86)+SUMIF(O!$HC$15:$HL$15,'Ciclo Semaforico'!CE$32,O!$HC86:$HL86))-IF(CE$31="",(SUMIF(S!$HC$15:$HL$15,'Ciclo Semaforico'!CE$30,S!$HC86:$HL86)+SUMIF(N!$HC$15:$HL$15,'Ciclo Semaforico'!CE$30,N!$HC86:$HL86)+SUMIF(E!$HC$15:$HL$15,'Ciclo Semaforico'!CE$30,E!$HC86:$HL86)+SUMIF(O!$HC$15:$HL$15,'Ciclo Semaforico'!CE$30,O!$HC86:$HL86)),(SUMIF(S!$HC$15:$HL$15,'Ciclo Semaforico'!CE$30,S!$HC86:$HL86)+SUMIF(N!$HC$15:$HL$15,'Ciclo Semaforico'!CE$30,N!$HC86:$HL86)+SUMIF(E!$HC$15:$HL$15,'Ciclo Semaforico'!CE$30,E!$HC86:$HL86)+SUMIF(O!$HC$15:$HL$15,'Ciclo Semaforico'!CE$30,O!$HC86:$HL86))*CE$31))</f>
        <v>0</v>
      </c>
      <c r="CF111" s="245">
        <f>IF(CF$32="",IF(CF$31="",(SUMIF(S!$HC$15:$HL$15,'Ciclo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Semaforico'!CF$30,O!$HC86:$HL86))*CF$31),(SUMIF(S!$HC$15:$HL$15,'Ciclo Semaforico'!CF$32,S!$HC86:$HL86)+SUMIF(N!$HC$15:$HL$15,'Ciclo Semaforico'!CF$32,N!$HC86:$HL86)+SUMIF(E!$HC$15:$HL$15,'Ciclo Semaforico'!CF$32,E!$HC86:$HL86)+SUMIF(O!$HC$15:$HL$15,'Ciclo Semaforico'!CF$32,O!$HC86:$HL86))-IF(CF$31="",(SUMIF(S!$HC$15:$HL$15,'Ciclo Semaforico'!CF$30,S!$HC86:$HL86)+SUMIF(N!$HC$15:$HL$15,'Ciclo Semaforico'!CF$30,N!$HC86:$HL86)+SUMIF(E!$HC$15:$HL$15,'Ciclo Semaforico'!CF$30,E!$HC86:$HL86)+SUMIF(O!$HC$15:$HL$15,'Ciclo Semaforico'!CF$30,O!$HC86:$HL86)),(SUMIF(S!$HC$15:$HL$15,'Ciclo Semaforico'!CF$30,S!$HC86:$HL86)+SUMIF(N!$HC$15:$HL$15,'Ciclo Semaforico'!CF$30,N!$HC86:$HL86)+SUMIF(E!$HC$15:$HL$15,'Ciclo Semaforico'!CF$30,E!$HC86:$HL86)+SUMIF(O!$HC$15:$HL$15,'Ciclo Semaforico'!CF$30,O!$HC86:$HL86))*CF$31))</f>
        <v>0</v>
      </c>
      <c r="CG111" s="245">
        <f>IF(CG$32="",IF(CG$31="",(SUMIF(S!$HC$15:$HL$15,'Ciclo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Semaforico'!CG$30,O!$HC86:$HL86))*CG$31),(SUMIF(S!$HC$15:$HL$15,'Ciclo Semaforico'!CG$32,S!$HC86:$HL86)+SUMIF(N!$HC$15:$HL$15,'Ciclo Semaforico'!CG$32,N!$HC86:$HL86)+SUMIF(E!$HC$15:$HL$15,'Ciclo Semaforico'!CG$32,E!$HC86:$HL86)+SUMIF(O!$HC$15:$HL$15,'Ciclo Semaforico'!CG$32,O!$HC86:$HL86))-IF(CG$31="",(SUMIF(S!$HC$15:$HL$15,'Ciclo Semaforico'!CG$30,S!$HC86:$HL86)+SUMIF(N!$HC$15:$HL$15,'Ciclo Semaforico'!CG$30,N!$HC86:$HL86)+SUMIF(E!$HC$15:$HL$15,'Ciclo Semaforico'!CG$30,E!$HC86:$HL86)+SUMIF(O!$HC$15:$HL$15,'Ciclo Semaforico'!CG$30,O!$HC86:$HL86)),(SUMIF(S!$HC$15:$HL$15,'Ciclo Semaforico'!CG$30,S!$HC86:$HL86)+SUMIF(N!$HC$15:$HL$15,'Ciclo Semaforico'!CG$30,N!$HC86:$HL86)+SUMIF(E!$HC$15:$HL$15,'Ciclo Semaforico'!CG$30,E!$HC86:$HL86)+SUMIF(O!$HC$15:$HL$15,'Ciclo Semaforico'!CG$30,O!$HC86:$HL86))*CG$31))</f>
        <v>0</v>
      </c>
      <c r="CH111" s="246">
        <f>IF(CH$32="",IF(CH$31="",(SUMIF(S!$HC$15:$HL$15,'Ciclo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Semaforico'!CH$30,O!$HC86:$HL86))*CH$31),(SUMIF(S!$HC$15:$HL$15,'Ciclo Semaforico'!CH$32,S!$HC86:$HL86)+SUMIF(N!$HC$15:$HL$15,'Ciclo Semaforico'!CH$32,N!$HC86:$HL86)+SUMIF(E!$HC$15:$HL$15,'Ciclo Semaforico'!CH$32,E!$HC86:$HL86)+SUMIF(O!$HC$15:$HL$15,'Ciclo Semaforico'!CH$32,O!$HC86:$HL86))-IF(CH$31="",(SUMIF(S!$HC$15:$HL$15,'Ciclo Semaforico'!CH$30,S!$HC86:$HL86)+SUMIF(N!$HC$15:$HL$15,'Ciclo Semaforico'!CH$30,N!$HC86:$HL86)+SUMIF(E!$HC$15:$HL$15,'Ciclo Semaforico'!CH$30,E!$HC86:$HL86)+SUMIF(O!$HC$15:$HL$15,'Ciclo Semaforico'!CH$30,O!$HC86:$HL86)),(SUMIF(S!$HC$15:$HL$15,'Ciclo Semaforico'!CH$30,S!$HC86:$HL86)+SUMIF(N!$HC$15:$HL$15,'Ciclo Semaforico'!CH$30,N!$HC86:$HL86)+SUMIF(E!$HC$15:$HL$15,'Ciclo Semaforico'!CH$30,E!$HC86:$HL86)+SUMIF(O!$HC$15:$HL$15,'Ciclo Semaforico'!CH$30,O!$HC86:$HL86))*CH$31))</f>
        <v>0</v>
      </c>
      <c r="CI111" s="244">
        <f t="shared" si="339"/>
        <v>0</v>
      </c>
      <c r="CJ111" s="245">
        <f t="shared" si="340"/>
        <v>0</v>
      </c>
      <c r="CK111" s="245">
        <f t="shared" si="341"/>
        <v>0</v>
      </c>
      <c r="CL111" s="245">
        <f t="shared" si="342"/>
        <v>0</v>
      </c>
      <c r="CM111" s="245" t="e">
        <f t="shared" si="343"/>
        <v>#REF!</v>
      </c>
      <c r="CN111" s="245">
        <f t="shared" si="344"/>
        <v>0</v>
      </c>
      <c r="CO111" s="245">
        <f t="shared" si="345"/>
        <v>0</v>
      </c>
      <c r="CP111" s="245">
        <f t="shared" si="346"/>
        <v>0</v>
      </c>
      <c r="CQ111" s="245">
        <f t="shared" si="347"/>
        <v>0</v>
      </c>
      <c r="CR111" s="245">
        <f t="shared" si="348"/>
        <v>0</v>
      </c>
      <c r="CS111" s="245">
        <f t="shared" si="349"/>
        <v>0</v>
      </c>
      <c r="CT111" s="246">
        <f t="shared" si="350"/>
        <v>0</v>
      </c>
      <c r="CU111" s="244">
        <f t="shared" si="351"/>
        <v>0</v>
      </c>
      <c r="CV111" s="245">
        <f t="shared" si="352"/>
        <v>0</v>
      </c>
      <c r="CW111" s="245">
        <f t="shared" si="353"/>
        <v>0</v>
      </c>
      <c r="CX111" s="245">
        <f t="shared" si="354"/>
        <v>0</v>
      </c>
      <c r="CY111" s="245">
        <f t="shared" si="355"/>
        <v>0</v>
      </c>
      <c r="CZ111" s="245">
        <f t="shared" si="356"/>
        <v>0</v>
      </c>
      <c r="DA111" s="245">
        <f t="shared" si="357"/>
        <v>0</v>
      </c>
      <c r="DB111" s="245">
        <f t="shared" si="358"/>
        <v>0</v>
      </c>
      <c r="DC111" s="245">
        <f t="shared" si="359"/>
        <v>0</v>
      </c>
      <c r="DD111" s="245">
        <f t="shared" si="360"/>
        <v>0</v>
      </c>
      <c r="DE111" s="245">
        <f t="shared" si="361"/>
        <v>0</v>
      </c>
      <c r="DF111" s="246">
        <f t="shared" si="362"/>
        <v>0</v>
      </c>
      <c r="DG111" s="244" t="e">
        <f t="shared" si="363"/>
        <v>#REF!</v>
      </c>
      <c r="DH111" s="245" t="e">
        <f t="shared" si="364"/>
        <v>#REF!</v>
      </c>
      <c r="DI111" s="245" t="e">
        <f t="shared" si="365"/>
        <v>#REF!</v>
      </c>
      <c r="DJ111" s="245" t="e">
        <f t="shared" si="366"/>
        <v>#REF!</v>
      </c>
      <c r="DK111" s="245" t="e">
        <f t="shared" si="367"/>
        <v>#REF!</v>
      </c>
      <c r="DL111" s="245" t="e">
        <f t="shared" si="368"/>
        <v>#REF!</v>
      </c>
      <c r="DM111" s="245">
        <f t="shared" si="369"/>
        <v>0</v>
      </c>
      <c r="DN111" s="245">
        <f t="shared" si="370"/>
        <v>0</v>
      </c>
      <c r="DO111" s="245">
        <f t="shared" si="371"/>
        <v>0</v>
      </c>
      <c r="DP111" s="245">
        <f t="shared" si="372"/>
        <v>0</v>
      </c>
      <c r="DQ111" s="245">
        <f t="shared" si="373"/>
        <v>0</v>
      </c>
      <c r="DR111" s="246">
        <f t="shared" si="374"/>
        <v>0</v>
      </c>
      <c r="DS111" s="244">
        <f t="shared" si="375"/>
        <v>0</v>
      </c>
      <c r="DT111" s="245">
        <f t="shared" si="376"/>
        <v>0</v>
      </c>
      <c r="DU111" s="245">
        <f t="shared" si="377"/>
        <v>0</v>
      </c>
      <c r="DV111" s="245">
        <f t="shared" si="378"/>
        <v>0</v>
      </c>
      <c r="DW111" s="245">
        <f t="shared" si="379"/>
        <v>0</v>
      </c>
      <c r="DX111" s="245">
        <f t="shared" si="380"/>
        <v>0</v>
      </c>
      <c r="DY111" s="245">
        <f t="shared" si="381"/>
        <v>0</v>
      </c>
      <c r="DZ111" s="245">
        <f t="shared" si="382"/>
        <v>0</v>
      </c>
      <c r="EA111" s="245">
        <f t="shared" si="383"/>
        <v>0</v>
      </c>
      <c r="EB111" s="245">
        <f t="shared" si="384"/>
        <v>0</v>
      </c>
      <c r="EC111" s="245">
        <f t="shared" si="385"/>
        <v>0</v>
      </c>
      <c r="ED111" s="246">
        <f t="shared" si="386"/>
        <v>0</v>
      </c>
      <c r="EE111" s="244">
        <f t="shared" si="387"/>
        <v>0</v>
      </c>
      <c r="EF111" s="245">
        <f t="shared" si="388"/>
        <v>0</v>
      </c>
      <c r="EG111" s="245">
        <f t="shared" si="389"/>
        <v>0</v>
      </c>
      <c r="EH111" s="245">
        <f t="shared" si="390"/>
        <v>0</v>
      </c>
      <c r="EI111" s="245">
        <f t="shared" si="391"/>
        <v>0</v>
      </c>
      <c r="EJ111" s="245">
        <f t="shared" si="392"/>
        <v>0</v>
      </c>
      <c r="EK111" s="245">
        <f t="shared" si="393"/>
        <v>0</v>
      </c>
      <c r="EL111" s="245">
        <f t="shared" si="394"/>
        <v>0</v>
      </c>
      <c r="EM111" s="245">
        <f t="shared" si="395"/>
        <v>0</v>
      </c>
      <c r="EN111" s="245">
        <f t="shared" si="396"/>
        <v>0</v>
      </c>
      <c r="EO111" s="245">
        <f t="shared" si="397"/>
        <v>0</v>
      </c>
      <c r="EP111" s="246">
        <f t="shared" si="398"/>
        <v>0</v>
      </c>
      <c r="EQ111" s="255">
        <f t="shared" si="399"/>
        <v>0</v>
      </c>
      <c r="ER111" s="256">
        <f t="shared" si="400"/>
        <v>0</v>
      </c>
      <c r="ES111" s="256">
        <f t="shared" si="401"/>
        <v>0</v>
      </c>
      <c r="ET111" s="256">
        <f t="shared" si="402"/>
        <v>0</v>
      </c>
      <c r="EU111" s="256" t="e">
        <f t="shared" si="403"/>
        <v>#REF!</v>
      </c>
      <c r="EV111" s="256">
        <f t="shared" si="404"/>
        <v>0</v>
      </c>
      <c r="EW111" s="256">
        <f t="shared" si="405"/>
        <v>0</v>
      </c>
      <c r="EX111" s="256" t="str">
        <f t="shared" si="406"/>
        <v/>
      </c>
      <c r="EY111" s="256" t="str">
        <f t="shared" si="407"/>
        <v/>
      </c>
      <c r="EZ111" s="256" t="str">
        <f t="shared" si="408"/>
        <v/>
      </c>
      <c r="FA111" s="256" t="str">
        <f t="shared" si="409"/>
        <v/>
      </c>
      <c r="FB111" s="257" t="str">
        <f t="shared" si="410"/>
        <v/>
      </c>
      <c r="FC111" s="255">
        <f t="shared" si="411"/>
        <v>0</v>
      </c>
      <c r="FD111" s="256" t="str">
        <f t="shared" si="412"/>
        <v/>
      </c>
      <c r="FE111" s="256" t="str">
        <f t="shared" si="413"/>
        <v/>
      </c>
      <c r="FF111" s="256" t="str">
        <f t="shared" si="414"/>
        <v/>
      </c>
      <c r="FG111" s="256" t="str">
        <f t="shared" si="415"/>
        <v/>
      </c>
      <c r="FH111" s="256" t="str">
        <f t="shared" si="416"/>
        <v/>
      </c>
      <c r="FI111" s="256" t="str">
        <f t="shared" si="417"/>
        <v/>
      </c>
      <c r="FJ111" s="256" t="str">
        <f t="shared" si="418"/>
        <v/>
      </c>
      <c r="FK111" s="256" t="str">
        <f t="shared" si="419"/>
        <v/>
      </c>
      <c r="FL111" s="256" t="str">
        <f t="shared" si="420"/>
        <v/>
      </c>
      <c r="FM111" s="256" t="str">
        <f t="shared" si="421"/>
        <v/>
      </c>
      <c r="FN111" s="257" t="str">
        <f t="shared" si="422"/>
        <v/>
      </c>
      <c r="FO111" s="255" t="e">
        <f t="shared" si="423"/>
        <v>#REF!</v>
      </c>
      <c r="FP111" s="256" t="e">
        <f t="shared" si="424"/>
        <v>#REF!</v>
      </c>
      <c r="FQ111" s="256" t="e">
        <f t="shared" si="425"/>
        <v>#REF!</v>
      </c>
      <c r="FR111" s="256" t="e">
        <f t="shared" si="426"/>
        <v>#REF!</v>
      </c>
      <c r="FS111" s="256" t="e">
        <f t="shared" si="427"/>
        <v>#REF!</v>
      </c>
      <c r="FT111" s="256" t="e">
        <f t="shared" si="428"/>
        <v>#REF!</v>
      </c>
      <c r="FU111" s="256" t="str">
        <f t="shared" si="429"/>
        <v/>
      </c>
      <c r="FV111" s="256" t="str">
        <f t="shared" si="430"/>
        <v/>
      </c>
      <c r="FW111" s="256" t="str">
        <f t="shared" si="431"/>
        <v/>
      </c>
      <c r="FX111" s="256" t="str">
        <f t="shared" si="432"/>
        <v/>
      </c>
      <c r="FY111" s="256" t="str">
        <f t="shared" si="433"/>
        <v/>
      </c>
      <c r="FZ111" s="257" t="str">
        <f t="shared" si="434"/>
        <v/>
      </c>
      <c r="GA111" s="255" t="str">
        <f t="shared" si="435"/>
        <v/>
      </c>
      <c r="GB111" s="256" t="str">
        <f t="shared" si="436"/>
        <v/>
      </c>
      <c r="GC111" s="256" t="str">
        <f t="shared" si="437"/>
        <v/>
      </c>
      <c r="GD111" s="256" t="str">
        <f t="shared" si="438"/>
        <v/>
      </c>
      <c r="GE111" s="256" t="str">
        <f t="shared" si="439"/>
        <v/>
      </c>
      <c r="GF111" s="256" t="str">
        <f t="shared" si="440"/>
        <v/>
      </c>
      <c r="GG111" s="256" t="str">
        <f t="shared" si="441"/>
        <v/>
      </c>
      <c r="GH111" s="256" t="str">
        <f t="shared" si="442"/>
        <v/>
      </c>
      <c r="GI111" s="256" t="str">
        <f t="shared" si="443"/>
        <v/>
      </c>
      <c r="GJ111" s="256" t="str">
        <f t="shared" si="444"/>
        <v/>
      </c>
      <c r="GK111" s="256" t="str">
        <f t="shared" si="445"/>
        <v/>
      </c>
      <c r="GL111" s="257" t="str">
        <f t="shared" si="446"/>
        <v/>
      </c>
      <c r="GM111" s="255" t="str">
        <f t="shared" si="447"/>
        <v/>
      </c>
      <c r="GN111" s="256" t="str">
        <f t="shared" si="448"/>
        <v/>
      </c>
      <c r="GO111" s="256" t="str">
        <f t="shared" si="449"/>
        <v/>
      </c>
      <c r="GP111" s="256" t="str">
        <f t="shared" si="450"/>
        <v/>
      </c>
      <c r="GQ111" s="256" t="str">
        <f t="shared" si="451"/>
        <v/>
      </c>
      <c r="GR111" s="256" t="str">
        <f t="shared" si="452"/>
        <v/>
      </c>
      <c r="GS111" s="256" t="str">
        <f t="shared" si="453"/>
        <v/>
      </c>
      <c r="GT111" s="256" t="str">
        <f t="shared" si="454"/>
        <v/>
      </c>
      <c r="GU111" s="256" t="str">
        <f t="shared" si="455"/>
        <v/>
      </c>
      <c r="GV111" s="256" t="str">
        <f t="shared" si="456"/>
        <v/>
      </c>
      <c r="GW111" s="256" t="str">
        <f t="shared" si="457"/>
        <v/>
      </c>
      <c r="GX111" s="257" t="str">
        <f t="shared" si="458"/>
        <v/>
      </c>
      <c r="GY111" s="252">
        <f t="shared" si="468"/>
        <v>0</v>
      </c>
      <c r="GZ111" s="253" t="e">
        <f t="shared" si="468"/>
        <v>#REF!</v>
      </c>
      <c r="HA111" s="253">
        <f t="shared" si="468"/>
        <v>0</v>
      </c>
      <c r="HB111" s="253">
        <f t="shared" si="468"/>
        <v>0</v>
      </c>
      <c r="HC111" s="253">
        <f t="shared" si="468"/>
        <v>0</v>
      </c>
      <c r="HD111" s="253">
        <f t="shared" si="468"/>
        <v>0</v>
      </c>
      <c r="HE111" s="253">
        <f t="shared" si="468"/>
        <v>0</v>
      </c>
      <c r="HF111" s="254">
        <f t="shared" si="459"/>
        <v>0</v>
      </c>
      <c r="HG111" s="252">
        <f t="shared" si="469"/>
        <v>0</v>
      </c>
      <c r="HH111" s="253">
        <f t="shared" si="469"/>
        <v>0</v>
      </c>
      <c r="HI111" s="253">
        <f t="shared" si="469"/>
        <v>0</v>
      </c>
      <c r="HJ111" s="253">
        <f t="shared" si="469"/>
        <v>0</v>
      </c>
      <c r="HK111" s="253">
        <f t="shared" si="469"/>
        <v>0</v>
      </c>
      <c r="HL111" s="253">
        <f t="shared" si="469"/>
        <v>0</v>
      </c>
      <c r="HM111" s="253">
        <f t="shared" si="469"/>
        <v>0</v>
      </c>
      <c r="HN111" s="254">
        <f t="shared" si="469"/>
        <v>0</v>
      </c>
      <c r="HO111" s="252" t="e">
        <f t="shared" si="470"/>
        <v>#REF!</v>
      </c>
      <c r="HP111" s="253" t="e">
        <f t="shared" si="470"/>
        <v>#REF!</v>
      </c>
      <c r="HQ111" s="253">
        <f t="shared" si="470"/>
        <v>0</v>
      </c>
      <c r="HR111" s="253">
        <f t="shared" si="470"/>
        <v>0</v>
      </c>
      <c r="HS111" s="253">
        <f t="shared" si="470"/>
        <v>0</v>
      </c>
      <c r="HT111" s="253">
        <f t="shared" si="470"/>
        <v>0</v>
      </c>
      <c r="HU111" s="253">
        <f t="shared" si="470"/>
        <v>0</v>
      </c>
      <c r="HV111" s="254">
        <f t="shared" si="470"/>
        <v>0</v>
      </c>
      <c r="HW111" s="252">
        <f t="shared" si="471"/>
        <v>0</v>
      </c>
      <c r="HX111" s="253">
        <f t="shared" si="471"/>
        <v>0</v>
      </c>
      <c r="HY111" s="253">
        <f t="shared" si="471"/>
        <v>0</v>
      </c>
      <c r="HZ111" s="253">
        <f t="shared" si="471"/>
        <v>0</v>
      </c>
      <c r="IA111" s="253">
        <f t="shared" si="471"/>
        <v>0</v>
      </c>
      <c r="IB111" s="253">
        <f t="shared" si="471"/>
        <v>0</v>
      </c>
      <c r="IC111" s="253">
        <f t="shared" si="471"/>
        <v>0</v>
      </c>
      <c r="ID111" s="254">
        <f t="shared" si="471"/>
        <v>0</v>
      </c>
      <c r="IE111" s="252">
        <f t="shared" si="472"/>
        <v>0</v>
      </c>
      <c r="IF111" s="253">
        <f t="shared" si="472"/>
        <v>0</v>
      </c>
      <c r="IG111" s="253">
        <f t="shared" si="472"/>
        <v>0</v>
      </c>
      <c r="IH111" s="253">
        <f t="shared" si="472"/>
        <v>0</v>
      </c>
      <c r="II111" s="253">
        <f t="shared" si="472"/>
        <v>0</v>
      </c>
      <c r="IJ111" s="253">
        <f t="shared" si="472"/>
        <v>0</v>
      </c>
      <c r="IK111" s="253">
        <f t="shared" si="472"/>
        <v>0</v>
      </c>
      <c r="IL111" s="254">
        <f t="shared" si="472"/>
        <v>0</v>
      </c>
      <c r="IM111" s="255" t="e">
        <f t="shared" si="203"/>
        <v>#REF!</v>
      </c>
      <c r="IN111" s="256">
        <f t="shared" si="204"/>
        <v>0</v>
      </c>
      <c r="IO111" s="256" t="e">
        <f t="shared" si="205"/>
        <v>#REF!</v>
      </c>
      <c r="IP111" s="256">
        <f t="shared" si="206"/>
        <v>0</v>
      </c>
      <c r="IQ111" s="257">
        <f t="shared" si="207"/>
        <v>0</v>
      </c>
      <c r="IR111" s="404" t="e">
        <f t="shared" si="473"/>
        <v>#REF!</v>
      </c>
      <c r="IS111" s="250">
        <f t="shared" si="202"/>
        <v>15</v>
      </c>
      <c r="IT111" s="258" t="e">
        <f t="shared" si="464"/>
        <v>#REF!</v>
      </c>
      <c r="IU111" s="664">
        <v>2400</v>
      </c>
      <c r="IV111" s="409">
        <v>5</v>
      </c>
      <c r="IW111" s="409" t="s">
        <v>249</v>
      </c>
      <c r="IX111" s="413" t="e">
        <f t="shared" si="474"/>
        <v>#REF!</v>
      </c>
      <c r="IY111" s="421" t="e">
        <f t="shared" si="465"/>
        <v>#REF!</v>
      </c>
      <c r="IZ111" s="422">
        <v>3</v>
      </c>
      <c r="JA111" s="423">
        <v>2</v>
      </c>
      <c r="JB111" s="421" t="e">
        <f t="shared" si="466"/>
        <v>#REF!</v>
      </c>
      <c r="JC111" s="422">
        <f t="shared" si="475"/>
        <v>3</v>
      </c>
      <c r="JD111" s="423">
        <f t="shared" si="475"/>
        <v>2</v>
      </c>
      <c r="JE111" s="418" t="e">
        <f t="shared" si="467"/>
        <v>#REF!</v>
      </c>
      <c r="JF111" s="419">
        <v>3</v>
      </c>
      <c r="JG111" s="423">
        <v>2</v>
      </c>
      <c r="JH111" s="418"/>
      <c r="JI111" s="419"/>
      <c r="JJ111" s="420"/>
      <c r="JK111" s="418"/>
      <c r="JL111" s="419"/>
      <c r="JM111" s="420"/>
      <c r="JN111" s="662">
        <v>1</v>
      </c>
      <c r="JO111" s="662">
        <v>1.4</v>
      </c>
      <c r="JP111" s="662">
        <v>1</v>
      </c>
      <c r="JQ111" s="662">
        <v>1</v>
      </c>
      <c r="JR111" s="663">
        <v>1</v>
      </c>
      <c r="JS111" s="657" t="e">
        <f t="shared" si="201"/>
        <v>#REF!</v>
      </c>
    </row>
    <row r="112" spans="25:279" ht="20.100000000000001" customHeight="1">
      <c r="Y112" s="380" t="e">
        <f>N!IK87</f>
        <v>#REF!</v>
      </c>
      <c r="Z112" s="377" t="s">
        <v>69</v>
      </c>
      <c r="AA112" s="244">
        <f>IF(AA$32="",IF(AA$31="",(SUMIF(S!$HC$15:$HL$15,'Ciclo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Semaforico'!AA$30,O!$HC87:$HL87))*AA$31),(SUMIF(S!$HC$15:$HL$15,'Ciclo Semaforico'!AA$32,S!$HC87:$HL87)+SUMIF(N!$HC$15:$HL$15,'Ciclo Semaforico'!AA$32,N!$HC87:$HL87)+SUMIF(E!$HC$15:$HL$15,'Ciclo Semaforico'!AA$32,E!$HC87:$HL87)+SUMIF(O!$HC$15:$HL$15,'Ciclo Semaforico'!AA$32,O!$HC87:$HL87))-IF(AA$31="",(SUMIF(S!$HC$15:$HL$15,'Ciclo Semaforico'!AA$30,S!$HC87:$HL87)+SUMIF(N!$HC$15:$HL$15,'Ciclo Semaforico'!AA$30,N!$HC87:$HL87)+SUMIF(E!$HC$15:$HL$15,'Ciclo Semaforico'!AA$30,E!$HC87:$HL87)+SUMIF(O!$HC$15:$HL$15,'Ciclo Semaforico'!AA$30,O!$HC87:$HL87)),(SUMIF(S!$HC$15:$HL$15,'Ciclo Semaforico'!AA$30,S!$HC87:$HL87)+SUMIF(N!$HC$15:$HL$15,'Ciclo Semaforico'!AA$30,N!$HC87:$HL87)+SUMIF(E!$HC$15:$HL$15,'Ciclo Semaforico'!AA$30,E!$HC87:$HL87)+SUMIF(O!$HC$15:$HL$15,'Ciclo Semaforico'!AA$30,O!$HC87:$HL87))*AA$31))</f>
        <v>0</v>
      </c>
      <c r="AB112" s="245">
        <f>IF(AB$32="",IF(AB$31="",(SUMIF(S!$HC$15:$HL$15,'Ciclo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Semaforico'!AB$30,O!$HC87:$HL87))*AB$31),(SUMIF(S!$HC$15:$HL$15,'Ciclo Semaforico'!AB$32,S!$HC87:$HL87)+SUMIF(N!$HC$15:$HL$15,'Ciclo Semaforico'!AB$32,N!$HC87:$HL87)+SUMIF(E!$HC$15:$HL$15,'Ciclo Semaforico'!AB$32,E!$HC87:$HL87)+SUMIF(O!$HC$15:$HL$15,'Ciclo Semaforico'!AB$32,O!$HC87:$HL87))-IF(AB$31="",(SUMIF(S!$HC$15:$HL$15,'Ciclo Semaforico'!AB$30,S!$HC87:$HL87)+SUMIF(N!$HC$15:$HL$15,'Ciclo Semaforico'!AB$30,N!$HC87:$HL87)+SUMIF(E!$HC$15:$HL$15,'Ciclo Semaforico'!AB$30,E!$HC87:$HL87)+SUMIF(O!$HC$15:$HL$15,'Ciclo Semaforico'!AB$30,O!$HC87:$HL87)),(SUMIF(S!$HC$15:$HL$15,'Ciclo Semaforico'!AB$30,S!$HC87:$HL87)+SUMIF(N!$HC$15:$HL$15,'Ciclo Semaforico'!AB$30,N!$HC87:$HL87)+SUMIF(E!$HC$15:$HL$15,'Ciclo Semaforico'!AB$30,E!$HC87:$HL87)+SUMIF(O!$HC$15:$HL$15,'Ciclo Semaforico'!AB$30,O!$HC87:$HL87))*AB$31))</f>
        <v>0</v>
      </c>
      <c r="AC112" s="245">
        <f>IF(AC$32="",IF(AC$31="",(SUMIF(S!$HC$15:$HL$15,'Ciclo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Semaforico'!AC$30,O!$HC87:$HL87))*AC$31),(SUMIF(S!$HC$15:$HL$15,'Ciclo Semaforico'!AC$32,S!$HC87:$HL87)+SUMIF(N!$HC$15:$HL$15,'Ciclo Semaforico'!AC$32,N!$HC87:$HL87)+SUMIF(E!$HC$15:$HL$15,'Ciclo Semaforico'!AC$32,E!$HC87:$HL87)+SUMIF(O!$HC$15:$HL$15,'Ciclo Semaforico'!AC$32,O!$HC87:$HL87))-IF(AC$31="",(SUMIF(S!$HC$15:$HL$15,'Ciclo Semaforico'!AC$30,S!$HC87:$HL87)+SUMIF(N!$HC$15:$HL$15,'Ciclo Semaforico'!AC$30,N!$HC87:$HL87)+SUMIF(E!$HC$15:$HL$15,'Ciclo Semaforico'!AC$30,E!$HC87:$HL87)+SUMIF(O!$HC$15:$HL$15,'Ciclo Semaforico'!AC$30,O!$HC87:$HL87)),(SUMIF(S!$HC$15:$HL$15,'Ciclo Semaforico'!AC$30,S!$HC87:$HL87)+SUMIF(N!$HC$15:$HL$15,'Ciclo Semaforico'!AC$30,N!$HC87:$HL87)+SUMIF(E!$HC$15:$HL$15,'Ciclo Semaforico'!AC$30,E!$HC87:$HL87)+SUMIF(O!$HC$15:$HL$15,'Ciclo Semaforico'!AC$30,O!$HC87:$HL87))*AC$31))</f>
        <v>0</v>
      </c>
      <c r="AD112" s="245">
        <f>IF(AD$32="",IF(AD$31="",(SUMIF(S!$HC$15:$HL$15,'Ciclo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Semaforico'!AD$30,O!$HC87:$HL87))*AD$31),(SUMIF(S!$HC$15:$HL$15,'Ciclo Semaforico'!AD$32,S!$HC87:$HL87)+SUMIF(N!$HC$15:$HL$15,'Ciclo Semaforico'!AD$32,N!$HC87:$HL87)+SUMIF(E!$HC$15:$HL$15,'Ciclo Semaforico'!AD$32,E!$HC87:$HL87)+SUMIF(O!$HC$15:$HL$15,'Ciclo Semaforico'!AD$32,O!$HC87:$HL87))-IF(AD$31="",(SUMIF(S!$HC$15:$HL$15,'Ciclo Semaforico'!AD$30,S!$HC87:$HL87)+SUMIF(N!$HC$15:$HL$15,'Ciclo Semaforico'!AD$30,N!$HC87:$HL87)+SUMIF(E!$HC$15:$HL$15,'Ciclo Semaforico'!AD$30,E!$HC87:$HL87)+SUMIF(O!$HC$15:$HL$15,'Ciclo Semaforico'!AD$30,O!$HC87:$HL87)),(SUMIF(S!$HC$15:$HL$15,'Ciclo Semaforico'!AD$30,S!$HC87:$HL87)+SUMIF(N!$HC$15:$HL$15,'Ciclo Semaforico'!AD$30,N!$HC87:$HL87)+SUMIF(E!$HC$15:$HL$15,'Ciclo Semaforico'!AD$30,E!$HC87:$HL87)+SUMIF(O!$HC$15:$HL$15,'Ciclo Semaforico'!AD$30,O!$HC87:$HL87))*AD$31))</f>
        <v>0</v>
      </c>
      <c r="AE112" s="245" t="e">
        <f>IF(AE$32="",IF(AE$31="",(SUMIF(S!$HC$15:$HL$15,'Ciclo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Semaforico'!AE$30,O!$HC87:$HL87))*AE$31),(SUMIF(S!$HC$15:$HL$15,'Ciclo Semaforico'!AE$32,S!$HC87:$HL87)+SUMIF(N!$HC$15:$HL$15,'Ciclo Semaforico'!AE$32,N!$HC87:$HL87)+SUMIF(E!$HC$15:$HL$15,'Ciclo Semaforico'!AE$32,E!$HC87:$HL87)+SUMIF(O!$HC$15:$HL$15,'Ciclo Semaforico'!AE$32,O!$HC87:$HL87))-IF(AE$31="",(SUMIF(S!$HC$15:$HL$15,'Ciclo Semaforico'!AE$30,S!$HC87:$HL87)+SUMIF(N!$HC$15:$HL$15,'Ciclo Semaforico'!AE$30,N!$HC87:$HL87)+SUMIF(E!$HC$15:$HL$15,'Ciclo Semaforico'!AE$30,E!$HC87:$HL87)+SUMIF(O!$HC$15:$HL$15,'Ciclo Semaforico'!AE$30,O!$HC87:$HL87)),(SUMIF(S!$HC$15:$HL$15,'Ciclo Semaforico'!AE$30,S!$HC87:$HL87)+SUMIF(N!$HC$15:$HL$15,'Ciclo Semaforico'!AE$30,N!$HC87:$HL87)+SUMIF(E!$HC$15:$HL$15,'Ciclo Semaforico'!AE$30,E!$HC87:$HL87)+SUMIF(O!$HC$15:$HL$15,'Ciclo Semaforico'!AE$30,O!$HC87:$HL87))*AE$31))</f>
        <v>#REF!</v>
      </c>
      <c r="AF112" s="245">
        <f>IF(AF$32="",IF(AF$31="",(SUMIF(S!$HC$15:$HL$15,'Ciclo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Semaforico'!AF$30,O!$HC87:$HL87))*AF$31),(SUMIF(S!$HC$15:$HL$15,'Ciclo Semaforico'!AF$32,S!$HC87:$HL87)+SUMIF(N!$HC$15:$HL$15,'Ciclo Semaforico'!AF$32,N!$HC87:$HL87)+SUMIF(E!$HC$15:$HL$15,'Ciclo Semaforico'!AF$32,E!$HC87:$HL87)+SUMIF(O!$HC$15:$HL$15,'Ciclo Semaforico'!AF$32,O!$HC87:$HL87))-IF(AF$31="",(SUMIF(S!$HC$15:$HL$15,'Ciclo Semaforico'!AF$30,S!$HC87:$HL87)+SUMIF(N!$HC$15:$HL$15,'Ciclo Semaforico'!AF$30,N!$HC87:$HL87)+SUMIF(E!$HC$15:$HL$15,'Ciclo Semaforico'!AF$30,E!$HC87:$HL87)+SUMIF(O!$HC$15:$HL$15,'Ciclo Semaforico'!AF$30,O!$HC87:$HL87)),(SUMIF(S!$HC$15:$HL$15,'Ciclo Semaforico'!AF$30,S!$HC87:$HL87)+SUMIF(N!$HC$15:$HL$15,'Ciclo Semaforico'!AF$30,N!$HC87:$HL87)+SUMIF(E!$HC$15:$HL$15,'Ciclo Semaforico'!AF$30,E!$HC87:$HL87)+SUMIF(O!$HC$15:$HL$15,'Ciclo Semaforico'!AF$30,O!$HC87:$HL87))*AF$31))</f>
        <v>0</v>
      </c>
      <c r="AG112" s="245">
        <f>IF(AG$32="",IF(AG$31="",(SUMIF(S!$HC$15:$HL$15,'Ciclo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Semaforico'!AG$30,O!$HC87:$HL87))*AG$31),(SUMIF(S!$HC$15:$HL$15,'Ciclo Semaforico'!AG$32,S!$HC87:$HL87)+SUMIF(N!$HC$15:$HL$15,'Ciclo Semaforico'!AG$32,N!$HC87:$HL87)+SUMIF(E!$HC$15:$HL$15,'Ciclo Semaforico'!AG$32,E!$HC87:$HL87)+SUMIF(O!$HC$15:$HL$15,'Ciclo Semaforico'!AG$32,O!$HC87:$HL87))-IF(AG$31="",(SUMIF(S!$HC$15:$HL$15,'Ciclo Semaforico'!AG$30,S!$HC87:$HL87)+SUMIF(N!$HC$15:$HL$15,'Ciclo Semaforico'!AG$30,N!$HC87:$HL87)+SUMIF(E!$HC$15:$HL$15,'Ciclo Semaforico'!AG$30,E!$HC87:$HL87)+SUMIF(O!$HC$15:$HL$15,'Ciclo Semaforico'!AG$30,O!$HC87:$HL87)),(SUMIF(S!$HC$15:$HL$15,'Ciclo Semaforico'!AG$30,S!$HC87:$HL87)+SUMIF(N!$HC$15:$HL$15,'Ciclo Semaforico'!AG$30,N!$HC87:$HL87)+SUMIF(E!$HC$15:$HL$15,'Ciclo Semaforico'!AG$30,E!$HC87:$HL87)+SUMIF(O!$HC$15:$HL$15,'Ciclo Semaforico'!AG$30,O!$HC87:$HL87))*AG$31))</f>
        <v>0</v>
      </c>
      <c r="AH112" s="245">
        <f>IF(AH$32="",IF(AH$31="",(SUMIF(S!$HC$15:$HL$15,'Ciclo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Semaforico'!AH$30,O!$HC87:$HL87))*AH$31),(SUMIF(S!$HC$15:$HL$15,'Ciclo Semaforico'!AH$32,S!$HC87:$HL87)+SUMIF(N!$HC$15:$HL$15,'Ciclo Semaforico'!AH$32,N!$HC87:$HL87)+SUMIF(E!$HC$15:$HL$15,'Ciclo Semaforico'!AH$32,E!$HC87:$HL87)+SUMIF(O!$HC$15:$HL$15,'Ciclo Semaforico'!AH$32,O!$HC87:$HL87))-IF(AH$31="",(SUMIF(S!$HC$15:$HL$15,'Ciclo Semaforico'!AH$30,S!$HC87:$HL87)+SUMIF(N!$HC$15:$HL$15,'Ciclo Semaforico'!AH$30,N!$HC87:$HL87)+SUMIF(E!$HC$15:$HL$15,'Ciclo Semaforico'!AH$30,E!$HC87:$HL87)+SUMIF(O!$HC$15:$HL$15,'Ciclo Semaforico'!AH$30,O!$HC87:$HL87)),(SUMIF(S!$HC$15:$HL$15,'Ciclo Semaforico'!AH$30,S!$HC87:$HL87)+SUMIF(N!$HC$15:$HL$15,'Ciclo Semaforico'!AH$30,N!$HC87:$HL87)+SUMIF(E!$HC$15:$HL$15,'Ciclo Semaforico'!AH$30,E!$HC87:$HL87)+SUMIF(O!$HC$15:$HL$15,'Ciclo Semaforico'!AH$30,O!$HC87:$HL87))*AH$31))</f>
        <v>0</v>
      </c>
      <c r="AI112" s="245">
        <f>IF(AI$32="",IF(AI$31="",(SUMIF(S!$HC$15:$HL$15,'Ciclo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Semaforico'!AI$30,O!$HC87:$HL87))*AI$31),(SUMIF(S!$HC$15:$HL$15,'Ciclo Semaforico'!AI$32,S!$HC87:$HL87)+SUMIF(N!$HC$15:$HL$15,'Ciclo Semaforico'!AI$32,N!$HC87:$HL87)+SUMIF(E!$HC$15:$HL$15,'Ciclo Semaforico'!AI$32,E!$HC87:$HL87)+SUMIF(O!$HC$15:$HL$15,'Ciclo Semaforico'!AI$32,O!$HC87:$HL87))-IF(AI$31="",(SUMIF(S!$HC$15:$HL$15,'Ciclo Semaforico'!AI$30,S!$HC87:$HL87)+SUMIF(N!$HC$15:$HL$15,'Ciclo Semaforico'!AI$30,N!$HC87:$HL87)+SUMIF(E!$HC$15:$HL$15,'Ciclo Semaforico'!AI$30,E!$HC87:$HL87)+SUMIF(O!$HC$15:$HL$15,'Ciclo Semaforico'!AI$30,O!$HC87:$HL87)),(SUMIF(S!$HC$15:$HL$15,'Ciclo Semaforico'!AI$30,S!$HC87:$HL87)+SUMIF(N!$HC$15:$HL$15,'Ciclo Semaforico'!AI$30,N!$HC87:$HL87)+SUMIF(E!$HC$15:$HL$15,'Ciclo Semaforico'!AI$30,E!$HC87:$HL87)+SUMIF(O!$HC$15:$HL$15,'Ciclo Semaforico'!AI$30,O!$HC87:$HL87))*AI$31))</f>
        <v>0</v>
      </c>
      <c r="AJ112" s="245">
        <f>IF(AJ$32="",IF(AJ$31="",(SUMIF(S!$HC$15:$HL$15,'Ciclo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Semaforico'!AJ$30,O!$HC87:$HL87))*AJ$31),(SUMIF(S!$HC$15:$HL$15,'Ciclo Semaforico'!AJ$32,S!$HC87:$HL87)+SUMIF(N!$HC$15:$HL$15,'Ciclo Semaforico'!AJ$32,N!$HC87:$HL87)+SUMIF(E!$HC$15:$HL$15,'Ciclo Semaforico'!AJ$32,E!$HC87:$HL87)+SUMIF(O!$HC$15:$HL$15,'Ciclo Semaforico'!AJ$32,O!$HC87:$HL87))-IF(AJ$31="",(SUMIF(S!$HC$15:$HL$15,'Ciclo Semaforico'!AJ$30,S!$HC87:$HL87)+SUMIF(N!$HC$15:$HL$15,'Ciclo Semaforico'!AJ$30,N!$HC87:$HL87)+SUMIF(E!$HC$15:$HL$15,'Ciclo Semaforico'!AJ$30,E!$HC87:$HL87)+SUMIF(O!$HC$15:$HL$15,'Ciclo Semaforico'!AJ$30,O!$HC87:$HL87)),(SUMIF(S!$HC$15:$HL$15,'Ciclo Semaforico'!AJ$30,S!$HC87:$HL87)+SUMIF(N!$HC$15:$HL$15,'Ciclo Semaforico'!AJ$30,N!$HC87:$HL87)+SUMIF(E!$HC$15:$HL$15,'Ciclo Semaforico'!AJ$30,E!$HC87:$HL87)+SUMIF(O!$HC$15:$HL$15,'Ciclo Semaforico'!AJ$30,O!$HC87:$HL87))*AJ$31))</f>
        <v>0</v>
      </c>
      <c r="AK112" s="245">
        <f>IF(AK$32="",IF(AK$31="",(SUMIF(S!$HC$15:$HL$15,'Ciclo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Semaforico'!AK$30,O!$HC87:$HL87))*AK$31),(SUMIF(S!$HC$15:$HL$15,'Ciclo Semaforico'!AK$32,S!$HC87:$HL87)+SUMIF(N!$HC$15:$HL$15,'Ciclo Semaforico'!AK$32,N!$HC87:$HL87)+SUMIF(E!$HC$15:$HL$15,'Ciclo Semaforico'!AK$32,E!$HC87:$HL87)+SUMIF(O!$HC$15:$HL$15,'Ciclo Semaforico'!AK$32,O!$HC87:$HL87))-IF(AK$31="",(SUMIF(S!$HC$15:$HL$15,'Ciclo Semaforico'!AK$30,S!$HC87:$HL87)+SUMIF(N!$HC$15:$HL$15,'Ciclo Semaforico'!AK$30,N!$HC87:$HL87)+SUMIF(E!$HC$15:$HL$15,'Ciclo Semaforico'!AK$30,E!$HC87:$HL87)+SUMIF(O!$HC$15:$HL$15,'Ciclo Semaforico'!AK$30,O!$HC87:$HL87)),(SUMIF(S!$HC$15:$HL$15,'Ciclo Semaforico'!AK$30,S!$HC87:$HL87)+SUMIF(N!$HC$15:$HL$15,'Ciclo Semaforico'!AK$30,N!$HC87:$HL87)+SUMIF(E!$HC$15:$HL$15,'Ciclo Semaforico'!AK$30,E!$HC87:$HL87)+SUMIF(O!$HC$15:$HL$15,'Ciclo Semaforico'!AK$30,O!$HC87:$HL87))*AK$31))</f>
        <v>0</v>
      </c>
      <c r="AL112" s="246">
        <f>IF(AL$32="",IF(AL$31="",(SUMIF(S!$HC$15:$HL$15,'Ciclo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Semaforico'!AL$30,O!$HC87:$HL87))*AL$31),(SUMIF(S!$HC$15:$HL$15,'Ciclo Semaforico'!AL$32,S!$HC87:$HL87)+SUMIF(N!$HC$15:$HL$15,'Ciclo Semaforico'!AL$32,N!$HC87:$HL87)+SUMIF(E!$HC$15:$HL$15,'Ciclo Semaforico'!AL$32,E!$HC87:$HL87)+SUMIF(O!$HC$15:$HL$15,'Ciclo Semaforico'!AL$32,O!$HC87:$HL87))-IF(AL$31="",(SUMIF(S!$HC$15:$HL$15,'Ciclo Semaforico'!AL$30,S!$HC87:$HL87)+SUMIF(N!$HC$15:$HL$15,'Ciclo Semaforico'!AL$30,N!$HC87:$HL87)+SUMIF(E!$HC$15:$HL$15,'Ciclo Semaforico'!AL$30,E!$HC87:$HL87)+SUMIF(O!$HC$15:$HL$15,'Ciclo Semaforico'!AL$30,O!$HC87:$HL87)),(SUMIF(S!$HC$15:$HL$15,'Ciclo Semaforico'!AL$30,S!$HC87:$HL87)+SUMIF(N!$HC$15:$HL$15,'Ciclo Semaforico'!AL$30,N!$HC87:$HL87)+SUMIF(E!$HC$15:$HL$15,'Ciclo Semaforico'!AL$30,E!$HC87:$HL87)+SUMIF(O!$HC$15:$HL$15,'Ciclo Semaforico'!AL$30,O!$HC87:$HL87))*AL$31))</f>
        <v>0</v>
      </c>
      <c r="AM112" s="244">
        <f>IF(AM$32="",IF(AM$31="",(SUMIF(S!$HC$15:$HL$15,'Ciclo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Semaforico'!AM$30,O!$HC87:$HL87))*AM$31),(SUMIF(S!$HC$15:$HL$15,'Ciclo Semaforico'!AM$32,S!$HC87:$HL87)+SUMIF(N!$HC$15:$HL$15,'Ciclo Semaforico'!AM$32,N!$HC87:$HL87)+SUMIF(E!$HC$15:$HL$15,'Ciclo Semaforico'!AM$32,E!$HC87:$HL87)+SUMIF(O!$HC$15:$HL$15,'Ciclo Semaforico'!AM$32,O!$HC87:$HL87))-IF(AM$31="",(SUMIF(S!$HC$15:$HL$15,'Ciclo Semaforico'!AM$30,S!$HC87:$HL87)+SUMIF(N!$HC$15:$HL$15,'Ciclo Semaforico'!AM$30,N!$HC87:$HL87)+SUMIF(E!$HC$15:$HL$15,'Ciclo Semaforico'!AM$30,E!$HC87:$HL87)+SUMIF(O!$HC$15:$HL$15,'Ciclo Semaforico'!AM$30,O!$HC87:$HL87)),(SUMIF(S!$HC$15:$HL$15,'Ciclo Semaforico'!AM$30,S!$HC87:$HL87)+SUMIF(N!$HC$15:$HL$15,'Ciclo Semaforico'!AM$30,N!$HC87:$HL87)+SUMIF(E!$HC$15:$HL$15,'Ciclo Semaforico'!AM$30,E!$HC87:$HL87)+SUMIF(O!$HC$15:$HL$15,'Ciclo Semaforico'!AM$30,O!$HC87:$HL87))*AM$31))</f>
        <v>0</v>
      </c>
      <c r="AN112" s="245">
        <f>IF(AN$32="",IF(AN$31="",(SUMIF(S!$HC$15:$HL$15,'Ciclo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Semaforico'!AN$30,O!$HC87:$HL87))*AN$31),(SUMIF(S!$HC$15:$HL$15,'Ciclo Semaforico'!AN$32,S!$HC87:$HL87)+SUMIF(N!$HC$15:$HL$15,'Ciclo Semaforico'!AN$32,N!$HC87:$HL87)+SUMIF(E!$HC$15:$HL$15,'Ciclo Semaforico'!AN$32,E!$HC87:$HL87)+SUMIF(O!$HC$15:$HL$15,'Ciclo Semaforico'!AN$32,O!$HC87:$HL87))-IF(AN$31="",(SUMIF(S!$HC$15:$HL$15,'Ciclo Semaforico'!AN$30,S!$HC87:$HL87)+SUMIF(N!$HC$15:$HL$15,'Ciclo Semaforico'!AN$30,N!$HC87:$HL87)+SUMIF(E!$HC$15:$HL$15,'Ciclo Semaforico'!AN$30,E!$HC87:$HL87)+SUMIF(O!$HC$15:$HL$15,'Ciclo Semaforico'!AN$30,O!$HC87:$HL87)),(SUMIF(S!$HC$15:$HL$15,'Ciclo Semaforico'!AN$30,S!$HC87:$HL87)+SUMIF(N!$HC$15:$HL$15,'Ciclo Semaforico'!AN$30,N!$HC87:$HL87)+SUMIF(E!$HC$15:$HL$15,'Ciclo Semaforico'!AN$30,E!$HC87:$HL87)+SUMIF(O!$HC$15:$HL$15,'Ciclo Semaforico'!AN$30,O!$HC87:$HL87))*AN$31))</f>
        <v>0</v>
      </c>
      <c r="AO112" s="245">
        <f>IF(AO$32="",IF(AO$31="",(SUMIF(S!$HC$15:$HL$15,'Ciclo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Semaforico'!AO$30,O!$HC87:$HL87))*AO$31),(SUMIF(S!$HC$15:$HL$15,'Ciclo Semaforico'!AO$32,S!$HC87:$HL87)+SUMIF(N!$HC$15:$HL$15,'Ciclo Semaforico'!AO$32,N!$HC87:$HL87)+SUMIF(E!$HC$15:$HL$15,'Ciclo Semaforico'!AO$32,E!$HC87:$HL87)+SUMIF(O!$HC$15:$HL$15,'Ciclo Semaforico'!AO$32,O!$HC87:$HL87))-IF(AO$31="",(SUMIF(S!$HC$15:$HL$15,'Ciclo Semaforico'!AO$30,S!$HC87:$HL87)+SUMIF(N!$HC$15:$HL$15,'Ciclo Semaforico'!AO$30,N!$HC87:$HL87)+SUMIF(E!$HC$15:$HL$15,'Ciclo Semaforico'!AO$30,E!$HC87:$HL87)+SUMIF(O!$HC$15:$HL$15,'Ciclo Semaforico'!AO$30,O!$HC87:$HL87)),(SUMIF(S!$HC$15:$HL$15,'Ciclo Semaforico'!AO$30,S!$HC87:$HL87)+SUMIF(N!$HC$15:$HL$15,'Ciclo Semaforico'!AO$30,N!$HC87:$HL87)+SUMIF(E!$HC$15:$HL$15,'Ciclo Semaforico'!AO$30,E!$HC87:$HL87)+SUMIF(O!$HC$15:$HL$15,'Ciclo Semaforico'!AO$30,O!$HC87:$HL87))*AO$31))</f>
        <v>0</v>
      </c>
      <c r="AP112" s="245">
        <f>IF(AP$32="",IF(AP$31="",(SUMIF(S!$HC$15:$HL$15,'Ciclo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Semaforico'!AP$30,O!$HC87:$HL87))*AP$31),(SUMIF(S!$HC$15:$HL$15,'Ciclo Semaforico'!AP$32,S!$HC87:$HL87)+SUMIF(N!$HC$15:$HL$15,'Ciclo Semaforico'!AP$32,N!$HC87:$HL87)+SUMIF(E!$HC$15:$HL$15,'Ciclo Semaforico'!AP$32,E!$HC87:$HL87)+SUMIF(O!$HC$15:$HL$15,'Ciclo Semaforico'!AP$32,O!$HC87:$HL87))-IF(AP$31="",(SUMIF(S!$HC$15:$HL$15,'Ciclo Semaforico'!AP$30,S!$HC87:$HL87)+SUMIF(N!$HC$15:$HL$15,'Ciclo Semaforico'!AP$30,N!$HC87:$HL87)+SUMIF(E!$HC$15:$HL$15,'Ciclo Semaforico'!AP$30,E!$HC87:$HL87)+SUMIF(O!$HC$15:$HL$15,'Ciclo Semaforico'!AP$30,O!$HC87:$HL87)),(SUMIF(S!$HC$15:$HL$15,'Ciclo Semaforico'!AP$30,S!$HC87:$HL87)+SUMIF(N!$HC$15:$HL$15,'Ciclo Semaforico'!AP$30,N!$HC87:$HL87)+SUMIF(E!$HC$15:$HL$15,'Ciclo Semaforico'!AP$30,E!$HC87:$HL87)+SUMIF(O!$HC$15:$HL$15,'Ciclo Semaforico'!AP$30,O!$HC87:$HL87))*AP$31))</f>
        <v>0</v>
      </c>
      <c r="AQ112" s="245">
        <f>IF(AQ$32="",IF(AQ$31="",(SUMIF(S!$HC$15:$HL$15,'Ciclo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Semaforico'!AQ$30,O!$HC87:$HL87))*AQ$31),(SUMIF(S!$HC$15:$HL$15,'Ciclo Semaforico'!AQ$32,S!$HC87:$HL87)+SUMIF(N!$HC$15:$HL$15,'Ciclo Semaforico'!AQ$32,N!$HC87:$HL87)+SUMIF(E!$HC$15:$HL$15,'Ciclo Semaforico'!AQ$32,E!$HC87:$HL87)+SUMIF(O!$HC$15:$HL$15,'Ciclo Semaforico'!AQ$32,O!$HC87:$HL87))-IF(AQ$31="",(SUMIF(S!$HC$15:$HL$15,'Ciclo Semaforico'!AQ$30,S!$HC87:$HL87)+SUMIF(N!$HC$15:$HL$15,'Ciclo Semaforico'!AQ$30,N!$HC87:$HL87)+SUMIF(E!$HC$15:$HL$15,'Ciclo Semaforico'!AQ$30,E!$HC87:$HL87)+SUMIF(O!$HC$15:$HL$15,'Ciclo Semaforico'!AQ$30,O!$HC87:$HL87)),(SUMIF(S!$HC$15:$HL$15,'Ciclo Semaforico'!AQ$30,S!$HC87:$HL87)+SUMIF(N!$HC$15:$HL$15,'Ciclo Semaforico'!AQ$30,N!$HC87:$HL87)+SUMIF(E!$HC$15:$HL$15,'Ciclo Semaforico'!AQ$30,E!$HC87:$HL87)+SUMIF(O!$HC$15:$HL$15,'Ciclo Semaforico'!AQ$30,O!$HC87:$HL87))*AQ$31))</f>
        <v>0</v>
      </c>
      <c r="AR112" s="245">
        <f>IF(AR$32="",IF(AR$31="",(SUMIF(S!$HC$15:$HL$15,'Ciclo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Semaforico'!AR$30,O!$HC87:$HL87))*AR$31),(SUMIF(S!$HC$15:$HL$15,'Ciclo Semaforico'!AR$32,S!$HC87:$HL87)+SUMIF(N!$HC$15:$HL$15,'Ciclo Semaforico'!AR$32,N!$HC87:$HL87)+SUMIF(E!$HC$15:$HL$15,'Ciclo Semaforico'!AR$32,E!$HC87:$HL87)+SUMIF(O!$HC$15:$HL$15,'Ciclo Semaforico'!AR$32,O!$HC87:$HL87))-IF(AR$31="",(SUMIF(S!$HC$15:$HL$15,'Ciclo Semaforico'!AR$30,S!$HC87:$HL87)+SUMIF(N!$HC$15:$HL$15,'Ciclo Semaforico'!AR$30,N!$HC87:$HL87)+SUMIF(E!$HC$15:$HL$15,'Ciclo Semaforico'!AR$30,E!$HC87:$HL87)+SUMIF(O!$HC$15:$HL$15,'Ciclo Semaforico'!AR$30,O!$HC87:$HL87)),(SUMIF(S!$HC$15:$HL$15,'Ciclo Semaforico'!AR$30,S!$HC87:$HL87)+SUMIF(N!$HC$15:$HL$15,'Ciclo Semaforico'!AR$30,N!$HC87:$HL87)+SUMIF(E!$HC$15:$HL$15,'Ciclo Semaforico'!AR$30,E!$HC87:$HL87)+SUMIF(O!$HC$15:$HL$15,'Ciclo Semaforico'!AR$30,O!$HC87:$HL87))*AR$31))</f>
        <v>0</v>
      </c>
      <c r="AS112" s="245">
        <f>IF(AS$32="",IF(AS$31="",(SUMIF(S!$HC$15:$HL$15,'Ciclo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Semaforico'!AS$30,O!$HC87:$HL87))*AS$31),(SUMIF(S!$HC$15:$HL$15,'Ciclo Semaforico'!AS$32,S!$HC87:$HL87)+SUMIF(N!$HC$15:$HL$15,'Ciclo Semaforico'!AS$32,N!$HC87:$HL87)+SUMIF(E!$HC$15:$HL$15,'Ciclo Semaforico'!AS$32,E!$HC87:$HL87)+SUMIF(O!$HC$15:$HL$15,'Ciclo Semaforico'!AS$32,O!$HC87:$HL87))-IF(AS$31="",(SUMIF(S!$HC$15:$HL$15,'Ciclo Semaforico'!AS$30,S!$HC87:$HL87)+SUMIF(N!$HC$15:$HL$15,'Ciclo Semaforico'!AS$30,N!$HC87:$HL87)+SUMIF(E!$HC$15:$HL$15,'Ciclo Semaforico'!AS$30,E!$HC87:$HL87)+SUMIF(O!$HC$15:$HL$15,'Ciclo Semaforico'!AS$30,O!$HC87:$HL87)),(SUMIF(S!$HC$15:$HL$15,'Ciclo Semaforico'!AS$30,S!$HC87:$HL87)+SUMIF(N!$HC$15:$HL$15,'Ciclo Semaforico'!AS$30,N!$HC87:$HL87)+SUMIF(E!$HC$15:$HL$15,'Ciclo Semaforico'!AS$30,E!$HC87:$HL87)+SUMIF(O!$HC$15:$HL$15,'Ciclo Semaforico'!AS$30,O!$HC87:$HL87))*AS$31))</f>
        <v>0</v>
      </c>
      <c r="AT112" s="245">
        <f>IF(AT$32="",IF(AT$31="",(SUMIF(S!$HC$15:$HL$15,'Ciclo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Semaforico'!AT$30,O!$HC87:$HL87))*AT$31),(SUMIF(S!$HC$15:$HL$15,'Ciclo Semaforico'!AT$32,S!$HC87:$HL87)+SUMIF(N!$HC$15:$HL$15,'Ciclo Semaforico'!AT$32,N!$HC87:$HL87)+SUMIF(E!$HC$15:$HL$15,'Ciclo Semaforico'!AT$32,E!$HC87:$HL87)+SUMIF(O!$HC$15:$HL$15,'Ciclo Semaforico'!AT$32,O!$HC87:$HL87))-IF(AT$31="",(SUMIF(S!$HC$15:$HL$15,'Ciclo Semaforico'!AT$30,S!$HC87:$HL87)+SUMIF(N!$HC$15:$HL$15,'Ciclo Semaforico'!AT$30,N!$HC87:$HL87)+SUMIF(E!$HC$15:$HL$15,'Ciclo Semaforico'!AT$30,E!$HC87:$HL87)+SUMIF(O!$HC$15:$HL$15,'Ciclo Semaforico'!AT$30,O!$HC87:$HL87)),(SUMIF(S!$HC$15:$HL$15,'Ciclo Semaforico'!AT$30,S!$HC87:$HL87)+SUMIF(N!$HC$15:$HL$15,'Ciclo Semaforico'!AT$30,N!$HC87:$HL87)+SUMIF(E!$HC$15:$HL$15,'Ciclo Semaforico'!AT$30,E!$HC87:$HL87)+SUMIF(O!$HC$15:$HL$15,'Ciclo Semaforico'!AT$30,O!$HC87:$HL87))*AT$31))</f>
        <v>0</v>
      </c>
      <c r="AU112" s="245">
        <f>IF(AU$32="",IF(AU$31="",(SUMIF(S!$HC$15:$HL$15,'Ciclo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Semaforico'!AU$30,O!$HC87:$HL87))*AU$31),(SUMIF(S!$HC$15:$HL$15,'Ciclo Semaforico'!AU$32,S!$HC87:$HL87)+SUMIF(N!$HC$15:$HL$15,'Ciclo Semaforico'!AU$32,N!$HC87:$HL87)+SUMIF(E!$HC$15:$HL$15,'Ciclo Semaforico'!AU$32,E!$HC87:$HL87)+SUMIF(O!$HC$15:$HL$15,'Ciclo Semaforico'!AU$32,O!$HC87:$HL87))-IF(AU$31="",(SUMIF(S!$HC$15:$HL$15,'Ciclo Semaforico'!AU$30,S!$HC87:$HL87)+SUMIF(N!$HC$15:$HL$15,'Ciclo Semaforico'!AU$30,N!$HC87:$HL87)+SUMIF(E!$HC$15:$HL$15,'Ciclo Semaforico'!AU$30,E!$HC87:$HL87)+SUMIF(O!$HC$15:$HL$15,'Ciclo Semaforico'!AU$30,O!$HC87:$HL87)),(SUMIF(S!$HC$15:$HL$15,'Ciclo Semaforico'!AU$30,S!$HC87:$HL87)+SUMIF(N!$HC$15:$HL$15,'Ciclo Semaforico'!AU$30,N!$HC87:$HL87)+SUMIF(E!$HC$15:$HL$15,'Ciclo Semaforico'!AU$30,E!$HC87:$HL87)+SUMIF(O!$HC$15:$HL$15,'Ciclo Semaforico'!AU$30,O!$HC87:$HL87))*AU$31))</f>
        <v>0</v>
      </c>
      <c r="AV112" s="245">
        <f>IF(AV$32="",IF(AV$31="",(SUMIF(S!$HC$15:$HL$15,'Ciclo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Semaforico'!AV$30,O!$HC87:$HL87))*AV$31),(SUMIF(S!$HC$15:$HL$15,'Ciclo Semaforico'!AV$32,S!$HC87:$HL87)+SUMIF(N!$HC$15:$HL$15,'Ciclo Semaforico'!AV$32,N!$HC87:$HL87)+SUMIF(E!$HC$15:$HL$15,'Ciclo Semaforico'!AV$32,E!$HC87:$HL87)+SUMIF(O!$HC$15:$HL$15,'Ciclo Semaforico'!AV$32,O!$HC87:$HL87))-IF(AV$31="",(SUMIF(S!$HC$15:$HL$15,'Ciclo Semaforico'!AV$30,S!$HC87:$HL87)+SUMIF(N!$HC$15:$HL$15,'Ciclo Semaforico'!AV$30,N!$HC87:$HL87)+SUMIF(E!$HC$15:$HL$15,'Ciclo Semaforico'!AV$30,E!$HC87:$HL87)+SUMIF(O!$HC$15:$HL$15,'Ciclo Semaforico'!AV$30,O!$HC87:$HL87)),(SUMIF(S!$HC$15:$HL$15,'Ciclo Semaforico'!AV$30,S!$HC87:$HL87)+SUMIF(N!$HC$15:$HL$15,'Ciclo Semaforico'!AV$30,N!$HC87:$HL87)+SUMIF(E!$HC$15:$HL$15,'Ciclo Semaforico'!AV$30,E!$HC87:$HL87)+SUMIF(O!$HC$15:$HL$15,'Ciclo Semaforico'!AV$30,O!$HC87:$HL87))*AV$31))</f>
        <v>0</v>
      </c>
      <c r="AW112" s="245">
        <f>IF(AW$32="",IF(AW$31="",(SUMIF(S!$HC$15:$HL$15,'Ciclo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Semaforico'!AW$30,O!$HC87:$HL87))*AW$31),(SUMIF(S!$HC$15:$HL$15,'Ciclo Semaforico'!AW$32,S!$HC87:$HL87)+SUMIF(N!$HC$15:$HL$15,'Ciclo Semaforico'!AW$32,N!$HC87:$HL87)+SUMIF(E!$HC$15:$HL$15,'Ciclo Semaforico'!AW$32,E!$HC87:$HL87)+SUMIF(O!$HC$15:$HL$15,'Ciclo Semaforico'!AW$32,O!$HC87:$HL87))-IF(AW$31="",(SUMIF(S!$HC$15:$HL$15,'Ciclo Semaforico'!AW$30,S!$HC87:$HL87)+SUMIF(N!$HC$15:$HL$15,'Ciclo Semaforico'!AW$30,N!$HC87:$HL87)+SUMIF(E!$HC$15:$HL$15,'Ciclo Semaforico'!AW$30,E!$HC87:$HL87)+SUMIF(O!$HC$15:$HL$15,'Ciclo Semaforico'!AW$30,O!$HC87:$HL87)),(SUMIF(S!$HC$15:$HL$15,'Ciclo Semaforico'!AW$30,S!$HC87:$HL87)+SUMIF(N!$HC$15:$HL$15,'Ciclo Semaforico'!AW$30,N!$HC87:$HL87)+SUMIF(E!$HC$15:$HL$15,'Ciclo Semaforico'!AW$30,E!$HC87:$HL87)+SUMIF(O!$HC$15:$HL$15,'Ciclo Semaforico'!AW$30,O!$HC87:$HL87))*AW$31))</f>
        <v>0</v>
      </c>
      <c r="AX112" s="246">
        <f>IF(AX$32="",IF(AX$31="",(SUMIF(S!$HC$15:$HL$15,'Ciclo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Semaforico'!AX$30,O!$HC87:$HL87))*AX$31),(SUMIF(S!$HC$15:$HL$15,'Ciclo Semaforico'!AX$32,S!$HC87:$HL87)+SUMIF(N!$HC$15:$HL$15,'Ciclo Semaforico'!AX$32,N!$HC87:$HL87)+SUMIF(E!$HC$15:$HL$15,'Ciclo Semaforico'!AX$32,E!$HC87:$HL87)+SUMIF(O!$HC$15:$HL$15,'Ciclo Semaforico'!AX$32,O!$HC87:$HL87))-IF(AX$31="",(SUMIF(S!$HC$15:$HL$15,'Ciclo Semaforico'!AX$30,S!$HC87:$HL87)+SUMIF(N!$HC$15:$HL$15,'Ciclo Semaforico'!AX$30,N!$HC87:$HL87)+SUMIF(E!$HC$15:$HL$15,'Ciclo Semaforico'!AX$30,E!$HC87:$HL87)+SUMIF(O!$HC$15:$HL$15,'Ciclo Semaforico'!AX$30,O!$HC87:$HL87)),(SUMIF(S!$HC$15:$HL$15,'Ciclo Semaforico'!AX$30,S!$HC87:$HL87)+SUMIF(N!$HC$15:$HL$15,'Ciclo Semaforico'!AX$30,N!$HC87:$HL87)+SUMIF(E!$HC$15:$HL$15,'Ciclo Semaforico'!AX$30,E!$HC87:$HL87)+SUMIF(O!$HC$15:$HL$15,'Ciclo Semaforico'!AX$30,O!$HC87:$HL87))*AX$31))</f>
        <v>0</v>
      </c>
      <c r="AY112" s="244" t="e">
        <f>IF(AY$32="",IF(AY$31="",(SUMIF(S!$HC$15:$HL$15,'Ciclo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Semaforico'!AY$30,O!$HC87:$HL87))*AY$31),(SUMIF(S!$HC$15:$HL$15,'Ciclo Semaforico'!AY$32,S!$HC87:$HL87)+SUMIF(N!$HC$15:$HL$15,'Ciclo Semaforico'!AY$32,N!$HC87:$HL87)+SUMIF(E!$HC$15:$HL$15,'Ciclo Semaforico'!AY$32,E!$HC87:$HL87)+SUMIF(O!$HC$15:$HL$15,'Ciclo Semaforico'!AY$32,O!$HC87:$HL87))-IF(AY$31="",(SUMIF(S!$HC$15:$HL$15,'Ciclo Semaforico'!AY$30,S!$HC87:$HL87)+SUMIF(N!$HC$15:$HL$15,'Ciclo Semaforico'!AY$30,N!$HC87:$HL87)+SUMIF(E!$HC$15:$HL$15,'Ciclo Semaforico'!AY$30,E!$HC87:$HL87)+SUMIF(O!$HC$15:$HL$15,'Ciclo Semaforico'!AY$30,O!$HC87:$HL87)),(SUMIF(S!$HC$15:$HL$15,'Ciclo Semaforico'!AY$30,S!$HC87:$HL87)+SUMIF(N!$HC$15:$HL$15,'Ciclo Semaforico'!AY$30,N!$HC87:$HL87)+SUMIF(E!$HC$15:$HL$15,'Ciclo Semaforico'!AY$30,E!$HC87:$HL87)+SUMIF(O!$HC$15:$HL$15,'Ciclo Semaforico'!AY$30,O!$HC87:$HL87))*AY$31))</f>
        <v>#REF!</v>
      </c>
      <c r="AZ112" s="245" t="e">
        <f>IF(AZ$32="",IF(AZ$31="",(SUMIF(S!$HC$15:$HL$15,'Ciclo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Semaforico'!AZ$30,O!$HC87:$HL87))*AZ$31),(SUMIF(S!$HC$15:$HL$15,'Ciclo Semaforico'!AZ$32,S!$HC87:$HL87)+SUMIF(N!$HC$15:$HL$15,'Ciclo Semaforico'!AZ$32,N!$HC87:$HL87)+SUMIF(E!$HC$15:$HL$15,'Ciclo Semaforico'!AZ$32,E!$HC87:$HL87)+SUMIF(O!$HC$15:$HL$15,'Ciclo Semaforico'!AZ$32,O!$HC87:$HL87))-IF(AZ$31="",(SUMIF(S!$HC$15:$HL$15,'Ciclo Semaforico'!AZ$30,S!$HC87:$HL87)+SUMIF(N!$HC$15:$HL$15,'Ciclo Semaforico'!AZ$30,N!$HC87:$HL87)+SUMIF(E!$HC$15:$HL$15,'Ciclo Semaforico'!AZ$30,E!$HC87:$HL87)+SUMIF(O!$HC$15:$HL$15,'Ciclo Semaforico'!AZ$30,O!$HC87:$HL87)),(SUMIF(S!$HC$15:$HL$15,'Ciclo Semaforico'!AZ$30,S!$HC87:$HL87)+SUMIF(N!$HC$15:$HL$15,'Ciclo Semaforico'!AZ$30,N!$HC87:$HL87)+SUMIF(E!$HC$15:$HL$15,'Ciclo Semaforico'!AZ$30,E!$HC87:$HL87)+SUMIF(O!$HC$15:$HL$15,'Ciclo Semaforico'!AZ$30,O!$HC87:$HL87))*AZ$31))</f>
        <v>#REF!</v>
      </c>
      <c r="BA112" s="245" t="e">
        <f>IF(BA$32="",IF(BA$31="",(SUMIF(S!$HC$15:$HL$15,'Ciclo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Semaforico'!BA$30,O!$HC87:$HL87))*BA$31),(SUMIF(S!$HC$15:$HL$15,'Ciclo Semaforico'!BA$32,S!$HC87:$HL87)+SUMIF(N!$HC$15:$HL$15,'Ciclo Semaforico'!BA$32,N!$HC87:$HL87)+SUMIF(E!$HC$15:$HL$15,'Ciclo Semaforico'!BA$32,E!$HC87:$HL87)+SUMIF(O!$HC$15:$HL$15,'Ciclo Semaforico'!BA$32,O!$HC87:$HL87))-IF(BA$31="",(SUMIF(S!$HC$15:$HL$15,'Ciclo Semaforico'!BA$30,S!$HC87:$HL87)+SUMIF(N!$HC$15:$HL$15,'Ciclo Semaforico'!BA$30,N!$HC87:$HL87)+SUMIF(E!$HC$15:$HL$15,'Ciclo Semaforico'!BA$30,E!$HC87:$HL87)+SUMIF(O!$HC$15:$HL$15,'Ciclo Semaforico'!BA$30,O!$HC87:$HL87)),(SUMIF(S!$HC$15:$HL$15,'Ciclo Semaforico'!BA$30,S!$HC87:$HL87)+SUMIF(N!$HC$15:$HL$15,'Ciclo Semaforico'!BA$30,N!$HC87:$HL87)+SUMIF(E!$HC$15:$HL$15,'Ciclo Semaforico'!BA$30,E!$HC87:$HL87)+SUMIF(O!$HC$15:$HL$15,'Ciclo Semaforico'!BA$30,O!$HC87:$HL87))*BA$31))</f>
        <v>#REF!</v>
      </c>
      <c r="BB112" s="245" t="e">
        <f>IF(BB$32="",IF(BB$31="",(SUMIF(S!$HC$15:$HL$15,'Ciclo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Semaforico'!BB$30,O!$HC87:$HL87))*BB$31),(SUMIF(S!$HC$15:$HL$15,'Ciclo Semaforico'!BB$32,S!$HC87:$HL87)+SUMIF(N!$HC$15:$HL$15,'Ciclo Semaforico'!BB$32,N!$HC87:$HL87)+SUMIF(E!$HC$15:$HL$15,'Ciclo Semaforico'!BB$32,E!$HC87:$HL87)+SUMIF(O!$HC$15:$HL$15,'Ciclo Semaforico'!BB$32,O!$HC87:$HL87))-IF(BB$31="",(SUMIF(S!$HC$15:$HL$15,'Ciclo Semaforico'!BB$30,S!$HC87:$HL87)+SUMIF(N!$HC$15:$HL$15,'Ciclo Semaforico'!BB$30,N!$HC87:$HL87)+SUMIF(E!$HC$15:$HL$15,'Ciclo Semaforico'!BB$30,E!$HC87:$HL87)+SUMIF(O!$HC$15:$HL$15,'Ciclo Semaforico'!BB$30,O!$HC87:$HL87)),(SUMIF(S!$HC$15:$HL$15,'Ciclo Semaforico'!BB$30,S!$HC87:$HL87)+SUMIF(N!$HC$15:$HL$15,'Ciclo Semaforico'!BB$30,N!$HC87:$HL87)+SUMIF(E!$HC$15:$HL$15,'Ciclo Semaforico'!BB$30,E!$HC87:$HL87)+SUMIF(O!$HC$15:$HL$15,'Ciclo Semaforico'!BB$30,O!$HC87:$HL87))*BB$31))</f>
        <v>#REF!</v>
      </c>
      <c r="BC112" s="245" t="e">
        <f>IF(BC$32="",IF(BC$31="",(SUMIF(S!$HC$15:$HL$15,'Ciclo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Semaforico'!BC$30,O!$HC87:$HL87))*BC$31),(SUMIF(S!$HC$15:$HL$15,'Ciclo Semaforico'!BC$32,S!$HC87:$HL87)+SUMIF(N!$HC$15:$HL$15,'Ciclo Semaforico'!BC$32,N!$HC87:$HL87)+SUMIF(E!$HC$15:$HL$15,'Ciclo Semaforico'!BC$32,E!$HC87:$HL87)+SUMIF(O!$HC$15:$HL$15,'Ciclo Semaforico'!BC$32,O!$HC87:$HL87))-IF(BC$31="",(SUMIF(S!$HC$15:$HL$15,'Ciclo Semaforico'!BC$30,S!$HC87:$HL87)+SUMIF(N!$HC$15:$HL$15,'Ciclo Semaforico'!BC$30,N!$HC87:$HL87)+SUMIF(E!$HC$15:$HL$15,'Ciclo Semaforico'!BC$30,E!$HC87:$HL87)+SUMIF(O!$HC$15:$HL$15,'Ciclo Semaforico'!BC$30,O!$HC87:$HL87)),(SUMIF(S!$HC$15:$HL$15,'Ciclo Semaforico'!BC$30,S!$HC87:$HL87)+SUMIF(N!$HC$15:$HL$15,'Ciclo Semaforico'!BC$30,N!$HC87:$HL87)+SUMIF(E!$HC$15:$HL$15,'Ciclo Semaforico'!BC$30,E!$HC87:$HL87)+SUMIF(O!$HC$15:$HL$15,'Ciclo Semaforico'!BC$30,O!$HC87:$HL87))*BC$31))</f>
        <v>#REF!</v>
      </c>
      <c r="BD112" s="245" t="e">
        <f>IF(BD$32="",IF(BD$31="",(SUMIF(S!$HC$15:$HL$15,'Ciclo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Semaforico'!BD$30,O!$HC87:$HL87))*BD$31),(SUMIF(S!$HC$15:$HL$15,'Ciclo Semaforico'!BD$32,S!$HC87:$HL87)+SUMIF(N!$HC$15:$HL$15,'Ciclo Semaforico'!BD$32,N!$HC87:$HL87)+SUMIF(E!$HC$15:$HL$15,'Ciclo Semaforico'!BD$32,E!$HC87:$HL87)+SUMIF(O!$HC$15:$HL$15,'Ciclo Semaforico'!BD$32,O!$HC87:$HL87))-IF(BD$31="",(SUMIF(S!$HC$15:$HL$15,'Ciclo Semaforico'!BD$30,S!$HC87:$HL87)+SUMIF(N!$HC$15:$HL$15,'Ciclo Semaforico'!BD$30,N!$HC87:$HL87)+SUMIF(E!$HC$15:$HL$15,'Ciclo Semaforico'!BD$30,E!$HC87:$HL87)+SUMIF(O!$HC$15:$HL$15,'Ciclo Semaforico'!BD$30,O!$HC87:$HL87)),(SUMIF(S!$HC$15:$HL$15,'Ciclo Semaforico'!BD$30,S!$HC87:$HL87)+SUMIF(N!$HC$15:$HL$15,'Ciclo Semaforico'!BD$30,N!$HC87:$HL87)+SUMIF(E!$HC$15:$HL$15,'Ciclo Semaforico'!BD$30,E!$HC87:$HL87)+SUMIF(O!$HC$15:$HL$15,'Ciclo Semaforico'!BD$30,O!$HC87:$HL87))*BD$31))</f>
        <v>#REF!</v>
      </c>
      <c r="BE112" s="245">
        <f>IF(BE$32="",IF(BE$31="",(SUMIF(S!$HC$15:$HL$15,'Ciclo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Semaforico'!BE$30,O!$HC87:$HL87))*BE$31),(SUMIF(S!$HC$15:$HL$15,'Ciclo Semaforico'!BE$32,S!$HC87:$HL87)+SUMIF(N!$HC$15:$HL$15,'Ciclo Semaforico'!BE$32,N!$HC87:$HL87)+SUMIF(E!$HC$15:$HL$15,'Ciclo Semaforico'!BE$32,E!$HC87:$HL87)+SUMIF(O!$HC$15:$HL$15,'Ciclo Semaforico'!BE$32,O!$HC87:$HL87))-IF(BE$31="",(SUMIF(S!$HC$15:$HL$15,'Ciclo Semaforico'!BE$30,S!$HC87:$HL87)+SUMIF(N!$HC$15:$HL$15,'Ciclo Semaforico'!BE$30,N!$HC87:$HL87)+SUMIF(E!$HC$15:$HL$15,'Ciclo Semaforico'!BE$30,E!$HC87:$HL87)+SUMIF(O!$HC$15:$HL$15,'Ciclo Semaforico'!BE$30,O!$HC87:$HL87)),(SUMIF(S!$HC$15:$HL$15,'Ciclo Semaforico'!BE$30,S!$HC87:$HL87)+SUMIF(N!$HC$15:$HL$15,'Ciclo Semaforico'!BE$30,N!$HC87:$HL87)+SUMIF(E!$HC$15:$HL$15,'Ciclo Semaforico'!BE$30,E!$HC87:$HL87)+SUMIF(O!$HC$15:$HL$15,'Ciclo Semaforico'!BE$30,O!$HC87:$HL87))*BE$31))</f>
        <v>0</v>
      </c>
      <c r="BF112" s="245">
        <f>IF(BF$32="",IF(BF$31="",(SUMIF(S!$HC$15:$HL$15,'Ciclo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Semaforico'!BF$30,O!$HC87:$HL87))*BF$31),(SUMIF(S!$HC$15:$HL$15,'Ciclo Semaforico'!BF$32,S!$HC87:$HL87)+SUMIF(N!$HC$15:$HL$15,'Ciclo Semaforico'!BF$32,N!$HC87:$HL87)+SUMIF(E!$HC$15:$HL$15,'Ciclo Semaforico'!BF$32,E!$HC87:$HL87)+SUMIF(O!$HC$15:$HL$15,'Ciclo Semaforico'!BF$32,O!$HC87:$HL87))-IF(BF$31="",(SUMIF(S!$HC$15:$HL$15,'Ciclo Semaforico'!BF$30,S!$HC87:$HL87)+SUMIF(N!$HC$15:$HL$15,'Ciclo Semaforico'!BF$30,N!$HC87:$HL87)+SUMIF(E!$HC$15:$HL$15,'Ciclo Semaforico'!BF$30,E!$HC87:$HL87)+SUMIF(O!$HC$15:$HL$15,'Ciclo Semaforico'!BF$30,O!$HC87:$HL87)),(SUMIF(S!$HC$15:$HL$15,'Ciclo Semaforico'!BF$30,S!$HC87:$HL87)+SUMIF(N!$HC$15:$HL$15,'Ciclo Semaforico'!BF$30,N!$HC87:$HL87)+SUMIF(E!$HC$15:$HL$15,'Ciclo Semaforico'!BF$30,E!$HC87:$HL87)+SUMIF(O!$HC$15:$HL$15,'Ciclo Semaforico'!BF$30,O!$HC87:$HL87))*BF$31))</f>
        <v>0</v>
      </c>
      <c r="BG112" s="245">
        <f>IF(BG$32="",IF(BG$31="",(SUMIF(S!$HC$15:$HL$15,'Ciclo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Semaforico'!BG$30,O!$HC87:$HL87))*BG$31),(SUMIF(S!$HC$15:$HL$15,'Ciclo Semaforico'!BG$32,S!$HC87:$HL87)+SUMIF(N!$HC$15:$HL$15,'Ciclo Semaforico'!BG$32,N!$HC87:$HL87)+SUMIF(E!$HC$15:$HL$15,'Ciclo Semaforico'!BG$32,E!$HC87:$HL87)+SUMIF(O!$HC$15:$HL$15,'Ciclo Semaforico'!BG$32,O!$HC87:$HL87))-IF(BG$31="",(SUMIF(S!$HC$15:$HL$15,'Ciclo Semaforico'!BG$30,S!$HC87:$HL87)+SUMIF(N!$HC$15:$HL$15,'Ciclo Semaforico'!BG$30,N!$HC87:$HL87)+SUMIF(E!$HC$15:$HL$15,'Ciclo Semaforico'!BG$30,E!$HC87:$HL87)+SUMIF(O!$HC$15:$HL$15,'Ciclo Semaforico'!BG$30,O!$HC87:$HL87)),(SUMIF(S!$HC$15:$HL$15,'Ciclo Semaforico'!BG$30,S!$HC87:$HL87)+SUMIF(N!$HC$15:$HL$15,'Ciclo Semaforico'!BG$30,N!$HC87:$HL87)+SUMIF(E!$HC$15:$HL$15,'Ciclo Semaforico'!BG$30,E!$HC87:$HL87)+SUMIF(O!$HC$15:$HL$15,'Ciclo Semaforico'!BG$30,O!$HC87:$HL87))*BG$31))</f>
        <v>0</v>
      </c>
      <c r="BH112" s="245">
        <f>IF(BH$32="",IF(BH$31="",(SUMIF(S!$HC$15:$HL$15,'Ciclo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Semaforico'!BH$30,O!$HC87:$HL87))*BH$31),(SUMIF(S!$HC$15:$HL$15,'Ciclo Semaforico'!BH$32,S!$HC87:$HL87)+SUMIF(N!$HC$15:$HL$15,'Ciclo Semaforico'!BH$32,N!$HC87:$HL87)+SUMIF(E!$HC$15:$HL$15,'Ciclo Semaforico'!BH$32,E!$HC87:$HL87)+SUMIF(O!$HC$15:$HL$15,'Ciclo Semaforico'!BH$32,O!$HC87:$HL87))-IF(BH$31="",(SUMIF(S!$HC$15:$HL$15,'Ciclo Semaforico'!BH$30,S!$HC87:$HL87)+SUMIF(N!$HC$15:$HL$15,'Ciclo Semaforico'!BH$30,N!$HC87:$HL87)+SUMIF(E!$HC$15:$HL$15,'Ciclo Semaforico'!BH$30,E!$HC87:$HL87)+SUMIF(O!$HC$15:$HL$15,'Ciclo Semaforico'!BH$30,O!$HC87:$HL87)),(SUMIF(S!$HC$15:$HL$15,'Ciclo Semaforico'!BH$30,S!$HC87:$HL87)+SUMIF(N!$HC$15:$HL$15,'Ciclo Semaforico'!BH$30,N!$HC87:$HL87)+SUMIF(E!$HC$15:$HL$15,'Ciclo Semaforico'!BH$30,E!$HC87:$HL87)+SUMIF(O!$HC$15:$HL$15,'Ciclo Semaforico'!BH$30,O!$HC87:$HL87))*BH$31))</f>
        <v>0</v>
      </c>
      <c r="BI112" s="245">
        <f>IF(BI$32="",IF(BI$31="",(SUMIF(S!$HC$15:$HL$15,'Ciclo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Semaforico'!BI$30,O!$HC87:$HL87))*BI$31),(SUMIF(S!$HC$15:$HL$15,'Ciclo Semaforico'!BI$32,S!$HC87:$HL87)+SUMIF(N!$HC$15:$HL$15,'Ciclo Semaforico'!BI$32,N!$HC87:$HL87)+SUMIF(E!$HC$15:$HL$15,'Ciclo Semaforico'!BI$32,E!$HC87:$HL87)+SUMIF(O!$HC$15:$HL$15,'Ciclo Semaforico'!BI$32,O!$HC87:$HL87))-IF(BI$31="",(SUMIF(S!$HC$15:$HL$15,'Ciclo Semaforico'!BI$30,S!$HC87:$HL87)+SUMIF(N!$HC$15:$HL$15,'Ciclo Semaforico'!BI$30,N!$HC87:$HL87)+SUMIF(E!$HC$15:$HL$15,'Ciclo Semaforico'!BI$30,E!$HC87:$HL87)+SUMIF(O!$HC$15:$HL$15,'Ciclo Semaforico'!BI$30,O!$HC87:$HL87)),(SUMIF(S!$HC$15:$HL$15,'Ciclo Semaforico'!BI$30,S!$HC87:$HL87)+SUMIF(N!$HC$15:$HL$15,'Ciclo Semaforico'!BI$30,N!$HC87:$HL87)+SUMIF(E!$HC$15:$HL$15,'Ciclo Semaforico'!BI$30,E!$HC87:$HL87)+SUMIF(O!$HC$15:$HL$15,'Ciclo Semaforico'!BI$30,O!$HC87:$HL87))*BI$31))</f>
        <v>0</v>
      </c>
      <c r="BJ112" s="246">
        <f>IF(BJ$32="",IF(BJ$31="",(SUMIF(S!$HC$15:$HL$15,'Ciclo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Semaforico'!BJ$30,O!$HC87:$HL87))*BJ$31),(SUMIF(S!$HC$15:$HL$15,'Ciclo Semaforico'!BJ$32,S!$HC87:$HL87)+SUMIF(N!$HC$15:$HL$15,'Ciclo Semaforico'!BJ$32,N!$HC87:$HL87)+SUMIF(E!$HC$15:$HL$15,'Ciclo Semaforico'!BJ$32,E!$HC87:$HL87)+SUMIF(O!$HC$15:$HL$15,'Ciclo Semaforico'!BJ$32,O!$HC87:$HL87))-IF(BJ$31="",(SUMIF(S!$HC$15:$HL$15,'Ciclo Semaforico'!BJ$30,S!$HC87:$HL87)+SUMIF(N!$HC$15:$HL$15,'Ciclo Semaforico'!BJ$30,N!$HC87:$HL87)+SUMIF(E!$HC$15:$HL$15,'Ciclo Semaforico'!BJ$30,E!$HC87:$HL87)+SUMIF(O!$HC$15:$HL$15,'Ciclo Semaforico'!BJ$30,O!$HC87:$HL87)),(SUMIF(S!$HC$15:$HL$15,'Ciclo Semaforico'!BJ$30,S!$HC87:$HL87)+SUMIF(N!$HC$15:$HL$15,'Ciclo Semaforico'!BJ$30,N!$HC87:$HL87)+SUMIF(E!$HC$15:$HL$15,'Ciclo Semaforico'!BJ$30,E!$HC87:$HL87)+SUMIF(O!$HC$15:$HL$15,'Ciclo Semaforico'!BJ$30,O!$HC87:$HL87))*BJ$31))</f>
        <v>0</v>
      </c>
      <c r="BK112" s="244">
        <f>IF(BK$32="",IF(BK$31="",(SUMIF(S!$HC$15:$HL$15,'Ciclo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Semaforico'!BK$30,O!$HC87:$HL87))*BK$31),(SUMIF(S!$HC$15:$HL$15,'Ciclo Semaforico'!BK$32,S!$HC87:$HL87)+SUMIF(N!$HC$15:$HL$15,'Ciclo Semaforico'!BK$32,N!$HC87:$HL87)+SUMIF(E!$HC$15:$HL$15,'Ciclo Semaforico'!BK$32,E!$HC87:$HL87)+SUMIF(O!$HC$15:$HL$15,'Ciclo Semaforico'!BK$32,O!$HC87:$HL87))-IF(BK$31="",(SUMIF(S!$HC$15:$HL$15,'Ciclo Semaforico'!BK$30,S!$HC87:$HL87)+SUMIF(N!$HC$15:$HL$15,'Ciclo Semaforico'!BK$30,N!$HC87:$HL87)+SUMIF(E!$HC$15:$HL$15,'Ciclo Semaforico'!BK$30,E!$HC87:$HL87)+SUMIF(O!$HC$15:$HL$15,'Ciclo Semaforico'!BK$30,O!$HC87:$HL87)),(SUMIF(S!$HC$15:$HL$15,'Ciclo Semaforico'!BK$30,S!$HC87:$HL87)+SUMIF(N!$HC$15:$HL$15,'Ciclo Semaforico'!BK$30,N!$HC87:$HL87)+SUMIF(E!$HC$15:$HL$15,'Ciclo Semaforico'!BK$30,E!$HC87:$HL87)+SUMIF(O!$HC$15:$HL$15,'Ciclo Semaforico'!BK$30,O!$HC87:$HL87))*BK$31))</f>
        <v>0</v>
      </c>
      <c r="BL112" s="245">
        <f>IF(BL$32="",IF(BL$31="",(SUMIF(S!$HC$15:$HL$15,'Ciclo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Semaforico'!BL$30,O!$HC87:$HL87))*BL$31),(SUMIF(S!$HC$15:$HL$15,'Ciclo Semaforico'!BL$32,S!$HC87:$HL87)+SUMIF(N!$HC$15:$HL$15,'Ciclo Semaforico'!BL$32,N!$HC87:$HL87)+SUMIF(E!$HC$15:$HL$15,'Ciclo Semaforico'!BL$32,E!$HC87:$HL87)+SUMIF(O!$HC$15:$HL$15,'Ciclo Semaforico'!BL$32,O!$HC87:$HL87))-IF(BL$31="",(SUMIF(S!$HC$15:$HL$15,'Ciclo Semaforico'!BL$30,S!$HC87:$HL87)+SUMIF(N!$HC$15:$HL$15,'Ciclo Semaforico'!BL$30,N!$HC87:$HL87)+SUMIF(E!$HC$15:$HL$15,'Ciclo Semaforico'!BL$30,E!$HC87:$HL87)+SUMIF(O!$HC$15:$HL$15,'Ciclo Semaforico'!BL$30,O!$HC87:$HL87)),(SUMIF(S!$HC$15:$HL$15,'Ciclo Semaforico'!BL$30,S!$HC87:$HL87)+SUMIF(N!$HC$15:$HL$15,'Ciclo Semaforico'!BL$30,N!$HC87:$HL87)+SUMIF(E!$HC$15:$HL$15,'Ciclo Semaforico'!BL$30,E!$HC87:$HL87)+SUMIF(O!$HC$15:$HL$15,'Ciclo Semaforico'!BL$30,O!$HC87:$HL87))*BL$31))</f>
        <v>0</v>
      </c>
      <c r="BM112" s="245">
        <f>IF(BM$32="",IF(BM$31="",(SUMIF(S!$HC$15:$HL$15,'Ciclo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Semaforico'!BM$30,O!$HC87:$HL87))*BM$31),(SUMIF(S!$HC$15:$HL$15,'Ciclo Semaforico'!BM$32,S!$HC87:$HL87)+SUMIF(N!$HC$15:$HL$15,'Ciclo Semaforico'!BM$32,N!$HC87:$HL87)+SUMIF(E!$HC$15:$HL$15,'Ciclo Semaforico'!BM$32,E!$HC87:$HL87)+SUMIF(O!$HC$15:$HL$15,'Ciclo Semaforico'!BM$32,O!$HC87:$HL87))-IF(BM$31="",(SUMIF(S!$HC$15:$HL$15,'Ciclo Semaforico'!BM$30,S!$HC87:$HL87)+SUMIF(N!$HC$15:$HL$15,'Ciclo Semaforico'!BM$30,N!$HC87:$HL87)+SUMIF(E!$HC$15:$HL$15,'Ciclo Semaforico'!BM$30,E!$HC87:$HL87)+SUMIF(O!$HC$15:$HL$15,'Ciclo Semaforico'!BM$30,O!$HC87:$HL87)),(SUMIF(S!$HC$15:$HL$15,'Ciclo Semaforico'!BM$30,S!$HC87:$HL87)+SUMIF(N!$HC$15:$HL$15,'Ciclo Semaforico'!BM$30,N!$HC87:$HL87)+SUMIF(E!$HC$15:$HL$15,'Ciclo Semaforico'!BM$30,E!$HC87:$HL87)+SUMIF(O!$HC$15:$HL$15,'Ciclo Semaforico'!BM$30,O!$HC87:$HL87))*BM$31))</f>
        <v>0</v>
      </c>
      <c r="BN112" s="245">
        <f>IF(BN$32="",IF(BN$31="",(SUMIF(S!$HC$15:$HL$15,'Ciclo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Semaforico'!BN$30,O!$HC87:$HL87))*BN$31),(SUMIF(S!$HC$15:$HL$15,'Ciclo Semaforico'!BN$32,S!$HC87:$HL87)+SUMIF(N!$HC$15:$HL$15,'Ciclo Semaforico'!BN$32,N!$HC87:$HL87)+SUMIF(E!$HC$15:$HL$15,'Ciclo Semaforico'!BN$32,E!$HC87:$HL87)+SUMIF(O!$HC$15:$HL$15,'Ciclo Semaforico'!BN$32,O!$HC87:$HL87))-IF(BN$31="",(SUMIF(S!$HC$15:$HL$15,'Ciclo Semaforico'!BN$30,S!$HC87:$HL87)+SUMIF(N!$HC$15:$HL$15,'Ciclo Semaforico'!BN$30,N!$HC87:$HL87)+SUMIF(E!$HC$15:$HL$15,'Ciclo Semaforico'!BN$30,E!$HC87:$HL87)+SUMIF(O!$HC$15:$HL$15,'Ciclo Semaforico'!BN$30,O!$HC87:$HL87)),(SUMIF(S!$HC$15:$HL$15,'Ciclo Semaforico'!BN$30,S!$HC87:$HL87)+SUMIF(N!$HC$15:$HL$15,'Ciclo Semaforico'!BN$30,N!$HC87:$HL87)+SUMIF(E!$HC$15:$HL$15,'Ciclo Semaforico'!BN$30,E!$HC87:$HL87)+SUMIF(O!$HC$15:$HL$15,'Ciclo Semaforico'!BN$30,O!$HC87:$HL87))*BN$31))</f>
        <v>0</v>
      </c>
      <c r="BO112" s="245">
        <f>IF(BO$32="",IF(BO$31="",(SUMIF(S!$HC$15:$HL$15,'Ciclo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Semaforico'!BO$30,O!$HC87:$HL87))*BO$31),(SUMIF(S!$HC$15:$HL$15,'Ciclo Semaforico'!BO$32,S!$HC87:$HL87)+SUMIF(N!$HC$15:$HL$15,'Ciclo Semaforico'!BO$32,N!$HC87:$HL87)+SUMIF(E!$HC$15:$HL$15,'Ciclo Semaforico'!BO$32,E!$HC87:$HL87)+SUMIF(O!$HC$15:$HL$15,'Ciclo Semaforico'!BO$32,O!$HC87:$HL87))-IF(BO$31="",(SUMIF(S!$HC$15:$HL$15,'Ciclo Semaforico'!BO$30,S!$HC87:$HL87)+SUMIF(N!$HC$15:$HL$15,'Ciclo Semaforico'!BO$30,N!$HC87:$HL87)+SUMIF(E!$HC$15:$HL$15,'Ciclo Semaforico'!BO$30,E!$HC87:$HL87)+SUMIF(O!$HC$15:$HL$15,'Ciclo Semaforico'!BO$30,O!$HC87:$HL87)),(SUMIF(S!$HC$15:$HL$15,'Ciclo Semaforico'!BO$30,S!$HC87:$HL87)+SUMIF(N!$HC$15:$HL$15,'Ciclo Semaforico'!BO$30,N!$HC87:$HL87)+SUMIF(E!$HC$15:$HL$15,'Ciclo Semaforico'!BO$30,E!$HC87:$HL87)+SUMIF(O!$HC$15:$HL$15,'Ciclo Semaforico'!BO$30,O!$HC87:$HL87))*BO$31))</f>
        <v>0</v>
      </c>
      <c r="BP112" s="245">
        <f>IF(BP$32="",IF(BP$31="",(SUMIF(S!$HC$15:$HL$15,'Ciclo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Semaforico'!BP$30,O!$HC87:$HL87))*BP$31),(SUMIF(S!$HC$15:$HL$15,'Ciclo Semaforico'!BP$32,S!$HC87:$HL87)+SUMIF(N!$HC$15:$HL$15,'Ciclo Semaforico'!BP$32,N!$HC87:$HL87)+SUMIF(E!$HC$15:$HL$15,'Ciclo Semaforico'!BP$32,E!$HC87:$HL87)+SUMIF(O!$HC$15:$HL$15,'Ciclo Semaforico'!BP$32,O!$HC87:$HL87))-IF(BP$31="",(SUMIF(S!$HC$15:$HL$15,'Ciclo Semaforico'!BP$30,S!$HC87:$HL87)+SUMIF(N!$HC$15:$HL$15,'Ciclo Semaforico'!BP$30,N!$HC87:$HL87)+SUMIF(E!$HC$15:$HL$15,'Ciclo Semaforico'!BP$30,E!$HC87:$HL87)+SUMIF(O!$HC$15:$HL$15,'Ciclo Semaforico'!BP$30,O!$HC87:$HL87)),(SUMIF(S!$HC$15:$HL$15,'Ciclo Semaforico'!BP$30,S!$HC87:$HL87)+SUMIF(N!$HC$15:$HL$15,'Ciclo Semaforico'!BP$30,N!$HC87:$HL87)+SUMIF(E!$HC$15:$HL$15,'Ciclo Semaforico'!BP$30,E!$HC87:$HL87)+SUMIF(O!$HC$15:$HL$15,'Ciclo Semaforico'!BP$30,O!$HC87:$HL87))*BP$31))</f>
        <v>0</v>
      </c>
      <c r="BQ112" s="245">
        <f>IF(BQ$32="",IF(BQ$31="",(SUMIF(S!$HC$15:$HL$15,'Ciclo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Semaforico'!BQ$30,O!$HC87:$HL87))*BQ$31),(SUMIF(S!$HC$15:$HL$15,'Ciclo Semaforico'!BQ$32,S!$HC87:$HL87)+SUMIF(N!$HC$15:$HL$15,'Ciclo Semaforico'!BQ$32,N!$HC87:$HL87)+SUMIF(E!$HC$15:$HL$15,'Ciclo Semaforico'!BQ$32,E!$HC87:$HL87)+SUMIF(O!$HC$15:$HL$15,'Ciclo Semaforico'!BQ$32,O!$HC87:$HL87))-IF(BQ$31="",(SUMIF(S!$HC$15:$HL$15,'Ciclo Semaforico'!BQ$30,S!$HC87:$HL87)+SUMIF(N!$HC$15:$HL$15,'Ciclo Semaforico'!BQ$30,N!$HC87:$HL87)+SUMIF(E!$HC$15:$HL$15,'Ciclo Semaforico'!BQ$30,E!$HC87:$HL87)+SUMIF(O!$HC$15:$HL$15,'Ciclo Semaforico'!BQ$30,O!$HC87:$HL87)),(SUMIF(S!$HC$15:$HL$15,'Ciclo Semaforico'!BQ$30,S!$HC87:$HL87)+SUMIF(N!$HC$15:$HL$15,'Ciclo Semaforico'!BQ$30,N!$HC87:$HL87)+SUMIF(E!$HC$15:$HL$15,'Ciclo Semaforico'!BQ$30,E!$HC87:$HL87)+SUMIF(O!$HC$15:$HL$15,'Ciclo Semaforico'!BQ$30,O!$HC87:$HL87))*BQ$31))</f>
        <v>0</v>
      </c>
      <c r="BR112" s="245">
        <f>IF(BR$32="",IF(BR$31="",(SUMIF(S!$HC$15:$HL$15,'Ciclo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Semaforico'!BR$30,O!$HC87:$HL87))*BR$31),(SUMIF(S!$HC$15:$HL$15,'Ciclo Semaforico'!BR$32,S!$HC87:$HL87)+SUMIF(N!$HC$15:$HL$15,'Ciclo Semaforico'!BR$32,N!$HC87:$HL87)+SUMIF(E!$HC$15:$HL$15,'Ciclo Semaforico'!BR$32,E!$HC87:$HL87)+SUMIF(O!$HC$15:$HL$15,'Ciclo Semaforico'!BR$32,O!$HC87:$HL87))-IF(BR$31="",(SUMIF(S!$HC$15:$HL$15,'Ciclo Semaforico'!BR$30,S!$HC87:$HL87)+SUMIF(N!$HC$15:$HL$15,'Ciclo Semaforico'!BR$30,N!$HC87:$HL87)+SUMIF(E!$HC$15:$HL$15,'Ciclo Semaforico'!BR$30,E!$HC87:$HL87)+SUMIF(O!$HC$15:$HL$15,'Ciclo Semaforico'!BR$30,O!$HC87:$HL87)),(SUMIF(S!$HC$15:$HL$15,'Ciclo Semaforico'!BR$30,S!$HC87:$HL87)+SUMIF(N!$HC$15:$HL$15,'Ciclo Semaforico'!BR$30,N!$HC87:$HL87)+SUMIF(E!$HC$15:$HL$15,'Ciclo Semaforico'!BR$30,E!$HC87:$HL87)+SUMIF(O!$HC$15:$HL$15,'Ciclo Semaforico'!BR$30,O!$HC87:$HL87))*BR$31))</f>
        <v>0</v>
      </c>
      <c r="BS112" s="245">
        <f>IF(BS$32="",IF(BS$31="",(SUMIF(S!$HC$15:$HL$15,'Ciclo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Semaforico'!BS$30,O!$HC87:$HL87))*BS$31),(SUMIF(S!$HC$15:$HL$15,'Ciclo Semaforico'!BS$32,S!$HC87:$HL87)+SUMIF(N!$HC$15:$HL$15,'Ciclo Semaforico'!BS$32,N!$HC87:$HL87)+SUMIF(E!$HC$15:$HL$15,'Ciclo Semaforico'!BS$32,E!$HC87:$HL87)+SUMIF(O!$HC$15:$HL$15,'Ciclo Semaforico'!BS$32,O!$HC87:$HL87))-IF(BS$31="",(SUMIF(S!$HC$15:$HL$15,'Ciclo Semaforico'!BS$30,S!$HC87:$HL87)+SUMIF(N!$HC$15:$HL$15,'Ciclo Semaforico'!BS$30,N!$HC87:$HL87)+SUMIF(E!$HC$15:$HL$15,'Ciclo Semaforico'!BS$30,E!$HC87:$HL87)+SUMIF(O!$HC$15:$HL$15,'Ciclo Semaforico'!BS$30,O!$HC87:$HL87)),(SUMIF(S!$HC$15:$HL$15,'Ciclo Semaforico'!BS$30,S!$HC87:$HL87)+SUMIF(N!$HC$15:$HL$15,'Ciclo Semaforico'!BS$30,N!$HC87:$HL87)+SUMIF(E!$HC$15:$HL$15,'Ciclo Semaforico'!BS$30,E!$HC87:$HL87)+SUMIF(O!$HC$15:$HL$15,'Ciclo Semaforico'!BS$30,O!$HC87:$HL87))*BS$31))</f>
        <v>0</v>
      </c>
      <c r="BT112" s="245">
        <f>IF(BT$32="",IF(BT$31="",(SUMIF(S!$HC$15:$HL$15,'Ciclo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Semaforico'!BT$30,O!$HC87:$HL87))*BT$31),(SUMIF(S!$HC$15:$HL$15,'Ciclo Semaforico'!BT$32,S!$HC87:$HL87)+SUMIF(N!$HC$15:$HL$15,'Ciclo Semaforico'!BT$32,N!$HC87:$HL87)+SUMIF(E!$HC$15:$HL$15,'Ciclo Semaforico'!BT$32,E!$HC87:$HL87)+SUMIF(O!$HC$15:$HL$15,'Ciclo Semaforico'!BT$32,O!$HC87:$HL87))-IF(BT$31="",(SUMIF(S!$HC$15:$HL$15,'Ciclo Semaforico'!BT$30,S!$HC87:$HL87)+SUMIF(N!$HC$15:$HL$15,'Ciclo Semaforico'!BT$30,N!$HC87:$HL87)+SUMIF(E!$HC$15:$HL$15,'Ciclo Semaforico'!BT$30,E!$HC87:$HL87)+SUMIF(O!$HC$15:$HL$15,'Ciclo Semaforico'!BT$30,O!$HC87:$HL87)),(SUMIF(S!$HC$15:$HL$15,'Ciclo Semaforico'!BT$30,S!$HC87:$HL87)+SUMIF(N!$HC$15:$HL$15,'Ciclo Semaforico'!BT$30,N!$HC87:$HL87)+SUMIF(E!$HC$15:$HL$15,'Ciclo Semaforico'!BT$30,E!$HC87:$HL87)+SUMIF(O!$HC$15:$HL$15,'Ciclo Semaforico'!BT$30,O!$HC87:$HL87))*BT$31))</f>
        <v>0</v>
      </c>
      <c r="BU112" s="245">
        <f>IF(BU$32="",IF(BU$31="",(SUMIF(S!$HC$15:$HL$15,'Ciclo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Semaforico'!BU$30,O!$HC87:$HL87))*BU$31),(SUMIF(S!$HC$15:$HL$15,'Ciclo Semaforico'!BU$32,S!$HC87:$HL87)+SUMIF(N!$HC$15:$HL$15,'Ciclo Semaforico'!BU$32,N!$HC87:$HL87)+SUMIF(E!$HC$15:$HL$15,'Ciclo Semaforico'!BU$32,E!$HC87:$HL87)+SUMIF(O!$HC$15:$HL$15,'Ciclo Semaforico'!BU$32,O!$HC87:$HL87))-IF(BU$31="",(SUMIF(S!$HC$15:$HL$15,'Ciclo Semaforico'!BU$30,S!$HC87:$HL87)+SUMIF(N!$HC$15:$HL$15,'Ciclo Semaforico'!BU$30,N!$HC87:$HL87)+SUMIF(E!$HC$15:$HL$15,'Ciclo Semaforico'!BU$30,E!$HC87:$HL87)+SUMIF(O!$HC$15:$HL$15,'Ciclo Semaforico'!BU$30,O!$HC87:$HL87)),(SUMIF(S!$HC$15:$HL$15,'Ciclo Semaforico'!BU$30,S!$HC87:$HL87)+SUMIF(N!$HC$15:$HL$15,'Ciclo Semaforico'!BU$30,N!$HC87:$HL87)+SUMIF(E!$HC$15:$HL$15,'Ciclo Semaforico'!BU$30,E!$HC87:$HL87)+SUMIF(O!$HC$15:$HL$15,'Ciclo Semaforico'!BU$30,O!$HC87:$HL87))*BU$31))</f>
        <v>0</v>
      </c>
      <c r="BV112" s="246">
        <f>IF(BV$32="",IF(BV$31="",(SUMIF(S!$HC$15:$HL$15,'Ciclo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Semaforico'!BV$30,O!$HC87:$HL87))*BV$31),(SUMIF(S!$HC$15:$HL$15,'Ciclo Semaforico'!BV$32,S!$HC87:$HL87)+SUMIF(N!$HC$15:$HL$15,'Ciclo Semaforico'!BV$32,N!$HC87:$HL87)+SUMIF(E!$HC$15:$HL$15,'Ciclo Semaforico'!BV$32,E!$HC87:$HL87)+SUMIF(O!$HC$15:$HL$15,'Ciclo Semaforico'!BV$32,O!$HC87:$HL87))-IF(BV$31="",(SUMIF(S!$HC$15:$HL$15,'Ciclo Semaforico'!BV$30,S!$HC87:$HL87)+SUMIF(N!$HC$15:$HL$15,'Ciclo Semaforico'!BV$30,N!$HC87:$HL87)+SUMIF(E!$HC$15:$HL$15,'Ciclo Semaforico'!BV$30,E!$HC87:$HL87)+SUMIF(O!$HC$15:$HL$15,'Ciclo Semaforico'!BV$30,O!$HC87:$HL87)),(SUMIF(S!$HC$15:$HL$15,'Ciclo Semaforico'!BV$30,S!$HC87:$HL87)+SUMIF(N!$HC$15:$HL$15,'Ciclo Semaforico'!BV$30,N!$HC87:$HL87)+SUMIF(E!$HC$15:$HL$15,'Ciclo Semaforico'!BV$30,E!$HC87:$HL87)+SUMIF(O!$HC$15:$HL$15,'Ciclo Semaforico'!BV$30,O!$HC87:$HL87))*BV$31))</f>
        <v>0</v>
      </c>
      <c r="BW112" s="244">
        <f>IF(BW$32="",IF(BW$31="",(SUMIF(S!$HC$15:$HL$15,'Ciclo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Semaforico'!BW$30,O!$HC87:$HL87))*BW$31),(SUMIF(S!$HC$15:$HL$15,'Ciclo Semaforico'!BW$32,S!$HC87:$HL87)+SUMIF(N!$HC$15:$HL$15,'Ciclo Semaforico'!BW$32,N!$HC87:$HL87)+SUMIF(E!$HC$15:$HL$15,'Ciclo Semaforico'!BW$32,E!$HC87:$HL87)+SUMIF(O!$HC$15:$HL$15,'Ciclo Semaforico'!BW$32,O!$HC87:$HL87))-IF(BW$31="",(SUMIF(S!$HC$15:$HL$15,'Ciclo Semaforico'!BW$30,S!$HC87:$HL87)+SUMIF(N!$HC$15:$HL$15,'Ciclo Semaforico'!BW$30,N!$HC87:$HL87)+SUMIF(E!$HC$15:$HL$15,'Ciclo Semaforico'!BW$30,E!$HC87:$HL87)+SUMIF(O!$HC$15:$HL$15,'Ciclo Semaforico'!BW$30,O!$HC87:$HL87)),(SUMIF(S!$HC$15:$HL$15,'Ciclo Semaforico'!BW$30,S!$HC87:$HL87)+SUMIF(N!$HC$15:$HL$15,'Ciclo Semaforico'!BW$30,N!$HC87:$HL87)+SUMIF(E!$HC$15:$HL$15,'Ciclo Semaforico'!BW$30,E!$HC87:$HL87)+SUMIF(O!$HC$15:$HL$15,'Ciclo Semaforico'!BW$30,O!$HC87:$HL87))*BW$31))</f>
        <v>0</v>
      </c>
      <c r="BX112" s="245">
        <f>IF(BX$32="",IF(BX$31="",(SUMIF(S!$HC$15:$HL$15,'Ciclo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Semaforico'!BX$30,O!$HC87:$HL87))*BX$31),(SUMIF(S!$HC$15:$HL$15,'Ciclo Semaforico'!BX$32,S!$HC87:$HL87)+SUMIF(N!$HC$15:$HL$15,'Ciclo Semaforico'!BX$32,N!$HC87:$HL87)+SUMIF(E!$HC$15:$HL$15,'Ciclo Semaforico'!BX$32,E!$HC87:$HL87)+SUMIF(O!$HC$15:$HL$15,'Ciclo Semaforico'!BX$32,O!$HC87:$HL87))-IF(BX$31="",(SUMIF(S!$HC$15:$HL$15,'Ciclo Semaforico'!BX$30,S!$HC87:$HL87)+SUMIF(N!$HC$15:$HL$15,'Ciclo Semaforico'!BX$30,N!$HC87:$HL87)+SUMIF(E!$HC$15:$HL$15,'Ciclo Semaforico'!BX$30,E!$HC87:$HL87)+SUMIF(O!$HC$15:$HL$15,'Ciclo Semaforico'!BX$30,O!$HC87:$HL87)),(SUMIF(S!$HC$15:$HL$15,'Ciclo Semaforico'!BX$30,S!$HC87:$HL87)+SUMIF(N!$HC$15:$HL$15,'Ciclo Semaforico'!BX$30,N!$HC87:$HL87)+SUMIF(E!$HC$15:$HL$15,'Ciclo Semaforico'!BX$30,E!$HC87:$HL87)+SUMIF(O!$HC$15:$HL$15,'Ciclo Semaforico'!BX$30,O!$HC87:$HL87))*BX$31))</f>
        <v>0</v>
      </c>
      <c r="BY112" s="245">
        <f>IF(BY$32="",IF(BY$31="",(SUMIF(S!$HC$15:$HL$15,'Ciclo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Semaforico'!BY$30,O!$HC87:$HL87))*BY$31),(SUMIF(S!$HC$15:$HL$15,'Ciclo Semaforico'!BY$32,S!$HC87:$HL87)+SUMIF(N!$HC$15:$HL$15,'Ciclo Semaforico'!BY$32,N!$HC87:$HL87)+SUMIF(E!$HC$15:$HL$15,'Ciclo Semaforico'!BY$32,E!$HC87:$HL87)+SUMIF(O!$HC$15:$HL$15,'Ciclo Semaforico'!BY$32,O!$HC87:$HL87))-IF(BY$31="",(SUMIF(S!$HC$15:$HL$15,'Ciclo Semaforico'!BY$30,S!$HC87:$HL87)+SUMIF(N!$HC$15:$HL$15,'Ciclo Semaforico'!BY$30,N!$HC87:$HL87)+SUMIF(E!$HC$15:$HL$15,'Ciclo Semaforico'!BY$30,E!$HC87:$HL87)+SUMIF(O!$HC$15:$HL$15,'Ciclo Semaforico'!BY$30,O!$HC87:$HL87)),(SUMIF(S!$HC$15:$HL$15,'Ciclo Semaforico'!BY$30,S!$HC87:$HL87)+SUMIF(N!$HC$15:$HL$15,'Ciclo Semaforico'!BY$30,N!$HC87:$HL87)+SUMIF(E!$HC$15:$HL$15,'Ciclo Semaforico'!BY$30,E!$HC87:$HL87)+SUMIF(O!$HC$15:$HL$15,'Ciclo Semaforico'!BY$30,O!$HC87:$HL87))*BY$31))</f>
        <v>0</v>
      </c>
      <c r="BZ112" s="245">
        <f>IF(BZ$32="",IF(BZ$31="",(SUMIF(S!$HC$15:$HL$15,'Ciclo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Semaforico'!BZ$30,O!$HC87:$HL87))*BZ$31),(SUMIF(S!$HC$15:$HL$15,'Ciclo Semaforico'!BZ$32,S!$HC87:$HL87)+SUMIF(N!$HC$15:$HL$15,'Ciclo Semaforico'!BZ$32,N!$HC87:$HL87)+SUMIF(E!$HC$15:$HL$15,'Ciclo Semaforico'!BZ$32,E!$HC87:$HL87)+SUMIF(O!$HC$15:$HL$15,'Ciclo Semaforico'!BZ$32,O!$HC87:$HL87))-IF(BZ$31="",(SUMIF(S!$HC$15:$HL$15,'Ciclo Semaforico'!BZ$30,S!$HC87:$HL87)+SUMIF(N!$HC$15:$HL$15,'Ciclo Semaforico'!BZ$30,N!$HC87:$HL87)+SUMIF(E!$HC$15:$HL$15,'Ciclo Semaforico'!BZ$30,E!$HC87:$HL87)+SUMIF(O!$HC$15:$HL$15,'Ciclo Semaforico'!BZ$30,O!$HC87:$HL87)),(SUMIF(S!$HC$15:$HL$15,'Ciclo Semaforico'!BZ$30,S!$HC87:$HL87)+SUMIF(N!$HC$15:$HL$15,'Ciclo Semaforico'!BZ$30,N!$HC87:$HL87)+SUMIF(E!$HC$15:$HL$15,'Ciclo Semaforico'!BZ$30,E!$HC87:$HL87)+SUMIF(O!$HC$15:$HL$15,'Ciclo Semaforico'!BZ$30,O!$HC87:$HL87))*BZ$31))</f>
        <v>0</v>
      </c>
      <c r="CA112" s="245">
        <f>IF(CA$32="",IF(CA$31="",(SUMIF(S!$HC$15:$HL$15,'Ciclo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Semaforico'!CA$30,O!$HC87:$HL87))*CA$31),(SUMIF(S!$HC$15:$HL$15,'Ciclo Semaforico'!CA$32,S!$HC87:$HL87)+SUMIF(N!$HC$15:$HL$15,'Ciclo Semaforico'!CA$32,N!$HC87:$HL87)+SUMIF(E!$HC$15:$HL$15,'Ciclo Semaforico'!CA$32,E!$HC87:$HL87)+SUMIF(O!$HC$15:$HL$15,'Ciclo Semaforico'!CA$32,O!$HC87:$HL87))-IF(CA$31="",(SUMIF(S!$HC$15:$HL$15,'Ciclo Semaforico'!CA$30,S!$HC87:$HL87)+SUMIF(N!$HC$15:$HL$15,'Ciclo Semaforico'!CA$30,N!$HC87:$HL87)+SUMIF(E!$HC$15:$HL$15,'Ciclo Semaforico'!CA$30,E!$HC87:$HL87)+SUMIF(O!$HC$15:$HL$15,'Ciclo Semaforico'!CA$30,O!$HC87:$HL87)),(SUMIF(S!$HC$15:$HL$15,'Ciclo Semaforico'!CA$30,S!$HC87:$HL87)+SUMIF(N!$HC$15:$HL$15,'Ciclo Semaforico'!CA$30,N!$HC87:$HL87)+SUMIF(E!$HC$15:$HL$15,'Ciclo Semaforico'!CA$30,E!$HC87:$HL87)+SUMIF(O!$HC$15:$HL$15,'Ciclo Semaforico'!CA$30,O!$HC87:$HL87))*CA$31))</f>
        <v>0</v>
      </c>
      <c r="CB112" s="245">
        <f>IF(CB$32="",IF(CB$31="",(SUMIF(S!$HC$15:$HL$15,'Ciclo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Semaforico'!CB$30,O!$HC87:$HL87))*CB$31),(SUMIF(S!$HC$15:$HL$15,'Ciclo Semaforico'!CB$32,S!$HC87:$HL87)+SUMIF(N!$HC$15:$HL$15,'Ciclo Semaforico'!CB$32,N!$HC87:$HL87)+SUMIF(E!$HC$15:$HL$15,'Ciclo Semaforico'!CB$32,E!$HC87:$HL87)+SUMIF(O!$HC$15:$HL$15,'Ciclo Semaforico'!CB$32,O!$HC87:$HL87))-IF(CB$31="",(SUMIF(S!$HC$15:$HL$15,'Ciclo Semaforico'!CB$30,S!$HC87:$HL87)+SUMIF(N!$HC$15:$HL$15,'Ciclo Semaforico'!CB$30,N!$HC87:$HL87)+SUMIF(E!$HC$15:$HL$15,'Ciclo Semaforico'!CB$30,E!$HC87:$HL87)+SUMIF(O!$HC$15:$HL$15,'Ciclo Semaforico'!CB$30,O!$HC87:$HL87)),(SUMIF(S!$HC$15:$HL$15,'Ciclo Semaforico'!CB$30,S!$HC87:$HL87)+SUMIF(N!$HC$15:$HL$15,'Ciclo Semaforico'!CB$30,N!$HC87:$HL87)+SUMIF(E!$HC$15:$HL$15,'Ciclo Semaforico'!CB$30,E!$HC87:$HL87)+SUMIF(O!$HC$15:$HL$15,'Ciclo Semaforico'!CB$30,O!$HC87:$HL87))*CB$31))</f>
        <v>0</v>
      </c>
      <c r="CC112" s="245">
        <f>IF(CC$32="",IF(CC$31="",(SUMIF(S!$HC$15:$HL$15,'Ciclo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Semaforico'!CC$30,O!$HC87:$HL87))*CC$31),(SUMIF(S!$HC$15:$HL$15,'Ciclo Semaforico'!CC$32,S!$HC87:$HL87)+SUMIF(N!$HC$15:$HL$15,'Ciclo Semaforico'!CC$32,N!$HC87:$HL87)+SUMIF(E!$HC$15:$HL$15,'Ciclo Semaforico'!CC$32,E!$HC87:$HL87)+SUMIF(O!$HC$15:$HL$15,'Ciclo Semaforico'!CC$32,O!$HC87:$HL87))-IF(CC$31="",(SUMIF(S!$HC$15:$HL$15,'Ciclo Semaforico'!CC$30,S!$HC87:$HL87)+SUMIF(N!$HC$15:$HL$15,'Ciclo Semaforico'!CC$30,N!$HC87:$HL87)+SUMIF(E!$HC$15:$HL$15,'Ciclo Semaforico'!CC$30,E!$HC87:$HL87)+SUMIF(O!$HC$15:$HL$15,'Ciclo Semaforico'!CC$30,O!$HC87:$HL87)),(SUMIF(S!$HC$15:$HL$15,'Ciclo Semaforico'!CC$30,S!$HC87:$HL87)+SUMIF(N!$HC$15:$HL$15,'Ciclo Semaforico'!CC$30,N!$HC87:$HL87)+SUMIF(E!$HC$15:$HL$15,'Ciclo Semaforico'!CC$30,E!$HC87:$HL87)+SUMIF(O!$HC$15:$HL$15,'Ciclo Semaforico'!CC$30,O!$HC87:$HL87))*CC$31))</f>
        <v>0</v>
      </c>
      <c r="CD112" s="245">
        <f>IF(CD$32="",IF(CD$31="",(SUMIF(S!$HC$15:$HL$15,'Ciclo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Semaforico'!CD$30,O!$HC87:$HL87))*CD$31),(SUMIF(S!$HC$15:$HL$15,'Ciclo Semaforico'!CD$32,S!$HC87:$HL87)+SUMIF(N!$HC$15:$HL$15,'Ciclo Semaforico'!CD$32,N!$HC87:$HL87)+SUMIF(E!$HC$15:$HL$15,'Ciclo Semaforico'!CD$32,E!$HC87:$HL87)+SUMIF(O!$HC$15:$HL$15,'Ciclo Semaforico'!CD$32,O!$HC87:$HL87))-IF(CD$31="",(SUMIF(S!$HC$15:$HL$15,'Ciclo Semaforico'!CD$30,S!$HC87:$HL87)+SUMIF(N!$HC$15:$HL$15,'Ciclo Semaforico'!CD$30,N!$HC87:$HL87)+SUMIF(E!$HC$15:$HL$15,'Ciclo Semaforico'!CD$30,E!$HC87:$HL87)+SUMIF(O!$HC$15:$HL$15,'Ciclo Semaforico'!CD$30,O!$HC87:$HL87)),(SUMIF(S!$HC$15:$HL$15,'Ciclo Semaforico'!CD$30,S!$HC87:$HL87)+SUMIF(N!$HC$15:$HL$15,'Ciclo Semaforico'!CD$30,N!$HC87:$HL87)+SUMIF(E!$HC$15:$HL$15,'Ciclo Semaforico'!CD$30,E!$HC87:$HL87)+SUMIF(O!$HC$15:$HL$15,'Ciclo Semaforico'!CD$30,O!$HC87:$HL87))*CD$31))</f>
        <v>0</v>
      </c>
      <c r="CE112" s="245">
        <f>IF(CE$32="",IF(CE$31="",(SUMIF(S!$HC$15:$HL$15,'Ciclo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Semaforico'!CE$30,O!$HC87:$HL87))*CE$31),(SUMIF(S!$HC$15:$HL$15,'Ciclo Semaforico'!CE$32,S!$HC87:$HL87)+SUMIF(N!$HC$15:$HL$15,'Ciclo Semaforico'!CE$32,N!$HC87:$HL87)+SUMIF(E!$HC$15:$HL$15,'Ciclo Semaforico'!CE$32,E!$HC87:$HL87)+SUMIF(O!$HC$15:$HL$15,'Ciclo Semaforico'!CE$32,O!$HC87:$HL87))-IF(CE$31="",(SUMIF(S!$HC$15:$HL$15,'Ciclo Semaforico'!CE$30,S!$HC87:$HL87)+SUMIF(N!$HC$15:$HL$15,'Ciclo Semaforico'!CE$30,N!$HC87:$HL87)+SUMIF(E!$HC$15:$HL$15,'Ciclo Semaforico'!CE$30,E!$HC87:$HL87)+SUMIF(O!$HC$15:$HL$15,'Ciclo Semaforico'!CE$30,O!$HC87:$HL87)),(SUMIF(S!$HC$15:$HL$15,'Ciclo Semaforico'!CE$30,S!$HC87:$HL87)+SUMIF(N!$HC$15:$HL$15,'Ciclo Semaforico'!CE$30,N!$HC87:$HL87)+SUMIF(E!$HC$15:$HL$15,'Ciclo Semaforico'!CE$30,E!$HC87:$HL87)+SUMIF(O!$HC$15:$HL$15,'Ciclo Semaforico'!CE$30,O!$HC87:$HL87))*CE$31))</f>
        <v>0</v>
      </c>
      <c r="CF112" s="245">
        <f>IF(CF$32="",IF(CF$31="",(SUMIF(S!$HC$15:$HL$15,'Ciclo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Semaforico'!CF$30,O!$HC87:$HL87))*CF$31),(SUMIF(S!$HC$15:$HL$15,'Ciclo Semaforico'!CF$32,S!$HC87:$HL87)+SUMIF(N!$HC$15:$HL$15,'Ciclo Semaforico'!CF$32,N!$HC87:$HL87)+SUMIF(E!$HC$15:$HL$15,'Ciclo Semaforico'!CF$32,E!$HC87:$HL87)+SUMIF(O!$HC$15:$HL$15,'Ciclo Semaforico'!CF$32,O!$HC87:$HL87))-IF(CF$31="",(SUMIF(S!$HC$15:$HL$15,'Ciclo Semaforico'!CF$30,S!$HC87:$HL87)+SUMIF(N!$HC$15:$HL$15,'Ciclo Semaforico'!CF$30,N!$HC87:$HL87)+SUMIF(E!$HC$15:$HL$15,'Ciclo Semaforico'!CF$30,E!$HC87:$HL87)+SUMIF(O!$HC$15:$HL$15,'Ciclo Semaforico'!CF$30,O!$HC87:$HL87)),(SUMIF(S!$HC$15:$HL$15,'Ciclo Semaforico'!CF$30,S!$HC87:$HL87)+SUMIF(N!$HC$15:$HL$15,'Ciclo Semaforico'!CF$30,N!$HC87:$HL87)+SUMIF(E!$HC$15:$HL$15,'Ciclo Semaforico'!CF$30,E!$HC87:$HL87)+SUMIF(O!$HC$15:$HL$15,'Ciclo Semaforico'!CF$30,O!$HC87:$HL87))*CF$31))</f>
        <v>0</v>
      </c>
      <c r="CG112" s="245">
        <f>IF(CG$32="",IF(CG$31="",(SUMIF(S!$HC$15:$HL$15,'Ciclo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Semaforico'!CG$30,O!$HC87:$HL87))*CG$31),(SUMIF(S!$HC$15:$HL$15,'Ciclo Semaforico'!CG$32,S!$HC87:$HL87)+SUMIF(N!$HC$15:$HL$15,'Ciclo Semaforico'!CG$32,N!$HC87:$HL87)+SUMIF(E!$HC$15:$HL$15,'Ciclo Semaforico'!CG$32,E!$HC87:$HL87)+SUMIF(O!$HC$15:$HL$15,'Ciclo Semaforico'!CG$32,O!$HC87:$HL87))-IF(CG$31="",(SUMIF(S!$HC$15:$HL$15,'Ciclo Semaforico'!CG$30,S!$HC87:$HL87)+SUMIF(N!$HC$15:$HL$15,'Ciclo Semaforico'!CG$30,N!$HC87:$HL87)+SUMIF(E!$HC$15:$HL$15,'Ciclo Semaforico'!CG$30,E!$HC87:$HL87)+SUMIF(O!$HC$15:$HL$15,'Ciclo Semaforico'!CG$30,O!$HC87:$HL87)),(SUMIF(S!$HC$15:$HL$15,'Ciclo Semaforico'!CG$30,S!$HC87:$HL87)+SUMIF(N!$HC$15:$HL$15,'Ciclo Semaforico'!CG$30,N!$HC87:$HL87)+SUMIF(E!$HC$15:$HL$15,'Ciclo Semaforico'!CG$30,E!$HC87:$HL87)+SUMIF(O!$HC$15:$HL$15,'Ciclo Semaforico'!CG$30,O!$HC87:$HL87))*CG$31))</f>
        <v>0</v>
      </c>
      <c r="CH112" s="246">
        <f>IF(CH$32="",IF(CH$31="",(SUMIF(S!$HC$15:$HL$15,'Ciclo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Semaforico'!CH$30,O!$HC87:$HL87))*CH$31),(SUMIF(S!$HC$15:$HL$15,'Ciclo Semaforico'!CH$32,S!$HC87:$HL87)+SUMIF(N!$HC$15:$HL$15,'Ciclo Semaforico'!CH$32,N!$HC87:$HL87)+SUMIF(E!$HC$15:$HL$15,'Ciclo Semaforico'!CH$32,E!$HC87:$HL87)+SUMIF(O!$HC$15:$HL$15,'Ciclo Semaforico'!CH$32,O!$HC87:$HL87))-IF(CH$31="",(SUMIF(S!$HC$15:$HL$15,'Ciclo Semaforico'!CH$30,S!$HC87:$HL87)+SUMIF(N!$HC$15:$HL$15,'Ciclo Semaforico'!CH$30,N!$HC87:$HL87)+SUMIF(E!$HC$15:$HL$15,'Ciclo Semaforico'!CH$30,E!$HC87:$HL87)+SUMIF(O!$HC$15:$HL$15,'Ciclo Semaforico'!CH$30,O!$HC87:$HL87)),(SUMIF(S!$HC$15:$HL$15,'Ciclo Semaforico'!CH$30,S!$HC87:$HL87)+SUMIF(N!$HC$15:$HL$15,'Ciclo Semaforico'!CH$30,N!$HC87:$HL87)+SUMIF(E!$HC$15:$HL$15,'Ciclo Semaforico'!CH$30,E!$HC87:$HL87)+SUMIF(O!$HC$15:$HL$15,'Ciclo Semaforico'!CH$30,O!$HC87:$HL87))*CH$31))</f>
        <v>0</v>
      </c>
      <c r="CI112" s="244">
        <f t="shared" si="339"/>
        <v>0</v>
      </c>
      <c r="CJ112" s="245">
        <f t="shared" si="340"/>
        <v>0</v>
      </c>
      <c r="CK112" s="245">
        <f t="shared" si="341"/>
        <v>0</v>
      </c>
      <c r="CL112" s="245">
        <f t="shared" si="342"/>
        <v>0</v>
      </c>
      <c r="CM112" s="245" t="e">
        <f t="shared" si="343"/>
        <v>#REF!</v>
      </c>
      <c r="CN112" s="245">
        <f t="shared" si="344"/>
        <v>0</v>
      </c>
      <c r="CO112" s="245">
        <f t="shared" si="345"/>
        <v>0</v>
      </c>
      <c r="CP112" s="245">
        <f t="shared" si="346"/>
        <v>0</v>
      </c>
      <c r="CQ112" s="245">
        <f t="shared" si="347"/>
        <v>0</v>
      </c>
      <c r="CR112" s="245">
        <f t="shared" si="348"/>
        <v>0</v>
      </c>
      <c r="CS112" s="245">
        <f t="shared" si="349"/>
        <v>0</v>
      </c>
      <c r="CT112" s="246">
        <f t="shared" si="350"/>
        <v>0</v>
      </c>
      <c r="CU112" s="244">
        <f t="shared" si="351"/>
        <v>0</v>
      </c>
      <c r="CV112" s="245">
        <f t="shared" si="352"/>
        <v>0</v>
      </c>
      <c r="CW112" s="245">
        <f t="shared" si="353"/>
        <v>0</v>
      </c>
      <c r="CX112" s="245">
        <f t="shared" si="354"/>
        <v>0</v>
      </c>
      <c r="CY112" s="245">
        <f t="shared" si="355"/>
        <v>0</v>
      </c>
      <c r="CZ112" s="245">
        <f t="shared" si="356"/>
        <v>0</v>
      </c>
      <c r="DA112" s="245">
        <f t="shared" si="357"/>
        <v>0</v>
      </c>
      <c r="DB112" s="245">
        <f t="shared" si="358"/>
        <v>0</v>
      </c>
      <c r="DC112" s="245">
        <f t="shared" si="359"/>
        <v>0</v>
      </c>
      <c r="DD112" s="245">
        <f t="shared" si="360"/>
        <v>0</v>
      </c>
      <c r="DE112" s="245">
        <f t="shared" si="361"/>
        <v>0</v>
      </c>
      <c r="DF112" s="246">
        <f t="shared" si="362"/>
        <v>0</v>
      </c>
      <c r="DG112" s="244" t="e">
        <f t="shared" si="363"/>
        <v>#REF!</v>
      </c>
      <c r="DH112" s="245" t="e">
        <f t="shared" si="364"/>
        <v>#REF!</v>
      </c>
      <c r="DI112" s="245" t="e">
        <f t="shared" si="365"/>
        <v>#REF!</v>
      </c>
      <c r="DJ112" s="245" t="e">
        <f t="shared" si="366"/>
        <v>#REF!</v>
      </c>
      <c r="DK112" s="245" t="e">
        <f t="shared" si="367"/>
        <v>#REF!</v>
      </c>
      <c r="DL112" s="245" t="e">
        <f t="shared" si="368"/>
        <v>#REF!</v>
      </c>
      <c r="DM112" s="245">
        <f t="shared" si="369"/>
        <v>0</v>
      </c>
      <c r="DN112" s="245">
        <f t="shared" si="370"/>
        <v>0</v>
      </c>
      <c r="DO112" s="245">
        <f t="shared" si="371"/>
        <v>0</v>
      </c>
      <c r="DP112" s="245">
        <f t="shared" si="372"/>
        <v>0</v>
      </c>
      <c r="DQ112" s="245">
        <f t="shared" si="373"/>
        <v>0</v>
      </c>
      <c r="DR112" s="246">
        <f t="shared" si="374"/>
        <v>0</v>
      </c>
      <c r="DS112" s="244">
        <f t="shared" si="375"/>
        <v>0</v>
      </c>
      <c r="DT112" s="245">
        <f t="shared" si="376"/>
        <v>0</v>
      </c>
      <c r="DU112" s="245">
        <f t="shared" si="377"/>
        <v>0</v>
      </c>
      <c r="DV112" s="245">
        <f t="shared" si="378"/>
        <v>0</v>
      </c>
      <c r="DW112" s="245">
        <f t="shared" si="379"/>
        <v>0</v>
      </c>
      <c r="DX112" s="245">
        <f t="shared" si="380"/>
        <v>0</v>
      </c>
      <c r="DY112" s="245">
        <f t="shared" si="381"/>
        <v>0</v>
      </c>
      <c r="DZ112" s="245">
        <f t="shared" si="382"/>
        <v>0</v>
      </c>
      <c r="EA112" s="245">
        <f t="shared" si="383"/>
        <v>0</v>
      </c>
      <c r="EB112" s="245">
        <f t="shared" si="384"/>
        <v>0</v>
      </c>
      <c r="EC112" s="245">
        <f t="shared" si="385"/>
        <v>0</v>
      </c>
      <c r="ED112" s="246">
        <f t="shared" si="386"/>
        <v>0</v>
      </c>
      <c r="EE112" s="244">
        <f t="shared" si="387"/>
        <v>0</v>
      </c>
      <c r="EF112" s="245">
        <f t="shared" si="388"/>
        <v>0</v>
      </c>
      <c r="EG112" s="245">
        <f t="shared" si="389"/>
        <v>0</v>
      </c>
      <c r="EH112" s="245">
        <f t="shared" si="390"/>
        <v>0</v>
      </c>
      <c r="EI112" s="245">
        <f t="shared" si="391"/>
        <v>0</v>
      </c>
      <c r="EJ112" s="245">
        <f t="shared" si="392"/>
        <v>0</v>
      </c>
      <c r="EK112" s="245">
        <f t="shared" si="393"/>
        <v>0</v>
      </c>
      <c r="EL112" s="245">
        <f t="shared" si="394"/>
        <v>0</v>
      </c>
      <c r="EM112" s="245">
        <f t="shared" si="395"/>
        <v>0</v>
      </c>
      <c r="EN112" s="245">
        <f t="shared" si="396"/>
        <v>0</v>
      </c>
      <c r="EO112" s="245">
        <f t="shared" si="397"/>
        <v>0</v>
      </c>
      <c r="EP112" s="246">
        <f t="shared" si="398"/>
        <v>0</v>
      </c>
      <c r="EQ112" s="255">
        <f t="shared" si="399"/>
        <v>0</v>
      </c>
      <c r="ER112" s="256">
        <f t="shared" si="400"/>
        <v>0</v>
      </c>
      <c r="ES112" s="256">
        <f t="shared" si="401"/>
        <v>0</v>
      </c>
      <c r="ET112" s="256">
        <f t="shared" si="402"/>
        <v>0</v>
      </c>
      <c r="EU112" s="256" t="e">
        <f t="shared" si="403"/>
        <v>#REF!</v>
      </c>
      <c r="EV112" s="256">
        <f t="shared" si="404"/>
        <v>0</v>
      </c>
      <c r="EW112" s="256">
        <f t="shared" si="405"/>
        <v>0</v>
      </c>
      <c r="EX112" s="256" t="str">
        <f t="shared" si="406"/>
        <v/>
      </c>
      <c r="EY112" s="256" t="str">
        <f t="shared" si="407"/>
        <v/>
      </c>
      <c r="EZ112" s="256" t="str">
        <f t="shared" si="408"/>
        <v/>
      </c>
      <c r="FA112" s="256" t="str">
        <f t="shared" si="409"/>
        <v/>
      </c>
      <c r="FB112" s="257" t="str">
        <f t="shared" si="410"/>
        <v/>
      </c>
      <c r="FC112" s="255">
        <f t="shared" si="411"/>
        <v>0</v>
      </c>
      <c r="FD112" s="256" t="str">
        <f t="shared" si="412"/>
        <v/>
      </c>
      <c r="FE112" s="256" t="str">
        <f t="shared" si="413"/>
        <v/>
      </c>
      <c r="FF112" s="256" t="str">
        <f t="shared" si="414"/>
        <v/>
      </c>
      <c r="FG112" s="256" t="str">
        <f t="shared" si="415"/>
        <v/>
      </c>
      <c r="FH112" s="256" t="str">
        <f t="shared" si="416"/>
        <v/>
      </c>
      <c r="FI112" s="256" t="str">
        <f t="shared" si="417"/>
        <v/>
      </c>
      <c r="FJ112" s="256" t="str">
        <f t="shared" si="418"/>
        <v/>
      </c>
      <c r="FK112" s="256" t="str">
        <f t="shared" si="419"/>
        <v/>
      </c>
      <c r="FL112" s="256" t="str">
        <f t="shared" si="420"/>
        <v/>
      </c>
      <c r="FM112" s="256" t="str">
        <f t="shared" si="421"/>
        <v/>
      </c>
      <c r="FN112" s="257" t="str">
        <f t="shared" si="422"/>
        <v/>
      </c>
      <c r="FO112" s="255" t="e">
        <f t="shared" si="423"/>
        <v>#REF!</v>
      </c>
      <c r="FP112" s="256" t="e">
        <f t="shared" si="424"/>
        <v>#REF!</v>
      </c>
      <c r="FQ112" s="256" t="e">
        <f t="shared" si="425"/>
        <v>#REF!</v>
      </c>
      <c r="FR112" s="256" t="e">
        <f t="shared" si="426"/>
        <v>#REF!</v>
      </c>
      <c r="FS112" s="256" t="e">
        <f t="shared" si="427"/>
        <v>#REF!</v>
      </c>
      <c r="FT112" s="256" t="e">
        <f t="shared" si="428"/>
        <v>#REF!</v>
      </c>
      <c r="FU112" s="256" t="str">
        <f t="shared" si="429"/>
        <v/>
      </c>
      <c r="FV112" s="256" t="str">
        <f t="shared" si="430"/>
        <v/>
      </c>
      <c r="FW112" s="256" t="str">
        <f t="shared" si="431"/>
        <v/>
      </c>
      <c r="FX112" s="256" t="str">
        <f t="shared" si="432"/>
        <v/>
      </c>
      <c r="FY112" s="256" t="str">
        <f t="shared" si="433"/>
        <v/>
      </c>
      <c r="FZ112" s="257" t="str">
        <f t="shared" si="434"/>
        <v/>
      </c>
      <c r="GA112" s="255" t="str">
        <f t="shared" si="435"/>
        <v/>
      </c>
      <c r="GB112" s="256" t="str">
        <f t="shared" si="436"/>
        <v/>
      </c>
      <c r="GC112" s="256" t="str">
        <f t="shared" si="437"/>
        <v/>
      </c>
      <c r="GD112" s="256" t="str">
        <f t="shared" si="438"/>
        <v/>
      </c>
      <c r="GE112" s="256" t="str">
        <f t="shared" si="439"/>
        <v/>
      </c>
      <c r="GF112" s="256" t="str">
        <f t="shared" si="440"/>
        <v/>
      </c>
      <c r="GG112" s="256" t="str">
        <f t="shared" si="441"/>
        <v/>
      </c>
      <c r="GH112" s="256" t="str">
        <f t="shared" si="442"/>
        <v/>
      </c>
      <c r="GI112" s="256" t="str">
        <f t="shared" si="443"/>
        <v/>
      </c>
      <c r="GJ112" s="256" t="str">
        <f t="shared" si="444"/>
        <v/>
      </c>
      <c r="GK112" s="256" t="str">
        <f t="shared" si="445"/>
        <v/>
      </c>
      <c r="GL112" s="257" t="str">
        <f t="shared" si="446"/>
        <v/>
      </c>
      <c r="GM112" s="255" t="str">
        <f t="shared" si="447"/>
        <v/>
      </c>
      <c r="GN112" s="256" t="str">
        <f t="shared" si="448"/>
        <v/>
      </c>
      <c r="GO112" s="256" t="str">
        <f t="shared" si="449"/>
        <v/>
      </c>
      <c r="GP112" s="256" t="str">
        <f t="shared" si="450"/>
        <v/>
      </c>
      <c r="GQ112" s="256" t="str">
        <f t="shared" si="451"/>
        <v/>
      </c>
      <c r="GR112" s="256" t="str">
        <f t="shared" si="452"/>
        <v/>
      </c>
      <c r="GS112" s="256" t="str">
        <f t="shared" si="453"/>
        <v/>
      </c>
      <c r="GT112" s="256" t="str">
        <f t="shared" si="454"/>
        <v/>
      </c>
      <c r="GU112" s="256" t="str">
        <f t="shared" si="455"/>
        <v/>
      </c>
      <c r="GV112" s="256" t="str">
        <f t="shared" si="456"/>
        <v/>
      </c>
      <c r="GW112" s="256" t="str">
        <f t="shared" si="457"/>
        <v/>
      </c>
      <c r="GX112" s="257" t="str">
        <f t="shared" si="458"/>
        <v/>
      </c>
      <c r="GY112" s="252">
        <f t="shared" si="468"/>
        <v>0</v>
      </c>
      <c r="GZ112" s="253" t="e">
        <f t="shared" si="468"/>
        <v>#REF!</v>
      </c>
      <c r="HA112" s="253">
        <f t="shared" si="468"/>
        <v>0</v>
      </c>
      <c r="HB112" s="253">
        <f t="shared" si="468"/>
        <v>0</v>
      </c>
      <c r="HC112" s="253">
        <f t="shared" si="468"/>
        <v>0</v>
      </c>
      <c r="HD112" s="253">
        <f t="shared" si="468"/>
        <v>0</v>
      </c>
      <c r="HE112" s="253">
        <f t="shared" si="468"/>
        <v>0</v>
      </c>
      <c r="HF112" s="254">
        <f t="shared" si="459"/>
        <v>0</v>
      </c>
      <c r="HG112" s="252">
        <f t="shared" si="469"/>
        <v>0</v>
      </c>
      <c r="HH112" s="253">
        <f t="shared" si="469"/>
        <v>0</v>
      </c>
      <c r="HI112" s="253">
        <f t="shared" si="469"/>
        <v>0</v>
      </c>
      <c r="HJ112" s="253">
        <f t="shared" si="469"/>
        <v>0</v>
      </c>
      <c r="HK112" s="253">
        <f t="shared" si="469"/>
        <v>0</v>
      </c>
      <c r="HL112" s="253">
        <f t="shared" si="469"/>
        <v>0</v>
      </c>
      <c r="HM112" s="253">
        <f t="shared" si="469"/>
        <v>0</v>
      </c>
      <c r="HN112" s="254">
        <f t="shared" si="469"/>
        <v>0</v>
      </c>
      <c r="HO112" s="252" t="e">
        <f t="shared" si="470"/>
        <v>#REF!</v>
      </c>
      <c r="HP112" s="253" t="e">
        <f t="shared" si="470"/>
        <v>#REF!</v>
      </c>
      <c r="HQ112" s="253">
        <f t="shared" si="470"/>
        <v>0</v>
      </c>
      <c r="HR112" s="253">
        <f t="shared" si="470"/>
        <v>0</v>
      </c>
      <c r="HS112" s="253">
        <f t="shared" si="470"/>
        <v>0</v>
      </c>
      <c r="HT112" s="253">
        <f t="shared" si="470"/>
        <v>0</v>
      </c>
      <c r="HU112" s="253">
        <f t="shared" si="470"/>
        <v>0</v>
      </c>
      <c r="HV112" s="254">
        <f t="shared" si="470"/>
        <v>0</v>
      </c>
      <c r="HW112" s="252">
        <f t="shared" si="471"/>
        <v>0</v>
      </c>
      <c r="HX112" s="253">
        <f t="shared" si="471"/>
        <v>0</v>
      </c>
      <c r="HY112" s="253">
        <f t="shared" si="471"/>
        <v>0</v>
      </c>
      <c r="HZ112" s="253">
        <f t="shared" si="471"/>
        <v>0</v>
      </c>
      <c r="IA112" s="253">
        <f t="shared" si="471"/>
        <v>0</v>
      </c>
      <c r="IB112" s="253">
        <f t="shared" si="471"/>
        <v>0</v>
      </c>
      <c r="IC112" s="253">
        <f t="shared" si="471"/>
        <v>0</v>
      </c>
      <c r="ID112" s="254">
        <f t="shared" si="471"/>
        <v>0</v>
      </c>
      <c r="IE112" s="252">
        <f t="shared" si="472"/>
        <v>0</v>
      </c>
      <c r="IF112" s="253">
        <f t="shared" si="472"/>
        <v>0</v>
      </c>
      <c r="IG112" s="253">
        <f t="shared" si="472"/>
        <v>0</v>
      </c>
      <c r="IH112" s="253">
        <f t="shared" si="472"/>
        <v>0</v>
      </c>
      <c r="II112" s="253">
        <f t="shared" si="472"/>
        <v>0</v>
      </c>
      <c r="IJ112" s="253">
        <f t="shared" si="472"/>
        <v>0</v>
      </c>
      <c r="IK112" s="253">
        <f t="shared" si="472"/>
        <v>0</v>
      </c>
      <c r="IL112" s="254">
        <f t="shared" si="472"/>
        <v>0</v>
      </c>
      <c r="IM112" s="255" t="e">
        <f t="shared" si="203"/>
        <v>#REF!</v>
      </c>
      <c r="IN112" s="256">
        <f t="shared" si="204"/>
        <v>0</v>
      </c>
      <c r="IO112" s="256" t="e">
        <f t="shared" si="205"/>
        <v>#REF!</v>
      </c>
      <c r="IP112" s="256">
        <f t="shared" si="206"/>
        <v>0</v>
      </c>
      <c r="IQ112" s="257">
        <f t="shared" si="207"/>
        <v>0</v>
      </c>
      <c r="IR112" s="404" t="e">
        <f t="shared" si="473"/>
        <v>#REF!</v>
      </c>
      <c r="IS112" s="250">
        <f t="shared" si="202"/>
        <v>15</v>
      </c>
      <c r="IT112" s="258" t="e">
        <f t="shared" si="464"/>
        <v>#REF!</v>
      </c>
      <c r="IU112" s="664">
        <v>2400</v>
      </c>
      <c r="IV112" s="409">
        <v>5</v>
      </c>
      <c r="IW112" s="685" t="s">
        <v>250</v>
      </c>
      <c r="IX112" s="686" t="e">
        <f t="shared" si="474"/>
        <v>#REF!</v>
      </c>
      <c r="IY112" s="638" t="e">
        <f t="shared" si="465"/>
        <v>#REF!</v>
      </c>
      <c r="IZ112" s="639">
        <v>3</v>
      </c>
      <c r="JA112" s="640">
        <v>2</v>
      </c>
      <c r="JB112" s="638" t="e">
        <f t="shared" si="466"/>
        <v>#REF!</v>
      </c>
      <c r="JC112" s="639">
        <f t="shared" si="475"/>
        <v>3</v>
      </c>
      <c r="JD112" s="640">
        <f t="shared" si="475"/>
        <v>2</v>
      </c>
      <c r="JE112" s="687" t="e">
        <f t="shared" si="467"/>
        <v>#REF!</v>
      </c>
      <c r="JF112" s="688">
        <v>3</v>
      </c>
      <c r="JG112" s="640">
        <v>2</v>
      </c>
      <c r="JH112" s="653"/>
      <c r="JI112" s="654"/>
      <c r="JJ112" s="655"/>
      <c r="JK112" s="418"/>
      <c r="JL112" s="419"/>
      <c r="JM112" s="420"/>
      <c r="JN112" s="662">
        <v>1</v>
      </c>
      <c r="JO112" s="662">
        <v>1.4</v>
      </c>
      <c r="JP112" s="662">
        <v>1</v>
      </c>
      <c r="JQ112" s="662">
        <v>1</v>
      </c>
      <c r="JR112" s="663">
        <v>1</v>
      </c>
      <c r="JS112" s="658" t="e">
        <f t="shared" si="201"/>
        <v>#REF!</v>
      </c>
    </row>
    <row r="113" spans="25:279" ht="20.100000000000001" customHeight="1">
      <c r="Y113" s="380" t="e">
        <f>N!IK88</f>
        <v>#REF!</v>
      </c>
      <c r="Z113" s="377" t="s">
        <v>70</v>
      </c>
      <c r="AA113" s="244">
        <f>IF(AA$32="",IF(AA$31="",(SUMIF(S!$HC$15:$HL$15,'Ciclo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Semaforico'!AA$30,O!$HC88:$HL88))*AA$31),(SUMIF(S!$HC$15:$HL$15,'Ciclo Semaforico'!AA$32,S!$HC88:$HL88)+SUMIF(N!$HC$15:$HL$15,'Ciclo Semaforico'!AA$32,N!$HC88:$HL88)+SUMIF(E!$HC$15:$HL$15,'Ciclo Semaforico'!AA$32,E!$HC88:$HL88)+SUMIF(O!$HC$15:$HL$15,'Ciclo Semaforico'!AA$32,O!$HC88:$HL88))-IF(AA$31="",(SUMIF(S!$HC$15:$HL$15,'Ciclo Semaforico'!AA$30,S!$HC88:$HL88)+SUMIF(N!$HC$15:$HL$15,'Ciclo Semaforico'!AA$30,N!$HC88:$HL88)+SUMIF(E!$HC$15:$HL$15,'Ciclo Semaforico'!AA$30,E!$HC88:$HL88)+SUMIF(O!$HC$15:$HL$15,'Ciclo Semaforico'!AA$30,O!$HC88:$HL88)),(SUMIF(S!$HC$15:$HL$15,'Ciclo Semaforico'!AA$30,S!$HC88:$HL88)+SUMIF(N!$HC$15:$HL$15,'Ciclo Semaforico'!AA$30,N!$HC88:$HL88)+SUMIF(E!$HC$15:$HL$15,'Ciclo Semaforico'!AA$30,E!$HC88:$HL88)+SUMIF(O!$HC$15:$HL$15,'Ciclo Semaforico'!AA$30,O!$HC88:$HL88))*AA$31))</f>
        <v>0</v>
      </c>
      <c r="AB113" s="245">
        <f>IF(AB$32="",IF(AB$31="",(SUMIF(S!$HC$15:$HL$15,'Ciclo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Semaforico'!AB$30,O!$HC88:$HL88))*AB$31),(SUMIF(S!$HC$15:$HL$15,'Ciclo Semaforico'!AB$32,S!$HC88:$HL88)+SUMIF(N!$HC$15:$HL$15,'Ciclo Semaforico'!AB$32,N!$HC88:$HL88)+SUMIF(E!$HC$15:$HL$15,'Ciclo Semaforico'!AB$32,E!$HC88:$HL88)+SUMIF(O!$HC$15:$HL$15,'Ciclo Semaforico'!AB$32,O!$HC88:$HL88))-IF(AB$31="",(SUMIF(S!$HC$15:$HL$15,'Ciclo Semaforico'!AB$30,S!$HC88:$HL88)+SUMIF(N!$HC$15:$HL$15,'Ciclo Semaforico'!AB$30,N!$HC88:$HL88)+SUMIF(E!$HC$15:$HL$15,'Ciclo Semaforico'!AB$30,E!$HC88:$HL88)+SUMIF(O!$HC$15:$HL$15,'Ciclo Semaforico'!AB$30,O!$HC88:$HL88)),(SUMIF(S!$HC$15:$HL$15,'Ciclo Semaforico'!AB$30,S!$HC88:$HL88)+SUMIF(N!$HC$15:$HL$15,'Ciclo Semaforico'!AB$30,N!$HC88:$HL88)+SUMIF(E!$HC$15:$HL$15,'Ciclo Semaforico'!AB$30,E!$HC88:$HL88)+SUMIF(O!$HC$15:$HL$15,'Ciclo Semaforico'!AB$30,O!$HC88:$HL88))*AB$31))</f>
        <v>0</v>
      </c>
      <c r="AC113" s="245">
        <f>IF(AC$32="",IF(AC$31="",(SUMIF(S!$HC$15:$HL$15,'Ciclo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Semaforico'!AC$30,O!$HC88:$HL88))*AC$31),(SUMIF(S!$HC$15:$HL$15,'Ciclo Semaforico'!AC$32,S!$HC88:$HL88)+SUMIF(N!$HC$15:$HL$15,'Ciclo Semaforico'!AC$32,N!$HC88:$HL88)+SUMIF(E!$HC$15:$HL$15,'Ciclo Semaforico'!AC$32,E!$HC88:$HL88)+SUMIF(O!$HC$15:$HL$15,'Ciclo Semaforico'!AC$32,O!$HC88:$HL88))-IF(AC$31="",(SUMIF(S!$HC$15:$HL$15,'Ciclo Semaforico'!AC$30,S!$HC88:$HL88)+SUMIF(N!$HC$15:$HL$15,'Ciclo Semaforico'!AC$30,N!$HC88:$HL88)+SUMIF(E!$HC$15:$HL$15,'Ciclo Semaforico'!AC$30,E!$HC88:$HL88)+SUMIF(O!$HC$15:$HL$15,'Ciclo Semaforico'!AC$30,O!$HC88:$HL88)),(SUMIF(S!$HC$15:$HL$15,'Ciclo Semaforico'!AC$30,S!$HC88:$HL88)+SUMIF(N!$HC$15:$HL$15,'Ciclo Semaforico'!AC$30,N!$HC88:$HL88)+SUMIF(E!$HC$15:$HL$15,'Ciclo Semaforico'!AC$30,E!$HC88:$HL88)+SUMIF(O!$HC$15:$HL$15,'Ciclo Semaforico'!AC$30,O!$HC88:$HL88))*AC$31))</f>
        <v>0</v>
      </c>
      <c r="AD113" s="245">
        <f>IF(AD$32="",IF(AD$31="",(SUMIF(S!$HC$15:$HL$15,'Ciclo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Semaforico'!AD$30,O!$HC88:$HL88))*AD$31),(SUMIF(S!$HC$15:$HL$15,'Ciclo Semaforico'!AD$32,S!$HC88:$HL88)+SUMIF(N!$HC$15:$HL$15,'Ciclo Semaforico'!AD$32,N!$HC88:$HL88)+SUMIF(E!$HC$15:$HL$15,'Ciclo Semaforico'!AD$32,E!$HC88:$HL88)+SUMIF(O!$HC$15:$HL$15,'Ciclo Semaforico'!AD$32,O!$HC88:$HL88))-IF(AD$31="",(SUMIF(S!$HC$15:$HL$15,'Ciclo Semaforico'!AD$30,S!$HC88:$HL88)+SUMIF(N!$HC$15:$HL$15,'Ciclo Semaforico'!AD$30,N!$HC88:$HL88)+SUMIF(E!$HC$15:$HL$15,'Ciclo Semaforico'!AD$30,E!$HC88:$HL88)+SUMIF(O!$HC$15:$HL$15,'Ciclo Semaforico'!AD$30,O!$HC88:$HL88)),(SUMIF(S!$HC$15:$HL$15,'Ciclo Semaforico'!AD$30,S!$HC88:$HL88)+SUMIF(N!$HC$15:$HL$15,'Ciclo Semaforico'!AD$30,N!$HC88:$HL88)+SUMIF(E!$HC$15:$HL$15,'Ciclo Semaforico'!AD$30,E!$HC88:$HL88)+SUMIF(O!$HC$15:$HL$15,'Ciclo Semaforico'!AD$30,O!$HC88:$HL88))*AD$31))</f>
        <v>0</v>
      </c>
      <c r="AE113" s="245" t="e">
        <f>IF(AE$32="",IF(AE$31="",(SUMIF(S!$HC$15:$HL$15,'Ciclo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Semaforico'!AE$30,O!$HC88:$HL88))*AE$31),(SUMIF(S!$HC$15:$HL$15,'Ciclo Semaforico'!AE$32,S!$HC88:$HL88)+SUMIF(N!$HC$15:$HL$15,'Ciclo Semaforico'!AE$32,N!$HC88:$HL88)+SUMIF(E!$HC$15:$HL$15,'Ciclo Semaforico'!AE$32,E!$HC88:$HL88)+SUMIF(O!$HC$15:$HL$15,'Ciclo Semaforico'!AE$32,O!$HC88:$HL88))-IF(AE$31="",(SUMIF(S!$HC$15:$HL$15,'Ciclo Semaforico'!AE$30,S!$HC88:$HL88)+SUMIF(N!$HC$15:$HL$15,'Ciclo Semaforico'!AE$30,N!$HC88:$HL88)+SUMIF(E!$HC$15:$HL$15,'Ciclo Semaforico'!AE$30,E!$HC88:$HL88)+SUMIF(O!$HC$15:$HL$15,'Ciclo Semaforico'!AE$30,O!$HC88:$HL88)),(SUMIF(S!$HC$15:$HL$15,'Ciclo Semaforico'!AE$30,S!$HC88:$HL88)+SUMIF(N!$HC$15:$HL$15,'Ciclo Semaforico'!AE$30,N!$HC88:$HL88)+SUMIF(E!$HC$15:$HL$15,'Ciclo Semaforico'!AE$30,E!$HC88:$HL88)+SUMIF(O!$HC$15:$HL$15,'Ciclo Semaforico'!AE$30,O!$HC88:$HL88))*AE$31))</f>
        <v>#REF!</v>
      </c>
      <c r="AF113" s="245">
        <f>IF(AF$32="",IF(AF$31="",(SUMIF(S!$HC$15:$HL$15,'Ciclo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Semaforico'!AF$30,O!$HC88:$HL88))*AF$31),(SUMIF(S!$HC$15:$HL$15,'Ciclo Semaforico'!AF$32,S!$HC88:$HL88)+SUMIF(N!$HC$15:$HL$15,'Ciclo Semaforico'!AF$32,N!$HC88:$HL88)+SUMIF(E!$HC$15:$HL$15,'Ciclo Semaforico'!AF$32,E!$HC88:$HL88)+SUMIF(O!$HC$15:$HL$15,'Ciclo Semaforico'!AF$32,O!$HC88:$HL88))-IF(AF$31="",(SUMIF(S!$HC$15:$HL$15,'Ciclo Semaforico'!AF$30,S!$HC88:$HL88)+SUMIF(N!$HC$15:$HL$15,'Ciclo Semaforico'!AF$30,N!$HC88:$HL88)+SUMIF(E!$HC$15:$HL$15,'Ciclo Semaforico'!AF$30,E!$HC88:$HL88)+SUMIF(O!$HC$15:$HL$15,'Ciclo Semaforico'!AF$30,O!$HC88:$HL88)),(SUMIF(S!$HC$15:$HL$15,'Ciclo Semaforico'!AF$30,S!$HC88:$HL88)+SUMIF(N!$HC$15:$HL$15,'Ciclo Semaforico'!AF$30,N!$HC88:$HL88)+SUMIF(E!$HC$15:$HL$15,'Ciclo Semaforico'!AF$30,E!$HC88:$HL88)+SUMIF(O!$HC$15:$HL$15,'Ciclo Semaforico'!AF$30,O!$HC88:$HL88))*AF$31))</f>
        <v>0</v>
      </c>
      <c r="AG113" s="245">
        <f>IF(AG$32="",IF(AG$31="",(SUMIF(S!$HC$15:$HL$15,'Ciclo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Semaforico'!AG$30,O!$HC88:$HL88))*AG$31),(SUMIF(S!$HC$15:$HL$15,'Ciclo Semaforico'!AG$32,S!$HC88:$HL88)+SUMIF(N!$HC$15:$HL$15,'Ciclo Semaforico'!AG$32,N!$HC88:$HL88)+SUMIF(E!$HC$15:$HL$15,'Ciclo Semaforico'!AG$32,E!$HC88:$HL88)+SUMIF(O!$HC$15:$HL$15,'Ciclo Semaforico'!AG$32,O!$HC88:$HL88))-IF(AG$31="",(SUMIF(S!$HC$15:$HL$15,'Ciclo Semaforico'!AG$30,S!$HC88:$HL88)+SUMIF(N!$HC$15:$HL$15,'Ciclo Semaforico'!AG$30,N!$HC88:$HL88)+SUMIF(E!$HC$15:$HL$15,'Ciclo Semaforico'!AG$30,E!$HC88:$HL88)+SUMIF(O!$HC$15:$HL$15,'Ciclo Semaforico'!AG$30,O!$HC88:$HL88)),(SUMIF(S!$HC$15:$HL$15,'Ciclo Semaforico'!AG$30,S!$HC88:$HL88)+SUMIF(N!$HC$15:$HL$15,'Ciclo Semaforico'!AG$30,N!$HC88:$HL88)+SUMIF(E!$HC$15:$HL$15,'Ciclo Semaforico'!AG$30,E!$HC88:$HL88)+SUMIF(O!$HC$15:$HL$15,'Ciclo Semaforico'!AG$30,O!$HC88:$HL88))*AG$31))</f>
        <v>0</v>
      </c>
      <c r="AH113" s="245">
        <f>IF(AH$32="",IF(AH$31="",(SUMIF(S!$HC$15:$HL$15,'Ciclo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Semaforico'!AH$30,O!$HC88:$HL88))*AH$31),(SUMIF(S!$HC$15:$HL$15,'Ciclo Semaforico'!AH$32,S!$HC88:$HL88)+SUMIF(N!$HC$15:$HL$15,'Ciclo Semaforico'!AH$32,N!$HC88:$HL88)+SUMIF(E!$HC$15:$HL$15,'Ciclo Semaforico'!AH$32,E!$HC88:$HL88)+SUMIF(O!$HC$15:$HL$15,'Ciclo Semaforico'!AH$32,O!$HC88:$HL88))-IF(AH$31="",(SUMIF(S!$HC$15:$HL$15,'Ciclo Semaforico'!AH$30,S!$HC88:$HL88)+SUMIF(N!$HC$15:$HL$15,'Ciclo Semaforico'!AH$30,N!$HC88:$HL88)+SUMIF(E!$HC$15:$HL$15,'Ciclo Semaforico'!AH$30,E!$HC88:$HL88)+SUMIF(O!$HC$15:$HL$15,'Ciclo Semaforico'!AH$30,O!$HC88:$HL88)),(SUMIF(S!$HC$15:$HL$15,'Ciclo Semaforico'!AH$30,S!$HC88:$HL88)+SUMIF(N!$HC$15:$HL$15,'Ciclo Semaforico'!AH$30,N!$HC88:$HL88)+SUMIF(E!$HC$15:$HL$15,'Ciclo Semaforico'!AH$30,E!$HC88:$HL88)+SUMIF(O!$HC$15:$HL$15,'Ciclo Semaforico'!AH$30,O!$HC88:$HL88))*AH$31))</f>
        <v>0</v>
      </c>
      <c r="AI113" s="245">
        <f>IF(AI$32="",IF(AI$31="",(SUMIF(S!$HC$15:$HL$15,'Ciclo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Semaforico'!AI$30,O!$HC88:$HL88))*AI$31),(SUMIF(S!$HC$15:$HL$15,'Ciclo Semaforico'!AI$32,S!$HC88:$HL88)+SUMIF(N!$HC$15:$HL$15,'Ciclo Semaforico'!AI$32,N!$HC88:$HL88)+SUMIF(E!$HC$15:$HL$15,'Ciclo Semaforico'!AI$32,E!$HC88:$HL88)+SUMIF(O!$HC$15:$HL$15,'Ciclo Semaforico'!AI$32,O!$HC88:$HL88))-IF(AI$31="",(SUMIF(S!$HC$15:$HL$15,'Ciclo Semaforico'!AI$30,S!$HC88:$HL88)+SUMIF(N!$HC$15:$HL$15,'Ciclo Semaforico'!AI$30,N!$HC88:$HL88)+SUMIF(E!$HC$15:$HL$15,'Ciclo Semaforico'!AI$30,E!$HC88:$HL88)+SUMIF(O!$HC$15:$HL$15,'Ciclo Semaforico'!AI$30,O!$HC88:$HL88)),(SUMIF(S!$HC$15:$HL$15,'Ciclo Semaforico'!AI$30,S!$HC88:$HL88)+SUMIF(N!$HC$15:$HL$15,'Ciclo Semaforico'!AI$30,N!$HC88:$HL88)+SUMIF(E!$HC$15:$HL$15,'Ciclo Semaforico'!AI$30,E!$HC88:$HL88)+SUMIF(O!$HC$15:$HL$15,'Ciclo Semaforico'!AI$30,O!$HC88:$HL88))*AI$31))</f>
        <v>0</v>
      </c>
      <c r="AJ113" s="245">
        <f>IF(AJ$32="",IF(AJ$31="",(SUMIF(S!$HC$15:$HL$15,'Ciclo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Semaforico'!AJ$30,O!$HC88:$HL88))*AJ$31),(SUMIF(S!$HC$15:$HL$15,'Ciclo Semaforico'!AJ$32,S!$HC88:$HL88)+SUMIF(N!$HC$15:$HL$15,'Ciclo Semaforico'!AJ$32,N!$HC88:$HL88)+SUMIF(E!$HC$15:$HL$15,'Ciclo Semaforico'!AJ$32,E!$HC88:$HL88)+SUMIF(O!$HC$15:$HL$15,'Ciclo Semaforico'!AJ$32,O!$HC88:$HL88))-IF(AJ$31="",(SUMIF(S!$HC$15:$HL$15,'Ciclo Semaforico'!AJ$30,S!$HC88:$HL88)+SUMIF(N!$HC$15:$HL$15,'Ciclo Semaforico'!AJ$30,N!$HC88:$HL88)+SUMIF(E!$HC$15:$HL$15,'Ciclo Semaforico'!AJ$30,E!$HC88:$HL88)+SUMIF(O!$HC$15:$HL$15,'Ciclo Semaforico'!AJ$30,O!$HC88:$HL88)),(SUMIF(S!$HC$15:$HL$15,'Ciclo Semaforico'!AJ$30,S!$HC88:$HL88)+SUMIF(N!$HC$15:$HL$15,'Ciclo Semaforico'!AJ$30,N!$HC88:$HL88)+SUMIF(E!$HC$15:$HL$15,'Ciclo Semaforico'!AJ$30,E!$HC88:$HL88)+SUMIF(O!$HC$15:$HL$15,'Ciclo Semaforico'!AJ$30,O!$HC88:$HL88))*AJ$31))</f>
        <v>0</v>
      </c>
      <c r="AK113" s="245">
        <f>IF(AK$32="",IF(AK$31="",(SUMIF(S!$HC$15:$HL$15,'Ciclo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Semaforico'!AK$30,O!$HC88:$HL88))*AK$31),(SUMIF(S!$HC$15:$HL$15,'Ciclo Semaforico'!AK$32,S!$HC88:$HL88)+SUMIF(N!$HC$15:$HL$15,'Ciclo Semaforico'!AK$32,N!$HC88:$HL88)+SUMIF(E!$HC$15:$HL$15,'Ciclo Semaforico'!AK$32,E!$HC88:$HL88)+SUMIF(O!$HC$15:$HL$15,'Ciclo Semaforico'!AK$32,O!$HC88:$HL88))-IF(AK$31="",(SUMIF(S!$HC$15:$HL$15,'Ciclo Semaforico'!AK$30,S!$HC88:$HL88)+SUMIF(N!$HC$15:$HL$15,'Ciclo Semaforico'!AK$30,N!$HC88:$HL88)+SUMIF(E!$HC$15:$HL$15,'Ciclo Semaforico'!AK$30,E!$HC88:$HL88)+SUMIF(O!$HC$15:$HL$15,'Ciclo Semaforico'!AK$30,O!$HC88:$HL88)),(SUMIF(S!$HC$15:$HL$15,'Ciclo Semaforico'!AK$30,S!$HC88:$HL88)+SUMIF(N!$HC$15:$HL$15,'Ciclo Semaforico'!AK$30,N!$HC88:$HL88)+SUMIF(E!$HC$15:$HL$15,'Ciclo Semaforico'!AK$30,E!$HC88:$HL88)+SUMIF(O!$HC$15:$HL$15,'Ciclo Semaforico'!AK$30,O!$HC88:$HL88))*AK$31))</f>
        <v>0</v>
      </c>
      <c r="AL113" s="246">
        <f>IF(AL$32="",IF(AL$31="",(SUMIF(S!$HC$15:$HL$15,'Ciclo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Semaforico'!AL$30,O!$HC88:$HL88))*AL$31),(SUMIF(S!$HC$15:$HL$15,'Ciclo Semaforico'!AL$32,S!$HC88:$HL88)+SUMIF(N!$HC$15:$HL$15,'Ciclo Semaforico'!AL$32,N!$HC88:$HL88)+SUMIF(E!$HC$15:$HL$15,'Ciclo Semaforico'!AL$32,E!$HC88:$HL88)+SUMIF(O!$HC$15:$HL$15,'Ciclo Semaforico'!AL$32,O!$HC88:$HL88))-IF(AL$31="",(SUMIF(S!$HC$15:$HL$15,'Ciclo Semaforico'!AL$30,S!$HC88:$HL88)+SUMIF(N!$HC$15:$HL$15,'Ciclo Semaforico'!AL$30,N!$HC88:$HL88)+SUMIF(E!$HC$15:$HL$15,'Ciclo Semaforico'!AL$30,E!$HC88:$HL88)+SUMIF(O!$HC$15:$HL$15,'Ciclo Semaforico'!AL$30,O!$HC88:$HL88)),(SUMIF(S!$HC$15:$HL$15,'Ciclo Semaforico'!AL$30,S!$HC88:$HL88)+SUMIF(N!$HC$15:$HL$15,'Ciclo Semaforico'!AL$30,N!$HC88:$HL88)+SUMIF(E!$HC$15:$HL$15,'Ciclo Semaforico'!AL$30,E!$HC88:$HL88)+SUMIF(O!$HC$15:$HL$15,'Ciclo Semaforico'!AL$30,O!$HC88:$HL88))*AL$31))</f>
        <v>0</v>
      </c>
      <c r="AM113" s="244">
        <f>IF(AM$32="",IF(AM$31="",(SUMIF(S!$HC$15:$HL$15,'Ciclo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Semaforico'!AM$30,O!$HC88:$HL88))*AM$31),(SUMIF(S!$HC$15:$HL$15,'Ciclo Semaforico'!AM$32,S!$HC88:$HL88)+SUMIF(N!$HC$15:$HL$15,'Ciclo Semaforico'!AM$32,N!$HC88:$HL88)+SUMIF(E!$HC$15:$HL$15,'Ciclo Semaforico'!AM$32,E!$HC88:$HL88)+SUMIF(O!$HC$15:$HL$15,'Ciclo Semaforico'!AM$32,O!$HC88:$HL88))-IF(AM$31="",(SUMIF(S!$HC$15:$HL$15,'Ciclo Semaforico'!AM$30,S!$HC88:$HL88)+SUMIF(N!$HC$15:$HL$15,'Ciclo Semaforico'!AM$30,N!$HC88:$HL88)+SUMIF(E!$HC$15:$HL$15,'Ciclo Semaforico'!AM$30,E!$HC88:$HL88)+SUMIF(O!$HC$15:$HL$15,'Ciclo Semaforico'!AM$30,O!$HC88:$HL88)),(SUMIF(S!$HC$15:$HL$15,'Ciclo Semaforico'!AM$30,S!$HC88:$HL88)+SUMIF(N!$HC$15:$HL$15,'Ciclo Semaforico'!AM$30,N!$HC88:$HL88)+SUMIF(E!$HC$15:$HL$15,'Ciclo Semaforico'!AM$30,E!$HC88:$HL88)+SUMIF(O!$HC$15:$HL$15,'Ciclo Semaforico'!AM$30,O!$HC88:$HL88))*AM$31))</f>
        <v>0</v>
      </c>
      <c r="AN113" s="245">
        <f>IF(AN$32="",IF(AN$31="",(SUMIF(S!$HC$15:$HL$15,'Ciclo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Semaforico'!AN$30,O!$HC88:$HL88))*AN$31),(SUMIF(S!$HC$15:$HL$15,'Ciclo Semaforico'!AN$32,S!$HC88:$HL88)+SUMIF(N!$HC$15:$HL$15,'Ciclo Semaforico'!AN$32,N!$HC88:$HL88)+SUMIF(E!$HC$15:$HL$15,'Ciclo Semaforico'!AN$32,E!$HC88:$HL88)+SUMIF(O!$HC$15:$HL$15,'Ciclo Semaforico'!AN$32,O!$HC88:$HL88))-IF(AN$31="",(SUMIF(S!$HC$15:$HL$15,'Ciclo Semaforico'!AN$30,S!$HC88:$HL88)+SUMIF(N!$HC$15:$HL$15,'Ciclo Semaforico'!AN$30,N!$HC88:$HL88)+SUMIF(E!$HC$15:$HL$15,'Ciclo Semaforico'!AN$30,E!$HC88:$HL88)+SUMIF(O!$HC$15:$HL$15,'Ciclo Semaforico'!AN$30,O!$HC88:$HL88)),(SUMIF(S!$HC$15:$HL$15,'Ciclo Semaforico'!AN$30,S!$HC88:$HL88)+SUMIF(N!$HC$15:$HL$15,'Ciclo Semaforico'!AN$30,N!$HC88:$HL88)+SUMIF(E!$HC$15:$HL$15,'Ciclo Semaforico'!AN$30,E!$HC88:$HL88)+SUMIF(O!$HC$15:$HL$15,'Ciclo Semaforico'!AN$30,O!$HC88:$HL88))*AN$31))</f>
        <v>0</v>
      </c>
      <c r="AO113" s="245">
        <f>IF(AO$32="",IF(AO$31="",(SUMIF(S!$HC$15:$HL$15,'Ciclo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Semaforico'!AO$30,O!$HC88:$HL88))*AO$31),(SUMIF(S!$HC$15:$HL$15,'Ciclo Semaforico'!AO$32,S!$HC88:$HL88)+SUMIF(N!$HC$15:$HL$15,'Ciclo Semaforico'!AO$32,N!$HC88:$HL88)+SUMIF(E!$HC$15:$HL$15,'Ciclo Semaforico'!AO$32,E!$HC88:$HL88)+SUMIF(O!$HC$15:$HL$15,'Ciclo Semaforico'!AO$32,O!$HC88:$HL88))-IF(AO$31="",(SUMIF(S!$HC$15:$HL$15,'Ciclo Semaforico'!AO$30,S!$HC88:$HL88)+SUMIF(N!$HC$15:$HL$15,'Ciclo Semaforico'!AO$30,N!$HC88:$HL88)+SUMIF(E!$HC$15:$HL$15,'Ciclo Semaforico'!AO$30,E!$HC88:$HL88)+SUMIF(O!$HC$15:$HL$15,'Ciclo Semaforico'!AO$30,O!$HC88:$HL88)),(SUMIF(S!$HC$15:$HL$15,'Ciclo Semaforico'!AO$30,S!$HC88:$HL88)+SUMIF(N!$HC$15:$HL$15,'Ciclo Semaforico'!AO$30,N!$HC88:$HL88)+SUMIF(E!$HC$15:$HL$15,'Ciclo Semaforico'!AO$30,E!$HC88:$HL88)+SUMIF(O!$HC$15:$HL$15,'Ciclo Semaforico'!AO$30,O!$HC88:$HL88))*AO$31))</f>
        <v>0</v>
      </c>
      <c r="AP113" s="245">
        <f>IF(AP$32="",IF(AP$31="",(SUMIF(S!$HC$15:$HL$15,'Ciclo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Semaforico'!AP$30,O!$HC88:$HL88))*AP$31),(SUMIF(S!$HC$15:$HL$15,'Ciclo Semaforico'!AP$32,S!$HC88:$HL88)+SUMIF(N!$HC$15:$HL$15,'Ciclo Semaforico'!AP$32,N!$HC88:$HL88)+SUMIF(E!$HC$15:$HL$15,'Ciclo Semaforico'!AP$32,E!$HC88:$HL88)+SUMIF(O!$HC$15:$HL$15,'Ciclo Semaforico'!AP$32,O!$HC88:$HL88))-IF(AP$31="",(SUMIF(S!$HC$15:$HL$15,'Ciclo Semaforico'!AP$30,S!$HC88:$HL88)+SUMIF(N!$HC$15:$HL$15,'Ciclo Semaforico'!AP$30,N!$HC88:$HL88)+SUMIF(E!$HC$15:$HL$15,'Ciclo Semaforico'!AP$30,E!$HC88:$HL88)+SUMIF(O!$HC$15:$HL$15,'Ciclo Semaforico'!AP$30,O!$HC88:$HL88)),(SUMIF(S!$HC$15:$HL$15,'Ciclo Semaforico'!AP$30,S!$HC88:$HL88)+SUMIF(N!$HC$15:$HL$15,'Ciclo Semaforico'!AP$30,N!$HC88:$HL88)+SUMIF(E!$HC$15:$HL$15,'Ciclo Semaforico'!AP$30,E!$HC88:$HL88)+SUMIF(O!$HC$15:$HL$15,'Ciclo Semaforico'!AP$30,O!$HC88:$HL88))*AP$31))</f>
        <v>0</v>
      </c>
      <c r="AQ113" s="245">
        <f>IF(AQ$32="",IF(AQ$31="",(SUMIF(S!$HC$15:$HL$15,'Ciclo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Semaforico'!AQ$30,O!$HC88:$HL88))*AQ$31),(SUMIF(S!$HC$15:$HL$15,'Ciclo Semaforico'!AQ$32,S!$HC88:$HL88)+SUMIF(N!$HC$15:$HL$15,'Ciclo Semaforico'!AQ$32,N!$HC88:$HL88)+SUMIF(E!$HC$15:$HL$15,'Ciclo Semaforico'!AQ$32,E!$HC88:$HL88)+SUMIF(O!$HC$15:$HL$15,'Ciclo Semaforico'!AQ$32,O!$HC88:$HL88))-IF(AQ$31="",(SUMIF(S!$HC$15:$HL$15,'Ciclo Semaforico'!AQ$30,S!$HC88:$HL88)+SUMIF(N!$HC$15:$HL$15,'Ciclo Semaforico'!AQ$30,N!$HC88:$HL88)+SUMIF(E!$HC$15:$HL$15,'Ciclo Semaforico'!AQ$30,E!$HC88:$HL88)+SUMIF(O!$HC$15:$HL$15,'Ciclo Semaforico'!AQ$30,O!$HC88:$HL88)),(SUMIF(S!$HC$15:$HL$15,'Ciclo Semaforico'!AQ$30,S!$HC88:$HL88)+SUMIF(N!$HC$15:$HL$15,'Ciclo Semaforico'!AQ$30,N!$HC88:$HL88)+SUMIF(E!$HC$15:$HL$15,'Ciclo Semaforico'!AQ$30,E!$HC88:$HL88)+SUMIF(O!$HC$15:$HL$15,'Ciclo Semaforico'!AQ$30,O!$HC88:$HL88))*AQ$31))</f>
        <v>0</v>
      </c>
      <c r="AR113" s="245">
        <f>IF(AR$32="",IF(AR$31="",(SUMIF(S!$HC$15:$HL$15,'Ciclo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Semaforico'!AR$30,O!$HC88:$HL88))*AR$31),(SUMIF(S!$HC$15:$HL$15,'Ciclo Semaforico'!AR$32,S!$HC88:$HL88)+SUMIF(N!$HC$15:$HL$15,'Ciclo Semaforico'!AR$32,N!$HC88:$HL88)+SUMIF(E!$HC$15:$HL$15,'Ciclo Semaforico'!AR$32,E!$HC88:$HL88)+SUMIF(O!$HC$15:$HL$15,'Ciclo Semaforico'!AR$32,O!$HC88:$HL88))-IF(AR$31="",(SUMIF(S!$HC$15:$HL$15,'Ciclo Semaforico'!AR$30,S!$HC88:$HL88)+SUMIF(N!$HC$15:$HL$15,'Ciclo Semaforico'!AR$30,N!$HC88:$HL88)+SUMIF(E!$HC$15:$HL$15,'Ciclo Semaforico'!AR$30,E!$HC88:$HL88)+SUMIF(O!$HC$15:$HL$15,'Ciclo Semaforico'!AR$30,O!$HC88:$HL88)),(SUMIF(S!$HC$15:$HL$15,'Ciclo Semaforico'!AR$30,S!$HC88:$HL88)+SUMIF(N!$HC$15:$HL$15,'Ciclo Semaforico'!AR$30,N!$HC88:$HL88)+SUMIF(E!$HC$15:$HL$15,'Ciclo Semaforico'!AR$30,E!$HC88:$HL88)+SUMIF(O!$HC$15:$HL$15,'Ciclo Semaforico'!AR$30,O!$HC88:$HL88))*AR$31))</f>
        <v>0</v>
      </c>
      <c r="AS113" s="245">
        <f>IF(AS$32="",IF(AS$31="",(SUMIF(S!$HC$15:$HL$15,'Ciclo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Semaforico'!AS$30,O!$HC88:$HL88))*AS$31),(SUMIF(S!$HC$15:$HL$15,'Ciclo Semaforico'!AS$32,S!$HC88:$HL88)+SUMIF(N!$HC$15:$HL$15,'Ciclo Semaforico'!AS$32,N!$HC88:$HL88)+SUMIF(E!$HC$15:$HL$15,'Ciclo Semaforico'!AS$32,E!$HC88:$HL88)+SUMIF(O!$HC$15:$HL$15,'Ciclo Semaforico'!AS$32,O!$HC88:$HL88))-IF(AS$31="",(SUMIF(S!$HC$15:$HL$15,'Ciclo Semaforico'!AS$30,S!$HC88:$HL88)+SUMIF(N!$HC$15:$HL$15,'Ciclo Semaforico'!AS$30,N!$HC88:$HL88)+SUMIF(E!$HC$15:$HL$15,'Ciclo Semaforico'!AS$30,E!$HC88:$HL88)+SUMIF(O!$HC$15:$HL$15,'Ciclo Semaforico'!AS$30,O!$HC88:$HL88)),(SUMIF(S!$HC$15:$HL$15,'Ciclo Semaforico'!AS$30,S!$HC88:$HL88)+SUMIF(N!$HC$15:$HL$15,'Ciclo Semaforico'!AS$30,N!$HC88:$HL88)+SUMIF(E!$HC$15:$HL$15,'Ciclo Semaforico'!AS$30,E!$HC88:$HL88)+SUMIF(O!$HC$15:$HL$15,'Ciclo Semaforico'!AS$30,O!$HC88:$HL88))*AS$31))</f>
        <v>0</v>
      </c>
      <c r="AT113" s="245">
        <f>IF(AT$32="",IF(AT$31="",(SUMIF(S!$HC$15:$HL$15,'Ciclo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Semaforico'!AT$30,O!$HC88:$HL88))*AT$31),(SUMIF(S!$HC$15:$HL$15,'Ciclo Semaforico'!AT$32,S!$HC88:$HL88)+SUMIF(N!$HC$15:$HL$15,'Ciclo Semaforico'!AT$32,N!$HC88:$HL88)+SUMIF(E!$HC$15:$HL$15,'Ciclo Semaforico'!AT$32,E!$HC88:$HL88)+SUMIF(O!$HC$15:$HL$15,'Ciclo Semaforico'!AT$32,O!$HC88:$HL88))-IF(AT$31="",(SUMIF(S!$HC$15:$HL$15,'Ciclo Semaforico'!AT$30,S!$HC88:$HL88)+SUMIF(N!$HC$15:$HL$15,'Ciclo Semaforico'!AT$30,N!$HC88:$HL88)+SUMIF(E!$HC$15:$HL$15,'Ciclo Semaforico'!AT$30,E!$HC88:$HL88)+SUMIF(O!$HC$15:$HL$15,'Ciclo Semaforico'!AT$30,O!$HC88:$HL88)),(SUMIF(S!$HC$15:$HL$15,'Ciclo Semaforico'!AT$30,S!$HC88:$HL88)+SUMIF(N!$HC$15:$HL$15,'Ciclo Semaforico'!AT$30,N!$HC88:$HL88)+SUMIF(E!$HC$15:$HL$15,'Ciclo Semaforico'!AT$30,E!$HC88:$HL88)+SUMIF(O!$HC$15:$HL$15,'Ciclo Semaforico'!AT$30,O!$HC88:$HL88))*AT$31))</f>
        <v>0</v>
      </c>
      <c r="AU113" s="245">
        <f>IF(AU$32="",IF(AU$31="",(SUMIF(S!$HC$15:$HL$15,'Ciclo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Semaforico'!AU$30,O!$HC88:$HL88))*AU$31),(SUMIF(S!$HC$15:$HL$15,'Ciclo Semaforico'!AU$32,S!$HC88:$HL88)+SUMIF(N!$HC$15:$HL$15,'Ciclo Semaforico'!AU$32,N!$HC88:$HL88)+SUMIF(E!$HC$15:$HL$15,'Ciclo Semaforico'!AU$32,E!$HC88:$HL88)+SUMIF(O!$HC$15:$HL$15,'Ciclo Semaforico'!AU$32,O!$HC88:$HL88))-IF(AU$31="",(SUMIF(S!$HC$15:$HL$15,'Ciclo Semaforico'!AU$30,S!$HC88:$HL88)+SUMIF(N!$HC$15:$HL$15,'Ciclo Semaforico'!AU$30,N!$HC88:$HL88)+SUMIF(E!$HC$15:$HL$15,'Ciclo Semaforico'!AU$30,E!$HC88:$HL88)+SUMIF(O!$HC$15:$HL$15,'Ciclo Semaforico'!AU$30,O!$HC88:$HL88)),(SUMIF(S!$HC$15:$HL$15,'Ciclo Semaforico'!AU$30,S!$HC88:$HL88)+SUMIF(N!$HC$15:$HL$15,'Ciclo Semaforico'!AU$30,N!$HC88:$HL88)+SUMIF(E!$HC$15:$HL$15,'Ciclo Semaforico'!AU$30,E!$HC88:$HL88)+SUMIF(O!$HC$15:$HL$15,'Ciclo Semaforico'!AU$30,O!$HC88:$HL88))*AU$31))</f>
        <v>0</v>
      </c>
      <c r="AV113" s="245">
        <f>IF(AV$32="",IF(AV$31="",(SUMIF(S!$HC$15:$HL$15,'Ciclo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Semaforico'!AV$30,O!$HC88:$HL88))*AV$31),(SUMIF(S!$HC$15:$HL$15,'Ciclo Semaforico'!AV$32,S!$HC88:$HL88)+SUMIF(N!$HC$15:$HL$15,'Ciclo Semaforico'!AV$32,N!$HC88:$HL88)+SUMIF(E!$HC$15:$HL$15,'Ciclo Semaforico'!AV$32,E!$HC88:$HL88)+SUMIF(O!$HC$15:$HL$15,'Ciclo Semaforico'!AV$32,O!$HC88:$HL88))-IF(AV$31="",(SUMIF(S!$HC$15:$HL$15,'Ciclo Semaforico'!AV$30,S!$HC88:$HL88)+SUMIF(N!$HC$15:$HL$15,'Ciclo Semaforico'!AV$30,N!$HC88:$HL88)+SUMIF(E!$HC$15:$HL$15,'Ciclo Semaforico'!AV$30,E!$HC88:$HL88)+SUMIF(O!$HC$15:$HL$15,'Ciclo Semaforico'!AV$30,O!$HC88:$HL88)),(SUMIF(S!$HC$15:$HL$15,'Ciclo Semaforico'!AV$30,S!$HC88:$HL88)+SUMIF(N!$HC$15:$HL$15,'Ciclo Semaforico'!AV$30,N!$HC88:$HL88)+SUMIF(E!$HC$15:$HL$15,'Ciclo Semaforico'!AV$30,E!$HC88:$HL88)+SUMIF(O!$HC$15:$HL$15,'Ciclo Semaforico'!AV$30,O!$HC88:$HL88))*AV$31))</f>
        <v>0</v>
      </c>
      <c r="AW113" s="245">
        <f>IF(AW$32="",IF(AW$31="",(SUMIF(S!$HC$15:$HL$15,'Ciclo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Semaforico'!AW$30,O!$HC88:$HL88))*AW$31),(SUMIF(S!$HC$15:$HL$15,'Ciclo Semaforico'!AW$32,S!$HC88:$HL88)+SUMIF(N!$HC$15:$HL$15,'Ciclo Semaforico'!AW$32,N!$HC88:$HL88)+SUMIF(E!$HC$15:$HL$15,'Ciclo Semaforico'!AW$32,E!$HC88:$HL88)+SUMIF(O!$HC$15:$HL$15,'Ciclo Semaforico'!AW$32,O!$HC88:$HL88))-IF(AW$31="",(SUMIF(S!$HC$15:$HL$15,'Ciclo Semaforico'!AW$30,S!$HC88:$HL88)+SUMIF(N!$HC$15:$HL$15,'Ciclo Semaforico'!AW$30,N!$HC88:$HL88)+SUMIF(E!$HC$15:$HL$15,'Ciclo Semaforico'!AW$30,E!$HC88:$HL88)+SUMIF(O!$HC$15:$HL$15,'Ciclo Semaforico'!AW$30,O!$HC88:$HL88)),(SUMIF(S!$HC$15:$HL$15,'Ciclo Semaforico'!AW$30,S!$HC88:$HL88)+SUMIF(N!$HC$15:$HL$15,'Ciclo Semaforico'!AW$30,N!$HC88:$HL88)+SUMIF(E!$HC$15:$HL$15,'Ciclo Semaforico'!AW$30,E!$HC88:$HL88)+SUMIF(O!$HC$15:$HL$15,'Ciclo Semaforico'!AW$30,O!$HC88:$HL88))*AW$31))</f>
        <v>0</v>
      </c>
      <c r="AX113" s="246">
        <f>IF(AX$32="",IF(AX$31="",(SUMIF(S!$HC$15:$HL$15,'Ciclo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Semaforico'!AX$30,O!$HC88:$HL88))*AX$31),(SUMIF(S!$HC$15:$HL$15,'Ciclo Semaforico'!AX$32,S!$HC88:$HL88)+SUMIF(N!$HC$15:$HL$15,'Ciclo Semaforico'!AX$32,N!$HC88:$HL88)+SUMIF(E!$HC$15:$HL$15,'Ciclo Semaforico'!AX$32,E!$HC88:$HL88)+SUMIF(O!$HC$15:$HL$15,'Ciclo Semaforico'!AX$32,O!$HC88:$HL88))-IF(AX$31="",(SUMIF(S!$HC$15:$HL$15,'Ciclo Semaforico'!AX$30,S!$HC88:$HL88)+SUMIF(N!$HC$15:$HL$15,'Ciclo Semaforico'!AX$30,N!$HC88:$HL88)+SUMIF(E!$HC$15:$HL$15,'Ciclo Semaforico'!AX$30,E!$HC88:$HL88)+SUMIF(O!$HC$15:$HL$15,'Ciclo Semaforico'!AX$30,O!$HC88:$HL88)),(SUMIF(S!$HC$15:$HL$15,'Ciclo Semaforico'!AX$30,S!$HC88:$HL88)+SUMIF(N!$HC$15:$HL$15,'Ciclo Semaforico'!AX$30,N!$HC88:$HL88)+SUMIF(E!$HC$15:$HL$15,'Ciclo Semaforico'!AX$30,E!$HC88:$HL88)+SUMIF(O!$HC$15:$HL$15,'Ciclo Semaforico'!AX$30,O!$HC88:$HL88))*AX$31))</f>
        <v>0</v>
      </c>
      <c r="AY113" s="244" t="e">
        <f>IF(AY$32="",IF(AY$31="",(SUMIF(S!$HC$15:$HL$15,'Ciclo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Semaforico'!AY$30,O!$HC88:$HL88))*AY$31),(SUMIF(S!$HC$15:$HL$15,'Ciclo Semaforico'!AY$32,S!$HC88:$HL88)+SUMIF(N!$HC$15:$HL$15,'Ciclo Semaforico'!AY$32,N!$HC88:$HL88)+SUMIF(E!$HC$15:$HL$15,'Ciclo Semaforico'!AY$32,E!$HC88:$HL88)+SUMIF(O!$HC$15:$HL$15,'Ciclo Semaforico'!AY$32,O!$HC88:$HL88))-IF(AY$31="",(SUMIF(S!$HC$15:$HL$15,'Ciclo Semaforico'!AY$30,S!$HC88:$HL88)+SUMIF(N!$HC$15:$HL$15,'Ciclo Semaforico'!AY$30,N!$HC88:$HL88)+SUMIF(E!$HC$15:$HL$15,'Ciclo Semaforico'!AY$30,E!$HC88:$HL88)+SUMIF(O!$HC$15:$HL$15,'Ciclo Semaforico'!AY$30,O!$HC88:$HL88)),(SUMIF(S!$HC$15:$HL$15,'Ciclo Semaforico'!AY$30,S!$HC88:$HL88)+SUMIF(N!$HC$15:$HL$15,'Ciclo Semaforico'!AY$30,N!$HC88:$HL88)+SUMIF(E!$HC$15:$HL$15,'Ciclo Semaforico'!AY$30,E!$HC88:$HL88)+SUMIF(O!$HC$15:$HL$15,'Ciclo Semaforico'!AY$30,O!$HC88:$HL88))*AY$31))</f>
        <v>#REF!</v>
      </c>
      <c r="AZ113" s="245" t="e">
        <f>IF(AZ$32="",IF(AZ$31="",(SUMIF(S!$HC$15:$HL$15,'Ciclo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Semaforico'!AZ$30,O!$HC88:$HL88))*AZ$31),(SUMIF(S!$HC$15:$HL$15,'Ciclo Semaforico'!AZ$32,S!$HC88:$HL88)+SUMIF(N!$HC$15:$HL$15,'Ciclo Semaforico'!AZ$32,N!$HC88:$HL88)+SUMIF(E!$HC$15:$HL$15,'Ciclo Semaforico'!AZ$32,E!$HC88:$HL88)+SUMIF(O!$HC$15:$HL$15,'Ciclo Semaforico'!AZ$32,O!$HC88:$HL88))-IF(AZ$31="",(SUMIF(S!$HC$15:$HL$15,'Ciclo Semaforico'!AZ$30,S!$HC88:$HL88)+SUMIF(N!$HC$15:$HL$15,'Ciclo Semaforico'!AZ$30,N!$HC88:$HL88)+SUMIF(E!$HC$15:$HL$15,'Ciclo Semaforico'!AZ$30,E!$HC88:$HL88)+SUMIF(O!$HC$15:$HL$15,'Ciclo Semaforico'!AZ$30,O!$HC88:$HL88)),(SUMIF(S!$HC$15:$HL$15,'Ciclo Semaforico'!AZ$30,S!$HC88:$HL88)+SUMIF(N!$HC$15:$HL$15,'Ciclo Semaforico'!AZ$30,N!$HC88:$HL88)+SUMIF(E!$HC$15:$HL$15,'Ciclo Semaforico'!AZ$30,E!$HC88:$HL88)+SUMIF(O!$HC$15:$HL$15,'Ciclo Semaforico'!AZ$30,O!$HC88:$HL88))*AZ$31))</f>
        <v>#REF!</v>
      </c>
      <c r="BA113" s="245" t="e">
        <f>IF(BA$32="",IF(BA$31="",(SUMIF(S!$HC$15:$HL$15,'Ciclo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Semaforico'!BA$30,O!$HC88:$HL88))*BA$31),(SUMIF(S!$HC$15:$HL$15,'Ciclo Semaforico'!BA$32,S!$HC88:$HL88)+SUMIF(N!$HC$15:$HL$15,'Ciclo Semaforico'!BA$32,N!$HC88:$HL88)+SUMIF(E!$HC$15:$HL$15,'Ciclo Semaforico'!BA$32,E!$HC88:$HL88)+SUMIF(O!$HC$15:$HL$15,'Ciclo Semaforico'!BA$32,O!$HC88:$HL88))-IF(BA$31="",(SUMIF(S!$HC$15:$HL$15,'Ciclo Semaforico'!BA$30,S!$HC88:$HL88)+SUMIF(N!$HC$15:$HL$15,'Ciclo Semaforico'!BA$30,N!$HC88:$HL88)+SUMIF(E!$HC$15:$HL$15,'Ciclo Semaforico'!BA$30,E!$HC88:$HL88)+SUMIF(O!$HC$15:$HL$15,'Ciclo Semaforico'!BA$30,O!$HC88:$HL88)),(SUMIF(S!$HC$15:$HL$15,'Ciclo Semaforico'!BA$30,S!$HC88:$HL88)+SUMIF(N!$HC$15:$HL$15,'Ciclo Semaforico'!BA$30,N!$HC88:$HL88)+SUMIF(E!$HC$15:$HL$15,'Ciclo Semaforico'!BA$30,E!$HC88:$HL88)+SUMIF(O!$HC$15:$HL$15,'Ciclo Semaforico'!BA$30,O!$HC88:$HL88))*BA$31))</f>
        <v>#REF!</v>
      </c>
      <c r="BB113" s="245" t="e">
        <f>IF(BB$32="",IF(BB$31="",(SUMIF(S!$HC$15:$HL$15,'Ciclo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Semaforico'!BB$30,O!$HC88:$HL88))*BB$31),(SUMIF(S!$HC$15:$HL$15,'Ciclo Semaforico'!BB$32,S!$HC88:$HL88)+SUMIF(N!$HC$15:$HL$15,'Ciclo Semaforico'!BB$32,N!$HC88:$HL88)+SUMIF(E!$HC$15:$HL$15,'Ciclo Semaforico'!BB$32,E!$HC88:$HL88)+SUMIF(O!$HC$15:$HL$15,'Ciclo Semaforico'!BB$32,O!$HC88:$HL88))-IF(BB$31="",(SUMIF(S!$HC$15:$HL$15,'Ciclo Semaforico'!BB$30,S!$HC88:$HL88)+SUMIF(N!$HC$15:$HL$15,'Ciclo Semaforico'!BB$30,N!$HC88:$HL88)+SUMIF(E!$HC$15:$HL$15,'Ciclo Semaforico'!BB$30,E!$HC88:$HL88)+SUMIF(O!$HC$15:$HL$15,'Ciclo Semaforico'!BB$30,O!$HC88:$HL88)),(SUMIF(S!$HC$15:$HL$15,'Ciclo Semaforico'!BB$30,S!$HC88:$HL88)+SUMIF(N!$HC$15:$HL$15,'Ciclo Semaforico'!BB$30,N!$HC88:$HL88)+SUMIF(E!$HC$15:$HL$15,'Ciclo Semaforico'!BB$30,E!$HC88:$HL88)+SUMIF(O!$HC$15:$HL$15,'Ciclo Semaforico'!BB$30,O!$HC88:$HL88))*BB$31))</f>
        <v>#REF!</v>
      </c>
      <c r="BC113" s="245" t="e">
        <f>IF(BC$32="",IF(BC$31="",(SUMIF(S!$HC$15:$HL$15,'Ciclo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Semaforico'!BC$30,O!$HC88:$HL88))*BC$31),(SUMIF(S!$HC$15:$HL$15,'Ciclo Semaforico'!BC$32,S!$HC88:$HL88)+SUMIF(N!$HC$15:$HL$15,'Ciclo Semaforico'!BC$32,N!$HC88:$HL88)+SUMIF(E!$HC$15:$HL$15,'Ciclo Semaforico'!BC$32,E!$HC88:$HL88)+SUMIF(O!$HC$15:$HL$15,'Ciclo Semaforico'!BC$32,O!$HC88:$HL88))-IF(BC$31="",(SUMIF(S!$HC$15:$HL$15,'Ciclo Semaforico'!BC$30,S!$HC88:$HL88)+SUMIF(N!$HC$15:$HL$15,'Ciclo Semaforico'!BC$30,N!$HC88:$HL88)+SUMIF(E!$HC$15:$HL$15,'Ciclo Semaforico'!BC$30,E!$HC88:$HL88)+SUMIF(O!$HC$15:$HL$15,'Ciclo Semaforico'!BC$30,O!$HC88:$HL88)),(SUMIF(S!$HC$15:$HL$15,'Ciclo Semaforico'!BC$30,S!$HC88:$HL88)+SUMIF(N!$HC$15:$HL$15,'Ciclo Semaforico'!BC$30,N!$HC88:$HL88)+SUMIF(E!$HC$15:$HL$15,'Ciclo Semaforico'!BC$30,E!$HC88:$HL88)+SUMIF(O!$HC$15:$HL$15,'Ciclo Semaforico'!BC$30,O!$HC88:$HL88))*BC$31))</f>
        <v>#REF!</v>
      </c>
      <c r="BD113" s="245" t="e">
        <f>IF(BD$32="",IF(BD$31="",(SUMIF(S!$HC$15:$HL$15,'Ciclo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Semaforico'!BD$30,O!$HC88:$HL88))*BD$31),(SUMIF(S!$HC$15:$HL$15,'Ciclo Semaforico'!BD$32,S!$HC88:$HL88)+SUMIF(N!$HC$15:$HL$15,'Ciclo Semaforico'!BD$32,N!$HC88:$HL88)+SUMIF(E!$HC$15:$HL$15,'Ciclo Semaforico'!BD$32,E!$HC88:$HL88)+SUMIF(O!$HC$15:$HL$15,'Ciclo Semaforico'!BD$32,O!$HC88:$HL88))-IF(BD$31="",(SUMIF(S!$HC$15:$HL$15,'Ciclo Semaforico'!BD$30,S!$HC88:$HL88)+SUMIF(N!$HC$15:$HL$15,'Ciclo Semaforico'!BD$30,N!$HC88:$HL88)+SUMIF(E!$HC$15:$HL$15,'Ciclo Semaforico'!BD$30,E!$HC88:$HL88)+SUMIF(O!$HC$15:$HL$15,'Ciclo Semaforico'!BD$30,O!$HC88:$HL88)),(SUMIF(S!$HC$15:$HL$15,'Ciclo Semaforico'!BD$30,S!$HC88:$HL88)+SUMIF(N!$HC$15:$HL$15,'Ciclo Semaforico'!BD$30,N!$HC88:$HL88)+SUMIF(E!$HC$15:$HL$15,'Ciclo Semaforico'!BD$30,E!$HC88:$HL88)+SUMIF(O!$HC$15:$HL$15,'Ciclo Semaforico'!BD$30,O!$HC88:$HL88))*BD$31))</f>
        <v>#REF!</v>
      </c>
      <c r="BE113" s="245">
        <f>IF(BE$32="",IF(BE$31="",(SUMIF(S!$HC$15:$HL$15,'Ciclo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Semaforico'!BE$30,O!$HC88:$HL88))*BE$31),(SUMIF(S!$HC$15:$HL$15,'Ciclo Semaforico'!BE$32,S!$HC88:$HL88)+SUMIF(N!$HC$15:$HL$15,'Ciclo Semaforico'!BE$32,N!$HC88:$HL88)+SUMIF(E!$HC$15:$HL$15,'Ciclo Semaforico'!BE$32,E!$HC88:$HL88)+SUMIF(O!$HC$15:$HL$15,'Ciclo Semaforico'!BE$32,O!$HC88:$HL88))-IF(BE$31="",(SUMIF(S!$HC$15:$HL$15,'Ciclo Semaforico'!BE$30,S!$HC88:$HL88)+SUMIF(N!$HC$15:$HL$15,'Ciclo Semaforico'!BE$30,N!$HC88:$HL88)+SUMIF(E!$HC$15:$HL$15,'Ciclo Semaforico'!BE$30,E!$HC88:$HL88)+SUMIF(O!$HC$15:$HL$15,'Ciclo Semaforico'!BE$30,O!$HC88:$HL88)),(SUMIF(S!$HC$15:$HL$15,'Ciclo Semaforico'!BE$30,S!$HC88:$HL88)+SUMIF(N!$HC$15:$HL$15,'Ciclo Semaforico'!BE$30,N!$HC88:$HL88)+SUMIF(E!$HC$15:$HL$15,'Ciclo Semaforico'!BE$30,E!$HC88:$HL88)+SUMIF(O!$HC$15:$HL$15,'Ciclo Semaforico'!BE$30,O!$HC88:$HL88))*BE$31))</f>
        <v>0</v>
      </c>
      <c r="BF113" s="245">
        <f>IF(BF$32="",IF(BF$31="",(SUMIF(S!$HC$15:$HL$15,'Ciclo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Semaforico'!BF$30,O!$HC88:$HL88))*BF$31),(SUMIF(S!$HC$15:$HL$15,'Ciclo Semaforico'!BF$32,S!$HC88:$HL88)+SUMIF(N!$HC$15:$HL$15,'Ciclo Semaforico'!BF$32,N!$HC88:$HL88)+SUMIF(E!$HC$15:$HL$15,'Ciclo Semaforico'!BF$32,E!$HC88:$HL88)+SUMIF(O!$HC$15:$HL$15,'Ciclo Semaforico'!BF$32,O!$HC88:$HL88))-IF(BF$31="",(SUMIF(S!$HC$15:$HL$15,'Ciclo Semaforico'!BF$30,S!$HC88:$HL88)+SUMIF(N!$HC$15:$HL$15,'Ciclo Semaforico'!BF$30,N!$HC88:$HL88)+SUMIF(E!$HC$15:$HL$15,'Ciclo Semaforico'!BF$30,E!$HC88:$HL88)+SUMIF(O!$HC$15:$HL$15,'Ciclo Semaforico'!BF$30,O!$HC88:$HL88)),(SUMIF(S!$HC$15:$HL$15,'Ciclo Semaforico'!BF$30,S!$HC88:$HL88)+SUMIF(N!$HC$15:$HL$15,'Ciclo Semaforico'!BF$30,N!$HC88:$HL88)+SUMIF(E!$HC$15:$HL$15,'Ciclo Semaforico'!BF$30,E!$HC88:$HL88)+SUMIF(O!$HC$15:$HL$15,'Ciclo Semaforico'!BF$30,O!$HC88:$HL88))*BF$31))</f>
        <v>0</v>
      </c>
      <c r="BG113" s="245">
        <f>IF(BG$32="",IF(BG$31="",(SUMIF(S!$HC$15:$HL$15,'Ciclo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Semaforico'!BG$30,O!$HC88:$HL88))*BG$31),(SUMIF(S!$HC$15:$HL$15,'Ciclo Semaforico'!BG$32,S!$HC88:$HL88)+SUMIF(N!$HC$15:$HL$15,'Ciclo Semaforico'!BG$32,N!$HC88:$HL88)+SUMIF(E!$HC$15:$HL$15,'Ciclo Semaforico'!BG$32,E!$HC88:$HL88)+SUMIF(O!$HC$15:$HL$15,'Ciclo Semaforico'!BG$32,O!$HC88:$HL88))-IF(BG$31="",(SUMIF(S!$HC$15:$HL$15,'Ciclo Semaforico'!BG$30,S!$HC88:$HL88)+SUMIF(N!$HC$15:$HL$15,'Ciclo Semaforico'!BG$30,N!$HC88:$HL88)+SUMIF(E!$HC$15:$HL$15,'Ciclo Semaforico'!BG$30,E!$HC88:$HL88)+SUMIF(O!$HC$15:$HL$15,'Ciclo Semaforico'!BG$30,O!$HC88:$HL88)),(SUMIF(S!$HC$15:$HL$15,'Ciclo Semaforico'!BG$30,S!$HC88:$HL88)+SUMIF(N!$HC$15:$HL$15,'Ciclo Semaforico'!BG$30,N!$HC88:$HL88)+SUMIF(E!$HC$15:$HL$15,'Ciclo Semaforico'!BG$30,E!$HC88:$HL88)+SUMIF(O!$HC$15:$HL$15,'Ciclo Semaforico'!BG$30,O!$HC88:$HL88))*BG$31))</f>
        <v>0</v>
      </c>
      <c r="BH113" s="245">
        <f>IF(BH$32="",IF(BH$31="",(SUMIF(S!$HC$15:$HL$15,'Ciclo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Semaforico'!BH$30,O!$HC88:$HL88))*BH$31),(SUMIF(S!$HC$15:$HL$15,'Ciclo Semaforico'!BH$32,S!$HC88:$HL88)+SUMIF(N!$HC$15:$HL$15,'Ciclo Semaforico'!BH$32,N!$HC88:$HL88)+SUMIF(E!$HC$15:$HL$15,'Ciclo Semaforico'!BH$32,E!$HC88:$HL88)+SUMIF(O!$HC$15:$HL$15,'Ciclo Semaforico'!BH$32,O!$HC88:$HL88))-IF(BH$31="",(SUMIF(S!$HC$15:$HL$15,'Ciclo Semaforico'!BH$30,S!$HC88:$HL88)+SUMIF(N!$HC$15:$HL$15,'Ciclo Semaforico'!BH$30,N!$HC88:$HL88)+SUMIF(E!$HC$15:$HL$15,'Ciclo Semaforico'!BH$30,E!$HC88:$HL88)+SUMIF(O!$HC$15:$HL$15,'Ciclo Semaforico'!BH$30,O!$HC88:$HL88)),(SUMIF(S!$HC$15:$HL$15,'Ciclo Semaforico'!BH$30,S!$HC88:$HL88)+SUMIF(N!$HC$15:$HL$15,'Ciclo Semaforico'!BH$30,N!$HC88:$HL88)+SUMIF(E!$HC$15:$HL$15,'Ciclo Semaforico'!BH$30,E!$HC88:$HL88)+SUMIF(O!$HC$15:$HL$15,'Ciclo Semaforico'!BH$30,O!$HC88:$HL88))*BH$31))</f>
        <v>0</v>
      </c>
      <c r="BI113" s="245">
        <f>IF(BI$32="",IF(BI$31="",(SUMIF(S!$HC$15:$HL$15,'Ciclo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Semaforico'!BI$30,O!$HC88:$HL88))*BI$31),(SUMIF(S!$HC$15:$HL$15,'Ciclo Semaforico'!BI$32,S!$HC88:$HL88)+SUMIF(N!$HC$15:$HL$15,'Ciclo Semaforico'!BI$32,N!$HC88:$HL88)+SUMIF(E!$HC$15:$HL$15,'Ciclo Semaforico'!BI$32,E!$HC88:$HL88)+SUMIF(O!$HC$15:$HL$15,'Ciclo Semaforico'!BI$32,O!$HC88:$HL88))-IF(BI$31="",(SUMIF(S!$HC$15:$HL$15,'Ciclo Semaforico'!BI$30,S!$HC88:$HL88)+SUMIF(N!$HC$15:$HL$15,'Ciclo Semaforico'!BI$30,N!$HC88:$HL88)+SUMIF(E!$HC$15:$HL$15,'Ciclo Semaforico'!BI$30,E!$HC88:$HL88)+SUMIF(O!$HC$15:$HL$15,'Ciclo Semaforico'!BI$30,O!$HC88:$HL88)),(SUMIF(S!$HC$15:$HL$15,'Ciclo Semaforico'!BI$30,S!$HC88:$HL88)+SUMIF(N!$HC$15:$HL$15,'Ciclo Semaforico'!BI$30,N!$HC88:$HL88)+SUMIF(E!$HC$15:$HL$15,'Ciclo Semaforico'!BI$30,E!$HC88:$HL88)+SUMIF(O!$HC$15:$HL$15,'Ciclo Semaforico'!BI$30,O!$HC88:$HL88))*BI$31))</f>
        <v>0</v>
      </c>
      <c r="BJ113" s="246">
        <f>IF(BJ$32="",IF(BJ$31="",(SUMIF(S!$HC$15:$HL$15,'Ciclo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Semaforico'!BJ$30,O!$HC88:$HL88))*BJ$31),(SUMIF(S!$HC$15:$HL$15,'Ciclo Semaforico'!BJ$32,S!$HC88:$HL88)+SUMIF(N!$HC$15:$HL$15,'Ciclo Semaforico'!BJ$32,N!$HC88:$HL88)+SUMIF(E!$HC$15:$HL$15,'Ciclo Semaforico'!BJ$32,E!$HC88:$HL88)+SUMIF(O!$HC$15:$HL$15,'Ciclo Semaforico'!BJ$32,O!$HC88:$HL88))-IF(BJ$31="",(SUMIF(S!$HC$15:$HL$15,'Ciclo Semaforico'!BJ$30,S!$HC88:$HL88)+SUMIF(N!$HC$15:$HL$15,'Ciclo Semaforico'!BJ$30,N!$HC88:$HL88)+SUMIF(E!$HC$15:$HL$15,'Ciclo Semaforico'!BJ$30,E!$HC88:$HL88)+SUMIF(O!$HC$15:$HL$15,'Ciclo Semaforico'!BJ$30,O!$HC88:$HL88)),(SUMIF(S!$HC$15:$HL$15,'Ciclo Semaforico'!BJ$30,S!$HC88:$HL88)+SUMIF(N!$HC$15:$HL$15,'Ciclo Semaforico'!BJ$30,N!$HC88:$HL88)+SUMIF(E!$HC$15:$HL$15,'Ciclo Semaforico'!BJ$30,E!$HC88:$HL88)+SUMIF(O!$HC$15:$HL$15,'Ciclo Semaforico'!BJ$30,O!$HC88:$HL88))*BJ$31))</f>
        <v>0</v>
      </c>
      <c r="BK113" s="244">
        <f>IF(BK$32="",IF(BK$31="",(SUMIF(S!$HC$15:$HL$15,'Ciclo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Semaforico'!BK$30,O!$HC88:$HL88))*BK$31),(SUMIF(S!$HC$15:$HL$15,'Ciclo Semaforico'!BK$32,S!$HC88:$HL88)+SUMIF(N!$HC$15:$HL$15,'Ciclo Semaforico'!BK$32,N!$HC88:$HL88)+SUMIF(E!$HC$15:$HL$15,'Ciclo Semaforico'!BK$32,E!$HC88:$HL88)+SUMIF(O!$HC$15:$HL$15,'Ciclo Semaforico'!BK$32,O!$HC88:$HL88))-IF(BK$31="",(SUMIF(S!$HC$15:$HL$15,'Ciclo Semaforico'!BK$30,S!$HC88:$HL88)+SUMIF(N!$HC$15:$HL$15,'Ciclo Semaforico'!BK$30,N!$HC88:$HL88)+SUMIF(E!$HC$15:$HL$15,'Ciclo Semaforico'!BK$30,E!$HC88:$HL88)+SUMIF(O!$HC$15:$HL$15,'Ciclo Semaforico'!BK$30,O!$HC88:$HL88)),(SUMIF(S!$HC$15:$HL$15,'Ciclo Semaforico'!BK$30,S!$HC88:$HL88)+SUMIF(N!$HC$15:$HL$15,'Ciclo Semaforico'!BK$30,N!$HC88:$HL88)+SUMIF(E!$HC$15:$HL$15,'Ciclo Semaforico'!BK$30,E!$HC88:$HL88)+SUMIF(O!$HC$15:$HL$15,'Ciclo Semaforico'!BK$30,O!$HC88:$HL88))*BK$31))</f>
        <v>0</v>
      </c>
      <c r="BL113" s="245">
        <f>IF(BL$32="",IF(BL$31="",(SUMIF(S!$HC$15:$HL$15,'Ciclo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Semaforico'!BL$30,O!$HC88:$HL88))*BL$31),(SUMIF(S!$HC$15:$HL$15,'Ciclo Semaforico'!BL$32,S!$HC88:$HL88)+SUMIF(N!$HC$15:$HL$15,'Ciclo Semaforico'!BL$32,N!$HC88:$HL88)+SUMIF(E!$HC$15:$HL$15,'Ciclo Semaforico'!BL$32,E!$HC88:$HL88)+SUMIF(O!$HC$15:$HL$15,'Ciclo Semaforico'!BL$32,O!$HC88:$HL88))-IF(BL$31="",(SUMIF(S!$HC$15:$HL$15,'Ciclo Semaforico'!BL$30,S!$HC88:$HL88)+SUMIF(N!$HC$15:$HL$15,'Ciclo Semaforico'!BL$30,N!$HC88:$HL88)+SUMIF(E!$HC$15:$HL$15,'Ciclo Semaforico'!BL$30,E!$HC88:$HL88)+SUMIF(O!$HC$15:$HL$15,'Ciclo Semaforico'!BL$30,O!$HC88:$HL88)),(SUMIF(S!$HC$15:$HL$15,'Ciclo Semaforico'!BL$30,S!$HC88:$HL88)+SUMIF(N!$HC$15:$HL$15,'Ciclo Semaforico'!BL$30,N!$HC88:$HL88)+SUMIF(E!$HC$15:$HL$15,'Ciclo Semaforico'!BL$30,E!$HC88:$HL88)+SUMIF(O!$HC$15:$HL$15,'Ciclo Semaforico'!BL$30,O!$HC88:$HL88))*BL$31))</f>
        <v>0</v>
      </c>
      <c r="BM113" s="245">
        <f>IF(BM$32="",IF(BM$31="",(SUMIF(S!$HC$15:$HL$15,'Ciclo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Semaforico'!BM$30,O!$HC88:$HL88))*BM$31),(SUMIF(S!$HC$15:$HL$15,'Ciclo Semaforico'!BM$32,S!$HC88:$HL88)+SUMIF(N!$HC$15:$HL$15,'Ciclo Semaforico'!BM$32,N!$HC88:$HL88)+SUMIF(E!$HC$15:$HL$15,'Ciclo Semaforico'!BM$32,E!$HC88:$HL88)+SUMIF(O!$HC$15:$HL$15,'Ciclo Semaforico'!BM$32,O!$HC88:$HL88))-IF(BM$31="",(SUMIF(S!$HC$15:$HL$15,'Ciclo Semaforico'!BM$30,S!$HC88:$HL88)+SUMIF(N!$HC$15:$HL$15,'Ciclo Semaforico'!BM$30,N!$HC88:$HL88)+SUMIF(E!$HC$15:$HL$15,'Ciclo Semaforico'!BM$30,E!$HC88:$HL88)+SUMIF(O!$HC$15:$HL$15,'Ciclo Semaforico'!BM$30,O!$HC88:$HL88)),(SUMIF(S!$HC$15:$HL$15,'Ciclo Semaforico'!BM$30,S!$HC88:$HL88)+SUMIF(N!$HC$15:$HL$15,'Ciclo Semaforico'!BM$30,N!$HC88:$HL88)+SUMIF(E!$HC$15:$HL$15,'Ciclo Semaforico'!BM$30,E!$HC88:$HL88)+SUMIF(O!$HC$15:$HL$15,'Ciclo Semaforico'!BM$30,O!$HC88:$HL88))*BM$31))</f>
        <v>0</v>
      </c>
      <c r="BN113" s="245">
        <f>IF(BN$32="",IF(BN$31="",(SUMIF(S!$HC$15:$HL$15,'Ciclo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Semaforico'!BN$30,O!$HC88:$HL88))*BN$31),(SUMIF(S!$HC$15:$HL$15,'Ciclo Semaforico'!BN$32,S!$HC88:$HL88)+SUMIF(N!$HC$15:$HL$15,'Ciclo Semaforico'!BN$32,N!$HC88:$HL88)+SUMIF(E!$HC$15:$HL$15,'Ciclo Semaforico'!BN$32,E!$HC88:$HL88)+SUMIF(O!$HC$15:$HL$15,'Ciclo Semaforico'!BN$32,O!$HC88:$HL88))-IF(BN$31="",(SUMIF(S!$HC$15:$HL$15,'Ciclo Semaforico'!BN$30,S!$HC88:$HL88)+SUMIF(N!$HC$15:$HL$15,'Ciclo Semaforico'!BN$30,N!$HC88:$HL88)+SUMIF(E!$HC$15:$HL$15,'Ciclo Semaforico'!BN$30,E!$HC88:$HL88)+SUMIF(O!$HC$15:$HL$15,'Ciclo Semaforico'!BN$30,O!$HC88:$HL88)),(SUMIF(S!$HC$15:$HL$15,'Ciclo Semaforico'!BN$30,S!$HC88:$HL88)+SUMIF(N!$HC$15:$HL$15,'Ciclo Semaforico'!BN$30,N!$HC88:$HL88)+SUMIF(E!$HC$15:$HL$15,'Ciclo Semaforico'!BN$30,E!$HC88:$HL88)+SUMIF(O!$HC$15:$HL$15,'Ciclo Semaforico'!BN$30,O!$HC88:$HL88))*BN$31))</f>
        <v>0</v>
      </c>
      <c r="BO113" s="245">
        <f>IF(BO$32="",IF(BO$31="",(SUMIF(S!$HC$15:$HL$15,'Ciclo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Semaforico'!BO$30,O!$HC88:$HL88))*BO$31),(SUMIF(S!$HC$15:$HL$15,'Ciclo Semaforico'!BO$32,S!$HC88:$HL88)+SUMIF(N!$HC$15:$HL$15,'Ciclo Semaforico'!BO$32,N!$HC88:$HL88)+SUMIF(E!$HC$15:$HL$15,'Ciclo Semaforico'!BO$32,E!$HC88:$HL88)+SUMIF(O!$HC$15:$HL$15,'Ciclo Semaforico'!BO$32,O!$HC88:$HL88))-IF(BO$31="",(SUMIF(S!$HC$15:$HL$15,'Ciclo Semaforico'!BO$30,S!$HC88:$HL88)+SUMIF(N!$HC$15:$HL$15,'Ciclo Semaforico'!BO$30,N!$HC88:$HL88)+SUMIF(E!$HC$15:$HL$15,'Ciclo Semaforico'!BO$30,E!$HC88:$HL88)+SUMIF(O!$HC$15:$HL$15,'Ciclo Semaforico'!BO$30,O!$HC88:$HL88)),(SUMIF(S!$HC$15:$HL$15,'Ciclo Semaforico'!BO$30,S!$HC88:$HL88)+SUMIF(N!$HC$15:$HL$15,'Ciclo Semaforico'!BO$30,N!$HC88:$HL88)+SUMIF(E!$HC$15:$HL$15,'Ciclo Semaforico'!BO$30,E!$HC88:$HL88)+SUMIF(O!$HC$15:$HL$15,'Ciclo Semaforico'!BO$30,O!$HC88:$HL88))*BO$31))</f>
        <v>0</v>
      </c>
      <c r="BP113" s="245">
        <f>IF(BP$32="",IF(BP$31="",(SUMIF(S!$HC$15:$HL$15,'Ciclo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Semaforico'!BP$30,O!$HC88:$HL88))*BP$31),(SUMIF(S!$HC$15:$HL$15,'Ciclo Semaforico'!BP$32,S!$HC88:$HL88)+SUMIF(N!$HC$15:$HL$15,'Ciclo Semaforico'!BP$32,N!$HC88:$HL88)+SUMIF(E!$HC$15:$HL$15,'Ciclo Semaforico'!BP$32,E!$HC88:$HL88)+SUMIF(O!$HC$15:$HL$15,'Ciclo Semaforico'!BP$32,O!$HC88:$HL88))-IF(BP$31="",(SUMIF(S!$HC$15:$HL$15,'Ciclo Semaforico'!BP$30,S!$HC88:$HL88)+SUMIF(N!$HC$15:$HL$15,'Ciclo Semaforico'!BP$30,N!$HC88:$HL88)+SUMIF(E!$HC$15:$HL$15,'Ciclo Semaforico'!BP$30,E!$HC88:$HL88)+SUMIF(O!$HC$15:$HL$15,'Ciclo Semaforico'!BP$30,O!$HC88:$HL88)),(SUMIF(S!$HC$15:$HL$15,'Ciclo Semaforico'!BP$30,S!$HC88:$HL88)+SUMIF(N!$HC$15:$HL$15,'Ciclo Semaforico'!BP$30,N!$HC88:$HL88)+SUMIF(E!$HC$15:$HL$15,'Ciclo Semaforico'!BP$30,E!$HC88:$HL88)+SUMIF(O!$HC$15:$HL$15,'Ciclo Semaforico'!BP$30,O!$HC88:$HL88))*BP$31))</f>
        <v>0</v>
      </c>
      <c r="BQ113" s="245">
        <f>IF(BQ$32="",IF(BQ$31="",(SUMIF(S!$HC$15:$HL$15,'Ciclo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Semaforico'!BQ$30,O!$HC88:$HL88))*BQ$31),(SUMIF(S!$HC$15:$HL$15,'Ciclo Semaforico'!BQ$32,S!$HC88:$HL88)+SUMIF(N!$HC$15:$HL$15,'Ciclo Semaforico'!BQ$32,N!$HC88:$HL88)+SUMIF(E!$HC$15:$HL$15,'Ciclo Semaforico'!BQ$32,E!$HC88:$HL88)+SUMIF(O!$HC$15:$HL$15,'Ciclo Semaforico'!BQ$32,O!$HC88:$HL88))-IF(BQ$31="",(SUMIF(S!$HC$15:$HL$15,'Ciclo Semaforico'!BQ$30,S!$HC88:$HL88)+SUMIF(N!$HC$15:$HL$15,'Ciclo Semaforico'!BQ$30,N!$HC88:$HL88)+SUMIF(E!$HC$15:$HL$15,'Ciclo Semaforico'!BQ$30,E!$HC88:$HL88)+SUMIF(O!$HC$15:$HL$15,'Ciclo Semaforico'!BQ$30,O!$HC88:$HL88)),(SUMIF(S!$HC$15:$HL$15,'Ciclo Semaforico'!BQ$30,S!$HC88:$HL88)+SUMIF(N!$HC$15:$HL$15,'Ciclo Semaforico'!BQ$30,N!$HC88:$HL88)+SUMIF(E!$HC$15:$HL$15,'Ciclo Semaforico'!BQ$30,E!$HC88:$HL88)+SUMIF(O!$HC$15:$HL$15,'Ciclo Semaforico'!BQ$30,O!$HC88:$HL88))*BQ$31))</f>
        <v>0</v>
      </c>
      <c r="BR113" s="245">
        <f>IF(BR$32="",IF(BR$31="",(SUMIF(S!$HC$15:$HL$15,'Ciclo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Semaforico'!BR$30,O!$HC88:$HL88))*BR$31),(SUMIF(S!$HC$15:$HL$15,'Ciclo Semaforico'!BR$32,S!$HC88:$HL88)+SUMIF(N!$HC$15:$HL$15,'Ciclo Semaforico'!BR$32,N!$HC88:$HL88)+SUMIF(E!$HC$15:$HL$15,'Ciclo Semaforico'!BR$32,E!$HC88:$HL88)+SUMIF(O!$HC$15:$HL$15,'Ciclo Semaforico'!BR$32,O!$HC88:$HL88))-IF(BR$31="",(SUMIF(S!$HC$15:$HL$15,'Ciclo Semaforico'!BR$30,S!$HC88:$HL88)+SUMIF(N!$HC$15:$HL$15,'Ciclo Semaforico'!BR$30,N!$HC88:$HL88)+SUMIF(E!$HC$15:$HL$15,'Ciclo Semaforico'!BR$30,E!$HC88:$HL88)+SUMIF(O!$HC$15:$HL$15,'Ciclo Semaforico'!BR$30,O!$HC88:$HL88)),(SUMIF(S!$HC$15:$HL$15,'Ciclo Semaforico'!BR$30,S!$HC88:$HL88)+SUMIF(N!$HC$15:$HL$15,'Ciclo Semaforico'!BR$30,N!$HC88:$HL88)+SUMIF(E!$HC$15:$HL$15,'Ciclo Semaforico'!BR$30,E!$HC88:$HL88)+SUMIF(O!$HC$15:$HL$15,'Ciclo Semaforico'!BR$30,O!$HC88:$HL88))*BR$31))</f>
        <v>0</v>
      </c>
      <c r="BS113" s="245">
        <f>IF(BS$32="",IF(BS$31="",(SUMIF(S!$HC$15:$HL$15,'Ciclo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Semaforico'!BS$30,O!$HC88:$HL88))*BS$31),(SUMIF(S!$HC$15:$HL$15,'Ciclo Semaforico'!BS$32,S!$HC88:$HL88)+SUMIF(N!$HC$15:$HL$15,'Ciclo Semaforico'!BS$32,N!$HC88:$HL88)+SUMIF(E!$HC$15:$HL$15,'Ciclo Semaforico'!BS$32,E!$HC88:$HL88)+SUMIF(O!$HC$15:$HL$15,'Ciclo Semaforico'!BS$32,O!$HC88:$HL88))-IF(BS$31="",(SUMIF(S!$HC$15:$HL$15,'Ciclo Semaforico'!BS$30,S!$HC88:$HL88)+SUMIF(N!$HC$15:$HL$15,'Ciclo Semaforico'!BS$30,N!$HC88:$HL88)+SUMIF(E!$HC$15:$HL$15,'Ciclo Semaforico'!BS$30,E!$HC88:$HL88)+SUMIF(O!$HC$15:$HL$15,'Ciclo Semaforico'!BS$30,O!$HC88:$HL88)),(SUMIF(S!$HC$15:$HL$15,'Ciclo Semaforico'!BS$30,S!$HC88:$HL88)+SUMIF(N!$HC$15:$HL$15,'Ciclo Semaforico'!BS$30,N!$HC88:$HL88)+SUMIF(E!$HC$15:$HL$15,'Ciclo Semaforico'!BS$30,E!$HC88:$HL88)+SUMIF(O!$HC$15:$HL$15,'Ciclo Semaforico'!BS$30,O!$HC88:$HL88))*BS$31))</f>
        <v>0</v>
      </c>
      <c r="BT113" s="245">
        <f>IF(BT$32="",IF(BT$31="",(SUMIF(S!$HC$15:$HL$15,'Ciclo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Semaforico'!BT$30,O!$HC88:$HL88))*BT$31),(SUMIF(S!$HC$15:$HL$15,'Ciclo Semaforico'!BT$32,S!$HC88:$HL88)+SUMIF(N!$HC$15:$HL$15,'Ciclo Semaforico'!BT$32,N!$HC88:$HL88)+SUMIF(E!$HC$15:$HL$15,'Ciclo Semaforico'!BT$32,E!$HC88:$HL88)+SUMIF(O!$HC$15:$HL$15,'Ciclo Semaforico'!BT$32,O!$HC88:$HL88))-IF(BT$31="",(SUMIF(S!$HC$15:$HL$15,'Ciclo Semaforico'!BT$30,S!$HC88:$HL88)+SUMIF(N!$HC$15:$HL$15,'Ciclo Semaforico'!BT$30,N!$HC88:$HL88)+SUMIF(E!$HC$15:$HL$15,'Ciclo Semaforico'!BT$30,E!$HC88:$HL88)+SUMIF(O!$HC$15:$HL$15,'Ciclo Semaforico'!BT$30,O!$HC88:$HL88)),(SUMIF(S!$HC$15:$HL$15,'Ciclo Semaforico'!BT$30,S!$HC88:$HL88)+SUMIF(N!$HC$15:$HL$15,'Ciclo Semaforico'!BT$30,N!$HC88:$HL88)+SUMIF(E!$HC$15:$HL$15,'Ciclo Semaforico'!BT$30,E!$HC88:$HL88)+SUMIF(O!$HC$15:$HL$15,'Ciclo Semaforico'!BT$30,O!$HC88:$HL88))*BT$31))</f>
        <v>0</v>
      </c>
      <c r="BU113" s="245">
        <f>IF(BU$32="",IF(BU$31="",(SUMIF(S!$HC$15:$HL$15,'Ciclo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Semaforico'!BU$30,O!$HC88:$HL88))*BU$31),(SUMIF(S!$HC$15:$HL$15,'Ciclo Semaforico'!BU$32,S!$HC88:$HL88)+SUMIF(N!$HC$15:$HL$15,'Ciclo Semaforico'!BU$32,N!$HC88:$HL88)+SUMIF(E!$HC$15:$HL$15,'Ciclo Semaforico'!BU$32,E!$HC88:$HL88)+SUMIF(O!$HC$15:$HL$15,'Ciclo Semaforico'!BU$32,O!$HC88:$HL88))-IF(BU$31="",(SUMIF(S!$HC$15:$HL$15,'Ciclo Semaforico'!BU$30,S!$HC88:$HL88)+SUMIF(N!$HC$15:$HL$15,'Ciclo Semaforico'!BU$30,N!$HC88:$HL88)+SUMIF(E!$HC$15:$HL$15,'Ciclo Semaforico'!BU$30,E!$HC88:$HL88)+SUMIF(O!$HC$15:$HL$15,'Ciclo Semaforico'!BU$30,O!$HC88:$HL88)),(SUMIF(S!$HC$15:$HL$15,'Ciclo Semaforico'!BU$30,S!$HC88:$HL88)+SUMIF(N!$HC$15:$HL$15,'Ciclo Semaforico'!BU$30,N!$HC88:$HL88)+SUMIF(E!$HC$15:$HL$15,'Ciclo Semaforico'!BU$30,E!$HC88:$HL88)+SUMIF(O!$HC$15:$HL$15,'Ciclo Semaforico'!BU$30,O!$HC88:$HL88))*BU$31))</f>
        <v>0</v>
      </c>
      <c r="BV113" s="246">
        <f>IF(BV$32="",IF(BV$31="",(SUMIF(S!$HC$15:$HL$15,'Ciclo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Semaforico'!BV$30,O!$HC88:$HL88))*BV$31),(SUMIF(S!$HC$15:$HL$15,'Ciclo Semaforico'!BV$32,S!$HC88:$HL88)+SUMIF(N!$HC$15:$HL$15,'Ciclo Semaforico'!BV$32,N!$HC88:$HL88)+SUMIF(E!$HC$15:$HL$15,'Ciclo Semaforico'!BV$32,E!$HC88:$HL88)+SUMIF(O!$HC$15:$HL$15,'Ciclo Semaforico'!BV$32,O!$HC88:$HL88))-IF(BV$31="",(SUMIF(S!$HC$15:$HL$15,'Ciclo Semaforico'!BV$30,S!$HC88:$HL88)+SUMIF(N!$HC$15:$HL$15,'Ciclo Semaforico'!BV$30,N!$HC88:$HL88)+SUMIF(E!$HC$15:$HL$15,'Ciclo Semaforico'!BV$30,E!$HC88:$HL88)+SUMIF(O!$HC$15:$HL$15,'Ciclo Semaforico'!BV$30,O!$HC88:$HL88)),(SUMIF(S!$HC$15:$HL$15,'Ciclo Semaforico'!BV$30,S!$HC88:$HL88)+SUMIF(N!$HC$15:$HL$15,'Ciclo Semaforico'!BV$30,N!$HC88:$HL88)+SUMIF(E!$HC$15:$HL$15,'Ciclo Semaforico'!BV$30,E!$HC88:$HL88)+SUMIF(O!$HC$15:$HL$15,'Ciclo Semaforico'!BV$30,O!$HC88:$HL88))*BV$31))</f>
        <v>0</v>
      </c>
      <c r="BW113" s="244">
        <f>IF(BW$32="",IF(BW$31="",(SUMIF(S!$HC$15:$HL$15,'Ciclo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Semaforico'!BW$30,O!$HC88:$HL88))*BW$31),(SUMIF(S!$HC$15:$HL$15,'Ciclo Semaforico'!BW$32,S!$HC88:$HL88)+SUMIF(N!$HC$15:$HL$15,'Ciclo Semaforico'!BW$32,N!$HC88:$HL88)+SUMIF(E!$HC$15:$HL$15,'Ciclo Semaforico'!BW$32,E!$HC88:$HL88)+SUMIF(O!$HC$15:$HL$15,'Ciclo Semaforico'!BW$32,O!$HC88:$HL88))-IF(BW$31="",(SUMIF(S!$HC$15:$HL$15,'Ciclo Semaforico'!BW$30,S!$HC88:$HL88)+SUMIF(N!$HC$15:$HL$15,'Ciclo Semaforico'!BW$30,N!$HC88:$HL88)+SUMIF(E!$HC$15:$HL$15,'Ciclo Semaforico'!BW$30,E!$HC88:$HL88)+SUMIF(O!$HC$15:$HL$15,'Ciclo Semaforico'!BW$30,O!$HC88:$HL88)),(SUMIF(S!$HC$15:$HL$15,'Ciclo Semaforico'!BW$30,S!$HC88:$HL88)+SUMIF(N!$HC$15:$HL$15,'Ciclo Semaforico'!BW$30,N!$HC88:$HL88)+SUMIF(E!$HC$15:$HL$15,'Ciclo Semaforico'!BW$30,E!$HC88:$HL88)+SUMIF(O!$HC$15:$HL$15,'Ciclo Semaforico'!BW$30,O!$HC88:$HL88))*BW$31))</f>
        <v>0</v>
      </c>
      <c r="BX113" s="245">
        <f>IF(BX$32="",IF(BX$31="",(SUMIF(S!$HC$15:$HL$15,'Ciclo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Semaforico'!BX$30,O!$HC88:$HL88))*BX$31),(SUMIF(S!$HC$15:$HL$15,'Ciclo Semaforico'!BX$32,S!$HC88:$HL88)+SUMIF(N!$HC$15:$HL$15,'Ciclo Semaforico'!BX$32,N!$HC88:$HL88)+SUMIF(E!$HC$15:$HL$15,'Ciclo Semaforico'!BX$32,E!$HC88:$HL88)+SUMIF(O!$HC$15:$HL$15,'Ciclo Semaforico'!BX$32,O!$HC88:$HL88))-IF(BX$31="",(SUMIF(S!$HC$15:$HL$15,'Ciclo Semaforico'!BX$30,S!$HC88:$HL88)+SUMIF(N!$HC$15:$HL$15,'Ciclo Semaforico'!BX$30,N!$HC88:$HL88)+SUMIF(E!$HC$15:$HL$15,'Ciclo Semaforico'!BX$30,E!$HC88:$HL88)+SUMIF(O!$HC$15:$HL$15,'Ciclo Semaforico'!BX$30,O!$HC88:$HL88)),(SUMIF(S!$HC$15:$HL$15,'Ciclo Semaforico'!BX$30,S!$HC88:$HL88)+SUMIF(N!$HC$15:$HL$15,'Ciclo Semaforico'!BX$30,N!$HC88:$HL88)+SUMIF(E!$HC$15:$HL$15,'Ciclo Semaforico'!BX$30,E!$HC88:$HL88)+SUMIF(O!$HC$15:$HL$15,'Ciclo Semaforico'!BX$30,O!$HC88:$HL88))*BX$31))</f>
        <v>0</v>
      </c>
      <c r="BY113" s="245">
        <f>IF(BY$32="",IF(BY$31="",(SUMIF(S!$HC$15:$HL$15,'Ciclo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Semaforico'!BY$30,O!$HC88:$HL88))*BY$31),(SUMIF(S!$HC$15:$HL$15,'Ciclo Semaforico'!BY$32,S!$HC88:$HL88)+SUMIF(N!$HC$15:$HL$15,'Ciclo Semaforico'!BY$32,N!$HC88:$HL88)+SUMIF(E!$HC$15:$HL$15,'Ciclo Semaforico'!BY$32,E!$HC88:$HL88)+SUMIF(O!$HC$15:$HL$15,'Ciclo Semaforico'!BY$32,O!$HC88:$HL88))-IF(BY$31="",(SUMIF(S!$HC$15:$HL$15,'Ciclo Semaforico'!BY$30,S!$HC88:$HL88)+SUMIF(N!$HC$15:$HL$15,'Ciclo Semaforico'!BY$30,N!$HC88:$HL88)+SUMIF(E!$HC$15:$HL$15,'Ciclo Semaforico'!BY$30,E!$HC88:$HL88)+SUMIF(O!$HC$15:$HL$15,'Ciclo Semaforico'!BY$30,O!$HC88:$HL88)),(SUMIF(S!$HC$15:$HL$15,'Ciclo Semaforico'!BY$30,S!$HC88:$HL88)+SUMIF(N!$HC$15:$HL$15,'Ciclo Semaforico'!BY$30,N!$HC88:$HL88)+SUMIF(E!$HC$15:$HL$15,'Ciclo Semaforico'!BY$30,E!$HC88:$HL88)+SUMIF(O!$HC$15:$HL$15,'Ciclo Semaforico'!BY$30,O!$HC88:$HL88))*BY$31))</f>
        <v>0</v>
      </c>
      <c r="BZ113" s="245">
        <f>IF(BZ$32="",IF(BZ$31="",(SUMIF(S!$HC$15:$HL$15,'Ciclo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Semaforico'!BZ$30,O!$HC88:$HL88))*BZ$31),(SUMIF(S!$HC$15:$HL$15,'Ciclo Semaforico'!BZ$32,S!$HC88:$HL88)+SUMIF(N!$HC$15:$HL$15,'Ciclo Semaforico'!BZ$32,N!$HC88:$HL88)+SUMIF(E!$HC$15:$HL$15,'Ciclo Semaforico'!BZ$32,E!$HC88:$HL88)+SUMIF(O!$HC$15:$HL$15,'Ciclo Semaforico'!BZ$32,O!$HC88:$HL88))-IF(BZ$31="",(SUMIF(S!$HC$15:$HL$15,'Ciclo Semaforico'!BZ$30,S!$HC88:$HL88)+SUMIF(N!$HC$15:$HL$15,'Ciclo Semaforico'!BZ$30,N!$HC88:$HL88)+SUMIF(E!$HC$15:$HL$15,'Ciclo Semaforico'!BZ$30,E!$HC88:$HL88)+SUMIF(O!$HC$15:$HL$15,'Ciclo Semaforico'!BZ$30,O!$HC88:$HL88)),(SUMIF(S!$HC$15:$HL$15,'Ciclo Semaforico'!BZ$30,S!$HC88:$HL88)+SUMIF(N!$HC$15:$HL$15,'Ciclo Semaforico'!BZ$30,N!$HC88:$HL88)+SUMIF(E!$HC$15:$HL$15,'Ciclo Semaforico'!BZ$30,E!$HC88:$HL88)+SUMIF(O!$HC$15:$HL$15,'Ciclo Semaforico'!BZ$30,O!$HC88:$HL88))*BZ$31))</f>
        <v>0</v>
      </c>
      <c r="CA113" s="245">
        <f>IF(CA$32="",IF(CA$31="",(SUMIF(S!$HC$15:$HL$15,'Ciclo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Semaforico'!CA$30,O!$HC88:$HL88))*CA$31),(SUMIF(S!$HC$15:$HL$15,'Ciclo Semaforico'!CA$32,S!$HC88:$HL88)+SUMIF(N!$HC$15:$HL$15,'Ciclo Semaforico'!CA$32,N!$HC88:$HL88)+SUMIF(E!$HC$15:$HL$15,'Ciclo Semaforico'!CA$32,E!$HC88:$HL88)+SUMIF(O!$HC$15:$HL$15,'Ciclo Semaforico'!CA$32,O!$HC88:$HL88))-IF(CA$31="",(SUMIF(S!$HC$15:$HL$15,'Ciclo Semaforico'!CA$30,S!$HC88:$HL88)+SUMIF(N!$HC$15:$HL$15,'Ciclo Semaforico'!CA$30,N!$HC88:$HL88)+SUMIF(E!$HC$15:$HL$15,'Ciclo Semaforico'!CA$30,E!$HC88:$HL88)+SUMIF(O!$HC$15:$HL$15,'Ciclo Semaforico'!CA$30,O!$HC88:$HL88)),(SUMIF(S!$HC$15:$HL$15,'Ciclo Semaforico'!CA$30,S!$HC88:$HL88)+SUMIF(N!$HC$15:$HL$15,'Ciclo Semaforico'!CA$30,N!$HC88:$HL88)+SUMIF(E!$HC$15:$HL$15,'Ciclo Semaforico'!CA$30,E!$HC88:$HL88)+SUMIF(O!$HC$15:$HL$15,'Ciclo Semaforico'!CA$30,O!$HC88:$HL88))*CA$31))</f>
        <v>0</v>
      </c>
      <c r="CB113" s="245">
        <f>IF(CB$32="",IF(CB$31="",(SUMIF(S!$HC$15:$HL$15,'Ciclo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Semaforico'!CB$30,O!$HC88:$HL88))*CB$31),(SUMIF(S!$HC$15:$HL$15,'Ciclo Semaforico'!CB$32,S!$HC88:$HL88)+SUMIF(N!$HC$15:$HL$15,'Ciclo Semaforico'!CB$32,N!$HC88:$HL88)+SUMIF(E!$HC$15:$HL$15,'Ciclo Semaforico'!CB$32,E!$HC88:$HL88)+SUMIF(O!$HC$15:$HL$15,'Ciclo Semaforico'!CB$32,O!$HC88:$HL88))-IF(CB$31="",(SUMIF(S!$HC$15:$HL$15,'Ciclo Semaforico'!CB$30,S!$HC88:$HL88)+SUMIF(N!$HC$15:$HL$15,'Ciclo Semaforico'!CB$30,N!$HC88:$HL88)+SUMIF(E!$HC$15:$HL$15,'Ciclo Semaforico'!CB$30,E!$HC88:$HL88)+SUMIF(O!$HC$15:$HL$15,'Ciclo Semaforico'!CB$30,O!$HC88:$HL88)),(SUMIF(S!$HC$15:$HL$15,'Ciclo Semaforico'!CB$30,S!$HC88:$HL88)+SUMIF(N!$HC$15:$HL$15,'Ciclo Semaforico'!CB$30,N!$HC88:$HL88)+SUMIF(E!$HC$15:$HL$15,'Ciclo Semaforico'!CB$30,E!$HC88:$HL88)+SUMIF(O!$HC$15:$HL$15,'Ciclo Semaforico'!CB$30,O!$HC88:$HL88))*CB$31))</f>
        <v>0</v>
      </c>
      <c r="CC113" s="245">
        <f>IF(CC$32="",IF(CC$31="",(SUMIF(S!$HC$15:$HL$15,'Ciclo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Semaforico'!CC$30,O!$HC88:$HL88))*CC$31),(SUMIF(S!$HC$15:$HL$15,'Ciclo Semaforico'!CC$32,S!$HC88:$HL88)+SUMIF(N!$HC$15:$HL$15,'Ciclo Semaforico'!CC$32,N!$HC88:$HL88)+SUMIF(E!$HC$15:$HL$15,'Ciclo Semaforico'!CC$32,E!$HC88:$HL88)+SUMIF(O!$HC$15:$HL$15,'Ciclo Semaforico'!CC$32,O!$HC88:$HL88))-IF(CC$31="",(SUMIF(S!$HC$15:$HL$15,'Ciclo Semaforico'!CC$30,S!$HC88:$HL88)+SUMIF(N!$HC$15:$HL$15,'Ciclo Semaforico'!CC$30,N!$HC88:$HL88)+SUMIF(E!$HC$15:$HL$15,'Ciclo Semaforico'!CC$30,E!$HC88:$HL88)+SUMIF(O!$HC$15:$HL$15,'Ciclo Semaforico'!CC$30,O!$HC88:$HL88)),(SUMIF(S!$HC$15:$HL$15,'Ciclo Semaforico'!CC$30,S!$HC88:$HL88)+SUMIF(N!$HC$15:$HL$15,'Ciclo Semaforico'!CC$30,N!$HC88:$HL88)+SUMIF(E!$HC$15:$HL$15,'Ciclo Semaforico'!CC$30,E!$HC88:$HL88)+SUMIF(O!$HC$15:$HL$15,'Ciclo Semaforico'!CC$30,O!$HC88:$HL88))*CC$31))</f>
        <v>0</v>
      </c>
      <c r="CD113" s="245">
        <f>IF(CD$32="",IF(CD$31="",(SUMIF(S!$HC$15:$HL$15,'Ciclo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Semaforico'!CD$30,O!$HC88:$HL88))*CD$31),(SUMIF(S!$HC$15:$HL$15,'Ciclo Semaforico'!CD$32,S!$HC88:$HL88)+SUMIF(N!$HC$15:$HL$15,'Ciclo Semaforico'!CD$32,N!$HC88:$HL88)+SUMIF(E!$HC$15:$HL$15,'Ciclo Semaforico'!CD$32,E!$HC88:$HL88)+SUMIF(O!$HC$15:$HL$15,'Ciclo Semaforico'!CD$32,O!$HC88:$HL88))-IF(CD$31="",(SUMIF(S!$HC$15:$HL$15,'Ciclo Semaforico'!CD$30,S!$HC88:$HL88)+SUMIF(N!$HC$15:$HL$15,'Ciclo Semaforico'!CD$30,N!$HC88:$HL88)+SUMIF(E!$HC$15:$HL$15,'Ciclo Semaforico'!CD$30,E!$HC88:$HL88)+SUMIF(O!$HC$15:$HL$15,'Ciclo Semaforico'!CD$30,O!$HC88:$HL88)),(SUMIF(S!$HC$15:$HL$15,'Ciclo Semaforico'!CD$30,S!$HC88:$HL88)+SUMIF(N!$HC$15:$HL$15,'Ciclo Semaforico'!CD$30,N!$HC88:$HL88)+SUMIF(E!$HC$15:$HL$15,'Ciclo Semaforico'!CD$30,E!$HC88:$HL88)+SUMIF(O!$HC$15:$HL$15,'Ciclo Semaforico'!CD$30,O!$HC88:$HL88))*CD$31))</f>
        <v>0</v>
      </c>
      <c r="CE113" s="245">
        <f>IF(CE$32="",IF(CE$31="",(SUMIF(S!$HC$15:$HL$15,'Ciclo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Semaforico'!CE$30,O!$HC88:$HL88))*CE$31),(SUMIF(S!$HC$15:$HL$15,'Ciclo Semaforico'!CE$32,S!$HC88:$HL88)+SUMIF(N!$HC$15:$HL$15,'Ciclo Semaforico'!CE$32,N!$HC88:$HL88)+SUMIF(E!$HC$15:$HL$15,'Ciclo Semaforico'!CE$32,E!$HC88:$HL88)+SUMIF(O!$HC$15:$HL$15,'Ciclo Semaforico'!CE$32,O!$HC88:$HL88))-IF(CE$31="",(SUMIF(S!$HC$15:$HL$15,'Ciclo Semaforico'!CE$30,S!$HC88:$HL88)+SUMIF(N!$HC$15:$HL$15,'Ciclo Semaforico'!CE$30,N!$HC88:$HL88)+SUMIF(E!$HC$15:$HL$15,'Ciclo Semaforico'!CE$30,E!$HC88:$HL88)+SUMIF(O!$HC$15:$HL$15,'Ciclo Semaforico'!CE$30,O!$HC88:$HL88)),(SUMIF(S!$HC$15:$HL$15,'Ciclo Semaforico'!CE$30,S!$HC88:$HL88)+SUMIF(N!$HC$15:$HL$15,'Ciclo Semaforico'!CE$30,N!$HC88:$HL88)+SUMIF(E!$HC$15:$HL$15,'Ciclo Semaforico'!CE$30,E!$HC88:$HL88)+SUMIF(O!$HC$15:$HL$15,'Ciclo Semaforico'!CE$30,O!$HC88:$HL88))*CE$31))</f>
        <v>0</v>
      </c>
      <c r="CF113" s="245">
        <f>IF(CF$32="",IF(CF$31="",(SUMIF(S!$HC$15:$HL$15,'Ciclo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Semaforico'!CF$30,O!$HC88:$HL88))*CF$31),(SUMIF(S!$HC$15:$HL$15,'Ciclo Semaforico'!CF$32,S!$HC88:$HL88)+SUMIF(N!$HC$15:$HL$15,'Ciclo Semaforico'!CF$32,N!$HC88:$HL88)+SUMIF(E!$HC$15:$HL$15,'Ciclo Semaforico'!CF$32,E!$HC88:$HL88)+SUMIF(O!$HC$15:$HL$15,'Ciclo Semaforico'!CF$32,O!$HC88:$HL88))-IF(CF$31="",(SUMIF(S!$HC$15:$HL$15,'Ciclo Semaforico'!CF$30,S!$HC88:$HL88)+SUMIF(N!$HC$15:$HL$15,'Ciclo Semaforico'!CF$30,N!$HC88:$HL88)+SUMIF(E!$HC$15:$HL$15,'Ciclo Semaforico'!CF$30,E!$HC88:$HL88)+SUMIF(O!$HC$15:$HL$15,'Ciclo Semaforico'!CF$30,O!$HC88:$HL88)),(SUMIF(S!$HC$15:$HL$15,'Ciclo Semaforico'!CF$30,S!$HC88:$HL88)+SUMIF(N!$HC$15:$HL$15,'Ciclo Semaforico'!CF$30,N!$HC88:$HL88)+SUMIF(E!$HC$15:$HL$15,'Ciclo Semaforico'!CF$30,E!$HC88:$HL88)+SUMIF(O!$HC$15:$HL$15,'Ciclo Semaforico'!CF$30,O!$HC88:$HL88))*CF$31))</f>
        <v>0</v>
      </c>
      <c r="CG113" s="245">
        <f>IF(CG$32="",IF(CG$31="",(SUMIF(S!$HC$15:$HL$15,'Ciclo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Semaforico'!CG$30,O!$HC88:$HL88))*CG$31),(SUMIF(S!$HC$15:$HL$15,'Ciclo Semaforico'!CG$32,S!$HC88:$HL88)+SUMIF(N!$HC$15:$HL$15,'Ciclo Semaforico'!CG$32,N!$HC88:$HL88)+SUMIF(E!$HC$15:$HL$15,'Ciclo Semaforico'!CG$32,E!$HC88:$HL88)+SUMIF(O!$HC$15:$HL$15,'Ciclo Semaforico'!CG$32,O!$HC88:$HL88))-IF(CG$31="",(SUMIF(S!$HC$15:$HL$15,'Ciclo Semaforico'!CG$30,S!$HC88:$HL88)+SUMIF(N!$HC$15:$HL$15,'Ciclo Semaforico'!CG$30,N!$HC88:$HL88)+SUMIF(E!$HC$15:$HL$15,'Ciclo Semaforico'!CG$30,E!$HC88:$HL88)+SUMIF(O!$HC$15:$HL$15,'Ciclo Semaforico'!CG$30,O!$HC88:$HL88)),(SUMIF(S!$HC$15:$HL$15,'Ciclo Semaforico'!CG$30,S!$HC88:$HL88)+SUMIF(N!$HC$15:$HL$15,'Ciclo Semaforico'!CG$30,N!$HC88:$HL88)+SUMIF(E!$HC$15:$HL$15,'Ciclo Semaforico'!CG$30,E!$HC88:$HL88)+SUMIF(O!$HC$15:$HL$15,'Ciclo Semaforico'!CG$30,O!$HC88:$HL88))*CG$31))</f>
        <v>0</v>
      </c>
      <c r="CH113" s="246">
        <f>IF(CH$32="",IF(CH$31="",(SUMIF(S!$HC$15:$HL$15,'Ciclo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Semaforico'!CH$30,O!$HC88:$HL88))*CH$31),(SUMIF(S!$HC$15:$HL$15,'Ciclo Semaforico'!CH$32,S!$HC88:$HL88)+SUMIF(N!$HC$15:$HL$15,'Ciclo Semaforico'!CH$32,N!$HC88:$HL88)+SUMIF(E!$HC$15:$HL$15,'Ciclo Semaforico'!CH$32,E!$HC88:$HL88)+SUMIF(O!$HC$15:$HL$15,'Ciclo Semaforico'!CH$32,O!$HC88:$HL88))-IF(CH$31="",(SUMIF(S!$HC$15:$HL$15,'Ciclo Semaforico'!CH$30,S!$HC88:$HL88)+SUMIF(N!$HC$15:$HL$15,'Ciclo Semaforico'!CH$30,N!$HC88:$HL88)+SUMIF(E!$HC$15:$HL$15,'Ciclo Semaforico'!CH$30,E!$HC88:$HL88)+SUMIF(O!$HC$15:$HL$15,'Ciclo Semaforico'!CH$30,O!$HC88:$HL88)),(SUMIF(S!$HC$15:$HL$15,'Ciclo Semaforico'!CH$30,S!$HC88:$HL88)+SUMIF(N!$HC$15:$HL$15,'Ciclo Semaforico'!CH$30,N!$HC88:$HL88)+SUMIF(E!$HC$15:$HL$15,'Ciclo Semaforico'!CH$30,E!$HC88:$HL88)+SUMIF(O!$HC$15:$HL$15,'Ciclo Semaforico'!CH$30,O!$HC88:$HL88))*CH$31))</f>
        <v>0</v>
      </c>
      <c r="CI113" s="244">
        <f t="shared" si="339"/>
        <v>0</v>
      </c>
      <c r="CJ113" s="245">
        <f t="shared" si="340"/>
        <v>0</v>
      </c>
      <c r="CK113" s="245">
        <f t="shared" si="341"/>
        <v>0</v>
      </c>
      <c r="CL113" s="245">
        <f t="shared" si="342"/>
        <v>0</v>
      </c>
      <c r="CM113" s="245" t="e">
        <f t="shared" si="343"/>
        <v>#REF!</v>
      </c>
      <c r="CN113" s="245">
        <f t="shared" si="344"/>
        <v>0</v>
      </c>
      <c r="CO113" s="245">
        <f t="shared" si="345"/>
        <v>0</v>
      </c>
      <c r="CP113" s="245">
        <f t="shared" si="346"/>
        <v>0</v>
      </c>
      <c r="CQ113" s="245">
        <f t="shared" si="347"/>
        <v>0</v>
      </c>
      <c r="CR113" s="245">
        <f t="shared" si="348"/>
        <v>0</v>
      </c>
      <c r="CS113" s="245">
        <f t="shared" si="349"/>
        <v>0</v>
      </c>
      <c r="CT113" s="246">
        <f t="shared" si="350"/>
        <v>0</v>
      </c>
      <c r="CU113" s="244">
        <f t="shared" si="351"/>
        <v>0</v>
      </c>
      <c r="CV113" s="245">
        <f t="shared" si="352"/>
        <v>0</v>
      </c>
      <c r="CW113" s="245">
        <f t="shared" si="353"/>
        <v>0</v>
      </c>
      <c r="CX113" s="245">
        <f t="shared" si="354"/>
        <v>0</v>
      </c>
      <c r="CY113" s="245">
        <f t="shared" si="355"/>
        <v>0</v>
      </c>
      <c r="CZ113" s="245">
        <f t="shared" si="356"/>
        <v>0</v>
      </c>
      <c r="DA113" s="245">
        <f t="shared" si="357"/>
        <v>0</v>
      </c>
      <c r="DB113" s="245">
        <f t="shared" si="358"/>
        <v>0</v>
      </c>
      <c r="DC113" s="245">
        <f t="shared" si="359"/>
        <v>0</v>
      </c>
      <c r="DD113" s="245">
        <f t="shared" si="360"/>
        <v>0</v>
      </c>
      <c r="DE113" s="245">
        <f t="shared" si="361"/>
        <v>0</v>
      </c>
      <c r="DF113" s="246">
        <f t="shared" si="362"/>
        <v>0</v>
      </c>
      <c r="DG113" s="244" t="e">
        <f t="shared" si="363"/>
        <v>#REF!</v>
      </c>
      <c r="DH113" s="245" t="e">
        <f t="shared" si="364"/>
        <v>#REF!</v>
      </c>
      <c r="DI113" s="245" t="e">
        <f t="shared" si="365"/>
        <v>#REF!</v>
      </c>
      <c r="DJ113" s="245" t="e">
        <f t="shared" si="366"/>
        <v>#REF!</v>
      </c>
      <c r="DK113" s="245" t="e">
        <f t="shared" si="367"/>
        <v>#REF!</v>
      </c>
      <c r="DL113" s="245" t="e">
        <f t="shared" si="368"/>
        <v>#REF!</v>
      </c>
      <c r="DM113" s="245">
        <f t="shared" si="369"/>
        <v>0</v>
      </c>
      <c r="DN113" s="245">
        <f t="shared" si="370"/>
        <v>0</v>
      </c>
      <c r="DO113" s="245">
        <f t="shared" si="371"/>
        <v>0</v>
      </c>
      <c r="DP113" s="245">
        <f t="shared" si="372"/>
        <v>0</v>
      </c>
      <c r="DQ113" s="245">
        <f t="shared" si="373"/>
        <v>0</v>
      </c>
      <c r="DR113" s="246">
        <f t="shared" si="374"/>
        <v>0</v>
      </c>
      <c r="DS113" s="244">
        <f t="shared" si="375"/>
        <v>0</v>
      </c>
      <c r="DT113" s="245">
        <f t="shared" si="376"/>
        <v>0</v>
      </c>
      <c r="DU113" s="245">
        <f t="shared" si="377"/>
        <v>0</v>
      </c>
      <c r="DV113" s="245">
        <f t="shared" si="378"/>
        <v>0</v>
      </c>
      <c r="DW113" s="245">
        <f t="shared" si="379"/>
        <v>0</v>
      </c>
      <c r="DX113" s="245">
        <f t="shared" si="380"/>
        <v>0</v>
      </c>
      <c r="DY113" s="245">
        <f t="shared" si="381"/>
        <v>0</v>
      </c>
      <c r="DZ113" s="245">
        <f t="shared" si="382"/>
        <v>0</v>
      </c>
      <c r="EA113" s="245">
        <f t="shared" si="383"/>
        <v>0</v>
      </c>
      <c r="EB113" s="245">
        <f t="shared" si="384"/>
        <v>0</v>
      </c>
      <c r="EC113" s="245">
        <f t="shared" si="385"/>
        <v>0</v>
      </c>
      <c r="ED113" s="246">
        <f t="shared" si="386"/>
        <v>0</v>
      </c>
      <c r="EE113" s="244">
        <f t="shared" si="387"/>
        <v>0</v>
      </c>
      <c r="EF113" s="245">
        <f t="shared" si="388"/>
        <v>0</v>
      </c>
      <c r="EG113" s="245">
        <f t="shared" si="389"/>
        <v>0</v>
      </c>
      <c r="EH113" s="245">
        <f t="shared" si="390"/>
        <v>0</v>
      </c>
      <c r="EI113" s="245">
        <f t="shared" si="391"/>
        <v>0</v>
      </c>
      <c r="EJ113" s="245">
        <f t="shared" si="392"/>
        <v>0</v>
      </c>
      <c r="EK113" s="245">
        <f t="shared" si="393"/>
        <v>0</v>
      </c>
      <c r="EL113" s="245">
        <f t="shared" si="394"/>
        <v>0</v>
      </c>
      <c r="EM113" s="245">
        <f t="shared" si="395"/>
        <v>0</v>
      </c>
      <c r="EN113" s="245">
        <f t="shared" si="396"/>
        <v>0</v>
      </c>
      <c r="EO113" s="245">
        <f t="shared" si="397"/>
        <v>0</v>
      </c>
      <c r="EP113" s="246">
        <f t="shared" si="398"/>
        <v>0</v>
      </c>
      <c r="EQ113" s="255">
        <f t="shared" si="399"/>
        <v>0</v>
      </c>
      <c r="ER113" s="256">
        <f t="shared" si="400"/>
        <v>0</v>
      </c>
      <c r="ES113" s="256">
        <f t="shared" si="401"/>
        <v>0</v>
      </c>
      <c r="ET113" s="256">
        <f t="shared" si="402"/>
        <v>0</v>
      </c>
      <c r="EU113" s="256" t="e">
        <f t="shared" si="403"/>
        <v>#REF!</v>
      </c>
      <c r="EV113" s="256">
        <f t="shared" si="404"/>
        <v>0</v>
      </c>
      <c r="EW113" s="256">
        <f t="shared" si="405"/>
        <v>0</v>
      </c>
      <c r="EX113" s="256" t="str">
        <f t="shared" si="406"/>
        <v/>
      </c>
      <c r="EY113" s="256" t="str">
        <f t="shared" si="407"/>
        <v/>
      </c>
      <c r="EZ113" s="256" t="str">
        <f t="shared" si="408"/>
        <v/>
      </c>
      <c r="FA113" s="256" t="str">
        <f t="shared" si="409"/>
        <v/>
      </c>
      <c r="FB113" s="257" t="str">
        <f t="shared" si="410"/>
        <v/>
      </c>
      <c r="FC113" s="255">
        <f t="shared" si="411"/>
        <v>0</v>
      </c>
      <c r="FD113" s="256" t="str">
        <f t="shared" si="412"/>
        <v/>
      </c>
      <c r="FE113" s="256" t="str">
        <f t="shared" si="413"/>
        <v/>
      </c>
      <c r="FF113" s="256" t="str">
        <f t="shared" si="414"/>
        <v/>
      </c>
      <c r="FG113" s="256" t="str">
        <f t="shared" si="415"/>
        <v/>
      </c>
      <c r="FH113" s="256" t="str">
        <f t="shared" si="416"/>
        <v/>
      </c>
      <c r="FI113" s="256" t="str">
        <f t="shared" si="417"/>
        <v/>
      </c>
      <c r="FJ113" s="256" t="str">
        <f t="shared" si="418"/>
        <v/>
      </c>
      <c r="FK113" s="256" t="str">
        <f t="shared" si="419"/>
        <v/>
      </c>
      <c r="FL113" s="256" t="str">
        <f t="shared" si="420"/>
        <v/>
      </c>
      <c r="FM113" s="256" t="str">
        <f t="shared" si="421"/>
        <v/>
      </c>
      <c r="FN113" s="257" t="str">
        <f t="shared" si="422"/>
        <v/>
      </c>
      <c r="FO113" s="255" t="e">
        <f t="shared" si="423"/>
        <v>#REF!</v>
      </c>
      <c r="FP113" s="256" t="e">
        <f t="shared" si="424"/>
        <v>#REF!</v>
      </c>
      <c r="FQ113" s="256" t="e">
        <f t="shared" si="425"/>
        <v>#REF!</v>
      </c>
      <c r="FR113" s="256" t="e">
        <f t="shared" si="426"/>
        <v>#REF!</v>
      </c>
      <c r="FS113" s="256" t="e">
        <f t="shared" si="427"/>
        <v>#REF!</v>
      </c>
      <c r="FT113" s="256" t="e">
        <f t="shared" si="428"/>
        <v>#REF!</v>
      </c>
      <c r="FU113" s="256" t="str">
        <f t="shared" si="429"/>
        <v/>
      </c>
      <c r="FV113" s="256" t="str">
        <f t="shared" si="430"/>
        <v/>
      </c>
      <c r="FW113" s="256" t="str">
        <f t="shared" si="431"/>
        <v/>
      </c>
      <c r="FX113" s="256" t="str">
        <f t="shared" si="432"/>
        <v/>
      </c>
      <c r="FY113" s="256" t="str">
        <f t="shared" si="433"/>
        <v/>
      </c>
      <c r="FZ113" s="257" t="str">
        <f t="shared" si="434"/>
        <v/>
      </c>
      <c r="GA113" s="255" t="str">
        <f t="shared" si="435"/>
        <v/>
      </c>
      <c r="GB113" s="256" t="str">
        <f t="shared" si="436"/>
        <v/>
      </c>
      <c r="GC113" s="256" t="str">
        <f t="shared" si="437"/>
        <v/>
      </c>
      <c r="GD113" s="256" t="str">
        <f t="shared" si="438"/>
        <v/>
      </c>
      <c r="GE113" s="256" t="str">
        <f t="shared" si="439"/>
        <v/>
      </c>
      <c r="GF113" s="256" t="str">
        <f t="shared" si="440"/>
        <v/>
      </c>
      <c r="GG113" s="256" t="str">
        <f t="shared" si="441"/>
        <v/>
      </c>
      <c r="GH113" s="256" t="str">
        <f t="shared" si="442"/>
        <v/>
      </c>
      <c r="GI113" s="256" t="str">
        <f t="shared" si="443"/>
        <v/>
      </c>
      <c r="GJ113" s="256" t="str">
        <f t="shared" si="444"/>
        <v/>
      </c>
      <c r="GK113" s="256" t="str">
        <f t="shared" si="445"/>
        <v/>
      </c>
      <c r="GL113" s="257" t="str">
        <f t="shared" si="446"/>
        <v/>
      </c>
      <c r="GM113" s="255" t="str">
        <f t="shared" si="447"/>
        <v/>
      </c>
      <c r="GN113" s="256" t="str">
        <f t="shared" si="448"/>
        <v/>
      </c>
      <c r="GO113" s="256" t="str">
        <f t="shared" si="449"/>
        <v/>
      </c>
      <c r="GP113" s="256" t="str">
        <f t="shared" si="450"/>
        <v/>
      </c>
      <c r="GQ113" s="256" t="str">
        <f t="shared" si="451"/>
        <v/>
      </c>
      <c r="GR113" s="256" t="str">
        <f t="shared" si="452"/>
        <v/>
      </c>
      <c r="GS113" s="256" t="str">
        <f t="shared" si="453"/>
        <v/>
      </c>
      <c r="GT113" s="256" t="str">
        <f t="shared" si="454"/>
        <v/>
      </c>
      <c r="GU113" s="256" t="str">
        <f t="shared" si="455"/>
        <v/>
      </c>
      <c r="GV113" s="256" t="str">
        <f t="shared" si="456"/>
        <v/>
      </c>
      <c r="GW113" s="256" t="str">
        <f t="shared" si="457"/>
        <v/>
      </c>
      <c r="GX113" s="257" t="str">
        <f t="shared" si="458"/>
        <v/>
      </c>
      <c r="GY113" s="252">
        <f t="shared" si="468"/>
        <v>0</v>
      </c>
      <c r="GZ113" s="253" t="e">
        <f t="shared" si="468"/>
        <v>#REF!</v>
      </c>
      <c r="HA113" s="253">
        <f t="shared" si="468"/>
        <v>0</v>
      </c>
      <c r="HB113" s="253">
        <f t="shared" si="468"/>
        <v>0</v>
      </c>
      <c r="HC113" s="253">
        <f t="shared" si="468"/>
        <v>0</v>
      </c>
      <c r="HD113" s="253">
        <f t="shared" si="468"/>
        <v>0</v>
      </c>
      <c r="HE113" s="253">
        <f t="shared" si="468"/>
        <v>0</v>
      </c>
      <c r="HF113" s="254">
        <f t="shared" si="459"/>
        <v>0</v>
      </c>
      <c r="HG113" s="252">
        <f t="shared" si="469"/>
        <v>0</v>
      </c>
      <c r="HH113" s="253">
        <f t="shared" si="469"/>
        <v>0</v>
      </c>
      <c r="HI113" s="253">
        <f t="shared" si="469"/>
        <v>0</v>
      </c>
      <c r="HJ113" s="253">
        <f t="shared" si="469"/>
        <v>0</v>
      </c>
      <c r="HK113" s="253">
        <f t="shared" si="469"/>
        <v>0</v>
      </c>
      <c r="HL113" s="253">
        <f t="shared" si="469"/>
        <v>0</v>
      </c>
      <c r="HM113" s="253">
        <f t="shared" si="469"/>
        <v>0</v>
      </c>
      <c r="HN113" s="254">
        <f t="shared" si="469"/>
        <v>0</v>
      </c>
      <c r="HO113" s="252" t="e">
        <f t="shared" si="470"/>
        <v>#REF!</v>
      </c>
      <c r="HP113" s="253" t="e">
        <f t="shared" si="470"/>
        <v>#REF!</v>
      </c>
      <c r="HQ113" s="253">
        <f t="shared" si="470"/>
        <v>0</v>
      </c>
      <c r="HR113" s="253">
        <f t="shared" si="470"/>
        <v>0</v>
      </c>
      <c r="HS113" s="253">
        <f t="shared" si="470"/>
        <v>0</v>
      </c>
      <c r="HT113" s="253">
        <f t="shared" si="470"/>
        <v>0</v>
      </c>
      <c r="HU113" s="253">
        <f t="shared" si="470"/>
        <v>0</v>
      </c>
      <c r="HV113" s="254">
        <f t="shared" si="470"/>
        <v>0</v>
      </c>
      <c r="HW113" s="252">
        <f t="shared" si="471"/>
        <v>0</v>
      </c>
      <c r="HX113" s="253">
        <f t="shared" si="471"/>
        <v>0</v>
      </c>
      <c r="HY113" s="253">
        <f t="shared" si="471"/>
        <v>0</v>
      </c>
      <c r="HZ113" s="253">
        <f t="shared" si="471"/>
        <v>0</v>
      </c>
      <c r="IA113" s="253">
        <f t="shared" si="471"/>
        <v>0</v>
      </c>
      <c r="IB113" s="253">
        <f t="shared" si="471"/>
        <v>0</v>
      </c>
      <c r="IC113" s="253">
        <f t="shared" si="471"/>
        <v>0</v>
      </c>
      <c r="ID113" s="254">
        <f t="shared" si="471"/>
        <v>0</v>
      </c>
      <c r="IE113" s="252">
        <f t="shared" si="472"/>
        <v>0</v>
      </c>
      <c r="IF113" s="253">
        <f t="shared" si="472"/>
        <v>0</v>
      </c>
      <c r="IG113" s="253">
        <f t="shared" si="472"/>
        <v>0</v>
      </c>
      <c r="IH113" s="253">
        <f t="shared" si="472"/>
        <v>0</v>
      </c>
      <c r="II113" s="253">
        <f t="shared" si="472"/>
        <v>0</v>
      </c>
      <c r="IJ113" s="253">
        <f t="shared" si="472"/>
        <v>0</v>
      </c>
      <c r="IK113" s="253">
        <f t="shared" si="472"/>
        <v>0</v>
      </c>
      <c r="IL113" s="254">
        <f t="shared" si="472"/>
        <v>0</v>
      </c>
      <c r="IM113" s="255" t="e">
        <f t="shared" si="203"/>
        <v>#REF!</v>
      </c>
      <c r="IN113" s="256">
        <f t="shared" si="204"/>
        <v>0</v>
      </c>
      <c r="IO113" s="256" t="e">
        <f t="shared" si="205"/>
        <v>#REF!</v>
      </c>
      <c r="IP113" s="256">
        <f t="shared" si="206"/>
        <v>0</v>
      </c>
      <c r="IQ113" s="257">
        <f t="shared" si="207"/>
        <v>0</v>
      </c>
      <c r="IR113" s="404" t="e">
        <f t="shared" si="473"/>
        <v>#REF!</v>
      </c>
      <c r="IS113" s="250">
        <f t="shared" si="202"/>
        <v>15</v>
      </c>
      <c r="IT113" s="258" t="e">
        <f t="shared" si="464"/>
        <v>#REF!</v>
      </c>
      <c r="IU113" s="664">
        <v>2400</v>
      </c>
      <c r="IV113" s="409">
        <v>5.0999999999999996</v>
      </c>
      <c r="IW113" s="648" t="s">
        <v>251</v>
      </c>
      <c r="IX113" s="649" t="e">
        <f t="shared" si="474"/>
        <v>#REF!</v>
      </c>
      <c r="IY113" s="650" t="e">
        <f t="shared" si="465"/>
        <v>#REF!</v>
      </c>
      <c r="IZ113" s="651">
        <v>3</v>
      </c>
      <c r="JA113" s="652">
        <v>2</v>
      </c>
      <c r="JB113" s="650" t="e">
        <f t="shared" si="466"/>
        <v>#REF!</v>
      </c>
      <c r="JC113" s="651">
        <f t="shared" si="475"/>
        <v>3</v>
      </c>
      <c r="JD113" s="652">
        <f t="shared" si="475"/>
        <v>2</v>
      </c>
      <c r="JE113" s="653" t="e">
        <f t="shared" si="467"/>
        <v>#REF!</v>
      </c>
      <c r="JF113" s="654">
        <v>3</v>
      </c>
      <c r="JG113" s="652">
        <v>2</v>
      </c>
      <c r="JH113" s="653"/>
      <c r="JI113" s="654"/>
      <c r="JJ113" s="655"/>
      <c r="JK113" s="418"/>
      <c r="JL113" s="419"/>
      <c r="JM113" s="420"/>
      <c r="JN113" s="662">
        <v>1</v>
      </c>
      <c r="JO113" s="662">
        <v>1.4</v>
      </c>
      <c r="JP113" s="662">
        <v>1</v>
      </c>
      <c r="JQ113" s="662">
        <v>1</v>
      </c>
      <c r="JR113" s="663">
        <v>1</v>
      </c>
      <c r="JS113" s="658" t="e">
        <f t="shared" si="201"/>
        <v>#REF!</v>
      </c>
    </row>
    <row r="114" spans="25:279" ht="20.100000000000001" customHeight="1">
      <c r="Y114" s="380" t="e">
        <f>N!IK89</f>
        <v>#REF!</v>
      </c>
      <c r="Z114" s="377" t="s">
        <v>71</v>
      </c>
      <c r="AA114" s="244">
        <f>IF(AA$32="",IF(AA$31="",(SUMIF(S!$HC$15:$HL$15,'Ciclo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Semaforico'!AA$30,O!$HC89:$HL89))*AA$31),(SUMIF(S!$HC$15:$HL$15,'Ciclo Semaforico'!AA$32,S!$HC89:$HL89)+SUMIF(N!$HC$15:$HL$15,'Ciclo Semaforico'!AA$32,N!$HC89:$HL89)+SUMIF(E!$HC$15:$HL$15,'Ciclo Semaforico'!AA$32,E!$HC89:$HL89)+SUMIF(O!$HC$15:$HL$15,'Ciclo Semaforico'!AA$32,O!$HC89:$HL89))-IF(AA$31="",(SUMIF(S!$HC$15:$HL$15,'Ciclo Semaforico'!AA$30,S!$HC89:$HL89)+SUMIF(N!$HC$15:$HL$15,'Ciclo Semaforico'!AA$30,N!$HC89:$HL89)+SUMIF(E!$HC$15:$HL$15,'Ciclo Semaforico'!AA$30,E!$HC89:$HL89)+SUMIF(O!$HC$15:$HL$15,'Ciclo Semaforico'!AA$30,O!$HC89:$HL89)),(SUMIF(S!$HC$15:$HL$15,'Ciclo Semaforico'!AA$30,S!$HC89:$HL89)+SUMIF(N!$HC$15:$HL$15,'Ciclo Semaforico'!AA$30,N!$HC89:$HL89)+SUMIF(E!$HC$15:$HL$15,'Ciclo Semaforico'!AA$30,E!$HC89:$HL89)+SUMIF(O!$HC$15:$HL$15,'Ciclo Semaforico'!AA$30,O!$HC89:$HL89))*AA$31))</f>
        <v>0</v>
      </c>
      <c r="AB114" s="245">
        <f>IF(AB$32="",IF(AB$31="",(SUMIF(S!$HC$15:$HL$15,'Ciclo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Semaforico'!AB$30,O!$HC89:$HL89))*AB$31),(SUMIF(S!$HC$15:$HL$15,'Ciclo Semaforico'!AB$32,S!$HC89:$HL89)+SUMIF(N!$HC$15:$HL$15,'Ciclo Semaforico'!AB$32,N!$HC89:$HL89)+SUMIF(E!$HC$15:$HL$15,'Ciclo Semaforico'!AB$32,E!$HC89:$HL89)+SUMIF(O!$HC$15:$HL$15,'Ciclo Semaforico'!AB$32,O!$HC89:$HL89))-IF(AB$31="",(SUMIF(S!$HC$15:$HL$15,'Ciclo Semaforico'!AB$30,S!$HC89:$HL89)+SUMIF(N!$HC$15:$HL$15,'Ciclo Semaforico'!AB$30,N!$HC89:$HL89)+SUMIF(E!$HC$15:$HL$15,'Ciclo Semaforico'!AB$30,E!$HC89:$HL89)+SUMIF(O!$HC$15:$HL$15,'Ciclo Semaforico'!AB$30,O!$HC89:$HL89)),(SUMIF(S!$HC$15:$HL$15,'Ciclo Semaforico'!AB$30,S!$HC89:$HL89)+SUMIF(N!$HC$15:$HL$15,'Ciclo Semaforico'!AB$30,N!$HC89:$HL89)+SUMIF(E!$HC$15:$HL$15,'Ciclo Semaforico'!AB$30,E!$HC89:$HL89)+SUMIF(O!$HC$15:$HL$15,'Ciclo Semaforico'!AB$30,O!$HC89:$HL89))*AB$31))</f>
        <v>0</v>
      </c>
      <c r="AC114" s="245">
        <f>IF(AC$32="",IF(AC$31="",(SUMIF(S!$HC$15:$HL$15,'Ciclo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Semaforico'!AC$30,O!$HC89:$HL89))*AC$31),(SUMIF(S!$HC$15:$HL$15,'Ciclo Semaforico'!AC$32,S!$HC89:$HL89)+SUMIF(N!$HC$15:$HL$15,'Ciclo Semaforico'!AC$32,N!$HC89:$HL89)+SUMIF(E!$HC$15:$HL$15,'Ciclo Semaforico'!AC$32,E!$HC89:$HL89)+SUMIF(O!$HC$15:$HL$15,'Ciclo Semaforico'!AC$32,O!$HC89:$HL89))-IF(AC$31="",(SUMIF(S!$HC$15:$HL$15,'Ciclo Semaforico'!AC$30,S!$HC89:$HL89)+SUMIF(N!$HC$15:$HL$15,'Ciclo Semaforico'!AC$30,N!$HC89:$HL89)+SUMIF(E!$HC$15:$HL$15,'Ciclo Semaforico'!AC$30,E!$HC89:$HL89)+SUMIF(O!$HC$15:$HL$15,'Ciclo Semaforico'!AC$30,O!$HC89:$HL89)),(SUMIF(S!$HC$15:$HL$15,'Ciclo Semaforico'!AC$30,S!$HC89:$HL89)+SUMIF(N!$HC$15:$HL$15,'Ciclo Semaforico'!AC$30,N!$HC89:$HL89)+SUMIF(E!$HC$15:$HL$15,'Ciclo Semaforico'!AC$30,E!$HC89:$HL89)+SUMIF(O!$HC$15:$HL$15,'Ciclo Semaforico'!AC$30,O!$HC89:$HL89))*AC$31))</f>
        <v>0</v>
      </c>
      <c r="AD114" s="245">
        <f>IF(AD$32="",IF(AD$31="",(SUMIF(S!$HC$15:$HL$15,'Ciclo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Semaforico'!AD$30,O!$HC89:$HL89))*AD$31),(SUMIF(S!$HC$15:$HL$15,'Ciclo Semaforico'!AD$32,S!$HC89:$HL89)+SUMIF(N!$HC$15:$HL$15,'Ciclo Semaforico'!AD$32,N!$HC89:$HL89)+SUMIF(E!$HC$15:$HL$15,'Ciclo Semaforico'!AD$32,E!$HC89:$HL89)+SUMIF(O!$HC$15:$HL$15,'Ciclo Semaforico'!AD$32,O!$HC89:$HL89))-IF(AD$31="",(SUMIF(S!$HC$15:$HL$15,'Ciclo Semaforico'!AD$30,S!$HC89:$HL89)+SUMIF(N!$HC$15:$HL$15,'Ciclo Semaforico'!AD$30,N!$HC89:$HL89)+SUMIF(E!$HC$15:$HL$15,'Ciclo Semaforico'!AD$30,E!$HC89:$HL89)+SUMIF(O!$HC$15:$HL$15,'Ciclo Semaforico'!AD$30,O!$HC89:$HL89)),(SUMIF(S!$HC$15:$HL$15,'Ciclo Semaforico'!AD$30,S!$HC89:$HL89)+SUMIF(N!$HC$15:$HL$15,'Ciclo Semaforico'!AD$30,N!$HC89:$HL89)+SUMIF(E!$HC$15:$HL$15,'Ciclo Semaforico'!AD$30,E!$HC89:$HL89)+SUMIF(O!$HC$15:$HL$15,'Ciclo Semaforico'!AD$30,O!$HC89:$HL89))*AD$31))</f>
        <v>0</v>
      </c>
      <c r="AE114" s="245" t="e">
        <f>IF(AE$32="",IF(AE$31="",(SUMIF(S!$HC$15:$HL$15,'Ciclo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Semaforico'!AE$30,O!$HC89:$HL89))*AE$31),(SUMIF(S!$HC$15:$HL$15,'Ciclo Semaforico'!AE$32,S!$HC89:$HL89)+SUMIF(N!$HC$15:$HL$15,'Ciclo Semaforico'!AE$32,N!$HC89:$HL89)+SUMIF(E!$HC$15:$HL$15,'Ciclo Semaforico'!AE$32,E!$HC89:$HL89)+SUMIF(O!$HC$15:$HL$15,'Ciclo Semaforico'!AE$32,O!$HC89:$HL89))-IF(AE$31="",(SUMIF(S!$HC$15:$HL$15,'Ciclo Semaforico'!AE$30,S!$HC89:$HL89)+SUMIF(N!$HC$15:$HL$15,'Ciclo Semaforico'!AE$30,N!$HC89:$HL89)+SUMIF(E!$HC$15:$HL$15,'Ciclo Semaforico'!AE$30,E!$HC89:$HL89)+SUMIF(O!$HC$15:$HL$15,'Ciclo Semaforico'!AE$30,O!$HC89:$HL89)),(SUMIF(S!$HC$15:$HL$15,'Ciclo Semaforico'!AE$30,S!$HC89:$HL89)+SUMIF(N!$HC$15:$HL$15,'Ciclo Semaforico'!AE$30,N!$HC89:$HL89)+SUMIF(E!$HC$15:$HL$15,'Ciclo Semaforico'!AE$30,E!$HC89:$HL89)+SUMIF(O!$HC$15:$HL$15,'Ciclo Semaforico'!AE$30,O!$HC89:$HL89))*AE$31))</f>
        <v>#REF!</v>
      </c>
      <c r="AF114" s="245">
        <f>IF(AF$32="",IF(AF$31="",(SUMIF(S!$HC$15:$HL$15,'Ciclo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Semaforico'!AF$30,O!$HC89:$HL89))*AF$31),(SUMIF(S!$HC$15:$HL$15,'Ciclo Semaforico'!AF$32,S!$HC89:$HL89)+SUMIF(N!$HC$15:$HL$15,'Ciclo Semaforico'!AF$32,N!$HC89:$HL89)+SUMIF(E!$HC$15:$HL$15,'Ciclo Semaforico'!AF$32,E!$HC89:$HL89)+SUMIF(O!$HC$15:$HL$15,'Ciclo Semaforico'!AF$32,O!$HC89:$HL89))-IF(AF$31="",(SUMIF(S!$HC$15:$HL$15,'Ciclo Semaforico'!AF$30,S!$HC89:$HL89)+SUMIF(N!$HC$15:$HL$15,'Ciclo Semaforico'!AF$30,N!$HC89:$HL89)+SUMIF(E!$HC$15:$HL$15,'Ciclo Semaforico'!AF$30,E!$HC89:$HL89)+SUMIF(O!$HC$15:$HL$15,'Ciclo Semaforico'!AF$30,O!$HC89:$HL89)),(SUMIF(S!$HC$15:$HL$15,'Ciclo Semaforico'!AF$30,S!$HC89:$HL89)+SUMIF(N!$HC$15:$HL$15,'Ciclo Semaforico'!AF$30,N!$HC89:$HL89)+SUMIF(E!$HC$15:$HL$15,'Ciclo Semaforico'!AF$30,E!$HC89:$HL89)+SUMIF(O!$HC$15:$HL$15,'Ciclo Semaforico'!AF$30,O!$HC89:$HL89))*AF$31))</f>
        <v>0</v>
      </c>
      <c r="AG114" s="245">
        <f>IF(AG$32="",IF(AG$31="",(SUMIF(S!$HC$15:$HL$15,'Ciclo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Semaforico'!AG$30,O!$HC89:$HL89))*AG$31),(SUMIF(S!$HC$15:$HL$15,'Ciclo Semaforico'!AG$32,S!$HC89:$HL89)+SUMIF(N!$HC$15:$HL$15,'Ciclo Semaforico'!AG$32,N!$HC89:$HL89)+SUMIF(E!$HC$15:$HL$15,'Ciclo Semaforico'!AG$32,E!$HC89:$HL89)+SUMIF(O!$HC$15:$HL$15,'Ciclo Semaforico'!AG$32,O!$HC89:$HL89))-IF(AG$31="",(SUMIF(S!$HC$15:$HL$15,'Ciclo Semaforico'!AG$30,S!$HC89:$HL89)+SUMIF(N!$HC$15:$HL$15,'Ciclo Semaforico'!AG$30,N!$HC89:$HL89)+SUMIF(E!$HC$15:$HL$15,'Ciclo Semaforico'!AG$30,E!$HC89:$HL89)+SUMIF(O!$HC$15:$HL$15,'Ciclo Semaforico'!AG$30,O!$HC89:$HL89)),(SUMIF(S!$HC$15:$HL$15,'Ciclo Semaforico'!AG$30,S!$HC89:$HL89)+SUMIF(N!$HC$15:$HL$15,'Ciclo Semaforico'!AG$30,N!$HC89:$HL89)+SUMIF(E!$HC$15:$HL$15,'Ciclo Semaforico'!AG$30,E!$HC89:$HL89)+SUMIF(O!$HC$15:$HL$15,'Ciclo Semaforico'!AG$30,O!$HC89:$HL89))*AG$31))</f>
        <v>0</v>
      </c>
      <c r="AH114" s="245">
        <f>IF(AH$32="",IF(AH$31="",(SUMIF(S!$HC$15:$HL$15,'Ciclo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Semaforico'!AH$30,O!$HC89:$HL89))*AH$31),(SUMIF(S!$HC$15:$HL$15,'Ciclo Semaforico'!AH$32,S!$HC89:$HL89)+SUMIF(N!$HC$15:$HL$15,'Ciclo Semaforico'!AH$32,N!$HC89:$HL89)+SUMIF(E!$HC$15:$HL$15,'Ciclo Semaforico'!AH$32,E!$HC89:$HL89)+SUMIF(O!$HC$15:$HL$15,'Ciclo Semaforico'!AH$32,O!$HC89:$HL89))-IF(AH$31="",(SUMIF(S!$HC$15:$HL$15,'Ciclo Semaforico'!AH$30,S!$HC89:$HL89)+SUMIF(N!$HC$15:$HL$15,'Ciclo Semaforico'!AH$30,N!$HC89:$HL89)+SUMIF(E!$HC$15:$HL$15,'Ciclo Semaforico'!AH$30,E!$HC89:$HL89)+SUMIF(O!$HC$15:$HL$15,'Ciclo Semaforico'!AH$30,O!$HC89:$HL89)),(SUMIF(S!$HC$15:$HL$15,'Ciclo Semaforico'!AH$30,S!$HC89:$HL89)+SUMIF(N!$HC$15:$HL$15,'Ciclo Semaforico'!AH$30,N!$HC89:$HL89)+SUMIF(E!$HC$15:$HL$15,'Ciclo Semaforico'!AH$30,E!$HC89:$HL89)+SUMIF(O!$HC$15:$HL$15,'Ciclo Semaforico'!AH$30,O!$HC89:$HL89))*AH$31))</f>
        <v>0</v>
      </c>
      <c r="AI114" s="245">
        <f>IF(AI$32="",IF(AI$31="",(SUMIF(S!$HC$15:$HL$15,'Ciclo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Semaforico'!AI$30,O!$HC89:$HL89))*AI$31),(SUMIF(S!$HC$15:$HL$15,'Ciclo Semaforico'!AI$32,S!$HC89:$HL89)+SUMIF(N!$HC$15:$HL$15,'Ciclo Semaforico'!AI$32,N!$HC89:$HL89)+SUMIF(E!$HC$15:$HL$15,'Ciclo Semaforico'!AI$32,E!$HC89:$HL89)+SUMIF(O!$HC$15:$HL$15,'Ciclo Semaforico'!AI$32,O!$HC89:$HL89))-IF(AI$31="",(SUMIF(S!$HC$15:$HL$15,'Ciclo Semaforico'!AI$30,S!$HC89:$HL89)+SUMIF(N!$HC$15:$HL$15,'Ciclo Semaforico'!AI$30,N!$HC89:$HL89)+SUMIF(E!$HC$15:$HL$15,'Ciclo Semaforico'!AI$30,E!$HC89:$HL89)+SUMIF(O!$HC$15:$HL$15,'Ciclo Semaforico'!AI$30,O!$HC89:$HL89)),(SUMIF(S!$HC$15:$HL$15,'Ciclo Semaforico'!AI$30,S!$HC89:$HL89)+SUMIF(N!$HC$15:$HL$15,'Ciclo Semaforico'!AI$30,N!$HC89:$HL89)+SUMIF(E!$HC$15:$HL$15,'Ciclo Semaforico'!AI$30,E!$HC89:$HL89)+SUMIF(O!$HC$15:$HL$15,'Ciclo Semaforico'!AI$30,O!$HC89:$HL89))*AI$31))</f>
        <v>0</v>
      </c>
      <c r="AJ114" s="245">
        <f>IF(AJ$32="",IF(AJ$31="",(SUMIF(S!$HC$15:$HL$15,'Ciclo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Semaforico'!AJ$30,O!$HC89:$HL89))*AJ$31),(SUMIF(S!$HC$15:$HL$15,'Ciclo Semaforico'!AJ$32,S!$HC89:$HL89)+SUMIF(N!$HC$15:$HL$15,'Ciclo Semaforico'!AJ$32,N!$HC89:$HL89)+SUMIF(E!$HC$15:$HL$15,'Ciclo Semaforico'!AJ$32,E!$HC89:$HL89)+SUMIF(O!$HC$15:$HL$15,'Ciclo Semaforico'!AJ$32,O!$HC89:$HL89))-IF(AJ$31="",(SUMIF(S!$HC$15:$HL$15,'Ciclo Semaforico'!AJ$30,S!$HC89:$HL89)+SUMIF(N!$HC$15:$HL$15,'Ciclo Semaforico'!AJ$30,N!$HC89:$HL89)+SUMIF(E!$HC$15:$HL$15,'Ciclo Semaforico'!AJ$30,E!$HC89:$HL89)+SUMIF(O!$HC$15:$HL$15,'Ciclo Semaforico'!AJ$30,O!$HC89:$HL89)),(SUMIF(S!$HC$15:$HL$15,'Ciclo Semaforico'!AJ$30,S!$HC89:$HL89)+SUMIF(N!$HC$15:$HL$15,'Ciclo Semaforico'!AJ$30,N!$HC89:$HL89)+SUMIF(E!$HC$15:$HL$15,'Ciclo Semaforico'!AJ$30,E!$HC89:$HL89)+SUMIF(O!$HC$15:$HL$15,'Ciclo Semaforico'!AJ$30,O!$HC89:$HL89))*AJ$31))</f>
        <v>0</v>
      </c>
      <c r="AK114" s="245">
        <f>IF(AK$32="",IF(AK$31="",(SUMIF(S!$HC$15:$HL$15,'Ciclo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Semaforico'!AK$30,O!$HC89:$HL89))*AK$31),(SUMIF(S!$HC$15:$HL$15,'Ciclo Semaforico'!AK$32,S!$HC89:$HL89)+SUMIF(N!$HC$15:$HL$15,'Ciclo Semaforico'!AK$32,N!$HC89:$HL89)+SUMIF(E!$HC$15:$HL$15,'Ciclo Semaforico'!AK$32,E!$HC89:$HL89)+SUMIF(O!$HC$15:$HL$15,'Ciclo Semaforico'!AK$32,O!$HC89:$HL89))-IF(AK$31="",(SUMIF(S!$HC$15:$HL$15,'Ciclo Semaforico'!AK$30,S!$HC89:$HL89)+SUMIF(N!$HC$15:$HL$15,'Ciclo Semaforico'!AK$30,N!$HC89:$HL89)+SUMIF(E!$HC$15:$HL$15,'Ciclo Semaforico'!AK$30,E!$HC89:$HL89)+SUMIF(O!$HC$15:$HL$15,'Ciclo Semaforico'!AK$30,O!$HC89:$HL89)),(SUMIF(S!$HC$15:$HL$15,'Ciclo Semaforico'!AK$30,S!$HC89:$HL89)+SUMIF(N!$HC$15:$HL$15,'Ciclo Semaforico'!AK$30,N!$HC89:$HL89)+SUMIF(E!$HC$15:$HL$15,'Ciclo Semaforico'!AK$30,E!$HC89:$HL89)+SUMIF(O!$HC$15:$HL$15,'Ciclo Semaforico'!AK$30,O!$HC89:$HL89))*AK$31))</f>
        <v>0</v>
      </c>
      <c r="AL114" s="246">
        <f>IF(AL$32="",IF(AL$31="",(SUMIF(S!$HC$15:$HL$15,'Ciclo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Semaforico'!AL$30,O!$HC89:$HL89))*AL$31),(SUMIF(S!$HC$15:$HL$15,'Ciclo Semaforico'!AL$32,S!$HC89:$HL89)+SUMIF(N!$HC$15:$HL$15,'Ciclo Semaforico'!AL$32,N!$HC89:$HL89)+SUMIF(E!$HC$15:$HL$15,'Ciclo Semaforico'!AL$32,E!$HC89:$HL89)+SUMIF(O!$HC$15:$HL$15,'Ciclo Semaforico'!AL$32,O!$HC89:$HL89))-IF(AL$31="",(SUMIF(S!$HC$15:$HL$15,'Ciclo Semaforico'!AL$30,S!$HC89:$HL89)+SUMIF(N!$HC$15:$HL$15,'Ciclo Semaforico'!AL$30,N!$HC89:$HL89)+SUMIF(E!$HC$15:$HL$15,'Ciclo Semaforico'!AL$30,E!$HC89:$HL89)+SUMIF(O!$HC$15:$HL$15,'Ciclo Semaforico'!AL$30,O!$HC89:$HL89)),(SUMIF(S!$HC$15:$HL$15,'Ciclo Semaforico'!AL$30,S!$HC89:$HL89)+SUMIF(N!$HC$15:$HL$15,'Ciclo Semaforico'!AL$30,N!$HC89:$HL89)+SUMIF(E!$HC$15:$HL$15,'Ciclo Semaforico'!AL$30,E!$HC89:$HL89)+SUMIF(O!$HC$15:$HL$15,'Ciclo Semaforico'!AL$30,O!$HC89:$HL89))*AL$31))</f>
        <v>0</v>
      </c>
      <c r="AM114" s="244">
        <f>IF(AM$32="",IF(AM$31="",(SUMIF(S!$HC$15:$HL$15,'Ciclo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Semaforico'!AM$30,O!$HC89:$HL89))*AM$31),(SUMIF(S!$HC$15:$HL$15,'Ciclo Semaforico'!AM$32,S!$HC89:$HL89)+SUMIF(N!$HC$15:$HL$15,'Ciclo Semaforico'!AM$32,N!$HC89:$HL89)+SUMIF(E!$HC$15:$HL$15,'Ciclo Semaforico'!AM$32,E!$HC89:$HL89)+SUMIF(O!$HC$15:$HL$15,'Ciclo Semaforico'!AM$32,O!$HC89:$HL89))-IF(AM$31="",(SUMIF(S!$HC$15:$HL$15,'Ciclo Semaforico'!AM$30,S!$HC89:$HL89)+SUMIF(N!$HC$15:$HL$15,'Ciclo Semaforico'!AM$30,N!$HC89:$HL89)+SUMIF(E!$HC$15:$HL$15,'Ciclo Semaforico'!AM$30,E!$HC89:$HL89)+SUMIF(O!$HC$15:$HL$15,'Ciclo Semaforico'!AM$30,O!$HC89:$HL89)),(SUMIF(S!$HC$15:$HL$15,'Ciclo Semaforico'!AM$30,S!$HC89:$HL89)+SUMIF(N!$HC$15:$HL$15,'Ciclo Semaforico'!AM$30,N!$HC89:$HL89)+SUMIF(E!$HC$15:$HL$15,'Ciclo Semaforico'!AM$30,E!$HC89:$HL89)+SUMIF(O!$HC$15:$HL$15,'Ciclo Semaforico'!AM$30,O!$HC89:$HL89))*AM$31))</f>
        <v>0</v>
      </c>
      <c r="AN114" s="245">
        <f>IF(AN$32="",IF(AN$31="",(SUMIF(S!$HC$15:$HL$15,'Ciclo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Semaforico'!AN$30,O!$HC89:$HL89))*AN$31),(SUMIF(S!$HC$15:$HL$15,'Ciclo Semaforico'!AN$32,S!$HC89:$HL89)+SUMIF(N!$HC$15:$HL$15,'Ciclo Semaforico'!AN$32,N!$HC89:$HL89)+SUMIF(E!$HC$15:$HL$15,'Ciclo Semaforico'!AN$32,E!$HC89:$HL89)+SUMIF(O!$HC$15:$HL$15,'Ciclo Semaforico'!AN$32,O!$HC89:$HL89))-IF(AN$31="",(SUMIF(S!$HC$15:$HL$15,'Ciclo Semaforico'!AN$30,S!$HC89:$HL89)+SUMIF(N!$HC$15:$HL$15,'Ciclo Semaforico'!AN$30,N!$HC89:$HL89)+SUMIF(E!$HC$15:$HL$15,'Ciclo Semaforico'!AN$30,E!$HC89:$HL89)+SUMIF(O!$HC$15:$HL$15,'Ciclo Semaforico'!AN$30,O!$HC89:$HL89)),(SUMIF(S!$HC$15:$HL$15,'Ciclo Semaforico'!AN$30,S!$HC89:$HL89)+SUMIF(N!$HC$15:$HL$15,'Ciclo Semaforico'!AN$30,N!$HC89:$HL89)+SUMIF(E!$HC$15:$HL$15,'Ciclo Semaforico'!AN$30,E!$HC89:$HL89)+SUMIF(O!$HC$15:$HL$15,'Ciclo Semaforico'!AN$30,O!$HC89:$HL89))*AN$31))</f>
        <v>0</v>
      </c>
      <c r="AO114" s="245">
        <f>IF(AO$32="",IF(AO$31="",(SUMIF(S!$HC$15:$HL$15,'Ciclo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Semaforico'!AO$30,O!$HC89:$HL89))*AO$31),(SUMIF(S!$HC$15:$HL$15,'Ciclo Semaforico'!AO$32,S!$HC89:$HL89)+SUMIF(N!$HC$15:$HL$15,'Ciclo Semaforico'!AO$32,N!$HC89:$HL89)+SUMIF(E!$HC$15:$HL$15,'Ciclo Semaforico'!AO$32,E!$HC89:$HL89)+SUMIF(O!$HC$15:$HL$15,'Ciclo Semaforico'!AO$32,O!$HC89:$HL89))-IF(AO$31="",(SUMIF(S!$HC$15:$HL$15,'Ciclo Semaforico'!AO$30,S!$HC89:$HL89)+SUMIF(N!$HC$15:$HL$15,'Ciclo Semaforico'!AO$30,N!$HC89:$HL89)+SUMIF(E!$HC$15:$HL$15,'Ciclo Semaforico'!AO$30,E!$HC89:$HL89)+SUMIF(O!$HC$15:$HL$15,'Ciclo Semaforico'!AO$30,O!$HC89:$HL89)),(SUMIF(S!$HC$15:$HL$15,'Ciclo Semaforico'!AO$30,S!$HC89:$HL89)+SUMIF(N!$HC$15:$HL$15,'Ciclo Semaforico'!AO$30,N!$HC89:$HL89)+SUMIF(E!$HC$15:$HL$15,'Ciclo Semaforico'!AO$30,E!$HC89:$HL89)+SUMIF(O!$HC$15:$HL$15,'Ciclo Semaforico'!AO$30,O!$HC89:$HL89))*AO$31))</f>
        <v>0</v>
      </c>
      <c r="AP114" s="245">
        <f>IF(AP$32="",IF(AP$31="",(SUMIF(S!$HC$15:$HL$15,'Ciclo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Semaforico'!AP$30,O!$HC89:$HL89))*AP$31),(SUMIF(S!$HC$15:$HL$15,'Ciclo Semaforico'!AP$32,S!$HC89:$HL89)+SUMIF(N!$HC$15:$HL$15,'Ciclo Semaforico'!AP$32,N!$HC89:$HL89)+SUMIF(E!$HC$15:$HL$15,'Ciclo Semaforico'!AP$32,E!$HC89:$HL89)+SUMIF(O!$HC$15:$HL$15,'Ciclo Semaforico'!AP$32,O!$HC89:$HL89))-IF(AP$31="",(SUMIF(S!$HC$15:$HL$15,'Ciclo Semaforico'!AP$30,S!$HC89:$HL89)+SUMIF(N!$HC$15:$HL$15,'Ciclo Semaforico'!AP$30,N!$HC89:$HL89)+SUMIF(E!$HC$15:$HL$15,'Ciclo Semaforico'!AP$30,E!$HC89:$HL89)+SUMIF(O!$HC$15:$HL$15,'Ciclo Semaforico'!AP$30,O!$HC89:$HL89)),(SUMIF(S!$HC$15:$HL$15,'Ciclo Semaforico'!AP$30,S!$HC89:$HL89)+SUMIF(N!$HC$15:$HL$15,'Ciclo Semaforico'!AP$30,N!$HC89:$HL89)+SUMIF(E!$HC$15:$HL$15,'Ciclo Semaforico'!AP$30,E!$HC89:$HL89)+SUMIF(O!$HC$15:$HL$15,'Ciclo Semaforico'!AP$30,O!$HC89:$HL89))*AP$31))</f>
        <v>0</v>
      </c>
      <c r="AQ114" s="245">
        <f>IF(AQ$32="",IF(AQ$31="",(SUMIF(S!$HC$15:$HL$15,'Ciclo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Semaforico'!AQ$30,O!$HC89:$HL89))*AQ$31),(SUMIF(S!$HC$15:$HL$15,'Ciclo Semaforico'!AQ$32,S!$HC89:$HL89)+SUMIF(N!$HC$15:$HL$15,'Ciclo Semaforico'!AQ$32,N!$HC89:$HL89)+SUMIF(E!$HC$15:$HL$15,'Ciclo Semaforico'!AQ$32,E!$HC89:$HL89)+SUMIF(O!$HC$15:$HL$15,'Ciclo Semaforico'!AQ$32,O!$HC89:$HL89))-IF(AQ$31="",(SUMIF(S!$HC$15:$HL$15,'Ciclo Semaforico'!AQ$30,S!$HC89:$HL89)+SUMIF(N!$HC$15:$HL$15,'Ciclo Semaforico'!AQ$30,N!$HC89:$HL89)+SUMIF(E!$HC$15:$HL$15,'Ciclo Semaforico'!AQ$30,E!$HC89:$HL89)+SUMIF(O!$HC$15:$HL$15,'Ciclo Semaforico'!AQ$30,O!$HC89:$HL89)),(SUMIF(S!$HC$15:$HL$15,'Ciclo Semaforico'!AQ$30,S!$HC89:$HL89)+SUMIF(N!$HC$15:$HL$15,'Ciclo Semaforico'!AQ$30,N!$HC89:$HL89)+SUMIF(E!$HC$15:$HL$15,'Ciclo Semaforico'!AQ$30,E!$HC89:$HL89)+SUMIF(O!$HC$15:$HL$15,'Ciclo Semaforico'!AQ$30,O!$HC89:$HL89))*AQ$31))</f>
        <v>0</v>
      </c>
      <c r="AR114" s="245">
        <f>IF(AR$32="",IF(AR$31="",(SUMIF(S!$HC$15:$HL$15,'Ciclo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Semaforico'!AR$30,O!$HC89:$HL89))*AR$31),(SUMIF(S!$HC$15:$HL$15,'Ciclo Semaforico'!AR$32,S!$HC89:$HL89)+SUMIF(N!$HC$15:$HL$15,'Ciclo Semaforico'!AR$32,N!$HC89:$HL89)+SUMIF(E!$HC$15:$HL$15,'Ciclo Semaforico'!AR$32,E!$HC89:$HL89)+SUMIF(O!$HC$15:$HL$15,'Ciclo Semaforico'!AR$32,O!$HC89:$HL89))-IF(AR$31="",(SUMIF(S!$HC$15:$HL$15,'Ciclo Semaforico'!AR$30,S!$HC89:$HL89)+SUMIF(N!$HC$15:$HL$15,'Ciclo Semaforico'!AR$30,N!$HC89:$HL89)+SUMIF(E!$HC$15:$HL$15,'Ciclo Semaforico'!AR$30,E!$HC89:$HL89)+SUMIF(O!$HC$15:$HL$15,'Ciclo Semaforico'!AR$30,O!$HC89:$HL89)),(SUMIF(S!$HC$15:$HL$15,'Ciclo Semaforico'!AR$30,S!$HC89:$HL89)+SUMIF(N!$HC$15:$HL$15,'Ciclo Semaforico'!AR$30,N!$HC89:$HL89)+SUMIF(E!$HC$15:$HL$15,'Ciclo Semaforico'!AR$30,E!$HC89:$HL89)+SUMIF(O!$HC$15:$HL$15,'Ciclo Semaforico'!AR$30,O!$HC89:$HL89))*AR$31))</f>
        <v>0</v>
      </c>
      <c r="AS114" s="245">
        <f>IF(AS$32="",IF(AS$31="",(SUMIF(S!$HC$15:$HL$15,'Ciclo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Semaforico'!AS$30,O!$HC89:$HL89))*AS$31),(SUMIF(S!$HC$15:$HL$15,'Ciclo Semaforico'!AS$32,S!$HC89:$HL89)+SUMIF(N!$HC$15:$HL$15,'Ciclo Semaforico'!AS$32,N!$HC89:$HL89)+SUMIF(E!$HC$15:$HL$15,'Ciclo Semaforico'!AS$32,E!$HC89:$HL89)+SUMIF(O!$HC$15:$HL$15,'Ciclo Semaforico'!AS$32,O!$HC89:$HL89))-IF(AS$31="",(SUMIF(S!$HC$15:$HL$15,'Ciclo Semaforico'!AS$30,S!$HC89:$HL89)+SUMIF(N!$HC$15:$HL$15,'Ciclo Semaforico'!AS$30,N!$HC89:$HL89)+SUMIF(E!$HC$15:$HL$15,'Ciclo Semaforico'!AS$30,E!$HC89:$HL89)+SUMIF(O!$HC$15:$HL$15,'Ciclo Semaforico'!AS$30,O!$HC89:$HL89)),(SUMIF(S!$HC$15:$HL$15,'Ciclo Semaforico'!AS$30,S!$HC89:$HL89)+SUMIF(N!$HC$15:$HL$15,'Ciclo Semaforico'!AS$30,N!$HC89:$HL89)+SUMIF(E!$HC$15:$HL$15,'Ciclo Semaforico'!AS$30,E!$HC89:$HL89)+SUMIF(O!$HC$15:$HL$15,'Ciclo Semaforico'!AS$30,O!$HC89:$HL89))*AS$31))</f>
        <v>0</v>
      </c>
      <c r="AT114" s="245">
        <f>IF(AT$32="",IF(AT$31="",(SUMIF(S!$HC$15:$HL$15,'Ciclo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Semaforico'!AT$30,O!$HC89:$HL89))*AT$31),(SUMIF(S!$HC$15:$HL$15,'Ciclo Semaforico'!AT$32,S!$HC89:$HL89)+SUMIF(N!$HC$15:$HL$15,'Ciclo Semaforico'!AT$32,N!$HC89:$HL89)+SUMIF(E!$HC$15:$HL$15,'Ciclo Semaforico'!AT$32,E!$HC89:$HL89)+SUMIF(O!$HC$15:$HL$15,'Ciclo Semaforico'!AT$32,O!$HC89:$HL89))-IF(AT$31="",(SUMIF(S!$HC$15:$HL$15,'Ciclo Semaforico'!AT$30,S!$HC89:$HL89)+SUMIF(N!$HC$15:$HL$15,'Ciclo Semaforico'!AT$30,N!$HC89:$HL89)+SUMIF(E!$HC$15:$HL$15,'Ciclo Semaforico'!AT$30,E!$HC89:$HL89)+SUMIF(O!$HC$15:$HL$15,'Ciclo Semaforico'!AT$30,O!$HC89:$HL89)),(SUMIF(S!$HC$15:$HL$15,'Ciclo Semaforico'!AT$30,S!$HC89:$HL89)+SUMIF(N!$HC$15:$HL$15,'Ciclo Semaforico'!AT$30,N!$HC89:$HL89)+SUMIF(E!$HC$15:$HL$15,'Ciclo Semaforico'!AT$30,E!$HC89:$HL89)+SUMIF(O!$HC$15:$HL$15,'Ciclo Semaforico'!AT$30,O!$HC89:$HL89))*AT$31))</f>
        <v>0</v>
      </c>
      <c r="AU114" s="245">
        <f>IF(AU$32="",IF(AU$31="",(SUMIF(S!$HC$15:$HL$15,'Ciclo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Semaforico'!AU$30,O!$HC89:$HL89))*AU$31),(SUMIF(S!$HC$15:$HL$15,'Ciclo Semaforico'!AU$32,S!$HC89:$HL89)+SUMIF(N!$HC$15:$HL$15,'Ciclo Semaforico'!AU$32,N!$HC89:$HL89)+SUMIF(E!$HC$15:$HL$15,'Ciclo Semaforico'!AU$32,E!$HC89:$HL89)+SUMIF(O!$HC$15:$HL$15,'Ciclo Semaforico'!AU$32,O!$HC89:$HL89))-IF(AU$31="",(SUMIF(S!$HC$15:$HL$15,'Ciclo Semaforico'!AU$30,S!$HC89:$HL89)+SUMIF(N!$HC$15:$HL$15,'Ciclo Semaforico'!AU$30,N!$HC89:$HL89)+SUMIF(E!$HC$15:$HL$15,'Ciclo Semaforico'!AU$30,E!$HC89:$HL89)+SUMIF(O!$HC$15:$HL$15,'Ciclo Semaforico'!AU$30,O!$HC89:$HL89)),(SUMIF(S!$HC$15:$HL$15,'Ciclo Semaforico'!AU$30,S!$HC89:$HL89)+SUMIF(N!$HC$15:$HL$15,'Ciclo Semaforico'!AU$30,N!$HC89:$HL89)+SUMIF(E!$HC$15:$HL$15,'Ciclo Semaforico'!AU$30,E!$HC89:$HL89)+SUMIF(O!$HC$15:$HL$15,'Ciclo Semaforico'!AU$30,O!$HC89:$HL89))*AU$31))</f>
        <v>0</v>
      </c>
      <c r="AV114" s="245">
        <f>IF(AV$32="",IF(AV$31="",(SUMIF(S!$HC$15:$HL$15,'Ciclo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Semaforico'!AV$30,O!$HC89:$HL89))*AV$31),(SUMIF(S!$HC$15:$HL$15,'Ciclo Semaforico'!AV$32,S!$HC89:$HL89)+SUMIF(N!$HC$15:$HL$15,'Ciclo Semaforico'!AV$32,N!$HC89:$HL89)+SUMIF(E!$HC$15:$HL$15,'Ciclo Semaforico'!AV$32,E!$HC89:$HL89)+SUMIF(O!$HC$15:$HL$15,'Ciclo Semaforico'!AV$32,O!$HC89:$HL89))-IF(AV$31="",(SUMIF(S!$HC$15:$HL$15,'Ciclo Semaforico'!AV$30,S!$HC89:$HL89)+SUMIF(N!$HC$15:$HL$15,'Ciclo Semaforico'!AV$30,N!$HC89:$HL89)+SUMIF(E!$HC$15:$HL$15,'Ciclo Semaforico'!AV$30,E!$HC89:$HL89)+SUMIF(O!$HC$15:$HL$15,'Ciclo Semaforico'!AV$30,O!$HC89:$HL89)),(SUMIF(S!$HC$15:$HL$15,'Ciclo Semaforico'!AV$30,S!$HC89:$HL89)+SUMIF(N!$HC$15:$HL$15,'Ciclo Semaforico'!AV$30,N!$HC89:$HL89)+SUMIF(E!$HC$15:$HL$15,'Ciclo Semaforico'!AV$30,E!$HC89:$HL89)+SUMIF(O!$HC$15:$HL$15,'Ciclo Semaforico'!AV$30,O!$HC89:$HL89))*AV$31))</f>
        <v>0</v>
      </c>
      <c r="AW114" s="245">
        <f>IF(AW$32="",IF(AW$31="",(SUMIF(S!$HC$15:$HL$15,'Ciclo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Semaforico'!AW$30,O!$HC89:$HL89))*AW$31),(SUMIF(S!$HC$15:$HL$15,'Ciclo Semaforico'!AW$32,S!$HC89:$HL89)+SUMIF(N!$HC$15:$HL$15,'Ciclo Semaforico'!AW$32,N!$HC89:$HL89)+SUMIF(E!$HC$15:$HL$15,'Ciclo Semaforico'!AW$32,E!$HC89:$HL89)+SUMIF(O!$HC$15:$HL$15,'Ciclo Semaforico'!AW$32,O!$HC89:$HL89))-IF(AW$31="",(SUMIF(S!$HC$15:$HL$15,'Ciclo Semaforico'!AW$30,S!$HC89:$HL89)+SUMIF(N!$HC$15:$HL$15,'Ciclo Semaforico'!AW$30,N!$HC89:$HL89)+SUMIF(E!$HC$15:$HL$15,'Ciclo Semaforico'!AW$30,E!$HC89:$HL89)+SUMIF(O!$HC$15:$HL$15,'Ciclo Semaforico'!AW$30,O!$HC89:$HL89)),(SUMIF(S!$HC$15:$HL$15,'Ciclo Semaforico'!AW$30,S!$HC89:$HL89)+SUMIF(N!$HC$15:$HL$15,'Ciclo Semaforico'!AW$30,N!$HC89:$HL89)+SUMIF(E!$HC$15:$HL$15,'Ciclo Semaforico'!AW$30,E!$HC89:$HL89)+SUMIF(O!$HC$15:$HL$15,'Ciclo Semaforico'!AW$30,O!$HC89:$HL89))*AW$31))</f>
        <v>0</v>
      </c>
      <c r="AX114" s="246">
        <f>IF(AX$32="",IF(AX$31="",(SUMIF(S!$HC$15:$HL$15,'Ciclo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Semaforico'!AX$30,O!$HC89:$HL89))*AX$31),(SUMIF(S!$HC$15:$HL$15,'Ciclo Semaforico'!AX$32,S!$HC89:$HL89)+SUMIF(N!$HC$15:$HL$15,'Ciclo Semaforico'!AX$32,N!$HC89:$HL89)+SUMIF(E!$HC$15:$HL$15,'Ciclo Semaforico'!AX$32,E!$HC89:$HL89)+SUMIF(O!$HC$15:$HL$15,'Ciclo Semaforico'!AX$32,O!$HC89:$HL89))-IF(AX$31="",(SUMIF(S!$HC$15:$HL$15,'Ciclo Semaforico'!AX$30,S!$HC89:$HL89)+SUMIF(N!$HC$15:$HL$15,'Ciclo Semaforico'!AX$30,N!$HC89:$HL89)+SUMIF(E!$HC$15:$HL$15,'Ciclo Semaforico'!AX$30,E!$HC89:$HL89)+SUMIF(O!$HC$15:$HL$15,'Ciclo Semaforico'!AX$30,O!$HC89:$HL89)),(SUMIF(S!$HC$15:$HL$15,'Ciclo Semaforico'!AX$30,S!$HC89:$HL89)+SUMIF(N!$HC$15:$HL$15,'Ciclo Semaforico'!AX$30,N!$HC89:$HL89)+SUMIF(E!$HC$15:$HL$15,'Ciclo Semaforico'!AX$30,E!$HC89:$HL89)+SUMIF(O!$HC$15:$HL$15,'Ciclo Semaforico'!AX$30,O!$HC89:$HL89))*AX$31))</f>
        <v>0</v>
      </c>
      <c r="AY114" s="244" t="e">
        <f>IF(AY$32="",IF(AY$31="",(SUMIF(S!$HC$15:$HL$15,'Ciclo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Semaforico'!AY$30,O!$HC89:$HL89))*AY$31),(SUMIF(S!$HC$15:$HL$15,'Ciclo Semaforico'!AY$32,S!$HC89:$HL89)+SUMIF(N!$HC$15:$HL$15,'Ciclo Semaforico'!AY$32,N!$HC89:$HL89)+SUMIF(E!$HC$15:$HL$15,'Ciclo Semaforico'!AY$32,E!$HC89:$HL89)+SUMIF(O!$HC$15:$HL$15,'Ciclo Semaforico'!AY$32,O!$HC89:$HL89))-IF(AY$31="",(SUMIF(S!$HC$15:$HL$15,'Ciclo Semaforico'!AY$30,S!$HC89:$HL89)+SUMIF(N!$HC$15:$HL$15,'Ciclo Semaforico'!AY$30,N!$HC89:$HL89)+SUMIF(E!$HC$15:$HL$15,'Ciclo Semaforico'!AY$30,E!$HC89:$HL89)+SUMIF(O!$HC$15:$HL$15,'Ciclo Semaforico'!AY$30,O!$HC89:$HL89)),(SUMIF(S!$HC$15:$HL$15,'Ciclo Semaforico'!AY$30,S!$HC89:$HL89)+SUMIF(N!$HC$15:$HL$15,'Ciclo Semaforico'!AY$30,N!$HC89:$HL89)+SUMIF(E!$HC$15:$HL$15,'Ciclo Semaforico'!AY$30,E!$HC89:$HL89)+SUMIF(O!$HC$15:$HL$15,'Ciclo Semaforico'!AY$30,O!$HC89:$HL89))*AY$31))</f>
        <v>#REF!</v>
      </c>
      <c r="AZ114" s="245" t="e">
        <f>IF(AZ$32="",IF(AZ$31="",(SUMIF(S!$HC$15:$HL$15,'Ciclo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Semaforico'!AZ$30,O!$HC89:$HL89))*AZ$31),(SUMIF(S!$HC$15:$HL$15,'Ciclo Semaforico'!AZ$32,S!$HC89:$HL89)+SUMIF(N!$HC$15:$HL$15,'Ciclo Semaforico'!AZ$32,N!$HC89:$HL89)+SUMIF(E!$HC$15:$HL$15,'Ciclo Semaforico'!AZ$32,E!$HC89:$HL89)+SUMIF(O!$HC$15:$HL$15,'Ciclo Semaforico'!AZ$32,O!$HC89:$HL89))-IF(AZ$31="",(SUMIF(S!$HC$15:$HL$15,'Ciclo Semaforico'!AZ$30,S!$HC89:$HL89)+SUMIF(N!$HC$15:$HL$15,'Ciclo Semaforico'!AZ$30,N!$HC89:$HL89)+SUMIF(E!$HC$15:$HL$15,'Ciclo Semaforico'!AZ$30,E!$HC89:$HL89)+SUMIF(O!$HC$15:$HL$15,'Ciclo Semaforico'!AZ$30,O!$HC89:$HL89)),(SUMIF(S!$HC$15:$HL$15,'Ciclo Semaforico'!AZ$30,S!$HC89:$HL89)+SUMIF(N!$HC$15:$HL$15,'Ciclo Semaforico'!AZ$30,N!$HC89:$HL89)+SUMIF(E!$HC$15:$HL$15,'Ciclo Semaforico'!AZ$30,E!$HC89:$HL89)+SUMIF(O!$HC$15:$HL$15,'Ciclo Semaforico'!AZ$30,O!$HC89:$HL89))*AZ$31))</f>
        <v>#REF!</v>
      </c>
      <c r="BA114" s="245" t="e">
        <f>IF(BA$32="",IF(BA$31="",(SUMIF(S!$HC$15:$HL$15,'Ciclo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Semaforico'!BA$30,O!$HC89:$HL89))*BA$31),(SUMIF(S!$HC$15:$HL$15,'Ciclo Semaforico'!BA$32,S!$HC89:$HL89)+SUMIF(N!$HC$15:$HL$15,'Ciclo Semaforico'!BA$32,N!$HC89:$HL89)+SUMIF(E!$HC$15:$HL$15,'Ciclo Semaforico'!BA$32,E!$HC89:$HL89)+SUMIF(O!$HC$15:$HL$15,'Ciclo Semaforico'!BA$32,O!$HC89:$HL89))-IF(BA$31="",(SUMIF(S!$HC$15:$HL$15,'Ciclo Semaforico'!BA$30,S!$HC89:$HL89)+SUMIF(N!$HC$15:$HL$15,'Ciclo Semaforico'!BA$30,N!$HC89:$HL89)+SUMIF(E!$HC$15:$HL$15,'Ciclo Semaforico'!BA$30,E!$HC89:$HL89)+SUMIF(O!$HC$15:$HL$15,'Ciclo Semaforico'!BA$30,O!$HC89:$HL89)),(SUMIF(S!$HC$15:$HL$15,'Ciclo Semaforico'!BA$30,S!$HC89:$HL89)+SUMIF(N!$HC$15:$HL$15,'Ciclo Semaforico'!BA$30,N!$HC89:$HL89)+SUMIF(E!$HC$15:$HL$15,'Ciclo Semaforico'!BA$30,E!$HC89:$HL89)+SUMIF(O!$HC$15:$HL$15,'Ciclo Semaforico'!BA$30,O!$HC89:$HL89))*BA$31))</f>
        <v>#REF!</v>
      </c>
      <c r="BB114" s="245" t="e">
        <f>IF(BB$32="",IF(BB$31="",(SUMIF(S!$HC$15:$HL$15,'Ciclo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Semaforico'!BB$30,O!$HC89:$HL89))*BB$31),(SUMIF(S!$HC$15:$HL$15,'Ciclo Semaforico'!BB$32,S!$HC89:$HL89)+SUMIF(N!$HC$15:$HL$15,'Ciclo Semaforico'!BB$32,N!$HC89:$HL89)+SUMIF(E!$HC$15:$HL$15,'Ciclo Semaforico'!BB$32,E!$HC89:$HL89)+SUMIF(O!$HC$15:$HL$15,'Ciclo Semaforico'!BB$32,O!$HC89:$HL89))-IF(BB$31="",(SUMIF(S!$HC$15:$HL$15,'Ciclo Semaforico'!BB$30,S!$HC89:$HL89)+SUMIF(N!$HC$15:$HL$15,'Ciclo Semaforico'!BB$30,N!$HC89:$HL89)+SUMIF(E!$HC$15:$HL$15,'Ciclo Semaforico'!BB$30,E!$HC89:$HL89)+SUMIF(O!$HC$15:$HL$15,'Ciclo Semaforico'!BB$30,O!$HC89:$HL89)),(SUMIF(S!$HC$15:$HL$15,'Ciclo Semaforico'!BB$30,S!$HC89:$HL89)+SUMIF(N!$HC$15:$HL$15,'Ciclo Semaforico'!BB$30,N!$HC89:$HL89)+SUMIF(E!$HC$15:$HL$15,'Ciclo Semaforico'!BB$30,E!$HC89:$HL89)+SUMIF(O!$HC$15:$HL$15,'Ciclo Semaforico'!BB$30,O!$HC89:$HL89))*BB$31))</f>
        <v>#REF!</v>
      </c>
      <c r="BC114" s="245" t="e">
        <f>IF(BC$32="",IF(BC$31="",(SUMIF(S!$HC$15:$HL$15,'Ciclo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Semaforico'!BC$30,O!$HC89:$HL89))*BC$31),(SUMIF(S!$HC$15:$HL$15,'Ciclo Semaforico'!BC$32,S!$HC89:$HL89)+SUMIF(N!$HC$15:$HL$15,'Ciclo Semaforico'!BC$32,N!$HC89:$HL89)+SUMIF(E!$HC$15:$HL$15,'Ciclo Semaforico'!BC$32,E!$HC89:$HL89)+SUMIF(O!$HC$15:$HL$15,'Ciclo Semaforico'!BC$32,O!$HC89:$HL89))-IF(BC$31="",(SUMIF(S!$HC$15:$HL$15,'Ciclo Semaforico'!BC$30,S!$HC89:$HL89)+SUMIF(N!$HC$15:$HL$15,'Ciclo Semaforico'!BC$30,N!$HC89:$HL89)+SUMIF(E!$HC$15:$HL$15,'Ciclo Semaforico'!BC$30,E!$HC89:$HL89)+SUMIF(O!$HC$15:$HL$15,'Ciclo Semaforico'!BC$30,O!$HC89:$HL89)),(SUMIF(S!$HC$15:$HL$15,'Ciclo Semaforico'!BC$30,S!$HC89:$HL89)+SUMIF(N!$HC$15:$HL$15,'Ciclo Semaforico'!BC$30,N!$HC89:$HL89)+SUMIF(E!$HC$15:$HL$15,'Ciclo Semaforico'!BC$30,E!$HC89:$HL89)+SUMIF(O!$HC$15:$HL$15,'Ciclo Semaforico'!BC$30,O!$HC89:$HL89))*BC$31))</f>
        <v>#REF!</v>
      </c>
      <c r="BD114" s="245" t="e">
        <f>IF(BD$32="",IF(BD$31="",(SUMIF(S!$HC$15:$HL$15,'Ciclo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Semaforico'!BD$30,O!$HC89:$HL89))*BD$31),(SUMIF(S!$HC$15:$HL$15,'Ciclo Semaforico'!BD$32,S!$HC89:$HL89)+SUMIF(N!$HC$15:$HL$15,'Ciclo Semaforico'!BD$32,N!$HC89:$HL89)+SUMIF(E!$HC$15:$HL$15,'Ciclo Semaforico'!BD$32,E!$HC89:$HL89)+SUMIF(O!$HC$15:$HL$15,'Ciclo Semaforico'!BD$32,O!$HC89:$HL89))-IF(BD$31="",(SUMIF(S!$HC$15:$HL$15,'Ciclo Semaforico'!BD$30,S!$HC89:$HL89)+SUMIF(N!$HC$15:$HL$15,'Ciclo Semaforico'!BD$30,N!$HC89:$HL89)+SUMIF(E!$HC$15:$HL$15,'Ciclo Semaforico'!BD$30,E!$HC89:$HL89)+SUMIF(O!$HC$15:$HL$15,'Ciclo Semaforico'!BD$30,O!$HC89:$HL89)),(SUMIF(S!$HC$15:$HL$15,'Ciclo Semaforico'!BD$30,S!$HC89:$HL89)+SUMIF(N!$HC$15:$HL$15,'Ciclo Semaforico'!BD$30,N!$HC89:$HL89)+SUMIF(E!$HC$15:$HL$15,'Ciclo Semaforico'!BD$30,E!$HC89:$HL89)+SUMIF(O!$HC$15:$HL$15,'Ciclo Semaforico'!BD$30,O!$HC89:$HL89))*BD$31))</f>
        <v>#REF!</v>
      </c>
      <c r="BE114" s="245">
        <f>IF(BE$32="",IF(BE$31="",(SUMIF(S!$HC$15:$HL$15,'Ciclo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Semaforico'!BE$30,O!$HC89:$HL89))*BE$31),(SUMIF(S!$HC$15:$HL$15,'Ciclo Semaforico'!BE$32,S!$HC89:$HL89)+SUMIF(N!$HC$15:$HL$15,'Ciclo Semaforico'!BE$32,N!$HC89:$HL89)+SUMIF(E!$HC$15:$HL$15,'Ciclo Semaforico'!BE$32,E!$HC89:$HL89)+SUMIF(O!$HC$15:$HL$15,'Ciclo Semaforico'!BE$32,O!$HC89:$HL89))-IF(BE$31="",(SUMIF(S!$HC$15:$HL$15,'Ciclo Semaforico'!BE$30,S!$HC89:$HL89)+SUMIF(N!$HC$15:$HL$15,'Ciclo Semaforico'!BE$30,N!$HC89:$HL89)+SUMIF(E!$HC$15:$HL$15,'Ciclo Semaforico'!BE$30,E!$HC89:$HL89)+SUMIF(O!$HC$15:$HL$15,'Ciclo Semaforico'!BE$30,O!$HC89:$HL89)),(SUMIF(S!$HC$15:$HL$15,'Ciclo Semaforico'!BE$30,S!$HC89:$HL89)+SUMIF(N!$HC$15:$HL$15,'Ciclo Semaforico'!BE$30,N!$HC89:$HL89)+SUMIF(E!$HC$15:$HL$15,'Ciclo Semaforico'!BE$30,E!$HC89:$HL89)+SUMIF(O!$HC$15:$HL$15,'Ciclo Semaforico'!BE$30,O!$HC89:$HL89))*BE$31))</f>
        <v>0</v>
      </c>
      <c r="BF114" s="245">
        <f>IF(BF$32="",IF(BF$31="",(SUMIF(S!$HC$15:$HL$15,'Ciclo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Semaforico'!BF$30,O!$HC89:$HL89))*BF$31),(SUMIF(S!$HC$15:$HL$15,'Ciclo Semaforico'!BF$32,S!$HC89:$HL89)+SUMIF(N!$HC$15:$HL$15,'Ciclo Semaforico'!BF$32,N!$HC89:$HL89)+SUMIF(E!$HC$15:$HL$15,'Ciclo Semaforico'!BF$32,E!$HC89:$HL89)+SUMIF(O!$HC$15:$HL$15,'Ciclo Semaforico'!BF$32,O!$HC89:$HL89))-IF(BF$31="",(SUMIF(S!$HC$15:$HL$15,'Ciclo Semaforico'!BF$30,S!$HC89:$HL89)+SUMIF(N!$HC$15:$HL$15,'Ciclo Semaforico'!BF$30,N!$HC89:$HL89)+SUMIF(E!$HC$15:$HL$15,'Ciclo Semaforico'!BF$30,E!$HC89:$HL89)+SUMIF(O!$HC$15:$HL$15,'Ciclo Semaforico'!BF$30,O!$HC89:$HL89)),(SUMIF(S!$HC$15:$HL$15,'Ciclo Semaforico'!BF$30,S!$HC89:$HL89)+SUMIF(N!$HC$15:$HL$15,'Ciclo Semaforico'!BF$30,N!$HC89:$HL89)+SUMIF(E!$HC$15:$HL$15,'Ciclo Semaforico'!BF$30,E!$HC89:$HL89)+SUMIF(O!$HC$15:$HL$15,'Ciclo Semaforico'!BF$30,O!$HC89:$HL89))*BF$31))</f>
        <v>0</v>
      </c>
      <c r="BG114" s="245">
        <f>IF(BG$32="",IF(BG$31="",(SUMIF(S!$HC$15:$HL$15,'Ciclo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Semaforico'!BG$30,O!$HC89:$HL89))*BG$31),(SUMIF(S!$HC$15:$HL$15,'Ciclo Semaforico'!BG$32,S!$HC89:$HL89)+SUMIF(N!$HC$15:$HL$15,'Ciclo Semaforico'!BG$32,N!$HC89:$HL89)+SUMIF(E!$HC$15:$HL$15,'Ciclo Semaforico'!BG$32,E!$HC89:$HL89)+SUMIF(O!$HC$15:$HL$15,'Ciclo Semaforico'!BG$32,O!$HC89:$HL89))-IF(BG$31="",(SUMIF(S!$HC$15:$HL$15,'Ciclo Semaforico'!BG$30,S!$HC89:$HL89)+SUMIF(N!$HC$15:$HL$15,'Ciclo Semaforico'!BG$30,N!$HC89:$HL89)+SUMIF(E!$HC$15:$HL$15,'Ciclo Semaforico'!BG$30,E!$HC89:$HL89)+SUMIF(O!$HC$15:$HL$15,'Ciclo Semaforico'!BG$30,O!$HC89:$HL89)),(SUMIF(S!$HC$15:$HL$15,'Ciclo Semaforico'!BG$30,S!$HC89:$HL89)+SUMIF(N!$HC$15:$HL$15,'Ciclo Semaforico'!BG$30,N!$HC89:$HL89)+SUMIF(E!$HC$15:$HL$15,'Ciclo Semaforico'!BG$30,E!$HC89:$HL89)+SUMIF(O!$HC$15:$HL$15,'Ciclo Semaforico'!BG$30,O!$HC89:$HL89))*BG$31))</f>
        <v>0</v>
      </c>
      <c r="BH114" s="245">
        <f>IF(BH$32="",IF(BH$31="",(SUMIF(S!$HC$15:$HL$15,'Ciclo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Semaforico'!BH$30,O!$HC89:$HL89))*BH$31),(SUMIF(S!$HC$15:$HL$15,'Ciclo Semaforico'!BH$32,S!$HC89:$HL89)+SUMIF(N!$HC$15:$HL$15,'Ciclo Semaforico'!BH$32,N!$HC89:$HL89)+SUMIF(E!$HC$15:$HL$15,'Ciclo Semaforico'!BH$32,E!$HC89:$HL89)+SUMIF(O!$HC$15:$HL$15,'Ciclo Semaforico'!BH$32,O!$HC89:$HL89))-IF(BH$31="",(SUMIF(S!$HC$15:$HL$15,'Ciclo Semaforico'!BH$30,S!$HC89:$HL89)+SUMIF(N!$HC$15:$HL$15,'Ciclo Semaforico'!BH$30,N!$HC89:$HL89)+SUMIF(E!$HC$15:$HL$15,'Ciclo Semaforico'!BH$30,E!$HC89:$HL89)+SUMIF(O!$HC$15:$HL$15,'Ciclo Semaforico'!BH$30,O!$HC89:$HL89)),(SUMIF(S!$HC$15:$HL$15,'Ciclo Semaforico'!BH$30,S!$HC89:$HL89)+SUMIF(N!$HC$15:$HL$15,'Ciclo Semaforico'!BH$30,N!$HC89:$HL89)+SUMIF(E!$HC$15:$HL$15,'Ciclo Semaforico'!BH$30,E!$HC89:$HL89)+SUMIF(O!$HC$15:$HL$15,'Ciclo Semaforico'!BH$30,O!$HC89:$HL89))*BH$31))</f>
        <v>0</v>
      </c>
      <c r="BI114" s="245">
        <f>IF(BI$32="",IF(BI$31="",(SUMIF(S!$HC$15:$HL$15,'Ciclo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Semaforico'!BI$30,O!$HC89:$HL89))*BI$31),(SUMIF(S!$HC$15:$HL$15,'Ciclo Semaforico'!BI$32,S!$HC89:$HL89)+SUMIF(N!$HC$15:$HL$15,'Ciclo Semaforico'!BI$32,N!$HC89:$HL89)+SUMIF(E!$HC$15:$HL$15,'Ciclo Semaforico'!BI$32,E!$HC89:$HL89)+SUMIF(O!$HC$15:$HL$15,'Ciclo Semaforico'!BI$32,O!$HC89:$HL89))-IF(BI$31="",(SUMIF(S!$HC$15:$HL$15,'Ciclo Semaforico'!BI$30,S!$HC89:$HL89)+SUMIF(N!$HC$15:$HL$15,'Ciclo Semaforico'!BI$30,N!$HC89:$HL89)+SUMIF(E!$HC$15:$HL$15,'Ciclo Semaforico'!BI$30,E!$HC89:$HL89)+SUMIF(O!$HC$15:$HL$15,'Ciclo Semaforico'!BI$30,O!$HC89:$HL89)),(SUMIF(S!$HC$15:$HL$15,'Ciclo Semaforico'!BI$30,S!$HC89:$HL89)+SUMIF(N!$HC$15:$HL$15,'Ciclo Semaforico'!BI$30,N!$HC89:$HL89)+SUMIF(E!$HC$15:$HL$15,'Ciclo Semaforico'!BI$30,E!$HC89:$HL89)+SUMIF(O!$HC$15:$HL$15,'Ciclo Semaforico'!BI$30,O!$HC89:$HL89))*BI$31))</f>
        <v>0</v>
      </c>
      <c r="BJ114" s="246">
        <f>IF(BJ$32="",IF(BJ$31="",(SUMIF(S!$HC$15:$HL$15,'Ciclo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Semaforico'!BJ$30,O!$HC89:$HL89))*BJ$31),(SUMIF(S!$HC$15:$HL$15,'Ciclo Semaforico'!BJ$32,S!$HC89:$HL89)+SUMIF(N!$HC$15:$HL$15,'Ciclo Semaforico'!BJ$32,N!$HC89:$HL89)+SUMIF(E!$HC$15:$HL$15,'Ciclo Semaforico'!BJ$32,E!$HC89:$HL89)+SUMIF(O!$HC$15:$HL$15,'Ciclo Semaforico'!BJ$32,O!$HC89:$HL89))-IF(BJ$31="",(SUMIF(S!$HC$15:$HL$15,'Ciclo Semaforico'!BJ$30,S!$HC89:$HL89)+SUMIF(N!$HC$15:$HL$15,'Ciclo Semaforico'!BJ$30,N!$HC89:$HL89)+SUMIF(E!$HC$15:$HL$15,'Ciclo Semaforico'!BJ$30,E!$HC89:$HL89)+SUMIF(O!$HC$15:$HL$15,'Ciclo Semaforico'!BJ$30,O!$HC89:$HL89)),(SUMIF(S!$HC$15:$HL$15,'Ciclo Semaforico'!BJ$30,S!$HC89:$HL89)+SUMIF(N!$HC$15:$HL$15,'Ciclo Semaforico'!BJ$30,N!$HC89:$HL89)+SUMIF(E!$HC$15:$HL$15,'Ciclo Semaforico'!BJ$30,E!$HC89:$HL89)+SUMIF(O!$HC$15:$HL$15,'Ciclo Semaforico'!BJ$30,O!$HC89:$HL89))*BJ$31))</f>
        <v>0</v>
      </c>
      <c r="BK114" s="244">
        <f>IF(BK$32="",IF(BK$31="",(SUMIF(S!$HC$15:$HL$15,'Ciclo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Semaforico'!BK$30,O!$HC89:$HL89))*BK$31),(SUMIF(S!$HC$15:$HL$15,'Ciclo Semaforico'!BK$32,S!$HC89:$HL89)+SUMIF(N!$HC$15:$HL$15,'Ciclo Semaforico'!BK$32,N!$HC89:$HL89)+SUMIF(E!$HC$15:$HL$15,'Ciclo Semaforico'!BK$32,E!$HC89:$HL89)+SUMIF(O!$HC$15:$HL$15,'Ciclo Semaforico'!BK$32,O!$HC89:$HL89))-IF(BK$31="",(SUMIF(S!$HC$15:$HL$15,'Ciclo Semaforico'!BK$30,S!$HC89:$HL89)+SUMIF(N!$HC$15:$HL$15,'Ciclo Semaforico'!BK$30,N!$HC89:$HL89)+SUMIF(E!$HC$15:$HL$15,'Ciclo Semaforico'!BK$30,E!$HC89:$HL89)+SUMIF(O!$HC$15:$HL$15,'Ciclo Semaforico'!BK$30,O!$HC89:$HL89)),(SUMIF(S!$HC$15:$HL$15,'Ciclo Semaforico'!BK$30,S!$HC89:$HL89)+SUMIF(N!$HC$15:$HL$15,'Ciclo Semaforico'!BK$30,N!$HC89:$HL89)+SUMIF(E!$HC$15:$HL$15,'Ciclo Semaforico'!BK$30,E!$HC89:$HL89)+SUMIF(O!$HC$15:$HL$15,'Ciclo Semaforico'!BK$30,O!$HC89:$HL89))*BK$31))</f>
        <v>0</v>
      </c>
      <c r="BL114" s="245">
        <f>IF(BL$32="",IF(BL$31="",(SUMIF(S!$HC$15:$HL$15,'Ciclo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Semaforico'!BL$30,O!$HC89:$HL89))*BL$31),(SUMIF(S!$HC$15:$HL$15,'Ciclo Semaforico'!BL$32,S!$HC89:$HL89)+SUMIF(N!$HC$15:$HL$15,'Ciclo Semaforico'!BL$32,N!$HC89:$HL89)+SUMIF(E!$HC$15:$HL$15,'Ciclo Semaforico'!BL$32,E!$HC89:$HL89)+SUMIF(O!$HC$15:$HL$15,'Ciclo Semaforico'!BL$32,O!$HC89:$HL89))-IF(BL$31="",(SUMIF(S!$HC$15:$HL$15,'Ciclo Semaforico'!BL$30,S!$HC89:$HL89)+SUMIF(N!$HC$15:$HL$15,'Ciclo Semaforico'!BL$30,N!$HC89:$HL89)+SUMIF(E!$HC$15:$HL$15,'Ciclo Semaforico'!BL$30,E!$HC89:$HL89)+SUMIF(O!$HC$15:$HL$15,'Ciclo Semaforico'!BL$30,O!$HC89:$HL89)),(SUMIF(S!$HC$15:$HL$15,'Ciclo Semaforico'!BL$30,S!$HC89:$HL89)+SUMIF(N!$HC$15:$HL$15,'Ciclo Semaforico'!BL$30,N!$HC89:$HL89)+SUMIF(E!$HC$15:$HL$15,'Ciclo Semaforico'!BL$30,E!$HC89:$HL89)+SUMIF(O!$HC$15:$HL$15,'Ciclo Semaforico'!BL$30,O!$HC89:$HL89))*BL$31))</f>
        <v>0</v>
      </c>
      <c r="BM114" s="245">
        <f>IF(BM$32="",IF(BM$31="",(SUMIF(S!$HC$15:$HL$15,'Ciclo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Semaforico'!BM$30,O!$HC89:$HL89))*BM$31),(SUMIF(S!$HC$15:$HL$15,'Ciclo Semaforico'!BM$32,S!$HC89:$HL89)+SUMIF(N!$HC$15:$HL$15,'Ciclo Semaforico'!BM$32,N!$HC89:$HL89)+SUMIF(E!$HC$15:$HL$15,'Ciclo Semaforico'!BM$32,E!$HC89:$HL89)+SUMIF(O!$HC$15:$HL$15,'Ciclo Semaforico'!BM$32,O!$HC89:$HL89))-IF(BM$31="",(SUMIF(S!$HC$15:$HL$15,'Ciclo Semaforico'!BM$30,S!$HC89:$HL89)+SUMIF(N!$HC$15:$HL$15,'Ciclo Semaforico'!BM$30,N!$HC89:$HL89)+SUMIF(E!$HC$15:$HL$15,'Ciclo Semaforico'!BM$30,E!$HC89:$HL89)+SUMIF(O!$HC$15:$HL$15,'Ciclo Semaforico'!BM$30,O!$HC89:$HL89)),(SUMIF(S!$HC$15:$HL$15,'Ciclo Semaforico'!BM$30,S!$HC89:$HL89)+SUMIF(N!$HC$15:$HL$15,'Ciclo Semaforico'!BM$30,N!$HC89:$HL89)+SUMIF(E!$HC$15:$HL$15,'Ciclo Semaforico'!BM$30,E!$HC89:$HL89)+SUMIF(O!$HC$15:$HL$15,'Ciclo Semaforico'!BM$30,O!$HC89:$HL89))*BM$31))</f>
        <v>0</v>
      </c>
      <c r="BN114" s="245">
        <f>IF(BN$32="",IF(BN$31="",(SUMIF(S!$HC$15:$HL$15,'Ciclo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Semaforico'!BN$30,O!$HC89:$HL89))*BN$31),(SUMIF(S!$HC$15:$HL$15,'Ciclo Semaforico'!BN$32,S!$HC89:$HL89)+SUMIF(N!$HC$15:$HL$15,'Ciclo Semaforico'!BN$32,N!$HC89:$HL89)+SUMIF(E!$HC$15:$HL$15,'Ciclo Semaforico'!BN$32,E!$HC89:$HL89)+SUMIF(O!$HC$15:$HL$15,'Ciclo Semaforico'!BN$32,O!$HC89:$HL89))-IF(BN$31="",(SUMIF(S!$HC$15:$HL$15,'Ciclo Semaforico'!BN$30,S!$HC89:$HL89)+SUMIF(N!$HC$15:$HL$15,'Ciclo Semaforico'!BN$30,N!$HC89:$HL89)+SUMIF(E!$HC$15:$HL$15,'Ciclo Semaforico'!BN$30,E!$HC89:$HL89)+SUMIF(O!$HC$15:$HL$15,'Ciclo Semaforico'!BN$30,O!$HC89:$HL89)),(SUMIF(S!$HC$15:$HL$15,'Ciclo Semaforico'!BN$30,S!$HC89:$HL89)+SUMIF(N!$HC$15:$HL$15,'Ciclo Semaforico'!BN$30,N!$HC89:$HL89)+SUMIF(E!$HC$15:$HL$15,'Ciclo Semaforico'!BN$30,E!$HC89:$HL89)+SUMIF(O!$HC$15:$HL$15,'Ciclo Semaforico'!BN$30,O!$HC89:$HL89))*BN$31))</f>
        <v>0</v>
      </c>
      <c r="BO114" s="245">
        <f>IF(BO$32="",IF(BO$31="",(SUMIF(S!$HC$15:$HL$15,'Ciclo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Semaforico'!BO$30,O!$HC89:$HL89))*BO$31),(SUMIF(S!$HC$15:$HL$15,'Ciclo Semaforico'!BO$32,S!$HC89:$HL89)+SUMIF(N!$HC$15:$HL$15,'Ciclo Semaforico'!BO$32,N!$HC89:$HL89)+SUMIF(E!$HC$15:$HL$15,'Ciclo Semaforico'!BO$32,E!$HC89:$HL89)+SUMIF(O!$HC$15:$HL$15,'Ciclo Semaforico'!BO$32,O!$HC89:$HL89))-IF(BO$31="",(SUMIF(S!$HC$15:$HL$15,'Ciclo Semaforico'!BO$30,S!$HC89:$HL89)+SUMIF(N!$HC$15:$HL$15,'Ciclo Semaforico'!BO$30,N!$HC89:$HL89)+SUMIF(E!$HC$15:$HL$15,'Ciclo Semaforico'!BO$30,E!$HC89:$HL89)+SUMIF(O!$HC$15:$HL$15,'Ciclo Semaforico'!BO$30,O!$HC89:$HL89)),(SUMIF(S!$HC$15:$HL$15,'Ciclo Semaforico'!BO$30,S!$HC89:$HL89)+SUMIF(N!$HC$15:$HL$15,'Ciclo Semaforico'!BO$30,N!$HC89:$HL89)+SUMIF(E!$HC$15:$HL$15,'Ciclo Semaforico'!BO$30,E!$HC89:$HL89)+SUMIF(O!$HC$15:$HL$15,'Ciclo Semaforico'!BO$30,O!$HC89:$HL89))*BO$31))</f>
        <v>0</v>
      </c>
      <c r="BP114" s="245">
        <f>IF(BP$32="",IF(BP$31="",(SUMIF(S!$HC$15:$HL$15,'Ciclo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Semaforico'!BP$30,O!$HC89:$HL89))*BP$31),(SUMIF(S!$HC$15:$HL$15,'Ciclo Semaforico'!BP$32,S!$HC89:$HL89)+SUMIF(N!$HC$15:$HL$15,'Ciclo Semaforico'!BP$32,N!$HC89:$HL89)+SUMIF(E!$HC$15:$HL$15,'Ciclo Semaforico'!BP$32,E!$HC89:$HL89)+SUMIF(O!$HC$15:$HL$15,'Ciclo Semaforico'!BP$32,O!$HC89:$HL89))-IF(BP$31="",(SUMIF(S!$HC$15:$HL$15,'Ciclo Semaforico'!BP$30,S!$HC89:$HL89)+SUMIF(N!$HC$15:$HL$15,'Ciclo Semaforico'!BP$30,N!$HC89:$HL89)+SUMIF(E!$HC$15:$HL$15,'Ciclo Semaforico'!BP$30,E!$HC89:$HL89)+SUMIF(O!$HC$15:$HL$15,'Ciclo Semaforico'!BP$30,O!$HC89:$HL89)),(SUMIF(S!$HC$15:$HL$15,'Ciclo Semaforico'!BP$30,S!$HC89:$HL89)+SUMIF(N!$HC$15:$HL$15,'Ciclo Semaforico'!BP$30,N!$HC89:$HL89)+SUMIF(E!$HC$15:$HL$15,'Ciclo Semaforico'!BP$30,E!$HC89:$HL89)+SUMIF(O!$HC$15:$HL$15,'Ciclo Semaforico'!BP$30,O!$HC89:$HL89))*BP$31))</f>
        <v>0</v>
      </c>
      <c r="BQ114" s="245">
        <f>IF(BQ$32="",IF(BQ$31="",(SUMIF(S!$HC$15:$HL$15,'Ciclo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Semaforico'!BQ$30,O!$HC89:$HL89))*BQ$31),(SUMIF(S!$HC$15:$HL$15,'Ciclo Semaforico'!BQ$32,S!$HC89:$HL89)+SUMIF(N!$HC$15:$HL$15,'Ciclo Semaforico'!BQ$32,N!$HC89:$HL89)+SUMIF(E!$HC$15:$HL$15,'Ciclo Semaforico'!BQ$32,E!$HC89:$HL89)+SUMIF(O!$HC$15:$HL$15,'Ciclo Semaforico'!BQ$32,O!$HC89:$HL89))-IF(BQ$31="",(SUMIF(S!$HC$15:$HL$15,'Ciclo Semaforico'!BQ$30,S!$HC89:$HL89)+SUMIF(N!$HC$15:$HL$15,'Ciclo Semaforico'!BQ$30,N!$HC89:$HL89)+SUMIF(E!$HC$15:$HL$15,'Ciclo Semaforico'!BQ$30,E!$HC89:$HL89)+SUMIF(O!$HC$15:$HL$15,'Ciclo Semaforico'!BQ$30,O!$HC89:$HL89)),(SUMIF(S!$HC$15:$HL$15,'Ciclo Semaforico'!BQ$30,S!$HC89:$HL89)+SUMIF(N!$HC$15:$HL$15,'Ciclo Semaforico'!BQ$30,N!$HC89:$HL89)+SUMIF(E!$HC$15:$HL$15,'Ciclo Semaforico'!BQ$30,E!$HC89:$HL89)+SUMIF(O!$HC$15:$HL$15,'Ciclo Semaforico'!BQ$30,O!$HC89:$HL89))*BQ$31))</f>
        <v>0</v>
      </c>
      <c r="BR114" s="245">
        <f>IF(BR$32="",IF(BR$31="",(SUMIF(S!$HC$15:$HL$15,'Ciclo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Semaforico'!BR$30,O!$HC89:$HL89))*BR$31),(SUMIF(S!$HC$15:$HL$15,'Ciclo Semaforico'!BR$32,S!$HC89:$HL89)+SUMIF(N!$HC$15:$HL$15,'Ciclo Semaforico'!BR$32,N!$HC89:$HL89)+SUMIF(E!$HC$15:$HL$15,'Ciclo Semaforico'!BR$32,E!$HC89:$HL89)+SUMIF(O!$HC$15:$HL$15,'Ciclo Semaforico'!BR$32,O!$HC89:$HL89))-IF(BR$31="",(SUMIF(S!$HC$15:$HL$15,'Ciclo Semaforico'!BR$30,S!$HC89:$HL89)+SUMIF(N!$HC$15:$HL$15,'Ciclo Semaforico'!BR$30,N!$HC89:$HL89)+SUMIF(E!$HC$15:$HL$15,'Ciclo Semaforico'!BR$30,E!$HC89:$HL89)+SUMIF(O!$HC$15:$HL$15,'Ciclo Semaforico'!BR$30,O!$HC89:$HL89)),(SUMIF(S!$HC$15:$HL$15,'Ciclo Semaforico'!BR$30,S!$HC89:$HL89)+SUMIF(N!$HC$15:$HL$15,'Ciclo Semaforico'!BR$30,N!$HC89:$HL89)+SUMIF(E!$HC$15:$HL$15,'Ciclo Semaforico'!BR$30,E!$HC89:$HL89)+SUMIF(O!$HC$15:$HL$15,'Ciclo Semaforico'!BR$30,O!$HC89:$HL89))*BR$31))</f>
        <v>0</v>
      </c>
      <c r="BS114" s="245">
        <f>IF(BS$32="",IF(BS$31="",(SUMIF(S!$HC$15:$HL$15,'Ciclo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Semaforico'!BS$30,O!$HC89:$HL89))*BS$31),(SUMIF(S!$HC$15:$HL$15,'Ciclo Semaforico'!BS$32,S!$HC89:$HL89)+SUMIF(N!$HC$15:$HL$15,'Ciclo Semaforico'!BS$32,N!$HC89:$HL89)+SUMIF(E!$HC$15:$HL$15,'Ciclo Semaforico'!BS$32,E!$HC89:$HL89)+SUMIF(O!$HC$15:$HL$15,'Ciclo Semaforico'!BS$32,O!$HC89:$HL89))-IF(BS$31="",(SUMIF(S!$HC$15:$HL$15,'Ciclo Semaforico'!BS$30,S!$HC89:$HL89)+SUMIF(N!$HC$15:$HL$15,'Ciclo Semaforico'!BS$30,N!$HC89:$HL89)+SUMIF(E!$HC$15:$HL$15,'Ciclo Semaforico'!BS$30,E!$HC89:$HL89)+SUMIF(O!$HC$15:$HL$15,'Ciclo Semaforico'!BS$30,O!$HC89:$HL89)),(SUMIF(S!$HC$15:$HL$15,'Ciclo Semaforico'!BS$30,S!$HC89:$HL89)+SUMIF(N!$HC$15:$HL$15,'Ciclo Semaforico'!BS$30,N!$HC89:$HL89)+SUMIF(E!$HC$15:$HL$15,'Ciclo Semaforico'!BS$30,E!$HC89:$HL89)+SUMIF(O!$HC$15:$HL$15,'Ciclo Semaforico'!BS$30,O!$HC89:$HL89))*BS$31))</f>
        <v>0</v>
      </c>
      <c r="BT114" s="245">
        <f>IF(BT$32="",IF(BT$31="",(SUMIF(S!$HC$15:$HL$15,'Ciclo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Semaforico'!BT$30,O!$HC89:$HL89))*BT$31),(SUMIF(S!$HC$15:$HL$15,'Ciclo Semaforico'!BT$32,S!$HC89:$HL89)+SUMIF(N!$HC$15:$HL$15,'Ciclo Semaforico'!BT$32,N!$HC89:$HL89)+SUMIF(E!$HC$15:$HL$15,'Ciclo Semaforico'!BT$32,E!$HC89:$HL89)+SUMIF(O!$HC$15:$HL$15,'Ciclo Semaforico'!BT$32,O!$HC89:$HL89))-IF(BT$31="",(SUMIF(S!$HC$15:$HL$15,'Ciclo Semaforico'!BT$30,S!$HC89:$HL89)+SUMIF(N!$HC$15:$HL$15,'Ciclo Semaforico'!BT$30,N!$HC89:$HL89)+SUMIF(E!$HC$15:$HL$15,'Ciclo Semaforico'!BT$30,E!$HC89:$HL89)+SUMIF(O!$HC$15:$HL$15,'Ciclo Semaforico'!BT$30,O!$HC89:$HL89)),(SUMIF(S!$HC$15:$HL$15,'Ciclo Semaforico'!BT$30,S!$HC89:$HL89)+SUMIF(N!$HC$15:$HL$15,'Ciclo Semaforico'!BT$30,N!$HC89:$HL89)+SUMIF(E!$HC$15:$HL$15,'Ciclo Semaforico'!BT$30,E!$HC89:$HL89)+SUMIF(O!$HC$15:$HL$15,'Ciclo Semaforico'!BT$30,O!$HC89:$HL89))*BT$31))</f>
        <v>0</v>
      </c>
      <c r="BU114" s="245">
        <f>IF(BU$32="",IF(BU$31="",(SUMIF(S!$HC$15:$HL$15,'Ciclo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Semaforico'!BU$30,O!$HC89:$HL89))*BU$31),(SUMIF(S!$HC$15:$HL$15,'Ciclo Semaforico'!BU$32,S!$HC89:$HL89)+SUMIF(N!$HC$15:$HL$15,'Ciclo Semaforico'!BU$32,N!$HC89:$HL89)+SUMIF(E!$HC$15:$HL$15,'Ciclo Semaforico'!BU$32,E!$HC89:$HL89)+SUMIF(O!$HC$15:$HL$15,'Ciclo Semaforico'!BU$32,O!$HC89:$HL89))-IF(BU$31="",(SUMIF(S!$HC$15:$HL$15,'Ciclo Semaforico'!BU$30,S!$HC89:$HL89)+SUMIF(N!$HC$15:$HL$15,'Ciclo Semaforico'!BU$30,N!$HC89:$HL89)+SUMIF(E!$HC$15:$HL$15,'Ciclo Semaforico'!BU$30,E!$HC89:$HL89)+SUMIF(O!$HC$15:$HL$15,'Ciclo Semaforico'!BU$30,O!$HC89:$HL89)),(SUMIF(S!$HC$15:$HL$15,'Ciclo Semaforico'!BU$30,S!$HC89:$HL89)+SUMIF(N!$HC$15:$HL$15,'Ciclo Semaforico'!BU$30,N!$HC89:$HL89)+SUMIF(E!$HC$15:$HL$15,'Ciclo Semaforico'!BU$30,E!$HC89:$HL89)+SUMIF(O!$HC$15:$HL$15,'Ciclo Semaforico'!BU$30,O!$HC89:$HL89))*BU$31))</f>
        <v>0</v>
      </c>
      <c r="BV114" s="246">
        <f>IF(BV$32="",IF(BV$31="",(SUMIF(S!$HC$15:$HL$15,'Ciclo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Semaforico'!BV$30,O!$HC89:$HL89))*BV$31),(SUMIF(S!$HC$15:$HL$15,'Ciclo Semaforico'!BV$32,S!$HC89:$HL89)+SUMIF(N!$HC$15:$HL$15,'Ciclo Semaforico'!BV$32,N!$HC89:$HL89)+SUMIF(E!$HC$15:$HL$15,'Ciclo Semaforico'!BV$32,E!$HC89:$HL89)+SUMIF(O!$HC$15:$HL$15,'Ciclo Semaforico'!BV$32,O!$HC89:$HL89))-IF(BV$31="",(SUMIF(S!$HC$15:$HL$15,'Ciclo Semaforico'!BV$30,S!$HC89:$HL89)+SUMIF(N!$HC$15:$HL$15,'Ciclo Semaforico'!BV$30,N!$HC89:$HL89)+SUMIF(E!$HC$15:$HL$15,'Ciclo Semaforico'!BV$30,E!$HC89:$HL89)+SUMIF(O!$HC$15:$HL$15,'Ciclo Semaforico'!BV$30,O!$HC89:$HL89)),(SUMIF(S!$HC$15:$HL$15,'Ciclo Semaforico'!BV$30,S!$HC89:$HL89)+SUMIF(N!$HC$15:$HL$15,'Ciclo Semaforico'!BV$30,N!$HC89:$HL89)+SUMIF(E!$HC$15:$HL$15,'Ciclo Semaforico'!BV$30,E!$HC89:$HL89)+SUMIF(O!$HC$15:$HL$15,'Ciclo Semaforico'!BV$30,O!$HC89:$HL89))*BV$31))</f>
        <v>0</v>
      </c>
      <c r="BW114" s="244">
        <f>IF(BW$32="",IF(BW$31="",(SUMIF(S!$HC$15:$HL$15,'Ciclo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Semaforico'!BW$30,O!$HC89:$HL89))*BW$31),(SUMIF(S!$HC$15:$HL$15,'Ciclo Semaforico'!BW$32,S!$HC89:$HL89)+SUMIF(N!$HC$15:$HL$15,'Ciclo Semaforico'!BW$32,N!$HC89:$HL89)+SUMIF(E!$HC$15:$HL$15,'Ciclo Semaforico'!BW$32,E!$HC89:$HL89)+SUMIF(O!$HC$15:$HL$15,'Ciclo Semaforico'!BW$32,O!$HC89:$HL89))-IF(BW$31="",(SUMIF(S!$HC$15:$HL$15,'Ciclo Semaforico'!BW$30,S!$HC89:$HL89)+SUMIF(N!$HC$15:$HL$15,'Ciclo Semaforico'!BW$30,N!$HC89:$HL89)+SUMIF(E!$HC$15:$HL$15,'Ciclo Semaforico'!BW$30,E!$HC89:$HL89)+SUMIF(O!$HC$15:$HL$15,'Ciclo Semaforico'!BW$30,O!$HC89:$HL89)),(SUMIF(S!$HC$15:$HL$15,'Ciclo Semaforico'!BW$30,S!$HC89:$HL89)+SUMIF(N!$HC$15:$HL$15,'Ciclo Semaforico'!BW$30,N!$HC89:$HL89)+SUMIF(E!$HC$15:$HL$15,'Ciclo Semaforico'!BW$30,E!$HC89:$HL89)+SUMIF(O!$HC$15:$HL$15,'Ciclo Semaforico'!BW$30,O!$HC89:$HL89))*BW$31))</f>
        <v>0</v>
      </c>
      <c r="BX114" s="245">
        <f>IF(BX$32="",IF(BX$31="",(SUMIF(S!$HC$15:$HL$15,'Ciclo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Semaforico'!BX$30,O!$HC89:$HL89))*BX$31),(SUMIF(S!$HC$15:$HL$15,'Ciclo Semaforico'!BX$32,S!$HC89:$HL89)+SUMIF(N!$HC$15:$HL$15,'Ciclo Semaforico'!BX$32,N!$HC89:$HL89)+SUMIF(E!$HC$15:$HL$15,'Ciclo Semaforico'!BX$32,E!$HC89:$HL89)+SUMIF(O!$HC$15:$HL$15,'Ciclo Semaforico'!BX$32,O!$HC89:$HL89))-IF(BX$31="",(SUMIF(S!$HC$15:$HL$15,'Ciclo Semaforico'!BX$30,S!$HC89:$HL89)+SUMIF(N!$HC$15:$HL$15,'Ciclo Semaforico'!BX$30,N!$HC89:$HL89)+SUMIF(E!$HC$15:$HL$15,'Ciclo Semaforico'!BX$30,E!$HC89:$HL89)+SUMIF(O!$HC$15:$HL$15,'Ciclo Semaforico'!BX$30,O!$HC89:$HL89)),(SUMIF(S!$HC$15:$HL$15,'Ciclo Semaforico'!BX$30,S!$HC89:$HL89)+SUMIF(N!$HC$15:$HL$15,'Ciclo Semaforico'!BX$30,N!$HC89:$HL89)+SUMIF(E!$HC$15:$HL$15,'Ciclo Semaforico'!BX$30,E!$HC89:$HL89)+SUMIF(O!$HC$15:$HL$15,'Ciclo Semaforico'!BX$30,O!$HC89:$HL89))*BX$31))</f>
        <v>0</v>
      </c>
      <c r="BY114" s="245">
        <f>IF(BY$32="",IF(BY$31="",(SUMIF(S!$HC$15:$HL$15,'Ciclo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Semaforico'!BY$30,O!$HC89:$HL89))*BY$31),(SUMIF(S!$HC$15:$HL$15,'Ciclo Semaforico'!BY$32,S!$HC89:$HL89)+SUMIF(N!$HC$15:$HL$15,'Ciclo Semaforico'!BY$32,N!$HC89:$HL89)+SUMIF(E!$HC$15:$HL$15,'Ciclo Semaforico'!BY$32,E!$HC89:$HL89)+SUMIF(O!$HC$15:$HL$15,'Ciclo Semaforico'!BY$32,O!$HC89:$HL89))-IF(BY$31="",(SUMIF(S!$HC$15:$HL$15,'Ciclo Semaforico'!BY$30,S!$HC89:$HL89)+SUMIF(N!$HC$15:$HL$15,'Ciclo Semaforico'!BY$30,N!$HC89:$HL89)+SUMIF(E!$HC$15:$HL$15,'Ciclo Semaforico'!BY$30,E!$HC89:$HL89)+SUMIF(O!$HC$15:$HL$15,'Ciclo Semaforico'!BY$30,O!$HC89:$HL89)),(SUMIF(S!$HC$15:$HL$15,'Ciclo Semaforico'!BY$30,S!$HC89:$HL89)+SUMIF(N!$HC$15:$HL$15,'Ciclo Semaforico'!BY$30,N!$HC89:$HL89)+SUMIF(E!$HC$15:$HL$15,'Ciclo Semaforico'!BY$30,E!$HC89:$HL89)+SUMIF(O!$HC$15:$HL$15,'Ciclo Semaforico'!BY$30,O!$HC89:$HL89))*BY$31))</f>
        <v>0</v>
      </c>
      <c r="BZ114" s="245">
        <f>IF(BZ$32="",IF(BZ$31="",(SUMIF(S!$HC$15:$HL$15,'Ciclo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Semaforico'!BZ$30,O!$HC89:$HL89))*BZ$31),(SUMIF(S!$HC$15:$HL$15,'Ciclo Semaforico'!BZ$32,S!$HC89:$HL89)+SUMIF(N!$HC$15:$HL$15,'Ciclo Semaforico'!BZ$32,N!$HC89:$HL89)+SUMIF(E!$HC$15:$HL$15,'Ciclo Semaforico'!BZ$32,E!$HC89:$HL89)+SUMIF(O!$HC$15:$HL$15,'Ciclo Semaforico'!BZ$32,O!$HC89:$HL89))-IF(BZ$31="",(SUMIF(S!$HC$15:$HL$15,'Ciclo Semaforico'!BZ$30,S!$HC89:$HL89)+SUMIF(N!$HC$15:$HL$15,'Ciclo Semaforico'!BZ$30,N!$HC89:$HL89)+SUMIF(E!$HC$15:$HL$15,'Ciclo Semaforico'!BZ$30,E!$HC89:$HL89)+SUMIF(O!$HC$15:$HL$15,'Ciclo Semaforico'!BZ$30,O!$HC89:$HL89)),(SUMIF(S!$HC$15:$HL$15,'Ciclo Semaforico'!BZ$30,S!$HC89:$HL89)+SUMIF(N!$HC$15:$HL$15,'Ciclo Semaforico'!BZ$30,N!$HC89:$HL89)+SUMIF(E!$HC$15:$HL$15,'Ciclo Semaforico'!BZ$30,E!$HC89:$HL89)+SUMIF(O!$HC$15:$HL$15,'Ciclo Semaforico'!BZ$30,O!$HC89:$HL89))*BZ$31))</f>
        <v>0</v>
      </c>
      <c r="CA114" s="245">
        <f>IF(CA$32="",IF(CA$31="",(SUMIF(S!$HC$15:$HL$15,'Ciclo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Semaforico'!CA$30,O!$HC89:$HL89))*CA$31),(SUMIF(S!$HC$15:$HL$15,'Ciclo Semaforico'!CA$32,S!$HC89:$HL89)+SUMIF(N!$HC$15:$HL$15,'Ciclo Semaforico'!CA$32,N!$HC89:$HL89)+SUMIF(E!$HC$15:$HL$15,'Ciclo Semaforico'!CA$32,E!$HC89:$HL89)+SUMIF(O!$HC$15:$HL$15,'Ciclo Semaforico'!CA$32,O!$HC89:$HL89))-IF(CA$31="",(SUMIF(S!$HC$15:$HL$15,'Ciclo Semaforico'!CA$30,S!$HC89:$HL89)+SUMIF(N!$HC$15:$HL$15,'Ciclo Semaforico'!CA$30,N!$HC89:$HL89)+SUMIF(E!$HC$15:$HL$15,'Ciclo Semaforico'!CA$30,E!$HC89:$HL89)+SUMIF(O!$HC$15:$HL$15,'Ciclo Semaforico'!CA$30,O!$HC89:$HL89)),(SUMIF(S!$HC$15:$HL$15,'Ciclo Semaforico'!CA$30,S!$HC89:$HL89)+SUMIF(N!$HC$15:$HL$15,'Ciclo Semaforico'!CA$30,N!$HC89:$HL89)+SUMIF(E!$HC$15:$HL$15,'Ciclo Semaforico'!CA$30,E!$HC89:$HL89)+SUMIF(O!$HC$15:$HL$15,'Ciclo Semaforico'!CA$30,O!$HC89:$HL89))*CA$31))</f>
        <v>0</v>
      </c>
      <c r="CB114" s="245">
        <f>IF(CB$32="",IF(CB$31="",(SUMIF(S!$HC$15:$HL$15,'Ciclo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Semaforico'!CB$30,O!$HC89:$HL89))*CB$31),(SUMIF(S!$HC$15:$HL$15,'Ciclo Semaforico'!CB$32,S!$HC89:$HL89)+SUMIF(N!$HC$15:$HL$15,'Ciclo Semaforico'!CB$32,N!$HC89:$HL89)+SUMIF(E!$HC$15:$HL$15,'Ciclo Semaforico'!CB$32,E!$HC89:$HL89)+SUMIF(O!$HC$15:$HL$15,'Ciclo Semaforico'!CB$32,O!$HC89:$HL89))-IF(CB$31="",(SUMIF(S!$HC$15:$HL$15,'Ciclo Semaforico'!CB$30,S!$HC89:$HL89)+SUMIF(N!$HC$15:$HL$15,'Ciclo Semaforico'!CB$30,N!$HC89:$HL89)+SUMIF(E!$HC$15:$HL$15,'Ciclo Semaforico'!CB$30,E!$HC89:$HL89)+SUMIF(O!$HC$15:$HL$15,'Ciclo Semaforico'!CB$30,O!$HC89:$HL89)),(SUMIF(S!$HC$15:$HL$15,'Ciclo Semaforico'!CB$30,S!$HC89:$HL89)+SUMIF(N!$HC$15:$HL$15,'Ciclo Semaforico'!CB$30,N!$HC89:$HL89)+SUMIF(E!$HC$15:$HL$15,'Ciclo Semaforico'!CB$30,E!$HC89:$HL89)+SUMIF(O!$HC$15:$HL$15,'Ciclo Semaforico'!CB$30,O!$HC89:$HL89))*CB$31))</f>
        <v>0</v>
      </c>
      <c r="CC114" s="245">
        <f>IF(CC$32="",IF(CC$31="",(SUMIF(S!$HC$15:$HL$15,'Ciclo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Semaforico'!CC$30,O!$HC89:$HL89))*CC$31),(SUMIF(S!$HC$15:$HL$15,'Ciclo Semaforico'!CC$32,S!$HC89:$HL89)+SUMIF(N!$HC$15:$HL$15,'Ciclo Semaforico'!CC$32,N!$HC89:$HL89)+SUMIF(E!$HC$15:$HL$15,'Ciclo Semaforico'!CC$32,E!$HC89:$HL89)+SUMIF(O!$HC$15:$HL$15,'Ciclo Semaforico'!CC$32,O!$HC89:$HL89))-IF(CC$31="",(SUMIF(S!$HC$15:$HL$15,'Ciclo Semaforico'!CC$30,S!$HC89:$HL89)+SUMIF(N!$HC$15:$HL$15,'Ciclo Semaforico'!CC$30,N!$HC89:$HL89)+SUMIF(E!$HC$15:$HL$15,'Ciclo Semaforico'!CC$30,E!$HC89:$HL89)+SUMIF(O!$HC$15:$HL$15,'Ciclo Semaforico'!CC$30,O!$HC89:$HL89)),(SUMIF(S!$HC$15:$HL$15,'Ciclo Semaforico'!CC$30,S!$HC89:$HL89)+SUMIF(N!$HC$15:$HL$15,'Ciclo Semaforico'!CC$30,N!$HC89:$HL89)+SUMIF(E!$HC$15:$HL$15,'Ciclo Semaforico'!CC$30,E!$HC89:$HL89)+SUMIF(O!$HC$15:$HL$15,'Ciclo Semaforico'!CC$30,O!$HC89:$HL89))*CC$31))</f>
        <v>0</v>
      </c>
      <c r="CD114" s="245">
        <f>IF(CD$32="",IF(CD$31="",(SUMIF(S!$HC$15:$HL$15,'Ciclo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Semaforico'!CD$30,O!$HC89:$HL89))*CD$31),(SUMIF(S!$HC$15:$HL$15,'Ciclo Semaforico'!CD$32,S!$HC89:$HL89)+SUMIF(N!$HC$15:$HL$15,'Ciclo Semaforico'!CD$32,N!$HC89:$HL89)+SUMIF(E!$HC$15:$HL$15,'Ciclo Semaforico'!CD$32,E!$HC89:$HL89)+SUMIF(O!$HC$15:$HL$15,'Ciclo Semaforico'!CD$32,O!$HC89:$HL89))-IF(CD$31="",(SUMIF(S!$HC$15:$HL$15,'Ciclo Semaforico'!CD$30,S!$HC89:$HL89)+SUMIF(N!$HC$15:$HL$15,'Ciclo Semaforico'!CD$30,N!$HC89:$HL89)+SUMIF(E!$HC$15:$HL$15,'Ciclo Semaforico'!CD$30,E!$HC89:$HL89)+SUMIF(O!$HC$15:$HL$15,'Ciclo Semaforico'!CD$30,O!$HC89:$HL89)),(SUMIF(S!$HC$15:$HL$15,'Ciclo Semaforico'!CD$30,S!$HC89:$HL89)+SUMIF(N!$HC$15:$HL$15,'Ciclo Semaforico'!CD$30,N!$HC89:$HL89)+SUMIF(E!$HC$15:$HL$15,'Ciclo Semaforico'!CD$30,E!$HC89:$HL89)+SUMIF(O!$HC$15:$HL$15,'Ciclo Semaforico'!CD$30,O!$HC89:$HL89))*CD$31))</f>
        <v>0</v>
      </c>
      <c r="CE114" s="245">
        <f>IF(CE$32="",IF(CE$31="",(SUMIF(S!$HC$15:$HL$15,'Ciclo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Semaforico'!CE$30,O!$HC89:$HL89))*CE$31),(SUMIF(S!$HC$15:$HL$15,'Ciclo Semaforico'!CE$32,S!$HC89:$HL89)+SUMIF(N!$HC$15:$HL$15,'Ciclo Semaforico'!CE$32,N!$HC89:$HL89)+SUMIF(E!$HC$15:$HL$15,'Ciclo Semaforico'!CE$32,E!$HC89:$HL89)+SUMIF(O!$HC$15:$HL$15,'Ciclo Semaforico'!CE$32,O!$HC89:$HL89))-IF(CE$31="",(SUMIF(S!$HC$15:$HL$15,'Ciclo Semaforico'!CE$30,S!$HC89:$HL89)+SUMIF(N!$HC$15:$HL$15,'Ciclo Semaforico'!CE$30,N!$HC89:$HL89)+SUMIF(E!$HC$15:$HL$15,'Ciclo Semaforico'!CE$30,E!$HC89:$HL89)+SUMIF(O!$HC$15:$HL$15,'Ciclo Semaforico'!CE$30,O!$HC89:$HL89)),(SUMIF(S!$HC$15:$HL$15,'Ciclo Semaforico'!CE$30,S!$HC89:$HL89)+SUMIF(N!$HC$15:$HL$15,'Ciclo Semaforico'!CE$30,N!$HC89:$HL89)+SUMIF(E!$HC$15:$HL$15,'Ciclo Semaforico'!CE$30,E!$HC89:$HL89)+SUMIF(O!$HC$15:$HL$15,'Ciclo Semaforico'!CE$30,O!$HC89:$HL89))*CE$31))</f>
        <v>0</v>
      </c>
      <c r="CF114" s="245">
        <f>IF(CF$32="",IF(CF$31="",(SUMIF(S!$HC$15:$HL$15,'Ciclo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Semaforico'!CF$30,O!$HC89:$HL89))*CF$31),(SUMIF(S!$HC$15:$HL$15,'Ciclo Semaforico'!CF$32,S!$HC89:$HL89)+SUMIF(N!$HC$15:$HL$15,'Ciclo Semaforico'!CF$32,N!$HC89:$HL89)+SUMIF(E!$HC$15:$HL$15,'Ciclo Semaforico'!CF$32,E!$HC89:$HL89)+SUMIF(O!$HC$15:$HL$15,'Ciclo Semaforico'!CF$32,O!$HC89:$HL89))-IF(CF$31="",(SUMIF(S!$HC$15:$HL$15,'Ciclo Semaforico'!CF$30,S!$HC89:$HL89)+SUMIF(N!$HC$15:$HL$15,'Ciclo Semaforico'!CF$30,N!$HC89:$HL89)+SUMIF(E!$HC$15:$HL$15,'Ciclo Semaforico'!CF$30,E!$HC89:$HL89)+SUMIF(O!$HC$15:$HL$15,'Ciclo Semaforico'!CF$30,O!$HC89:$HL89)),(SUMIF(S!$HC$15:$HL$15,'Ciclo Semaforico'!CF$30,S!$HC89:$HL89)+SUMIF(N!$HC$15:$HL$15,'Ciclo Semaforico'!CF$30,N!$HC89:$HL89)+SUMIF(E!$HC$15:$HL$15,'Ciclo Semaforico'!CF$30,E!$HC89:$HL89)+SUMIF(O!$HC$15:$HL$15,'Ciclo Semaforico'!CF$30,O!$HC89:$HL89))*CF$31))</f>
        <v>0</v>
      </c>
      <c r="CG114" s="245">
        <f>IF(CG$32="",IF(CG$31="",(SUMIF(S!$HC$15:$HL$15,'Ciclo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Semaforico'!CG$30,O!$HC89:$HL89))*CG$31),(SUMIF(S!$HC$15:$HL$15,'Ciclo Semaforico'!CG$32,S!$HC89:$HL89)+SUMIF(N!$HC$15:$HL$15,'Ciclo Semaforico'!CG$32,N!$HC89:$HL89)+SUMIF(E!$HC$15:$HL$15,'Ciclo Semaforico'!CG$32,E!$HC89:$HL89)+SUMIF(O!$HC$15:$HL$15,'Ciclo Semaforico'!CG$32,O!$HC89:$HL89))-IF(CG$31="",(SUMIF(S!$HC$15:$HL$15,'Ciclo Semaforico'!CG$30,S!$HC89:$HL89)+SUMIF(N!$HC$15:$HL$15,'Ciclo Semaforico'!CG$30,N!$HC89:$HL89)+SUMIF(E!$HC$15:$HL$15,'Ciclo Semaforico'!CG$30,E!$HC89:$HL89)+SUMIF(O!$HC$15:$HL$15,'Ciclo Semaforico'!CG$30,O!$HC89:$HL89)),(SUMIF(S!$HC$15:$HL$15,'Ciclo Semaforico'!CG$30,S!$HC89:$HL89)+SUMIF(N!$HC$15:$HL$15,'Ciclo Semaforico'!CG$30,N!$HC89:$HL89)+SUMIF(E!$HC$15:$HL$15,'Ciclo Semaforico'!CG$30,E!$HC89:$HL89)+SUMIF(O!$HC$15:$HL$15,'Ciclo Semaforico'!CG$30,O!$HC89:$HL89))*CG$31))</f>
        <v>0</v>
      </c>
      <c r="CH114" s="246">
        <f>IF(CH$32="",IF(CH$31="",(SUMIF(S!$HC$15:$HL$15,'Ciclo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Semaforico'!CH$30,O!$HC89:$HL89))*CH$31),(SUMIF(S!$HC$15:$HL$15,'Ciclo Semaforico'!CH$32,S!$HC89:$HL89)+SUMIF(N!$HC$15:$HL$15,'Ciclo Semaforico'!CH$32,N!$HC89:$HL89)+SUMIF(E!$HC$15:$HL$15,'Ciclo Semaforico'!CH$32,E!$HC89:$HL89)+SUMIF(O!$HC$15:$HL$15,'Ciclo Semaforico'!CH$32,O!$HC89:$HL89))-IF(CH$31="",(SUMIF(S!$HC$15:$HL$15,'Ciclo Semaforico'!CH$30,S!$HC89:$HL89)+SUMIF(N!$HC$15:$HL$15,'Ciclo Semaforico'!CH$30,N!$HC89:$HL89)+SUMIF(E!$HC$15:$HL$15,'Ciclo Semaforico'!CH$30,E!$HC89:$HL89)+SUMIF(O!$HC$15:$HL$15,'Ciclo Semaforico'!CH$30,O!$HC89:$HL89)),(SUMIF(S!$HC$15:$HL$15,'Ciclo Semaforico'!CH$30,S!$HC89:$HL89)+SUMIF(N!$HC$15:$HL$15,'Ciclo Semaforico'!CH$30,N!$HC89:$HL89)+SUMIF(E!$HC$15:$HL$15,'Ciclo Semaforico'!CH$30,E!$HC89:$HL89)+SUMIF(O!$HC$15:$HL$15,'Ciclo Semaforico'!CH$30,O!$HC89:$HL89))*CH$31))</f>
        <v>0</v>
      </c>
      <c r="CI114" s="244">
        <f t="shared" si="339"/>
        <v>0</v>
      </c>
      <c r="CJ114" s="245">
        <f t="shared" si="340"/>
        <v>0</v>
      </c>
      <c r="CK114" s="245">
        <f t="shared" si="341"/>
        <v>0</v>
      </c>
      <c r="CL114" s="245">
        <f t="shared" si="342"/>
        <v>0</v>
      </c>
      <c r="CM114" s="245" t="e">
        <f t="shared" si="343"/>
        <v>#REF!</v>
      </c>
      <c r="CN114" s="245">
        <f t="shared" si="344"/>
        <v>0</v>
      </c>
      <c r="CO114" s="245">
        <f t="shared" si="345"/>
        <v>0</v>
      </c>
      <c r="CP114" s="245">
        <f t="shared" si="346"/>
        <v>0</v>
      </c>
      <c r="CQ114" s="245">
        <f t="shared" si="347"/>
        <v>0</v>
      </c>
      <c r="CR114" s="245">
        <f t="shared" si="348"/>
        <v>0</v>
      </c>
      <c r="CS114" s="245">
        <f t="shared" si="349"/>
        <v>0</v>
      </c>
      <c r="CT114" s="246">
        <f t="shared" si="350"/>
        <v>0</v>
      </c>
      <c r="CU114" s="244">
        <f t="shared" si="351"/>
        <v>0</v>
      </c>
      <c r="CV114" s="245">
        <f t="shared" si="352"/>
        <v>0</v>
      </c>
      <c r="CW114" s="245">
        <f t="shared" si="353"/>
        <v>0</v>
      </c>
      <c r="CX114" s="245">
        <f t="shared" si="354"/>
        <v>0</v>
      </c>
      <c r="CY114" s="245">
        <f t="shared" si="355"/>
        <v>0</v>
      </c>
      <c r="CZ114" s="245">
        <f t="shared" si="356"/>
        <v>0</v>
      </c>
      <c r="DA114" s="245">
        <f t="shared" si="357"/>
        <v>0</v>
      </c>
      <c r="DB114" s="245">
        <f t="shared" si="358"/>
        <v>0</v>
      </c>
      <c r="DC114" s="245">
        <f t="shared" si="359"/>
        <v>0</v>
      </c>
      <c r="DD114" s="245">
        <f t="shared" si="360"/>
        <v>0</v>
      </c>
      <c r="DE114" s="245">
        <f t="shared" si="361"/>
        <v>0</v>
      </c>
      <c r="DF114" s="246">
        <f t="shared" si="362"/>
        <v>0</v>
      </c>
      <c r="DG114" s="244" t="e">
        <f t="shared" si="363"/>
        <v>#REF!</v>
      </c>
      <c r="DH114" s="245" t="e">
        <f t="shared" si="364"/>
        <v>#REF!</v>
      </c>
      <c r="DI114" s="245" t="e">
        <f t="shared" si="365"/>
        <v>#REF!</v>
      </c>
      <c r="DJ114" s="245" t="e">
        <f t="shared" si="366"/>
        <v>#REF!</v>
      </c>
      <c r="DK114" s="245" t="e">
        <f t="shared" si="367"/>
        <v>#REF!</v>
      </c>
      <c r="DL114" s="245" t="e">
        <f t="shared" si="368"/>
        <v>#REF!</v>
      </c>
      <c r="DM114" s="245">
        <f t="shared" si="369"/>
        <v>0</v>
      </c>
      <c r="DN114" s="245">
        <f t="shared" si="370"/>
        <v>0</v>
      </c>
      <c r="DO114" s="245">
        <f t="shared" si="371"/>
        <v>0</v>
      </c>
      <c r="DP114" s="245">
        <f t="shared" si="372"/>
        <v>0</v>
      </c>
      <c r="DQ114" s="245">
        <f t="shared" si="373"/>
        <v>0</v>
      </c>
      <c r="DR114" s="246">
        <f t="shared" si="374"/>
        <v>0</v>
      </c>
      <c r="DS114" s="244">
        <f t="shared" si="375"/>
        <v>0</v>
      </c>
      <c r="DT114" s="245">
        <f t="shared" si="376"/>
        <v>0</v>
      </c>
      <c r="DU114" s="245">
        <f t="shared" si="377"/>
        <v>0</v>
      </c>
      <c r="DV114" s="245">
        <f t="shared" si="378"/>
        <v>0</v>
      </c>
      <c r="DW114" s="245">
        <f t="shared" si="379"/>
        <v>0</v>
      </c>
      <c r="DX114" s="245">
        <f t="shared" si="380"/>
        <v>0</v>
      </c>
      <c r="DY114" s="245">
        <f t="shared" si="381"/>
        <v>0</v>
      </c>
      <c r="DZ114" s="245">
        <f t="shared" si="382"/>
        <v>0</v>
      </c>
      <c r="EA114" s="245">
        <f t="shared" si="383"/>
        <v>0</v>
      </c>
      <c r="EB114" s="245">
        <f t="shared" si="384"/>
        <v>0</v>
      </c>
      <c r="EC114" s="245">
        <f t="shared" si="385"/>
        <v>0</v>
      </c>
      <c r="ED114" s="246">
        <f t="shared" si="386"/>
        <v>0</v>
      </c>
      <c r="EE114" s="244">
        <f t="shared" si="387"/>
        <v>0</v>
      </c>
      <c r="EF114" s="245">
        <f t="shared" si="388"/>
        <v>0</v>
      </c>
      <c r="EG114" s="245">
        <f t="shared" si="389"/>
        <v>0</v>
      </c>
      <c r="EH114" s="245">
        <f t="shared" si="390"/>
        <v>0</v>
      </c>
      <c r="EI114" s="245">
        <f t="shared" si="391"/>
        <v>0</v>
      </c>
      <c r="EJ114" s="245">
        <f t="shared" si="392"/>
        <v>0</v>
      </c>
      <c r="EK114" s="245">
        <f t="shared" si="393"/>
        <v>0</v>
      </c>
      <c r="EL114" s="245">
        <f t="shared" si="394"/>
        <v>0</v>
      </c>
      <c r="EM114" s="245">
        <f t="shared" si="395"/>
        <v>0</v>
      </c>
      <c r="EN114" s="245">
        <f t="shared" si="396"/>
        <v>0</v>
      </c>
      <c r="EO114" s="245">
        <f t="shared" si="397"/>
        <v>0</v>
      </c>
      <c r="EP114" s="246">
        <f t="shared" si="398"/>
        <v>0</v>
      </c>
      <c r="EQ114" s="255">
        <f t="shared" si="399"/>
        <v>0</v>
      </c>
      <c r="ER114" s="256">
        <f t="shared" si="400"/>
        <v>0</v>
      </c>
      <c r="ES114" s="256">
        <f t="shared" si="401"/>
        <v>0</v>
      </c>
      <c r="ET114" s="256">
        <f t="shared" si="402"/>
        <v>0</v>
      </c>
      <c r="EU114" s="256" t="e">
        <f t="shared" si="403"/>
        <v>#REF!</v>
      </c>
      <c r="EV114" s="256">
        <f t="shared" si="404"/>
        <v>0</v>
      </c>
      <c r="EW114" s="256">
        <f t="shared" si="405"/>
        <v>0</v>
      </c>
      <c r="EX114" s="256" t="str">
        <f t="shared" si="406"/>
        <v/>
      </c>
      <c r="EY114" s="256" t="str">
        <f t="shared" si="407"/>
        <v/>
      </c>
      <c r="EZ114" s="256" t="str">
        <f t="shared" si="408"/>
        <v/>
      </c>
      <c r="FA114" s="256" t="str">
        <f t="shared" si="409"/>
        <v/>
      </c>
      <c r="FB114" s="257" t="str">
        <f t="shared" si="410"/>
        <v/>
      </c>
      <c r="FC114" s="255">
        <f t="shared" si="411"/>
        <v>0</v>
      </c>
      <c r="FD114" s="256" t="str">
        <f t="shared" si="412"/>
        <v/>
      </c>
      <c r="FE114" s="256" t="str">
        <f t="shared" si="413"/>
        <v/>
      </c>
      <c r="FF114" s="256" t="str">
        <f t="shared" si="414"/>
        <v/>
      </c>
      <c r="FG114" s="256" t="str">
        <f t="shared" si="415"/>
        <v/>
      </c>
      <c r="FH114" s="256" t="str">
        <f t="shared" si="416"/>
        <v/>
      </c>
      <c r="FI114" s="256" t="str">
        <f t="shared" si="417"/>
        <v/>
      </c>
      <c r="FJ114" s="256" t="str">
        <f t="shared" si="418"/>
        <v/>
      </c>
      <c r="FK114" s="256" t="str">
        <f t="shared" si="419"/>
        <v/>
      </c>
      <c r="FL114" s="256" t="str">
        <f t="shared" si="420"/>
        <v/>
      </c>
      <c r="FM114" s="256" t="str">
        <f t="shared" si="421"/>
        <v/>
      </c>
      <c r="FN114" s="257" t="str">
        <f t="shared" si="422"/>
        <v/>
      </c>
      <c r="FO114" s="255" t="e">
        <f t="shared" si="423"/>
        <v>#REF!</v>
      </c>
      <c r="FP114" s="256" t="e">
        <f t="shared" si="424"/>
        <v>#REF!</v>
      </c>
      <c r="FQ114" s="256" t="e">
        <f t="shared" si="425"/>
        <v>#REF!</v>
      </c>
      <c r="FR114" s="256" t="e">
        <f t="shared" si="426"/>
        <v>#REF!</v>
      </c>
      <c r="FS114" s="256" t="e">
        <f t="shared" si="427"/>
        <v>#REF!</v>
      </c>
      <c r="FT114" s="256" t="e">
        <f t="shared" si="428"/>
        <v>#REF!</v>
      </c>
      <c r="FU114" s="256" t="str">
        <f t="shared" si="429"/>
        <v/>
      </c>
      <c r="FV114" s="256" t="str">
        <f t="shared" si="430"/>
        <v/>
      </c>
      <c r="FW114" s="256" t="str">
        <f t="shared" si="431"/>
        <v/>
      </c>
      <c r="FX114" s="256" t="str">
        <f t="shared" si="432"/>
        <v/>
      </c>
      <c r="FY114" s="256" t="str">
        <f t="shared" si="433"/>
        <v/>
      </c>
      <c r="FZ114" s="257" t="str">
        <f t="shared" si="434"/>
        <v/>
      </c>
      <c r="GA114" s="255" t="str">
        <f t="shared" si="435"/>
        <v/>
      </c>
      <c r="GB114" s="256" t="str">
        <f t="shared" si="436"/>
        <v/>
      </c>
      <c r="GC114" s="256" t="str">
        <f t="shared" si="437"/>
        <v/>
      </c>
      <c r="GD114" s="256" t="str">
        <f t="shared" si="438"/>
        <v/>
      </c>
      <c r="GE114" s="256" t="str">
        <f t="shared" si="439"/>
        <v/>
      </c>
      <c r="GF114" s="256" t="str">
        <f t="shared" si="440"/>
        <v/>
      </c>
      <c r="GG114" s="256" t="str">
        <f t="shared" si="441"/>
        <v/>
      </c>
      <c r="GH114" s="256" t="str">
        <f t="shared" si="442"/>
        <v/>
      </c>
      <c r="GI114" s="256" t="str">
        <f t="shared" si="443"/>
        <v/>
      </c>
      <c r="GJ114" s="256" t="str">
        <f t="shared" si="444"/>
        <v/>
      </c>
      <c r="GK114" s="256" t="str">
        <f t="shared" si="445"/>
        <v/>
      </c>
      <c r="GL114" s="257" t="str">
        <f t="shared" si="446"/>
        <v/>
      </c>
      <c r="GM114" s="255" t="str">
        <f t="shared" si="447"/>
        <v/>
      </c>
      <c r="GN114" s="256" t="str">
        <f t="shared" si="448"/>
        <v/>
      </c>
      <c r="GO114" s="256" t="str">
        <f t="shared" si="449"/>
        <v/>
      </c>
      <c r="GP114" s="256" t="str">
        <f t="shared" si="450"/>
        <v/>
      </c>
      <c r="GQ114" s="256" t="str">
        <f t="shared" si="451"/>
        <v/>
      </c>
      <c r="GR114" s="256" t="str">
        <f t="shared" si="452"/>
        <v/>
      </c>
      <c r="GS114" s="256" t="str">
        <f t="shared" si="453"/>
        <v/>
      </c>
      <c r="GT114" s="256" t="str">
        <f t="shared" si="454"/>
        <v/>
      </c>
      <c r="GU114" s="256" t="str">
        <f t="shared" si="455"/>
        <v/>
      </c>
      <c r="GV114" s="256" t="str">
        <f t="shared" si="456"/>
        <v/>
      </c>
      <c r="GW114" s="256" t="str">
        <f t="shared" si="457"/>
        <v/>
      </c>
      <c r="GX114" s="257" t="str">
        <f t="shared" si="458"/>
        <v/>
      </c>
      <c r="GY114" s="252">
        <f t="shared" si="468"/>
        <v>0</v>
      </c>
      <c r="GZ114" s="253" t="e">
        <f t="shared" si="468"/>
        <v>#REF!</v>
      </c>
      <c r="HA114" s="253">
        <f t="shared" si="468"/>
        <v>0</v>
      </c>
      <c r="HB114" s="253">
        <f t="shared" si="468"/>
        <v>0</v>
      </c>
      <c r="HC114" s="253">
        <f t="shared" si="468"/>
        <v>0</v>
      </c>
      <c r="HD114" s="253">
        <f t="shared" si="468"/>
        <v>0</v>
      </c>
      <c r="HE114" s="253">
        <f t="shared" si="468"/>
        <v>0</v>
      </c>
      <c r="HF114" s="254">
        <f t="shared" si="459"/>
        <v>0</v>
      </c>
      <c r="HG114" s="252">
        <f t="shared" si="469"/>
        <v>0</v>
      </c>
      <c r="HH114" s="253">
        <f t="shared" si="469"/>
        <v>0</v>
      </c>
      <c r="HI114" s="253">
        <f t="shared" si="469"/>
        <v>0</v>
      </c>
      <c r="HJ114" s="253">
        <f t="shared" si="469"/>
        <v>0</v>
      </c>
      <c r="HK114" s="253">
        <f t="shared" si="469"/>
        <v>0</v>
      </c>
      <c r="HL114" s="253">
        <f t="shared" si="469"/>
        <v>0</v>
      </c>
      <c r="HM114" s="253">
        <f t="shared" si="469"/>
        <v>0</v>
      </c>
      <c r="HN114" s="254">
        <f t="shared" si="469"/>
        <v>0</v>
      </c>
      <c r="HO114" s="252" t="e">
        <f t="shared" si="470"/>
        <v>#REF!</v>
      </c>
      <c r="HP114" s="253" t="e">
        <f t="shared" si="470"/>
        <v>#REF!</v>
      </c>
      <c r="HQ114" s="253">
        <f t="shared" si="470"/>
        <v>0</v>
      </c>
      <c r="HR114" s="253">
        <f t="shared" si="470"/>
        <v>0</v>
      </c>
      <c r="HS114" s="253">
        <f t="shared" si="470"/>
        <v>0</v>
      </c>
      <c r="HT114" s="253">
        <f t="shared" si="470"/>
        <v>0</v>
      </c>
      <c r="HU114" s="253">
        <f t="shared" si="470"/>
        <v>0</v>
      </c>
      <c r="HV114" s="254">
        <f t="shared" si="470"/>
        <v>0</v>
      </c>
      <c r="HW114" s="252">
        <f t="shared" si="471"/>
        <v>0</v>
      </c>
      <c r="HX114" s="253">
        <f t="shared" si="471"/>
        <v>0</v>
      </c>
      <c r="HY114" s="253">
        <f t="shared" si="471"/>
        <v>0</v>
      </c>
      <c r="HZ114" s="253">
        <f t="shared" si="471"/>
        <v>0</v>
      </c>
      <c r="IA114" s="253">
        <f t="shared" si="471"/>
        <v>0</v>
      </c>
      <c r="IB114" s="253">
        <f t="shared" si="471"/>
        <v>0</v>
      </c>
      <c r="IC114" s="253">
        <f t="shared" si="471"/>
        <v>0</v>
      </c>
      <c r="ID114" s="254">
        <f t="shared" si="471"/>
        <v>0</v>
      </c>
      <c r="IE114" s="252">
        <f t="shared" si="472"/>
        <v>0</v>
      </c>
      <c r="IF114" s="253">
        <f t="shared" si="472"/>
        <v>0</v>
      </c>
      <c r="IG114" s="253">
        <f t="shared" si="472"/>
        <v>0</v>
      </c>
      <c r="IH114" s="253">
        <f t="shared" si="472"/>
        <v>0</v>
      </c>
      <c r="II114" s="253">
        <f t="shared" si="472"/>
        <v>0</v>
      </c>
      <c r="IJ114" s="253">
        <f t="shared" si="472"/>
        <v>0</v>
      </c>
      <c r="IK114" s="253">
        <f t="shared" si="472"/>
        <v>0</v>
      </c>
      <c r="IL114" s="254">
        <f t="shared" si="472"/>
        <v>0</v>
      </c>
      <c r="IM114" s="255" t="e">
        <f t="shared" si="203"/>
        <v>#REF!</v>
      </c>
      <c r="IN114" s="256">
        <f t="shared" si="204"/>
        <v>0</v>
      </c>
      <c r="IO114" s="256" t="e">
        <f t="shared" si="205"/>
        <v>#REF!</v>
      </c>
      <c r="IP114" s="256">
        <f t="shared" si="206"/>
        <v>0</v>
      </c>
      <c r="IQ114" s="257">
        <f t="shared" si="207"/>
        <v>0</v>
      </c>
      <c r="IR114" s="404" t="e">
        <f t="shared" si="473"/>
        <v>#REF!</v>
      </c>
      <c r="IS114" s="250">
        <f t="shared" si="202"/>
        <v>15</v>
      </c>
      <c r="IT114" s="258" t="e">
        <f t="shared" si="464"/>
        <v>#REF!</v>
      </c>
      <c r="IU114" s="664">
        <v>2400</v>
      </c>
      <c r="IV114" s="409">
        <v>5.0999999999999996</v>
      </c>
      <c r="IW114" s="648" t="s">
        <v>252</v>
      </c>
      <c r="IX114" s="649" t="e">
        <f t="shared" si="474"/>
        <v>#REF!</v>
      </c>
      <c r="IY114" s="650" t="e">
        <f t="shared" si="465"/>
        <v>#REF!</v>
      </c>
      <c r="IZ114" s="651">
        <v>3</v>
      </c>
      <c r="JA114" s="652">
        <v>2</v>
      </c>
      <c r="JB114" s="650" t="e">
        <f t="shared" si="466"/>
        <v>#REF!</v>
      </c>
      <c r="JC114" s="651">
        <f t="shared" si="475"/>
        <v>3</v>
      </c>
      <c r="JD114" s="652">
        <f t="shared" si="475"/>
        <v>2</v>
      </c>
      <c r="JE114" s="653" t="e">
        <f t="shared" si="467"/>
        <v>#REF!</v>
      </c>
      <c r="JF114" s="654">
        <v>3</v>
      </c>
      <c r="JG114" s="652">
        <v>2</v>
      </c>
      <c r="JH114" s="653"/>
      <c r="JI114" s="654"/>
      <c r="JJ114" s="655"/>
      <c r="JK114" s="418"/>
      <c r="JL114" s="419"/>
      <c r="JM114" s="420"/>
      <c r="JN114" s="662">
        <v>1</v>
      </c>
      <c r="JO114" s="662">
        <v>1.4</v>
      </c>
      <c r="JP114" s="662">
        <v>1</v>
      </c>
      <c r="JQ114" s="662">
        <v>1</v>
      </c>
      <c r="JR114" s="663">
        <v>1</v>
      </c>
      <c r="JS114" s="658" t="e">
        <f t="shared" si="201"/>
        <v>#REF!</v>
      </c>
    </row>
    <row r="115" spans="25:279" ht="20.100000000000001" customHeight="1">
      <c r="Y115" s="380" t="e">
        <f>N!IK90</f>
        <v>#REF!</v>
      </c>
      <c r="Z115" s="377" t="s">
        <v>72</v>
      </c>
      <c r="AA115" s="244">
        <f>IF(AA$32="",IF(AA$31="",(SUMIF(S!$HC$15:$HL$15,'Ciclo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Semaforico'!AA$30,O!$HC90:$HL90))*AA$31),(SUMIF(S!$HC$15:$HL$15,'Ciclo Semaforico'!AA$32,S!$HC90:$HL90)+SUMIF(N!$HC$15:$HL$15,'Ciclo Semaforico'!AA$32,N!$HC90:$HL90)+SUMIF(E!$HC$15:$HL$15,'Ciclo Semaforico'!AA$32,E!$HC90:$HL90)+SUMIF(O!$HC$15:$HL$15,'Ciclo Semaforico'!AA$32,O!$HC90:$HL90))-IF(AA$31="",(SUMIF(S!$HC$15:$HL$15,'Ciclo Semaforico'!AA$30,S!$HC90:$HL90)+SUMIF(N!$HC$15:$HL$15,'Ciclo Semaforico'!AA$30,N!$HC90:$HL90)+SUMIF(E!$HC$15:$HL$15,'Ciclo Semaforico'!AA$30,E!$HC90:$HL90)+SUMIF(O!$HC$15:$HL$15,'Ciclo Semaforico'!AA$30,O!$HC90:$HL90)),(SUMIF(S!$HC$15:$HL$15,'Ciclo Semaforico'!AA$30,S!$HC90:$HL90)+SUMIF(N!$HC$15:$HL$15,'Ciclo Semaforico'!AA$30,N!$HC90:$HL90)+SUMIF(E!$HC$15:$HL$15,'Ciclo Semaforico'!AA$30,E!$HC90:$HL90)+SUMIF(O!$HC$15:$HL$15,'Ciclo Semaforico'!AA$30,O!$HC90:$HL90))*AA$31))</f>
        <v>0</v>
      </c>
      <c r="AB115" s="245">
        <f>IF(AB$32="",IF(AB$31="",(SUMIF(S!$HC$15:$HL$15,'Ciclo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Semaforico'!AB$30,O!$HC90:$HL90))*AB$31),(SUMIF(S!$HC$15:$HL$15,'Ciclo Semaforico'!AB$32,S!$HC90:$HL90)+SUMIF(N!$HC$15:$HL$15,'Ciclo Semaforico'!AB$32,N!$HC90:$HL90)+SUMIF(E!$HC$15:$HL$15,'Ciclo Semaforico'!AB$32,E!$HC90:$HL90)+SUMIF(O!$HC$15:$HL$15,'Ciclo Semaforico'!AB$32,O!$HC90:$HL90))-IF(AB$31="",(SUMIF(S!$HC$15:$HL$15,'Ciclo Semaforico'!AB$30,S!$HC90:$HL90)+SUMIF(N!$HC$15:$HL$15,'Ciclo Semaforico'!AB$30,N!$HC90:$HL90)+SUMIF(E!$HC$15:$HL$15,'Ciclo Semaforico'!AB$30,E!$HC90:$HL90)+SUMIF(O!$HC$15:$HL$15,'Ciclo Semaforico'!AB$30,O!$HC90:$HL90)),(SUMIF(S!$HC$15:$HL$15,'Ciclo Semaforico'!AB$30,S!$HC90:$HL90)+SUMIF(N!$HC$15:$HL$15,'Ciclo Semaforico'!AB$30,N!$HC90:$HL90)+SUMIF(E!$HC$15:$HL$15,'Ciclo Semaforico'!AB$30,E!$HC90:$HL90)+SUMIF(O!$HC$15:$HL$15,'Ciclo Semaforico'!AB$30,O!$HC90:$HL90))*AB$31))</f>
        <v>0</v>
      </c>
      <c r="AC115" s="245">
        <f>IF(AC$32="",IF(AC$31="",(SUMIF(S!$HC$15:$HL$15,'Ciclo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Semaforico'!AC$30,O!$HC90:$HL90))*AC$31),(SUMIF(S!$HC$15:$HL$15,'Ciclo Semaforico'!AC$32,S!$HC90:$HL90)+SUMIF(N!$HC$15:$HL$15,'Ciclo Semaforico'!AC$32,N!$HC90:$HL90)+SUMIF(E!$HC$15:$HL$15,'Ciclo Semaforico'!AC$32,E!$HC90:$HL90)+SUMIF(O!$HC$15:$HL$15,'Ciclo Semaforico'!AC$32,O!$HC90:$HL90))-IF(AC$31="",(SUMIF(S!$HC$15:$HL$15,'Ciclo Semaforico'!AC$30,S!$HC90:$HL90)+SUMIF(N!$HC$15:$HL$15,'Ciclo Semaforico'!AC$30,N!$HC90:$HL90)+SUMIF(E!$HC$15:$HL$15,'Ciclo Semaforico'!AC$30,E!$HC90:$HL90)+SUMIF(O!$HC$15:$HL$15,'Ciclo Semaforico'!AC$30,O!$HC90:$HL90)),(SUMIF(S!$HC$15:$HL$15,'Ciclo Semaforico'!AC$30,S!$HC90:$HL90)+SUMIF(N!$HC$15:$HL$15,'Ciclo Semaforico'!AC$30,N!$HC90:$HL90)+SUMIF(E!$HC$15:$HL$15,'Ciclo Semaforico'!AC$30,E!$HC90:$HL90)+SUMIF(O!$HC$15:$HL$15,'Ciclo Semaforico'!AC$30,O!$HC90:$HL90))*AC$31))</f>
        <v>0</v>
      </c>
      <c r="AD115" s="245">
        <f>IF(AD$32="",IF(AD$31="",(SUMIF(S!$HC$15:$HL$15,'Ciclo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Semaforico'!AD$30,O!$HC90:$HL90))*AD$31),(SUMIF(S!$HC$15:$HL$15,'Ciclo Semaforico'!AD$32,S!$HC90:$HL90)+SUMIF(N!$HC$15:$HL$15,'Ciclo Semaforico'!AD$32,N!$HC90:$HL90)+SUMIF(E!$HC$15:$HL$15,'Ciclo Semaforico'!AD$32,E!$HC90:$HL90)+SUMIF(O!$HC$15:$HL$15,'Ciclo Semaforico'!AD$32,O!$HC90:$HL90))-IF(AD$31="",(SUMIF(S!$HC$15:$HL$15,'Ciclo Semaforico'!AD$30,S!$HC90:$HL90)+SUMIF(N!$HC$15:$HL$15,'Ciclo Semaforico'!AD$30,N!$HC90:$HL90)+SUMIF(E!$HC$15:$HL$15,'Ciclo Semaforico'!AD$30,E!$HC90:$HL90)+SUMIF(O!$HC$15:$HL$15,'Ciclo Semaforico'!AD$30,O!$HC90:$HL90)),(SUMIF(S!$HC$15:$HL$15,'Ciclo Semaforico'!AD$30,S!$HC90:$HL90)+SUMIF(N!$HC$15:$HL$15,'Ciclo Semaforico'!AD$30,N!$HC90:$HL90)+SUMIF(E!$HC$15:$HL$15,'Ciclo Semaforico'!AD$30,E!$HC90:$HL90)+SUMIF(O!$HC$15:$HL$15,'Ciclo Semaforico'!AD$30,O!$HC90:$HL90))*AD$31))</f>
        <v>0</v>
      </c>
      <c r="AE115" s="245" t="e">
        <f>IF(AE$32="",IF(AE$31="",(SUMIF(S!$HC$15:$HL$15,'Ciclo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Semaforico'!AE$30,O!$HC90:$HL90))*AE$31),(SUMIF(S!$HC$15:$HL$15,'Ciclo Semaforico'!AE$32,S!$HC90:$HL90)+SUMIF(N!$HC$15:$HL$15,'Ciclo Semaforico'!AE$32,N!$HC90:$HL90)+SUMIF(E!$HC$15:$HL$15,'Ciclo Semaforico'!AE$32,E!$HC90:$HL90)+SUMIF(O!$HC$15:$HL$15,'Ciclo Semaforico'!AE$32,O!$HC90:$HL90))-IF(AE$31="",(SUMIF(S!$HC$15:$HL$15,'Ciclo Semaforico'!AE$30,S!$HC90:$HL90)+SUMIF(N!$HC$15:$HL$15,'Ciclo Semaforico'!AE$30,N!$HC90:$HL90)+SUMIF(E!$HC$15:$HL$15,'Ciclo Semaforico'!AE$30,E!$HC90:$HL90)+SUMIF(O!$HC$15:$HL$15,'Ciclo Semaforico'!AE$30,O!$HC90:$HL90)),(SUMIF(S!$HC$15:$HL$15,'Ciclo Semaforico'!AE$30,S!$HC90:$HL90)+SUMIF(N!$HC$15:$HL$15,'Ciclo Semaforico'!AE$30,N!$HC90:$HL90)+SUMIF(E!$HC$15:$HL$15,'Ciclo Semaforico'!AE$30,E!$HC90:$HL90)+SUMIF(O!$HC$15:$HL$15,'Ciclo Semaforico'!AE$30,O!$HC90:$HL90))*AE$31))</f>
        <v>#REF!</v>
      </c>
      <c r="AF115" s="245">
        <f>IF(AF$32="",IF(AF$31="",(SUMIF(S!$HC$15:$HL$15,'Ciclo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Semaforico'!AF$30,O!$HC90:$HL90))*AF$31),(SUMIF(S!$HC$15:$HL$15,'Ciclo Semaforico'!AF$32,S!$HC90:$HL90)+SUMIF(N!$HC$15:$HL$15,'Ciclo Semaforico'!AF$32,N!$HC90:$HL90)+SUMIF(E!$HC$15:$HL$15,'Ciclo Semaforico'!AF$32,E!$HC90:$HL90)+SUMIF(O!$HC$15:$HL$15,'Ciclo Semaforico'!AF$32,O!$HC90:$HL90))-IF(AF$31="",(SUMIF(S!$HC$15:$HL$15,'Ciclo Semaforico'!AF$30,S!$HC90:$HL90)+SUMIF(N!$HC$15:$HL$15,'Ciclo Semaforico'!AF$30,N!$HC90:$HL90)+SUMIF(E!$HC$15:$HL$15,'Ciclo Semaforico'!AF$30,E!$HC90:$HL90)+SUMIF(O!$HC$15:$HL$15,'Ciclo Semaforico'!AF$30,O!$HC90:$HL90)),(SUMIF(S!$HC$15:$HL$15,'Ciclo Semaforico'!AF$30,S!$HC90:$HL90)+SUMIF(N!$HC$15:$HL$15,'Ciclo Semaforico'!AF$30,N!$HC90:$HL90)+SUMIF(E!$HC$15:$HL$15,'Ciclo Semaforico'!AF$30,E!$HC90:$HL90)+SUMIF(O!$HC$15:$HL$15,'Ciclo Semaforico'!AF$30,O!$HC90:$HL90))*AF$31))</f>
        <v>0</v>
      </c>
      <c r="AG115" s="245">
        <f>IF(AG$32="",IF(AG$31="",(SUMIF(S!$HC$15:$HL$15,'Ciclo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Semaforico'!AG$30,O!$HC90:$HL90))*AG$31),(SUMIF(S!$HC$15:$HL$15,'Ciclo Semaforico'!AG$32,S!$HC90:$HL90)+SUMIF(N!$HC$15:$HL$15,'Ciclo Semaforico'!AG$32,N!$HC90:$HL90)+SUMIF(E!$HC$15:$HL$15,'Ciclo Semaforico'!AG$32,E!$HC90:$HL90)+SUMIF(O!$HC$15:$HL$15,'Ciclo Semaforico'!AG$32,O!$HC90:$HL90))-IF(AG$31="",(SUMIF(S!$HC$15:$HL$15,'Ciclo Semaforico'!AG$30,S!$HC90:$HL90)+SUMIF(N!$HC$15:$HL$15,'Ciclo Semaforico'!AG$30,N!$HC90:$HL90)+SUMIF(E!$HC$15:$HL$15,'Ciclo Semaforico'!AG$30,E!$HC90:$HL90)+SUMIF(O!$HC$15:$HL$15,'Ciclo Semaforico'!AG$30,O!$HC90:$HL90)),(SUMIF(S!$HC$15:$HL$15,'Ciclo Semaforico'!AG$30,S!$HC90:$HL90)+SUMIF(N!$HC$15:$HL$15,'Ciclo Semaforico'!AG$30,N!$HC90:$HL90)+SUMIF(E!$HC$15:$HL$15,'Ciclo Semaforico'!AG$30,E!$HC90:$HL90)+SUMIF(O!$HC$15:$HL$15,'Ciclo Semaforico'!AG$30,O!$HC90:$HL90))*AG$31))</f>
        <v>0</v>
      </c>
      <c r="AH115" s="245">
        <f>IF(AH$32="",IF(AH$31="",(SUMIF(S!$HC$15:$HL$15,'Ciclo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Semaforico'!AH$30,O!$HC90:$HL90))*AH$31),(SUMIF(S!$HC$15:$HL$15,'Ciclo Semaforico'!AH$32,S!$HC90:$HL90)+SUMIF(N!$HC$15:$HL$15,'Ciclo Semaforico'!AH$32,N!$HC90:$HL90)+SUMIF(E!$HC$15:$HL$15,'Ciclo Semaforico'!AH$32,E!$HC90:$HL90)+SUMIF(O!$HC$15:$HL$15,'Ciclo Semaforico'!AH$32,O!$HC90:$HL90))-IF(AH$31="",(SUMIF(S!$HC$15:$HL$15,'Ciclo Semaforico'!AH$30,S!$HC90:$HL90)+SUMIF(N!$HC$15:$HL$15,'Ciclo Semaforico'!AH$30,N!$HC90:$HL90)+SUMIF(E!$HC$15:$HL$15,'Ciclo Semaforico'!AH$30,E!$HC90:$HL90)+SUMIF(O!$HC$15:$HL$15,'Ciclo Semaforico'!AH$30,O!$HC90:$HL90)),(SUMIF(S!$HC$15:$HL$15,'Ciclo Semaforico'!AH$30,S!$HC90:$HL90)+SUMIF(N!$HC$15:$HL$15,'Ciclo Semaforico'!AH$30,N!$HC90:$HL90)+SUMIF(E!$HC$15:$HL$15,'Ciclo Semaforico'!AH$30,E!$HC90:$HL90)+SUMIF(O!$HC$15:$HL$15,'Ciclo Semaforico'!AH$30,O!$HC90:$HL90))*AH$31))</f>
        <v>0</v>
      </c>
      <c r="AI115" s="245">
        <f>IF(AI$32="",IF(AI$31="",(SUMIF(S!$HC$15:$HL$15,'Ciclo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Semaforico'!AI$30,O!$HC90:$HL90))*AI$31),(SUMIF(S!$HC$15:$HL$15,'Ciclo Semaforico'!AI$32,S!$HC90:$HL90)+SUMIF(N!$HC$15:$HL$15,'Ciclo Semaforico'!AI$32,N!$HC90:$HL90)+SUMIF(E!$HC$15:$HL$15,'Ciclo Semaforico'!AI$32,E!$HC90:$HL90)+SUMIF(O!$HC$15:$HL$15,'Ciclo Semaforico'!AI$32,O!$HC90:$HL90))-IF(AI$31="",(SUMIF(S!$HC$15:$HL$15,'Ciclo Semaforico'!AI$30,S!$HC90:$HL90)+SUMIF(N!$HC$15:$HL$15,'Ciclo Semaforico'!AI$30,N!$HC90:$HL90)+SUMIF(E!$HC$15:$HL$15,'Ciclo Semaforico'!AI$30,E!$HC90:$HL90)+SUMIF(O!$HC$15:$HL$15,'Ciclo Semaforico'!AI$30,O!$HC90:$HL90)),(SUMIF(S!$HC$15:$HL$15,'Ciclo Semaforico'!AI$30,S!$HC90:$HL90)+SUMIF(N!$HC$15:$HL$15,'Ciclo Semaforico'!AI$30,N!$HC90:$HL90)+SUMIF(E!$HC$15:$HL$15,'Ciclo Semaforico'!AI$30,E!$HC90:$HL90)+SUMIF(O!$HC$15:$HL$15,'Ciclo Semaforico'!AI$30,O!$HC90:$HL90))*AI$31))</f>
        <v>0</v>
      </c>
      <c r="AJ115" s="245">
        <f>IF(AJ$32="",IF(AJ$31="",(SUMIF(S!$HC$15:$HL$15,'Ciclo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Semaforico'!AJ$30,O!$HC90:$HL90))*AJ$31),(SUMIF(S!$HC$15:$HL$15,'Ciclo Semaforico'!AJ$32,S!$HC90:$HL90)+SUMIF(N!$HC$15:$HL$15,'Ciclo Semaforico'!AJ$32,N!$HC90:$HL90)+SUMIF(E!$HC$15:$HL$15,'Ciclo Semaforico'!AJ$32,E!$HC90:$HL90)+SUMIF(O!$HC$15:$HL$15,'Ciclo Semaforico'!AJ$32,O!$HC90:$HL90))-IF(AJ$31="",(SUMIF(S!$HC$15:$HL$15,'Ciclo Semaforico'!AJ$30,S!$HC90:$HL90)+SUMIF(N!$HC$15:$HL$15,'Ciclo Semaforico'!AJ$30,N!$HC90:$HL90)+SUMIF(E!$HC$15:$HL$15,'Ciclo Semaforico'!AJ$30,E!$HC90:$HL90)+SUMIF(O!$HC$15:$HL$15,'Ciclo Semaforico'!AJ$30,O!$HC90:$HL90)),(SUMIF(S!$HC$15:$HL$15,'Ciclo Semaforico'!AJ$30,S!$HC90:$HL90)+SUMIF(N!$HC$15:$HL$15,'Ciclo Semaforico'!AJ$30,N!$HC90:$HL90)+SUMIF(E!$HC$15:$HL$15,'Ciclo Semaforico'!AJ$30,E!$HC90:$HL90)+SUMIF(O!$HC$15:$HL$15,'Ciclo Semaforico'!AJ$30,O!$HC90:$HL90))*AJ$31))</f>
        <v>0</v>
      </c>
      <c r="AK115" s="245">
        <f>IF(AK$32="",IF(AK$31="",(SUMIF(S!$HC$15:$HL$15,'Ciclo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Semaforico'!AK$30,O!$HC90:$HL90))*AK$31),(SUMIF(S!$HC$15:$HL$15,'Ciclo Semaforico'!AK$32,S!$HC90:$HL90)+SUMIF(N!$HC$15:$HL$15,'Ciclo Semaforico'!AK$32,N!$HC90:$HL90)+SUMIF(E!$HC$15:$HL$15,'Ciclo Semaforico'!AK$32,E!$HC90:$HL90)+SUMIF(O!$HC$15:$HL$15,'Ciclo Semaforico'!AK$32,O!$HC90:$HL90))-IF(AK$31="",(SUMIF(S!$HC$15:$HL$15,'Ciclo Semaforico'!AK$30,S!$HC90:$HL90)+SUMIF(N!$HC$15:$HL$15,'Ciclo Semaforico'!AK$30,N!$HC90:$HL90)+SUMIF(E!$HC$15:$HL$15,'Ciclo Semaforico'!AK$30,E!$HC90:$HL90)+SUMIF(O!$HC$15:$HL$15,'Ciclo Semaforico'!AK$30,O!$HC90:$HL90)),(SUMIF(S!$HC$15:$HL$15,'Ciclo Semaforico'!AK$30,S!$HC90:$HL90)+SUMIF(N!$HC$15:$HL$15,'Ciclo Semaforico'!AK$30,N!$HC90:$HL90)+SUMIF(E!$HC$15:$HL$15,'Ciclo Semaforico'!AK$30,E!$HC90:$HL90)+SUMIF(O!$HC$15:$HL$15,'Ciclo Semaforico'!AK$30,O!$HC90:$HL90))*AK$31))</f>
        <v>0</v>
      </c>
      <c r="AL115" s="246">
        <f>IF(AL$32="",IF(AL$31="",(SUMIF(S!$HC$15:$HL$15,'Ciclo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Semaforico'!AL$30,O!$HC90:$HL90))*AL$31),(SUMIF(S!$HC$15:$HL$15,'Ciclo Semaforico'!AL$32,S!$HC90:$HL90)+SUMIF(N!$HC$15:$HL$15,'Ciclo Semaforico'!AL$32,N!$HC90:$HL90)+SUMIF(E!$HC$15:$HL$15,'Ciclo Semaforico'!AL$32,E!$HC90:$HL90)+SUMIF(O!$HC$15:$HL$15,'Ciclo Semaforico'!AL$32,O!$HC90:$HL90))-IF(AL$31="",(SUMIF(S!$HC$15:$HL$15,'Ciclo Semaforico'!AL$30,S!$HC90:$HL90)+SUMIF(N!$HC$15:$HL$15,'Ciclo Semaforico'!AL$30,N!$HC90:$HL90)+SUMIF(E!$HC$15:$HL$15,'Ciclo Semaforico'!AL$30,E!$HC90:$HL90)+SUMIF(O!$HC$15:$HL$15,'Ciclo Semaforico'!AL$30,O!$HC90:$HL90)),(SUMIF(S!$HC$15:$HL$15,'Ciclo Semaforico'!AL$30,S!$HC90:$HL90)+SUMIF(N!$HC$15:$HL$15,'Ciclo Semaforico'!AL$30,N!$HC90:$HL90)+SUMIF(E!$HC$15:$HL$15,'Ciclo Semaforico'!AL$30,E!$HC90:$HL90)+SUMIF(O!$HC$15:$HL$15,'Ciclo Semaforico'!AL$30,O!$HC90:$HL90))*AL$31))</f>
        <v>0</v>
      </c>
      <c r="AM115" s="244">
        <f>IF(AM$32="",IF(AM$31="",(SUMIF(S!$HC$15:$HL$15,'Ciclo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Semaforico'!AM$30,O!$HC90:$HL90))*AM$31),(SUMIF(S!$HC$15:$HL$15,'Ciclo Semaforico'!AM$32,S!$HC90:$HL90)+SUMIF(N!$HC$15:$HL$15,'Ciclo Semaforico'!AM$32,N!$HC90:$HL90)+SUMIF(E!$HC$15:$HL$15,'Ciclo Semaforico'!AM$32,E!$HC90:$HL90)+SUMIF(O!$HC$15:$HL$15,'Ciclo Semaforico'!AM$32,O!$HC90:$HL90))-IF(AM$31="",(SUMIF(S!$HC$15:$HL$15,'Ciclo Semaforico'!AM$30,S!$HC90:$HL90)+SUMIF(N!$HC$15:$HL$15,'Ciclo Semaforico'!AM$30,N!$HC90:$HL90)+SUMIF(E!$HC$15:$HL$15,'Ciclo Semaforico'!AM$30,E!$HC90:$HL90)+SUMIF(O!$HC$15:$HL$15,'Ciclo Semaforico'!AM$30,O!$HC90:$HL90)),(SUMIF(S!$HC$15:$HL$15,'Ciclo Semaforico'!AM$30,S!$HC90:$HL90)+SUMIF(N!$HC$15:$HL$15,'Ciclo Semaforico'!AM$30,N!$HC90:$HL90)+SUMIF(E!$HC$15:$HL$15,'Ciclo Semaforico'!AM$30,E!$HC90:$HL90)+SUMIF(O!$HC$15:$HL$15,'Ciclo Semaforico'!AM$30,O!$HC90:$HL90))*AM$31))</f>
        <v>0</v>
      </c>
      <c r="AN115" s="245">
        <f>IF(AN$32="",IF(AN$31="",(SUMIF(S!$HC$15:$HL$15,'Ciclo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Semaforico'!AN$30,O!$HC90:$HL90))*AN$31),(SUMIF(S!$HC$15:$HL$15,'Ciclo Semaforico'!AN$32,S!$HC90:$HL90)+SUMIF(N!$HC$15:$HL$15,'Ciclo Semaforico'!AN$32,N!$HC90:$HL90)+SUMIF(E!$HC$15:$HL$15,'Ciclo Semaforico'!AN$32,E!$HC90:$HL90)+SUMIF(O!$HC$15:$HL$15,'Ciclo Semaforico'!AN$32,O!$HC90:$HL90))-IF(AN$31="",(SUMIF(S!$HC$15:$HL$15,'Ciclo Semaforico'!AN$30,S!$HC90:$HL90)+SUMIF(N!$HC$15:$HL$15,'Ciclo Semaforico'!AN$30,N!$HC90:$HL90)+SUMIF(E!$HC$15:$HL$15,'Ciclo Semaforico'!AN$30,E!$HC90:$HL90)+SUMIF(O!$HC$15:$HL$15,'Ciclo Semaforico'!AN$30,O!$HC90:$HL90)),(SUMIF(S!$HC$15:$HL$15,'Ciclo Semaforico'!AN$30,S!$HC90:$HL90)+SUMIF(N!$HC$15:$HL$15,'Ciclo Semaforico'!AN$30,N!$HC90:$HL90)+SUMIF(E!$HC$15:$HL$15,'Ciclo Semaforico'!AN$30,E!$HC90:$HL90)+SUMIF(O!$HC$15:$HL$15,'Ciclo Semaforico'!AN$30,O!$HC90:$HL90))*AN$31))</f>
        <v>0</v>
      </c>
      <c r="AO115" s="245">
        <f>IF(AO$32="",IF(AO$31="",(SUMIF(S!$HC$15:$HL$15,'Ciclo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Semaforico'!AO$30,O!$HC90:$HL90))*AO$31),(SUMIF(S!$HC$15:$HL$15,'Ciclo Semaforico'!AO$32,S!$HC90:$HL90)+SUMIF(N!$HC$15:$HL$15,'Ciclo Semaforico'!AO$32,N!$HC90:$HL90)+SUMIF(E!$HC$15:$HL$15,'Ciclo Semaforico'!AO$32,E!$HC90:$HL90)+SUMIF(O!$HC$15:$HL$15,'Ciclo Semaforico'!AO$32,O!$HC90:$HL90))-IF(AO$31="",(SUMIF(S!$HC$15:$HL$15,'Ciclo Semaforico'!AO$30,S!$HC90:$HL90)+SUMIF(N!$HC$15:$HL$15,'Ciclo Semaforico'!AO$30,N!$HC90:$HL90)+SUMIF(E!$HC$15:$HL$15,'Ciclo Semaforico'!AO$30,E!$HC90:$HL90)+SUMIF(O!$HC$15:$HL$15,'Ciclo Semaforico'!AO$30,O!$HC90:$HL90)),(SUMIF(S!$HC$15:$HL$15,'Ciclo Semaforico'!AO$30,S!$HC90:$HL90)+SUMIF(N!$HC$15:$HL$15,'Ciclo Semaforico'!AO$30,N!$HC90:$HL90)+SUMIF(E!$HC$15:$HL$15,'Ciclo Semaforico'!AO$30,E!$HC90:$HL90)+SUMIF(O!$HC$15:$HL$15,'Ciclo Semaforico'!AO$30,O!$HC90:$HL90))*AO$31))</f>
        <v>0</v>
      </c>
      <c r="AP115" s="245">
        <f>IF(AP$32="",IF(AP$31="",(SUMIF(S!$HC$15:$HL$15,'Ciclo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Semaforico'!AP$30,O!$HC90:$HL90))*AP$31),(SUMIF(S!$HC$15:$HL$15,'Ciclo Semaforico'!AP$32,S!$HC90:$HL90)+SUMIF(N!$HC$15:$HL$15,'Ciclo Semaforico'!AP$32,N!$HC90:$HL90)+SUMIF(E!$HC$15:$HL$15,'Ciclo Semaforico'!AP$32,E!$HC90:$HL90)+SUMIF(O!$HC$15:$HL$15,'Ciclo Semaforico'!AP$32,O!$HC90:$HL90))-IF(AP$31="",(SUMIF(S!$HC$15:$HL$15,'Ciclo Semaforico'!AP$30,S!$HC90:$HL90)+SUMIF(N!$HC$15:$HL$15,'Ciclo Semaforico'!AP$30,N!$HC90:$HL90)+SUMIF(E!$HC$15:$HL$15,'Ciclo Semaforico'!AP$30,E!$HC90:$HL90)+SUMIF(O!$HC$15:$HL$15,'Ciclo Semaforico'!AP$30,O!$HC90:$HL90)),(SUMIF(S!$HC$15:$HL$15,'Ciclo Semaforico'!AP$30,S!$HC90:$HL90)+SUMIF(N!$HC$15:$HL$15,'Ciclo Semaforico'!AP$30,N!$HC90:$HL90)+SUMIF(E!$HC$15:$HL$15,'Ciclo Semaforico'!AP$30,E!$HC90:$HL90)+SUMIF(O!$HC$15:$HL$15,'Ciclo Semaforico'!AP$30,O!$HC90:$HL90))*AP$31))</f>
        <v>0</v>
      </c>
      <c r="AQ115" s="245">
        <f>IF(AQ$32="",IF(AQ$31="",(SUMIF(S!$HC$15:$HL$15,'Ciclo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Semaforico'!AQ$30,O!$HC90:$HL90))*AQ$31),(SUMIF(S!$HC$15:$HL$15,'Ciclo Semaforico'!AQ$32,S!$HC90:$HL90)+SUMIF(N!$HC$15:$HL$15,'Ciclo Semaforico'!AQ$32,N!$HC90:$HL90)+SUMIF(E!$HC$15:$HL$15,'Ciclo Semaforico'!AQ$32,E!$HC90:$HL90)+SUMIF(O!$HC$15:$HL$15,'Ciclo Semaforico'!AQ$32,O!$HC90:$HL90))-IF(AQ$31="",(SUMIF(S!$HC$15:$HL$15,'Ciclo Semaforico'!AQ$30,S!$HC90:$HL90)+SUMIF(N!$HC$15:$HL$15,'Ciclo Semaforico'!AQ$30,N!$HC90:$HL90)+SUMIF(E!$HC$15:$HL$15,'Ciclo Semaforico'!AQ$30,E!$HC90:$HL90)+SUMIF(O!$HC$15:$HL$15,'Ciclo Semaforico'!AQ$30,O!$HC90:$HL90)),(SUMIF(S!$HC$15:$HL$15,'Ciclo Semaforico'!AQ$30,S!$HC90:$HL90)+SUMIF(N!$HC$15:$HL$15,'Ciclo Semaforico'!AQ$30,N!$HC90:$HL90)+SUMIF(E!$HC$15:$HL$15,'Ciclo Semaforico'!AQ$30,E!$HC90:$HL90)+SUMIF(O!$HC$15:$HL$15,'Ciclo Semaforico'!AQ$30,O!$HC90:$HL90))*AQ$31))</f>
        <v>0</v>
      </c>
      <c r="AR115" s="245">
        <f>IF(AR$32="",IF(AR$31="",(SUMIF(S!$HC$15:$HL$15,'Ciclo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Semaforico'!AR$30,O!$HC90:$HL90))*AR$31),(SUMIF(S!$HC$15:$HL$15,'Ciclo Semaforico'!AR$32,S!$HC90:$HL90)+SUMIF(N!$HC$15:$HL$15,'Ciclo Semaforico'!AR$32,N!$HC90:$HL90)+SUMIF(E!$HC$15:$HL$15,'Ciclo Semaforico'!AR$32,E!$HC90:$HL90)+SUMIF(O!$HC$15:$HL$15,'Ciclo Semaforico'!AR$32,O!$HC90:$HL90))-IF(AR$31="",(SUMIF(S!$HC$15:$HL$15,'Ciclo Semaforico'!AR$30,S!$HC90:$HL90)+SUMIF(N!$HC$15:$HL$15,'Ciclo Semaforico'!AR$30,N!$HC90:$HL90)+SUMIF(E!$HC$15:$HL$15,'Ciclo Semaforico'!AR$30,E!$HC90:$HL90)+SUMIF(O!$HC$15:$HL$15,'Ciclo Semaforico'!AR$30,O!$HC90:$HL90)),(SUMIF(S!$HC$15:$HL$15,'Ciclo Semaforico'!AR$30,S!$HC90:$HL90)+SUMIF(N!$HC$15:$HL$15,'Ciclo Semaforico'!AR$30,N!$HC90:$HL90)+SUMIF(E!$HC$15:$HL$15,'Ciclo Semaforico'!AR$30,E!$HC90:$HL90)+SUMIF(O!$HC$15:$HL$15,'Ciclo Semaforico'!AR$30,O!$HC90:$HL90))*AR$31))</f>
        <v>0</v>
      </c>
      <c r="AS115" s="245">
        <f>IF(AS$32="",IF(AS$31="",(SUMIF(S!$HC$15:$HL$15,'Ciclo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Semaforico'!AS$30,O!$HC90:$HL90))*AS$31),(SUMIF(S!$HC$15:$HL$15,'Ciclo Semaforico'!AS$32,S!$HC90:$HL90)+SUMIF(N!$HC$15:$HL$15,'Ciclo Semaforico'!AS$32,N!$HC90:$HL90)+SUMIF(E!$HC$15:$HL$15,'Ciclo Semaforico'!AS$32,E!$HC90:$HL90)+SUMIF(O!$HC$15:$HL$15,'Ciclo Semaforico'!AS$32,O!$HC90:$HL90))-IF(AS$31="",(SUMIF(S!$HC$15:$HL$15,'Ciclo Semaforico'!AS$30,S!$HC90:$HL90)+SUMIF(N!$HC$15:$HL$15,'Ciclo Semaforico'!AS$30,N!$HC90:$HL90)+SUMIF(E!$HC$15:$HL$15,'Ciclo Semaforico'!AS$30,E!$HC90:$HL90)+SUMIF(O!$HC$15:$HL$15,'Ciclo Semaforico'!AS$30,O!$HC90:$HL90)),(SUMIF(S!$HC$15:$HL$15,'Ciclo Semaforico'!AS$30,S!$HC90:$HL90)+SUMIF(N!$HC$15:$HL$15,'Ciclo Semaforico'!AS$30,N!$HC90:$HL90)+SUMIF(E!$HC$15:$HL$15,'Ciclo Semaforico'!AS$30,E!$HC90:$HL90)+SUMIF(O!$HC$15:$HL$15,'Ciclo Semaforico'!AS$30,O!$HC90:$HL90))*AS$31))</f>
        <v>0</v>
      </c>
      <c r="AT115" s="245">
        <f>IF(AT$32="",IF(AT$31="",(SUMIF(S!$HC$15:$HL$15,'Ciclo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Semaforico'!AT$30,O!$HC90:$HL90))*AT$31),(SUMIF(S!$HC$15:$HL$15,'Ciclo Semaforico'!AT$32,S!$HC90:$HL90)+SUMIF(N!$HC$15:$HL$15,'Ciclo Semaforico'!AT$32,N!$HC90:$HL90)+SUMIF(E!$HC$15:$HL$15,'Ciclo Semaforico'!AT$32,E!$HC90:$HL90)+SUMIF(O!$HC$15:$HL$15,'Ciclo Semaforico'!AT$32,O!$HC90:$HL90))-IF(AT$31="",(SUMIF(S!$HC$15:$HL$15,'Ciclo Semaforico'!AT$30,S!$HC90:$HL90)+SUMIF(N!$HC$15:$HL$15,'Ciclo Semaforico'!AT$30,N!$HC90:$HL90)+SUMIF(E!$HC$15:$HL$15,'Ciclo Semaforico'!AT$30,E!$HC90:$HL90)+SUMIF(O!$HC$15:$HL$15,'Ciclo Semaforico'!AT$30,O!$HC90:$HL90)),(SUMIF(S!$HC$15:$HL$15,'Ciclo Semaforico'!AT$30,S!$HC90:$HL90)+SUMIF(N!$HC$15:$HL$15,'Ciclo Semaforico'!AT$30,N!$HC90:$HL90)+SUMIF(E!$HC$15:$HL$15,'Ciclo Semaforico'!AT$30,E!$HC90:$HL90)+SUMIF(O!$HC$15:$HL$15,'Ciclo Semaforico'!AT$30,O!$HC90:$HL90))*AT$31))</f>
        <v>0</v>
      </c>
      <c r="AU115" s="245">
        <f>IF(AU$32="",IF(AU$31="",(SUMIF(S!$HC$15:$HL$15,'Ciclo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Semaforico'!AU$30,O!$HC90:$HL90))*AU$31),(SUMIF(S!$HC$15:$HL$15,'Ciclo Semaforico'!AU$32,S!$HC90:$HL90)+SUMIF(N!$HC$15:$HL$15,'Ciclo Semaforico'!AU$32,N!$HC90:$HL90)+SUMIF(E!$HC$15:$HL$15,'Ciclo Semaforico'!AU$32,E!$HC90:$HL90)+SUMIF(O!$HC$15:$HL$15,'Ciclo Semaforico'!AU$32,O!$HC90:$HL90))-IF(AU$31="",(SUMIF(S!$HC$15:$HL$15,'Ciclo Semaforico'!AU$30,S!$HC90:$HL90)+SUMIF(N!$HC$15:$HL$15,'Ciclo Semaforico'!AU$30,N!$HC90:$HL90)+SUMIF(E!$HC$15:$HL$15,'Ciclo Semaforico'!AU$30,E!$HC90:$HL90)+SUMIF(O!$HC$15:$HL$15,'Ciclo Semaforico'!AU$30,O!$HC90:$HL90)),(SUMIF(S!$HC$15:$HL$15,'Ciclo Semaforico'!AU$30,S!$HC90:$HL90)+SUMIF(N!$HC$15:$HL$15,'Ciclo Semaforico'!AU$30,N!$HC90:$HL90)+SUMIF(E!$HC$15:$HL$15,'Ciclo Semaforico'!AU$30,E!$HC90:$HL90)+SUMIF(O!$HC$15:$HL$15,'Ciclo Semaforico'!AU$30,O!$HC90:$HL90))*AU$31))</f>
        <v>0</v>
      </c>
      <c r="AV115" s="245">
        <f>IF(AV$32="",IF(AV$31="",(SUMIF(S!$HC$15:$HL$15,'Ciclo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Semaforico'!AV$30,O!$HC90:$HL90))*AV$31),(SUMIF(S!$HC$15:$HL$15,'Ciclo Semaforico'!AV$32,S!$HC90:$HL90)+SUMIF(N!$HC$15:$HL$15,'Ciclo Semaforico'!AV$32,N!$HC90:$HL90)+SUMIF(E!$HC$15:$HL$15,'Ciclo Semaforico'!AV$32,E!$HC90:$HL90)+SUMIF(O!$HC$15:$HL$15,'Ciclo Semaforico'!AV$32,O!$HC90:$HL90))-IF(AV$31="",(SUMIF(S!$HC$15:$HL$15,'Ciclo Semaforico'!AV$30,S!$HC90:$HL90)+SUMIF(N!$HC$15:$HL$15,'Ciclo Semaforico'!AV$30,N!$HC90:$HL90)+SUMIF(E!$HC$15:$HL$15,'Ciclo Semaforico'!AV$30,E!$HC90:$HL90)+SUMIF(O!$HC$15:$HL$15,'Ciclo Semaforico'!AV$30,O!$HC90:$HL90)),(SUMIF(S!$HC$15:$HL$15,'Ciclo Semaforico'!AV$30,S!$HC90:$HL90)+SUMIF(N!$HC$15:$HL$15,'Ciclo Semaforico'!AV$30,N!$HC90:$HL90)+SUMIF(E!$HC$15:$HL$15,'Ciclo Semaforico'!AV$30,E!$HC90:$HL90)+SUMIF(O!$HC$15:$HL$15,'Ciclo Semaforico'!AV$30,O!$HC90:$HL90))*AV$31))</f>
        <v>0</v>
      </c>
      <c r="AW115" s="245">
        <f>IF(AW$32="",IF(AW$31="",(SUMIF(S!$HC$15:$HL$15,'Ciclo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Semaforico'!AW$30,O!$HC90:$HL90))*AW$31),(SUMIF(S!$HC$15:$HL$15,'Ciclo Semaforico'!AW$32,S!$HC90:$HL90)+SUMIF(N!$HC$15:$HL$15,'Ciclo Semaforico'!AW$32,N!$HC90:$HL90)+SUMIF(E!$HC$15:$HL$15,'Ciclo Semaforico'!AW$32,E!$HC90:$HL90)+SUMIF(O!$HC$15:$HL$15,'Ciclo Semaforico'!AW$32,O!$HC90:$HL90))-IF(AW$31="",(SUMIF(S!$HC$15:$HL$15,'Ciclo Semaforico'!AW$30,S!$HC90:$HL90)+SUMIF(N!$HC$15:$HL$15,'Ciclo Semaforico'!AW$30,N!$HC90:$HL90)+SUMIF(E!$HC$15:$HL$15,'Ciclo Semaforico'!AW$30,E!$HC90:$HL90)+SUMIF(O!$HC$15:$HL$15,'Ciclo Semaforico'!AW$30,O!$HC90:$HL90)),(SUMIF(S!$HC$15:$HL$15,'Ciclo Semaforico'!AW$30,S!$HC90:$HL90)+SUMIF(N!$HC$15:$HL$15,'Ciclo Semaforico'!AW$30,N!$HC90:$HL90)+SUMIF(E!$HC$15:$HL$15,'Ciclo Semaforico'!AW$30,E!$HC90:$HL90)+SUMIF(O!$HC$15:$HL$15,'Ciclo Semaforico'!AW$30,O!$HC90:$HL90))*AW$31))</f>
        <v>0</v>
      </c>
      <c r="AX115" s="246">
        <f>IF(AX$32="",IF(AX$31="",(SUMIF(S!$HC$15:$HL$15,'Ciclo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Semaforico'!AX$30,O!$HC90:$HL90))*AX$31),(SUMIF(S!$HC$15:$HL$15,'Ciclo Semaforico'!AX$32,S!$HC90:$HL90)+SUMIF(N!$HC$15:$HL$15,'Ciclo Semaforico'!AX$32,N!$HC90:$HL90)+SUMIF(E!$HC$15:$HL$15,'Ciclo Semaforico'!AX$32,E!$HC90:$HL90)+SUMIF(O!$HC$15:$HL$15,'Ciclo Semaforico'!AX$32,O!$HC90:$HL90))-IF(AX$31="",(SUMIF(S!$HC$15:$HL$15,'Ciclo Semaforico'!AX$30,S!$HC90:$HL90)+SUMIF(N!$HC$15:$HL$15,'Ciclo Semaforico'!AX$30,N!$HC90:$HL90)+SUMIF(E!$HC$15:$HL$15,'Ciclo Semaforico'!AX$30,E!$HC90:$HL90)+SUMIF(O!$HC$15:$HL$15,'Ciclo Semaforico'!AX$30,O!$HC90:$HL90)),(SUMIF(S!$HC$15:$HL$15,'Ciclo Semaforico'!AX$30,S!$HC90:$HL90)+SUMIF(N!$HC$15:$HL$15,'Ciclo Semaforico'!AX$30,N!$HC90:$HL90)+SUMIF(E!$HC$15:$HL$15,'Ciclo Semaforico'!AX$30,E!$HC90:$HL90)+SUMIF(O!$HC$15:$HL$15,'Ciclo Semaforico'!AX$30,O!$HC90:$HL90))*AX$31))</f>
        <v>0</v>
      </c>
      <c r="AY115" s="244" t="e">
        <f>IF(AY$32="",IF(AY$31="",(SUMIF(S!$HC$15:$HL$15,'Ciclo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Semaforico'!AY$30,O!$HC90:$HL90))*AY$31),(SUMIF(S!$HC$15:$HL$15,'Ciclo Semaforico'!AY$32,S!$HC90:$HL90)+SUMIF(N!$HC$15:$HL$15,'Ciclo Semaforico'!AY$32,N!$HC90:$HL90)+SUMIF(E!$HC$15:$HL$15,'Ciclo Semaforico'!AY$32,E!$HC90:$HL90)+SUMIF(O!$HC$15:$HL$15,'Ciclo Semaforico'!AY$32,O!$HC90:$HL90))-IF(AY$31="",(SUMIF(S!$HC$15:$HL$15,'Ciclo Semaforico'!AY$30,S!$HC90:$HL90)+SUMIF(N!$HC$15:$HL$15,'Ciclo Semaforico'!AY$30,N!$HC90:$HL90)+SUMIF(E!$HC$15:$HL$15,'Ciclo Semaforico'!AY$30,E!$HC90:$HL90)+SUMIF(O!$HC$15:$HL$15,'Ciclo Semaforico'!AY$30,O!$HC90:$HL90)),(SUMIF(S!$HC$15:$HL$15,'Ciclo Semaforico'!AY$30,S!$HC90:$HL90)+SUMIF(N!$HC$15:$HL$15,'Ciclo Semaforico'!AY$30,N!$HC90:$HL90)+SUMIF(E!$HC$15:$HL$15,'Ciclo Semaforico'!AY$30,E!$HC90:$HL90)+SUMIF(O!$HC$15:$HL$15,'Ciclo Semaforico'!AY$30,O!$HC90:$HL90))*AY$31))</f>
        <v>#REF!</v>
      </c>
      <c r="AZ115" s="245" t="e">
        <f>IF(AZ$32="",IF(AZ$31="",(SUMIF(S!$HC$15:$HL$15,'Ciclo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Semaforico'!AZ$30,O!$HC90:$HL90))*AZ$31),(SUMIF(S!$HC$15:$HL$15,'Ciclo Semaforico'!AZ$32,S!$HC90:$HL90)+SUMIF(N!$HC$15:$HL$15,'Ciclo Semaforico'!AZ$32,N!$HC90:$HL90)+SUMIF(E!$HC$15:$HL$15,'Ciclo Semaforico'!AZ$32,E!$HC90:$HL90)+SUMIF(O!$HC$15:$HL$15,'Ciclo Semaforico'!AZ$32,O!$HC90:$HL90))-IF(AZ$31="",(SUMIF(S!$HC$15:$HL$15,'Ciclo Semaforico'!AZ$30,S!$HC90:$HL90)+SUMIF(N!$HC$15:$HL$15,'Ciclo Semaforico'!AZ$30,N!$HC90:$HL90)+SUMIF(E!$HC$15:$HL$15,'Ciclo Semaforico'!AZ$30,E!$HC90:$HL90)+SUMIF(O!$HC$15:$HL$15,'Ciclo Semaforico'!AZ$30,O!$HC90:$HL90)),(SUMIF(S!$HC$15:$HL$15,'Ciclo Semaforico'!AZ$30,S!$HC90:$HL90)+SUMIF(N!$HC$15:$HL$15,'Ciclo Semaforico'!AZ$30,N!$HC90:$HL90)+SUMIF(E!$HC$15:$HL$15,'Ciclo Semaforico'!AZ$30,E!$HC90:$HL90)+SUMIF(O!$HC$15:$HL$15,'Ciclo Semaforico'!AZ$30,O!$HC90:$HL90))*AZ$31))</f>
        <v>#REF!</v>
      </c>
      <c r="BA115" s="245" t="e">
        <f>IF(BA$32="",IF(BA$31="",(SUMIF(S!$HC$15:$HL$15,'Ciclo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Semaforico'!BA$30,O!$HC90:$HL90))*BA$31),(SUMIF(S!$HC$15:$HL$15,'Ciclo Semaforico'!BA$32,S!$HC90:$HL90)+SUMIF(N!$HC$15:$HL$15,'Ciclo Semaforico'!BA$32,N!$HC90:$HL90)+SUMIF(E!$HC$15:$HL$15,'Ciclo Semaforico'!BA$32,E!$HC90:$HL90)+SUMIF(O!$HC$15:$HL$15,'Ciclo Semaforico'!BA$32,O!$HC90:$HL90))-IF(BA$31="",(SUMIF(S!$HC$15:$HL$15,'Ciclo Semaforico'!BA$30,S!$HC90:$HL90)+SUMIF(N!$HC$15:$HL$15,'Ciclo Semaforico'!BA$30,N!$HC90:$HL90)+SUMIF(E!$HC$15:$HL$15,'Ciclo Semaforico'!BA$30,E!$HC90:$HL90)+SUMIF(O!$HC$15:$HL$15,'Ciclo Semaforico'!BA$30,O!$HC90:$HL90)),(SUMIF(S!$HC$15:$HL$15,'Ciclo Semaforico'!BA$30,S!$HC90:$HL90)+SUMIF(N!$HC$15:$HL$15,'Ciclo Semaforico'!BA$30,N!$HC90:$HL90)+SUMIF(E!$HC$15:$HL$15,'Ciclo Semaforico'!BA$30,E!$HC90:$HL90)+SUMIF(O!$HC$15:$HL$15,'Ciclo Semaforico'!BA$30,O!$HC90:$HL90))*BA$31))</f>
        <v>#REF!</v>
      </c>
      <c r="BB115" s="245" t="e">
        <f>IF(BB$32="",IF(BB$31="",(SUMIF(S!$HC$15:$HL$15,'Ciclo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Semaforico'!BB$30,O!$HC90:$HL90))*BB$31),(SUMIF(S!$HC$15:$HL$15,'Ciclo Semaforico'!BB$32,S!$HC90:$HL90)+SUMIF(N!$HC$15:$HL$15,'Ciclo Semaforico'!BB$32,N!$HC90:$HL90)+SUMIF(E!$HC$15:$HL$15,'Ciclo Semaforico'!BB$32,E!$HC90:$HL90)+SUMIF(O!$HC$15:$HL$15,'Ciclo Semaforico'!BB$32,O!$HC90:$HL90))-IF(BB$31="",(SUMIF(S!$HC$15:$HL$15,'Ciclo Semaforico'!BB$30,S!$HC90:$HL90)+SUMIF(N!$HC$15:$HL$15,'Ciclo Semaforico'!BB$30,N!$HC90:$HL90)+SUMIF(E!$HC$15:$HL$15,'Ciclo Semaforico'!BB$30,E!$HC90:$HL90)+SUMIF(O!$HC$15:$HL$15,'Ciclo Semaforico'!BB$30,O!$HC90:$HL90)),(SUMIF(S!$HC$15:$HL$15,'Ciclo Semaforico'!BB$30,S!$HC90:$HL90)+SUMIF(N!$HC$15:$HL$15,'Ciclo Semaforico'!BB$30,N!$HC90:$HL90)+SUMIF(E!$HC$15:$HL$15,'Ciclo Semaforico'!BB$30,E!$HC90:$HL90)+SUMIF(O!$HC$15:$HL$15,'Ciclo Semaforico'!BB$30,O!$HC90:$HL90))*BB$31))</f>
        <v>#REF!</v>
      </c>
      <c r="BC115" s="245" t="e">
        <f>IF(BC$32="",IF(BC$31="",(SUMIF(S!$HC$15:$HL$15,'Ciclo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Semaforico'!BC$30,O!$HC90:$HL90))*BC$31),(SUMIF(S!$HC$15:$HL$15,'Ciclo Semaforico'!BC$32,S!$HC90:$HL90)+SUMIF(N!$HC$15:$HL$15,'Ciclo Semaforico'!BC$32,N!$HC90:$HL90)+SUMIF(E!$HC$15:$HL$15,'Ciclo Semaforico'!BC$32,E!$HC90:$HL90)+SUMIF(O!$HC$15:$HL$15,'Ciclo Semaforico'!BC$32,O!$HC90:$HL90))-IF(BC$31="",(SUMIF(S!$HC$15:$HL$15,'Ciclo Semaforico'!BC$30,S!$HC90:$HL90)+SUMIF(N!$HC$15:$HL$15,'Ciclo Semaforico'!BC$30,N!$HC90:$HL90)+SUMIF(E!$HC$15:$HL$15,'Ciclo Semaforico'!BC$30,E!$HC90:$HL90)+SUMIF(O!$HC$15:$HL$15,'Ciclo Semaforico'!BC$30,O!$HC90:$HL90)),(SUMIF(S!$HC$15:$HL$15,'Ciclo Semaforico'!BC$30,S!$HC90:$HL90)+SUMIF(N!$HC$15:$HL$15,'Ciclo Semaforico'!BC$30,N!$HC90:$HL90)+SUMIF(E!$HC$15:$HL$15,'Ciclo Semaforico'!BC$30,E!$HC90:$HL90)+SUMIF(O!$HC$15:$HL$15,'Ciclo Semaforico'!BC$30,O!$HC90:$HL90))*BC$31))</f>
        <v>#REF!</v>
      </c>
      <c r="BD115" s="245" t="e">
        <f>IF(BD$32="",IF(BD$31="",(SUMIF(S!$HC$15:$HL$15,'Ciclo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Semaforico'!BD$30,O!$HC90:$HL90))*BD$31),(SUMIF(S!$HC$15:$HL$15,'Ciclo Semaforico'!BD$32,S!$HC90:$HL90)+SUMIF(N!$HC$15:$HL$15,'Ciclo Semaforico'!BD$32,N!$HC90:$HL90)+SUMIF(E!$HC$15:$HL$15,'Ciclo Semaforico'!BD$32,E!$HC90:$HL90)+SUMIF(O!$HC$15:$HL$15,'Ciclo Semaforico'!BD$32,O!$HC90:$HL90))-IF(BD$31="",(SUMIF(S!$HC$15:$HL$15,'Ciclo Semaforico'!BD$30,S!$HC90:$HL90)+SUMIF(N!$HC$15:$HL$15,'Ciclo Semaforico'!BD$30,N!$HC90:$HL90)+SUMIF(E!$HC$15:$HL$15,'Ciclo Semaforico'!BD$30,E!$HC90:$HL90)+SUMIF(O!$HC$15:$HL$15,'Ciclo Semaforico'!BD$30,O!$HC90:$HL90)),(SUMIF(S!$HC$15:$HL$15,'Ciclo Semaforico'!BD$30,S!$HC90:$HL90)+SUMIF(N!$HC$15:$HL$15,'Ciclo Semaforico'!BD$30,N!$HC90:$HL90)+SUMIF(E!$HC$15:$HL$15,'Ciclo Semaforico'!BD$30,E!$HC90:$HL90)+SUMIF(O!$HC$15:$HL$15,'Ciclo Semaforico'!BD$30,O!$HC90:$HL90))*BD$31))</f>
        <v>#REF!</v>
      </c>
      <c r="BE115" s="245">
        <f>IF(BE$32="",IF(BE$31="",(SUMIF(S!$HC$15:$HL$15,'Ciclo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Semaforico'!BE$30,O!$HC90:$HL90))*BE$31),(SUMIF(S!$HC$15:$HL$15,'Ciclo Semaforico'!BE$32,S!$HC90:$HL90)+SUMIF(N!$HC$15:$HL$15,'Ciclo Semaforico'!BE$32,N!$HC90:$HL90)+SUMIF(E!$HC$15:$HL$15,'Ciclo Semaforico'!BE$32,E!$HC90:$HL90)+SUMIF(O!$HC$15:$HL$15,'Ciclo Semaforico'!BE$32,O!$HC90:$HL90))-IF(BE$31="",(SUMIF(S!$HC$15:$HL$15,'Ciclo Semaforico'!BE$30,S!$HC90:$HL90)+SUMIF(N!$HC$15:$HL$15,'Ciclo Semaforico'!BE$30,N!$HC90:$HL90)+SUMIF(E!$HC$15:$HL$15,'Ciclo Semaforico'!BE$30,E!$HC90:$HL90)+SUMIF(O!$HC$15:$HL$15,'Ciclo Semaforico'!BE$30,O!$HC90:$HL90)),(SUMIF(S!$HC$15:$HL$15,'Ciclo Semaforico'!BE$30,S!$HC90:$HL90)+SUMIF(N!$HC$15:$HL$15,'Ciclo Semaforico'!BE$30,N!$HC90:$HL90)+SUMIF(E!$HC$15:$HL$15,'Ciclo Semaforico'!BE$30,E!$HC90:$HL90)+SUMIF(O!$HC$15:$HL$15,'Ciclo Semaforico'!BE$30,O!$HC90:$HL90))*BE$31))</f>
        <v>0</v>
      </c>
      <c r="BF115" s="245">
        <f>IF(BF$32="",IF(BF$31="",(SUMIF(S!$HC$15:$HL$15,'Ciclo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Semaforico'!BF$30,O!$HC90:$HL90))*BF$31),(SUMIF(S!$HC$15:$HL$15,'Ciclo Semaforico'!BF$32,S!$HC90:$HL90)+SUMIF(N!$HC$15:$HL$15,'Ciclo Semaforico'!BF$32,N!$HC90:$HL90)+SUMIF(E!$HC$15:$HL$15,'Ciclo Semaforico'!BF$32,E!$HC90:$HL90)+SUMIF(O!$HC$15:$HL$15,'Ciclo Semaforico'!BF$32,O!$HC90:$HL90))-IF(BF$31="",(SUMIF(S!$HC$15:$HL$15,'Ciclo Semaforico'!BF$30,S!$HC90:$HL90)+SUMIF(N!$HC$15:$HL$15,'Ciclo Semaforico'!BF$30,N!$HC90:$HL90)+SUMIF(E!$HC$15:$HL$15,'Ciclo Semaforico'!BF$30,E!$HC90:$HL90)+SUMIF(O!$HC$15:$HL$15,'Ciclo Semaforico'!BF$30,O!$HC90:$HL90)),(SUMIF(S!$HC$15:$HL$15,'Ciclo Semaforico'!BF$30,S!$HC90:$HL90)+SUMIF(N!$HC$15:$HL$15,'Ciclo Semaforico'!BF$30,N!$HC90:$HL90)+SUMIF(E!$HC$15:$HL$15,'Ciclo Semaforico'!BF$30,E!$HC90:$HL90)+SUMIF(O!$HC$15:$HL$15,'Ciclo Semaforico'!BF$30,O!$HC90:$HL90))*BF$31))</f>
        <v>0</v>
      </c>
      <c r="BG115" s="245">
        <f>IF(BG$32="",IF(BG$31="",(SUMIF(S!$HC$15:$HL$15,'Ciclo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Semaforico'!BG$30,O!$HC90:$HL90))*BG$31),(SUMIF(S!$HC$15:$HL$15,'Ciclo Semaforico'!BG$32,S!$HC90:$HL90)+SUMIF(N!$HC$15:$HL$15,'Ciclo Semaforico'!BG$32,N!$HC90:$HL90)+SUMIF(E!$HC$15:$HL$15,'Ciclo Semaforico'!BG$32,E!$HC90:$HL90)+SUMIF(O!$HC$15:$HL$15,'Ciclo Semaforico'!BG$32,O!$HC90:$HL90))-IF(BG$31="",(SUMIF(S!$HC$15:$HL$15,'Ciclo Semaforico'!BG$30,S!$HC90:$HL90)+SUMIF(N!$HC$15:$HL$15,'Ciclo Semaforico'!BG$30,N!$HC90:$HL90)+SUMIF(E!$HC$15:$HL$15,'Ciclo Semaforico'!BG$30,E!$HC90:$HL90)+SUMIF(O!$HC$15:$HL$15,'Ciclo Semaforico'!BG$30,O!$HC90:$HL90)),(SUMIF(S!$HC$15:$HL$15,'Ciclo Semaforico'!BG$30,S!$HC90:$HL90)+SUMIF(N!$HC$15:$HL$15,'Ciclo Semaforico'!BG$30,N!$HC90:$HL90)+SUMIF(E!$HC$15:$HL$15,'Ciclo Semaforico'!BG$30,E!$HC90:$HL90)+SUMIF(O!$HC$15:$HL$15,'Ciclo Semaforico'!BG$30,O!$HC90:$HL90))*BG$31))</f>
        <v>0</v>
      </c>
      <c r="BH115" s="245">
        <f>IF(BH$32="",IF(BH$31="",(SUMIF(S!$HC$15:$HL$15,'Ciclo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Semaforico'!BH$30,O!$HC90:$HL90))*BH$31),(SUMIF(S!$HC$15:$HL$15,'Ciclo Semaforico'!BH$32,S!$HC90:$HL90)+SUMIF(N!$HC$15:$HL$15,'Ciclo Semaforico'!BH$32,N!$HC90:$HL90)+SUMIF(E!$HC$15:$HL$15,'Ciclo Semaforico'!BH$32,E!$HC90:$HL90)+SUMIF(O!$HC$15:$HL$15,'Ciclo Semaforico'!BH$32,O!$HC90:$HL90))-IF(BH$31="",(SUMIF(S!$HC$15:$HL$15,'Ciclo Semaforico'!BH$30,S!$HC90:$HL90)+SUMIF(N!$HC$15:$HL$15,'Ciclo Semaforico'!BH$30,N!$HC90:$HL90)+SUMIF(E!$HC$15:$HL$15,'Ciclo Semaforico'!BH$30,E!$HC90:$HL90)+SUMIF(O!$HC$15:$HL$15,'Ciclo Semaforico'!BH$30,O!$HC90:$HL90)),(SUMIF(S!$HC$15:$HL$15,'Ciclo Semaforico'!BH$30,S!$HC90:$HL90)+SUMIF(N!$HC$15:$HL$15,'Ciclo Semaforico'!BH$30,N!$HC90:$HL90)+SUMIF(E!$HC$15:$HL$15,'Ciclo Semaforico'!BH$30,E!$HC90:$HL90)+SUMIF(O!$HC$15:$HL$15,'Ciclo Semaforico'!BH$30,O!$HC90:$HL90))*BH$31))</f>
        <v>0</v>
      </c>
      <c r="BI115" s="245">
        <f>IF(BI$32="",IF(BI$31="",(SUMIF(S!$HC$15:$HL$15,'Ciclo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Semaforico'!BI$30,O!$HC90:$HL90))*BI$31),(SUMIF(S!$HC$15:$HL$15,'Ciclo Semaforico'!BI$32,S!$HC90:$HL90)+SUMIF(N!$HC$15:$HL$15,'Ciclo Semaforico'!BI$32,N!$HC90:$HL90)+SUMIF(E!$HC$15:$HL$15,'Ciclo Semaforico'!BI$32,E!$HC90:$HL90)+SUMIF(O!$HC$15:$HL$15,'Ciclo Semaforico'!BI$32,O!$HC90:$HL90))-IF(BI$31="",(SUMIF(S!$HC$15:$HL$15,'Ciclo Semaforico'!BI$30,S!$HC90:$HL90)+SUMIF(N!$HC$15:$HL$15,'Ciclo Semaforico'!BI$30,N!$HC90:$HL90)+SUMIF(E!$HC$15:$HL$15,'Ciclo Semaforico'!BI$30,E!$HC90:$HL90)+SUMIF(O!$HC$15:$HL$15,'Ciclo Semaforico'!BI$30,O!$HC90:$HL90)),(SUMIF(S!$HC$15:$HL$15,'Ciclo Semaforico'!BI$30,S!$HC90:$HL90)+SUMIF(N!$HC$15:$HL$15,'Ciclo Semaforico'!BI$30,N!$HC90:$HL90)+SUMIF(E!$HC$15:$HL$15,'Ciclo Semaforico'!BI$30,E!$HC90:$HL90)+SUMIF(O!$HC$15:$HL$15,'Ciclo Semaforico'!BI$30,O!$HC90:$HL90))*BI$31))</f>
        <v>0</v>
      </c>
      <c r="BJ115" s="246">
        <f>IF(BJ$32="",IF(BJ$31="",(SUMIF(S!$HC$15:$HL$15,'Ciclo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Semaforico'!BJ$30,O!$HC90:$HL90))*BJ$31),(SUMIF(S!$HC$15:$HL$15,'Ciclo Semaforico'!BJ$32,S!$HC90:$HL90)+SUMIF(N!$HC$15:$HL$15,'Ciclo Semaforico'!BJ$32,N!$HC90:$HL90)+SUMIF(E!$HC$15:$HL$15,'Ciclo Semaforico'!BJ$32,E!$HC90:$HL90)+SUMIF(O!$HC$15:$HL$15,'Ciclo Semaforico'!BJ$32,O!$HC90:$HL90))-IF(BJ$31="",(SUMIF(S!$HC$15:$HL$15,'Ciclo Semaforico'!BJ$30,S!$HC90:$HL90)+SUMIF(N!$HC$15:$HL$15,'Ciclo Semaforico'!BJ$30,N!$HC90:$HL90)+SUMIF(E!$HC$15:$HL$15,'Ciclo Semaforico'!BJ$30,E!$HC90:$HL90)+SUMIF(O!$HC$15:$HL$15,'Ciclo Semaforico'!BJ$30,O!$HC90:$HL90)),(SUMIF(S!$HC$15:$HL$15,'Ciclo Semaforico'!BJ$30,S!$HC90:$HL90)+SUMIF(N!$HC$15:$HL$15,'Ciclo Semaforico'!BJ$30,N!$HC90:$HL90)+SUMIF(E!$HC$15:$HL$15,'Ciclo Semaforico'!BJ$30,E!$HC90:$HL90)+SUMIF(O!$HC$15:$HL$15,'Ciclo Semaforico'!BJ$30,O!$HC90:$HL90))*BJ$31))</f>
        <v>0</v>
      </c>
      <c r="BK115" s="244">
        <f>IF(BK$32="",IF(BK$31="",(SUMIF(S!$HC$15:$HL$15,'Ciclo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Semaforico'!BK$30,O!$HC90:$HL90))*BK$31),(SUMIF(S!$HC$15:$HL$15,'Ciclo Semaforico'!BK$32,S!$HC90:$HL90)+SUMIF(N!$HC$15:$HL$15,'Ciclo Semaforico'!BK$32,N!$HC90:$HL90)+SUMIF(E!$HC$15:$HL$15,'Ciclo Semaforico'!BK$32,E!$HC90:$HL90)+SUMIF(O!$HC$15:$HL$15,'Ciclo Semaforico'!BK$32,O!$HC90:$HL90))-IF(BK$31="",(SUMIF(S!$HC$15:$HL$15,'Ciclo Semaforico'!BK$30,S!$HC90:$HL90)+SUMIF(N!$HC$15:$HL$15,'Ciclo Semaforico'!BK$30,N!$HC90:$HL90)+SUMIF(E!$HC$15:$HL$15,'Ciclo Semaforico'!BK$30,E!$HC90:$HL90)+SUMIF(O!$HC$15:$HL$15,'Ciclo Semaforico'!BK$30,O!$HC90:$HL90)),(SUMIF(S!$HC$15:$HL$15,'Ciclo Semaforico'!BK$30,S!$HC90:$HL90)+SUMIF(N!$HC$15:$HL$15,'Ciclo Semaforico'!BK$30,N!$HC90:$HL90)+SUMIF(E!$HC$15:$HL$15,'Ciclo Semaforico'!BK$30,E!$HC90:$HL90)+SUMIF(O!$HC$15:$HL$15,'Ciclo Semaforico'!BK$30,O!$HC90:$HL90))*BK$31))</f>
        <v>0</v>
      </c>
      <c r="BL115" s="245">
        <f>IF(BL$32="",IF(BL$31="",(SUMIF(S!$HC$15:$HL$15,'Ciclo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Semaforico'!BL$30,O!$HC90:$HL90))*BL$31),(SUMIF(S!$HC$15:$HL$15,'Ciclo Semaforico'!BL$32,S!$HC90:$HL90)+SUMIF(N!$HC$15:$HL$15,'Ciclo Semaforico'!BL$32,N!$HC90:$HL90)+SUMIF(E!$HC$15:$HL$15,'Ciclo Semaforico'!BL$32,E!$HC90:$HL90)+SUMIF(O!$HC$15:$HL$15,'Ciclo Semaforico'!BL$32,O!$HC90:$HL90))-IF(BL$31="",(SUMIF(S!$HC$15:$HL$15,'Ciclo Semaforico'!BL$30,S!$HC90:$HL90)+SUMIF(N!$HC$15:$HL$15,'Ciclo Semaforico'!BL$30,N!$HC90:$HL90)+SUMIF(E!$HC$15:$HL$15,'Ciclo Semaforico'!BL$30,E!$HC90:$HL90)+SUMIF(O!$HC$15:$HL$15,'Ciclo Semaforico'!BL$30,O!$HC90:$HL90)),(SUMIF(S!$HC$15:$HL$15,'Ciclo Semaforico'!BL$30,S!$HC90:$HL90)+SUMIF(N!$HC$15:$HL$15,'Ciclo Semaforico'!BL$30,N!$HC90:$HL90)+SUMIF(E!$HC$15:$HL$15,'Ciclo Semaforico'!BL$30,E!$HC90:$HL90)+SUMIF(O!$HC$15:$HL$15,'Ciclo Semaforico'!BL$30,O!$HC90:$HL90))*BL$31))</f>
        <v>0</v>
      </c>
      <c r="BM115" s="245">
        <f>IF(BM$32="",IF(BM$31="",(SUMIF(S!$HC$15:$HL$15,'Ciclo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Semaforico'!BM$30,O!$HC90:$HL90))*BM$31),(SUMIF(S!$HC$15:$HL$15,'Ciclo Semaforico'!BM$32,S!$HC90:$HL90)+SUMIF(N!$HC$15:$HL$15,'Ciclo Semaforico'!BM$32,N!$HC90:$HL90)+SUMIF(E!$HC$15:$HL$15,'Ciclo Semaforico'!BM$32,E!$HC90:$HL90)+SUMIF(O!$HC$15:$HL$15,'Ciclo Semaforico'!BM$32,O!$HC90:$HL90))-IF(BM$31="",(SUMIF(S!$HC$15:$HL$15,'Ciclo Semaforico'!BM$30,S!$HC90:$HL90)+SUMIF(N!$HC$15:$HL$15,'Ciclo Semaforico'!BM$30,N!$HC90:$HL90)+SUMIF(E!$HC$15:$HL$15,'Ciclo Semaforico'!BM$30,E!$HC90:$HL90)+SUMIF(O!$HC$15:$HL$15,'Ciclo Semaforico'!BM$30,O!$HC90:$HL90)),(SUMIF(S!$HC$15:$HL$15,'Ciclo Semaforico'!BM$30,S!$HC90:$HL90)+SUMIF(N!$HC$15:$HL$15,'Ciclo Semaforico'!BM$30,N!$HC90:$HL90)+SUMIF(E!$HC$15:$HL$15,'Ciclo Semaforico'!BM$30,E!$HC90:$HL90)+SUMIF(O!$HC$15:$HL$15,'Ciclo Semaforico'!BM$30,O!$HC90:$HL90))*BM$31))</f>
        <v>0</v>
      </c>
      <c r="BN115" s="245">
        <f>IF(BN$32="",IF(BN$31="",(SUMIF(S!$HC$15:$HL$15,'Ciclo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Semaforico'!BN$30,O!$HC90:$HL90))*BN$31),(SUMIF(S!$HC$15:$HL$15,'Ciclo Semaforico'!BN$32,S!$HC90:$HL90)+SUMIF(N!$HC$15:$HL$15,'Ciclo Semaforico'!BN$32,N!$HC90:$HL90)+SUMIF(E!$HC$15:$HL$15,'Ciclo Semaforico'!BN$32,E!$HC90:$HL90)+SUMIF(O!$HC$15:$HL$15,'Ciclo Semaforico'!BN$32,O!$HC90:$HL90))-IF(BN$31="",(SUMIF(S!$HC$15:$HL$15,'Ciclo Semaforico'!BN$30,S!$HC90:$HL90)+SUMIF(N!$HC$15:$HL$15,'Ciclo Semaforico'!BN$30,N!$HC90:$HL90)+SUMIF(E!$HC$15:$HL$15,'Ciclo Semaforico'!BN$30,E!$HC90:$HL90)+SUMIF(O!$HC$15:$HL$15,'Ciclo Semaforico'!BN$30,O!$HC90:$HL90)),(SUMIF(S!$HC$15:$HL$15,'Ciclo Semaforico'!BN$30,S!$HC90:$HL90)+SUMIF(N!$HC$15:$HL$15,'Ciclo Semaforico'!BN$30,N!$HC90:$HL90)+SUMIF(E!$HC$15:$HL$15,'Ciclo Semaforico'!BN$30,E!$HC90:$HL90)+SUMIF(O!$HC$15:$HL$15,'Ciclo Semaforico'!BN$30,O!$HC90:$HL90))*BN$31))</f>
        <v>0</v>
      </c>
      <c r="BO115" s="245">
        <f>IF(BO$32="",IF(BO$31="",(SUMIF(S!$HC$15:$HL$15,'Ciclo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Semaforico'!BO$30,O!$HC90:$HL90))*BO$31),(SUMIF(S!$HC$15:$HL$15,'Ciclo Semaforico'!BO$32,S!$HC90:$HL90)+SUMIF(N!$HC$15:$HL$15,'Ciclo Semaforico'!BO$32,N!$HC90:$HL90)+SUMIF(E!$HC$15:$HL$15,'Ciclo Semaforico'!BO$32,E!$HC90:$HL90)+SUMIF(O!$HC$15:$HL$15,'Ciclo Semaforico'!BO$32,O!$HC90:$HL90))-IF(BO$31="",(SUMIF(S!$HC$15:$HL$15,'Ciclo Semaforico'!BO$30,S!$HC90:$HL90)+SUMIF(N!$HC$15:$HL$15,'Ciclo Semaforico'!BO$30,N!$HC90:$HL90)+SUMIF(E!$HC$15:$HL$15,'Ciclo Semaforico'!BO$30,E!$HC90:$HL90)+SUMIF(O!$HC$15:$HL$15,'Ciclo Semaforico'!BO$30,O!$HC90:$HL90)),(SUMIF(S!$HC$15:$HL$15,'Ciclo Semaforico'!BO$30,S!$HC90:$HL90)+SUMIF(N!$HC$15:$HL$15,'Ciclo Semaforico'!BO$30,N!$HC90:$HL90)+SUMIF(E!$HC$15:$HL$15,'Ciclo Semaforico'!BO$30,E!$HC90:$HL90)+SUMIF(O!$HC$15:$HL$15,'Ciclo Semaforico'!BO$30,O!$HC90:$HL90))*BO$31))</f>
        <v>0</v>
      </c>
      <c r="BP115" s="245">
        <f>IF(BP$32="",IF(BP$31="",(SUMIF(S!$HC$15:$HL$15,'Ciclo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Semaforico'!BP$30,O!$HC90:$HL90))*BP$31),(SUMIF(S!$HC$15:$HL$15,'Ciclo Semaforico'!BP$32,S!$HC90:$HL90)+SUMIF(N!$HC$15:$HL$15,'Ciclo Semaforico'!BP$32,N!$HC90:$HL90)+SUMIF(E!$HC$15:$HL$15,'Ciclo Semaforico'!BP$32,E!$HC90:$HL90)+SUMIF(O!$HC$15:$HL$15,'Ciclo Semaforico'!BP$32,O!$HC90:$HL90))-IF(BP$31="",(SUMIF(S!$HC$15:$HL$15,'Ciclo Semaforico'!BP$30,S!$HC90:$HL90)+SUMIF(N!$HC$15:$HL$15,'Ciclo Semaforico'!BP$30,N!$HC90:$HL90)+SUMIF(E!$HC$15:$HL$15,'Ciclo Semaforico'!BP$30,E!$HC90:$HL90)+SUMIF(O!$HC$15:$HL$15,'Ciclo Semaforico'!BP$30,O!$HC90:$HL90)),(SUMIF(S!$HC$15:$HL$15,'Ciclo Semaforico'!BP$30,S!$HC90:$HL90)+SUMIF(N!$HC$15:$HL$15,'Ciclo Semaforico'!BP$30,N!$HC90:$HL90)+SUMIF(E!$HC$15:$HL$15,'Ciclo Semaforico'!BP$30,E!$HC90:$HL90)+SUMIF(O!$HC$15:$HL$15,'Ciclo Semaforico'!BP$30,O!$HC90:$HL90))*BP$31))</f>
        <v>0</v>
      </c>
      <c r="BQ115" s="245">
        <f>IF(BQ$32="",IF(BQ$31="",(SUMIF(S!$HC$15:$HL$15,'Ciclo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Semaforico'!BQ$30,O!$HC90:$HL90))*BQ$31),(SUMIF(S!$HC$15:$HL$15,'Ciclo Semaforico'!BQ$32,S!$HC90:$HL90)+SUMIF(N!$HC$15:$HL$15,'Ciclo Semaforico'!BQ$32,N!$HC90:$HL90)+SUMIF(E!$HC$15:$HL$15,'Ciclo Semaforico'!BQ$32,E!$HC90:$HL90)+SUMIF(O!$HC$15:$HL$15,'Ciclo Semaforico'!BQ$32,O!$HC90:$HL90))-IF(BQ$31="",(SUMIF(S!$HC$15:$HL$15,'Ciclo Semaforico'!BQ$30,S!$HC90:$HL90)+SUMIF(N!$HC$15:$HL$15,'Ciclo Semaforico'!BQ$30,N!$HC90:$HL90)+SUMIF(E!$HC$15:$HL$15,'Ciclo Semaforico'!BQ$30,E!$HC90:$HL90)+SUMIF(O!$HC$15:$HL$15,'Ciclo Semaforico'!BQ$30,O!$HC90:$HL90)),(SUMIF(S!$HC$15:$HL$15,'Ciclo Semaforico'!BQ$30,S!$HC90:$HL90)+SUMIF(N!$HC$15:$HL$15,'Ciclo Semaforico'!BQ$30,N!$HC90:$HL90)+SUMIF(E!$HC$15:$HL$15,'Ciclo Semaforico'!BQ$30,E!$HC90:$HL90)+SUMIF(O!$HC$15:$HL$15,'Ciclo Semaforico'!BQ$30,O!$HC90:$HL90))*BQ$31))</f>
        <v>0</v>
      </c>
      <c r="BR115" s="245">
        <f>IF(BR$32="",IF(BR$31="",(SUMIF(S!$HC$15:$HL$15,'Ciclo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Semaforico'!BR$30,O!$HC90:$HL90))*BR$31),(SUMIF(S!$HC$15:$HL$15,'Ciclo Semaforico'!BR$32,S!$HC90:$HL90)+SUMIF(N!$HC$15:$HL$15,'Ciclo Semaforico'!BR$32,N!$HC90:$HL90)+SUMIF(E!$HC$15:$HL$15,'Ciclo Semaforico'!BR$32,E!$HC90:$HL90)+SUMIF(O!$HC$15:$HL$15,'Ciclo Semaforico'!BR$32,O!$HC90:$HL90))-IF(BR$31="",(SUMIF(S!$HC$15:$HL$15,'Ciclo Semaforico'!BR$30,S!$HC90:$HL90)+SUMIF(N!$HC$15:$HL$15,'Ciclo Semaforico'!BR$30,N!$HC90:$HL90)+SUMIF(E!$HC$15:$HL$15,'Ciclo Semaforico'!BR$30,E!$HC90:$HL90)+SUMIF(O!$HC$15:$HL$15,'Ciclo Semaforico'!BR$30,O!$HC90:$HL90)),(SUMIF(S!$HC$15:$HL$15,'Ciclo Semaforico'!BR$30,S!$HC90:$HL90)+SUMIF(N!$HC$15:$HL$15,'Ciclo Semaforico'!BR$30,N!$HC90:$HL90)+SUMIF(E!$HC$15:$HL$15,'Ciclo Semaforico'!BR$30,E!$HC90:$HL90)+SUMIF(O!$HC$15:$HL$15,'Ciclo Semaforico'!BR$30,O!$HC90:$HL90))*BR$31))</f>
        <v>0</v>
      </c>
      <c r="BS115" s="245">
        <f>IF(BS$32="",IF(BS$31="",(SUMIF(S!$HC$15:$HL$15,'Ciclo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Semaforico'!BS$30,O!$HC90:$HL90))*BS$31),(SUMIF(S!$HC$15:$HL$15,'Ciclo Semaforico'!BS$32,S!$HC90:$HL90)+SUMIF(N!$HC$15:$HL$15,'Ciclo Semaforico'!BS$32,N!$HC90:$HL90)+SUMIF(E!$HC$15:$HL$15,'Ciclo Semaforico'!BS$32,E!$HC90:$HL90)+SUMIF(O!$HC$15:$HL$15,'Ciclo Semaforico'!BS$32,O!$HC90:$HL90))-IF(BS$31="",(SUMIF(S!$HC$15:$HL$15,'Ciclo Semaforico'!BS$30,S!$HC90:$HL90)+SUMIF(N!$HC$15:$HL$15,'Ciclo Semaforico'!BS$30,N!$HC90:$HL90)+SUMIF(E!$HC$15:$HL$15,'Ciclo Semaforico'!BS$30,E!$HC90:$HL90)+SUMIF(O!$HC$15:$HL$15,'Ciclo Semaforico'!BS$30,O!$HC90:$HL90)),(SUMIF(S!$HC$15:$HL$15,'Ciclo Semaforico'!BS$30,S!$HC90:$HL90)+SUMIF(N!$HC$15:$HL$15,'Ciclo Semaforico'!BS$30,N!$HC90:$HL90)+SUMIF(E!$HC$15:$HL$15,'Ciclo Semaforico'!BS$30,E!$HC90:$HL90)+SUMIF(O!$HC$15:$HL$15,'Ciclo Semaforico'!BS$30,O!$HC90:$HL90))*BS$31))</f>
        <v>0</v>
      </c>
      <c r="BT115" s="245">
        <f>IF(BT$32="",IF(BT$31="",(SUMIF(S!$HC$15:$HL$15,'Ciclo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Semaforico'!BT$30,O!$HC90:$HL90))*BT$31),(SUMIF(S!$HC$15:$HL$15,'Ciclo Semaforico'!BT$32,S!$HC90:$HL90)+SUMIF(N!$HC$15:$HL$15,'Ciclo Semaforico'!BT$32,N!$HC90:$HL90)+SUMIF(E!$HC$15:$HL$15,'Ciclo Semaforico'!BT$32,E!$HC90:$HL90)+SUMIF(O!$HC$15:$HL$15,'Ciclo Semaforico'!BT$32,O!$HC90:$HL90))-IF(BT$31="",(SUMIF(S!$HC$15:$HL$15,'Ciclo Semaforico'!BT$30,S!$HC90:$HL90)+SUMIF(N!$HC$15:$HL$15,'Ciclo Semaforico'!BT$30,N!$HC90:$HL90)+SUMIF(E!$HC$15:$HL$15,'Ciclo Semaforico'!BT$30,E!$HC90:$HL90)+SUMIF(O!$HC$15:$HL$15,'Ciclo Semaforico'!BT$30,O!$HC90:$HL90)),(SUMIF(S!$HC$15:$HL$15,'Ciclo Semaforico'!BT$30,S!$HC90:$HL90)+SUMIF(N!$HC$15:$HL$15,'Ciclo Semaforico'!BT$30,N!$HC90:$HL90)+SUMIF(E!$HC$15:$HL$15,'Ciclo Semaforico'!BT$30,E!$HC90:$HL90)+SUMIF(O!$HC$15:$HL$15,'Ciclo Semaforico'!BT$30,O!$HC90:$HL90))*BT$31))</f>
        <v>0</v>
      </c>
      <c r="BU115" s="245">
        <f>IF(BU$32="",IF(BU$31="",(SUMIF(S!$HC$15:$HL$15,'Ciclo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Semaforico'!BU$30,O!$HC90:$HL90))*BU$31),(SUMIF(S!$HC$15:$HL$15,'Ciclo Semaforico'!BU$32,S!$HC90:$HL90)+SUMIF(N!$HC$15:$HL$15,'Ciclo Semaforico'!BU$32,N!$HC90:$HL90)+SUMIF(E!$HC$15:$HL$15,'Ciclo Semaforico'!BU$32,E!$HC90:$HL90)+SUMIF(O!$HC$15:$HL$15,'Ciclo Semaforico'!BU$32,O!$HC90:$HL90))-IF(BU$31="",(SUMIF(S!$HC$15:$HL$15,'Ciclo Semaforico'!BU$30,S!$HC90:$HL90)+SUMIF(N!$HC$15:$HL$15,'Ciclo Semaforico'!BU$30,N!$HC90:$HL90)+SUMIF(E!$HC$15:$HL$15,'Ciclo Semaforico'!BU$30,E!$HC90:$HL90)+SUMIF(O!$HC$15:$HL$15,'Ciclo Semaforico'!BU$30,O!$HC90:$HL90)),(SUMIF(S!$HC$15:$HL$15,'Ciclo Semaforico'!BU$30,S!$HC90:$HL90)+SUMIF(N!$HC$15:$HL$15,'Ciclo Semaforico'!BU$30,N!$HC90:$HL90)+SUMIF(E!$HC$15:$HL$15,'Ciclo Semaforico'!BU$30,E!$HC90:$HL90)+SUMIF(O!$HC$15:$HL$15,'Ciclo Semaforico'!BU$30,O!$HC90:$HL90))*BU$31))</f>
        <v>0</v>
      </c>
      <c r="BV115" s="246">
        <f>IF(BV$32="",IF(BV$31="",(SUMIF(S!$HC$15:$HL$15,'Ciclo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Semaforico'!BV$30,O!$HC90:$HL90))*BV$31),(SUMIF(S!$HC$15:$HL$15,'Ciclo Semaforico'!BV$32,S!$HC90:$HL90)+SUMIF(N!$HC$15:$HL$15,'Ciclo Semaforico'!BV$32,N!$HC90:$HL90)+SUMIF(E!$HC$15:$HL$15,'Ciclo Semaforico'!BV$32,E!$HC90:$HL90)+SUMIF(O!$HC$15:$HL$15,'Ciclo Semaforico'!BV$32,O!$HC90:$HL90))-IF(BV$31="",(SUMIF(S!$HC$15:$HL$15,'Ciclo Semaforico'!BV$30,S!$HC90:$HL90)+SUMIF(N!$HC$15:$HL$15,'Ciclo Semaforico'!BV$30,N!$HC90:$HL90)+SUMIF(E!$HC$15:$HL$15,'Ciclo Semaforico'!BV$30,E!$HC90:$HL90)+SUMIF(O!$HC$15:$HL$15,'Ciclo Semaforico'!BV$30,O!$HC90:$HL90)),(SUMIF(S!$HC$15:$HL$15,'Ciclo Semaforico'!BV$30,S!$HC90:$HL90)+SUMIF(N!$HC$15:$HL$15,'Ciclo Semaforico'!BV$30,N!$HC90:$HL90)+SUMIF(E!$HC$15:$HL$15,'Ciclo Semaforico'!BV$30,E!$HC90:$HL90)+SUMIF(O!$HC$15:$HL$15,'Ciclo Semaforico'!BV$30,O!$HC90:$HL90))*BV$31))</f>
        <v>0</v>
      </c>
      <c r="BW115" s="244">
        <f>IF(BW$32="",IF(BW$31="",(SUMIF(S!$HC$15:$HL$15,'Ciclo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Semaforico'!BW$30,O!$HC90:$HL90))*BW$31),(SUMIF(S!$HC$15:$HL$15,'Ciclo Semaforico'!BW$32,S!$HC90:$HL90)+SUMIF(N!$HC$15:$HL$15,'Ciclo Semaforico'!BW$32,N!$HC90:$HL90)+SUMIF(E!$HC$15:$HL$15,'Ciclo Semaforico'!BW$32,E!$HC90:$HL90)+SUMIF(O!$HC$15:$HL$15,'Ciclo Semaforico'!BW$32,O!$HC90:$HL90))-IF(BW$31="",(SUMIF(S!$HC$15:$HL$15,'Ciclo Semaforico'!BW$30,S!$HC90:$HL90)+SUMIF(N!$HC$15:$HL$15,'Ciclo Semaforico'!BW$30,N!$HC90:$HL90)+SUMIF(E!$HC$15:$HL$15,'Ciclo Semaforico'!BW$30,E!$HC90:$HL90)+SUMIF(O!$HC$15:$HL$15,'Ciclo Semaforico'!BW$30,O!$HC90:$HL90)),(SUMIF(S!$HC$15:$HL$15,'Ciclo Semaforico'!BW$30,S!$HC90:$HL90)+SUMIF(N!$HC$15:$HL$15,'Ciclo Semaforico'!BW$30,N!$HC90:$HL90)+SUMIF(E!$HC$15:$HL$15,'Ciclo Semaforico'!BW$30,E!$HC90:$HL90)+SUMIF(O!$HC$15:$HL$15,'Ciclo Semaforico'!BW$30,O!$HC90:$HL90))*BW$31))</f>
        <v>0</v>
      </c>
      <c r="BX115" s="245">
        <f>IF(BX$32="",IF(BX$31="",(SUMIF(S!$HC$15:$HL$15,'Ciclo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Semaforico'!BX$30,O!$HC90:$HL90))*BX$31),(SUMIF(S!$HC$15:$HL$15,'Ciclo Semaforico'!BX$32,S!$HC90:$HL90)+SUMIF(N!$HC$15:$HL$15,'Ciclo Semaforico'!BX$32,N!$HC90:$HL90)+SUMIF(E!$HC$15:$HL$15,'Ciclo Semaforico'!BX$32,E!$HC90:$HL90)+SUMIF(O!$HC$15:$HL$15,'Ciclo Semaforico'!BX$32,O!$HC90:$HL90))-IF(BX$31="",(SUMIF(S!$HC$15:$HL$15,'Ciclo Semaforico'!BX$30,S!$HC90:$HL90)+SUMIF(N!$HC$15:$HL$15,'Ciclo Semaforico'!BX$30,N!$HC90:$HL90)+SUMIF(E!$HC$15:$HL$15,'Ciclo Semaforico'!BX$30,E!$HC90:$HL90)+SUMIF(O!$HC$15:$HL$15,'Ciclo Semaforico'!BX$30,O!$HC90:$HL90)),(SUMIF(S!$HC$15:$HL$15,'Ciclo Semaforico'!BX$30,S!$HC90:$HL90)+SUMIF(N!$HC$15:$HL$15,'Ciclo Semaforico'!BX$30,N!$HC90:$HL90)+SUMIF(E!$HC$15:$HL$15,'Ciclo Semaforico'!BX$30,E!$HC90:$HL90)+SUMIF(O!$HC$15:$HL$15,'Ciclo Semaforico'!BX$30,O!$HC90:$HL90))*BX$31))</f>
        <v>0</v>
      </c>
      <c r="BY115" s="245">
        <f>IF(BY$32="",IF(BY$31="",(SUMIF(S!$HC$15:$HL$15,'Ciclo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Semaforico'!BY$30,O!$HC90:$HL90))*BY$31),(SUMIF(S!$HC$15:$HL$15,'Ciclo Semaforico'!BY$32,S!$HC90:$HL90)+SUMIF(N!$HC$15:$HL$15,'Ciclo Semaforico'!BY$32,N!$HC90:$HL90)+SUMIF(E!$HC$15:$HL$15,'Ciclo Semaforico'!BY$32,E!$HC90:$HL90)+SUMIF(O!$HC$15:$HL$15,'Ciclo Semaforico'!BY$32,O!$HC90:$HL90))-IF(BY$31="",(SUMIF(S!$HC$15:$HL$15,'Ciclo Semaforico'!BY$30,S!$HC90:$HL90)+SUMIF(N!$HC$15:$HL$15,'Ciclo Semaforico'!BY$30,N!$HC90:$HL90)+SUMIF(E!$HC$15:$HL$15,'Ciclo Semaforico'!BY$30,E!$HC90:$HL90)+SUMIF(O!$HC$15:$HL$15,'Ciclo Semaforico'!BY$30,O!$HC90:$HL90)),(SUMIF(S!$HC$15:$HL$15,'Ciclo Semaforico'!BY$30,S!$HC90:$HL90)+SUMIF(N!$HC$15:$HL$15,'Ciclo Semaforico'!BY$30,N!$HC90:$HL90)+SUMIF(E!$HC$15:$HL$15,'Ciclo Semaforico'!BY$30,E!$HC90:$HL90)+SUMIF(O!$HC$15:$HL$15,'Ciclo Semaforico'!BY$30,O!$HC90:$HL90))*BY$31))</f>
        <v>0</v>
      </c>
      <c r="BZ115" s="245">
        <f>IF(BZ$32="",IF(BZ$31="",(SUMIF(S!$HC$15:$HL$15,'Ciclo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Semaforico'!BZ$30,O!$HC90:$HL90))*BZ$31),(SUMIF(S!$HC$15:$HL$15,'Ciclo Semaforico'!BZ$32,S!$HC90:$HL90)+SUMIF(N!$HC$15:$HL$15,'Ciclo Semaforico'!BZ$32,N!$HC90:$HL90)+SUMIF(E!$HC$15:$HL$15,'Ciclo Semaforico'!BZ$32,E!$HC90:$HL90)+SUMIF(O!$HC$15:$HL$15,'Ciclo Semaforico'!BZ$32,O!$HC90:$HL90))-IF(BZ$31="",(SUMIF(S!$HC$15:$HL$15,'Ciclo Semaforico'!BZ$30,S!$HC90:$HL90)+SUMIF(N!$HC$15:$HL$15,'Ciclo Semaforico'!BZ$30,N!$HC90:$HL90)+SUMIF(E!$HC$15:$HL$15,'Ciclo Semaforico'!BZ$30,E!$HC90:$HL90)+SUMIF(O!$HC$15:$HL$15,'Ciclo Semaforico'!BZ$30,O!$HC90:$HL90)),(SUMIF(S!$HC$15:$HL$15,'Ciclo Semaforico'!BZ$30,S!$HC90:$HL90)+SUMIF(N!$HC$15:$HL$15,'Ciclo Semaforico'!BZ$30,N!$HC90:$HL90)+SUMIF(E!$HC$15:$HL$15,'Ciclo Semaforico'!BZ$30,E!$HC90:$HL90)+SUMIF(O!$HC$15:$HL$15,'Ciclo Semaforico'!BZ$30,O!$HC90:$HL90))*BZ$31))</f>
        <v>0</v>
      </c>
      <c r="CA115" s="245">
        <f>IF(CA$32="",IF(CA$31="",(SUMIF(S!$HC$15:$HL$15,'Ciclo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Semaforico'!CA$30,O!$HC90:$HL90))*CA$31),(SUMIF(S!$HC$15:$HL$15,'Ciclo Semaforico'!CA$32,S!$HC90:$HL90)+SUMIF(N!$HC$15:$HL$15,'Ciclo Semaforico'!CA$32,N!$HC90:$HL90)+SUMIF(E!$HC$15:$HL$15,'Ciclo Semaforico'!CA$32,E!$HC90:$HL90)+SUMIF(O!$HC$15:$HL$15,'Ciclo Semaforico'!CA$32,O!$HC90:$HL90))-IF(CA$31="",(SUMIF(S!$HC$15:$HL$15,'Ciclo Semaforico'!CA$30,S!$HC90:$HL90)+SUMIF(N!$HC$15:$HL$15,'Ciclo Semaforico'!CA$30,N!$HC90:$HL90)+SUMIF(E!$HC$15:$HL$15,'Ciclo Semaforico'!CA$30,E!$HC90:$HL90)+SUMIF(O!$HC$15:$HL$15,'Ciclo Semaforico'!CA$30,O!$HC90:$HL90)),(SUMIF(S!$HC$15:$HL$15,'Ciclo Semaforico'!CA$30,S!$HC90:$HL90)+SUMIF(N!$HC$15:$HL$15,'Ciclo Semaforico'!CA$30,N!$HC90:$HL90)+SUMIF(E!$HC$15:$HL$15,'Ciclo Semaforico'!CA$30,E!$HC90:$HL90)+SUMIF(O!$HC$15:$HL$15,'Ciclo Semaforico'!CA$30,O!$HC90:$HL90))*CA$31))</f>
        <v>0</v>
      </c>
      <c r="CB115" s="245">
        <f>IF(CB$32="",IF(CB$31="",(SUMIF(S!$HC$15:$HL$15,'Ciclo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Semaforico'!CB$30,O!$HC90:$HL90))*CB$31),(SUMIF(S!$HC$15:$HL$15,'Ciclo Semaforico'!CB$32,S!$HC90:$HL90)+SUMIF(N!$HC$15:$HL$15,'Ciclo Semaforico'!CB$32,N!$HC90:$HL90)+SUMIF(E!$HC$15:$HL$15,'Ciclo Semaforico'!CB$32,E!$HC90:$HL90)+SUMIF(O!$HC$15:$HL$15,'Ciclo Semaforico'!CB$32,O!$HC90:$HL90))-IF(CB$31="",(SUMIF(S!$HC$15:$HL$15,'Ciclo Semaforico'!CB$30,S!$HC90:$HL90)+SUMIF(N!$HC$15:$HL$15,'Ciclo Semaforico'!CB$30,N!$HC90:$HL90)+SUMIF(E!$HC$15:$HL$15,'Ciclo Semaforico'!CB$30,E!$HC90:$HL90)+SUMIF(O!$HC$15:$HL$15,'Ciclo Semaforico'!CB$30,O!$HC90:$HL90)),(SUMIF(S!$HC$15:$HL$15,'Ciclo Semaforico'!CB$30,S!$HC90:$HL90)+SUMIF(N!$HC$15:$HL$15,'Ciclo Semaforico'!CB$30,N!$HC90:$HL90)+SUMIF(E!$HC$15:$HL$15,'Ciclo Semaforico'!CB$30,E!$HC90:$HL90)+SUMIF(O!$HC$15:$HL$15,'Ciclo Semaforico'!CB$30,O!$HC90:$HL90))*CB$31))</f>
        <v>0</v>
      </c>
      <c r="CC115" s="245">
        <f>IF(CC$32="",IF(CC$31="",(SUMIF(S!$HC$15:$HL$15,'Ciclo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Semaforico'!CC$30,O!$HC90:$HL90))*CC$31),(SUMIF(S!$HC$15:$HL$15,'Ciclo Semaforico'!CC$32,S!$HC90:$HL90)+SUMIF(N!$HC$15:$HL$15,'Ciclo Semaforico'!CC$32,N!$HC90:$HL90)+SUMIF(E!$HC$15:$HL$15,'Ciclo Semaforico'!CC$32,E!$HC90:$HL90)+SUMIF(O!$HC$15:$HL$15,'Ciclo Semaforico'!CC$32,O!$HC90:$HL90))-IF(CC$31="",(SUMIF(S!$HC$15:$HL$15,'Ciclo Semaforico'!CC$30,S!$HC90:$HL90)+SUMIF(N!$HC$15:$HL$15,'Ciclo Semaforico'!CC$30,N!$HC90:$HL90)+SUMIF(E!$HC$15:$HL$15,'Ciclo Semaforico'!CC$30,E!$HC90:$HL90)+SUMIF(O!$HC$15:$HL$15,'Ciclo Semaforico'!CC$30,O!$HC90:$HL90)),(SUMIF(S!$HC$15:$HL$15,'Ciclo Semaforico'!CC$30,S!$HC90:$HL90)+SUMIF(N!$HC$15:$HL$15,'Ciclo Semaforico'!CC$30,N!$HC90:$HL90)+SUMIF(E!$HC$15:$HL$15,'Ciclo Semaforico'!CC$30,E!$HC90:$HL90)+SUMIF(O!$HC$15:$HL$15,'Ciclo Semaforico'!CC$30,O!$HC90:$HL90))*CC$31))</f>
        <v>0</v>
      </c>
      <c r="CD115" s="245">
        <f>IF(CD$32="",IF(CD$31="",(SUMIF(S!$HC$15:$HL$15,'Ciclo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Semaforico'!CD$30,O!$HC90:$HL90))*CD$31),(SUMIF(S!$HC$15:$HL$15,'Ciclo Semaforico'!CD$32,S!$HC90:$HL90)+SUMIF(N!$HC$15:$HL$15,'Ciclo Semaforico'!CD$32,N!$HC90:$HL90)+SUMIF(E!$HC$15:$HL$15,'Ciclo Semaforico'!CD$32,E!$HC90:$HL90)+SUMIF(O!$HC$15:$HL$15,'Ciclo Semaforico'!CD$32,O!$HC90:$HL90))-IF(CD$31="",(SUMIF(S!$HC$15:$HL$15,'Ciclo Semaforico'!CD$30,S!$HC90:$HL90)+SUMIF(N!$HC$15:$HL$15,'Ciclo Semaforico'!CD$30,N!$HC90:$HL90)+SUMIF(E!$HC$15:$HL$15,'Ciclo Semaforico'!CD$30,E!$HC90:$HL90)+SUMIF(O!$HC$15:$HL$15,'Ciclo Semaforico'!CD$30,O!$HC90:$HL90)),(SUMIF(S!$HC$15:$HL$15,'Ciclo Semaforico'!CD$30,S!$HC90:$HL90)+SUMIF(N!$HC$15:$HL$15,'Ciclo Semaforico'!CD$30,N!$HC90:$HL90)+SUMIF(E!$HC$15:$HL$15,'Ciclo Semaforico'!CD$30,E!$HC90:$HL90)+SUMIF(O!$HC$15:$HL$15,'Ciclo Semaforico'!CD$30,O!$HC90:$HL90))*CD$31))</f>
        <v>0</v>
      </c>
      <c r="CE115" s="245">
        <f>IF(CE$32="",IF(CE$31="",(SUMIF(S!$HC$15:$HL$15,'Ciclo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Semaforico'!CE$30,O!$HC90:$HL90))*CE$31),(SUMIF(S!$HC$15:$HL$15,'Ciclo Semaforico'!CE$32,S!$HC90:$HL90)+SUMIF(N!$HC$15:$HL$15,'Ciclo Semaforico'!CE$32,N!$HC90:$HL90)+SUMIF(E!$HC$15:$HL$15,'Ciclo Semaforico'!CE$32,E!$HC90:$HL90)+SUMIF(O!$HC$15:$HL$15,'Ciclo Semaforico'!CE$32,O!$HC90:$HL90))-IF(CE$31="",(SUMIF(S!$HC$15:$HL$15,'Ciclo Semaforico'!CE$30,S!$HC90:$HL90)+SUMIF(N!$HC$15:$HL$15,'Ciclo Semaforico'!CE$30,N!$HC90:$HL90)+SUMIF(E!$HC$15:$HL$15,'Ciclo Semaforico'!CE$30,E!$HC90:$HL90)+SUMIF(O!$HC$15:$HL$15,'Ciclo Semaforico'!CE$30,O!$HC90:$HL90)),(SUMIF(S!$HC$15:$HL$15,'Ciclo Semaforico'!CE$30,S!$HC90:$HL90)+SUMIF(N!$HC$15:$HL$15,'Ciclo Semaforico'!CE$30,N!$HC90:$HL90)+SUMIF(E!$HC$15:$HL$15,'Ciclo Semaforico'!CE$30,E!$HC90:$HL90)+SUMIF(O!$HC$15:$HL$15,'Ciclo Semaforico'!CE$30,O!$HC90:$HL90))*CE$31))</f>
        <v>0</v>
      </c>
      <c r="CF115" s="245">
        <f>IF(CF$32="",IF(CF$31="",(SUMIF(S!$HC$15:$HL$15,'Ciclo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Semaforico'!CF$30,O!$HC90:$HL90))*CF$31),(SUMIF(S!$HC$15:$HL$15,'Ciclo Semaforico'!CF$32,S!$HC90:$HL90)+SUMIF(N!$HC$15:$HL$15,'Ciclo Semaforico'!CF$32,N!$HC90:$HL90)+SUMIF(E!$HC$15:$HL$15,'Ciclo Semaforico'!CF$32,E!$HC90:$HL90)+SUMIF(O!$HC$15:$HL$15,'Ciclo Semaforico'!CF$32,O!$HC90:$HL90))-IF(CF$31="",(SUMIF(S!$HC$15:$HL$15,'Ciclo Semaforico'!CF$30,S!$HC90:$HL90)+SUMIF(N!$HC$15:$HL$15,'Ciclo Semaforico'!CF$30,N!$HC90:$HL90)+SUMIF(E!$HC$15:$HL$15,'Ciclo Semaforico'!CF$30,E!$HC90:$HL90)+SUMIF(O!$HC$15:$HL$15,'Ciclo Semaforico'!CF$30,O!$HC90:$HL90)),(SUMIF(S!$HC$15:$HL$15,'Ciclo Semaforico'!CF$30,S!$HC90:$HL90)+SUMIF(N!$HC$15:$HL$15,'Ciclo Semaforico'!CF$30,N!$HC90:$HL90)+SUMIF(E!$HC$15:$HL$15,'Ciclo Semaforico'!CF$30,E!$HC90:$HL90)+SUMIF(O!$HC$15:$HL$15,'Ciclo Semaforico'!CF$30,O!$HC90:$HL90))*CF$31))</f>
        <v>0</v>
      </c>
      <c r="CG115" s="245">
        <f>IF(CG$32="",IF(CG$31="",(SUMIF(S!$HC$15:$HL$15,'Ciclo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Semaforico'!CG$30,O!$HC90:$HL90))*CG$31),(SUMIF(S!$HC$15:$HL$15,'Ciclo Semaforico'!CG$32,S!$HC90:$HL90)+SUMIF(N!$HC$15:$HL$15,'Ciclo Semaforico'!CG$32,N!$HC90:$HL90)+SUMIF(E!$HC$15:$HL$15,'Ciclo Semaforico'!CG$32,E!$HC90:$HL90)+SUMIF(O!$HC$15:$HL$15,'Ciclo Semaforico'!CG$32,O!$HC90:$HL90))-IF(CG$31="",(SUMIF(S!$HC$15:$HL$15,'Ciclo Semaforico'!CG$30,S!$HC90:$HL90)+SUMIF(N!$HC$15:$HL$15,'Ciclo Semaforico'!CG$30,N!$HC90:$HL90)+SUMIF(E!$HC$15:$HL$15,'Ciclo Semaforico'!CG$30,E!$HC90:$HL90)+SUMIF(O!$HC$15:$HL$15,'Ciclo Semaforico'!CG$30,O!$HC90:$HL90)),(SUMIF(S!$HC$15:$HL$15,'Ciclo Semaforico'!CG$30,S!$HC90:$HL90)+SUMIF(N!$HC$15:$HL$15,'Ciclo Semaforico'!CG$30,N!$HC90:$HL90)+SUMIF(E!$HC$15:$HL$15,'Ciclo Semaforico'!CG$30,E!$HC90:$HL90)+SUMIF(O!$HC$15:$HL$15,'Ciclo Semaforico'!CG$30,O!$HC90:$HL90))*CG$31))</f>
        <v>0</v>
      </c>
      <c r="CH115" s="246">
        <f>IF(CH$32="",IF(CH$31="",(SUMIF(S!$HC$15:$HL$15,'Ciclo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Semaforico'!CH$30,O!$HC90:$HL90))*CH$31),(SUMIF(S!$HC$15:$HL$15,'Ciclo Semaforico'!CH$32,S!$HC90:$HL90)+SUMIF(N!$HC$15:$HL$15,'Ciclo Semaforico'!CH$32,N!$HC90:$HL90)+SUMIF(E!$HC$15:$HL$15,'Ciclo Semaforico'!CH$32,E!$HC90:$HL90)+SUMIF(O!$HC$15:$HL$15,'Ciclo Semaforico'!CH$32,O!$HC90:$HL90))-IF(CH$31="",(SUMIF(S!$HC$15:$HL$15,'Ciclo Semaforico'!CH$30,S!$HC90:$HL90)+SUMIF(N!$HC$15:$HL$15,'Ciclo Semaforico'!CH$30,N!$HC90:$HL90)+SUMIF(E!$HC$15:$HL$15,'Ciclo Semaforico'!CH$30,E!$HC90:$HL90)+SUMIF(O!$HC$15:$HL$15,'Ciclo Semaforico'!CH$30,O!$HC90:$HL90)),(SUMIF(S!$HC$15:$HL$15,'Ciclo Semaforico'!CH$30,S!$HC90:$HL90)+SUMIF(N!$HC$15:$HL$15,'Ciclo Semaforico'!CH$30,N!$HC90:$HL90)+SUMIF(E!$HC$15:$HL$15,'Ciclo Semaforico'!CH$30,E!$HC90:$HL90)+SUMIF(O!$HC$15:$HL$15,'Ciclo Semaforico'!CH$30,O!$HC90:$HL90))*CH$31))</f>
        <v>0</v>
      </c>
      <c r="CI115" s="244">
        <f t="shared" si="339"/>
        <v>0</v>
      </c>
      <c r="CJ115" s="245">
        <f t="shared" si="340"/>
        <v>0</v>
      </c>
      <c r="CK115" s="245">
        <f t="shared" si="341"/>
        <v>0</v>
      </c>
      <c r="CL115" s="245">
        <f t="shared" si="342"/>
        <v>0</v>
      </c>
      <c r="CM115" s="245" t="e">
        <f t="shared" si="343"/>
        <v>#REF!</v>
      </c>
      <c r="CN115" s="245">
        <f t="shared" si="344"/>
        <v>0</v>
      </c>
      <c r="CO115" s="245">
        <f t="shared" si="345"/>
        <v>0</v>
      </c>
      <c r="CP115" s="245">
        <f t="shared" si="346"/>
        <v>0</v>
      </c>
      <c r="CQ115" s="245">
        <f t="shared" si="347"/>
        <v>0</v>
      </c>
      <c r="CR115" s="245">
        <f t="shared" si="348"/>
        <v>0</v>
      </c>
      <c r="CS115" s="245">
        <f t="shared" si="349"/>
        <v>0</v>
      </c>
      <c r="CT115" s="246">
        <f t="shared" si="350"/>
        <v>0</v>
      </c>
      <c r="CU115" s="244">
        <f t="shared" si="351"/>
        <v>0</v>
      </c>
      <c r="CV115" s="245">
        <f t="shared" si="352"/>
        <v>0</v>
      </c>
      <c r="CW115" s="245">
        <f t="shared" si="353"/>
        <v>0</v>
      </c>
      <c r="CX115" s="245">
        <f t="shared" si="354"/>
        <v>0</v>
      </c>
      <c r="CY115" s="245">
        <f t="shared" si="355"/>
        <v>0</v>
      </c>
      <c r="CZ115" s="245">
        <f t="shared" si="356"/>
        <v>0</v>
      </c>
      <c r="DA115" s="245">
        <f t="shared" si="357"/>
        <v>0</v>
      </c>
      <c r="DB115" s="245">
        <f t="shared" si="358"/>
        <v>0</v>
      </c>
      <c r="DC115" s="245">
        <f t="shared" si="359"/>
        <v>0</v>
      </c>
      <c r="DD115" s="245">
        <f t="shared" si="360"/>
        <v>0</v>
      </c>
      <c r="DE115" s="245">
        <f t="shared" si="361"/>
        <v>0</v>
      </c>
      <c r="DF115" s="246">
        <f t="shared" si="362"/>
        <v>0</v>
      </c>
      <c r="DG115" s="244" t="e">
        <f t="shared" si="363"/>
        <v>#REF!</v>
      </c>
      <c r="DH115" s="245" t="e">
        <f t="shared" si="364"/>
        <v>#REF!</v>
      </c>
      <c r="DI115" s="245" t="e">
        <f t="shared" si="365"/>
        <v>#REF!</v>
      </c>
      <c r="DJ115" s="245" t="e">
        <f t="shared" si="366"/>
        <v>#REF!</v>
      </c>
      <c r="DK115" s="245" t="e">
        <f t="shared" si="367"/>
        <v>#REF!</v>
      </c>
      <c r="DL115" s="245" t="e">
        <f t="shared" si="368"/>
        <v>#REF!</v>
      </c>
      <c r="DM115" s="245">
        <f t="shared" si="369"/>
        <v>0</v>
      </c>
      <c r="DN115" s="245">
        <f t="shared" si="370"/>
        <v>0</v>
      </c>
      <c r="DO115" s="245">
        <f t="shared" si="371"/>
        <v>0</v>
      </c>
      <c r="DP115" s="245">
        <f t="shared" si="372"/>
        <v>0</v>
      </c>
      <c r="DQ115" s="245">
        <f t="shared" si="373"/>
        <v>0</v>
      </c>
      <c r="DR115" s="246">
        <f t="shared" si="374"/>
        <v>0</v>
      </c>
      <c r="DS115" s="244">
        <f t="shared" si="375"/>
        <v>0</v>
      </c>
      <c r="DT115" s="245">
        <f t="shared" si="376"/>
        <v>0</v>
      </c>
      <c r="DU115" s="245">
        <f t="shared" si="377"/>
        <v>0</v>
      </c>
      <c r="DV115" s="245">
        <f t="shared" si="378"/>
        <v>0</v>
      </c>
      <c r="DW115" s="245">
        <f t="shared" si="379"/>
        <v>0</v>
      </c>
      <c r="DX115" s="245">
        <f t="shared" si="380"/>
        <v>0</v>
      </c>
      <c r="DY115" s="245">
        <f t="shared" si="381"/>
        <v>0</v>
      </c>
      <c r="DZ115" s="245">
        <f t="shared" si="382"/>
        <v>0</v>
      </c>
      <c r="EA115" s="245">
        <f t="shared" si="383"/>
        <v>0</v>
      </c>
      <c r="EB115" s="245">
        <f t="shared" si="384"/>
        <v>0</v>
      </c>
      <c r="EC115" s="245">
        <f t="shared" si="385"/>
        <v>0</v>
      </c>
      <c r="ED115" s="246">
        <f t="shared" si="386"/>
        <v>0</v>
      </c>
      <c r="EE115" s="244">
        <f t="shared" si="387"/>
        <v>0</v>
      </c>
      <c r="EF115" s="245">
        <f t="shared" si="388"/>
        <v>0</v>
      </c>
      <c r="EG115" s="245">
        <f t="shared" si="389"/>
        <v>0</v>
      </c>
      <c r="EH115" s="245">
        <f t="shared" si="390"/>
        <v>0</v>
      </c>
      <c r="EI115" s="245">
        <f t="shared" si="391"/>
        <v>0</v>
      </c>
      <c r="EJ115" s="245">
        <f t="shared" si="392"/>
        <v>0</v>
      </c>
      <c r="EK115" s="245">
        <f t="shared" si="393"/>
        <v>0</v>
      </c>
      <c r="EL115" s="245">
        <f t="shared" si="394"/>
        <v>0</v>
      </c>
      <c r="EM115" s="245">
        <f t="shared" si="395"/>
        <v>0</v>
      </c>
      <c r="EN115" s="245">
        <f t="shared" si="396"/>
        <v>0</v>
      </c>
      <c r="EO115" s="245">
        <f t="shared" si="397"/>
        <v>0</v>
      </c>
      <c r="EP115" s="246">
        <f t="shared" si="398"/>
        <v>0</v>
      </c>
      <c r="EQ115" s="255">
        <f t="shared" si="399"/>
        <v>0</v>
      </c>
      <c r="ER115" s="256">
        <f t="shared" si="400"/>
        <v>0</v>
      </c>
      <c r="ES115" s="256">
        <f t="shared" si="401"/>
        <v>0</v>
      </c>
      <c r="ET115" s="256">
        <f t="shared" si="402"/>
        <v>0</v>
      </c>
      <c r="EU115" s="256" t="e">
        <f t="shared" si="403"/>
        <v>#REF!</v>
      </c>
      <c r="EV115" s="256">
        <f t="shared" si="404"/>
        <v>0</v>
      </c>
      <c r="EW115" s="256">
        <f t="shared" si="405"/>
        <v>0</v>
      </c>
      <c r="EX115" s="256" t="str">
        <f t="shared" si="406"/>
        <v/>
      </c>
      <c r="EY115" s="256" t="str">
        <f t="shared" si="407"/>
        <v/>
      </c>
      <c r="EZ115" s="256" t="str">
        <f t="shared" si="408"/>
        <v/>
      </c>
      <c r="FA115" s="256" t="str">
        <f t="shared" si="409"/>
        <v/>
      </c>
      <c r="FB115" s="257" t="str">
        <f t="shared" si="410"/>
        <v/>
      </c>
      <c r="FC115" s="255">
        <f t="shared" si="411"/>
        <v>0</v>
      </c>
      <c r="FD115" s="256" t="str">
        <f t="shared" si="412"/>
        <v/>
      </c>
      <c r="FE115" s="256" t="str">
        <f t="shared" si="413"/>
        <v/>
      </c>
      <c r="FF115" s="256" t="str">
        <f t="shared" si="414"/>
        <v/>
      </c>
      <c r="FG115" s="256" t="str">
        <f t="shared" si="415"/>
        <v/>
      </c>
      <c r="FH115" s="256" t="str">
        <f t="shared" si="416"/>
        <v/>
      </c>
      <c r="FI115" s="256" t="str">
        <f t="shared" si="417"/>
        <v/>
      </c>
      <c r="FJ115" s="256" t="str">
        <f t="shared" si="418"/>
        <v/>
      </c>
      <c r="FK115" s="256" t="str">
        <f t="shared" si="419"/>
        <v/>
      </c>
      <c r="FL115" s="256" t="str">
        <f t="shared" si="420"/>
        <v/>
      </c>
      <c r="FM115" s="256" t="str">
        <f t="shared" si="421"/>
        <v/>
      </c>
      <c r="FN115" s="257" t="str">
        <f t="shared" si="422"/>
        <v/>
      </c>
      <c r="FO115" s="255" t="e">
        <f t="shared" si="423"/>
        <v>#REF!</v>
      </c>
      <c r="FP115" s="256" t="e">
        <f t="shared" si="424"/>
        <v>#REF!</v>
      </c>
      <c r="FQ115" s="256" t="e">
        <f t="shared" si="425"/>
        <v>#REF!</v>
      </c>
      <c r="FR115" s="256" t="e">
        <f t="shared" si="426"/>
        <v>#REF!</v>
      </c>
      <c r="FS115" s="256" t="e">
        <f t="shared" si="427"/>
        <v>#REF!</v>
      </c>
      <c r="FT115" s="256" t="e">
        <f t="shared" si="428"/>
        <v>#REF!</v>
      </c>
      <c r="FU115" s="256" t="str">
        <f t="shared" si="429"/>
        <v/>
      </c>
      <c r="FV115" s="256" t="str">
        <f t="shared" si="430"/>
        <v/>
      </c>
      <c r="FW115" s="256" t="str">
        <f t="shared" si="431"/>
        <v/>
      </c>
      <c r="FX115" s="256" t="str">
        <f t="shared" si="432"/>
        <v/>
      </c>
      <c r="FY115" s="256" t="str">
        <f t="shared" si="433"/>
        <v/>
      </c>
      <c r="FZ115" s="257" t="str">
        <f t="shared" si="434"/>
        <v/>
      </c>
      <c r="GA115" s="255" t="str">
        <f t="shared" si="435"/>
        <v/>
      </c>
      <c r="GB115" s="256" t="str">
        <f t="shared" si="436"/>
        <v/>
      </c>
      <c r="GC115" s="256" t="str">
        <f t="shared" si="437"/>
        <v/>
      </c>
      <c r="GD115" s="256" t="str">
        <f t="shared" si="438"/>
        <v/>
      </c>
      <c r="GE115" s="256" t="str">
        <f t="shared" si="439"/>
        <v/>
      </c>
      <c r="GF115" s="256" t="str">
        <f t="shared" si="440"/>
        <v/>
      </c>
      <c r="GG115" s="256" t="str">
        <f t="shared" si="441"/>
        <v/>
      </c>
      <c r="GH115" s="256" t="str">
        <f t="shared" si="442"/>
        <v/>
      </c>
      <c r="GI115" s="256" t="str">
        <f t="shared" si="443"/>
        <v/>
      </c>
      <c r="GJ115" s="256" t="str">
        <f t="shared" si="444"/>
        <v/>
      </c>
      <c r="GK115" s="256" t="str">
        <f t="shared" si="445"/>
        <v/>
      </c>
      <c r="GL115" s="257" t="str">
        <f t="shared" si="446"/>
        <v/>
      </c>
      <c r="GM115" s="255" t="str">
        <f t="shared" si="447"/>
        <v/>
      </c>
      <c r="GN115" s="256" t="str">
        <f t="shared" si="448"/>
        <v/>
      </c>
      <c r="GO115" s="256" t="str">
        <f t="shared" si="449"/>
        <v/>
      </c>
      <c r="GP115" s="256" t="str">
        <f t="shared" si="450"/>
        <v/>
      </c>
      <c r="GQ115" s="256" t="str">
        <f t="shared" si="451"/>
        <v/>
      </c>
      <c r="GR115" s="256" t="str">
        <f t="shared" si="452"/>
        <v/>
      </c>
      <c r="GS115" s="256" t="str">
        <f t="shared" si="453"/>
        <v/>
      </c>
      <c r="GT115" s="256" t="str">
        <f t="shared" si="454"/>
        <v/>
      </c>
      <c r="GU115" s="256" t="str">
        <f t="shared" si="455"/>
        <v/>
      </c>
      <c r="GV115" s="256" t="str">
        <f t="shared" si="456"/>
        <v/>
      </c>
      <c r="GW115" s="256" t="str">
        <f t="shared" si="457"/>
        <v/>
      </c>
      <c r="GX115" s="257" t="str">
        <f t="shared" si="458"/>
        <v/>
      </c>
      <c r="GY115" s="252">
        <f t="shared" si="468"/>
        <v>0</v>
      </c>
      <c r="GZ115" s="253" t="e">
        <f t="shared" si="468"/>
        <v>#REF!</v>
      </c>
      <c r="HA115" s="253">
        <f t="shared" si="468"/>
        <v>0</v>
      </c>
      <c r="HB115" s="253">
        <f t="shared" si="468"/>
        <v>0</v>
      </c>
      <c r="HC115" s="253">
        <f t="shared" si="468"/>
        <v>0</v>
      </c>
      <c r="HD115" s="253">
        <f t="shared" si="468"/>
        <v>0</v>
      </c>
      <c r="HE115" s="253">
        <f t="shared" si="468"/>
        <v>0</v>
      </c>
      <c r="HF115" s="254">
        <f t="shared" si="459"/>
        <v>0</v>
      </c>
      <c r="HG115" s="252">
        <f t="shared" si="469"/>
        <v>0</v>
      </c>
      <c r="HH115" s="253">
        <f t="shared" si="469"/>
        <v>0</v>
      </c>
      <c r="HI115" s="253">
        <f t="shared" si="469"/>
        <v>0</v>
      </c>
      <c r="HJ115" s="253">
        <f t="shared" si="469"/>
        <v>0</v>
      </c>
      <c r="HK115" s="253">
        <f t="shared" si="469"/>
        <v>0</v>
      </c>
      <c r="HL115" s="253">
        <f t="shared" si="469"/>
        <v>0</v>
      </c>
      <c r="HM115" s="253">
        <f t="shared" si="469"/>
        <v>0</v>
      </c>
      <c r="HN115" s="254">
        <f t="shared" si="469"/>
        <v>0</v>
      </c>
      <c r="HO115" s="252" t="e">
        <f t="shared" si="470"/>
        <v>#REF!</v>
      </c>
      <c r="HP115" s="253" t="e">
        <f t="shared" si="470"/>
        <v>#REF!</v>
      </c>
      <c r="HQ115" s="253">
        <f t="shared" si="470"/>
        <v>0</v>
      </c>
      <c r="HR115" s="253">
        <f t="shared" si="470"/>
        <v>0</v>
      </c>
      <c r="HS115" s="253">
        <f t="shared" si="470"/>
        <v>0</v>
      </c>
      <c r="HT115" s="253">
        <f t="shared" si="470"/>
        <v>0</v>
      </c>
      <c r="HU115" s="253">
        <f t="shared" si="470"/>
        <v>0</v>
      </c>
      <c r="HV115" s="254">
        <f t="shared" si="470"/>
        <v>0</v>
      </c>
      <c r="HW115" s="252">
        <f t="shared" si="471"/>
        <v>0</v>
      </c>
      <c r="HX115" s="253">
        <f t="shared" si="471"/>
        <v>0</v>
      </c>
      <c r="HY115" s="253">
        <f t="shared" si="471"/>
        <v>0</v>
      </c>
      <c r="HZ115" s="253">
        <f t="shared" si="471"/>
        <v>0</v>
      </c>
      <c r="IA115" s="253">
        <f t="shared" si="471"/>
        <v>0</v>
      </c>
      <c r="IB115" s="253">
        <f t="shared" si="471"/>
        <v>0</v>
      </c>
      <c r="IC115" s="253">
        <f t="shared" si="471"/>
        <v>0</v>
      </c>
      <c r="ID115" s="254">
        <f t="shared" si="471"/>
        <v>0</v>
      </c>
      <c r="IE115" s="252">
        <f t="shared" si="472"/>
        <v>0</v>
      </c>
      <c r="IF115" s="253">
        <f t="shared" si="472"/>
        <v>0</v>
      </c>
      <c r="IG115" s="253">
        <f t="shared" si="472"/>
        <v>0</v>
      </c>
      <c r="IH115" s="253">
        <f t="shared" si="472"/>
        <v>0</v>
      </c>
      <c r="II115" s="253">
        <f t="shared" si="472"/>
        <v>0</v>
      </c>
      <c r="IJ115" s="253">
        <f t="shared" si="472"/>
        <v>0</v>
      </c>
      <c r="IK115" s="253">
        <f t="shared" si="472"/>
        <v>0</v>
      </c>
      <c r="IL115" s="254">
        <f t="shared" si="472"/>
        <v>0</v>
      </c>
      <c r="IM115" s="255" t="e">
        <f t="shared" si="203"/>
        <v>#REF!</v>
      </c>
      <c r="IN115" s="256">
        <f t="shared" si="204"/>
        <v>0</v>
      </c>
      <c r="IO115" s="256" t="e">
        <f t="shared" si="205"/>
        <v>#REF!</v>
      </c>
      <c r="IP115" s="256">
        <f t="shared" si="206"/>
        <v>0</v>
      </c>
      <c r="IQ115" s="257">
        <f t="shared" si="207"/>
        <v>0</v>
      </c>
      <c r="IR115" s="404" t="e">
        <f t="shared" si="473"/>
        <v>#REF!</v>
      </c>
      <c r="IS115" s="250">
        <f t="shared" si="202"/>
        <v>15</v>
      </c>
      <c r="IT115" s="258" t="e">
        <f t="shared" si="464"/>
        <v>#REF!</v>
      </c>
      <c r="IU115" s="664">
        <v>2400</v>
      </c>
      <c r="IV115" s="409">
        <v>5.0999999999999996</v>
      </c>
      <c r="IW115" s="648" t="s">
        <v>253</v>
      </c>
      <c r="IX115" s="649" t="e">
        <f t="shared" si="474"/>
        <v>#REF!</v>
      </c>
      <c r="IY115" s="650" t="e">
        <f t="shared" si="465"/>
        <v>#REF!</v>
      </c>
      <c r="IZ115" s="651">
        <v>3</v>
      </c>
      <c r="JA115" s="652">
        <v>2</v>
      </c>
      <c r="JB115" s="650" t="e">
        <f t="shared" si="466"/>
        <v>#REF!</v>
      </c>
      <c r="JC115" s="651">
        <f t="shared" si="475"/>
        <v>3</v>
      </c>
      <c r="JD115" s="652">
        <f t="shared" si="475"/>
        <v>2</v>
      </c>
      <c r="JE115" s="653" t="e">
        <f t="shared" si="467"/>
        <v>#REF!</v>
      </c>
      <c r="JF115" s="654">
        <v>3</v>
      </c>
      <c r="JG115" s="652">
        <v>2</v>
      </c>
      <c r="JH115" s="653"/>
      <c r="JI115" s="654"/>
      <c r="JJ115" s="655"/>
      <c r="JK115" s="418"/>
      <c r="JL115" s="419"/>
      <c r="JM115" s="420"/>
      <c r="JN115" s="662">
        <v>1</v>
      </c>
      <c r="JO115" s="662">
        <v>1.4</v>
      </c>
      <c r="JP115" s="662">
        <v>1</v>
      </c>
      <c r="JQ115" s="662">
        <v>1</v>
      </c>
      <c r="JR115" s="663">
        <v>1</v>
      </c>
      <c r="JS115" s="658" t="e">
        <f t="shared" si="201"/>
        <v>#REF!</v>
      </c>
    </row>
    <row r="116" spans="25:279" ht="20.100000000000001" customHeight="1">
      <c r="Y116" s="380" t="e">
        <f>N!IK91</f>
        <v>#REF!</v>
      </c>
      <c r="Z116" s="377" t="s">
        <v>73</v>
      </c>
      <c r="AA116" s="244">
        <f>IF(AA$32="",IF(AA$31="",(SUMIF(S!$HC$15:$HL$15,'Ciclo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Semaforico'!AA$30,O!$HC91:$HL91))*AA$31),(SUMIF(S!$HC$15:$HL$15,'Ciclo Semaforico'!AA$32,S!$HC91:$HL91)+SUMIF(N!$HC$15:$HL$15,'Ciclo Semaforico'!AA$32,N!$HC91:$HL91)+SUMIF(E!$HC$15:$HL$15,'Ciclo Semaforico'!AA$32,E!$HC91:$HL91)+SUMIF(O!$HC$15:$HL$15,'Ciclo Semaforico'!AA$32,O!$HC91:$HL91))-IF(AA$31="",(SUMIF(S!$HC$15:$HL$15,'Ciclo Semaforico'!AA$30,S!$HC91:$HL91)+SUMIF(N!$HC$15:$HL$15,'Ciclo Semaforico'!AA$30,N!$HC91:$HL91)+SUMIF(E!$HC$15:$HL$15,'Ciclo Semaforico'!AA$30,E!$HC91:$HL91)+SUMIF(O!$HC$15:$HL$15,'Ciclo Semaforico'!AA$30,O!$HC91:$HL91)),(SUMIF(S!$HC$15:$HL$15,'Ciclo Semaforico'!AA$30,S!$HC91:$HL91)+SUMIF(N!$HC$15:$HL$15,'Ciclo Semaforico'!AA$30,N!$HC91:$HL91)+SUMIF(E!$HC$15:$HL$15,'Ciclo Semaforico'!AA$30,E!$HC91:$HL91)+SUMIF(O!$HC$15:$HL$15,'Ciclo Semaforico'!AA$30,O!$HC91:$HL91))*AA$31))</f>
        <v>0</v>
      </c>
      <c r="AB116" s="245">
        <f>IF(AB$32="",IF(AB$31="",(SUMIF(S!$HC$15:$HL$15,'Ciclo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Semaforico'!AB$30,O!$HC91:$HL91))*AB$31),(SUMIF(S!$HC$15:$HL$15,'Ciclo Semaforico'!AB$32,S!$HC91:$HL91)+SUMIF(N!$HC$15:$HL$15,'Ciclo Semaforico'!AB$32,N!$HC91:$HL91)+SUMIF(E!$HC$15:$HL$15,'Ciclo Semaforico'!AB$32,E!$HC91:$HL91)+SUMIF(O!$HC$15:$HL$15,'Ciclo Semaforico'!AB$32,O!$HC91:$HL91))-IF(AB$31="",(SUMIF(S!$HC$15:$HL$15,'Ciclo Semaforico'!AB$30,S!$HC91:$HL91)+SUMIF(N!$HC$15:$HL$15,'Ciclo Semaforico'!AB$30,N!$HC91:$HL91)+SUMIF(E!$HC$15:$HL$15,'Ciclo Semaforico'!AB$30,E!$HC91:$HL91)+SUMIF(O!$HC$15:$HL$15,'Ciclo Semaforico'!AB$30,O!$HC91:$HL91)),(SUMIF(S!$HC$15:$HL$15,'Ciclo Semaforico'!AB$30,S!$HC91:$HL91)+SUMIF(N!$HC$15:$HL$15,'Ciclo Semaforico'!AB$30,N!$HC91:$HL91)+SUMIF(E!$HC$15:$HL$15,'Ciclo Semaforico'!AB$30,E!$HC91:$HL91)+SUMIF(O!$HC$15:$HL$15,'Ciclo Semaforico'!AB$30,O!$HC91:$HL91))*AB$31))</f>
        <v>0</v>
      </c>
      <c r="AC116" s="245">
        <f>IF(AC$32="",IF(AC$31="",(SUMIF(S!$HC$15:$HL$15,'Ciclo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Semaforico'!AC$30,O!$HC91:$HL91))*AC$31),(SUMIF(S!$HC$15:$HL$15,'Ciclo Semaforico'!AC$32,S!$HC91:$HL91)+SUMIF(N!$HC$15:$HL$15,'Ciclo Semaforico'!AC$32,N!$HC91:$HL91)+SUMIF(E!$HC$15:$HL$15,'Ciclo Semaforico'!AC$32,E!$HC91:$HL91)+SUMIF(O!$HC$15:$HL$15,'Ciclo Semaforico'!AC$32,O!$HC91:$HL91))-IF(AC$31="",(SUMIF(S!$HC$15:$HL$15,'Ciclo Semaforico'!AC$30,S!$HC91:$HL91)+SUMIF(N!$HC$15:$HL$15,'Ciclo Semaforico'!AC$30,N!$HC91:$HL91)+SUMIF(E!$HC$15:$HL$15,'Ciclo Semaforico'!AC$30,E!$HC91:$HL91)+SUMIF(O!$HC$15:$HL$15,'Ciclo Semaforico'!AC$30,O!$HC91:$HL91)),(SUMIF(S!$HC$15:$HL$15,'Ciclo Semaforico'!AC$30,S!$HC91:$HL91)+SUMIF(N!$HC$15:$HL$15,'Ciclo Semaforico'!AC$30,N!$HC91:$HL91)+SUMIF(E!$HC$15:$HL$15,'Ciclo Semaforico'!AC$30,E!$HC91:$HL91)+SUMIF(O!$HC$15:$HL$15,'Ciclo Semaforico'!AC$30,O!$HC91:$HL91))*AC$31))</f>
        <v>0</v>
      </c>
      <c r="AD116" s="245">
        <f>IF(AD$32="",IF(AD$31="",(SUMIF(S!$HC$15:$HL$15,'Ciclo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Semaforico'!AD$30,O!$HC91:$HL91))*AD$31),(SUMIF(S!$HC$15:$HL$15,'Ciclo Semaforico'!AD$32,S!$HC91:$HL91)+SUMIF(N!$HC$15:$HL$15,'Ciclo Semaforico'!AD$32,N!$HC91:$HL91)+SUMIF(E!$HC$15:$HL$15,'Ciclo Semaforico'!AD$32,E!$HC91:$HL91)+SUMIF(O!$HC$15:$HL$15,'Ciclo Semaforico'!AD$32,O!$HC91:$HL91))-IF(AD$31="",(SUMIF(S!$HC$15:$HL$15,'Ciclo Semaforico'!AD$30,S!$HC91:$HL91)+SUMIF(N!$HC$15:$HL$15,'Ciclo Semaforico'!AD$30,N!$HC91:$HL91)+SUMIF(E!$HC$15:$HL$15,'Ciclo Semaforico'!AD$30,E!$HC91:$HL91)+SUMIF(O!$HC$15:$HL$15,'Ciclo Semaforico'!AD$30,O!$HC91:$HL91)),(SUMIF(S!$HC$15:$HL$15,'Ciclo Semaforico'!AD$30,S!$HC91:$HL91)+SUMIF(N!$HC$15:$HL$15,'Ciclo Semaforico'!AD$30,N!$HC91:$HL91)+SUMIF(E!$HC$15:$HL$15,'Ciclo Semaforico'!AD$30,E!$HC91:$HL91)+SUMIF(O!$HC$15:$HL$15,'Ciclo Semaforico'!AD$30,O!$HC91:$HL91))*AD$31))</f>
        <v>0</v>
      </c>
      <c r="AE116" s="245" t="e">
        <f>IF(AE$32="",IF(AE$31="",(SUMIF(S!$HC$15:$HL$15,'Ciclo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Semaforico'!AE$30,O!$HC91:$HL91))*AE$31),(SUMIF(S!$HC$15:$HL$15,'Ciclo Semaforico'!AE$32,S!$HC91:$HL91)+SUMIF(N!$HC$15:$HL$15,'Ciclo Semaforico'!AE$32,N!$HC91:$HL91)+SUMIF(E!$HC$15:$HL$15,'Ciclo Semaforico'!AE$32,E!$HC91:$HL91)+SUMIF(O!$HC$15:$HL$15,'Ciclo Semaforico'!AE$32,O!$HC91:$HL91))-IF(AE$31="",(SUMIF(S!$HC$15:$HL$15,'Ciclo Semaforico'!AE$30,S!$HC91:$HL91)+SUMIF(N!$HC$15:$HL$15,'Ciclo Semaforico'!AE$30,N!$HC91:$HL91)+SUMIF(E!$HC$15:$HL$15,'Ciclo Semaforico'!AE$30,E!$HC91:$HL91)+SUMIF(O!$HC$15:$HL$15,'Ciclo Semaforico'!AE$30,O!$HC91:$HL91)),(SUMIF(S!$HC$15:$HL$15,'Ciclo Semaforico'!AE$30,S!$HC91:$HL91)+SUMIF(N!$HC$15:$HL$15,'Ciclo Semaforico'!AE$30,N!$HC91:$HL91)+SUMIF(E!$HC$15:$HL$15,'Ciclo Semaforico'!AE$30,E!$HC91:$HL91)+SUMIF(O!$HC$15:$HL$15,'Ciclo Semaforico'!AE$30,O!$HC91:$HL91))*AE$31))</f>
        <v>#REF!</v>
      </c>
      <c r="AF116" s="245">
        <f>IF(AF$32="",IF(AF$31="",(SUMIF(S!$HC$15:$HL$15,'Ciclo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Semaforico'!AF$30,O!$HC91:$HL91))*AF$31),(SUMIF(S!$HC$15:$HL$15,'Ciclo Semaforico'!AF$32,S!$HC91:$HL91)+SUMIF(N!$HC$15:$HL$15,'Ciclo Semaforico'!AF$32,N!$HC91:$HL91)+SUMIF(E!$HC$15:$HL$15,'Ciclo Semaforico'!AF$32,E!$HC91:$HL91)+SUMIF(O!$HC$15:$HL$15,'Ciclo Semaforico'!AF$32,O!$HC91:$HL91))-IF(AF$31="",(SUMIF(S!$HC$15:$HL$15,'Ciclo Semaforico'!AF$30,S!$HC91:$HL91)+SUMIF(N!$HC$15:$HL$15,'Ciclo Semaforico'!AF$30,N!$HC91:$HL91)+SUMIF(E!$HC$15:$HL$15,'Ciclo Semaforico'!AF$30,E!$HC91:$HL91)+SUMIF(O!$HC$15:$HL$15,'Ciclo Semaforico'!AF$30,O!$HC91:$HL91)),(SUMIF(S!$HC$15:$HL$15,'Ciclo Semaforico'!AF$30,S!$HC91:$HL91)+SUMIF(N!$HC$15:$HL$15,'Ciclo Semaforico'!AF$30,N!$HC91:$HL91)+SUMIF(E!$HC$15:$HL$15,'Ciclo Semaforico'!AF$30,E!$HC91:$HL91)+SUMIF(O!$HC$15:$HL$15,'Ciclo Semaforico'!AF$30,O!$HC91:$HL91))*AF$31))</f>
        <v>0</v>
      </c>
      <c r="AG116" s="245">
        <f>IF(AG$32="",IF(AG$31="",(SUMIF(S!$HC$15:$HL$15,'Ciclo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Semaforico'!AG$30,O!$HC91:$HL91))*AG$31),(SUMIF(S!$HC$15:$HL$15,'Ciclo Semaforico'!AG$32,S!$HC91:$HL91)+SUMIF(N!$HC$15:$HL$15,'Ciclo Semaforico'!AG$32,N!$HC91:$HL91)+SUMIF(E!$HC$15:$HL$15,'Ciclo Semaforico'!AG$32,E!$HC91:$HL91)+SUMIF(O!$HC$15:$HL$15,'Ciclo Semaforico'!AG$32,O!$HC91:$HL91))-IF(AG$31="",(SUMIF(S!$HC$15:$HL$15,'Ciclo Semaforico'!AG$30,S!$HC91:$HL91)+SUMIF(N!$HC$15:$HL$15,'Ciclo Semaforico'!AG$30,N!$HC91:$HL91)+SUMIF(E!$HC$15:$HL$15,'Ciclo Semaforico'!AG$30,E!$HC91:$HL91)+SUMIF(O!$HC$15:$HL$15,'Ciclo Semaforico'!AG$30,O!$HC91:$HL91)),(SUMIF(S!$HC$15:$HL$15,'Ciclo Semaforico'!AG$30,S!$HC91:$HL91)+SUMIF(N!$HC$15:$HL$15,'Ciclo Semaforico'!AG$30,N!$HC91:$HL91)+SUMIF(E!$HC$15:$HL$15,'Ciclo Semaforico'!AG$30,E!$HC91:$HL91)+SUMIF(O!$HC$15:$HL$15,'Ciclo Semaforico'!AG$30,O!$HC91:$HL91))*AG$31))</f>
        <v>0</v>
      </c>
      <c r="AH116" s="245">
        <f>IF(AH$32="",IF(AH$31="",(SUMIF(S!$HC$15:$HL$15,'Ciclo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Semaforico'!AH$30,O!$HC91:$HL91))*AH$31),(SUMIF(S!$HC$15:$HL$15,'Ciclo Semaforico'!AH$32,S!$HC91:$HL91)+SUMIF(N!$HC$15:$HL$15,'Ciclo Semaforico'!AH$32,N!$HC91:$HL91)+SUMIF(E!$HC$15:$HL$15,'Ciclo Semaforico'!AH$32,E!$HC91:$HL91)+SUMIF(O!$HC$15:$HL$15,'Ciclo Semaforico'!AH$32,O!$HC91:$HL91))-IF(AH$31="",(SUMIF(S!$HC$15:$HL$15,'Ciclo Semaforico'!AH$30,S!$HC91:$HL91)+SUMIF(N!$HC$15:$HL$15,'Ciclo Semaforico'!AH$30,N!$HC91:$HL91)+SUMIF(E!$HC$15:$HL$15,'Ciclo Semaforico'!AH$30,E!$HC91:$HL91)+SUMIF(O!$HC$15:$HL$15,'Ciclo Semaforico'!AH$30,O!$HC91:$HL91)),(SUMIF(S!$HC$15:$HL$15,'Ciclo Semaforico'!AH$30,S!$HC91:$HL91)+SUMIF(N!$HC$15:$HL$15,'Ciclo Semaforico'!AH$30,N!$HC91:$HL91)+SUMIF(E!$HC$15:$HL$15,'Ciclo Semaforico'!AH$30,E!$HC91:$HL91)+SUMIF(O!$HC$15:$HL$15,'Ciclo Semaforico'!AH$30,O!$HC91:$HL91))*AH$31))</f>
        <v>0</v>
      </c>
      <c r="AI116" s="245">
        <f>IF(AI$32="",IF(AI$31="",(SUMIF(S!$HC$15:$HL$15,'Ciclo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Semaforico'!AI$30,O!$HC91:$HL91))*AI$31),(SUMIF(S!$HC$15:$HL$15,'Ciclo Semaforico'!AI$32,S!$HC91:$HL91)+SUMIF(N!$HC$15:$HL$15,'Ciclo Semaforico'!AI$32,N!$HC91:$HL91)+SUMIF(E!$HC$15:$HL$15,'Ciclo Semaforico'!AI$32,E!$HC91:$HL91)+SUMIF(O!$HC$15:$HL$15,'Ciclo Semaforico'!AI$32,O!$HC91:$HL91))-IF(AI$31="",(SUMIF(S!$HC$15:$HL$15,'Ciclo Semaforico'!AI$30,S!$HC91:$HL91)+SUMIF(N!$HC$15:$HL$15,'Ciclo Semaforico'!AI$30,N!$HC91:$HL91)+SUMIF(E!$HC$15:$HL$15,'Ciclo Semaforico'!AI$30,E!$HC91:$HL91)+SUMIF(O!$HC$15:$HL$15,'Ciclo Semaforico'!AI$30,O!$HC91:$HL91)),(SUMIF(S!$HC$15:$HL$15,'Ciclo Semaforico'!AI$30,S!$HC91:$HL91)+SUMIF(N!$HC$15:$HL$15,'Ciclo Semaforico'!AI$30,N!$HC91:$HL91)+SUMIF(E!$HC$15:$HL$15,'Ciclo Semaforico'!AI$30,E!$HC91:$HL91)+SUMIF(O!$HC$15:$HL$15,'Ciclo Semaforico'!AI$30,O!$HC91:$HL91))*AI$31))</f>
        <v>0</v>
      </c>
      <c r="AJ116" s="245">
        <f>IF(AJ$32="",IF(AJ$31="",(SUMIF(S!$HC$15:$HL$15,'Ciclo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Semaforico'!AJ$30,O!$HC91:$HL91))*AJ$31),(SUMIF(S!$HC$15:$HL$15,'Ciclo Semaforico'!AJ$32,S!$HC91:$HL91)+SUMIF(N!$HC$15:$HL$15,'Ciclo Semaforico'!AJ$32,N!$HC91:$HL91)+SUMIF(E!$HC$15:$HL$15,'Ciclo Semaforico'!AJ$32,E!$HC91:$HL91)+SUMIF(O!$HC$15:$HL$15,'Ciclo Semaforico'!AJ$32,O!$HC91:$HL91))-IF(AJ$31="",(SUMIF(S!$HC$15:$HL$15,'Ciclo Semaforico'!AJ$30,S!$HC91:$HL91)+SUMIF(N!$HC$15:$HL$15,'Ciclo Semaforico'!AJ$30,N!$HC91:$HL91)+SUMIF(E!$HC$15:$HL$15,'Ciclo Semaforico'!AJ$30,E!$HC91:$HL91)+SUMIF(O!$HC$15:$HL$15,'Ciclo Semaforico'!AJ$30,O!$HC91:$HL91)),(SUMIF(S!$HC$15:$HL$15,'Ciclo Semaforico'!AJ$30,S!$HC91:$HL91)+SUMIF(N!$HC$15:$HL$15,'Ciclo Semaforico'!AJ$30,N!$HC91:$HL91)+SUMIF(E!$HC$15:$HL$15,'Ciclo Semaforico'!AJ$30,E!$HC91:$HL91)+SUMIF(O!$HC$15:$HL$15,'Ciclo Semaforico'!AJ$30,O!$HC91:$HL91))*AJ$31))</f>
        <v>0</v>
      </c>
      <c r="AK116" s="245">
        <f>IF(AK$32="",IF(AK$31="",(SUMIF(S!$HC$15:$HL$15,'Ciclo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Semaforico'!AK$30,O!$HC91:$HL91))*AK$31),(SUMIF(S!$HC$15:$HL$15,'Ciclo Semaforico'!AK$32,S!$HC91:$HL91)+SUMIF(N!$HC$15:$HL$15,'Ciclo Semaforico'!AK$32,N!$HC91:$HL91)+SUMIF(E!$HC$15:$HL$15,'Ciclo Semaforico'!AK$32,E!$HC91:$HL91)+SUMIF(O!$HC$15:$HL$15,'Ciclo Semaforico'!AK$32,O!$HC91:$HL91))-IF(AK$31="",(SUMIF(S!$HC$15:$HL$15,'Ciclo Semaforico'!AK$30,S!$HC91:$HL91)+SUMIF(N!$HC$15:$HL$15,'Ciclo Semaforico'!AK$30,N!$HC91:$HL91)+SUMIF(E!$HC$15:$HL$15,'Ciclo Semaforico'!AK$30,E!$HC91:$HL91)+SUMIF(O!$HC$15:$HL$15,'Ciclo Semaforico'!AK$30,O!$HC91:$HL91)),(SUMIF(S!$HC$15:$HL$15,'Ciclo Semaforico'!AK$30,S!$HC91:$HL91)+SUMIF(N!$HC$15:$HL$15,'Ciclo Semaforico'!AK$30,N!$HC91:$HL91)+SUMIF(E!$HC$15:$HL$15,'Ciclo Semaforico'!AK$30,E!$HC91:$HL91)+SUMIF(O!$HC$15:$HL$15,'Ciclo Semaforico'!AK$30,O!$HC91:$HL91))*AK$31))</f>
        <v>0</v>
      </c>
      <c r="AL116" s="246">
        <f>IF(AL$32="",IF(AL$31="",(SUMIF(S!$HC$15:$HL$15,'Ciclo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Semaforico'!AL$30,O!$HC91:$HL91))*AL$31),(SUMIF(S!$HC$15:$HL$15,'Ciclo Semaforico'!AL$32,S!$HC91:$HL91)+SUMIF(N!$HC$15:$HL$15,'Ciclo Semaforico'!AL$32,N!$HC91:$HL91)+SUMIF(E!$HC$15:$HL$15,'Ciclo Semaforico'!AL$32,E!$HC91:$HL91)+SUMIF(O!$HC$15:$HL$15,'Ciclo Semaforico'!AL$32,O!$HC91:$HL91))-IF(AL$31="",(SUMIF(S!$HC$15:$HL$15,'Ciclo Semaforico'!AL$30,S!$HC91:$HL91)+SUMIF(N!$HC$15:$HL$15,'Ciclo Semaforico'!AL$30,N!$HC91:$HL91)+SUMIF(E!$HC$15:$HL$15,'Ciclo Semaforico'!AL$30,E!$HC91:$HL91)+SUMIF(O!$HC$15:$HL$15,'Ciclo Semaforico'!AL$30,O!$HC91:$HL91)),(SUMIF(S!$HC$15:$HL$15,'Ciclo Semaforico'!AL$30,S!$HC91:$HL91)+SUMIF(N!$HC$15:$HL$15,'Ciclo Semaforico'!AL$30,N!$HC91:$HL91)+SUMIF(E!$HC$15:$HL$15,'Ciclo Semaforico'!AL$30,E!$HC91:$HL91)+SUMIF(O!$HC$15:$HL$15,'Ciclo Semaforico'!AL$30,O!$HC91:$HL91))*AL$31))</f>
        <v>0</v>
      </c>
      <c r="AM116" s="244">
        <f>IF(AM$32="",IF(AM$31="",(SUMIF(S!$HC$15:$HL$15,'Ciclo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Semaforico'!AM$30,O!$HC91:$HL91))*AM$31),(SUMIF(S!$HC$15:$HL$15,'Ciclo Semaforico'!AM$32,S!$HC91:$HL91)+SUMIF(N!$HC$15:$HL$15,'Ciclo Semaforico'!AM$32,N!$HC91:$HL91)+SUMIF(E!$HC$15:$HL$15,'Ciclo Semaforico'!AM$32,E!$HC91:$HL91)+SUMIF(O!$HC$15:$HL$15,'Ciclo Semaforico'!AM$32,O!$HC91:$HL91))-IF(AM$31="",(SUMIF(S!$HC$15:$HL$15,'Ciclo Semaforico'!AM$30,S!$HC91:$HL91)+SUMIF(N!$HC$15:$HL$15,'Ciclo Semaforico'!AM$30,N!$HC91:$HL91)+SUMIF(E!$HC$15:$HL$15,'Ciclo Semaforico'!AM$30,E!$HC91:$HL91)+SUMIF(O!$HC$15:$HL$15,'Ciclo Semaforico'!AM$30,O!$HC91:$HL91)),(SUMIF(S!$HC$15:$HL$15,'Ciclo Semaforico'!AM$30,S!$HC91:$HL91)+SUMIF(N!$HC$15:$HL$15,'Ciclo Semaforico'!AM$30,N!$HC91:$HL91)+SUMIF(E!$HC$15:$HL$15,'Ciclo Semaforico'!AM$30,E!$HC91:$HL91)+SUMIF(O!$HC$15:$HL$15,'Ciclo Semaforico'!AM$30,O!$HC91:$HL91))*AM$31))</f>
        <v>0</v>
      </c>
      <c r="AN116" s="245">
        <f>IF(AN$32="",IF(AN$31="",(SUMIF(S!$HC$15:$HL$15,'Ciclo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Semaforico'!AN$30,O!$HC91:$HL91))*AN$31),(SUMIF(S!$HC$15:$HL$15,'Ciclo Semaforico'!AN$32,S!$HC91:$HL91)+SUMIF(N!$HC$15:$HL$15,'Ciclo Semaforico'!AN$32,N!$HC91:$HL91)+SUMIF(E!$HC$15:$HL$15,'Ciclo Semaforico'!AN$32,E!$HC91:$HL91)+SUMIF(O!$HC$15:$HL$15,'Ciclo Semaforico'!AN$32,O!$HC91:$HL91))-IF(AN$31="",(SUMIF(S!$HC$15:$HL$15,'Ciclo Semaforico'!AN$30,S!$HC91:$HL91)+SUMIF(N!$HC$15:$HL$15,'Ciclo Semaforico'!AN$30,N!$HC91:$HL91)+SUMIF(E!$HC$15:$HL$15,'Ciclo Semaforico'!AN$30,E!$HC91:$HL91)+SUMIF(O!$HC$15:$HL$15,'Ciclo Semaforico'!AN$30,O!$HC91:$HL91)),(SUMIF(S!$HC$15:$HL$15,'Ciclo Semaforico'!AN$30,S!$HC91:$HL91)+SUMIF(N!$HC$15:$HL$15,'Ciclo Semaforico'!AN$30,N!$HC91:$HL91)+SUMIF(E!$HC$15:$HL$15,'Ciclo Semaforico'!AN$30,E!$HC91:$HL91)+SUMIF(O!$HC$15:$HL$15,'Ciclo Semaforico'!AN$30,O!$HC91:$HL91))*AN$31))</f>
        <v>0</v>
      </c>
      <c r="AO116" s="245">
        <f>IF(AO$32="",IF(AO$31="",(SUMIF(S!$HC$15:$HL$15,'Ciclo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Semaforico'!AO$30,O!$HC91:$HL91))*AO$31),(SUMIF(S!$HC$15:$HL$15,'Ciclo Semaforico'!AO$32,S!$HC91:$HL91)+SUMIF(N!$HC$15:$HL$15,'Ciclo Semaforico'!AO$32,N!$HC91:$HL91)+SUMIF(E!$HC$15:$HL$15,'Ciclo Semaforico'!AO$32,E!$HC91:$HL91)+SUMIF(O!$HC$15:$HL$15,'Ciclo Semaforico'!AO$32,O!$HC91:$HL91))-IF(AO$31="",(SUMIF(S!$HC$15:$HL$15,'Ciclo Semaforico'!AO$30,S!$HC91:$HL91)+SUMIF(N!$HC$15:$HL$15,'Ciclo Semaforico'!AO$30,N!$HC91:$HL91)+SUMIF(E!$HC$15:$HL$15,'Ciclo Semaforico'!AO$30,E!$HC91:$HL91)+SUMIF(O!$HC$15:$HL$15,'Ciclo Semaforico'!AO$30,O!$HC91:$HL91)),(SUMIF(S!$HC$15:$HL$15,'Ciclo Semaforico'!AO$30,S!$HC91:$HL91)+SUMIF(N!$HC$15:$HL$15,'Ciclo Semaforico'!AO$30,N!$HC91:$HL91)+SUMIF(E!$HC$15:$HL$15,'Ciclo Semaforico'!AO$30,E!$HC91:$HL91)+SUMIF(O!$HC$15:$HL$15,'Ciclo Semaforico'!AO$30,O!$HC91:$HL91))*AO$31))</f>
        <v>0</v>
      </c>
      <c r="AP116" s="245">
        <f>IF(AP$32="",IF(AP$31="",(SUMIF(S!$HC$15:$HL$15,'Ciclo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Semaforico'!AP$30,O!$HC91:$HL91))*AP$31),(SUMIF(S!$HC$15:$HL$15,'Ciclo Semaforico'!AP$32,S!$HC91:$HL91)+SUMIF(N!$HC$15:$HL$15,'Ciclo Semaforico'!AP$32,N!$HC91:$HL91)+SUMIF(E!$HC$15:$HL$15,'Ciclo Semaforico'!AP$32,E!$HC91:$HL91)+SUMIF(O!$HC$15:$HL$15,'Ciclo Semaforico'!AP$32,O!$HC91:$HL91))-IF(AP$31="",(SUMIF(S!$HC$15:$HL$15,'Ciclo Semaforico'!AP$30,S!$HC91:$HL91)+SUMIF(N!$HC$15:$HL$15,'Ciclo Semaforico'!AP$30,N!$HC91:$HL91)+SUMIF(E!$HC$15:$HL$15,'Ciclo Semaforico'!AP$30,E!$HC91:$HL91)+SUMIF(O!$HC$15:$HL$15,'Ciclo Semaforico'!AP$30,O!$HC91:$HL91)),(SUMIF(S!$HC$15:$HL$15,'Ciclo Semaforico'!AP$30,S!$HC91:$HL91)+SUMIF(N!$HC$15:$HL$15,'Ciclo Semaforico'!AP$30,N!$HC91:$HL91)+SUMIF(E!$HC$15:$HL$15,'Ciclo Semaforico'!AP$30,E!$HC91:$HL91)+SUMIF(O!$HC$15:$HL$15,'Ciclo Semaforico'!AP$30,O!$HC91:$HL91))*AP$31))</f>
        <v>0</v>
      </c>
      <c r="AQ116" s="245">
        <f>IF(AQ$32="",IF(AQ$31="",(SUMIF(S!$HC$15:$HL$15,'Ciclo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Semaforico'!AQ$30,O!$HC91:$HL91))*AQ$31),(SUMIF(S!$HC$15:$HL$15,'Ciclo Semaforico'!AQ$32,S!$HC91:$HL91)+SUMIF(N!$HC$15:$HL$15,'Ciclo Semaforico'!AQ$32,N!$HC91:$HL91)+SUMIF(E!$HC$15:$HL$15,'Ciclo Semaforico'!AQ$32,E!$HC91:$HL91)+SUMIF(O!$HC$15:$HL$15,'Ciclo Semaforico'!AQ$32,O!$HC91:$HL91))-IF(AQ$31="",(SUMIF(S!$HC$15:$HL$15,'Ciclo Semaforico'!AQ$30,S!$HC91:$HL91)+SUMIF(N!$HC$15:$HL$15,'Ciclo Semaforico'!AQ$30,N!$HC91:$HL91)+SUMIF(E!$HC$15:$HL$15,'Ciclo Semaforico'!AQ$30,E!$HC91:$HL91)+SUMIF(O!$HC$15:$HL$15,'Ciclo Semaforico'!AQ$30,O!$HC91:$HL91)),(SUMIF(S!$HC$15:$HL$15,'Ciclo Semaforico'!AQ$30,S!$HC91:$HL91)+SUMIF(N!$HC$15:$HL$15,'Ciclo Semaforico'!AQ$30,N!$HC91:$HL91)+SUMIF(E!$HC$15:$HL$15,'Ciclo Semaforico'!AQ$30,E!$HC91:$HL91)+SUMIF(O!$HC$15:$HL$15,'Ciclo Semaforico'!AQ$30,O!$HC91:$HL91))*AQ$31))</f>
        <v>0</v>
      </c>
      <c r="AR116" s="245">
        <f>IF(AR$32="",IF(AR$31="",(SUMIF(S!$HC$15:$HL$15,'Ciclo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Semaforico'!AR$30,O!$HC91:$HL91))*AR$31),(SUMIF(S!$HC$15:$HL$15,'Ciclo Semaforico'!AR$32,S!$HC91:$HL91)+SUMIF(N!$HC$15:$HL$15,'Ciclo Semaforico'!AR$32,N!$HC91:$HL91)+SUMIF(E!$HC$15:$HL$15,'Ciclo Semaforico'!AR$32,E!$HC91:$HL91)+SUMIF(O!$HC$15:$HL$15,'Ciclo Semaforico'!AR$32,O!$HC91:$HL91))-IF(AR$31="",(SUMIF(S!$HC$15:$HL$15,'Ciclo Semaforico'!AR$30,S!$HC91:$HL91)+SUMIF(N!$HC$15:$HL$15,'Ciclo Semaforico'!AR$30,N!$HC91:$HL91)+SUMIF(E!$HC$15:$HL$15,'Ciclo Semaforico'!AR$30,E!$HC91:$HL91)+SUMIF(O!$HC$15:$HL$15,'Ciclo Semaforico'!AR$30,O!$HC91:$HL91)),(SUMIF(S!$HC$15:$HL$15,'Ciclo Semaforico'!AR$30,S!$HC91:$HL91)+SUMIF(N!$HC$15:$HL$15,'Ciclo Semaforico'!AR$30,N!$HC91:$HL91)+SUMIF(E!$HC$15:$HL$15,'Ciclo Semaforico'!AR$30,E!$HC91:$HL91)+SUMIF(O!$HC$15:$HL$15,'Ciclo Semaforico'!AR$30,O!$HC91:$HL91))*AR$31))</f>
        <v>0</v>
      </c>
      <c r="AS116" s="245">
        <f>IF(AS$32="",IF(AS$31="",(SUMIF(S!$HC$15:$HL$15,'Ciclo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Semaforico'!AS$30,O!$HC91:$HL91))*AS$31),(SUMIF(S!$HC$15:$HL$15,'Ciclo Semaforico'!AS$32,S!$HC91:$HL91)+SUMIF(N!$HC$15:$HL$15,'Ciclo Semaforico'!AS$32,N!$HC91:$HL91)+SUMIF(E!$HC$15:$HL$15,'Ciclo Semaforico'!AS$32,E!$HC91:$HL91)+SUMIF(O!$HC$15:$HL$15,'Ciclo Semaforico'!AS$32,O!$HC91:$HL91))-IF(AS$31="",(SUMIF(S!$HC$15:$HL$15,'Ciclo Semaforico'!AS$30,S!$HC91:$HL91)+SUMIF(N!$HC$15:$HL$15,'Ciclo Semaforico'!AS$30,N!$HC91:$HL91)+SUMIF(E!$HC$15:$HL$15,'Ciclo Semaforico'!AS$30,E!$HC91:$HL91)+SUMIF(O!$HC$15:$HL$15,'Ciclo Semaforico'!AS$30,O!$HC91:$HL91)),(SUMIF(S!$HC$15:$HL$15,'Ciclo Semaforico'!AS$30,S!$HC91:$HL91)+SUMIF(N!$HC$15:$HL$15,'Ciclo Semaforico'!AS$30,N!$HC91:$HL91)+SUMIF(E!$HC$15:$HL$15,'Ciclo Semaforico'!AS$30,E!$HC91:$HL91)+SUMIF(O!$HC$15:$HL$15,'Ciclo Semaforico'!AS$30,O!$HC91:$HL91))*AS$31))</f>
        <v>0</v>
      </c>
      <c r="AT116" s="245">
        <f>IF(AT$32="",IF(AT$31="",(SUMIF(S!$HC$15:$HL$15,'Ciclo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Semaforico'!AT$30,O!$HC91:$HL91))*AT$31),(SUMIF(S!$HC$15:$HL$15,'Ciclo Semaforico'!AT$32,S!$HC91:$HL91)+SUMIF(N!$HC$15:$HL$15,'Ciclo Semaforico'!AT$32,N!$HC91:$HL91)+SUMIF(E!$HC$15:$HL$15,'Ciclo Semaforico'!AT$32,E!$HC91:$HL91)+SUMIF(O!$HC$15:$HL$15,'Ciclo Semaforico'!AT$32,O!$HC91:$HL91))-IF(AT$31="",(SUMIF(S!$HC$15:$HL$15,'Ciclo Semaforico'!AT$30,S!$HC91:$HL91)+SUMIF(N!$HC$15:$HL$15,'Ciclo Semaforico'!AT$30,N!$HC91:$HL91)+SUMIF(E!$HC$15:$HL$15,'Ciclo Semaforico'!AT$30,E!$HC91:$HL91)+SUMIF(O!$HC$15:$HL$15,'Ciclo Semaforico'!AT$30,O!$HC91:$HL91)),(SUMIF(S!$HC$15:$HL$15,'Ciclo Semaforico'!AT$30,S!$HC91:$HL91)+SUMIF(N!$HC$15:$HL$15,'Ciclo Semaforico'!AT$30,N!$HC91:$HL91)+SUMIF(E!$HC$15:$HL$15,'Ciclo Semaforico'!AT$30,E!$HC91:$HL91)+SUMIF(O!$HC$15:$HL$15,'Ciclo Semaforico'!AT$30,O!$HC91:$HL91))*AT$31))</f>
        <v>0</v>
      </c>
      <c r="AU116" s="245">
        <f>IF(AU$32="",IF(AU$31="",(SUMIF(S!$HC$15:$HL$15,'Ciclo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Semaforico'!AU$30,O!$HC91:$HL91))*AU$31),(SUMIF(S!$HC$15:$HL$15,'Ciclo Semaforico'!AU$32,S!$HC91:$HL91)+SUMIF(N!$HC$15:$HL$15,'Ciclo Semaforico'!AU$32,N!$HC91:$HL91)+SUMIF(E!$HC$15:$HL$15,'Ciclo Semaforico'!AU$32,E!$HC91:$HL91)+SUMIF(O!$HC$15:$HL$15,'Ciclo Semaforico'!AU$32,O!$HC91:$HL91))-IF(AU$31="",(SUMIF(S!$HC$15:$HL$15,'Ciclo Semaforico'!AU$30,S!$HC91:$HL91)+SUMIF(N!$HC$15:$HL$15,'Ciclo Semaforico'!AU$30,N!$HC91:$HL91)+SUMIF(E!$HC$15:$HL$15,'Ciclo Semaforico'!AU$30,E!$HC91:$HL91)+SUMIF(O!$HC$15:$HL$15,'Ciclo Semaforico'!AU$30,O!$HC91:$HL91)),(SUMIF(S!$HC$15:$HL$15,'Ciclo Semaforico'!AU$30,S!$HC91:$HL91)+SUMIF(N!$HC$15:$HL$15,'Ciclo Semaforico'!AU$30,N!$HC91:$HL91)+SUMIF(E!$HC$15:$HL$15,'Ciclo Semaforico'!AU$30,E!$HC91:$HL91)+SUMIF(O!$HC$15:$HL$15,'Ciclo Semaforico'!AU$30,O!$HC91:$HL91))*AU$31))</f>
        <v>0</v>
      </c>
      <c r="AV116" s="245">
        <f>IF(AV$32="",IF(AV$31="",(SUMIF(S!$HC$15:$HL$15,'Ciclo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Semaforico'!AV$30,O!$HC91:$HL91))*AV$31),(SUMIF(S!$HC$15:$HL$15,'Ciclo Semaforico'!AV$32,S!$HC91:$HL91)+SUMIF(N!$HC$15:$HL$15,'Ciclo Semaforico'!AV$32,N!$HC91:$HL91)+SUMIF(E!$HC$15:$HL$15,'Ciclo Semaforico'!AV$32,E!$HC91:$HL91)+SUMIF(O!$HC$15:$HL$15,'Ciclo Semaforico'!AV$32,O!$HC91:$HL91))-IF(AV$31="",(SUMIF(S!$HC$15:$HL$15,'Ciclo Semaforico'!AV$30,S!$HC91:$HL91)+SUMIF(N!$HC$15:$HL$15,'Ciclo Semaforico'!AV$30,N!$HC91:$HL91)+SUMIF(E!$HC$15:$HL$15,'Ciclo Semaforico'!AV$30,E!$HC91:$HL91)+SUMIF(O!$HC$15:$HL$15,'Ciclo Semaforico'!AV$30,O!$HC91:$HL91)),(SUMIF(S!$HC$15:$HL$15,'Ciclo Semaforico'!AV$30,S!$HC91:$HL91)+SUMIF(N!$HC$15:$HL$15,'Ciclo Semaforico'!AV$30,N!$HC91:$HL91)+SUMIF(E!$HC$15:$HL$15,'Ciclo Semaforico'!AV$30,E!$HC91:$HL91)+SUMIF(O!$HC$15:$HL$15,'Ciclo Semaforico'!AV$30,O!$HC91:$HL91))*AV$31))</f>
        <v>0</v>
      </c>
      <c r="AW116" s="245">
        <f>IF(AW$32="",IF(AW$31="",(SUMIF(S!$HC$15:$HL$15,'Ciclo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Semaforico'!AW$30,O!$HC91:$HL91))*AW$31),(SUMIF(S!$HC$15:$HL$15,'Ciclo Semaforico'!AW$32,S!$HC91:$HL91)+SUMIF(N!$HC$15:$HL$15,'Ciclo Semaforico'!AW$32,N!$HC91:$HL91)+SUMIF(E!$HC$15:$HL$15,'Ciclo Semaforico'!AW$32,E!$HC91:$HL91)+SUMIF(O!$HC$15:$HL$15,'Ciclo Semaforico'!AW$32,O!$HC91:$HL91))-IF(AW$31="",(SUMIF(S!$HC$15:$HL$15,'Ciclo Semaforico'!AW$30,S!$HC91:$HL91)+SUMIF(N!$HC$15:$HL$15,'Ciclo Semaforico'!AW$30,N!$HC91:$HL91)+SUMIF(E!$HC$15:$HL$15,'Ciclo Semaforico'!AW$30,E!$HC91:$HL91)+SUMIF(O!$HC$15:$HL$15,'Ciclo Semaforico'!AW$30,O!$HC91:$HL91)),(SUMIF(S!$HC$15:$HL$15,'Ciclo Semaforico'!AW$30,S!$HC91:$HL91)+SUMIF(N!$HC$15:$HL$15,'Ciclo Semaforico'!AW$30,N!$HC91:$HL91)+SUMIF(E!$HC$15:$HL$15,'Ciclo Semaforico'!AW$30,E!$HC91:$HL91)+SUMIF(O!$HC$15:$HL$15,'Ciclo Semaforico'!AW$30,O!$HC91:$HL91))*AW$31))</f>
        <v>0</v>
      </c>
      <c r="AX116" s="246">
        <f>IF(AX$32="",IF(AX$31="",(SUMIF(S!$HC$15:$HL$15,'Ciclo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Semaforico'!AX$30,O!$HC91:$HL91))*AX$31),(SUMIF(S!$HC$15:$HL$15,'Ciclo Semaforico'!AX$32,S!$HC91:$HL91)+SUMIF(N!$HC$15:$HL$15,'Ciclo Semaforico'!AX$32,N!$HC91:$HL91)+SUMIF(E!$HC$15:$HL$15,'Ciclo Semaforico'!AX$32,E!$HC91:$HL91)+SUMIF(O!$HC$15:$HL$15,'Ciclo Semaforico'!AX$32,O!$HC91:$HL91))-IF(AX$31="",(SUMIF(S!$HC$15:$HL$15,'Ciclo Semaforico'!AX$30,S!$HC91:$HL91)+SUMIF(N!$HC$15:$HL$15,'Ciclo Semaforico'!AX$30,N!$HC91:$HL91)+SUMIF(E!$HC$15:$HL$15,'Ciclo Semaforico'!AX$30,E!$HC91:$HL91)+SUMIF(O!$HC$15:$HL$15,'Ciclo Semaforico'!AX$30,O!$HC91:$HL91)),(SUMIF(S!$HC$15:$HL$15,'Ciclo Semaforico'!AX$30,S!$HC91:$HL91)+SUMIF(N!$HC$15:$HL$15,'Ciclo Semaforico'!AX$30,N!$HC91:$HL91)+SUMIF(E!$HC$15:$HL$15,'Ciclo Semaforico'!AX$30,E!$HC91:$HL91)+SUMIF(O!$HC$15:$HL$15,'Ciclo Semaforico'!AX$30,O!$HC91:$HL91))*AX$31))</f>
        <v>0</v>
      </c>
      <c r="AY116" s="244" t="e">
        <f>IF(AY$32="",IF(AY$31="",(SUMIF(S!$HC$15:$HL$15,'Ciclo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Semaforico'!AY$30,O!$HC91:$HL91))*AY$31),(SUMIF(S!$HC$15:$HL$15,'Ciclo Semaforico'!AY$32,S!$HC91:$HL91)+SUMIF(N!$HC$15:$HL$15,'Ciclo Semaforico'!AY$32,N!$HC91:$HL91)+SUMIF(E!$HC$15:$HL$15,'Ciclo Semaforico'!AY$32,E!$HC91:$HL91)+SUMIF(O!$HC$15:$HL$15,'Ciclo Semaforico'!AY$32,O!$HC91:$HL91))-IF(AY$31="",(SUMIF(S!$HC$15:$HL$15,'Ciclo Semaforico'!AY$30,S!$HC91:$HL91)+SUMIF(N!$HC$15:$HL$15,'Ciclo Semaforico'!AY$30,N!$HC91:$HL91)+SUMIF(E!$HC$15:$HL$15,'Ciclo Semaforico'!AY$30,E!$HC91:$HL91)+SUMIF(O!$HC$15:$HL$15,'Ciclo Semaforico'!AY$30,O!$HC91:$HL91)),(SUMIF(S!$HC$15:$HL$15,'Ciclo Semaforico'!AY$30,S!$HC91:$HL91)+SUMIF(N!$HC$15:$HL$15,'Ciclo Semaforico'!AY$30,N!$HC91:$HL91)+SUMIF(E!$HC$15:$HL$15,'Ciclo Semaforico'!AY$30,E!$HC91:$HL91)+SUMIF(O!$HC$15:$HL$15,'Ciclo Semaforico'!AY$30,O!$HC91:$HL91))*AY$31))</f>
        <v>#REF!</v>
      </c>
      <c r="AZ116" s="245" t="e">
        <f>IF(AZ$32="",IF(AZ$31="",(SUMIF(S!$HC$15:$HL$15,'Ciclo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Semaforico'!AZ$30,O!$HC91:$HL91))*AZ$31),(SUMIF(S!$HC$15:$HL$15,'Ciclo Semaforico'!AZ$32,S!$HC91:$HL91)+SUMIF(N!$HC$15:$HL$15,'Ciclo Semaforico'!AZ$32,N!$HC91:$HL91)+SUMIF(E!$HC$15:$HL$15,'Ciclo Semaforico'!AZ$32,E!$HC91:$HL91)+SUMIF(O!$HC$15:$HL$15,'Ciclo Semaforico'!AZ$32,O!$HC91:$HL91))-IF(AZ$31="",(SUMIF(S!$HC$15:$HL$15,'Ciclo Semaforico'!AZ$30,S!$HC91:$HL91)+SUMIF(N!$HC$15:$HL$15,'Ciclo Semaforico'!AZ$30,N!$HC91:$HL91)+SUMIF(E!$HC$15:$HL$15,'Ciclo Semaforico'!AZ$30,E!$HC91:$HL91)+SUMIF(O!$HC$15:$HL$15,'Ciclo Semaforico'!AZ$30,O!$HC91:$HL91)),(SUMIF(S!$HC$15:$HL$15,'Ciclo Semaforico'!AZ$30,S!$HC91:$HL91)+SUMIF(N!$HC$15:$HL$15,'Ciclo Semaforico'!AZ$30,N!$HC91:$HL91)+SUMIF(E!$HC$15:$HL$15,'Ciclo Semaforico'!AZ$30,E!$HC91:$HL91)+SUMIF(O!$HC$15:$HL$15,'Ciclo Semaforico'!AZ$30,O!$HC91:$HL91))*AZ$31))</f>
        <v>#REF!</v>
      </c>
      <c r="BA116" s="245" t="e">
        <f>IF(BA$32="",IF(BA$31="",(SUMIF(S!$HC$15:$HL$15,'Ciclo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Semaforico'!BA$30,O!$HC91:$HL91))*BA$31),(SUMIF(S!$HC$15:$HL$15,'Ciclo Semaforico'!BA$32,S!$HC91:$HL91)+SUMIF(N!$HC$15:$HL$15,'Ciclo Semaforico'!BA$32,N!$HC91:$HL91)+SUMIF(E!$HC$15:$HL$15,'Ciclo Semaforico'!BA$32,E!$HC91:$HL91)+SUMIF(O!$HC$15:$HL$15,'Ciclo Semaforico'!BA$32,O!$HC91:$HL91))-IF(BA$31="",(SUMIF(S!$HC$15:$HL$15,'Ciclo Semaforico'!BA$30,S!$HC91:$HL91)+SUMIF(N!$HC$15:$HL$15,'Ciclo Semaforico'!BA$30,N!$HC91:$HL91)+SUMIF(E!$HC$15:$HL$15,'Ciclo Semaforico'!BA$30,E!$HC91:$HL91)+SUMIF(O!$HC$15:$HL$15,'Ciclo Semaforico'!BA$30,O!$HC91:$HL91)),(SUMIF(S!$HC$15:$HL$15,'Ciclo Semaforico'!BA$30,S!$HC91:$HL91)+SUMIF(N!$HC$15:$HL$15,'Ciclo Semaforico'!BA$30,N!$HC91:$HL91)+SUMIF(E!$HC$15:$HL$15,'Ciclo Semaforico'!BA$30,E!$HC91:$HL91)+SUMIF(O!$HC$15:$HL$15,'Ciclo Semaforico'!BA$30,O!$HC91:$HL91))*BA$31))</f>
        <v>#REF!</v>
      </c>
      <c r="BB116" s="245" t="e">
        <f>IF(BB$32="",IF(BB$31="",(SUMIF(S!$HC$15:$HL$15,'Ciclo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Semaforico'!BB$30,O!$HC91:$HL91))*BB$31),(SUMIF(S!$HC$15:$HL$15,'Ciclo Semaforico'!BB$32,S!$HC91:$HL91)+SUMIF(N!$HC$15:$HL$15,'Ciclo Semaforico'!BB$32,N!$HC91:$HL91)+SUMIF(E!$HC$15:$HL$15,'Ciclo Semaforico'!BB$32,E!$HC91:$HL91)+SUMIF(O!$HC$15:$HL$15,'Ciclo Semaforico'!BB$32,O!$HC91:$HL91))-IF(BB$31="",(SUMIF(S!$HC$15:$HL$15,'Ciclo Semaforico'!BB$30,S!$HC91:$HL91)+SUMIF(N!$HC$15:$HL$15,'Ciclo Semaforico'!BB$30,N!$HC91:$HL91)+SUMIF(E!$HC$15:$HL$15,'Ciclo Semaforico'!BB$30,E!$HC91:$HL91)+SUMIF(O!$HC$15:$HL$15,'Ciclo Semaforico'!BB$30,O!$HC91:$HL91)),(SUMIF(S!$HC$15:$HL$15,'Ciclo Semaforico'!BB$30,S!$HC91:$HL91)+SUMIF(N!$HC$15:$HL$15,'Ciclo Semaforico'!BB$30,N!$HC91:$HL91)+SUMIF(E!$HC$15:$HL$15,'Ciclo Semaforico'!BB$30,E!$HC91:$HL91)+SUMIF(O!$HC$15:$HL$15,'Ciclo Semaforico'!BB$30,O!$HC91:$HL91))*BB$31))</f>
        <v>#REF!</v>
      </c>
      <c r="BC116" s="245" t="e">
        <f>IF(BC$32="",IF(BC$31="",(SUMIF(S!$HC$15:$HL$15,'Ciclo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Semaforico'!BC$30,O!$HC91:$HL91))*BC$31),(SUMIF(S!$HC$15:$HL$15,'Ciclo Semaforico'!BC$32,S!$HC91:$HL91)+SUMIF(N!$HC$15:$HL$15,'Ciclo Semaforico'!BC$32,N!$HC91:$HL91)+SUMIF(E!$HC$15:$HL$15,'Ciclo Semaforico'!BC$32,E!$HC91:$HL91)+SUMIF(O!$HC$15:$HL$15,'Ciclo Semaforico'!BC$32,O!$HC91:$HL91))-IF(BC$31="",(SUMIF(S!$HC$15:$HL$15,'Ciclo Semaforico'!BC$30,S!$HC91:$HL91)+SUMIF(N!$HC$15:$HL$15,'Ciclo Semaforico'!BC$30,N!$HC91:$HL91)+SUMIF(E!$HC$15:$HL$15,'Ciclo Semaforico'!BC$30,E!$HC91:$HL91)+SUMIF(O!$HC$15:$HL$15,'Ciclo Semaforico'!BC$30,O!$HC91:$HL91)),(SUMIF(S!$HC$15:$HL$15,'Ciclo Semaforico'!BC$30,S!$HC91:$HL91)+SUMIF(N!$HC$15:$HL$15,'Ciclo Semaforico'!BC$30,N!$HC91:$HL91)+SUMIF(E!$HC$15:$HL$15,'Ciclo Semaforico'!BC$30,E!$HC91:$HL91)+SUMIF(O!$HC$15:$HL$15,'Ciclo Semaforico'!BC$30,O!$HC91:$HL91))*BC$31))</f>
        <v>#REF!</v>
      </c>
      <c r="BD116" s="245" t="e">
        <f>IF(BD$32="",IF(BD$31="",(SUMIF(S!$HC$15:$HL$15,'Ciclo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Semaforico'!BD$30,O!$HC91:$HL91))*BD$31),(SUMIF(S!$HC$15:$HL$15,'Ciclo Semaforico'!BD$32,S!$HC91:$HL91)+SUMIF(N!$HC$15:$HL$15,'Ciclo Semaforico'!BD$32,N!$HC91:$HL91)+SUMIF(E!$HC$15:$HL$15,'Ciclo Semaforico'!BD$32,E!$HC91:$HL91)+SUMIF(O!$HC$15:$HL$15,'Ciclo Semaforico'!BD$32,O!$HC91:$HL91))-IF(BD$31="",(SUMIF(S!$HC$15:$HL$15,'Ciclo Semaforico'!BD$30,S!$HC91:$HL91)+SUMIF(N!$HC$15:$HL$15,'Ciclo Semaforico'!BD$30,N!$HC91:$HL91)+SUMIF(E!$HC$15:$HL$15,'Ciclo Semaforico'!BD$30,E!$HC91:$HL91)+SUMIF(O!$HC$15:$HL$15,'Ciclo Semaforico'!BD$30,O!$HC91:$HL91)),(SUMIF(S!$HC$15:$HL$15,'Ciclo Semaforico'!BD$30,S!$HC91:$HL91)+SUMIF(N!$HC$15:$HL$15,'Ciclo Semaforico'!BD$30,N!$HC91:$HL91)+SUMIF(E!$HC$15:$HL$15,'Ciclo Semaforico'!BD$30,E!$HC91:$HL91)+SUMIF(O!$HC$15:$HL$15,'Ciclo Semaforico'!BD$30,O!$HC91:$HL91))*BD$31))</f>
        <v>#REF!</v>
      </c>
      <c r="BE116" s="245">
        <f>IF(BE$32="",IF(BE$31="",(SUMIF(S!$HC$15:$HL$15,'Ciclo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Semaforico'!BE$30,O!$HC91:$HL91))*BE$31),(SUMIF(S!$HC$15:$HL$15,'Ciclo Semaforico'!BE$32,S!$HC91:$HL91)+SUMIF(N!$HC$15:$HL$15,'Ciclo Semaforico'!BE$32,N!$HC91:$HL91)+SUMIF(E!$HC$15:$HL$15,'Ciclo Semaforico'!BE$32,E!$HC91:$HL91)+SUMIF(O!$HC$15:$HL$15,'Ciclo Semaforico'!BE$32,O!$HC91:$HL91))-IF(BE$31="",(SUMIF(S!$HC$15:$HL$15,'Ciclo Semaforico'!BE$30,S!$HC91:$HL91)+SUMIF(N!$HC$15:$HL$15,'Ciclo Semaforico'!BE$30,N!$HC91:$HL91)+SUMIF(E!$HC$15:$HL$15,'Ciclo Semaforico'!BE$30,E!$HC91:$HL91)+SUMIF(O!$HC$15:$HL$15,'Ciclo Semaforico'!BE$30,O!$HC91:$HL91)),(SUMIF(S!$HC$15:$HL$15,'Ciclo Semaforico'!BE$30,S!$HC91:$HL91)+SUMIF(N!$HC$15:$HL$15,'Ciclo Semaforico'!BE$30,N!$HC91:$HL91)+SUMIF(E!$HC$15:$HL$15,'Ciclo Semaforico'!BE$30,E!$HC91:$HL91)+SUMIF(O!$HC$15:$HL$15,'Ciclo Semaforico'!BE$30,O!$HC91:$HL91))*BE$31))</f>
        <v>0</v>
      </c>
      <c r="BF116" s="245">
        <f>IF(BF$32="",IF(BF$31="",(SUMIF(S!$HC$15:$HL$15,'Ciclo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Semaforico'!BF$30,O!$HC91:$HL91))*BF$31),(SUMIF(S!$HC$15:$HL$15,'Ciclo Semaforico'!BF$32,S!$HC91:$HL91)+SUMIF(N!$HC$15:$HL$15,'Ciclo Semaforico'!BF$32,N!$HC91:$HL91)+SUMIF(E!$HC$15:$HL$15,'Ciclo Semaforico'!BF$32,E!$HC91:$HL91)+SUMIF(O!$HC$15:$HL$15,'Ciclo Semaforico'!BF$32,O!$HC91:$HL91))-IF(BF$31="",(SUMIF(S!$HC$15:$HL$15,'Ciclo Semaforico'!BF$30,S!$HC91:$HL91)+SUMIF(N!$HC$15:$HL$15,'Ciclo Semaforico'!BF$30,N!$HC91:$HL91)+SUMIF(E!$HC$15:$HL$15,'Ciclo Semaforico'!BF$30,E!$HC91:$HL91)+SUMIF(O!$HC$15:$HL$15,'Ciclo Semaforico'!BF$30,O!$HC91:$HL91)),(SUMIF(S!$HC$15:$HL$15,'Ciclo Semaforico'!BF$30,S!$HC91:$HL91)+SUMIF(N!$HC$15:$HL$15,'Ciclo Semaforico'!BF$30,N!$HC91:$HL91)+SUMIF(E!$HC$15:$HL$15,'Ciclo Semaforico'!BF$30,E!$HC91:$HL91)+SUMIF(O!$HC$15:$HL$15,'Ciclo Semaforico'!BF$30,O!$HC91:$HL91))*BF$31))</f>
        <v>0</v>
      </c>
      <c r="BG116" s="245">
        <f>IF(BG$32="",IF(BG$31="",(SUMIF(S!$HC$15:$HL$15,'Ciclo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Semaforico'!BG$30,O!$HC91:$HL91))*BG$31),(SUMIF(S!$HC$15:$HL$15,'Ciclo Semaforico'!BG$32,S!$HC91:$HL91)+SUMIF(N!$HC$15:$HL$15,'Ciclo Semaforico'!BG$32,N!$HC91:$HL91)+SUMIF(E!$HC$15:$HL$15,'Ciclo Semaforico'!BG$32,E!$HC91:$HL91)+SUMIF(O!$HC$15:$HL$15,'Ciclo Semaforico'!BG$32,O!$HC91:$HL91))-IF(BG$31="",(SUMIF(S!$HC$15:$HL$15,'Ciclo Semaforico'!BG$30,S!$HC91:$HL91)+SUMIF(N!$HC$15:$HL$15,'Ciclo Semaforico'!BG$30,N!$HC91:$HL91)+SUMIF(E!$HC$15:$HL$15,'Ciclo Semaforico'!BG$30,E!$HC91:$HL91)+SUMIF(O!$HC$15:$HL$15,'Ciclo Semaforico'!BG$30,O!$HC91:$HL91)),(SUMIF(S!$HC$15:$HL$15,'Ciclo Semaforico'!BG$30,S!$HC91:$HL91)+SUMIF(N!$HC$15:$HL$15,'Ciclo Semaforico'!BG$30,N!$HC91:$HL91)+SUMIF(E!$HC$15:$HL$15,'Ciclo Semaforico'!BG$30,E!$HC91:$HL91)+SUMIF(O!$HC$15:$HL$15,'Ciclo Semaforico'!BG$30,O!$HC91:$HL91))*BG$31))</f>
        <v>0</v>
      </c>
      <c r="BH116" s="245">
        <f>IF(BH$32="",IF(BH$31="",(SUMIF(S!$HC$15:$HL$15,'Ciclo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Semaforico'!BH$30,O!$HC91:$HL91))*BH$31),(SUMIF(S!$HC$15:$HL$15,'Ciclo Semaforico'!BH$32,S!$HC91:$HL91)+SUMIF(N!$HC$15:$HL$15,'Ciclo Semaforico'!BH$32,N!$HC91:$HL91)+SUMIF(E!$HC$15:$HL$15,'Ciclo Semaforico'!BH$32,E!$HC91:$HL91)+SUMIF(O!$HC$15:$HL$15,'Ciclo Semaforico'!BH$32,O!$HC91:$HL91))-IF(BH$31="",(SUMIF(S!$HC$15:$HL$15,'Ciclo Semaforico'!BH$30,S!$HC91:$HL91)+SUMIF(N!$HC$15:$HL$15,'Ciclo Semaforico'!BH$30,N!$HC91:$HL91)+SUMIF(E!$HC$15:$HL$15,'Ciclo Semaforico'!BH$30,E!$HC91:$HL91)+SUMIF(O!$HC$15:$HL$15,'Ciclo Semaforico'!BH$30,O!$HC91:$HL91)),(SUMIF(S!$HC$15:$HL$15,'Ciclo Semaforico'!BH$30,S!$HC91:$HL91)+SUMIF(N!$HC$15:$HL$15,'Ciclo Semaforico'!BH$30,N!$HC91:$HL91)+SUMIF(E!$HC$15:$HL$15,'Ciclo Semaforico'!BH$30,E!$HC91:$HL91)+SUMIF(O!$HC$15:$HL$15,'Ciclo Semaforico'!BH$30,O!$HC91:$HL91))*BH$31))</f>
        <v>0</v>
      </c>
      <c r="BI116" s="245">
        <f>IF(BI$32="",IF(BI$31="",(SUMIF(S!$HC$15:$HL$15,'Ciclo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Semaforico'!BI$30,O!$HC91:$HL91))*BI$31),(SUMIF(S!$HC$15:$HL$15,'Ciclo Semaforico'!BI$32,S!$HC91:$HL91)+SUMIF(N!$HC$15:$HL$15,'Ciclo Semaforico'!BI$32,N!$HC91:$HL91)+SUMIF(E!$HC$15:$HL$15,'Ciclo Semaforico'!BI$32,E!$HC91:$HL91)+SUMIF(O!$HC$15:$HL$15,'Ciclo Semaforico'!BI$32,O!$HC91:$HL91))-IF(BI$31="",(SUMIF(S!$HC$15:$HL$15,'Ciclo Semaforico'!BI$30,S!$HC91:$HL91)+SUMIF(N!$HC$15:$HL$15,'Ciclo Semaforico'!BI$30,N!$HC91:$HL91)+SUMIF(E!$HC$15:$HL$15,'Ciclo Semaforico'!BI$30,E!$HC91:$HL91)+SUMIF(O!$HC$15:$HL$15,'Ciclo Semaforico'!BI$30,O!$HC91:$HL91)),(SUMIF(S!$HC$15:$HL$15,'Ciclo Semaforico'!BI$30,S!$HC91:$HL91)+SUMIF(N!$HC$15:$HL$15,'Ciclo Semaforico'!BI$30,N!$HC91:$HL91)+SUMIF(E!$HC$15:$HL$15,'Ciclo Semaforico'!BI$30,E!$HC91:$HL91)+SUMIF(O!$HC$15:$HL$15,'Ciclo Semaforico'!BI$30,O!$HC91:$HL91))*BI$31))</f>
        <v>0</v>
      </c>
      <c r="BJ116" s="246">
        <f>IF(BJ$32="",IF(BJ$31="",(SUMIF(S!$HC$15:$HL$15,'Ciclo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Semaforico'!BJ$30,O!$HC91:$HL91))*BJ$31),(SUMIF(S!$HC$15:$HL$15,'Ciclo Semaforico'!BJ$32,S!$HC91:$HL91)+SUMIF(N!$HC$15:$HL$15,'Ciclo Semaforico'!BJ$32,N!$HC91:$HL91)+SUMIF(E!$HC$15:$HL$15,'Ciclo Semaforico'!BJ$32,E!$HC91:$HL91)+SUMIF(O!$HC$15:$HL$15,'Ciclo Semaforico'!BJ$32,O!$HC91:$HL91))-IF(BJ$31="",(SUMIF(S!$HC$15:$HL$15,'Ciclo Semaforico'!BJ$30,S!$HC91:$HL91)+SUMIF(N!$HC$15:$HL$15,'Ciclo Semaforico'!BJ$30,N!$HC91:$HL91)+SUMIF(E!$HC$15:$HL$15,'Ciclo Semaforico'!BJ$30,E!$HC91:$HL91)+SUMIF(O!$HC$15:$HL$15,'Ciclo Semaforico'!BJ$30,O!$HC91:$HL91)),(SUMIF(S!$HC$15:$HL$15,'Ciclo Semaforico'!BJ$30,S!$HC91:$HL91)+SUMIF(N!$HC$15:$HL$15,'Ciclo Semaforico'!BJ$30,N!$HC91:$HL91)+SUMIF(E!$HC$15:$HL$15,'Ciclo Semaforico'!BJ$30,E!$HC91:$HL91)+SUMIF(O!$HC$15:$HL$15,'Ciclo Semaforico'!BJ$30,O!$HC91:$HL91))*BJ$31))</f>
        <v>0</v>
      </c>
      <c r="BK116" s="244">
        <f>IF(BK$32="",IF(BK$31="",(SUMIF(S!$HC$15:$HL$15,'Ciclo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Semaforico'!BK$30,O!$HC91:$HL91))*BK$31),(SUMIF(S!$HC$15:$HL$15,'Ciclo Semaforico'!BK$32,S!$HC91:$HL91)+SUMIF(N!$HC$15:$HL$15,'Ciclo Semaforico'!BK$32,N!$HC91:$HL91)+SUMIF(E!$HC$15:$HL$15,'Ciclo Semaforico'!BK$32,E!$HC91:$HL91)+SUMIF(O!$HC$15:$HL$15,'Ciclo Semaforico'!BK$32,O!$HC91:$HL91))-IF(BK$31="",(SUMIF(S!$HC$15:$HL$15,'Ciclo Semaforico'!BK$30,S!$HC91:$HL91)+SUMIF(N!$HC$15:$HL$15,'Ciclo Semaforico'!BK$30,N!$HC91:$HL91)+SUMIF(E!$HC$15:$HL$15,'Ciclo Semaforico'!BK$30,E!$HC91:$HL91)+SUMIF(O!$HC$15:$HL$15,'Ciclo Semaforico'!BK$30,O!$HC91:$HL91)),(SUMIF(S!$HC$15:$HL$15,'Ciclo Semaforico'!BK$30,S!$HC91:$HL91)+SUMIF(N!$HC$15:$HL$15,'Ciclo Semaforico'!BK$30,N!$HC91:$HL91)+SUMIF(E!$HC$15:$HL$15,'Ciclo Semaforico'!BK$30,E!$HC91:$HL91)+SUMIF(O!$HC$15:$HL$15,'Ciclo Semaforico'!BK$30,O!$HC91:$HL91))*BK$31))</f>
        <v>0</v>
      </c>
      <c r="BL116" s="245">
        <f>IF(BL$32="",IF(BL$31="",(SUMIF(S!$HC$15:$HL$15,'Ciclo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Semaforico'!BL$30,O!$HC91:$HL91))*BL$31),(SUMIF(S!$HC$15:$HL$15,'Ciclo Semaforico'!BL$32,S!$HC91:$HL91)+SUMIF(N!$HC$15:$HL$15,'Ciclo Semaforico'!BL$32,N!$HC91:$HL91)+SUMIF(E!$HC$15:$HL$15,'Ciclo Semaforico'!BL$32,E!$HC91:$HL91)+SUMIF(O!$HC$15:$HL$15,'Ciclo Semaforico'!BL$32,O!$HC91:$HL91))-IF(BL$31="",(SUMIF(S!$HC$15:$HL$15,'Ciclo Semaforico'!BL$30,S!$HC91:$HL91)+SUMIF(N!$HC$15:$HL$15,'Ciclo Semaforico'!BL$30,N!$HC91:$HL91)+SUMIF(E!$HC$15:$HL$15,'Ciclo Semaforico'!BL$30,E!$HC91:$HL91)+SUMIF(O!$HC$15:$HL$15,'Ciclo Semaforico'!BL$30,O!$HC91:$HL91)),(SUMIF(S!$HC$15:$HL$15,'Ciclo Semaforico'!BL$30,S!$HC91:$HL91)+SUMIF(N!$HC$15:$HL$15,'Ciclo Semaforico'!BL$30,N!$HC91:$HL91)+SUMIF(E!$HC$15:$HL$15,'Ciclo Semaforico'!BL$30,E!$HC91:$HL91)+SUMIF(O!$HC$15:$HL$15,'Ciclo Semaforico'!BL$30,O!$HC91:$HL91))*BL$31))</f>
        <v>0</v>
      </c>
      <c r="BM116" s="245">
        <f>IF(BM$32="",IF(BM$31="",(SUMIF(S!$HC$15:$HL$15,'Ciclo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Semaforico'!BM$30,O!$HC91:$HL91))*BM$31),(SUMIF(S!$HC$15:$HL$15,'Ciclo Semaforico'!BM$32,S!$HC91:$HL91)+SUMIF(N!$HC$15:$HL$15,'Ciclo Semaforico'!BM$32,N!$HC91:$HL91)+SUMIF(E!$HC$15:$HL$15,'Ciclo Semaforico'!BM$32,E!$HC91:$HL91)+SUMIF(O!$HC$15:$HL$15,'Ciclo Semaforico'!BM$32,O!$HC91:$HL91))-IF(BM$31="",(SUMIF(S!$HC$15:$HL$15,'Ciclo Semaforico'!BM$30,S!$HC91:$HL91)+SUMIF(N!$HC$15:$HL$15,'Ciclo Semaforico'!BM$30,N!$HC91:$HL91)+SUMIF(E!$HC$15:$HL$15,'Ciclo Semaforico'!BM$30,E!$HC91:$HL91)+SUMIF(O!$HC$15:$HL$15,'Ciclo Semaforico'!BM$30,O!$HC91:$HL91)),(SUMIF(S!$HC$15:$HL$15,'Ciclo Semaforico'!BM$30,S!$HC91:$HL91)+SUMIF(N!$HC$15:$HL$15,'Ciclo Semaforico'!BM$30,N!$HC91:$HL91)+SUMIF(E!$HC$15:$HL$15,'Ciclo Semaforico'!BM$30,E!$HC91:$HL91)+SUMIF(O!$HC$15:$HL$15,'Ciclo Semaforico'!BM$30,O!$HC91:$HL91))*BM$31))</f>
        <v>0</v>
      </c>
      <c r="BN116" s="245">
        <f>IF(BN$32="",IF(BN$31="",(SUMIF(S!$HC$15:$HL$15,'Ciclo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Semaforico'!BN$30,O!$HC91:$HL91))*BN$31),(SUMIF(S!$HC$15:$HL$15,'Ciclo Semaforico'!BN$32,S!$HC91:$HL91)+SUMIF(N!$HC$15:$HL$15,'Ciclo Semaforico'!BN$32,N!$HC91:$HL91)+SUMIF(E!$HC$15:$HL$15,'Ciclo Semaforico'!BN$32,E!$HC91:$HL91)+SUMIF(O!$HC$15:$HL$15,'Ciclo Semaforico'!BN$32,O!$HC91:$HL91))-IF(BN$31="",(SUMIF(S!$HC$15:$HL$15,'Ciclo Semaforico'!BN$30,S!$HC91:$HL91)+SUMIF(N!$HC$15:$HL$15,'Ciclo Semaforico'!BN$30,N!$HC91:$HL91)+SUMIF(E!$HC$15:$HL$15,'Ciclo Semaforico'!BN$30,E!$HC91:$HL91)+SUMIF(O!$HC$15:$HL$15,'Ciclo Semaforico'!BN$30,O!$HC91:$HL91)),(SUMIF(S!$HC$15:$HL$15,'Ciclo Semaforico'!BN$30,S!$HC91:$HL91)+SUMIF(N!$HC$15:$HL$15,'Ciclo Semaforico'!BN$30,N!$HC91:$HL91)+SUMIF(E!$HC$15:$HL$15,'Ciclo Semaforico'!BN$30,E!$HC91:$HL91)+SUMIF(O!$HC$15:$HL$15,'Ciclo Semaforico'!BN$30,O!$HC91:$HL91))*BN$31))</f>
        <v>0</v>
      </c>
      <c r="BO116" s="245">
        <f>IF(BO$32="",IF(BO$31="",(SUMIF(S!$HC$15:$HL$15,'Ciclo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Semaforico'!BO$30,O!$HC91:$HL91))*BO$31),(SUMIF(S!$HC$15:$HL$15,'Ciclo Semaforico'!BO$32,S!$HC91:$HL91)+SUMIF(N!$HC$15:$HL$15,'Ciclo Semaforico'!BO$32,N!$HC91:$HL91)+SUMIF(E!$HC$15:$HL$15,'Ciclo Semaforico'!BO$32,E!$HC91:$HL91)+SUMIF(O!$HC$15:$HL$15,'Ciclo Semaforico'!BO$32,O!$HC91:$HL91))-IF(BO$31="",(SUMIF(S!$HC$15:$HL$15,'Ciclo Semaforico'!BO$30,S!$HC91:$HL91)+SUMIF(N!$HC$15:$HL$15,'Ciclo Semaforico'!BO$30,N!$HC91:$HL91)+SUMIF(E!$HC$15:$HL$15,'Ciclo Semaforico'!BO$30,E!$HC91:$HL91)+SUMIF(O!$HC$15:$HL$15,'Ciclo Semaforico'!BO$30,O!$HC91:$HL91)),(SUMIF(S!$HC$15:$HL$15,'Ciclo Semaforico'!BO$30,S!$HC91:$HL91)+SUMIF(N!$HC$15:$HL$15,'Ciclo Semaforico'!BO$30,N!$HC91:$HL91)+SUMIF(E!$HC$15:$HL$15,'Ciclo Semaforico'!BO$30,E!$HC91:$HL91)+SUMIF(O!$HC$15:$HL$15,'Ciclo Semaforico'!BO$30,O!$HC91:$HL91))*BO$31))</f>
        <v>0</v>
      </c>
      <c r="BP116" s="245">
        <f>IF(BP$32="",IF(BP$31="",(SUMIF(S!$HC$15:$HL$15,'Ciclo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Semaforico'!BP$30,O!$HC91:$HL91))*BP$31),(SUMIF(S!$HC$15:$HL$15,'Ciclo Semaforico'!BP$32,S!$HC91:$HL91)+SUMIF(N!$HC$15:$HL$15,'Ciclo Semaforico'!BP$32,N!$HC91:$HL91)+SUMIF(E!$HC$15:$HL$15,'Ciclo Semaforico'!BP$32,E!$HC91:$HL91)+SUMIF(O!$HC$15:$HL$15,'Ciclo Semaforico'!BP$32,O!$HC91:$HL91))-IF(BP$31="",(SUMIF(S!$HC$15:$HL$15,'Ciclo Semaforico'!BP$30,S!$HC91:$HL91)+SUMIF(N!$HC$15:$HL$15,'Ciclo Semaforico'!BP$30,N!$HC91:$HL91)+SUMIF(E!$HC$15:$HL$15,'Ciclo Semaforico'!BP$30,E!$HC91:$HL91)+SUMIF(O!$HC$15:$HL$15,'Ciclo Semaforico'!BP$30,O!$HC91:$HL91)),(SUMIF(S!$HC$15:$HL$15,'Ciclo Semaforico'!BP$30,S!$HC91:$HL91)+SUMIF(N!$HC$15:$HL$15,'Ciclo Semaforico'!BP$30,N!$HC91:$HL91)+SUMIF(E!$HC$15:$HL$15,'Ciclo Semaforico'!BP$30,E!$HC91:$HL91)+SUMIF(O!$HC$15:$HL$15,'Ciclo Semaforico'!BP$30,O!$HC91:$HL91))*BP$31))</f>
        <v>0</v>
      </c>
      <c r="BQ116" s="245">
        <f>IF(BQ$32="",IF(BQ$31="",(SUMIF(S!$HC$15:$HL$15,'Ciclo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Semaforico'!BQ$30,O!$HC91:$HL91))*BQ$31),(SUMIF(S!$HC$15:$HL$15,'Ciclo Semaforico'!BQ$32,S!$HC91:$HL91)+SUMIF(N!$HC$15:$HL$15,'Ciclo Semaforico'!BQ$32,N!$HC91:$HL91)+SUMIF(E!$HC$15:$HL$15,'Ciclo Semaforico'!BQ$32,E!$HC91:$HL91)+SUMIF(O!$HC$15:$HL$15,'Ciclo Semaforico'!BQ$32,O!$HC91:$HL91))-IF(BQ$31="",(SUMIF(S!$HC$15:$HL$15,'Ciclo Semaforico'!BQ$30,S!$HC91:$HL91)+SUMIF(N!$HC$15:$HL$15,'Ciclo Semaforico'!BQ$30,N!$HC91:$HL91)+SUMIF(E!$HC$15:$HL$15,'Ciclo Semaforico'!BQ$30,E!$HC91:$HL91)+SUMIF(O!$HC$15:$HL$15,'Ciclo Semaforico'!BQ$30,O!$HC91:$HL91)),(SUMIF(S!$HC$15:$HL$15,'Ciclo Semaforico'!BQ$30,S!$HC91:$HL91)+SUMIF(N!$HC$15:$HL$15,'Ciclo Semaforico'!BQ$30,N!$HC91:$HL91)+SUMIF(E!$HC$15:$HL$15,'Ciclo Semaforico'!BQ$30,E!$HC91:$HL91)+SUMIF(O!$HC$15:$HL$15,'Ciclo Semaforico'!BQ$30,O!$HC91:$HL91))*BQ$31))</f>
        <v>0</v>
      </c>
      <c r="BR116" s="245">
        <f>IF(BR$32="",IF(BR$31="",(SUMIF(S!$HC$15:$HL$15,'Ciclo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Semaforico'!BR$30,O!$HC91:$HL91))*BR$31),(SUMIF(S!$HC$15:$HL$15,'Ciclo Semaforico'!BR$32,S!$HC91:$HL91)+SUMIF(N!$HC$15:$HL$15,'Ciclo Semaforico'!BR$32,N!$HC91:$HL91)+SUMIF(E!$HC$15:$HL$15,'Ciclo Semaforico'!BR$32,E!$HC91:$HL91)+SUMIF(O!$HC$15:$HL$15,'Ciclo Semaforico'!BR$32,O!$HC91:$HL91))-IF(BR$31="",(SUMIF(S!$HC$15:$HL$15,'Ciclo Semaforico'!BR$30,S!$HC91:$HL91)+SUMIF(N!$HC$15:$HL$15,'Ciclo Semaforico'!BR$30,N!$HC91:$HL91)+SUMIF(E!$HC$15:$HL$15,'Ciclo Semaforico'!BR$30,E!$HC91:$HL91)+SUMIF(O!$HC$15:$HL$15,'Ciclo Semaforico'!BR$30,O!$HC91:$HL91)),(SUMIF(S!$HC$15:$HL$15,'Ciclo Semaforico'!BR$30,S!$HC91:$HL91)+SUMIF(N!$HC$15:$HL$15,'Ciclo Semaforico'!BR$30,N!$HC91:$HL91)+SUMIF(E!$HC$15:$HL$15,'Ciclo Semaforico'!BR$30,E!$HC91:$HL91)+SUMIF(O!$HC$15:$HL$15,'Ciclo Semaforico'!BR$30,O!$HC91:$HL91))*BR$31))</f>
        <v>0</v>
      </c>
      <c r="BS116" s="245">
        <f>IF(BS$32="",IF(BS$31="",(SUMIF(S!$HC$15:$HL$15,'Ciclo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Semaforico'!BS$30,O!$HC91:$HL91))*BS$31),(SUMIF(S!$HC$15:$HL$15,'Ciclo Semaforico'!BS$32,S!$HC91:$HL91)+SUMIF(N!$HC$15:$HL$15,'Ciclo Semaforico'!BS$32,N!$HC91:$HL91)+SUMIF(E!$HC$15:$HL$15,'Ciclo Semaforico'!BS$32,E!$HC91:$HL91)+SUMIF(O!$HC$15:$HL$15,'Ciclo Semaforico'!BS$32,O!$HC91:$HL91))-IF(BS$31="",(SUMIF(S!$HC$15:$HL$15,'Ciclo Semaforico'!BS$30,S!$HC91:$HL91)+SUMIF(N!$HC$15:$HL$15,'Ciclo Semaforico'!BS$30,N!$HC91:$HL91)+SUMIF(E!$HC$15:$HL$15,'Ciclo Semaforico'!BS$30,E!$HC91:$HL91)+SUMIF(O!$HC$15:$HL$15,'Ciclo Semaforico'!BS$30,O!$HC91:$HL91)),(SUMIF(S!$HC$15:$HL$15,'Ciclo Semaforico'!BS$30,S!$HC91:$HL91)+SUMIF(N!$HC$15:$HL$15,'Ciclo Semaforico'!BS$30,N!$HC91:$HL91)+SUMIF(E!$HC$15:$HL$15,'Ciclo Semaforico'!BS$30,E!$HC91:$HL91)+SUMIF(O!$HC$15:$HL$15,'Ciclo Semaforico'!BS$30,O!$HC91:$HL91))*BS$31))</f>
        <v>0</v>
      </c>
      <c r="BT116" s="245">
        <f>IF(BT$32="",IF(BT$31="",(SUMIF(S!$HC$15:$HL$15,'Ciclo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Semaforico'!BT$30,O!$HC91:$HL91))*BT$31),(SUMIF(S!$HC$15:$HL$15,'Ciclo Semaforico'!BT$32,S!$HC91:$HL91)+SUMIF(N!$HC$15:$HL$15,'Ciclo Semaforico'!BT$32,N!$HC91:$HL91)+SUMIF(E!$HC$15:$HL$15,'Ciclo Semaforico'!BT$32,E!$HC91:$HL91)+SUMIF(O!$HC$15:$HL$15,'Ciclo Semaforico'!BT$32,O!$HC91:$HL91))-IF(BT$31="",(SUMIF(S!$HC$15:$HL$15,'Ciclo Semaforico'!BT$30,S!$HC91:$HL91)+SUMIF(N!$HC$15:$HL$15,'Ciclo Semaforico'!BT$30,N!$HC91:$HL91)+SUMIF(E!$HC$15:$HL$15,'Ciclo Semaforico'!BT$30,E!$HC91:$HL91)+SUMIF(O!$HC$15:$HL$15,'Ciclo Semaforico'!BT$30,O!$HC91:$HL91)),(SUMIF(S!$HC$15:$HL$15,'Ciclo Semaforico'!BT$30,S!$HC91:$HL91)+SUMIF(N!$HC$15:$HL$15,'Ciclo Semaforico'!BT$30,N!$HC91:$HL91)+SUMIF(E!$HC$15:$HL$15,'Ciclo Semaforico'!BT$30,E!$HC91:$HL91)+SUMIF(O!$HC$15:$HL$15,'Ciclo Semaforico'!BT$30,O!$HC91:$HL91))*BT$31))</f>
        <v>0</v>
      </c>
      <c r="BU116" s="245">
        <f>IF(BU$32="",IF(BU$31="",(SUMIF(S!$HC$15:$HL$15,'Ciclo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Semaforico'!BU$30,O!$HC91:$HL91))*BU$31),(SUMIF(S!$HC$15:$HL$15,'Ciclo Semaforico'!BU$32,S!$HC91:$HL91)+SUMIF(N!$HC$15:$HL$15,'Ciclo Semaforico'!BU$32,N!$HC91:$HL91)+SUMIF(E!$HC$15:$HL$15,'Ciclo Semaforico'!BU$32,E!$HC91:$HL91)+SUMIF(O!$HC$15:$HL$15,'Ciclo Semaforico'!BU$32,O!$HC91:$HL91))-IF(BU$31="",(SUMIF(S!$HC$15:$HL$15,'Ciclo Semaforico'!BU$30,S!$HC91:$HL91)+SUMIF(N!$HC$15:$HL$15,'Ciclo Semaforico'!BU$30,N!$HC91:$HL91)+SUMIF(E!$HC$15:$HL$15,'Ciclo Semaforico'!BU$30,E!$HC91:$HL91)+SUMIF(O!$HC$15:$HL$15,'Ciclo Semaforico'!BU$30,O!$HC91:$HL91)),(SUMIF(S!$HC$15:$HL$15,'Ciclo Semaforico'!BU$30,S!$HC91:$HL91)+SUMIF(N!$HC$15:$HL$15,'Ciclo Semaforico'!BU$30,N!$HC91:$HL91)+SUMIF(E!$HC$15:$HL$15,'Ciclo Semaforico'!BU$30,E!$HC91:$HL91)+SUMIF(O!$HC$15:$HL$15,'Ciclo Semaforico'!BU$30,O!$HC91:$HL91))*BU$31))</f>
        <v>0</v>
      </c>
      <c r="BV116" s="246">
        <f>IF(BV$32="",IF(BV$31="",(SUMIF(S!$HC$15:$HL$15,'Ciclo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Semaforico'!BV$30,O!$HC91:$HL91))*BV$31),(SUMIF(S!$HC$15:$HL$15,'Ciclo Semaforico'!BV$32,S!$HC91:$HL91)+SUMIF(N!$HC$15:$HL$15,'Ciclo Semaforico'!BV$32,N!$HC91:$HL91)+SUMIF(E!$HC$15:$HL$15,'Ciclo Semaforico'!BV$32,E!$HC91:$HL91)+SUMIF(O!$HC$15:$HL$15,'Ciclo Semaforico'!BV$32,O!$HC91:$HL91))-IF(BV$31="",(SUMIF(S!$HC$15:$HL$15,'Ciclo Semaforico'!BV$30,S!$HC91:$HL91)+SUMIF(N!$HC$15:$HL$15,'Ciclo Semaforico'!BV$30,N!$HC91:$HL91)+SUMIF(E!$HC$15:$HL$15,'Ciclo Semaforico'!BV$30,E!$HC91:$HL91)+SUMIF(O!$HC$15:$HL$15,'Ciclo Semaforico'!BV$30,O!$HC91:$HL91)),(SUMIF(S!$HC$15:$HL$15,'Ciclo Semaforico'!BV$30,S!$HC91:$HL91)+SUMIF(N!$HC$15:$HL$15,'Ciclo Semaforico'!BV$30,N!$HC91:$HL91)+SUMIF(E!$HC$15:$HL$15,'Ciclo Semaforico'!BV$30,E!$HC91:$HL91)+SUMIF(O!$HC$15:$HL$15,'Ciclo Semaforico'!BV$30,O!$HC91:$HL91))*BV$31))</f>
        <v>0</v>
      </c>
      <c r="BW116" s="244">
        <f>IF(BW$32="",IF(BW$31="",(SUMIF(S!$HC$15:$HL$15,'Ciclo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Semaforico'!BW$30,O!$HC91:$HL91))*BW$31),(SUMIF(S!$HC$15:$HL$15,'Ciclo Semaforico'!BW$32,S!$HC91:$HL91)+SUMIF(N!$HC$15:$HL$15,'Ciclo Semaforico'!BW$32,N!$HC91:$HL91)+SUMIF(E!$HC$15:$HL$15,'Ciclo Semaforico'!BW$32,E!$HC91:$HL91)+SUMIF(O!$HC$15:$HL$15,'Ciclo Semaforico'!BW$32,O!$HC91:$HL91))-IF(BW$31="",(SUMIF(S!$HC$15:$HL$15,'Ciclo Semaforico'!BW$30,S!$HC91:$HL91)+SUMIF(N!$HC$15:$HL$15,'Ciclo Semaforico'!BW$30,N!$HC91:$HL91)+SUMIF(E!$HC$15:$HL$15,'Ciclo Semaforico'!BW$30,E!$HC91:$HL91)+SUMIF(O!$HC$15:$HL$15,'Ciclo Semaforico'!BW$30,O!$HC91:$HL91)),(SUMIF(S!$HC$15:$HL$15,'Ciclo Semaforico'!BW$30,S!$HC91:$HL91)+SUMIF(N!$HC$15:$HL$15,'Ciclo Semaforico'!BW$30,N!$HC91:$HL91)+SUMIF(E!$HC$15:$HL$15,'Ciclo Semaforico'!BW$30,E!$HC91:$HL91)+SUMIF(O!$HC$15:$HL$15,'Ciclo Semaforico'!BW$30,O!$HC91:$HL91))*BW$31))</f>
        <v>0</v>
      </c>
      <c r="BX116" s="245">
        <f>IF(BX$32="",IF(BX$31="",(SUMIF(S!$HC$15:$HL$15,'Ciclo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Semaforico'!BX$30,O!$HC91:$HL91))*BX$31),(SUMIF(S!$HC$15:$HL$15,'Ciclo Semaforico'!BX$32,S!$HC91:$HL91)+SUMIF(N!$HC$15:$HL$15,'Ciclo Semaforico'!BX$32,N!$HC91:$HL91)+SUMIF(E!$HC$15:$HL$15,'Ciclo Semaforico'!BX$32,E!$HC91:$HL91)+SUMIF(O!$HC$15:$HL$15,'Ciclo Semaforico'!BX$32,O!$HC91:$HL91))-IF(BX$31="",(SUMIF(S!$HC$15:$HL$15,'Ciclo Semaforico'!BX$30,S!$HC91:$HL91)+SUMIF(N!$HC$15:$HL$15,'Ciclo Semaforico'!BX$30,N!$HC91:$HL91)+SUMIF(E!$HC$15:$HL$15,'Ciclo Semaforico'!BX$30,E!$HC91:$HL91)+SUMIF(O!$HC$15:$HL$15,'Ciclo Semaforico'!BX$30,O!$HC91:$HL91)),(SUMIF(S!$HC$15:$HL$15,'Ciclo Semaforico'!BX$30,S!$HC91:$HL91)+SUMIF(N!$HC$15:$HL$15,'Ciclo Semaforico'!BX$30,N!$HC91:$HL91)+SUMIF(E!$HC$15:$HL$15,'Ciclo Semaforico'!BX$30,E!$HC91:$HL91)+SUMIF(O!$HC$15:$HL$15,'Ciclo Semaforico'!BX$30,O!$HC91:$HL91))*BX$31))</f>
        <v>0</v>
      </c>
      <c r="BY116" s="245">
        <f>IF(BY$32="",IF(BY$31="",(SUMIF(S!$HC$15:$HL$15,'Ciclo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Semaforico'!BY$30,O!$HC91:$HL91))*BY$31),(SUMIF(S!$HC$15:$HL$15,'Ciclo Semaforico'!BY$32,S!$HC91:$HL91)+SUMIF(N!$HC$15:$HL$15,'Ciclo Semaforico'!BY$32,N!$HC91:$HL91)+SUMIF(E!$HC$15:$HL$15,'Ciclo Semaforico'!BY$32,E!$HC91:$HL91)+SUMIF(O!$HC$15:$HL$15,'Ciclo Semaforico'!BY$32,O!$HC91:$HL91))-IF(BY$31="",(SUMIF(S!$HC$15:$HL$15,'Ciclo Semaforico'!BY$30,S!$HC91:$HL91)+SUMIF(N!$HC$15:$HL$15,'Ciclo Semaforico'!BY$30,N!$HC91:$HL91)+SUMIF(E!$HC$15:$HL$15,'Ciclo Semaforico'!BY$30,E!$HC91:$HL91)+SUMIF(O!$HC$15:$HL$15,'Ciclo Semaforico'!BY$30,O!$HC91:$HL91)),(SUMIF(S!$HC$15:$HL$15,'Ciclo Semaforico'!BY$30,S!$HC91:$HL91)+SUMIF(N!$HC$15:$HL$15,'Ciclo Semaforico'!BY$30,N!$HC91:$HL91)+SUMIF(E!$HC$15:$HL$15,'Ciclo Semaforico'!BY$30,E!$HC91:$HL91)+SUMIF(O!$HC$15:$HL$15,'Ciclo Semaforico'!BY$30,O!$HC91:$HL91))*BY$31))</f>
        <v>0</v>
      </c>
      <c r="BZ116" s="245">
        <f>IF(BZ$32="",IF(BZ$31="",(SUMIF(S!$HC$15:$HL$15,'Ciclo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Semaforico'!BZ$30,O!$HC91:$HL91))*BZ$31),(SUMIF(S!$HC$15:$HL$15,'Ciclo Semaforico'!BZ$32,S!$HC91:$HL91)+SUMIF(N!$HC$15:$HL$15,'Ciclo Semaforico'!BZ$32,N!$HC91:$HL91)+SUMIF(E!$HC$15:$HL$15,'Ciclo Semaforico'!BZ$32,E!$HC91:$HL91)+SUMIF(O!$HC$15:$HL$15,'Ciclo Semaforico'!BZ$32,O!$HC91:$HL91))-IF(BZ$31="",(SUMIF(S!$HC$15:$HL$15,'Ciclo Semaforico'!BZ$30,S!$HC91:$HL91)+SUMIF(N!$HC$15:$HL$15,'Ciclo Semaforico'!BZ$30,N!$HC91:$HL91)+SUMIF(E!$HC$15:$HL$15,'Ciclo Semaforico'!BZ$30,E!$HC91:$HL91)+SUMIF(O!$HC$15:$HL$15,'Ciclo Semaforico'!BZ$30,O!$HC91:$HL91)),(SUMIF(S!$HC$15:$HL$15,'Ciclo Semaforico'!BZ$30,S!$HC91:$HL91)+SUMIF(N!$HC$15:$HL$15,'Ciclo Semaforico'!BZ$30,N!$HC91:$HL91)+SUMIF(E!$HC$15:$HL$15,'Ciclo Semaforico'!BZ$30,E!$HC91:$HL91)+SUMIF(O!$HC$15:$HL$15,'Ciclo Semaforico'!BZ$30,O!$HC91:$HL91))*BZ$31))</f>
        <v>0</v>
      </c>
      <c r="CA116" s="245">
        <f>IF(CA$32="",IF(CA$31="",(SUMIF(S!$HC$15:$HL$15,'Ciclo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Semaforico'!CA$30,O!$HC91:$HL91))*CA$31),(SUMIF(S!$HC$15:$HL$15,'Ciclo Semaforico'!CA$32,S!$HC91:$HL91)+SUMIF(N!$HC$15:$HL$15,'Ciclo Semaforico'!CA$32,N!$HC91:$HL91)+SUMIF(E!$HC$15:$HL$15,'Ciclo Semaforico'!CA$32,E!$HC91:$HL91)+SUMIF(O!$HC$15:$HL$15,'Ciclo Semaforico'!CA$32,O!$HC91:$HL91))-IF(CA$31="",(SUMIF(S!$HC$15:$HL$15,'Ciclo Semaforico'!CA$30,S!$HC91:$HL91)+SUMIF(N!$HC$15:$HL$15,'Ciclo Semaforico'!CA$30,N!$HC91:$HL91)+SUMIF(E!$HC$15:$HL$15,'Ciclo Semaforico'!CA$30,E!$HC91:$HL91)+SUMIF(O!$HC$15:$HL$15,'Ciclo Semaforico'!CA$30,O!$HC91:$HL91)),(SUMIF(S!$HC$15:$HL$15,'Ciclo Semaforico'!CA$30,S!$HC91:$HL91)+SUMIF(N!$HC$15:$HL$15,'Ciclo Semaforico'!CA$30,N!$HC91:$HL91)+SUMIF(E!$HC$15:$HL$15,'Ciclo Semaforico'!CA$30,E!$HC91:$HL91)+SUMIF(O!$HC$15:$HL$15,'Ciclo Semaforico'!CA$30,O!$HC91:$HL91))*CA$31))</f>
        <v>0</v>
      </c>
      <c r="CB116" s="245">
        <f>IF(CB$32="",IF(CB$31="",(SUMIF(S!$HC$15:$HL$15,'Ciclo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Semaforico'!CB$30,O!$HC91:$HL91))*CB$31),(SUMIF(S!$HC$15:$HL$15,'Ciclo Semaforico'!CB$32,S!$HC91:$HL91)+SUMIF(N!$HC$15:$HL$15,'Ciclo Semaforico'!CB$32,N!$HC91:$HL91)+SUMIF(E!$HC$15:$HL$15,'Ciclo Semaforico'!CB$32,E!$HC91:$HL91)+SUMIF(O!$HC$15:$HL$15,'Ciclo Semaforico'!CB$32,O!$HC91:$HL91))-IF(CB$31="",(SUMIF(S!$HC$15:$HL$15,'Ciclo Semaforico'!CB$30,S!$HC91:$HL91)+SUMIF(N!$HC$15:$HL$15,'Ciclo Semaforico'!CB$30,N!$HC91:$HL91)+SUMIF(E!$HC$15:$HL$15,'Ciclo Semaforico'!CB$30,E!$HC91:$HL91)+SUMIF(O!$HC$15:$HL$15,'Ciclo Semaforico'!CB$30,O!$HC91:$HL91)),(SUMIF(S!$HC$15:$HL$15,'Ciclo Semaforico'!CB$30,S!$HC91:$HL91)+SUMIF(N!$HC$15:$HL$15,'Ciclo Semaforico'!CB$30,N!$HC91:$HL91)+SUMIF(E!$HC$15:$HL$15,'Ciclo Semaforico'!CB$30,E!$HC91:$HL91)+SUMIF(O!$HC$15:$HL$15,'Ciclo Semaforico'!CB$30,O!$HC91:$HL91))*CB$31))</f>
        <v>0</v>
      </c>
      <c r="CC116" s="245">
        <f>IF(CC$32="",IF(CC$31="",(SUMIF(S!$HC$15:$HL$15,'Ciclo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Semaforico'!CC$30,O!$HC91:$HL91))*CC$31),(SUMIF(S!$HC$15:$HL$15,'Ciclo Semaforico'!CC$32,S!$HC91:$HL91)+SUMIF(N!$HC$15:$HL$15,'Ciclo Semaforico'!CC$32,N!$HC91:$HL91)+SUMIF(E!$HC$15:$HL$15,'Ciclo Semaforico'!CC$32,E!$HC91:$HL91)+SUMIF(O!$HC$15:$HL$15,'Ciclo Semaforico'!CC$32,O!$HC91:$HL91))-IF(CC$31="",(SUMIF(S!$HC$15:$HL$15,'Ciclo Semaforico'!CC$30,S!$HC91:$HL91)+SUMIF(N!$HC$15:$HL$15,'Ciclo Semaforico'!CC$30,N!$HC91:$HL91)+SUMIF(E!$HC$15:$HL$15,'Ciclo Semaforico'!CC$30,E!$HC91:$HL91)+SUMIF(O!$HC$15:$HL$15,'Ciclo Semaforico'!CC$30,O!$HC91:$HL91)),(SUMIF(S!$HC$15:$HL$15,'Ciclo Semaforico'!CC$30,S!$HC91:$HL91)+SUMIF(N!$HC$15:$HL$15,'Ciclo Semaforico'!CC$30,N!$HC91:$HL91)+SUMIF(E!$HC$15:$HL$15,'Ciclo Semaforico'!CC$30,E!$HC91:$HL91)+SUMIF(O!$HC$15:$HL$15,'Ciclo Semaforico'!CC$30,O!$HC91:$HL91))*CC$31))</f>
        <v>0</v>
      </c>
      <c r="CD116" s="245">
        <f>IF(CD$32="",IF(CD$31="",(SUMIF(S!$HC$15:$HL$15,'Ciclo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Semaforico'!CD$30,O!$HC91:$HL91))*CD$31),(SUMIF(S!$HC$15:$HL$15,'Ciclo Semaforico'!CD$32,S!$HC91:$HL91)+SUMIF(N!$HC$15:$HL$15,'Ciclo Semaforico'!CD$32,N!$HC91:$HL91)+SUMIF(E!$HC$15:$HL$15,'Ciclo Semaforico'!CD$32,E!$HC91:$HL91)+SUMIF(O!$HC$15:$HL$15,'Ciclo Semaforico'!CD$32,O!$HC91:$HL91))-IF(CD$31="",(SUMIF(S!$HC$15:$HL$15,'Ciclo Semaforico'!CD$30,S!$HC91:$HL91)+SUMIF(N!$HC$15:$HL$15,'Ciclo Semaforico'!CD$30,N!$HC91:$HL91)+SUMIF(E!$HC$15:$HL$15,'Ciclo Semaforico'!CD$30,E!$HC91:$HL91)+SUMIF(O!$HC$15:$HL$15,'Ciclo Semaforico'!CD$30,O!$HC91:$HL91)),(SUMIF(S!$HC$15:$HL$15,'Ciclo Semaforico'!CD$30,S!$HC91:$HL91)+SUMIF(N!$HC$15:$HL$15,'Ciclo Semaforico'!CD$30,N!$HC91:$HL91)+SUMIF(E!$HC$15:$HL$15,'Ciclo Semaforico'!CD$30,E!$HC91:$HL91)+SUMIF(O!$HC$15:$HL$15,'Ciclo Semaforico'!CD$30,O!$HC91:$HL91))*CD$31))</f>
        <v>0</v>
      </c>
      <c r="CE116" s="245">
        <f>IF(CE$32="",IF(CE$31="",(SUMIF(S!$HC$15:$HL$15,'Ciclo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Semaforico'!CE$30,O!$HC91:$HL91))*CE$31),(SUMIF(S!$HC$15:$HL$15,'Ciclo Semaforico'!CE$32,S!$HC91:$HL91)+SUMIF(N!$HC$15:$HL$15,'Ciclo Semaforico'!CE$32,N!$HC91:$HL91)+SUMIF(E!$HC$15:$HL$15,'Ciclo Semaforico'!CE$32,E!$HC91:$HL91)+SUMIF(O!$HC$15:$HL$15,'Ciclo Semaforico'!CE$32,O!$HC91:$HL91))-IF(CE$31="",(SUMIF(S!$HC$15:$HL$15,'Ciclo Semaforico'!CE$30,S!$HC91:$HL91)+SUMIF(N!$HC$15:$HL$15,'Ciclo Semaforico'!CE$30,N!$HC91:$HL91)+SUMIF(E!$HC$15:$HL$15,'Ciclo Semaforico'!CE$30,E!$HC91:$HL91)+SUMIF(O!$HC$15:$HL$15,'Ciclo Semaforico'!CE$30,O!$HC91:$HL91)),(SUMIF(S!$HC$15:$HL$15,'Ciclo Semaforico'!CE$30,S!$HC91:$HL91)+SUMIF(N!$HC$15:$HL$15,'Ciclo Semaforico'!CE$30,N!$HC91:$HL91)+SUMIF(E!$HC$15:$HL$15,'Ciclo Semaforico'!CE$30,E!$HC91:$HL91)+SUMIF(O!$HC$15:$HL$15,'Ciclo Semaforico'!CE$30,O!$HC91:$HL91))*CE$31))</f>
        <v>0</v>
      </c>
      <c r="CF116" s="245">
        <f>IF(CF$32="",IF(CF$31="",(SUMIF(S!$HC$15:$HL$15,'Ciclo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Semaforico'!CF$30,O!$HC91:$HL91))*CF$31),(SUMIF(S!$HC$15:$HL$15,'Ciclo Semaforico'!CF$32,S!$HC91:$HL91)+SUMIF(N!$HC$15:$HL$15,'Ciclo Semaforico'!CF$32,N!$HC91:$HL91)+SUMIF(E!$HC$15:$HL$15,'Ciclo Semaforico'!CF$32,E!$HC91:$HL91)+SUMIF(O!$HC$15:$HL$15,'Ciclo Semaforico'!CF$32,O!$HC91:$HL91))-IF(CF$31="",(SUMIF(S!$HC$15:$HL$15,'Ciclo Semaforico'!CF$30,S!$HC91:$HL91)+SUMIF(N!$HC$15:$HL$15,'Ciclo Semaforico'!CF$30,N!$HC91:$HL91)+SUMIF(E!$HC$15:$HL$15,'Ciclo Semaforico'!CF$30,E!$HC91:$HL91)+SUMIF(O!$HC$15:$HL$15,'Ciclo Semaforico'!CF$30,O!$HC91:$HL91)),(SUMIF(S!$HC$15:$HL$15,'Ciclo Semaforico'!CF$30,S!$HC91:$HL91)+SUMIF(N!$HC$15:$HL$15,'Ciclo Semaforico'!CF$30,N!$HC91:$HL91)+SUMIF(E!$HC$15:$HL$15,'Ciclo Semaforico'!CF$30,E!$HC91:$HL91)+SUMIF(O!$HC$15:$HL$15,'Ciclo Semaforico'!CF$30,O!$HC91:$HL91))*CF$31))</f>
        <v>0</v>
      </c>
      <c r="CG116" s="245">
        <f>IF(CG$32="",IF(CG$31="",(SUMIF(S!$HC$15:$HL$15,'Ciclo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Semaforico'!CG$30,O!$HC91:$HL91))*CG$31),(SUMIF(S!$HC$15:$HL$15,'Ciclo Semaforico'!CG$32,S!$HC91:$HL91)+SUMIF(N!$HC$15:$HL$15,'Ciclo Semaforico'!CG$32,N!$HC91:$HL91)+SUMIF(E!$HC$15:$HL$15,'Ciclo Semaforico'!CG$32,E!$HC91:$HL91)+SUMIF(O!$HC$15:$HL$15,'Ciclo Semaforico'!CG$32,O!$HC91:$HL91))-IF(CG$31="",(SUMIF(S!$HC$15:$HL$15,'Ciclo Semaforico'!CG$30,S!$HC91:$HL91)+SUMIF(N!$HC$15:$HL$15,'Ciclo Semaforico'!CG$30,N!$HC91:$HL91)+SUMIF(E!$HC$15:$HL$15,'Ciclo Semaforico'!CG$30,E!$HC91:$HL91)+SUMIF(O!$HC$15:$HL$15,'Ciclo Semaforico'!CG$30,O!$HC91:$HL91)),(SUMIF(S!$HC$15:$HL$15,'Ciclo Semaforico'!CG$30,S!$HC91:$HL91)+SUMIF(N!$HC$15:$HL$15,'Ciclo Semaforico'!CG$30,N!$HC91:$HL91)+SUMIF(E!$HC$15:$HL$15,'Ciclo Semaforico'!CG$30,E!$HC91:$HL91)+SUMIF(O!$HC$15:$HL$15,'Ciclo Semaforico'!CG$30,O!$HC91:$HL91))*CG$31))</f>
        <v>0</v>
      </c>
      <c r="CH116" s="246">
        <f>IF(CH$32="",IF(CH$31="",(SUMIF(S!$HC$15:$HL$15,'Ciclo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Semaforico'!CH$30,O!$HC91:$HL91))*CH$31),(SUMIF(S!$HC$15:$HL$15,'Ciclo Semaforico'!CH$32,S!$HC91:$HL91)+SUMIF(N!$HC$15:$HL$15,'Ciclo Semaforico'!CH$32,N!$HC91:$HL91)+SUMIF(E!$HC$15:$HL$15,'Ciclo Semaforico'!CH$32,E!$HC91:$HL91)+SUMIF(O!$HC$15:$HL$15,'Ciclo Semaforico'!CH$32,O!$HC91:$HL91))-IF(CH$31="",(SUMIF(S!$HC$15:$HL$15,'Ciclo Semaforico'!CH$30,S!$HC91:$HL91)+SUMIF(N!$HC$15:$HL$15,'Ciclo Semaforico'!CH$30,N!$HC91:$HL91)+SUMIF(E!$HC$15:$HL$15,'Ciclo Semaforico'!CH$30,E!$HC91:$HL91)+SUMIF(O!$HC$15:$HL$15,'Ciclo Semaforico'!CH$30,O!$HC91:$HL91)),(SUMIF(S!$HC$15:$HL$15,'Ciclo Semaforico'!CH$30,S!$HC91:$HL91)+SUMIF(N!$HC$15:$HL$15,'Ciclo Semaforico'!CH$30,N!$HC91:$HL91)+SUMIF(E!$HC$15:$HL$15,'Ciclo Semaforico'!CH$30,E!$HC91:$HL91)+SUMIF(O!$HC$15:$HL$15,'Ciclo Semaforico'!CH$30,O!$HC91:$HL91))*CH$31))</f>
        <v>0</v>
      </c>
      <c r="CI116" s="244">
        <f t="shared" si="339"/>
        <v>0</v>
      </c>
      <c r="CJ116" s="245">
        <f t="shared" si="340"/>
        <v>0</v>
      </c>
      <c r="CK116" s="245">
        <f t="shared" si="341"/>
        <v>0</v>
      </c>
      <c r="CL116" s="245">
        <f t="shared" si="342"/>
        <v>0</v>
      </c>
      <c r="CM116" s="245" t="e">
        <f t="shared" si="343"/>
        <v>#REF!</v>
      </c>
      <c r="CN116" s="245">
        <f t="shared" si="344"/>
        <v>0</v>
      </c>
      <c r="CO116" s="245">
        <f t="shared" si="345"/>
        <v>0</v>
      </c>
      <c r="CP116" s="245">
        <f t="shared" si="346"/>
        <v>0</v>
      </c>
      <c r="CQ116" s="245">
        <f t="shared" si="347"/>
        <v>0</v>
      </c>
      <c r="CR116" s="245">
        <f t="shared" si="348"/>
        <v>0</v>
      </c>
      <c r="CS116" s="245">
        <f t="shared" si="349"/>
        <v>0</v>
      </c>
      <c r="CT116" s="246">
        <f t="shared" si="350"/>
        <v>0</v>
      </c>
      <c r="CU116" s="244">
        <f t="shared" si="351"/>
        <v>0</v>
      </c>
      <c r="CV116" s="245">
        <f t="shared" si="352"/>
        <v>0</v>
      </c>
      <c r="CW116" s="245">
        <f t="shared" si="353"/>
        <v>0</v>
      </c>
      <c r="CX116" s="245">
        <f t="shared" si="354"/>
        <v>0</v>
      </c>
      <c r="CY116" s="245">
        <f t="shared" si="355"/>
        <v>0</v>
      </c>
      <c r="CZ116" s="245">
        <f t="shared" si="356"/>
        <v>0</v>
      </c>
      <c r="DA116" s="245">
        <f t="shared" si="357"/>
        <v>0</v>
      </c>
      <c r="DB116" s="245">
        <f t="shared" si="358"/>
        <v>0</v>
      </c>
      <c r="DC116" s="245">
        <f t="shared" si="359"/>
        <v>0</v>
      </c>
      <c r="DD116" s="245">
        <f t="shared" si="360"/>
        <v>0</v>
      </c>
      <c r="DE116" s="245">
        <f t="shared" si="361"/>
        <v>0</v>
      </c>
      <c r="DF116" s="246">
        <f t="shared" si="362"/>
        <v>0</v>
      </c>
      <c r="DG116" s="244" t="e">
        <f t="shared" si="363"/>
        <v>#REF!</v>
      </c>
      <c r="DH116" s="245" t="e">
        <f t="shared" si="364"/>
        <v>#REF!</v>
      </c>
      <c r="DI116" s="245" t="e">
        <f t="shared" si="365"/>
        <v>#REF!</v>
      </c>
      <c r="DJ116" s="245" t="e">
        <f t="shared" si="366"/>
        <v>#REF!</v>
      </c>
      <c r="DK116" s="245" t="e">
        <f t="shared" si="367"/>
        <v>#REF!</v>
      </c>
      <c r="DL116" s="245" t="e">
        <f t="shared" si="368"/>
        <v>#REF!</v>
      </c>
      <c r="DM116" s="245">
        <f t="shared" si="369"/>
        <v>0</v>
      </c>
      <c r="DN116" s="245">
        <f t="shared" si="370"/>
        <v>0</v>
      </c>
      <c r="DO116" s="245">
        <f t="shared" si="371"/>
        <v>0</v>
      </c>
      <c r="DP116" s="245">
        <f t="shared" si="372"/>
        <v>0</v>
      </c>
      <c r="DQ116" s="245">
        <f t="shared" si="373"/>
        <v>0</v>
      </c>
      <c r="DR116" s="246">
        <f t="shared" si="374"/>
        <v>0</v>
      </c>
      <c r="DS116" s="244">
        <f t="shared" si="375"/>
        <v>0</v>
      </c>
      <c r="DT116" s="245">
        <f t="shared" si="376"/>
        <v>0</v>
      </c>
      <c r="DU116" s="245">
        <f t="shared" si="377"/>
        <v>0</v>
      </c>
      <c r="DV116" s="245">
        <f t="shared" si="378"/>
        <v>0</v>
      </c>
      <c r="DW116" s="245">
        <f t="shared" si="379"/>
        <v>0</v>
      </c>
      <c r="DX116" s="245">
        <f t="shared" si="380"/>
        <v>0</v>
      </c>
      <c r="DY116" s="245">
        <f t="shared" si="381"/>
        <v>0</v>
      </c>
      <c r="DZ116" s="245">
        <f t="shared" si="382"/>
        <v>0</v>
      </c>
      <c r="EA116" s="245">
        <f t="shared" si="383"/>
        <v>0</v>
      </c>
      <c r="EB116" s="245">
        <f t="shared" si="384"/>
        <v>0</v>
      </c>
      <c r="EC116" s="245">
        <f t="shared" si="385"/>
        <v>0</v>
      </c>
      <c r="ED116" s="246">
        <f t="shared" si="386"/>
        <v>0</v>
      </c>
      <c r="EE116" s="244">
        <f t="shared" si="387"/>
        <v>0</v>
      </c>
      <c r="EF116" s="245">
        <f t="shared" si="388"/>
        <v>0</v>
      </c>
      <c r="EG116" s="245">
        <f t="shared" si="389"/>
        <v>0</v>
      </c>
      <c r="EH116" s="245">
        <f t="shared" si="390"/>
        <v>0</v>
      </c>
      <c r="EI116" s="245">
        <f t="shared" si="391"/>
        <v>0</v>
      </c>
      <c r="EJ116" s="245">
        <f t="shared" si="392"/>
        <v>0</v>
      </c>
      <c r="EK116" s="245">
        <f t="shared" si="393"/>
        <v>0</v>
      </c>
      <c r="EL116" s="245">
        <f t="shared" si="394"/>
        <v>0</v>
      </c>
      <c r="EM116" s="245">
        <f t="shared" si="395"/>
        <v>0</v>
      </c>
      <c r="EN116" s="245">
        <f t="shared" si="396"/>
        <v>0</v>
      </c>
      <c r="EO116" s="245">
        <f t="shared" si="397"/>
        <v>0</v>
      </c>
      <c r="EP116" s="246">
        <f t="shared" si="398"/>
        <v>0</v>
      </c>
      <c r="EQ116" s="255">
        <f t="shared" si="399"/>
        <v>0</v>
      </c>
      <c r="ER116" s="256">
        <f t="shared" si="400"/>
        <v>0</v>
      </c>
      <c r="ES116" s="256">
        <f t="shared" si="401"/>
        <v>0</v>
      </c>
      <c r="ET116" s="256">
        <f t="shared" si="402"/>
        <v>0</v>
      </c>
      <c r="EU116" s="256" t="e">
        <f t="shared" si="403"/>
        <v>#REF!</v>
      </c>
      <c r="EV116" s="256">
        <f t="shared" si="404"/>
        <v>0</v>
      </c>
      <c r="EW116" s="256">
        <f t="shared" si="405"/>
        <v>0</v>
      </c>
      <c r="EX116" s="256" t="str">
        <f t="shared" si="406"/>
        <v/>
      </c>
      <c r="EY116" s="256" t="str">
        <f t="shared" si="407"/>
        <v/>
      </c>
      <c r="EZ116" s="256" t="str">
        <f t="shared" si="408"/>
        <v/>
      </c>
      <c r="FA116" s="256" t="str">
        <f t="shared" si="409"/>
        <v/>
      </c>
      <c r="FB116" s="257" t="str">
        <f t="shared" si="410"/>
        <v/>
      </c>
      <c r="FC116" s="255">
        <f t="shared" si="411"/>
        <v>0</v>
      </c>
      <c r="FD116" s="256" t="str">
        <f t="shared" si="412"/>
        <v/>
      </c>
      <c r="FE116" s="256" t="str">
        <f t="shared" si="413"/>
        <v/>
      </c>
      <c r="FF116" s="256" t="str">
        <f t="shared" si="414"/>
        <v/>
      </c>
      <c r="FG116" s="256" t="str">
        <f t="shared" si="415"/>
        <v/>
      </c>
      <c r="FH116" s="256" t="str">
        <f t="shared" si="416"/>
        <v/>
      </c>
      <c r="FI116" s="256" t="str">
        <f t="shared" si="417"/>
        <v/>
      </c>
      <c r="FJ116" s="256" t="str">
        <f t="shared" si="418"/>
        <v/>
      </c>
      <c r="FK116" s="256" t="str">
        <f t="shared" si="419"/>
        <v/>
      </c>
      <c r="FL116" s="256" t="str">
        <f t="shared" si="420"/>
        <v/>
      </c>
      <c r="FM116" s="256" t="str">
        <f t="shared" si="421"/>
        <v/>
      </c>
      <c r="FN116" s="257" t="str">
        <f t="shared" si="422"/>
        <v/>
      </c>
      <c r="FO116" s="255" t="e">
        <f t="shared" si="423"/>
        <v>#REF!</v>
      </c>
      <c r="FP116" s="256" t="e">
        <f t="shared" si="424"/>
        <v>#REF!</v>
      </c>
      <c r="FQ116" s="256" t="e">
        <f t="shared" si="425"/>
        <v>#REF!</v>
      </c>
      <c r="FR116" s="256" t="e">
        <f t="shared" si="426"/>
        <v>#REF!</v>
      </c>
      <c r="FS116" s="256" t="e">
        <f t="shared" si="427"/>
        <v>#REF!</v>
      </c>
      <c r="FT116" s="256" t="e">
        <f t="shared" si="428"/>
        <v>#REF!</v>
      </c>
      <c r="FU116" s="256" t="str">
        <f t="shared" si="429"/>
        <v/>
      </c>
      <c r="FV116" s="256" t="str">
        <f t="shared" si="430"/>
        <v/>
      </c>
      <c r="FW116" s="256" t="str">
        <f t="shared" si="431"/>
        <v/>
      </c>
      <c r="FX116" s="256" t="str">
        <f t="shared" si="432"/>
        <v/>
      </c>
      <c r="FY116" s="256" t="str">
        <f t="shared" si="433"/>
        <v/>
      </c>
      <c r="FZ116" s="257" t="str">
        <f t="shared" si="434"/>
        <v/>
      </c>
      <c r="GA116" s="255" t="str">
        <f t="shared" si="435"/>
        <v/>
      </c>
      <c r="GB116" s="256" t="str">
        <f t="shared" si="436"/>
        <v/>
      </c>
      <c r="GC116" s="256" t="str">
        <f t="shared" si="437"/>
        <v/>
      </c>
      <c r="GD116" s="256" t="str">
        <f t="shared" si="438"/>
        <v/>
      </c>
      <c r="GE116" s="256" t="str">
        <f t="shared" si="439"/>
        <v/>
      </c>
      <c r="GF116" s="256" t="str">
        <f t="shared" si="440"/>
        <v/>
      </c>
      <c r="GG116" s="256" t="str">
        <f t="shared" si="441"/>
        <v/>
      </c>
      <c r="GH116" s="256" t="str">
        <f t="shared" si="442"/>
        <v/>
      </c>
      <c r="GI116" s="256" t="str">
        <f t="shared" si="443"/>
        <v/>
      </c>
      <c r="GJ116" s="256" t="str">
        <f t="shared" si="444"/>
        <v/>
      </c>
      <c r="GK116" s="256" t="str">
        <f t="shared" si="445"/>
        <v/>
      </c>
      <c r="GL116" s="257" t="str">
        <f t="shared" si="446"/>
        <v/>
      </c>
      <c r="GM116" s="255" t="str">
        <f t="shared" si="447"/>
        <v/>
      </c>
      <c r="GN116" s="256" t="str">
        <f t="shared" si="448"/>
        <v/>
      </c>
      <c r="GO116" s="256" t="str">
        <f t="shared" si="449"/>
        <v/>
      </c>
      <c r="GP116" s="256" t="str">
        <f t="shared" si="450"/>
        <v/>
      </c>
      <c r="GQ116" s="256" t="str">
        <f t="shared" si="451"/>
        <v/>
      </c>
      <c r="GR116" s="256" t="str">
        <f t="shared" si="452"/>
        <v/>
      </c>
      <c r="GS116" s="256" t="str">
        <f t="shared" si="453"/>
        <v/>
      </c>
      <c r="GT116" s="256" t="str">
        <f t="shared" si="454"/>
        <v/>
      </c>
      <c r="GU116" s="256" t="str">
        <f t="shared" si="455"/>
        <v/>
      </c>
      <c r="GV116" s="256" t="str">
        <f t="shared" si="456"/>
        <v/>
      </c>
      <c r="GW116" s="256" t="str">
        <f t="shared" si="457"/>
        <v/>
      </c>
      <c r="GX116" s="257" t="str">
        <f t="shared" si="458"/>
        <v/>
      </c>
      <c r="GY116" s="252">
        <f t="shared" si="468"/>
        <v>0</v>
      </c>
      <c r="GZ116" s="253" t="e">
        <f t="shared" si="468"/>
        <v>#REF!</v>
      </c>
      <c r="HA116" s="253">
        <f t="shared" si="468"/>
        <v>0</v>
      </c>
      <c r="HB116" s="253">
        <f t="shared" si="468"/>
        <v>0</v>
      </c>
      <c r="HC116" s="253">
        <f t="shared" si="468"/>
        <v>0</v>
      </c>
      <c r="HD116" s="253">
        <f t="shared" si="468"/>
        <v>0</v>
      </c>
      <c r="HE116" s="253">
        <f t="shared" si="468"/>
        <v>0</v>
      </c>
      <c r="HF116" s="254">
        <f t="shared" si="459"/>
        <v>0</v>
      </c>
      <c r="HG116" s="252">
        <f t="shared" si="469"/>
        <v>0</v>
      </c>
      <c r="HH116" s="253">
        <f t="shared" si="469"/>
        <v>0</v>
      </c>
      <c r="HI116" s="253">
        <f t="shared" si="469"/>
        <v>0</v>
      </c>
      <c r="HJ116" s="253">
        <f t="shared" si="469"/>
        <v>0</v>
      </c>
      <c r="HK116" s="253">
        <f t="shared" si="469"/>
        <v>0</v>
      </c>
      <c r="HL116" s="253">
        <f t="shared" si="469"/>
        <v>0</v>
      </c>
      <c r="HM116" s="253">
        <f t="shared" si="469"/>
        <v>0</v>
      </c>
      <c r="HN116" s="254">
        <f t="shared" si="469"/>
        <v>0</v>
      </c>
      <c r="HO116" s="252" t="e">
        <f t="shared" si="470"/>
        <v>#REF!</v>
      </c>
      <c r="HP116" s="253" t="e">
        <f t="shared" si="470"/>
        <v>#REF!</v>
      </c>
      <c r="HQ116" s="253">
        <f t="shared" si="470"/>
        <v>0</v>
      </c>
      <c r="HR116" s="253">
        <f t="shared" si="470"/>
        <v>0</v>
      </c>
      <c r="HS116" s="253">
        <f t="shared" si="470"/>
        <v>0</v>
      </c>
      <c r="HT116" s="253">
        <f t="shared" si="470"/>
        <v>0</v>
      </c>
      <c r="HU116" s="253">
        <f t="shared" si="470"/>
        <v>0</v>
      </c>
      <c r="HV116" s="254">
        <f t="shared" si="470"/>
        <v>0</v>
      </c>
      <c r="HW116" s="252">
        <f t="shared" si="471"/>
        <v>0</v>
      </c>
      <c r="HX116" s="253">
        <f t="shared" si="471"/>
        <v>0</v>
      </c>
      <c r="HY116" s="253">
        <f t="shared" si="471"/>
        <v>0</v>
      </c>
      <c r="HZ116" s="253">
        <f t="shared" si="471"/>
        <v>0</v>
      </c>
      <c r="IA116" s="253">
        <f t="shared" si="471"/>
        <v>0</v>
      </c>
      <c r="IB116" s="253">
        <f t="shared" si="471"/>
        <v>0</v>
      </c>
      <c r="IC116" s="253">
        <f t="shared" si="471"/>
        <v>0</v>
      </c>
      <c r="ID116" s="254">
        <f t="shared" si="471"/>
        <v>0</v>
      </c>
      <c r="IE116" s="252">
        <f t="shared" si="472"/>
        <v>0</v>
      </c>
      <c r="IF116" s="253">
        <f t="shared" si="472"/>
        <v>0</v>
      </c>
      <c r="IG116" s="253">
        <f t="shared" si="472"/>
        <v>0</v>
      </c>
      <c r="IH116" s="253">
        <f t="shared" si="472"/>
        <v>0</v>
      </c>
      <c r="II116" s="253">
        <f t="shared" si="472"/>
        <v>0</v>
      </c>
      <c r="IJ116" s="253">
        <f t="shared" si="472"/>
        <v>0</v>
      </c>
      <c r="IK116" s="253">
        <f t="shared" si="472"/>
        <v>0</v>
      </c>
      <c r="IL116" s="254">
        <f t="shared" si="472"/>
        <v>0</v>
      </c>
      <c r="IM116" s="255" t="e">
        <f t="shared" si="203"/>
        <v>#REF!</v>
      </c>
      <c r="IN116" s="256">
        <f t="shared" si="204"/>
        <v>0</v>
      </c>
      <c r="IO116" s="256" t="e">
        <f t="shared" si="205"/>
        <v>#REF!</v>
      </c>
      <c r="IP116" s="256">
        <f t="shared" si="206"/>
        <v>0</v>
      </c>
      <c r="IQ116" s="257">
        <f t="shared" si="207"/>
        <v>0</v>
      </c>
      <c r="IR116" s="404" t="e">
        <f t="shared" si="473"/>
        <v>#REF!</v>
      </c>
      <c r="IS116" s="250">
        <f t="shared" si="202"/>
        <v>15</v>
      </c>
      <c r="IT116" s="258" t="e">
        <f t="shared" si="464"/>
        <v>#REF!</v>
      </c>
      <c r="IU116" s="664">
        <v>2400</v>
      </c>
      <c r="IV116" s="409">
        <v>6</v>
      </c>
      <c r="IW116" s="648" t="s">
        <v>254</v>
      </c>
      <c r="IX116" s="649" t="e">
        <f t="shared" si="474"/>
        <v>#REF!</v>
      </c>
      <c r="IY116" s="650" t="e">
        <f t="shared" si="465"/>
        <v>#REF!</v>
      </c>
      <c r="IZ116" s="651">
        <v>3</v>
      </c>
      <c r="JA116" s="652">
        <v>2</v>
      </c>
      <c r="JB116" s="650" t="e">
        <f t="shared" si="466"/>
        <v>#REF!</v>
      </c>
      <c r="JC116" s="651">
        <f t="shared" si="475"/>
        <v>3</v>
      </c>
      <c r="JD116" s="652">
        <f t="shared" si="475"/>
        <v>2</v>
      </c>
      <c r="JE116" s="653" t="e">
        <f t="shared" si="467"/>
        <v>#REF!</v>
      </c>
      <c r="JF116" s="654">
        <v>3</v>
      </c>
      <c r="JG116" s="652">
        <v>2</v>
      </c>
      <c r="JH116" s="653"/>
      <c r="JI116" s="654"/>
      <c r="JJ116" s="655"/>
      <c r="JK116" s="418"/>
      <c r="JL116" s="419"/>
      <c r="JM116" s="420"/>
      <c r="JN116" s="662">
        <v>1</v>
      </c>
      <c r="JO116" s="662">
        <v>1.4</v>
      </c>
      <c r="JP116" s="662">
        <v>1</v>
      </c>
      <c r="JQ116" s="662">
        <v>1</v>
      </c>
      <c r="JR116" s="663">
        <v>1</v>
      </c>
      <c r="JS116" s="658" t="e">
        <f t="shared" si="201"/>
        <v>#REF!</v>
      </c>
    </row>
    <row r="117" spans="25:279" ht="20.100000000000001" customHeight="1">
      <c r="Y117" s="380" t="e">
        <f>N!IK92</f>
        <v>#REF!</v>
      </c>
      <c r="Z117" s="377" t="s">
        <v>74</v>
      </c>
      <c r="AA117" s="244">
        <f>IF(AA$32="",IF(AA$31="",(SUMIF(S!$HC$15:$HL$15,'Ciclo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Semaforico'!AA$30,O!$HC92:$HL92))*AA$31),(SUMIF(S!$HC$15:$HL$15,'Ciclo Semaforico'!AA$32,S!$HC92:$HL92)+SUMIF(N!$HC$15:$HL$15,'Ciclo Semaforico'!AA$32,N!$HC92:$HL92)+SUMIF(E!$HC$15:$HL$15,'Ciclo Semaforico'!AA$32,E!$HC92:$HL92)+SUMIF(O!$HC$15:$HL$15,'Ciclo Semaforico'!AA$32,O!$HC92:$HL92))-IF(AA$31="",(SUMIF(S!$HC$15:$HL$15,'Ciclo Semaforico'!AA$30,S!$HC92:$HL92)+SUMIF(N!$HC$15:$HL$15,'Ciclo Semaforico'!AA$30,N!$HC92:$HL92)+SUMIF(E!$HC$15:$HL$15,'Ciclo Semaforico'!AA$30,E!$HC92:$HL92)+SUMIF(O!$HC$15:$HL$15,'Ciclo Semaforico'!AA$30,O!$HC92:$HL92)),(SUMIF(S!$HC$15:$HL$15,'Ciclo Semaforico'!AA$30,S!$HC92:$HL92)+SUMIF(N!$HC$15:$HL$15,'Ciclo Semaforico'!AA$30,N!$HC92:$HL92)+SUMIF(E!$HC$15:$HL$15,'Ciclo Semaforico'!AA$30,E!$HC92:$HL92)+SUMIF(O!$HC$15:$HL$15,'Ciclo Semaforico'!AA$30,O!$HC92:$HL92))*AA$31))</f>
        <v>0</v>
      </c>
      <c r="AB117" s="245">
        <f>IF(AB$32="",IF(AB$31="",(SUMIF(S!$HC$15:$HL$15,'Ciclo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Semaforico'!AB$30,O!$HC92:$HL92))*AB$31),(SUMIF(S!$HC$15:$HL$15,'Ciclo Semaforico'!AB$32,S!$HC92:$HL92)+SUMIF(N!$HC$15:$HL$15,'Ciclo Semaforico'!AB$32,N!$HC92:$HL92)+SUMIF(E!$HC$15:$HL$15,'Ciclo Semaforico'!AB$32,E!$HC92:$HL92)+SUMIF(O!$HC$15:$HL$15,'Ciclo Semaforico'!AB$32,O!$HC92:$HL92))-IF(AB$31="",(SUMIF(S!$HC$15:$HL$15,'Ciclo Semaforico'!AB$30,S!$HC92:$HL92)+SUMIF(N!$HC$15:$HL$15,'Ciclo Semaforico'!AB$30,N!$HC92:$HL92)+SUMIF(E!$HC$15:$HL$15,'Ciclo Semaforico'!AB$30,E!$HC92:$HL92)+SUMIF(O!$HC$15:$HL$15,'Ciclo Semaforico'!AB$30,O!$HC92:$HL92)),(SUMIF(S!$HC$15:$HL$15,'Ciclo Semaforico'!AB$30,S!$HC92:$HL92)+SUMIF(N!$HC$15:$HL$15,'Ciclo Semaforico'!AB$30,N!$HC92:$HL92)+SUMIF(E!$HC$15:$HL$15,'Ciclo Semaforico'!AB$30,E!$HC92:$HL92)+SUMIF(O!$HC$15:$HL$15,'Ciclo Semaforico'!AB$30,O!$HC92:$HL92))*AB$31))</f>
        <v>0</v>
      </c>
      <c r="AC117" s="245">
        <f>IF(AC$32="",IF(AC$31="",(SUMIF(S!$HC$15:$HL$15,'Ciclo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Semaforico'!AC$30,O!$HC92:$HL92))*AC$31),(SUMIF(S!$HC$15:$HL$15,'Ciclo Semaforico'!AC$32,S!$HC92:$HL92)+SUMIF(N!$HC$15:$HL$15,'Ciclo Semaforico'!AC$32,N!$HC92:$HL92)+SUMIF(E!$HC$15:$HL$15,'Ciclo Semaforico'!AC$32,E!$HC92:$HL92)+SUMIF(O!$HC$15:$HL$15,'Ciclo Semaforico'!AC$32,O!$HC92:$HL92))-IF(AC$31="",(SUMIF(S!$HC$15:$HL$15,'Ciclo Semaforico'!AC$30,S!$HC92:$HL92)+SUMIF(N!$HC$15:$HL$15,'Ciclo Semaforico'!AC$30,N!$HC92:$HL92)+SUMIF(E!$HC$15:$HL$15,'Ciclo Semaforico'!AC$30,E!$HC92:$HL92)+SUMIF(O!$HC$15:$HL$15,'Ciclo Semaforico'!AC$30,O!$HC92:$HL92)),(SUMIF(S!$HC$15:$HL$15,'Ciclo Semaforico'!AC$30,S!$HC92:$HL92)+SUMIF(N!$HC$15:$HL$15,'Ciclo Semaforico'!AC$30,N!$HC92:$HL92)+SUMIF(E!$HC$15:$HL$15,'Ciclo Semaforico'!AC$30,E!$HC92:$HL92)+SUMIF(O!$HC$15:$HL$15,'Ciclo Semaforico'!AC$30,O!$HC92:$HL92))*AC$31))</f>
        <v>0</v>
      </c>
      <c r="AD117" s="245">
        <f>IF(AD$32="",IF(AD$31="",(SUMIF(S!$HC$15:$HL$15,'Ciclo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Semaforico'!AD$30,O!$HC92:$HL92))*AD$31),(SUMIF(S!$HC$15:$HL$15,'Ciclo Semaforico'!AD$32,S!$HC92:$HL92)+SUMIF(N!$HC$15:$HL$15,'Ciclo Semaforico'!AD$32,N!$HC92:$HL92)+SUMIF(E!$HC$15:$HL$15,'Ciclo Semaforico'!AD$32,E!$HC92:$HL92)+SUMIF(O!$HC$15:$HL$15,'Ciclo Semaforico'!AD$32,O!$HC92:$HL92))-IF(AD$31="",(SUMIF(S!$HC$15:$HL$15,'Ciclo Semaforico'!AD$30,S!$HC92:$HL92)+SUMIF(N!$HC$15:$HL$15,'Ciclo Semaforico'!AD$30,N!$HC92:$HL92)+SUMIF(E!$HC$15:$HL$15,'Ciclo Semaforico'!AD$30,E!$HC92:$HL92)+SUMIF(O!$HC$15:$HL$15,'Ciclo Semaforico'!AD$30,O!$HC92:$HL92)),(SUMIF(S!$HC$15:$HL$15,'Ciclo Semaforico'!AD$30,S!$HC92:$HL92)+SUMIF(N!$HC$15:$HL$15,'Ciclo Semaforico'!AD$30,N!$HC92:$HL92)+SUMIF(E!$HC$15:$HL$15,'Ciclo Semaforico'!AD$30,E!$HC92:$HL92)+SUMIF(O!$HC$15:$HL$15,'Ciclo Semaforico'!AD$30,O!$HC92:$HL92))*AD$31))</f>
        <v>0</v>
      </c>
      <c r="AE117" s="245" t="e">
        <f>IF(AE$32="",IF(AE$31="",(SUMIF(S!$HC$15:$HL$15,'Ciclo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Semaforico'!AE$30,O!$HC92:$HL92))*AE$31),(SUMIF(S!$HC$15:$HL$15,'Ciclo Semaforico'!AE$32,S!$HC92:$HL92)+SUMIF(N!$HC$15:$HL$15,'Ciclo Semaforico'!AE$32,N!$HC92:$HL92)+SUMIF(E!$HC$15:$HL$15,'Ciclo Semaforico'!AE$32,E!$HC92:$HL92)+SUMIF(O!$HC$15:$HL$15,'Ciclo Semaforico'!AE$32,O!$HC92:$HL92))-IF(AE$31="",(SUMIF(S!$HC$15:$HL$15,'Ciclo Semaforico'!AE$30,S!$HC92:$HL92)+SUMIF(N!$HC$15:$HL$15,'Ciclo Semaforico'!AE$30,N!$HC92:$HL92)+SUMIF(E!$HC$15:$HL$15,'Ciclo Semaforico'!AE$30,E!$HC92:$HL92)+SUMIF(O!$HC$15:$HL$15,'Ciclo Semaforico'!AE$30,O!$HC92:$HL92)),(SUMIF(S!$HC$15:$HL$15,'Ciclo Semaforico'!AE$30,S!$HC92:$HL92)+SUMIF(N!$HC$15:$HL$15,'Ciclo Semaforico'!AE$30,N!$HC92:$HL92)+SUMIF(E!$HC$15:$HL$15,'Ciclo Semaforico'!AE$30,E!$HC92:$HL92)+SUMIF(O!$HC$15:$HL$15,'Ciclo Semaforico'!AE$30,O!$HC92:$HL92))*AE$31))</f>
        <v>#REF!</v>
      </c>
      <c r="AF117" s="245">
        <f>IF(AF$32="",IF(AF$31="",(SUMIF(S!$HC$15:$HL$15,'Ciclo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Semaforico'!AF$30,O!$HC92:$HL92))*AF$31),(SUMIF(S!$HC$15:$HL$15,'Ciclo Semaforico'!AF$32,S!$HC92:$HL92)+SUMIF(N!$HC$15:$HL$15,'Ciclo Semaforico'!AF$32,N!$HC92:$HL92)+SUMIF(E!$HC$15:$HL$15,'Ciclo Semaforico'!AF$32,E!$HC92:$HL92)+SUMIF(O!$HC$15:$HL$15,'Ciclo Semaforico'!AF$32,O!$HC92:$HL92))-IF(AF$31="",(SUMIF(S!$HC$15:$HL$15,'Ciclo Semaforico'!AF$30,S!$HC92:$HL92)+SUMIF(N!$HC$15:$HL$15,'Ciclo Semaforico'!AF$30,N!$HC92:$HL92)+SUMIF(E!$HC$15:$HL$15,'Ciclo Semaforico'!AF$30,E!$HC92:$HL92)+SUMIF(O!$HC$15:$HL$15,'Ciclo Semaforico'!AF$30,O!$HC92:$HL92)),(SUMIF(S!$HC$15:$HL$15,'Ciclo Semaforico'!AF$30,S!$HC92:$HL92)+SUMIF(N!$HC$15:$HL$15,'Ciclo Semaforico'!AF$30,N!$HC92:$HL92)+SUMIF(E!$HC$15:$HL$15,'Ciclo Semaforico'!AF$30,E!$HC92:$HL92)+SUMIF(O!$HC$15:$HL$15,'Ciclo Semaforico'!AF$30,O!$HC92:$HL92))*AF$31))</f>
        <v>0</v>
      </c>
      <c r="AG117" s="245">
        <f>IF(AG$32="",IF(AG$31="",(SUMIF(S!$HC$15:$HL$15,'Ciclo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Semaforico'!AG$30,O!$HC92:$HL92))*AG$31),(SUMIF(S!$HC$15:$HL$15,'Ciclo Semaforico'!AG$32,S!$HC92:$HL92)+SUMIF(N!$HC$15:$HL$15,'Ciclo Semaforico'!AG$32,N!$HC92:$HL92)+SUMIF(E!$HC$15:$HL$15,'Ciclo Semaforico'!AG$32,E!$HC92:$HL92)+SUMIF(O!$HC$15:$HL$15,'Ciclo Semaforico'!AG$32,O!$HC92:$HL92))-IF(AG$31="",(SUMIF(S!$HC$15:$HL$15,'Ciclo Semaforico'!AG$30,S!$HC92:$HL92)+SUMIF(N!$HC$15:$HL$15,'Ciclo Semaforico'!AG$30,N!$HC92:$HL92)+SUMIF(E!$HC$15:$HL$15,'Ciclo Semaforico'!AG$30,E!$HC92:$HL92)+SUMIF(O!$HC$15:$HL$15,'Ciclo Semaforico'!AG$30,O!$HC92:$HL92)),(SUMIF(S!$HC$15:$HL$15,'Ciclo Semaforico'!AG$30,S!$HC92:$HL92)+SUMIF(N!$HC$15:$HL$15,'Ciclo Semaforico'!AG$30,N!$HC92:$HL92)+SUMIF(E!$HC$15:$HL$15,'Ciclo Semaforico'!AG$30,E!$HC92:$HL92)+SUMIF(O!$HC$15:$HL$15,'Ciclo Semaforico'!AG$30,O!$HC92:$HL92))*AG$31))</f>
        <v>0</v>
      </c>
      <c r="AH117" s="245">
        <f>IF(AH$32="",IF(AH$31="",(SUMIF(S!$HC$15:$HL$15,'Ciclo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Semaforico'!AH$30,O!$HC92:$HL92))*AH$31),(SUMIF(S!$HC$15:$HL$15,'Ciclo Semaforico'!AH$32,S!$HC92:$HL92)+SUMIF(N!$HC$15:$HL$15,'Ciclo Semaforico'!AH$32,N!$HC92:$HL92)+SUMIF(E!$HC$15:$HL$15,'Ciclo Semaforico'!AH$32,E!$HC92:$HL92)+SUMIF(O!$HC$15:$HL$15,'Ciclo Semaforico'!AH$32,O!$HC92:$HL92))-IF(AH$31="",(SUMIF(S!$HC$15:$HL$15,'Ciclo Semaforico'!AH$30,S!$HC92:$HL92)+SUMIF(N!$HC$15:$HL$15,'Ciclo Semaforico'!AH$30,N!$HC92:$HL92)+SUMIF(E!$HC$15:$HL$15,'Ciclo Semaforico'!AH$30,E!$HC92:$HL92)+SUMIF(O!$HC$15:$HL$15,'Ciclo Semaforico'!AH$30,O!$HC92:$HL92)),(SUMIF(S!$HC$15:$HL$15,'Ciclo Semaforico'!AH$30,S!$HC92:$HL92)+SUMIF(N!$HC$15:$HL$15,'Ciclo Semaforico'!AH$30,N!$HC92:$HL92)+SUMIF(E!$HC$15:$HL$15,'Ciclo Semaforico'!AH$30,E!$HC92:$HL92)+SUMIF(O!$HC$15:$HL$15,'Ciclo Semaforico'!AH$30,O!$HC92:$HL92))*AH$31))</f>
        <v>0</v>
      </c>
      <c r="AI117" s="245">
        <f>IF(AI$32="",IF(AI$31="",(SUMIF(S!$HC$15:$HL$15,'Ciclo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Semaforico'!AI$30,O!$HC92:$HL92))*AI$31),(SUMIF(S!$HC$15:$HL$15,'Ciclo Semaforico'!AI$32,S!$HC92:$HL92)+SUMIF(N!$HC$15:$HL$15,'Ciclo Semaforico'!AI$32,N!$HC92:$HL92)+SUMIF(E!$HC$15:$HL$15,'Ciclo Semaforico'!AI$32,E!$HC92:$HL92)+SUMIF(O!$HC$15:$HL$15,'Ciclo Semaforico'!AI$32,O!$HC92:$HL92))-IF(AI$31="",(SUMIF(S!$HC$15:$HL$15,'Ciclo Semaforico'!AI$30,S!$HC92:$HL92)+SUMIF(N!$HC$15:$HL$15,'Ciclo Semaforico'!AI$30,N!$HC92:$HL92)+SUMIF(E!$HC$15:$HL$15,'Ciclo Semaforico'!AI$30,E!$HC92:$HL92)+SUMIF(O!$HC$15:$HL$15,'Ciclo Semaforico'!AI$30,O!$HC92:$HL92)),(SUMIF(S!$HC$15:$HL$15,'Ciclo Semaforico'!AI$30,S!$HC92:$HL92)+SUMIF(N!$HC$15:$HL$15,'Ciclo Semaforico'!AI$30,N!$HC92:$HL92)+SUMIF(E!$HC$15:$HL$15,'Ciclo Semaforico'!AI$30,E!$HC92:$HL92)+SUMIF(O!$HC$15:$HL$15,'Ciclo Semaforico'!AI$30,O!$HC92:$HL92))*AI$31))</f>
        <v>0</v>
      </c>
      <c r="AJ117" s="245">
        <f>IF(AJ$32="",IF(AJ$31="",(SUMIF(S!$HC$15:$HL$15,'Ciclo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Semaforico'!AJ$30,O!$HC92:$HL92))*AJ$31),(SUMIF(S!$HC$15:$HL$15,'Ciclo Semaforico'!AJ$32,S!$HC92:$HL92)+SUMIF(N!$HC$15:$HL$15,'Ciclo Semaforico'!AJ$32,N!$HC92:$HL92)+SUMIF(E!$HC$15:$HL$15,'Ciclo Semaforico'!AJ$32,E!$HC92:$HL92)+SUMIF(O!$HC$15:$HL$15,'Ciclo Semaforico'!AJ$32,O!$HC92:$HL92))-IF(AJ$31="",(SUMIF(S!$HC$15:$HL$15,'Ciclo Semaforico'!AJ$30,S!$HC92:$HL92)+SUMIF(N!$HC$15:$HL$15,'Ciclo Semaforico'!AJ$30,N!$HC92:$HL92)+SUMIF(E!$HC$15:$HL$15,'Ciclo Semaforico'!AJ$30,E!$HC92:$HL92)+SUMIF(O!$HC$15:$HL$15,'Ciclo Semaforico'!AJ$30,O!$HC92:$HL92)),(SUMIF(S!$HC$15:$HL$15,'Ciclo Semaforico'!AJ$30,S!$HC92:$HL92)+SUMIF(N!$HC$15:$HL$15,'Ciclo Semaforico'!AJ$30,N!$HC92:$HL92)+SUMIF(E!$HC$15:$HL$15,'Ciclo Semaforico'!AJ$30,E!$HC92:$HL92)+SUMIF(O!$HC$15:$HL$15,'Ciclo Semaforico'!AJ$30,O!$HC92:$HL92))*AJ$31))</f>
        <v>0</v>
      </c>
      <c r="AK117" s="245">
        <f>IF(AK$32="",IF(AK$31="",(SUMIF(S!$HC$15:$HL$15,'Ciclo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Semaforico'!AK$30,O!$HC92:$HL92))*AK$31),(SUMIF(S!$HC$15:$HL$15,'Ciclo Semaforico'!AK$32,S!$HC92:$HL92)+SUMIF(N!$HC$15:$HL$15,'Ciclo Semaforico'!AK$32,N!$HC92:$HL92)+SUMIF(E!$HC$15:$HL$15,'Ciclo Semaforico'!AK$32,E!$HC92:$HL92)+SUMIF(O!$HC$15:$HL$15,'Ciclo Semaforico'!AK$32,O!$HC92:$HL92))-IF(AK$31="",(SUMIF(S!$HC$15:$HL$15,'Ciclo Semaforico'!AK$30,S!$HC92:$HL92)+SUMIF(N!$HC$15:$HL$15,'Ciclo Semaforico'!AK$30,N!$HC92:$HL92)+SUMIF(E!$HC$15:$HL$15,'Ciclo Semaforico'!AK$30,E!$HC92:$HL92)+SUMIF(O!$HC$15:$HL$15,'Ciclo Semaforico'!AK$30,O!$HC92:$HL92)),(SUMIF(S!$HC$15:$HL$15,'Ciclo Semaforico'!AK$30,S!$HC92:$HL92)+SUMIF(N!$HC$15:$HL$15,'Ciclo Semaforico'!AK$30,N!$HC92:$HL92)+SUMIF(E!$HC$15:$HL$15,'Ciclo Semaforico'!AK$30,E!$HC92:$HL92)+SUMIF(O!$HC$15:$HL$15,'Ciclo Semaforico'!AK$30,O!$HC92:$HL92))*AK$31))</f>
        <v>0</v>
      </c>
      <c r="AL117" s="246">
        <f>IF(AL$32="",IF(AL$31="",(SUMIF(S!$HC$15:$HL$15,'Ciclo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Semaforico'!AL$30,O!$HC92:$HL92))*AL$31),(SUMIF(S!$HC$15:$HL$15,'Ciclo Semaforico'!AL$32,S!$HC92:$HL92)+SUMIF(N!$HC$15:$HL$15,'Ciclo Semaforico'!AL$32,N!$HC92:$HL92)+SUMIF(E!$HC$15:$HL$15,'Ciclo Semaforico'!AL$32,E!$HC92:$HL92)+SUMIF(O!$HC$15:$HL$15,'Ciclo Semaforico'!AL$32,O!$HC92:$HL92))-IF(AL$31="",(SUMIF(S!$HC$15:$HL$15,'Ciclo Semaforico'!AL$30,S!$HC92:$HL92)+SUMIF(N!$HC$15:$HL$15,'Ciclo Semaforico'!AL$30,N!$HC92:$HL92)+SUMIF(E!$HC$15:$HL$15,'Ciclo Semaforico'!AL$30,E!$HC92:$HL92)+SUMIF(O!$HC$15:$HL$15,'Ciclo Semaforico'!AL$30,O!$HC92:$HL92)),(SUMIF(S!$HC$15:$HL$15,'Ciclo Semaforico'!AL$30,S!$HC92:$HL92)+SUMIF(N!$HC$15:$HL$15,'Ciclo Semaforico'!AL$30,N!$HC92:$HL92)+SUMIF(E!$HC$15:$HL$15,'Ciclo Semaforico'!AL$30,E!$HC92:$HL92)+SUMIF(O!$HC$15:$HL$15,'Ciclo Semaforico'!AL$30,O!$HC92:$HL92))*AL$31))</f>
        <v>0</v>
      </c>
      <c r="AM117" s="244">
        <f>IF(AM$32="",IF(AM$31="",(SUMIF(S!$HC$15:$HL$15,'Ciclo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Semaforico'!AM$30,O!$HC92:$HL92))*AM$31),(SUMIF(S!$HC$15:$HL$15,'Ciclo Semaforico'!AM$32,S!$HC92:$HL92)+SUMIF(N!$HC$15:$HL$15,'Ciclo Semaforico'!AM$32,N!$HC92:$HL92)+SUMIF(E!$HC$15:$HL$15,'Ciclo Semaforico'!AM$32,E!$HC92:$HL92)+SUMIF(O!$HC$15:$HL$15,'Ciclo Semaforico'!AM$32,O!$HC92:$HL92))-IF(AM$31="",(SUMIF(S!$HC$15:$HL$15,'Ciclo Semaforico'!AM$30,S!$HC92:$HL92)+SUMIF(N!$HC$15:$HL$15,'Ciclo Semaforico'!AM$30,N!$HC92:$HL92)+SUMIF(E!$HC$15:$HL$15,'Ciclo Semaforico'!AM$30,E!$HC92:$HL92)+SUMIF(O!$HC$15:$HL$15,'Ciclo Semaforico'!AM$30,O!$HC92:$HL92)),(SUMIF(S!$HC$15:$HL$15,'Ciclo Semaforico'!AM$30,S!$HC92:$HL92)+SUMIF(N!$HC$15:$HL$15,'Ciclo Semaforico'!AM$30,N!$HC92:$HL92)+SUMIF(E!$HC$15:$HL$15,'Ciclo Semaforico'!AM$30,E!$HC92:$HL92)+SUMIF(O!$HC$15:$HL$15,'Ciclo Semaforico'!AM$30,O!$HC92:$HL92))*AM$31))</f>
        <v>0</v>
      </c>
      <c r="AN117" s="245">
        <f>IF(AN$32="",IF(AN$31="",(SUMIF(S!$HC$15:$HL$15,'Ciclo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Semaforico'!AN$30,O!$HC92:$HL92))*AN$31),(SUMIF(S!$HC$15:$HL$15,'Ciclo Semaforico'!AN$32,S!$HC92:$HL92)+SUMIF(N!$HC$15:$HL$15,'Ciclo Semaforico'!AN$32,N!$HC92:$HL92)+SUMIF(E!$HC$15:$HL$15,'Ciclo Semaforico'!AN$32,E!$HC92:$HL92)+SUMIF(O!$HC$15:$HL$15,'Ciclo Semaforico'!AN$32,O!$HC92:$HL92))-IF(AN$31="",(SUMIF(S!$HC$15:$HL$15,'Ciclo Semaforico'!AN$30,S!$HC92:$HL92)+SUMIF(N!$HC$15:$HL$15,'Ciclo Semaforico'!AN$30,N!$HC92:$HL92)+SUMIF(E!$HC$15:$HL$15,'Ciclo Semaforico'!AN$30,E!$HC92:$HL92)+SUMIF(O!$HC$15:$HL$15,'Ciclo Semaforico'!AN$30,O!$HC92:$HL92)),(SUMIF(S!$HC$15:$HL$15,'Ciclo Semaforico'!AN$30,S!$HC92:$HL92)+SUMIF(N!$HC$15:$HL$15,'Ciclo Semaforico'!AN$30,N!$HC92:$HL92)+SUMIF(E!$HC$15:$HL$15,'Ciclo Semaforico'!AN$30,E!$HC92:$HL92)+SUMIF(O!$HC$15:$HL$15,'Ciclo Semaforico'!AN$30,O!$HC92:$HL92))*AN$31))</f>
        <v>0</v>
      </c>
      <c r="AO117" s="245">
        <f>IF(AO$32="",IF(AO$31="",(SUMIF(S!$HC$15:$HL$15,'Ciclo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Semaforico'!AO$30,O!$HC92:$HL92))*AO$31),(SUMIF(S!$HC$15:$HL$15,'Ciclo Semaforico'!AO$32,S!$HC92:$HL92)+SUMIF(N!$HC$15:$HL$15,'Ciclo Semaforico'!AO$32,N!$HC92:$HL92)+SUMIF(E!$HC$15:$HL$15,'Ciclo Semaforico'!AO$32,E!$HC92:$HL92)+SUMIF(O!$HC$15:$HL$15,'Ciclo Semaforico'!AO$32,O!$HC92:$HL92))-IF(AO$31="",(SUMIF(S!$HC$15:$HL$15,'Ciclo Semaforico'!AO$30,S!$HC92:$HL92)+SUMIF(N!$HC$15:$HL$15,'Ciclo Semaforico'!AO$30,N!$HC92:$HL92)+SUMIF(E!$HC$15:$HL$15,'Ciclo Semaforico'!AO$30,E!$HC92:$HL92)+SUMIF(O!$HC$15:$HL$15,'Ciclo Semaforico'!AO$30,O!$HC92:$HL92)),(SUMIF(S!$HC$15:$HL$15,'Ciclo Semaforico'!AO$30,S!$HC92:$HL92)+SUMIF(N!$HC$15:$HL$15,'Ciclo Semaforico'!AO$30,N!$HC92:$HL92)+SUMIF(E!$HC$15:$HL$15,'Ciclo Semaforico'!AO$30,E!$HC92:$HL92)+SUMIF(O!$HC$15:$HL$15,'Ciclo Semaforico'!AO$30,O!$HC92:$HL92))*AO$31))</f>
        <v>0</v>
      </c>
      <c r="AP117" s="245">
        <f>IF(AP$32="",IF(AP$31="",(SUMIF(S!$HC$15:$HL$15,'Ciclo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Semaforico'!AP$30,O!$HC92:$HL92))*AP$31),(SUMIF(S!$HC$15:$HL$15,'Ciclo Semaforico'!AP$32,S!$HC92:$HL92)+SUMIF(N!$HC$15:$HL$15,'Ciclo Semaforico'!AP$32,N!$HC92:$HL92)+SUMIF(E!$HC$15:$HL$15,'Ciclo Semaforico'!AP$32,E!$HC92:$HL92)+SUMIF(O!$HC$15:$HL$15,'Ciclo Semaforico'!AP$32,O!$HC92:$HL92))-IF(AP$31="",(SUMIF(S!$HC$15:$HL$15,'Ciclo Semaforico'!AP$30,S!$HC92:$HL92)+SUMIF(N!$HC$15:$HL$15,'Ciclo Semaforico'!AP$30,N!$HC92:$HL92)+SUMIF(E!$HC$15:$HL$15,'Ciclo Semaforico'!AP$30,E!$HC92:$HL92)+SUMIF(O!$HC$15:$HL$15,'Ciclo Semaforico'!AP$30,O!$HC92:$HL92)),(SUMIF(S!$HC$15:$HL$15,'Ciclo Semaforico'!AP$30,S!$HC92:$HL92)+SUMIF(N!$HC$15:$HL$15,'Ciclo Semaforico'!AP$30,N!$HC92:$HL92)+SUMIF(E!$HC$15:$HL$15,'Ciclo Semaforico'!AP$30,E!$HC92:$HL92)+SUMIF(O!$HC$15:$HL$15,'Ciclo Semaforico'!AP$30,O!$HC92:$HL92))*AP$31))</f>
        <v>0</v>
      </c>
      <c r="AQ117" s="245">
        <f>IF(AQ$32="",IF(AQ$31="",(SUMIF(S!$HC$15:$HL$15,'Ciclo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Semaforico'!AQ$30,O!$HC92:$HL92))*AQ$31),(SUMIF(S!$HC$15:$HL$15,'Ciclo Semaforico'!AQ$32,S!$HC92:$HL92)+SUMIF(N!$HC$15:$HL$15,'Ciclo Semaforico'!AQ$32,N!$HC92:$HL92)+SUMIF(E!$HC$15:$HL$15,'Ciclo Semaforico'!AQ$32,E!$HC92:$HL92)+SUMIF(O!$HC$15:$HL$15,'Ciclo Semaforico'!AQ$32,O!$HC92:$HL92))-IF(AQ$31="",(SUMIF(S!$HC$15:$HL$15,'Ciclo Semaforico'!AQ$30,S!$HC92:$HL92)+SUMIF(N!$HC$15:$HL$15,'Ciclo Semaforico'!AQ$30,N!$HC92:$HL92)+SUMIF(E!$HC$15:$HL$15,'Ciclo Semaforico'!AQ$30,E!$HC92:$HL92)+SUMIF(O!$HC$15:$HL$15,'Ciclo Semaforico'!AQ$30,O!$HC92:$HL92)),(SUMIF(S!$HC$15:$HL$15,'Ciclo Semaforico'!AQ$30,S!$HC92:$HL92)+SUMIF(N!$HC$15:$HL$15,'Ciclo Semaforico'!AQ$30,N!$HC92:$HL92)+SUMIF(E!$HC$15:$HL$15,'Ciclo Semaforico'!AQ$30,E!$HC92:$HL92)+SUMIF(O!$HC$15:$HL$15,'Ciclo Semaforico'!AQ$30,O!$HC92:$HL92))*AQ$31))</f>
        <v>0</v>
      </c>
      <c r="AR117" s="245">
        <f>IF(AR$32="",IF(AR$31="",(SUMIF(S!$HC$15:$HL$15,'Ciclo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Semaforico'!AR$30,O!$HC92:$HL92))*AR$31),(SUMIF(S!$HC$15:$HL$15,'Ciclo Semaforico'!AR$32,S!$HC92:$HL92)+SUMIF(N!$HC$15:$HL$15,'Ciclo Semaforico'!AR$32,N!$HC92:$HL92)+SUMIF(E!$HC$15:$HL$15,'Ciclo Semaforico'!AR$32,E!$HC92:$HL92)+SUMIF(O!$HC$15:$HL$15,'Ciclo Semaforico'!AR$32,O!$HC92:$HL92))-IF(AR$31="",(SUMIF(S!$HC$15:$HL$15,'Ciclo Semaforico'!AR$30,S!$HC92:$HL92)+SUMIF(N!$HC$15:$HL$15,'Ciclo Semaforico'!AR$30,N!$HC92:$HL92)+SUMIF(E!$HC$15:$HL$15,'Ciclo Semaforico'!AR$30,E!$HC92:$HL92)+SUMIF(O!$HC$15:$HL$15,'Ciclo Semaforico'!AR$30,O!$HC92:$HL92)),(SUMIF(S!$HC$15:$HL$15,'Ciclo Semaforico'!AR$30,S!$HC92:$HL92)+SUMIF(N!$HC$15:$HL$15,'Ciclo Semaforico'!AR$30,N!$HC92:$HL92)+SUMIF(E!$HC$15:$HL$15,'Ciclo Semaforico'!AR$30,E!$HC92:$HL92)+SUMIF(O!$HC$15:$HL$15,'Ciclo Semaforico'!AR$30,O!$HC92:$HL92))*AR$31))</f>
        <v>0</v>
      </c>
      <c r="AS117" s="245">
        <f>IF(AS$32="",IF(AS$31="",(SUMIF(S!$HC$15:$HL$15,'Ciclo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Semaforico'!AS$30,O!$HC92:$HL92))*AS$31),(SUMIF(S!$HC$15:$HL$15,'Ciclo Semaforico'!AS$32,S!$HC92:$HL92)+SUMIF(N!$HC$15:$HL$15,'Ciclo Semaforico'!AS$32,N!$HC92:$HL92)+SUMIF(E!$HC$15:$HL$15,'Ciclo Semaforico'!AS$32,E!$HC92:$HL92)+SUMIF(O!$HC$15:$HL$15,'Ciclo Semaforico'!AS$32,O!$HC92:$HL92))-IF(AS$31="",(SUMIF(S!$HC$15:$HL$15,'Ciclo Semaforico'!AS$30,S!$HC92:$HL92)+SUMIF(N!$HC$15:$HL$15,'Ciclo Semaforico'!AS$30,N!$HC92:$HL92)+SUMIF(E!$HC$15:$HL$15,'Ciclo Semaforico'!AS$30,E!$HC92:$HL92)+SUMIF(O!$HC$15:$HL$15,'Ciclo Semaforico'!AS$30,O!$HC92:$HL92)),(SUMIF(S!$HC$15:$HL$15,'Ciclo Semaforico'!AS$30,S!$HC92:$HL92)+SUMIF(N!$HC$15:$HL$15,'Ciclo Semaforico'!AS$30,N!$HC92:$HL92)+SUMIF(E!$HC$15:$HL$15,'Ciclo Semaforico'!AS$30,E!$HC92:$HL92)+SUMIF(O!$HC$15:$HL$15,'Ciclo Semaforico'!AS$30,O!$HC92:$HL92))*AS$31))</f>
        <v>0</v>
      </c>
      <c r="AT117" s="245">
        <f>IF(AT$32="",IF(AT$31="",(SUMIF(S!$HC$15:$HL$15,'Ciclo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Semaforico'!AT$30,O!$HC92:$HL92))*AT$31),(SUMIF(S!$HC$15:$HL$15,'Ciclo Semaforico'!AT$32,S!$HC92:$HL92)+SUMIF(N!$HC$15:$HL$15,'Ciclo Semaforico'!AT$32,N!$HC92:$HL92)+SUMIF(E!$HC$15:$HL$15,'Ciclo Semaforico'!AT$32,E!$HC92:$HL92)+SUMIF(O!$HC$15:$HL$15,'Ciclo Semaforico'!AT$32,O!$HC92:$HL92))-IF(AT$31="",(SUMIF(S!$HC$15:$HL$15,'Ciclo Semaforico'!AT$30,S!$HC92:$HL92)+SUMIF(N!$HC$15:$HL$15,'Ciclo Semaforico'!AT$30,N!$HC92:$HL92)+SUMIF(E!$HC$15:$HL$15,'Ciclo Semaforico'!AT$30,E!$HC92:$HL92)+SUMIF(O!$HC$15:$HL$15,'Ciclo Semaforico'!AT$30,O!$HC92:$HL92)),(SUMIF(S!$HC$15:$HL$15,'Ciclo Semaforico'!AT$30,S!$HC92:$HL92)+SUMIF(N!$HC$15:$HL$15,'Ciclo Semaforico'!AT$30,N!$HC92:$HL92)+SUMIF(E!$HC$15:$HL$15,'Ciclo Semaforico'!AT$30,E!$HC92:$HL92)+SUMIF(O!$HC$15:$HL$15,'Ciclo Semaforico'!AT$30,O!$HC92:$HL92))*AT$31))</f>
        <v>0</v>
      </c>
      <c r="AU117" s="245">
        <f>IF(AU$32="",IF(AU$31="",(SUMIF(S!$HC$15:$HL$15,'Ciclo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Semaforico'!AU$30,O!$HC92:$HL92))*AU$31),(SUMIF(S!$HC$15:$HL$15,'Ciclo Semaforico'!AU$32,S!$HC92:$HL92)+SUMIF(N!$HC$15:$HL$15,'Ciclo Semaforico'!AU$32,N!$HC92:$HL92)+SUMIF(E!$HC$15:$HL$15,'Ciclo Semaforico'!AU$32,E!$HC92:$HL92)+SUMIF(O!$HC$15:$HL$15,'Ciclo Semaforico'!AU$32,O!$HC92:$HL92))-IF(AU$31="",(SUMIF(S!$HC$15:$HL$15,'Ciclo Semaforico'!AU$30,S!$HC92:$HL92)+SUMIF(N!$HC$15:$HL$15,'Ciclo Semaforico'!AU$30,N!$HC92:$HL92)+SUMIF(E!$HC$15:$HL$15,'Ciclo Semaforico'!AU$30,E!$HC92:$HL92)+SUMIF(O!$HC$15:$HL$15,'Ciclo Semaforico'!AU$30,O!$HC92:$HL92)),(SUMIF(S!$HC$15:$HL$15,'Ciclo Semaforico'!AU$30,S!$HC92:$HL92)+SUMIF(N!$HC$15:$HL$15,'Ciclo Semaforico'!AU$30,N!$HC92:$HL92)+SUMIF(E!$HC$15:$HL$15,'Ciclo Semaforico'!AU$30,E!$HC92:$HL92)+SUMIF(O!$HC$15:$HL$15,'Ciclo Semaforico'!AU$30,O!$HC92:$HL92))*AU$31))</f>
        <v>0</v>
      </c>
      <c r="AV117" s="245">
        <f>IF(AV$32="",IF(AV$31="",(SUMIF(S!$HC$15:$HL$15,'Ciclo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Semaforico'!AV$30,O!$HC92:$HL92))*AV$31),(SUMIF(S!$HC$15:$HL$15,'Ciclo Semaforico'!AV$32,S!$HC92:$HL92)+SUMIF(N!$HC$15:$HL$15,'Ciclo Semaforico'!AV$32,N!$HC92:$HL92)+SUMIF(E!$HC$15:$HL$15,'Ciclo Semaforico'!AV$32,E!$HC92:$HL92)+SUMIF(O!$HC$15:$HL$15,'Ciclo Semaforico'!AV$32,O!$HC92:$HL92))-IF(AV$31="",(SUMIF(S!$HC$15:$HL$15,'Ciclo Semaforico'!AV$30,S!$HC92:$HL92)+SUMIF(N!$HC$15:$HL$15,'Ciclo Semaforico'!AV$30,N!$HC92:$HL92)+SUMIF(E!$HC$15:$HL$15,'Ciclo Semaforico'!AV$30,E!$HC92:$HL92)+SUMIF(O!$HC$15:$HL$15,'Ciclo Semaforico'!AV$30,O!$HC92:$HL92)),(SUMIF(S!$HC$15:$HL$15,'Ciclo Semaforico'!AV$30,S!$HC92:$HL92)+SUMIF(N!$HC$15:$HL$15,'Ciclo Semaforico'!AV$30,N!$HC92:$HL92)+SUMIF(E!$HC$15:$HL$15,'Ciclo Semaforico'!AV$30,E!$HC92:$HL92)+SUMIF(O!$HC$15:$HL$15,'Ciclo Semaforico'!AV$30,O!$HC92:$HL92))*AV$31))</f>
        <v>0</v>
      </c>
      <c r="AW117" s="245">
        <f>IF(AW$32="",IF(AW$31="",(SUMIF(S!$HC$15:$HL$15,'Ciclo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Semaforico'!AW$30,O!$HC92:$HL92))*AW$31),(SUMIF(S!$HC$15:$HL$15,'Ciclo Semaforico'!AW$32,S!$HC92:$HL92)+SUMIF(N!$HC$15:$HL$15,'Ciclo Semaforico'!AW$32,N!$HC92:$HL92)+SUMIF(E!$HC$15:$HL$15,'Ciclo Semaforico'!AW$32,E!$HC92:$HL92)+SUMIF(O!$HC$15:$HL$15,'Ciclo Semaforico'!AW$32,O!$HC92:$HL92))-IF(AW$31="",(SUMIF(S!$HC$15:$HL$15,'Ciclo Semaforico'!AW$30,S!$HC92:$HL92)+SUMIF(N!$HC$15:$HL$15,'Ciclo Semaforico'!AW$30,N!$HC92:$HL92)+SUMIF(E!$HC$15:$HL$15,'Ciclo Semaforico'!AW$30,E!$HC92:$HL92)+SUMIF(O!$HC$15:$HL$15,'Ciclo Semaforico'!AW$30,O!$HC92:$HL92)),(SUMIF(S!$HC$15:$HL$15,'Ciclo Semaforico'!AW$30,S!$HC92:$HL92)+SUMIF(N!$HC$15:$HL$15,'Ciclo Semaforico'!AW$30,N!$HC92:$HL92)+SUMIF(E!$HC$15:$HL$15,'Ciclo Semaforico'!AW$30,E!$HC92:$HL92)+SUMIF(O!$HC$15:$HL$15,'Ciclo Semaforico'!AW$30,O!$HC92:$HL92))*AW$31))</f>
        <v>0</v>
      </c>
      <c r="AX117" s="246">
        <f>IF(AX$32="",IF(AX$31="",(SUMIF(S!$HC$15:$HL$15,'Ciclo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Semaforico'!AX$30,O!$HC92:$HL92))*AX$31),(SUMIF(S!$HC$15:$HL$15,'Ciclo Semaforico'!AX$32,S!$HC92:$HL92)+SUMIF(N!$HC$15:$HL$15,'Ciclo Semaforico'!AX$32,N!$HC92:$HL92)+SUMIF(E!$HC$15:$HL$15,'Ciclo Semaforico'!AX$32,E!$HC92:$HL92)+SUMIF(O!$HC$15:$HL$15,'Ciclo Semaforico'!AX$32,O!$HC92:$HL92))-IF(AX$31="",(SUMIF(S!$HC$15:$HL$15,'Ciclo Semaforico'!AX$30,S!$HC92:$HL92)+SUMIF(N!$HC$15:$HL$15,'Ciclo Semaforico'!AX$30,N!$HC92:$HL92)+SUMIF(E!$HC$15:$HL$15,'Ciclo Semaforico'!AX$30,E!$HC92:$HL92)+SUMIF(O!$HC$15:$HL$15,'Ciclo Semaforico'!AX$30,O!$HC92:$HL92)),(SUMIF(S!$HC$15:$HL$15,'Ciclo Semaforico'!AX$30,S!$HC92:$HL92)+SUMIF(N!$HC$15:$HL$15,'Ciclo Semaforico'!AX$30,N!$HC92:$HL92)+SUMIF(E!$HC$15:$HL$15,'Ciclo Semaforico'!AX$30,E!$HC92:$HL92)+SUMIF(O!$HC$15:$HL$15,'Ciclo Semaforico'!AX$30,O!$HC92:$HL92))*AX$31))</f>
        <v>0</v>
      </c>
      <c r="AY117" s="244" t="e">
        <f>IF(AY$32="",IF(AY$31="",(SUMIF(S!$HC$15:$HL$15,'Ciclo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Semaforico'!AY$30,O!$HC92:$HL92))*AY$31),(SUMIF(S!$HC$15:$HL$15,'Ciclo Semaforico'!AY$32,S!$HC92:$HL92)+SUMIF(N!$HC$15:$HL$15,'Ciclo Semaforico'!AY$32,N!$HC92:$HL92)+SUMIF(E!$HC$15:$HL$15,'Ciclo Semaforico'!AY$32,E!$HC92:$HL92)+SUMIF(O!$HC$15:$HL$15,'Ciclo Semaforico'!AY$32,O!$HC92:$HL92))-IF(AY$31="",(SUMIF(S!$HC$15:$HL$15,'Ciclo Semaforico'!AY$30,S!$HC92:$HL92)+SUMIF(N!$HC$15:$HL$15,'Ciclo Semaforico'!AY$30,N!$HC92:$HL92)+SUMIF(E!$HC$15:$HL$15,'Ciclo Semaforico'!AY$30,E!$HC92:$HL92)+SUMIF(O!$HC$15:$HL$15,'Ciclo Semaforico'!AY$30,O!$HC92:$HL92)),(SUMIF(S!$HC$15:$HL$15,'Ciclo Semaforico'!AY$30,S!$HC92:$HL92)+SUMIF(N!$HC$15:$HL$15,'Ciclo Semaforico'!AY$30,N!$HC92:$HL92)+SUMIF(E!$HC$15:$HL$15,'Ciclo Semaforico'!AY$30,E!$HC92:$HL92)+SUMIF(O!$HC$15:$HL$15,'Ciclo Semaforico'!AY$30,O!$HC92:$HL92))*AY$31))</f>
        <v>#REF!</v>
      </c>
      <c r="AZ117" s="245" t="e">
        <f>IF(AZ$32="",IF(AZ$31="",(SUMIF(S!$HC$15:$HL$15,'Ciclo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Semaforico'!AZ$30,O!$HC92:$HL92))*AZ$31),(SUMIF(S!$HC$15:$HL$15,'Ciclo Semaforico'!AZ$32,S!$HC92:$HL92)+SUMIF(N!$HC$15:$HL$15,'Ciclo Semaforico'!AZ$32,N!$HC92:$HL92)+SUMIF(E!$HC$15:$HL$15,'Ciclo Semaforico'!AZ$32,E!$HC92:$HL92)+SUMIF(O!$HC$15:$HL$15,'Ciclo Semaforico'!AZ$32,O!$HC92:$HL92))-IF(AZ$31="",(SUMIF(S!$HC$15:$HL$15,'Ciclo Semaforico'!AZ$30,S!$HC92:$HL92)+SUMIF(N!$HC$15:$HL$15,'Ciclo Semaforico'!AZ$30,N!$HC92:$HL92)+SUMIF(E!$HC$15:$HL$15,'Ciclo Semaforico'!AZ$30,E!$HC92:$HL92)+SUMIF(O!$HC$15:$HL$15,'Ciclo Semaforico'!AZ$30,O!$HC92:$HL92)),(SUMIF(S!$HC$15:$HL$15,'Ciclo Semaforico'!AZ$30,S!$HC92:$HL92)+SUMIF(N!$HC$15:$HL$15,'Ciclo Semaforico'!AZ$30,N!$HC92:$HL92)+SUMIF(E!$HC$15:$HL$15,'Ciclo Semaforico'!AZ$30,E!$HC92:$HL92)+SUMIF(O!$HC$15:$HL$15,'Ciclo Semaforico'!AZ$30,O!$HC92:$HL92))*AZ$31))</f>
        <v>#REF!</v>
      </c>
      <c r="BA117" s="245" t="e">
        <f>IF(BA$32="",IF(BA$31="",(SUMIF(S!$HC$15:$HL$15,'Ciclo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Semaforico'!BA$30,O!$HC92:$HL92))*BA$31),(SUMIF(S!$HC$15:$HL$15,'Ciclo Semaforico'!BA$32,S!$HC92:$HL92)+SUMIF(N!$HC$15:$HL$15,'Ciclo Semaforico'!BA$32,N!$HC92:$HL92)+SUMIF(E!$HC$15:$HL$15,'Ciclo Semaforico'!BA$32,E!$HC92:$HL92)+SUMIF(O!$HC$15:$HL$15,'Ciclo Semaforico'!BA$32,O!$HC92:$HL92))-IF(BA$31="",(SUMIF(S!$HC$15:$HL$15,'Ciclo Semaforico'!BA$30,S!$HC92:$HL92)+SUMIF(N!$HC$15:$HL$15,'Ciclo Semaforico'!BA$30,N!$HC92:$HL92)+SUMIF(E!$HC$15:$HL$15,'Ciclo Semaforico'!BA$30,E!$HC92:$HL92)+SUMIF(O!$HC$15:$HL$15,'Ciclo Semaforico'!BA$30,O!$HC92:$HL92)),(SUMIF(S!$HC$15:$HL$15,'Ciclo Semaforico'!BA$30,S!$HC92:$HL92)+SUMIF(N!$HC$15:$HL$15,'Ciclo Semaforico'!BA$30,N!$HC92:$HL92)+SUMIF(E!$HC$15:$HL$15,'Ciclo Semaforico'!BA$30,E!$HC92:$HL92)+SUMIF(O!$HC$15:$HL$15,'Ciclo Semaforico'!BA$30,O!$HC92:$HL92))*BA$31))</f>
        <v>#REF!</v>
      </c>
      <c r="BB117" s="245" t="e">
        <f>IF(BB$32="",IF(BB$31="",(SUMIF(S!$HC$15:$HL$15,'Ciclo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Semaforico'!BB$30,O!$HC92:$HL92))*BB$31),(SUMIF(S!$HC$15:$HL$15,'Ciclo Semaforico'!BB$32,S!$HC92:$HL92)+SUMIF(N!$HC$15:$HL$15,'Ciclo Semaforico'!BB$32,N!$HC92:$HL92)+SUMIF(E!$HC$15:$HL$15,'Ciclo Semaforico'!BB$32,E!$HC92:$HL92)+SUMIF(O!$HC$15:$HL$15,'Ciclo Semaforico'!BB$32,O!$HC92:$HL92))-IF(BB$31="",(SUMIF(S!$HC$15:$HL$15,'Ciclo Semaforico'!BB$30,S!$HC92:$HL92)+SUMIF(N!$HC$15:$HL$15,'Ciclo Semaforico'!BB$30,N!$HC92:$HL92)+SUMIF(E!$HC$15:$HL$15,'Ciclo Semaforico'!BB$30,E!$HC92:$HL92)+SUMIF(O!$HC$15:$HL$15,'Ciclo Semaforico'!BB$30,O!$HC92:$HL92)),(SUMIF(S!$HC$15:$HL$15,'Ciclo Semaforico'!BB$30,S!$HC92:$HL92)+SUMIF(N!$HC$15:$HL$15,'Ciclo Semaforico'!BB$30,N!$HC92:$HL92)+SUMIF(E!$HC$15:$HL$15,'Ciclo Semaforico'!BB$30,E!$HC92:$HL92)+SUMIF(O!$HC$15:$HL$15,'Ciclo Semaforico'!BB$30,O!$HC92:$HL92))*BB$31))</f>
        <v>#REF!</v>
      </c>
      <c r="BC117" s="245" t="e">
        <f>IF(BC$32="",IF(BC$31="",(SUMIF(S!$HC$15:$HL$15,'Ciclo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Semaforico'!BC$30,O!$HC92:$HL92))*BC$31),(SUMIF(S!$HC$15:$HL$15,'Ciclo Semaforico'!BC$32,S!$HC92:$HL92)+SUMIF(N!$HC$15:$HL$15,'Ciclo Semaforico'!BC$32,N!$HC92:$HL92)+SUMIF(E!$HC$15:$HL$15,'Ciclo Semaforico'!BC$32,E!$HC92:$HL92)+SUMIF(O!$HC$15:$HL$15,'Ciclo Semaforico'!BC$32,O!$HC92:$HL92))-IF(BC$31="",(SUMIF(S!$HC$15:$HL$15,'Ciclo Semaforico'!BC$30,S!$HC92:$HL92)+SUMIF(N!$HC$15:$HL$15,'Ciclo Semaforico'!BC$30,N!$HC92:$HL92)+SUMIF(E!$HC$15:$HL$15,'Ciclo Semaforico'!BC$30,E!$HC92:$HL92)+SUMIF(O!$HC$15:$HL$15,'Ciclo Semaforico'!BC$30,O!$HC92:$HL92)),(SUMIF(S!$HC$15:$HL$15,'Ciclo Semaforico'!BC$30,S!$HC92:$HL92)+SUMIF(N!$HC$15:$HL$15,'Ciclo Semaforico'!BC$30,N!$HC92:$HL92)+SUMIF(E!$HC$15:$HL$15,'Ciclo Semaforico'!BC$30,E!$HC92:$HL92)+SUMIF(O!$HC$15:$HL$15,'Ciclo Semaforico'!BC$30,O!$HC92:$HL92))*BC$31))</f>
        <v>#REF!</v>
      </c>
      <c r="BD117" s="245" t="e">
        <f>IF(BD$32="",IF(BD$31="",(SUMIF(S!$HC$15:$HL$15,'Ciclo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Semaforico'!BD$30,O!$HC92:$HL92))*BD$31),(SUMIF(S!$HC$15:$HL$15,'Ciclo Semaforico'!BD$32,S!$HC92:$HL92)+SUMIF(N!$HC$15:$HL$15,'Ciclo Semaforico'!BD$32,N!$HC92:$HL92)+SUMIF(E!$HC$15:$HL$15,'Ciclo Semaforico'!BD$32,E!$HC92:$HL92)+SUMIF(O!$HC$15:$HL$15,'Ciclo Semaforico'!BD$32,O!$HC92:$HL92))-IF(BD$31="",(SUMIF(S!$HC$15:$HL$15,'Ciclo Semaforico'!BD$30,S!$HC92:$HL92)+SUMIF(N!$HC$15:$HL$15,'Ciclo Semaforico'!BD$30,N!$HC92:$HL92)+SUMIF(E!$HC$15:$HL$15,'Ciclo Semaforico'!BD$30,E!$HC92:$HL92)+SUMIF(O!$HC$15:$HL$15,'Ciclo Semaforico'!BD$30,O!$HC92:$HL92)),(SUMIF(S!$HC$15:$HL$15,'Ciclo Semaforico'!BD$30,S!$HC92:$HL92)+SUMIF(N!$HC$15:$HL$15,'Ciclo Semaforico'!BD$30,N!$HC92:$HL92)+SUMIF(E!$HC$15:$HL$15,'Ciclo Semaforico'!BD$30,E!$HC92:$HL92)+SUMIF(O!$HC$15:$HL$15,'Ciclo Semaforico'!BD$30,O!$HC92:$HL92))*BD$31))</f>
        <v>#REF!</v>
      </c>
      <c r="BE117" s="245">
        <f>IF(BE$32="",IF(BE$31="",(SUMIF(S!$HC$15:$HL$15,'Ciclo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Semaforico'!BE$30,O!$HC92:$HL92))*BE$31),(SUMIF(S!$HC$15:$HL$15,'Ciclo Semaforico'!BE$32,S!$HC92:$HL92)+SUMIF(N!$HC$15:$HL$15,'Ciclo Semaforico'!BE$32,N!$HC92:$HL92)+SUMIF(E!$HC$15:$HL$15,'Ciclo Semaforico'!BE$32,E!$HC92:$HL92)+SUMIF(O!$HC$15:$HL$15,'Ciclo Semaforico'!BE$32,O!$HC92:$HL92))-IF(BE$31="",(SUMIF(S!$HC$15:$HL$15,'Ciclo Semaforico'!BE$30,S!$HC92:$HL92)+SUMIF(N!$HC$15:$HL$15,'Ciclo Semaforico'!BE$30,N!$HC92:$HL92)+SUMIF(E!$HC$15:$HL$15,'Ciclo Semaforico'!BE$30,E!$HC92:$HL92)+SUMIF(O!$HC$15:$HL$15,'Ciclo Semaforico'!BE$30,O!$HC92:$HL92)),(SUMIF(S!$HC$15:$HL$15,'Ciclo Semaforico'!BE$30,S!$HC92:$HL92)+SUMIF(N!$HC$15:$HL$15,'Ciclo Semaforico'!BE$30,N!$HC92:$HL92)+SUMIF(E!$HC$15:$HL$15,'Ciclo Semaforico'!BE$30,E!$HC92:$HL92)+SUMIF(O!$HC$15:$HL$15,'Ciclo Semaforico'!BE$30,O!$HC92:$HL92))*BE$31))</f>
        <v>0</v>
      </c>
      <c r="BF117" s="245">
        <f>IF(BF$32="",IF(BF$31="",(SUMIF(S!$HC$15:$HL$15,'Ciclo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Semaforico'!BF$30,O!$HC92:$HL92))*BF$31),(SUMIF(S!$HC$15:$HL$15,'Ciclo Semaforico'!BF$32,S!$HC92:$HL92)+SUMIF(N!$HC$15:$HL$15,'Ciclo Semaforico'!BF$32,N!$HC92:$HL92)+SUMIF(E!$HC$15:$HL$15,'Ciclo Semaforico'!BF$32,E!$HC92:$HL92)+SUMIF(O!$HC$15:$HL$15,'Ciclo Semaforico'!BF$32,O!$HC92:$HL92))-IF(BF$31="",(SUMIF(S!$HC$15:$HL$15,'Ciclo Semaforico'!BF$30,S!$HC92:$HL92)+SUMIF(N!$HC$15:$HL$15,'Ciclo Semaforico'!BF$30,N!$HC92:$HL92)+SUMIF(E!$HC$15:$HL$15,'Ciclo Semaforico'!BF$30,E!$HC92:$HL92)+SUMIF(O!$HC$15:$HL$15,'Ciclo Semaforico'!BF$30,O!$HC92:$HL92)),(SUMIF(S!$HC$15:$HL$15,'Ciclo Semaforico'!BF$30,S!$HC92:$HL92)+SUMIF(N!$HC$15:$HL$15,'Ciclo Semaforico'!BF$30,N!$HC92:$HL92)+SUMIF(E!$HC$15:$HL$15,'Ciclo Semaforico'!BF$30,E!$HC92:$HL92)+SUMIF(O!$HC$15:$HL$15,'Ciclo Semaforico'!BF$30,O!$HC92:$HL92))*BF$31))</f>
        <v>0</v>
      </c>
      <c r="BG117" s="245">
        <f>IF(BG$32="",IF(BG$31="",(SUMIF(S!$HC$15:$HL$15,'Ciclo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Semaforico'!BG$30,O!$HC92:$HL92))*BG$31),(SUMIF(S!$HC$15:$HL$15,'Ciclo Semaforico'!BG$32,S!$HC92:$HL92)+SUMIF(N!$HC$15:$HL$15,'Ciclo Semaforico'!BG$32,N!$HC92:$HL92)+SUMIF(E!$HC$15:$HL$15,'Ciclo Semaforico'!BG$32,E!$HC92:$HL92)+SUMIF(O!$HC$15:$HL$15,'Ciclo Semaforico'!BG$32,O!$HC92:$HL92))-IF(BG$31="",(SUMIF(S!$HC$15:$HL$15,'Ciclo Semaforico'!BG$30,S!$HC92:$HL92)+SUMIF(N!$HC$15:$HL$15,'Ciclo Semaforico'!BG$30,N!$HC92:$HL92)+SUMIF(E!$HC$15:$HL$15,'Ciclo Semaforico'!BG$30,E!$HC92:$HL92)+SUMIF(O!$HC$15:$HL$15,'Ciclo Semaforico'!BG$30,O!$HC92:$HL92)),(SUMIF(S!$HC$15:$HL$15,'Ciclo Semaforico'!BG$30,S!$HC92:$HL92)+SUMIF(N!$HC$15:$HL$15,'Ciclo Semaforico'!BG$30,N!$HC92:$HL92)+SUMIF(E!$HC$15:$HL$15,'Ciclo Semaforico'!BG$30,E!$HC92:$HL92)+SUMIF(O!$HC$15:$HL$15,'Ciclo Semaforico'!BG$30,O!$HC92:$HL92))*BG$31))</f>
        <v>0</v>
      </c>
      <c r="BH117" s="245">
        <f>IF(BH$32="",IF(BH$31="",(SUMIF(S!$HC$15:$HL$15,'Ciclo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Semaforico'!BH$30,O!$HC92:$HL92))*BH$31),(SUMIF(S!$HC$15:$HL$15,'Ciclo Semaforico'!BH$32,S!$HC92:$HL92)+SUMIF(N!$HC$15:$HL$15,'Ciclo Semaforico'!BH$32,N!$HC92:$HL92)+SUMIF(E!$HC$15:$HL$15,'Ciclo Semaforico'!BH$32,E!$HC92:$HL92)+SUMIF(O!$HC$15:$HL$15,'Ciclo Semaforico'!BH$32,O!$HC92:$HL92))-IF(BH$31="",(SUMIF(S!$HC$15:$HL$15,'Ciclo Semaforico'!BH$30,S!$HC92:$HL92)+SUMIF(N!$HC$15:$HL$15,'Ciclo Semaforico'!BH$30,N!$HC92:$HL92)+SUMIF(E!$HC$15:$HL$15,'Ciclo Semaforico'!BH$30,E!$HC92:$HL92)+SUMIF(O!$HC$15:$HL$15,'Ciclo Semaforico'!BH$30,O!$HC92:$HL92)),(SUMIF(S!$HC$15:$HL$15,'Ciclo Semaforico'!BH$30,S!$HC92:$HL92)+SUMIF(N!$HC$15:$HL$15,'Ciclo Semaforico'!BH$30,N!$HC92:$HL92)+SUMIF(E!$HC$15:$HL$15,'Ciclo Semaforico'!BH$30,E!$HC92:$HL92)+SUMIF(O!$HC$15:$HL$15,'Ciclo Semaforico'!BH$30,O!$HC92:$HL92))*BH$31))</f>
        <v>0</v>
      </c>
      <c r="BI117" s="245">
        <f>IF(BI$32="",IF(BI$31="",(SUMIF(S!$HC$15:$HL$15,'Ciclo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Semaforico'!BI$30,O!$HC92:$HL92))*BI$31),(SUMIF(S!$HC$15:$HL$15,'Ciclo Semaforico'!BI$32,S!$HC92:$HL92)+SUMIF(N!$HC$15:$HL$15,'Ciclo Semaforico'!BI$32,N!$HC92:$HL92)+SUMIF(E!$HC$15:$HL$15,'Ciclo Semaforico'!BI$32,E!$HC92:$HL92)+SUMIF(O!$HC$15:$HL$15,'Ciclo Semaforico'!BI$32,O!$HC92:$HL92))-IF(BI$31="",(SUMIF(S!$HC$15:$HL$15,'Ciclo Semaforico'!BI$30,S!$HC92:$HL92)+SUMIF(N!$HC$15:$HL$15,'Ciclo Semaforico'!BI$30,N!$HC92:$HL92)+SUMIF(E!$HC$15:$HL$15,'Ciclo Semaforico'!BI$30,E!$HC92:$HL92)+SUMIF(O!$HC$15:$HL$15,'Ciclo Semaforico'!BI$30,O!$HC92:$HL92)),(SUMIF(S!$HC$15:$HL$15,'Ciclo Semaforico'!BI$30,S!$HC92:$HL92)+SUMIF(N!$HC$15:$HL$15,'Ciclo Semaforico'!BI$30,N!$HC92:$HL92)+SUMIF(E!$HC$15:$HL$15,'Ciclo Semaforico'!BI$30,E!$HC92:$HL92)+SUMIF(O!$HC$15:$HL$15,'Ciclo Semaforico'!BI$30,O!$HC92:$HL92))*BI$31))</f>
        <v>0</v>
      </c>
      <c r="BJ117" s="246">
        <f>IF(BJ$32="",IF(BJ$31="",(SUMIF(S!$HC$15:$HL$15,'Ciclo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Semaforico'!BJ$30,O!$HC92:$HL92))*BJ$31),(SUMIF(S!$HC$15:$HL$15,'Ciclo Semaforico'!BJ$32,S!$HC92:$HL92)+SUMIF(N!$HC$15:$HL$15,'Ciclo Semaforico'!BJ$32,N!$HC92:$HL92)+SUMIF(E!$HC$15:$HL$15,'Ciclo Semaforico'!BJ$32,E!$HC92:$HL92)+SUMIF(O!$HC$15:$HL$15,'Ciclo Semaforico'!BJ$32,O!$HC92:$HL92))-IF(BJ$31="",(SUMIF(S!$HC$15:$HL$15,'Ciclo Semaforico'!BJ$30,S!$HC92:$HL92)+SUMIF(N!$HC$15:$HL$15,'Ciclo Semaforico'!BJ$30,N!$HC92:$HL92)+SUMIF(E!$HC$15:$HL$15,'Ciclo Semaforico'!BJ$30,E!$HC92:$HL92)+SUMIF(O!$HC$15:$HL$15,'Ciclo Semaforico'!BJ$30,O!$HC92:$HL92)),(SUMIF(S!$HC$15:$HL$15,'Ciclo Semaforico'!BJ$30,S!$HC92:$HL92)+SUMIF(N!$HC$15:$HL$15,'Ciclo Semaforico'!BJ$30,N!$HC92:$HL92)+SUMIF(E!$HC$15:$HL$15,'Ciclo Semaforico'!BJ$30,E!$HC92:$HL92)+SUMIF(O!$HC$15:$HL$15,'Ciclo Semaforico'!BJ$30,O!$HC92:$HL92))*BJ$31))</f>
        <v>0</v>
      </c>
      <c r="BK117" s="244">
        <f>IF(BK$32="",IF(BK$31="",(SUMIF(S!$HC$15:$HL$15,'Ciclo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Semaforico'!BK$30,O!$HC92:$HL92))*BK$31),(SUMIF(S!$HC$15:$HL$15,'Ciclo Semaforico'!BK$32,S!$HC92:$HL92)+SUMIF(N!$HC$15:$HL$15,'Ciclo Semaforico'!BK$32,N!$HC92:$HL92)+SUMIF(E!$HC$15:$HL$15,'Ciclo Semaforico'!BK$32,E!$HC92:$HL92)+SUMIF(O!$HC$15:$HL$15,'Ciclo Semaforico'!BK$32,O!$HC92:$HL92))-IF(BK$31="",(SUMIF(S!$HC$15:$HL$15,'Ciclo Semaforico'!BK$30,S!$HC92:$HL92)+SUMIF(N!$HC$15:$HL$15,'Ciclo Semaforico'!BK$30,N!$HC92:$HL92)+SUMIF(E!$HC$15:$HL$15,'Ciclo Semaforico'!BK$30,E!$HC92:$HL92)+SUMIF(O!$HC$15:$HL$15,'Ciclo Semaforico'!BK$30,O!$HC92:$HL92)),(SUMIF(S!$HC$15:$HL$15,'Ciclo Semaforico'!BK$30,S!$HC92:$HL92)+SUMIF(N!$HC$15:$HL$15,'Ciclo Semaforico'!BK$30,N!$HC92:$HL92)+SUMIF(E!$HC$15:$HL$15,'Ciclo Semaforico'!BK$30,E!$HC92:$HL92)+SUMIF(O!$HC$15:$HL$15,'Ciclo Semaforico'!BK$30,O!$HC92:$HL92))*BK$31))</f>
        <v>0</v>
      </c>
      <c r="BL117" s="245">
        <f>IF(BL$32="",IF(BL$31="",(SUMIF(S!$HC$15:$HL$15,'Ciclo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Semaforico'!BL$30,O!$HC92:$HL92))*BL$31),(SUMIF(S!$HC$15:$HL$15,'Ciclo Semaforico'!BL$32,S!$HC92:$HL92)+SUMIF(N!$HC$15:$HL$15,'Ciclo Semaforico'!BL$32,N!$HC92:$HL92)+SUMIF(E!$HC$15:$HL$15,'Ciclo Semaforico'!BL$32,E!$HC92:$HL92)+SUMIF(O!$HC$15:$HL$15,'Ciclo Semaforico'!BL$32,O!$HC92:$HL92))-IF(BL$31="",(SUMIF(S!$HC$15:$HL$15,'Ciclo Semaforico'!BL$30,S!$HC92:$HL92)+SUMIF(N!$HC$15:$HL$15,'Ciclo Semaforico'!BL$30,N!$HC92:$HL92)+SUMIF(E!$HC$15:$HL$15,'Ciclo Semaforico'!BL$30,E!$HC92:$HL92)+SUMIF(O!$HC$15:$HL$15,'Ciclo Semaforico'!BL$30,O!$HC92:$HL92)),(SUMIF(S!$HC$15:$HL$15,'Ciclo Semaforico'!BL$30,S!$HC92:$HL92)+SUMIF(N!$HC$15:$HL$15,'Ciclo Semaforico'!BL$30,N!$HC92:$HL92)+SUMIF(E!$HC$15:$HL$15,'Ciclo Semaforico'!BL$30,E!$HC92:$HL92)+SUMIF(O!$HC$15:$HL$15,'Ciclo Semaforico'!BL$30,O!$HC92:$HL92))*BL$31))</f>
        <v>0</v>
      </c>
      <c r="BM117" s="245">
        <f>IF(BM$32="",IF(BM$31="",(SUMIF(S!$HC$15:$HL$15,'Ciclo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Semaforico'!BM$30,O!$HC92:$HL92))*BM$31),(SUMIF(S!$HC$15:$HL$15,'Ciclo Semaforico'!BM$32,S!$HC92:$HL92)+SUMIF(N!$HC$15:$HL$15,'Ciclo Semaforico'!BM$32,N!$HC92:$HL92)+SUMIF(E!$HC$15:$HL$15,'Ciclo Semaforico'!BM$32,E!$HC92:$HL92)+SUMIF(O!$HC$15:$HL$15,'Ciclo Semaforico'!BM$32,O!$HC92:$HL92))-IF(BM$31="",(SUMIF(S!$HC$15:$HL$15,'Ciclo Semaforico'!BM$30,S!$HC92:$HL92)+SUMIF(N!$HC$15:$HL$15,'Ciclo Semaforico'!BM$30,N!$HC92:$HL92)+SUMIF(E!$HC$15:$HL$15,'Ciclo Semaforico'!BM$30,E!$HC92:$HL92)+SUMIF(O!$HC$15:$HL$15,'Ciclo Semaforico'!BM$30,O!$HC92:$HL92)),(SUMIF(S!$HC$15:$HL$15,'Ciclo Semaforico'!BM$30,S!$HC92:$HL92)+SUMIF(N!$HC$15:$HL$15,'Ciclo Semaforico'!BM$30,N!$HC92:$HL92)+SUMIF(E!$HC$15:$HL$15,'Ciclo Semaforico'!BM$30,E!$HC92:$HL92)+SUMIF(O!$HC$15:$HL$15,'Ciclo Semaforico'!BM$30,O!$HC92:$HL92))*BM$31))</f>
        <v>0</v>
      </c>
      <c r="BN117" s="245">
        <f>IF(BN$32="",IF(BN$31="",(SUMIF(S!$HC$15:$HL$15,'Ciclo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Semaforico'!BN$30,O!$HC92:$HL92))*BN$31),(SUMIF(S!$HC$15:$HL$15,'Ciclo Semaforico'!BN$32,S!$HC92:$HL92)+SUMIF(N!$HC$15:$HL$15,'Ciclo Semaforico'!BN$32,N!$HC92:$HL92)+SUMIF(E!$HC$15:$HL$15,'Ciclo Semaforico'!BN$32,E!$HC92:$HL92)+SUMIF(O!$HC$15:$HL$15,'Ciclo Semaforico'!BN$32,O!$HC92:$HL92))-IF(BN$31="",(SUMIF(S!$HC$15:$HL$15,'Ciclo Semaforico'!BN$30,S!$HC92:$HL92)+SUMIF(N!$HC$15:$HL$15,'Ciclo Semaforico'!BN$30,N!$HC92:$HL92)+SUMIF(E!$HC$15:$HL$15,'Ciclo Semaforico'!BN$30,E!$HC92:$HL92)+SUMIF(O!$HC$15:$HL$15,'Ciclo Semaforico'!BN$30,O!$HC92:$HL92)),(SUMIF(S!$HC$15:$HL$15,'Ciclo Semaforico'!BN$30,S!$HC92:$HL92)+SUMIF(N!$HC$15:$HL$15,'Ciclo Semaforico'!BN$30,N!$HC92:$HL92)+SUMIF(E!$HC$15:$HL$15,'Ciclo Semaforico'!BN$30,E!$HC92:$HL92)+SUMIF(O!$HC$15:$HL$15,'Ciclo Semaforico'!BN$30,O!$HC92:$HL92))*BN$31))</f>
        <v>0</v>
      </c>
      <c r="BO117" s="245">
        <f>IF(BO$32="",IF(BO$31="",(SUMIF(S!$HC$15:$HL$15,'Ciclo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Semaforico'!BO$30,O!$HC92:$HL92))*BO$31),(SUMIF(S!$HC$15:$HL$15,'Ciclo Semaforico'!BO$32,S!$HC92:$HL92)+SUMIF(N!$HC$15:$HL$15,'Ciclo Semaforico'!BO$32,N!$HC92:$HL92)+SUMIF(E!$HC$15:$HL$15,'Ciclo Semaforico'!BO$32,E!$HC92:$HL92)+SUMIF(O!$HC$15:$HL$15,'Ciclo Semaforico'!BO$32,O!$HC92:$HL92))-IF(BO$31="",(SUMIF(S!$HC$15:$HL$15,'Ciclo Semaforico'!BO$30,S!$HC92:$HL92)+SUMIF(N!$HC$15:$HL$15,'Ciclo Semaforico'!BO$30,N!$HC92:$HL92)+SUMIF(E!$HC$15:$HL$15,'Ciclo Semaforico'!BO$30,E!$HC92:$HL92)+SUMIF(O!$HC$15:$HL$15,'Ciclo Semaforico'!BO$30,O!$HC92:$HL92)),(SUMIF(S!$HC$15:$HL$15,'Ciclo Semaforico'!BO$30,S!$HC92:$HL92)+SUMIF(N!$HC$15:$HL$15,'Ciclo Semaforico'!BO$30,N!$HC92:$HL92)+SUMIF(E!$HC$15:$HL$15,'Ciclo Semaforico'!BO$30,E!$HC92:$HL92)+SUMIF(O!$HC$15:$HL$15,'Ciclo Semaforico'!BO$30,O!$HC92:$HL92))*BO$31))</f>
        <v>0</v>
      </c>
      <c r="BP117" s="245">
        <f>IF(BP$32="",IF(BP$31="",(SUMIF(S!$HC$15:$HL$15,'Ciclo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Semaforico'!BP$30,O!$HC92:$HL92))*BP$31),(SUMIF(S!$HC$15:$HL$15,'Ciclo Semaforico'!BP$32,S!$HC92:$HL92)+SUMIF(N!$HC$15:$HL$15,'Ciclo Semaforico'!BP$32,N!$HC92:$HL92)+SUMIF(E!$HC$15:$HL$15,'Ciclo Semaforico'!BP$32,E!$HC92:$HL92)+SUMIF(O!$HC$15:$HL$15,'Ciclo Semaforico'!BP$32,O!$HC92:$HL92))-IF(BP$31="",(SUMIF(S!$HC$15:$HL$15,'Ciclo Semaforico'!BP$30,S!$HC92:$HL92)+SUMIF(N!$HC$15:$HL$15,'Ciclo Semaforico'!BP$30,N!$HC92:$HL92)+SUMIF(E!$HC$15:$HL$15,'Ciclo Semaforico'!BP$30,E!$HC92:$HL92)+SUMIF(O!$HC$15:$HL$15,'Ciclo Semaforico'!BP$30,O!$HC92:$HL92)),(SUMIF(S!$HC$15:$HL$15,'Ciclo Semaforico'!BP$30,S!$HC92:$HL92)+SUMIF(N!$HC$15:$HL$15,'Ciclo Semaforico'!BP$30,N!$HC92:$HL92)+SUMIF(E!$HC$15:$HL$15,'Ciclo Semaforico'!BP$30,E!$HC92:$HL92)+SUMIF(O!$HC$15:$HL$15,'Ciclo Semaforico'!BP$30,O!$HC92:$HL92))*BP$31))</f>
        <v>0</v>
      </c>
      <c r="BQ117" s="245">
        <f>IF(BQ$32="",IF(BQ$31="",(SUMIF(S!$HC$15:$HL$15,'Ciclo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Semaforico'!BQ$30,O!$HC92:$HL92))*BQ$31),(SUMIF(S!$HC$15:$HL$15,'Ciclo Semaforico'!BQ$32,S!$HC92:$HL92)+SUMIF(N!$HC$15:$HL$15,'Ciclo Semaforico'!BQ$32,N!$HC92:$HL92)+SUMIF(E!$HC$15:$HL$15,'Ciclo Semaforico'!BQ$32,E!$HC92:$HL92)+SUMIF(O!$HC$15:$HL$15,'Ciclo Semaforico'!BQ$32,O!$HC92:$HL92))-IF(BQ$31="",(SUMIF(S!$HC$15:$HL$15,'Ciclo Semaforico'!BQ$30,S!$HC92:$HL92)+SUMIF(N!$HC$15:$HL$15,'Ciclo Semaforico'!BQ$30,N!$HC92:$HL92)+SUMIF(E!$HC$15:$HL$15,'Ciclo Semaforico'!BQ$30,E!$HC92:$HL92)+SUMIF(O!$HC$15:$HL$15,'Ciclo Semaforico'!BQ$30,O!$HC92:$HL92)),(SUMIF(S!$HC$15:$HL$15,'Ciclo Semaforico'!BQ$30,S!$HC92:$HL92)+SUMIF(N!$HC$15:$HL$15,'Ciclo Semaforico'!BQ$30,N!$HC92:$HL92)+SUMIF(E!$HC$15:$HL$15,'Ciclo Semaforico'!BQ$30,E!$HC92:$HL92)+SUMIF(O!$HC$15:$HL$15,'Ciclo Semaforico'!BQ$30,O!$HC92:$HL92))*BQ$31))</f>
        <v>0</v>
      </c>
      <c r="BR117" s="245">
        <f>IF(BR$32="",IF(BR$31="",(SUMIF(S!$HC$15:$HL$15,'Ciclo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Semaforico'!BR$30,O!$HC92:$HL92))*BR$31),(SUMIF(S!$HC$15:$HL$15,'Ciclo Semaforico'!BR$32,S!$HC92:$HL92)+SUMIF(N!$HC$15:$HL$15,'Ciclo Semaforico'!BR$32,N!$HC92:$HL92)+SUMIF(E!$HC$15:$HL$15,'Ciclo Semaforico'!BR$32,E!$HC92:$HL92)+SUMIF(O!$HC$15:$HL$15,'Ciclo Semaforico'!BR$32,O!$HC92:$HL92))-IF(BR$31="",(SUMIF(S!$HC$15:$HL$15,'Ciclo Semaforico'!BR$30,S!$HC92:$HL92)+SUMIF(N!$HC$15:$HL$15,'Ciclo Semaforico'!BR$30,N!$HC92:$HL92)+SUMIF(E!$HC$15:$HL$15,'Ciclo Semaforico'!BR$30,E!$HC92:$HL92)+SUMIF(O!$HC$15:$HL$15,'Ciclo Semaforico'!BR$30,O!$HC92:$HL92)),(SUMIF(S!$HC$15:$HL$15,'Ciclo Semaforico'!BR$30,S!$HC92:$HL92)+SUMIF(N!$HC$15:$HL$15,'Ciclo Semaforico'!BR$30,N!$HC92:$HL92)+SUMIF(E!$HC$15:$HL$15,'Ciclo Semaforico'!BR$30,E!$HC92:$HL92)+SUMIF(O!$HC$15:$HL$15,'Ciclo Semaforico'!BR$30,O!$HC92:$HL92))*BR$31))</f>
        <v>0</v>
      </c>
      <c r="BS117" s="245">
        <f>IF(BS$32="",IF(BS$31="",(SUMIF(S!$HC$15:$HL$15,'Ciclo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Semaforico'!BS$30,O!$HC92:$HL92))*BS$31),(SUMIF(S!$HC$15:$HL$15,'Ciclo Semaforico'!BS$32,S!$HC92:$HL92)+SUMIF(N!$HC$15:$HL$15,'Ciclo Semaforico'!BS$32,N!$HC92:$HL92)+SUMIF(E!$HC$15:$HL$15,'Ciclo Semaforico'!BS$32,E!$HC92:$HL92)+SUMIF(O!$HC$15:$HL$15,'Ciclo Semaforico'!BS$32,O!$HC92:$HL92))-IF(BS$31="",(SUMIF(S!$HC$15:$HL$15,'Ciclo Semaforico'!BS$30,S!$HC92:$HL92)+SUMIF(N!$HC$15:$HL$15,'Ciclo Semaforico'!BS$30,N!$HC92:$HL92)+SUMIF(E!$HC$15:$HL$15,'Ciclo Semaforico'!BS$30,E!$HC92:$HL92)+SUMIF(O!$HC$15:$HL$15,'Ciclo Semaforico'!BS$30,O!$HC92:$HL92)),(SUMIF(S!$HC$15:$HL$15,'Ciclo Semaforico'!BS$30,S!$HC92:$HL92)+SUMIF(N!$HC$15:$HL$15,'Ciclo Semaforico'!BS$30,N!$HC92:$HL92)+SUMIF(E!$HC$15:$HL$15,'Ciclo Semaforico'!BS$30,E!$HC92:$HL92)+SUMIF(O!$HC$15:$HL$15,'Ciclo Semaforico'!BS$30,O!$HC92:$HL92))*BS$31))</f>
        <v>0</v>
      </c>
      <c r="BT117" s="245">
        <f>IF(BT$32="",IF(BT$31="",(SUMIF(S!$HC$15:$HL$15,'Ciclo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Semaforico'!BT$30,O!$HC92:$HL92))*BT$31),(SUMIF(S!$HC$15:$HL$15,'Ciclo Semaforico'!BT$32,S!$HC92:$HL92)+SUMIF(N!$HC$15:$HL$15,'Ciclo Semaforico'!BT$32,N!$HC92:$HL92)+SUMIF(E!$HC$15:$HL$15,'Ciclo Semaforico'!BT$32,E!$HC92:$HL92)+SUMIF(O!$HC$15:$HL$15,'Ciclo Semaforico'!BT$32,O!$HC92:$HL92))-IF(BT$31="",(SUMIF(S!$HC$15:$HL$15,'Ciclo Semaforico'!BT$30,S!$HC92:$HL92)+SUMIF(N!$HC$15:$HL$15,'Ciclo Semaforico'!BT$30,N!$HC92:$HL92)+SUMIF(E!$HC$15:$HL$15,'Ciclo Semaforico'!BT$30,E!$HC92:$HL92)+SUMIF(O!$HC$15:$HL$15,'Ciclo Semaforico'!BT$30,O!$HC92:$HL92)),(SUMIF(S!$HC$15:$HL$15,'Ciclo Semaforico'!BT$30,S!$HC92:$HL92)+SUMIF(N!$HC$15:$HL$15,'Ciclo Semaforico'!BT$30,N!$HC92:$HL92)+SUMIF(E!$HC$15:$HL$15,'Ciclo Semaforico'!BT$30,E!$HC92:$HL92)+SUMIF(O!$HC$15:$HL$15,'Ciclo Semaforico'!BT$30,O!$HC92:$HL92))*BT$31))</f>
        <v>0</v>
      </c>
      <c r="BU117" s="245">
        <f>IF(BU$32="",IF(BU$31="",(SUMIF(S!$HC$15:$HL$15,'Ciclo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Semaforico'!BU$30,O!$HC92:$HL92))*BU$31),(SUMIF(S!$HC$15:$HL$15,'Ciclo Semaforico'!BU$32,S!$HC92:$HL92)+SUMIF(N!$HC$15:$HL$15,'Ciclo Semaforico'!BU$32,N!$HC92:$HL92)+SUMIF(E!$HC$15:$HL$15,'Ciclo Semaforico'!BU$32,E!$HC92:$HL92)+SUMIF(O!$HC$15:$HL$15,'Ciclo Semaforico'!BU$32,O!$HC92:$HL92))-IF(BU$31="",(SUMIF(S!$HC$15:$HL$15,'Ciclo Semaforico'!BU$30,S!$HC92:$HL92)+SUMIF(N!$HC$15:$HL$15,'Ciclo Semaforico'!BU$30,N!$HC92:$HL92)+SUMIF(E!$HC$15:$HL$15,'Ciclo Semaforico'!BU$30,E!$HC92:$HL92)+SUMIF(O!$HC$15:$HL$15,'Ciclo Semaforico'!BU$30,O!$HC92:$HL92)),(SUMIF(S!$HC$15:$HL$15,'Ciclo Semaforico'!BU$30,S!$HC92:$HL92)+SUMIF(N!$HC$15:$HL$15,'Ciclo Semaforico'!BU$30,N!$HC92:$HL92)+SUMIF(E!$HC$15:$HL$15,'Ciclo Semaforico'!BU$30,E!$HC92:$HL92)+SUMIF(O!$HC$15:$HL$15,'Ciclo Semaforico'!BU$30,O!$HC92:$HL92))*BU$31))</f>
        <v>0</v>
      </c>
      <c r="BV117" s="246">
        <f>IF(BV$32="",IF(BV$31="",(SUMIF(S!$HC$15:$HL$15,'Ciclo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Semaforico'!BV$30,O!$HC92:$HL92))*BV$31),(SUMIF(S!$HC$15:$HL$15,'Ciclo Semaforico'!BV$32,S!$HC92:$HL92)+SUMIF(N!$HC$15:$HL$15,'Ciclo Semaforico'!BV$32,N!$HC92:$HL92)+SUMIF(E!$HC$15:$HL$15,'Ciclo Semaforico'!BV$32,E!$HC92:$HL92)+SUMIF(O!$HC$15:$HL$15,'Ciclo Semaforico'!BV$32,O!$HC92:$HL92))-IF(BV$31="",(SUMIF(S!$HC$15:$HL$15,'Ciclo Semaforico'!BV$30,S!$HC92:$HL92)+SUMIF(N!$HC$15:$HL$15,'Ciclo Semaforico'!BV$30,N!$HC92:$HL92)+SUMIF(E!$HC$15:$HL$15,'Ciclo Semaforico'!BV$30,E!$HC92:$HL92)+SUMIF(O!$HC$15:$HL$15,'Ciclo Semaforico'!BV$30,O!$HC92:$HL92)),(SUMIF(S!$HC$15:$HL$15,'Ciclo Semaforico'!BV$30,S!$HC92:$HL92)+SUMIF(N!$HC$15:$HL$15,'Ciclo Semaforico'!BV$30,N!$HC92:$HL92)+SUMIF(E!$HC$15:$HL$15,'Ciclo Semaforico'!BV$30,E!$HC92:$HL92)+SUMIF(O!$HC$15:$HL$15,'Ciclo Semaforico'!BV$30,O!$HC92:$HL92))*BV$31))</f>
        <v>0</v>
      </c>
      <c r="BW117" s="244">
        <f>IF(BW$32="",IF(BW$31="",(SUMIF(S!$HC$15:$HL$15,'Ciclo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Semaforico'!BW$30,O!$HC92:$HL92))*BW$31),(SUMIF(S!$HC$15:$HL$15,'Ciclo Semaforico'!BW$32,S!$HC92:$HL92)+SUMIF(N!$HC$15:$HL$15,'Ciclo Semaforico'!BW$32,N!$HC92:$HL92)+SUMIF(E!$HC$15:$HL$15,'Ciclo Semaforico'!BW$32,E!$HC92:$HL92)+SUMIF(O!$HC$15:$HL$15,'Ciclo Semaforico'!BW$32,O!$HC92:$HL92))-IF(BW$31="",(SUMIF(S!$HC$15:$HL$15,'Ciclo Semaforico'!BW$30,S!$HC92:$HL92)+SUMIF(N!$HC$15:$HL$15,'Ciclo Semaforico'!BW$30,N!$HC92:$HL92)+SUMIF(E!$HC$15:$HL$15,'Ciclo Semaforico'!BW$30,E!$HC92:$HL92)+SUMIF(O!$HC$15:$HL$15,'Ciclo Semaforico'!BW$30,O!$HC92:$HL92)),(SUMIF(S!$HC$15:$HL$15,'Ciclo Semaforico'!BW$30,S!$HC92:$HL92)+SUMIF(N!$HC$15:$HL$15,'Ciclo Semaforico'!BW$30,N!$HC92:$HL92)+SUMIF(E!$HC$15:$HL$15,'Ciclo Semaforico'!BW$30,E!$HC92:$HL92)+SUMIF(O!$HC$15:$HL$15,'Ciclo Semaforico'!BW$30,O!$HC92:$HL92))*BW$31))</f>
        <v>0</v>
      </c>
      <c r="BX117" s="245">
        <f>IF(BX$32="",IF(BX$31="",(SUMIF(S!$HC$15:$HL$15,'Ciclo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Semaforico'!BX$30,O!$HC92:$HL92))*BX$31),(SUMIF(S!$HC$15:$HL$15,'Ciclo Semaforico'!BX$32,S!$HC92:$HL92)+SUMIF(N!$HC$15:$HL$15,'Ciclo Semaforico'!BX$32,N!$HC92:$HL92)+SUMIF(E!$HC$15:$HL$15,'Ciclo Semaforico'!BX$32,E!$HC92:$HL92)+SUMIF(O!$HC$15:$HL$15,'Ciclo Semaforico'!BX$32,O!$HC92:$HL92))-IF(BX$31="",(SUMIF(S!$HC$15:$HL$15,'Ciclo Semaforico'!BX$30,S!$HC92:$HL92)+SUMIF(N!$HC$15:$HL$15,'Ciclo Semaforico'!BX$30,N!$HC92:$HL92)+SUMIF(E!$HC$15:$HL$15,'Ciclo Semaforico'!BX$30,E!$HC92:$HL92)+SUMIF(O!$HC$15:$HL$15,'Ciclo Semaforico'!BX$30,O!$HC92:$HL92)),(SUMIF(S!$HC$15:$HL$15,'Ciclo Semaforico'!BX$30,S!$HC92:$HL92)+SUMIF(N!$HC$15:$HL$15,'Ciclo Semaforico'!BX$30,N!$HC92:$HL92)+SUMIF(E!$HC$15:$HL$15,'Ciclo Semaforico'!BX$30,E!$HC92:$HL92)+SUMIF(O!$HC$15:$HL$15,'Ciclo Semaforico'!BX$30,O!$HC92:$HL92))*BX$31))</f>
        <v>0</v>
      </c>
      <c r="BY117" s="245">
        <f>IF(BY$32="",IF(BY$31="",(SUMIF(S!$HC$15:$HL$15,'Ciclo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Semaforico'!BY$30,O!$HC92:$HL92))*BY$31),(SUMIF(S!$HC$15:$HL$15,'Ciclo Semaforico'!BY$32,S!$HC92:$HL92)+SUMIF(N!$HC$15:$HL$15,'Ciclo Semaforico'!BY$32,N!$HC92:$HL92)+SUMIF(E!$HC$15:$HL$15,'Ciclo Semaforico'!BY$32,E!$HC92:$HL92)+SUMIF(O!$HC$15:$HL$15,'Ciclo Semaforico'!BY$32,O!$HC92:$HL92))-IF(BY$31="",(SUMIF(S!$HC$15:$HL$15,'Ciclo Semaforico'!BY$30,S!$HC92:$HL92)+SUMIF(N!$HC$15:$HL$15,'Ciclo Semaforico'!BY$30,N!$HC92:$HL92)+SUMIF(E!$HC$15:$HL$15,'Ciclo Semaforico'!BY$30,E!$HC92:$HL92)+SUMIF(O!$HC$15:$HL$15,'Ciclo Semaforico'!BY$30,O!$HC92:$HL92)),(SUMIF(S!$HC$15:$HL$15,'Ciclo Semaforico'!BY$30,S!$HC92:$HL92)+SUMIF(N!$HC$15:$HL$15,'Ciclo Semaforico'!BY$30,N!$HC92:$HL92)+SUMIF(E!$HC$15:$HL$15,'Ciclo Semaforico'!BY$30,E!$HC92:$HL92)+SUMIF(O!$HC$15:$HL$15,'Ciclo Semaforico'!BY$30,O!$HC92:$HL92))*BY$31))</f>
        <v>0</v>
      </c>
      <c r="BZ117" s="245">
        <f>IF(BZ$32="",IF(BZ$31="",(SUMIF(S!$HC$15:$HL$15,'Ciclo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Semaforico'!BZ$30,O!$HC92:$HL92))*BZ$31),(SUMIF(S!$HC$15:$HL$15,'Ciclo Semaforico'!BZ$32,S!$HC92:$HL92)+SUMIF(N!$HC$15:$HL$15,'Ciclo Semaforico'!BZ$32,N!$HC92:$HL92)+SUMIF(E!$HC$15:$HL$15,'Ciclo Semaforico'!BZ$32,E!$HC92:$HL92)+SUMIF(O!$HC$15:$HL$15,'Ciclo Semaforico'!BZ$32,O!$HC92:$HL92))-IF(BZ$31="",(SUMIF(S!$HC$15:$HL$15,'Ciclo Semaforico'!BZ$30,S!$HC92:$HL92)+SUMIF(N!$HC$15:$HL$15,'Ciclo Semaforico'!BZ$30,N!$HC92:$HL92)+SUMIF(E!$HC$15:$HL$15,'Ciclo Semaforico'!BZ$30,E!$HC92:$HL92)+SUMIF(O!$HC$15:$HL$15,'Ciclo Semaforico'!BZ$30,O!$HC92:$HL92)),(SUMIF(S!$HC$15:$HL$15,'Ciclo Semaforico'!BZ$30,S!$HC92:$HL92)+SUMIF(N!$HC$15:$HL$15,'Ciclo Semaforico'!BZ$30,N!$HC92:$HL92)+SUMIF(E!$HC$15:$HL$15,'Ciclo Semaforico'!BZ$30,E!$HC92:$HL92)+SUMIF(O!$HC$15:$HL$15,'Ciclo Semaforico'!BZ$30,O!$HC92:$HL92))*BZ$31))</f>
        <v>0</v>
      </c>
      <c r="CA117" s="245">
        <f>IF(CA$32="",IF(CA$31="",(SUMIF(S!$HC$15:$HL$15,'Ciclo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Semaforico'!CA$30,O!$HC92:$HL92))*CA$31),(SUMIF(S!$HC$15:$HL$15,'Ciclo Semaforico'!CA$32,S!$HC92:$HL92)+SUMIF(N!$HC$15:$HL$15,'Ciclo Semaforico'!CA$32,N!$HC92:$HL92)+SUMIF(E!$HC$15:$HL$15,'Ciclo Semaforico'!CA$32,E!$HC92:$HL92)+SUMIF(O!$HC$15:$HL$15,'Ciclo Semaforico'!CA$32,O!$HC92:$HL92))-IF(CA$31="",(SUMIF(S!$HC$15:$HL$15,'Ciclo Semaforico'!CA$30,S!$HC92:$HL92)+SUMIF(N!$HC$15:$HL$15,'Ciclo Semaforico'!CA$30,N!$HC92:$HL92)+SUMIF(E!$HC$15:$HL$15,'Ciclo Semaforico'!CA$30,E!$HC92:$HL92)+SUMIF(O!$HC$15:$HL$15,'Ciclo Semaforico'!CA$30,O!$HC92:$HL92)),(SUMIF(S!$HC$15:$HL$15,'Ciclo Semaforico'!CA$30,S!$HC92:$HL92)+SUMIF(N!$HC$15:$HL$15,'Ciclo Semaforico'!CA$30,N!$HC92:$HL92)+SUMIF(E!$HC$15:$HL$15,'Ciclo Semaforico'!CA$30,E!$HC92:$HL92)+SUMIF(O!$HC$15:$HL$15,'Ciclo Semaforico'!CA$30,O!$HC92:$HL92))*CA$31))</f>
        <v>0</v>
      </c>
      <c r="CB117" s="245">
        <f>IF(CB$32="",IF(CB$31="",(SUMIF(S!$HC$15:$HL$15,'Ciclo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Semaforico'!CB$30,O!$HC92:$HL92))*CB$31),(SUMIF(S!$HC$15:$HL$15,'Ciclo Semaforico'!CB$32,S!$HC92:$HL92)+SUMIF(N!$HC$15:$HL$15,'Ciclo Semaforico'!CB$32,N!$HC92:$HL92)+SUMIF(E!$HC$15:$HL$15,'Ciclo Semaforico'!CB$32,E!$HC92:$HL92)+SUMIF(O!$HC$15:$HL$15,'Ciclo Semaforico'!CB$32,O!$HC92:$HL92))-IF(CB$31="",(SUMIF(S!$HC$15:$HL$15,'Ciclo Semaforico'!CB$30,S!$HC92:$HL92)+SUMIF(N!$HC$15:$HL$15,'Ciclo Semaforico'!CB$30,N!$HC92:$HL92)+SUMIF(E!$HC$15:$HL$15,'Ciclo Semaforico'!CB$30,E!$HC92:$HL92)+SUMIF(O!$HC$15:$HL$15,'Ciclo Semaforico'!CB$30,O!$HC92:$HL92)),(SUMIF(S!$HC$15:$HL$15,'Ciclo Semaforico'!CB$30,S!$HC92:$HL92)+SUMIF(N!$HC$15:$HL$15,'Ciclo Semaforico'!CB$30,N!$HC92:$HL92)+SUMIF(E!$HC$15:$HL$15,'Ciclo Semaforico'!CB$30,E!$HC92:$HL92)+SUMIF(O!$HC$15:$HL$15,'Ciclo Semaforico'!CB$30,O!$HC92:$HL92))*CB$31))</f>
        <v>0</v>
      </c>
      <c r="CC117" s="245">
        <f>IF(CC$32="",IF(CC$31="",(SUMIF(S!$HC$15:$HL$15,'Ciclo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Semaforico'!CC$30,O!$HC92:$HL92))*CC$31),(SUMIF(S!$HC$15:$HL$15,'Ciclo Semaforico'!CC$32,S!$HC92:$HL92)+SUMIF(N!$HC$15:$HL$15,'Ciclo Semaforico'!CC$32,N!$HC92:$HL92)+SUMIF(E!$HC$15:$HL$15,'Ciclo Semaforico'!CC$32,E!$HC92:$HL92)+SUMIF(O!$HC$15:$HL$15,'Ciclo Semaforico'!CC$32,O!$HC92:$HL92))-IF(CC$31="",(SUMIF(S!$HC$15:$HL$15,'Ciclo Semaforico'!CC$30,S!$HC92:$HL92)+SUMIF(N!$HC$15:$HL$15,'Ciclo Semaforico'!CC$30,N!$HC92:$HL92)+SUMIF(E!$HC$15:$HL$15,'Ciclo Semaforico'!CC$30,E!$HC92:$HL92)+SUMIF(O!$HC$15:$HL$15,'Ciclo Semaforico'!CC$30,O!$HC92:$HL92)),(SUMIF(S!$HC$15:$HL$15,'Ciclo Semaforico'!CC$30,S!$HC92:$HL92)+SUMIF(N!$HC$15:$HL$15,'Ciclo Semaforico'!CC$30,N!$HC92:$HL92)+SUMIF(E!$HC$15:$HL$15,'Ciclo Semaforico'!CC$30,E!$HC92:$HL92)+SUMIF(O!$HC$15:$HL$15,'Ciclo Semaforico'!CC$30,O!$HC92:$HL92))*CC$31))</f>
        <v>0</v>
      </c>
      <c r="CD117" s="245">
        <f>IF(CD$32="",IF(CD$31="",(SUMIF(S!$HC$15:$HL$15,'Ciclo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Semaforico'!CD$30,O!$HC92:$HL92))*CD$31),(SUMIF(S!$HC$15:$HL$15,'Ciclo Semaforico'!CD$32,S!$HC92:$HL92)+SUMIF(N!$HC$15:$HL$15,'Ciclo Semaforico'!CD$32,N!$HC92:$HL92)+SUMIF(E!$HC$15:$HL$15,'Ciclo Semaforico'!CD$32,E!$HC92:$HL92)+SUMIF(O!$HC$15:$HL$15,'Ciclo Semaforico'!CD$32,O!$HC92:$HL92))-IF(CD$31="",(SUMIF(S!$HC$15:$HL$15,'Ciclo Semaforico'!CD$30,S!$HC92:$HL92)+SUMIF(N!$HC$15:$HL$15,'Ciclo Semaforico'!CD$30,N!$HC92:$HL92)+SUMIF(E!$HC$15:$HL$15,'Ciclo Semaforico'!CD$30,E!$HC92:$HL92)+SUMIF(O!$HC$15:$HL$15,'Ciclo Semaforico'!CD$30,O!$HC92:$HL92)),(SUMIF(S!$HC$15:$HL$15,'Ciclo Semaforico'!CD$30,S!$HC92:$HL92)+SUMIF(N!$HC$15:$HL$15,'Ciclo Semaforico'!CD$30,N!$HC92:$HL92)+SUMIF(E!$HC$15:$HL$15,'Ciclo Semaforico'!CD$30,E!$HC92:$HL92)+SUMIF(O!$HC$15:$HL$15,'Ciclo Semaforico'!CD$30,O!$HC92:$HL92))*CD$31))</f>
        <v>0</v>
      </c>
      <c r="CE117" s="245">
        <f>IF(CE$32="",IF(CE$31="",(SUMIF(S!$HC$15:$HL$15,'Ciclo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Semaforico'!CE$30,O!$HC92:$HL92))*CE$31),(SUMIF(S!$HC$15:$HL$15,'Ciclo Semaforico'!CE$32,S!$HC92:$HL92)+SUMIF(N!$HC$15:$HL$15,'Ciclo Semaforico'!CE$32,N!$HC92:$HL92)+SUMIF(E!$HC$15:$HL$15,'Ciclo Semaforico'!CE$32,E!$HC92:$HL92)+SUMIF(O!$HC$15:$HL$15,'Ciclo Semaforico'!CE$32,O!$HC92:$HL92))-IF(CE$31="",(SUMIF(S!$HC$15:$HL$15,'Ciclo Semaforico'!CE$30,S!$HC92:$HL92)+SUMIF(N!$HC$15:$HL$15,'Ciclo Semaforico'!CE$30,N!$HC92:$HL92)+SUMIF(E!$HC$15:$HL$15,'Ciclo Semaforico'!CE$30,E!$HC92:$HL92)+SUMIF(O!$HC$15:$HL$15,'Ciclo Semaforico'!CE$30,O!$HC92:$HL92)),(SUMIF(S!$HC$15:$HL$15,'Ciclo Semaforico'!CE$30,S!$HC92:$HL92)+SUMIF(N!$HC$15:$HL$15,'Ciclo Semaforico'!CE$30,N!$HC92:$HL92)+SUMIF(E!$HC$15:$HL$15,'Ciclo Semaforico'!CE$30,E!$HC92:$HL92)+SUMIF(O!$HC$15:$HL$15,'Ciclo Semaforico'!CE$30,O!$HC92:$HL92))*CE$31))</f>
        <v>0</v>
      </c>
      <c r="CF117" s="245">
        <f>IF(CF$32="",IF(CF$31="",(SUMIF(S!$HC$15:$HL$15,'Ciclo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Semaforico'!CF$30,O!$HC92:$HL92))*CF$31),(SUMIF(S!$HC$15:$HL$15,'Ciclo Semaforico'!CF$32,S!$HC92:$HL92)+SUMIF(N!$HC$15:$HL$15,'Ciclo Semaforico'!CF$32,N!$HC92:$HL92)+SUMIF(E!$HC$15:$HL$15,'Ciclo Semaforico'!CF$32,E!$HC92:$HL92)+SUMIF(O!$HC$15:$HL$15,'Ciclo Semaforico'!CF$32,O!$HC92:$HL92))-IF(CF$31="",(SUMIF(S!$HC$15:$HL$15,'Ciclo Semaforico'!CF$30,S!$HC92:$HL92)+SUMIF(N!$HC$15:$HL$15,'Ciclo Semaforico'!CF$30,N!$HC92:$HL92)+SUMIF(E!$HC$15:$HL$15,'Ciclo Semaforico'!CF$30,E!$HC92:$HL92)+SUMIF(O!$HC$15:$HL$15,'Ciclo Semaforico'!CF$30,O!$HC92:$HL92)),(SUMIF(S!$HC$15:$HL$15,'Ciclo Semaforico'!CF$30,S!$HC92:$HL92)+SUMIF(N!$HC$15:$HL$15,'Ciclo Semaforico'!CF$30,N!$HC92:$HL92)+SUMIF(E!$HC$15:$HL$15,'Ciclo Semaforico'!CF$30,E!$HC92:$HL92)+SUMIF(O!$HC$15:$HL$15,'Ciclo Semaforico'!CF$30,O!$HC92:$HL92))*CF$31))</f>
        <v>0</v>
      </c>
      <c r="CG117" s="245">
        <f>IF(CG$32="",IF(CG$31="",(SUMIF(S!$HC$15:$HL$15,'Ciclo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Semaforico'!CG$30,O!$HC92:$HL92))*CG$31),(SUMIF(S!$HC$15:$HL$15,'Ciclo Semaforico'!CG$32,S!$HC92:$HL92)+SUMIF(N!$HC$15:$HL$15,'Ciclo Semaforico'!CG$32,N!$HC92:$HL92)+SUMIF(E!$HC$15:$HL$15,'Ciclo Semaforico'!CG$32,E!$HC92:$HL92)+SUMIF(O!$HC$15:$HL$15,'Ciclo Semaforico'!CG$32,O!$HC92:$HL92))-IF(CG$31="",(SUMIF(S!$HC$15:$HL$15,'Ciclo Semaforico'!CG$30,S!$HC92:$HL92)+SUMIF(N!$HC$15:$HL$15,'Ciclo Semaforico'!CG$30,N!$HC92:$HL92)+SUMIF(E!$HC$15:$HL$15,'Ciclo Semaforico'!CG$30,E!$HC92:$HL92)+SUMIF(O!$HC$15:$HL$15,'Ciclo Semaforico'!CG$30,O!$HC92:$HL92)),(SUMIF(S!$HC$15:$HL$15,'Ciclo Semaforico'!CG$30,S!$HC92:$HL92)+SUMIF(N!$HC$15:$HL$15,'Ciclo Semaforico'!CG$30,N!$HC92:$HL92)+SUMIF(E!$HC$15:$HL$15,'Ciclo Semaforico'!CG$30,E!$HC92:$HL92)+SUMIF(O!$HC$15:$HL$15,'Ciclo Semaforico'!CG$30,O!$HC92:$HL92))*CG$31))</f>
        <v>0</v>
      </c>
      <c r="CH117" s="246">
        <f>IF(CH$32="",IF(CH$31="",(SUMIF(S!$HC$15:$HL$15,'Ciclo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Semaforico'!CH$30,O!$HC92:$HL92))*CH$31),(SUMIF(S!$HC$15:$HL$15,'Ciclo Semaforico'!CH$32,S!$HC92:$HL92)+SUMIF(N!$HC$15:$HL$15,'Ciclo Semaforico'!CH$32,N!$HC92:$HL92)+SUMIF(E!$HC$15:$HL$15,'Ciclo Semaforico'!CH$32,E!$HC92:$HL92)+SUMIF(O!$HC$15:$HL$15,'Ciclo Semaforico'!CH$32,O!$HC92:$HL92))-IF(CH$31="",(SUMIF(S!$HC$15:$HL$15,'Ciclo Semaforico'!CH$30,S!$HC92:$HL92)+SUMIF(N!$HC$15:$HL$15,'Ciclo Semaforico'!CH$30,N!$HC92:$HL92)+SUMIF(E!$HC$15:$HL$15,'Ciclo Semaforico'!CH$30,E!$HC92:$HL92)+SUMIF(O!$HC$15:$HL$15,'Ciclo Semaforico'!CH$30,O!$HC92:$HL92)),(SUMIF(S!$HC$15:$HL$15,'Ciclo Semaforico'!CH$30,S!$HC92:$HL92)+SUMIF(N!$HC$15:$HL$15,'Ciclo Semaforico'!CH$30,N!$HC92:$HL92)+SUMIF(E!$HC$15:$HL$15,'Ciclo Semaforico'!CH$30,E!$HC92:$HL92)+SUMIF(O!$HC$15:$HL$15,'Ciclo Semaforico'!CH$30,O!$HC92:$HL92))*CH$31))</f>
        <v>0</v>
      </c>
      <c r="CI117" s="244">
        <f t="shared" si="339"/>
        <v>0</v>
      </c>
      <c r="CJ117" s="245">
        <f t="shared" si="340"/>
        <v>0</v>
      </c>
      <c r="CK117" s="245">
        <f t="shared" si="341"/>
        <v>0</v>
      </c>
      <c r="CL117" s="245">
        <f t="shared" si="342"/>
        <v>0</v>
      </c>
      <c r="CM117" s="245" t="e">
        <f t="shared" si="343"/>
        <v>#REF!</v>
      </c>
      <c r="CN117" s="245">
        <f t="shared" si="344"/>
        <v>0</v>
      </c>
      <c r="CO117" s="245">
        <f t="shared" si="345"/>
        <v>0</v>
      </c>
      <c r="CP117" s="245">
        <f t="shared" si="346"/>
        <v>0</v>
      </c>
      <c r="CQ117" s="245">
        <f t="shared" si="347"/>
        <v>0</v>
      </c>
      <c r="CR117" s="245">
        <f t="shared" si="348"/>
        <v>0</v>
      </c>
      <c r="CS117" s="245">
        <f t="shared" si="349"/>
        <v>0</v>
      </c>
      <c r="CT117" s="246">
        <f t="shared" si="350"/>
        <v>0</v>
      </c>
      <c r="CU117" s="244">
        <f t="shared" si="351"/>
        <v>0</v>
      </c>
      <c r="CV117" s="245">
        <f t="shared" si="352"/>
        <v>0</v>
      </c>
      <c r="CW117" s="245">
        <f t="shared" si="353"/>
        <v>0</v>
      </c>
      <c r="CX117" s="245">
        <f t="shared" si="354"/>
        <v>0</v>
      </c>
      <c r="CY117" s="245">
        <f t="shared" si="355"/>
        <v>0</v>
      </c>
      <c r="CZ117" s="245">
        <f t="shared" si="356"/>
        <v>0</v>
      </c>
      <c r="DA117" s="245">
        <f t="shared" si="357"/>
        <v>0</v>
      </c>
      <c r="DB117" s="245">
        <f t="shared" si="358"/>
        <v>0</v>
      </c>
      <c r="DC117" s="245">
        <f t="shared" si="359"/>
        <v>0</v>
      </c>
      <c r="DD117" s="245">
        <f t="shared" si="360"/>
        <v>0</v>
      </c>
      <c r="DE117" s="245">
        <f t="shared" si="361"/>
        <v>0</v>
      </c>
      <c r="DF117" s="246">
        <f t="shared" si="362"/>
        <v>0</v>
      </c>
      <c r="DG117" s="244" t="e">
        <f t="shared" si="363"/>
        <v>#REF!</v>
      </c>
      <c r="DH117" s="245" t="e">
        <f t="shared" si="364"/>
        <v>#REF!</v>
      </c>
      <c r="DI117" s="245" t="e">
        <f t="shared" si="365"/>
        <v>#REF!</v>
      </c>
      <c r="DJ117" s="245" t="e">
        <f t="shared" si="366"/>
        <v>#REF!</v>
      </c>
      <c r="DK117" s="245" t="e">
        <f t="shared" si="367"/>
        <v>#REF!</v>
      </c>
      <c r="DL117" s="245" t="e">
        <f t="shared" si="368"/>
        <v>#REF!</v>
      </c>
      <c r="DM117" s="245">
        <f t="shared" si="369"/>
        <v>0</v>
      </c>
      <c r="DN117" s="245">
        <f t="shared" si="370"/>
        <v>0</v>
      </c>
      <c r="DO117" s="245">
        <f t="shared" si="371"/>
        <v>0</v>
      </c>
      <c r="DP117" s="245">
        <f t="shared" si="372"/>
        <v>0</v>
      </c>
      <c r="DQ117" s="245">
        <f t="shared" si="373"/>
        <v>0</v>
      </c>
      <c r="DR117" s="246">
        <f t="shared" si="374"/>
        <v>0</v>
      </c>
      <c r="DS117" s="244">
        <f t="shared" si="375"/>
        <v>0</v>
      </c>
      <c r="DT117" s="245">
        <f t="shared" si="376"/>
        <v>0</v>
      </c>
      <c r="DU117" s="245">
        <f t="shared" si="377"/>
        <v>0</v>
      </c>
      <c r="DV117" s="245">
        <f t="shared" si="378"/>
        <v>0</v>
      </c>
      <c r="DW117" s="245">
        <f t="shared" si="379"/>
        <v>0</v>
      </c>
      <c r="DX117" s="245">
        <f t="shared" si="380"/>
        <v>0</v>
      </c>
      <c r="DY117" s="245">
        <f t="shared" si="381"/>
        <v>0</v>
      </c>
      <c r="DZ117" s="245">
        <f t="shared" si="382"/>
        <v>0</v>
      </c>
      <c r="EA117" s="245">
        <f t="shared" si="383"/>
        <v>0</v>
      </c>
      <c r="EB117" s="245">
        <f t="shared" si="384"/>
        <v>0</v>
      </c>
      <c r="EC117" s="245">
        <f t="shared" si="385"/>
        <v>0</v>
      </c>
      <c r="ED117" s="246">
        <f t="shared" si="386"/>
        <v>0</v>
      </c>
      <c r="EE117" s="244">
        <f t="shared" si="387"/>
        <v>0</v>
      </c>
      <c r="EF117" s="245">
        <f t="shared" si="388"/>
        <v>0</v>
      </c>
      <c r="EG117" s="245">
        <f t="shared" si="389"/>
        <v>0</v>
      </c>
      <c r="EH117" s="245">
        <f t="shared" si="390"/>
        <v>0</v>
      </c>
      <c r="EI117" s="245">
        <f t="shared" si="391"/>
        <v>0</v>
      </c>
      <c r="EJ117" s="245">
        <f t="shared" si="392"/>
        <v>0</v>
      </c>
      <c r="EK117" s="245">
        <f t="shared" si="393"/>
        <v>0</v>
      </c>
      <c r="EL117" s="245">
        <f t="shared" si="394"/>
        <v>0</v>
      </c>
      <c r="EM117" s="245">
        <f t="shared" si="395"/>
        <v>0</v>
      </c>
      <c r="EN117" s="245">
        <f t="shared" si="396"/>
        <v>0</v>
      </c>
      <c r="EO117" s="245">
        <f t="shared" si="397"/>
        <v>0</v>
      </c>
      <c r="EP117" s="246">
        <f t="shared" si="398"/>
        <v>0</v>
      </c>
      <c r="EQ117" s="255">
        <f t="shared" si="399"/>
        <v>0</v>
      </c>
      <c r="ER117" s="256">
        <f t="shared" si="400"/>
        <v>0</v>
      </c>
      <c r="ES117" s="256">
        <f t="shared" si="401"/>
        <v>0</v>
      </c>
      <c r="ET117" s="256">
        <f t="shared" si="402"/>
        <v>0</v>
      </c>
      <c r="EU117" s="256" t="e">
        <f t="shared" si="403"/>
        <v>#REF!</v>
      </c>
      <c r="EV117" s="256">
        <f t="shared" si="404"/>
        <v>0</v>
      </c>
      <c r="EW117" s="256">
        <f t="shared" si="405"/>
        <v>0</v>
      </c>
      <c r="EX117" s="256" t="str">
        <f t="shared" si="406"/>
        <v/>
      </c>
      <c r="EY117" s="256" t="str">
        <f t="shared" si="407"/>
        <v/>
      </c>
      <c r="EZ117" s="256" t="str">
        <f t="shared" si="408"/>
        <v/>
      </c>
      <c r="FA117" s="256" t="str">
        <f t="shared" si="409"/>
        <v/>
      </c>
      <c r="FB117" s="257" t="str">
        <f t="shared" si="410"/>
        <v/>
      </c>
      <c r="FC117" s="255">
        <f t="shared" si="411"/>
        <v>0</v>
      </c>
      <c r="FD117" s="256" t="str">
        <f t="shared" si="412"/>
        <v/>
      </c>
      <c r="FE117" s="256" t="str">
        <f t="shared" si="413"/>
        <v/>
      </c>
      <c r="FF117" s="256" t="str">
        <f t="shared" si="414"/>
        <v/>
      </c>
      <c r="FG117" s="256" t="str">
        <f t="shared" si="415"/>
        <v/>
      </c>
      <c r="FH117" s="256" t="str">
        <f t="shared" si="416"/>
        <v/>
      </c>
      <c r="FI117" s="256" t="str">
        <f t="shared" si="417"/>
        <v/>
      </c>
      <c r="FJ117" s="256" t="str">
        <f t="shared" si="418"/>
        <v/>
      </c>
      <c r="FK117" s="256" t="str">
        <f t="shared" si="419"/>
        <v/>
      </c>
      <c r="FL117" s="256" t="str">
        <f t="shared" si="420"/>
        <v/>
      </c>
      <c r="FM117" s="256" t="str">
        <f t="shared" si="421"/>
        <v/>
      </c>
      <c r="FN117" s="257" t="str">
        <f t="shared" si="422"/>
        <v/>
      </c>
      <c r="FO117" s="255" t="e">
        <f t="shared" si="423"/>
        <v>#REF!</v>
      </c>
      <c r="FP117" s="256" t="e">
        <f t="shared" si="424"/>
        <v>#REF!</v>
      </c>
      <c r="FQ117" s="256" t="e">
        <f t="shared" si="425"/>
        <v>#REF!</v>
      </c>
      <c r="FR117" s="256" t="e">
        <f t="shared" si="426"/>
        <v>#REF!</v>
      </c>
      <c r="FS117" s="256" t="e">
        <f t="shared" si="427"/>
        <v>#REF!</v>
      </c>
      <c r="FT117" s="256" t="e">
        <f t="shared" si="428"/>
        <v>#REF!</v>
      </c>
      <c r="FU117" s="256" t="str">
        <f t="shared" si="429"/>
        <v/>
      </c>
      <c r="FV117" s="256" t="str">
        <f t="shared" si="430"/>
        <v/>
      </c>
      <c r="FW117" s="256" t="str">
        <f t="shared" si="431"/>
        <v/>
      </c>
      <c r="FX117" s="256" t="str">
        <f t="shared" si="432"/>
        <v/>
      </c>
      <c r="FY117" s="256" t="str">
        <f t="shared" si="433"/>
        <v/>
      </c>
      <c r="FZ117" s="257" t="str">
        <f t="shared" si="434"/>
        <v/>
      </c>
      <c r="GA117" s="255" t="str">
        <f t="shared" si="435"/>
        <v/>
      </c>
      <c r="GB117" s="256" t="str">
        <f t="shared" si="436"/>
        <v/>
      </c>
      <c r="GC117" s="256" t="str">
        <f t="shared" si="437"/>
        <v/>
      </c>
      <c r="GD117" s="256" t="str">
        <f t="shared" si="438"/>
        <v/>
      </c>
      <c r="GE117" s="256" t="str">
        <f t="shared" si="439"/>
        <v/>
      </c>
      <c r="GF117" s="256" t="str">
        <f t="shared" si="440"/>
        <v/>
      </c>
      <c r="GG117" s="256" t="str">
        <f t="shared" si="441"/>
        <v/>
      </c>
      <c r="GH117" s="256" t="str">
        <f t="shared" si="442"/>
        <v/>
      </c>
      <c r="GI117" s="256" t="str">
        <f t="shared" si="443"/>
        <v/>
      </c>
      <c r="GJ117" s="256" t="str">
        <f t="shared" si="444"/>
        <v/>
      </c>
      <c r="GK117" s="256" t="str">
        <f t="shared" si="445"/>
        <v/>
      </c>
      <c r="GL117" s="257" t="str">
        <f t="shared" si="446"/>
        <v/>
      </c>
      <c r="GM117" s="255" t="str">
        <f t="shared" si="447"/>
        <v/>
      </c>
      <c r="GN117" s="256" t="str">
        <f t="shared" si="448"/>
        <v/>
      </c>
      <c r="GO117" s="256" t="str">
        <f t="shared" si="449"/>
        <v/>
      </c>
      <c r="GP117" s="256" t="str">
        <f t="shared" si="450"/>
        <v/>
      </c>
      <c r="GQ117" s="256" t="str">
        <f t="shared" si="451"/>
        <v/>
      </c>
      <c r="GR117" s="256" t="str">
        <f t="shared" si="452"/>
        <v/>
      </c>
      <c r="GS117" s="256" t="str">
        <f t="shared" si="453"/>
        <v/>
      </c>
      <c r="GT117" s="256" t="str">
        <f t="shared" si="454"/>
        <v/>
      </c>
      <c r="GU117" s="256" t="str">
        <f t="shared" si="455"/>
        <v/>
      </c>
      <c r="GV117" s="256" t="str">
        <f t="shared" si="456"/>
        <v/>
      </c>
      <c r="GW117" s="256" t="str">
        <f t="shared" si="457"/>
        <v/>
      </c>
      <c r="GX117" s="257" t="str">
        <f t="shared" si="458"/>
        <v/>
      </c>
      <c r="GY117" s="252">
        <f t="shared" si="468"/>
        <v>0</v>
      </c>
      <c r="GZ117" s="253" t="e">
        <f t="shared" si="468"/>
        <v>#REF!</v>
      </c>
      <c r="HA117" s="253">
        <f t="shared" si="468"/>
        <v>0</v>
      </c>
      <c r="HB117" s="253">
        <f t="shared" si="468"/>
        <v>0</v>
      </c>
      <c r="HC117" s="253">
        <f t="shared" si="468"/>
        <v>0</v>
      </c>
      <c r="HD117" s="253">
        <f t="shared" si="468"/>
        <v>0</v>
      </c>
      <c r="HE117" s="253">
        <f t="shared" si="468"/>
        <v>0</v>
      </c>
      <c r="HF117" s="254">
        <f t="shared" si="459"/>
        <v>0</v>
      </c>
      <c r="HG117" s="252">
        <f t="shared" si="469"/>
        <v>0</v>
      </c>
      <c r="HH117" s="253">
        <f t="shared" si="469"/>
        <v>0</v>
      </c>
      <c r="HI117" s="253">
        <f t="shared" si="469"/>
        <v>0</v>
      </c>
      <c r="HJ117" s="253">
        <f t="shared" si="469"/>
        <v>0</v>
      </c>
      <c r="HK117" s="253">
        <f t="shared" si="469"/>
        <v>0</v>
      </c>
      <c r="HL117" s="253">
        <f t="shared" si="469"/>
        <v>0</v>
      </c>
      <c r="HM117" s="253">
        <f t="shared" si="469"/>
        <v>0</v>
      </c>
      <c r="HN117" s="254">
        <f t="shared" si="469"/>
        <v>0</v>
      </c>
      <c r="HO117" s="252" t="e">
        <f t="shared" si="470"/>
        <v>#REF!</v>
      </c>
      <c r="HP117" s="253" t="e">
        <f t="shared" si="470"/>
        <v>#REF!</v>
      </c>
      <c r="HQ117" s="253">
        <f t="shared" si="470"/>
        <v>0</v>
      </c>
      <c r="HR117" s="253">
        <f t="shared" si="470"/>
        <v>0</v>
      </c>
      <c r="HS117" s="253">
        <f t="shared" si="470"/>
        <v>0</v>
      </c>
      <c r="HT117" s="253">
        <f t="shared" si="470"/>
        <v>0</v>
      </c>
      <c r="HU117" s="253">
        <f t="shared" si="470"/>
        <v>0</v>
      </c>
      <c r="HV117" s="254">
        <f t="shared" si="470"/>
        <v>0</v>
      </c>
      <c r="HW117" s="252">
        <f t="shared" si="471"/>
        <v>0</v>
      </c>
      <c r="HX117" s="253">
        <f t="shared" si="471"/>
        <v>0</v>
      </c>
      <c r="HY117" s="253">
        <f t="shared" si="471"/>
        <v>0</v>
      </c>
      <c r="HZ117" s="253">
        <f t="shared" si="471"/>
        <v>0</v>
      </c>
      <c r="IA117" s="253">
        <f t="shared" si="471"/>
        <v>0</v>
      </c>
      <c r="IB117" s="253">
        <f t="shared" si="471"/>
        <v>0</v>
      </c>
      <c r="IC117" s="253">
        <f t="shared" si="471"/>
        <v>0</v>
      </c>
      <c r="ID117" s="254">
        <f t="shared" si="471"/>
        <v>0</v>
      </c>
      <c r="IE117" s="252">
        <f t="shared" si="472"/>
        <v>0</v>
      </c>
      <c r="IF117" s="253">
        <f t="shared" si="472"/>
        <v>0</v>
      </c>
      <c r="IG117" s="253">
        <f t="shared" si="472"/>
        <v>0</v>
      </c>
      <c r="IH117" s="253">
        <f t="shared" si="472"/>
        <v>0</v>
      </c>
      <c r="II117" s="253">
        <f t="shared" si="472"/>
        <v>0</v>
      </c>
      <c r="IJ117" s="253">
        <f t="shared" si="472"/>
        <v>0</v>
      </c>
      <c r="IK117" s="253">
        <f t="shared" si="472"/>
        <v>0</v>
      </c>
      <c r="IL117" s="254">
        <f t="shared" si="472"/>
        <v>0</v>
      </c>
      <c r="IM117" s="255" t="e">
        <f t="shared" si="203"/>
        <v>#REF!</v>
      </c>
      <c r="IN117" s="256">
        <f t="shared" si="204"/>
        <v>0</v>
      </c>
      <c r="IO117" s="256" t="e">
        <f t="shared" si="205"/>
        <v>#REF!</v>
      </c>
      <c r="IP117" s="256">
        <f t="shared" si="206"/>
        <v>0</v>
      </c>
      <c r="IQ117" s="257">
        <f t="shared" si="207"/>
        <v>0</v>
      </c>
      <c r="IR117" s="404" t="e">
        <f t="shared" si="473"/>
        <v>#REF!</v>
      </c>
      <c r="IS117" s="250">
        <f t="shared" si="202"/>
        <v>15</v>
      </c>
      <c r="IT117" s="258" t="e">
        <f t="shared" si="464"/>
        <v>#REF!</v>
      </c>
      <c r="IU117" s="664">
        <v>2400</v>
      </c>
      <c r="IV117" s="409">
        <v>6</v>
      </c>
      <c r="IW117" s="648" t="s">
        <v>255</v>
      </c>
      <c r="IX117" s="649" t="e">
        <f t="shared" si="474"/>
        <v>#REF!</v>
      </c>
      <c r="IY117" s="650" t="e">
        <f t="shared" si="465"/>
        <v>#REF!</v>
      </c>
      <c r="IZ117" s="651">
        <v>3</v>
      </c>
      <c r="JA117" s="652">
        <v>2</v>
      </c>
      <c r="JB117" s="650" t="e">
        <f t="shared" si="466"/>
        <v>#REF!</v>
      </c>
      <c r="JC117" s="651">
        <f t="shared" si="475"/>
        <v>3</v>
      </c>
      <c r="JD117" s="652">
        <f t="shared" si="475"/>
        <v>2</v>
      </c>
      <c r="JE117" s="653" t="e">
        <f t="shared" si="467"/>
        <v>#REF!</v>
      </c>
      <c r="JF117" s="654">
        <v>3</v>
      </c>
      <c r="JG117" s="652">
        <v>2</v>
      </c>
      <c r="JH117" s="653"/>
      <c r="JI117" s="654"/>
      <c r="JJ117" s="655"/>
      <c r="JK117" s="418"/>
      <c r="JL117" s="419"/>
      <c r="JM117" s="420"/>
      <c r="JN117" s="662">
        <v>1</v>
      </c>
      <c r="JO117" s="662">
        <v>1.4</v>
      </c>
      <c r="JP117" s="662">
        <v>1</v>
      </c>
      <c r="JQ117" s="662">
        <v>1</v>
      </c>
      <c r="JR117" s="663">
        <v>1</v>
      </c>
      <c r="JS117" s="658" t="e">
        <f t="shared" si="201"/>
        <v>#REF!</v>
      </c>
    </row>
    <row r="118" spans="25:279" ht="20.100000000000001" customHeight="1">
      <c r="Y118" s="380" t="e">
        <f>N!IK93</f>
        <v>#REF!</v>
      </c>
      <c r="Z118" s="377" t="s">
        <v>75</v>
      </c>
      <c r="AA118" s="244">
        <f>IF(AA$32="",IF(AA$31="",(SUMIF(S!$HC$15:$HL$15,'Ciclo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Semaforico'!AA$30,O!$HC93:$HL93))*AA$31),(SUMIF(S!$HC$15:$HL$15,'Ciclo Semaforico'!AA$32,S!$HC93:$HL93)+SUMIF(N!$HC$15:$HL$15,'Ciclo Semaforico'!AA$32,N!$HC93:$HL93)+SUMIF(E!$HC$15:$HL$15,'Ciclo Semaforico'!AA$32,E!$HC93:$HL93)+SUMIF(O!$HC$15:$HL$15,'Ciclo Semaforico'!AA$32,O!$HC93:$HL93))-IF(AA$31="",(SUMIF(S!$HC$15:$HL$15,'Ciclo Semaforico'!AA$30,S!$HC93:$HL93)+SUMIF(N!$HC$15:$HL$15,'Ciclo Semaforico'!AA$30,N!$HC93:$HL93)+SUMIF(E!$HC$15:$HL$15,'Ciclo Semaforico'!AA$30,E!$HC93:$HL93)+SUMIF(O!$HC$15:$HL$15,'Ciclo Semaforico'!AA$30,O!$HC93:$HL93)),(SUMIF(S!$HC$15:$HL$15,'Ciclo Semaforico'!AA$30,S!$HC93:$HL93)+SUMIF(N!$HC$15:$HL$15,'Ciclo Semaforico'!AA$30,N!$HC93:$HL93)+SUMIF(E!$HC$15:$HL$15,'Ciclo Semaforico'!AA$30,E!$HC93:$HL93)+SUMIF(O!$HC$15:$HL$15,'Ciclo Semaforico'!AA$30,O!$HC93:$HL93))*AA$31))</f>
        <v>0</v>
      </c>
      <c r="AB118" s="245">
        <f>IF(AB$32="",IF(AB$31="",(SUMIF(S!$HC$15:$HL$15,'Ciclo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Semaforico'!AB$30,O!$HC93:$HL93))*AB$31),(SUMIF(S!$HC$15:$HL$15,'Ciclo Semaforico'!AB$32,S!$HC93:$HL93)+SUMIF(N!$HC$15:$HL$15,'Ciclo Semaforico'!AB$32,N!$HC93:$HL93)+SUMIF(E!$HC$15:$HL$15,'Ciclo Semaforico'!AB$32,E!$HC93:$HL93)+SUMIF(O!$HC$15:$HL$15,'Ciclo Semaforico'!AB$32,O!$HC93:$HL93))-IF(AB$31="",(SUMIF(S!$HC$15:$HL$15,'Ciclo Semaforico'!AB$30,S!$HC93:$HL93)+SUMIF(N!$HC$15:$HL$15,'Ciclo Semaforico'!AB$30,N!$HC93:$HL93)+SUMIF(E!$HC$15:$HL$15,'Ciclo Semaforico'!AB$30,E!$HC93:$HL93)+SUMIF(O!$HC$15:$HL$15,'Ciclo Semaforico'!AB$30,O!$HC93:$HL93)),(SUMIF(S!$HC$15:$HL$15,'Ciclo Semaforico'!AB$30,S!$HC93:$HL93)+SUMIF(N!$HC$15:$HL$15,'Ciclo Semaforico'!AB$30,N!$HC93:$HL93)+SUMIF(E!$HC$15:$HL$15,'Ciclo Semaforico'!AB$30,E!$HC93:$HL93)+SUMIF(O!$HC$15:$HL$15,'Ciclo Semaforico'!AB$30,O!$HC93:$HL93))*AB$31))</f>
        <v>0</v>
      </c>
      <c r="AC118" s="245">
        <f>IF(AC$32="",IF(AC$31="",(SUMIF(S!$HC$15:$HL$15,'Ciclo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Semaforico'!AC$30,O!$HC93:$HL93))*AC$31),(SUMIF(S!$HC$15:$HL$15,'Ciclo Semaforico'!AC$32,S!$HC93:$HL93)+SUMIF(N!$HC$15:$HL$15,'Ciclo Semaforico'!AC$32,N!$HC93:$HL93)+SUMIF(E!$HC$15:$HL$15,'Ciclo Semaforico'!AC$32,E!$HC93:$HL93)+SUMIF(O!$HC$15:$HL$15,'Ciclo Semaforico'!AC$32,O!$HC93:$HL93))-IF(AC$31="",(SUMIF(S!$HC$15:$HL$15,'Ciclo Semaforico'!AC$30,S!$HC93:$HL93)+SUMIF(N!$HC$15:$HL$15,'Ciclo Semaforico'!AC$30,N!$HC93:$HL93)+SUMIF(E!$HC$15:$HL$15,'Ciclo Semaforico'!AC$30,E!$HC93:$HL93)+SUMIF(O!$HC$15:$HL$15,'Ciclo Semaforico'!AC$30,O!$HC93:$HL93)),(SUMIF(S!$HC$15:$HL$15,'Ciclo Semaforico'!AC$30,S!$HC93:$HL93)+SUMIF(N!$HC$15:$HL$15,'Ciclo Semaforico'!AC$30,N!$HC93:$HL93)+SUMIF(E!$HC$15:$HL$15,'Ciclo Semaforico'!AC$30,E!$HC93:$HL93)+SUMIF(O!$HC$15:$HL$15,'Ciclo Semaforico'!AC$30,O!$HC93:$HL93))*AC$31))</f>
        <v>0</v>
      </c>
      <c r="AD118" s="245">
        <f>IF(AD$32="",IF(AD$31="",(SUMIF(S!$HC$15:$HL$15,'Ciclo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Semaforico'!AD$30,O!$HC93:$HL93))*AD$31),(SUMIF(S!$HC$15:$HL$15,'Ciclo Semaforico'!AD$32,S!$HC93:$HL93)+SUMIF(N!$HC$15:$HL$15,'Ciclo Semaforico'!AD$32,N!$HC93:$HL93)+SUMIF(E!$HC$15:$HL$15,'Ciclo Semaforico'!AD$32,E!$HC93:$HL93)+SUMIF(O!$HC$15:$HL$15,'Ciclo Semaforico'!AD$32,O!$HC93:$HL93))-IF(AD$31="",(SUMIF(S!$HC$15:$HL$15,'Ciclo Semaforico'!AD$30,S!$HC93:$HL93)+SUMIF(N!$HC$15:$HL$15,'Ciclo Semaforico'!AD$30,N!$HC93:$HL93)+SUMIF(E!$HC$15:$HL$15,'Ciclo Semaforico'!AD$30,E!$HC93:$HL93)+SUMIF(O!$HC$15:$HL$15,'Ciclo Semaforico'!AD$30,O!$HC93:$HL93)),(SUMIF(S!$HC$15:$HL$15,'Ciclo Semaforico'!AD$30,S!$HC93:$HL93)+SUMIF(N!$HC$15:$HL$15,'Ciclo Semaforico'!AD$30,N!$HC93:$HL93)+SUMIF(E!$HC$15:$HL$15,'Ciclo Semaforico'!AD$30,E!$HC93:$HL93)+SUMIF(O!$HC$15:$HL$15,'Ciclo Semaforico'!AD$30,O!$HC93:$HL93))*AD$31))</f>
        <v>0</v>
      </c>
      <c r="AE118" s="245" t="e">
        <f>IF(AE$32="",IF(AE$31="",(SUMIF(S!$HC$15:$HL$15,'Ciclo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Semaforico'!AE$30,O!$HC93:$HL93))*AE$31),(SUMIF(S!$HC$15:$HL$15,'Ciclo Semaforico'!AE$32,S!$HC93:$HL93)+SUMIF(N!$HC$15:$HL$15,'Ciclo Semaforico'!AE$32,N!$HC93:$HL93)+SUMIF(E!$HC$15:$HL$15,'Ciclo Semaforico'!AE$32,E!$HC93:$HL93)+SUMIF(O!$HC$15:$HL$15,'Ciclo Semaforico'!AE$32,O!$HC93:$HL93))-IF(AE$31="",(SUMIF(S!$HC$15:$HL$15,'Ciclo Semaforico'!AE$30,S!$HC93:$HL93)+SUMIF(N!$HC$15:$HL$15,'Ciclo Semaforico'!AE$30,N!$HC93:$HL93)+SUMIF(E!$HC$15:$HL$15,'Ciclo Semaforico'!AE$30,E!$HC93:$HL93)+SUMIF(O!$HC$15:$HL$15,'Ciclo Semaforico'!AE$30,O!$HC93:$HL93)),(SUMIF(S!$HC$15:$HL$15,'Ciclo Semaforico'!AE$30,S!$HC93:$HL93)+SUMIF(N!$HC$15:$HL$15,'Ciclo Semaforico'!AE$30,N!$HC93:$HL93)+SUMIF(E!$HC$15:$HL$15,'Ciclo Semaforico'!AE$30,E!$HC93:$HL93)+SUMIF(O!$HC$15:$HL$15,'Ciclo Semaforico'!AE$30,O!$HC93:$HL93))*AE$31))</f>
        <v>#REF!</v>
      </c>
      <c r="AF118" s="245">
        <f>IF(AF$32="",IF(AF$31="",(SUMIF(S!$HC$15:$HL$15,'Ciclo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Semaforico'!AF$30,O!$HC93:$HL93))*AF$31),(SUMIF(S!$HC$15:$HL$15,'Ciclo Semaforico'!AF$32,S!$HC93:$HL93)+SUMIF(N!$HC$15:$HL$15,'Ciclo Semaforico'!AF$32,N!$HC93:$HL93)+SUMIF(E!$HC$15:$HL$15,'Ciclo Semaforico'!AF$32,E!$HC93:$HL93)+SUMIF(O!$HC$15:$HL$15,'Ciclo Semaforico'!AF$32,O!$HC93:$HL93))-IF(AF$31="",(SUMIF(S!$HC$15:$HL$15,'Ciclo Semaforico'!AF$30,S!$HC93:$HL93)+SUMIF(N!$HC$15:$HL$15,'Ciclo Semaforico'!AF$30,N!$HC93:$HL93)+SUMIF(E!$HC$15:$HL$15,'Ciclo Semaforico'!AF$30,E!$HC93:$HL93)+SUMIF(O!$HC$15:$HL$15,'Ciclo Semaforico'!AF$30,O!$HC93:$HL93)),(SUMIF(S!$HC$15:$HL$15,'Ciclo Semaforico'!AF$30,S!$HC93:$HL93)+SUMIF(N!$HC$15:$HL$15,'Ciclo Semaforico'!AF$30,N!$HC93:$HL93)+SUMIF(E!$HC$15:$HL$15,'Ciclo Semaforico'!AF$30,E!$HC93:$HL93)+SUMIF(O!$HC$15:$HL$15,'Ciclo Semaforico'!AF$30,O!$HC93:$HL93))*AF$31))</f>
        <v>0</v>
      </c>
      <c r="AG118" s="245">
        <f>IF(AG$32="",IF(AG$31="",(SUMIF(S!$HC$15:$HL$15,'Ciclo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Semaforico'!AG$30,O!$HC93:$HL93))*AG$31),(SUMIF(S!$HC$15:$HL$15,'Ciclo Semaforico'!AG$32,S!$HC93:$HL93)+SUMIF(N!$HC$15:$HL$15,'Ciclo Semaforico'!AG$32,N!$HC93:$HL93)+SUMIF(E!$HC$15:$HL$15,'Ciclo Semaforico'!AG$32,E!$HC93:$HL93)+SUMIF(O!$HC$15:$HL$15,'Ciclo Semaforico'!AG$32,O!$HC93:$HL93))-IF(AG$31="",(SUMIF(S!$HC$15:$HL$15,'Ciclo Semaforico'!AG$30,S!$HC93:$HL93)+SUMIF(N!$HC$15:$HL$15,'Ciclo Semaforico'!AG$30,N!$HC93:$HL93)+SUMIF(E!$HC$15:$HL$15,'Ciclo Semaforico'!AG$30,E!$HC93:$HL93)+SUMIF(O!$HC$15:$HL$15,'Ciclo Semaforico'!AG$30,O!$HC93:$HL93)),(SUMIF(S!$HC$15:$HL$15,'Ciclo Semaforico'!AG$30,S!$HC93:$HL93)+SUMIF(N!$HC$15:$HL$15,'Ciclo Semaforico'!AG$30,N!$HC93:$HL93)+SUMIF(E!$HC$15:$HL$15,'Ciclo Semaforico'!AG$30,E!$HC93:$HL93)+SUMIF(O!$HC$15:$HL$15,'Ciclo Semaforico'!AG$30,O!$HC93:$HL93))*AG$31))</f>
        <v>0</v>
      </c>
      <c r="AH118" s="245">
        <f>IF(AH$32="",IF(AH$31="",(SUMIF(S!$HC$15:$HL$15,'Ciclo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Semaforico'!AH$30,O!$HC93:$HL93))*AH$31),(SUMIF(S!$HC$15:$HL$15,'Ciclo Semaforico'!AH$32,S!$HC93:$HL93)+SUMIF(N!$HC$15:$HL$15,'Ciclo Semaforico'!AH$32,N!$HC93:$HL93)+SUMIF(E!$HC$15:$HL$15,'Ciclo Semaforico'!AH$32,E!$HC93:$HL93)+SUMIF(O!$HC$15:$HL$15,'Ciclo Semaforico'!AH$32,O!$HC93:$HL93))-IF(AH$31="",(SUMIF(S!$HC$15:$HL$15,'Ciclo Semaforico'!AH$30,S!$HC93:$HL93)+SUMIF(N!$HC$15:$HL$15,'Ciclo Semaforico'!AH$30,N!$HC93:$HL93)+SUMIF(E!$HC$15:$HL$15,'Ciclo Semaforico'!AH$30,E!$HC93:$HL93)+SUMIF(O!$HC$15:$HL$15,'Ciclo Semaforico'!AH$30,O!$HC93:$HL93)),(SUMIF(S!$HC$15:$HL$15,'Ciclo Semaforico'!AH$30,S!$HC93:$HL93)+SUMIF(N!$HC$15:$HL$15,'Ciclo Semaforico'!AH$30,N!$HC93:$HL93)+SUMIF(E!$HC$15:$HL$15,'Ciclo Semaforico'!AH$30,E!$HC93:$HL93)+SUMIF(O!$HC$15:$HL$15,'Ciclo Semaforico'!AH$30,O!$HC93:$HL93))*AH$31))</f>
        <v>0</v>
      </c>
      <c r="AI118" s="245">
        <f>IF(AI$32="",IF(AI$31="",(SUMIF(S!$HC$15:$HL$15,'Ciclo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Semaforico'!AI$30,O!$HC93:$HL93))*AI$31),(SUMIF(S!$HC$15:$HL$15,'Ciclo Semaforico'!AI$32,S!$HC93:$HL93)+SUMIF(N!$HC$15:$HL$15,'Ciclo Semaforico'!AI$32,N!$HC93:$HL93)+SUMIF(E!$HC$15:$HL$15,'Ciclo Semaforico'!AI$32,E!$HC93:$HL93)+SUMIF(O!$HC$15:$HL$15,'Ciclo Semaforico'!AI$32,O!$HC93:$HL93))-IF(AI$31="",(SUMIF(S!$HC$15:$HL$15,'Ciclo Semaforico'!AI$30,S!$HC93:$HL93)+SUMIF(N!$HC$15:$HL$15,'Ciclo Semaforico'!AI$30,N!$HC93:$HL93)+SUMIF(E!$HC$15:$HL$15,'Ciclo Semaforico'!AI$30,E!$HC93:$HL93)+SUMIF(O!$HC$15:$HL$15,'Ciclo Semaforico'!AI$30,O!$HC93:$HL93)),(SUMIF(S!$HC$15:$HL$15,'Ciclo Semaforico'!AI$30,S!$HC93:$HL93)+SUMIF(N!$HC$15:$HL$15,'Ciclo Semaforico'!AI$30,N!$HC93:$HL93)+SUMIF(E!$HC$15:$HL$15,'Ciclo Semaforico'!AI$30,E!$HC93:$HL93)+SUMIF(O!$HC$15:$HL$15,'Ciclo Semaforico'!AI$30,O!$HC93:$HL93))*AI$31))</f>
        <v>0</v>
      </c>
      <c r="AJ118" s="245">
        <f>IF(AJ$32="",IF(AJ$31="",(SUMIF(S!$HC$15:$HL$15,'Ciclo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Semaforico'!AJ$30,O!$HC93:$HL93))*AJ$31),(SUMIF(S!$HC$15:$HL$15,'Ciclo Semaforico'!AJ$32,S!$HC93:$HL93)+SUMIF(N!$HC$15:$HL$15,'Ciclo Semaforico'!AJ$32,N!$HC93:$HL93)+SUMIF(E!$HC$15:$HL$15,'Ciclo Semaforico'!AJ$32,E!$HC93:$HL93)+SUMIF(O!$HC$15:$HL$15,'Ciclo Semaforico'!AJ$32,O!$HC93:$HL93))-IF(AJ$31="",(SUMIF(S!$HC$15:$HL$15,'Ciclo Semaforico'!AJ$30,S!$HC93:$HL93)+SUMIF(N!$HC$15:$HL$15,'Ciclo Semaforico'!AJ$30,N!$HC93:$HL93)+SUMIF(E!$HC$15:$HL$15,'Ciclo Semaforico'!AJ$30,E!$HC93:$HL93)+SUMIF(O!$HC$15:$HL$15,'Ciclo Semaforico'!AJ$30,O!$HC93:$HL93)),(SUMIF(S!$HC$15:$HL$15,'Ciclo Semaforico'!AJ$30,S!$HC93:$HL93)+SUMIF(N!$HC$15:$HL$15,'Ciclo Semaforico'!AJ$30,N!$HC93:$HL93)+SUMIF(E!$HC$15:$HL$15,'Ciclo Semaforico'!AJ$30,E!$HC93:$HL93)+SUMIF(O!$HC$15:$HL$15,'Ciclo Semaforico'!AJ$30,O!$HC93:$HL93))*AJ$31))</f>
        <v>0</v>
      </c>
      <c r="AK118" s="245">
        <f>IF(AK$32="",IF(AK$31="",(SUMIF(S!$HC$15:$HL$15,'Ciclo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Semaforico'!AK$30,O!$HC93:$HL93))*AK$31),(SUMIF(S!$HC$15:$HL$15,'Ciclo Semaforico'!AK$32,S!$HC93:$HL93)+SUMIF(N!$HC$15:$HL$15,'Ciclo Semaforico'!AK$32,N!$HC93:$HL93)+SUMIF(E!$HC$15:$HL$15,'Ciclo Semaforico'!AK$32,E!$HC93:$HL93)+SUMIF(O!$HC$15:$HL$15,'Ciclo Semaforico'!AK$32,O!$HC93:$HL93))-IF(AK$31="",(SUMIF(S!$HC$15:$HL$15,'Ciclo Semaforico'!AK$30,S!$HC93:$HL93)+SUMIF(N!$HC$15:$HL$15,'Ciclo Semaforico'!AK$30,N!$HC93:$HL93)+SUMIF(E!$HC$15:$HL$15,'Ciclo Semaforico'!AK$30,E!$HC93:$HL93)+SUMIF(O!$HC$15:$HL$15,'Ciclo Semaforico'!AK$30,O!$HC93:$HL93)),(SUMIF(S!$HC$15:$HL$15,'Ciclo Semaforico'!AK$30,S!$HC93:$HL93)+SUMIF(N!$HC$15:$HL$15,'Ciclo Semaforico'!AK$30,N!$HC93:$HL93)+SUMIF(E!$HC$15:$HL$15,'Ciclo Semaforico'!AK$30,E!$HC93:$HL93)+SUMIF(O!$HC$15:$HL$15,'Ciclo Semaforico'!AK$30,O!$HC93:$HL93))*AK$31))</f>
        <v>0</v>
      </c>
      <c r="AL118" s="246">
        <f>IF(AL$32="",IF(AL$31="",(SUMIF(S!$HC$15:$HL$15,'Ciclo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Semaforico'!AL$30,O!$HC93:$HL93))*AL$31),(SUMIF(S!$HC$15:$HL$15,'Ciclo Semaforico'!AL$32,S!$HC93:$HL93)+SUMIF(N!$HC$15:$HL$15,'Ciclo Semaforico'!AL$32,N!$HC93:$HL93)+SUMIF(E!$HC$15:$HL$15,'Ciclo Semaforico'!AL$32,E!$HC93:$HL93)+SUMIF(O!$HC$15:$HL$15,'Ciclo Semaforico'!AL$32,O!$HC93:$HL93))-IF(AL$31="",(SUMIF(S!$HC$15:$HL$15,'Ciclo Semaforico'!AL$30,S!$HC93:$HL93)+SUMIF(N!$HC$15:$HL$15,'Ciclo Semaforico'!AL$30,N!$HC93:$HL93)+SUMIF(E!$HC$15:$HL$15,'Ciclo Semaforico'!AL$30,E!$HC93:$HL93)+SUMIF(O!$HC$15:$HL$15,'Ciclo Semaforico'!AL$30,O!$HC93:$HL93)),(SUMIF(S!$HC$15:$HL$15,'Ciclo Semaforico'!AL$30,S!$HC93:$HL93)+SUMIF(N!$HC$15:$HL$15,'Ciclo Semaforico'!AL$30,N!$HC93:$HL93)+SUMIF(E!$HC$15:$HL$15,'Ciclo Semaforico'!AL$30,E!$HC93:$HL93)+SUMIF(O!$HC$15:$HL$15,'Ciclo Semaforico'!AL$30,O!$HC93:$HL93))*AL$31))</f>
        <v>0</v>
      </c>
      <c r="AM118" s="244">
        <f>IF(AM$32="",IF(AM$31="",(SUMIF(S!$HC$15:$HL$15,'Ciclo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Semaforico'!AM$30,O!$HC93:$HL93))*AM$31),(SUMIF(S!$HC$15:$HL$15,'Ciclo Semaforico'!AM$32,S!$HC93:$HL93)+SUMIF(N!$HC$15:$HL$15,'Ciclo Semaforico'!AM$32,N!$HC93:$HL93)+SUMIF(E!$HC$15:$HL$15,'Ciclo Semaforico'!AM$32,E!$HC93:$HL93)+SUMIF(O!$HC$15:$HL$15,'Ciclo Semaforico'!AM$32,O!$HC93:$HL93))-IF(AM$31="",(SUMIF(S!$HC$15:$HL$15,'Ciclo Semaforico'!AM$30,S!$HC93:$HL93)+SUMIF(N!$HC$15:$HL$15,'Ciclo Semaforico'!AM$30,N!$HC93:$HL93)+SUMIF(E!$HC$15:$HL$15,'Ciclo Semaforico'!AM$30,E!$HC93:$HL93)+SUMIF(O!$HC$15:$HL$15,'Ciclo Semaforico'!AM$30,O!$HC93:$HL93)),(SUMIF(S!$HC$15:$HL$15,'Ciclo Semaforico'!AM$30,S!$HC93:$HL93)+SUMIF(N!$HC$15:$HL$15,'Ciclo Semaforico'!AM$30,N!$HC93:$HL93)+SUMIF(E!$HC$15:$HL$15,'Ciclo Semaforico'!AM$30,E!$HC93:$HL93)+SUMIF(O!$HC$15:$HL$15,'Ciclo Semaforico'!AM$30,O!$HC93:$HL93))*AM$31))</f>
        <v>0</v>
      </c>
      <c r="AN118" s="245">
        <f>IF(AN$32="",IF(AN$31="",(SUMIF(S!$HC$15:$HL$15,'Ciclo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Semaforico'!AN$30,O!$HC93:$HL93))*AN$31),(SUMIF(S!$HC$15:$HL$15,'Ciclo Semaforico'!AN$32,S!$HC93:$HL93)+SUMIF(N!$HC$15:$HL$15,'Ciclo Semaforico'!AN$32,N!$HC93:$HL93)+SUMIF(E!$HC$15:$HL$15,'Ciclo Semaforico'!AN$32,E!$HC93:$HL93)+SUMIF(O!$HC$15:$HL$15,'Ciclo Semaforico'!AN$32,O!$HC93:$HL93))-IF(AN$31="",(SUMIF(S!$HC$15:$HL$15,'Ciclo Semaforico'!AN$30,S!$HC93:$HL93)+SUMIF(N!$HC$15:$HL$15,'Ciclo Semaforico'!AN$30,N!$HC93:$HL93)+SUMIF(E!$HC$15:$HL$15,'Ciclo Semaforico'!AN$30,E!$HC93:$HL93)+SUMIF(O!$HC$15:$HL$15,'Ciclo Semaforico'!AN$30,O!$HC93:$HL93)),(SUMIF(S!$HC$15:$HL$15,'Ciclo Semaforico'!AN$30,S!$HC93:$HL93)+SUMIF(N!$HC$15:$HL$15,'Ciclo Semaforico'!AN$30,N!$HC93:$HL93)+SUMIF(E!$HC$15:$HL$15,'Ciclo Semaforico'!AN$30,E!$HC93:$HL93)+SUMIF(O!$HC$15:$HL$15,'Ciclo Semaforico'!AN$30,O!$HC93:$HL93))*AN$31))</f>
        <v>0</v>
      </c>
      <c r="AO118" s="245">
        <f>IF(AO$32="",IF(AO$31="",(SUMIF(S!$HC$15:$HL$15,'Ciclo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Semaforico'!AO$30,O!$HC93:$HL93))*AO$31),(SUMIF(S!$HC$15:$HL$15,'Ciclo Semaforico'!AO$32,S!$HC93:$HL93)+SUMIF(N!$HC$15:$HL$15,'Ciclo Semaforico'!AO$32,N!$HC93:$HL93)+SUMIF(E!$HC$15:$HL$15,'Ciclo Semaforico'!AO$32,E!$HC93:$HL93)+SUMIF(O!$HC$15:$HL$15,'Ciclo Semaforico'!AO$32,O!$HC93:$HL93))-IF(AO$31="",(SUMIF(S!$HC$15:$HL$15,'Ciclo Semaforico'!AO$30,S!$HC93:$HL93)+SUMIF(N!$HC$15:$HL$15,'Ciclo Semaforico'!AO$30,N!$HC93:$HL93)+SUMIF(E!$HC$15:$HL$15,'Ciclo Semaforico'!AO$30,E!$HC93:$HL93)+SUMIF(O!$HC$15:$HL$15,'Ciclo Semaforico'!AO$30,O!$HC93:$HL93)),(SUMIF(S!$HC$15:$HL$15,'Ciclo Semaforico'!AO$30,S!$HC93:$HL93)+SUMIF(N!$HC$15:$HL$15,'Ciclo Semaforico'!AO$30,N!$HC93:$HL93)+SUMIF(E!$HC$15:$HL$15,'Ciclo Semaforico'!AO$30,E!$HC93:$HL93)+SUMIF(O!$HC$15:$HL$15,'Ciclo Semaforico'!AO$30,O!$HC93:$HL93))*AO$31))</f>
        <v>0</v>
      </c>
      <c r="AP118" s="245">
        <f>IF(AP$32="",IF(AP$31="",(SUMIF(S!$HC$15:$HL$15,'Ciclo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Semaforico'!AP$30,O!$HC93:$HL93))*AP$31),(SUMIF(S!$HC$15:$HL$15,'Ciclo Semaforico'!AP$32,S!$HC93:$HL93)+SUMIF(N!$HC$15:$HL$15,'Ciclo Semaforico'!AP$32,N!$HC93:$HL93)+SUMIF(E!$HC$15:$HL$15,'Ciclo Semaforico'!AP$32,E!$HC93:$HL93)+SUMIF(O!$HC$15:$HL$15,'Ciclo Semaforico'!AP$32,O!$HC93:$HL93))-IF(AP$31="",(SUMIF(S!$HC$15:$HL$15,'Ciclo Semaforico'!AP$30,S!$HC93:$HL93)+SUMIF(N!$HC$15:$HL$15,'Ciclo Semaforico'!AP$30,N!$HC93:$HL93)+SUMIF(E!$HC$15:$HL$15,'Ciclo Semaforico'!AP$30,E!$HC93:$HL93)+SUMIF(O!$HC$15:$HL$15,'Ciclo Semaforico'!AP$30,O!$HC93:$HL93)),(SUMIF(S!$HC$15:$HL$15,'Ciclo Semaforico'!AP$30,S!$HC93:$HL93)+SUMIF(N!$HC$15:$HL$15,'Ciclo Semaforico'!AP$30,N!$HC93:$HL93)+SUMIF(E!$HC$15:$HL$15,'Ciclo Semaforico'!AP$30,E!$HC93:$HL93)+SUMIF(O!$HC$15:$HL$15,'Ciclo Semaforico'!AP$30,O!$HC93:$HL93))*AP$31))</f>
        <v>0</v>
      </c>
      <c r="AQ118" s="245">
        <f>IF(AQ$32="",IF(AQ$31="",(SUMIF(S!$HC$15:$HL$15,'Ciclo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Semaforico'!AQ$30,O!$HC93:$HL93))*AQ$31),(SUMIF(S!$HC$15:$HL$15,'Ciclo Semaforico'!AQ$32,S!$HC93:$HL93)+SUMIF(N!$HC$15:$HL$15,'Ciclo Semaforico'!AQ$32,N!$HC93:$HL93)+SUMIF(E!$HC$15:$HL$15,'Ciclo Semaforico'!AQ$32,E!$HC93:$HL93)+SUMIF(O!$HC$15:$HL$15,'Ciclo Semaforico'!AQ$32,O!$HC93:$HL93))-IF(AQ$31="",(SUMIF(S!$HC$15:$HL$15,'Ciclo Semaforico'!AQ$30,S!$HC93:$HL93)+SUMIF(N!$HC$15:$HL$15,'Ciclo Semaforico'!AQ$30,N!$HC93:$HL93)+SUMIF(E!$HC$15:$HL$15,'Ciclo Semaforico'!AQ$30,E!$HC93:$HL93)+SUMIF(O!$HC$15:$HL$15,'Ciclo Semaforico'!AQ$30,O!$HC93:$HL93)),(SUMIF(S!$HC$15:$HL$15,'Ciclo Semaforico'!AQ$30,S!$HC93:$HL93)+SUMIF(N!$HC$15:$HL$15,'Ciclo Semaforico'!AQ$30,N!$HC93:$HL93)+SUMIF(E!$HC$15:$HL$15,'Ciclo Semaforico'!AQ$30,E!$HC93:$HL93)+SUMIF(O!$HC$15:$HL$15,'Ciclo Semaforico'!AQ$30,O!$HC93:$HL93))*AQ$31))</f>
        <v>0</v>
      </c>
      <c r="AR118" s="245">
        <f>IF(AR$32="",IF(AR$31="",(SUMIF(S!$HC$15:$HL$15,'Ciclo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Semaforico'!AR$30,O!$HC93:$HL93))*AR$31),(SUMIF(S!$HC$15:$HL$15,'Ciclo Semaforico'!AR$32,S!$HC93:$HL93)+SUMIF(N!$HC$15:$HL$15,'Ciclo Semaforico'!AR$32,N!$HC93:$HL93)+SUMIF(E!$HC$15:$HL$15,'Ciclo Semaforico'!AR$32,E!$HC93:$HL93)+SUMIF(O!$HC$15:$HL$15,'Ciclo Semaforico'!AR$32,O!$HC93:$HL93))-IF(AR$31="",(SUMIF(S!$HC$15:$HL$15,'Ciclo Semaforico'!AR$30,S!$HC93:$HL93)+SUMIF(N!$HC$15:$HL$15,'Ciclo Semaforico'!AR$30,N!$HC93:$HL93)+SUMIF(E!$HC$15:$HL$15,'Ciclo Semaforico'!AR$30,E!$HC93:$HL93)+SUMIF(O!$HC$15:$HL$15,'Ciclo Semaforico'!AR$30,O!$HC93:$HL93)),(SUMIF(S!$HC$15:$HL$15,'Ciclo Semaforico'!AR$30,S!$HC93:$HL93)+SUMIF(N!$HC$15:$HL$15,'Ciclo Semaforico'!AR$30,N!$HC93:$HL93)+SUMIF(E!$HC$15:$HL$15,'Ciclo Semaforico'!AR$30,E!$HC93:$HL93)+SUMIF(O!$HC$15:$HL$15,'Ciclo Semaforico'!AR$30,O!$HC93:$HL93))*AR$31))</f>
        <v>0</v>
      </c>
      <c r="AS118" s="245">
        <f>IF(AS$32="",IF(AS$31="",(SUMIF(S!$HC$15:$HL$15,'Ciclo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Semaforico'!AS$30,O!$HC93:$HL93))*AS$31),(SUMIF(S!$HC$15:$HL$15,'Ciclo Semaforico'!AS$32,S!$HC93:$HL93)+SUMIF(N!$HC$15:$HL$15,'Ciclo Semaforico'!AS$32,N!$HC93:$HL93)+SUMIF(E!$HC$15:$HL$15,'Ciclo Semaforico'!AS$32,E!$HC93:$HL93)+SUMIF(O!$HC$15:$HL$15,'Ciclo Semaforico'!AS$32,O!$HC93:$HL93))-IF(AS$31="",(SUMIF(S!$HC$15:$HL$15,'Ciclo Semaforico'!AS$30,S!$HC93:$HL93)+SUMIF(N!$HC$15:$HL$15,'Ciclo Semaforico'!AS$30,N!$HC93:$HL93)+SUMIF(E!$HC$15:$HL$15,'Ciclo Semaforico'!AS$30,E!$HC93:$HL93)+SUMIF(O!$HC$15:$HL$15,'Ciclo Semaforico'!AS$30,O!$HC93:$HL93)),(SUMIF(S!$HC$15:$HL$15,'Ciclo Semaforico'!AS$30,S!$HC93:$HL93)+SUMIF(N!$HC$15:$HL$15,'Ciclo Semaforico'!AS$30,N!$HC93:$HL93)+SUMIF(E!$HC$15:$HL$15,'Ciclo Semaforico'!AS$30,E!$HC93:$HL93)+SUMIF(O!$HC$15:$HL$15,'Ciclo Semaforico'!AS$30,O!$HC93:$HL93))*AS$31))</f>
        <v>0</v>
      </c>
      <c r="AT118" s="245">
        <f>IF(AT$32="",IF(AT$31="",(SUMIF(S!$HC$15:$HL$15,'Ciclo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Semaforico'!AT$30,O!$HC93:$HL93))*AT$31),(SUMIF(S!$HC$15:$HL$15,'Ciclo Semaforico'!AT$32,S!$HC93:$HL93)+SUMIF(N!$HC$15:$HL$15,'Ciclo Semaforico'!AT$32,N!$HC93:$HL93)+SUMIF(E!$HC$15:$HL$15,'Ciclo Semaforico'!AT$32,E!$HC93:$HL93)+SUMIF(O!$HC$15:$HL$15,'Ciclo Semaforico'!AT$32,O!$HC93:$HL93))-IF(AT$31="",(SUMIF(S!$HC$15:$HL$15,'Ciclo Semaforico'!AT$30,S!$HC93:$HL93)+SUMIF(N!$HC$15:$HL$15,'Ciclo Semaforico'!AT$30,N!$HC93:$HL93)+SUMIF(E!$HC$15:$HL$15,'Ciclo Semaforico'!AT$30,E!$HC93:$HL93)+SUMIF(O!$HC$15:$HL$15,'Ciclo Semaforico'!AT$30,O!$HC93:$HL93)),(SUMIF(S!$HC$15:$HL$15,'Ciclo Semaforico'!AT$30,S!$HC93:$HL93)+SUMIF(N!$HC$15:$HL$15,'Ciclo Semaforico'!AT$30,N!$HC93:$HL93)+SUMIF(E!$HC$15:$HL$15,'Ciclo Semaforico'!AT$30,E!$HC93:$HL93)+SUMIF(O!$HC$15:$HL$15,'Ciclo Semaforico'!AT$30,O!$HC93:$HL93))*AT$31))</f>
        <v>0</v>
      </c>
      <c r="AU118" s="245">
        <f>IF(AU$32="",IF(AU$31="",(SUMIF(S!$HC$15:$HL$15,'Ciclo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Semaforico'!AU$30,O!$HC93:$HL93))*AU$31),(SUMIF(S!$HC$15:$HL$15,'Ciclo Semaforico'!AU$32,S!$HC93:$HL93)+SUMIF(N!$HC$15:$HL$15,'Ciclo Semaforico'!AU$32,N!$HC93:$HL93)+SUMIF(E!$HC$15:$HL$15,'Ciclo Semaforico'!AU$32,E!$HC93:$HL93)+SUMIF(O!$HC$15:$HL$15,'Ciclo Semaforico'!AU$32,O!$HC93:$HL93))-IF(AU$31="",(SUMIF(S!$HC$15:$HL$15,'Ciclo Semaforico'!AU$30,S!$HC93:$HL93)+SUMIF(N!$HC$15:$HL$15,'Ciclo Semaforico'!AU$30,N!$HC93:$HL93)+SUMIF(E!$HC$15:$HL$15,'Ciclo Semaforico'!AU$30,E!$HC93:$HL93)+SUMIF(O!$HC$15:$HL$15,'Ciclo Semaforico'!AU$30,O!$HC93:$HL93)),(SUMIF(S!$HC$15:$HL$15,'Ciclo Semaforico'!AU$30,S!$HC93:$HL93)+SUMIF(N!$HC$15:$HL$15,'Ciclo Semaforico'!AU$30,N!$HC93:$HL93)+SUMIF(E!$HC$15:$HL$15,'Ciclo Semaforico'!AU$30,E!$HC93:$HL93)+SUMIF(O!$HC$15:$HL$15,'Ciclo Semaforico'!AU$30,O!$HC93:$HL93))*AU$31))</f>
        <v>0</v>
      </c>
      <c r="AV118" s="245">
        <f>IF(AV$32="",IF(AV$31="",(SUMIF(S!$HC$15:$HL$15,'Ciclo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Semaforico'!AV$30,O!$HC93:$HL93))*AV$31),(SUMIF(S!$HC$15:$HL$15,'Ciclo Semaforico'!AV$32,S!$HC93:$HL93)+SUMIF(N!$HC$15:$HL$15,'Ciclo Semaforico'!AV$32,N!$HC93:$HL93)+SUMIF(E!$HC$15:$HL$15,'Ciclo Semaforico'!AV$32,E!$HC93:$HL93)+SUMIF(O!$HC$15:$HL$15,'Ciclo Semaforico'!AV$32,O!$HC93:$HL93))-IF(AV$31="",(SUMIF(S!$HC$15:$HL$15,'Ciclo Semaforico'!AV$30,S!$HC93:$HL93)+SUMIF(N!$HC$15:$HL$15,'Ciclo Semaforico'!AV$30,N!$HC93:$HL93)+SUMIF(E!$HC$15:$HL$15,'Ciclo Semaforico'!AV$30,E!$HC93:$HL93)+SUMIF(O!$HC$15:$HL$15,'Ciclo Semaforico'!AV$30,O!$HC93:$HL93)),(SUMIF(S!$HC$15:$HL$15,'Ciclo Semaforico'!AV$30,S!$HC93:$HL93)+SUMIF(N!$HC$15:$HL$15,'Ciclo Semaforico'!AV$30,N!$HC93:$HL93)+SUMIF(E!$HC$15:$HL$15,'Ciclo Semaforico'!AV$30,E!$HC93:$HL93)+SUMIF(O!$HC$15:$HL$15,'Ciclo Semaforico'!AV$30,O!$HC93:$HL93))*AV$31))</f>
        <v>0</v>
      </c>
      <c r="AW118" s="245">
        <f>IF(AW$32="",IF(AW$31="",(SUMIF(S!$HC$15:$HL$15,'Ciclo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Semaforico'!AW$30,O!$HC93:$HL93))*AW$31),(SUMIF(S!$HC$15:$HL$15,'Ciclo Semaforico'!AW$32,S!$HC93:$HL93)+SUMIF(N!$HC$15:$HL$15,'Ciclo Semaforico'!AW$32,N!$HC93:$HL93)+SUMIF(E!$HC$15:$HL$15,'Ciclo Semaforico'!AW$32,E!$HC93:$HL93)+SUMIF(O!$HC$15:$HL$15,'Ciclo Semaforico'!AW$32,O!$HC93:$HL93))-IF(AW$31="",(SUMIF(S!$HC$15:$HL$15,'Ciclo Semaforico'!AW$30,S!$HC93:$HL93)+SUMIF(N!$HC$15:$HL$15,'Ciclo Semaforico'!AW$30,N!$HC93:$HL93)+SUMIF(E!$HC$15:$HL$15,'Ciclo Semaforico'!AW$30,E!$HC93:$HL93)+SUMIF(O!$HC$15:$HL$15,'Ciclo Semaforico'!AW$30,O!$HC93:$HL93)),(SUMIF(S!$HC$15:$HL$15,'Ciclo Semaforico'!AW$30,S!$HC93:$HL93)+SUMIF(N!$HC$15:$HL$15,'Ciclo Semaforico'!AW$30,N!$HC93:$HL93)+SUMIF(E!$HC$15:$HL$15,'Ciclo Semaforico'!AW$30,E!$HC93:$HL93)+SUMIF(O!$HC$15:$HL$15,'Ciclo Semaforico'!AW$30,O!$HC93:$HL93))*AW$31))</f>
        <v>0</v>
      </c>
      <c r="AX118" s="246">
        <f>IF(AX$32="",IF(AX$31="",(SUMIF(S!$HC$15:$HL$15,'Ciclo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Semaforico'!AX$30,O!$HC93:$HL93))*AX$31),(SUMIF(S!$HC$15:$HL$15,'Ciclo Semaforico'!AX$32,S!$HC93:$HL93)+SUMIF(N!$HC$15:$HL$15,'Ciclo Semaforico'!AX$32,N!$HC93:$HL93)+SUMIF(E!$HC$15:$HL$15,'Ciclo Semaforico'!AX$32,E!$HC93:$HL93)+SUMIF(O!$HC$15:$HL$15,'Ciclo Semaforico'!AX$32,O!$HC93:$HL93))-IF(AX$31="",(SUMIF(S!$HC$15:$HL$15,'Ciclo Semaforico'!AX$30,S!$HC93:$HL93)+SUMIF(N!$HC$15:$HL$15,'Ciclo Semaforico'!AX$30,N!$HC93:$HL93)+SUMIF(E!$HC$15:$HL$15,'Ciclo Semaforico'!AX$30,E!$HC93:$HL93)+SUMIF(O!$HC$15:$HL$15,'Ciclo Semaforico'!AX$30,O!$HC93:$HL93)),(SUMIF(S!$HC$15:$HL$15,'Ciclo Semaforico'!AX$30,S!$HC93:$HL93)+SUMIF(N!$HC$15:$HL$15,'Ciclo Semaforico'!AX$30,N!$HC93:$HL93)+SUMIF(E!$HC$15:$HL$15,'Ciclo Semaforico'!AX$30,E!$HC93:$HL93)+SUMIF(O!$HC$15:$HL$15,'Ciclo Semaforico'!AX$30,O!$HC93:$HL93))*AX$31))</f>
        <v>0</v>
      </c>
      <c r="AY118" s="244" t="e">
        <f>IF(AY$32="",IF(AY$31="",(SUMIF(S!$HC$15:$HL$15,'Ciclo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Semaforico'!AY$30,O!$HC93:$HL93))*AY$31),(SUMIF(S!$HC$15:$HL$15,'Ciclo Semaforico'!AY$32,S!$HC93:$HL93)+SUMIF(N!$HC$15:$HL$15,'Ciclo Semaforico'!AY$32,N!$HC93:$HL93)+SUMIF(E!$HC$15:$HL$15,'Ciclo Semaforico'!AY$32,E!$HC93:$HL93)+SUMIF(O!$HC$15:$HL$15,'Ciclo Semaforico'!AY$32,O!$HC93:$HL93))-IF(AY$31="",(SUMIF(S!$HC$15:$HL$15,'Ciclo Semaforico'!AY$30,S!$HC93:$HL93)+SUMIF(N!$HC$15:$HL$15,'Ciclo Semaforico'!AY$30,N!$HC93:$HL93)+SUMIF(E!$HC$15:$HL$15,'Ciclo Semaforico'!AY$30,E!$HC93:$HL93)+SUMIF(O!$HC$15:$HL$15,'Ciclo Semaforico'!AY$30,O!$HC93:$HL93)),(SUMIF(S!$HC$15:$HL$15,'Ciclo Semaforico'!AY$30,S!$HC93:$HL93)+SUMIF(N!$HC$15:$HL$15,'Ciclo Semaforico'!AY$30,N!$HC93:$HL93)+SUMIF(E!$HC$15:$HL$15,'Ciclo Semaforico'!AY$30,E!$HC93:$HL93)+SUMIF(O!$HC$15:$HL$15,'Ciclo Semaforico'!AY$30,O!$HC93:$HL93))*AY$31))</f>
        <v>#REF!</v>
      </c>
      <c r="AZ118" s="245" t="e">
        <f>IF(AZ$32="",IF(AZ$31="",(SUMIF(S!$HC$15:$HL$15,'Ciclo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Semaforico'!AZ$30,O!$HC93:$HL93))*AZ$31),(SUMIF(S!$HC$15:$HL$15,'Ciclo Semaforico'!AZ$32,S!$HC93:$HL93)+SUMIF(N!$HC$15:$HL$15,'Ciclo Semaforico'!AZ$32,N!$HC93:$HL93)+SUMIF(E!$HC$15:$HL$15,'Ciclo Semaforico'!AZ$32,E!$HC93:$HL93)+SUMIF(O!$HC$15:$HL$15,'Ciclo Semaforico'!AZ$32,O!$HC93:$HL93))-IF(AZ$31="",(SUMIF(S!$HC$15:$HL$15,'Ciclo Semaforico'!AZ$30,S!$HC93:$HL93)+SUMIF(N!$HC$15:$HL$15,'Ciclo Semaforico'!AZ$30,N!$HC93:$HL93)+SUMIF(E!$HC$15:$HL$15,'Ciclo Semaforico'!AZ$30,E!$HC93:$HL93)+SUMIF(O!$HC$15:$HL$15,'Ciclo Semaforico'!AZ$30,O!$HC93:$HL93)),(SUMIF(S!$HC$15:$HL$15,'Ciclo Semaforico'!AZ$30,S!$HC93:$HL93)+SUMIF(N!$HC$15:$HL$15,'Ciclo Semaforico'!AZ$30,N!$HC93:$HL93)+SUMIF(E!$HC$15:$HL$15,'Ciclo Semaforico'!AZ$30,E!$HC93:$HL93)+SUMIF(O!$HC$15:$HL$15,'Ciclo Semaforico'!AZ$30,O!$HC93:$HL93))*AZ$31))</f>
        <v>#REF!</v>
      </c>
      <c r="BA118" s="245" t="e">
        <f>IF(BA$32="",IF(BA$31="",(SUMIF(S!$HC$15:$HL$15,'Ciclo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Semaforico'!BA$30,O!$HC93:$HL93))*BA$31),(SUMIF(S!$HC$15:$HL$15,'Ciclo Semaforico'!BA$32,S!$HC93:$HL93)+SUMIF(N!$HC$15:$HL$15,'Ciclo Semaforico'!BA$32,N!$HC93:$HL93)+SUMIF(E!$HC$15:$HL$15,'Ciclo Semaforico'!BA$32,E!$HC93:$HL93)+SUMIF(O!$HC$15:$HL$15,'Ciclo Semaforico'!BA$32,O!$HC93:$HL93))-IF(BA$31="",(SUMIF(S!$HC$15:$HL$15,'Ciclo Semaforico'!BA$30,S!$HC93:$HL93)+SUMIF(N!$HC$15:$HL$15,'Ciclo Semaforico'!BA$30,N!$HC93:$HL93)+SUMIF(E!$HC$15:$HL$15,'Ciclo Semaforico'!BA$30,E!$HC93:$HL93)+SUMIF(O!$HC$15:$HL$15,'Ciclo Semaforico'!BA$30,O!$HC93:$HL93)),(SUMIF(S!$HC$15:$HL$15,'Ciclo Semaforico'!BA$30,S!$HC93:$HL93)+SUMIF(N!$HC$15:$HL$15,'Ciclo Semaforico'!BA$30,N!$HC93:$HL93)+SUMIF(E!$HC$15:$HL$15,'Ciclo Semaforico'!BA$30,E!$HC93:$HL93)+SUMIF(O!$HC$15:$HL$15,'Ciclo Semaforico'!BA$30,O!$HC93:$HL93))*BA$31))</f>
        <v>#REF!</v>
      </c>
      <c r="BB118" s="245" t="e">
        <f>IF(BB$32="",IF(BB$31="",(SUMIF(S!$HC$15:$HL$15,'Ciclo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Semaforico'!BB$30,O!$HC93:$HL93))*BB$31),(SUMIF(S!$HC$15:$HL$15,'Ciclo Semaforico'!BB$32,S!$HC93:$HL93)+SUMIF(N!$HC$15:$HL$15,'Ciclo Semaforico'!BB$32,N!$HC93:$HL93)+SUMIF(E!$HC$15:$HL$15,'Ciclo Semaforico'!BB$32,E!$HC93:$HL93)+SUMIF(O!$HC$15:$HL$15,'Ciclo Semaforico'!BB$32,O!$HC93:$HL93))-IF(BB$31="",(SUMIF(S!$HC$15:$HL$15,'Ciclo Semaforico'!BB$30,S!$HC93:$HL93)+SUMIF(N!$HC$15:$HL$15,'Ciclo Semaforico'!BB$30,N!$HC93:$HL93)+SUMIF(E!$HC$15:$HL$15,'Ciclo Semaforico'!BB$30,E!$HC93:$HL93)+SUMIF(O!$HC$15:$HL$15,'Ciclo Semaforico'!BB$30,O!$HC93:$HL93)),(SUMIF(S!$HC$15:$HL$15,'Ciclo Semaforico'!BB$30,S!$HC93:$HL93)+SUMIF(N!$HC$15:$HL$15,'Ciclo Semaforico'!BB$30,N!$HC93:$HL93)+SUMIF(E!$HC$15:$HL$15,'Ciclo Semaforico'!BB$30,E!$HC93:$HL93)+SUMIF(O!$HC$15:$HL$15,'Ciclo Semaforico'!BB$30,O!$HC93:$HL93))*BB$31))</f>
        <v>#REF!</v>
      </c>
      <c r="BC118" s="245" t="e">
        <f>IF(BC$32="",IF(BC$31="",(SUMIF(S!$HC$15:$HL$15,'Ciclo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Semaforico'!BC$30,O!$HC93:$HL93))*BC$31),(SUMIF(S!$HC$15:$HL$15,'Ciclo Semaforico'!BC$32,S!$HC93:$HL93)+SUMIF(N!$HC$15:$HL$15,'Ciclo Semaforico'!BC$32,N!$HC93:$HL93)+SUMIF(E!$HC$15:$HL$15,'Ciclo Semaforico'!BC$32,E!$HC93:$HL93)+SUMIF(O!$HC$15:$HL$15,'Ciclo Semaforico'!BC$32,O!$HC93:$HL93))-IF(BC$31="",(SUMIF(S!$HC$15:$HL$15,'Ciclo Semaforico'!BC$30,S!$HC93:$HL93)+SUMIF(N!$HC$15:$HL$15,'Ciclo Semaforico'!BC$30,N!$HC93:$HL93)+SUMIF(E!$HC$15:$HL$15,'Ciclo Semaforico'!BC$30,E!$HC93:$HL93)+SUMIF(O!$HC$15:$HL$15,'Ciclo Semaforico'!BC$30,O!$HC93:$HL93)),(SUMIF(S!$HC$15:$HL$15,'Ciclo Semaforico'!BC$30,S!$HC93:$HL93)+SUMIF(N!$HC$15:$HL$15,'Ciclo Semaforico'!BC$30,N!$HC93:$HL93)+SUMIF(E!$HC$15:$HL$15,'Ciclo Semaforico'!BC$30,E!$HC93:$HL93)+SUMIF(O!$HC$15:$HL$15,'Ciclo Semaforico'!BC$30,O!$HC93:$HL93))*BC$31))</f>
        <v>#REF!</v>
      </c>
      <c r="BD118" s="245" t="e">
        <f>IF(BD$32="",IF(BD$31="",(SUMIF(S!$HC$15:$HL$15,'Ciclo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Semaforico'!BD$30,O!$HC93:$HL93))*BD$31),(SUMIF(S!$HC$15:$HL$15,'Ciclo Semaforico'!BD$32,S!$HC93:$HL93)+SUMIF(N!$HC$15:$HL$15,'Ciclo Semaforico'!BD$32,N!$HC93:$HL93)+SUMIF(E!$HC$15:$HL$15,'Ciclo Semaforico'!BD$32,E!$HC93:$HL93)+SUMIF(O!$HC$15:$HL$15,'Ciclo Semaforico'!BD$32,O!$HC93:$HL93))-IF(BD$31="",(SUMIF(S!$HC$15:$HL$15,'Ciclo Semaforico'!BD$30,S!$HC93:$HL93)+SUMIF(N!$HC$15:$HL$15,'Ciclo Semaforico'!BD$30,N!$HC93:$HL93)+SUMIF(E!$HC$15:$HL$15,'Ciclo Semaforico'!BD$30,E!$HC93:$HL93)+SUMIF(O!$HC$15:$HL$15,'Ciclo Semaforico'!BD$30,O!$HC93:$HL93)),(SUMIF(S!$HC$15:$HL$15,'Ciclo Semaforico'!BD$30,S!$HC93:$HL93)+SUMIF(N!$HC$15:$HL$15,'Ciclo Semaforico'!BD$30,N!$HC93:$HL93)+SUMIF(E!$HC$15:$HL$15,'Ciclo Semaforico'!BD$30,E!$HC93:$HL93)+SUMIF(O!$HC$15:$HL$15,'Ciclo Semaforico'!BD$30,O!$HC93:$HL93))*BD$31))</f>
        <v>#REF!</v>
      </c>
      <c r="BE118" s="245">
        <f>IF(BE$32="",IF(BE$31="",(SUMIF(S!$HC$15:$HL$15,'Ciclo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Semaforico'!BE$30,O!$HC93:$HL93))*BE$31),(SUMIF(S!$HC$15:$HL$15,'Ciclo Semaforico'!BE$32,S!$HC93:$HL93)+SUMIF(N!$HC$15:$HL$15,'Ciclo Semaforico'!BE$32,N!$HC93:$HL93)+SUMIF(E!$HC$15:$HL$15,'Ciclo Semaforico'!BE$32,E!$HC93:$HL93)+SUMIF(O!$HC$15:$HL$15,'Ciclo Semaforico'!BE$32,O!$HC93:$HL93))-IF(BE$31="",(SUMIF(S!$HC$15:$HL$15,'Ciclo Semaforico'!BE$30,S!$HC93:$HL93)+SUMIF(N!$HC$15:$HL$15,'Ciclo Semaforico'!BE$30,N!$HC93:$HL93)+SUMIF(E!$HC$15:$HL$15,'Ciclo Semaforico'!BE$30,E!$HC93:$HL93)+SUMIF(O!$HC$15:$HL$15,'Ciclo Semaforico'!BE$30,O!$HC93:$HL93)),(SUMIF(S!$HC$15:$HL$15,'Ciclo Semaforico'!BE$30,S!$HC93:$HL93)+SUMIF(N!$HC$15:$HL$15,'Ciclo Semaforico'!BE$30,N!$HC93:$HL93)+SUMIF(E!$HC$15:$HL$15,'Ciclo Semaforico'!BE$30,E!$HC93:$HL93)+SUMIF(O!$HC$15:$HL$15,'Ciclo Semaforico'!BE$30,O!$HC93:$HL93))*BE$31))</f>
        <v>0</v>
      </c>
      <c r="BF118" s="245">
        <f>IF(BF$32="",IF(BF$31="",(SUMIF(S!$HC$15:$HL$15,'Ciclo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Semaforico'!BF$30,O!$HC93:$HL93))*BF$31),(SUMIF(S!$HC$15:$HL$15,'Ciclo Semaforico'!BF$32,S!$HC93:$HL93)+SUMIF(N!$HC$15:$HL$15,'Ciclo Semaforico'!BF$32,N!$HC93:$HL93)+SUMIF(E!$HC$15:$HL$15,'Ciclo Semaforico'!BF$32,E!$HC93:$HL93)+SUMIF(O!$HC$15:$HL$15,'Ciclo Semaforico'!BF$32,O!$HC93:$HL93))-IF(BF$31="",(SUMIF(S!$HC$15:$HL$15,'Ciclo Semaforico'!BF$30,S!$HC93:$HL93)+SUMIF(N!$HC$15:$HL$15,'Ciclo Semaforico'!BF$30,N!$HC93:$HL93)+SUMIF(E!$HC$15:$HL$15,'Ciclo Semaforico'!BF$30,E!$HC93:$HL93)+SUMIF(O!$HC$15:$HL$15,'Ciclo Semaforico'!BF$30,O!$HC93:$HL93)),(SUMIF(S!$HC$15:$HL$15,'Ciclo Semaforico'!BF$30,S!$HC93:$HL93)+SUMIF(N!$HC$15:$HL$15,'Ciclo Semaforico'!BF$30,N!$HC93:$HL93)+SUMIF(E!$HC$15:$HL$15,'Ciclo Semaforico'!BF$30,E!$HC93:$HL93)+SUMIF(O!$HC$15:$HL$15,'Ciclo Semaforico'!BF$30,O!$HC93:$HL93))*BF$31))</f>
        <v>0</v>
      </c>
      <c r="BG118" s="245">
        <f>IF(BG$32="",IF(BG$31="",(SUMIF(S!$HC$15:$HL$15,'Ciclo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Semaforico'!BG$30,O!$HC93:$HL93))*BG$31),(SUMIF(S!$HC$15:$HL$15,'Ciclo Semaforico'!BG$32,S!$HC93:$HL93)+SUMIF(N!$HC$15:$HL$15,'Ciclo Semaforico'!BG$32,N!$HC93:$HL93)+SUMIF(E!$HC$15:$HL$15,'Ciclo Semaforico'!BG$32,E!$HC93:$HL93)+SUMIF(O!$HC$15:$HL$15,'Ciclo Semaforico'!BG$32,O!$HC93:$HL93))-IF(BG$31="",(SUMIF(S!$HC$15:$HL$15,'Ciclo Semaforico'!BG$30,S!$HC93:$HL93)+SUMIF(N!$HC$15:$HL$15,'Ciclo Semaforico'!BG$30,N!$HC93:$HL93)+SUMIF(E!$HC$15:$HL$15,'Ciclo Semaforico'!BG$30,E!$HC93:$HL93)+SUMIF(O!$HC$15:$HL$15,'Ciclo Semaforico'!BG$30,O!$HC93:$HL93)),(SUMIF(S!$HC$15:$HL$15,'Ciclo Semaforico'!BG$30,S!$HC93:$HL93)+SUMIF(N!$HC$15:$HL$15,'Ciclo Semaforico'!BG$30,N!$HC93:$HL93)+SUMIF(E!$HC$15:$HL$15,'Ciclo Semaforico'!BG$30,E!$HC93:$HL93)+SUMIF(O!$HC$15:$HL$15,'Ciclo Semaforico'!BG$30,O!$HC93:$HL93))*BG$31))</f>
        <v>0</v>
      </c>
      <c r="BH118" s="245">
        <f>IF(BH$32="",IF(BH$31="",(SUMIF(S!$HC$15:$HL$15,'Ciclo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Semaforico'!BH$30,O!$HC93:$HL93))*BH$31),(SUMIF(S!$HC$15:$HL$15,'Ciclo Semaforico'!BH$32,S!$HC93:$HL93)+SUMIF(N!$HC$15:$HL$15,'Ciclo Semaforico'!BH$32,N!$HC93:$HL93)+SUMIF(E!$HC$15:$HL$15,'Ciclo Semaforico'!BH$32,E!$HC93:$HL93)+SUMIF(O!$HC$15:$HL$15,'Ciclo Semaforico'!BH$32,O!$HC93:$HL93))-IF(BH$31="",(SUMIF(S!$HC$15:$HL$15,'Ciclo Semaforico'!BH$30,S!$HC93:$HL93)+SUMIF(N!$HC$15:$HL$15,'Ciclo Semaforico'!BH$30,N!$HC93:$HL93)+SUMIF(E!$HC$15:$HL$15,'Ciclo Semaforico'!BH$30,E!$HC93:$HL93)+SUMIF(O!$HC$15:$HL$15,'Ciclo Semaforico'!BH$30,O!$HC93:$HL93)),(SUMIF(S!$HC$15:$HL$15,'Ciclo Semaforico'!BH$30,S!$HC93:$HL93)+SUMIF(N!$HC$15:$HL$15,'Ciclo Semaforico'!BH$30,N!$HC93:$HL93)+SUMIF(E!$HC$15:$HL$15,'Ciclo Semaforico'!BH$30,E!$HC93:$HL93)+SUMIF(O!$HC$15:$HL$15,'Ciclo Semaforico'!BH$30,O!$HC93:$HL93))*BH$31))</f>
        <v>0</v>
      </c>
      <c r="BI118" s="245">
        <f>IF(BI$32="",IF(BI$31="",(SUMIF(S!$HC$15:$HL$15,'Ciclo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Semaforico'!BI$30,O!$HC93:$HL93))*BI$31),(SUMIF(S!$HC$15:$HL$15,'Ciclo Semaforico'!BI$32,S!$HC93:$HL93)+SUMIF(N!$HC$15:$HL$15,'Ciclo Semaforico'!BI$32,N!$HC93:$HL93)+SUMIF(E!$HC$15:$HL$15,'Ciclo Semaforico'!BI$32,E!$HC93:$HL93)+SUMIF(O!$HC$15:$HL$15,'Ciclo Semaforico'!BI$32,O!$HC93:$HL93))-IF(BI$31="",(SUMIF(S!$HC$15:$HL$15,'Ciclo Semaforico'!BI$30,S!$HC93:$HL93)+SUMIF(N!$HC$15:$HL$15,'Ciclo Semaforico'!BI$30,N!$HC93:$HL93)+SUMIF(E!$HC$15:$HL$15,'Ciclo Semaforico'!BI$30,E!$HC93:$HL93)+SUMIF(O!$HC$15:$HL$15,'Ciclo Semaforico'!BI$30,O!$HC93:$HL93)),(SUMIF(S!$HC$15:$HL$15,'Ciclo Semaforico'!BI$30,S!$HC93:$HL93)+SUMIF(N!$HC$15:$HL$15,'Ciclo Semaforico'!BI$30,N!$HC93:$HL93)+SUMIF(E!$HC$15:$HL$15,'Ciclo Semaforico'!BI$30,E!$HC93:$HL93)+SUMIF(O!$HC$15:$HL$15,'Ciclo Semaforico'!BI$30,O!$HC93:$HL93))*BI$31))</f>
        <v>0</v>
      </c>
      <c r="BJ118" s="246">
        <f>IF(BJ$32="",IF(BJ$31="",(SUMIF(S!$HC$15:$HL$15,'Ciclo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Semaforico'!BJ$30,O!$HC93:$HL93))*BJ$31),(SUMIF(S!$HC$15:$HL$15,'Ciclo Semaforico'!BJ$32,S!$HC93:$HL93)+SUMIF(N!$HC$15:$HL$15,'Ciclo Semaforico'!BJ$32,N!$HC93:$HL93)+SUMIF(E!$HC$15:$HL$15,'Ciclo Semaforico'!BJ$32,E!$HC93:$HL93)+SUMIF(O!$HC$15:$HL$15,'Ciclo Semaforico'!BJ$32,O!$HC93:$HL93))-IF(BJ$31="",(SUMIF(S!$HC$15:$HL$15,'Ciclo Semaforico'!BJ$30,S!$HC93:$HL93)+SUMIF(N!$HC$15:$HL$15,'Ciclo Semaforico'!BJ$30,N!$HC93:$HL93)+SUMIF(E!$HC$15:$HL$15,'Ciclo Semaforico'!BJ$30,E!$HC93:$HL93)+SUMIF(O!$HC$15:$HL$15,'Ciclo Semaforico'!BJ$30,O!$HC93:$HL93)),(SUMIF(S!$HC$15:$HL$15,'Ciclo Semaforico'!BJ$30,S!$HC93:$HL93)+SUMIF(N!$HC$15:$HL$15,'Ciclo Semaforico'!BJ$30,N!$HC93:$HL93)+SUMIF(E!$HC$15:$HL$15,'Ciclo Semaforico'!BJ$30,E!$HC93:$HL93)+SUMIF(O!$HC$15:$HL$15,'Ciclo Semaforico'!BJ$30,O!$HC93:$HL93))*BJ$31))</f>
        <v>0</v>
      </c>
      <c r="BK118" s="244">
        <f>IF(BK$32="",IF(BK$31="",(SUMIF(S!$HC$15:$HL$15,'Ciclo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Semaforico'!BK$30,O!$HC93:$HL93))*BK$31),(SUMIF(S!$HC$15:$HL$15,'Ciclo Semaforico'!BK$32,S!$HC93:$HL93)+SUMIF(N!$HC$15:$HL$15,'Ciclo Semaforico'!BK$32,N!$HC93:$HL93)+SUMIF(E!$HC$15:$HL$15,'Ciclo Semaforico'!BK$32,E!$HC93:$HL93)+SUMIF(O!$HC$15:$HL$15,'Ciclo Semaforico'!BK$32,O!$HC93:$HL93))-IF(BK$31="",(SUMIF(S!$HC$15:$HL$15,'Ciclo Semaforico'!BK$30,S!$HC93:$HL93)+SUMIF(N!$HC$15:$HL$15,'Ciclo Semaforico'!BK$30,N!$HC93:$HL93)+SUMIF(E!$HC$15:$HL$15,'Ciclo Semaforico'!BK$30,E!$HC93:$HL93)+SUMIF(O!$HC$15:$HL$15,'Ciclo Semaforico'!BK$30,O!$HC93:$HL93)),(SUMIF(S!$HC$15:$HL$15,'Ciclo Semaforico'!BK$30,S!$HC93:$HL93)+SUMIF(N!$HC$15:$HL$15,'Ciclo Semaforico'!BK$30,N!$HC93:$HL93)+SUMIF(E!$HC$15:$HL$15,'Ciclo Semaforico'!BK$30,E!$HC93:$HL93)+SUMIF(O!$HC$15:$HL$15,'Ciclo Semaforico'!BK$30,O!$HC93:$HL93))*BK$31))</f>
        <v>0</v>
      </c>
      <c r="BL118" s="245">
        <f>IF(BL$32="",IF(BL$31="",(SUMIF(S!$HC$15:$HL$15,'Ciclo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Semaforico'!BL$30,O!$HC93:$HL93))*BL$31),(SUMIF(S!$HC$15:$HL$15,'Ciclo Semaforico'!BL$32,S!$HC93:$HL93)+SUMIF(N!$HC$15:$HL$15,'Ciclo Semaforico'!BL$32,N!$HC93:$HL93)+SUMIF(E!$HC$15:$HL$15,'Ciclo Semaforico'!BL$32,E!$HC93:$HL93)+SUMIF(O!$HC$15:$HL$15,'Ciclo Semaforico'!BL$32,O!$HC93:$HL93))-IF(BL$31="",(SUMIF(S!$HC$15:$HL$15,'Ciclo Semaforico'!BL$30,S!$HC93:$HL93)+SUMIF(N!$HC$15:$HL$15,'Ciclo Semaforico'!BL$30,N!$HC93:$HL93)+SUMIF(E!$HC$15:$HL$15,'Ciclo Semaforico'!BL$30,E!$HC93:$HL93)+SUMIF(O!$HC$15:$HL$15,'Ciclo Semaforico'!BL$30,O!$HC93:$HL93)),(SUMIF(S!$HC$15:$HL$15,'Ciclo Semaforico'!BL$30,S!$HC93:$HL93)+SUMIF(N!$HC$15:$HL$15,'Ciclo Semaforico'!BL$30,N!$HC93:$HL93)+SUMIF(E!$HC$15:$HL$15,'Ciclo Semaforico'!BL$30,E!$HC93:$HL93)+SUMIF(O!$HC$15:$HL$15,'Ciclo Semaforico'!BL$30,O!$HC93:$HL93))*BL$31))</f>
        <v>0</v>
      </c>
      <c r="BM118" s="245">
        <f>IF(BM$32="",IF(BM$31="",(SUMIF(S!$HC$15:$HL$15,'Ciclo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Semaforico'!BM$30,O!$HC93:$HL93))*BM$31),(SUMIF(S!$HC$15:$HL$15,'Ciclo Semaforico'!BM$32,S!$HC93:$HL93)+SUMIF(N!$HC$15:$HL$15,'Ciclo Semaforico'!BM$32,N!$HC93:$HL93)+SUMIF(E!$HC$15:$HL$15,'Ciclo Semaforico'!BM$32,E!$HC93:$HL93)+SUMIF(O!$HC$15:$HL$15,'Ciclo Semaforico'!BM$32,O!$HC93:$HL93))-IF(BM$31="",(SUMIF(S!$HC$15:$HL$15,'Ciclo Semaforico'!BM$30,S!$HC93:$HL93)+SUMIF(N!$HC$15:$HL$15,'Ciclo Semaforico'!BM$30,N!$HC93:$HL93)+SUMIF(E!$HC$15:$HL$15,'Ciclo Semaforico'!BM$30,E!$HC93:$HL93)+SUMIF(O!$HC$15:$HL$15,'Ciclo Semaforico'!BM$30,O!$HC93:$HL93)),(SUMIF(S!$HC$15:$HL$15,'Ciclo Semaforico'!BM$30,S!$HC93:$HL93)+SUMIF(N!$HC$15:$HL$15,'Ciclo Semaforico'!BM$30,N!$HC93:$HL93)+SUMIF(E!$HC$15:$HL$15,'Ciclo Semaforico'!BM$30,E!$HC93:$HL93)+SUMIF(O!$HC$15:$HL$15,'Ciclo Semaforico'!BM$30,O!$HC93:$HL93))*BM$31))</f>
        <v>0</v>
      </c>
      <c r="BN118" s="245">
        <f>IF(BN$32="",IF(BN$31="",(SUMIF(S!$HC$15:$HL$15,'Ciclo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Semaforico'!BN$30,O!$HC93:$HL93))*BN$31),(SUMIF(S!$HC$15:$HL$15,'Ciclo Semaforico'!BN$32,S!$HC93:$HL93)+SUMIF(N!$HC$15:$HL$15,'Ciclo Semaforico'!BN$32,N!$HC93:$HL93)+SUMIF(E!$HC$15:$HL$15,'Ciclo Semaforico'!BN$32,E!$HC93:$HL93)+SUMIF(O!$HC$15:$HL$15,'Ciclo Semaforico'!BN$32,O!$HC93:$HL93))-IF(BN$31="",(SUMIF(S!$HC$15:$HL$15,'Ciclo Semaforico'!BN$30,S!$HC93:$HL93)+SUMIF(N!$HC$15:$HL$15,'Ciclo Semaforico'!BN$30,N!$HC93:$HL93)+SUMIF(E!$HC$15:$HL$15,'Ciclo Semaforico'!BN$30,E!$HC93:$HL93)+SUMIF(O!$HC$15:$HL$15,'Ciclo Semaforico'!BN$30,O!$HC93:$HL93)),(SUMIF(S!$HC$15:$HL$15,'Ciclo Semaforico'!BN$30,S!$HC93:$HL93)+SUMIF(N!$HC$15:$HL$15,'Ciclo Semaforico'!BN$30,N!$HC93:$HL93)+SUMIF(E!$HC$15:$HL$15,'Ciclo Semaforico'!BN$30,E!$HC93:$HL93)+SUMIF(O!$HC$15:$HL$15,'Ciclo Semaforico'!BN$30,O!$HC93:$HL93))*BN$31))</f>
        <v>0</v>
      </c>
      <c r="BO118" s="245">
        <f>IF(BO$32="",IF(BO$31="",(SUMIF(S!$HC$15:$HL$15,'Ciclo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Semaforico'!BO$30,O!$HC93:$HL93))*BO$31),(SUMIF(S!$HC$15:$HL$15,'Ciclo Semaforico'!BO$32,S!$HC93:$HL93)+SUMIF(N!$HC$15:$HL$15,'Ciclo Semaforico'!BO$32,N!$HC93:$HL93)+SUMIF(E!$HC$15:$HL$15,'Ciclo Semaforico'!BO$32,E!$HC93:$HL93)+SUMIF(O!$HC$15:$HL$15,'Ciclo Semaforico'!BO$32,O!$HC93:$HL93))-IF(BO$31="",(SUMIF(S!$HC$15:$HL$15,'Ciclo Semaforico'!BO$30,S!$HC93:$HL93)+SUMIF(N!$HC$15:$HL$15,'Ciclo Semaforico'!BO$30,N!$HC93:$HL93)+SUMIF(E!$HC$15:$HL$15,'Ciclo Semaforico'!BO$30,E!$HC93:$HL93)+SUMIF(O!$HC$15:$HL$15,'Ciclo Semaforico'!BO$30,O!$HC93:$HL93)),(SUMIF(S!$HC$15:$HL$15,'Ciclo Semaforico'!BO$30,S!$HC93:$HL93)+SUMIF(N!$HC$15:$HL$15,'Ciclo Semaforico'!BO$30,N!$HC93:$HL93)+SUMIF(E!$HC$15:$HL$15,'Ciclo Semaforico'!BO$30,E!$HC93:$HL93)+SUMIF(O!$HC$15:$HL$15,'Ciclo Semaforico'!BO$30,O!$HC93:$HL93))*BO$31))</f>
        <v>0</v>
      </c>
      <c r="BP118" s="245">
        <f>IF(BP$32="",IF(BP$31="",(SUMIF(S!$HC$15:$HL$15,'Ciclo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Semaforico'!BP$30,O!$HC93:$HL93))*BP$31),(SUMIF(S!$HC$15:$HL$15,'Ciclo Semaforico'!BP$32,S!$HC93:$HL93)+SUMIF(N!$HC$15:$HL$15,'Ciclo Semaforico'!BP$32,N!$HC93:$HL93)+SUMIF(E!$HC$15:$HL$15,'Ciclo Semaforico'!BP$32,E!$HC93:$HL93)+SUMIF(O!$HC$15:$HL$15,'Ciclo Semaforico'!BP$32,O!$HC93:$HL93))-IF(BP$31="",(SUMIF(S!$HC$15:$HL$15,'Ciclo Semaforico'!BP$30,S!$HC93:$HL93)+SUMIF(N!$HC$15:$HL$15,'Ciclo Semaforico'!BP$30,N!$HC93:$HL93)+SUMIF(E!$HC$15:$HL$15,'Ciclo Semaforico'!BP$30,E!$HC93:$HL93)+SUMIF(O!$HC$15:$HL$15,'Ciclo Semaforico'!BP$30,O!$HC93:$HL93)),(SUMIF(S!$HC$15:$HL$15,'Ciclo Semaforico'!BP$30,S!$HC93:$HL93)+SUMIF(N!$HC$15:$HL$15,'Ciclo Semaforico'!BP$30,N!$HC93:$HL93)+SUMIF(E!$HC$15:$HL$15,'Ciclo Semaforico'!BP$30,E!$HC93:$HL93)+SUMIF(O!$HC$15:$HL$15,'Ciclo Semaforico'!BP$30,O!$HC93:$HL93))*BP$31))</f>
        <v>0</v>
      </c>
      <c r="BQ118" s="245">
        <f>IF(BQ$32="",IF(BQ$31="",(SUMIF(S!$HC$15:$HL$15,'Ciclo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Semaforico'!BQ$30,O!$HC93:$HL93))*BQ$31),(SUMIF(S!$HC$15:$HL$15,'Ciclo Semaforico'!BQ$32,S!$HC93:$HL93)+SUMIF(N!$HC$15:$HL$15,'Ciclo Semaforico'!BQ$32,N!$HC93:$HL93)+SUMIF(E!$HC$15:$HL$15,'Ciclo Semaforico'!BQ$32,E!$HC93:$HL93)+SUMIF(O!$HC$15:$HL$15,'Ciclo Semaforico'!BQ$32,O!$HC93:$HL93))-IF(BQ$31="",(SUMIF(S!$HC$15:$HL$15,'Ciclo Semaforico'!BQ$30,S!$HC93:$HL93)+SUMIF(N!$HC$15:$HL$15,'Ciclo Semaforico'!BQ$30,N!$HC93:$HL93)+SUMIF(E!$HC$15:$HL$15,'Ciclo Semaforico'!BQ$30,E!$HC93:$HL93)+SUMIF(O!$HC$15:$HL$15,'Ciclo Semaforico'!BQ$30,O!$HC93:$HL93)),(SUMIF(S!$HC$15:$HL$15,'Ciclo Semaforico'!BQ$30,S!$HC93:$HL93)+SUMIF(N!$HC$15:$HL$15,'Ciclo Semaforico'!BQ$30,N!$HC93:$HL93)+SUMIF(E!$HC$15:$HL$15,'Ciclo Semaforico'!BQ$30,E!$HC93:$HL93)+SUMIF(O!$HC$15:$HL$15,'Ciclo Semaforico'!BQ$30,O!$HC93:$HL93))*BQ$31))</f>
        <v>0</v>
      </c>
      <c r="BR118" s="245">
        <f>IF(BR$32="",IF(BR$31="",(SUMIF(S!$HC$15:$HL$15,'Ciclo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Semaforico'!BR$30,O!$HC93:$HL93))*BR$31),(SUMIF(S!$HC$15:$HL$15,'Ciclo Semaforico'!BR$32,S!$HC93:$HL93)+SUMIF(N!$HC$15:$HL$15,'Ciclo Semaforico'!BR$32,N!$HC93:$HL93)+SUMIF(E!$HC$15:$HL$15,'Ciclo Semaforico'!BR$32,E!$HC93:$HL93)+SUMIF(O!$HC$15:$HL$15,'Ciclo Semaforico'!BR$32,O!$HC93:$HL93))-IF(BR$31="",(SUMIF(S!$HC$15:$HL$15,'Ciclo Semaforico'!BR$30,S!$HC93:$HL93)+SUMIF(N!$HC$15:$HL$15,'Ciclo Semaforico'!BR$30,N!$HC93:$HL93)+SUMIF(E!$HC$15:$HL$15,'Ciclo Semaforico'!BR$30,E!$HC93:$HL93)+SUMIF(O!$HC$15:$HL$15,'Ciclo Semaforico'!BR$30,O!$HC93:$HL93)),(SUMIF(S!$HC$15:$HL$15,'Ciclo Semaforico'!BR$30,S!$HC93:$HL93)+SUMIF(N!$HC$15:$HL$15,'Ciclo Semaforico'!BR$30,N!$HC93:$HL93)+SUMIF(E!$HC$15:$HL$15,'Ciclo Semaforico'!BR$30,E!$HC93:$HL93)+SUMIF(O!$HC$15:$HL$15,'Ciclo Semaforico'!BR$30,O!$HC93:$HL93))*BR$31))</f>
        <v>0</v>
      </c>
      <c r="BS118" s="245">
        <f>IF(BS$32="",IF(BS$31="",(SUMIF(S!$HC$15:$HL$15,'Ciclo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Semaforico'!BS$30,O!$HC93:$HL93))*BS$31),(SUMIF(S!$HC$15:$HL$15,'Ciclo Semaforico'!BS$32,S!$HC93:$HL93)+SUMIF(N!$HC$15:$HL$15,'Ciclo Semaforico'!BS$32,N!$HC93:$HL93)+SUMIF(E!$HC$15:$HL$15,'Ciclo Semaforico'!BS$32,E!$HC93:$HL93)+SUMIF(O!$HC$15:$HL$15,'Ciclo Semaforico'!BS$32,O!$HC93:$HL93))-IF(BS$31="",(SUMIF(S!$HC$15:$HL$15,'Ciclo Semaforico'!BS$30,S!$HC93:$HL93)+SUMIF(N!$HC$15:$HL$15,'Ciclo Semaforico'!BS$30,N!$HC93:$HL93)+SUMIF(E!$HC$15:$HL$15,'Ciclo Semaforico'!BS$30,E!$HC93:$HL93)+SUMIF(O!$HC$15:$HL$15,'Ciclo Semaforico'!BS$30,O!$HC93:$HL93)),(SUMIF(S!$HC$15:$HL$15,'Ciclo Semaforico'!BS$30,S!$HC93:$HL93)+SUMIF(N!$HC$15:$HL$15,'Ciclo Semaforico'!BS$30,N!$HC93:$HL93)+SUMIF(E!$HC$15:$HL$15,'Ciclo Semaforico'!BS$30,E!$HC93:$HL93)+SUMIF(O!$HC$15:$HL$15,'Ciclo Semaforico'!BS$30,O!$HC93:$HL93))*BS$31))</f>
        <v>0</v>
      </c>
      <c r="BT118" s="245">
        <f>IF(BT$32="",IF(BT$31="",(SUMIF(S!$HC$15:$HL$15,'Ciclo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Semaforico'!BT$30,O!$HC93:$HL93))*BT$31),(SUMIF(S!$HC$15:$HL$15,'Ciclo Semaforico'!BT$32,S!$HC93:$HL93)+SUMIF(N!$HC$15:$HL$15,'Ciclo Semaforico'!BT$32,N!$HC93:$HL93)+SUMIF(E!$HC$15:$HL$15,'Ciclo Semaforico'!BT$32,E!$HC93:$HL93)+SUMIF(O!$HC$15:$HL$15,'Ciclo Semaforico'!BT$32,O!$HC93:$HL93))-IF(BT$31="",(SUMIF(S!$HC$15:$HL$15,'Ciclo Semaforico'!BT$30,S!$HC93:$HL93)+SUMIF(N!$HC$15:$HL$15,'Ciclo Semaforico'!BT$30,N!$HC93:$HL93)+SUMIF(E!$HC$15:$HL$15,'Ciclo Semaforico'!BT$30,E!$HC93:$HL93)+SUMIF(O!$HC$15:$HL$15,'Ciclo Semaforico'!BT$30,O!$HC93:$HL93)),(SUMIF(S!$HC$15:$HL$15,'Ciclo Semaforico'!BT$30,S!$HC93:$HL93)+SUMIF(N!$HC$15:$HL$15,'Ciclo Semaforico'!BT$30,N!$HC93:$HL93)+SUMIF(E!$HC$15:$HL$15,'Ciclo Semaforico'!BT$30,E!$HC93:$HL93)+SUMIF(O!$HC$15:$HL$15,'Ciclo Semaforico'!BT$30,O!$HC93:$HL93))*BT$31))</f>
        <v>0</v>
      </c>
      <c r="BU118" s="245">
        <f>IF(BU$32="",IF(BU$31="",(SUMIF(S!$HC$15:$HL$15,'Ciclo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Semaforico'!BU$30,O!$HC93:$HL93))*BU$31),(SUMIF(S!$HC$15:$HL$15,'Ciclo Semaforico'!BU$32,S!$HC93:$HL93)+SUMIF(N!$HC$15:$HL$15,'Ciclo Semaforico'!BU$32,N!$HC93:$HL93)+SUMIF(E!$HC$15:$HL$15,'Ciclo Semaforico'!BU$32,E!$HC93:$HL93)+SUMIF(O!$HC$15:$HL$15,'Ciclo Semaforico'!BU$32,O!$HC93:$HL93))-IF(BU$31="",(SUMIF(S!$HC$15:$HL$15,'Ciclo Semaforico'!BU$30,S!$HC93:$HL93)+SUMIF(N!$HC$15:$HL$15,'Ciclo Semaforico'!BU$30,N!$HC93:$HL93)+SUMIF(E!$HC$15:$HL$15,'Ciclo Semaforico'!BU$30,E!$HC93:$HL93)+SUMIF(O!$HC$15:$HL$15,'Ciclo Semaforico'!BU$30,O!$HC93:$HL93)),(SUMIF(S!$HC$15:$HL$15,'Ciclo Semaforico'!BU$30,S!$HC93:$HL93)+SUMIF(N!$HC$15:$HL$15,'Ciclo Semaforico'!BU$30,N!$HC93:$HL93)+SUMIF(E!$HC$15:$HL$15,'Ciclo Semaforico'!BU$30,E!$HC93:$HL93)+SUMIF(O!$HC$15:$HL$15,'Ciclo Semaforico'!BU$30,O!$HC93:$HL93))*BU$31))</f>
        <v>0</v>
      </c>
      <c r="BV118" s="246">
        <f>IF(BV$32="",IF(BV$31="",(SUMIF(S!$HC$15:$HL$15,'Ciclo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Semaforico'!BV$30,O!$HC93:$HL93))*BV$31),(SUMIF(S!$HC$15:$HL$15,'Ciclo Semaforico'!BV$32,S!$HC93:$HL93)+SUMIF(N!$HC$15:$HL$15,'Ciclo Semaforico'!BV$32,N!$HC93:$HL93)+SUMIF(E!$HC$15:$HL$15,'Ciclo Semaforico'!BV$32,E!$HC93:$HL93)+SUMIF(O!$HC$15:$HL$15,'Ciclo Semaforico'!BV$32,O!$HC93:$HL93))-IF(BV$31="",(SUMIF(S!$HC$15:$HL$15,'Ciclo Semaforico'!BV$30,S!$HC93:$HL93)+SUMIF(N!$HC$15:$HL$15,'Ciclo Semaforico'!BV$30,N!$HC93:$HL93)+SUMIF(E!$HC$15:$HL$15,'Ciclo Semaforico'!BV$30,E!$HC93:$HL93)+SUMIF(O!$HC$15:$HL$15,'Ciclo Semaforico'!BV$30,O!$HC93:$HL93)),(SUMIF(S!$HC$15:$HL$15,'Ciclo Semaforico'!BV$30,S!$HC93:$HL93)+SUMIF(N!$HC$15:$HL$15,'Ciclo Semaforico'!BV$30,N!$HC93:$HL93)+SUMIF(E!$HC$15:$HL$15,'Ciclo Semaforico'!BV$30,E!$HC93:$HL93)+SUMIF(O!$HC$15:$HL$15,'Ciclo Semaforico'!BV$30,O!$HC93:$HL93))*BV$31))</f>
        <v>0</v>
      </c>
      <c r="BW118" s="244">
        <f>IF(BW$32="",IF(BW$31="",(SUMIF(S!$HC$15:$HL$15,'Ciclo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Semaforico'!BW$30,O!$HC93:$HL93))*BW$31),(SUMIF(S!$HC$15:$HL$15,'Ciclo Semaforico'!BW$32,S!$HC93:$HL93)+SUMIF(N!$HC$15:$HL$15,'Ciclo Semaforico'!BW$32,N!$HC93:$HL93)+SUMIF(E!$HC$15:$HL$15,'Ciclo Semaforico'!BW$32,E!$HC93:$HL93)+SUMIF(O!$HC$15:$HL$15,'Ciclo Semaforico'!BW$32,O!$HC93:$HL93))-IF(BW$31="",(SUMIF(S!$HC$15:$HL$15,'Ciclo Semaforico'!BW$30,S!$HC93:$HL93)+SUMIF(N!$HC$15:$HL$15,'Ciclo Semaforico'!BW$30,N!$HC93:$HL93)+SUMIF(E!$HC$15:$HL$15,'Ciclo Semaforico'!BW$30,E!$HC93:$HL93)+SUMIF(O!$HC$15:$HL$15,'Ciclo Semaforico'!BW$30,O!$HC93:$HL93)),(SUMIF(S!$HC$15:$HL$15,'Ciclo Semaforico'!BW$30,S!$HC93:$HL93)+SUMIF(N!$HC$15:$HL$15,'Ciclo Semaforico'!BW$30,N!$HC93:$HL93)+SUMIF(E!$HC$15:$HL$15,'Ciclo Semaforico'!BW$30,E!$HC93:$HL93)+SUMIF(O!$HC$15:$HL$15,'Ciclo Semaforico'!BW$30,O!$HC93:$HL93))*BW$31))</f>
        <v>0</v>
      </c>
      <c r="BX118" s="245">
        <f>IF(BX$32="",IF(BX$31="",(SUMIF(S!$HC$15:$HL$15,'Ciclo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Semaforico'!BX$30,O!$HC93:$HL93))*BX$31),(SUMIF(S!$HC$15:$HL$15,'Ciclo Semaforico'!BX$32,S!$HC93:$HL93)+SUMIF(N!$HC$15:$HL$15,'Ciclo Semaforico'!BX$32,N!$HC93:$HL93)+SUMIF(E!$HC$15:$HL$15,'Ciclo Semaforico'!BX$32,E!$HC93:$HL93)+SUMIF(O!$HC$15:$HL$15,'Ciclo Semaforico'!BX$32,O!$HC93:$HL93))-IF(BX$31="",(SUMIF(S!$HC$15:$HL$15,'Ciclo Semaforico'!BX$30,S!$HC93:$HL93)+SUMIF(N!$HC$15:$HL$15,'Ciclo Semaforico'!BX$30,N!$HC93:$HL93)+SUMIF(E!$HC$15:$HL$15,'Ciclo Semaforico'!BX$30,E!$HC93:$HL93)+SUMIF(O!$HC$15:$HL$15,'Ciclo Semaforico'!BX$30,O!$HC93:$HL93)),(SUMIF(S!$HC$15:$HL$15,'Ciclo Semaforico'!BX$30,S!$HC93:$HL93)+SUMIF(N!$HC$15:$HL$15,'Ciclo Semaforico'!BX$30,N!$HC93:$HL93)+SUMIF(E!$HC$15:$HL$15,'Ciclo Semaforico'!BX$30,E!$HC93:$HL93)+SUMIF(O!$HC$15:$HL$15,'Ciclo Semaforico'!BX$30,O!$HC93:$HL93))*BX$31))</f>
        <v>0</v>
      </c>
      <c r="BY118" s="245">
        <f>IF(BY$32="",IF(BY$31="",(SUMIF(S!$HC$15:$HL$15,'Ciclo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Semaforico'!BY$30,O!$HC93:$HL93))*BY$31),(SUMIF(S!$HC$15:$HL$15,'Ciclo Semaforico'!BY$32,S!$HC93:$HL93)+SUMIF(N!$HC$15:$HL$15,'Ciclo Semaforico'!BY$32,N!$HC93:$HL93)+SUMIF(E!$HC$15:$HL$15,'Ciclo Semaforico'!BY$32,E!$HC93:$HL93)+SUMIF(O!$HC$15:$HL$15,'Ciclo Semaforico'!BY$32,O!$HC93:$HL93))-IF(BY$31="",(SUMIF(S!$HC$15:$HL$15,'Ciclo Semaforico'!BY$30,S!$HC93:$HL93)+SUMIF(N!$HC$15:$HL$15,'Ciclo Semaforico'!BY$30,N!$HC93:$HL93)+SUMIF(E!$HC$15:$HL$15,'Ciclo Semaforico'!BY$30,E!$HC93:$HL93)+SUMIF(O!$HC$15:$HL$15,'Ciclo Semaforico'!BY$30,O!$HC93:$HL93)),(SUMIF(S!$HC$15:$HL$15,'Ciclo Semaforico'!BY$30,S!$HC93:$HL93)+SUMIF(N!$HC$15:$HL$15,'Ciclo Semaforico'!BY$30,N!$HC93:$HL93)+SUMIF(E!$HC$15:$HL$15,'Ciclo Semaforico'!BY$30,E!$HC93:$HL93)+SUMIF(O!$HC$15:$HL$15,'Ciclo Semaforico'!BY$30,O!$HC93:$HL93))*BY$31))</f>
        <v>0</v>
      </c>
      <c r="BZ118" s="245">
        <f>IF(BZ$32="",IF(BZ$31="",(SUMIF(S!$HC$15:$HL$15,'Ciclo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Semaforico'!BZ$30,O!$HC93:$HL93))*BZ$31),(SUMIF(S!$HC$15:$HL$15,'Ciclo Semaforico'!BZ$32,S!$HC93:$HL93)+SUMIF(N!$HC$15:$HL$15,'Ciclo Semaforico'!BZ$32,N!$HC93:$HL93)+SUMIF(E!$HC$15:$HL$15,'Ciclo Semaforico'!BZ$32,E!$HC93:$HL93)+SUMIF(O!$HC$15:$HL$15,'Ciclo Semaforico'!BZ$32,O!$HC93:$HL93))-IF(BZ$31="",(SUMIF(S!$HC$15:$HL$15,'Ciclo Semaforico'!BZ$30,S!$HC93:$HL93)+SUMIF(N!$HC$15:$HL$15,'Ciclo Semaforico'!BZ$30,N!$HC93:$HL93)+SUMIF(E!$HC$15:$HL$15,'Ciclo Semaforico'!BZ$30,E!$HC93:$HL93)+SUMIF(O!$HC$15:$HL$15,'Ciclo Semaforico'!BZ$30,O!$HC93:$HL93)),(SUMIF(S!$HC$15:$HL$15,'Ciclo Semaforico'!BZ$30,S!$HC93:$HL93)+SUMIF(N!$HC$15:$HL$15,'Ciclo Semaforico'!BZ$30,N!$HC93:$HL93)+SUMIF(E!$HC$15:$HL$15,'Ciclo Semaforico'!BZ$30,E!$HC93:$HL93)+SUMIF(O!$HC$15:$HL$15,'Ciclo Semaforico'!BZ$30,O!$HC93:$HL93))*BZ$31))</f>
        <v>0</v>
      </c>
      <c r="CA118" s="245">
        <f>IF(CA$32="",IF(CA$31="",(SUMIF(S!$HC$15:$HL$15,'Ciclo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Semaforico'!CA$30,O!$HC93:$HL93))*CA$31),(SUMIF(S!$HC$15:$HL$15,'Ciclo Semaforico'!CA$32,S!$HC93:$HL93)+SUMIF(N!$HC$15:$HL$15,'Ciclo Semaforico'!CA$32,N!$HC93:$HL93)+SUMIF(E!$HC$15:$HL$15,'Ciclo Semaforico'!CA$32,E!$HC93:$HL93)+SUMIF(O!$HC$15:$HL$15,'Ciclo Semaforico'!CA$32,O!$HC93:$HL93))-IF(CA$31="",(SUMIF(S!$HC$15:$HL$15,'Ciclo Semaforico'!CA$30,S!$HC93:$HL93)+SUMIF(N!$HC$15:$HL$15,'Ciclo Semaforico'!CA$30,N!$HC93:$HL93)+SUMIF(E!$HC$15:$HL$15,'Ciclo Semaforico'!CA$30,E!$HC93:$HL93)+SUMIF(O!$HC$15:$HL$15,'Ciclo Semaforico'!CA$30,O!$HC93:$HL93)),(SUMIF(S!$HC$15:$HL$15,'Ciclo Semaforico'!CA$30,S!$HC93:$HL93)+SUMIF(N!$HC$15:$HL$15,'Ciclo Semaforico'!CA$30,N!$HC93:$HL93)+SUMIF(E!$HC$15:$HL$15,'Ciclo Semaforico'!CA$30,E!$HC93:$HL93)+SUMIF(O!$HC$15:$HL$15,'Ciclo Semaforico'!CA$30,O!$HC93:$HL93))*CA$31))</f>
        <v>0</v>
      </c>
      <c r="CB118" s="245">
        <f>IF(CB$32="",IF(CB$31="",(SUMIF(S!$HC$15:$HL$15,'Ciclo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Semaforico'!CB$30,O!$HC93:$HL93))*CB$31),(SUMIF(S!$HC$15:$HL$15,'Ciclo Semaforico'!CB$32,S!$HC93:$HL93)+SUMIF(N!$HC$15:$HL$15,'Ciclo Semaforico'!CB$32,N!$HC93:$HL93)+SUMIF(E!$HC$15:$HL$15,'Ciclo Semaforico'!CB$32,E!$HC93:$HL93)+SUMIF(O!$HC$15:$HL$15,'Ciclo Semaforico'!CB$32,O!$HC93:$HL93))-IF(CB$31="",(SUMIF(S!$HC$15:$HL$15,'Ciclo Semaforico'!CB$30,S!$HC93:$HL93)+SUMIF(N!$HC$15:$HL$15,'Ciclo Semaforico'!CB$30,N!$HC93:$HL93)+SUMIF(E!$HC$15:$HL$15,'Ciclo Semaforico'!CB$30,E!$HC93:$HL93)+SUMIF(O!$HC$15:$HL$15,'Ciclo Semaforico'!CB$30,O!$HC93:$HL93)),(SUMIF(S!$HC$15:$HL$15,'Ciclo Semaforico'!CB$30,S!$HC93:$HL93)+SUMIF(N!$HC$15:$HL$15,'Ciclo Semaforico'!CB$30,N!$HC93:$HL93)+SUMIF(E!$HC$15:$HL$15,'Ciclo Semaforico'!CB$30,E!$HC93:$HL93)+SUMIF(O!$HC$15:$HL$15,'Ciclo Semaforico'!CB$30,O!$HC93:$HL93))*CB$31))</f>
        <v>0</v>
      </c>
      <c r="CC118" s="245">
        <f>IF(CC$32="",IF(CC$31="",(SUMIF(S!$HC$15:$HL$15,'Ciclo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Semaforico'!CC$30,O!$HC93:$HL93))*CC$31),(SUMIF(S!$HC$15:$HL$15,'Ciclo Semaforico'!CC$32,S!$HC93:$HL93)+SUMIF(N!$HC$15:$HL$15,'Ciclo Semaforico'!CC$32,N!$HC93:$HL93)+SUMIF(E!$HC$15:$HL$15,'Ciclo Semaforico'!CC$32,E!$HC93:$HL93)+SUMIF(O!$HC$15:$HL$15,'Ciclo Semaforico'!CC$32,O!$HC93:$HL93))-IF(CC$31="",(SUMIF(S!$HC$15:$HL$15,'Ciclo Semaforico'!CC$30,S!$HC93:$HL93)+SUMIF(N!$HC$15:$HL$15,'Ciclo Semaforico'!CC$30,N!$HC93:$HL93)+SUMIF(E!$HC$15:$HL$15,'Ciclo Semaforico'!CC$30,E!$HC93:$HL93)+SUMIF(O!$HC$15:$HL$15,'Ciclo Semaforico'!CC$30,O!$HC93:$HL93)),(SUMIF(S!$HC$15:$HL$15,'Ciclo Semaforico'!CC$30,S!$HC93:$HL93)+SUMIF(N!$HC$15:$HL$15,'Ciclo Semaforico'!CC$30,N!$HC93:$HL93)+SUMIF(E!$HC$15:$HL$15,'Ciclo Semaforico'!CC$30,E!$HC93:$HL93)+SUMIF(O!$HC$15:$HL$15,'Ciclo Semaforico'!CC$30,O!$HC93:$HL93))*CC$31))</f>
        <v>0</v>
      </c>
      <c r="CD118" s="245">
        <f>IF(CD$32="",IF(CD$31="",(SUMIF(S!$HC$15:$HL$15,'Ciclo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Semaforico'!CD$30,O!$HC93:$HL93))*CD$31),(SUMIF(S!$HC$15:$HL$15,'Ciclo Semaforico'!CD$32,S!$HC93:$HL93)+SUMIF(N!$HC$15:$HL$15,'Ciclo Semaforico'!CD$32,N!$HC93:$HL93)+SUMIF(E!$HC$15:$HL$15,'Ciclo Semaforico'!CD$32,E!$HC93:$HL93)+SUMIF(O!$HC$15:$HL$15,'Ciclo Semaforico'!CD$32,O!$HC93:$HL93))-IF(CD$31="",(SUMIF(S!$HC$15:$HL$15,'Ciclo Semaforico'!CD$30,S!$HC93:$HL93)+SUMIF(N!$HC$15:$HL$15,'Ciclo Semaforico'!CD$30,N!$HC93:$HL93)+SUMIF(E!$HC$15:$HL$15,'Ciclo Semaforico'!CD$30,E!$HC93:$HL93)+SUMIF(O!$HC$15:$HL$15,'Ciclo Semaforico'!CD$30,O!$HC93:$HL93)),(SUMIF(S!$HC$15:$HL$15,'Ciclo Semaforico'!CD$30,S!$HC93:$HL93)+SUMIF(N!$HC$15:$HL$15,'Ciclo Semaforico'!CD$30,N!$HC93:$HL93)+SUMIF(E!$HC$15:$HL$15,'Ciclo Semaforico'!CD$30,E!$HC93:$HL93)+SUMIF(O!$HC$15:$HL$15,'Ciclo Semaforico'!CD$30,O!$HC93:$HL93))*CD$31))</f>
        <v>0</v>
      </c>
      <c r="CE118" s="245">
        <f>IF(CE$32="",IF(CE$31="",(SUMIF(S!$HC$15:$HL$15,'Ciclo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Semaforico'!CE$30,O!$HC93:$HL93))*CE$31),(SUMIF(S!$HC$15:$HL$15,'Ciclo Semaforico'!CE$32,S!$HC93:$HL93)+SUMIF(N!$HC$15:$HL$15,'Ciclo Semaforico'!CE$32,N!$HC93:$HL93)+SUMIF(E!$HC$15:$HL$15,'Ciclo Semaforico'!CE$32,E!$HC93:$HL93)+SUMIF(O!$HC$15:$HL$15,'Ciclo Semaforico'!CE$32,O!$HC93:$HL93))-IF(CE$31="",(SUMIF(S!$HC$15:$HL$15,'Ciclo Semaforico'!CE$30,S!$HC93:$HL93)+SUMIF(N!$HC$15:$HL$15,'Ciclo Semaforico'!CE$30,N!$HC93:$HL93)+SUMIF(E!$HC$15:$HL$15,'Ciclo Semaforico'!CE$30,E!$HC93:$HL93)+SUMIF(O!$HC$15:$HL$15,'Ciclo Semaforico'!CE$30,O!$HC93:$HL93)),(SUMIF(S!$HC$15:$HL$15,'Ciclo Semaforico'!CE$30,S!$HC93:$HL93)+SUMIF(N!$HC$15:$HL$15,'Ciclo Semaforico'!CE$30,N!$HC93:$HL93)+SUMIF(E!$HC$15:$HL$15,'Ciclo Semaforico'!CE$30,E!$HC93:$HL93)+SUMIF(O!$HC$15:$HL$15,'Ciclo Semaforico'!CE$30,O!$HC93:$HL93))*CE$31))</f>
        <v>0</v>
      </c>
      <c r="CF118" s="245">
        <f>IF(CF$32="",IF(CF$31="",(SUMIF(S!$HC$15:$HL$15,'Ciclo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Semaforico'!CF$30,O!$HC93:$HL93))*CF$31),(SUMIF(S!$HC$15:$HL$15,'Ciclo Semaforico'!CF$32,S!$HC93:$HL93)+SUMIF(N!$HC$15:$HL$15,'Ciclo Semaforico'!CF$32,N!$HC93:$HL93)+SUMIF(E!$HC$15:$HL$15,'Ciclo Semaforico'!CF$32,E!$HC93:$HL93)+SUMIF(O!$HC$15:$HL$15,'Ciclo Semaforico'!CF$32,O!$HC93:$HL93))-IF(CF$31="",(SUMIF(S!$HC$15:$HL$15,'Ciclo Semaforico'!CF$30,S!$HC93:$HL93)+SUMIF(N!$HC$15:$HL$15,'Ciclo Semaforico'!CF$30,N!$HC93:$HL93)+SUMIF(E!$HC$15:$HL$15,'Ciclo Semaforico'!CF$30,E!$HC93:$HL93)+SUMIF(O!$HC$15:$HL$15,'Ciclo Semaforico'!CF$30,O!$HC93:$HL93)),(SUMIF(S!$HC$15:$HL$15,'Ciclo Semaforico'!CF$30,S!$HC93:$HL93)+SUMIF(N!$HC$15:$HL$15,'Ciclo Semaforico'!CF$30,N!$HC93:$HL93)+SUMIF(E!$HC$15:$HL$15,'Ciclo Semaforico'!CF$30,E!$HC93:$HL93)+SUMIF(O!$HC$15:$HL$15,'Ciclo Semaforico'!CF$30,O!$HC93:$HL93))*CF$31))</f>
        <v>0</v>
      </c>
      <c r="CG118" s="245">
        <f>IF(CG$32="",IF(CG$31="",(SUMIF(S!$HC$15:$HL$15,'Ciclo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Semaforico'!CG$30,O!$HC93:$HL93))*CG$31),(SUMIF(S!$HC$15:$HL$15,'Ciclo Semaforico'!CG$32,S!$HC93:$HL93)+SUMIF(N!$HC$15:$HL$15,'Ciclo Semaforico'!CG$32,N!$HC93:$HL93)+SUMIF(E!$HC$15:$HL$15,'Ciclo Semaforico'!CG$32,E!$HC93:$HL93)+SUMIF(O!$HC$15:$HL$15,'Ciclo Semaforico'!CG$32,O!$HC93:$HL93))-IF(CG$31="",(SUMIF(S!$HC$15:$HL$15,'Ciclo Semaforico'!CG$30,S!$HC93:$HL93)+SUMIF(N!$HC$15:$HL$15,'Ciclo Semaforico'!CG$30,N!$HC93:$HL93)+SUMIF(E!$HC$15:$HL$15,'Ciclo Semaforico'!CG$30,E!$HC93:$HL93)+SUMIF(O!$HC$15:$HL$15,'Ciclo Semaforico'!CG$30,O!$HC93:$HL93)),(SUMIF(S!$HC$15:$HL$15,'Ciclo Semaforico'!CG$30,S!$HC93:$HL93)+SUMIF(N!$HC$15:$HL$15,'Ciclo Semaforico'!CG$30,N!$HC93:$HL93)+SUMIF(E!$HC$15:$HL$15,'Ciclo Semaforico'!CG$30,E!$HC93:$HL93)+SUMIF(O!$HC$15:$HL$15,'Ciclo Semaforico'!CG$30,O!$HC93:$HL93))*CG$31))</f>
        <v>0</v>
      </c>
      <c r="CH118" s="246">
        <f>IF(CH$32="",IF(CH$31="",(SUMIF(S!$HC$15:$HL$15,'Ciclo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Semaforico'!CH$30,O!$HC93:$HL93))*CH$31),(SUMIF(S!$HC$15:$HL$15,'Ciclo Semaforico'!CH$32,S!$HC93:$HL93)+SUMIF(N!$HC$15:$HL$15,'Ciclo Semaforico'!CH$32,N!$HC93:$HL93)+SUMIF(E!$HC$15:$HL$15,'Ciclo Semaforico'!CH$32,E!$HC93:$HL93)+SUMIF(O!$HC$15:$HL$15,'Ciclo Semaforico'!CH$32,O!$HC93:$HL93))-IF(CH$31="",(SUMIF(S!$HC$15:$HL$15,'Ciclo Semaforico'!CH$30,S!$HC93:$HL93)+SUMIF(N!$HC$15:$HL$15,'Ciclo Semaforico'!CH$30,N!$HC93:$HL93)+SUMIF(E!$HC$15:$HL$15,'Ciclo Semaforico'!CH$30,E!$HC93:$HL93)+SUMIF(O!$HC$15:$HL$15,'Ciclo Semaforico'!CH$30,O!$HC93:$HL93)),(SUMIF(S!$HC$15:$HL$15,'Ciclo Semaforico'!CH$30,S!$HC93:$HL93)+SUMIF(N!$HC$15:$HL$15,'Ciclo Semaforico'!CH$30,N!$HC93:$HL93)+SUMIF(E!$HC$15:$HL$15,'Ciclo Semaforico'!CH$30,E!$HC93:$HL93)+SUMIF(O!$HC$15:$HL$15,'Ciclo Semaforico'!CH$30,O!$HC93:$HL93))*CH$31))</f>
        <v>0</v>
      </c>
      <c r="CI118" s="244">
        <f t="shared" si="339"/>
        <v>0</v>
      </c>
      <c r="CJ118" s="245">
        <f t="shared" si="340"/>
        <v>0</v>
      </c>
      <c r="CK118" s="245">
        <f t="shared" si="341"/>
        <v>0</v>
      </c>
      <c r="CL118" s="245">
        <f t="shared" si="342"/>
        <v>0</v>
      </c>
      <c r="CM118" s="245" t="e">
        <f t="shared" si="343"/>
        <v>#REF!</v>
      </c>
      <c r="CN118" s="245">
        <f t="shared" si="344"/>
        <v>0</v>
      </c>
      <c r="CO118" s="245">
        <f t="shared" si="345"/>
        <v>0</v>
      </c>
      <c r="CP118" s="245">
        <f t="shared" si="346"/>
        <v>0</v>
      </c>
      <c r="CQ118" s="245">
        <f t="shared" si="347"/>
        <v>0</v>
      </c>
      <c r="CR118" s="245">
        <f t="shared" si="348"/>
        <v>0</v>
      </c>
      <c r="CS118" s="245">
        <f t="shared" si="349"/>
        <v>0</v>
      </c>
      <c r="CT118" s="246">
        <f t="shared" si="350"/>
        <v>0</v>
      </c>
      <c r="CU118" s="244">
        <f t="shared" si="351"/>
        <v>0</v>
      </c>
      <c r="CV118" s="245">
        <f t="shared" si="352"/>
        <v>0</v>
      </c>
      <c r="CW118" s="245">
        <f t="shared" si="353"/>
        <v>0</v>
      </c>
      <c r="CX118" s="245">
        <f t="shared" si="354"/>
        <v>0</v>
      </c>
      <c r="CY118" s="245">
        <f t="shared" si="355"/>
        <v>0</v>
      </c>
      <c r="CZ118" s="245">
        <f t="shared" si="356"/>
        <v>0</v>
      </c>
      <c r="DA118" s="245">
        <f t="shared" si="357"/>
        <v>0</v>
      </c>
      <c r="DB118" s="245">
        <f t="shared" si="358"/>
        <v>0</v>
      </c>
      <c r="DC118" s="245">
        <f t="shared" si="359"/>
        <v>0</v>
      </c>
      <c r="DD118" s="245">
        <f t="shared" si="360"/>
        <v>0</v>
      </c>
      <c r="DE118" s="245">
        <f t="shared" si="361"/>
        <v>0</v>
      </c>
      <c r="DF118" s="246">
        <f t="shared" si="362"/>
        <v>0</v>
      </c>
      <c r="DG118" s="244" t="e">
        <f t="shared" si="363"/>
        <v>#REF!</v>
      </c>
      <c r="DH118" s="245" t="e">
        <f t="shared" si="364"/>
        <v>#REF!</v>
      </c>
      <c r="DI118" s="245" t="e">
        <f t="shared" si="365"/>
        <v>#REF!</v>
      </c>
      <c r="DJ118" s="245" t="e">
        <f t="shared" si="366"/>
        <v>#REF!</v>
      </c>
      <c r="DK118" s="245" t="e">
        <f t="shared" si="367"/>
        <v>#REF!</v>
      </c>
      <c r="DL118" s="245" t="e">
        <f t="shared" si="368"/>
        <v>#REF!</v>
      </c>
      <c r="DM118" s="245">
        <f t="shared" si="369"/>
        <v>0</v>
      </c>
      <c r="DN118" s="245">
        <f t="shared" si="370"/>
        <v>0</v>
      </c>
      <c r="DO118" s="245">
        <f t="shared" si="371"/>
        <v>0</v>
      </c>
      <c r="DP118" s="245">
        <f t="shared" si="372"/>
        <v>0</v>
      </c>
      <c r="DQ118" s="245">
        <f t="shared" si="373"/>
        <v>0</v>
      </c>
      <c r="DR118" s="246">
        <f t="shared" si="374"/>
        <v>0</v>
      </c>
      <c r="DS118" s="244">
        <f t="shared" si="375"/>
        <v>0</v>
      </c>
      <c r="DT118" s="245">
        <f t="shared" si="376"/>
        <v>0</v>
      </c>
      <c r="DU118" s="245">
        <f t="shared" si="377"/>
        <v>0</v>
      </c>
      <c r="DV118" s="245">
        <f t="shared" si="378"/>
        <v>0</v>
      </c>
      <c r="DW118" s="245">
        <f t="shared" si="379"/>
        <v>0</v>
      </c>
      <c r="DX118" s="245">
        <f t="shared" si="380"/>
        <v>0</v>
      </c>
      <c r="DY118" s="245">
        <f t="shared" si="381"/>
        <v>0</v>
      </c>
      <c r="DZ118" s="245">
        <f t="shared" si="382"/>
        <v>0</v>
      </c>
      <c r="EA118" s="245">
        <f t="shared" si="383"/>
        <v>0</v>
      </c>
      <c r="EB118" s="245">
        <f t="shared" si="384"/>
        <v>0</v>
      </c>
      <c r="EC118" s="245">
        <f t="shared" si="385"/>
        <v>0</v>
      </c>
      <c r="ED118" s="246">
        <f t="shared" si="386"/>
        <v>0</v>
      </c>
      <c r="EE118" s="244">
        <f t="shared" si="387"/>
        <v>0</v>
      </c>
      <c r="EF118" s="245">
        <f t="shared" si="388"/>
        <v>0</v>
      </c>
      <c r="EG118" s="245">
        <f t="shared" si="389"/>
        <v>0</v>
      </c>
      <c r="EH118" s="245">
        <f t="shared" si="390"/>
        <v>0</v>
      </c>
      <c r="EI118" s="245">
        <f t="shared" si="391"/>
        <v>0</v>
      </c>
      <c r="EJ118" s="245">
        <f t="shared" si="392"/>
        <v>0</v>
      </c>
      <c r="EK118" s="245">
        <f t="shared" si="393"/>
        <v>0</v>
      </c>
      <c r="EL118" s="245">
        <f t="shared" si="394"/>
        <v>0</v>
      </c>
      <c r="EM118" s="245">
        <f t="shared" si="395"/>
        <v>0</v>
      </c>
      <c r="EN118" s="245">
        <f t="shared" si="396"/>
        <v>0</v>
      </c>
      <c r="EO118" s="245">
        <f t="shared" si="397"/>
        <v>0</v>
      </c>
      <c r="EP118" s="246">
        <f t="shared" si="398"/>
        <v>0</v>
      </c>
      <c r="EQ118" s="255">
        <f t="shared" si="399"/>
        <v>0</v>
      </c>
      <c r="ER118" s="256">
        <f t="shared" si="400"/>
        <v>0</v>
      </c>
      <c r="ES118" s="256">
        <f t="shared" si="401"/>
        <v>0</v>
      </c>
      <c r="ET118" s="256">
        <f t="shared" si="402"/>
        <v>0</v>
      </c>
      <c r="EU118" s="256" t="e">
        <f t="shared" si="403"/>
        <v>#REF!</v>
      </c>
      <c r="EV118" s="256">
        <f t="shared" si="404"/>
        <v>0</v>
      </c>
      <c r="EW118" s="256">
        <f t="shared" si="405"/>
        <v>0</v>
      </c>
      <c r="EX118" s="256" t="str">
        <f t="shared" si="406"/>
        <v/>
      </c>
      <c r="EY118" s="256" t="str">
        <f t="shared" si="407"/>
        <v/>
      </c>
      <c r="EZ118" s="256" t="str">
        <f t="shared" si="408"/>
        <v/>
      </c>
      <c r="FA118" s="256" t="str">
        <f t="shared" si="409"/>
        <v/>
      </c>
      <c r="FB118" s="257" t="str">
        <f t="shared" si="410"/>
        <v/>
      </c>
      <c r="FC118" s="255">
        <f t="shared" si="411"/>
        <v>0</v>
      </c>
      <c r="FD118" s="256" t="str">
        <f t="shared" si="412"/>
        <v/>
      </c>
      <c r="FE118" s="256" t="str">
        <f t="shared" si="413"/>
        <v/>
      </c>
      <c r="FF118" s="256" t="str">
        <f t="shared" si="414"/>
        <v/>
      </c>
      <c r="FG118" s="256" t="str">
        <f t="shared" si="415"/>
        <v/>
      </c>
      <c r="FH118" s="256" t="str">
        <f t="shared" si="416"/>
        <v/>
      </c>
      <c r="FI118" s="256" t="str">
        <f t="shared" si="417"/>
        <v/>
      </c>
      <c r="FJ118" s="256" t="str">
        <f t="shared" si="418"/>
        <v/>
      </c>
      <c r="FK118" s="256" t="str">
        <f t="shared" si="419"/>
        <v/>
      </c>
      <c r="FL118" s="256" t="str">
        <f t="shared" si="420"/>
        <v/>
      </c>
      <c r="FM118" s="256" t="str">
        <f t="shared" si="421"/>
        <v/>
      </c>
      <c r="FN118" s="257" t="str">
        <f t="shared" si="422"/>
        <v/>
      </c>
      <c r="FO118" s="255" t="e">
        <f t="shared" si="423"/>
        <v>#REF!</v>
      </c>
      <c r="FP118" s="256" t="e">
        <f t="shared" si="424"/>
        <v>#REF!</v>
      </c>
      <c r="FQ118" s="256" t="e">
        <f t="shared" si="425"/>
        <v>#REF!</v>
      </c>
      <c r="FR118" s="256" t="e">
        <f t="shared" si="426"/>
        <v>#REF!</v>
      </c>
      <c r="FS118" s="256" t="e">
        <f t="shared" si="427"/>
        <v>#REF!</v>
      </c>
      <c r="FT118" s="256" t="e">
        <f t="shared" si="428"/>
        <v>#REF!</v>
      </c>
      <c r="FU118" s="256" t="str">
        <f t="shared" si="429"/>
        <v/>
      </c>
      <c r="FV118" s="256" t="str">
        <f t="shared" si="430"/>
        <v/>
      </c>
      <c r="FW118" s="256" t="str">
        <f t="shared" si="431"/>
        <v/>
      </c>
      <c r="FX118" s="256" t="str">
        <f t="shared" si="432"/>
        <v/>
      </c>
      <c r="FY118" s="256" t="str">
        <f t="shared" si="433"/>
        <v/>
      </c>
      <c r="FZ118" s="257" t="str">
        <f t="shared" si="434"/>
        <v/>
      </c>
      <c r="GA118" s="255" t="str">
        <f t="shared" si="435"/>
        <v/>
      </c>
      <c r="GB118" s="256" t="str">
        <f t="shared" si="436"/>
        <v/>
      </c>
      <c r="GC118" s="256" t="str">
        <f t="shared" si="437"/>
        <v/>
      </c>
      <c r="GD118" s="256" t="str">
        <f t="shared" si="438"/>
        <v/>
      </c>
      <c r="GE118" s="256" t="str">
        <f t="shared" si="439"/>
        <v/>
      </c>
      <c r="GF118" s="256" t="str">
        <f t="shared" si="440"/>
        <v/>
      </c>
      <c r="GG118" s="256" t="str">
        <f t="shared" si="441"/>
        <v/>
      </c>
      <c r="GH118" s="256" t="str">
        <f t="shared" si="442"/>
        <v/>
      </c>
      <c r="GI118" s="256" t="str">
        <f t="shared" si="443"/>
        <v/>
      </c>
      <c r="GJ118" s="256" t="str">
        <f t="shared" si="444"/>
        <v/>
      </c>
      <c r="GK118" s="256" t="str">
        <f t="shared" si="445"/>
        <v/>
      </c>
      <c r="GL118" s="257" t="str">
        <f t="shared" si="446"/>
        <v/>
      </c>
      <c r="GM118" s="255" t="str">
        <f t="shared" si="447"/>
        <v/>
      </c>
      <c r="GN118" s="256" t="str">
        <f t="shared" si="448"/>
        <v/>
      </c>
      <c r="GO118" s="256" t="str">
        <f t="shared" si="449"/>
        <v/>
      </c>
      <c r="GP118" s="256" t="str">
        <f t="shared" si="450"/>
        <v/>
      </c>
      <c r="GQ118" s="256" t="str">
        <f t="shared" si="451"/>
        <v/>
      </c>
      <c r="GR118" s="256" t="str">
        <f t="shared" si="452"/>
        <v/>
      </c>
      <c r="GS118" s="256" t="str">
        <f t="shared" si="453"/>
        <v/>
      </c>
      <c r="GT118" s="256" t="str">
        <f t="shared" si="454"/>
        <v/>
      </c>
      <c r="GU118" s="256" t="str">
        <f t="shared" si="455"/>
        <v/>
      </c>
      <c r="GV118" s="256" t="str">
        <f t="shared" si="456"/>
        <v/>
      </c>
      <c r="GW118" s="256" t="str">
        <f t="shared" si="457"/>
        <v/>
      </c>
      <c r="GX118" s="257" t="str">
        <f t="shared" si="458"/>
        <v/>
      </c>
      <c r="GY118" s="252">
        <f t="shared" si="468"/>
        <v>0</v>
      </c>
      <c r="GZ118" s="253" t="e">
        <f t="shared" si="468"/>
        <v>#REF!</v>
      </c>
      <c r="HA118" s="253">
        <f t="shared" si="468"/>
        <v>0</v>
      </c>
      <c r="HB118" s="253">
        <f t="shared" si="468"/>
        <v>0</v>
      </c>
      <c r="HC118" s="253">
        <f t="shared" si="468"/>
        <v>0</v>
      </c>
      <c r="HD118" s="253">
        <f t="shared" si="468"/>
        <v>0</v>
      </c>
      <c r="HE118" s="253">
        <f t="shared" si="468"/>
        <v>0</v>
      </c>
      <c r="HF118" s="254">
        <f t="shared" si="459"/>
        <v>0</v>
      </c>
      <c r="HG118" s="252">
        <f t="shared" si="469"/>
        <v>0</v>
      </c>
      <c r="HH118" s="253">
        <f t="shared" si="469"/>
        <v>0</v>
      </c>
      <c r="HI118" s="253">
        <f t="shared" si="469"/>
        <v>0</v>
      </c>
      <c r="HJ118" s="253">
        <f t="shared" si="469"/>
        <v>0</v>
      </c>
      <c r="HK118" s="253">
        <f t="shared" si="469"/>
        <v>0</v>
      </c>
      <c r="HL118" s="253">
        <f t="shared" si="469"/>
        <v>0</v>
      </c>
      <c r="HM118" s="253">
        <f t="shared" si="469"/>
        <v>0</v>
      </c>
      <c r="HN118" s="254">
        <f t="shared" si="469"/>
        <v>0</v>
      </c>
      <c r="HO118" s="252" t="e">
        <f t="shared" si="470"/>
        <v>#REF!</v>
      </c>
      <c r="HP118" s="253" t="e">
        <f t="shared" si="470"/>
        <v>#REF!</v>
      </c>
      <c r="HQ118" s="253">
        <f t="shared" si="470"/>
        <v>0</v>
      </c>
      <c r="HR118" s="253">
        <f t="shared" si="470"/>
        <v>0</v>
      </c>
      <c r="HS118" s="253">
        <f t="shared" si="470"/>
        <v>0</v>
      </c>
      <c r="HT118" s="253">
        <f t="shared" si="470"/>
        <v>0</v>
      </c>
      <c r="HU118" s="253">
        <f t="shared" si="470"/>
        <v>0</v>
      </c>
      <c r="HV118" s="254">
        <f t="shared" si="470"/>
        <v>0</v>
      </c>
      <c r="HW118" s="252">
        <f t="shared" si="471"/>
        <v>0</v>
      </c>
      <c r="HX118" s="253">
        <f t="shared" si="471"/>
        <v>0</v>
      </c>
      <c r="HY118" s="253">
        <f t="shared" si="471"/>
        <v>0</v>
      </c>
      <c r="HZ118" s="253">
        <f t="shared" si="471"/>
        <v>0</v>
      </c>
      <c r="IA118" s="253">
        <f t="shared" si="471"/>
        <v>0</v>
      </c>
      <c r="IB118" s="253">
        <f t="shared" si="471"/>
        <v>0</v>
      </c>
      <c r="IC118" s="253">
        <f t="shared" si="471"/>
        <v>0</v>
      </c>
      <c r="ID118" s="254">
        <f t="shared" si="471"/>
        <v>0</v>
      </c>
      <c r="IE118" s="252">
        <f t="shared" si="472"/>
        <v>0</v>
      </c>
      <c r="IF118" s="253">
        <f t="shared" si="472"/>
        <v>0</v>
      </c>
      <c r="IG118" s="253">
        <f t="shared" si="472"/>
        <v>0</v>
      </c>
      <c r="IH118" s="253">
        <f t="shared" si="472"/>
        <v>0</v>
      </c>
      <c r="II118" s="253">
        <f t="shared" si="472"/>
        <v>0</v>
      </c>
      <c r="IJ118" s="253">
        <f t="shared" si="472"/>
        <v>0</v>
      </c>
      <c r="IK118" s="253">
        <f t="shared" si="472"/>
        <v>0</v>
      </c>
      <c r="IL118" s="254">
        <f t="shared" si="472"/>
        <v>0</v>
      </c>
      <c r="IM118" s="255" t="e">
        <f t="shared" si="203"/>
        <v>#REF!</v>
      </c>
      <c r="IN118" s="256">
        <f t="shared" si="204"/>
        <v>0</v>
      </c>
      <c r="IO118" s="256" t="e">
        <f t="shared" si="205"/>
        <v>#REF!</v>
      </c>
      <c r="IP118" s="256">
        <f t="shared" si="206"/>
        <v>0</v>
      </c>
      <c r="IQ118" s="257">
        <f t="shared" si="207"/>
        <v>0</v>
      </c>
      <c r="IR118" s="404" t="e">
        <f t="shared" si="473"/>
        <v>#REF!</v>
      </c>
      <c r="IS118" s="250">
        <f t="shared" si="202"/>
        <v>15</v>
      </c>
      <c r="IT118" s="258" t="e">
        <f t="shared" si="464"/>
        <v>#REF!</v>
      </c>
      <c r="IU118" s="664">
        <v>2400</v>
      </c>
      <c r="IV118" s="409">
        <v>6</v>
      </c>
      <c r="IW118" s="648" t="s">
        <v>256</v>
      </c>
      <c r="IX118" s="649" t="e">
        <f t="shared" si="474"/>
        <v>#REF!</v>
      </c>
      <c r="IY118" s="650" t="e">
        <f t="shared" si="465"/>
        <v>#REF!</v>
      </c>
      <c r="IZ118" s="651">
        <v>3</v>
      </c>
      <c r="JA118" s="652">
        <v>2</v>
      </c>
      <c r="JB118" s="650" t="e">
        <f t="shared" si="466"/>
        <v>#REF!</v>
      </c>
      <c r="JC118" s="651">
        <f t="shared" si="475"/>
        <v>3</v>
      </c>
      <c r="JD118" s="652">
        <f t="shared" si="475"/>
        <v>2</v>
      </c>
      <c r="JE118" s="653" t="e">
        <f t="shared" si="467"/>
        <v>#REF!</v>
      </c>
      <c r="JF118" s="654">
        <v>3</v>
      </c>
      <c r="JG118" s="652">
        <v>2</v>
      </c>
      <c r="JH118" s="653"/>
      <c r="JI118" s="654"/>
      <c r="JJ118" s="655"/>
      <c r="JK118" s="418"/>
      <c r="JL118" s="419"/>
      <c r="JM118" s="420"/>
      <c r="JN118" s="662">
        <v>1</v>
      </c>
      <c r="JO118" s="662">
        <v>1.4</v>
      </c>
      <c r="JP118" s="662">
        <v>1</v>
      </c>
      <c r="JQ118" s="662">
        <v>1</v>
      </c>
      <c r="JR118" s="663">
        <v>1</v>
      </c>
      <c r="JS118" s="658" t="e">
        <f t="shared" si="201"/>
        <v>#REF!</v>
      </c>
    </row>
    <row r="119" spans="25:279" ht="20.100000000000001" customHeight="1">
      <c r="Y119" s="380" t="e">
        <f>N!IK94</f>
        <v>#REF!</v>
      </c>
      <c r="Z119" s="377" t="s">
        <v>76</v>
      </c>
      <c r="AA119" s="244">
        <f>IF(AA$32="",IF(AA$31="",(SUMIF(S!$HC$15:$HL$15,'Ciclo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Semaforico'!AA$30,O!$HC94:$HL94))*AA$31),(SUMIF(S!$HC$15:$HL$15,'Ciclo Semaforico'!AA$32,S!$HC94:$HL94)+SUMIF(N!$HC$15:$HL$15,'Ciclo Semaforico'!AA$32,N!$HC94:$HL94)+SUMIF(E!$HC$15:$HL$15,'Ciclo Semaforico'!AA$32,E!$HC94:$HL94)+SUMIF(O!$HC$15:$HL$15,'Ciclo Semaforico'!AA$32,O!$HC94:$HL94))-IF(AA$31="",(SUMIF(S!$HC$15:$HL$15,'Ciclo Semaforico'!AA$30,S!$HC94:$HL94)+SUMIF(N!$HC$15:$HL$15,'Ciclo Semaforico'!AA$30,N!$HC94:$HL94)+SUMIF(E!$HC$15:$HL$15,'Ciclo Semaforico'!AA$30,E!$HC94:$HL94)+SUMIF(O!$HC$15:$HL$15,'Ciclo Semaforico'!AA$30,O!$HC94:$HL94)),(SUMIF(S!$HC$15:$HL$15,'Ciclo Semaforico'!AA$30,S!$HC94:$HL94)+SUMIF(N!$HC$15:$HL$15,'Ciclo Semaforico'!AA$30,N!$HC94:$HL94)+SUMIF(E!$HC$15:$HL$15,'Ciclo Semaforico'!AA$30,E!$HC94:$HL94)+SUMIF(O!$HC$15:$HL$15,'Ciclo Semaforico'!AA$30,O!$HC94:$HL94))*AA$31))</f>
        <v>0</v>
      </c>
      <c r="AB119" s="245">
        <f>IF(AB$32="",IF(AB$31="",(SUMIF(S!$HC$15:$HL$15,'Ciclo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Semaforico'!AB$30,O!$HC94:$HL94))*AB$31),(SUMIF(S!$HC$15:$HL$15,'Ciclo Semaforico'!AB$32,S!$HC94:$HL94)+SUMIF(N!$HC$15:$HL$15,'Ciclo Semaforico'!AB$32,N!$HC94:$HL94)+SUMIF(E!$HC$15:$HL$15,'Ciclo Semaforico'!AB$32,E!$HC94:$HL94)+SUMIF(O!$HC$15:$HL$15,'Ciclo Semaforico'!AB$32,O!$HC94:$HL94))-IF(AB$31="",(SUMIF(S!$HC$15:$HL$15,'Ciclo Semaforico'!AB$30,S!$HC94:$HL94)+SUMIF(N!$HC$15:$HL$15,'Ciclo Semaforico'!AB$30,N!$HC94:$HL94)+SUMIF(E!$HC$15:$HL$15,'Ciclo Semaforico'!AB$30,E!$HC94:$HL94)+SUMIF(O!$HC$15:$HL$15,'Ciclo Semaforico'!AB$30,O!$HC94:$HL94)),(SUMIF(S!$HC$15:$HL$15,'Ciclo Semaforico'!AB$30,S!$HC94:$HL94)+SUMIF(N!$HC$15:$HL$15,'Ciclo Semaforico'!AB$30,N!$HC94:$HL94)+SUMIF(E!$HC$15:$HL$15,'Ciclo Semaforico'!AB$30,E!$HC94:$HL94)+SUMIF(O!$HC$15:$HL$15,'Ciclo Semaforico'!AB$30,O!$HC94:$HL94))*AB$31))</f>
        <v>0</v>
      </c>
      <c r="AC119" s="245">
        <f>IF(AC$32="",IF(AC$31="",(SUMIF(S!$HC$15:$HL$15,'Ciclo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Semaforico'!AC$30,O!$HC94:$HL94))*AC$31),(SUMIF(S!$HC$15:$HL$15,'Ciclo Semaforico'!AC$32,S!$HC94:$HL94)+SUMIF(N!$HC$15:$HL$15,'Ciclo Semaforico'!AC$32,N!$HC94:$HL94)+SUMIF(E!$HC$15:$HL$15,'Ciclo Semaforico'!AC$32,E!$HC94:$HL94)+SUMIF(O!$HC$15:$HL$15,'Ciclo Semaforico'!AC$32,O!$HC94:$HL94))-IF(AC$31="",(SUMIF(S!$HC$15:$HL$15,'Ciclo Semaforico'!AC$30,S!$HC94:$HL94)+SUMIF(N!$HC$15:$HL$15,'Ciclo Semaforico'!AC$30,N!$HC94:$HL94)+SUMIF(E!$HC$15:$HL$15,'Ciclo Semaforico'!AC$30,E!$HC94:$HL94)+SUMIF(O!$HC$15:$HL$15,'Ciclo Semaforico'!AC$30,O!$HC94:$HL94)),(SUMIF(S!$HC$15:$HL$15,'Ciclo Semaforico'!AC$30,S!$HC94:$HL94)+SUMIF(N!$HC$15:$HL$15,'Ciclo Semaforico'!AC$30,N!$HC94:$HL94)+SUMIF(E!$HC$15:$HL$15,'Ciclo Semaforico'!AC$30,E!$HC94:$HL94)+SUMIF(O!$HC$15:$HL$15,'Ciclo Semaforico'!AC$30,O!$HC94:$HL94))*AC$31))</f>
        <v>0</v>
      </c>
      <c r="AD119" s="245">
        <f>IF(AD$32="",IF(AD$31="",(SUMIF(S!$HC$15:$HL$15,'Ciclo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Semaforico'!AD$30,O!$HC94:$HL94))*AD$31),(SUMIF(S!$HC$15:$HL$15,'Ciclo Semaforico'!AD$32,S!$HC94:$HL94)+SUMIF(N!$HC$15:$HL$15,'Ciclo Semaforico'!AD$32,N!$HC94:$HL94)+SUMIF(E!$HC$15:$HL$15,'Ciclo Semaforico'!AD$32,E!$HC94:$HL94)+SUMIF(O!$HC$15:$HL$15,'Ciclo Semaforico'!AD$32,O!$HC94:$HL94))-IF(AD$31="",(SUMIF(S!$HC$15:$HL$15,'Ciclo Semaforico'!AD$30,S!$HC94:$HL94)+SUMIF(N!$HC$15:$HL$15,'Ciclo Semaforico'!AD$30,N!$HC94:$HL94)+SUMIF(E!$HC$15:$HL$15,'Ciclo Semaforico'!AD$30,E!$HC94:$HL94)+SUMIF(O!$HC$15:$HL$15,'Ciclo Semaforico'!AD$30,O!$HC94:$HL94)),(SUMIF(S!$HC$15:$HL$15,'Ciclo Semaforico'!AD$30,S!$HC94:$HL94)+SUMIF(N!$HC$15:$HL$15,'Ciclo Semaforico'!AD$30,N!$HC94:$HL94)+SUMIF(E!$HC$15:$HL$15,'Ciclo Semaforico'!AD$30,E!$HC94:$HL94)+SUMIF(O!$HC$15:$HL$15,'Ciclo Semaforico'!AD$30,O!$HC94:$HL94))*AD$31))</f>
        <v>0</v>
      </c>
      <c r="AE119" s="245" t="e">
        <f>IF(AE$32="",IF(AE$31="",(SUMIF(S!$HC$15:$HL$15,'Ciclo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Semaforico'!AE$30,O!$HC94:$HL94))*AE$31),(SUMIF(S!$HC$15:$HL$15,'Ciclo Semaforico'!AE$32,S!$HC94:$HL94)+SUMIF(N!$HC$15:$HL$15,'Ciclo Semaforico'!AE$32,N!$HC94:$HL94)+SUMIF(E!$HC$15:$HL$15,'Ciclo Semaforico'!AE$32,E!$HC94:$HL94)+SUMIF(O!$HC$15:$HL$15,'Ciclo Semaforico'!AE$32,O!$HC94:$HL94))-IF(AE$31="",(SUMIF(S!$HC$15:$HL$15,'Ciclo Semaforico'!AE$30,S!$HC94:$HL94)+SUMIF(N!$HC$15:$HL$15,'Ciclo Semaforico'!AE$30,N!$HC94:$HL94)+SUMIF(E!$HC$15:$HL$15,'Ciclo Semaforico'!AE$30,E!$HC94:$HL94)+SUMIF(O!$HC$15:$HL$15,'Ciclo Semaforico'!AE$30,O!$HC94:$HL94)),(SUMIF(S!$HC$15:$HL$15,'Ciclo Semaforico'!AE$30,S!$HC94:$HL94)+SUMIF(N!$HC$15:$HL$15,'Ciclo Semaforico'!AE$30,N!$HC94:$HL94)+SUMIF(E!$HC$15:$HL$15,'Ciclo Semaforico'!AE$30,E!$HC94:$HL94)+SUMIF(O!$HC$15:$HL$15,'Ciclo Semaforico'!AE$30,O!$HC94:$HL94))*AE$31))</f>
        <v>#REF!</v>
      </c>
      <c r="AF119" s="245">
        <f>IF(AF$32="",IF(AF$31="",(SUMIF(S!$HC$15:$HL$15,'Ciclo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Semaforico'!AF$30,O!$HC94:$HL94))*AF$31),(SUMIF(S!$HC$15:$HL$15,'Ciclo Semaforico'!AF$32,S!$HC94:$HL94)+SUMIF(N!$HC$15:$HL$15,'Ciclo Semaforico'!AF$32,N!$HC94:$HL94)+SUMIF(E!$HC$15:$HL$15,'Ciclo Semaforico'!AF$32,E!$HC94:$HL94)+SUMIF(O!$HC$15:$HL$15,'Ciclo Semaforico'!AF$32,O!$HC94:$HL94))-IF(AF$31="",(SUMIF(S!$HC$15:$HL$15,'Ciclo Semaforico'!AF$30,S!$HC94:$HL94)+SUMIF(N!$HC$15:$HL$15,'Ciclo Semaforico'!AF$30,N!$HC94:$HL94)+SUMIF(E!$HC$15:$HL$15,'Ciclo Semaforico'!AF$30,E!$HC94:$HL94)+SUMIF(O!$HC$15:$HL$15,'Ciclo Semaforico'!AF$30,O!$HC94:$HL94)),(SUMIF(S!$HC$15:$HL$15,'Ciclo Semaforico'!AF$30,S!$HC94:$HL94)+SUMIF(N!$HC$15:$HL$15,'Ciclo Semaforico'!AF$30,N!$HC94:$HL94)+SUMIF(E!$HC$15:$HL$15,'Ciclo Semaforico'!AF$30,E!$HC94:$HL94)+SUMIF(O!$HC$15:$HL$15,'Ciclo Semaforico'!AF$30,O!$HC94:$HL94))*AF$31))</f>
        <v>0</v>
      </c>
      <c r="AG119" s="245">
        <f>IF(AG$32="",IF(AG$31="",(SUMIF(S!$HC$15:$HL$15,'Ciclo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Semaforico'!AG$30,O!$HC94:$HL94))*AG$31),(SUMIF(S!$HC$15:$HL$15,'Ciclo Semaforico'!AG$32,S!$HC94:$HL94)+SUMIF(N!$HC$15:$HL$15,'Ciclo Semaforico'!AG$32,N!$HC94:$HL94)+SUMIF(E!$HC$15:$HL$15,'Ciclo Semaforico'!AG$32,E!$HC94:$HL94)+SUMIF(O!$HC$15:$HL$15,'Ciclo Semaforico'!AG$32,O!$HC94:$HL94))-IF(AG$31="",(SUMIF(S!$HC$15:$HL$15,'Ciclo Semaforico'!AG$30,S!$HC94:$HL94)+SUMIF(N!$HC$15:$HL$15,'Ciclo Semaforico'!AG$30,N!$HC94:$HL94)+SUMIF(E!$HC$15:$HL$15,'Ciclo Semaforico'!AG$30,E!$HC94:$HL94)+SUMIF(O!$HC$15:$HL$15,'Ciclo Semaforico'!AG$30,O!$HC94:$HL94)),(SUMIF(S!$HC$15:$HL$15,'Ciclo Semaforico'!AG$30,S!$HC94:$HL94)+SUMIF(N!$HC$15:$HL$15,'Ciclo Semaforico'!AG$30,N!$HC94:$HL94)+SUMIF(E!$HC$15:$HL$15,'Ciclo Semaforico'!AG$30,E!$HC94:$HL94)+SUMIF(O!$HC$15:$HL$15,'Ciclo Semaforico'!AG$30,O!$HC94:$HL94))*AG$31))</f>
        <v>0</v>
      </c>
      <c r="AH119" s="245">
        <f>IF(AH$32="",IF(AH$31="",(SUMIF(S!$HC$15:$HL$15,'Ciclo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Semaforico'!AH$30,O!$HC94:$HL94))*AH$31),(SUMIF(S!$HC$15:$HL$15,'Ciclo Semaforico'!AH$32,S!$HC94:$HL94)+SUMIF(N!$HC$15:$HL$15,'Ciclo Semaforico'!AH$32,N!$HC94:$HL94)+SUMIF(E!$HC$15:$HL$15,'Ciclo Semaforico'!AH$32,E!$HC94:$HL94)+SUMIF(O!$HC$15:$HL$15,'Ciclo Semaforico'!AH$32,O!$HC94:$HL94))-IF(AH$31="",(SUMIF(S!$HC$15:$HL$15,'Ciclo Semaforico'!AH$30,S!$HC94:$HL94)+SUMIF(N!$HC$15:$HL$15,'Ciclo Semaforico'!AH$30,N!$HC94:$HL94)+SUMIF(E!$HC$15:$HL$15,'Ciclo Semaforico'!AH$30,E!$HC94:$HL94)+SUMIF(O!$HC$15:$HL$15,'Ciclo Semaforico'!AH$30,O!$HC94:$HL94)),(SUMIF(S!$HC$15:$HL$15,'Ciclo Semaforico'!AH$30,S!$HC94:$HL94)+SUMIF(N!$HC$15:$HL$15,'Ciclo Semaforico'!AH$30,N!$HC94:$HL94)+SUMIF(E!$HC$15:$HL$15,'Ciclo Semaforico'!AH$30,E!$HC94:$HL94)+SUMIF(O!$HC$15:$HL$15,'Ciclo Semaforico'!AH$30,O!$HC94:$HL94))*AH$31))</f>
        <v>0</v>
      </c>
      <c r="AI119" s="245">
        <f>IF(AI$32="",IF(AI$31="",(SUMIF(S!$HC$15:$HL$15,'Ciclo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Semaforico'!AI$30,O!$HC94:$HL94))*AI$31),(SUMIF(S!$HC$15:$HL$15,'Ciclo Semaforico'!AI$32,S!$HC94:$HL94)+SUMIF(N!$HC$15:$HL$15,'Ciclo Semaforico'!AI$32,N!$HC94:$HL94)+SUMIF(E!$HC$15:$HL$15,'Ciclo Semaforico'!AI$32,E!$HC94:$HL94)+SUMIF(O!$HC$15:$HL$15,'Ciclo Semaforico'!AI$32,O!$HC94:$HL94))-IF(AI$31="",(SUMIF(S!$HC$15:$HL$15,'Ciclo Semaforico'!AI$30,S!$HC94:$HL94)+SUMIF(N!$HC$15:$HL$15,'Ciclo Semaforico'!AI$30,N!$HC94:$HL94)+SUMIF(E!$HC$15:$HL$15,'Ciclo Semaforico'!AI$30,E!$HC94:$HL94)+SUMIF(O!$HC$15:$HL$15,'Ciclo Semaforico'!AI$30,O!$HC94:$HL94)),(SUMIF(S!$HC$15:$HL$15,'Ciclo Semaforico'!AI$30,S!$HC94:$HL94)+SUMIF(N!$HC$15:$HL$15,'Ciclo Semaforico'!AI$30,N!$HC94:$HL94)+SUMIF(E!$HC$15:$HL$15,'Ciclo Semaforico'!AI$30,E!$HC94:$HL94)+SUMIF(O!$HC$15:$HL$15,'Ciclo Semaforico'!AI$30,O!$HC94:$HL94))*AI$31))</f>
        <v>0</v>
      </c>
      <c r="AJ119" s="245">
        <f>IF(AJ$32="",IF(AJ$31="",(SUMIF(S!$HC$15:$HL$15,'Ciclo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Semaforico'!AJ$30,O!$HC94:$HL94))*AJ$31),(SUMIF(S!$HC$15:$HL$15,'Ciclo Semaforico'!AJ$32,S!$HC94:$HL94)+SUMIF(N!$HC$15:$HL$15,'Ciclo Semaforico'!AJ$32,N!$HC94:$HL94)+SUMIF(E!$HC$15:$HL$15,'Ciclo Semaforico'!AJ$32,E!$HC94:$HL94)+SUMIF(O!$HC$15:$HL$15,'Ciclo Semaforico'!AJ$32,O!$HC94:$HL94))-IF(AJ$31="",(SUMIF(S!$HC$15:$HL$15,'Ciclo Semaforico'!AJ$30,S!$HC94:$HL94)+SUMIF(N!$HC$15:$HL$15,'Ciclo Semaforico'!AJ$30,N!$HC94:$HL94)+SUMIF(E!$HC$15:$HL$15,'Ciclo Semaforico'!AJ$30,E!$HC94:$HL94)+SUMIF(O!$HC$15:$HL$15,'Ciclo Semaforico'!AJ$30,O!$HC94:$HL94)),(SUMIF(S!$HC$15:$HL$15,'Ciclo Semaforico'!AJ$30,S!$HC94:$HL94)+SUMIF(N!$HC$15:$HL$15,'Ciclo Semaforico'!AJ$30,N!$HC94:$HL94)+SUMIF(E!$HC$15:$HL$15,'Ciclo Semaforico'!AJ$30,E!$HC94:$HL94)+SUMIF(O!$HC$15:$HL$15,'Ciclo Semaforico'!AJ$30,O!$HC94:$HL94))*AJ$31))</f>
        <v>0</v>
      </c>
      <c r="AK119" s="245">
        <f>IF(AK$32="",IF(AK$31="",(SUMIF(S!$HC$15:$HL$15,'Ciclo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Semaforico'!AK$30,O!$HC94:$HL94))*AK$31),(SUMIF(S!$HC$15:$HL$15,'Ciclo Semaforico'!AK$32,S!$HC94:$HL94)+SUMIF(N!$HC$15:$HL$15,'Ciclo Semaforico'!AK$32,N!$HC94:$HL94)+SUMIF(E!$HC$15:$HL$15,'Ciclo Semaforico'!AK$32,E!$HC94:$HL94)+SUMIF(O!$HC$15:$HL$15,'Ciclo Semaforico'!AK$32,O!$HC94:$HL94))-IF(AK$31="",(SUMIF(S!$HC$15:$HL$15,'Ciclo Semaforico'!AK$30,S!$HC94:$HL94)+SUMIF(N!$HC$15:$HL$15,'Ciclo Semaforico'!AK$30,N!$HC94:$HL94)+SUMIF(E!$HC$15:$HL$15,'Ciclo Semaforico'!AK$30,E!$HC94:$HL94)+SUMIF(O!$HC$15:$HL$15,'Ciclo Semaforico'!AK$30,O!$HC94:$HL94)),(SUMIF(S!$HC$15:$HL$15,'Ciclo Semaforico'!AK$30,S!$HC94:$HL94)+SUMIF(N!$HC$15:$HL$15,'Ciclo Semaforico'!AK$30,N!$HC94:$HL94)+SUMIF(E!$HC$15:$HL$15,'Ciclo Semaforico'!AK$30,E!$HC94:$HL94)+SUMIF(O!$HC$15:$HL$15,'Ciclo Semaforico'!AK$30,O!$HC94:$HL94))*AK$31))</f>
        <v>0</v>
      </c>
      <c r="AL119" s="246">
        <f>IF(AL$32="",IF(AL$31="",(SUMIF(S!$HC$15:$HL$15,'Ciclo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Semaforico'!AL$30,O!$HC94:$HL94))*AL$31),(SUMIF(S!$HC$15:$HL$15,'Ciclo Semaforico'!AL$32,S!$HC94:$HL94)+SUMIF(N!$HC$15:$HL$15,'Ciclo Semaforico'!AL$32,N!$HC94:$HL94)+SUMIF(E!$HC$15:$HL$15,'Ciclo Semaforico'!AL$32,E!$HC94:$HL94)+SUMIF(O!$HC$15:$HL$15,'Ciclo Semaforico'!AL$32,O!$HC94:$HL94))-IF(AL$31="",(SUMIF(S!$HC$15:$HL$15,'Ciclo Semaforico'!AL$30,S!$HC94:$HL94)+SUMIF(N!$HC$15:$HL$15,'Ciclo Semaforico'!AL$30,N!$HC94:$HL94)+SUMIF(E!$HC$15:$HL$15,'Ciclo Semaforico'!AL$30,E!$HC94:$HL94)+SUMIF(O!$HC$15:$HL$15,'Ciclo Semaforico'!AL$30,O!$HC94:$HL94)),(SUMIF(S!$HC$15:$HL$15,'Ciclo Semaforico'!AL$30,S!$HC94:$HL94)+SUMIF(N!$HC$15:$HL$15,'Ciclo Semaforico'!AL$30,N!$HC94:$HL94)+SUMIF(E!$HC$15:$HL$15,'Ciclo Semaforico'!AL$30,E!$HC94:$HL94)+SUMIF(O!$HC$15:$HL$15,'Ciclo Semaforico'!AL$30,O!$HC94:$HL94))*AL$31))</f>
        <v>0</v>
      </c>
      <c r="AM119" s="244">
        <f>IF(AM$32="",IF(AM$31="",(SUMIF(S!$HC$15:$HL$15,'Ciclo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Semaforico'!AM$30,O!$HC94:$HL94))*AM$31),(SUMIF(S!$HC$15:$HL$15,'Ciclo Semaforico'!AM$32,S!$HC94:$HL94)+SUMIF(N!$HC$15:$HL$15,'Ciclo Semaforico'!AM$32,N!$HC94:$HL94)+SUMIF(E!$HC$15:$HL$15,'Ciclo Semaforico'!AM$32,E!$HC94:$HL94)+SUMIF(O!$HC$15:$HL$15,'Ciclo Semaforico'!AM$32,O!$HC94:$HL94))-IF(AM$31="",(SUMIF(S!$HC$15:$HL$15,'Ciclo Semaforico'!AM$30,S!$HC94:$HL94)+SUMIF(N!$HC$15:$HL$15,'Ciclo Semaforico'!AM$30,N!$HC94:$HL94)+SUMIF(E!$HC$15:$HL$15,'Ciclo Semaforico'!AM$30,E!$HC94:$HL94)+SUMIF(O!$HC$15:$HL$15,'Ciclo Semaforico'!AM$30,O!$HC94:$HL94)),(SUMIF(S!$HC$15:$HL$15,'Ciclo Semaforico'!AM$30,S!$HC94:$HL94)+SUMIF(N!$HC$15:$HL$15,'Ciclo Semaforico'!AM$30,N!$HC94:$HL94)+SUMIF(E!$HC$15:$HL$15,'Ciclo Semaforico'!AM$30,E!$HC94:$HL94)+SUMIF(O!$HC$15:$HL$15,'Ciclo Semaforico'!AM$30,O!$HC94:$HL94))*AM$31))</f>
        <v>0</v>
      </c>
      <c r="AN119" s="245">
        <f>IF(AN$32="",IF(AN$31="",(SUMIF(S!$HC$15:$HL$15,'Ciclo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Semaforico'!AN$30,O!$HC94:$HL94))*AN$31),(SUMIF(S!$HC$15:$HL$15,'Ciclo Semaforico'!AN$32,S!$HC94:$HL94)+SUMIF(N!$HC$15:$HL$15,'Ciclo Semaforico'!AN$32,N!$HC94:$HL94)+SUMIF(E!$HC$15:$HL$15,'Ciclo Semaforico'!AN$32,E!$HC94:$HL94)+SUMIF(O!$HC$15:$HL$15,'Ciclo Semaforico'!AN$32,O!$HC94:$HL94))-IF(AN$31="",(SUMIF(S!$HC$15:$HL$15,'Ciclo Semaforico'!AN$30,S!$HC94:$HL94)+SUMIF(N!$HC$15:$HL$15,'Ciclo Semaforico'!AN$30,N!$HC94:$HL94)+SUMIF(E!$HC$15:$HL$15,'Ciclo Semaforico'!AN$30,E!$HC94:$HL94)+SUMIF(O!$HC$15:$HL$15,'Ciclo Semaforico'!AN$30,O!$HC94:$HL94)),(SUMIF(S!$HC$15:$HL$15,'Ciclo Semaforico'!AN$30,S!$HC94:$HL94)+SUMIF(N!$HC$15:$HL$15,'Ciclo Semaforico'!AN$30,N!$HC94:$HL94)+SUMIF(E!$HC$15:$HL$15,'Ciclo Semaforico'!AN$30,E!$HC94:$HL94)+SUMIF(O!$HC$15:$HL$15,'Ciclo Semaforico'!AN$30,O!$HC94:$HL94))*AN$31))</f>
        <v>0</v>
      </c>
      <c r="AO119" s="245">
        <f>IF(AO$32="",IF(AO$31="",(SUMIF(S!$HC$15:$HL$15,'Ciclo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Semaforico'!AO$30,O!$HC94:$HL94))*AO$31),(SUMIF(S!$HC$15:$HL$15,'Ciclo Semaforico'!AO$32,S!$HC94:$HL94)+SUMIF(N!$HC$15:$HL$15,'Ciclo Semaforico'!AO$32,N!$HC94:$HL94)+SUMIF(E!$HC$15:$HL$15,'Ciclo Semaforico'!AO$32,E!$HC94:$HL94)+SUMIF(O!$HC$15:$HL$15,'Ciclo Semaforico'!AO$32,O!$HC94:$HL94))-IF(AO$31="",(SUMIF(S!$HC$15:$HL$15,'Ciclo Semaforico'!AO$30,S!$HC94:$HL94)+SUMIF(N!$HC$15:$HL$15,'Ciclo Semaforico'!AO$30,N!$HC94:$HL94)+SUMIF(E!$HC$15:$HL$15,'Ciclo Semaforico'!AO$30,E!$HC94:$HL94)+SUMIF(O!$HC$15:$HL$15,'Ciclo Semaforico'!AO$30,O!$HC94:$HL94)),(SUMIF(S!$HC$15:$HL$15,'Ciclo Semaforico'!AO$30,S!$HC94:$HL94)+SUMIF(N!$HC$15:$HL$15,'Ciclo Semaforico'!AO$30,N!$HC94:$HL94)+SUMIF(E!$HC$15:$HL$15,'Ciclo Semaforico'!AO$30,E!$HC94:$HL94)+SUMIF(O!$HC$15:$HL$15,'Ciclo Semaforico'!AO$30,O!$HC94:$HL94))*AO$31))</f>
        <v>0</v>
      </c>
      <c r="AP119" s="245">
        <f>IF(AP$32="",IF(AP$31="",(SUMIF(S!$HC$15:$HL$15,'Ciclo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Semaforico'!AP$30,O!$HC94:$HL94))*AP$31),(SUMIF(S!$HC$15:$HL$15,'Ciclo Semaforico'!AP$32,S!$HC94:$HL94)+SUMIF(N!$HC$15:$HL$15,'Ciclo Semaforico'!AP$32,N!$HC94:$HL94)+SUMIF(E!$HC$15:$HL$15,'Ciclo Semaforico'!AP$32,E!$HC94:$HL94)+SUMIF(O!$HC$15:$HL$15,'Ciclo Semaforico'!AP$32,O!$HC94:$HL94))-IF(AP$31="",(SUMIF(S!$HC$15:$HL$15,'Ciclo Semaforico'!AP$30,S!$HC94:$HL94)+SUMIF(N!$HC$15:$HL$15,'Ciclo Semaforico'!AP$30,N!$HC94:$HL94)+SUMIF(E!$HC$15:$HL$15,'Ciclo Semaforico'!AP$30,E!$HC94:$HL94)+SUMIF(O!$HC$15:$HL$15,'Ciclo Semaforico'!AP$30,O!$HC94:$HL94)),(SUMIF(S!$HC$15:$HL$15,'Ciclo Semaforico'!AP$30,S!$HC94:$HL94)+SUMIF(N!$HC$15:$HL$15,'Ciclo Semaforico'!AP$30,N!$HC94:$HL94)+SUMIF(E!$HC$15:$HL$15,'Ciclo Semaforico'!AP$30,E!$HC94:$HL94)+SUMIF(O!$HC$15:$HL$15,'Ciclo Semaforico'!AP$30,O!$HC94:$HL94))*AP$31))</f>
        <v>0</v>
      </c>
      <c r="AQ119" s="245">
        <f>IF(AQ$32="",IF(AQ$31="",(SUMIF(S!$HC$15:$HL$15,'Ciclo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Semaforico'!AQ$30,O!$HC94:$HL94))*AQ$31),(SUMIF(S!$HC$15:$HL$15,'Ciclo Semaforico'!AQ$32,S!$HC94:$HL94)+SUMIF(N!$HC$15:$HL$15,'Ciclo Semaforico'!AQ$32,N!$HC94:$HL94)+SUMIF(E!$HC$15:$HL$15,'Ciclo Semaforico'!AQ$32,E!$HC94:$HL94)+SUMIF(O!$HC$15:$HL$15,'Ciclo Semaforico'!AQ$32,O!$HC94:$HL94))-IF(AQ$31="",(SUMIF(S!$HC$15:$HL$15,'Ciclo Semaforico'!AQ$30,S!$HC94:$HL94)+SUMIF(N!$HC$15:$HL$15,'Ciclo Semaforico'!AQ$30,N!$HC94:$HL94)+SUMIF(E!$HC$15:$HL$15,'Ciclo Semaforico'!AQ$30,E!$HC94:$HL94)+SUMIF(O!$HC$15:$HL$15,'Ciclo Semaforico'!AQ$30,O!$HC94:$HL94)),(SUMIF(S!$HC$15:$HL$15,'Ciclo Semaforico'!AQ$30,S!$HC94:$HL94)+SUMIF(N!$HC$15:$HL$15,'Ciclo Semaforico'!AQ$30,N!$HC94:$HL94)+SUMIF(E!$HC$15:$HL$15,'Ciclo Semaforico'!AQ$30,E!$HC94:$HL94)+SUMIF(O!$HC$15:$HL$15,'Ciclo Semaforico'!AQ$30,O!$HC94:$HL94))*AQ$31))</f>
        <v>0</v>
      </c>
      <c r="AR119" s="245">
        <f>IF(AR$32="",IF(AR$31="",(SUMIF(S!$HC$15:$HL$15,'Ciclo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Semaforico'!AR$30,O!$HC94:$HL94))*AR$31),(SUMIF(S!$HC$15:$HL$15,'Ciclo Semaforico'!AR$32,S!$HC94:$HL94)+SUMIF(N!$HC$15:$HL$15,'Ciclo Semaforico'!AR$32,N!$HC94:$HL94)+SUMIF(E!$HC$15:$HL$15,'Ciclo Semaforico'!AR$32,E!$HC94:$HL94)+SUMIF(O!$HC$15:$HL$15,'Ciclo Semaforico'!AR$32,O!$HC94:$HL94))-IF(AR$31="",(SUMIF(S!$HC$15:$HL$15,'Ciclo Semaforico'!AR$30,S!$HC94:$HL94)+SUMIF(N!$HC$15:$HL$15,'Ciclo Semaforico'!AR$30,N!$HC94:$HL94)+SUMIF(E!$HC$15:$HL$15,'Ciclo Semaforico'!AR$30,E!$HC94:$HL94)+SUMIF(O!$HC$15:$HL$15,'Ciclo Semaforico'!AR$30,O!$HC94:$HL94)),(SUMIF(S!$HC$15:$HL$15,'Ciclo Semaforico'!AR$30,S!$HC94:$HL94)+SUMIF(N!$HC$15:$HL$15,'Ciclo Semaforico'!AR$30,N!$HC94:$HL94)+SUMIF(E!$HC$15:$HL$15,'Ciclo Semaforico'!AR$30,E!$HC94:$HL94)+SUMIF(O!$HC$15:$HL$15,'Ciclo Semaforico'!AR$30,O!$HC94:$HL94))*AR$31))</f>
        <v>0</v>
      </c>
      <c r="AS119" s="245">
        <f>IF(AS$32="",IF(AS$31="",(SUMIF(S!$HC$15:$HL$15,'Ciclo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Semaforico'!AS$30,O!$HC94:$HL94))*AS$31),(SUMIF(S!$HC$15:$HL$15,'Ciclo Semaforico'!AS$32,S!$HC94:$HL94)+SUMIF(N!$HC$15:$HL$15,'Ciclo Semaforico'!AS$32,N!$HC94:$HL94)+SUMIF(E!$HC$15:$HL$15,'Ciclo Semaforico'!AS$32,E!$HC94:$HL94)+SUMIF(O!$HC$15:$HL$15,'Ciclo Semaforico'!AS$32,O!$HC94:$HL94))-IF(AS$31="",(SUMIF(S!$HC$15:$HL$15,'Ciclo Semaforico'!AS$30,S!$HC94:$HL94)+SUMIF(N!$HC$15:$HL$15,'Ciclo Semaforico'!AS$30,N!$HC94:$HL94)+SUMIF(E!$HC$15:$HL$15,'Ciclo Semaforico'!AS$30,E!$HC94:$HL94)+SUMIF(O!$HC$15:$HL$15,'Ciclo Semaforico'!AS$30,O!$HC94:$HL94)),(SUMIF(S!$HC$15:$HL$15,'Ciclo Semaforico'!AS$30,S!$HC94:$HL94)+SUMIF(N!$HC$15:$HL$15,'Ciclo Semaforico'!AS$30,N!$HC94:$HL94)+SUMIF(E!$HC$15:$HL$15,'Ciclo Semaforico'!AS$30,E!$HC94:$HL94)+SUMIF(O!$HC$15:$HL$15,'Ciclo Semaforico'!AS$30,O!$HC94:$HL94))*AS$31))</f>
        <v>0</v>
      </c>
      <c r="AT119" s="245">
        <f>IF(AT$32="",IF(AT$31="",(SUMIF(S!$HC$15:$HL$15,'Ciclo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Semaforico'!AT$30,O!$HC94:$HL94))*AT$31),(SUMIF(S!$HC$15:$HL$15,'Ciclo Semaforico'!AT$32,S!$HC94:$HL94)+SUMIF(N!$HC$15:$HL$15,'Ciclo Semaforico'!AT$32,N!$HC94:$HL94)+SUMIF(E!$HC$15:$HL$15,'Ciclo Semaforico'!AT$32,E!$HC94:$HL94)+SUMIF(O!$HC$15:$HL$15,'Ciclo Semaforico'!AT$32,O!$HC94:$HL94))-IF(AT$31="",(SUMIF(S!$HC$15:$HL$15,'Ciclo Semaforico'!AT$30,S!$HC94:$HL94)+SUMIF(N!$HC$15:$HL$15,'Ciclo Semaforico'!AT$30,N!$HC94:$HL94)+SUMIF(E!$HC$15:$HL$15,'Ciclo Semaforico'!AT$30,E!$HC94:$HL94)+SUMIF(O!$HC$15:$HL$15,'Ciclo Semaforico'!AT$30,O!$HC94:$HL94)),(SUMIF(S!$HC$15:$HL$15,'Ciclo Semaforico'!AT$30,S!$HC94:$HL94)+SUMIF(N!$HC$15:$HL$15,'Ciclo Semaforico'!AT$30,N!$HC94:$HL94)+SUMIF(E!$HC$15:$HL$15,'Ciclo Semaforico'!AT$30,E!$HC94:$HL94)+SUMIF(O!$HC$15:$HL$15,'Ciclo Semaforico'!AT$30,O!$HC94:$HL94))*AT$31))</f>
        <v>0</v>
      </c>
      <c r="AU119" s="245">
        <f>IF(AU$32="",IF(AU$31="",(SUMIF(S!$HC$15:$HL$15,'Ciclo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Semaforico'!AU$30,O!$HC94:$HL94))*AU$31),(SUMIF(S!$HC$15:$HL$15,'Ciclo Semaforico'!AU$32,S!$HC94:$HL94)+SUMIF(N!$HC$15:$HL$15,'Ciclo Semaforico'!AU$32,N!$HC94:$HL94)+SUMIF(E!$HC$15:$HL$15,'Ciclo Semaforico'!AU$32,E!$HC94:$HL94)+SUMIF(O!$HC$15:$HL$15,'Ciclo Semaforico'!AU$32,O!$HC94:$HL94))-IF(AU$31="",(SUMIF(S!$HC$15:$HL$15,'Ciclo Semaforico'!AU$30,S!$HC94:$HL94)+SUMIF(N!$HC$15:$HL$15,'Ciclo Semaforico'!AU$30,N!$HC94:$HL94)+SUMIF(E!$HC$15:$HL$15,'Ciclo Semaforico'!AU$30,E!$HC94:$HL94)+SUMIF(O!$HC$15:$HL$15,'Ciclo Semaforico'!AU$30,O!$HC94:$HL94)),(SUMIF(S!$HC$15:$HL$15,'Ciclo Semaforico'!AU$30,S!$HC94:$HL94)+SUMIF(N!$HC$15:$HL$15,'Ciclo Semaforico'!AU$30,N!$HC94:$HL94)+SUMIF(E!$HC$15:$HL$15,'Ciclo Semaforico'!AU$30,E!$HC94:$HL94)+SUMIF(O!$HC$15:$HL$15,'Ciclo Semaforico'!AU$30,O!$HC94:$HL94))*AU$31))</f>
        <v>0</v>
      </c>
      <c r="AV119" s="245">
        <f>IF(AV$32="",IF(AV$31="",(SUMIF(S!$HC$15:$HL$15,'Ciclo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Semaforico'!AV$30,O!$HC94:$HL94))*AV$31),(SUMIF(S!$HC$15:$HL$15,'Ciclo Semaforico'!AV$32,S!$HC94:$HL94)+SUMIF(N!$HC$15:$HL$15,'Ciclo Semaforico'!AV$32,N!$HC94:$HL94)+SUMIF(E!$HC$15:$HL$15,'Ciclo Semaforico'!AV$32,E!$HC94:$HL94)+SUMIF(O!$HC$15:$HL$15,'Ciclo Semaforico'!AV$32,O!$HC94:$HL94))-IF(AV$31="",(SUMIF(S!$HC$15:$HL$15,'Ciclo Semaforico'!AV$30,S!$HC94:$HL94)+SUMIF(N!$HC$15:$HL$15,'Ciclo Semaforico'!AV$30,N!$HC94:$HL94)+SUMIF(E!$HC$15:$HL$15,'Ciclo Semaforico'!AV$30,E!$HC94:$HL94)+SUMIF(O!$HC$15:$HL$15,'Ciclo Semaforico'!AV$30,O!$HC94:$HL94)),(SUMIF(S!$HC$15:$HL$15,'Ciclo Semaforico'!AV$30,S!$HC94:$HL94)+SUMIF(N!$HC$15:$HL$15,'Ciclo Semaforico'!AV$30,N!$HC94:$HL94)+SUMIF(E!$HC$15:$HL$15,'Ciclo Semaforico'!AV$30,E!$HC94:$HL94)+SUMIF(O!$HC$15:$HL$15,'Ciclo Semaforico'!AV$30,O!$HC94:$HL94))*AV$31))</f>
        <v>0</v>
      </c>
      <c r="AW119" s="245">
        <f>IF(AW$32="",IF(AW$31="",(SUMIF(S!$HC$15:$HL$15,'Ciclo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Semaforico'!AW$30,O!$HC94:$HL94))*AW$31),(SUMIF(S!$HC$15:$HL$15,'Ciclo Semaforico'!AW$32,S!$HC94:$HL94)+SUMIF(N!$HC$15:$HL$15,'Ciclo Semaforico'!AW$32,N!$HC94:$HL94)+SUMIF(E!$HC$15:$HL$15,'Ciclo Semaforico'!AW$32,E!$HC94:$HL94)+SUMIF(O!$HC$15:$HL$15,'Ciclo Semaforico'!AW$32,O!$HC94:$HL94))-IF(AW$31="",(SUMIF(S!$HC$15:$HL$15,'Ciclo Semaforico'!AW$30,S!$HC94:$HL94)+SUMIF(N!$HC$15:$HL$15,'Ciclo Semaforico'!AW$30,N!$HC94:$HL94)+SUMIF(E!$HC$15:$HL$15,'Ciclo Semaforico'!AW$30,E!$HC94:$HL94)+SUMIF(O!$HC$15:$HL$15,'Ciclo Semaforico'!AW$30,O!$HC94:$HL94)),(SUMIF(S!$HC$15:$HL$15,'Ciclo Semaforico'!AW$30,S!$HC94:$HL94)+SUMIF(N!$HC$15:$HL$15,'Ciclo Semaforico'!AW$30,N!$HC94:$HL94)+SUMIF(E!$HC$15:$HL$15,'Ciclo Semaforico'!AW$30,E!$HC94:$HL94)+SUMIF(O!$HC$15:$HL$15,'Ciclo Semaforico'!AW$30,O!$HC94:$HL94))*AW$31))</f>
        <v>0</v>
      </c>
      <c r="AX119" s="246">
        <f>IF(AX$32="",IF(AX$31="",(SUMIF(S!$HC$15:$HL$15,'Ciclo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Semaforico'!AX$30,O!$HC94:$HL94))*AX$31),(SUMIF(S!$HC$15:$HL$15,'Ciclo Semaforico'!AX$32,S!$HC94:$HL94)+SUMIF(N!$HC$15:$HL$15,'Ciclo Semaforico'!AX$32,N!$HC94:$HL94)+SUMIF(E!$HC$15:$HL$15,'Ciclo Semaforico'!AX$32,E!$HC94:$HL94)+SUMIF(O!$HC$15:$HL$15,'Ciclo Semaforico'!AX$32,O!$HC94:$HL94))-IF(AX$31="",(SUMIF(S!$HC$15:$HL$15,'Ciclo Semaforico'!AX$30,S!$HC94:$HL94)+SUMIF(N!$HC$15:$HL$15,'Ciclo Semaforico'!AX$30,N!$HC94:$HL94)+SUMIF(E!$HC$15:$HL$15,'Ciclo Semaforico'!AX$30,E!$HC94:$HL94)+SUMIF(O!$HC$15:$HL$15,'Ciclo Semaforico'!AX$30,O!$HC94:$HL94)),(SUMIF(S!$HC$15:$HL$15,'Ciclo Semaforico'!AX$30,S!$HC94:$HL94)+SUMIF(N!$HC$15:$HL$15,'Ciclo Semaforico'!AX$30,N!$HC94:$HL94)+SUMIF(E!$HC$15:$HL$15,'Ciclo Semaforico'!AX$30,E!$HC94:$HL94)+SUMIF(O!$HC$15:$HL$15,'Ciclo Semaforico'!AX$30,O!$HC94:$HL94))*AX$31))</f>
        <v>0</v>
      </c>
      <c r="AY119" s="244" t="e">
        <f>IF(AY$32="",IF(AY$31="",(SUMIF(S!$HC$15:$HL$15,'Ciclo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Semaforico'!AY$30,O!$HC94:$HL94))*AY$31),(SUMIF(S!$HC$15:$HL$15,'Ciclo Semaforico'!AY$32,S!$HC94:$HL94)+SUMIF(N!$HC$15:$HL$15,'Ciclo Semaforico'!AY$32,N!$HC94:$HL94)+SUMIF(E!$HC$15:$HL$15,'Ciclo Semaforico'!AY$32,E!$HC94:$HL94)+SUMIF(O!$HC$15:$HL$15,'Ciclo Semaforico'!AY$32,O!$HC94:$HL94))-IF(AY$31="",(SUMIF(S!$HC$15:$HL$15,'Ciclo Semaforico'!AY$30,S!$HC94:$HL94)+SUMIF(N!$HC$15:$HL$15,'Ciclo Semaforico'!AY$30,N!$HC94:$HL94)+SUMIF(E!$HC$15:$HL$15,'Ciclo Semaforico'!AY$30,E!$HC94:$HL94)+SUMIF(O!$HC$15:$HL$15,'Ciclo Semaforico'!AY$30,O!$HC94:$HL94)),(SUMIF(S!$HC$15:$HL$15,'Ciclo Semaforico'!AY$30,S!$HC94:$HL94)+SUMIF(N!$HC$15:$HL$15,'Ciclo Semaforico'!AY$30,N!$HC94:$HL94)+SUMIF(E!$HC$15:$HL$15,'Ciclo Semaforico'!AY$30,E!$HC94:$HL94)+SUMIF(O!$HC$15:$HL$15,'Ciclo Semaforico'!AY$30,O!$HC94:$HL94))*AY$31))</f>
        <v>#REF!</v>
      </c>
      <c r="AZ119" s="245" t="e">
        <f>IF(AZ$32="",IF(AZ$31="",(SUMIF(S!$HC$15:$HL$15,'Ciclo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Semaforico'!AZ$30,O!$HC94:$HL94))*AZ$31),(SUMIF(S!$HC$15:$HL$15,'Ciclo Semaforico'!AZ$32,S!$HC94:$HL94)+SUMIF(N!$HC$15:$HL$15,'Ciclo Semaforico'!AZ$32,N!$HC94:$HL94)+SUMIF(E!$HC$15:$HL$15,'Ciclo Semaforico'!AZ$32,E!$HC94:$HL94)+SUMIF(O!$HC$15:$HL$15,'Ciclo Semaforico'!AZ$32,O!$HC94:$HL94))-IF(AZ$31="",(SUMIF(S!$HC$15:$HL$15,'Ciclo Semaforico'!AZ$30,S!$HC94:$HL94)+SUMIF(N!$HC$15:$HL$15,'Ciclo Semaforico'!AZ$30,N!$HC94:$HL94)+SUMIF(E!$HC$15:$HL$15,'Ciclo Semaforico'!AZ$30,E!$HC94:$HL94)+SUMIF(O!$HC$15:$HL$15,'Ciclo Semaforico'!AZ$30,O!$HC94:$HL94)),(SUMIF(S!$HC$15:$HL$15,'Ciclo Semaforico'!AZ$30,S!$HC94:$HL94)+SUMIF(N!$HC$15:$HL$15,'Ciclo Semaforico'!AZ$30,N!$HC94:$HL94)+SUMIF(E!$HC$15:$HL$15,'Ciclo Semaforico'!AZ$30,E!$HC94:$HL94)+SUMIF(O!$HC$15:$HL$15,'Ciclo Semaforico'!AZ$30,O!$HC94:$HL94))*AZ$31))</f>
        <v>#REF!</v>
      </c>
      <c r="BA119" s="245" t="e">
        <f>IF(BA$32="",IF(BA$31="",(SUMIF(S!$HC$15:$HL$15,'Ciclo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Semaforico'!BA$30,O!$HC94:$HL94))*BA$31),(SUMIF(S!$HC$15:$HL$15,'Ciclo Semaforico'!BA$32,S!$HC94:$HL94)+SUMIF(N!$HC$15:$HL$15,'Ciclo Semaforico'!BA$32,N!$HC94:$HL94)+SUMIF(E!$HC$15:$HL$15,'Ciclo Semaforico'!BA$32,E!$HC94:$HL94)+SUMIF(O!$HC$15:$HL$15,'Ciclo Semaforico'!BA$32,O!$HC94:$HL94))-IF(BA$31="",(SUMIF(S!$HC$15:$HL$15,'Ciclo Semaforico'!BA$30,S!$HC94:$HL94)+SUMIF(N!$HC$15:$HL$15,'Ciclo Semaforico'!BA$30,N!$HC94:$HL94)+SUMIF(E!$HC$15:$HL$15,'Ciclo Semaforico'!BA$30,E!$HC94:$HL94)+SUMIF(O!$HC$15:$HL$15,'Ciclo Semaforico'!BA$30,O!$HC94:$HL94)),(SUMIF(S!$HC$15:$HL$15,'Ciclo Semaforico'!BA$30,S!$HC94:$HL94)+SUMIF(N!$HC$15:$HL$15,'Ciclo Semaforico'!BA$30,N!$HC94:$HL94)+SUMIF(E!$HC$15:$HL$15,'Ciclo Semaforico'!BA$30,E!$HC94:$HL94)+SUMIF(O!$HC$15:$HL$15,'Ciclo Semaforico'!BA$30,O!$HC94:$HL94))*BA$31))</f>
        <v>#REF!</v>
      </c>
      <c r="BB119" s="245" t="e">
        <f>IF(BB$32="",IF(BB$31="",(SUMIF(S!$HC$15:$HL$15,'Ciclo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Semaforico'!BB$30,O!$HC94:$HL94))*BB$31),(SUMIF(S!$HC$15:$HL$15,'Ciclo Semaforico'!BB$32,S!$HC94:$HL94)+SUMIF(N!$HC$15:$HL$15,'Ciclo Semaforico'!BB$32,N!$HC94:$HL94)+SUMIF(E!$HC$15:$HL$15,'Ciclo Semaforico'!BB$32,E!$HC94:$HL94)+SUMIF(O!$HC$15:$HL$15,'Ciclo Semaforico'!BB$32,O!$HC94:$HL94))-IF(BB$31="",(SUMIF(S!$HC$15:$HL$15,'Ciclo Semaforico'!BB$30,S!$HC94:$HL94)+SUMIF(N!$HC$15:$HL$15,'Ciclo Semaforico'!BB$30,N!$HC94:$HL94)+SUMIF(E!$HC$15:$HL$15,'Ciclo Semaforico'!BB$30,E!$HC94:$HL94)+SUMIF(O!$HC$15:$HL$15,'Ciclo Semaforico'!BB$30,O!$HC94:$HL94)),(SUMIF(S!$HC$15:$HL$15,'Ciclo Semaforico'!BB$30,S!$HC94:$HL94)+SUMIF(N!$HC$15:$HL$15,'Ciclo Semaforico'!BB$30,N!$HC94:$HL94)+SUMIF(E!$HC$15:$HL$15,'Ciclo Semaforico'!BB$30,E!$HC94:$HL94)+SUMIF(O!$HC$15:$HL$15,'Ciclo Semaforico'!BB$30,O!$HC94:$HL94))*BB$31))</f>
        <v>#REF!</v>
      </c>
      <c r="BC119" s="245" t="e">
        <f>IF(BC$32="",IF(BC$31="",(SUMIF(S!$HC$15:$HL$15,'Ciclo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Semaforico'!BC$30,O!$HC94:$HL94))*BC$31),(SUMIF(S!$HC$15:$HL$15,'Ciclo Semaforico'!BC$32,S!$HC94:$HL94)+SUMIF(N!$HC$15:$HL$15,'Ciclo Semaforico'!BC$32,N!$HC94:$HL94)+SUMIF(E!$HC$15:$HL$15,'Ciclo Semaforico'!BC$32,E!$HC94:$HL94)+SUMIF(O!$HC$15:$HL$15,'Ciclo Semaforico'!BC$32,O!$HC94:$HL94))-IF(BC$31="",(SUMIF(S!$HC$15:$HL$15,'Ciclo Semaforico'!BC$30,S!$HC94:$HL94)+SUMIF(N!$HC$15:$HL$15,'Ciclo Semaforico'!BC$30,N!$HC94:$HL94)+SUMIF(E!$HC$15:$HL$15,'Ciclo Semaforico'!BC$30,E!$HC94:$HL94)+SUMIF(O!$HC$15:$HL$15,'Ciclo Semaforico'!BC$30,O!$HC94:$HL94)),(SUMIF(S!$HC$15:$HL$15,'Ciclo Semaforico'!BC$30,S!$HC94:$HL94)+SUMIF(N!$HC$15:$HL$15,'Ciclo Semaforico'!BC$30,N!$HC94:$HL94)+SUMIF(E!$HC$15:$HL$15,'Ciclo Semaforico'!BC$30,E!$HC94:$HL94)+SUMIF(O!$HC$15:$HL$15,'Ciclo Semaforico'!BC$30,O!$HC94:$HL94))*BC$31))</f>
        <v>#REF!</v>
      </c>
      <c r="BD119" s="245" t="e">
        <f>IF(BD$32="",IF(BD$31="",(SUMIF(S!$HC$15:$HL$15,'Ciclo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Semaforico'!BD$30,O!$HC94:$HL94))*BD$31),(SUMIF(S!$HC$15:$HL$15,'Ciclo Semaforico'!BD$32,S!$HC94:$HL94)+SUMIF(N!$HC$15:$HL$15,'Ciclo Semaforico'!BD$32,N!$HC94:$HL94)+SUMIF(E!$HC$15:$HL$15,'Ciclo Semaforico'!BD$32,E!$HC94:$HL94)+SUMIF(O!$HC$15:$HL$15,'Ciclo Semaforico'!BD$32,O!$HC94:$HL94))-IF(BD$31="",(SUMIF(S!$HC$15:$HL$15,'Ciclo Semaforico'!BD$30,S!$HC94:$HL94)+SUMIF(N!$HC$15:$HL$15,'Ciclo Semaforico'!BD$30,N!$HC94:$HL94)+SUMIF(E!$HC$15:$HL$15,'Ciclo Semaforico'!BD$30,E!$HC94:$HL94)+SUMIF(O!$HC$15:$HL$15,'Ciclo Semaforico'!BD$30,O!$HC94:$HL94)),(SUMIF(S!$HC$15:$HL$15,'Ciclo Semaforico'!BD$30,S!$HC94:$HL94)+SUMIF(N!$HC$15:$HL$15,'Ciclo Semaforico'!BD$30,N!$HC94:$HL94)+SUMIF(E!$HC$15:$HL$15,'Ciclo Semaforico'!BD$30,E!$HC94:$HL94)+SUMIF(O!$HC$15:$HL$15,'Ciclo Semaforico'!BD$30,O!$HC94:$HL94))*BD$31))</f>
        <v>#REF!</v>
      </c>
      <c r="BE119" s="245">
        <f>IF(BE$32="",IF(BE$31="",(SUMIF(S!$HC$15:$HL$15,'Ciclo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Semaforico'!BE$30,O!$HC94:$HL94))*BE$31),(SUMIF(S!$HC$15:$HL$15,'Ciclo Semaforico'!BE$32,S!$HC94:$HL94)+SUMIF(N!$HC$15:$HL$15,'Ciclo Semaforico'!BE$32,N!$HC94:$HL94)+SUMIF(E!$HC$15:$HL$15,'Ciclo Semaforico'!BE$32,E!$HC94:$HL94)+SUMIF(O!$HC$15:$HL$15,'Ciclo Semaforico'!BE$32,O!$HC94:$HL94))-IF(BE$31="",(SUMIF(S!$HC$15:$HL$15,'Ciclo Semaforico'!BE$30,S!$HC94:$HL94)+SUMIF(N!$HC$15:$HL$15,'Ciclo Semaforico'!BE$30,N!$HC94:$HL94)+SUMIF(E!$HC$15:$HL$15,'Ciclo Semaforico'!BE$30,E!$HC94:$HL94)+SUMIF(O!$HC$15:$HL$15,'Ciclo Semaforico'!BE$30,O!$HC94:$HL94)),(SUMIF(S!$HC$15:$HL$15,'Ciclo Semaforico'!BE$30,S!$HC94:$HL94)+SUMIF(N!$HC$15:$HL$15,'Ciclo Semaforico'!BE$30,N!$HC94:$HL94)+SUMIF(E!$HC$15:$HL$15,'Ciclo Semaforico'!BE$30,E!$HC94:$HL94)+SUMIF(O!$HC$15:$HL$15,'Ciclo Semaforico'!BE$30,O!$HC94:$HL94))*BE$31))</f>
        <v>0</v>
      </c>
      <c r="BF119" s="245">
        <f>IF(BF$32="",IF(BF$31="",(SUMIF(S!$HC$15:$HL$15,'Ciclo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Semaforico'!BF$30,O!$HC94:$HL94))*BF$31),(SUMIF(S!$HC$15:$HL$15,'Ciclo Semaforico'!BF$32,S!$HC94:$HL94)+SUMIF(N!$HC$15:$HL$15,'Ciclo Semaforico'!BF$32,N!$HC94:$HL94)+SUMIF(E!$HC$15:$HL$15,'Ciclo Semaforico'!BF$32,E!$HC94:$HL94)+SUMIF(O!$HC$15:$HL$15,'Ciclo Semaforico'!BF$32,O!$HC94:$HL94))-IF(BF$31="",(SUMIF(S!$HC$15:$HL$15,'Ciclo Semaforico'!BF$30,S!$HC94:$HL94)+SUMIF(N!$HC$15:$HL$15,'Ciclo Semaforico'!BF$30,N!$HC94:$HL94)+SUMIF(E!$HC$15:$HL$15,'Ciclo Semaforico'!BF$30,E!$HC94:$HL94)+SUMIF(O!$HC$15:$HL$15,'Ciclo Semaforico'!BF$30,O!$HC94:$HL94)),(SUMIF(S!$HC$15:$HL$15,'Ciclo Semaforico'!BF$30,S!$HC94:$HL94)+SUMIF(N!$HC$15:$HL$15,'Ciclo Semaforico'!BF$30,N!$HC94:$HL94)+SUMIF(E!$HC$15:$HL$15,'Ciclo Semaforico'!BF$30,E!$HC94:$HL94)+SUMIF(O!$HC$15:$HL$15,'Ciclo Semaforico'!BF$30,O!$HC94:$HL94))*BF$31))</f>
        <v>0</v>
      </c>
      <c r="BG119" s="245">
        <f>IF(BG$32="",IF(BG$31="",(SUMIF(S!$HC$15:$HL$15,'Ciclo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Semaforico'!BG$30,O!$HC94:$HL94))*BG$31),(SUMIF(S!$HC$15:$HL$15,'Ciclo Semaforico'!BG$32,S!$HC94:$HL94)+SUMIF(N!$HC$15:$HL$15,'Ciclo Semaforico'!BG$32,N!$HC94:$HL94)+SUMIF(E!$HC$15:$HL$15,'Ciclo Semaforico'!BG$32,E!$HC94:$HL94)+SUMIF(O!$HC$15:$HL$15,'Ciclo Semaforico'!BG$32,O!$HC94:$HL94))-IF(BG$31="",(SUMIF(S!$HC$15:$HL$15,'Ciclo Semaforico'!BG$30,S!$HC94:$HL94)+SUMIF(N!$HC$15:$HL$15,'Ciclo Semaforico'!BG$30,N!$HC94:$HL94)+SUMIF(E!$HC$15:$HL$15,'Ciclo Semaforico'!BG$30,E!$HC94:$HL94)+SUMIF(O!$HC$15:$HL$15,'Ciclo Semaforico'!BG$30,O!$HC94:$HL94)),(SUMIF(S!$HC$15:$HL$15,'Ciclo Semaforico'!BG$30,S!$HC94:$HL94)+SUMIF(N!$HC$15:$HL$15,'Ciclo Semaforico'!BG$30,N!$HC94:$HL94)+SUMIF(E!$HC$15:$HL$15,'Ciclo Semaforico'!BG$30,E!$HC94:$HL94)+SUMIF(O!$HC$15:$HL$15,'Ciclo Semaforico'!BG$30,O!$HC94:$HL94))*BG$31))</f>
        <v>0</v>
      </c>
      <c r="BH119" s="245">
        <f>IF(BH$32="",IF(BH$31="",(SUMIF(S!$HC$15:$HL$15,'Ciclo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Semaforico'!BH$30,O!$HC94:$HL94))*BH$31),(SUMIF(S!$HC$15:$HL$15,'Ciclo Semaforico'!BH$32,S!$HC94:$HL94)+SUMIF(N!$HC$15:$HL$15,'Ciclo Semaforico'!BH$32,N!$HC94:$HL94)+SUMIF(E!$HC$15:$HL$15,'Ciclo Semaforico'!BH$32,E!$HC94:$HL94)+SUMIF(O!$HC$15:$HL$15,'Ciclo Semaforico'!BH$32,O!$HC94:$HL94))-IF(BH$31="",(SUMIF(S!$HC$15:$HL$15,'Ciclo Semaforico'!BH$30,S!$HC94:$HL94)+SUMIF(N!$HC$15:$HL$15,'Ciclo Semaforico'!BH$30,N!$HC94:$HL94)+SUMIF(E!$HC$15:$HL$15,'Ciclo Semaforico'!BH$30,E!$HC94:$HL94)+SUMIF(O!$HC$15:$HL$15,'Ciclo Semaforico'!BH$30,O!$HC94:$HL94)),(SUMIF(S!$HC$15:$HL$15,'Ciclo Semaforico'!BH$30,S!$HC94:$HL94)+SUMIF(N!$HC$15:$HL$15,'Ciclo Semaforico'!BH$30,N!$HC94:$HL94)+SUMIF(E!$HC$15:$HL$15,'Ciclo Semaforico'!BH$30,E!$HC94:$HL94)+SUMIF(O!$HC$15:$HL$15,'Ciclo Semaforico'!BH$30,O!$HC94:$HL94))*BH$31))</f>
        <v>0</v>
      </c>
      <c r="BI119" s="245">
        <f>IF(BI$32="",IF(BI$31="",(SUMIF(S!$HC$15:$HL$15,'Ciclo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Semaforico'!BI$30,O!$HC94:$HL94))*BI$31),(SUMIF(S!$HC$15:$HL$15,'Ciclo Semaforico'!BI$32,S!$HC94:$HL94)+SUMIF(N!$HC$15:$HL$15,'Ciclo Semaforico'!BI$32,N!$HC94:$HL94)+SUMIF(E!$HC$15:$HL$15,'Ciclo Semaforico'!BI$32,E!$HC94:$HL94)+SUMIF(O!$HC$15:$HL$15,'Ciclo Semaforico'!BI$32,O!$HC94:$HL94))-IF(BI$31="",(SUMIF(S!$HC$15:$HL$15,'Ciclo Semaforico'!BI$30,S!$HC94:$HL94)+SUMIF(N!$HC$15:$HL$15,'Ciclo Semaforico'!BI$30,N!$HC94:$HL94)+SUMIF(E!$HC$15:$HL$15,'Ciclo Semaforico'!BI$30,E!$HC94:$HL94)+SUMIF(O!$HC$15:$HL$15,'Ciclo Semaforico'!BI$30,O!$HC94:$HL94)),(SUMIF(S!$HC$15:$HL$15,'Ciclo Semaforico'!BI$30,S!$HC94:$HL94)+SUMIF(N!$HC$15:$HL$15,'Ciclo Semaforico'!BI$30,N!$HC94:$HL94)+SUMIF(E!$HC$15:$HL$15,'Ciclo Semaforico'!BI$30,E!$HC94:$HL94)+SUMIF(O!$HC$15:$HL$15,'Ciclo Semaforico'!BI$30,O!$HC94:$HL94))*BI$31))</f>
        <v>0</v>
      </c>
      <c r="BJ119" s="246">
        <f>IF(BJ$32="",IF(BJ$31="",(SUMIF(S!$HC$15:$HL$15,'Ciclo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Semaforico'!BJ$30,O!$HC94:$HL94))*BJ$31),(SUMIF(S!$HC$15:$HL$15,'Ciclo Semaforico'!BJ$32,S!$HC94:$HL94)+SUMIF(N!$HC$15:$HL$15,'Ciclo Semaforico'!BJ$32,N!$HC94:$HL94)+SUMIF(E!$HC$15:$HL$15,'Ciclo Semaforico'!BJ$32,E!$HC94:$HL94)+SUMIF(O!$HC$15:$HL$15,'Ciclo Semaforico'!BJ$32,O!$HC94:$HL94))-IF(BJ$31="",(SUMIF(S!$HC$15:$HL$15,'Ciclo Semaforico'!BJ$30,S!$HC94:$HL94)+SUMIF(N!$HC$15:$HL$15,'Ciclo Semaforico'!BJ$30,N!$HC94:$HL94)+SUMIF(E!$HC$15:$HL$15,'Ciclo Semaforico'!BJ$30,E!$HC94:$HL94)+SUMIF(O!$HC$15:$HL$15,'Ciclo Semaforico'!BJ$30,O!$HC94:$HL94)),(SUMIF(S!$HC$15:$HL$15,'Ciclo Semaforico'!BJ$30,S!$HC94:$HL94)+SUMIF(N!$HC$15:$HL$15,'Ciclo Semaforico'!BJ$30,N!$HC94:$HL94)+SUMIF(E!$HC$15:$HL$15,'Ciclo Semaforico'!BJ$30,E!$HC94:$HL94)+SUMIF(O!$HC$15:$HL$15,'Ciclo Semaforico'!BJ$30,O!$HC94:$HL94))*BJ$31))</f>
        <v>0</v>
      </c>
      <c r="BK119" s="244">
        <f>IF(BK$32="",IF(BK$31="",(SUMIF(S!$HC$15:$HL$15,'Ciclo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Semaforico'!BK$30,O!$HC94:$HL94))*BK$31),(SUMIF(S!$HC$15:$HL$15,'Ciclo Semaforico'!BK$32,S!$HC94:$HL94)+SUMIF(N!$HC$15:$HL$15,'Ciclo Semaforico'!BK$32,N!$HC94:$HL94)+SUMIF(E!$HC$15:$HL$15,'Ciclo Semaforico'!BK$32,E!$HC94:$HL94)+SUMIF(O!$HC$15:$HL$15,'Ciclo Semaforico'!BK$32,O!$HC94:$HL94))-IF(BK$31="",(SUMIF(S!$HC$15:$HL$15,'Ciclo Semaforico'!BK$30,S!$HC94:$HL94)+SUMIF(N!$HC$15:$HL$15,'Ciclo Semaforico'!BK$30,N!$HC94:$HL94)+SUMIF(E!$HC$15:$HL$15,'Ciclo Semaforico'!BK$30,E!$HC94:$HL94)+SUMIF(O!$HC$15:$HL$15,'Ciclo Semaforico'!BK$30,O!$HC94:$HL94)),(SUMIF(S!$HC$15:$HL$15,'Ciclo Semaforico'!BK$30,S!$HC94:$HL94)+SUMIF(N!$HC$15:$HL$15,'Ciclo Semaforico'!BK$30,N!$HC94:$HL94)+SUMIF(E!$HC$15:$HL$15,'Ciclo Semaforico'!BK$30,E!$HC94:$HL94)+SUMIF(O!$HC$15:$HL$15,'Ciclo Semaforico'!BK$30,O!$HC94:$HL94))*BK$31))</f>
        <v>0</v>
      </c>
      <c r="BL119" s="245">
        <f>IF(BL$32="",IF(BL$31="",(SUMIF(S!$HC$15:$HL$15,'Ciclo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Semaforico'!BL$30,O!$HC94:$HL94))*BL$31),(SUMIF(S!$HC$15:$HL$15,'Ciclo Semaforico'!BL$32,S!$HC94:$HL94)+SUMIF(N!$HC$15:$HL$15,'Ciclo Semaforico'!BL$32,N!$HC94:$HL94)+SUMIF(E!$HC$15:$HL$15,'Ciclo Semaforico'!BL$32,E!$HC94:$HL94)+SUMIF(O!$HC$15:$HL$15,'Ciclo Semaforico'!BL$32,O!$HC94:$HL94))-IF(BL$31="",(SUMIF(S!$HC$15:$HL$15,'Ciclo Semaforico'!BL$30,S!$HC94:$HL94)+SUMIF(N!$HC$15:$HL$15,'Ciclo Semaforico'!BL$30,N!$HC94:$HL94)+SUMIF(E!$HC$15:$HL$15,'Ciclo Semaforico'!BL$30,E!$HC94:$HL94)+SUMIF(O!$HC$15:$HL$15,'Ciclo Semaforico'!BL$30,O!$HC94:$HL94)),(SUMIF(S!$HC$15:$HL$15,'Ciclo Semaforico'!BL$30,S!$HC94:$HL94)+SUMIF(N!$HC$15:$HL$15,'Ciclo Semaforico'!BL$30,N!$HC94:$HL94)+SUMIF(E!$HC$15:$HL$15,'Ciclo Semaforico'!BL$30,E!$HC94:$HL94)+SUMIF(O!$HC$15:$HL$15,'Ciclo Semaforico'!BL$30,O!$HC94:$HL94))*BL$31))</f>
        <v>0</v>
      </c>
      <c r="BM119" s="245">
        <f>IF(BM$32="",IF(BM$31="",(SUMIF(S!$HC$15:$HL$15,'Ciclo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Semaforico'!BM$30,O!$HC94:$HL94))*BM$31),(SUMIF(S!$HC$15:$HL$15,'Ciclo Semaforico'!BM$32,S!$HC94:$HL94)+SUMIF(N!$HC$15:$HL$15,'Ciclo Semaforico'!BM$32,N!$HC94:$HL94)+SUMIF(E!$HC$15:$HL$15,'Ciclo Semaforico'!BM$32,E!$HC94:$HL94)+SUMIF(O!$HC$15:$HL$15,'Ciclo Semaforico'!BM$32,O!$HC94:$HL94))-IF(BM$31="",(SUMIF(S!$HC$15:$HL$15,'Ciclo Semaforico'!BM$30,S!$HC94:$HL94)+SUMIF(N!$HC$15:$HL$15,'Ciclo Semaforico'!BM$30,N!$HC94:$HL94)+SUMIF(E!$HC$15:$HL$15,'Ciclo Semaforico'!BM$30,E!$HC94:$HL94)+SUMIF(O!$HC$15:$HL$15,'Ciclo Semaforico'!BM$30,O!$HC94:$HL94)),(SUMIF(S!$HC$15:$HL$15,'Ciclo Semaforico'!BM$30,S!$HC94:$HL94)+SUMIF(N!$HC$15:$HL$15,'Ciclo Semaforico'!BM$30,N!$HC94:$HL94)+SUMIF(E!$HC$15:$HL$15,'Ciclo Semaforico'!BM$30,E!$HC94:$HL94)+SUMIF(O!$HC$15:$HL$15,'Ciclo Semaforico'!BM$30,O!$HC94:$HL94))*BM$31))</f>
        <v>0</v>
      </c>
      <c r="BN119" s="245">
        <f>IF(BN$32="",IF(BN$31="",(SUMIF(S!$HC$15:$HL$15,'Ciclo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Semaforico'!BN$30,O!$HC94:$HL94))*BN$31),(SUMIF(S!$HC$15:$HL$15,'Ciclo Semaforico'!BN$32,S!$HC94:$HL94)+SUMIF(N!$HC$15:$HL$15,'Ciclo Semaforico'!BN$32,N!$HC94:$HL94)+SUMIF(E!$HC$15:$HL$15,'Ciclo Semaforico'!BN$32,E!$HC94:$HL94)+SUMIF(O!$HC$15:$HL$15,'Ciclo Semaforico'!BN$32,O!$HC94:$HL94))-IF(BN$31="",(SUMIF(S!$HC$15:$HL$15,'Ciclo Semaforico'!BN$30,S!$HC94:$HL94)+SUMIF(N!$HC$15:$HL$15,'Ciclo Semaforico'!BN$30,N!$HC94:$HL94)+SUMIF(E!$HC$15:$HL$15,'Ciclo Semaforico'!BN$30,E!$HC94:$HL94)+SUMIF(O!$HC$15:$HL$15,'Ciclo Semaforico'!BN$30,O!$HC94:$HL94)),(SUMIF(S!$HC$15:$HL$15,'Ciclo Semaforico'!BN$30,S!$HC94:$HL94)+SUMIF(N!$HC$15:$HL$15,'Ciclo Semaforico'!BN$30,N!$HC94:$HL94)+SUMIF(E!$HC$15:$HL$15,'Ciclo Semaforico'!BN$30,E!$HC94:$HL94)+SUMIF(O!$HC$15:$HL$15,'Ciclo Semaforico'!BN$30,O!$HC94:$HL94))*BN$31))</f>
        <v>0</v>
      </c>
      <c r="BO119" s="245">
        <f>IF(BO$32="",IF(BO$31="",(SUMIF(S!$HC$15:$HL$15,'Ciclo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Semaforico'!BO$30,O!$HC94:$HL94))*BO$31),(SUMIF(S!$HC$15:$HL$15,'Ciclo Semaforico'!BO$32,S!$HC94:$HL94)+SUMIF(N!$HC$15:$HL$15,'Ciclo Semaforico'!BO$32,N!$HC94:$HL94)+SUMIF(E!$HC$15:$HL$15,'Ciclo Semaforico'!BO$32,E!$HC94:$HL94)+SUMIF(O!$HC$15:$HL$15,'Ciclo Semaforico'!BO$32,O!$HC94:$HL94))-IF(BO$31="",(SUMIF(S!$HC$15:$HL$15,'Ciclo Semaforico'!BO$30,S!$HC94:$HL94)+SUMIF(N!$HC$15:$HL$15,'Ciclo Semaforico'!BO$30,N!$HC94:$HL94)+SUMIF(E!$HC$15:$HL$15,'Ciclo Semaforico'!BO$30,E!$HC94:$HL94)+SUMIF(O!$HC$15:$HL$15,'Ciclo Semaforico'!BO$30,O!$HC94:$HL94)),(SUMIF(S!$HC$15:$HL$15,'Ciclo Semaforico'!BO$30,S!$HC94:$HL94)+SUMIF(N!$HC$15:$HL$15,'Ciclo Semaforico'!BO$30,N!$HC94:$HL94)+SUMIF(E!$HC$15:$HL$15,'Ciclo Semaforico'!BO$30,E!$HC94:$HL94)+SUMIF(O!$HC$15:$HL$15,'Ciclo Semaforico'!BO$30,O!$HC94:$HL94))*BO$31))</f>
        <v>0</v>
      </c>
      <c r="BP119" s="245">
        <f>IF(BP$32="",IF(BP$31="",(SUMIF(S!$HC$15:$HL$15,'Ciclo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Semaforico'!BP$30,O!$HC94:$HL94))*BP$31),(SUMIF(S!$HC$15:$HL$15,'Ciclo Semaforico'!BP$32,S!$HC94:$HL94)+SUMIF(N!$HC$15:$HL$15,'Ciclo Semaforico'!BP$32,N!$HC94:$HL94)+SUMIF(E!$HC$15:$HL$15,'Ciclo Semaforico'!BP$32,E!$HC94:$HL94)+SUMIF(O!$HC$15:$HL$15,'Ciclo Semaforico'!BP$32,O!$HC94:$HL94))-IF(BP$31="",(SUMIF(S!$HC$15:$HL$15,'Ciclo Semaforico'!BP$30,S!$HC94:$HL94)+SUMIF(N!$HC$15:$HL$15,'Ciclo Semaforico'!BP$30,N!$HC94:$HL94)+SUMIF(E!$HC$15:$HL$15,'Ciclo Semaforico'!BP$30,E!$HC94:$HL94)+SUMIF(O!$HC$15:$HL$15,'Ciclo Semaforico'!BP$30,O!$HC94:$HL94)),(SUMIF(S!$HC$15:$HL$15,'Ciclo Semaforico'!BP$30,S!$HC94:$HL94)+SUMIF(N!$HC$15:$HL$15,'Ciclo Semaforico'!BP$30,N!$HC94:$HL94)+SUMIF(E!$HC$15:$HL$15,'Ciclo Semaforico'!BP$30,E!$HC94:$HL94)+SUMIF(O!$HC$15:$HL$15,'Ciclo Semaforico'!BP$30,O!$HC94:$HL94))*BP$31))</f>
        <v>0</v>
      </c>
      <c r="BQ119" s="245">
        <f>IF(BQ$32="",IF(BQ$31="",(SUMIF(S!$HC$15:$HL$15,'Ciclo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Semaforico'!BQ$30,O!$HC94:$HL94))*BQ$31),(SUMIF(S!$HC$15:$HL$15,'Ciclo Semaforico'!BQ$32,S!$HC94:$HL94)+SUMIF(N!$HC$15:$HL$15,'Ciclo Semaforico'!BQ$32,N!$HC94:$HL94)+SUMIF(E!$HC$15:$HL$15,'Ciclo Semaforico'!BQ$32,E!$HC94:$HL94)+SUMIF(O!$HC$15:$HL$15,'Ciclo Semaforico'!BQ$32,O!$HC94:$HL94))-IF(BQ$31="",(SUMIF(S!$HC$15:$HL$15,'Ciclo Semaforico'!BQ$30,S!$HC94:$HL94)+SUMIF(N!$HC$15:$HL$15,'Ciclo Semaforico'!BQ$30,N!$HC94:$HL94)+SUMIF(E!$HC$15:$HL$15,'Ciclo Semaforico'!BQ$30,E!$HC94:$HL94)+SUMIF(O!$HC$15:$HL$15,'Ciclo Semaforico'!BQ$30,O!$HC94:$HL94)),(SUMIF(S!$HC$15:$HL$15,'Ciclo Semaforico'!BQ$30,S!$HC94:$HL94)+SUMIF(N!$HC$15:$HL$15,'Ciclo Semaforico'!BQ$30,N!$HC94:$HL94)+SUMIF(E!$HC$15:$HL$15,'Ciclo Semaforico'!BQ$30,E!$HC94:$HL94)+SUMIF(O!$HC$15:$HL$15,'Ciclo Semaforico'!BQ$30,O!$HC94:$HL94))*BQ$31))</f>
        <v>0</v>
      </c>
      <c r="BR119" s="245">
        <f>IF(BR$32="",IF(BR$31="",(SUMIF(S!$HC$15:$HL$15,'Ciclo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Semaforico'!BR$30,O!$HC94:$HL94))*BR$31),(SUMIF(S!$HC$15:$HL$15,'Ciclo Semaforico'!BR$32,S!$HC94:$HL94)+SUMIF(N!$HC$15:$HL$15,'Ciclo Semaforico'!BR$32,N!$HC94:$HL94)+SUMIF(E!$HC$15:$HL$15,'Ciclo Semaforico'!BR$32,E!$HC94:$HL94)+SUMIF(O!$HC$15:$HL$15,'Ciclo Semaforico'!BR$32,O!$HC94:$HL94))-IF(BR$31="",(SUMIF(S!$HC$15:$HL$15,'Ciclo Semaforico'!BR$30,S!$HC94:$HL94)+SUMIF(N!$HC$15:$HL$15,'Ciclo Semaforico'!BR$30,N!$HC94:$HL94)+SUMIF(E!$HC$15:$HL$15,'Ciclo Semaforico'!BR$30,E!$HC94:$HL94)+SUMIF(O!$HC$15:$HL$15,'Ciclo Semaforico'!BR$30,O!$HC94:$HL94)),(SUMIF(S!$HC$15:$HL$15,'Ciclo Semaforico'!BR$30,S!$HC94:$HL94)+SUMIF(N!$HC$15:$HL$15,'Ciclo Semaforico'!BR$30,N!$HC94:$HL94)+SUMIF(E!$HC$15:$HL$15,'Ciclo Semaforico'!BR$30,E!$HC94:$HL94)+SUMIF(O!$HC$15:$HL$15,'Ciclo Semaforico'!BR$30,O!$HC94:$HL94))*BR$31))</f>
        <v>0</v>
      </c>
      <c r="BS119" s="245">
        <f>IF(BS$32="",IF(BS$31="",(SUMIF(S!$HC$15:$HL$15,'Ciclo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Semaforico'!BS$30,O!$HC94:$HL94))*BS$31),(SUMIF(S!$HC$15:$HL$15,'Ciclo Semaforico'!BS$32,S!$HC94:$HL94)+SUMIF(N!$HC$15:$HL$15,'Ciclo Semaforico'!BS$32,N!$HC94:$HL94)+SUMIF(E!$HC$15:$HL$15,'Ciclo Semaforico'!BS$32,E!$HC94:$HL94)+SUMIF(O!$HC$15:$HL$15,'Ciclo Semaforico'!BS$32,O!$HC94:$HL94))-IF(BS$31="",(SUMIF(S!$HC$15:$HL$15,'Ciclo Semaforico'!BS$30,S!$HC94:$HL94)+SUMIF(N!$HC$15:$HL$15,'Ciclo Semaforico'!BS$30,N!$HC94:$HL94)+SUMIF(E!$HC$15:$HL$15,'Ciclo Semaforico'!BS$30,E!$HC94:$HL94)+SUMIF(O!$HC$15:$HL$15,'Ciclo Semaforico'!BS$30,O!$HC94:$HL94)),(SUMIF(S!$HC$15:$HL$15,'Ciclo Semaforico'!BS$30,S!$HC94:$HL94)+SUMIF(N!$HC$15:$HL$15,'Ciclo Semaforico'!BS$30,N!$HC94:$HL94)+SUMIF(E!$HC$15:$HL$15,'Ciclo Semaforico'!BS$30,E!$HC94:$HL94)+SUMIF(O!$HC$15:$HL$15,'Ciclo Semaforico'!BS$30,O!$HC94:$HL94))*BS$31))</f>
        <v>0</v>
      </c>
      <c r="BT119" s="245">
        <f>IF(BT$32="",IF(BT$31="",(SUMIF(S!$HC$15:$HL$15,'Ciclo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Semaforico'!BT$30,O!$HC94:$HL94))*BT$31),(SUMIF(S!$HC$15:$HL$15,'Ciclo Semaforico'!BT$32,S!$HC94:$HL94)+SUMIF(N!$HC$15:$HL$15,'Ciclo Semaforico'!BT$32,N!$HC94:$HL94)+SUMIF(E!$HC$15:$HL$15,'Ciclo Semaforico'!BT$32,E!$HC94:$HL94)+SUMIF(O!$HC$15:$HL$15,'Ciclo Semaforico'!BT$32,O!$HC94:$HL94))-IF(BT$31="",(SUMIF(S!$HC$15:$HL$15,'Ciclo Semaforico'!BT$30,S!$HC94:$HL94)+SUMIF(N!$HC$15:$HL$15,'Ciclo Semaforico'!BT$30,N!$HC94:$HL94)+SUMIF(E!$HC$15:$HL$15,'Ciclo Semaforico'!BT$30,E!$HC94:$HL94)+SUMIF(O!$HC$15:$HL$15,'Ciclo Semaforico'!BT$30,O!$HC94:$HL94)),(SUMIF(S!$HC$15:$HL$15,'Ciclo Semaforico'!BT$30,S!$HC94:$HL94)+SUMIF(N!$HC$15:$HL$15,'Ciclo Semaforico'!BT$30,N!$HC94:$HL94)+SUMIF(E!$HC$15:$HL$15,'Ciclo Semaforico'!BT$30,E!$HC94:$HL94)+SUMIF(O!$HC$15:$HL$15,'Ciclo Semaforico'!BT$30,O!$HC94:$HL94))*BT$31))</f>
        <v>0</v>
      </c>
      <c r="BU119" s="245">
        <f>IF(BU$32="",IF(BU$31="",(SUMIF(S!$HC$15:$HL$15,'Ciclo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Semaforico'!BU$30,O!$HC94:$HL94))*BU$31),(SUMIF(S!$HC$15:$HL$15,'Ciclo Semaforico'!BU$32,S!$HC94:$HL94)+SUMIF(N!$HC$15:$HL$15,'Ciclo Semaforico'!BU$32,N!$HC94:$HL94)+SUMIF(E!$HC$15:$HL$15,'Ciclo Semaforico'!BU$32,E!$HC94:$HL94)+SUMIF(O!$HC$15:$HL$15,'Ciclo Semaforico'!BU$32,O!$HC94:$HL94))-IF(BU$31="",(SUMIF(S!$HC$15:$HL$15,'Ciclo Semaforico'!BU$30,S!$HC94:$HL94)+SUMIF(N!$HC$15:$HL$15,'Ciclo Semaforico'!BU$30,N!$HC94:$HL94)+SUMIF(E!$HC$15:$HL$15,'Ciclo Semaforico'!BU$30,E!$HC94:$HL94)+SUMIF(O!$HC$15:$HL$15,'Ciclo Semaforico'!BU$30,O!$HC94:$HL94)),(SUMIF(S!$HC$15:$HL$15,'Ciclo Semaforico'!BU$30,S!$HC94:$HL94)+SUMIF(N!$HC$15:$HL$15,'Ciclo Semaforico'!BU$30,N!$HC94:$HL94)+SUMIF(E!$HC$15:$HL$15,'Ciclo Semaforico'!BU$30,E!$HC94:$HL94)+SUMIF(O!$HC$15:$HL$15,'Ciclo Semaforico'!BU$30,O!$HC94:$HL94))*BU$31))</f>
        <v>0</v>
      </c>
      <c r="BV119" s="246">
        <f>IF(BV$32="",IF(BV$31="",(SUMIF(S!$HC$15:$HL$15,'Ciclo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Semaforico'!BV$30,O!$HC94:$HL94))*BV$31),(SUMIF(S!$HC$15:$HL$15,'Ciclo Semaforico'!BV$32,S!$HC94:$HL94)+SUMIF(N!$HC$15:$HL$15,'Ciclo Semaforico'!BV$32,N!$HC94:$HL94)+SUMIF(E!$HC$15:$HL$15,'Ciclo Semaforico'!BV$32,E!$HC94:$HL94)+SUMIF(O!$HC$15:$HL$15,'Ciclo Semaforico'!BV$32,O!$HC94:$HL94))-IF(BV$31="",(SUMIF(S!$HC$15:$HL$15,'Ciclo Semaforico'!BV$30,S!$HC94:$HL94)+SUMIF(N!$HC$15:$HL$15,'Ciclo Semaforico'!BV$30,N!$HC94:$HL94)+SUMIF(E!$HC$15:$HL$15,'Ciclo Semaforico'!BV$30,E!$HC94:$HL94)+SUMIF(O!$HC$15:$HL$15,'Ciclo Semaforico'!BV$30,O!$HC94:$HL94)),(SUMIF(S!$HC$15:$HL$15,'Ciclo Semaforico'!BV$30,S!$HC94:$HL94)+SUMIF(N!$HC$15:$HL$15,'Ciclo Semaforico'!BV$30,N!$HC94:$HL94)+SUMIF(E!$HC$15:$HL$15,'Ciclo Semaforico'!BV$30,E!$HC94:$HL94)+SUMIF(O!$HC$15:$HL$15,'Ciclo Semaforico'!BV$30,O!$HC94:$HL94))*BV$31))</f>
        <v>0</v>
      </c>
      <c r="BW119" s="244">
        <f>IF(BW$32="",IF(BW$31="",(SUMIF(S!$HC$15:$HL$15,'Ciclo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Semaforico'!BW$30,O!$HC94:$HL94))*BW$31),(SUMIF(S!$HC$15:$HL$15,'Ciclo Semaforico'!BW$32,S!$HC94:$HL94)+SUMIF(N!$HC$15:$HL$15,'Ciclo Semaforico'!BW$32,N!$HC94:$HL94)+SUMIF(E!$HC$15:$HL$15,'Ciclo Semaforico'!BW$32,E!$HC94:$HL94)+SUMIF(O!$HC$15:$HL$15,'Ciclo Semaforico'!BW$32,O!$HC94:$HL94))-IF(BW$31="",(SUMIF(S!$HC$15:$HL$15,'Ciclo Semaforico'!BW$30,S!$HC94:$HL94)+SUMIF(N!$HC$15:$HL$15,'Ciclo Semaforico'!BW$30,N!$HC94:$HL94)+SUMIF(E!$HC$15:$HL$15,'Ciclo Semaforico'!BW$30,E!$HC94:$HL94)+SUMIF(O!$HC$15:$HL$15,'Ciclo Semaforico'!BW$30,O!$HC94:$HL94)),(SUMIF(S!$HC$15:$HL$15,'Ciclo Semaforico'!BW$30,S!$HC94:$HL94)+SUMIF(N!$HC$15:$HL$15,'Ciclo Semaforico'!BW$30,N!$HC94:$HL94)+SUMIF(E!$HC$15:$HL$15,'Ciclo Semaforico'!BW$30,E!$HC94:$HL94)+SUMIF(O!$HC$15:$HL$15,'Ciclo Semaforico'!BW$30,O!$HC94:$HL94))*BW$31))</f>
        <v>0</v>
      </c>
      <c r="BX119" s="245">
        <f>IF(BX$32="",IF(BX$31="",(SUMIF(S!$HC$15:$HL$15,'Ciclo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Semaforico'!BX$30,O!$HC94:$HL94))*BX$31),(SUMIF(S!$HC$15:$HL$15,'Ciclo Semaforico'!BX$32,S!$HC94:$HL94)+SUMIF(N!$HC$15:$HL$15,'Ciclo Semaforico'!BX$32,N!$HC94:$HL94)+SUMIF(E!$HC$15:$HL$15,'Ciclo Semaforico'!BX$32,E!$HC94:$HL94)+SUMIF(O!$HC$15:$HL$15,'Ciclo Semaforico'!BX$32,O!$HC94:$HL94))-IF(BX$31="",(SUMIF(S!$HC$15:$HL$15,'Ciclo Semaforico'!BX$30,S!$HC94:$HL94)+SUMIF(N!$HC$15:$HL$15,'Ciclo Semaforico'!BX$30,N!$HC94:$HL94)+SUMIF(E!$HC$15:$HL$15,'Ciclo Semaforico'!BX$30,E!$HC94:$HL94)+SUMIF(O!$HC$15:$HL$15,'Ciclo Semaforico'!BX$30,O!$HC94:$HL94)),(SUMIF(S!$HC$15:$HL$15,'Ciclo Semaforico'!BX$30,S!$HC94:$HL94)+SUMIF(N!$HC$15:$HL$15,'Ciclo Semaforico'!BX$30,N!$HC94:$HL94)+SUMIF(E!$HC$15:$HL$15,'Ciclo Semaforico'!BX$30,E!$HC94:$HL94)+SUMIF(O!$HC$15:$HL$15,'Ciclo Semaforico'!BX$30,O!$HC94:$HL94))*BX$31))</f>
        <v>0</v>
      </c>
      <c r="BY119" s="245">
        <f>IF(BY$32="",IF(BY$31="",(SUMIF(S!$HC$15:$HL$15,'Ciclo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Semaforico'!BY$30,O!$HC94:$HL94))*BY$31),(SUMIF(S!$HC$15:$HL$15,'Ciclo Semaforico'!BY$32,S!$HC94:$HL94)+SUMIF(N!$HC$15:$HL$15,'Ciclo Semaforico'!BY$32,N!$HC94:$HL94)+SUMIF(E!$HC$15:$HL$15,'Ciclo Semaforico'!BY$32,E!$HC94:$HL94)+SUMIF(O!$HC$15:$HL$15,'Ciclo Semaforico'!BY$32,O!$HC94:$HL94))-IF(BY$31="",(SUMIF(S!$HC$15:$HL$15,'Ciclo Semaforico'!BY$30,S!$HC94:$HL94)+SUMIF(N!$HC$15:$HL$15,'Ciclo Semaforico'!BY$30,N!$HC94:$HL94)+SUMIF(E!$HC$15:$HL$15,'Ciclo Semaforico'!BY$30,E!$HC94:$HL94)+SUMIF(O!$HC$15:$HL$15,'Ciclo Semaforico'!BY$30,O!$HC94:$HL94)),(SUMIF(S!$HC$15:$HL$15,'Ciclo Semaforico'!BY$30,S!$HC94:$HL94)+SUMIF(N!$HC$15:$HL$15,'Ciclo Semaforico'!BY$30,N!$HC94:$HL94)+SUMIF(E!$HC$15:$HL$15,'Ciclo Semaforico'!BY$30,E!$HC94:$HL94)+SUMIF(O!$HC$15:$HL$15,'Ciclo Semaforico'!BY$30,O!$HC94:$HL94))*BY$31))</f>
        <v>0</v>
      </c>
      <c r="BZ119" s="245">
        <f>IF(BZ$32="",IF(BZ$31="",(SUMIF(S!$HC$15:$HL$15,'Ciclo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Semaforico'!BZ$30,O!$HC94:$HL94))*BZ$31),(SUMIF(S!$HC$15:$HL$15,'Ciclo Semaforico'!BZ$32,S!$HC94:$HL94)+SUMIF(N!$HC$15:$HL$15,'Ciclo Semaforico'!BZ$32,N!$HC94:$HL94)+SUMIF(E!$HC$15:$HL$15,'Ciclo Semaforico'!BZ$32,E!$HC94:$HL94)+SUMIF(O!$HC$15:$HL$15,'Ciclo Semaforico'!BZ$32,O!$HC94:$HL94))-IF(BZ$31="",(SUMIF(S!$HC$15:$HL$15,'Ciclo Semaforico'!BZ$30,S!$HC94:$HL94)+SUMIF(N!$HC$15:$HL$15,'Ciclo Semaforico'!BZ$30,N!$HC94:$HL94)+SUMIF(E!$HC$15:$HL$15,'Ciclo Semaforico'!BZ$30,E!$HC94:$HL94)+SUMIF(O!$HC$15:$HL$15,'Ciclo Semaforico'!BZ$30,O!$HC94:$HL94)),(SUMIF(S!$HC$15:$HL$15,'Ciclo Semaforico'!BZ$30,S!$HC94:$HL94)+SUMIF(N!$HC$15:$HL$15,'Ciclo Semaforico'!BZ$30,N!$HC94:$HL94)+SUMIF(E!$HC$15:$HL$15,'Ciclo Semaforico'!BZ$30,E!$HC94:$HL94)+SUMIF(O!$HC$15:$HL$15,'Ciclo Semaforico'!BZ$30,O!$HC94:$HL94))*BZ$31))</f>
        <v>0</v>
      </c>
      <c r="CA119" s="245">
        <f>IF(CA$32="",IF(CA$31="",(SUMIF(S!$HC$15:$HL$15,'Ciclo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Semaforico'!CA$30,O!$HC94:$HL94))*CA$31),(SUMIF(S!$HC$15:$HL$15,'Ciclo Semaforico'!CA$32,S!$HC94:$HL94)+SUMIF(N!$HC$15:$HL$15,'Ciclo Semaforico'!CA$32,N!$HC94:$HL94)+SUMIF(E!$HC$15:$HL$15,'Ciclo Semaforico'!CA$32,E!$HC94:$HL94)+SUMIF(O!$HC$15:$HL$15,'Ciclo Semaforico'!CA$32,O!$HC94:$HL94))-IF(CA$31="",(SUMIF(S!$HC$15:$HL$15,'Ciclo Semaforico'!CA$30,S!$HC94:$HL94)+SUMIF(N!$HC$15:$HL$15,'Ciclo Semaforico'!CA$30,N!$HC94:$HL94)+SUMIF(E!$HC$15:$HL$15,'Ciclo Semaforico'!CA$30,E!$HC94:$HL94)+SUMIF(O!$HC$15:$HL$15,'Ciclo Semaforico'!CA$30,O!$HC94:$HL94)),(SUMIF(S!$HC$15:$HL$15,'Ciclo Semaforico'!CA$30,S!$HC94:$HL94)+SUMIF(N!$HC$15:$HL$15,'Ciclo Semaforico'!CA$30,N!$HC94:$HL94)+SUMIF(E!$HC$15:$HL$15,'Ciclo Semaforico'!CA$30,E!$HC94:$HL94)+SUMIF(O!$HC$15:$HL$15,'Ciclo Semaforico'!CA$30,O!$HC94:$HL94))*CA$31))</f>
        <v>0</v>
      </c>
      <c r="CB119" s="245">
        <f>IF(CB$32="",IF(CB$31="",(SUMIF(S!$HC$15:$HL$15,'Ciclo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Semaforico'!CB$30,O!$HC94:$HL94))*CB$31),(SUMIF(S!$HC$15:$HL$15,'Ciclo Semaforico'!CB$32,S!$HC94:$HL94)+SUMIF(N!$HC$15:$HL$15,'Ciclo Semaforico'!CB$32,N!$HC94:$HL94)+SUMIF(E!$HC$15:$HL$15,'Ciclo Semaforico'!CB$32,E!$HC94:$HL94)+SUMIF(O!$HC$15:$HL$15,'Ciclo Semaforico'!CB$32,O!$HC94:$HL94))-IF(CB$31="",(SUMIF(S!$HC$15:$HL$15,'Ciclo Semaforico'!CB$30,S!$HC94:$HL94)+SUMIF(N!$HC$15:$HL$15,'Ciclo Semaforico'!CB$30,N!$HC94:$HL94)+SUMIF(E!$HC$15:$HL$15,'Ciclo Semaforico'!CB$30,E!$HC94:$HL94)+SUMIF(O!$HC$15:$HL$15,'Ciclo Semaforico'!CB$30,O!$HC94:$HL94)),(SUMIF(S!$HC$15:$HL$15,'Ciclo Semaforico'!CB$30,S!$HC94:$HL94)+SUMIF(N!$HC$15:$HL$15,'Ciclo Semaforico'!CB$30,N!$HC94:$HL94)+SUMIF(E!$HC$15:$HL$15,'Ciclo Semaforico'!CB$30,E!$HC94:$HL94)+SUMIF(O!$HC$15:$HL$15,'Ciclo Semaforico'!CB$30,O!$HC94:$HL94))*CB$31))</f>
        <v>0</v>
      </c>
      <c r="CC119" s="245">
        <f>IF(CC$32="",IF(CC$31="",(SUMIF(S!$HC$15:$HL$15,'Ciclo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Semaforico'!CC$30,O!$HC94:$HL94))*CC$31),(SUMIF(S!$HC$15:$HL$15,'Ciclo Semaforico'!CC$32,S!$HC94:$HL94)+SUMIF(N!$HC$15:$HL$15,'Ciclo Semaforico'!CC$32,N!$HC94:$HL94)+SUMIF(E!$HC$15:$HL$15,'Ciclo Semaforico'!CC$32,E!$HC94:$HL94)+SUMIF(O!$HC$15:$HL$15,'Ciclo Semaforico'!CC$32,O!$HC94:$HL94))-IF(CC$31="",(SUMIF(S!$HC$15:$HL$15,'Ciclo Semaforico'!CC$30,S!$HC94:$HL94)+SUMIF(N!$HC$15:$HL$15,'Ciclo Semaforico'!CC$30,N!$HC94:$HL94)+SUMIF(E!$HC$15:$HL$15,'Ciclo Semaforico'!CC$30,E!$HC94:$HL94)+SUMIF(O!$HC$15:$HL$15,'Ciclo Semaforico'!CC$30,O!$HC94:$HL94)),(SUMIF(S!$HC$15:$HL$15,'Ciclo Semaforico'!CC$30,S!$HC94:$HL94)+SUMIF(N!$HC$15:$HL$15,'Ciclo Semaforico'!CC$30,N!$HC94:$HL94)+SUMIF(E!$HC$15:$HL$15,'Ciclo Semaforico'!CC$30,E!$HC94:$HL94)+SUMIF(O!$HC$15:$HL$15,'Ciclo Semaforico'!CC$30,O!$HC94:$HL94))*CC$31))</f>
        <v>0</v>
      </c>
      <c r="CD119" s="245">
        <f>IF(CD$32="",IF(CD$31="",(SUMIF(S!$HC$15:$HL$15,'Ciclo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Semaforico'!CD$30,O!$HC94:$HL94))*CD$31),(SUMIF(S!$HC$15:$HL$15,'Ciclo Semaforico'!CD$32,S!$HC94:$HL94)+SUMIF(N!$HC$15:$HL$15,'Ciclo Semaforico'!CD$32,N!$HC94:$HL94)+SUMIF(E!$HC$15:$HL$15,'Ciclo Semaforico'!CD$32,E!$HC94:$HL94)+SUMIF(O!$HC$15:$HL$15,'Ciclo Semaforico'!CD$32,O!$HC94:$HL94))-IF(CD$31="",(SUMIF(S!$HC$15:$HL$15,'Ciclo Semaforico'!CD$30,S!$HC94:$HL94)+SUMIF(N!$HC$15:$HL$15,'Ciclo Semaforico'!CD$30,N!$HC94:$HL94)+SUMIF(E!$HC$15:$HL$15,'Ciclo Semaforico'!CD$30,E!$HC94:$HL94)+SUMIF(O!$HC$15:$HL$15,'Ciclo Semaforico'!CD$30,O!$HC94:$HL94)),(SUMIF(S!$HC$15:$HL$15,'Ciclo Semaforico'!CD$30,S!$HC94:$HL94)+SUMIF(N!$HC$15:$HL$15,'Ciclo Semaforico'!CD$30,N!$HC94:$HL94)+SUMIF(E!$HC$15:$HL$15,'Ciclo Semaforico'!CD$30,E!$HC94:$HL94)+SUMIF(O!$HC$15:$HL$15,'Ciclo Semaforico'!CD$30,O!$HC94:$HL94))*CD$31))</f>
        <v>0</v>
      </c>
      <c r="CE119" s="245">
        <f>IF(CE$32="",IF(CE$31="",(SUMIF(S!$HC$15:$HL$15,'Ciclo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Semaforico'!CE$30,O!$HC94:$HL94))*CE$31),(SUMIF(S!$HC$15:$HL$15,'Ciclo Semaforico'!CE$32,S!$HC94:$HL94)+SUMIF(N!$HC$15:$HL$15,'Ciclo Semaforico'!CE$32,N!$HC94:$HL94)+SUMIF(E!$HC$15:$HL$15,'Ciclo Semaforico'!CE$32,E!$HC94:$HL94)+SUMIF(O!$HC$15:$HL$15,'Ciclo Semaforico'!CE$32,O!$HC94:$HL94))-IF(CE$31="",(SUMIF(S!$HC$15:$HL$15,'Ciclo Semaforico'!CE$30,S!$HC94:$HL94)+SUMIF(N!$HC$15:$HL$15,'Ciclo Semaforico'!CE$30,N!$HC94:$HL94)+SUMIF(E!$HC$15:$HL$15,'Ciclo Semaforico'!CE$30,E!$HC94:$HL94)+SUMIF(O!$HC$15:$HL$15,'Ciclo Semaforico'!CE$30,O!$HC94:$HL94)),(SUMIF(S!$HC$15:$HL$15,'Ciclo Semaforico'!CE$30,S!$HC94:$HL94)+SUMIF(N!$HC$15:$HL$15,'Ciclo Semaforico'!CE$30,N!$HC94:$HL94)+SUMIF(E!$HC$15:$HL$15,'Ciclo Semaforico'!CE$30,E!$HC94:$HL94)+SUMIF(O!$HC$15:$HL$15,'Ciclo Semaforico'!CE$30,O!$HC94:$HL94))*CE$31))</f>
        <v>0</v>
      </c>
      <c r="CF119" s="245">
        <f>IF(CF$32="",IF(CF$31="",(SUMIF(S!$HC$15:$HL$15,'Ciclo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Semaforico'!CF$30,O!$HC94:$HL94))*CF$31),(SUMIF(S!$HC$15:$HL$15,'Ciclo Semaforico'!CF$32,S!$HC94:$HL94)+SUMIF(N!$HC$15:$HL$15,'Ciclo Semaforico'!CF$32,N!$HC94:$HL94)+SUMIF(E!$HC$15:$HL$15,'Ciclo Semaforico'!CF$32,E!$HC94:$HL94)+SUMIF(O!$HC$15:$HL$15,'Ciclo Semaforico'!CF$32,O!$HC94:$HL94))-IF(CF$31="",(SUMIF(S!$HC$15:$HL$15,'Ciclo Semaforico'!CF$30,S!$HC94:$HL94)+SUMIF(N!$HC$15:$HL$15,'Ciclo Semaforico'!CF$30,N!$HC94:$HL94)+SUMIF(E!$HC$15:$HL$15,'Ciclo Semaforico'!CF$30,E!$HC94:$HL94)+SUMIF(O!$HC$15:$HL$15,'Ciclo Semaforico'!CF$30,O!$HC94:$HL94)),(SUMIF(S!$HC$15:$HL$15,'Ciclo Semaforico'!CF$30,S!$HC94:$HL94)+SUMIF(N!$HC$15:$HL$15,'Ciclo Semaforico'!CF$30,N!$HC94:$HL94)+SUMIF(E!$HC$15:$HL$15,'Ciclo Semaforico'!CF$30,E!$HC94:$HL94)+SUMIF(O!$HC$15:$HL$15,'Ciclo Semaforico'!CF$30,O!$HC94:$HL94))*CF$31))</f>
        <v>0</v>
      </c>
      <c r="CG119" s="245">
        <f>IF(CG$32="",IF(CG$31="",(SUMIF(S!$HC$15:$HL$15,'Ciclo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Semaforico'!CG$30,O!$HC94:$HL94))*CG$31),(SUMIF(S!$HC$15:$HL$15,'Ciclo Semaforico'!CG$32,S!$HC94:$HL94)+SUMIF(N!$HC$15:$HL$15,'Ciclo Semaforico'!CG$32,N!$HC94:$HL94)+SUMIF(E!$HC$15:$HL$15,'Ciclo Semaforico'!CG$32,E!$HC94:$HL94)+SUMIF(O!$HC$15:$HL$15,'Ciclo Semaforico'!CG$32,O!$HC94:$HL94))-IF(CG$31="",(SUMIF(S!$HC$15:$HL$15,'Ciclo Semaforico'!CG$30,S!$HC94:$HL94)+SUMIF(N!$HC$15:$HL$15,'Ciclo Semaforico'!CG$30,N!$HC94:$HL94)+SUMIF(E!$HC$15:$HL$15,'Ciclo Semaforico'!CG$30,E!$HC94:$HL94)+SUMIF(O!$HC$15:$HL$15,'Ciclo Semaforico'!CG$30,O!$HC94:$HL94)),(SUMIF(S!$HC$15:$HL$15,'Ciclo Semaforico'!CG$30,S!$HC94:$HL94)+SUMIF(N!$HC$15:$HL$15,'Ciclo Semaforico'!CG$30,N!$HC94:$HL94)+SUMIF(E!$HC$15:$HL$15,'Ciclo Semaforico'!CG$30,E!$HC94:$HL94)+SUMIF(O!$HC$15:$HL$15,'Ciclo Semaforico'!CG$30,O!$HC94:$HL94))*CG$31))</f>
        <v>0</v>
      </c>
      <c r="CH119" s="246">
        <f>IF(CH$32="",IF(CH$31="",(SUMIF(S!$HC$15:$HL$15,'Ciclo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Semaforico'!CH$30,O!$HC94:$HL94))*CH$31),(SUMIF(S!$HC$15:$HL$15,'Ciclo Semaforico'!CH$32,S!$HC94:$HL94)+SUMIF(N!$HC$15:$HL$15,'Ciclo Semaforico'!CH$32,N!$HC94:$HL94)+SUMIF(E!$HC$15:$HL$15,'Ciclo Semaforico'!CH$32,E!$HC94:$HL94)+SUMIF(O!$HC$15:$HL$15,'Ciclo Semaforico'!CH$32,O!$HC94:$HL94))-IF(CH$31="",(SUMIF(S!$HC$15:$HL$15,'Ciclo Semaforico'!CH$30,S!$HC94:$HL94)+SUMIF(N!$HC$15:$HL$15,'Ciclo Semaforico'!CH$30,N!$HC94:$HL94)+SUMIF(E!$HC$15:$HL$15,'Ciclo Semaforico'!CH$30,E!$HC94:$HL94)+SUMIF(O!$HC$15:$HL$15,'Ciclo Semaforico'!CH$30,O!$HC94:$HL94)),(SUMIF(S!$HC$15:$HL$15,'Ciclo Semaforico'!CH$30,S!$HC94:$HL94)+SUMIF(N!$HC$15:$HL$15,'Ciclo Semaforico'!CH$30,N!$HC94:$HL94)+SUMIF(E!$HC$15:$HL$15,'Ciclo Semaforico'!CH$30,E!$HC94:$HL94)+SUMIF(O!$HC$15:$HL$15,'Ciclo Semaforico'!CH$30,O!$HC94:$HL94))*CH$31))</f>
        <v>0</v>
      </c>
      <c r="CI119" s="244">
        <f t="shared" si="339"/>
        <v>0</v>
      </c>
      <c r="CJ119" s="245">
        <f t="shared" si="340"/>
        <v>0</v>
      </c>
      <c r="CK119" s="245">
        <f t="shared" si="341"/>
        <v>0</v>
      </c>
      <c r="CL119" s="245">
        <f t="shared" si="342"/>
        <v>0</v>
      </c>
      <c r="CM119" s="245" t="e">
        <f t="shared" si="343"/>
        <v>#REF!</v>
      </c>
      <c r="CN119" s="245">
        <f t="shared" si="344"/>
        <v>0</v>
      </c>
      <c r="CO119" s="245">
        <f t="shared" si="345"/>
        <v>0</v>
      </c>
      <c r="CP119" s="245">
        <f t="shared" si="346"/>
        <v>0</v>
      </c>
      <c r="CQ119" s="245">
        <f t="shared" si="347"/>
        <v>0</v>
      </c>
      <c r="CR119" s="245">
        <f t="shared" si="348"/>
        <v>0</v>
      </c>
      <c r="CS119" s="245">
        <f t="shared" si="349"/>
        <v>0</v>
      </c>
      <c r="CT119" s="246">
        <f t="shared" si="350"/>
        <v>0</v>
      </c>
      <c r="CU119" s="244">
        <f t="shared" si="351"/>
        <v>0</v>
      </c>
      <c r="CV119" s="245">
        <f t="shared" si="352"/>
        <v>0</v>
      </c>
      <c r="CW119" s="245">
        <f t="shared" si="353"/>
        <v>0</v>
      </c>
      <c r="CX119" s="245">
        <f t="shared" si="354"/>
        <v>0</v>
      </c>
      <c r="CY119" s="245">
        <f t="shared" si="355"/>
        <v>0</v>
      </c>
      <c r="CZ119" s="245">
        <f t="shared" si="356"/>
        <v>0</v>
      </c>
      <c r="DA119" s="245">
        <f t="shared" si="357"/>
        <v>0</v>
      </c>
      <c r="DB119" s="245">
        <f t="shared" si="358"/>
        <v>0</v>
      </c>
      <c r="DC119" s="245">
        <f t="shared" si="359"/>
        <v>0</v>
      </c>
      <c r="DD119" s="245">
        <f t="shared" si="360"/>
        <v>0</v>
      </c>
      <c r="DE119" s="245">
        <f t="shared" si="361"/>
        <v>0</v>
      </c>
      <c r="DF119" s="246">
        <f t="shared" si="362"/>
        <v>0</v>
      </c>
      <c r="DG119" s="244" t="e">
        <f t="shared" si="363"/>
        <v>#REF!</v>
      </c>
      <c r="DH119" s="245" t="e">
        <f t="shared" si="364"/>
        <v>#REF!</v>
      </c>
      <c r="DI119" s="245" t="e">
        <f t="shared" si="365"/>
        <v>#REF!</v>
      </c>
      <c r="DJ119" s="245" t="e">
        <f t="shared" si="366"/>
        <v>#REF!</v>
      </c>
      <c r="DK119" s="245" t="e">
        <f t="shared" si="367"/>
        <v>#REF!</v>
      </c>
      <c r="DL119" s="245" t="e">
        <f t="shared" si="368"/>
        <v>#REF!</v>
      </c>
      <c r="DM119" s="245">
        <f t="shared" si="369"/>
        <v>0</v>
      </c>
      <c r="DN119" s="245">
        <f t="shared" si="370"/>
        <v>0</v>
      </c>
      <c r="DO119" s="245">
        <f t="shared" si="371"/>
        <v>0</v>
      </c>
      <c r="DP119" s="245">
        <f t="shared" si="372"/>
        <v>0</v>
      </c>
      <c r="DQ119" s="245">
        <f t="shared" si="373"/>
        <v>0</v>
      </c>
      <c r="DR119" s="246">
        <f t="shared" si="374"/>
        <v>0</v>
      </c>
      <c r="DS119" s="244">
        <f t="shared" si="375"/>
        <v>0</v>
      </c>
      <c r="DT119" s="245">
        <f t="shared" si="376"/>
        <v>0</v>
      </c>
      <c r="DU119" s="245">
        <f t="shared" si="377"/>
        <v>0</v>
      </c>
      <c r="DV119" s="245">
        <f t="shared" si="378"/>
        <v>0</v>
      </c>
      <c r="DW119" s="245">
        <f t="shared" si="379"/>
        <v>0</v>
      </c>
      <c r="DX119" s="245">
        <f t="shared" si="380"/>
        <v>0</v>
      </c>
      <c r="DY119" s="245">
        <f t="shared" si="381"/>
        <v>0</v>
      </c>
      <c r="DZ119" s="245">
        <f t="shared" si="382"/>
        <v>0</v>
      </c>
      <c r="EA119" s="245">
        <f t="shared" si="383"/>
        <v>0</v>
      </c>
      <c r="EB119" s="245">
        <f t="shared" si="384"/>
        <v>0</v>
      </c>
      <c r="EC119" s="245">
        <f t="shared" si="385"/>
        <v>0</v>
      </c>
      <c r="ED119" s="246">
        <f t="shared" si="386"/>
        <v>0</v>
      </c>
      <c r="EE119" s="244">
        <f t="shared" si="387"/>
        <v>0</v>
      </c>
      <c r="EF119" s="245">
        <f t="shared" si="388"/>
        <v>0</v>
      </c>
      <c r="EG119" s="245">
        <f t="shared" si="389"/>
        <v>0</v>
      </c>
      <c r="EH119" s="245">
        <f t="shared" si="390"/>
        <v>0</v>
      </c>
      <c r="EI119" s="245">
        <f t="shared" si="391"/>
        <v>0</v>
      </c>
      <c r="EJ119" s="245">
        <f t="shared" si="392"/>
        <v>0</v>
      </c>
      <c r="EK119" s="245">
        <f t="shared" si="393"/>
        <v>0</v>
      </c>
      <c r="EL119" s="245">
        <f t="shared" si="394"/>
        <v>0</v>
      </c>
      <c r="EM119" s="245">
        <f t="shared" si="395"/>
        <v>0</v>
      </c>
      <c r="EN119" s="245">
        <f t="shared" si="396"/>
        <v>0</v>
      </c>
      <c r="EO119" s="245">
        <f t="shared" si="397"/>
        <v>0</v>
      </c>
      <c r="EP119" s="246">
        <f t="shared" si="398"/>
        <v>0</v>
      </c>
      <c r="EQ119" s="255">
        <f t="shared" si="399"/>
        <v>0</v>
      </c>
      <c r="ER119" s="256">
        <f t="shared" si="400"/>
        <v>0</v>
      </c>
      <c r="ES119" s="256">
        <f t="shared" si="401"/>
        <v>0</v>
      </c>
      <c r="ET119" s="256">
        <f t="shared" si="402"/>
        <v>0</v>
      </c>
      <c r="EU119" s="256" t="e">
        <f t="shared" si="403"/>
        <v>#REF!</v>
      </c>
      <c r="EV119" s="256">
        <f t="shared" si="404"/>
        <v>0</v>
      </c>
      <c r="EW119" s="256">
        <f t="shared" si="405"/>
        <v>0</v>
      </c>
      <c r="EX119" s="256" t="str">
        <f t="shared" si="406"/>
        <v/>
      </c>
      <c r="EY119" s="256" t="str">
        <f t="shared" si="407"/>
        <v/>
      </c>
      <c r="EZ119" s="256" t="str">
        <f t="shared" si="408"/>
        <v/>
      </c>
      <c r="FA119" s="256" t="str">
        <f t="shared" si="409"/>
        <v/>
      </c>
      <c r="FB119" s="257" t="str">
        <f t="shared" si="410"/>
        <v/>
      </c>
      <c r="FC119" s="255">
        <f t="shared" si="411"/>
        <v>0</v>
      </c>
      <c r="FD119" s="256" t="str">
        <f t="shared" si="412"/>
        <v/>
      </c>
      <c r="FE119" s="256" t="str">
        <f t="shared" si="413"/>
        <v/>
      </c>
      <c r="FF119" s="256" t="str">
        <f t="shared" si="414"/>
        <v/>
      </c>
      <c r="FG119" s="256" t="str">
        <f t="shared" si="415"/>
        <v/>
      </c>
      <c r="FH119" s="256" t="str">
        <f t="shared" si="416"/>
        <v/>
      </c>
      <c r="FI119" s="256" t="str">
        <f t="shared" si="417"/>
        <v/>
      </c>
      <c r="FJ119" s="256" t="str">
        <f t="shared" si="418"/>
        <v/>
      </c>
      <c r="FK119" s="256" t="str">
        <f t="shared" si="419"/>
        <v/>
      </c>
      <c r="FL119" s="256" t="str">
        <f t="shared" si="420"/>
        <v/>
      </c>
      <c r="FM119" s="256" t="str">
        <f t="shared" si="421"/>
        <v/>
      </c>
      <c r="FN119" s="257" t="str">
        <f t="shared" si="422"/>
        <v/>
      </c>
      <c r="FO119" s="255" t="e">
        <f t="shared" si="423"/>
        <v>#REF!</v>
      </c>
      <c r="FP119" s="256" t="e">
        <f t="shared" si="424"/>
        <v>#REF!</v>
      </c>
      <c r="FQ119" s="256" t="e">
        <f t="shared" si="425"/>
        <v>#REF!</v>
      </c>
      <c r="FR119" s="256" t="e">
        <f t="shared" si="426"/>
        <v>#REF!</v>
      </c>
      <c r="FS119" s="256" t="e">
        <f t="shared" si="427"/>
        <v>#REF!</v>
      </c>
      <c r="FT119" s="256" t="e">
        <f t="shared" si="428"/>
        <v>#REF!</v>
      </c>
      <c r="FU119" s="256" t="str">
        <f t="shared" si="429"/>
        <v/>
      </c>
      <c r="FV119" s="256" t="str">
        <f t="shared" si="430"/>
        <v/>
      </c>
      <c r="FW119" s="256" t="str">
        <f t="shared" si="431"/>
        <v/>
      </c>
      <c r="FX119" s="256" t="str">
        <f t="shared" si="432"/>
        <v/>
      </c>
      <c r="FY119" s="256" t="str">
        <f t="shared" si="433"/>
        <v/>
      </c>
      <c r="FZ119" s="257" t="str">
        <f t="shared" si="434"/>
        <v/>
      </c>
      <c r="GA119" s="255" t="str">
        <f t="shared" si="435"/>
        <v/>
      </c>
      <c r="GB119" s="256" t="str">
        <f t="shared" si="436"/>
        <v/>
      </c>
      <c r="GC119" s="256" t="str">
        <f t="shared" si="437"/>
        <v/>
      </c>
      <c r="GD119" s="256" t="str">
        <f t="shared" si="438"/>
        <v/>
      </c>
      <c r="GE119" s="256" t="str">
        <f t="shared" si="439"/>
        <v/>
      </c>
      <c r="GF119" s="256" t="str">
        <f t="shared" si="440"/>
        <v/>
      </c>
      <c r="GG119" s="256" t="str">
        <f t="shared" si="441"/>
        <v/>
      </c>
      <c r="GH119" s="256" t="str">
        <f t="shared" si="442"/>
        <v/>
      </c>
      <c r="GI119" s="256" t="str">
        <f t="shared" si="443"/>
        <v/>
      </c>
      <c r="GJ119" s="256" t="str">
        <f t="shared" si="444"/>
        <v/>
      </c>
      <c r="GK119" s="256" t="str">
        <f t="shared" si="445"/>
        <v/>
      </c>
      <c r="GL119" s="257" t="str">
        <f t="shared" si="446"/>
        <v/>
      </c>
      <c r="GM119" s="255" t="str">
        <f t="shared" si="447"/>
        <v/>
      </c>
      <c r="GN119" s="256" t="str">
        <f t="shared" si="448"/>
        <v/>
      </c>
      <c r="GO119" s="256" t="str">
        <f t="shared" si="449"/>
        <v/>
      </c>
      <c r="GP119" s="256" t="str">
        <f t="shared" si="450"/>
        <v/>
      </c>
      <c r="GQ119" s="256" t="str">
        <f t="shared" si="451"/>
        <v/>
      </c>
      <c r="GR119" s="256" t="str">
        <f t="shared" si="452"/>
        <v/>
      </c>
      <c r="GS119" s="256" t="str">
        <f t="shared" si="453"/>
        <v/>
      </c>
      <c r="GT119" s="256" t="str">
        <f t="shared" si="454"/>
        <v/>
      </c>
      <c r="GU119" s="256" t="str">
        <f t="shared" si="455"/>
        <v/>
      </c>
      <c r="GV119" s="256" t="str">
        <f t="shared" si="456"/>
        <v/>
      </c>
      <c r="GW119" s="256" t="str">
        <f t="shared" si="457"/>
        <v/>
      </c>
      <c r="GX119" s="257" t="str">
        <f t="shared" si="458"/>
        <v/>
      </c>
      <c r="GY119" s="252">
        <f t="shared" si="468"/>
        <v>0</v>
      </c>
      <c r="GZ119" s="253" t="e">
        <f t="shared" si="468"/>
        <v>#REF!</v>
      </c>
      <c r="HA119" s="253">
        <f t="shared" si="468"/>
        <v>0</v>
      </c>
      <c r="HB119" s="253">
        <f t="shared" si="468"/>
        <v>0</v>
      </c>
      <c r="HC119" s="253">
        <f t="shared" si="468"/>
        <v>0</v>
      </c>
      <c r="HD119" s="253">
        <f t="shared" si="468"/>
        <v>0</v>
      </c>
      <c r="HE119" s="253">
        <f t="shared" si="468"/>
        <v>0</v>
      </c>
      <c r="HF119" s="254">
        <f t="shared" si="459"/>
        <v>0</v>
      </c>
      <c r="HG119" s="252">
        <f t="shared" si="469"/>
        <v>0</v>
      </c>
      <c r="HH119" s="253">
        <f t="shared" si="469"/>
        <v>0</v>
      </c>
      <c r="HI119" s="253">
        <f t="shared" si="469"/>
        <v>0</v>
      </c>
      <c r="HJ119" s="253">
        <f t="shared" si="469"/>
        <v>0</v>
      </c>
      <c r="HK119" s="253">
        <f t="shared" si="469"/>
        <v>0</v>
      </c>
      <c r="HL119" s="253">
        <f t="shared" si="469"/>
        <v>0</v>
      </c>
      <c r="HM119" s="253">
        <f t="shared" si="469"/>
        <v>0</v>
      </c>
      <c r="HN119" s="254">
        <f t="shared" si="469"/>
        <v>0</v>
      </c>
      <c r="HO119" s="252" t="e">
        <f t="shared" si="470"/>
        <v>#REF!</v>
      </c>
      <c r="HP119" s="253" t="e">
        <f t="shared" si="470"/>
        <v>#REF!</v>
      </c>
      <c r="HQ119" s="253">
        <f t="shared" si="470"/>
        <v>0</v>
      </c>
      <c r="HR119" s="253">
        <f t="shared" si="470"/>
        <v>0</v>
      </c>
      <c r="HS119" s="253">
        <f t="shared" si="470"/>
        <v>0</v>
      </c>
      <c r="HT119" s="253">
        <f t="shared" si="470"/>
        <v>0</v>
      </c>
      <c r="HU119" s="253">
        <f t="shared" si="470"/>
        <v>0</v>
      </c>
      <c r="HV119" s="254">
        <f t="shared" si="470"/>
        <v>0</v>
      </c>
      <c r="HW119" s="252">
        <f t="shared" si="471"/>
        <v>0</v>
      </c>
      <c r="HX119" s="253">
        <f t="shared" si="471"/>
        <v>0</v>
      </c>
      <c r="HY119" s="253">
        <f t="shared" si="471"/>
        <v>0</v>
      </c>
      <c r="HZ119" s="253">
        <f t="shared" si="471"/>
        <v>0</v>
      </c>
      <c r="IA119" s="253">
        <f t="shared" si="471"/>
        <v>0</v>
      </c>
      <c r="IB119" s="253">
        <f t="shared" si="471"/>
        <v>0</v>
      </c>
      <c r="IC119" s="253">
        <f t="shared" si="471"/>
        <v>0</v>
      </c>
      <c r="ID119" s="254">
        <f t="shared" si="471"/>
        <v>0</v>
      </c>
      <c r="IE119" s="252">
        <f t="shared" si="472"/>
        <v>0</v>
      </c>
      <c r="IF119" s="253">
        <f t="shared" si="472"/>
        <v>0</v>
      </c>
      <c r="IG119" s="253">
        <f t="shared" si="472"/>
        <v>0</v>
      </c>
      <c r="IH119" s="253">
        <f t="shared" si="472"/>
        <v>0</v>
      </c>
      <c r="II119" s="253">
        <f t="shared" si="472"/>
        <v>0</v>
      </c>
      <c r="IJ119" s="253">
        <f t="shared" si="472"/>
        <v>0</v>
      </c>
      <c r="IK119" s="253">
        <f t="shared" si="472"/>
        <v>0</v>
      </c>
      <c r="IL119" s="254">
        <f t="shared" si="472"/>
        <v>0</v>
      </c>
      <c r="IM119" s="255" t="e">
        <f t="shared" si="203"/>
        <v>#REF!</v>
      </c>
      <c r="IN119" s="256">
        <f t="shared" si="204"/>
        <v>0</v>
      </c>
      <c r="IO119" s="256" t="e">
        <f t="shared" si="205"/>
        <v>#REF!</v>
      </c>
      <c r="IP119" s="256">
        <f t="shared" si="206"/>
        <v>0</v>
      </c>
      <c r="IQ119" s="257">
        <f t="shared" si="207"/>
        <v>0</v>
      </c>
      <c r="IR119" s="404" t="e">
        <f t="shared" si="473"/>
        <v>#REF!</v>
      </c>
      <c r="IS119" s="250">
        <f t="shared" si="202"/>
        <v>15</v>
      </c>
      <c r="IT119" s="258" t="e">
        <f t="shared" si="464"/>
        <v>#REF!</v>
      </c>
      <c r="IU119" s="664">
        <v>2400</v>
      </c>
      <c r="IV119" s="409">
        <v>6</v>
      </c>
      <c r="IW119" s="648" t="s">
        <v>257</v>
      </c>
      <c r="IX119" s="649" t="e">
        <f t="shared" si="474"/>
        <v>#REF!</v>
      </c>
      <c r="IY119" s="650" t="e">
        <f t="shared" si="465"/>
        <v>#REF!</v>
      </c>
      <c r="IZ119" s="651">
        <v>3</v>
      </c>
      <c r="JA119" s="652">
        <v>2</v>
      </c>
      <c r="JB119" s="650" t="e">
        <f t="shared" si="466"/>
        <v>#REF!</v>
      </c>
      <c r="JC119" s="651">
        <f t="shared" si="475"/>
        <v>3</v>
      </c>
      <c r="JD119" s="652">
        <f t="shared" si="475"/>
        <v>2</v>
      </c>
      <c r="JE119" s="653" t="e">
        <f t="shared" si="467"/>
        <v>#REF!</v>
      </c>
      <c r="JF119" s="654">
        <v>3</v>
      </c>
      <c r="JG119" s="652">
        <v>2</v>
      </c>
      <c r="JH119" s="653"/>
      <c r="JI119" s="654"/>
      <c r="JJ119" s="655"/>
      <c r="JK119" s="418"/>
      <c r="JL119" s="419"/>
      <c r="JM119" s="420"/>
      <c r="JN119" s="662">
        <v>1</v>
      </c>
      <c r="JO119" s="662">
        <v>1.4</v>
      </c>
      <c r="JP119" s="662">
        <v>1</v>
      </c>
      <c r="JQ119" s="662">
        <v>1</v>
      </c>
      <c r="JR119" s="663">
        <v>1</v>
      </c>
      <c r="JS119" s="658" t="e">
        <f t="shared" si="201"/>
        <v>#REF!</v>
      </c>
    </row>
    <row r="120" spans="25:279" ht="20.100000000000001" customHeight="1">
      <c r="Y120" s="380" t="e">
        <f>N!IK95</f>
        <v>#REF!</v>
      </c>
      <c r="Z120" s="377" t="s">
        <v>77</v>
      </c>
      <c r="AA120" s="244">
        <f>IF(AA$32="",IF(AA$31="",(SUMIF(S!$HC$15:$HL$15,'Ciclo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Semaforico'!AA$30,O!$HC95:$HL95))*AA$31),(SUMIF(S!$HC$15:$HL$15,'Ciclo Semaforico'!AA$32,S!$HC95:$HL95)+SUMIF(N!$HC$15:$HL$15,'Ciclo Semaforico'!AA$32,N!$HC95:$HL95)+SUMIF(E!$HC$15:$HL$15,'Ciclo Semaforico'!AA$32,E!$HC95:$HL95)+SUMIF(O!$HC$15:$HL$15,'Ciclo Semaforico'!AA$32,O!$HC95:$HL95))-IF(AA$31="",(SUMIF(S!$HC$15:$HL$15,'Ciclo Semaforico'!AA$30,S!$HC95:$HL95)+SUMIF(N!$HC$15:$HL$15,'Ciclo Semaforico'!AA$30,N!$HC95:$HL95)+SUMIF(E!$HC$15:$HL$15,'Ciclo Semaforico'!AA$30,E!$HC95:$HL95)+SUMIF(O!$HC$15:$HL$15,'Ciclo Semaforico'!AA$30,O!$HC95:$HL95)),(SUMIF(S!$HC$15:$HL$15,'Ciclo Semaforico'!AA$30,S!$HC95:$HL95)+SUMIF(N!$HC$15:$HL$15,'Ciclo Semaforico'!AA$30,N!$HC95:$HL95)+SUMIF(E!$HC$15:$HL$15,'Ciclo Semaforico'!AA$30,E!$HC95:$HL95)+SUMIF(O!$HC$15:$HL$15,'Ciclo Semaforico'!AA$30,O!$HC95:$HL95))*AA$31))</f>
        <v>0</v>
      </c>
      <c r="AB120" s="245">
        <f>IF(AB$32="",IF(AB$31="",(SUMIF(S!$HC$15:$HL$15,'Ciclo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Semaforico'!AB$30,O!$HC95:$HL95))*AB$31),(SUMIF(S!$HC$15:$HL$15,'Ciclo Semaforico'!AB$32,S!$HC95:$HL95)+SUMIF(N!$HC$15:$HL$15,'Ciclo Semaforico'!AB$32,N!$HC95:$HL95)+SUMIF(E!$HC$15:$HL$15,'Ciclo Semaforico'!AB$32,E!$HC95:$HL95)+SUMIF(O!$HC$15:$HL$15,'Ciclo Semaforico'!AB$32,O!$HC95:$HL95))-IF(AB$31="",(SUMIF(S!$HC$15:$HL$15,'Ciclo Semaforico'!AB$30,S!$HC95:$HL95)+SUMIF(N!$HC$15:$HL$15,'Ciclo Semaforico'!AB$30,N!$HC95:$HL95)+SUMIF(E!$HC$15:$HL$15,'Ciclo Semaforico'!AB$30,E!$HC95:$HL95)+SUMIF(O!$HC$15:$HL$15,'Ciclo Semaforico'!AB$30,O!$HC95:$HL95)),(SUMIF(S!$HC$15:$HL$15,'Ciclo Semaforico'!AB$30,S!$HC95:$HL95)+SUMIF(N!$HC$15:$HL$15,'Ciclo Semaforico'!AB$30,N!$HC95:$HL95)+SUMIF(E!$HC$15:$HL$15,'Ciclo Semaforico'!AB$30,E!$HC95:$HL95)+SUMIF(O!$HC$15:$HL$15,'Ciclo Semaforico'!AB$30,O!$HC95:$HL95))*AB$31))</f>
        <v>0</v>
      </c>
      <c r="AC120" s="245">
        <f>IF(AC$32="",IF(AC$31="",(SUMIF(S!$HC$15:$HL$15,'Ciclo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Semaforico'!AC$30,O!$HC95:$HL95))*AC$31),(SUMIF(S!$HC$15:$HL$15,'Ciclo Semaforico'!AC$32,S!$HC95:$HL95)+SUMIF(N!$HC$15:$HL$15,'Ciclo Semaforico'!AC$32,N!$HC95:$HL95)+SUMIF(E!$HC$15:$HL$15,'Ciclo Semaforico'!AC$32,E!$HC95:$HL95)+SUMIF(O!$HC$15:$HL$15,'Ciclo Semaforico'!AC$32,O!$HC95:$HL95))-IF(AC$31="",(SUMIF(S!$HC$15:$HL$15,'Ciclo Semaforico'!AC$30,S!$HC95:$HL95)+SUMIF(N!$HC$15:$HL$15,'Ciclo Semaforico'!AC$30,N!$HC95:$HL95)+SUMIF(E!$HC$15:$HL$15,'Ciclo Semaforico'!AC$30,E!$HC95:$HL95)+SUMIF(O!$HC$15:$HL$15,'Ciclo Semaforico'!AC$30,O!$HC95:$HL95)),(SUMIF(S!$HC$15:$HL$15,'Ciclo Semaforico'!AC$30,S!$HC95:$HL95)+SUMIF(N!$HC$15:$HL$15,'Ciclo Semaforico'!AC$30,N!$HC95:$HL95)+SUMIF(E!$HC$15:$HL$15,'Ciclo Semaforico'!AC$30,E!$HC95:$HL95)+SUMIF(O!$HC$15:$HL$15,'Ciclo Semaforico'!AC$30,O!$HC95:$HL95))*AC$31))</f>
        <v>0</v>
      </c>
      <c r="AD120" s="245">
        <f>IF(AD$32="",IF(AD$31="",(SUMIF(S!$HC$15:$HL$15,'Ciclo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Semaforico'!AD$30,O!$HC95:$HL95))*AD$31),(SUMIF(S!$HC$15:$HL$15,'Ciclo Semaforico'!AD$32,S!$HC95:$HL95)+SUMIF(N!$HC$15:$HL$15,'Ciclo Semaforico'!AD$32,N!$HC95:$HL95)+SUMIF(E!$HC$15:$HL$15,'Ciclo Semaforico'!AD$32,E!$HC95:$HL95)+SUMIF(O!$HC$15:$HL$15,'Ciclo Semaforico'!AD$32,O!$HC95:$HL95))-IF(AD$31="",(SUMIF(S!$HC$15:$HL$15,'Ciclo Semaforico'!AD$30,S!$HC95:$HL95)+SUMIF(N!$HC$15:$HL$15,'Ciclo Semaforico'!AD$30,N!$HC95:$HL95)+SUMIF(E!$HC$15:$HL$15,'Ciclo Semaforico'!AD$30,E!$HC95:$HL95)+SUMIF(O!$HC$15:$HL$15,'Ciclo Semaforico'!AD$30,O!$HC95:$HL95)),(SUMIF(S!$HC$15:$HL$15,'Ciclo Semaforico'!AD$30,S!$HC95:$HL95)+SUMIF(N!$HC$15:$HL$15,'Ciclo Semaforico'!AD$30,N!$HC95:$HL95)+SUMIF(E!$HC$15:$HL$15,'Ciclo Semaforico'!AD$30,E!$HC95:$HL95)+SUMIF(O!$HC$15:$HL$15,'Ciclo Semaforico'!AD$30,O!$HC95:$HL95))*AD$31))</f>
        <v>0</v>
      </c>
      <c r="AE120" s="245" t="e">
        <f>IF(AE$32="",IF(AE$31="",(SUMIF(S!$HC$15:$HL$15,'Ciclo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Semaforico'!AE$30,O!$HC95:$HL95))*AE$31),(SUMIF(S!$HC$15:$HL$15,'Ciclo Semaforico'!AE$32,S!$HC95:$HL95)+SUMIF(N!$HC$15:$HL$15,'Ciclo Semaforico'!AE$32,N!$HC95:$HL95)+SUMIF(E!$HC$15:$HL$15,'Ciclo Semaforico'!AE$32,E!$HC95:$HL95)+SUMIF(O!$HC$15:$HL$15,'Ciclo Semaforico'!AE$32,O!$HC95:$HL95))-IF(AE$31="",(SUMIF(S!$HC$15:$HL$15,'Ciclo Semaforico'!AE$30,S!$HC95:$HL95)+SUMIF(N!$HC$15:$HL$15,'Ciclo Semaforico'!AE$30,N!$HC95:$HL95)+SUMIF(E!$HC$15:$HL$15,'Ciclo Semaforico'!AE$30,E!$HC95:$HL95)+SUMIF(O!$HC$15:$HL$15,'Ciclo Semaforico'!AE$30,O!$HC95:$HL95)),(SUMIF(S!$HC$15:$HL$15,'Ciclo Semaforico'!AE$30,S!$HC95:$HL95)+SUMIF(N!$HC$15:$HL$15,'Ciclo Semaforico'!AE$30,N!$HC95:$HL95)+SUMIF(E!$HC$15:$HL$15,'Ciclo Semaforico'!AE$30,E!$HC95:$HL95)+SUMIF(O!$HC$15:$HL$15,'Ciclo Semaforico'!AE$30,O!$HC95:$HL95))*AE$31))</f>
        <v>#REF!</v>
      </c>
      <c r="AF120" s="245">
        <f>IF(AF$32="",IF(AF$31="",(SUMIF(S!$HC$15:$HL$15,'Ciclo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Semaforico'!AF$30,O!$HC95:$HL95))*AF$31),(SUMIF(S!$HC$15:$HL$15,'Ciclo Semaforico'!AF$32,S!$HC95:$HL95)+SUMIF(N!$HC$15:$HL$15,'Ciclo Semaforico'!AF$32,N!$HC95:$HL95)+SUMIF(E!$HC$15:$HL$15,'Ciclo Semaforico'!AF$32,E!$HC95:$HL95)+SUMIF(O!$HC$15:$HL$15,'Ciclo Semaforico'!AF$32,O!$HC95:$HL95))-IF(AF$31="",(SUMIF(S!$HC$15:$HL$15,'Ciclo Semaforico'!AF$30,S!$HC95:$HL95)+SUMIF(N!$HC$15:$HL$15,'Ciclo Semaforico'!AF$30,N!$HC95:$HL95)+SUMIF(E!$HC$15:$HL$15,'Ciclo Semaforico'!AF$30,E!$HC95:$HL95)+SUMIF(O!$HC$15:$HL$15,'Ciclo Semaforico'!AF$30,O!$HC95:$HL95)),(SUMIF(S!$HC$15:$HL$15,'Ciclo Semaforico'!AF$30,S!$HC95:$HL95)+SUMIF(N!$HC$15:$HL$15,'Ciclo Semaforico'!AF$30,N!$HC95:$HL95)+SUMIF(E!$HC$15:$HL$15,'Ciclo Semaforico'!AF$30,E!$HC95:$HL95)+SUMIF(O!$HC$15:$HL$15,'Ciclo Semaforico'!AF$30,O!$HC95:$HL95))*AF$31))</f>
        <v>0</v>
      </c>
      <c r="AG120" s="245">
        <f>IF(AG$32="",IF(AG$31="",(SUMIF(S!$HC$15:$HL$15,'Ciclo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Semaforico'!AG$30,O!$HC95:$HL95))*AG$31),(SUMIF(S!$HC$15:$HL$15,'Ciclo Semaforico'!AG$32,S!$HC95:$HL95)+SUMIF(N!$HC$15:$HL$15,'Ciclo Semaforico'!AG$32,N!$HC95:$HL95)+SUMIF(E!$HC$15:$HL$15,'Ciclo Semaforico'!AG$32,E!$HC95:$HL95)+SUMIF(O!$HC$15:$HL$15,'Ciclo Semaforico'!AG$32,O!$HC95:$HL95))-IF(AG$31="",(SUMIF(S!$HC$15:$HL$15,'Ciclo Semaforico'!AG$30,S!$HC95:$HL95)+SUMIF(N!$HC$15:$HL$15,'Ciclo Semaforico'!AG$30,N!$HC95:$HL95)+SUMIF(E!$HC$15:$HL$15,'Ciclo Semaforico'!AG$30,E!$HC95:$HL95)+SUMIF(O!$HC$15:$HL$15,'Ciclo Semaforico'!AG$30,O!$HC95:$HL95)),(SUMIF(S!$HC$15:$HL$15,'Ciclo Semaforico'!AG$30,S!$HC95:$HL95)+SUMIF(N!$HC$15:$HL$15,'Ciclo Semaforico'!AG$30,N!$HC95:$HL95)+SUMIF(E!$HC$15:$HL$15,'Ciclo Semaforico'!AG$30,E!$HC95:$HL95)+SUMIF(O!$HC$15:$HL$15,'Ciclo Semaforico'!AG$30,O!$HC95:$HL95))*AG$31))</f>
        <v>0</v>
      </c>
      <c r="AH120" s="245">
        <f>IF(AH$32="",IF(AH$31="",(SUMIF(S!$HC$15:$HL$15,'Ciclo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Semaforico'!AH$30,O!$HC95:$HL95))*AH$31),(SUMIF(S!$HC$15:$HL$15,'Ciclo Semaforico'!AH$32,S!$HC95:$HL95)+SUMIF(N!$HC$15:$HL$15,'Ciclo Semaforico'!AH$32,N!$HC95:$HL95)+SUMIF(E!$HC$15:$HL$15,'Ciclo Semaforico'!AH$32,E!$HC95:$HL95)+SUMIF(O!$HC$15:$HL$15,'Ciclo Semaforico'!AH$32,O!$HC95:$HL95))-IF(AH$31="",(SUMIF(S!$HC$15:$HL$15,'Ciclo Semaforico'!AH$30,S!$HC95:$HL95)+SUMIF(N!$HC$15:$HL$15,'Ciclo Semaforico'!AH$30,N!$HC95:$HL95)+SUMIF(E!$HC$15:$HL$15,'Ciclo Semaforico'!AH$30,E!$HC95:$HL95)+SUMIF(O!$HC$15:$HL$15,'Ciclo Semaforico'!AH$30,O!$HC95:$HL95)),(SUMIF(S!$HC$15:$HL$15,'Ciclo Semaforico'!AH$30,S!$HC95:$HL95)+SUMIF(N!$HC$15:$HL$15,'Ciclo Semaforico'!AH$30,N!$HC95:$HL95)+SUMIF(E!$HC$15:$HL$15,'Ciclo Semaforico'!AH$30,E!$HC95:$HL95)+SUMIF(O!$HC$15:$HL$15,'Ciclo Semaforico'!AH$30,O!$HC95:$HL95))*AH$31))</f>
        <v>0</v>
      </c>
      <c r="AI120" s="245">
        <f>IF(AI$32="",IF(AI$31="",(SUMIF(S!$HC$15:$HL$15,'Ciclo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Semaforico'!AI$30,O!$HC95:$HL95))*AI$31),(SUMIF(S!$HC$15:$HL$15,'Ciclo Semaforico'!AI$32,S!$HC95:$HL95)+SUMIF(N!$HC$15:$HL$15,'Ciclo Semaforico'!AI$32,N!$HC95:$HL95)+SUMIF(E!$HC$15:$HL$15,'Ciclo Semaforico'!AI$32,E!$HC95:$HL95)+SUMIF(O!$HC$15:$HL$15,'Ciclo Semaforico'!AI$32,O!$HC95:$HL95))-IF(AI$31="",(SUMIF(S!$HC$15:$HL$15,'Ciclo Semaforico'!AI$30,S!$HC95:$HL95)+SUMIF(N!$HC$15:$HL$15,'Ciclo Semaforico'!AI$30,N!$HC95:$HL95)+SUMIF(E!$HC$15:$HL$15,'Ciclo Semaforico'!AI$30,E!$HC95:$HL95)+SUMIF(O!$HC$15:$HL$15,'Ciclo Semaforico'!AI$30,O!$HC95:$HL95)),(SUMIF(S!$HC$15:$HL$15,'Ciclo Semaforico'!AI$30,S!$HC95:$HL95)+SUMIF(N!$HC$15:$HL$15,'Ciclo Semaforico'!AI$30,N!$HC95:$HL95)+SUMIF(E!$HC$15:$HL$15,'Ciclo Semaforico'!AI$30,E!$HC95:$HL95)+SUMIF(O!$HC$15:$HL$15,'Ciclo Semaforico'!AI$30,O!$HC95:$HL95))*AI$31))</f>
        <v>0</v>
      </c>
      <c r="AJ120" s="245">
        <f>IF(AJ$32="",IF(AJ$31="",(SUMIF(S!$HC$15:$HL$15,'Ciclo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Semaforico'!AJ$30,O!$HC95:$HL95))*AJ$31),(SUMIF(S!$HC$15:$HL$15,'Ciclo Semaforico'!AJ$32,S!$HC95:$HL95)+SUMIF(N!$HC$15:$HL$15,'Ciclo Semaforico'!AJ$32,N!$HC95:$HL95)+SUMIF(E!$HC$15:$HL$15,'Ciclo Semaforico'!AJ$32,E!$HC95:$HL95)+SUMIF(O!$HC$15:$HL$15,'Ciclo Semaforico'!AJ$32,O!$HC95:$HL95))-IF(AJ$31="",(SUMIF(S!$HC$15:$HL$15,'Ciclo Semaforico'!AJ$30,S!$HC95:$HL95)+SUMIF(N!$HC$15:$HL$15,'Ciclo Semaforico'!AJ$30,N!$HC95:$HL95)+SUMIF(E!$HC$15:$HL$15,'Ciclo Semaforico'!AJ$30,E!$HC95:$HL95)+SUMIF(O!$HC$15:$HL$15,'Ciclo Semaforico'!AJ$30,O!$HC95:$HL95)),(SUMIF(S!$HC$15:$HL$15,'Ciclo Semaforico'!AJ$30,S!$HC95:$HL95)+SUMIF(N!$HC$15:$HL$15,'Ciclo Semaforico'!AJ$30,N!$HC95:$HL95)+SUMIF(E!$HC$15:$HL$15,'Ciclo Semaforico'!AJ$30,E!$HC95:$HL95)+SUMIF(O!$HC$15:$HL$15,'Ciclo Semaforico'!AJ$30,O!$HC95:$HL95))*AJ$31))</f>
        <v>0</v>
      </c>
      <c r="AK120" s="245">
        <f>IF(AK$32="",IF(AK$31="",(SUMIF(S!$HC$15:$HL$15,'Ciclo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Semaforico'!AK$30,O!$HC95:$HL95))*AK$31),(SUMIF(S!$HC$15:$HL$15,'Ciclo Semaforico'!AK$32,S!$HC95:$HL95)+SUMIF(N!$HC$15:$HL$15,'Ciclo Semaforico'!AK$32,N!$HC95:$HL95)+SUMIF(E!$HC$15:$HL$15,'Ciclo Semaforico'!AK$32,E!$HC95:$HL95)+SUMIF(O!$HC$15:$HL$15,'Ciclo Semaforico'!AK$32,O!$HC95:$HL95))-IF(AK$31="",(SUMIF(S!$HC$15:$HL$15,'Ciclo Semaforico'!AK$30,S!$HC95:$HL95)+SUMIF(N!$HC$15:$HL$15,'Ciclo Semaforico'!AK$30,N!$HC95:$HL95)+SUMIF(E!$HC$15:$HL$15,'Ciclo Semaforico'!AK$30,E!$HC95:$HL95)+SUMIF(O!$HC$15:$HL$15,'Ciclo Semaforico'!AK$30,O!$HC95:$HL95)),(SUMIF(S!$HC$15:$HL$15,'Ciclo Semaforico'!AK$30,S!$HC95:$HL95)+SUMIF(N!$HC$15:$HL$15,'Ciclo Semaforico'!AK$30,N!$HC95:$HL95)+SUMIF(E!$HC$15:$HL$15,'Ciclo Semaforico'!AK$30,E!$HC95:$HL95)+SUMIF(O!$HC$15:$HL$15,'Ciclo Semaforico'!AK$30,O!$HC95:$HL95))*AK$31))</f>
        <v>0</v>
      </c>
      <c r="AL120" s="246">
        <f>IF(AL$32="",IF(AL$31="",(SUMIF(S!$HC$15:$HL$15,'Ciclo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Semaforico'!AL$30,O!$HC95:$HL95))*AL$31),(SUMIF(S!$HC$15:$HL$15,'Ciclo Semaforico'!AL$32,S!$HC95:$HL95)+SUMIF(N!$HC$15:$HL$15,'Ciclo Semaforico'!AL$32,N!$HC95:$HL95)+SUMIF(E!$HC$15:$HL$15,'Ciclo Semaforico'!AL$32,E!$HC95:$HL95)+SUMIF(O!$HC$15:$HL$15,'Ciclo Semaforico'!AL$32,O!$HC95:$HL95))-IF(AL$31="",(SUMIF(S!$HC$15:$HL$15,'Ciclo Semaforico'!AL$30,S!$HC95:$HL95)+SUMIF(N!$HC$15:$HL$15,'Ciclo Semaforico'!AL$30,N!$HC95:$HL95)+SUMIF(E!$HC$15:$HL$15,'Ciclo Semaforico'!AL$30,E!$HC95:$HL95)+SUMIF(O!$HC$15:$HL$15,'Ciclo Semaforico'!AL$30,O!$HC95:$HL95)),(SUMIF(S!$HC$15:$HL$15,'Ciclo Semaforico'!AL$30,S!$HC95:$HL95)+SUMIF(N!$HC$15:$HL$15,'Ciclo Semaforico'!AL$30,N!$HC95:$HL95)+SUMIF(E!$HC$15:$HL$15,'Ciclo Semaforico'!AL$30,E!$HC95:$HL95)+SUMIF(O!$HC$15:$HL$15,'Ciclo Semaforico'!AL$30,O!$HC95:$HL95))*AL$31))</f>
        <v>0</v>
      </c>
      <c r="AM120" s="244">
        <f>IF(AM$32="",IF(AM$31="",(SUMIF(S!$HC$15:$HL$15,'Ciclo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Semaforico'!AM$30,O!$HC95:$HL95))*AM$31),(SUMIF(S!$HC$15:$HL$15,'Ciclo Semaforico'!AM$32,S!$HC95:$HL95)+SUMIF(N!$HC$15:$HL$15,'Ciclo Semaforico'!AM$32,N!$HC95:$HL95)+SUMIF(E!$HC$15:$HL$15,'Ciclo Semaforico'!AM$32,E!$HC95:$HL95)+SUMIF(O!$HC$15:$HL$15,'Ciclo Semaforico'!AM$32,O!$HC95:$HL95))-IF(AM$31="",(SUMIF(S!$HC$15:$HL$15,'Ciclo Semaforico'!AM$30,S!$HC95:$HL95)+SUMIF(N!$HC$15:$HL$15,'Ciclo Semaforico'!AM$30,N!$HC95:$HL95)+SUMIF(E!$HC$15:$HL$15,'Ciclo Semaforico'!AM$30,E!$HC95:$HL95)+SUMIF(O!$HC$15:$HL$15,'Ciclo Semaforico'!AM$30,O!$HC95:$HL95)),(SUMIF(S!$HC$15:$HL$15,'Ciclo Semaforico'!AM$30,S!$HC95:$HL95)+SUMIF(N!$HC$15:$HL$15,'Ciclo Semaforico'!AM$30,N!$HC95:$HL95)+SUMIF(E!$HC$15:$HL$15,'Ciclo Semaforico'!AM$30,E!$HC95:$HL95)+SUMIF(O!$HC$15:$HL$15,'Ciclo Semaforico'!AM$30,O!$HC95:$HL95))*AM$31))</f>
        <v>0</v>
      </c>
      <c r="AN120" s="245">
        <f>IF(AN$32="",IF(AN$31="",(SUMIF(S!$HC$15:$HL$15,'Ciclo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Semaforico'!AN$30,O!$HC95:$HL95))*AN$31),(SUMIF(S!$HC$15:$HL$15,'Ciclo Semaforico'!AN$32,S!$HC95:$HL95)+SUMIF(N!$HC$15:$HL$15,'Ciclo Semaforico'!AN$32,N!$HC95:$HL95)+SUMIF(E!$HC$15:$HL$15,'Ciclo Semaforico'!AN$32,E!$HC95:$HL95)+SUMIF(O!$HC$15:$HL$15,'Ciclo Semaforico'!AN$32,O!$HC95:$HL95))-IF(AN$31="",(SUMIF(S!$HC$15:$HL$15,'Ciclo Semaforico'!AN$30,S!$HC95:$HL95)+SUMIF(N!$HC$15:$HL$15,'Ciclo Semaforico'!AN$30,N!$HC95:$HL95)+SUMIF(E!$HC$15:$HL$15,'Ciclo Semaforico'!AN$30,E!$HC95:$HL95)+SUMIF(O!$HC$15:$HL$15,'Ciclo Semaforico'!AN$30,O!$HC95:$HL95)),(SUMIF(S!$HC$15:$HL$15,'Ciclo Semaforico'!AN$30,S!$HC95:$HL95)+SUMIF(N!$HC$15:$HL$15,'Ciclo Semaforico'!AN$30,N!$HC95:$HL95)+SUMIF(E!$HC$15:$HL$15,'Ciclo Semaforico'!AN$30,E!$HC95:$HL95)+SUMIF(O!$HC$15:$HL$15,'Ciclo Semaforico'!AN$30,O!$HC95:$HL95))*AN$31))</f>
        <v>0</v>
      </c>
      <c r="AO120" s="245">
        <f>IF(AO$32="",IF(AO$31="",(SUMIF(S!$HC$15:$HL$15,'Ciclo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Semaforico'!AO$30,O!$HC95:$HL95))*AO$31),(SUMIF(S!$HC$15:$HL$15,'Ciclo Semaforico'!AO$32,S!$HC95:$HL95)+SUMIF(N!$HC$15:$HL$15,'Ciclo Semaforico'!AO$32,N!$HC95:$HL95)+SUMIF(E!$HC$15:$HL$15,'Ciclo Semaforico'!AO$32,E!$HC95:$HL95)+SUMIF(O!$HC$15:$HL$15,'Ciclo Semaforico'!AO$32,O!$HC95:$HL95))-IF(AO$31="",(SUMIF(S!$HC$15:$HL$15,'Ciclo Semaforico'!AO$30,S!$HC95:$HL95)+SUMIF(N!$HC$15:$HL$15,'Ciclo Semaforico'!AO$30,N!$HC95:$HL95)+SUMIF(E!$HC$15:$HL$15,'Ciclo Semaforico'!AO$30,E!$HC95:$HL95)+SUMIF(O!$HC$15:$HL$15,'Ciclo Semaforico'!AO$30,O!$HC95:$HL95)),(SUMIF(S!$HC$15:$HL$15,'Ciclo Semaforico'!AO$30,S!$HC95:$HL95)+SUMIF(N!$HC$15:$HL$15,'Ciclo Semaforico'!AO$30,N!$HC95:$HL95)+SUMIF(E!$HC$15:$HL$15,'Ciclo Semaforico'!AO$30,E!$HC95:$HL95)+SUMIF(O!$HC$15:$HL$15,'Ciclo Semaforico'!AO$30,O!$HC95:$HL95))*AO$31))</f>
        <v>0</v>
      </c>
      <c r="AP120" s="245">
        <f>IF(AP$32="",IF(AP$31="",(SUMIF(S!$HC$15:$HL$15,'Ciclo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Semaforico'!AP$30,O!$HC95:$HL95))*AP$31),(SUMIF(S!$HC$15:$HL$15,'Ciclo Semaforico'!AP$32,S!$HC95:$HL95)+SUMIF(N!$HC$15:$HL$15,'Ciclo Semaforico'!AP$32,N!$HC95:$HL95)+SUMIF(E!$HC$15:$HL$15,'Ciclo Semaforico'!AP$32,E!$HC95:$HL95)+SUMIF(O!$HC$15:$HL$15,'Ciclo Semaforico'!AP$32,O!$HC95:$HL95))-IF(AP$31="",(SUMIF(S!$HC$15:$HL$15,'Ciclo Semaforico'!AP$30,S!$HC95:$HL95)+SUMIF(N!$HC$15:$HL$15,'Ciclo Semaforico'!AP$30,N!$HC95:$HL95)+SUMIF(E!$HC$15:$HL$15,'Ciclo Semaforico'!AP$30,E!$HC95:$HL95)+SUMIF(O!$HC$15:$HL$15,'Ciclo Semaforico'!AP$30,O!$HC95:$HL95)),(SUMIF(S!$HC$15:$HL$15,'Ciclo Semaforico'!AP$30,S!$HC95:$HL95)+SUMIF(N!$HC$15:$HL$15,'Ciclo Semaforico'!AP$30,N!$HC95:$HL95)+SUMIF(E!$HC$15:$HL$15,'Ciclo Semaforico'!AP$30,E!$HC95:$HL95)+SUMIF(O!$HC$15:$HL$15,'Ciclo Semaforico'!AP$30,O!$HC95:$HL95))*AP$31))</f>
        <v>0</v>
      </c>
      <c r="AQ120" s="245">
        <f>IF(AQ$32="",IF(AQ$31="",(SUMIF(S!$HC$15:$HL$15,'Ciclo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Semaforico'!AQ$30,O!$HC95:$HL95))*AQ$31),(SUMIF(S!$HC$15:$HL$15,'Ciclo Semaforico'!AQ$32,S!$HC95:$HL95)+SUMIF(N!$HC$15:$HL$15,'Ciclo Semaforico'!AQ$32,N!$HC95:$HL95)+SUMIF(E!$HC$15:$HL$15,'Ciclo Semaforico'!AQ$32,E!$HC95:$HL95)+SUMIF(O!$HC$15:$HL$15,'Ciclo Semaforico'!AQ$32,O!$HC95:$HL95))-IF(AQ$31="",(SUMIF(S!$HC$15:$HL$15,'Ciclo Semaforico'!AQ$30,S!$HC95:$HL95)+SUMIF(N!$HC$15:$HL$15,'Ciclo Semaforico'!AQ$30,N!$HC95:$HL95)+SUMIF(E!$HC$15:$HL$15,'Ciclo Semaforico'!AQ$30,E!$HC95:$HL95)+SUMIF(O!$HC$15:$HL$15,'Ciclo Semaforico'!AQ$30,O!$HC95:$HL95)),(SUMIF(S!$HC$15:$HL$15,'Ciclo Semaforico'!AQ$30,S!$HC95:$HL95)+SUMIF(N!$HC$15:$HL$15,'Ciclo Semaforico'!AQ$30,N!$HC95:$HL95)+SUMIF(E!$HC$15:$HL$15,'Ciclo Semaforico'!AQ$30,E!$HC95:$HL95)+SUMIF(O!$HC$15:$HL$15,'Ciclo Semaforico'!AQ$30,O!$HC95:$HL95))*AQ$31))</f>
        <v>0</v>
      </c>
      <c r="AR120" s="245">
        <f>IF(AR$32="",IF(AR$31="",(SUMIF(S!$HC$15:$HL$15,'Ciclo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Semaforico'!AR$30,O!$HC95:$HL95))*AR$31),(SUMIF(S!$HC$15:$HL$15,'Ciclo Semaforico'!AR$32,S!$HC95:$HL95)+SUMIF(N!$HC$15:$HL$15,'Ciclo Semaforico'!AR$32,N!$HC95:$HL95)+SUMIF(E!$HC$15:$HL$15,'Ciclo Semaforico'!AR$32,E!$HC95:$HL95)+SUMIF(O!$HC$15:$HL$15,'Ciclo Semaforico'!AR$32,O!$HC95:$HL95))-IF(AR$31="",(SUMIF(S!$HC$15:$HL$15,'Ciclo Semaforico'!AR$30,S!$HC95:$HL95)+SUMIF(N!$HC$15:$HL$15,'Ciclo Semaforico'!AR$30,N!$HC95:$HL95)+SUMIF(E!$HC$15:$HL$15,'Ciclo Semaforico'!AR$30,E!$HC95:$HL95)+SUMIF(O!$HC$15:$HL$15,'Ciclo Semaforico'!AR$30,O!$HC95:$HL95)),(SUMIF(S!$HC$15:$HL$15,'Ciclo Semaforico'!AR$30,S!$HC95:$HL95)+SUMIF(N!$HC$15:$HL$15,'Ciclo Semaforico'!AR$30,N!$HC95:$HL95)+SUMIF(E!$HC$15:$HL$15,'Ciclo Semaforico'!AR$30,E!$HC95:$HL95)+SUMIF(O!$HC$15:$HL$15,'Ciclo Semaforico'!AR$30,O!$HC95:$HL95))*AR$31))</f>
        <v>0</v>
      </c>
      <c r="AS120" s="245">
        <f>IF(AS$32="",IF(AS$31="",(SUMIF(S!$HC$15:$HL$15,'Ciclo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Semaforico'!AS$30,O!$HC95:$HL95))*AS$31),(SUMIF(S!$HC$15:$HL$15,'Ciclo Semaforico'!AS$32,S!$HC95:$HL95)+SUMIF(N!$HC$15:$HL$15,'Ciclo Semaforico'!AS$32,N!$HC95:$HL95)+SUMIF(E!$HC$15:$HL$15,'Ciclo Semaforico'!AS$32,E!$HC95:$HL95)+SUMIF(O!$HC$15:$HL$15,'Ciclo Semaforico'!AS$32,O!$HC95:$HL95))-IF(AS$31="",(SUMIF(S!$HC$15:$HL$15,'Ciclo Semaforico'!AS$30,S!$HC95:$HL95)+SUMIF(N!$HC$15:$HL$15,'Ciclo Semaforico'!AS$30,N!$HC95:$HL95)+SUMIF(E!$HC$15:$HL$15,'Ciclo Semaforico'!AS$30,E!$HC95:$HL95)+SUMIF(O!$HC$15:$HL$15,'Ciclo Semaforico'!AS$30,O!$HC95:$HL95)),(SUMIF(S!$HC$15:$HL$15,'Ciclo Semaforico'!AS$30,S!$HC95:$HL95)+SUMIF(N!$HC$15:$HL$15,'Ciclo Semaforico'!AS$30,N!$HC95:$HL95)+SUMIF(E!$HC$15:$HL$15,'Ciclo Semaforico'!AS$30,E!$HC95:$HL95)+SUMIF(O!$HC$15:$HL$15,'Ciclo Semaforico'!AS$30,O!$HC95:$HL95))*AS$31))</f>
        <v>0</v>
      </c>
      <c r="AT120" s="245">
        <f>IF(AT$32="",IF(AT$31="",(SUMIF(S!$HC$15:$HL$15,'Ciclo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Semaforico'!AT$30,O!$HC95:$HL95))*AT$31),(SUMIF(S!$HC$15:$HL$15,'Ciclo Semaforico'!AT$32,S!$HC95:$HL95)+SUMIF(N!$HC$15:$HL$15,'Ciclo Semaforico'!AT$32,N!$HC95:$HL95)+SUMIF(E!$HC$15:$HL$15,'Ciclo Semaforico'!AT$32,E!$HC95:$HL95)+SUMIF(O!$HC$15:$HL$15,'Ciclo Semaforico'!AT$32,O!$HC95:$HL95))-IF(AT$31="",(SUMIF(S!$HC$15:$HL$15,'Ciclo Semaforico'!AT$30,S!$HC95:$HL95)+SUMIF(N!$HC$15:$HL$15,'Ciclo Semaforico'!AT$30,N!$HC95:$HL95)+SUMIF(E!$HC$15:$HL$15,'Ciclo Semaforico'!AT$30,E!$HC95:$HL95)+SUMIF(O!$HC$15:$HL$15,'Ciclo Semaforico'!AT$30,O!$HC95:$HL95)),(SUMIF(S!$HC$15:$HL$15,'Ciclo Semaforico'!AT$30,S!$HC95:$HL95)+SUMIF(N!$HC$15:$HL$15,'Ciclo Semaforico'!AT$30,N!$HC95:$HL95)+SUMIF(E!$HC$15:$HL$15,'Ciclo Semaforico'!AT$30,E!$HC95:$HL95)+SUMIF(O!$HC$15:$HL$15,'Ciclo Semaforico'!AT$30,O!$HC95:$HL95))*AT$31))</f>
        <v>0</v>
      </c>
      <c r="AU120" s="245">
        <f>IF(AU$32="",IF(AU$31="",(SUMIF(S!$HC$15:$HL$15,'Ciclo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Semaforico'!AU$30,O!$HC95:$HL95))*AU$31),(SUMIF(S!$HC$15:$HL$15,'Ciclo Semaforico'!AU$32,S!$HC95:$HL95)+SUMIF(N!$HC$15:$HL$15,'Ciclo Semaforico'!AU$32,N!$HC95:$HL95)+SUMIF(E!$HC$15:$HL$15,'Ciclo Semaforico'!AU$32,E!$HC95:$HL95)+SUMIF(O!$HC$15:$HL$15,'Ciclo Semaforico'!AU$32,O!$HC95:$HL95))-IF(AU$31="",(SUMIF(S!$HC$15:$HL$15,'Ciclo Semaforico'!AU$30,S!$HC95:$HL95)+SUMIF(N!$HC$15:$HL$15,'Ciclo Semaforico'!AU$30,N!$HC95:$HL95)+SUMIF(E!$HC$15:$HL$15,'Ciclo Semaforico'!AU$30,E!$HC95:$HL95)+SUMIF(O!$HC$15:$HL$15,'Ciclo Semaforico'!AU$30,O!$HC95:$HL95)),(SUMIF(S!$HC$15:$HL$15,'Ciclo Semaforico'!AU$30,S!$HC95:$HL95)+SUMIF(N!$HC$15:$HL$15,'Ciclo Semaforico'!AU$30,N!$HC95:$HL95)+SUMIF(E!$HC$15:$HL$15,'Ciclo Semaforico'!AU$30,E!$HC95:$HL95)+SUMIF(O!$HC$15:$HL$15,'Ciclo Semaforico'!AU$30,O!$HC95:$HL95))*AU$31))</f>
        <v>0</v>
      </c>
      <c r="AV120" s="245">
        <f>IF(AV$32="",IF(AV$31="",(SUMIF(S!$HC$15:$HL$15,'Ciclo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Semaforico'!AV$30,O!$HC95:$HL95))*AV$31),(SUMIF(S!$HC$15:$HL$15,'Ciclo Semaforico'!AV$32,S!$HC95:$HL95)+SUMIF(N!$HC$15:$HL$15,'Ciclo Semaforico'!AV$32,N!$HC95:$HL95)+SUMIF(E!$HC$15:$HL$15,'Ciclo Semaforico'!AV$32,E!$HC95:$HL95)+SUMIF(O!$HC$15:$HL$15,'Ciclo Semaforico'!AV$32,O!$HC95:$HL95))-IF(AV$31="",(SUMIF(S!$HC$15:$HL$15,'Ciclo Semaforico'!AV$30,S!$HC95:$HL95)+SUMIF(N!$HC$15:$HL$15,'Ciclo Semaforico'!AV$30,N!$HC95:$HL95)+SUMIF(E!$HC$15:$HL$15,'Ciclo Semaforico'!AV$30,E!$HC95:$HL95)+SUMIF(O!$HC$15:$HL$15,'Ciclo Semaforico'!AV$30,O!$HC95:$HL95)),(SUMIF(S!$HC$15:$HL$15,'Ciclo Semaforico'!AV$30,S!$HC95:$HL95)+SUMIF(N!$HC$15:$HL$15,'Ciclo Semaforico'!AV$30,N!$HC95:$HL95)+SUMIF(E!$HC$15:$HL$15,'Ciclo Semaforico'!AV$30,E!$HC95:$HL95)+SUMIF(O!$HC$15:$HL$15,'Ciclo Semaforico'!AV$30,O!$HC95:$HL95))*AV$31))</f>
        <v>0</v>
      </c>
      <c r="AW120" s="245">
        <f>IF(AW$32="",IF(AW$31="",(SUMIF(S!$HC$15:$HL$15,'Ciclo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Semaforico'!AW$30,O!$HC95:$HL95))*AW$31),(SUMIF(S!$HC$15:$HL$15,'Ciclo Semaforico'!AW$32,S!$HC95:$HL95)+SUMIF(N!$HC$15:$HL$15,'Ciclo Semaforico'!AW$32,N!$HC95:$HL95)+SUMIF(E!$HC$15:$HL$15,'Ciclo Semaforico'!AW$32,E!$HC95:$HL95)+SUMIF(O!$HC$15:$HL$15,'Ciclo Semaforico'!AW$32,O!$HC95:$HL95))-IF(AW$31="",(SUMIF(S!$HC$15:$HL$15,'Ciclo Semaforico'!AW$30,S!$HC95:$HL95)+SUMIF(N!$HC$15:$HL$15,'Ciclo Semaforico'!AW$30,N!$HC95:$HL95)+SUMIF(E!$HC$15:$HL$15,'Ciclo Semaforico'!AW$30,E!$HC95:$HL95)+SUMIF(O!$HC$15:$HL$15,'Ciclo Semaforico'!AW$30,O!$HC95:$HL95)),(SUMIF(S!$HC$15:$HL$15,'Ciclo Semaforico'!AW$30,S!$HC95:$HL95)+SUMIF(N!$HC$15:$HL$15,'Ciclo Semaforico'!AW$30,N!$HC95:$HL95)+SUMIF(E!$HC$15:$HL$15,'Ciclo Semaforico'!AW$30,E!$HC95:$HL95)+SUMIF(O!$HC$15:$HL$15,'Ciclo Semaforico'!AW$30,O!$HC95:$HL95))*AW$31))</f>
        <v>0</v>
      </c>
      <c r="AX120" s="246">
        <f>IF(AX$32="",IF(AX$31="",(SUMIF(S!$HC$15:$HL$15,'Ciclo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Semaforico'!AX$30,O!$HC95:$HL95))*AX$31),(SUMIF(S!$HC$15:$HL$15,'Ciclo Semaforico'!AX$32,S!$HC95:$HL95)+SUMIF(N!$HC$15:$HL$15,'Ciclo Semaforico'!AX$32,N!$HC95:$HL95)+SUMIF(E!$HC$15:$HL$15,'Ciclo Semaforico'!AX$32,E!$HC95:$HL95)+SUMIF(O!$HC$15:$HL$15,'Ciclo Semaforico'!AX$32,O!$HC95:$HL95))-IF(AX$31="",(SUMIF(S!$HC$15:$HL$15,'Ciclo Semaforico'!AX$30,S!$HC95:$HL95)+SUMIF(N!$HC$15:$HL$15,'Ciclo Semaforico'!AX$30,N!$HC95:$HL95)+SUMIF(E!$HC$15:$HL$15,'Ciclo Semaforico'!AX$30,E!$HC95:$HL95)+SUMIF(O!$HC$15:$HL$15,'Ciclo Semaforico'!AX$30,O!$HC95:$HL95)),(SUMIF(S!$HC$15:$HL$15,'Ciclo Semaforico'!AX$30,S!$HC95:$HL95)+SUMIF(N!$HC$15:$HL$15,'Ciclo Semaforico'!AX$30,N!$HC95:$HL95)+SUMIF(E!$HC$15:$HL$15,'Ciclo Semaforico'!AX$30,E!$HC95:$HL95)+SUMIF(O!$HC$15:$HL$15,'Ciclo Semaforico'!AX$30,O!$HC95:$HL95))*AX$31))</f>
        <v>0</v>
      </c>
      <c r="AY120" s="244" t="e">
        <f>IF(AY$32="",IF(AY$31="",(SUMIF(S!$HC$15:$HL$15,'Ciclo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Semaforico'!AY$30,O!$HC95:$HL95))*AY$31),(SUMIF(S!$HC$15:$HL$15,'Ciclo Semaforico'!AY$32,S!$HC95:$HL95)+SUMIF(N!$HC$15:$HL$15,'Ciclo Semaforico'!AY$32,N!$HC95:$HL95)+SUMIF(E!$HC$15:$HL$15,'Ciclo Semaforico'!AY$32,E!$HC95:$HL95)+SUMIF(O!$HC$15:$HL$15,'Ciclo Semaforico'!AY$32,O!$HC95:$HL95))-IF(AY$31="",(SUMIF(S!$HC$15:$HL$15,'Ciclo Semaforico'!AY$30,S!$HC95:$HL95)+SUMIF(N!$HC$15:$HL$15,'Ciclo Semaforico'!AY$30,N!$HC95:$HL95)+SUMIF(E!$HC$15:$HL$15,'Ciclo Semaforico'!AY$30,E!$HC95:$HL95)+SUMIF(O!$HC$15:$HL$15,'Ciclo Semaforico'!AY$30,O!$HC95:$HL95)),(SUMIF(S!$HC$15:$HL$15,'Ciclo Semaforico'!AY$30,S!$HC95:$HL95)+SUMIF(N!$HC$15:$HL$15,'Ciclo Semaforico'!AY$30,N!$HC95:$HL95)+SUMIF(E!$HC$15:$HL$15,'Ciclo Semaforico'!AY$30,E!$HC95:$HL95)+SUMIF(O!$HC$15:$HL$15,'Ciclo Semaforico'!AY$30,O!$HC95:$HL95))*AY$31))</f>
        <v>#REF!</v>
      </c>
      <c r="AZ120" s="245" t="e">
        <f>IF(AZ$32="",IF(AZ$31="",(SUMIF(S!$HC$15:$HL$15,'Ciclo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Semaforico'!AZ$30,O!$HC95:$HL95))*AZ$31),(SUMIF(S!$HC$15:$HL$15,'Ciclo Semaforico'!AZ$32,S!$HC95:$HL95)+SUMIF(N!$HC$15:$HL$15,'Ciclo Semaforico'!AZ$32,N!$HC95:$HL95)+SUMIF(E!$HC$15:$HL$15,'Ciclo Semaforico'!AZ$32,E!$HC95:$HL95)+SUMIF(O!$HC$15:$HL$15,'Ciclo Semaforico'!AZ$32,O!$HC95:$HL95))-IF(AZ$31="",(SUMIF(S!$HC$15:$HL$15,'Ciclo Semaforico'!AZ$30,S!$HC95:$HL95)+SUMIF(N!$HC$15:$HL$15,'Ciclo Semaforico'!AZ$30,N!$HC95:$HL95)+SUMIF(E!$HC$15:$HL$15,'Ciclo Semaforico'!AZ$30,E!$HC95:$HL95)+SUMIF(O!$HC$15:$HL$15,'Ciclo Semaforico'!AZ$30,O!$HC95:$HL95)),(SUMIF(S!$HC$15:$HL$15,'Ciclo Semaforico'!AZ$30,S!$HC95:$HL95)+SUMIF(N!$HC$15:$HL$15,'Ciclo Semaforico'!AZ$30,N!$HC95:$HL95)+SUMIF(E!$HC$15:$HL$15,'Ciclo Semaforico'!AZ$30,E!$HC95:$HL95)+SUMIF(O!$HC$15:$HL$15,'Ciclo Semaforico'!AZ$30,O!$HC95:$HL95))*AZ$31))</f>
        <v>#REF!</v>
      </c>
      <c r="BA120" s="245" t="e">
        <f>IF(BA$32="",IF(BA$31="",(SUMIF(S!$HC$15:$HL$15,'Ciclo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Semaforico'!BA$30,O!$HC95:$HL95))*BA$31),(SUMIF(S!$HC$15:$HL$15,'Ciclo Semaforico'!BA$32,S!$HC95:$HL95)+SUMIF(N!$HC$15:$HL$15,'Ciclo Semaforico'!BA$32,N!$HC95:$HL95)+SUMIF(E!$HC$15:$HL$15,'Ciclo Semaforico'!BA$32,E!$HC95:$HL95)+SUMIF(O!$HC$15:$HL$15,'Ciclo Semaforico'!BA$32,O!$HC95:$HL95))-IF(BA$31="",(SUMIF(S!$HC$15:$HL$15,'Ciclo Semaforico'!BA$30,S!$HC95:$HL95)+SUMIF(N!$HC$15:$HL$15,'Ciclo Semaforico'!BA$30,N!$HC95:$HL95)+SUMIF(E!$HC$15:$HL$15,'Ciclo Semaforico'!BA$30,E!$HC95:$HL95)+SUMIF(O!$HC$15:$HL$15,'Ciclo Semaforico'!BA$30,O!$HC95:$HL95)),(SUMIF(S!$HC$15:$HL$15,'Ciclo Semaforico'!BA$30,S!$HC95:$HL95)+SUMIF(N!$HC$15:$HL$15,'Ciclo Semaforico'!BA$30,N!$HC95:$HL95)+SUMIF(E!$HC$15:$HL$15,'Ciclo Semaforico'!BA$30,E!$HC95:$HL95)+SUMIF(O!$HC$15:$HL$15,'Ciclo Semaforico'!BA$30,O!$HC95:$HL95))*BA$31))</f>
        <v>#REF!</v>
      </c>
      <c r="BB120" s="245" t="e">
        <f>IF(BB$32="",IF(BB$31="",(SUMIF(S!$HC$15:$HL$15,'Ciclo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Semaforico'!BB$30,O!$HC95:$HL95))*BB$31),(SUMIF(S!$HC$15:$HL$15,'Ciclo Semaforico'!BB$32,S!$HC95:$HL95)+SUMIF(N!$HC$15:$HL$15,'Ciclo Semaforico'!BB$32,N!$HC95:$HL95)+SUMIF(E!$HC$15:$HL$15,'Ciclo Semaforico'!BB$32,E!$HC95:$HL95)+SUMIF(O!$HC$15:$HL$15,'Ciclo Semaforico'!BB$32,O!$HC95:$HL95))-IF(BB$31="",(SUMIF(S!$HC$15:$HL$15,'Ciclo Semaforico'!BB$30,S!$HC95:$HL95)+SUMIF(N!$HC$15:$HL$15,'Ciclo Semaforico'!BB$30,N!$HC95:$HL95)+SUMIF(E!$HC$15:$HL$15,'Ciclo Semaforico'!BB$30,E!$HC95:$HL95)+SUMIF(O!$HC$15:$HL$15,'Ciclo Semaforico'!BB$30,O!$HC95:$HL95)),(SUMIF(S!$HC$15:$HL$15,'Ciclo Semaforico'!BB$30,S!$HC95:$HL95)+SUMIF(N!$HC$15:$HL$15,'Ciclo Semaforico'!BB$30,N!$HC95:$HL95)+SUMIF(E!$HC$15:$HL$15,'Ciclo Semaforico'!BB$30,E!$HC95:$HL95)+SUMIF(O!$HC$15:$HL$15,'Ciclo Semaforico'!BB$30,O!$HC95:$HL95))*BB$31))</f>
        <v>#REF!</v>
      </c>
      <c r="BC120" s="245" t="e">
        <f>IF(BC$32="",IF(BC$31="",(SUMIF(S!$HC$15:$HL$15,'Ciclo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Semaforico'!BC$30,O!$HC95:$HL95))*BC$31),(SUMIF(S!$HC$15:$HL$15,'Ciclo Semaforico'!BC$32,S!$HC95:$HL95)+SUMIF(N!$HC$15:$HL$15,'Ciclo Semaforico'!BC$32,N!$HC95:$HL95)+SUMIF(E!$HC$15:$HL$15,'Ciclo Semaforico'!BC$32,E!$HC95:$HL95)+SUMIF(O!$HC$15:$HL$15,'Ciclo Semaforico'!BC$32,O!$HC95:$HL95))-IF(BC$31="",(SUMIF(S!$HC$15:$HL$15,'Ciclo Semaforico'!BC$30,S!$HC95:$HL95)+SUMIF(N!$HC$15:$HL$15,'Ciclo Semaforico'!BC$30,N!$HC95:$HL95)+SUMIF(E!$HC$15:$HL$15,'Ciclo Semaforico'!BC$30,E!$HC95:$HL95)+SUMIF(O!$HC$15:$HL$15,'Ciclo Semaforico'!BC$30,O!$HC95:$HL95)),(SUMIF(S!$HC$15:$HL$15,'Ciclo Semaforico'!BC$30,S!$HC95:$HL95)+SUMIF(N!$HC$15:$HL$15,'Ciclo Semaforico'!BC$30,N!$HC95:$HL95)+SUMIF(E!$HC$15:$HL$15,'Ciclo Semaforico'!BC$30,E!$HC95:$HL95)+SUMIF(O!$HC$15:$HL$15,'Ciclo Semaforico'!BC$30,O!$HC95:$HL95))*BC$31))</f>
        <v>#REF!</v>
      </c>
      <c r="BD120" s="245" t="e">
        <f>IF(BD$32="",IF(BD$31="",(SUMIF(S!$HC$15:$HL$15,'Ciclo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Semaforico'!BD$30,O!$HC95:$HL95))*BD$31),(SUMIF(S!$HC$15:$HL$15,'Ciclo Semaforico'!BD$32,S!$HC95:$HL95)+SUMIF(N!$HC$15:$HL$15,'Ciclo Semaforico'!BD$32,N!$HC95:$HL95)+SUMIF(E!$HC$15:$HL$15,'Ciclo Semaforico'!BD$32,E!$HC95:$HL95)+SUMIF(O!$HC$15:$HL$15,'Ciclo Semaforico'!BD$32,O!$HC95:$HL95))-IF(BD$31="",(SUMIF(S!$HC$15:$HL$15,'Ciclo Semaforico'!BD$30,S!$HC95:$HL95)+SUMIF(N!$HC$15:$HL$15,'Ciclo Semaforico'!BD$30,N!$HC95:$HL95)+SUMIF(E!$HC$15:$HL$15,'Ciclo Semaforico'!BD$30,E!$HC95:$HL95)+SUMIF(O!$HC$15:$HL$15,'Ciclo Semaforico'!BD$30,O!$HC95:$HL95)),(SUMIF(S!$HC$15:$HL$15,'Ciclo Semaforico'!BD$30,S!$HC95:$HL95)+SUMIF(N!$HC$15:$HL$15,'Ciclo Semaforico'!BD$30,N!$HC95:$HL95)+SUMIF(E!$HC$15:$HL$15,'Ciclo Semaforico'!BD$30,E!$HC95:$HL95)+SUMIF(O!$HC$15:$HL$15,'Ciclo Semaforico'!BD$30,O!$HC95:$HL95))*BD$31))</f>
        <v>#REF!</v>
      </c>
      <c r="BE120" s="245">
        <f>IF(BE$32="",IF(BE$31="",(SUMIF(S!$HC$15:$HL$15,'Ciclo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Semaforico'!BE$30,O!$HC95:$HL95))*BE$31),(SUMIF(S!$HC$15:$HL$15,'Ciclo Semaforico'!BE$32,S!$HC95:$HL95)+SUMIF(N!$HC$15:$HL$15,'Ciclo Semaforico'!BE$32,N!$HC95:$HL95)+SUMIF(E!$HC$15:$HL$15,'Ciclo Semaforico'!BE$32,E!$HC95:$HL95)+SUMIF(O!$HC$15:$HL$15,'Ciclo Semaforico'!BE$32,O!$HC95:$HL95))-IF(BE$31="",(SUMIF(S!$HC$15:$HL$15,'Ciclo Semaforico'!BE$30,S!$HC95:$HL95)+SUMIF(N!$HC$15:$HL$15,'Ciclo Semaforico'!BE$30,N!$HC95:$HL95)+SUMIF(E!$HC$15:$HL$15,'Ciclo Semaforico'!BE$30,E!$HC95:$HL95)+SUMIF(O!$HC$15:$HL$15,'Ciclo Semaforico'!BE$30,O!$HC95:$HL95)),(SUMIF(S!$HC$15:$HL$15,'Ciclo Semaforico'!BE$30,S!$HC95:$HL95)+SUMIF(N!$HC$15:$HL$15,'Ciclo Semaforico'!BE$30,N!$HC95:$HL95)+SUMIF(E!$HC$15:$HL$15,'Ciclo Semaforico'!BE$30,E!$HC95:$HL95)+SUMIF(O!$HC$15:$HL$15,'Ciclo Semaforico'!BE$30,O!$HC95:$HL95))*BE$31))</f>
        <v>0</v>
      </c>
      <c r="BF120" s="245">
        <f>IF(BF$32="",IF(BF$31="",(SUMIF(S!$HC$15:$HL$15,'Ciclo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Semaforico'!BF$30,O!$HC95:$HL95))*BF$31),(SUMIF(S!$HC$15:$HL$15,'Ciclo Semaforico'!BF$32,S!$HC95:$HL95)+SUMIF(N!$HC$15:$HL$15,'Ciclo Semaforico'!BF$32,N!$HC95:$HL95)+SUMIF(E!$HC$15:$HL$15,'Ciclo Semaforico'!BF$32,E!$HC95:$HL95)+SUMIF(O!$HC$15:$HL$15,'Ciclo Semaforico'!BF$32,O!$HC95:$HL95))-IF(BF$31="",(SUMIF(S!$HC$15:$HL$15,'Ciclo Semaforico'!BF$30,S!$HC95:$HL95)+SUMIF(N!$HC$15:$HL$15,'Ciclo Semaforico'!BF$30,N!$HC95:$HL95)+SUMIF(E!$HC$15:$HL$15,'Ciclo Semaforico'!BF$30,E!$HC95:$HL95)+SUMIF(O!$HC$15:$HL$15,'Ciclo Semaforico'!BF$30,O!$HC95:$HL95)),(SUMIF(S!$HC$15:$HL$15,'Ciclo Semaforico'!BF$30,S!$HC95:$HL95)+SUMIF(N!$HC$15:$HL$15,'Ciclo Semaforico'!BF$30,N!$HC95:$HL95)+SUMIF(E!$HC$15:$HL$15,'Ciclo Semaforico'!BF$30,E!$HC95:$HL95)+SUMIF(O!$HC$15:$HL$15,'Ciclo Semaforico'!BF$30,O!$HC95:$HL95))*BF$31))</f>
        <v>0</v>
      </c>
      <c r="BG120" s="245">
        <f>IF(BG$32="",IF(BG$31="",(SUMIF(S!$HC$15:$HL$15,'Ciclo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Semaforico'!BG$30,O!$HC95:$HL95))*BG$31),(SUMIF(S!$HC$15:$HL$15,'Ciclo Semaforico'!BG$32,S!$HC95:$HL95)+SUMIF(N!$HC$15:$HL$15,'Ciclo Semaforico'!BG$32,N!$HC95:$HL95)+SUMIF(E!$HC$15:$HL$15,'Ciclo Semaforico'!BG$32,E!$HC95:$HL95)+SUMIF(O!$HC$15:$HL$15,'Ciclo Semaforico'!BG$32,O!$HC95:$HL95))-IF(BG$31="",(SUMIF(S!$HC$15:$HL$15,'Ciclo Semaforico'!BG$30,S!$HC95:$HL95)+SUMIF(N!$HC$15:$HL$15,'Ciclo Semaforico'!BG$30,N!$HC95:$HL95)+SUMIF(E!$HC$15:$HL$15,'Ciclo Semaforico'!BG$30,E!$HC95:$HL95)+SUMIF(O!$HC$15:$HL$15,'Ciclo Semaforico'!BG$30,O!$HC95:$HL95)),(SUMIF(S!$HC$15:$HL$15,'Ciclo Semaforico'!BG$30,S!$HC95:$HL95)+SUMIF(N!$HC$15:$HL$15,'Ciclo Semaforico'!BG$30,N!$HC95:$HL95)+SUMIF(E!$HC$15:$HL$15,'Ciclo Semaforico'!BG$30,E!$HC95:$HL95)+SUMIF(O!$HC$15:$HL$15,'Ciclo Semaforico'!BG$30,O!$HC95:$HL95))*BG$31))</f>
        <v>0</v>
      </c>
      <c r="BH120" s="245">
        <f>IF(BH$32="",IF(BH$31="",(SUMIF(S!$HC$15:$HL$15,'Ciclo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Semaforico'!BH$30,O!$HC95:$HL95))*BH$31),(SUMIF(S!$HC$15:$HL$15,'Ciclo Semaforico'!BH$32,S!$HC95:$HL95)+SUMIF(N!$HC$15:$HL$15,'Ciclo Semaforico'!BH$32,N!$HC95:$HL95)+SUMIF(E!$HC$15:$HL$15,'Ciclo Semaforico'!BH$32,E!$HC95:$HL95)+SUMIF(O!$HC$15:$HL$15,'Ciclo Semaforico'!BH$32,O!$HC95:$HL95))-IF(BH$31="",(SUMIF(S!$HC$15:$HL$15,'Ciclo Semaforico'!BH$30,S!$HC95:$HL95)+SUMIF(N!$HC$15:$HL$15,'Ciclo Semaforico'!BH$30,N!$HC95:$HL95)+SUMIF(E!$HC$15:$HL$15,'Ciclo Semaforico'!BH$30,E!$HC95:$HL95)+SUMIF(O!$HC$15:$HL$15,'Ciclo Semaforico'!BH$30,O!$HC95:$HL95)),(SUMIF(S!$HC$15:$HL$15,'Ciclo Semaforico'!BH$30,S!$HC95:$HL95)+SUMIF(N!$HC$15:$HL$15,'Ciclo Semaforico'!BH$30,N!$HC95:$HL95)+SUMIF(E!$HC$15:$HL$15,'Ciclo Semaforico'!BH$30,E!$HC95:$HL95)+SUMIF(O!$HC$15:$HL$15,'Ciclo Semaforico'!BH$30,O!$HC95:$HL95))*BH$31))</f>
        <v>0</v>
      </c>
      <c r="BI120" s="245">
        <f>IF(BI$32="",IF(BI$31="",(SUMIF(S!$HC$15:$HL$15,'Ciclo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Semaforico'!BI$30,O!$HC95:$HL95))*BI$31),(SUMIF(S!$HC$15:$HL$15,'Ciclo Semaforico'!BI$32,S!$HC95:$HL95)+SUMIF(N!$HC$15:$HL$15,'Ciclo Semaforico'!BI$32,N!$HC95:$HL95)+SUMIF(E!$HC$15:$HL$15,'Ciclo Semaforico'!BI$32,E!$HC95:$HL95)+SUMIF(O!$HC$15:$HL$15,'Ciclo Semaforico'!BI$32,O!$HC95:$HL95))-IF(BI$31="",(SUMIF(S!$HC$15:$HL$15,'Ciclo Semaforico'!BI$30,S!$HC95:$HL95)+SUMIF(N!$HC$15:$HL$15,'Ciclo Semaforico'!BI$30,N!$HC95:$HL95)+SUMIF(E!$HC$15:$HL$15,'Ciclo Semaforico'!BI$30,E!$HC95:$HL95)+SUMIF(O!$HC$15:$HL$15,'Ciclo Semaforico'!BI$30,O!$HC95:$HL95)),(SUMIF(S!$HC$15:$HL$15,'Ciclo Semaforico'!BI$30,S!$HC95:$HL95)+SUMIF(N!$HC$15:$HL$15,'Ciclo Semaforico'!BI$30,N!$HC95:$HL95)+SUMIF(E!$HC$15:$HL$15,'Ciclo Semaforico'!BI$30,E!$HC95:$HL95)+SUMIF(O!$HC$15:$HL$15,'Ciclo Semaforico'!BI$30,O!$HC95:$HL95))*BI$31))</f>
        <v>0</v>
      </c>
      <c r="BJ120" s="246">
        <f>IF(BJ$32="",IF(BJ$31="",(SUMIF(S!$HC$15:$HL$15,'Ciclo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Semaforico'!BJ$30,O!$HC95:$HL95))*BJ$31),(SUMIF(S!$HC$15:$HL$15,'Ciclo Semaforico'!BJ$32,S!$HC95:$HL95)+SUMIF(N!$HC$15:$HL$15,'Ciclo Semaforico'!BJ$32,N!$HC95:$HL95)+SUMIF(E!$HC$15:$HL$15,'Ciclo Semaforico'!BJ$32,E!$HC95:$HL95)+SUMIF(O!$HC$15:$HL$15,'Ciclo Semaforico'!BJ$32,O!$HC95:$HL95))-IF(BJ$31="",(SUMIF(S!$HC$15:$HL$15,'Ciclo Semaforico'!BJ$30,S!$HC95:$HL95)+SUMIF(N!$HC$15:$HL$15,'Ciclo Semaforico'!BJ$30,N!$HC95:$HL95)+SUMIF(E!$HC$15:$HL$15,'Ciclo Semaforico'!BJ$30,E!$HC95:$HL95)+SUMIF(O!$HC$15:$HL$15,'Ciclo Semaforico'!BJ$30,O!$HC95:$HL95)),(SUMIF(S!$HC$15:$HL$15,'Ciclo Semaforico'!BJ$30,S!$HC95:$HL95)+SUMIF(N!$HC$15:$HL$15,'Ciclo Semaforico'!BJ$30,N!$HC95:$HL95)+SUMIF(E!$HC$15:$HL$15,'Ciclo Semaforico'!BJ$30,E!$HC95:$HL95)+SUMIF(O!$HC$15:$HL$15,'Ciclo Semaforico'!BJ$30,O!$HC95:$HL95))*BJ$31))</f>
        <v>0</v>
      </c>
      <c r="BK120" s="244">
        <f>IF(BK$32="",IF(BK$31="",(SUMIF(S!$HC$15:$HL$15,'Ciclo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Semaforico'!BK$30,O!$HC95:$HL95))*BK$31),(SUMIF(S!$HC$15:$HL$15,'Ciclo Semaforico'!BK$32,S!$HC95:$HL95)+SUMIF(N!$HC$15:$HL$15,'Ciclo Semaforico'!BK$32,N!$HC95:$HL95)+SUMIF(E!$HC$15:$HL$15,'Ciclo Semaforico'!BK$32,E!$HC95:$HL95)+SUMIF(O!$HC$15:$HL$15,'Ciclo Semaforico'!BK$32,O!$HC95:$HL95))-IF(BK$31="",(SUMIF(S!$HC$15:$HL$15,'Ciclo Semaforico'!BK$30,S!$HC95:$HL95)+SUMIF(N!$HC$15:$HL$15,'Ciclo Semaforico'!BK$30,N!$HC95:$HL95)+SUMIF(E!$HC$15:$HL$15,'Ciclo Semaforico'!BK$30,E!$HC95:$HL95)+SUMIF(O!$HC$15:$HL$15,'Ciclo Semaforico'!BK$30,O!$HC95:$HL95)),(SUMIF(S!$HC$15:$HL$15,'Ciclo Semaforico'!BK$30,S!$HC95:$HL95)+SUMIF(N!$HC$15:$HL$15,'Ciclo Semaforico'!BK$30,N!$HC95:$HL95)+SUMIF(E!$HC$15:$HL$15,'Ciclo Semaforico'!BK$30,E!$HC95:$HL95)+SUMIF(O!$HC$15:$HL$15,'Ciclo Semaforico'!BK$30,O!$HC95:$HL95))*BK$31))</f>
        <v>0</v>
      </c>
      <c r="BL120" s="245">
        <f>IF(BL$32="",IF(BL$31="",(SUMIF(S!$HC$15:$HL$15,'Ciclo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Semaforico'!BL$30,O!$HC95:$HL95))*BL$31),(SUMIF(S!$HC$15:$HL$15,'Ciclo Semaforico'!BL$32,S!$HC95:$HL95)+SUMIF(N!$HC$15:$HL$15,'Ciclo Semaforico'!BL$32,N!$HC95:$HL95)+SUMIF(E!$HC$15:$HL$15,'Ciclo Semaforico'!BL$32,E!$HC95:$HL95)+SUMIF(O!$HC$15:$HL$15,'Ciclo Semaforico'!BL$32,O!$HC95:$HL95))-IF(BL$31="",(SUMIF(S!$HC$15:$HL$15,'Ciclo Semaforico'!BL$30,S!$HC95:$HL95)+SUMIF(N!$HC$15:$HL$15,'Ciclo Semaforico'!BL$30,N!$HC95:$HL95)+SUMIF(E!$HC$15:$HL$15,'Ciclo Semaforico'!BL$30,E!$HC95:$HL95)+SUMIF(O!$HC$15:$HL$15,'Ciclo Semaforico'!BL$30,O!$HC95:$HL95)),(SUMIF(S!$HC$15:$HL$15,'Ciclo Semaforico'!BL$30,S!$HC95:$HL95)+SUMIF(N!$HC$15:$HL$15,'Ciclo Semaforico'!BL$30,N!$HC95:$HL95)+SUMIF(E!$HC$15:$HL$15,'Ciclo Semaforico'!BL$30,E!$HC95:$HL95)+SUMIF(O!$HC$15:$HL$15,'Ciclo Semaforico'!BL$30,O!$HC95:$HL95))*BL$31))</f>
        <v>0</v>
      </c>
      <c r="BM120" s="245">
        <f>IF(BM$32="",IF(BM$31="",(SUMIF(S!$HC$15:$HL$15,'Ciclo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Semaforico'!BM$30,O!$HC95:$HL95))*BM$31),(SUMIF(S!$HC$15:$HL$15,'Ciclo Semaforico'!BM$32,S!$HC95:$HL95)+SUMIF(N!$HC$15:$HL$15,'Ciclo Semaforico'!BM$32,N!$HC95:$HL95)+SUMIF(E!$HC$15:$HL$15,'Ciclo Semaforico'!BM$32,E!$HC95:$HL95)+SUMIF(O!$HC$15:$HL$15,'Ciclo Semaforico'!BM$32,O!$HC95:$HL95))-IF(BM$31="",(SUMIF(S!$HC$15:$HL$15,'Ciclo Semaforico'!BM$30,S!$HC95:$HL95)+SUMIF(N!$HC$15:$HL$15,'Ciclo Semaforico'!BM$30,N!$HC95:$HL95)+SUMIF(E!$HC$15:$HL$15,'Ciclo Semaforico'!BM$30,E!$HC95:$HL95)+SUMIF(O!$HC$15:$HL$15,'Ciclo Semaforico'!BM$30,O!$HC95:$HL95)),(SUMIF(S!$HC$15:$HL$15,'Ciclo Semaforico'!BM$30,S!$HC95:$HL95)+SUMIF(N!$HC$15:$HL$15,'Ciclo Semaforico'!BM$30,N!$HC95:$HL95)+SUMIF(E!$HC$15:$HL$15,'Ciclo Semaforico'!BM$30,E!$HC95:$HL95)+SUMIF(O!$HC$15:$HL$15,'Ciclo Semaforico'!BM$30,O!$HC95:$HL95))*BM$31))</f>
        <v>0</v>
      </c>
      <c r="BN120" s="245">
        <f>IF(BN$32="",IF(BN$31="",(SUMIF(S!$HC$15:$HL$15,'Ciclo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Semaforico'!BN$30,O!$HC95:$HL95))*BN$31),(SUMIF(S!$HC$15:$HL$15,'Ciclo Semaforico'!BN$32,S!$HC95:$HL95)+SUMIF(N!$HC$15:$HL$15,'Ciclo Semaforico'!BN$32,N!$HC95:$HL95)+SUMIF(E!$HC$15:$HL$15,'Ciclo Semaforico'!BN$32,E!$HC95:$HL95)+SUMIF(O!$HC$15:$HL$15,'Ciclo Semaforico'!BN$32,O!$HC95:$HL95))-IF(BN$31="",(SUMIF(S!$HC$15:$HL$15,'Ciclo Semaforico'!BN$30,S!$HC95:$HL95)+SUMIF(N!$HC$15:$HL$15,'Ciclo Semaforico'!BN$30,N!$HC95:$HL95)+SUMIF(E!$HC$15:$HL$15,'Ciclo Semaforico'!BN$30,E!$HC95:$HL95)+SUMIF(O!$HC$15:$HL$15,'Ciclo Semaforico'!BN$30,O!$HC95:$HL95)),(SUMIF(S!$HC$15:$HL$15,'Ciclo Semaforico'!BN$30,S!$HC95:$HL95)+SUMIF(N!$HC$15:$HL$15,'Ciclo Semaforico'!BN$30,N!$HC95:$HL95)+SUMIF(E!$HC$15:$HL$15,'Ciclo Semaforico'!BN$30,E!$HC95:$HL95)+SUMIF(O!$HC$15:$HL$15,'Ciclo Semaforico'!BN$30,O!$HC95:$HL95))*BN$31))</f>
        <v>0</v>
      </c>
      <c r="BO120" s="245">
        <f>IF(BO$32="",IF(BO$31="",(SUMIF(S!$HC$15:$HL$15,'Ciclo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Semaforico'!BO$30,O!$HC95:$HL95))*BO$31),(SUMIF(S!$HC$15:$HL$15,'Ciclo Semaforico'!BO$32,S!$HC95:$HL95)+SUMIF(N!$HC$15:$HL$15,'Ciclo Semaforico'!BO$32,N!$HC95:$HL95)+SUMIF(E!$HC$15:$HL$15,'Ciclo Semaforico'!BO$32,E!$HC95:$HL95)+SUMIF(O!$HC$15:$HL$15,'Ciclo Semaforico'!BO$32,O!$HC95:$HL95))-IF(BO$31="",(SUMIF(S!$HC$15:$HL$15,'Ciclo Semaforico'!BO$30,S!$HC95:$HL95)+SUMIF(N!$HC$15:$HL$15,'Ciclo Semaforico'!BO$30,N!$HC95:$HL95)+SUMIF(E!$HC$15:$HL$15,'Ciclo Semaforico'!BO$30,E!$HC95:$HL95)+SUMIF(O!$HC$15:$HL$15,'Ciclo Semaforico'!BO$30,O!$HC95:$HL95)),(SUMIF(S!$HC$15:$HL$15,'Ciclo Semaforico'!BO$30,S!$HC95:$HL95)+SUMIF(N!$HC$15:$HL$15,'Ciclo Semaforico'!BO$30,N!$HC95:$HL95)+SUMIF(E!$HC$15:$HL$15,'Ciclo Semaforico'!BO$30,E!$HC95:$HL95)+SUMIF(O!$HC$15:$HL$15,'Ciclo Semaforico'!BO$30,O!$HC95:$HL95))*BO$31))</f>
        <v>0</v>
      </c>
      <c r="BP120" s="245">
        <f>IF(BP$32="",IF(BP$31="",(SUMIF(S!$HC$15:$HL$15,'Ciclo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Semaforico'!BP$30,O!$HC95:$HL95))*BP$31),(SUMIF(S!$HC$15:$HL$15,'Ciclo Semaforico'!BP$32,S!$HC95:$HL95)+SUMIF(N!$HC$15:$HL$15,'Ciclo Semaforico'!BP$32,N!$HC95:$HL95)+SUMIF(E!$HC$15:$HL$15,'Ciclo Semaforico'!BP$32,E!$HC95:$HL95)+SUMIF(O!$HC$15:$HL$15,'Ciclo Semaforico'!BP$32,O!$HC95:$HL95))-IF(BP$31="",(SUMIF(S!$HC$15:$HL$15,'Ciclo Semaforico'!BP$30,S!$HC95:$HL95)+SUMIF(N!$HC$15:$HL$15,'Ciclo Semaforico'!BP$30,N!$HC95:$HL95)+SUMIF(E!$HC$15:$HL$15,'Ciclo Semaforico'!BP$30,E!$HC95:$HL95)+SUMIF(O!$HC$15:$HL$15,'Ciclo Semaforico'!BP$30,O!$HC95:$HL95)),(SUMIF(S!$HC$15:$HL$15,'Ciclo Semaforico'!BP$30,S!$HC95:$HL95)+SUMIF(N!$HC$15:$HL$15,'Ciclo Semaforico'!BP$30,N!$HC95:$HL95)+SUMIF(E!$HC$15:$HL$15,'Ciclo Semaforico'!BP$30,E!$HC95:$HL95)+SUMIF(O!$HC$15:$HL$15,'Ciclo Semaforico'!BP$30,O!$HC95:$HL95))*BP$31))</f>
        <v>0</v>
      </c>
      <c r="BQ120" s="245">
        <f>IF(BQ$32="",IF(BQ$31="",(SUMIF(S!$HC$15:$HL$15,'Ciclo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Semaforico'!BQ$30,O!$HC95:$HL95))*BQ$31),(SUMIF(S!$HC$15:$HL$15,'Ciclo Semaforico'!BQ$32,S!$HC95:$HL95)+SUMIF(N!$HC$15:$HL$15,'Ciclo Semaforico'!BQ$32,N!$HC95:$HL95)+SUMIF(E!$HC$15:$HL$15,'Ciclo Semaforico'!BQ$32,E!$HC95:$HL95)+SUMIF(O!$HC$15:$HL$15,'Ciclo Semaforico'!BQ$32,O!$HC95:$HL95))-IF(BQ$31="",(SUMIF(S!$HC$15:$HL$15,'Ciclo Semaforico'!BQ$30,S!$HC95:$HL95)+SUMIF(N!$HC$15:$HL$15,'Ciclo Semaforico'!BQ$30,N!$HC95:$HL95)+SUMIF(E!$HC$15:$HL$15,'Ciclo Semaforico'!BQ$30,E!$HC95:$HL95)+SUMIF(O!$HC$15:$HL$15,'Ciclo Semaforico'!BQ$30,O!$HC95:$HL95)),(SUMIF(S!$HC$15:$HL$15,'Ciclo Semaforico'!BQ$30,S!$HC95:$HL95)+SUMIF(N!$HC$15:$HL$15,'Ciclo Semaforico'!BQ$30,N!$HC95:$HL95)+SUMIF(E!$HC$15:$HL$15,'Ciclo Semaforico'!BQ$30,E!$HC95:$HL95)+SUMIF(O!$HC$15:$HL$15,'Ciclo Semaforico'!BQ$30,O!$HC95:$HL95))*BQ$31))</f>
        <v>0</v>
      </c>
      <c r="BR120" s="245">
        <f>IF(BR$32="",IF(BR$31="",(SUMIF(S!$HC$15:$HL$15,'Ciclo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Semaforico'!BR$30,O!$HC95:$HL95))*BR$31),(SUMIF(S!$HC$15:$HL$15,'Ciclo Semaforico'!BR$32,S!$HC95:$HL95)+SUMIF(N!$HC$15:$HL$15,'Ciclo Semaforico'!BR$32,N!$HC95:$HL95)+SUMIF(E!$HC$15:$HL$15,'Ciclo Semaforico'!BR$32,E!$HC95:$HL95)+SUMIF(O!$HC$15:$HL$15,'Ciclo Semaforico'!BR$32,O!$HC95:$HL95))-IF(BR$31="",(SUMIF(S!$HC$15:$HL$15,'Ciclo Semaforico'!BR$30,S!$HC95:$HL95)+SUMIF(N!$HC$15:$HL$15,'Ciclo Semaforico'!BR$30,N!$HC95:$HL95)+SUMIF(E!$HC$15:$HL$15,'Ciclo Semaforico'!BR$30,E!$HC95:$HL95)+SUMIF(O!$HC$15:$HL$15,'Ciclo Semaforico'!BR$30,O!$HC95:$HL95)),(SUMIF(S!$HC$15:$HL$15,'Ciclo Semaforico'!BR$30,S!$HC95:$HL95)+SUMIF(N!$HC$15:$HL$15,'Ciclo Semaforico'!BR$30,N!$HC95:$HL95)+SUMIF(E!$HC$15:$HL$15,'Ciclo Semaforico'!BR$30,E!$HC95:$HL95)+SUMIF(O!$HC$15:$HL$15,'Ciclo Semaforico'!BR$30,O!$HC95:$HL95))*BR$31))</f>
        <v>0</v>
      </c>
      <c r="BS120" s="245">
        <f>IF(BS$32="",IF(BS$31="",(SUMIF(S!$HC$15:$HL$15,'Ciclo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Semaforico'!BS$30,O!$HC95:$HL95))*BS$31),(SUMIF(S!$HC$15:$HL$15,'Ciclo Semaforico'!BS$32,S!$HC95:$HL95)+SUMIF(N!$HC$15:$HL$15,'Ciclo Semaforico'!BS$32,N!$HC95:$HL95)+SUMIF(E!$HC$15:$HL$15,'Ciclo Semaforico'!BS$32,E!$HC95:$HL95)+SUMIF(O!$HC$15:$HL$15,'Ciclo Semaforico'!BS$32,O!$HC95:$HL95))-IF(BS$31="",(SUMIF(S!$HC$15:$HL$15,'Ciclo Semaforico'!BS$30,S!$HC95:$HL95)+SUMIF(N!$HC$15:$HL$15,'Ciclo Semaforico'!BS$30,N!$HC95:$HL95)+SUMIF(E!$HC$15:$HL$15,'Ciclo Semaforico'!BS$30,E!$HC95:$HL95)+SUMIF(O!$HC$15:$HL$15,'Ciclo Semaforico'!BS$30,O!$HC95:$HL95)),(SUMIF(S!$HC$15:$HL$15,'Ciclo Semaforico'!BS$30,S!$HC95:$HL95)+SUMIF(N!$HC$15:$HL$15,'Ciclo Semaforico'!BS$30,N!$HC95:$HL95)+SUMIF(E!$HC$15:$HL$15,'Ciclo Semaforico'!BS$30,E!$HC95:$HL95)+SUMIF(O!$HC$15:$HL$15,'Ciclo Semaforico'!BS$30,O!$HC95:$HL95))*BS$31))</f>
        <v>0</v>
      </c>
      <c r="BT120" s="245">
        <f>IF(BT$32="",IF(BT$31="",(SUMIF(S!$HC$15:$HL$15,'Ciclo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Semaforico'!BT$30,O!$HC95:$HL95))*BT$31),(SUMIF(S!$HC$15:$HL$15,'Ciclo Semaforico'!BT$32,S!$HC95:$HL95)+SUMIF(N!$HC$15:$HL$15,'Ciclo Semaforico'!BT$32,N!$HC95:$HL95)+SUMIF(E!$HC$15:$HL$15,'Ciclo Semaforico'!BT$32,E!$HC95:$HL95)+SUMIF(O!$HC$15:$HL$15,'Ciclo Semaforico'!BT$32,O!$HC95:$HL95))-IF(BT$31="",(SUMIF(S!$HC$15:$HL$15,'Ciclo Semaforico'!BT$30,S!$HC95:$HL95)+SUMIF(N!$HC$15:$HL$15,'Ciclo Semaforico'!BT$30,N!$HC95:$HL95)+SUMIF(E!$HC$15:$HL$15,'Ciclo Semaforico'!BT$30,E!$HC95:$HL95)+SUMIF(O!$HC$15:$HL$15,'Ciclo Semaforico'!BT$30,O!$HC95:$HL95)),(SUMIF(S!$HC$15:$HL$15,'Ciclo Semaforico'!BT$30,S!$HC95:$HL95)+SUMIF(N!$HC$15:$HL$15,'Ciclo Semaforico'!BT$30,N!$HC95:$HL95)+SUMIF(E!$HC$15:$HL$15,'Ciclo Semaforico'!BT$30,E!$HC95:$HL95)+SUMIF(O!$HC$15:$HL$15,'Ciclo Semaforico'!BT$30,O!$HC95:$HL95))*BT$31))</f>
        <v>0</v>
      </c>
      <c r="BU120" s="245">
        <f>IF(BU$32="",IF(BU$31="",(SUMIF(S!$HC$15:$HL$15,'Ciclo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Semaforico'!BU$30,O!$HC95:$HL95))*BU$31),(SUMIF(S!$HC$15:$HL$15,'Ciclo Semaforico'!BU$32,S!$HC95:$HL95)+SUMIF(N!$HC$15:$HL$15,'Ciclo Semaforico'!BU$32,N!$HC95:$HL95)+SUMIF(E!$HC$15:$HL$15,'Ciclo Semaforico'!BU$32,E!$HC95:$HL95)+SUMIF(O!$HC$15:$HL$15,'Ciclo Semaforico'!BU$32,O!$HC95:$HL95))-IF(BU$31="",(SUMIF(S!$HC$15:$HL$15,'Ciclo Semaforico'!BU$30,S!$HC95:$HL95)+SUMIF(N!$HC$15:$HL$15,'Ciclo Semaforico'!BU$30,N!$HC95:$HL95)+SUMIF(E!$HC$15:$HL$15,'Ciclo Semaforico'!BU$30,E!$HC95:$HL95)+SUMIF(O!$HC$15:$HL$15,'Ciclo Semaforico'!BU$30,O!$HC95:$HL95)),(SUMIF(S!$HC$15:$HL$15,'Ciclo Semaforico'!BU$30,S!$HC95:$HL95)+SUMIF(N!$HC$15:$HL$15,'Ciclo Semaforico'!BU$30,N!$HC95:$HL95)+SUMIF(E!$HC$15:$HL$15,'Ciclo Semaforico'!BU$30,E!$HC95:$HL95)+SUMIF(O!$HC$15:$HL$15,'Ciclo Semaforico'!BU$30,O!$HC95:$HL95))*BU$31))</f>
        <v>0</v>
      </c>
      <c r="BV120" s="246">
        <f>IF(BV$32="",IF(BV$31="",(SUMIF(S!$HC$15:$HL$15,'Ciclo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Semaforico'!BV$30,O!$HC95:$HL95))*BV$31),(SUMIF(S!$HC$15:$HL$15,'Ciclo Semaforico'!BV$32,S!$HC95:$HL95)+SUMIF(N!$HC$15:$HL$15,'Ciclo Semaforico'!BV$32,N!$HC95:$HL95)+SUMIF(E!$HC$15:$HL$15,'Ciclo Semaforico'!BV$32,E!$HC95:$HL95)+SUMIF(O!$HC$15:$HL$15,'Ciclo Semaforico'!BV$32,O!$HC95:$HL95))-IF(BV$31="",(SUMIF(S!$HC$15:$HL$15,'Ciclo Semaforico'!BV$30,S!$HC95:$HL95)+SUMIF(N!$HC$15:$HL$15,'Ciclo Semaforico'!BV$30,N!$HC95:$HL95)+SUMIF(E!$HC$15:$HL$15,'Ciclo Semaforico'!BV$30,E!$HC95:$HL95)+SUMIF(O!$HC$15:$HL$15,'Ciclo Semaforico'!BV$30,O!$HC95:$HL95)),(SUMIF(S!$HC$15:$HL$15,'Ciclo Semaforico'!BV$30,S!$HC95:$HL95)+SUMIF(N!$HC$15:$HL$15,'Ciclo Semaforico'!BV$30,N!$HC95:$HL95)+SUMIF(E!$HC$15:$HL$15,'Ciclo Semaforico'!BV$30,E!$HC95:$HL95)+SUMIF(O!$HC$15:$HL$15,'Ciclo Semaforico'!BV$30,O!$HC95:$HL95))*BV$31))</f>
        <v>0</v>
      </c>
      <c r="BW120" s="244">
        <f>IF(BW$32="",IF(BW$31="",(SUMIF(S!$HC$15:$HL$15,'Ciclo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Semaforico'!BW$30,O!$HC95:$HL95))*BW$31),(SUMIF(S!$HC$15:$HL$15,'Ciclo Semaforico'!BW$32,S!$HC95:$HL95)+SUMIF(N!$HC$15:$HL$15,'Ciclo Semaforico'!BW$32,N!$HC95:$HL95)+SUMIF(E!$HC$15:$HL$15,'Ciclo Semaforico'!BW$32,E!$HC95:$HL95)+SUMIF(O!$HC$15:$HL$15,'Ciclo Semaforico'!BW$32,O!$HC95:$HL95))-IF(BW$31="",(SUMIF(S!$HC$15:$HL$15,'Ciclo Semaforico'!BW$30,S!$HC95:$HL95)+SUMIF(N!$HC$15:$HL$15,'Ciclo Semaforico'!BW$30,N!$HC95:$HL95)+SUMIF(E!$HC$15:$HL$15,'Ciclo Semaforico'!BW$30,E!$HC95:$HL95)+SUMIF(O!$HC$15:$HL$15,'Ciclo Semaforico'!BW$30,O!$HC95:$HL95)),(SUMIF(S!$HC$15:$HL$15,'Ciclo Semaforico'!BW$30,S!$HC95:$HL95)+SUMIF(N!$HC$15:$HL$15,'Ciclo Semaforico'!BW$30,N!$HC95:$HL95)+SUMIF(E!$HC$15:$HL$15,'Ciclo Semaforico'!BW$30,E!$HC95:$HL95)+SUMIF(O!$HC$15:$HL$15,'Ciclo Semaforico'!BW$30,O!$HC95:$HL95))*BW$31))</f>
        <v>0</v>
      </c>
      <c r="BX120" s="245">
        <f>IF(BX$32="",IF(BX$31="",(SUMIF(S!$HC$15:$HL$15,'Ciclo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Semaforico'!BX$30,O!$HC95:$HL95))*BX$31),(SUMIF(S!$HC$15:$HL$15,'Ciclo Semaforico'!BX$32,S!$HC95:$HL95)+SUMIF(N!$HC$15:$HL$15,'Ciclo Semaforico'!BX$32,N!$HC95:$HL95)+SUMIF(E!$HC$15:$HL$15,'Ciclo Semaforico'!BX$32,E!$HC95:$HL95)+SUMIF(O!$HC$15:$HL$15,'Ciclo Semaforico'!BX$32,O!$HC95:$HL95))-IF(BX$31="",(SUMIF(S!$HC$15:$HL$15,'Ciclo Semaforico'!BX$30,S!$HC95:$HL95)+SUMIF(N!$HC$15:$HL$15,'Ciclo Semaforico'!BX$30,N!$HC95:$HL95)+SUMIF(E!$HC$15:$HL$15,'Ciclo Semaforico'!BX$30,E!$HC95:$HL95)+SUMIF(O!$HC$15:$HL$15,'Ciclo Semaforico'!BX$30,O!$HC95:$HL95)),(SUMIF(S!$HC$15:$HL$15,'Ciclo Semaforico'!BX$30,S!$HC95:$HL95)+SUMIF(N!$HC$15:$HL$15,'Ciclo Semaforico'!BX$30,N!$HC95:$HL95)+SUMIF(E!$HC$15:$HL$15,'Ciclo Semaforico'!BX$30,E!$HC95:$HL95)+SUMIF(O!$HC$15:$HL$15,'Ciclo Semaforico'!BX$30,O!$HC95:$HL95))*BX$31))</f>
        <v>0</v>
      </c>
      <c r="BY120" s="245">
        <f>IF(BY$32="",IF(BY$31="",(SUMIF(S!$HC$15:$HL$15,'Ciclo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Semaforico'!BY$30,O!$HC95:$HL95))*BY$31),(SUMIF(S!$HC$15:$HL$15,'Ciclo Semaforico'!BY$32,S!$HC95:$HL95)+SUMIF(N!$HC$15:$HL$15,'Ciclo Semaforico'!BY$32,N!$HC95:$HL95)+SUMIF(E!$HC$15:$HL$15,'Ciclo Semaforico'!BY$32,E!$HC95:$HL95)+SUMIF(O!$HC$15:$HL$15,'Ciclo Semaforico'!BY$32,O!$HC95:$HL95))-IF(BY$31="",(SUMIF(S!$HC$15:$HL$15,'Ciclo Semaforico'!BY$30,S!$HC95:$HL95)+SUMIF(N!$HC$15:$HL$15,'Ciclo Semaforico'!BY$30,N!$HC95:$HL95)+SUMIF(E!$HC$15:$HL$15,'Ciclo Semaforico'!BY$30,E!$HC95:$HL95)+SUMIF(O!$HC$15:$HL$15,'Ciclo Semaforico'!BY$30,O!$HC95:$HL95)),(SUMIF(S!$HC$15:$HL$15,'Ciclo Semaforico'!BY$30,S!$HC95:$HL95)+SUMIF(N!$HC$15:$HL$15,'Ciclo Semaforico'!BY$30,N!$HC95:$HL95)+SUMIF(E!$HC$15:$HL$15,'Ciclo Semaforico'!BY$30,E!$HC95:$HL95)+SUMIF(O!$HC$15:$HL$15,'Ciclo Semaforico'!BY$30,O!$HC95:$HL95))*BY$31))</f>
        <v>0</v>
      </c>
      <c r="BZ120" s="245">
        <f>IF(BZ$32="",IF(BZ$31="",(SUMIF(S!$HC$15:$HL$15,'Ciclo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Semaforico'!BZ$30,O!$HC95:$HL95))*BZ$31),(SUMIF(S!$HC$15:$HL$15,'Ciclo Semaforico'!BZ$32,S!$HC95:$HL95)+SUMIF(N!$HC$15:$HL$15,'Ciclo Semaforico'!BZ$32,N!$HC95:$HL95)+SUMIF(E!$HC$15:$HL$15,'Ciclo Semaforico'!BZ$32,E!$HC95:$HL95)+SUMIF(O!$HC$15:$HL$15,'Ciclo Semaforico'!BZ$32,O!$HC95:$HL95))-IF(BZ$31="",(SUMIF(S!$HC$15:$HL$15,'Ciclo Semaforico'!BZ$30,S!$HC95:$HL95)+SUMIF(N!$HC$15:$HL$15,'Ciclo Semaforico'!BZ$30,N!$HC95:$HL95)+SUMIF(E!$HC$15:$HL$15,'Ciclo Semaforico'!BZ$30,E!$HC95:$HL95)+SUMIF(O!$HC$15:$HL$15,'Ciclo Semaforico'!BZ$30,O!$HC95:$HL95)),(SUMIF(S!$HC$15:$HL$15,'Ciclo Semaforico'!BZ$30,S!$HC95:$HL95)+SUMIF(N!$HC$15:$HL$15,'Ciclo Semaforico'!BZ$30,N!$HC95:$HL95)+SUMIF(E!$HC$15:$HL$15,'Ciclo Semaforico'!BZ$30,E!$HC95:$HL95)+SUMIF(O!$HC$15:$HL$15,'Ciclo Semaforico'!BZ$30,O!$HC95:$HL95))*BZ$31))</f>
        <v>0</v>
      </c>
      <c r="CA120" s="245">
        <f>IF(CA$32="",IF(CA$31="",(SUMIF(S!$HC$15:$HL$15,'Ciclo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Semaforico'!CA$30,O!$HC95:$HL95))*CA$31),(SUMIF(S!$HC$15:$HL$15,'Ciclo Semaforico'!CA$32,S!$HC95:$HL95)+SUMIF(N!$HC$15:$HL$15,'Ciclo Semaforico'!CA$32,N!$HC95:$HL95)+SUMIF(E!$HC$15:$HL$15,'Ciclo Semaforico'!CA$32,E!$HC95:$HL95)+SUMIF(O!$HC$15:$HL$15,'Ciclo Semaforico'!CA$32,O!$HC95:$HL95))-IF(CA$31="",(SUMIF(S!$HC$15:$HL$15,'Ciclo Semaforico'!CA$30,S!$HC95:$HL95)+SUMIF(N!$HC$15:$HL$15,'Ciclo Semaforico'!CA$30,N!$HC95:$HL95)+SUMIF(E!$HC$15:$HL$15,'Ciclo Semaforico'!CA$30,E!$HC95:$HL95)+SUMIF(O!$HC$15:$HL$15,'Ciclo Semaforico'!CA$30,O!$HC95:$HL95)),(SUMIF(S!$HC$15:$HL$15,'Ciclo Semaforico'!CA$30,S!$HC95:$HL95)+SUMIF(N!$HC$15:$HL$15,'Ciclo Semaforico'!CA$30,N!$HC95:$HL95)+SUMIF(E!$HC$15:$HL$15,'Ciclo Semaforico'!CA$30,E!$HC95:$HL95)+SUMIF(O!$HC$15:$HL$15,'Ciclo Semaforico'!CA$30,O!$HC95:$HL95))*CA$31))</f>
        <v>0</v>
      </c>
      <c r="CB120" s="245">
        <f>IF(CB$32="",IF(CB$31="",(SUMIF(S!$HC$15:$HL$15,'Ciclo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Semaforico'!CB$30,O!$HC95:$HL95))*CB$31),(SUMIF(S!$HC$15:$HL$15,'Ciclo Semaforico'!CB$32,S!$HC95:$HL95)+SUMIF(N!$HC$15:$HL$15,'Ciclo Semaforico'!CB$32,N!$HC95:$HL95)+SUMIF(E!$HC$15:$HL$15,'Ciclo Semaforico'!CB$32,E!$HC95:$HL95)+SUMIF(O!$HC$15:$HL$15,'Ciclo Semaforico'!CB$32,O!$HC95:$HL95))-IF(CB$31="",(SUMIF(S!$HC$15:$HL$15,'Ciclo Semaforico'!CB$30,S!$HC95:$HL95)+SUMIF(N!$HC$15:$HL$15,'Ciclo Semaforico'!CB$30,N!$HC95:$HL95)+SUMIF(E!$HC$15:$HL$15,'Ciclo Semaforico'!CB$30,E!$HC95:$HL95)+SUMIF(O!$HC$15:$HL$15,'Ciclo Semaforico'!CB$30,O!$HC95:$HL95)),(SUMIF(S!$HC$15:$HL$15,'Ciclo Semaforico'!CB$30,S!$HC95:$HL95)+SUMIF(N!$HC$15:$HL$15,'Ciclo Semaforico'!CB$30,N!$HC95:$HL95)+SUMIF(E!$HC$15:$HL$15,'Ciclo Semaforico'!CB$30,E!$HC95:$HL95)+SUMIF(O!$HC$15:$HL$15,'Ciclo Semaforico'!CB$30,O!$HC95:$HL95))*CB$31))</f>
        <v>0</v>
      </c>
      <c r="CC120" s="245">
        <f>IF(CC$32="",IF(CC$31="",(SUMIF(S!$HC$15:$HL$15,'Ciclo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Semaforico'!CC$30,O!$HC95:$HL95))*CC$31),(SUMIF(S!$HC$15:$HL$15,'Ciclo Semaforico'!CC$32,S!$HC95:$HL95)+SUMIF(N!$HC$15:$HL$15,'Ciclo Semaforico'!CC$32,N!$HC95:$HL95)+SUMIF(E!$HC$15:$HL$15,'Ciclo Semaforico'!CC$32,E!$HC95:$HL95)+SUMIF(O!$HC$15:$HL$15,'Ciclo Semaforico'!CC$32,O!$HC95:$HL95))-IF(CC$31="",(SUMIF(S!$HC$15:$HL$15,'Ciclo Semaforico'!CC$30,S!$HC95:$HL95)+SUMIF(N!$HC$15:$HL$15,'Ciclo Semaforico'!CC$30,N!$HC95:$HL95)+SUMIF(E!$HC$15:$HL$15,'Ciclo Semaforico'!CC$30,E!$HC95:$HL95)+SUMIF(O!$HC$15:$HL$15,'Ciclo Semaforico'!CC$30,O!$HC95:$HL95)),(SUMIF(S!$HC$15:$HL$15,'Ciclo Semaforico'!CC$30,S!$HC95:$HL95)+SUMIF(N!$HC$15:$HL$15,'Ciclo Semaforico'!CC$30,N!$HC95:$HL95)+SUMIF(E!$HC$15:$HL$15,'Ciclo Semaforico'!CC$30,E!$HC95:$HL95)+SUMIF(O!$HC$15:$HL$15,'Ciclo Semaforico'!CC$30,O!$HC95:$HL95))*CC$31))</f>
        <v>0</v>
      </c>
      <c r="CD120" s="245">
        <f>IF(CD$32="",IF(CD$31="",(SUMIF(S!$HC$15:$HL$15,'Ciclo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Semaforico'!CD$30,O!$HC95:$HL95))*CD$31),(SUMIF(S!$HC$15:$HL$15,'Ciclo Semaforico'!CD$32,S!$HC95:$HL95)+SUMIF(N!$HC$15:$HL$15,'Ciclo Semaforico'!CD$32,N!$HC95:$HL95)+SUMIF(E!$HC$15:$HL$15,'Ciclo Semaforico'!CD$32,E!$HC95:$HL95)+SUMIF(O!$HC$15:$HL$15,'Ciclo Semaforico'!CD$32,O!$HC95:$HL95))-IF(CD$31="",(SUMIF(S!$HC$15:$HL$15,'Ciclo Semaforico'!CD$30,S!$HC95:$HL95)+SUMIF(N!$HC$15:$HL$15,'Ciclo Semaforico'!CD$30,N!$HC95:$HL95)+SUMIF(E!$HC$15:$HL$15,'Ciclo Semaforico'!CD$30,E!$HC95:$HL95)+SUMIF(O!$HC$15:$HL$15,'Ciclo Semaforico'!CD$30,O!$HC95:$HL95)),(SUMIF(S!$HC$15:$HL$15,'Ciclo Semaforico'!CD$30,S!$HC95:$HL95)+SUMIF(N!$HC$15:$HL$15,'Ciclo Semaforico'!CD$30,N!$HC95:$HL95)+SUMIF(E!$HC$15:$HL$15,'Ciclo Semaforico'!CD$30,E!$HC95:$HL95)+SUMIF(O!$HC$15:$HL$15,'Ciclo Semaforico'!CD$30,O!$HC95:$HL95))*CD$31))</f>
        <v>0</v>
      </c>
      <c r="CE120" s="245">
        <f>IF(CE$32="",IF(CE$31="",(SUMIF(S!$HC$15:$HL$15,'Ciclo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Semaforico'!CE$30,O!$HC95:$HL95))*CE$31),(SUMIF(S!$HC$15:$HL$15,'Ciclo Semaforico'!CE$32,S!$HC95:$HL95)+SUMIF(N!$HC$15:$HL$15,'Ciclo Semaforico'!CE$32,N!$HC95:$HL95)+SUMIF(E!$HC$15:$HL$15,'Ciclo Semaforico'!CE$32,E!$HC95:$HL95)+SUMIF(O!$HC$15:$HL$15,'Ciclo Semaforico'!CE$32,O!$HC95:$HL95))-IF(CE$31="",(SUMIF(S!$HC$15:$HL$15,'Ciclo Semaforico'!CE$30,S!$HC95:$HL95)+SUMIF(N!$HC$15:$HL$15,'Ciclo Semaforico'!CE$30,N!$HC95:$HL95)+SUMIF(E!$HC$15:$HL$15,'Ciclo Semaforico'!CE$30,E!$HC95:$HL95)+SUMIF(O!$HC$15:$HL$15,'Ciclo Semaforico'!CE$30,O!$HC95:$HL95)),(SUMIF(S!$HC$15:$HL$15,'Ciclo Semaforico'!CE$30,S!$HC95:$HL95)+SUMIF(N!$HC$15:$HL$15,'Ciclo Semaforico'!CE$30,N!$HC95:$HL95)+SUMIF(E!$HC$15:$HL$15,'Ciclo Semaforico'!CE$30,E!$HC95:$HL95)+SUMIF(O!$HC$15:$HL$15,'Ciclo Semaforico'!CE$30,O!$HC95:$HL95))*CE$31))</f>
        <v>0</v>
      </c>
      <c r="CF120" s="245">
        <f>IF(CF$32="",IF(CF$31="",(SUMIF(S!$HC$15:$HL$15,'Ciclo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Semaforico'!CF$30,O!$HC95:$HL95))*CF$31),(SUMIF(S!$HC$15:$HL$15,'Ciclo Semaforico'!CF$32,S!$HC95:$HL95)+SUMIF(N!$HC$15:$HL$15,'Ciclo Semaforico'!CF$32,N!$HC95:$HL95)+SUMIF(E!$HC$15:$HL$15,'Ciclo Semaforico'!CF$32,E!$HC95:$HL95)+SUMIF(O!$HC$15:$HL$15,'Ciclo Semaforico'!CF$32,O!$HC95:$HL95))-IF(CF$31="",(SUMIF(S!$HC$15:$HL$15,'Ciclo Semaforico'!CF$30,S!$HC95:$HL95)+SUMIF(N!$HC$15:$HL$15,'Ciclo Semaforico'!CF$30,N!$HC95:$HL95)+SUMIF(E!$HC$15:$HL$15,'Ciclo Semaforico'!CF$30,E!$HC95:$HL95)+SUMIF(O!$HC$15:$HL$15,'Ciclo Semaforico'!CF$30,O!$HC95:$HL95)),(SUMIF(S!$HC$15:$HL$15,'Ciclo Semaforico'!CF$30,S!$HC95:$HL95)+SUMIF(N!$HC$15:$HL$15,'Ciclo Semaforico'!CF$30,N!$HC95:$HL95)+SUMIF(E!$HC$15:$HL$15,'Ciclo Semaforico'!CF$30,E!$HC95:$HL95)+SUMIF(O!$HC$15:$HL$15,'Ciclo Semaforico'!CF$30,O!$HC95:$HL95))*CF$31))</f>
        <v>0</v>
      </c>
      <c r="CG120" s="245">
        <f>IF(CG$32="",IF(CG$31="",(SUMIF(S!$HC$15:$HL$15,'Ciclo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Semaforico'!CG$30,O!$HC95:$HL95))*CG$31),(SUMIF(S!$HC$15:$HL$15,'Ciclo Semaforico'!CG$32,S!$HC95:$HL95)+SUMIF(N!$HC$15:$HL$15,'Ciclo Semaforico'!CG$32,N!$HC95:$HL95)+SUMIF(E!$HC$15:$HL$15,'Ciclo Semaforico'!CG$32,E!$HC95:$HL95)+SUMIF(O!$HC$15:$HL$15,'Ciclo Semaforico'!CG$32,O!$HC95:$HL95))-IF(CG$31="",(SUMIF(S!$HC$15:$HL$15,'Ciclo Semaforico'!CG$30,S!$HC95:$HL95)+SUMIF(N!$HC$15:$HL$15,'Ciclo Semaforico'!CG$30,N!$HC95:$HL95)+SUMIF(E!$HC$15:$HL$15,'Ciclo Semaforico'!CG$30,E!$HC95:$HL95)+SUMIF(O!$HC$15:$HL$15,'Ciclo Semaforico'!CG$30,O!$HC95:$HL95)),(SUMIF(S!$HC$15:$HL$15,'Ciclo Semaforico'!CG$30,S!$HC95:$HL95)+SUMIF(N!$HC$15:$HL$15,'Ciclo Semaforico'!CG$30,N!$HC95:$HL95)+SUMIF(E!$HC$15:$HL$15,'Ciclo Semaforico'!CG$30,E!$HC95:$HL95)+SUMIF(O!$HC$15:$HL$15,'Ciclo Semaforico'!CG$30,O!$HC95:$HL95))*CG$31))</f>
        <v>0</v>
      </c>
      <c r="CH120" s="246">
        <f>IF(CH$32="",IF(CH$31="",(SUMIF(S!$HC$15:$HL$15,'Ciclo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Semaforico'!CH$30,O!$HC95:$HL95))*CH$31),(SUMIF(S!$HC$15:$HL$15,'Ciclo Semaforico'!CH$32,S!$HC95:$HL95)+SUMIF(N!$HC$15:$HL$15,'Ciclo Semaforico'!CH$32,N!$HC95:$HL95)+SUMIF(E!$HC$15:$HL$15,'Ciclo Semaforico'!CH$32,E!$HC95:$HL95)+SUMIF(O!$HC$15:$HL$15,'Ciclo Semaforico'!CH$32,O!$HC95:$HL95))-IF(CH$31="",(SUMIF(S!$HC$15:$HL$15,'Ciclo Semaforico'!CH$30,S!$HC95:$HL95)+SUMIF(N!$HC$15:$HL$15,'Ciclo Semaforico'!CH$30,N!$HC95:$HL95)+SUMIF(E!$HC$15:$HL$15,'Ciclo Semaforico'!CH$30,E!$HC95:$HL95)+SUMIF(O!$HC$15:$HL$15,'Ciclo Semaforico'!CH$30,O!$HC95:$HL95)),(SUMIF(S!$HC$15:$HL$15,'Ciclo Semaforico'!CH$30,S!$HC95:$HL95)+SUMIF(N!$HC$15:$HL$15,'Ciclo Semaforico'!CH$30,N!$HC95:$HL95)+SUMIF(E!$HC$15:$HL$15,'Ciclo Semaforico'!CH$30,E!$HC95:$HL95)+SUMIF(O!$HC$15:$HL$15,'Ciclo Semaforico'!CH$30,O!$HC95:$HL95))*CH$31))</f>
        <v>0</v>
      </c>
      <c r="CI120" s="244">
        <f t="shared" si="339"/>
        <v>0</v>
      </c>
      <c r="CJ120" s="245">
        <f t="shared" si="340"/>
        <v>0</v>
      </c>
      <c r="CK120" s="245">
        <f t="shared" si="341"/>
        <v>0</v>
      </c>
      <c r="CL120" s="245">
        <f t="shared" si="342"/>
        <v>0</v>
      </c>
      <c r="CM120" s="245" t="e">
        <f t="shared" si="343"/>
        <v>#REF!</v>
      </c>
      <c r="CN120" s="245">
        <f t="shared" si="344"/>
        <v>0</v>
      </c>
      <c r="CO120" s="245">
        <f t="shared" si="345"/>
        <v>0</v>
      </c>
      <c r="CP120" s="245">
        <f t="shared" si="346"/>
        <v>0</v>
      </c>
      <c r="CQ120" s="245">
        <f t="shared" si="347"/>
        <v>0</v>
      </c>
      <c r="CR120" s="245">
        <f t="shared" si="348"/>
        <v>0</v>
      </c>
      <c r="CS120" s="245">
        <f t="shared" si="349"/>
        <v>0</v>
      </c>
      <c r="CT120" s="246">
        <f t="shared" si="350"/>
        <v>0</v>
      </c>
      <c r="CU120" s="244">
        <f t="shared" si="351"/>
        <v>0</v>
      </c>
      <c r="CV120" s="245">
        <f t="shared" si="352"/>
        <v>0</v>
      </c>
      <c r="CW120" s="245">
        <f t="shared" si="353"/>
        <v>0</v>
      </c>
      <c r="CX120" s="245">
        <f t="shared" si="354"/>
        <v>0</v>
      </c>
      <c r="CY120" s="245">
        <f t="shared" si="355"/>
        <v>0</v>
      </c>
      <c r="CZ120" s="245">
        <f t="shared" si="356"/>
        <v>0</v>
      </c>
      <c r="DA120" s="245">
        <f t="shared" si="357"/>
        <v>0</v>
      </c>
      <c r="DB120" s="245">
        <f t="shared" si="358"/>
        <v>0</v>
      </c>
      <c r="DC120" s="245">
        <f t="shared" si="359"/>
        <v>0</v>
      </c>
      <c r="DD120" s="245">
        <f t="shared" si="360"/>
        <v>0</v>
      </c>
      <c r="DE120" s="245">
        <f t="shared" si="361"/>
        <v>0</v>
      </c>
      <c r="DF120" s="246">
        <f t="shared" si="362"/>
        <v>0</v>
      </c>
      <c r="DG120" s="244" t="e">
        <f t="shared" si="363"/>
        <v>#REF!</v>
      </c>
      <c r="DH120" s="245" t="e">
        <f t="shared" si="364"/>
        <v>#REF!</v>
      </c>
      <c r="DI120" s="245" t="e">
        <f t="shared" si="365"/>
        <v>#REF!</v>
      </c>
      <c r="DJ120" s="245" t="e">
        <f t="shared" si="366"/>
        <v>#REF!</v>
      </c>
      <c r="DK120" s="245" t="e">
        <f t="shared" si="367"/>
        <v>#REF!</v>
      </c>
      <c r="DL120" s="245" t="e">
        <f t="shared" si="368"/>
        <v>#REF!</v>
      </c>
      <c r="DM120" s="245">
        <f t="shared" si="369"/>
        <v>0</v>
      </c>
      <c r="DN120" s="245">
        <f t="shared" si="370"/>
        <v>0</v>
      </c>
      <c r="DO120" s="245">
        <f t="shared" si="371"/>
        <v>0</v>
      </c>
      <c r="DP120" s="245">
        <f t="shared" si="372"/>
        <v>0</v>
      </c>
      <c r="DQ120" s="245">
        <f t="shared" si="373"/>
        <v>0</v>
      </c>
      <c r="DR120" s="246">
        <f t="shared" si="374"/>
        <v>0</v>
      </c>
      <c r="DS120" s="244">
        <f t="shared" si="375"/>
        <v>0</v>
      </c>
      <c r="DT120" s="245">
        <f t="shared" si="376"/>
        <v>0</v>
      </c>
      <c r="DU120" s="245">
        <f t="shared" si="377"/>
        <v>0</v>
      </c>
      <c r="DV120" s="245">
        <f t="shared" si="378"/>
        <v>0</v>
      </c>
      <c r="DW120" s="245">
        <f t="shared" si="379"/>
        <v>0</v>
      </c>
      <c r="DX120" s="245">
        <f t="shared" si="380"/>
        <v>0</v>
      </c>
      <c r="DY120" s="245">
        <f t="shared" si="381"/>
        <v>0</v>
      </c>
      <c r="DZ120" s="245">
        <f t="shared" si="382"/>
        <v>0</v>
      </c>
      <c r="EA120" s="245">
        <f t="shared" si="383"/>
        <v>0</v>
      </c>
      <c r="EB120" s="245">
        <f t="shared" si="384"/>
        <v>0</v>
      </c>
      <c r="EC120" s="245">
        <f t="shared" si="385"/>
        <v>0</v>
      </c>
      <c r="ED120" s="246">
        <f t="shared" si="386"/>
        <v>0</v>
      </c>
      <c r="EE120" s="244">
        <f t="shared" si="387"/>
        <v>0</v>
      </c>
      <c r="EF120" s="245">
        <f t="shared" si="388"/>
        <v>0</v>
      </c>
      <c r="EG120" s="245">
        <f t="shared" si="389"/>
        <v>0</v>
      </c>
      <c r="EH120" s="245">
        <f t="shared" si="390"/>
        <v>0</v>
      </c>
      <c r="EI120" s="245">
        <f t="shared" si="391"/>
        <v>0</v>
      </c>
      <c r="EJ120" s="245">
        <f t="shared" si="392"/>
        <v>0</v>
      </c>
      <c r="EK120" s="245">
        <f t="shared" si="393"/>
        <v>0</v>
      </c>
      <c r="EL120" s="245">
        <f t="shared" si="394"/>
        <v>0</v>
      </c>
      <c r="EM120" s="245">
        <f t="shared" si="395"/>
        <v>0</v>
      </c>
      <c r="EN120" s="245">
        <f t="shared" si="396"/>
        <v>0</v>
      </c>
      <c r="EO120" s="245">
        <f t="shared" si="397"/>
        <v>0</v>
      </c>
      <c r="EP120" s="246">
        <f t="shared" si="398"/>
        <v>0</v>
      </c>
      <c r="EQ120" s="255">
        <f t="shared" si="399"/>
        <v>0</v>
      </c>
      <c r="ER120" s="256">
        <f t="shared" si="400"/>
        <v>0</v>
      </c>
      <c r="ES120" s="256">
        <f t="shared" si="401"/>
        <v>0</v>
      </c>
      <c r="ET120" s="256">
        <f t="shared" si="402"/>
        <v>0</v>
      </c>
      <c r="EU120" s="256" t="e">
        <f t="shared" si="403"/>
        <v>#REF!</v>
      </c>
      <c r="EV120" s="256">
        <f t="shared" si="404"/>
        <v>0</v>
      </c>
      <c r="EW120" s="256">
        <f t="shared" si="405"/>
        <v>0</v>
      </c>
      <c r="EX120" s="256" t="str">
        <f t="shared" si="406"/>
        <v/>
      </c>
      <c r="EY120" s="256" t="str">
        <f t="shared" si="407"/>
        <v/>
      </c>
      <c r="EZ120" s="256" t="str">
        <f t="shared" si="408"/>
        <v/>
      </c>
      <c r="FA120" s="256" t="str">
        <f t="shared" si="409"/>
        <v/>
      </c>
      <c r="FB120" s="257" t="str">
        <f t="shared" si="410"/>
        <v/>
      </c>
      <c r="FC120" s="255">
        <f t="shared" si="411"/>
        <v>0</v>
      </c>
      <c r="FD120" s="256" t="str">
        <f t="shared" si="412"/>
        <v/>
      </c>
      <c r="FE120" s="256" t="str">
        <f t="shared" si="413"/>
        <v/>
      </c>
      <c r="FF120" s="256" t="str">
        <f t="shared" si="414"/>
        <v/>
      </c>
      <c r="FG120" s="256" t="str">
        <f t="shared" si="415"/>
        <v/>
      </c>
      <c r="FH120" s="256" t="str">
        <f t="shared" si="416"/>
        <v/>
      </c>
      <c r="FI120" s="256" t="str">
        <f t="shared" si="417"/>
        <v/>
      </c>
      <c r="FJ120" s="256" t="str">
        <f t="shared" si="418"/>
        <v/>
      </c>
      <c r="FK120" s="256" t="str">
        <f t="shared" si="419"/>
        <v/>
      </c>
      <c r="FL120" s="256" t="str">
        <f t="shared" si="420"/>
        <v/>
      </c>
      <c r="FM120" s="256" t="str">
        <f t="shared" si="421"/>
        <v/>
      </c>
      <c r="FN120" s="257" t="str">
        <f t="shared" si="422"/>
        <v/>
      </c>
      <c r="FO120" s="255" t="e">
        <f t="shared" si="423"/>
        <v>#REF!</v>
      </c>
      <c r="FP120" s="256" t="e">
        <f t="shared" si="424"/>
        <v>#REF!</v>
      </c>
      <c r="FQ120" s="256" t="e">
        <f t="shared" si="425"/>
        <v>#REF!</v>
      </c>
      <c r="FR120" s="256" t="e">
        <f t="shared" si="426"/>
        <v>#REF!</v>
      </c>
      <c r="FS120" s="256" t="e">
        <f t="shared" si="427"/>
        <v>#REF!</v>
      </c>
      <c r="FT120" s="256" t="e">
        <f t="shared" si="428"/>
        <v>#REF!</v>
      </c>
      <c r="FU120" s="256" t="str">
        <f t="shared" si="429"/>
        <v/>
      </c>
      <c r="FV120" s="256" t="str">
        <f t="shared" si="430"/>
        <v/>
      </c>
      <c r="FW120" s="256" t="str">
        <f t="shared" si="431"/>
        <v/>
      </c>
      <c r="FX120" s="256" t="str">
        <f t="shared" si="432"/>
        <v/>
      </c>
      <c r="FY120" s="256" t="str">
        <f t="shared" si="433"/>
        <v/>
      </c>
      <c r="FZ120" s="257" t="str">
        <f t="shared" si="434"/>
        <v/>
      </c>
      <c r="GA120" s="255" t="str">
        <f t="shared" si="435"/>
        <v/>
      </c>
      <c r="GB120" s="256" t="str">
        <f t="shared" si="436"/>
        <v/>
      </c>
      <c r="GC120" s="256" t="str">
        <f t="shared" si="437"/>
        <v/>
      </c>
      <c r="GD120" s="256" t="str">
        <f t="shared" si="438"/>
        <v/>
      </c>
      <c r="GE120" s="256" t="str">
        <f t="shared" si="439"/>
        <v/>
      </c>
      <c r="GF120" s="256" t="str">
        <f t="shared" si="440"/>
        <v/>
      </c>
      <c r="GG120" s="256" t="str">
        <f t="shared" si="441"/>
        <v/>
      </c>
      <c r="GH120" s="256" t="str">
        <f t="shared" si="442"/>
        <v/>
      </c>
      <c r="GI120" s="256" t="str">
        <f t="shared" si="443"/>
        <v/>
      </c>
      <c r="GJ120" s="256" t="str">
        <f t="shared" si="444"/>
        <v/>
      </c>
      <c r="GK120" s="256" t="str">
        <f t="shared" si="445"/>
        <v/>
      </c>
      <c r="GL120" s="257" t="str">
        <f t="shared" si="446"/>
        <v/>
      </c>
      <c r="GM120" s="255" t="str">
        <f t="shared" si="447"/>
        <v/>
      </c>
      <c r="GN120" s="256" t="str">
        <f t="shared" si="448"/>
        <v/>
      </c>
      <c r="GO120" s="256" t="str">
        <f t="shared" si="449"/>
        <v/>
      </c>
      <c r="GP120" s="256" t="str">
        <f t="shared" si="450"/>
        <v/>
      </c>
      <c r="GQ120" s="256" t="str">
        <f t="shared" si="451"/>
        <v/>
      </c>
      <c r="GR120" s="256" t="str">
        <f t="shared" si="452"/>
        <v/>
      </c>
      <c r="GS120" s="256" t="str">
        <f t="shared" si="453"/>
        <v/>
      </c>
      <c r="GT120" s="256" t="str">
        <f t="shared" si="454"/>
        <v/>
      </c>
      <c r="GU120" s="256" t="str">
        <f t="shared" si="455"/>
        <v/>
      </c>
      <c r="GV120" s="256" t="str">
        <f t="shared" si="456"/>
        <v/>
      </c>
      <c r="GW120" s="256" t="str">
        <f t="shared" si="457"/>
        <v/>
      </c>
      <c r="GX120" s="257" t="str">
        <f t="shared" si="458"/>
        <v/>
      </c>
      <c r="GY120" s="252">
        <f t="shared" si="468"/>
        <v>0</v>
      </c>
      <c r="GZ120" s="253" t="e">
        <f t="shared" si="468"/>
        <v>#REF!</v>
      </c>
      <c r="HA120" s="253">
        <f t="shared" si="468"/>
        <v>0</v>
      </c>
      <c r="HB120" s="253">
        <f t="shared" si="468"/>
        <v>0</v>
      </c>
      <c r="HC120" s="253">
        <f t="shared" si="468"/>
        <v>0</v>
      </c>
      <c r="HD120" s="253">
        <f t="shared" si="468"/>
        <v>0</v>
      </c>
      <c r="HE120" s="253">
        <f t="shared" si="468"/>
        <v>0</v>
      </c>
      <c r="HF120" s="254">
        <f t="shared" si="459"/>
        <v>0</v>
      </c>
      <c r="HG120" s="252">
        <f t="shared" si="469"/>
        <v>0</v>
      </c>
      <c r="HH120" s="253">
        <f t="shared" si="469"/>
        <v>0</v>
      </c>
      <c r="HI120" s="253">
        <f t="shared" si="469"/>
        <v>0</v>
      </c>
      <c r="HJ120" s="253">
        <f t="shared" si="469"/>
        <v>0</v>
      </c>
      <c r="HK120" s="253">
        <f t="shared" si="469"/>
        <v>0</v>
      </c>
      <c r="HL120" s="253">
        <f t="shared" si="469"/>
        <v>0</v>
      </c>
      <c r="HM120" s="253">
        <f t="shared" si="469"/>
        <v>0</v>
      </c>
      <c r="HN120" s="254">
        <f t="shared" si="469"/>
        <v>0</v>
      </c>
      <c r="HO120" s="252" t="e">
        <f t="shared" si="470"/>
        <v>#REF!</v>
      </c>
      <c r="HP120" s="253" t="e">
        <f t="shared" si="470"/>
        <v>#REF!</v>
      </c>
      <c r="HQ120" s="253">
        <f t="shared" si="470"/>
        <v>0</v>
      </c>
      <c r="HR120" s="253">
        <f t="shared" si="470"/>
        <v>0</v>
      </c>
      <c r="HS120" s="253">
        <f t="shared" si="470"/>
        <v>0</v>
      </c>
      <c r="HT120" s="253">
        <f t="shared" si="470"/>
        <v>0</v>
      </c>
      <c r="HU120" s="253">
        <f t="shared" si="470"/>
        <v>0</v>
      </c>
      <c r="HV120" s="254">
        <f t="shared" si="470"/>
        <v>0</v>
      </c>
      <c r="HW120" s="252">
        <f t="shared" si="471"/>
        <v>0</v>
      </c>
      <c r="HX120" s="253">
        <f t="shared" si="471"/>
        <v>0</v>
      </c>
      <c r="HY120" s="253">
        <f t="shared" si="471"/>
        <v>0</v>
      </c>
      <c r="HZ120" s="253">
        <f t="shared" si="471"/>
        <v>0</v>
      </c>
      <c r="IA120" s="253">
        <f t="shared" si="471"/>
        <v>0</v>
      </c>
      <c r="IB120" s="253">
        <f t="shared" si="471"/>
        <v>0</v>
      </c>
      <c r="IC120" s="253">
        <f t="shared" si="471"/>
        <v>0</v>
      </c>
      <c r="ID120" s="254">
        <f t="shared" si="471"/>
        <v>0</v>
      </c>
      <c r="IE120" s="252">
        <f t="shared" si="472"/>
        <v>0</v>
      </c>
      <c r="IF120" s="253">
        <f t="shared" si="472"/>
        <v>0</v>
      </c>
      <c r="IG120" s="253">
        <f t="shared" si="472"/>
        <v>0</v>
      </c>
      <c r="IH120" s="253">
        <f t="shared" si="472"/>
        <v>0</v>
      </c>
      <c r="II120" s="253">
        <f t="shared" si="472"/>
        <v>0</v>
      </c>
      <c r="IJ120" s="253">
        <f t="shared" si="472"/>
        <v>0</v>
      </c>
      <c r="IK120" s="253">
        <f t="shared" si="472"/>
        <v>0</v>
      </c>
      <c r="IL120" s="254">
        <f t="shared" si="472"/>
        <v>0</v>
      </c>
      <c r="IM120" s="255" t="e">
        <f t="shared" si="203"/>
        <v>#REF!</v>
      </c>
      <c r="IN120" s="256">
        <f t="shared" si="204"/>
        <v>0</v>
      </c>
      <c r="IO120" s="256" t="e">
        <f t="shared" si="205"/>
        <v>#REF!</v>
      </c>
      <c r="IP120" s="256">
        <f t="shared" si="206"/>
        <v>0</v>
      </c>
      <c r="IQ120" s="257">
        <f t="shared" si="207"/>
        <v>0</v>
      </c>
      <c r="IR120" s="404" t="e">
        <f t="shared" si="473"/>
        <v>#REF!</v>
      </c>
      <c r="IS120" s="250">
        <f t="shared" si="202"/>
        <v>15</v>
      </c>
      <c r="IT120" s="258" t="e">
        <f t="shared" si="464"/>
        <v>#REF!</v>
      </c>
      <c r="IU120" s="664">
        <v>2400</v>
      </c>
      <c r="IV120" s="409">
        <v>6</v>
      </c>
      <c r="IW120" s="648" t="s">
        <v>258</v>
      </c>
      <c r="IX120" s="649" t="e">
        <f t="shared" si="474"/>
        <v>#REF!</v>
      </c>
      <c r="IY120" s="650" t="e">
        <f t="shared" si="465"/>
        <v>#REF!</v>
      </c>
      <c r="IZ120" s="651">
        <v>3</v>
      </c>
      <c r="JA120" s="652">
        <v>2</v>
      </c>
      <c r="JB120" s="650" t="e">
        <f t="shared" si="466"/>
        <v>#REF!</v>
      </c>
      <c r="JC120" s="651">
        <f t="shared" si="475"/>
        <v>3</v>
      </c>
      <c r="JD120" s="652">
        <f t="shared" si="475"/>
        <v>2</v>
      </c>
      <c r="JE120" s="653" t="e">
        <f t="shared" si="467"/>
        <v>#REF!</v>
      </c>
      <c r="JF120" s="654">
        <v>3</v>
      </c>
      <c r="JG120" s="652">
        <v>2</v>
      </c>
      <c r="JH120" s="653"/>
      <c r="JI120" s="654"/>
      <c r="JJ120" s="655"/>
      <c r="JK120" s="418"/>
      <c r="JL120" s="419"/>
      <c r="JM120" s="420"/>
      <c r="JN120" s="662">
        <v>1</v>
      </c>
      <c r="JO120" s="662">
        <v>1.4</v>
      </c>
      <c r="JP120" s="662">
        <v>1</v>
      </c>
      <c r="JQ120" s="662">
        <v>1</v>
      </c>
      <c r="JR120" s="663">
        <v>1</v>
      </c>
      <c r="JS120" s="658" t="e">
        <f t="shared" si="201"/>
        <v>#REF!</v>
      </c>
    </row>
    <row r="121" spans="25:279" ht="20.100000000000001" hidden="1" customHeight="1">
      <c r="Y121" s="380" t="e">
        <f>N!IK96</f>
        <v>#REF!</v>
      </c>
      <c r="Z121" s="377" t="s">
        <v>78</v>
      </c>
      <c r="AA121" s="244">
        <f>IF(AA$32="",IF(AA$31="",(SUMIF(S!$HC$15:$HL$15,'Ciclo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Semaforico'!AA$30,O!$HC96:$HL96))*AA$31),(SUMIF(S!$HC$15:$HL$15,'Ciclo Semaforico'!AA$32,S!$HC96:$HL96)+SUMIF(N!$HC$15:$HL$15,'Ciclo Semaforico'!AA$32,N!$HC96:$HL96)+SUMIF(E!$HC$15:$HL$15,'Ciclo Semaforico'!AA$32,E!$HC96:$HL96)+SUMIF(O!$HC$15:$HL$15,'Ciclo Semaforico'!AA$32,O!$HC96:$HL96))-IF(AA$31="",(SUMIF(S!$HC$15:$HL$15,'Ciclo Semaforico'!AA$30,S!$HC96:$HL96)+SUMIF(N!$HC$15:$HL$15,'Ciclo Semaforico'!AA$30,N!$HC96:$HL96)+SUMIF(E!$HC$15:$HL$15,'Ciclo Semaforico'!AA$30,E!$HC96:$HL96)+SUMIF(O!$HC$15:$HL$15,'Ciclo Semaforico'!AA$30,O!$HC96:$HL96)),(SUMIF(S!$HC$15:$HL$15,'Ciclo Semaforico'!AA$30,S!$HC96:$HL96)+SUMIF(N!$HC$15:$HL$15,'Ciclo Semaforico'!AA$30,N!$HC96:$HL96)+SUMIF(E!$HC$15:$HL$15,'Ciclo Semaforico'!AA$30,E!$HC96:$HL96)+SUMIF(O!$HC$15:$HL$15,'Ciclo Semaforico'!AA$30,O!$HC96:$HL96))*AA$31))</f>
        <v>0</v>
      </c>
      <c r="AB121" s="245">
        <f>IF(AB$32="",IF(AB$31="",(SUMIF(S!$HC$15:$HL$15,'Ciclo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Semaforico'!AB$30,O!$HC96:$HL96))*AB$31),(SUMIF(S!$HC$15:$HL$15,'Ciclo Semaforico'!AB$32,S!$HC96:$HL96)+SUMIF(N!$HC$15:$HL$15,'Ciclo Semaforico'!AB$32,N!$HC96:$HL96)+SUMIF(E!$HC$15:$HL$15,'Ciclo Semaforico'!AB$32,E!$HC96:$HL96)+SUMIF(O!$HC$15:$HL$15,'Ciclo Semaforico'!AB$32,O!$HC96:$HL96))-IF(AB$31="",(SUMIF(S!$HC$15:$HL$15,'Ciclo Semaforico'!AB$30,S!$HC96:$HL96)+SUMIF(N!$HC$15:$HL$15,'Ciclo Semaforico'!AB$30,N!$HC96:$HL96)+SUMIF(E!$HC$15:$HL$15,'Ciclo Semaforico'!AB$30,E!$HC96:$HL96)+SUMIF(O!$HC$15:$HL$15,'Ciclo Semaforico'!AB$30,O!$HC96:$HL96)),(SUMIF(S!$HC$15:$HL$15,'Ciclo Semaforico'!AB$30,S!$HC96:$HL96)+SUMIF(N!$HC$15:$HL$15,'Ciclo Semaforico'!AB$30,N!$HC96:$HL96)+SUMIF(E!$HC$15:$HL$15,'Ciclo Semaforico'!AB$30,E!$HC96:$HL96)+SUMIF(O!$HC$15:$HL$15,'Ciclo Semaforico'!AB$30,O!$HC96:$HL96))*AB$31))</f>
        <v>0</v>
      </c>
      <c r="AC121" s="245">
        <f>IF(AC$32="",IF(AC$31="",(SUMIF(S!$HC$15:$HL$15,'Ciclo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Semaforico'!AC$30,O!$HC96:$HL96))*AC$31),(SUMIF(S!$HC$15:$HL$15,'Ciclo Semaforico'!AC$32,S!$HC96:$HL96)+SUMIF(N!$HC$15:$HL$15,'Ciclo Semaforico'!AC$32,N!$HC96:$HL96)+SUMIF(E!$HC$15:$HL$15,'Ciclo Semaforico'!AC$32,E!$HC96:$HL96)+SUMIF(O!$HC$15:$HL$15,'Ciclo Semaforico'!AC$32,O!$HC96:$HL96))-IF(AC$31="",(SUMIF(S!$HC$15:$HL$15,'Ciclo Semaforico'!AC$30,S!$HC96:$HL96)+SUMIF(N!$HC$15:$HL$15,'Ciclo Semaforico'!AC$30,N!$HC96:$HL96)+SUMIF(E!$HC$15:$HL$15,'Ciclo Semaforico'!AC$30,E!$HC96:$HL96)+SUMIF(O!$HC$15:$HL$15,'Ciclo Semaforico'!AC$30,O!$HC96:$HL96)),(SUMIF(S!$HC$15:$HL$15,'Ciclo Semaforico'!AC$30,S!$HC96:$HL96)+SUMIF(N!$HC$15:$HL$15,'Ciclo Semaforico'!AC$30,N!$HC96:$HL96)+SUMIF(E!$HC$15:$HL$15,'Ciclo Semaforico'!AC$30,E!$HC96:$HL96)+SUMIF(O!$HC$15:$HL$15,'Ciclo Semaforico'!AC$30,O!$HC96:$HL96))*AC$31))</f>
        <v>0</v>
      </c>
      <c r="AD121" s="245">
        <f>IF(AD$32="",IF(AD$31="",(SUMIF(S!$HC$15:$HL$15,'Ciclo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Semaforico'!AD$30,O!$HC96:$HL96))*AD$31),(SUMIF(S!$HC$15:$HL$15,'Ciclo Semaforico'!AD$32,S!$HC96:$HL96)+SUMIF(N!$HC$15:$HL$15,'Ciclo Semaforico'!AD$32,N!$HC96:$HL96)+SUMIF(E!$HC$15:$HL$15,'Ciclo Semaforico'!AD$32,E!$HC96:$HL96)+SUMIF(O!$HC$15:$HL$15,'Ciclo Semaforico'!AD$32,O!$HC96:$HL96))-IF(AD$31="",(SUMIF(S!$HC$15:$HL$15,'Ciclo Semaforico'!AD$30,S!$HC96:$HL96)+SUMIF(N!$HC$15:$HL$15,'Ciclo Semaforico'!AD$30,N!$HC96:$HL96)+SUMIF(E!$HC$15:$HL$15,'Ciclo Semaforico'!AD$30,E!$HC96:$HL96)+SUMIF(O!$HC$15:$HL$15,'Ciclo Semaforico'!AD$30,O!$HC96:$HL96)),(SUMIF(S!$HC$15:$HL$15,'Ciclo Semaforico'!AD$30,S!$HC96:$HL96)+SUMIF(N!$HC$15:$HL$15,'Ciclo Semaforico'!AD$30,N!$HC96:$HL96)+SUMIF(E!$HC$15:$HL$15,'Ciclo Semaforico'!AD$30,E!$HC96:$HL96)+SUMIF(O!$HC$15:$HL$15,'Ciclo Semaforico'!AD$30,O!$HC96:$HL96))*AD$31))</f>
        <v>0</v>
      </c>
      <c r="AE121" s="245" t="e">
        <f>IF(AE$32="",IF(AE$31="",(SUMIF(S!$HC$15:$HL$15,'Ciclo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Semaforico'!AE$30,O!$HC96:$HL96))*AE$31),(SUMIF(S!$HC$15:$HL$15,'Ciclo Semaforico'!AE$32,S!$HC96:$HL96)+SUMIF(N!$HC$15:$HL$15,'Ciclo Semaforico'!AE$32,N!$HC96:$HL96)+SUMIF(E!$HC$15:$HL$15,'Ciclo Semaforico'!AE$32,E!$HC96:$HL96)+SUMIF(O!$HC$15:$HL$15,'Ciclo Semaforico'!AE$32,O!$HC96:$HL96))-IF(AE$31="",(SUMIF(S!$HC$15:$HL$15,'Ciclo Semaforico'!AE$30,S!$HC96:$HL96)+SUMIF(N!$HC$15:$HL$15,'Ciclo Semaforico'!AE$30,N!$HC96:$HL96)+SUMIF(E!$HC$15:$HL$15,'Ciclo Semaforico'!AE$30,E!$HC96:$HL96)+SUMIF(O!$HC$15:$HL$15,'Ciclo Semaforico'!AE$30,O!$HC96:$HL96)),(SUMIF(S!$HC$15:$HL$15,'Ciclo Semaforico'!AE$30,S!$HC96:$HL96)+SUMIF(N!$HC$15:$HL$15,'Ciclo Semaforico'!AE$30,N!$HC96:$HL96)+SUMIF(E!$HC$15:$HL$15,'Ciclo Semaforico'!AE$30,E!$HC96:$HL96)+SUMIF(O!$HC$15:$HL$15,'Ciclo Semaforico'!AE$30,O!$HC96:$HL96))*AE$31))</f>
        <v>#REF!</v>
      </c>
      <c r="AF121" s="245">
        <f>IF(AF$32="",IF(AF$31="",(SUMIF(S!$HC$15:$HL$15,'Ciclo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Semaforico'!AF$30,O!$HC96:$HL96))*AF$31),(SUMIF(S!$HC$15:$HL$15,'Ciclo Semaforico'!AF$32,S!$HC96:$HL96)+SUMIF(N!$HC$15:$HL$15,'Ciclo Semaforico'!AF$32,N!$HC96:$HL96)+SUMIF(E!$HC$15:$HL$15,'Ciclo Semaforico'!AF$32,E!$HC96:$HL96)+SUMIF(O!$HC$15:$HL$15,'Ciclo Semaforico'!AF$32,O!$HC96:$HL96))-IF(AF$31="",(SUMIF(S!$HC$15:$HL$15,'Ciclo Semaforico'!AF$30,S!$HC96:$HL96)+SUMIF(N!$HC$15:$HL$15,'Ciclo Semaforico'!AF$30,N!$HC96:$HL96)+SUMIF(E!$HC$15:$HL$15,'Ciclo Semaforico'!AF$30,E!$HC96:$HL96)+SUMIF(O!$HC$15:$HL$15,'Ciclo Semaforico'!AF$30,O!$HC96:$HL96)),(SUMIF(S!$HC$15:$HL$15,'Ciclo Semaforico'!AF$30,S!$HC96:$HL96)+SUMIF(N!$HC$15:$HL$15,'Ciclo Semaforico'!AF$30,N!$HC96:$HL96)+SUMIF(E!$HC$15:$HL$15,'Ciclo Semaforico'!AF$30,E!$HC96:$HL96)+SUMIF(O!$HC$15:$HL$15,'Ciclo Semaforico'!AF$30,O!$HC96:$HL96))*AF$31))</f>
        <v>0</v>
      </c>
      <c r="AG121" s="245">
        <f>IF(AG$32="",IF(AG$31="",(SUMIF(S!$HC$15:$HL$15,'Ciclo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Semaforico'!AG$30,O!$HC96:$HL96))*AG$31),(SUMIF(S!$HC$15:$HL$15,'Ciclo Semaforico'!AG$32,S!$HC96:$HL96)+SUMIF(N!$HC$15:$HL$15,'Ciclo Semaforico'!AG$32,N!$HC96:$HL96)+SUMIF(E!$HC$15:$HL$15,'Ciclo Semaforico'!AG$32,E!$HC96:$HL96)+SUMIF(O!$HC$15:$HL$15,'Ciclo Semaforico'!AG$32,O!$HC96:$HL96))-IF(AG$31="",(SUMIF(S!$HC$15:$HL$15,'Ciclo Semaforico'!AG$30,S!$HC96:$HL96)+SUMIF(N!$HC$15:$HL$15,'Ciclo Semaforico'!AG$30,N!$HC96:$HL96)+SUMIF(E!$HC$15:$HL$15,'Ciclo Semaforico'!AG$30,E!$HC96:$HL96)+SUMIF(O!$HC$15:$HL$15,'Ciclo Semaforico'!AG$30,O!$HC96:$HL96)),(SUMIF(S!$HC$15:$HL$15,'Ciclo Semaforico'!AG$30,S!$HC96:$HL96)+SUMIF(N!$HC$15:$HL$15,'Ciclo Semaforico'!AG$30,N!$HC96:$HL96)+SUMIF(E!$HC$15:$HL$15,'Ciclo Semaforico'!AG$30,E!$HC96:$HL96)+SUMIF(O!$HC$15:$HL$15,'Ciclo Semaforico'!AG$30,O!$HC96:$HL96))*AG$31))</f>
        <v>0</v>
      </c>
      <c r="AH121" s="245">
        <f>IF(AH$32="",IF(AH$31="",(SUMIF(S!$HC$15:$HL$15,'Ciclo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Semaforico'!AH$30,O!$HC96:$HL96))*AH$31),(SUMIF(S!$HC$15:$HL$15,'Ciclo Semaforico'!AH$32,S!$HC96:$HL96)+SUMIF(N!$HC$15:$HL$15,'Ciclo Semaforico'!AH$32,N!$HC96:$HL96)+SUMIF(E!$HC$15:$HL$15,'Ciclo Semaforico'!AH$32,E!$HC96:$HL96)+SUMIF(O!$HC$15:$HL$15,'Ciclo Semaforico'!AH$32,O!$HC96:$HL96))-IF(AH$31="",(SUMIF(S!$HC$15:$HL$15,'Ciclo Semaforico'!AH$30,S!$HC96:$HL96)+SUMIF(N!$HC$15:$HL$15,'Ciclo Semaforico'!AH$30,N!$HC96:$HL96)+SUMIF(E!$HC$15:$HL$15,'Ciclo Semaforico'!AH$30,E!$HC96:$HL96)+SUMIF(O!$HC$15:$HL$15,'Ciclo Semaforico'!AH$30,O!$HC96:$HL96)),(SUMIF(S!$HC$15:$HL$15,'Ciclo Semaforico'!AH$30,S!$HC96:$HL96)+SUMIF(N!$HC$15:$HL$15,'Ciclo Semaforico'!AH$30,N!$HC96:$HL96)+SUMIF(E!$HC$15:$HL$15,'Ciclo Semaforico'!AH$30,E!$HC96:$HL96)+SUMIF(O!$HC$15:$HL$15,'Ciclo Semaforico'!AH$30,O!$HC96:$HL96))*AH$31))</f>
        <v>0</v>
      </c>
      <c r="AI121" s="245">
        <f>IF(AI$32="",IF(AI$31="",(SUMIF(S!$HC$15:$HL$15,'Ciclo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Semaforico'!AI$30,O!$HC96:$HL96))*AI$31),(SUMIF(S!$HC$15:$HL$15,'Ciclo Semaforico'!AI$32,S!$HC96:$HL96)+SUMIF(N!$HC$15:$HL$15,'Ciclo Semaforico'!AI$32,N!$HC96:$HL96)+SUMIF(E!$HC$15:$HL$15,'Ciclo Semaforico'!AI$32,E!$HC96:$HL96)+SUMIF(O!$HC$15:$HL$15,'Ciclo Semaforico'!AI$32,O!$HC96:$HL96))-IF(AI$31="",(SUMIF(S!$HC$15:$HL$15,'Ciclo Semaforico'!AI$30,S!$HC96:$HL96)+SUMIF(N!$HC$15:$HL$15,'Ciclo Semaforico'!AI$30,N!$HC96:$HL96)+SUMIF(E!$HC$15:$HL$15,'Ciclo Semaforico'!AI$30,E!$HC96:$HL96)+SUMIF(O!$HC$15:$HL$15,'Ciclo Semaforico'!AI$30,O!$HC96:$HL96)),(SUMIF(S!$HC$15:$HL$15,'Ciclo Semaforico'!AI$30,S!$HC96:$HL96)+SUMIF(N!$HC$15:$HL$15,'Ciclo Semaforico'!AI$30,N!$HC96:$HL96)+SUMIF(E!$HC$15:$HL$15,'Ciclo Semaforico'!AI$30,E!$HC96:$HL96)+SUMIF(O!$HC$15:$HL$15,'Ciclo Semaforico'!AI$30,O!$HC96:$HL96))*AI$31))</f>
        <v>0</v>
      </c>
      <c r="AJ121" s="245">
        <f>IF(AJ$32="",IF(AJ$31="",(SUMIF(S!$HC$15:$HL$15,'Ciclo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Semaforico'!AJ$30,O!$HC96:$HL96))*AJ$31),(SUMIF(S!$HC$15:$HL$15,'Ciclo Semaforico'!AJ$32,S!$HC96:$HL96)+SUMIF(N!$HC$15:$HL$15,'Ciclo Semaforico'!AJ$32,N!$HC96:$HL96)+SUMIF(E!$HC$15:$HL$15,'Ciclo Semaforico'!AJ$32,E!$HC96:$HL96)+SUMIF(O!$HC$15:$HL$15,'Ciclo Semaforico'!AJ$32,O!$HC96:$HL96))-IF(AJ$31="",(SUMIF(S!$HC$15:$HL$15,'Ciclo Semaforico'!AJ$30,S!$HC96:$HL96)+SUMIF(N!$HC$15:$HL$15,'Ciclo Semaforico'!AJ$30,N!$HC96:$HL96)+SUMIF(E!$HC$15:$HL$15,'Ciclo Semaforico'!AJ$30,E!$HC96:$HL96)+SUMIF(O!$HC$15:$HL$15,'Ciclo Semaforico'!AJ$30,O!$HC96:$HL96)),(SUMIF(S!$HC$15:$HL$15,'Ciclo Semaforico'!AJ$30,S!$HC96:$HL96)+SUMIF(N!$HC$15:$HL$15,'Ciclo Semaforico'!AJ$30,N!$HC96:$HL96)+SUMIF(E!$HC$15:$HL$15,'Ciclo Semaforico'!AJ$30,E!$HC96:$HL96)+SUMIF(O!$HC$15:$HL$15,'Ciclo Semaforico'!AJ$30,O!$HC96:$HL96))*AJ$31))</f>
        <v>0</v>
      </c>
      <c r="AK121" s="245">
        <f>IF(AK$32="",IF(AK$31="",(SUMIF(S!$HC$15:$HL$15,'Ciclo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Semaforico'!AK$30,O!$HC96:$HL96))*AK$31),(SUMIF(S!$HC$15:$HL$15,'Ciclo Semaforico'!AK$32,S!$HC96:$HL96)+SUMIF(N!$HC$15:$HL$15,'Ciclo Semaforico'!AK$32,N!$HC96:$HL96)+SUMIF(E!$HC$15:$HL$15,'Ciclo Semaforico'!AK$32,E!$HC96:$HL96)+SUMIF(O!$HC$15:$HL$15,'Ciclo Semaforico'!AK$32,O!$HC96:$HL96))-IF(AK$31="",(SUMIF(S!$HC$15:$HL$15,'Ciclo Semaforico'!AK$30,S!$HC96:$HL96)+SUMIF(N!$HC$15:$HL$15,'Ciclo Semaforico'!AK$30,N!$HC96:$HL96)+SUMIF(E!$HC$15:$HL$15,'Ciclo Semaforico'!AK$30,E!$HC96:$HL96)+SUMIF(O!$HC$15:$HL$15,'Ciclo Semaforico'!AK$30,O!$HC96:$HL96)),(SUMIF(S!$HC$15:$HL$15,'Ciclo Semaforico'!AK$30,S!$HC96:$HL96)+SUMIF(N!$HC$15:$HL$15,'Ciclo Semaforico'!AK$30,N!$HC96:$HL96)+SUMIF(E!$HC$15:$HL$15,'Ciclo Semaforico'!AK$30,E!$HC96:$HL96)+SUMIF(O!$HC$15:$HL$15,'Ciclo Semaforico'!AK$30,O!$HC96:$HL96))*AK$31))</f>
        <v>0</v>
      </c>
      <c r="AL121" s="246">
        <f>IF(AL$32="",IF(AL$31="",(SUMIF(S!$HC$15:$HL$15,'Ciclo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Semaforico'!AL$30,O!$HC96:$HL96))*AL$31),(SUMIF(S!$HC$15:$HL$15,'Ciclo Semaforico'!AL$32,S!$HC96:$HL96)+SUMIF(N!$HC$15:$HL$15,'Ciclo Semaforico'!AL$32,N!$HC96:$HL96)+SUMIF(E!$HC$15:$HL$15,'Ciclo Semaforico'!AL$32,E!$HC96:$HL96)+SUMIF(O!$HC$15:$HL$15,'Ciclo Semaforico'!AL$32,O!$HC96:$HL96))-IF(AL$31="",(SUMIF(S!$HC$15:$HL$15,'Ciclo Semaforico'!AL$30,S!$HC96:$HL96)+SUMIF(N!$HC$15:$HL$15,'Ciclo Semaforico'!AL$30,N!$HC96:$HL96)+SUMIF(E!$HC$15:$HL$15,'Ciclo Semaforico'!AL$30,E!$HC96:$HL96)+SUMIF(O!$HC$15:$HL$15,'Ciclo Semaforico'!AL$30,O!$HC96:$HL96)),(SUMIF(S!$HC$15:$HL$15,'Ciclo Semaforico'!AL$30,S!$HC96:$HL96)+SUMIF(N!$HC$15:$HL$15,'Ciclo Semaforico'!AL$30,N!$HC96:$HL96)+SUMIF(E!$HC$15:$HL$15,'Ciclo Semaforico'!AL$30,E!$HC96:$HL96)+SUMIF(O!$HC$15:$HL$15,'Ciclo Semaforico'!AL$30,O!$HC96:$HL96))*AL$31))</f>
        <v>0</v>
      </c>
      <c r="AM121" s="244">
        <f>IF(AM$32="",IF(AM$31="",(SUMIF(S!$HC$15:$HL$15,'Ciclo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Semaforico'!AM$30,O!$HC96:$HL96))*AM$31),(SUMIF(S!$HC$15:$HL$15,'Ciclo Semaforico'!AM$32,S!$HC96:$HL96)+SUMIF(N!$HC$15:$HL$15,'Ciclo Semaforico'!AM$32,N!$HC96:$HL96)+SUMIF(E!$HC$15:$HL$15,'Ciclo Semaforico'!AM$32,E!$HC96:$HL96)+SUMIF(O!$HC$15:$HL$15,'Ciclo Semaforico'!AM$32,O!$HC96:$HL96))-IF(AM$31="",(SUMIF(S!$HC$15:$HL$15,'Ciclo Semaforico'!AM$30,S!$HC96:$HL96)+SUMIF(N!$HC$15:$HL$15,'Ciclo Semaforico'!AM$30,N!$HC96:$HL96)+SUMIF(E!$HC$15:$HL$15,'Ciclo Semaforico'!AM$30,E!$HC96:$HL96)+SUMIF(O!$HC$15:$HL$15,'Ciclo Semaforico'!AM$30,O!$HC96:$HL96)),(SUMIF(S!$HC$15:$HL$15,'Ciclo Semaforico'!AM$30,S!$HC96:$HL96)+SUMIF(N!$HC$15:$HL$15,'Ciclo Semaforico'!AM$30,N!$HC96:$HL96)+SUMIF(E!$HC$15:$HL$15,'Ciclo Semaforico'!AM$30,E!$HC96:$HL96)+SUMIF(O!$HC$15:$HL$15,'Ciclo Semaforico'!AM$30,O!$HC96:$HL96))*AM$31))</f>
        <v>0</v>
      </c>
      <c r="AN121" s="245">
        <f>IF(AN$32="",IF(AN$31="",(SUMIF(S!$HC$15:$HL$15,'Ciclo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Semaforico'!AN$30,O!$HC96:$HL96))*AN$31),(SUMIF(S!$HC$15:$HL$15,'Ciclo Semaforico'!AN$32,S!$HC96:$HL96)+SUMIF(N!$HC$15:$HL$15,'Ciclo Semaforico'!AN$32,N!$HC96:$HL96)+SUMIF(E!$HC$15:$HL$15,'Ciclo Semaforico'!AN$32,E!$HC96:$HL96)+SUMIF(O!$HC$15:$HL$15,'Ciclo Semaforico'!AN$32,O!$HC96:$HL96))-IF(AN$31="",(SUMIF(S!$HC$15:$HL$15,'Ciclo Semaforico'!AN$30,S!$HC96:$HL96)+SUMIF(N!$HC$15:$HL$15,'Ciclo Semaforico'!AN$30,N!$HC96:$HL96)+SUMIF(E!$HC$15:$HL$15,'Ciclo Semaforico'!AN$30,E!$HC96:$HL96)+SUMIF(O!$HC$15:$HL$15,'Ciclo Semaforico'!AN$30,O!$HC96:$HL96)),(SUMIF(S!$HC$15:$HL$15,'Ciclo Semaforico'!AN$30,S!$HC96:$HL96)+SUMIF(N!$HC$15:$HL$15,'Ciclo Semaforico'!AN$30,N!$HC96:$HL96)+SUMIF(E!$HC$15:$HL$15,'Ciclo Semaforico'!AN$30,E!$HC96:$HL96)+SUMIF(O!$HC$15:$HL$15,'Ciclo Semaforico'!AN$30,O!$HC96:$HL96))*AN$31))</f>
        <v>0</v>
      </c>
      <c r="AO121" s="245">
        <f>IF(AO$32="",IF(AO$31="",(SUMIF(S!$HC$15:$HL$15,'Ciclo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Semaforico'!AO$30,O!$HC96:$HL96))*AO$31),(SUMIF(S!$HC$15:$HL$15,'Ciclo Semaforico'!AO$32,S!$HC96:$HL96)+SUMIF(N!$HC$15:$HL$15,'Ciclo Semaforico'!AO$32,N!$HC96:$HL96)+SUMIF(E!$HC$15:$HL$15,'Ciclo Semaforico'!AO$32,E!$HC96:$HL96)+SUMIF(O!$HC$15:$HL$15,'Ciclo Semaforico'!AO$32,O!$HC96:$HL96))-IF(AO$31="",(SUMIF(S!$HC$15:$HL$15,'Ciclo Semaforico'!AO$30,S!$HC96:$HL96)+SUMIF(N!$HC$15:$HL$15,'Ciclo Semaforico'!AO$30,N!$HC96:$HL96)+SUMIF(E!$HC$15:$HL$15,'Ciclo Semaforico'!AO$30,E!$HC96:$HL96)+SUMIF(O!$HC$15:$HL$15,'Ciclo Semaforico'!AO$30,O!$HC96:$HL96)),(SUMIF(S!$HC$15:$HL$15,'Ciclo Semaforico'!AO$30,S!$HC96:$HL96)+SUMIF(N!$HC$15:$HL$15,'Ciclo Semaforico'!AO$30,N!$HC96:$HL96)+SUMIF(E!$HC$15:$HL$15,'Ciclo Semaforico'!AO$30,E!$HC96:$HL96)+SUMIF(O!$HC$15:$HL$15,'Ciclo Semaforico'!AO$30,O!$HC96:$HL96))*AO$31))</f>
        <v>0</v>
      </c>
      <c r="AP121" s="245">
        <f>IF(AP$32="",IF(AP$31="",(SUMIF(S!$HC$15:$HL$15,'Ciclo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Semaforico'!AP$30,O!$HC96:$HL96))*AP$31),(SUMIF(S!$HC$15:$HL$15,'Ciclo Semaforico'!AP$32,S!$HC96:$HL96)+SUMIF(N!$HC$15:$HL$15,'Ciclo Semaforico'!AP$32,N!$HC96:$HL96)+SUMIF(E!$HC$15:$HL$15,'Ciclo Semaforico'!AP$32,E!$HC96:$HL96)+SUMIF(O!$HC$15:$HL$15,'Ciclo Semaforico'!AP$32,O!$HC96:$HL96))-IF(AP$31="",(SUMIF(S!$HC$15:$HL$15,'Ciclo Semaforico'!AP$30,S!$HC96:$HL96)+SUMIF(N!$HC$15:$HL$15,'Ciclo Semaforico'!AP$30,N!$HC96:$HL96)+SUMIF(E!$HC$15:$HL$15,'Ciclo Semaforico'!AP$30,E!$HC96:$HL96)+SUMIF(O!$HC$15:$HL$15,'Ciclo Semaforico'!AP$30,O!$HC96:$HL96)),(SUMIF(S!$HC$15:$HL$15,'Ciclo Semaforico'!AP$30,S!$HC96:$HL96)+SUMIF(N!$HC$15:$HL$15,'Ciclo Semaforico'!AP$30,N!$HC96:$HL96)+SUMIF(E!$HC$15:$HL$15,'Ciclo Semaforico'!AP$30,E!$HC96:$HL96)+SUMIF(O!$HC$15:$HL$15,'Ciclo Semaforico'!AP$30,O!$HC96:$HL96))*AP$31))</f>
        <v>0</v>
      </c>
      <c r="AQ121" s="245">
        <f>IF(AQ$32="",IF(AQ$31="",(SUMIF(S!$HC$15:$HL$15,'Ciclo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Semaforico'!AQ$30,O!$HC96:$HL96))*AQ$31),(SUMIF(S!$HC$15:$HL$15,'Ciclo Semaforico'!AQ$32,S!$HC96:$HL96)+SUMIF(N!$HC$15:$HL$15,'Ciclo Semaforico'!AQ$32,N!$HC96:$HL96)+SUMIF(E!$HC$15:$HL$15,'Ciclo Semaforico'!AQ$32,E!$HC96:$HL96)+SUMIF(O!$HC$15:$HL$15,'Ciclo Semaforico'!AQ$32,O!$HC96:$HL96))-IF(AQ$31="",(SUMIF(S!$HC$15:$HL$15,'Ciclo Semaforico'!AQ$30,S!$HC96:$HL96)+SUMIF(N!$HC$15:$HL$15,'Ciclo Semaforico'!AQ$30,N!$HC96:$HL96)+SUMIF(E!$HC$15:$HL$15,'Ciclo Semaforico'!AQ$30,E!$HC96:$HL96)+SUMIF(O!$HC$15:$HL$15,'Ciclo Semaforico'!AQ$30,O!$HC96:$HL96)),(SUMIF(S!$HC$15:$HL$15,'Ciclo Semaforico'!AQ$30,S!$HC96:$HL96)+SUMIF(N!$HC$15:$HL$15,'Ciclo Semaforico'!AQ$30,N!$HC96:$HL96)+SUMIF(E!$HC$15:$HL$15,'Ciclo Semaforico'!AQ$30,E!$HC96:$HL96)+SUMIF(O!$HC$15:$HL$15,'Ciclo Semaforico'!AQ$30,O!$HC96:$HL96))*AQ$31))</f>
        <v>0</v>
      </c>
      <c r="AR121" s="245">
        <f>IF(AR$32="",IF(AR$31="",(SUMIF(S!$HC$15:$HL$15,'Ciclo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Semaforico'!AR$30,O!$HC96:$HL96))*AR$31),(SUMIF(S!$HC$15:$HL$15,'Ciclo Semaforico'!AR$32,S!$HC96:$HL96)+SUMIF(N!$HC$15:$HL$15,'Ciclo Semaforico'!AR$32,N!$HC96:$HL96)+SUMIF(E!$HC$15:$HL$15,'Ciclo Semaforico'!AR$32,E!$HC96:$HL96)+SUMIF(O!$HC$15:$HL$15,'Ciclo Semaforico'!AR$32,O!$HC96:$HL96))-IF(AR$31="",(SUMIF(S!$HC$15:$HL$15,'Ciclo Semaforico'!AR$30,S!$HC96:$HL96)+SUMIF(N!$HC$15:$HL$15,'Ciclo Semaforico'!AR$30,N!$HC96:$HL96)+SUMIF(E!$HC$15:$HL$15,'Ciclo Semaforico'!AR$30,E!$HC96:$HL96)+SUMIF(O!$HC$15:$HL$15,'Ciclo Semaforico'!AR$30,O!$HC96:$HL96)),(SUMIF(S!$HC$15:$HL$15,'Ciclo Semaforico'!AR$30,S!$HC96:$HL96)+SUMIF(N!$HC$15:$HL$15,'Ciclo Semaforico'!AR$30,N!$HC96:$HL96)+SUMIF(E!$HC$15:$HL$15,'Ciclo Semaforico'!AR$30,E!$HC96:$HL96)+SUMIF(O!$HC$15:$HL$15,'Ciclo Semaforico'!AR$30,O!$HC96:$HL96))*AR$31))</f>
        <v>0</v>
      </c>
      <c r="AS121" s="245">
        <f>IF(AS$32="",IF(AS$31="",(SUMIF(S!$HC$15:$HL$15,'Ciclo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Semaforico'!AS$30,O!$HC96:$HL96))*AS$31),(SUMIF(S!$HC$15:$HL$15,'Ciclo Semaforico'!AS$32,S!$HC96:$HL96)+SUMIF(N!$HC$15:$HL$15,'Ciclo Semaforico'!AS$32,N!$HC96:$HL96)+SUMIF(E!$HC$15:$HL$15,'Ciclo Semaforico'!AS$32,E!$HC96:$HL96)+SUMIF(O!$HC$15:$HL$15,'Ciclo Semaforico'!AS$32,O!$HC96:$HL96))-IF(AS$31="",(SUMIF(S!$HC$15:$HL$15,'Ciclo Semaforico'!AS$30,S!$HC96:$HL96)+SUMIF(N!$HC$15:$HL$15,'Ciclo Semaforico'!AS$30,N!$HC96:$HL96)+SUMIF(E!$HC$15:$HL$15,'Ciclo Semaforico'!AS$30,E!$HC96:$HL96)+SUMIF(O!$HC$15:$HL$15,'Ciclo Semaforico'!AS$30,O!$HC96:$HL96)),(SUMIF(S!$HC$15:$HL$15,'Ciclo Semaforico'!AS$30,S!$HC96:$HL96)+SUMIF(N!$HC$15:$HL$15,'Ciclo Semaforico'!AS$30,N!$HC96:$HL96)+SUMIF(E!$HC$15:$HL$15,'Ciclo Semaforico'!AS$30,E!$HC96:$HL96)+SUMIF(O!$HC$15:$HL$15,'Ciclo Semaforico'!AS$30,O!$HC96:$HL96))*AS$31))</f>
        <v>0</v>
      </c>
      <c r="AT121" s="245">
        <f>IF(AT$32="",IF(AT$31="",(SUMIF(S!$HC$15:$HL$15,'Ciclo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Semaforico'!AT$30,O!$HC96:$HL96))*AT$31),(SUMIF(S!$HC$15:$HL$15,'Ciclo Semaforico'!AT$32,S!$HC96:$HL96)+SUMIF(N!$HC$15:$HL$15,'Ciclo Semaforico'!AT$32,N!$HC96:$HL96)+SUMIF(E!$HC$15:$HL$15,'Ciclo Semaforico'!AT$32,E!$HC96:$HL96)+SUMIF(O!$HC$15:$HL$15,'Ciclo Semaforico'!AT$32,O!$HC96:$HL96))-IF(AT$31="",(SUMIF(S!$HC$15:$HL$15,'Ciclo Semaforico'!AT$30,S!$HC96:$HL96)+SUMIF(N!$HC$15:$HL$15,'Ciclo Semaforico'!AT$30,N!$HC96:$HL96)+SUMIF(E!$HC$15:$HL$15,'Ciclo Semaforico'!AT$30,E!$HC96:$HL96)+SUMIF(O!$HC$15:$HL$15,'Ciclo Semaforico'!AT$30,O!$HC96:$HL96)),(SUMIF(S!$HC$15:$HL$15,'Ciclo Semaforico'!AT$30,S!$HC96:$HL96)+SUMIF(N!$HC$15:$HL$15,'Ciclo Semaforico'!AT$30,N!$HC96:$HL96)+SUMIF(E!$HC$15:$HL$15,'Ciclo Semaforico'!AT$30,E!$HC96:$HL96)+SUMIF(O!$HC$15:$HL$15,'Ciclo Semaforico'!AT$30,O!$HC96:$HL96))*AT$31))</f>
        <v>0</v>
      </c>
      <c r="AU121" s="245">
        <f>IF(AU$32="",IF(AU$31="",(SUMIF(S!$HC$15:$HL$15,'Ciclo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Semaforico'!AU$30,O!$HC96:$HL96))*AU$31),(SUMIF(S!$HC$15:$HL$15,'Ciclo Semaforico'!AU$32,S!$HC96:$HL96)+SUMIF(N!$HC$15:$HL$15,'Ciclo Semaforico'!AU$32,N!$HC96:$HL96)+SUMIF(E!$HC$15:$HL$15,'Ciclo Semaforico'!AU$32,E!$HC96:$HL96)+SUMIF(O!$HC$15:$HL$15,'Ciclo Semaforico'!AU$32,O!$HC96:$HL96))-IF(AU$31="",(SUMIF(S!$HC$15:$HL$15,'Ciclo Semaforico'!AU$30,S!$HC96:$HL96)+SUMIF(N!$HC$15:$HL$15,'Ciclo Semaforico'!AU$30,N!$HC96:$HL96)+SUMIF(E!$HC$15:$HL$15,'Ciclo Semaforico'!AU$30,E!$HC96:$HL96)+SUMIF(O!$HC$15:$HL$15,'Ciclo Semaforico'!AU$30,O!$HC96:$HL96)),(SUMIF(S!$HC$15:$HL$15,'Ciclo Semaforico'!AU$30,S!$HC96:$HL96)+SUMIF(N!$HC$15:$HL$15,'Ciclo Semaforico'!AU$30,N!$HC96:$HL96)+SUMIF(E!$HC$15:$HL$15,'Ciclo Semaforico'!AU$30,E!$HC96:$HL96)+SUMIF(O!$HC$15:$HL$15,'Ciclo Semaforico'!AU$30,O!$HC96:$HL96))*AU$31))</f>
        <v>0</v>
      </c>
      <c r="AV121" s="245">
        <f>IF(AV$32="",IF(AV$31="",(SUMIF(S!$HC$15:$HL$15,'Ciclo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Semaforico'!AV$30,O!$HC96:$HL96))*AV$31),(SUMIF(S!$HC$15:$HL$15,'Ciclo Semaforico'!AV$32,S!$HC96:$HL96)+SUMIF(N!$HC$15:$HL$15,'Ciclo Semaforico'!AV$32,N!$HC96:$HL96)+SUMIF(E!$HC$15:$HL$15,'Ciclo Semaforico'!AV$32,E!$HC96:$HL96)+SUMIF(O!$HC$15:$HL$15,'Ciclo Semaforico'!AV$32,O!$HC96:$HL96))-IF(AV$31="",(SUMIF(S!$HC$15:$HL$15,'Ciclo Semaforico'!AV$30,S!$HC96:$HL96)+SUMIF(N!$HC$15:$HL$15,'Ciclo Semaforico'!AV$30,N!$HC96:$HL96)+SUMIF(E!$HC$15:$HL$15,'Ciclo Semaforico'!AV$30,E!$HC96:$HL96)+SUMIF(O!$HC$15:$HL$15,'Ciclo Semaforico'!AV$30,O!$HC96:$HL96)),(SUMIF(S!$HC$15:$HL$15,'Ciclo Semaforico'!AV$30,S!$HC96:$HL96)+SUMIF(N!$HC$15:$HL$15,'Ciclo Semaforico'!AV$30,N!$HC96:$HL96)+SUMIF(E!$HC$15:$HL$15,'Ciclo Semaforico'!AV$30,E!$HC96:$HL96)+SUMIF(O!$HC$15:$HL$15,'Ciclo Semaforico'!AV$30,O!$HC96:$HL96))*AV$31))</f>
        <v>0</v>
      </c>
      <c r="AW121" s="245">
        <f>IF(AW$32="",IF(AW$31="",(SUMIF(S!$HC$15:$HL$15,'Ciclo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Semaforico'!AW$30,O!$HC96:$HL96))*AW$31),(SUMIF(S!$HC$15:$HL$15,'Ciclo Semaforico'!AW$32,S!$HC96:$HL96)+SUMIF(N!$HC$15:$HL$15,'Ciclo Semaforico'!AW$32,N!$HC96:$HL96)+SUMIF(E!$HC$15:$HL$15,'Ciclo Semaforico'!AW$32,E!$HC96:$HL96)+SUMIF(O!$HC$15:$HL$15,'Ciclo Semaforico'!AW$32,O!$HC96:$HL96))-IF(AW$31="",(SUMIF(S!$HC$15:$HL$15,'Ciclo Semaforico'!AW$30,S!$HC96:$HL96)+SUMIF(N!$HC$15:$HL$15,'Ciclo Semaforico'!AW$30,N!$HC96:$HL96)+SUMIF(E!$HC$15:$HL$15,'Ciclo Semaforico'!AW$30,E!$HC96:$HL96)+SUMIF(O!$HC$15:$HL$15,'Ciclo Semaforico'!AW$30,O!$HC96:$HL96)),(SUMIF(S!$HC$15:$HL$15,'Ciclo Semaforico'!AW$30,S!$HC96:$HL96)+SUMIF(N!$HC$15:$HL$15,'Ciclo Semaforico'!AW$30,N!$HC96:$HL96)+SUMIF(E!$HC$15:$HL$15,'Ciclo Semaforico'!AW$30,E!$HC96:$HL96)+SUMIF(O!$HC$15:$HL$15,'Ciclo Semaforico'!AW$30,O!$HC96:$HL96))*AW$31))</f>
        <v>0</v>
      </c>
      <c r="AX121" s="246">
        <f>IF(AX$32="",IF(AX$31="",(SUMIF(S!$HC$15:$HL$15,'Ciclo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Semaforico'!AX$30,O!$HC96:$HL96))*AX$31),(SUMIF(S!$HC$15:$HL$15,'Ciclo Semaforico'!AX$32,S!$HC96:$HL96)+SUMIF(N!$HC$15:$HL$15,'Ciclo Semaforico'!AX$32,N!$HC96:$HL96)+SUMIF(E!$HC$15:$HL$15,'Ciclo Semaforico'!AX$32,E!$HC96:$HL96)+SUMIF(O!$HC$15:$HL$15,'Ciclo Semaforico'!AX$32,O!$HC96:$HL96))-IF(AX$31="",(SUMIF(S!$HC$15:$HL$15,'Ciclo Semaforico'!AX$30,S!$HC96:$HL96)+SUMIF(N!$HC$15:$HL$15,'Ciclo Semaforico'!AX$30,N!$HC96:$HL96)+SUMIF(E!$HC$15:$HL$15,'Ciclo Semaforico'!AX$30,E!$HC96:$HL96)+SUMIF(O!$HC$15:$HL$15,'Ciclo Semaforico'!AX$30,O!$HC96:$HL96)),(SUMIF(S!$HC$15:$HL$15,'Ciclo Semaforico'!AX$30,S!$HC96:$HL96)+SUMIF(N!$HC$15:$HL$15,'Ciclo Semaforico'!AX$30,N!$HC96:$HL96)+SUMIF(E!$HC$15:$HL$15,'Ciclo Semaforico'!AX$30,E!$HC96:$HL96)+SUMIF(O!$HC$15:$HL$15,'Ciclo Semaforico'!AX$30,O!$HC96:$HL96))*AX$31))</f>
        <v>0</v>
      </c>
      <c r="AY121" s="244" t="e">
        <f>IF(AY$32="",IF(AY$31="",(SUMIF(S!$HC$15:$HL$15,'Ciclo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Semaforico'!AY$30,O!$HC96:$HL96))*AY$31),(SUMIF(S!$HC$15:$HL$15,'Ciclo Semaforico'!AY$32,S!$HC96:$HL96)+SUMIF(N!$HC$15:$HL$15,'Ciclo Semaforico'!AY$32,N!$HC96:$HL96)+SUMIF(E!$HC$15:$HL$15,'Ciclo Semaforico'!AY$32,E!$HC96:$HL96)+SUMIF(O!$HC$15:$HL$15,'Ciclo Semaforico'!AY$32,O!$HC96:$HL96))-IF(AY$31="",(SUMIF(S!$HC$15:$HL$15,'Ciclo Semaforico'!AY$30,S!$HC96:$HL96)+SUMIF(N!$HC$15:$HL$15,'Ciclo Semaforico'!AY$30,N!$HC96:$HL96)+SUMIF(E!$HC$15:$HL$15,'Ciclo Semaforico'!AY$30,E!$HC96:$HL96)+SUMIF(O!$HC$15:$HL$15,'Ciclo Semaforico'!AY$30,O!$HC96:$HL96)),(SUMIF(S!$HC$15:$HL$15,'Ciclo Semaforico'!AY$30,S!$HC96:$HL96)+SUMIF(N!$HC$15:$HL$15,'Ciclo Semaforico'!AY$30,N!$HC96:$HL96)+SUMIF(E!$HC$15:$HL$15,'Ciclo Semaforico'!AY$30,E!$HC96:$HL96)+SUMIF(O!$HC$15:$HL$15,'Ciclo Semaforico'!AY$30,O!$HC96:$HL96))*AY$31))</f>
        <v>#REF!</v>
      </c>
      <c r="AZ121" s="245" t="e">
        <f>IF(AZ$32="",IF(AZ$31="",(SUMIF(S!$HC$15:$HL$15,'Ciclo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Semaforico'!AZ$30,O!$HC96:$HL96))*AZ$31),(SUMIF(S!$HC$15:$HL$15,'Ciclo Semaforico'!AZ$32,S!$HC96:$HL96)+SUMIF(N!$HC$15:$HL$15,'Ciclo Semaforico'!AZ$32,N!$HC96:$HL96)+SUMIF(E!$HC$15:$HL$15,'Ciclo Semaforico'!AZ$32,E!$HC96:$HL96)+SUMIF(O!$HC$15:$HL$15,'Ciclo Semaforico'!AZ$32,O!$HC96:$HL96))-IF(AZ$31="",(SUMIF(S!$HC$15:$HL$15,'Ciclo Semaforico'!AZ$30,S!$HC96:$HL96)+SUMIF(N!$HC$15:$HL$15,'Ciclo Semaforico'!AZ$30,N!$HC96:$HL96)+SUMIF(E!$HC$15:$HL$15,'Ciclo Semaforico'!AZ$30,E!$HC96:$HL96)+SUMIF(O!$HC$15:$HL$15,'Ciclo Semaforico'!AZ$30,O!$HC96:$HL96)),(SUMIF(S!$HC$15:$HL$15,'Ciclo Semaforico'!AZ$30,S!$HC96:$HL96)+SUMIF(N!$HC$15:$HL$15,'Ciclo Semaforico'!AZ$30,N!$HC96:$HL96)+SUMIF(E!$HC$15:$HL$15,'Ciclo Semaforico'!AZ$30,E!$HC96:$HL96)+SUMIF(O!$HC$15:$HL$15,'Ciclo Semaforico'!AZ$30,O!$HC96:$HL96))*AZ$31))</f>
        <v>#REF!</v>
      </c>
      <c r="BA121" s="245" t="e">
        <f>IF(BA$32="",IF(BA$31="",(SUMIF(S!$HC$15:$HL$15,'Ciclo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Semaforico'!BA$30,O!$HC96:$HL96))*BA$31),(SUMIF(S!$HC$15:$HL$15,'Ciclo Semaforico'!BA$32,S!$HC96:$HL96)+SUMIF(N!$HC$15:$HL$15,'Ciclo Semaforico'!BA$32,N!$HC96:$HL96)+SUMIF(E!$HC$15:$HL$15,'Ciclo Semaforico'!BA$32,E!$HC96:$HL96)+SUMIF(O!$HC$15:$HL$15,'Ciclo Semaforico'!BA$32,O!$HC96:$HL96))-IF(BA$31="",(SUMIF(S!$HC$15:$HL$15,'Ciclo Semaforico'!BA$30,S!$HC96:$HL96)+SUMIF(N!$HC$15:$HL$15,'Ciclo Semaforico'!BA$30,N!$HC96:$HL96)+SUMIF(E!$HC$15:$HL$15,'Ciclo Semaforico'!BA$30,E!$HC96:$HL96)+SUMIF(O!$HC$15:$HL$15,'Ciclo Semaforico'!BA$30,O!$HC96:$HL96)),(SUMIF(S!$HC$15:$HL$15,'Ciclo Semaforico'!BA$30,S!$HC96:$HL96)+SUMIF(N!$HC$15:$HL$15,'Ciclo Semaforico'!BA$30,N!$HC96:$HL96)+SUMIF(E!$HC$15:$HL$15,'Ciclo Semaforico'!BA$30,E!$HC96:$HL96)+SUMIF(O!$HC$15:$HL$15,'Ciclo Semaforico'!BA$30,O!$HC96:$HL96))*BA$31))</f>
        <v>#REF!</v>
      </c>
      <c r="BB121" s="245" t="e">
        <f>IF(BB$32="",IF(BB$31="",(SUMIF(S!$HC$15:$HL$15,'Ciclo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Semaforico'!BB$30,O!$HC96:$HL96))*BB$31),(SUMIF(S!$HC$15:$HL$15,'Ciclo Semaforico'!BB$32,S!$HC96:$HL96)+SUMIF(N!$HC$15:$HL$15,'Ciclo Semaforico'!BB$32,N!$HC96:$HL96)+SUMIF(E!$HC$15:$HL$15,'Ciclo Semaforico'!BB$32,E!$HC96:$HL96)+SUMIF(O!$HC$15:$HL$15,'Ciclo Semaforico'!BB$32,O!$HC96:$HL96))-IF(BB$31="",(SUMIF(S!$HC$15:$HL$15,'Ciclo Semaforico'!BB$30,S!$HC96:$HL96)+SUMIF(N!$HC$15:$HL$15,'Ciclo Semaforico'!BB$30,N!$HC96:$HL96)+SUMIF(E!$HC$15:$HL$15,'Ciclo Semaforico'!BB$30,E!$HC96:$HL96)+SUMIF(O!$HC$15:$HL$15,'Ciclo Semaforico'!BB$30,O!$HC96:$HL96)),(SUMIF(S!$HC$15:$HL$15,'Ciclo Semaforico'!BB$30,S!$HC96:$HL96)+SUMIF(N!$HC$15:$HL$15,'Ciclo Semaforico'!BB$30,N!$HC96:$HL96)+SUMIF(E!$HC$15:$HL$15,'Ciclo Semaforico'!BB$30,E!$HC96:$HL96)+SUMIF(O!$HC$15:$HL$15,'Ciclo Semaforico'!BB$30,O!$HC96:$HL96))*BB$31))</f>
        <v>#REF!</v>
      </c>
      <c r="BC121" s="245" t="e">
        <f>IF(BC$32="",IF(BC$31="",(SUMIF(S!$HC$15:$HL$15,'Ciclo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Semaforico'!BC$30,O!$HC96:$HL96))*BC$31),(SUMIF(S!$HC$15:$HL$15,'Ciclo Semaforico'!BC$32,S!$HC96:$HL96)+SUMIF(N!$HC$15:$HL$15,'Ciclo Semaforico'!BC$32,N!$HC96:$HL96)+SUMIF(E!$HC$15:$HL$15,'Ciclo Semaforico'!BC$32,E!$HC96:$HL96)+SUMIF(O!$HC$15:$HL$15,'Ciclo Semaforico'!BC$32,O!$HC96:$HL96))-IF(BC$31="",(SUMIF(S!$HC$15:$HL$15,'Ciclo Semaforico'!BC$30,S!$HC96:$HL96)+SUMIF(N!$HC$15:$HL$15,'Ciclo Semaforico'!BC$30,N!$HC96:$HL96)+SUMIF(E!$HC$15:$HL$15,'Ciclo Semaforico'!BC$30,E!$HC96:$HL96)+SUMIF(O!$HC$15:$HL$15,'Ciclo Semaforico'!BC$30,O!$HC96:$HL96)),(SUMIF(S!$HC$15:$HL$15,'Ciclo Semaforico'!BC$30,S!$HC96:$HL96)+SUMIF(N!$HC$15:$HL$15,'Ciclo Semaforico'!BC$30,N!$HC96:$HL96)+SUMIF(E!$HC$15:$HL$15,'Ciclo Semaforico'!BC$30,E!$HC96:$HL96)+SUMIF(O!$HC$15:$HL$15,'Ciclo Semaforico'!BC$30,O!$HC96:$HL96))*BC$31))</f>
        <v>#REF!</v>
      </c>
      <c r="BD121" s="245" t="e">
        <f>IF(BD$32="",IF(BD$31="",(SUMIF(S!$HC$15:$HL$15,'Ciclo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Semaforico'!BD$30,O!$HC96:$HL96))*BD$31),(SUMIF(S!$HC$15:$HL$15,'Ciclo Semaforico'!BD$32,S!$HC96:$HL96)+SUMIF(N!$HC$15:$HL$15,'Ciclo Semaforico'!BD$32,N!$HC96:$HL96)+SUMIF(E!$HC$15:$HL$15,'Ciclo Semaforico'!BD$32,E!$HC96:$HL96)+SUMIF(O!$HC$15:$HL$15,'Ciclo Semaforico'!BD$32,O!$HC96:$HL96))-IF(BD$31="",(SUMIF(S!$HC$15:$HL$15,'Ciclo Semaforico'!BD$30,S!$HC96:$HL96)+SUMIF(N!$HC$15:$HL$15,'Ciclo Semaforico'!BD$30,N!$HC96:$HL96)+SUMIF(E!$HC$15:$HL$15,'Ciclo Semaforico'!BD$30,E!$HC96:$HL96)+SUMIF(O!$HC$15:$HL$15,'Ciclo Semaforico'!BD$30,O!$HC96:$HL96)),(SUMIF(S!$HC$15:$HL$15,'Ciclo Semaforico'!BD$30,S!$HC96:$HL96)+SUMIF(N!$HC$15:$HL$15,'Ciclo Semaforico'!BD$30,N!$HC96:$HL96)+SUMIF(E!$HC$15:$HL$15,'Ciclo Semaforico'!BD$30,E!$HC96:$HL96)+SUMIF(O!$HC$15:$HL$15,'Ciclo Semaforico'!BD$30,O!$HC96:$HL96))*BD$31))</f>
        <v>#REF!</v>
      </c>
      <c r="BE121" s="245">
        <f>IF(BE$32="",IF(BE$31="",(SUMIF(S!$HC$15:$HL$15,'Ciclo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Semaforico'!BE$30,O!$HC96:$HL96))*BE$31),(SUMIF(S!$HC$15:$HL$15,'Ciclo Semaforico'!BE$32,S!$HC96:$HL96)+SUMIF(N!$HC$15:$HL$15,'Ciclo Semaforico'!BE$32,N!$HC96:$HL96)+SUMIF(E!$HC$15:$HL$15,'Ciclo Semaforico'!BE$32,E!$HC96:$HL96)+SUMIF(O!$HC$15:$HL$15,'Ciclo Semaforico'!BE$32,O!$HC96:$HL96))-IF(BE$31="",(SUMIF(S!$HC$15:$HL$15,'Ciclo Semaforico'!BE$30,S!$HC96:$HL96)+SUMIF(N!$HC$15:$HL$15,'Ciclo Semaforico'!BE$30,N!$HC96:$HL96)+SUMIF(E!$HC$15:$HL$15,'Ciclo Semaforico'!BE$30,E!$HC96:$HL96)+SUMIF(O!$HC$15:$HL$15,'Ciclo Semaforico'!BE$30,O!$HC96:$HL96)),(SUMIF(S!$HC$15:$HL$15,'Ciclo Semaforico'!BE$30,S!$HC96:$HL96)+SUMIF(N!$HC$15:$HL$15,'Ciclo Semaforico'!BE$30,N!$HC96:$HL96)+SUMIF(E!$HC$15:$HL$15,'Ciclo Semaforico'!BE$30,E!$HC96:$HL96)+SUMIF(O!$HC$15:$HL$15,'Ciclo Semaforico'!BE$30,O!$HC96:$HL96))*BE$31))</f>
        <v>0</v>
      </c>
      <c r="BF121" s="245">
        <f>IF(BF$32="",IF(BF$31="",(SUMIF(S!$HC$15:$HL$15,'Ciclo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Semaforico'!BF$30,O!$HC96:$HL96))*BF$31),(SUMIF(S!$HC$15:$HL$15,'Ciclo Semaforico'!BF$32,S!$HC96:$HL96)+SUMIF(N!$HC$15:$HL$15,'Ciclo Semaforico'!BF$32,N!$HC96:$HL96)+SUMIF(E!$HC$15:$HL$15,'Ciclo Semaforico'!BF$32,E!$HC96:$HL96)+SUMIF(O!$HC$15:$HL$15,'Ciclo Semaforico'!BF$32,O!$HC96:$HL96))-IF(BF$31="",(SUMIF(S!$HC$15:$HL$15,'Ciclo Semaforico'!BF$30,S!$HC96:$HL96)+SUMIF(N!$HC$15:$HL$15,'Ciclo Semaforico'!BF$30,N!$HC96:$HL96)+SUMIF(E!$HC$15:$HL$15,'Ciclo Semaforico'!BF$30,E!$HC96:$HL96)+SUMIF(O!$HC$15:$HL$15,'Ciclo Semaforico'!BF$30,O!$HC96:$HL96)),(SUMIF(S!$HC$15:$HL$15,'Ciclo Semaforico'!BF$30,S!$HC96:$HL96)+SUMIF(N!$HC$15:$HL$15,'Ciclo Semaforico'!BF$30,N!$HC96:$HL96)+SUMIF(E!$HC$15:$HL$15,'Ciclo Semaforico'!BF$30,E!$HC96:$HL96)+SUMIF(O!$HC$15:$HL$15,'Ciclo Semaforico'!BF$30,O!$HC96:$HL96))*BF$31))</f>
        <v>0</v>
      </c>
      <c r="BG121" s="245">
        <f>IF(BG$32="",IF(BG$31="",(SUMIF(S!$HC$15:$HL$15,'Ciclo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Semaforico'!BG$30,O!$HC96:$HL96))*BG$31),(SUMIF(S!$HC$15:$HL$15,'Ciclo Semaforico'!BG$32,S!$HC96:$HL96)+SUMIF(N!$HC$15:$HL$15,'Ciclo Semaforico'!BG$32,N!$HC96:$HL96)+SUMIF(E!$HC$15:$HL$15,'Ciclo Semaforico'!BG$32,E!$HC96:$HL96)+SUMIF(O!$HC$15:$HL$15,'Ciclo Semaforico'!BG$32,O!$HC96:$HL96))-IF(BG$31="",(SUMIF(S!$HC$15:$HL$15,'Ciclo Semaforico'!BG$30,S!$HC96:$HL96)+SUMIF(N!$HC$15:$HL$15,'Ciclo Semaforico'!BG$30,N!$HC96:$HL96)+SUMIF(E!$HC$15:$HL$15,'Ciclo Semaforico'!BG$30,E!$HC96:$HL96)+SUMIF(O!$HC$15:$HL$15,'Ciclo Semaforico'!BG$30,O!$HC96:$HL96)),(SUMIF(S!$HC$15:$HL$15,'Ciclo Semaforico'!BG$30,S!$HC96:$HL96)+SUMIF(N!$HC$15:$HL$15,'Ciclo Semaforico'!BG$30,N!$HC96:$HL96)+SUMIF(E!$HC$15:$HL$15,'Ciclo Semaforico'!BG$30,E!$HC96:$HL96)+SUMIF(O!$HC$15:$HL$15,'Ciclo Semaforico'!BG$30,O!$HC96:$HL96))*BG$31))</f>
        <v>0</v>
      </c>
      <c r="BH121" s="245">
        <f>IF(BH$32="",IF(BH$31="",(SUMIF(S!$HC$15:$HL$15,'Ciclo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Semaforico'!BH$30,O!$HC96:$HL96))*BH$31),(SUMIF(S!$HC$15:$HL$15,'Ciclo Semaforico'!BH$32,S!$HC96:$HL96)+SUMIF(N!$HC$15:$HL$15,'Ciclo Semaforico'!BH$32,N!$HC96:$HL96)+SUMIF(E!$HC$15:$HL$15,'Ciclo Semaforico'!BH$32,E!$HC96:$HL96)+SUMIF(O!$HC$15:$HL$15,'Ciclo Semaforico'!BH$32,O!$HC96:$HL96))-IF(BH$31="",(SUMIF(S!$HC$15:$HL$15,'Ciclo Semaforico'!BH$30,S!$HC96:$HL96)+SUMIF(N!$HC$15:$HL$15,'Ciclo Semaforico'!BH$30,N!$HC96:$HL96)+SUMIF(E!$HC$15:$HL$15,'Ciclo Semaforico'!BH$30,E!$HC96:$HL96)+SUMIF(O!$HC$15:$HL$15,'Ciclo Semaforico'!BH$30,O!$HC96:$HL96)),(SUMIF(S!$HC$15:$HL$15,'Ciclo Semaforico'!BH$30,S!$HC96:$HL96)+SUMIF(N!$HC$15:$HL$15,'Ciclo Semaforico'!BH$30,N!$HC96:$HL96)+SUMIF(E!$HC$15:$HL$15,'Ciclo Semaforico'!BH$30,E!$HC96:$HL96)+SUMIF(O!$HC$15:$HL$15,'Ciclo Semaforico'!BH$30,O!$HC96:$HL96))*BH$31))</f>
        <v>0</v>
      </c>
      <c r="BI121" s="245">
        <f>IF(BI$32="",IF(BI$31="",(SUMIF(S!$HC$15:$HL$15,'Ciclo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Semaforico'!BI$30,O!$HC96:$HL96))*BI$31),(SUMIF(S!$HC$15:$HL$15,'Ciclo Semaforico'!BI$32,S!$HC96:$HL96)+SUMIF(N!$HC$15:$HL$15,'Ciclo Semaforico'!BI$32,N!$HC96:$HL96)+SUMIF(E!$HC$15:$HL$15,'Ciclo Semaforico'!BI$32,E!$HC96:$HL96)+SUMIF(O!$HC$15:$HL$15,'Ciclo Semaforico'!BI$32,O!$HC96:$HL96))-IF(BI$31="",(SUMIF(S!$HC$15:$HL$15,'Ciclo Semaforico'!BI$30,S!$HC96:$HL96)+SUMIF(N!$HC$15:$HL$15,'Ciclo Semaforico'!BI$30,N!$HC96:$HL96)+SUMIF(E!$HC$15:$HL$15,'Ciclo Semaforico'!BI$30,E!$HC96:$HL96)+SUMIF(O!$HC$15:$HL$15,'Ciclo Semaforico'!BI$30,O!$HC96:$HL96)),(SUMIF(S!$HC$15:$HL$15,'Ciclo Semaforico'!BI$30,S!$HC96:$HL96)+SUMIF(N!$HC$15:$HL$15,'Ciclo Semaforico'!BI$30,N!$HC96:$HL96)+SUMIF(E!$HC$15:$HL$15,'Ciclo Semaforico'!BI$30,E!$HC96:$HL96)+SUMIF(O!$HC$15:$HL$15,'Ciclo Semaforico'!BI$30,O!$HC96:$HL96))*BI$31))</f>
        <v>0</v>
      </c>
      <c r="BJ121" s="246">
        <f>IF(BJ$32="",IF(BJ$31="",(SUMIF(S!$HC$15:$HL$15,'Ciclo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Semaforico'!BJ$30,O!$HC96:$HL96))*BJ$31),(SUMIF(S!$HC$15:$HL$15,'Ciclo Semaforico'!BJ$32,S!$HC96:$HL96)+SUMIF(N!$HC$15:$HL$15,'Ciclo Semaforico'!BJ$32,N!$HC96:$HL96)+SUMIF(E!$HC$15:$HL$15,'Ciclo Semaforico'!BJ$32,E!$HC96:$HL96)+SUMIF(O!$HC$15:$HL$15,'Ciclo Semaforico'!BJ$32,O!$HC96:$HL96))-IF(BJ$31="",(SUMIF(S!$HC$15:$HL$15,'Ciclo Semaforico'!BJ$30,S!$HC96:$HL96)+SUMIF(N!$HC$15:$HL$15,'Ciclo Semaforico'!BJ$30,N!$HC96:$HL96)+SUMIF(E!$HC$15:$HL$15,'Ciclo Semaforico'!BJ$30,E!$HC96:$HL96)+SUMIF(O!$HC$15:$HL$15,'Ciclo Semaforico'!BJ$30,O!$HC96:$HL96)),(SUMIF(S!$HC$15:$HL$15,'Ciclo Semaforico'!BJ$30,S!$HC96:$HL96)+SUMIF(N!$HC$15:$HL$15,'Ciclo Semaforico'!BJ$30,N!$HC96:$HL96)+SUMIF(E!$HC$15:$HL$15,'Ciclo Semaforico'!BJ$30,E!$HC96:$HL96)+SUMIF(O!$HC$15:$HL$15,'Ciclo Semaforico'!BJ$30,O!$HC96:$HL96))*BJ$31))</f>
        <v>0</v>
      </c>
      <c r="BK121" s="244">
        <f>IF(BK$32="",IF(BK$31="",(SUMIF(S!$HC$15:$HL$15,'Ciclo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Semaforico'!BK$30,O!$HC96:$HL96))*BK$31),(SUMIF(S!$HC$15:$HL$15,'Ciclo Semaforico'!BK$32,S!$HC96:$HL96)+SUMIF(N!$HC$15:$HL$15,'Ciclo Semaforico'!BK$32,N!$HC96:$HL96)+SUMIF(E!$HC$15:$HL$15,'Ciclo Semaforico'!BK$32,E!$HC96:$HL96)+SUMIF(O!$HC$15:$HL$15,'Ciclo Semaforico'!BK$32,O!$HC96:$HL96))-IF(BK$31="",(SUMIF(S!$HC$15:$HL$15,'Ciclo Semaforico'!BK$30,S!$HC96:$HL96)+SUMIF(N!$HC$15:$HL$15,'Ciclo Semaforico'!BK$30,N!$HC96:$HL96)+SUMIF(E!$HC$15:$HL$15,'Ciclo Semaforico'!BK$30,E!$HC96:$HL96)+SUMIF(O!$HC$15:$HL$15,'Ciclo Semaforico'!BK$30,O!$HC96:$HL96)),(SUMIF(S!$HC$15:$HL$15,'Ciclo Semaforico'!BK$30,S!$HC96:$HL96)+SUMIF(N!$HC$15:$HL$15,'Ciclo Semaforico'!BK$30,N!$HC96:$HL96)+SUMIF(E!$HC$15:$HL$15,'Ciclo Semaforico'!BK$30,E!$HC96:$HL96)+SUMIF(O!$HC$15:$HL$15,'Ciclo Semaforico'!BK$30,O!$HC96:$HL96))*BK$31))</f>
        <v>0</v>
      </c>
      <c r="BL121" s="245">
        <f>IF(BL$32="",IF(BL$31="",(SUMIF(S!$HC$15:$HL$15,'Ciclo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Semaforico'!BL$30,O!$HC96:$HL96))*BL$31),(SUMIF(S!$HC$15:$HL$15,'Ciclo Semaforico'!BL$32,S!$HC96:$HL96)+SUMIF(N!$HC$15:$HL$15,'Ciclo Semaforico'!BL$32,N!$HC96:$HL96)+SUMIF(E!$HC$15:$HL$15,'Ciclo Semaforico'!BL$32,E!$HC96:$HL96)+SUMIF(O!$HC$15:$HL$15,'Ciclo Semaforico'!BL$32,O!$HC96:$HL96))-IF(BL$31="",(SUMIF(S!$HC$15:$HL$15,'Ciclo Semaforico'!BL$30,S!$HC96:$HL96)+SUMIF(N!$HC$15:$HL$15,'Ciclo Semaforico'!BL$30,N!$HC96:$HL96)+SUMIF(E!$HC$15:$HL$15,'Ciclo Semaforico'!BL$30,E!$HC96:$HL96)+SUMIF(O!$HC$15:$HL$15,'Ciclo Semaforico'!BL$30,O!$HC96:$HL96)),(SUMIF(S!$HC$15:$HL$15,'Ciclo Semaforico'!BL$30,S!$HC96:$HL96)+SUMIF(N!$HC$15:$HL$15,'Ciclo Semaforico'!BL$30,N!$HC96:$HL96)+SUMIF(E!$HC$15:$HL$15,'Ciclo Semaforico'!BL$30,E!$HC96:$HL96)+SUMIF(O!$HC$15:$HL$15,'Ciclo Semaforico'!BL$30,O!$HC96:$HL96))*BL$31))</f>
        <v>0</v>
      </c>
      <c r="BM121" s="245">
        <f>IF(BM$32="",IF(BM$31="",(SUMIF(S!$HC$15:$HL$15,'Ciclo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Semaforico'!BM$30,O!$HC96:$HL96))*BM$31),(SUMIF(S!$HC$15:$HL$15,'Ciclo Semaforico'!BM$32,S!$HC96:$HL96)+SUMIF(N!$HC$15:$HL$15,'Ciclo Semaforico'!BM$32,N!$HC96:$HL96)+SUMIF(E!$HC$15:$HL$15,'Ciclo Semaforico'!BM$32,E!$HC96:$HL96)+SUMIF(O!$HC$15:$HL$15,'Ciclo Semaforico'!BM$32,O!$HC96:$HL96))-IF(BM$31="",(SUMIF(S!$HC$15:$HL$15,'Ciclo Semaforico'!BM$30,S!$HC96:$HL96)+SUMIF(N!$HC$15:$HL$15,'Ciclo Semaforico'!BM$30,N!$HC96:$HL96)+SUMIF(E!$HC$15:$HL$15,'Ciclo Semaforico'!BM$30,E!$HC96:$HL96)+SUMIF(O!$HC$15:$HL$15,'Ciclo Semaforico'!BM$30,O!$HC96:$HL96)),(SUMIF(S!$HC$15:$HL$15,'Ciclo Semaforico'!BM$30,S!$HC96:$HL96)+SUMIF(N!$HC$15:$HL$15,'Ciclo Semaforico'!BM$30,N!$HC96:$HL96)+SUMIF(E!$HC$15:$HL$15,'Ciclo Semaforico'!BM$30,E!$HC96:$HL96)+SUMIF(O!$HC$15:$HL$15,'Ciclo Semaforico'!BM$30,O!$HC96:$HL96))*BM$31))</f>
        <v>0</v>
      </c>
      <c r="BN121" s="245">
        <f>IF(BN$32="",IF(BN$31="",(SUMIF(S!$HC$15:$HL$15,'Ciclo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Semaforico'!BN$30,O!$HC96:$HL96))*BN$31),(SUMIF(S!$HC$15:$HL$15,'Ciclo Semaforico'!BN$32,S!$HC96:$HL96)+SUMIF(N!$HC$15:$HL$15,'Ciclo Semaforico'!BN$32,N!$HC96:$HL96)+SUMIF(E!$HC$15:$HL$15,'Ciclo Semaforico'!BN$32,E!$HC96:$HL96)+SUMIF(O!$HC$15:$HL$15,'Ciclo Semaforico'!BN$32,O!$HC96:$HL96))-IF(BN$31="",(SUMIF(S!$HC$15:$HL$15,'Ciclo Semaforico'!BN$30,S!$HC96:$HL96)+SUMIF(N!$HC$15:$HL$15,'Ciclo Semaforico'!BN$30,N!$HC96:$HL96)+SUMIF(E!$HC$15:$HL$15,'Ciclo Semaforico'!BN$30,E!$HC96:$HL96)+SUMIF(O!$HC$15:$HL$15,'Ciclo Semaforico'!BN$30,O!$HC96:$HL96)),(SUMIF(S!$HC$15:$HL$15,'Ciclo Semaforico'!BN$30,S!$HC96:$HL96)+SUMIF(N!$HC$15:$HL$15,'Ciclo Semaforico'!BN$30,N!$HC96:$HL96)+SUMIF(E!$HC$15:$HL$15,'Ciclo Semaforico'!BN$30,E!$HC96:$HL96)+SUMIF(O!$HC$15:$HL$15,'Ciclo Semaforico'!BN$30,O!$HC96:$HL96))*BN$31))</f>
        <v>0</v>
      </c>
      <c r="BO121" s="245">
        <f>IF(BO$32="",IF(BO$31="",(SUMIF(S!$HC$15:$HL$15,'Ciclo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Semaforico'!BO$30,O!$HC96:$HL96))*BO$31),(SUMIF(S!$HC$15:$HL$15,'Ciclo Semaforico'!BO$32,S!$HC96:$HL96)+SUMIF(N!$HC$15:$HL$15,'Ciclo Semaforico'!BO$32,N!$HC96:$HL96)+SUMIF(E!$HC$15:$HL$15,'Ciclo Semaforico'!BO$32,E!$HC96:$HL96)+SUMIF(O!$HC$15:$HL$15,'Ciclo Semaforico'!BO$32,O!$HC96:$HL96))-IF(BO$31="",(SUMIF(S!$HC$15:$HL$15,'Ciclo Semaforico'!BO$30,S!$HC96:$HL96)+SUMIF(N!$HC$15:$HL$15,'Ciclo Semaforico'!BO$30,N!$HC96:$HL96)+SUMIF(E!$HC$15:$HL$15,'Ciclo Semaforico'!BO$30,E!$HC96:$HL96)+SUMIF(O!$HC$15:$HL$15,'Ciclo Semaforico'!BO$30,O!$HC96:$HL96)),(SUMIF(S!$HC$15:$HL$15,'Ciclo Semaforico'!BO$30,S!$HC96:$HL96)+SUMIF(N!$HC$15:$HL$15,'Ciclo Semaforico'!BO$30,N!$HC96:$HL96)+SUMIF(E!$HC$15:$HL$15,'Ciclo Semaforico'!BO$30,E!$HC96:$HL96)+SUMIF(O!$HC$15:$HL$15,'Ciclo Semaforico'!BO$30,O!$HC96:$HL96))*BO$31))</f>
        <v>0</v>
      </c>
      <c r="BP121" s="245">
        <f>IF(BP$32="",IF(BP$31="",(SUMIF(S!$HC$15:$HL$15,'Ciclo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Semaforico'!BP$30,O!$HC96:$HL96))*BP$31),(SUMIF(S!$HC$15:$HL$15,'Ciclo Semaforico'!BP$32,S!$HC96:$HL96)+SUMIF(N!$HC$15:$HL$15,'Ciclo Semaforico'!BP$32,N!$HC96:$HL96)+SUMIF(E!$HC$15:$HL$15,'Ciclo Semaforico'!BP$32,E!$HC96:$HL96)+SUMIF(O!$HC$15:$HL$15,'Ciclo Semaforico'!BP$32,O!$HC96:$HL96))-IF(BP$31="",(SUMIF(S!$HC$15:$HL$15,'Ciclo Semaforico'!BP$30,S!$HC96:$HL96)+SUMIF(N!$HC$15:$HL$15,'Ciclo Semaforico'!BP$30,N!$HC96:$HL96)+SUMIF(E!$HC$15:$HL$15,'Ciclo Semaforico'!BP$30,E!$HC96:$HL96)+SUMIF(O!$HC$15:$HL$15,'Ciclo Semaforico'!BP$30,O!$HC96:$HL96)),(SUMIF(S!$HC$15:$HL$15,'Ciclo Semaforico'!BP$30,S!$HC96:$HL96)+SUMIF(N!$HC$15:$HL$15,'Ciclo Semaforico'!BP$30,N!$HC96:$HL96)+SUMIF(E!$HC$15:$HL$15,'Ciclo Semaforico'!BP$30,E!$HC96:$HL96)+SUMIF(O!$HC$15:$HL$15,'Ciclo Semaforico'!BP$30,O!$HC96:$HL96))*BP$31))</f>
        <v>0</v>
      </c>
      <c r="BQ121" s="245">
        <f>IF(BQ$32="",IF(BQ$31="",(SUMIF(S!$HC$15:$HL$15,'Ciclo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Semaforico'!BQ$30,O!$HC96:$HL96))*BQ$31),(SUMIF(S!$HC$15:$HL$15,'Ciclo Semaforico'!BQ$32,S!$HC96:$HL96)+SUMIF(N!$HC$15:$HL$15,'Ciclo Semaforico'!BQ$32,N!$HC96:$HL96)+SUMIF(E!$HC$15:$HL$15,'Ciclo Semaforico'!BQ$32,E!$HC96:$HL96)+SUMIF(O!$HC$15:$HL$15,'Ciclo Semaforico'!BQ$32,O!$HC96:$HL96))-IF(BQ$31="",(SUMIF(S!$HC$15:$HL$15,'Ciclo Semaforico'!BQ$30,S!$HC96:$HL96)+SUMIF(N!$HC$15:$HL$15,'Ciclo Semaforico'!BQ$30,N!$HC96:$HL96)+SUMIF(E!$HC$15:$HL$15,'Ciclo Semaforico'!BQ$30,E!$HC96:$HL96)+SUMIF(O!$HC$15:$HL$15,'Ciclo Semaforico'!BQ$30,O!$HC96:$HL96)),(SUMIF(S!$HC$15:$HL$15,'Ciclo Semaforico'!BQ$30,S!$HC96:$HL96)+SUMIF(N!$HC$15:$HL$15,'Ciclo Semaforico'!BQ$30,N!$HC96:$HL96)+SUMIF(E!$HC$15:$HL$15,'Ciclo Semaforico'!BQ$30,E!$HC96:$HL96)+SUMIF(O!$HC$15:$HL$15,'Ciclo Semaforico'!BQ$30,O!$HC96:$HL96))*BQ$31))</f>
        <v>0</v>
      </c>
      <c r="BR121" s="245">
        <f>IF(BR$32="",IF(BR$31="",(SUMIF(S!$HC$15:$HL$15,'Ciclo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Semaforico'!BR$30,O!$HC96:$HL96))*BR$31),(SUMIF(S!$HC$15:$HL$15,'Ciclo Semaforico'!BR$32,S!$HC96:$HL96)+SUMIF(N!$HC$15:$HL$15,'Ciclo Semaforico'!BR$32,N!$HC96:$HL96)+SUMIF(E!$HC$15:$HL$15,'Ciclo Semaforico'!BR$32,E!$HC96:$HL96)+SUMIF(O!$HC$15:$HL$15,'Ciclo Semaforico'!BR$32,O!$HC96:$HL96))-IF(BR$31="",(SUMIF(S!$HC$15:$HL$15,'Ciclo Semaforico'!BR$30,S!$HC96:$HL96)+SUMIF(N!$HC$15:$HL$15,'Ciclo Semaforico'!BR$30,N!$HC96:$HL96)+SUMIF(E!$HC$15:$HL$15,'Ciclo Semaforico'!BR$30,E!$HC96:$HL96)+SUMIF(O!$HC$15:$HL$15,'Ciclo Semaforico'!BR$30,O!$HC96:$HL96)),(SUMIF(S!$HC$15:$HL$15,'Ciclo Semaforico'!BR$30,S!$HC96:$HL96)+SUMIF(N!$HC$15:$HL$15,'Ciclo Semaforico'!BR$30,N!$HC96:$HL96)+SUMIF(E!$HC$15:$HL$15,'Ciclo Semaforico'!BR$30,E!$HC96:$HL96)+SUMIF(O!$HC$15:$HL$15,'Ciclo Semaforico'!BR$30,O!$HC96:$HL96))*BR$31))</f>
        <v>0</v>
      </c>
      <c r="BS121" s="245">
        <f>IF(BS$32="",IF(BS$31="",(SUMIF(S!$HC$15:$HL$15,'Ciclo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Semaforico'!BS$30,O!$HC96:$HL96))*BS$31),(SUMIF(S!$HC$15:$HL$15,'Ciclo Semaforico'!BS$32,S!$HC96:$HL96)+SUMIF(N!$HC$15:$HL$15,'Ciclo Semaforico'!BS$32,N!$HC96:$HL96)+SUMIF(E!$HC$15:$HL$15,'Ciclo Semaforico'!BS$32,E!$HC96:$HL96)+SUMIF(O!$HC$15:$HL$15,'Ciclo Semaforico'!BS$32,O!$HC96:$HL96))-IF(BS$31="",(SUMIF(S!$HC$15:$HL$15,'Ciclo Semaforico'!BS$30,S!$HC96:$HL96)+SUMIF(N!$HC$15:$HL$15,'Ciclo Semaforico'!BS$30,N!$HC96:$HL96)+SUMIF(E!$HC$15:$HL$15,'Ciclo Semaforico'!BS$30,E!$HC96:$HL96)+SUMIF(O!$HC$15:$HL$15,'Ciclo Semaforico'!BS$30,O!$HC96:$HL96)),(SUMIF(S!$HC$15:$HL$15,'Ciclo Semaforico'!BS$30,S!$HC96:$HL96)+SUMIF(N!$HC$15:$HL$15,'Ciclo Semaforico'!BS$30,N!$HC96:$HL96)+SUMIF(E!$HC$15:$HL$15,'Ciclo Semaforico'!BS$30,E!$HC96:$HL96)+SUMIF(O!$HC$15:$HL$15,'Ciclo Semaforico'!BS$30,O!$HC96:$HL96))*BS$31))</f>
        <v>0</v>
      </c>
      <c r="BT121" s="245">
        <f>IF(BT$32="",IF(BT$31="",(SUMIF(S!$HC$15:$HL$15,'Ciclo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Semaforico'!BT$30,O!$HC96:$HL96))*BT$31),(SUMIF(S!$HC$15:$HL$15,'Ciclo Semaforico'!BT$32,S!$HC96:$HL96)+SUMIF(N!$HC$15:$HL$15,'Ciclo Semaforico'!BT$32,N!$HC96:$HL96)+SUMIF(E!$HC$15:$HL$15,'Ciclo Semaforico'!BT$32,E!$HC96:$HL96)+SUMIF(O!$HC$15:$HL$15,'Ciclo Semaforico'!BT$32,O!$HC96:$HL96))-IF(BT$31="",(SUMIF(S!$HC$15:$HL$15,'Ciclo Semaforico'!BT$30,S!$HC96:$HL96)+SUMIF(N!$HC$15:$HL$15,'Ciclo Semaforico'!BT$30,N!$HC96:$HL96)+SUMIF(E!$HC$15:$HL$15,'Ciclo Semaforico'!BT$30,E!$HC96:$HL96)+SUMIF(O!$HC$15:$HL$15,'Ciclo Semaforico'!BT$30,O!$HC96:$HL96)),(SUMIF(S!$HC$15:$HL$15,'Ciclo Semaforico'!BT$30,S!$HC96:$HL96)+SUMIF(N!$HC$15:$HL$15,'Ciclo Semaforico'!BT$30,N!$HC96:$HL96)+SUMIF(E!$HC$15:$HL$15,'Ciclo Semaforico'!BT$30,E!$HC96:$HL96)+SUMIF(O!$HC$15:$HL$15,'Ciclo Semaforico'!BT$30,O!$HC96:$HL96))*BT$31))</f>
        <v>0</v>
      </c>
      <c r="BU121" s="245">
        <f>IF(BU$32="",IF(BU$31="",(SUMIF(S!$HC$15:$HL$15,'Ciclo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Semaforico'!BU$30,O!$HC96:$HL96))*BU$31),(SUMIF(S!$HC$15:$HL$15,'Ciclo Semaforico'!BU$32,S!$HC96:$HL96)+SUMIF(N!$HC$15:$HL$15,'Ciclo Semaforico'!BU$32,N!$HC96:$HL96)+SUMIF(E!$HC$15:$HL$15,'Ciclo Semaforico'!BU$32,E!$HC96:$HL96)+SUMIF(O!$HC$15:$HL$15,'Ciclo Semaforico'!BU$32,O!$HC96:$HL96))-IF(BU$31="",(SUMIF(S!$HC$15:$HL$15,'Ciclo Semaforico'!BU$30,S!$HC96:$HL96)+SUMIF(N!$HC$15:$HL$15,'Ciclo Semaforico'!BU$30,N!$HC96:$HL96)+SUMIF(E!$HC$15:$HL$15,'Ciclo Semaforico'!BU$30,E!$HC96:$HL96)+SUMIF(O!$HC$15:$HL$15,'Ciclo Semaforico'!BU$30,O!$HC96:$HL96)),(SUMIF(S!$HC$15:$HL$15,'Ciclo Semaforico'!BU$30,S!$HC96:$HL96)+SUMIF(N!$HC$15:$HL$15,'Ciclo Semaforico'!BU$30,N!$HC96:$HL96)+SUMIF(E!$HC$15:$HL$15,'Ciclo Semaforico'!BU$30,E!$HC96:$HL96)+SUMIF(O!$HC$15:$HL$15,'Ciclo Semaforico'!BU$30,O!$HC96:$HL96))*BU$31))</f>
        <v>0</v>
      </c>
      <c r="BV121" s="246">
        <f>IF(BV$32="",IF(BV$31="",(SUMIF(S!$HC$15:$HL$15,'Ciclo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Semaforico'!BV$30,O!$HC96:$HL96))*BV$31),(SUMIF(S!$HC$15:$HL$15,'Ciclo Semaforico'!BV$32,S!$HC96:$HL96)+SUMIF(N!$HC$15:$HL$15,'Ciclo Semaforico'!BV$32,N!$HC96:$HL96)+SUMIF(E!$HC$15:$HL$15,'Ciclo Semaforico'!BV$32,E!$HC96:$HL96)+SUMIF(O!$HC$15:$HL$15,'Ciclo Semaforico'!BV$32,O!$HC96:$HL96))-IF(BV$31="",(SUMIF(S!$HC$15:$HL$15,'Ciclo Semaforico'!BV$30,S!$HC96:$HL96)+SUMIF(N!$HC$15:$HL$15,'Ciclo Semaforico'!BV$30,N!$HC96:$HL96)+SUMIF(E!$HC$15:$HL$15,'Ciclo Semaforico'!BV$30,E!$HC96:$HL96)+SUMIF(O!$HC$15:$HL$15,'Ciclo Semaforico'!BV$30,O!$HC96:$HL96)),(SUMIF(S!$HC$15:$HL$15,'Ciclo Semaforico'!BV$30,S!$HC96:$HL96)+SUMIF(N!$HC$15:$HL$15,'Ciclo Semaforico'!BV$30,N!$HC96:$HL96)+SUMIF(E!$HC$15:$HL$15,'Ciclo Semaforico'!BV$30,E!$HC96:$HL96)+SUMIF(O!$HC$15:$HL$15,'Ciclo Semaforico'!BV$30,O!$HC96:$HL96))*BV$31))</f>
        <v>0</v>
      </c>
      <c r="BW121" s="244">
        <f>IF(BW$32="",IF(BW$31="",(SUMIF(S!$HC$15:$HL$15,'Ciclo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Semaforico'!BW$30,O!$HC96:$HL96))*BW$31),(SUMIF(S!$HC$15:$HL$15,'Ciclo Semaforico'!BW$32,S!$HC96:$HL96)+SUMIF(N!$HC$15:$HL$15,'Ciclo Semaforico'!BW$32,N!$HC96:$HL96)+SUMIF(E!$HC$15:$HL$15,'Ciclo Semaforico'!BW$32,E!$HC96:$HL96)+SUMIF(O!$HC$15:$HL$15,'Ciclo Semaforico'!BW$32,O!$HC96:$HL96))-IF(BW$31="",(SUMIF(S!$HC$15:$HL$15,'Ciclo Semaforico'!BW$30,S!$HC96:$HL96)+SUMIF(N!$HC$15:$HL$15,'Ciclo Semaforico'!BW$30,N!$HC96:$HL96)+SUMIF(E!$HC$15:$HL$15,'Ciclo Semaforico'!BW$30,E!$HC96:$HL96)+SUMIF(O!$HC$15:$HL$15,'Ciclo Semaforico'!BW$30,O!$HC96:$HL96)),(SUMIF(S!$HC$15:$HL$15,'Ciclo Semaforico'!BW$30,S!$HC96:$HL96)+SUMIF(N!$HC$15:$HL$15,'Ciclo Semaforico'!BW$30,N!$HC96:$HL96)+SUMIF(E!$HC$15:$HL$15,'Ciclo Semaforico'!BW$30,E!$HC96:$HL96)+SUMIF(O!$HC$15:$HL$15,'Ciclo Semaforico'!BW$30,O!$HC96:$HL96))*BW$31))</f>
        <v>0</v>
      </c>
      <c r="BX121" s="245">
        <f>IF(BX$32="",IF(BX$31="",(SUMIF(S!$HC$15:$HL$15,'Ciclo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Semaforico'!BX$30,O!$HC96:$HL96))*BX$31),(SUMIF(S!$HC$15:$HL$15,'Ciclo Semaforico'!BX$32,S!$HC96:$HL96)+SUMIF(N!$HC$15:$HL$15,'Ciclo Semaforico'!BX$32,N!$HC96:$HL96)+SUMIF(E!$HC$15:$HL$15,'Ciclo Semaforico'!BX$32,E!$HC96:$HL96)+SUMIF(O!$HC$15:$HL$15,'Ciclo Semaforico'!BX$32,O!$HC96:$HL96))-IF(BX$31="",(SUMIF(S!$HC$15:$HL$15,'Ciclo Semaforico'!BX$30,S!$HC96:$HL96)+SUMIF(N!$HC$15:$HL$15,'Ciclo Semaforico'!BX$30,N!$HC96:$HL96)+SUMIF(E!$HC$15:$HL$15,'Ciclo Semaforico'!BX$30,E!$HC96:$HL96)+SUMIF(O!$HC$15:$HL$15,'Ciclo Semaforico'!BX$30,O!$HC96:$HL96)),(SUMIF(S!$HC$15:$HL$15,'Ciclo Semaforico'!BX$30,S!$HC96:$HL96)+SUMIF(N!$HC$15:$HL$15,'Ciclo Semaforico'!BX$30,N!$HC96:$HL96)+SUMIF(E!$HC$15:$HL$15,'Ciclo Semaforico'!BX$30,E!$HC96:$HL96)+SUMIF(O!$HC$15:$HL$15,'Ciclo Semaforico'!BX$30,O!$HC96:$HL96))*BX$31))</f>
        <v>0</v>
      </c>
      <c r="BY121" s="245">
        <f>IF(BY$32="",IF(BY$31="",(SUMIF(S!$HC$15:$HL$15,'Ciclo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Semaforico'!BY$30,O!$HC96:$HL96))*BY$31),(SUMIF(S!$HC$15:$HL$15,'Ciclo Semaforico'!BY$32,S!$HC96:$HL96)+SUMIF(N!$HC$15:$HL$15,'Ciclo Semaforico'!BY$32,N!$HC96:$HL96)+SUMIF(E!$HC$15:$HL$15,'Ciclo Semaforico'!BY$32,E!$HC96:$HL96)+SUMIF(O!$HC$15:$HL$15,'Ciclo Semaforico'!BY$32,O!$HC96:$HL96))-IF(BY$31="",(SUMIF(S!$HC$15:$HL$15,'Ciclo Semaforico'!BY$30,S!$HC96:$HL96)+SUMIF(N!$HC$15:$HL$15,'Ciclo Semaforico'!BY$30,N!$HC96:$HL96)+SUMIF(E!$HC$15:$HL$15,'Ciclo Semaforico'!BY$30,E!$HC96:$HL96)+SUMIF(O!$HC$15:$HL$15,'Ciclo Semaforico'!BY$30,O!$HC96:$HL96)),(SUMIF(S!$HC$15:$HL$15,'Ciclo Semaforico'!BY$30,S!$HC96:$HL96)+SUMIF(N!$HC$15:$HL$15,'Ciclo Semaforico'!BY$30,N!$HC96:$HL96)+SUMIF(E!$HC$15:$HL$15,'Ciclo Semaforico'!BY$30,E!$HC96:$HL96)+SUMIF(O!$HC$15:$HL$15,'Ciclo Semaforico'!BY$30,O!$HC96:$HL96))*BY$31))</f>
        <v>0</v>
      </c>
      <c r="BZ121" s="245">
        <f>IF(BZ$32="",IF(BZ$31="",(SUMIF(S!$HC$15:$HL$15,'Ciclo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Semaforico'!BZ$30,O!$HC96:$HL96))*BZ$31),(SUMIF(S!$HC$15:$HL$15,'Ciclo Semaforico'!BZ$32,S!$HC96:$HL96)+SUMIF(N!$HC$15:$HL$15,'Ciclo Semaforico'!BZ$32,N!$HC96:$HL96)+SUMIF(E!$HC$15:$HL$15,'Ciclo Semaforico'!BZ$32,E!$HC96:$HL96)+SUMIF(O!$HC$15:$HL$15,'Ciclo Semaforico'!BZ$32,O!$HC96:$HL96))-IF(BZ$31="",(SUMIF(S!$HC$15:$HL$15,'Ciclo Semaforico'!BZ$30,S!$HC96:$HL96)+SUMIF(N!$HC$15:$HL$15,'Ciclo Semaforico'!BZ$30,N!$HC96:$HL96)+SUMIF(E!$HC$15:$HL$15,'Ciclo Semaforico'!BZ$30,E!$HC96:$HL96)+SUMIF(O!$HC$15:$HL$15,'Ciclo Semaforico'!BZ$30,O!$HC96:$HL96)),(SUMIF(S!$HC$15:$HL$15,'Ciclo Semaforico'!BZ$30,S!$HC96:$HL96)+SUMIF(N!$HC$15:$HL$15,'Ciclo Semaforico'!BZ$30,N!$HC96:$HL96)+SUMIF(E!$HC$15:$HL$15,'Ciclo Semaforico'!BZ$30,E!$HC96:$HL96)+SUMIF(O!$HC$15:$HL$15,'Ciclo Semaforico'!BZ$30,O!$HC96:$HL96))*BZ$31))</f>
        <v>0</v>
      </c>
      <c r="CA121" s="245">
        <f>IF(CA$32="",IF(CA$31="",(SUMIF(S!$HC$15:$HL$15,'Ciclo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Semaforico'!CA$30,O!$HC96:$HL96))*CA$31),(SUMIF(S!$HC$15:$HL$15,'Ciclo Semaforico'!CA$32,S!$HC96:$HL96)+SUMIF(N!$HC$15:$HL$15,'Ciclo Semaforico'!CA$32,N!$HC96:$HL96)+SUMIF(E!$HC$15:$HL$15,'Ciclo Semaforico'!CA$32,E!$HC96:$HL96)+SUMIF(O!$HC$15:$HL$15,'Ciclo Semaforico'!CA$32,O!$HC96:$HL96))-IF(CA$31="",(SUMIF(S!$HC$15:$HL$15,'Ciclo Semaforico'!CA$30,S!$HC96:$HL96)+SUMIF(N!$HC$15:$HL$15,'Ciclo Semaforico'!CA$30,N!$HC96:$HL96)+SUMIF(E!$HC$15:$HL$15,'Ciclo Semaforico'!CA$30,E!$HC96:$HL96)+SUMIF(O!$HC$15:$HL$15,'Ciclo Semaforico'!CA$30,O!$HC96:$HL96)),(SUMIF(S!$HC$15:$HL$15,'Ciclo Semaforico'!CA$30,S!$HC96:$HL96)+SUMIF(N!$HC$15:$HL$15,'Ciclo Semaforico'!CA$30,N!$HC96:$HL96)+SUMIF(E!$HC$15:$HL$15,'Ciclo Semaforico'!CA$30,E!$HC96:$HL96)+SUMIF(O!$HC$15:$HL$15,'Ciclo Semaforico'!CA$30,O!$HC96:$HL96))*CA$31))</f>
        <v>0</v>
      </c>
      <c r="CB121" s="245">
        <f>IF(CB$32="",IF(CB$31="",(SUMIF(S!$HC$15:$HL$15,'Ciclo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Semaforico'!CB$30,O!$HC96:$HL96))*CB$31),(SUMIF(S!$HC$15:$HL$15,'Ciclo Semaforico'!CB$32,S!$HC96:$HL96)+SUMIF(N!$HC$15:$HL$15,'Ciclo Semaforico'!CB$32,N!$HC96:$HL96)+SUMIF(E!$HC$15:$HL$15,'Ciclo Semaforico'!CB$32,E!$HC96:$HL96)+SUMIF(O!$HC$15:$HL$15,'Ciclo Semaforico'!CB$32,O!$HC96:$HL96))-IF(CB$31="",(SUMIF(S!$HC$15:$HL$15,'Ciclo Semaforico'!CB$30,S!$HC96:$HL96)+SUMIF(N!$HC$15:$HL$15,'Ciclo Semaforico'!CB$30,N!$HC96:$HL96)+SUMIF(E!$HC$15:$HL$15,'Ciclo Semaforico'!CB$30,E!$HC96:$HL96)+SUMIF(O!$HC$15:$HL$15,'Ciclo Semaforico'!CB$30,O!$HC96:$HL96)),(SUMIF(S!$HC$15:$HL$15,'Ciclo Semaforico'!CB$30,S!$HC96:$HL96)+SUMIF(N!$HC$15:$HL$15,'Ciclo Semaforico'!CB$30,N!$HC96:$HL96)+SUMIF(E!$HC$15:$HL$15,'Ciclo Semaforico'!CB$30,E!$HC96:$HL96)+SUMIF(O!$HC$15:$HL$15,'Ciclo Semaforico'!CB$30,O!$HC96:$HL96))*CB$31))</f>
        <v>0</v>
      </c>
      <c r="CC121" s="245">
        <f>IF(CC$32="",IF(CC$31="",(SUMIF(S!$HC$15:$HL$15,'Ciclo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Semaforico'!CC$30,O!$HC96:$HL96))*CC$31),(SUMIF(S!$HC$15:$HL$15,'Ciclo Semaforico'!CC$32,S!$HC96:$HL96)+SUMIF(N!$HC$15:$HL$15,'Ciclo Semaforico'!CC$32,N!$HC96:$HL96)+SUMIF(E!$HC$15:$HL$15,'Ciclo Semaforico'!CC$32,E!$HC96:$HL96)+SUMIF(O!$HC$15:$HL$15,'Ciclo Semaforico'!CC$32,O!$HC96:$HL96))-IF(CC$31="",(SUMIF(S!$HC$15:$HL$15,'Ciclo Semaforico'!CC$30,S!$HC96:$HL96)+SUMIF(N!$HC$15:$HL$15,'Ciclo Semaforico'!CC$30,N!$HC96:$HL96)+SUMIF(E!$HC$15:$HL$15,'Ciclo Semaforico'!CC$30,E!$HC96:$HL96)+SUMIF(O!$HC$15:$HL$15,'Ciclo Semaforico'!CC$30,O!$HC96:$HL96)),(SUMIF(S!$HC$15:$HL$15,'Ciclo Semaforico'!CC$30,S!$HC96:$HL96)+SUMIF(N!$HC$15:$HL$15,'Ciclo Semaforico'!CC$30,N!$HC96:$HL96)+SUMIF(E!$HC$15:$HL$15,'Ciclo Semaforico'!CC$30,E!$HC96:$HL96)+SUMIF(O!$HC$15:$HL$15,'Ciclo Semaforico'!CC$30,O!$HC96:$HL96))*CC$31))</f>
        <v>0</v>
      </c>
      <c r="CD121" s="245">
        <f>IF(CD$32="",IF(CD$31="",(SUMIF(S!$HC$15:$HL$15,'Ciclo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Semaforico'!CD$30,O!$HC96:$HL96))*CD$31),(SUMIF(S!$HC$15:$HL$15,'Ciclo Semaforico'!CD$32,S!$HC96:$HL96)+SUMIF(N!$HC$15:$HL$15,'Ciclo Semaforico'!CD$32,N!$HC96:$HL96)+SUMIF(E!$HC$15:$HL$15,'Ciclo Semaforico'!CD$32,E!$HC96:$HL96)+SUMIF(O!$HC$15:$HL$15,'Ciclo Semaforico'!CD$32,O!$HC96:$HL96))-IF(CD$31="",(SUMIF(S!$HC$15:$HL$15,'Ciclo Semaforico'!CD$30,S!$HC96:$HL96)+SUMIF(N!$HC$15:$HL$15,'Ciclo Semaforico'!CD$30,N!$HC96:$HL96)+SUMIF(E!$HC$15:$HL$15,'Ciclo Semaforico'!CD$30,E!$HC96:$HL96)+SUMIF(O!$HC$15:$HL$15,'Ciclo Semaforico'!CD$30,O!$HC96:$HL96)),(SUMIF(S!$HC$15:$HL$15,'Ciclo Semaforico'!CD$30,S!$HC96:$HL96)+SUMIF(N!$HC$15:$HL$15,'Ciclo Semaforico'!CD$30,N!$HC96:$HL96)+SUMIF(E!$HC$15:$HL$15,'Ciclo Semaforico'!CD$30,E!$HC96:$HL96)+SUMIF(O!$HC$15:$HL$15,'Ciclo Semaforico'!CD$30,O!$HC96:$HL96))*CD$31))</f>
        <v>0</v>
      </c>
      <c r="CE121" s="245">
        <f>IF(CE$32="",IF(CE$31="",(SUMIF(S!$HC$15:$HL$15,'Ciclo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Semaforico'!CE$30,O!$HC96:$HL96))*CE$31),(SUMIF(S!$HC$15:$HL$15,'Ciclo Semaforico'!CE$32,S!$HC96:$HL96)+SUMIF(N!$HC$15:$HL$15,'Ciclo Semaforico'!CE$32,N!$HC96:$HL96)+SUMIF(E!$HC$15:$HL$15,'Ciclo Semaforico'!CE$32,E!$HC96:$HL96)+SUMIF(O!$HC$15:$HL$15,'Ciclo Semaforico'!CE$32,O!$HC96:$HL96))-IF(CE$31="",(SUMIF(S!$HC$15:$HL$15,'Ciclo Semaforico'!CE$30,S!$HC96:$HL96)+SUMIF(N!$HC$15:$HL$15,'Ciclo Semaforico'!CE$30,N!$HC96:$HL96)+SUMIF(E!$HC$15:$HL$15,'Ciclo Semaforico'!CE$30,E!$HC96:$HL96)+SUMIF(O!$HC$15:$HL$15,'Ciclo Semaforico'!CE$30,O!$HC96:$HL96)),(SUMIF(S!$HC$15:$HL$15,'Ciclo Semaforico'!CE$30,S!$HC96:$HL96)+SUMIF(N!$HC$15:$HL$15,'Ciclo Semaforico'!CE$30,N!$HC96:$HL96)+SUMIF(E!$HC$15:$HL$15,'Ciclo Semaforico'!CE$30,E!$HC96:$HL96)+SUMIF(O!$HC$15:$HL$15,'Ciclo Semaforico'!CE$30,O!$HC96:$HL96))*CE$31))</f>
        <v>0</v>
      </c>
      <c r="CF121" s="245">
        <f>IF(CF$32="",IF(CF$31="",(SUMIF(S!$HC$15:$HL$15,'Ciclo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Semaforico'!CF$30,O!$HC96:$HL96))*CF$31),(SUMIF(S!$HC$15:$HL$15,'Ciclo Semaforico'!CF$32,S!$HC96:$HL96)+SUMIF(N!$HC$15:$HL$15,'Ciclo Semaforico'!CF$32,N!$HC96:$HL96)+SUMIF(E!$HC$15:$HL$15,'Ciclo Semaforico'!CF$32,E!$HC96:$HL96)+SUMIF(O!$HC$15:$HL$15,'Ciclo Semaforico'!CF$32,O!$HC96:$HL96))-IF(CF$31="",(SUMIF(S!$HC$15:$HL$15,'Ciclo Semaforico'!CF$30,S!$HC96:$HL96)+SUMIF(N!$HC$15:$HL$15,'Ciclo Semaforico'!CF$30,N!$HC96:$HL96)+SUMIF(E!$HC$15:$HL$15,'Ciclo Semaforico'!CF$30,E!$HC96:$HL96)+SUMIF(O!$HC$15:$HL$15,'Ciclo Semaforico'!CF$30,O!$HC96:$HL96)),(SUMIF(S!$HC$15:$HL$15,'Ciclo Semaforico'!CF$30,S!$HC96:$HL96)+SUMIF(N!$HC$15:$HL$15,'Ciclo Semaforico'!CF$30,N!$HC96:$HL96)+SUMIF(E!$HC$15:$HL$15,'Ciclo Semaforico'!CF$30,E!$HC96:$HL96)+SUMIF(O!$HC$15:$HL$15,'Ciclo Semaforico'!CF$30,O!$HC96:$HL96))*CF$31))</f>
        <v>0</v>
      </c>
      <c r="CG121" s="245">
        <f>IF(CG$32="",IF(CG$31="",(SUMIF(S!$HC$15:$HL$15,'Ciclo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Semaforico'!CG$30,O!$HC96:$HL96))*CG$31),(SUMIF(S!$HC$15:$HL$15,'Ciclo Semaforico'!CG$32,S!$HC96:$HL96)+SUMIF(N!$HC$15:$HL$15,'Ciclo Semaforico'!CG$32,N!$HC96:$HL96)+SUMIF(E!$HC$15:$HL$15,'Ciclo Semaforico'!CG$32,E!$HC96:$HL96)+SUMIF(O!$HC$15:$HL$15,'Ciclo Semaforico'!CG$32,O!$HC96:$HL96))-IF(CG$31="",(SUMIF(S!$HC$15:$HL$15,'Ciclo Semaforico'!CG$30,S!$HC96:$HL96)+SUMIF(N!$HC$15:$HL$15,'Ciclo Semaforico'!CG$30,N!$HC96:$HL96)+SUMIF(E!$HC$15:$HL$15,'Ciclo Semaforico'!CG$30,E!$HC96:$HL96)+SUMIF(O!$HC$15:$HL$15,'Ciclo Semaforico'!CG$30,O!$HC96:$HL96)),(SUMIF(S!$HC$15:$HL$15,'Ciclo Semaforico'!CG$30,S!$HC96:$HL96)+SUMIF(N!$HC$15:$HL$15,'Ciclo Semaforico'!CG$30,N!$HC96:$HL96)+SUMIF(E!$HC$15:$HL$15,'Ciclo Semaforico'!CG$30,E!$HC96:$HL96)+SUMIF(O!$HC$15:$HL$15,'Ciclo Semaforico'!CG$30,O!$HC96:$HL96))*CG$31))</f>
        <v>0</v>
      </c>
      <c r="CH121" s="246">
        <f>IF(CH$32="",IF(CH$31="",(SUMIF(S!$HC$15:$HL$15,'Ciclo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Semaforico'!CH$30,O!$HC96:$HL96))*CH$31),(SUMIF(S!$HC$15:$HL$15,'Ciclo Semaforico'!CH$32,S!$HC96:$HL96)+SUMIF(N!$HC$15:$HL$15,'Ciclo Semaforico'!CH$32,N!$HC96:$HL96)+SUMIF(E!$HC$15:$HL$15,'Ciclo Semaforico'!CH$32,E!$HC96:$HL96)+SUMIF(O!$HC$15:$HL$15,'Ciclo Semaforico'!CH$32,O!$HC96:$HL96))-IF(CH$31="",(SUMIF(S!$HC$15:$HL$15,'Ciclo Semaforico'!CH$30,S!$HC96:$HL96)+SUMIF(N!$HC$15:$HL$15,'Ciclo Semaforico'!CH$30,N!$HC96:$HL96)+SUMIF(E!$HC$15:$HL$15,'Ciclo Semaforico'!CH$30,E!$HC96:$HL96)+SUMIF(O!$HC$15:$HL$15,'Ciclo Semaforico'!CH$30,O!$HC96:$HL96)),(SUMIF(S!$HC$15:$HL$15,'Ciclo Semaforico'!CH$30,S!$HC96:$HL96)+SUMIF(N!$HC$15:$HL$15,'Ciclo Semaforico'!CH$30,N!$HC96:$HL96)+SUMIF(E!$HC$15:$HL$15,'Ciclo Semaforico'!CH$30,E!$HC96:$HL96)+SUMIF(O!$HC$15:$HL$15,'Ciclo Semaforico'!CH$30,O!$HC96:$HL96))*CH$31))</f>
        <v>0</v>
      </c>
      <c r="CI121" s="244">
        <f t="shared" si="339"/>
        <v>0</v>
      </c>
      <c r="CJ121" s="245">
        <f t="shared" si="340"/>
        <v>0</v>
      </c>
      <c r="CK121" s="245">
        <f t="shared" si="341"/>
        <v>0</v>
      </c>
      <c r="CL121" s="245">
        <f t="shared" si="342"/>
        <v>0</v>
      </c>
      <c r="CM121" s="245" t="e">
        <f t="shared" si="343"/>
        <v>#REF!</v>
      </c>
      <c r="CN121" s="245">
        <f t="shared" si="344"/>
        <v>0</v>
      </c>
      <c r="CO121" s="245">
        <f t="shared" si="345"/>
        <v>0</v>
      </c>
      <c r="CP121" s="245">
        <f t="shared" si="346"/>
        <v>0</v>
      </c>
      <c r="CQ121" s="245">
        <f t="shared" si="347"/>
        <v>0</v>
      </c>
      <c r="CR121" s="245">
        <f t="shared" si="348"/>
        <v>0</v>
      </c>
      <c r="CS121" s="245">
        <f t="shared" si="349"/>
        <v>0</v>
      </c>
      <c r="CT121" s="246">
        <f t="shared" si="350"/>
        <v>0</v>
      </c>
      <c r="CU121" s="244">
        <f t="shared" si="351"/>
        <v>0</v>
      </c>
      <c r="CV121" s="245">
        <f t="shared" si="352"/>
        <v>0</v>
      </c>
      <c r="CW121" s="245">
        <f t="shared" si="353"/>
        <v>0</v>
      </c>
      <c r="CX121" s="245">
        <f t="shared" si="354"/>
        <v>0</v>
      </c>
      <c r="CY121" s="245">
        <f t="shared" si="355"/>
        <v>0</v>
      </c>
      <c r="CZ121" s="245">
        <f t="shared" si="356"/>
        <v>0</v>
      </c>
      <c r="DA121" s="245">
        <f t="shared" si="357"/>
        <v>0</v>
      </c>
      <c r="DB121" s="245">
        <f t="shared" si="358"/>
        <v>0</v>
      </c>
      <c r="DC121" s="245">
        <f t="shared" si="359"/>
        <v>0</v>
      </c>
      <c r="DD121" s="245">
        <f t="shared" si="360"/>
        <v>0</v>
      </c>
      <c r="DE121" s="245">
        <f t="shared" si="361"/>
        <v>0</v>
      </c>
      <c r="DF121" s="246">
        <f t="shared" si="362"/>
        <v>0</v>
      </c>
      <c r="DG121" s="244" t="e">
        <f t="shared" si="363"/>
        <v>#REF!</v>
      </c>
      <c r="DH121" s="245" t="e">
        <f t="shared" si="364"/>
        <v>#REF!</v>
      </c>
      <c r="DI121" s="245" t="e">
        <f t="shared" si="365"/>
        <v>#REF!</v>
      </c>
      <c r="DJ121" s="245" t="e">
        <f t="shared" si="366"/>
        <v>#REF!</v>
      </c>
      <c r="DK121" s="245" t="e">
        <f t="shared" si="367"/>
        <v>#REF!</v>
      </c>
      <c r="DL121" s="245" t="e">
        <f t="shared" si="368"/>
        <v>#REF!</v>
      </c>
      <c r="DM121" s="245">
        <f t="shared" si="369"/>
        <v>0</v>
      </c>
      <c r="DN121" s="245">
        <f t="shared" si="370"/>
        <v>0</v>
      </c>
      <c r="DO121" s="245">
        <f t="shared" si="371"/>
        <v>0</v>
      </c>
      <c r="DP121" s="245">
        <f t="shared" si="372"/>
        <v>0</v>
      </c>
      <c r="DQ121" s="245">
        <f t="shared" si="373"/>
        <v>0</v>
      </c>
      <c r="DR121" s="246">
        <f t="shared" si="374"/>
        <v>0</v>
      </c>
      <c r="DS121" s="244">
        <f t="shared" si="375"/>
        <v>0</v>
      </c>
      <c r="DT121" s="245">
        <f t="shared" si="376"/>
        <v>0</v>
      </c>
      <c r="DU121" s="245">
        <f t="shared" si="377"/>
        <v>0</v>
      </c>
      <c r="DV121" s="245">
        <f t="shared" si="378"/>
        <v>0</v>
      </c>
      <c r="DW121" s="245">
        <f t="shared" si="379"/>
        <v>0</v>
      </c>
      <c r="DX121" s="245">
        <f t="shared" si="380"/>
        <v>0</v>
      </c>
      <c r="DY121" s="245">
        <f t="shared" si="381"/>
        <v>0</v>
      </c>
      <c r="DZ121" s="245">
        <f t="shared" si="382"/>
        <v>0</v>
      </c>
      <c r="EA121" s="245">
        <f t="shared" si="383"/>
        <v>0</v>
      </c>
      <c r="EB121" s="245">
        <f t="shared" si="384"/>
        <v>0</v>
      </c>
      <c r="EC121" s="245">
        <f t="shared" si="385"/>
        <v>0</v>
      </c>
      <c r="ED121" s="246">
        <f t="shared" si="386"/>
        <v>0</v>
      </c>
      <c r="EE121" s="244">
        <f t="shared" si="387"/>
        <v>0</v>
      </c>
      <c r="EF121" s="245">
        <f t="shared" si="388"/>
        <v>0</v>
      </c>
      <c r="EG121" s="245">
        <f t="shared" si="389"/>
        <v>0</v>
      </c>
      <c r="EH121" s="245">
        <f t="shared" si="390"/>
        <v>0</v>
      </c>
      <c r="EI121" s="245">
        <f t="shared" si="391"/>
        <v>0</v>
      </c>
      <c r="EJ121" s="245">
        <f t="shared" si="392"/>
        <v>0</v>
      </c>
      <c r="EK121" s="245">
        <f t="shared" si="393"/>
        <v>0</v>
      </c>
      <c r="EL121" s="245">
        <f t="shared" si="394"/>
        <v>0</v>
      </c>
      <c r="EM121" s="245">
        <f t="shared" si="395"/>
        <v>0</v>
      </c>
      <c r="EN121" s="245">
        <f t="shared" si="396"/>
        <v>0</v>
      </c>
      <c r="EO121" s="245">
        <f t="shared" si="397"/>
        <v>0</v>
      </c>
      <c r="EP121" s="246">
        <f t="shared" si="398"/>
        <v>0</v>
      </c>
      <c r="EQ121" s="255">
        <f t="shared" si="399"/>
        <v>0</v>
      </c>
      <c r="ER121" s="256">
        <f t="shared" si="400"/>
        <v>0</v>
      </c>
      <c r="ES121" s="256">
        <f t="shared" si="401"/>
        <v>0</v>
      </c>
      <c r="ET121" s="256">
        <f t="shared" si="402"/>
        <v>0</v>
      </c>
      <c r="EU121" s="256" t="e">
        <f t="shared" si="403"/>
        <v>#REF!</v>
      </c>
      <c r="EV121" s="256">
        <f t="shared" si="404"/>
        <v>0</v>
      </c>
      <c r="EW121" s="256">
        <f t="shared" si="405"/>
        <v>0</v>
      </c>
      <c r="EX121" s="256" t="str">
        <f t="shared" si="406"/>
        <v/>
      </c>
      <c r="EY121" s="256" t="str">
        <f t="shared" si="407"/>
        <v/>
      </c>
      <c r="EZ121" s="256" t="str">
        <f t="shared" si="408"/>
        <v/>
      </c>
      <c r="FA121" s="256" t="str">
        <f t="shared" si="409"/>
        <v/>
      </c>
      <c r="FB121" s="257" t="str">
        <f t="shared" si="410"/>
        <v/>
      </c>
      <c r="FC121" s="255">
        <f t="shared" si="411"/>
        <v>0</v>
      </c>
      <c r="FD121" s="256" t="str">
        <f t="shared" si="412"/>
        <v/>
      </c>
      <c r="FE121" s="256" t="str">
        <f t="shared" si="413"/>
        <v/>
      </c>
      <c r="FF121" s="256" t="str">
        <f t="shared" si="414"/>
        <v/>
      </c>
      <c r="FG121" s="256" t="str">
        <f t="shared" si="415"/>
        <v/>
      </c>
      <c r="FH121" s="256" t="str">
        <f t="shared" si="416"/>
        <v/>
      </c>
      <c r="FI121" s="256" t="str">
        <f t="shared" si="417"/>
        <v/>
      </c>
      <c r="FJ121" s="256" t="str">
        <f t="shared" si="418"/>
        <v/>
      </c>
      <c r="FK121" s="256" t="str">
        <f t="shared" si="419"/>
        <v/>
      </c>
      <c r="FL121" s="256" t="str">
        <f t="shared" si="420"/>
        <v/>
      </c>
      <c r="FM121" s="256" t="str">
        <f t="shared" si="421"/>
        <v/>
      </c>
      <c r="FN121" s="257" t="str">
        <f t="shared" si="422"/>
        <v/>
      </c>
      <c r="FO121" s="255" t="e">
        <f t="shared" si="423"/>
        <v>#REF!</v>
      </c>
      <c r="FP121" s="256" t="e">
        <f t="shared" si="424"/>
        <v>#REF!</v>
      </c>
      <c r="FQ121" s="256" t="e">
        <f t="shared" si="425"/>
        <v>#REF!</v>
      </c>
      <c r="FR121" s="256" t="e">
        <f t="shared" si="426"/>
        <v>#REF!</v>
      </c>
      <c r="FS121" s="256" t="e">
        <f t="shared" si="427"/>
        <v>#REF!</v>
      </c>
      <c r="FT121" s="256" t="e">
        <f t="shared" si="428"/>
        <v>#REF!</v>
      </c>
      <c r="FU121" s="256" t="str">
        <f t="shared" si="429"/>
        <v/>
      </c>
      <c r="FV121" s="256" t="str">
        <f t="shared" si="430"/>
        <v/>
      </c>
      <c r="FW121" s="256" t="str">
        <f t="shared" si="431"/>
        <v/>
      </c>
      <c r="FX121" s="256" t="str">
        <f t="shared" si="432"/>
        <v/>
      </c>
      <c r="FY121" s="256" t="str">
        <f t="shared" si="433"/>
        <v/>
      </c>
      <c r="FZ121" s="257" t="str">
        <f t="shared" si="434"/>
        <v/>
      </c>
      <c r="GA121" s="255" t="str">
        <f t="shared" si="435"/>
        <v/>
      </c>
      <c r="GB121" s="256" t="str">
        <f t="shared" si="436"/>
        <v/>
      </c>
      <c r="GC121" s="256" t="str">
        <f t="shared" si="437"/>
        <v/>
      </c>
      <c r="GD121" s="256" t="str">
        <f t="shared" si="438"/>
        <v/>
      </c>
      <c r="GE121" s="256" t="str">
        <f t="shared" si="439"/>
        <v/>
      </c>
      <c r="GF121" s="256" t="str">
        <f t="shared" si="440"/>
        <v/>
      </c>
      <c r="GG121" s="256" t="str">
        <f t="shared" si="441"/>
        <v/>
      </c>
      <c r="GH121" s="256" t="str">
        <f t="shared" si="442"/>
        <v/>
      </c>
      <c r="GI121" s="256" t="str">
        <f t="shared" si="443"/>
        <v/>
      </c>
      <c r="GJ121" s="256" t="str">
        <f t="shared" si="444"/>
        <v/>
      </c>
      <c r="GK121" s="256" t="str">
        <f t="shared" si="445"/>
        <v/>
      </c>
      <c r="GL121" s="257" t="str">
        <f t="shared" si="446"/>
        <v/>
      </c>
      <c r="GM121" s="255" t="str">
        <f t="shared" si="447"/>
        <v/>
      </c>
      <c r="GN121" s="256" t="str">
        <f t="shared" si="448"/>
        <v/>
      </c>
      <c r="GO121" s="256" t="str">
        <f t="shared" si="449"/>
        <v/>
      </c>
      <c r="GP121" s="256" t="str">
        <f t="shared" si="450"/>
        <v/>
      </c>
      <c r="GQ121" s="256" t="str">
        <f t="shared" si="451"/>
        <v/>
      </c>
      <c r="GR121" s="256" t="str">
        <f t="shared" si="452"/>
        <v/>
      </c>
      <c r="GS121" s="256" t="str">
        <f t="shared" si="453"/>
        <v/>
      </c>
      <c r="GT121" s="256" t="str">
        <f t="shared" si="454"/>
        <v/>
      </c>
      <c r="GU121" s="256" t="str">
        <f t="shared" si="455"/>
        <v/>
      </c>
      <c r="GV121" s="256" t="str">
        <f t="shared" si="456"/>
        <v/>
      </c>
      <c r="GW121" s="256" t="str">
        <f t="shared" si="457"/>
        <v/>
      </c>
      <c r="GX121" s="257" t="str">
        <f t="shared" si="458"/>
        <v/>
      </c>
      <c r="GY121" s="252">
        <f t="shared" si="468"/>
        <v>0</v>
      </c>
      <c r="GZ121" s="253" t="e">
        <f t="shared" si="468"/>
        <v>#REF!</v>
      </c>
      <c r="HA121" s="253">
        <f t="shared" si="468"/>
        <v>0</v>
      </c>
      <c r="HB121" s="253">
        <f t="shared" si="468"/>
        <v>0</v>
      </c>
      <c r="HC121" s="253">
        <f t="shared" si="468"/>
        <v>0</v>
      </c>
      <c r="HD121" s="253">
        <f t="shared" si="468"/>
        <v>0</v>
      </c>
      <c r="HE121" s="253">
        <f t="shared" si="468"/>
        <v>0</v>
      </c>
      <c r="HF121" s="254">
        <f t="shared" si="459"/>
        <v>0</v>
      </c>
      <c r="HG121" s="252">
        <f t="shared" si="469"/>
        <v>0</v>
      </c>
      <c r="HH121" s="253">
        <f t="shared" si="469"/>
        <v>0</v>
      </c>
      <c r="HI121" s="253">
        <f t="shared" si="469"/>
        <v>0</v>
      </c>
      <c r="HJ121" s="253">
        <f t="shared" si="469"/>
        <v>0</v>
      </c>
      <c r="HK121" s="253">
        <f t="shared" si="469"/>
        <v>0</v>
      </c>
      <c r="HL121" s="253">
        <f t="shared" si="469"/>
        <v>0</v>
      </c>
      <c r="HM121" s="253">
        <f t="shared" si="469"/>
        <v>0</v>
      </c>
      <c r="HN121" s="254">
        <f t="shared" si="469"/>
        <v>0</v>
      </c>
      <c r="HO121" s="252" t="e">
        <f t="shared" si="470"/>
        <v>#REF!</v>
      </c>
      <c r="HP121" s="253" t="e">
        <f t="shared" si="470"/>
        <v>#REF!</v>
      </c>
      <c r="HQ121" s="253">
        <f t="shared" si="470"/>
        <v>0</v>
      </c>
      <c r="HR121" s="253">
        <f t="shared" si="470"/>
        <v>0</v>
      </c>
      <c r="HS121" s="253">
        <f t="shared" si="470"/>
        <v>0</v>
      </c>
      <c r="HT121" s="253">
        <f t="shared" si="470"/>
        <v>0</v>
      </c>
      <c r="HU121" s="253">
        <f t="shared" si="470"/>
        <v>0</v>
      </c>
      <c r="HV121" s="254">
        <f t="shared" si="470"/>
        <v>0</v>
      </c>
      <c r="HW121" s="252">
        <f t="shared" si="471"/>
        <v>0</v>
      </c>
      <c r="HX121" s="253">
        <f t="shared" si="471"/>
        <v>0</v>
      </c>
      <c r="HY121" s="253">
        <f t="shared" si="471"/>
        <v>0</v>
      </c>
      <c r="HZ121" s="253">
        <f t="shared" si="471"/>
        <v>0</v>
      </c>
      <c r="IA121" s="253">
        <f t="shared" si="471"/>
        <v>0</v>
      </c>
      <c r="IB121" s="253">
        <f t="shared" si="471"/>
        <v>0</v>
      </c>
      <c r="IC121" s="253">
        <f t="shared" si="471"/>
        <v>0</v>
      </c>
      <c r="ID121" s="254">
        <f t="shared" si="471"/>
        <v>0</v>
      </c>
      <c r="IE121" s="252">
        <f t="shared" si="472"/>
        <v>0</v>
      </c>
      <c r="IF121" s="253">
        <f t="shared" si="472"/>
        <v>0</v>
      </c>
      <c r="IG121" s="253">
        <f t="shared" si="472"/>
        <v>0</v>
      </c>
      <c r="IH121" s="253">
        <f t="shared" si="472"/>
        <v>0</v>
      </c>
      <c r="II121" s="253">
        <f t="shared" si="472"/>
        <v>0</v>
      </c>
      <c r="IJ121" s="253">
        <f t="shared" si="472"/>
        <v>0</v>
      </c>
      <c r="IK121" s="253">
        <f t="shared" si="472"/>
        <v>0</v>
      </c>
      <c r="IL121" s="254">
        <f t="shared" si="472"/>
        <v>0</v>
      </c>
      <c r="IM121" s="255" t="e">
        <f t="shared" si="203"/>
        <v>#REF!</v>
      </c>
      <c r="IN121" s="256">
        <f t="shared" si="204"/>
        <v>0</v>
      </c>
      <c r="IO121" s="256" t="e">
        <f t="shared" si="205"/>
        <v>#REF!</v>
      </c>
      <c r="IP121" s="256">
        <f t="shared" si="206"/>
        <v>0</v>
      </c>
      <c r="IQ121" s="257">
        <f t="shared" si="207"/>
        <v>0</v>
      </c>
      <c r="IR121" s="404" t="e">
        <f t="shared" si="473"/>
        <v>#REF!</v>
      </c>
      <c r="IS121" s="250">
        <f t="shared" si="202"/>
        <v>15</v>
      </c>
      <c r="IT121" s="258" t="e">
        <f t="shared" si="464"/>
        <v>#REF!</v>
      </c>
      <c r="IU121" s="664">
        <v>1800</v>
      </c>
      <c r="IV121" s="409">
        <v>6</v>
      </c>
      <c r="IW121" s="648" t="s">
        <v>259</v>
      </c>
      <c r="IX121" s="649" t="e">
        <f t="shared" si="474"/>
        <v>#REF!</v>
      </c>
      <c r="IY121" s="650" t="e">
        <f t="shared" si="465"/>
        <v>#REF!</v>
      </c>
      <c r="IZ121" s="651">
        <v>3</v>
      </c>
      <c r="JA121" s="652">
        <v>2</v>
      </c>
      <c r="JB121" s="650" t="e">
        <f t="shared" si="466"/>
        <v>#REF!</v>
      </c>
      <c r="JC121" s="651">
        <f t="shared" si="475"/>
        <v>3</v>
      </c>
      <c r="JD121" s="652">
        <f t="shared" si="475"/>
        <v>2</v>
      </c>
      <c r="JE121" s="653" t="e">
        <f t="shared" si="467"/>
        <v>#REF!</v>
      </c>
      <c r="JF121" s="654">
        <v>3</v>
      </c>
      <c r="JG121" s="420">
        <v>2</v>
      </c>
      <c r="JH121" s="653"/>
      <c r="JI121" s="654"/>
      <c r="JJ121" s="655"/>
      <c r="JK121" s="418"/>
      <c r="JL121" s="419"/>
      <c r="JM121" s="420"/>
      <c r="JN121" s="662">
        <v>1</v>
      </c>
      <c r="JO121" s="662">
        <v>1</v>
      </c>
      <c r="JP121" s="662">
        <v>1</v>
      </c>
      <c r="JQ121" s="662">
        <v>1</v>
      </c>
      <c r="JR121" s="663">
        <v>1</v>
      </c>
      <c r="JS121" s="658" t="e">
        <f t="shared" si="201"/>
        <v>#REF!</v>
      </c>
    </row>
    <row r="122" spans="25:279" ht="20.100000000000001" hidden="1" customHeight="1">
      <c r="Y122" s="380" t="e">
        <f>N!IK97</f>
        <v>#REF!</v>
      </c>
      <c r="Z122" s="377" t="s">
        <v>79</v>
      </c>
      <c r="AA122" s="244">
        <f>IF(AA$32="",IF(AA$31="",(SUMIF(S!$HC$15:$HL$15,'Ciclo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Semaforico'!AA$30,O!$HC97:$HL97))*AA$31),(SUMIF(S!$HC$15:$HL$15,'Ciclo Semaforico'!AA$32,S!$HC97:$HL97)+SUMIF(N!$HC$15:$HL$15,'Ciclo Semaforico'!AA$32,N!$HC97:$HL97)+SUMIF(E!$HC$15:$HL$15,'Ciclo Semaforico'!AA$32,E!$HC97:$HL97)+SUMIF(O!$HC$15:$HL$15,'Ciclo Semaforico'!AA$32,O!$HC97:$HL97))-IF(AA$31="",(SUMIF(S!$HC$15:$HL$15,'Ciclo Semaforico'!AA$30,S!$HC97:$HL97)+SUMIF(N!$HC$15:$HL$15,'Ciclo Semaforico'!AA$30,N!$HC97:$HL97)+SUMIF(E!$HC$15:$HL$15,'Ciclo Semaforico'!AA$30,E!$HC97:$HL97)+SUMIF(O!$HC$15:$HL$15,'Ciclo Semaforico'!AA$30,O!$HC97:$HL97)),(SUMIF(S!$HC$15:$HL$15,'Ciclo Semaforico'!AA$30,S!$HC97:$HL97)+SUMIF(N!$HC$15:$HL$15,'Ciclo Semaforico'!AA$30,N!$HC97:$HL97)+SUMIF(E!$HC$15:$HL$15,'Ciclo Semaforico'!AA$30,E!$HC97:$HL97)+SUMIF(O!$HC$15:$HL$15,'Ciclo Semaforico'!AA$30,O!$HC97:$HL97))*AA$31))</f>
        <v>0</v>
      </c>
      <c r="AB122" s="245">
        <f>IF(AB$32="",IF(AB$31="",(SUMIF(S!$HC$15:$HL$15,'Ciclo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Semaforico'!AB$30,O!$HC97:$HL97))*AB$31),(SUMIF(S!$HC$15:$HL$15,'Ciclo Semaforico'!AB$32,S!$HC97:$HL97)+SUMIF(N!$HC$15:$HL$15,'Ciclo Semaforico'!AB$32,N!$HC97:$HL97)+SUMIF(E!$HC$15:$HL$15,'Ciclo Semaforico'!AB$32,E!$HC97:$HL97)+SUMIF(O!$HC$15:$HL$15,'Ciclo Semaforico'!AB$32,O!$HC97:$HL97))-IF(AB$31="",(SUMIF(S!$HC$15:$HL$15,'Ciclo Semaforico'!AB$30,S!$HC97:$HL97)+SUMIF(N!$HC$15:$HL$15,'Ciclo Semaforico'!AB$30,N!$HC97:$HL97)+SUMIF(E!$HC$15:$HL$15,'Ciclo Semaforico'!AB$30,E!$HC97:$HL97)+SUMIF(O!$HC$15:$HL$15,'Ciclo Semaforico'!AB$30,O!$HC97:$HL97)),(SUMIF(S!$HC$15:$HL$15,'Ciclo Semaforico'!AB$30,S!$HC97:$HL97)+SUMIF(N!$HC$15:$HL$15,'Ciclo Semaforico'!AB$30,N!$HC97:$HL97)+SUMIF(E!$HC$15:$HL$15,'Ciclo Semaforico'!AB$30,E!$HC97:$HL97)+SUMIF(O!$HC$15:$HL$15,'Ciclo Semaforico'!AB$30,O!$HC97:$HL97))*AB$31))</f>
        <v>0</v>
      </c>
      <c r="AC122" s="245">
        <f>IF(AC$32="",IF(AC$31="",(SUMIF(S!$HC$15:$HL$15,'Ciclo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Semaforico'!AC$30,O!$HC97:$HL97))*AC$31),(SUMIF(S!$HC$15:$HL$15,'Ciclo Semaforico'!AC$32,S!$HC97:$HL97)+SUMIF(N!$HC$15:$HL$15,'Ciclo Semaforico'!AC$32,N!$HC97:$HL97)+SUMIF(E!$HC$15:$HL$15,'Ciclo Semaforico'!AC$32,E!$HC97:$HL97)+SUMIF(O!$HC$15:$HL$15,'Ciclo Semaforico'!AC$32,O!$HC97:$HL97))-IF(AC$31="",(SUMIF(S!$HC$15:$HL$15,'Ciclo Semaforico'!AC$30,S!$HC97:$HL97)+SUMIF(N!$HC$15:$HL$15,'Ciclo Semaforico'!AC$30,N!$HC97:$HL97)+SUMIF(E!$HC$15:$HL$15,'Ciclo Semaforico'!AC$30,E!$HC97:$HL97)+SUMIF(O!$HC$15:$HL$15,'Ciclo Semaforico'!AC$30,O!$HC97:$HL97)),(SUMIF(S!$HC$15:$HL$15,'Ciclo Semaforico'!AC$30,S!$HC97:$HL97)+SUMIF(N!$HC$15:$HL$15,'Ciclo Semaforico'!AC$30,N!$HC97:$HL97)+SUMIF(E!$HC$15:$HL$15,'Ciclo Semaforico'!AC$30,E!$HC97:$HL97)+SUMIF(O!$HC$15:$HL$15,'Ciclo Semaforico'!AC$30,O!$HC97:$HL97))*AC$31))</f>
        <v>0</v>
      </c>
      <c r="AD122" s="245">
        <f>IF(AD$32="",IF(AD$31="",(SUMIF(S!$HC$15:$HL$15,'Ciclo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Semaforico'!AD$30,O!$HC97:$HL97))*AD$31),(SUMIF(S!$HC$15:$HL$15,'Ciclo Semaforico'!AD$32,S!$HC97:$HL97)+SUMIF(N!$HC$15:$HL$15,'Ciclo Semaforico'!AD$32,N!$HC97:$HL97)+SUMIF(E!$HC$15:$HL$15,'Ciclo Semaforico'!AD$32,E!$HC97:$HL97)+SUMIF(O!$HC$15:$HL$15,'Ciclo Semaforico'!AD$32,O!$HC97:$HL97))-IF(AD$31="",(SUMIF(S!$HC$15:$HL$15,'Ciclo Semaforico'!AD$30,S!$HC97:$HL97)+SUMIF(N!$HC$15:$HL$15,'Ciclo Semaforico'!AD$30,N!$HC97:$HL97)+SUMIF(E!$HC$15:$HL$15,'Ciclo Semaforico'!AD$30,E!$HC97:$HL97)+SUMIF(O!$HC$15:$HL$15,'Ciclo Semaforico'!AD$30,O!$HC97:$HL97)),(SUMIF(S!$HC$15:$HL$15,'Ciclo Semaforico'!AD$30,S!$HC97:$HL97)+SUMIF(N!$HC$15:$HL$15,'Ciclo Semaforico'!AD$30,N!$HC97:$HL97)+SUMIF(E!$HC$15:$HL$15,'Ciclo Semaforico'!AD$30,E!$HC97:$HL97)+SUMIF(O!$HC$15:$HL$15,'Ciclo Semaforico'!AD$30,O!$HC97:$HL97))*AD$31))</f>
        <v>0</v>
      </c>
      <c r="AE122" s="245" t="e">
        <f>IF(AE$32="",IF(AE$31="",(SUMIF(S!$HC$15:$HL$15,'Ciclo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Semaforico'!AE$30,O!$HC97:$HL97))*AE$31),(SUMIF(S!$HC$15:$HL$15,'Ciclo Semaforico'!AE$32,S!$HC97:$HL97)+SUMIF(N!$HC$15:$HL$15,'Ciclo Semaforico'!AE$32,N!$HC97:$HL97)+SUMIF(E!$HC$15:$HL$15,'Ciclo Semaforico'!AE$32,E!$HC97:$HL97)+SUMIF(O!$HC$15:$HL$15,'Ciclo Semaforico'!AE$32,O!$HC97:$HL97))-IF(AE$31="",(SUMIF(S!$HC$15:$HL$15,'Ciclo Semaforico'!AE$30,S!$HC97:$HL97)+SUMIF(N!$HC$15:$HL$15,'Ciclo Semaforico'!AE$30,N!$HC97:$HL97)+SUMIF(E!$HC$15:$HL$15,'Ciclo Semaforico'!AE$30,E!$HC97:$HL97)+SUMIF(O!$HC$15:$HL$15,'Ciclo Semaforico'!AE$30,O!$HC97:$HL97)),(SUMIF(S!$HC$15:$HL$15,'Ciclo Semaforico'!AE$30,S!$HC97:$HL97)+SUMIF(N!$HC$15:$HL$15,'Ciclo Semaforico'!AE$30,N!$HC97:$HL97)+SUMIF(E!$HC$15:$HL$15,'Ciclo Semaforico'!AE$30,E!$HC97:$HL97)+SUMIF(O!$HC$15:$HL$15,'Ciclo Semaforico'!AE$30,O!$HC97:$HL97))*AE$31))</f>
        <v>#REF!</v>
      </c>
      <c r="AF122" s="245">
        <f>IF(AF$32="",IF(AF$31="",(SUMIF(S!$HC$15:$HL$15,'Ciclo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Semaforico'!AF$30,O!$HC97:$HL97))*AF$31),(SUMIF(S!$HC$15:$HL$15,'Ciclo Semaforico'!AF$32,S!$HC97:$HL97)+SUMIF(N!$HC$15:$HL$15,'Ciclo Semaforico'!AF$32,N!$HC97:$HL97)+SUMIF(E!$HC$15:$HL$15,'Ciclo Semaforico'!AF$32,E!$HC97:$HL97)+SUMIF(O!$HC$15:$HL$15,'Ciclo Semaforico'!AF$32,O!$HC97:$HL97))-IF(AF$31="",(SUMIF(S!$HC$15:$HL$15,'Ciclo Semaforico'!AF$30,S!$HC97:$HL97)+SUMIF(N!$HC$15:$HL$15,'Ciclo Semaforico'!AF$30,N!$HC97:$HL97)+SUMIF(E!$HC$15:$HL$15,'Ciclo Semaforico'!AF$30,E!$HC97:$HL97)+SUMIF(O!$HC$15:$HL$15,'Ciclo Semaforico'!AF$30,O!$HC97:$HL97)),(SUMIF(S!$HC$15:$HL$15,'Ciclo Semaforico'!AF$30,S!$HC97:$HL97)+SUMIF(N!$HC$15:$HL$15,'Ciclo Semaforico'!AF$30,N!$HC97:$HL97)+SUMIF(E!$HC$15:$HL$15,'Ciclo Semaforico'!AF$30,E!$HC97:$HL97)+SUMIF(O!$HC$15:$HL$15,'Ciclo Semaforico'!AF$30,O!$HC97:$HL97))*AF$31))</f>
        <v>0</v>
      </c>
      <c r="AG122" s="245">
        <f>IF(AG$32="",IF(AG$31="",(SUMIF(S!$HC$15:$HL$15,'Ciclo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Semaforico'!AG$30,O!$HC97:$HL97))*AG$31),(SUMIF(S!$HC$15:$HL$15,'Ciclo Semaforico'!AG$32,S!$HC97:$HL97)+SUMIF(N!$HC$15:$HL$15,'Ciclo Semaforico'!AG$32,N!$HC97:$HL97)+SUMIF(E!$HC$15:$HL$15,'Ciclo Semaforico'!AG$32,E!$HC97:$HL97)+SUMIF(O!$HC$15:$HL$15,'Ciclo Semaforico'!AG$32,O!$HC97:$HL97))-IF(AG$31="",(SUMIF(S!$HC$15:$HL$15,'Ciclo Semaforico'!AG$30,S!$HC97:$HL97)+SUMIF(N!$HC$15:$HL$15,'Ciclo Semaforico'!AG$30,N!$HC97:$HL97)+SUMIF(E!$HC$15:$HL$15,'Ciclo Semaforico'!AG$30,E!$HC97:$HL97)+SUMIF(O!$HC$15:$HL$15,'Ciclo Semaforico'!AG$30,O!$HC97:$HL97)),(SUMIF(S!$HC$15:$HL$15,'Ciclo Semaforico'!AG$30,S!$HC97:$HL97)+SUMIF(N!$HC$15:$HL$15,'Ciclo Semaforico'!AG$30,N!$HC97:$HL97)+SUMIF(E!$HC$15:$HL$15,'Ciclo Semaforico'!AG$30,E!$HC97:$HL97)+SUMIF(O!$HC$15:$HL$15,'Ciclo Semaforico'!AG$30,O!$HC97:$HL97))*AG$31))</f>
        <v>0</v>
      </c>
      <c r="AH122" s="245">
        <f>IF(AH$32="",IF(AH$31="",(SUMIF(S!$HC$15:$HL$15,'Ciclo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Semaforico'!AH$30,O!$HC97:$HL97))*AH$31),(SUMIF(S!$HC$15:$HL$15,'Ciclo Semaforico'!AH$32,S!$HC97:$HL97)+SUMIF(N!$HC$15:$HL$15,'Ciclo Semaforico'!AH$32,N!$HC97:$HL97)+SUMIF(E!$HC$15:$HL$15,'Ciclo Semaforico'!AH$32,E!$HC97:$HL97)+SUMIF(O!$HC$15:$HL$15,'Ciclo Semaforico'!AH$32,O!$HC97:$HL97))-IF(AH$31="",(SUMIF(S!$HC$15:$HL$15,'Ciclo Semaforico'!AH$30,S!$HC97:$HL97)+SUMIF(N!$HC$15:$HL$15,'Ciclo Semaforico'!AH$30,N!$HC97:$HL97)+SUMIF(E!$HC$15:$HL$15,'Ciclo Semaforico'!AH$30,E!$HC97:$HL97)+SUMIF(O!$HC$15:$HL$15,'Ciclo Semaforico'!AH$30,O!$HC97:$HL97)),(SUMIF(S!$HC$15:$HL$15,'Ciclo Semaforico'!AH$30,S!$HC97:$HL97)+SUMIF(N!$HC$15:$HL$15,'Ciclo Semaforico'!AH$30,N!$HC97:$HL97)+SUMIF(E!$HC$15:$HL$15,'Ciclo Semaforico'!AH$30,E!$HC97:$HL97)+SUMIF(O!$HC$15:$HL$15,'Ciclo Semaforico'!AH$30,O!$HC97:$HL97))*AH$31))</f>
        <v>0</v>
      </c>
      <c r="AI122" s="245">
        <f>IF(AI$32="",IF(AI$31="",(SUMIF(S!$HC$15:$HL$15,'Ciclo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Semaforico'!AI$30,O!$HC97:$HL97))*AI$31),(SUMIF(S!$HC$15:$HL$15,'Ciclo Semaforico'!AI$32,S!$HC97:$HL97)+SUMIF(N!$HC$15:$HL$15,'Ciclo Semaforico'!AI$32,N!$HC97:$HL97)+SUMIF(E!$HC$15:$HL$15,'Ciclo Semaforico'!AI$32,E!$HC97:$HL97)+SUMIF(O!$HC$15:$HL$15,'Ciclo Semaforico'!AI$32,O!$HC97:$HL97))-IF(AI$31="",(SUMIF(S!$HC$15:$HL$15,'Ciclo Semaforico'!AI$30,S!$HC97:$HL97)+SUMIF(N!$HC$15:$HL$15,'Ciclo Semaforico'!AI$30,N!$HC97:$HL97)+SUMIF(E!$HC$15:$HL$15,'Ciclo Semaforico'!AI$30,E!$HC97:$HL97)+SUMIF(O!$HC$15:$HL$15,'Ciclo Semaforico'!AI$30,O!$HC97:$HL97)),(SUMIF(S!$HC$15:$HL$15,'Ciclo Semaforico'!AI$30,S!$HC97:$HL97)+SUMIF(N!$HC$15:$HL$15,'Ciclo Semaforico'!AI$30,N!$HC97:$HL97)+SUMIF(E!$HC$15:$HL$15,'Ciclo Semaforico'!AI$30,E!$HC97:$HL97)+SUMIF(O!$HC$15:$HL$15,'Ciclo Semaforico'!AI$30,O!$HC97:$HL97))*AI$31))</f>
        <v>0</v>
      </c>
      <c r="AJ122" s="245">
        <f>IF(AJ$32="",IF(AJ$31="",(SUMIF(S!$HC$15:$HL$15,'Ciclo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Semaforico'!AJ$30,O!$HC97:$HL97))*AJ$31),(SUMIF(S!$HC$15:$HL$15,'Ciclo Semaforico'!AJ$32,S!$HC97:$HL97)+SUMIF(N!$HC$15:$HL$15,'Ciclo Semaforico'!AJ$32,N!$HC97:$HL97)+SUMIF(E!$HC$15:$HL$15,'Ciclo Semaforico'!AJ$32,E!$HC97:$HL97)+SUMIF(O!$HC$15:$HL$15,'Ciclo Semaforico'!AJ$32,O!$HC97:$HL97))-IF(AJ$31="",(SUMIF(S!$HC$15:$HL$15,'Ciclo Semaforico'!AJ$30,S!$HC97:$HL97)+SUMIF(N!$HC$15:$HL$15,'Ciclo Semaforico'!AJ$30,N!$HC97:$HL97)+SUMIF(E!$HC$15:$HL$15,'Ciclo Semaforico'!AJ$30,E!$HC97:$HL97)+SUMIF(O!$HC$15:$HL$15,'Ciclo Semaforico'!AJ$30,O!$HC97:$HL97)),(SUMIF(S!$HC$15:$HL$15,'Ciclo Semaforico'!AJ$30,S!$HC97:$HL97)+SUMIF(N!$HC$15:$HL$15,'Ciclo Semaforico'!AJ$30,N!$HC97:$HL97)+SUMIF(E!$HC$15:$HL$15,'Ciclo Semaforico'!AJ$30,E!$HC97:$HL97)+SUMIF(O!$HC$15:$HL$15,'Ciclo Semaforico'!AJ$30,O!$HC97:$HL97))*AJ$31))</f>
        <v>0</v>
      </c>
      <c r="AK122" s="245">
        <f>IF(AK$32="",IF(AK$31="",(SUMIF(S!$HC$15:$HL$15,'Ciclo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Semaforico'!AK$30,O!$HC97:$HL97))*AK$31),(SUMIF(S!$HC$15:$HL$15,'Ciclo Semaforico'!AK$32,S!$HC97:$HL97)+SUMIF(N!$HC$15:$HL$15,'Ciclo Semaforico'!AK$32,N!$HC97:$HL97)+SUMIF(E!$HC$15:$HL$15,'Ciclo Semaforico'!AK$32,E!$HC97:$HL97)+SUMIF(O!$HC$15:$HL$15,'Ciclo Semaforico'!AK$32,O!$HC97:$HL97))-IF(AK$31="",(SUMIF(S!$HC$15:$HL$15,'Ciclo Semaforico'!AK$30,S!$HC97:$HL97)+SUMIF(N!$HC$15:$HL$15,'Ciclo Semaforico'!AK$30,N!$HC97:$HL97)+SUMIF(E!$HC$15:$HL$15,'Ciclo Semaforico'!AK$30,E!$HC97:$HL97)+SUMIF(O!$HC$15:$HL$15,'Ciclo Semaforico'!AK$30,O!$HC97:$HL97)),(SUMIF(S!$HC$15:$HL$15,'Ciclo Semaforico'!AK$30,S!$HC97:$HL97)+SUMIF(N!$HC$15:$HL$15,'Ciclo Semaforico'!AK$30,N!$HC97:$HL97)+SUMIF(E!$HC$15:$HL$15,'Ciclo Semaforico'!AK$30,E!$HC97:$HL97)+SUMIF(O!$HC$15:$HL$15,'Ciclo Semaforico'!AK$30,O!$HC97:$HL97))*AK$31))</f>
        <v>0</v>
      </c>
      <c r="AL122" s="246">
        <f>IF(AL$32="",IF(AL$31="",(SUMIF(S!$HC$15:$HL$15,'Ciclo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Semaforico'!AL$30,O!$HC97:$HL97))*AL$31),(SUMIF(S!$HC$15:$HL$15,'Ciclo Semaforico'!AL$32,S!$HC97:$HL97)+SUMIF(N!$HC$15:$HL$15,'Ciclo Semaforico'!AL$32,N!$HC97:$HL97)+SUMIF(E!$HC$15:$HL$15,'Ciclo Semaforico'!AL$32,E!$HC97:$HL97)+SUMIF(O!$HC$15:$HL$15,'Ciclo Semaforico'!AL$32,O!$HC97:$HL97))-IF(AL$31="",(SUMIF(S!$HC$15:$HL$15,'Ciclo Semaforico'!AL$30,S!$HC97:$HL97)+SUMIF(N!$HC$15:$HL$15,'Ciclo Semaforico'!AL$30,N!$HC97:$HL97)+SUMIF(E!$HC$15:$HL$15,'Ciclo Semaforico'!AL$30,E!$HC97:$HL97)+SUMIF(O!$HC$15:$HL$15,'Ciclo Semaforico'!AL$30,O!$HC97:$HL97)),(SUMIF(S!$HC$15:$HL$15,'Ciclo Semaforico'!AL$30,S!$HC97:$HL97)+SUMIF(N!$HC$15:$HL$15,'Ciclo Semaforico'!AL$30,N!$HC97:$HL97)+SUMIF(E!$HC$15:$HL$15,'Ciclo Semaforico'!AL$30,E!$HC97:$HL97)+SUMIF(O!$HC$15:$HL$15,'Ciclo Semaforico'!AL$30,O!$HC97:$HL97))*AL$31))</f>
        <v>0</v>
      </c>
      <c r="AM122" s="244">
        <f>IF(AM$32="",IF(AM$31="",(SUMIF(S!$HC$15:$HL$15,'Ciclo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Semaforico'!AM$30,O!$HC97:$HL97))*AM$31),(SUMIF(S!$HC$15:$HL$15,'Ciclo Semaforico'!AM$32,S!$HC97:$HL97)+SUMIF(N!$HC$15:$HL$15,'Ciclo Semaforico'!AM$32,N!$HC97:$HL97)+SUMIF(E!$HC$15:$HL$15,'Ciclo Semaforico'!AM$32,E!$HC97:$HL97)+SUMIF(O!$HC$15:$HL$15,'Ciclo Semaforico'!AM$32,O!$HC97:$HL97))-IF(AM$31="",(SUMIF(S!$HC$15:$HL$15,'Ciclo Semaforico'!AM$30,S!$HC97:$HL97)+SUMIF(N!$HC$15:$HL$15,'Ciclo Semaforico'!AM$30,N!$HC97:$HL97)+SUMIF(E!$HC$15:$HL$15,'Ciclo Semaforico'!AM$30,E!$HC97:$HL97)+SUMIF(O!$HC$15:$HL$15,'Ciclo Semaforico'!AM$30,O!$HC97:$HL97)),(SUMIF(S!$HC$15:$HL$15,'Ciclo Semaforico'!AM$30,S!$HC97:$HL97)+SUMIF(N!$HC$15:$HL$15,'Ciclo Semaforico'!AM$30,N!$HC97:$HL97)+SUMIF(E!$HC$15:$HL$15,'Ciclo Semaforico'!AM$30,E!$HC97:$HL97)+SUMIF(O!$HC$15:$HL$15,'Ciclo Semaforico'!AM$30,O!$HC97:$HL97))*AM$31))</f>
        <v>0</v>
      </c>
      <c r="AN122" s="245">
        <f>IF(AN$32="",IF(AN$31="",(SUMIF(S!$HC$15:$HL$15,'Ciclo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Semaforico'!AN$30,O!$HC97:$HL97))*AN$31),(SUMIF(S!$HC$15:$HL$15,'Ciclo Semaforico'!AN$32,S!$HC97:$HL97)+SUMIF(N!$HC$15:$HL$15,'Ciclo Semaforico'!AN$32,N!$HC97:$HL97)+SUMIF(E!$HC$15:$HL$15,'Ciclo Semaforico'!AN$32,E!$HC97:$HL97)+SUMIF(O!$HC$15:$HL$15,'Ciclo Semaforico'!AN$32,O!$HC97:$HL97))-IF(AN$31="",(SUMIF(S!$HC$15:$HL$15,'Ciclo Semaforico'!AN$30,S!$HC97:$HL97)+SUMIF(N!$HC$15:$HL$15,'Ciclo Semaforico'!AN$30,N!$HC97:$HL97)+SUMIF(E!$HC$15:$HL$15,'Ciclo Semaforico'!AN$30,E!$HC97:$HL97)+SUMIF(O!$HC$15:$HL$15,'Ciclo Semaforico'!AN$30,O!$HC97:$HL97)),(SUMIF(S!$HC$15:$HL$15,'Ciclo Semaforico'!AN$30,S!$HC97:$HL97)+SUMIF(N!$HC$15:$HL$15,'Ciclo Semaforico'!AN$30,N!$HC97:$HL97)+SUMIF(E!$HC$15:$HL$15,'Ciclo Semaforico'!AN$30,E!$HC97:$HL97)+SUMIF(O!$HC$15:$HL$15,'Ciclo Semaforico'!AN$30,O!$HC97:$HL97))*AN$31))</f>
        <v>0</v>
      </c>
      <c r="AO122" s="245">
        <f>IF(AO$32="",IF(AO$31="",(SUMIF(S!$HC$15:$HL$15,'Ciclo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Semaforico'!AO$30,O!$HC97:$HL97))*AO$31),(SUMIF(S!$HC$15:$HL$15,'Ciclo Semaforico'!AO$32,S!$HC97:$HL97)+SUMIF(N!$HC$15:$HL$15,'Ciclo Semaforico'!AO$32,N!$HC97:$HL97)+SUMIF(E!$HC$15:$HL$15,'Ciclo Semaforico'!AO$32,E!$HC97:$HL97)+SUMIF(O!$HC$15:$HL$15,'Ciclo Semaforico'!AO$32,O!$HC97:$HL97))-IF(AO$31="",(SUMIF(S!$HC$15:$HL$15,'Ciclo Semaforico'!AO$30,S!$HC97:$HL97)+SUMIF(N!$HC$15:$HL$15,'Ciclo Semaforico'!AO$30,N!$HC97:$HL97)+SUMIF(E!$HC$15:$HL$15,'Ciclo Semaforico'!AO$30,E!$HC97:$HL97)+SUMIF(O!$HC$15:$HL$15,'Ciclo Semaforico'!AO$30,O!$HC97:$HL97)),(SUMIF(S!$HC$15:$HL$15,'Ciclo Semaforico'!AO$30,S!$HC97:$HL97)+SUMIF(N!$HC$15:$HL$15,'Ciclo Semaforico'!AO$30,N!$HC97:$HL97)+SUMIF(E!$HC$15:$HL$15,'Ciclo Semaforico'!AO$30,E!$HC97:$HL97)+SUMIF(O!$HC$15:$HL$15,'Ciclo Semaforico'!AO$30,O!$HC97:$HL97))*AO$31))</f>
        <v>0</v>
      </c>
      <c r="AP122" s="245">
        <f>IF(AP$32="",IF(AP$31="",(SUMIF(S!$HC$15:$HL$15,'Ciclo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Semaforico'!AP$30,O!$HC97:$HL97))*AP$31),(SUMIF(S!$HC$15:$HL$15,'Ciclo Semaforico'!AP$32,S!$HC97:$HL97)+SUMIF(N!$HC$15:$HL$15,'Ciclo Semaforico'!AP$32,N!$HC97:$HL97)+SUMIF(E!$HC$15:$HL$15,'Ciclo Semaforico'!AP$32,E!$HC97:$HL97)+SUMIF(O!$HC$15:$HL$15,'Ciclo Semaforico'!AP$32,O!$HC97:$HL97))-IF(AP$31="",(SUMIF(S!$HC$15:$HL$15,'Ciclo Semaforico'!AP$30,S!$HC97:$HL97)+SUMIF(N!$HC$15:$HL$15,'Ciclo Semaforico'!AP$30,N!$HC97:$HL97)+SUMIF(E!$HC$15:$HL$15,'Ciclo Semaforico'!AP$30,E!$HC97:$HL97)+SUMIF(O!$HC$15:$HL$15,'Ciclo Semaforico'!AP$30,O!$HC97:$HL97)),(SUMIF(S!$HC$15:$HL$15,'Ciclo Semaforico'!AP$30,S!$HC97:$HL97)+SUMIF(N!$HC$15:$HL$15,'Ciclo Semaforico'!AP$30,N!$HC97:$HL97)+SUMIF(E!$HC$15:$HL$15,'Ciclo Semaforico'!AP$30,E!$HC97:$HL97)+SUMIF(O!$HC$15:$HL$15,'Ciclo Semaforico'!AP$30,O!$HC97:$HL97))*AP$31))</f>
        <v>0</v>
      </c>
      <c r="AQ122" s="245">
        <f>IF(AQ$32="",IF(AQ$31="",(SUMIF(S!$HC$15:$HL$15,'Ciclo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Semaforico'!AQ$30,O!$HC97:$HL97))*AQ$31),(SUMIF(S!$HC$15:$HL$15,'Ciclo Semaforico'!AQ$32,S!$HC97:$HL97)+SUMIF(N!$HC$15:$HL$15,'Ciclo Semaforico'!AQ$32,N!$HC97:$HL97)+SUMIF(E!$HC$15:$HL$15,'Ciclo Semaforico'!AQ$32,E!$HC97:$HL97)+SUMIF(O!$HC$15:$HL$15,'Ciclo Semaforico'!AQ$32,O!$HC97:$HL97))-IF(AQ$31="",(SUMIF(S!$HC$15:$HL$15,'Ciclo Semaforico'!AQ$30,S!$HC97:$HL97)+SUMIF(N!$HC$15:$HL$15,'Ciclo Semaforico'!AQ$30,N!$HC97:$HL97)+SUMIF(E!$HC$15:$HL$15,'Ciclo Semaforico'!AQ$30,E!$HC97:$HL97)+SUMIF(O!$HC$15:$HL$15,'Ciclo Semaforico'!AQ$30,O!$HC97:$HL97)),(SUMIF(S!$HC$15:$HL$15,'Ciclo Semaforico'!AQ$30,S!$HC97:$HL97)+SUMIF(N!$HC$15:$HL$15,'Ciclo Semaforico'!AQ$30,N!$HC97:$HL97)+SUMIF(E!$HC$15:$HL$15,'Ciclo Semaforico'!AQ$30,E!$HC97:$HL97)+SUMIF(O!$HC$15:$HL$15,'Ciclo Semaforico'!AQ$30,O!$HC97:$HL97))*AQ$31))</f>
        <v>0</v>
      </c>
      <c r="AR122" s="245">
        <f>IF(AR$32="",IF(AR$31="",(SUMIF(S!$HC$15:$HL$15,'Ciclo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Semaforico'!AR$30,O!$HC97:$HL97))*AR$31),(SUMIF(S!$HC$15:$HL$15,'Ciclo Semaforico'!AR$32,S!$HC97:$HL97)+SUMIF(N!$HC$15:$HL$15,'Ciclo Semaforico'!AR$32,N!$HC97:$HL97)+SUMIF(E!$HC$15:$HL$15,'Ciclo Semaforico'!AR$32,E!$HC97:$HL97)+SUMIF(O!$HC$15:$HL$15,'Ciclo Semaforico'!AR$32,O!$HC97:$HL97))-IF(AR$31="",(SUMIF(S!$HC$15:$HL$15,'Ciclo Semaforico'!AR$30,S!$HC97:$HL97)+SUMIF(N!$HC$15:$HL$15,'Ciclo Semaforico'!AR$30,N!$HC97:$HL97)+SUMIF(E!$HC$15:$HL$15,'Ciclo Semaforico'!AR$30,E!$HC97:$HL97)+SUMIF(O!$HC$15:$HL$15,'Ciclo Semaforico'!AR$30,O!$HC97:$HL97)),(SUMIF(S!$HC$15:$HL$15,'Ciclo Semaforico'!AR$30,S!$HC97:$HL97)+SUMIF(N!$HC$15:$HL$15,'Ciclo Semaforico'!AR$30,N!$HC97:$HL97)+SUMIF(E!$HC$15:$HL$15,'Ciclo Semaforico'!AR$30,E!$HC97:$HL97)+SUMIF(O!$HC$15:$HL$15,'Ciclo Semaforico'!AR$30,O!$HC97:$HL97))*AR$31))</f>
        <v>0</v>
      </c>
      <c r="AS122" s="245">
        <f>IF(AS$32="",IF(AS$31="",(SUMIF(S!$HC$15:$HL$15,'Ciclo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Semaforico'!AS$30,O!$HC97:$HL97))*AS$31),(SUMIF(S!$HC$15:$HL$15,'Ciclo Semaforico'!AS$32,S!$HC97:$HL97)+SUMIF(N!$HC$15:$HL$15,'Ciclo Semaforico'!AS$32,N!$HC97:$HL97)+SUMIF(E!$HC$15:$HL$15,'Ciclo Semaforico'!AS$32,E!$HC97:$HL97)+SUMIF(O!$HC$15:$HL$15,'Ciclo Semaforico'!AS$32,O!$HC97:$HL97))-IF(AS$31="",(SUMIF(S!$HC$15:$HL$15,'Ciclo Semaforico'!AS$30,S!$HC97:$HL97)+SUMIF(N!$HC$15:$HL$15,'Ciclo Semaforico'!AS$30,N!$HC97:$HL97)+SUMIF(E!$HC$15:$HL$15,'Ciclo Semaforico'!AS$30,E!$HC97:$HL97)+SUMIF(O!$HC$15:$HL$15,'Ciclo Semaforico'!AS$30,O!$HC97:$HL97)),(SUMIF(S!$HC$15:$HL$15,'Ciclo Semaforico'!AS$30,S!$HC97:$HL97)+SUMIF(N!$HC$15:$HL$15,'Ciclo Semaforico'!AS$30,N!$HC97:$HL97)+SUMIF(E!$HC$15:$HL$15,'Ciclo Semaforico'!AS$30,E!$HC97:$HL97)+SUMIF(O!$HC$15:$HL$15,'Ciclo Semaforico'!AS$30,O!$HC97:$HL97))*AS$31))</f>
        <v>0</v>
      </c>
      <c r="AT122" s="245">
        <f>IF(AT$32="",IF(AT$31="",(SUMIF(S!$HC$15:$HL$15,'Ciclo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Semaforico'!AT$30,O!$HC97:$HL97))*AT$31),(SUMIF(S!$HC$15:$HL$15,'Ciclo Semaforico'!AT$32,S!$HC97:$HL97)+SUMIF(N!$HC$15:$HL$15,'Ciclo Semaforico'!AT$32,N!$HC97:$HL97)+SUMIF(E!$HC$15:$HL$15,'Ciclo Semaforico'!AT$32,E!$HC97:$HL97)+SUMIF(O!$HC$15:$HL$15,'Ciclo Semaforico'!AT$32,O!$HC97:$HL97))-IF(AT$31="",(SUMIF(S!$HC$15:$HL$15,'Ciclo Semaforico'!AT$30,S!$HC97:$HL97)+SUMIF(N!$HC$15:$HL$15,'Ciclo Semaforico'!AT$30,N!$HC97:$HL97)+SUMIF(E!$HC$15:$HL$15,'Ciclo Semaforico'!AT$30,E!$HC97:$HL97)+SUMIF(O!$HC$15:$HL$15,'Ciclo Semaforico'!AT$30,O!$HC97:$HL97)),(SUMIF(S!$HC$15:$HL$15,'Ciclo Semaforico'!AT$30,S!$HC97:$HL97)+SUMIF(N!$HC$15:$HL$15,'Ciclo Semaforico'!AT$30,N!$HC97:$HL97)+SUMIF(E!$HC$15:$HL$15,'Ciclo Semaforico'!AT$30,E!$HC97:$HL97)+SUMIF(O!$HC$15:$HL$15,'Ciclo Semaforico'!AT$30,O!$HC97:$HL97))*AT$31))</f>
        <v>0</v>
      </c>
      <c r="AU122" s="245">
        <f>IF(AU$32="",IF(AU$31="",(SUMIF(S!$HC$15:$HL$15,'Ciclo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Semaforico'!AU$30,O!$HC97:$HL97))*AU$31),(SUMIF(S!$HC$15:$HL$15,'Ciclo Semaforico'!AU$32,S!$HC97:$HL97)+SUMIF(N!$HC$15:$HL$15,'Ciclo Semaforico'!AU$32,N!$HC97:$HL97)+SUMIF(E!$HC$15:$HL$15,'Ciclo Semaforico'!AU$32,E!$HC97:$HL97)+SUMIF(O!$HC$15:$HL$15,'Ciclo Semaforico'!AU$32,O!$HC97:$HL97))-IF(AU$31="",(SUMIF(S!$HC$15:$HL$15,'Ciclo Semaforico'!AU$30,S!$HC97:$HL97)+SUMIF(N!$HC$15:$HL$15,'Ciclo Semaforico'!AU$30,N!$HC97:$HL97)+SUMIF(E!$HC$15:$HL$15,'Ciclo Semaforico'!AU$30,E!$HC97:$HL97)+SUMIF(O!$HC$15:$HL$15,'Ciclo Semaforico'!AU$30,O!$HC97:$HL97)),(SUMIF(S!$HC$15:$HL$15,'Ciclo Semaforico'!AU$30,S!$HC97:$HL97)+SUMIF(N!$HC$15:$HL$15,'Ciclo Semaforico'!AU$30,N!$HC97:$HL97)+SUMIF(E!$HC$15:$HL$15,'Ciclo Semaforico'!AU$30,E!$HC97:$HL97)+SUMIF(O!$HC$15:$HL$15,'Ciclo Semaforico'!AU$30,O!$HC97:$HL97))*AU$31))</f>
        <v>0</v>
      </c>
      <c r="AV122" s="245">
        <f>IF(AV$32="",IF(AV$31="",(SUMIF(S!$HC$15:$HL$15,'Ciclo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Semaforico'!AV$30,O!$HC97:$HL97))*AV$31),(SUMIF(S!$HC$15:$HL$15,'Ciclo Semaforico'!AV$32,S!$HC97:$HL97)+SUMIF(N!$HC$15:$HL$15,'Ciclo Semaforico'!AV$32,N!$HC97:$HL97)+SUMIF(E!$HC$15:$HL$15,'Ciclo Semaforico'!AV$32,E!$HC97:$HL97)+SUMIF(O!$HC$15:$HL$15,'Ciclo Semaforico'!AV$32,O!$HC97:$HL97))-IF(AV$31="",(SUMIF(S!$HC$15:$HL$15,'Ciclo Semaforico'!AV$30,S!$HC97:$HL97)+SUMIF(N!$HC$15:$HL$15,'Ciclo Semaforico'!AV$30,N!$HC97:$HL97)+SUMIF(E!$HC$15:$HL$15,'Ciclo Semaforico'!AV$30,E!$HC97:$HL97)+SUMIF(O!$HC$15:$HL$15,'Ciclo Semaforico'!AV$30,O!$HC97:$HL97)),(SUMIF(S!$HC$15:$HL$15,'Ciclo Semaforico'!AV$30,S!$HC97:$HL97)+SUMIF(N!$HC$15:$HL$15,'Ciclo Semaforico'!AV$30,N!$HC97:$HL97)+SUMIF(E!$HC$15:$HL$15,'Ciclo Semaforico'!AV$30,E!$HC97:$HL97)+SUMIF(O!$HC$15:$HL$15,'Ciclo Semaforico'!AV$30,O!$HC97:$HL97))*AV$31))</f>
        <v>0</v>
      </c>
      <c r="AW122" s="245">
        <f>IF(AW$32="",IF(AW$31="",(SUMIF(S!$HC$15:$HL$15,'Ciclo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Semaforico'!AW$30,O!$HC97:$HL97))*AW$31),(SUMIF(S!$HC$15:$HL$15,'Ciclo Semaforico'!AW$32,S!$HC97:$HL97)+SUMIF(N!$HC$15:$HL$15,'Ciclo Semaforico'!AW$32,N!$HC97:$HL97)+SUMIF(E!$HC$15:$HL$15,'Ciclo Semaforico'!AW$32,E!$HC97:$HL97)+SUMIF(O!$HC$15:$HL$15,'Ciclo Semaforico'!AW$32,O!$HC97:$HL97))-IF(AW$31="",(SUMIF(S!$HC$15:$HL$15,'Ciclo Semaforico'!AW$30,S!$HC97:$HL97)+SUMIF(N!$HC$15:$HL$15,'Ciclo Semaforico'!AW$30,N!$HC97:$HL97)+SUMIF(E!$HC$15:$HL$15,'Ciclo Semaforico'!AW$30,E!$HC97:$HL97)+SUMIF(O!$HC$15:$HL$15,'Ciclo Semaforico'!AW$30,O!$HC97:$HL97)),(SUMIF(S!$HC$15:$HL$15,'Ciclo Semaforico'!AW$30,S!$HC97:$HL97)+SUMIF(N!$HC$15:$HL$15,'Ciclo Semaforico'!AW$30,N!$HC97:$HL97)+SUMIF(E!$HC$15:$HL$15,'Ciclo Semaforico'!AW$30,E!$HC97:$HL97)+SUMIF(O!$HC$15:$HL$15,'Ciclo Semaforico'!AW$30,O!$HC97:$HL97))*AW$31))</f>
        <v>0</v>
      </c>
      <c r="AX122" s="246">
        <f>IF(AX$32="",IF(AX$31="",(SUMIF(S!$HC$15:$HL$15,'Ciclo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Semaforico'!AX$30,O!$HC97:$HL97))*AX$31),(SUMIF(S!$HC$15:$HL$15,'Ciclo Semaforico'!AX$32,S!$HC97:$HL97)+SUMIF(N!$HC$15:$HL$15,'Ciclo Semaforico'!AX$32,N!$HC97:$HL97)+SUMIF(E!$HC$15:$HL$15,'Ciclo Semaforico'!AX$32,E!$HC97:$HL97)+SUMIF(O!$HC$15:$HL$15,'Ciclo Semaforico'!AX$32,O!$HC97:$HL97))-IF(AX$31="",(SUMIF(S!$HC$15:$HL$15,'Ciclo Semaforico'!AX$30,S!$HC97:$HL97)+SUMIF(N!$HC$15:$HL$15,'Ciclo Semaforico'!AX$30,N!$HC97:$HL97)+SUMIF(E!$HC$15:$HL$15,'Ciclo Semaforico'!AX$30,E!$HC97:$HL97)+SUMIF(O!$HC$15:$HL$15,'Ciclo Semaforico'!AX$30,O!$HC97:$HL97)),(SUMIF(S!$HC$15:$HL$15,'Ciclo Semaforico'!AX$30,S!$HC97:$HL97)+SUMIF(N!$HC$15:$HL$15,'Ciclo Semaforico'!AX$30,N!$HC97:$HL97)+SUMIF(E!$HC$15:$HL$15,'Ciclo Semaforico'!AX$30,E!$HC97:$HL97)+SUMIF(O!$HC$15:$HL$15,'Ciclo Semaforico'!AX$30,O!$HC97:$HL97))*AX$31))</f>
        <v>0</v>
      </c>
      <c r="AY122" s="244" t="e">
        <f>IF(AY$32="",IF(AY$31="",(SUMIF(S!$HC$15:$HL$15,'Ciclo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Semaforico'!AY$30,O!$HC97:$HL97))*AY$31),(SUMIF(S!$HC$15:$HL$15,'Ciclo Semaforico'!AY$32,S!$HC97:$HL97)+SUMIF(N!$HC$15:$HL$15,'Ciclo Semaforico'!AY$32,N!$HC97:$HL97)+SUMIF(E!$HC$15:$HL$15,'Ciclo Semaforico'!AY$32,E!$HC97:$HL97)+SUMIF(O!$HC$15:$HL$15,'Ciclo Semaforico'!AY$32,O!$HC97:$HL97))-IF(AY$31="",(SUMIF(S!$HC$15:$HL$15,'Ciclo Semaforico'!AY$30,S!$HC97:$HL97)+SUMIF(N!$HC$15:$HL$15,'Ciclo Semaforico'!AY$30,N!$HC97:$HL97)+SUMIF(E!$HC$15:$HL$15,'Ciclo Semaforico'!AY$30,E!$HC97:$HL97)+SUMIF(O!$HC$15:$HL$15,'Ciclo Semaforico'!AY$30,O!$HC97:$HL97)),(SUMIF(S!$HC$15:$HL$15,'Ciclo Semaforico'!AY$30,S!$HC97:$HL97)+SUMIF(N!$HC$15:$HL$15,'Ciclo Semaforico'!AY$30,N!$HC97:$HL97)+SUMIF(E!$HC$15:$HL$15,'Ciclo Semaforico'!AY$30,E!$HC97:$HL97)+SUMIF(O!$HC$15:$HL$15,'Ciclo Semaforico'!AY$30,O!$HC97:$HL97))*AY$31))</f>
        <v>#REF!</v>
      </c>
      <c r="AZ122" s="245" t="e">
        <f>IF(AZ$32="",IF(AZ$31="",(SUMIF(S!$HC$15:$HL$15,'Ciclo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Semaforico'!AZ$30,O!$HC97:$HL97))*AZ$31),(SUMIF(S!$HC$15:$HL$15,'Ciclo Semaforico'!AZ$32,S!$HC97:$HL97)+SUMIF(N!$HC$15:$HL$15,'Ciclo Semaforico'!AZ$32,N!$HC97:$HL97)+SUMIF(E!$HC$15:$HL$15,'Ciclo Semaforico'!AZ$32,E!$HC97:$HL97)+SUMIF(O!$HC$15:$HL$15,'Ciclo Semaforico'!AZ$32,O!$HC97:$HL97))-IF(AZ$31="",(SUMIF(S!$HC$15:$HL$15,'Ciclo Semaforico'!AZ$30,S!$HC97:$HL97)+SUMIF(N!$HC$15:$HL$15,'Ciclo Semaforico'!AZ$30,N!$HC97:$HL97)+SUMIF(E!$HC$15:$HL$15,'Ciclo Semaforico'!AZ$30,E!$HC97:$HL97)+SUMIF(O!$HC$15:$HL$15,'Ciclo Semaforico'!AZ$30,O!$HC97:$HL97)),(SUMIF(S!$HC$15:$HL$15,'Ciclo Semaforico'!AZ$30,S!$HC97:$HL97)+SUMIF(N!$HC$15:$HL$15,'Ciclo Semaforico'!AZ$30,N!$HC97:$HL97)+SUMIF(E!$HC$15:$HL$15,'Ciclo Semaforico'!AZ$30,E!$HC97:$HL97)+SUMIF(O!$HC$15:$HL$15,'Ciclo Semaforico'!AZ$30,O!$HC97:$HL97))*AZ$31))</f>
        <v>#REF!</v>
      </c>
      <c r="BA122" s="245" t="e">
        <f>IF(BA$32="",IF(BA$31="",(SUMIF(S!$HC$15:$HL$15,'Ciclo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Semaforico'!BA$30,O!$HC97:$HL97))*BA$31),(SUMIF(S!$HC$15:$HL$15,'Ciclo Semaforico'!BA$32,S!$HC97:$HL97)+SUMIF(N!$HC$15:$HL$15,'Ciclo Semaforico'!BA$32,N!$HC97:$HL97)+SUMIF(E!$HC$15:$HL$15,'Ciclo Semaforico'!BA$32,E!$HC97:$HL97)+SUMIF(O!$HC$15:$HL$15,'Ciclo Semaforico'!BA$32,O!$HC97:$HL97))-IF(BA$31="",(SUMIF(S!$HC$15:$HL$15,'Ciclo Semaforico'!BA$30,S!$HC97:$HL97)+SUMIF(N!$HC$15:$HL$15,'Ciclo Semaforico'!BA$30,N!$HC97:$HL97)+SUMIF(E!$HC$15:$HL$15,'Ciclo Semaforico'!BA$30,E!$HC97:$HL97)+SUMIF(O!$HC$15:$HL$15,'Ciclo Semaforico'!BA$30,O!$HC97:$HL97)),(SUMIF(S!$HC$15:$HL$15,'Ciclo Semaforico'!BA$30,S!$HC97:$HL97)+SUMIF(N!$HC$15:$HL$15,'Ciclo Semaforico'!BA$30,N!$HC97:$HL97)+SUMIF(E!$HC$15:$HL$15,'Ciclo Semaforico'!BA$30,E!$HC97:$HL97)+SUMIF(O!$HC$15:$HL$15,'Ciclo Semaforico'!BA$30,O!$HC97:$HL97))*BA$31))</f>
        <v>#REF!</v>
      </c>
      <c r="BB122" s="245" t="e">
        <f>IF(BB$32="",IF(BB$31="",(SUMIF(S!$HC$15:$HL$15,'Ciclo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Semaforico'!BB$30,O!$HC97:$HL97))*BB$31),(SUMIF(S!$HC$15:$HL$15,'Ciclo Semaforico'!BB$32,S!$HC97:$HL97)+SUMIF(N!$HC$15:$HL$15,'Ciclo Semaforico'!BB$32,N!$HC97:$HL97)+SUMIF(E!$HC$15:$HL$15,'Ciclo Semaforico'!BB$32,E!$HC97:$HL97)+SUMIF(O!$HC$15:$HL$15,'Ciclo Semaforico'!BB$32,O!$HC97:$HL97))-IF(BB$31="",(SUMIF(S!$HC$15:$HL$15,'Ciclo Semaforico'!BB$30,S!$HC97:$HL97)+SUMIF(N!$HC$15:$HL$15,'Ciclo Semaforico'!BB$30,N!$HC97:$HL97)+SUMIF(E!$HC$15:$HL$15,'Ciclo Semaforico'!BB$30,E!$HC97:$HL97)+SUMIF(O!$HC$15:$HL$15,'Ciclo Semaforico'!BB$30,O!$HC97:$HL97)),(SUMIF(S!$HC$15:$HL$15,'Ciclo Semaforico'!BB$30,S!$HC97:$HL97)+SUMIF(N!$HC$15:$HL$15,'Ciclo Semaforico'!BB$30,N!$HC97:$HL97)+SUMIF(E!$HC$15:$HL$15,'Ciclo Semaforico'!BB$30,E!$HC97:$HL97)+SUMIF(O!$HC$15:$HL$15,'Ciclo Semaforico'!BB$30,O!$HC97:$HL97))*BB$31))</f>
        <v>#REF!</v>
      </c>
      <c r="BC122" s="245" t="e">
        <f>IF(BC$32="",IF(BC$31="",(SUMIF(S!$HC$15:$HL$15,'Ciclo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Semaforico'!BC$30,O!$HC97:$HL97))*BC$31),(SUMIF(S!$HC$15:$HL$15,'Ciclo Semaforico'!BC$32,S!$HC97:$HL97)+SUMIF(N!$HC$15:$HL$15,'Ciclo Semaforico'!BC$32,N!$HC97:$HL97)+SUMIF(E!$HC$15:$HL$15,'Ciclo Semaforico'!BC$32,E!$HC97:$HL97)+SUMIF(O!$HC$15:$HL$15,'Ciclo Semaforico'!BC$32,O!$HC97:$HL97))-IF(BC$31="",(SUMIF(S!$HC$15:$HL$15,'Ciclo Semaforico'!BC$30,S!$HC97:$HL97)+SUMIF(N!$HC$15:$HL$15,'Ciclo Semaforico'!BC$30,N!$HC97:$HL97)+SUMIF(E!$HC$15:$HL$15,'Ciclo Semaforico'!BC$30,E!$HC97:$HL97)+SUMIF(O!$HC$15:$HL$15,'Ciclo Semaforico'!BC$30,O!$HC97:$HL97)),(SUMIF(S!$HC$15:$HL$15,'Ciclo Semaforico'!BC$30,S!$HC97:$HL97)+SUMIF(N!$HC$15:$HL$15,'Ciclo Semaforico'!BC$30,N!$HC97:$HL97)+SUMIF(E!$HC$15:$HL$15,'Ciclo Semaforico'!BC$30,E!$HC97:$HL97)+SUMIF(O!$HC$15:$HL$15,'Ciclo Semaforico'!BC$30,O!$HC97:$HL97))*BC$31))</f>
        <v>#REF!</v>
      </c>
      <c r="BD122" s="245" t="e">
        <f>IF(BD$32="",IF(BD$31="",(SUMIF(S!$HC$15:$HL$15,'Ciclo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Semaforico'!BD$30,O!$HC97:$HL97))*BD$31),(SUMIF(S!$HC$15:$HL$15,'Ciclo Semaforico'!BD$32,S!$HC97:$HL97)+SUMIF(N!$HC$15:$HL$15,'Ciclo Semaforico'!BD$32,N!$HC97:$HL97)+SUMIF(E!$HC$15:$HL$15,'Ciclo Semaforico'!BD$32,E!$HC97:$HL97)+SUMIF(O!$HC$15:$HL$15,'Ciclo Semaforico'!BD$32,O!$HC97:$HL97))-IF(BD$31="",(SUMIF(S!$HC$15:$HL$15,'Ciclo Semaforico'!BD$30,S!$HC97:$HL97)+SUMIF(N!$HC$15:$HL$15,'Ciclo Semaforico'!BD$30,N!$HC97:$HL97)+SUMIF(E!$HC$15:$HL$15,'Ciclo Semaforico'!BD$30,E!$HC97:$HL97)+SUMIF(O!$HC$15:$HL$15,'Ciclo Semaforico'!BD$30,O!$HC97:$HL97)),(SUMIF(S!$HC$15:$HL$15,'Ciclo Semaforico'!BD$30,S!$HC97:$HL97)+SUMIF(N!$HC$15:$HL$15,'Ciclo Semaforico'!BD$30,N!$HC97:$HL97)+SUMIF(E!$HC$15:$HL$15,'Ciclo Semaforico'!BD$30,E!$HC97:$HL97)+SUMIF(O!$HC$15:$HL$15,'Ciclo Semaforico'!BD$30,O!$HC97:$HL97))*BD$31))</f>
        <v>#REF!</v>
      </c>
      <c r="BE122" s="245">
        <f>IF(BE$32="",IF(BE$31="",(SUMIF(S!$HC$15:$HL$15,'Ciclo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Semaforico'!BE$30,O!$HC97:$HL97))*BE$31),(SUMIF(S!$HC$15:$HL$15,'Ciclo Semaforico'!BE$32,S!$HC97:$HL97)+SUMIF(N!$HC$15:$HL$15,'Ciclo Semaforico'!BE$32,N!$HC97:$HL97)+SUMIF(E!$HC$15:$HL$15,'Ciclo Semaforico'!BE$32,E!$HC97:$HL97)+SUMIF(O!$HC$15:$HL$15,'Ciclo Semaforico'!BE$32,O!$HC97:$HL97))-IF(BE$31="",(SUMIF(S!$HC$15:$HL$15,'Ciclo Semaforico'!BE$30,S!$HC97:$HL97)+SUMIF(N!$HC$15:$HL$15,'Ciclo Semaforico'!BE$30,N!$HC97:$HL97)+SUMIF(E!$HC$15:$HL$15,'Ciclo Semaforico'!BE$30,E!$HC97:$HL97)+SUMIF(O!$HC$15:$HL$15,'Ciclo Semaforico'!BE$30,O!$HC97:$HL97)),(SUMIF(S!$HC$15:$HL$15,'Ciclo Semaforico'!BE$30,S!$HC97:$HL97)+SUMIF(N!$HC$15:$HL$15,'Ciclo Semaforico'!BE$30,N!$HC97:$HL97)+SUMIF(E!$HC$15:$HL$15,'Ciclo Semaforico'!BE$30,E!$HC97:$HL97)+SUMIF(O!$HC$15:$HL$15,'Ciclo Semaforico'!BE$30,O!$HC97:$HL97))*BE$31))</f>
        <v>0</v>
      </c>
      <c r="BF122" s="245">
        <f>IF(BF$32="",IF(BF$31="",(SUMIF(S!$HC$15:$HL$15,'Ciclo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Semaforico'!BF$30,O!$HC97:$HL97))*BF$31),(SUMIF(S!$HC$15:$HL$15,'Ciclo Semaforico'!BF$32,S!$HC97:$HL97)+SUMIF(N!$HC$15:$HL$15,'Ciclo Semaforico'!BF$32,N!$HC97:$HL97)+SUMIF(E!$HC$15:$HL$15,'Ciclo Semaforico'!BF$32,E!$HC97:$HL97)+SUMIF(O!$HC$15:$HL$15,'Ciclo Semaforico'!BF$32,O!$HC97:$HL97))-IF(BF$31="",(SUMIF(S!$HC$15:$HL$15,'Ciclo Semaforico'!BF$30,S!$HC97:$HL97)+SUMIF(N!$HC$15:$HL$15,'Ciclo Semaforico'!BF$30,N!$HC97:$HL97)+SUMIF(E!$HC$15:$HL$15,'Ciclo Semaforico'!BF$30,E!$HC97:$HL97)+SUMIF(O!$HC$15:$HL$15,'Ciclo Semaforico'!BF$30,O!$HC97:$HL97)),(SUMIF(S!$HC$15:$HL$15,'Ciclo Semaforico'!BF$30,S!$HC97:$HL97)+SUMIF(N!$HC$15:$HL$15,'Ciclo Semaforico'!BF$30,N!$HC97:$HL97)+SUMIF(E!$HC$15:$HL$15,'Ciclo Semaforico'!BF$30,E!$HC97:$HL97)+SUMIF(O!$HC$15:$HL$15,'Ciclo Semaforico'!BF$30,O!$HC97:$HL97))*BF$31))</f>
        <v>0</v>
      </c>
      <c r="BG122" s="245">
        <f>IF(BG$32="",IF(BG$31="",(SUMIF(S!$HC$15:$HL$15,'Ciclo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Semaforico'!BG$30,O!$HC97:$HL97))*BG$31),(SUMIF(S!$HC$15:$HL$15,'Ciclo Semaforico'!BG$32,S!$HC97:$HL97)+SUMIF(N!$HC$15:$HL$15,'Ciclo Semaforico'!BG$32,N!$HC97:$HL97)+SUMIF(E!$HC$15:$HL$15,'Ciclo Semaforico'!BG$32,E!$HC97:$HL97)+SUMIF(O!$HC$15:$HL$15,'Ciclo Semaforico'!BG$32,O!$HC97:$HL97))-IF(BG$31="",(SUMIF(S!$HC$15:$HL$15,'Ciclo Semaforico'!BG$30,S!$HC97:$HL97)+SUMIF(N!$HC$15:$HL$15,'Ciclo Semaforico'!BG$30,N!$HC97:$HL97)+SUMIF(E!$HC$15:$HL$15,'Ciclo Semaforico'!BG$30,E!$HC97:$HL97)+SUMIF(O!$HC$15:$HL$15,'Ciclo Semaforico'!BG$30,O!$HC97:$HL97)),(SUMIF(S!$HC$15:$HL$15,'Ciclo Semaforico'!BG$30,S!$HC97:$HL97)+SUMIF(N!$HC$15:$HL$15,'Ciclo Semaforico'!BG$30,N!$HC97:$HL97)+SUMIF(E!$HC$15:$HL$15,'Ciclo Semaforico'!BG$30,E!$HC97:$HL97)+SUMIF(O!$HC$15:$HL$15,'Ciclo Semaforico'!BG$30,O!$HC97:$HL97))*BG$31))</f>
        <v>0</v>
      </c>
      <c r="BH122" s="245">
        <f>IF(BH$32="",IF(BH$31="",(SUMIF(S!$HC$15:$HL$15,'Ciclo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Semaforico'!BH$30,O!$HC97:$HL97))*BH$31),(SUMIF(S!$HC$15:$HL$15,'Ciclo Semaforico'!BH$32,S!$HC97:$HL97)+SUMIF(N!$HC$15:$HL$15,'Ciclo Semaforico'!BH$32,N!$HC97:$HL97)+SUMIF(E!$HC$15:$HL$15,'Ciclo Semaforico'!BH$32,E!$HC97:$HL97)+SUMIF(O!$HC$15:$HL$15,'Ciclo Semaforico'!BH$32,O!$HC97:$HL97))-IF(BH$31="",(SUMIF(S!$HC$15:$HL$15,'Ciclo Semaforico'!BH$30,S!$HC97:$HL97)+SUMIF(N!$HC$15:$HL$15,'Ciclo Semaforico'!BH$30,N!$HC97:$HL97)+SUMIF(E!$HC$15:$HL$15,'Ciclo Semaforico'!BH$30,E!$HC97:$HL97)+SUMIF(O!$HC$15:$HL$15,'Ciclo Semaforico'!BH$30,O!$HC97:$HL97)),(SUMIF(S!$HC$15:$HL$15,'Ciclo Semaforico'!BH$30,S!$HC97:$HL97)+SUMIF(N!$HC$15:$HL$15,'Ciclo Semaforico'!BH$30,N!$HC97:$HL97)+SUMIF(E!$HC$15:$HL$15,'Ciclo Semaforico'!BH$30,E!$HC97:$HL97)+SUMIF(O!$HC$15:$HL$15,'Ciclo Semaforico'!BH$30,O!$HC97:$HL97))*BH$31))</f>
        <v>0</v>
      </c>
      <c r="BI122" s="245">
        <f>IF(BI$32="",IF(BI$31="",(SUMIF(S!$HC$15:$HL$15,'Ciclo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Semaforico'!BI$30,O!$HC97:$HL97))*BI$31),(SUMIF(S!$HC$15:$HL$15,'Ciclo Semaforico'!BI$32,S!$HC97:$HL97)+SUMIF(N!$HC$15:$HL$15,'Ciclo Semaforico'!BI$32,N!$HC97:$HL97)+SUMIF(E!$HC$15:$HL$15,'Ciclo Semaforico'!BI$32,E!$HC97:$HL97)+SUMIF(O!$HC$15:$HL$15,'Ciclo Semaforico'!BI$32,O!$HC97:$HL97))-IF(BI$31="",(SUMIF(S!$HC$15:$HL$15,'Ciclo Semaforico'!BI$30,S!$HC97:$HL97)+SUMIF(N!$HC$15:$HL$15,'Ciclo Semaforico'!BI$30,N!$HC97:$HL97)+SUMIF(E!$HC$15:$HL$15,'Ciclo Semaforico'!BI$30,E!$HC97:$HL97)+SUMIF(O!$HC$15:$HL$15,'Ciclo Semaforico'!BI$30,O!$HC97:$HL97)),(SUMIF(S!$HC$15:$HL$15,'Ciclo Semaforico'!BI$30,S!$HC97:$HL97)+SUMIF(N!$HC$15:$HL$15,'Ciclo Semaforico'!BI$30,N!$HC97:$HL97)+SUMIF(E!$HC$15:$HL$15,'Ciclo Semaforico'!BI$30,E!$HC97:$HL97)+SUMIF(O!$HC$15:$HL$15,'Ciclo Semaforico'!BI$30,O!$HC97:$HL97))*BI$31))</f>
        <v>0</v>
      </c>
      <c r="BJ122" s="246">
        <f>IF(BJ$32="",IF(BJ$31="",(SUMIF(S!$HC$15:$HL$15,'Ciclo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Semaforico'!BJ$30,O!$HC97:$HL97))*BJ$31),(SUMIF(S!$HC$15:$HL$15,'Ciclo Semaforico'!BJ$32,S!$HC97:$HL97)+SUMIF(N!$HC$15:$HL$15,'Ciclo Semaforico'!BJ$32,N!$HC97:$HL97)+SUMIF(E!$HC$15:$HL$15,'Ciclo Semaforico'!BJ$32,E!$HC97:$HL97)+SUMIF(O!$HC$15:$HL$15,'Ciclo Semaforico'!BJ$32,O!$HC97:$HL97))-IF(BJ$31="",(SUMIF(S!$HC$15:$HL$15,'Ciclo Semaforico'!BJ$30,S!$HC97:$HL97)+SUMIF(N!$HC$15:$HL$15,'Ciclo Semaforico'!BJ$30,N!$HC97:$HL97)+SUMIF(E!$HC$15:$HL$15,'Ciclo Semaforico'!BJ$30,E!$HC97:$HL97)+SUMIF(O!$HC$15:$HL$15,'Ciclo Semaforico'!BJ$30,O!$HC97:$HL97)),(SUMIF(S!$HC$15:$HL$15,'Ciclo Semaforico'!BJ$30,S!$HC97:$HL97)+SUMIF(N!$HC$15:$HL$15,'Ciclo Semaforico'!BJ$30,N!$HC97:$HL97)+SUMIF(E!$HC$15:$HL$15,'Ciclo Semaforico'!BJ$30,E!$HC97:$HL97)+SUMIF(O!$HC$15:$HL$15,'Ciclo Semaforico'!BJ$30,O!$HC97:$HL97))*BJ$31))</f>
        <v>0</v>
      </c>
      <c r="BK122" s="244">
        <f>IF(BK$32="",IF(BK$31="",(SUMIF(S!$HC$15:$HL$15,'Ciclo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Semaforico'!BK$30,O!$HC97:$HL97))*BK$31),(SUMIF(S!$HC$15:$HL$15,'Ciclo Semaforico'!BK$32,S!$HC97:$HL97)+SUMIF(N!$HC$15:$HL$15,'Ciclo Semaforico'!BK$32,N!$HC97:$HL97)+SUMIF(E!$HC$15:$HL$15,'Ciclo Semaforico'!BK$32,E!$HC97:$HL97)+SUMIF(O!$HC$15:$HL$15,'Ciclo Semaforico'!BK$32,O!$HC97:$HL97))-IF(BK$31="",(SUMIF(S!$HC$15:$HL$15,'Ciclo Semaforico'!BK$30,S!$HC97:$HL97)+SUMIF(N!$HC$15:$HL$15,'Ciclo Semaforico'!BK$30,N!$HC97:$HL97)+SUMIF(E!$HC$15:$HL$15,'Ciclo Semaforico'!BK$30,E!$HC97:$HL97)+SUMIF(O!$HC$15:$HL$15,'Ciclo Semaforico'!BK$30,O!$HC97:$HL97)),(SUMIF(S!$HC$15:$HL$15,'Ciclo Semaforico'!BK$30,S!$HC97:$HL97)+SUMIF(N!$HC$15:$HL$15,'Ciclo Semaforico'!BK$30,N!$HC97:$HL97)+SUMIF(E!$HC$15:$HL$15,'Ciclo Semaforico'!BK$30,E!$HC97:$HL97)+SUMIF(O!$HC$15:$HL$15,'Ciclo Semaforico'!BK$30,O!$HC97:$HL97))*BK$31))</f>
        <v>0</v>
      </c>
      <c r="BL122" s="245">
        <f>IF(BL$32="",IF(BL$31="",(SUMIF(S!$HC$15:$HL$15,'Ciclo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Semaforico'!BL$30,O!$HC97:$HL97))*BL$31),(SUMIF(S!$HC$15:$HL$15,'Ciclo Semaforico'!BL$32,S!$HC97:$HL97)+SUMIF(N!$HC$15:$HL$15,'Ciclo Semaforico'!BL$32,N!$HC97:$HL97)+SUMIF(E!$HC$15:$HL$15,'Ciclo Semaforico'!BL$32,E!$HC97:$HL97)+SUMIF(O!$HC$15:$HL$15,'Ciclo Semaforico'!BL$32,O!$HC97:$HL97))-IF(BL$31="",(SUMIF(S!$HC$15:$HL$15,'Ciclo Semaforico'!BL$30,S!$HC97:$HL97)+SUMIF(N!$HC$15:$HL$15,'Ciclo Semaforico'!BL$30,N!$HC97:$HL97)+SUMIF(E!$HC$15:$HL$15,'Ciclo Semaforico'!BL$30,E!$HC97:$HL97)+SUMIF(O!$HC$15:$HL$15,'Ciclo Semaforico'!BL$30,O!$HC97:$HL97)),(SUMIF(S!$HC$15:$HL$15,'Ciclo Semaforico'!BL$30,S!$HC97:$HL97)+SUMIF(N!$HC$15:$HL$15,'Ciclo Semaforico'!BL$30,N!$HC97:$HL97)+SUMIF(E!$HC$15:$HL$15,'Ciclo Semaforico'!BL$30,E!$HC97:$HL97)+SUMIF(O!$HC$15:$HL$15,'Ciclo Semaforico'!BL$30,O!$HC97:$HL97))*BL$31))</f>
        <v>0</v>
      </c>
      <c r="BM122" s="245">
        <f>IF(BM$32="",IF(BM$31="",(SUMIF(S!$HC$15:$HL$15,'Ciclo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Semaforico'!BM$30,O!$HC97:$HL97))*BM$31),(SUMIF(S!$HC$15:$HL$15,'Ciclo Semaforico'!BM$32,S!$HC97:$HL97)+SUMIF(N!$HC$15:$HL$15,'Ciclo Semaforico'!BM$32,N!$HC97:$HL97)+SUMIF(E!$HC$15:$HL$15,'Ciclo Semaforico'!BM$32,E!$HC97:$HL97)+SUMIF(O!$HC$15:$HL$15,'Ciclo Semaforico'!BM$32,O!$HC97:$HL97))-IF(BM$31="",(SUMIF(S!$HC$15:$HL$15,'Ciclo Semaforico'!BM$30,S!$HC97:$HL97)+SUMIF(N!$HC$15:$HL$15,'Ciclo Semaforico'!BM$30,N!$HC97:$HL97)+SUMIF(E!$HC$15:$HL$15,'Ciclo Semaforico'!BM$30,E!$HC97:$HL97)+SUMIF(O!$HC$15:$HL$15,'Ciclo Semaforico'!BM$30,O!$HC97:$HL97)),(SUMIF(S!$HC$15:$HL$15,'Ciclo Semaforico'!BM$30,S!$HC97:$HL97)+SUMIF(N!$HC$15:$HL$15,'Ciclo Semaforico'!BM$30,N!$HC97:$HL97)+SUMIF(E!$HC$15:$HL$15,'Ciclo Semaforico'!BM$30,E!$HC97:$HL97)+SUMIF(O!$HC$15:$HL$15,'Ciclo Semaforico'!BM$30,O!$HC97:$HL97))*BM$31))</f>
        <v>0</v>
      </c>
      <c r="BN122" s="245">
        <f>IF(BN$32="",IF(BN$31="",(SUMIF(S!$HC$15:$HL$15,'Ciclo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Semaforico'!BN$30,O!$HC97:$HL97))*BN$31),(SUMIF(S!$HC$15:$HL$15,'Ciclo Semaforico'!BN$32,S!$HC97:$HL97)+SUMIF(N!$HC$15:$HL$15,'Ciclo Semaforico'!BN$32,N!$HC97:$HL97)+SUMIF(E!$HC$15:$HL$15,'Ciclo Semaforico'!BN$32,E!$HC97:$HL97)+SUMIF(O!$HC$15:$HL$15,'Ciclo Semaforico'!BN$32,O!$HC97:$HL97))-IF(BN$31="",(SUMIF(S!$HC$15:$HL$15,'Ciclo Semaforico'!BN$30,S!$HC97:$HL97)+SUMIF(N!$HC$15:$HL$15,'Ciclo Semaforico'!BN$30,N!$HC97:$HL97)+SUMIF(E!$HC$15:$HL$15,'Ciclo Semaforico'!BN$30,E!$HC97:$HL97)+SUMIF(O!$HC$15:$HL$15,'Ciclo Semaforico'!BN$30,O!$HC97:$HL97)),(SUMIF(S!$HC$15:$HL$15,'Ciclo Semaforico'!BN$30,S!$HC97:$HL97)+SUMIF(N!$HC$15:$HL$15,'Ciclo Semaforico'!BN$30,N!$HC97:$HL97)+SUMIF(E!$HC$15:$HL$15,'Ciclo Semaforico'!BN$30,E!$HC97:$HL97)+SUMIF(O!$HC$15:$HL$15,'Ciclo Semaforico'!BN$30,O!$HC97:$HL97))*BN$31))</f>
        <v>0</v>
      </c>
      <c r="BO122" s="245">
        <f>IF(BO$32="",IF(BO$31="",(SUMIF(S!$HC$15:$HL$15,'Ciclo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Semaforico'!BO$30,O!$HC97:$HL97))*BO$31),(SUMIF(S!$HC$15:$HL$15,'Ciclo Semaforico'!BO$32,S!$HC97:$HL97)+SUMIF(N!$HC$15:$HL$15,'Ciclo Semaforico'!BO$32,N!$HC97:$HL97)+SUMIF(E!$HC$15:$HL$15,'Ciclo Semaforico'!BO$32,E!$HC97:$HL97)+SUMIF(O!$HC$15:$HL$15,'Ciclo Semaforico'!BO$32,O!$HC97:$HL97))-IF(BO$31="",(SUMIF(S!$HC$15:$HL$15,'Ciclo Semaforico'!BO$30,S!$HC97:$HL97)+SUMIF(N!$HC$15:$HL$15,'Ciclo Semaforico'!BO$30,N!$HC97:$HL97)+SUMIF(E!$HC$15:$HL$15,'Ciclo Semaforico'!BO$30,E!$HC97:$HL97)+SUMIF(O!$HC$15:$HL$15,'Ciclo Semaforico'!BO$30,O!$HC97:$HL97)),(SUMIF(S!$HC$15:$HL$15,'Ciclo Semaforico'!BO$30,S!$HC97:$HL97)+SUMIF(N!$HC$15:$HL$15,'Ciclo Semaforico'!BO$30,N!$HC97:$HL97)+SUMIF(E!$HC$15:$HL$15,'Ciclo Semaforico'!BO$30,E!$HC97:$HL97)+SUMIF(O!$HC$15:$HL$15,'Ciclo Semaforico'!BO$30,O!$HC97:$HL97))*BO$31))</f>
        <v>0</v>
      </c>
      <c r="BP122" s="245">
        <f>IF(BP$32="",IF(BP$31="",(SUMIF(S!$HC$15:$HL$15,'Ciclo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Semaforico'!BP$30,O!$HC97:$HL97))*BP$31),(SUMIF(S!$HC$15:$HL$15,'Ciclo Semaforico'!BP$32,S!$HC97:$HL97)+SUMIF(N!$HC$15:$HL$15,'Ciclo Semaforico'!BP$32,N!$HC97:$HL97)+SUMIF(E!$HC$15:$HL$15,'Ciclo Semaforico'!BP$32,E!$HC97:$HL97)+SUMIF(O!$HC$15:$HL$15,'Ciclo Semaforico'!BP$32,O!$HC97:$HL97))-IF(BP$31="",(SUMIF(S!$HC$15:$HL$15,'Ciclo Semaforico'!BP$30,S!$HC97:$HL97)+SUMIF(N!$HC$15:$HL$15,'Ciclo Semaforico'!BP$30,N!$HC97:$HL97)+SUMIF(E!$HC$15:$HL$15,'Ciclo Semaforico'!BP$30,E!$HC97:$HL97)+SUMIF(O!$HC$15:$HL$15,'Ciclo Semaforico'!BP$30,O!$HC97:$HL97)),(SUMIF(S!$HC$15:$HL$15,'Ciclo Semaforico'!BP$30,S!$HC97:$HL97)+SUMIF(N!$HC$15:$HL$15,'Ciclo Semaforico'!BP$30,N!$HC97:$HL97)+SUMIF(E!$HC$15:$HL$15,'Ciclo Semaforico'!BP$30,E!$HC97:$HL97)+SUMIF(O!$HC$15:$HL$15,'Ciclo Semaforico'!BP$30,O!$HC97:$HL97))*BP$31))</f>
        <v>0</v>
      </c>
      <c r="BQ122" s="245">
        <f>IF(BQ$32="",IF(BQ$31="",(SUMIF(S!$HC$15:$HL$15,'Ciclo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Semaforico'!BQ$30,O!$HC97:$HL97))*BQ$31),(SUMIF(S!$HC$15:$HL$15,'Ciclo Semaforico'!BQ$32,S!$HC97:$HL97)+SUMIF(N!$HC$15:$HL$15,'Ciclo Semaforico'!BQ$32,N!$HC97:$HL97)+SUMIF(E!$HC$15:$HL$15,'Ciclo Semaforico'!BQ$32,E!$HC97:$HL97)+SUMIF(O!$HC$15:$HL$15,'Ciclo Semaforico'!BQ$32,O!$HC97:$HL97))-IF(BQ$31="",(SUMIF(S!$HC$15:$HL$15,'Ciclo Semaforico'!BQ$30,S!$HC97:$HL97)+SUMIF(N!$HC$15:$HL$15,'Ciclo Semaforico'!BQ$30,N!$HC97:$HL97)+SUMIF(E!$HC$15:$HL$15,'Ciclo Semaforico'!BQ$30,E!$HC97:$HL97)+SUMIF(O!$HC$15:$HL$15,'Ciclo Semaforico'!BQ$30,O!$HC97:$HL97)),(SUMIF(S!$HC$15:$HL$15,'Ciclo Semaforico'!BQ$30,S!$HC97:$HL97)+SUMIF(N!$HC$15:$HL$15,'Ciclo Semaforico'!BQ$30,N!$HC97:$HL97)+SUMIF(E!$HC$15:$HL$15,'Ciclo Semaforico'!BQ$30,E!$HC97:$HL97)+SUMIF(O!$HC$15:$HL$15,'Ciclo Semaforico'!BQ$30,O!$HC97:$HL97))*BQ$31))</f>
        <v>0</v>
      </c>
      <c r="BR122" s="245">
        <f>IF(BR$32="",IF(BR$31="",(SUMIF(S!$HC$15:$HL$15,'Ciclo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Semaforico'!BR$30,O!$HC97:$HL97))*BR$31),(SUMIF(S!$HC$15:$HL$15,'Ciclo Semaforico'!BR$32,S!$HC97:$HL97)+SUMIF(N!$HC$15:$HL$15,'Ciclo Semaforico'!BR$32,N!$HC97:$HL97)+SUMIF(E!$HC$15:$HL$15,'Ciclo Semaforico'!BR$32,E!$HC97:$HL97)+SUMIF(O!$HC$15:$HL$15,'Ciclo Semaforico'!BR$32,O!$HC97:$HL97))-IF(BR$31="",(SUMIF(S!$HC$15:$HL$15,'Ciclo Semaforico'!BR$30,S!$HC97:$HL97)+SUMIF(N!$HC$15:$HL$15,'Ciclo Semaforico'!BR$30,N!$HC97:$HL97)+SUMIF(E!$HC$15:$HL$15,'Ciclo Semaforico'!BR$30,E!$HC97:$HL97)+SUMIF(O!$HC$15:$HL$15,'Ciclo Semaforico'!BR$30,O!$HC97:$HL97)),(SUMIF(S!$HC$15:$HL$15,'Ciclo Semaforico'!BR$30,S!$HC97:$HL97)+SUMIF(N!$HC$15:$HL$15,'Ciclo Semaforico'!BR$30,N!$HC97:$HL97)+SUMIF(E!$HC$15:$HL$15,'Ciclo Semaforico'!BR$30,E!$HC97:$HL97)+SUMIF(O!$HC$15:$HL$15,'Ciclo Semaforico'!BR$30,O!$HC97:$HL97))*BR$31))</f>
        <v>0</v>
      </c>
      <c r="BS122" s="245">
        <f>IF(BS$32="",IF(BS$31="",(SUMIF(S!$HC$15:$HL$15,'Ciclo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Semaforico'!BS$30,O!$HC97:$HL97))*BS$31),(SUMIF(S!$HC$15:$HL$15,'Ciclo Semaforico'!BS$32,S!$HC97:$HL97)+SUMIF(N!$HC$15:$HL$15,'Ciclo Semaforico'!BS$32,N!$HC97:$HL97)+SUMIF(E!$HC$15:$HL$15,'Ciclo Semaforico'!BS$32,E!$HC97:$HL97)+SUMIF(O!$HC$15:$HL$15,'Ciclo Semaforico'!BS$32,O!$HC97:$HL97))-IF(BS$31="",(SUMIF(S!$HC$15:$HL$15,'Ciclo Semaforico'!BS$30,S!$HC97:$HL97)+SUMIF(N!$HC$15:$HL$15,'Ciclo Semaforico'!BS$30,N!$HC97:$HL97)+SUMIF(E!$HC$15:$HL$15,'Ciclo Semaforico'!BS$30,E!$HC97:$HL97)+SUMIF(O!$HC$15:$HL$15,'Ciclo Semaforico'!BS$30,O!$HC97:$HL97)),(SUMIF(S!$HC$15:$HL$15,'Ciclo Semaforico'!BS$30,S!$HC97:$HL97)+SUMIF(N!$HC$15:$HL$15,'Ciclo Semaforico'!BS$30,N!$HC97:$HL97)+SUMIF(E!$HC$15:$HL$15,'Ciclo Semaforico'!BS$30,E!$HC97:$HL97)+SUMIF(O!$HC$15:$HL$15,'Ciclo Semaforico'!BS$30,O!$HC97:$HL97))*BS$31))</f>
        <v>0</v>
      </c>
      <c r="BT122" s="245">
        <f>IF(BT$32="",IF(BT$31="",(SUMIF(S!$HC$15:$HL$15,'Ciclo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Semaforico'!BT$30,O!$HC97:$HL97))*BT$31),(SUMIF(S!$HC$15:$HL$15,'Ciclo Semaforico'!BT$32,S!$HC97:$HL97)+SUMIF(N!$HC$15:$HL$15,'Ciclo Semaforico'!BT$32,N!$HC97:$HL97)+SUMIF(E!$HC$15:$HL$15,'Ciclo Semaforico'!BT$32,E!$HC97:$HL97)+SUMIF(O!$HC$15:$HL$15,'Ciclo Semaforico'!BT$32,O!$HC97:$HL97))-IF(BT$31="",(SUMIF(S!$HC$15:$HL$15,'Ciclo Semaforico'!BT$30,S!$HC97:$HL97)+SUMIF(N!$HC$15:$HL$15,'Ciclo Semaforico'!BT$30,N!$HC97:$HL97)+SUMIF(E!$HC$15:$HL$15,'Ciclo Semaforico'!BT$30,E!$HC97:$HL97)+SUMIF(O!$HC$15:$HL$15,'Ciclo Semaforico'!BT$30,O!$HC97:$HL97)),(SUMIF(S!$HC$15:$HL$15,'Ciclo Semaforico'!BT$30,S!$HC97:$HL97)+SUMIF(N!$HC$15:$HL$15,'Ciclo Semaforico'!BT$30,N!$HC97:$HL97)+SUMIF(E!$HC$15:$HL$15,'Ciclo Semaforico'!BT$30,E!$HC97:$HL97)+SUMIF(O!$HC$15:$HL$15,'Ciclo Semaforico'!BT$30,O!$HC97:$HL97))*BT$31))</f>
        <v>0</v>
      </c>
      <c r="BU122" s="245">
        <f>IF(BU$32="",IF(BU$31="",(SUMIF(S!$HC$15:$HL$15,'Ciclo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Semaforico'!BU$30,O!$HC97:$HL97))*BU$31),(SUMIF(S!$HC$15:$HL$15,'Ciclo Semaforico'!BU$32,S!$HC97:$HL97)+SUMIF(N!$HC$15:$HL$15,'Ciclo Semaforico'!BU$32,N!$HC97:$HL97)+SUMIF(E!$HC$15:$HL$15,'Ciclo Semaforico'!BU$32,E!$HC97:$HL97)+SUMIF(O!$HC$15:$HL$15,'Ciclo Semaforico'!BU$32,O!$HC97:$HL97))-IF(BU$31="",(SUMIF(S!$HC$15:$HL$15,'Ciclo Semaforico'!BU$30,S!$HC97:$HL97)+SUMIF(N!$HC$15:$HL$15,'Ciclo Semaforico'!BU$30,N!$HC97:$HL97)+SUMIF(E!$HC$15:$HL$15,'Ciclo Semaforico'!BU$30,E!$HC97:$HL97)+SUMIF(O!$HC$15:$HL$15,'Ciclo Semaforico'!BU$30,O!$HC97:$HL97)),(SUMIF(S!$HC$15:$HL$15,'Ciclo Semaforico'!BU$30,S!$HC97:$HL97)+SUMIF(N!$HC$15:$HL$15,'Ciclo Semaforico'!BU$30,N!$HC97:$HL97)+SUMIF(E!$HC$15:$HL$15,'Ciclo Semaforico'!BU$30,E!$HC97:$HL97)+SUMIF(O!$HC$15:$HL$15,'Ciclo Semaforico'!BU$30,O!$HC97:$HL97))*BU$31))</f>
        <v>0</v>
      </c>
      <c r="BV122" s="246">
        <f>IF(BV$32="",IF(BV$31="",(SUMIF(S!$HC$15:$HL$15,'Ciclo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Semaforico'!BV$30,O!$HC97:$HL97))*BV$31),(SUMIF(S!$HC$15:$HL$15,'Ciclo Semaforico'!BV$32,S!$HC97:$HL97)+SUMIF(N!$HC$15:$HL$15,'Ciclo Semaforico'!BV$32,N!$HC97:$HL97)+SUMIF(E!$HC$15:$HL$15,'Ciclo Semaforico'!BV$32,E!$HC97:$HL97)+SUMIF(O!$HC$15:$HL$15,'Ciclo Semaforico'!BV$32,O!$HC97:$HL97))-IF(BV$31="",(SUMIF(S!$HC$15:$HL$15,'Ciclo Semaforico'!BV$30,S!$HC97:$HL97)+SUMIF(N!$HC$15:$HL$15,'Ciclo Semaforico'!BV$30,N!$HC97:$HL97)+SUMIF(E!$HC$15:$HL$15,'Ciclo Semaforico'!BV$30,E!$HC97:$HL97)+SUMIF(O!$HC$15:$HL$15,'Ciclo Semaforico'!BV$30,O!$HC97:$HL97)),(SUMIF(S!$HC$15:$HL$15,'Ciclo Semaforico'!BV$30,S!$HC97:$HL97)+SUMIF(N!$HC$15:$HL$15,'Ciclo Semaforico'!BV$30,N!$HC97:$HL97)+SUMIF(E!$HC$15:$HL$15,'Ciclo Semaforico'!BV$30,E!$HC97:$HL97)+SUMIF(O!$HC$15:$HL$15,'Ciclo Semaforico'!BV$30,O!$HC97:$HL97))*BV$31))</f>
        <v>0</v>
      </c>
      <c r="BW122" s="244">
        <f>IF(BW$32="",IF(BW$31="",(SUMIF(S!$HC$15:$HL$15,'Ciclo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Semaforico'!BW$30,O!$HC97:$HL97))*BW$31),(SUMIF(S!$HC$15:$HL$15,'Ciclo Semaforico'!BW$32,S!$HC97:$HL97)+SUMIF(N!$HC$15:$HL$15,'Ciclo Semaforico'!BW$32,N!$HC97:$HL97)+SUMIF(E!$HC$15:$HL$15,'Ciclo Semaforico'!BW$32,E!$HC97:$HL97)+SUMIF(O!$HC$15:$HL$15,'Ciclo Semaforico'!BW$32,O!$HC97:$HL97))-IF(BW$31="",(SUMIF(S!$HC$15:$HL$15,'Ciclo Semaforico'!BW$30,S!$HC97:$HL97)+SUMIF(N!$HC$15:$HL$15,'Ciclo Semaforico'!BW$30,N!$HC97:$HL97)+SUMIF(E!$HC$15:$HL$15,'Ciclo Semaforico'!BW$30,E!$HC97:$HL97)+SUMIF(O!$HC$15:$HL$15,'Ciclo Semaforico'!BW$30,O!$HC97:$HL97)),(SUMIF(S!$HC$15:$HL$15,'Ciclo Semaforico'!BW$30,S!$HC97:$HL97)+SUMIF(N!$HC$15:$HL$15,'Ciclo Semaforico'!BW$30,N!$HC97:$HL97)+SUMIF(E!$HC$15:$HL$15,'Ciclo Semaforico'!BW$30,E!$HC97:$HL97)+SUMIF(O!$HC$15:$HL$15,'Ciclo Semaforico'!BW$30,O!$HC97:$HL97))*BW$31))</f>
        <v>0</v>
      </c>
      <c r="BX122" s="245">
        <f>IF(BX$32="",IF(BX$31="",(SUMIF(S!$HC$15:$HL$15,'Ciclo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Semaforico'!BX$30,O!$HC97:$HL97))*BX$31),(SUMIF(S!$HC$15:$HL$15,'Ciclo Semaforico'!BX$32,S!$HC97:$HL97)+SUMIF(N!$HC$15:$HL$15,'Ciclo Semaforico'!BX$32,N!$HC97:$HL97)+SUMIF(E!$HC$15:$HL$15,'Ciclo Semaforico'!BX$32,E!$HC97:$HL97)+SUMIF(O!$HC$15:$HL$15,'Ciclo Semaforico'!BX$32,O!$HC97:$HL97))-IF(BX$31="",(SUMIF(S!$HC$15:$HL$15,'Ciclo Semaforico'!BX$30,S!$HC97:$HL97)+SUMIF(N!$HC$15:$HL$15,'Ciclo Semaforico'!BX$30,N!$HC97:$HL97)+SUMIF(E!$HC$15:$HL$15,'Ciclo Semaforico'!BX$30,E!$HC97:$HL97)+SUMIF(O!$HC$15:$HL$15,'Ciclo Semaforico'!BX$30,O!$HC97:$HL97)),(SUMIF(S!$HC$15:$HL$15,'Ciclo Semaforico'!BX$30,S!$HC97:$HL97)+SUMIF(N!$HC$15:$HL$15,'Ciclo Semaforico'!BX$30,N!$HC97:$HL97)+SUMIF(E!$HC$15:$HL$15,'Ciclo Semaforico'!BX$30,E!$HC97:$HL97)+SUMIF(O!$HC$15:$HL$15,'Ciclo Semaforico'!BX$30,O!$HC97:$HL97))*BX$31))</f>
        <v>0</v>
      </c>
      <c r="BY122" s="245">
        <f>IF(BY$32="",IF(BY$31="",(SUMIF(S!$HC$15:$HL$15,'Ciclo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Semaforico'!BY$30,O!$HC97:$HL97))*BY$31),(SUMIF(S!$HC$15:$HL$15,'Ciclo Semaforico'!BY$32,S!$HC97:$HL97)+SUMIF(N!$HC$15:$HL$15,'Ciclo Semaforico'!BY$32,N!$HC97:$HL97)+SUMIF(E!$HC$15:$HL$15,'Ciclo Semaforico'!BY$32,E!$HC97:$HL97)+SUMIF(O!$HC$15:$HL$15,'Ciclo Semaforico'!BY$32,O!$HC97:$HL97))-IF(BY$31="",(SUMIF(S!$HC$15:$HL$15,'Ciclo Semaforico'!BY$30,S!$HC97:$HL97)+SUMIF(N!$HC$15:$HL$15,'Ciclo Semaforico'!BY$30,N!$HC97:$HL97)+SUMIF(E!$HC$15:$HL$15,'Ciclo Semaforico'!BY$30,E!$HC97:$HL97)+SUMIF(O!$HC$15:$HL$15,'Ciclo Semaforico'!BY$30,O!$HC97:$HL97)),(SUMIF(S!$HC$15:$HL$15,'Ciclo Semaforico'!BY$30,S!$HC97:$HL97)+SUMIF(N!$HC$15:$HL$15,'Ciclo Semaforico'!BY$30,N!$HC97:$HL97)+SUMIF(E!$HC$15:$HL$15,'Ciclo Semaforico'!BY$30,E!$HC97:$HL97)+SUMIF(O!$HC$15:$HL$15,'Ciclo Semaforico'!BY$30,O!$HC97:$HL97))*BY$31))</f>
        <v>0</v>
      </c>
      <c r="BZ122" s="245">
        <f>IF(BZ$32="",IF(BZ$31="",(SUMIF(S!$HC$15:$HL$15,'Ciclo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Semaforico'!BZ$30,O!$HC97:$HL97))*BZ$31),(SUMIF(S!$HC$15:$HL$15,'Ciclo Semaforico'!BZ$32,S!$HC97:$HL97)+SUMIF(N!$HC$15:$HL$15,'Ciclo Semaforico'!BZ$32,N!$HC97:$HL97)+SUMIF(E!$HC$15:$HL$15,'Ciclo Semaforico'!BZ$32,E!$HC97:$HL97)+SUMIF(O!$HC$15:$HL$15,'Ciclo Semaforico'!BZ$32,O!$HC97:$HL97))-IF(BZ$31="",(SUMIF(S!$HC$15:$HL$15,'Ciclo Semaforico'!BZ$30,S!$HC97:$HL97)+SUMIF(N!$HC$15:$HL$15,'Ciclo Semaforico'!BZ$30,N!$HC97:$HL97)+SUMIF(E!$HC$15:$HL$15,'Ciclo Semaforico'!BZ$30,E!$HC97:$HL97)+SUMIF(O!$HC$15:$HL$15,'Ciclo Semaforico'!BZ$30,O!$HC97:$HL97)),(SUMIF(S!$HC$15:$HL$15,'Ciclo Semaforico'!BZ$30,S!$HC97:$HL97)+SUMIF(N!$HC$15:$HL$15,'Ciclo Semaforico'!BZ$30,N!$HC97:$HL97)+SUMIF(E!$HC$15:$HL$15,'Ciclo Semaforico'!BZ$30,E!$HC97:$HL97)+SUMIF(O!$HC$15:$HL$15,'Ciclo Semaforico'!BZ$30,O!$HC97:$HL97))*BZ$31))</f>
        <v>0</v>
      </c>
      <c r="CA122" s="245">
        <f>IF(CA$32="",IF(CA$31="",(SUMIF(S!$HC$15:$HL$15,'Ciclo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Semaforico'!CA$30,O!$HC97:$HL97))*CA$31),(SUMIF(S!$HC$15:$HL$15,'Ciclo Semaforico'!CA$32,S!$HC97:$HL97)+SUMIF(N!$HC$15:$HL$15,'Ciclo Semaforico'!CA$32,N!$HC97:$HL97)+SUMIF(E!$HC$15:$HL$15,'Ciclo Semaforico'!CA$32,E!$HC97:$HL97)+SUMIF(O!$HC$15:$HL$15,'Ciclo Semaforico'!CA$32,O!$HC97:$HL97))-IF(CA$31="",(SUMIF(S!$HC$15:$HL$15,'Ciclo Semaforico'!CA$30,S!$HC97:$HL97)+SUMIF(N!$HC$15:$HL$15,'Ciclo Semaforico'!CA$30,N!$HC97:$HL97)+SUMIF(E!$HC$15:$HL$15,'Ciclo Semaforico'!CA$30,E!$HC97:$HL97)+SUMIF(O!$HC$15:$HL$15,'Ciclo Semaforico'!CA$30,O!$HC97:$HL97)),(SUMIF(S!$HC$15:$HL$15,'Ciclo Semaforico'!CA$30,S!$HC97:$HL97)+SUMIF(N!$HC$15:$HL$15,'Ciclo Semaforico'!CA$30,N!$HC97:$HL97)+SUMIF(E!$HC$15:$HL$15,'Ciclo Semaforico'!CA$30,E!$HC97:$HL97)+SUMIF(O!$HC$15:$HL$15,'Ciclo Semaforico'!CA$30,O!$HC97:$HL97))*CA$31))</f>
        <v>0</v>
      </c>
      <c r="CB122" s="245">
        <f>IF(CB$32="",IF(CB$31="",(SUMIF(S!$HC$15:$HL$15,'Ciclo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Semaforico'!CB$30,O!$HC97:$HL97))*CB$31),(SUMIF(S!$HC$15:$HL$15,'Ciclo Semaforico'!CB$32,S!$HC97:$HL97)+SUMIF(N!$HC$15:$HL$15,'Ciclo Semaforico'!CB$32,N!$HC97:$HL97)+SUMIF(E!$HC$15:$HL$15,'Ciclo Semaforico'!CB$32,E!$HC97:$HL97)+SUMIF(O!$HC$15:$HL$15,'Ciclo Semaforico'!CB$32,O!$HC97:$HL97))-IF(CB$31="",(SUMIF(S!$HC$15:$HL$15,'Ciclo Semaforico'!CB$30,S!$HC97:$HL97)+SUMIF(N!$HC$15:$HL$15,'Ciclo Semaforico'!CB$30,N!$HC97:$HL97)+SUMIF(E!$HC$15:$HL$15,'Ciclo Semaforico'!CB$30,E!$HC97:$HL97)+SUMIF(O!$HC$15:$HL$15,'Ciclo Semaforico'!CB$30,O!$HC97:$HL97)),(SUMIF(S!$HC$15:$HL$15,'Ciclo Semaforico'!CB$30,S!$HC97:$HL97)+SUMIF(N!$HC$15:$HL$15,'Ciclo Semaforico'!CB$30,N!$HC97:$HL97)+SUMIF(E!$HC$15:$HL$15,'Ciclo Semaforico'!CB$30,E!$HC97:$HL97)+SUMIF(O!$HC$15:$HL$15,'Ciclo Semaforico'!CB$30,O!$HC97:$HL97))*CB$31))</f>
        <v>0</v>
      </c>
      <c r="CC122" s="245">
        <f>IF(CC$32="",IF(CC$31="",(SUMIF(S!$HC$15:$HL$15,'Ciclo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Semaforico'!CC$30,O!$HC97:$HL97))*CC$31),(SUMIF(S!$HC$15:$HL$15,'Ciclo Semaforico'!CC$32,S!$HC97:$HL97)+SUMIF(N!$HC$15:$HL$15,'Ciclo Semaforico'!CC$32,N!$HC97:$HL97)+SUMIF(E!$HC$15:$HL$15,'Ciclo Semaforico'!CC$32,E!$HC97:$HL97)+SUMIF(O!$HC$15:$HL$15,'Ciclo Semaforico'!CC$32,O!$HC97:$HL97))-IF(CC$31="",(SUMIF(S!$HC$15:$HL$15,'Ciclo Semaforico'!CC$30,S!$HC97:$HL97)+SUMIF(N!$HC$15:$HL$15,'Ciclo Semaforico'!CC$30,N!$HC97:$HL97)+SUMIF(E!$HC$15:$HL$15,'Ciclo Semaforico'!CC$30,E!$HC97:$HL97)+SUMIF(O!$HC$15:$HL$15,'Ciclo Semaforico'!CC$30,O!$HC97:$HL97)),(SUMIF(S!$HC$15:$HL$15,'Ciclo Semaforico'!CC$30,S!$HC97:$HL97)+SUMIF(N!$HC$15:$HL$15,'Ciclo Semaforico'!CC$30,N!$HC97:$HL97)+SUMIF(E!$HC$15:$HL$15,'Ciclo Semaforico'!CC$30,E!$HC97:$HL97)+SUMIF(O!$HC$15:$HL$15,'Ciclo Semaforico'!CC$30,O!$HC97:$HL97))*CC$31))</f>
        <v>0</v>
      </c>
      <c r="CD122" s="245">
        <f>IF(CD$32="",IF(CD$31="",(SUMIF(S!$HC$15:$HL$15,'Ciclo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Semaforico'!CD$30,O!$HC97:$HL97))*CD$31),(SUMIF(S!$HC$15:$HL$15,'Ciclo Semaforico'!CD$32,S!$HC97:$HL97)+SUMIF(N!$HC$15:$HL$15,'Ciclo Semaforico'!CD$32,N!$HC97:$HL97)+SUMIF(E!$HC$15:$HL$15,'Ciclo Semaforico'!CD$32,E!$HC97:$HL97)+SUMIF(O!$HC$15:$HL$15,'Ciclo Semaforico'!CD$32,O!$HC97:$HL97))-IF(CD$31="",(SUMIF(S!$HC$15:$HL$15,'Ciclo Semaforico'!CD$30,S!$HC97:$HL97)+SUMIF(N!$HC$15:$HL$15,'Ciclo Semaforico'!CD$30,N!$HC97:$HL97)+SUMIF(E!$HC$15:$HL$15,'Ciclo Semaforico'!CD$30,E!$HC97:$HL97)+SUMIF(O!$HC$15:$HL$15,'Ciclo Semaforico'!CD$30,O!$HC97:$HL97)),(SUMIF(S!$HC$15:$HL$15,'Ciclo Semaforico'!CD$30,S!$HC97:$HL97)+SUMIF(N!$HC$15:$HL$15,'Ciclo Semaforico'!CD$30,N!$HC97:$HL97)+SUMIF(E!$HC$15:$HL$15,'Ciclo Semaforico'!CD$30,E!$HC97:$HL97)+SUMIF(O!$HC$15:$HL$15,'Ciclo Semaforico'!CD$30,O!$HC97:$HL97))*CD$31))</f>
        <v>0</v>
      </c>
      <c r="CE122" s="245">
        <f>IF(CE$32="",IF(CE$31="",(SUMIF(S!$HC$15:$HL$15,'Ciclo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Semaforico'!CE$30,O!$HC97:$HL97))*CE$31),(SUMIF(S!$HC$15:$HL$15,'Ciclo Semaforico'!CE$32,S!$HC97:$HL97)+SUMIF(N!$HC$15:$HL$15,'Ciclo Semaforico'!CE$32,N!$HC97:$HL97)+SUMIF(E!$HC$15:$HL$15,'Ciclo Semaforico'!CE$32,E!$HC97:$HL97)+SUMIF(O!$HC$15:$HL$15,'Ciclo Semaforico'!CE$32,O!$HC97:$HL97))-IF(CE$31="",(SUMIF(S!$HC$15:$HL$15,'Ciclo Semaforico'!CE$30,S!$HC97:$HL97)+SUMIF(N!$HC$15:$HL$15,'Ciclo Semaforico'!CE$30,N!$HC97:$HL97)+SUMIF(E!$HC$15:$HL$15,'Ciclo Semaforico'!CE$30,E!$HC97:$HL97)+SUMIF(O!$HC$15:$HL$15,'Ciclo Semaforico'!CE$30,O!$HC97:$HL97)),(SUMIF(S!$HC$15:$HL$15,'Ciclo Semaforico'!CE$30,S!$HC97:$HL97)+SUMIF(N!$HC$15:$HL$15,'Ciclo Semaforico'!CE$30,N!$HC97:$HL97)+SUMIF(E!$HC$15:$HL$15,'Ciclo Semaforico'!CE$30,E!$HC97:$HL97)+SUMIF(O!$HC$15:$HL$15,'Ciclo Semaforico'!CE$30,O!$HC97:$HL97))*CE$31))</f>
        <v>0</v>
      </c>
      <c r="CF122" s="245">
        <f>IF(CF$32="",IF(CF$31="",(SUMIF(S!$HC$15:$HL$15,'Ciclo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Semaforico'!CF$30,O!$HC97:$HL97))*CF$31),(SUMIF(S!$HC$15:$HL$15,'Ciclo Semaforico'!CF$32,S!$HC97:$HL97)+SUMIF(N!$HC$15:$HL$15,'Ciclo Semaforico'!CF$32,N!$HC97:$HL97)+SUMIF(E!$HC$15:$HL$15,'Ciclo Semaforico'!CF$32,E!$HC97:$HL97)+SUMIF(O!$HC$15:$HL$15,'Ciclo Semaforico'!CF$32,O!$HC97:$HL97))-IF(CF$31="",(SUMIF(S!$HC$15:$HL$15,'Ciclo Semaforico'!CF$30,S!$HC97:$HL97)+SUMIF(N!$HC$15:$HL$15,'Ciclo Semaforico'!CF$30,N!$HC97:$HL97)+SUMIF(E!$HC$15:$HL$15,'Ciclo Semaforico'!CF$30,E!$HC97:$HL97)+SUMIF(O!$HC$15:$HL$15,'Ciclo Semaforico'!CF$30,O!$HC97:$HL97)),(SUMIF(S!$HC$15:$HL$15,'Ciclo Semaforico'!CF$30,S!$HC97:$HL97)+SUMIF(N!$HC$15:$HL$15,'Ciclo Semaforico'!CF$30,N!$HC97:$HL97)+SUMIF(E!$HC$15:$HL$15,'Ciclo Semaforico'!CF$30,E!$HC97:$HL97)+SUMIF(O!$HC$15:$HL$15,'Ciclo Semaforico'!CF$30,O!$HC97:$HL97))*CF$31))</f>
        <v>0</v>
      </c>
      <c r="CG122" s="245">
        <f>IF(CG$32="",IF(CG$31="",(SUMIF(S!$HC$15:$HL$15,'Ciclo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Semaforico'!CG$30,O!$HC97:$HL97))*CG$31),(SUMIF(S!$HC$15:$HL$15,'Ciclo Semaforico'!CG$32,S!$HC97:$HL97)+SUMIF(N!$HC$15:$HL$15,'Ciclo Semaforico'!CG$32,N!$HC97:$HL97)+SUMIF(E!$HC$15:$HL$15,'Ciclo Semaforico'!CG$32,E!$HC97:$HL97)+SUMIF(O!$HC$15:$HL$15,'Ciclo Semaforico'!CG$32,O!$HC97:$HL97))-IF(CG$31="",(SUMIF(S!$HC$15:$HL$15,'Ciclo Semaforico'!CG$30,S!$HC97:$HL97)+SUMIF(N!$HC$15:$HL$15,'Ciclo Semaforico'!CG$30,N!$HC97:$HL97)+SUMIF(E!$HC$15:$HL$15,'Ciclo Semaforico'!CG$30,E!$HC97:$HL97)+SUMIF(O!$HC$15:$HL$15,'Ciclo Semaforico'!CG$30,O!$HC97:$HL97)),(SUMIF(S!$HC$15:$HL$15,'Ciclo Semaforico'!CG$30,S!$HC97:$HL97)+SUMIF(N!$HC$15:$HL$15,'Ciclo Semaforico'!CG$30,N!$HC97:$HL97)+SUMIF(E!$HC$15:$HL$15,'Ciclo Semaforico'!CG$30,E!$HC97:$HL97)+SUMIF(O!$HC$15:$HL$15,'Ciclo Semaforico'!CG$30,O!$HC97:$HL97))*CG$31))</f>
        <v>0</v>
      </c>
      <c r="CH122" s="246">
        <f>IF(CH$32="",IF(CH$31="",(SUMIF(S!$HC$15:$HL$15,'Ciclo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Semaforico'!CH$30,O!$HC97:$HL97))*CH$31),(SUMIF(S!$HC$15:$HL$15,'Ciclo Semaforico'!CH$32,S!$HC97:$HL97)+SUMIF(N!$HC$15:$HL$15,'Ciclo Semaforico'!CH$32,N!$HC97:$HL97)+SUMIF(E!$HC$15:$HL$15,'Ciclo Semaforico'!CH$32,E!$HC97:$HL97)+SUMIF(O!$HC$15:$HL$15,'Ciclo Semaforico'!CH$32,O!$HC97:$HL97))-IF(CH$31="",(SUMIF(S!$HC$15:$HL$15,'Ciclo Semaforico'!CH$30,S!$HC97:$HL97)+SUMIF(N!$HC$15:$HL$15,'Ciclo Semaforico'!CH$30,N!$HC97:$HL97)+SUMIF(E!$HC$15:$HL$15,'Ciclo Semaforico'!CH$30,E!$HC97:$HL97)+SUMIF(O!$HC$15:$HL$15,'Ciclo Semaforico'!CH$30,O!$HC97:$HL97)),(SUMIF(S!$HC$15:$HL$15,'Ciclo Semaforico'!CH$30,S!$HC97:$HL97)+SUMIF(N!$HC$15:$HL$15,'Ciclo Semaforico'!CH$30,N!$HC97:$HL97)+SUMIF(E!$HC$15:$HL$15,'Ciclo Semaforico'!CH$30,E!$HC97:$HL97)+SUMIF(O!$HC$15:$HL$15,'Ciclo Semaforico'!CH$30,O!$HC97:$HL97))*CH$31))</f>
        <v>0</v>
      </c>
      <c r="CI122" s="244">
        <f t="shared" si="339"/>
        <v>0</v>
      </c>
      <c r="CJ122" s="245">
        <f t="shared" si="340"/>
        <v>0</v>
      </c>
      <c r="CK122" s="245">
        <f t="shared" si="341"/>
        <v>0</v>
      </c>
      <c r="CL122" s="245">
        <f t="shared" si="342"/>
        <v>0</v>
      </c>
      <c r="CM122" s="245" t="e">
        <f t="shared" si="343"/>
        <v>#REF!</v>
      </c>
      <c r="CN122" s="245">
        <f t="shared" si="344"/>
        <v>0</v>
      </c>
      <c r="CO122" s="245">
        <f t="shared" si="345"/>
        <v>0</v>
      </c>
      <c r="CP122" s="245">
        <f t="shared" si="346"/>
        <v>0</v>
      </c>
      <c r="CQ122" s="245">
        <f t="shared" si="347"/>
        <v>0</v>
      </c>
      <c r="CR122" s="245">
        <f t="shared" si="348"/>
        <v>0</v>
      </c>
      <c r="CS122" s="245">
        <f t="shared" si="349"/>
        <v>0</v>
      </c>
      <c r="CT122" s="246">
        <f t="shared" si="350"/>
        <v>0</v>
      </c>
      <c r="CU122" s="244">
        <f t="shared" si="351"/>
        <v>0</v>
      </c>
      <c r="CV122" s="245">
        <f t="shared" si="352"/>
        <v>0</v>
      </c>
      <c r="CW122" s="245">
        <f t="shared" si="353"/>
        <v>0</v>
      </c>
      <c r="CX122" s="245">
        <f t="shared" si="354"/>
        <v>0</v>
      </c>
      <c r="CY122" s="245">
        <f t="shared" si="355"/>
        <v>0</v>
      </c>
      <c r="CZ122" s="245">
        <f t="shared" si="356"/>
        <v>0</v>
      </c>
      <c r="DA122" s="245">
        <f t="shared" si="357"/>
        <v>0</v>
      </c>
      <c r="DB122" s="245">
        <f t="shared" si="358"/>
        <v>0</v>
      </c>
      <c r="DC122" s="245">
        <f t="shared" si="359"/>
        <v>0</v>
      </c>
      <c r="DD122" s="245">
        <f t="shared" si="360"/>
        <v>0</v>
      </c>
      <c r="DE122" s="245">
        <f t="shared" si="361"/>
        <v>0</v>
      </c>
      <c r="DF122" s="246">
        <f t="shared" si="362"/>
        <v>0</v>
      </c>
      <c r="DG122" s="244" t="e">
        <f t="shared" si="363"/>
        <v>#REF!</v>
      </c>
      <c r="DH122" s="245" t="e">
        <f t="shared" si="364"/>
        <v>#REF!</v>
      </c>
      <c r="DI122" s="245" t="e">
        <f t="shared" si="365"/>
        <v>#REF!</v>
      </c>
      <c r="DJ122" s="245" t="e">
        <f t="shared" si="366"/>
        <v>#REF!</v>
      </c>
      <c r="DK122" s="245" t="e">
        <f t="shared" si="367"/>
        <v>#REF!</v>
      </c>
      <c r="DL122" s="245" t="e">
        <f t="shared" si="368"/>
        <v>#REF!</v>
      </c>
      <c r="DM122" s="245">
        <f t="shared" si="369"/>
        <v>0</v>
      </c>
      <c r="DN122" s="245">
        <f t="shared" si="370"/>
        <v>0</v>
      </c>
      <c r="DO122" s="245">
        <f t="shared" si="371"/>
        <v>0</v>
      </c>
      <c r="DP122" s="245">
        <f t="shared" si="372"/>
        <v>0</v>
      </c>
      <c r="DQ122" s="245">
        <f t="shared" si="373"/>
        <v>0</v>
      </c>
      <c r="DR122" s="246">
        <f t="shared" si="374"/>
        <v>0</v>
      </c>
      <c r="DS122" s="244">
        <f t="shared" si="375"/>
        <v>0</v>
      </c>
      <c r="DT122" s="245">
        <f t="shared" si="376"/>
        <v>0</v>
      </c>
      <c r="DU122" s="245">
        <f t="shared" si="377"/>
        <v>0</v>
      </c>
      <c r="DV122" s="245">
        <f t="shared" si="378"/>
        <v>0</v>
      </c>
      <c r="DW122" s="245">
        <f t="shared" si="379"/>
        <v>0</v>
      </c>
      <c r="DX122" s="245">
        <f t="shared" si="380"/>
        <v>0</v>
      </c>
      <c r="DY122" s="245">
        <f t="shared" si="381"/>
        <v>0</v>
      </c>
      <c r="DZ122" s="245">
        <f t="shared" si="382"/>
        <v>0</v>
      </c>
      <c r="EA122" s="245">
        <f t="shared" si="383"/>
        <v>0</v>
      </c>
      <c r="EB122" s="245">
        <f t="shared" si="384"/>
        <v>0</v>
      </c>
      <c r="EC122" s="245">
        <f t="shared" si="385"/>
        <v>0</v>
      </c>
      <c r="ED122" s="246">
        <f t="shared" si="386"/>
        <v>0</v>
      </c>
      <c r="EE122" s="244">
        <f t="shared" si="387"/>
        <v>0</v>
      </c>
      <c r="EF122" s="245">
        <f t="shared" si="388"/>
        <v>0</v>
      </c>
      <c r="EG122" s="245">
        <f t="shared" si="389"/>
        <v>0</v>
      </c>
      <c r="EH122" s="245">
        <f t="shared" si="390"/>
        <v>0</v>
      </c>
      <c r="EI122" s="245">
        <f t="shared" si="391"/>
        <v>0</v>
      </c>
      <c r="EJ122" s="245">
        <f t="shared" si="392"/>
        <v>0</v>
      </c>
      <c r="EK122" s="245">
        <f t="shared" si="393"/>
        <v>0</v>
      </c>
      <c r="EL122" s="245">
        <f t="shared" si="394"/>
        <v>0</v>
      </c>
      <c r="EM122" s="245">
        <f t="shared" si="395"/>
        <v>0</v>
      </c>
      <c r="EN122" s="245">
        <f t="shared" si="396"/>
        <v>0</v>
      </c>
      <c r="EO122" s="245">
        <f t="shared" si="397"/>
        <v>0</v>
      </c>
      <c r="EP122" s="246">
        <f t="shared" si="398"/>
        <v>0</v>
      </c>
      <c r="EQ122" s="255">
        <f t="shared" si="399"/>
        <v>0</v>
      </c>
      <c r="ER122" s="256">
        <f t="shared" si="400"/>
        <v>0</v>
      </c>
      <c r="ES122" s="256">
        <f t="shared" si="401"/>
        <v>0</v>
      </c>
      <c r="ET122" s="256">
        <f t="shared" si="402"/>
        <v>0</v>
      </c>
      <c r="EU122" s="256" t="e">
        <f t="shared" si="403"/>
        <v>#REF!</v>
      </c>
      <c r="EV122" s="256">
        <f t="shared" si="404"/>
        <v>0</v>
      </c>
      <c r="EW122" s="256">
        <f t="shared" si="405"/>
        <v>0</v>
      </c>
      <c r="EX122" s="256" t="str">
        <f t="shared" si="406"/>
        <v/>
      </c>
      <c r="EY122" s="256" t="str">
        <f t="shared" si="407"/>
        <v/>
      </c>
      <c r="EZ122" s="256" t="str">
        <f t="shared" si="408"/>
        <v/>
      </c>
      <c r="FA122" s="256" t="str">
        <f t="shared" si="409"/>
        <v/>
      </c>
      <c r="FB122" s="257" t="str">
        <f t="shared" si="410"/>
        <v/>
      </c>
      <c r="FC122" s="255">
        <f t="shared" si="411"/>
        <v>0</v>
      </c>
      <c r="FD122" s="256" t="str">
        <f t="shared" si="412"/>
        <v/>
      </c>
      <c r="FE122" s="256" t="str">
        <f t="shared" si="413"/>
        <v/>
      </c>
      <c r="FF122" s="256" t="str">
        <f t="shared" si="414"/>
        <v/>
      </c>
      <c r="FG122" s="256" t="str">
        <f t="shared" si="415"/>
        <v/>
      </c>
      <c r="FH122" s="256" t="str">
        <f t="shared" si="416"/>
        <v/>
      </c>
      <c r="FI122" s="256" t="str">
        <f t="shared" si="417"/>
        <v/>
      </c>
      <c r="FJ122" s="256" t="str">
        <f t="shared" si="418"/>
        <v/>
      </c>
      <c r="FK122" s="256" t="str">
        <f t="shared" si="419"/>
        <v/>
      </c>
      <c r="FL122" s="256" t="str">
        <f t="shared" si="420"/>
        <v/>
      </c>
      <c r="FM122" s="256" t="str">
        <f t="shared" si="421"/>
        <v/>
      </c>
      <c r="FN122" s="257" t="str">
        <f t="shared" si="422"/>
        <v/>
      </c>
      <c r="FO122" s="255" t="e">
        <f t="shared" si="423"/>
        <v>#REF!</v>
      </c>
      <c r="FP122" s="256" t="e">
        <f t="shared" si="424"/>
        <v>#REF!</v>
      </c>
      <c r="FQ122" s="256" t="e">
        <f t="shared" si="425"/>
        <v>#REF!</v>
      </c>
      <c r="FR122" s="256" t="e">
        <f t="shared" si="426"/>
        <v>#REF!</v>
      </c>
      <c r="FS122" s="256" t="e">
        <f t="shared" si="427"/>
        <v>#REF!</v>
      </c>
      <c r="FT122" s="256" t="e">
        <f t="shared" si="428"/>
        <v>#REF!</v>
      </c>
      <c r="FU122" s="256" t="str">
        <f t="shared" si="429"/>
        <v/>
      </c>
      <c r="FV122" s="256" t="str">
        <f t="shared" si="430"/>
        <v/>
      </c>
      <c r="FW122" s="256" t="str">
        <f t="shared" si="431"/>
        <v/>
      </c>
      <c r="FX122" s="256" t="str">
        <f t="shared" si="432"/>
        <v/>
      </c>
      <c r="FY122" s="256" t="str">
        <f t="shared" si="433"/>
        <v/>
      </c>
      <c r="FZ122" s="257" t="str">
        <f t="shared" si="434"/>
        <v/>
      </c>
      <c r="GA122" s="255" t="str">
        <f t="shared" si="435"/>
        <v/>
      </c>
      <c r="GB122" s="256" t="str">
        <f t="shared" si="436"/>
        <v/>
      </c>
      <c r="GC122" s="256" t="str">
        <f t="shared" si="437"/>
        <v/>
      </c>
      <c r="GD122" s="256" t="str">
        <f t="shared" si="438"/>
        <v/>
      </c>
      <c r="GE122" s="256" t="str">
        <f t="shared" si="439"/>
        <v/>
      </c>
      <c r="GF122" s="256" t="str">
        <f t="shared" si="440"/>
        <v/>
      </c>
      <c r="GG122" s="256" t="str">
        <f t="shared" si="441"/>
        <v/>
      </c>
      <c r="GH122" s="256" t="str">
        <f t="shared" si="442"/>
        <v/>
      </c>
      <c r="GI122" s="256" t="str">
        <f t="shared" si="443"/>
        <v/>
      </c>
      <c r="GJ122" s="256" t="str">
        <f t="shared" si="444"/>
        <v/>
      </c>
      <c r="GK122" s="256" t="str">
        <f t="shared" si="445"/>
        <v/>
      </c>
      <c r="GL122" s="257" t="str">
        <f t="shared" si="446"/>
        <v/>
      </c>
      <c r="GM122" s="255" t="str">
        <f t="shared" si="447"/>
        <v/>
      </c>
      <c r="GN122" s="256" t="str">
        <f t="shared" si="448"/>
        <v/>
      </c>
      <c r="GO122" s="256" t="str">
        <f t="shared" si="449"/>
        <v/>
      </c>
      <c r="GP122" s="256" t="str">
        <f t="shared" si="450"/>
        <v/>
      </c>
      <c r="GQ122" s="256" t="str">
        <f t="shared" si="451"/>
        <v/>
      </c>
      <c r="GR122" s="256" t="str">
        <f t="shared" si="452"/>
        <v/>
      </c>
      <c r="GS122" s="256" t="str">
        <f t="shared" si="453"/>
        <v/>
      </c>
      <c r="GT122" s="256" t="str">
        <f t="shared" si="454"/>
        <v/>
      </c>
      <c r="GU122" s="256" t="str">
        <f t="shared" si="455"/>
        <v/>
      </c>
      <c r="GV122" s="256" t="str">
        <f t="shared" si="456"/>
        <v/>
      </c>
      <c r="GW122" s="256" t="str">
        <f t="shared" si="457"/>
        <v/>
      </c>
      <c r="GX122" s="257" t="str">
        <f t="shared" si="458"/>
        <v/>
      </c>
      <c r="GY122" s="252">
        <f t="shared" si="468"/>
        <v>0</v>
      </c>
      <c r="GZ122" s="253" t="e">
        <f t="shared" si="468"/>
        <v>#REF!</v>
      </c>
      <c r="HA122" s="253">
        <f t="shared" si="468"/>
        <v>0</v>
      </c>
      <c r="HB122" s="253">
        <f t="shared" si="468"/>
        <v>0</v>
      </c>
      <c r="HC122" s="253">
        <f t="shared" si="468"/>
        <v>0</v>
      </c>
      <c r="HD122" s="253">
        <f t="shared" si="468"/>
        <v>0</v>
      </c>
      <c r="HE122" s="253">
        <f t="shared" si="468"/>
        <v>0</v>
      </c>
      <c r="HF122" s="254">
        <f t="shared" si="459"/>
        <v>0</v>
      </c>
      <c r="HG122" s="252">
        <f t="shared" si="469"/>
        <v>0</v>
      </c>
      <c r="HH122" s="253">
        <f t="shared" si="469"/>
        <v>0</v>
      </c>
      <c r="HI122" s="253">
        <f t="shared" si="469"/>
        <v>0</v>
      </c>
      <c r="HJ122" s="253">
        <f t="shared" si="469"/>
        <v>0</v>
      </c>
      <c r="HK122" s="253">
        <f t="shared" si="469"/>
        <v>0</v>
      </c>
      <c r="HL122" s="253">
        <f t="shared" si="469"/>
        <v>0</v>
      </c>
      <c r="HM122" s="253">
        <f t="shared" si="469"/>
        <v>0</v>
      </c>
      <c r="HN122" s="254">
        <f t="shared" si="469"/>
        <v>0</v>
      </c>
      <c r="HO122" s="252" t="e">
        <f t="shared" si="470"/>
        <v>#REF!</v>
      </c>
      <c r="HP122" s="253" t="e">
        <f t="shared" si="470"/>
        <v>#REF!</v>
      </c>
      <c r="HQ122" s="253">
        <f t="shared" si="470"/>
        <v>0</v>
      </c>
      <c r="HR122" s="253">
        <f t="shared" si="470"/>
        <v>0</v>
      </c>
      <c r="HS122" s="253">
        <f t="shared" si="470"/>
        <v>0</v>
      </c>
      <c r="HT122" s="253">
        <f t="shared" si="470"/>
        <v>0</v>
      </c>
      <c r="HU122" s="253">
        <f t="shared" si="470"/>
        <v>0</v>
      </c>
      <c r="HV122" s="254">
        <f t="shared" si="470"/>
        <v>0</v>
      </c>
      <c r="HW122" s="252">
        <f t="shared" si="471"/>
        <v>0</v>
      </c>
      <c r="HX122" s="253">
        <f t="shared" si="471"/>
        <v>0</v>
      </c>
      <c r="HY122" s="253">
        <f t="shared" si="471"/>
        <v>0</v>
      </c>
      <c r="HZ122" s="253">
        <f t="shared" si="471"/>
        <v>0</v>
      </c>
      <c r="IA122" s="253">
        <f t="shared" si="471"/>
        <v>0</v>
      </c>
      <c r="IB122" s="253">
        <f t="shared" si="471"/>
        <v>0</v>
      </c>
      <c r="IC122" s="253">
        <f t="shared" si="471"/>
        <v>0</v>
      </c>
      <c r="ID122" s="254">
        <f t="shared" si="471"/>
        <v>0</v>
      </c>
      <c r="IE122" s="252">
        <f t="shared" si="472"/>
        <v>0</v>
      </c>
      <c r="IF122" s="253">
        <f t="shared" si="472"/>
        <v>0</v>
      </c>
      <c r="IG122" s="253">
        <f t="shared" si="472"/>
        <v>0</v>
      </c>
      <c r="IH122" s="253">
        <f t="shared" si="472"/>
        <v>0</v>
      </c>
      <c r="II122" s="253">
        <f t="shared" si="472"/>
        <v>0</v>
      </c>
      <c r="IJ122" s="253">
        <f t="shared" si="472"/>
        <v>0</v>
      </c>
      <c r="IK122" s="253">
        <f t="shared" si="472"/>
        <v>0</v>
      </c>
      <c r="IL122" s="254">
        <f t="shared" si="472"/>
        <v>0</v>
      </c>
      <c r="IM122" s="255" t="e">
        <f t="shared" si="203"/>
        <v>#REF!</v>
      </c>
      <c r="IN122" s="256">
        <f t="shared" si="204"/>
        <v>0</v>
      </c>
      <c r="IO122" s="256" t="e">
        <f t="shared" si="205"/>
        <v>#REF!</v>
      </c>
      <c r="IP122" s="256">
        <f t="shared" si="206"/>
        <v>0</v>
      </c>
      <c r="IQ122" s="257">
        <f t="shared" si="207"/>
        <v>0</v>
      </c>
      <c r="IR122" s="404" t="e">
        <f t="shared" si="473"/>
        <v>#REF!</v>
      </c>
      <c r="IS122" s="250">
        <f t="shared" si="202"/>
        <v>15</v>
      </c>
      <c r="IT122" s="258" t="e">
        <f t="shared" si="464"/>
        <v>#REF!</v>
      </c>
      <c r="IU122" s="664">
        <v>1800</v>
      </c>
      <c r="IV122" s="409">
        <v>6</v>
      </c>
      <c r="IW122" s="648" t="s">
        <v>260</v>
      </c>
      <c r="IX122" s="649" t="e">
        <f t="shared" si="474"/>
        <v>#REF!</v>
      </c>
      <c r="IY122" s="650" t="e">
        <f t="shared" si="465"/>
        <v>#REF!</v>
      </c>
      <c r="IZ122" s="651">
        <v>3</v>
      </c>
      <c r="JA122" s="652">
        <v>2</v>
      </c>
      <c r="JB122" s="650" t="e">
        <f t="shared" si="466"/>
        <v>#REF!</v>
      </c>
      <c r="JC122" s="651">
        <f t="shared" si="475"/>
        <v>3</v>
      </c>
      <c r="JD122" s="652">
        <f t="shared" si="475"/>
        <v>2</v>
      </c>
      <c r="JE122" s="653" t="e">
        <f t="shared" si="467"/>
        <v>#REF!</v>
      </c>
      <c r="JF122" s="654">
        <v>3</v>
      </c>
      <c r="JG122" s="420">
        <v>2</v>
      </c>
      <c r="JH122" s="653"/>
      <c r="JI122" s="654"/>
      <c r="JJ122" s="655"/>
      <c r="JK122" s="418"/>
      <c r="JL122" s="419"/>
      <c r="JM122" s="420"/>
      <c r="JN122" s="662">
        <v>1</v>
      </c>
      <c r="JO122" s="662">
        <v>1</v>
      </c>
      <c r="JP122" s="662">
        <v>1</v>
      </c>
      <c r="JQ122" s="662">
        <v>1</v>
      </c>
      <c r="JR122" s="663">
        <v>1</v>
      </c>
      <c r="JS122" s="658" t="e">
        <f t="shared" si="201"/>
        <v>#REF!</v>
      </c>
    </row>
    <row r="123" spans="25:279" ht="20.100000000000001" hidden="1" customHeight="1">
      <c r="Y123" s="380" t="e">
        <f>N!IK98</f>
        <v>#REF!</v>
      </c>
      <c r="Z123" s="377" t="s">
        <v>80</v>
      </c>
      <c r="AA123" s="244">
        <f>IF(AA$32="",IF(AA$31="",(SUMIF(S!$HC$15:$HL$15,'Ciclo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Semaforico'!AA$30,O!$HC98:$HL98))*AA$31),(SUMIF(S!$HC$15:$HL$15,'Ciclo Semaforico'!AA$32,S!$HC98:$HL98)+SUMIF(N!$HC$15:$HL$15,'Ciclo Semaforico'!AA$32,N!$HC98:$HL98)+SUMIF(E!$HC$15:$HL$15,'Ciclo Semaforico'!AA$32,E!$HC98:$HL98)+SUMIF(O!$HC$15:$HL$15,'Ciclo Semaforico'!AA$32,O!$HC98:$HL98))-IF(AA$31="",(SUMIF(S!$HC$15:$HL$15,'Ciclo Semaforico'!AA$30,S!$HC98:$HL98)+SUMIF(N!$HC$15:$HL$15,'Ciclo Semaforico'!AA$30,N!$HC98:$HL98)+SUMIF(E!$HC$15:$HL$15,'Ciclo Semaforico'!AA$30,E!$HC98:$HL98)+SUMIF(O!$HC$15:$HL$15,'Ciclo Semaforico'!AA$30,O!$HC98:$HL98)),(SUMIF(S!$HC$15:$HL$15,'Ciclo Semaforico'!AA$30,S!$HC98:$HL98)+SUMIF(N!$HC$15:$HL$15,'Ciclo Semaforico'!AA$30,N!$HC98:$HL98)+SUMIF(E!$HC$15:$HL$15,'Ciclo Semaforico'!AA$30,E!$HC98:$HL98)+SUMIF(O!$HC$15:$HL$15,'Ciclo Semaforico'!AA$30,O!$HC98:$HL98))*AA$31))</f>
        <v>0</v>
      </c>
      <c r="AB123" s="245">
        <f>IF(AB$32="",IF(AB$31="",(SUMIF(S!$HC$15:$HL$15,'Ciclo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Semaforico'!AB$30,O!$HC98:$HL98))*AB$31),(SUMIF(S!$HC$15:$HL$15,'Ciclo Semaforico'!AB$32,S!$HC98:$HL98)+SUMIF(N!$HC$15:$HL$15,'Ciclo Semaforico'!AB$32,N!$HC98:$HL98)+SUMIF(E!$HC$15:$HL$15,'Ciclo Semaforico'!AB$32,E!$HC98:$HL98)+SUMIF(O!$HC$15:$HL$15,'Ciclo Semaforico'!AB$32,O!$HC98:$HL98))-IF(AB$31="",(SUMIF(S!$HC$15:$HL$15,'Ciclo Semaforico'!AB$30,S!$HC98:$HL98)+SUMIF(N!$HC$15:$HL$15,'Ciclo Semaforico'!AB$30,N!$HC98:$HL98)+SUMIF(E!$HC$15:$HL$15,'Ciclo Semaforico'!AB$30,E!$HC98:$HL98)+SUMIF(O!$HC$15:$HL$15,'Ciclo Semaforico'!AB$30,O!$HC98:$HL98)),(SUMIF(S!$HC$15:$HL$15,'Ciclo Semaforico'!AB$30,S!$HC98:$HL98)+SUMIF(N!$HC$15:$HL$15,'Ciclo Semaforico'!AB$30,N!$HC98:$HL98)+SUMIF(E!$HC$15:$HL$15,'Ciclo Semaforico'!AB$30,E!$HC98:$HL98)+SUMIF(O!$HC$15:$HL$15,'Ciclo Semaforico'!AB$30,O!$HC98:$HL98))*AB$31))</f>
        <v>0</v>
      </c>
      <c r="AC123" s="245">
        <f>IF(AC$32="",IF(AC$31="",(SUMIF(S!$HC$15:$HL$15,'Ciclo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Semaforico'!AC$30,O!$HC98:$HL98))*AC$31),(SUMIF(S!$HC$15:$HL$15,'Ciclo Semaforico'!AC$32,S!$HC98:$HL98)+SUMIF(N!$HC$15:$HL$15,'Ciclo Semaforico'!AC$32,N!$HC98:$HL98)+SUMIF(E!$HC$15:$HL$15,'Ciclo Semaforico'!AC$32,E!$HC98:$HL98)+SUMIF(O!$HC$15:$HL$15,'Ciclo Semaforico'!AC$32,O!$HC98:$HL98))-IF(AC$31="",(SUMIF(S!$HC$15:$HL$15,'Ciclo Semaforico'!AC$30,S!$HC98:$HL98)+SUMIF(N!$HC$15:$HL$15,'Ciclo Semaforico'!AC$30,N!$HC98:$HL98)+SUMIF(E!$HC$15:$HL$15,'Ciclo Semaforico'!AC$30,E!$HC98:$HL98)+SUMIF(O!$HC$15:$HL$15,'Ciclo Semaforico'!AC$30,O!$HC98:$HL98)),(SUMIF(S!$HC$15:$HL$15,'Ciclo Semaforico'!AC$30,S!$HC98:$HL98)+SUMIF(N!$HC$15:$HL$15,'Ciclo Semaforico'!AC$30,N!$HC98:$HL98)+SUMIF(E!$HC$15:$HL$15,'Ciclo Semaforico'!AC$30,E!$HC98:$HL98)+SUMIF(O!$HC$15:$HL$15,'Ciclo Semaforico'!AC$30,O!$HC98:$HL98))*AC$31))</f>
        <v>0</v>
      </c>
      <c r="AD123" s="245">
        <f>IF(AD$32="",IF(AD$31="",(SUMIF(S!$HC$15:$HL$15,'Ciclo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Semaforico'!AD$30,O!$HC98:$HL98))*AD$31),(SUMIF(S!$HC$15:$HL$15,'Ciclo Semaforico'!AD$32,S!$HC98:$HL98)+SUMIF(N!$HC$15:$HL$15,'Ciclo Semaforico'!AD$32,N!$HC98:$HL98)+SUMIF(E!$HC$15:$HL$15,'Ciclo Semaforico'!AD$32,E!$HC98:$HL98)+SUMIF(O!$HC$15:$HL$15,'Ciclo Semaforico'!AD$32,O!$HC98:$HL98))-IF(AD$31="",(SUMIF(S!$HC$15:$HL$15,'Ciclo Semaforico'!AD$30,S!$HC98:$HL98)+SUMIF(N!$HC$15:$HL$15,'Ciclo Semaforico'!AD$30,N!$HC98:$HL98)+SUMIF(E!$HC$15:$HL$15,'Ciclo Semaforico'!AD$30,E!$HC98:$HL98)+SUMIF(O!$HC$15:$HL$15,'Ciclo Semaforico'!AD$30,O!$HC98:$HL98)),(SUMIF(S!$HC$15:$HL$15,'Ciclo Semaforico'!AD$30,S!$HC98:$HL98)+SUMIF(N!$HC$15:$HL$15,'Ciclo Semaforico'!AD$30,N!$HC98:$HL98)+SUMIF(E!$HC$15:$HL$15,'Ciclo Semaforico'!AD$30,E!$HC98:$HL98)+SUMIF(O!$HC$15:$HL$15,'Ciclo Semaforico'!AD$30,O!$HC98:$HL98))*AD$31))</f>
        <v>0</v>
      </c>
      <c r="AE123" s="245" t="e">
        <f>IF(AE$32="",IF(AE$31="",(SUMIF(S!$HC$15:$HL$15,'Ciclo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Semaforico'!AE$30,O!$HC98:$HL98))*AE$31),(SUMIF(S!$HC$15:$HL$15,'Ciclo Semaforico'!AE$32,S!$HC98:$HL98)+SUMIF(N!$HC$15:$HL$15,'Ciclo Semaforico'!AE$32,N!$HC98:$HL98)+SUMIF(E!$HC$15:$HL$15,'Ciclo Semaforico'!AE$32,E!$HC98:$HL98)+SUMIF(O!$HC$15:$HL$15,'Ciclo Semaforico'!AE$32,O!$HC98:$HL98))-IF(AE$31="",(SUMIF(S!$HC$15:$HL$15,'Ciclo Semaforico'!AE$30,S!$HC98:$HL98)+SUMIF(N!$HC$15:$HL$15,'Ciclo Semaforico'!AE$30,N!$HC98:$HL98)+SUMIF(E!$HC$15:$HL$15,'Ciclo Semaforico'!AE$30,E!$HC98:$HL98)+SUMIF(O!$HC$15:$HL$15,'Ciclo Semaforico'!AE$30,O!$HC98:$HL98)),(SUMIF(S!$HC$15:$HL$15,'Ciclo Semaforico'!AE$30,S!$HC98:$HL98)+SUMIF(N!$HC$15:$HL$15,'Ciclo Semaforico'!AE$30,N!$HC98:$HL98)+SUMIF(E!$HC$15:$HL$15,'Ciclo Semaforico'!AE$30,E!$HC98:$HL98)+SUMIF(O!$HC$15:$HL$15,'Ciclo Semaforico'!AE$30,O!$HC98:$HL98))*AE$31))</f>
        <v>#REF!</v>
      </c>
      <c r="AF123" s="245">
        <f>IF(AF$32="",IF(AF$31="",(SUMIF(S!$HC$15:$HL$15,'Ciclo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Semaforico'!AF$30,O!$HC98:$HL98))*AF$31),(SUMIF(S!$HC$15:$HL$15,'Ciclo Semaforico'!AF$32,S!$HC98:$HL98)+SUMIF(N!$HC$15:$HL$15,'Ciclo Semaforico'!AF$32,N!$HC98:$HL98)+SUMIF(E!$HC$15:$HL$15,'Ciclo Semaforico'!AF$32,E!$HC98:$HL98)+SUMIF(O!$HC$15:$HL$15,'Ciclo Semaforico'!AF$32,O!$HC98:$HL98))-IF(AF$31="",(SUMIF(S!$HC$15:$HL$15,'Ciclo Semaforico'!AF$30,S!$HC98:$HL98)+SUMIF(N!$HC$15:$HL$15,'Ciclo Semaforico'!AF$30,N!$HC98:$HL98)+SUMIF(E!$HC$15:$HL$15,'Ciclo Semaforico'!AF$30,E!$HC98:$HL98)+SUMIF(O!$HC$15:$HL$15,'Ciclo Semaforico'!AF$30,O!$HC98:$HL98)),(SUMIF(S!$HC$15:$HL$15,'Ciclo Semaforico'!AF$30,S!$HC98:$HL98)+SUMIF(N!$HC$15:$HL$15,'Ciclo Semaforico'!AF$30,N!$HC98:$HL98)+SUMIF(E!$HC$15:$HL$15,'Ciclo Semaforico'!AF$30,E!$HC98:$HL98)+SUMIF(O!$HC$15:$HL$15,'Ciclo Semaforico'!AF$30,O!$HC98:$HL98))*AF$31))</f>
        <v>0</v>
      </c>
      <c r="AG123" s="245">
        <f>IF(AG$32="",IF(AG$31="",(SUMIF(S!$HC$15:$HL$15,'Ciclo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Semaforico'!AG$30,O!$HC98:$HL98))*AG$31),(SUMIF(S!$HC$15:$HL$15,'Ciclo Semaforico'!AG$32,S!$HC98:$HL98)+SUMIF(N!$HC$15:$HL$15,'Ciclo Semaforico'!AG$32,N!$HC98:$HL98)+SUMIF(E!$HC$15:$HL$15,'Ciclo Semaforico'!AG$32,E!$HC98:$HL98)+SUMIF(O!$HC$15:$HL$15,'Ciclo Semaforico'!AG$32,O!$HC98:$HL98))-IF(AG$31="",(SUMIF(S!$HC$15:$HL$15,'Ciclo Semaforico'!AG$30,S!$HC98:$HL98)+SUMIF(N!$HC$15:$HL$15,'Ciclo Semaforico'!AG$30,N!$HC98:$HL98)+SUMIF(E!$HC$15:$HL$15,'Ciclo Semaforico'!AG$30,E!$HC98:$HL98)+SUMIF(O!$HC$15:$HL$15,'Ciclo Semaforico'!AG$30,O!$HC98:$HL98)),(SUMIF(S!$HC$15:$HL$15,'Ciclo Semaforico'!AG$30,S!$HC98:$HL98)+SUMIF(N!$HC$15:$HL$15,'Ciclo Semaforico'!AG$30,N!$HC98:$HL98)+SUMIF(E!$HC$15:$HL$15,'Ciclo Semaforico'!AG$30,E!$HC98:$HL98)+SUMIF(O!$HC$15:$HL$15,'Ciclo Semaforico'!AG$30,O!$HC98:$HL98))*AG$31))</f>
        <v>0</v>
      </c>
      <c r="AH123" s="245">
        <f>IF(AH$32="",IF(AH$31="",(SUMIF(S!$HC$15:$HL$15,'Ciclo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Semaforico'!AH$30,O!$HC98:$HL98))*AH$31),(SUMIF(S!$HC$15:$HL$15,'Ciclo Semaforico'!AH$32,S!$HC98:$HL98)+SUMIF(N!$HC$15:$HL$15,'Ciclo Semaforico'!AH$32,N!$HC98:$HL98)+SUMIF(E!$HC$15:$HL$15,'Ciclo Semaforico'!AH$32,E!$HC98:$HL98)+SUMIF(O!$HC$15:$HL$15,'Ciclo Semaforico'!AH$32,O!$HC98:$HL98))-IF(AH$31="",(SUMIF(S!$HC$15:$HL$15,'Ciclo Semaforico'!AH$30,S!$HC98:$HL98)+SUMIF(N!$HC$15:$HL$15,'Ciclo Semaforico'!AH$30,N!$HC98:$HL98)+SUMIF(E!$HC$15:$HL$15,'Ciclo Semaforico'!AH$30,E!$HC98:$HL98)+SUMIF(O!$HC$15:$HL$15,'Ciclo Semaforico'!AH$30,O!$HC98:$HL98)),(SUMIF(S!$HC$15:$HL$15,'Ciclo Semaforico'!AH$30,S!$HC98:$HL98)+SUMIF(N!$HC$15:$HL$15,'Ciclo Semaforico'!AH$30,N!$HC98:$HL98)+SUMIF(E!$HC$15:$HL$15,'Ciclo Semaforico'!AH$30,E!$HC98:$HL98)+SUMIF(O!$HC$15:$HL$15,'Ciclo Semaforico'!AH$30,O!$HC98:$HL98))*AH$31))</f>
        <v>0</v>
      </c>
      <c r="AI123" s="245">
        <f>IF(AI$32="",IF(AI$31="",(SUMIF(S!$HC$15:$HL$15,'Ciclo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Semaforico'!AI$30,O!$HC98:$HL98))*AI$31),(SUMIF(S!$HC$15:$HL$15,'Ciclo Semaforico'!AI$32,S!$HC98:$HL98)+SUMIF(N!$HC$15:$HL$15,'Ciclo Semaforico'!AI$32,N!$HC98:$HL98)+SUMIF(E!$HC$15:$HL$15,'Ciclo Semaforico'!AI$32,E!$HC98:$HL98)+SUMIF(O!$HC$15:$HL$15,'Ciclo Semaforico'!AI$32,O!$HC98:$HL98))-IF(AI$31="",(SUMIF(S!$HC$15:$HL$15,'Ciclo Semaforico'!AI$30,S!$HC98:$HL98)+SUMIF(N!$HC$15:$HL$15,'Ciclo Semaforico'!AI$30,N!$HC98:$HL98)+SUMIF(E!$HC$15:$HL$15,'Ciclo Semaforico'!AI$30,E!$HC98:$HL98)+SUMIF(O!$HC$15:$HL$15,'Ciclo Semaforico'!AI$30,O!$HC98:$HL98)),(SUMIF(S!$HC$15:$HL$15,'Ciclo Semaforico'!AI$30,S!$HC98:$HL98)+SUMIF(N!$HC$15:$HL$15,'Ciclo Semaforico'!AI$30,N!$HC98:$HL98)+SUMIF(E!$HC$15:$HL$15,'Ciclo Semaforico'!AI$30,E!$HC98:$HL98)+SUMIF(O!$HC$15:$HL$15,'Ciclo Semaforico'!AI$30,O!$HC98:$HL98))*AI$31))</f>
        <v>0</v>
      </c>
      <c r="AJ123" s="245">
        <f>IF(AJ$32="",IF(AJ$31="",(SUMIF(S!$HC$15:$HL$15,'Ciclo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Semaforico'!AJ$30,O!$HC98:$HL98))*AJ$31),(SUMIF(S!$HC$15:$HL$15,'Ciclo Semaforico'!AJ$32,S!$HC98:$HL98)+SUMIF(N!$HC$15:$HL$15,'Ciclo Semaforico'!AJ$32,N!$HC98:$HL98)+SUMIF(E!$HC$15:$HL$15,'Ciclo Semaforico'!AJ$32,E!$HC98:$HL98)+SUMIF(O!$HC$15:$HL$15,'Ciclo Semaforico'!AJ$32,O!$HC98:$HL98))-IF(AJ$31="",(SUMIF(S!$HC$15:$HL$15,'Ciclo Semaforico'!AJ$30,S!$HC98:$HL98)+SUMIF(N!$HC$15:$HL$15,'Ciclo Semaforico'!AJ$30,N!$HC98:$HL98)+SUMIF(E!$HC$15:$HL$15,'Ciclo Semaforico'!AJ$30,E!$HC98:$HL98)+SUMIF(O!$HC$15:$HL$15,'Ciclo Semaforico'!AJ$30,O!$HC98:$HL98)),(SUMIF(S!$HC$15:$HL$15,'Ciclo Semaforico'!AJ$30,S!$HC98:$HL98)+SUMIF(N!$HC$15:$HL$15,'Ciclo Semaforico'!AJ$30,N!$HC98:$HL98)+SUMIF(E!$HC$15:$HL$15,'Ciclo Semaforico'!AJ$30,E!$HC98:$HL98)+SUMIF(O!$HC$15:$HL$15,'Ciclo Semaforico'!AJ$30,O!$HC98:$HL98))*AJ$31))</f>
        <v>0</v>
      </c>
      <c r="AK123" s="245">
        <f>IF(AK$32="",IF(AK$31="",(SUMIF(S!$HC$15:$HL$15,'Ciclo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Semaforico'!AK$30,O!$HC98:$HL98))*AK$31),(SUMIF(S!$HC$15:$HL$15,'Ciclo Semaforico'!AK$32,S!$HC98:$HL98)+SUMIF(N!$HC$15:$HL$15,'Ciclo Semaforico'!AK$32,N!$HC98:$HL98)+SUMIF(E!$HC$15:$HL$15,'Ciclo Semaforico'!AK$32,E!$HC98:$HL98)+SUMIF(O!$HC$15:$HL$15,'Ciclo Semaforico'!AK$32,O!$HC98:$HL98))-IF(AK$31="",(SUMIF(S!$HC$15:$HL$15,'Ciclo Semaforico'!AK$30,S!$HC98:$HL98)+SUMIF(N!$HC$15:$HL$15,'Ciclo Semaforico'!AK$30,N!$HC98:$HL98)+SUMIF(E!$HC$15:$HL$15,'Ciclo Semaforico'!AK$30,E!$HC98:$HL98)+SUMIF(O!$HC$15:$HL$15,'Ciclo Semaforico'!AK$30,O!$HC98:$HL98)),(SUMIF(S!$HC$15:$HL$15,'Ciclo Semaforico'!AK$30,S!$HC98:$HL98)+SUMIF(N!$HC$15:$HL$15,'Ciclo Semaforico'!AK$30,N!$HC98:$HL98)+SUMIF(E!$HC$15:$HL$15,'Ciclo Semaforico'!AK$30,E!$HC98:$HL98)+SUMIF(O!$HC$15:$HL$15,'Ciclo Semaforico'!AK$30,O!$HC98:$HL98))*AK$31))</f>
        <v>0</v>
      </c>
      <c r="AL123" s="246">
        <f>IF(AL$32="",IF(AL$31="",(SUMIF(S!$HC$15:$HL$15,'Ciclo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Semaforico'!AL$30,O!$HC98:$HL98))*AL$31),(SUMIF(S!$HC$15:$HL$15,'Ciclo Semaforico'!AL$32,S!$HC98:$HL98)+SUMIF(N!$HC$15:$HL$15,'Ciclo Semaforico'!AL$32,N!$HC98:$HL98)+SUMIF(E!$HC$15:$HL$15,'Ciclo Semaforico'!AL$32,E!$HC98:$HL98)+SUMIF(O!$HC$15:$HL$15,'Ciclo Semaforico'!AL$32,O!$HC98:$HL98))-IF(AL$31="",(SUMIF(S!$HC$15:$HL$15,'Ciclo Semaforico'!AL$30,S!$HC98:$HL98)+SUMIF(N!$HC$15:$HL$15,'Ciclo Semaforico'!AL$30,N!$HC98:$HL98)+SUMIF(E!$HC$15:$HL$15,'Ciclo Semaforico'!AL$30,E!$HC98:$HL98)+SUMIF(O!$HC$15:$HL$15,'Ciclo Semaforico'!AL$30,O!$HC98:$HL98)),(SUMIF(S!$HC$15:$HL$15,'Ciclo Semaforico'!AL$30,S!$HC98:$HL98)+SUMIF(N!$HC$15:$HL$15,'Ciclo Semaforico'!AL$30,N!$HC98:$HL98)+SUMIF(E!$HC$15:$HL$15,'Ciclo Semaforico'!AL$30,E!$HC98:$HL98)+SUMIF(O!$HC$15:$HL$15,'Ciclo Semaforico'!AL$30,O!$HC98:$HL98))*AL$31))</f>
        <v>0</v>
      </c>
      <c r="AM123" s="244">
        <f>IF(AM$32="",IF(AM$31="",(SUMIF(S!$HC$15:$HL$15,'Ciclo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Semaforico'!AM$30,O!$HC98:$HL98))*AM$31),(SUMIF(S!$HC$15:$HL$15,'Ciclo Semaforico'!AM$32,S!$HC98:$HL98)+SUMIF(N!$HC$15:$HL$15,'Ciclo Semaforico'!AM$32,N!$HC98:$HL98)+SUMIF(E!$HC$15:$HL$15,'Ciclo Semaforico'!AM$32,E!$HC98:$HL98)+SUMIF(O!$HC$15:$HL$15,'Ciclo Semaforico'!AM$32,O!$HC98:$HL98))-IF(AM$31="",(SUMIF(S!$HC$15:$HL$15,'Ciclo Semaforico'!AM$30,S!$HC98:$HL98)+SUMIF(N!$HC$15:$HL$15,'Ciclo Semaforico'!AM$30,N!$HC98:$HL98)+SUMIF(E!$HC$15:$HL$15,'Ciclo Semaforico'!AM$30,E!$HC98:$HL98)+SUMIF(O!$HC$15:$HL$15,'Ciclo Semaforico'!AM$30,O!$HC98:$HL98)),(SUMIF(S!$HC$15:$HL$15,'Ciclo Semaforico'!AM$30,S!$HC98:$HL98)+SUMIF(N!$HC$15:$HL$15,'Ciclo Semaforico'!AM$30,N!$HC98:$HL98)+SUMIF(E!$HC$15:$HL$15,'Ciclo Semaforico'!AM$30,E!$HC98:$HL98)+SUMIF(O!$HC$15:$HL$15,'Ciclo Semaforico'!AM$30,O!$HC98:$HL98))*AM$31))</f>
        <v>0</v>
      </c>
      <c r="AN123" s="245">
        <f>IF(AN$32="",IF(AN$31="",(SUMIF(S!$HC$15:$HL$15,'Ciclo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Semaforico'!AN$30,O!$HC98:$HL98))*AN$31),(SUMIF(S!$HC$15:$HL$15,'Ciclo Semaforico'!AN$32,S!$HC98:$HL98)+SUMIF(N!$HC$15:$HL$15,'Ciclo Semaforico'!AN$32,N!$HC98:$HL98)+SUMIF(E!$HC$15:$HL$15,'Ciclo Semaforico'!AN$32,E!$HC98:$HL98)+SUMIF(O!$HC$15:$HL$15,'Ciclo Semaforico'!AN$32,O!$HC98:$HL98))-IF(AN$31="",(SUMIF(S!$HC$15:$HL$15,'Ciclo Semaforico'!AN$30,S!$HC98:$HL98)+SUMIF(N!$HC$15:$HL$15,'Ciclo Semaforico'!AN$30,N!$HC98:$HL98)+SUMIF(E!$HC$15:$HL$15,'Ciclo Semaforico'!AN$30,E!$HC98:$HL98)+SUMIF(O!$HC$15:$HL$15,'Ciclo Semaforico'!AN$30,O!$HC98:$HL98)),(SUMIF(S!$HC$15:$HL$15,'Ciclo Semaforico'!AN$30,S!$HC98:$HL98)+SUMIF(N!$HC$15:$HL$15,'Ciclo Semaforico'!AN$30,N!$HC98:$HL98)+SUMIF(E!$HC$15:$HL$15,'Ciclo Semaforico'!AN$30,E!$HC98:$HL98)+SUMIF(O!$HC$15:$HL$15,'Ciclo Semaforico'!AN$30,O!$HC98:$HL98))*AN$31))</f>
        <v>0</v>
      </c>
      <c r="AO123" s="245">
        <f>IF(AO$32="",IF(AO$31="",(SUMIF(S!$HC$15:$HL$15,'Ciclo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Semaforico'!AO$30,O!$HC98:$HL98))*AO$31),(SUMIF(S!$HC$15:$HL$15,'Ciclo Semaforico'!AO$32,S!$HC98:$HL98)+SUMIF(N!$HC$15:$HL$15,'Ciclo Semaforico'!AO$32,N!$HC98:$HL98)+SUMIF(E!$HC$15:$HL$15,'Ciclo Semaforico'!AO$32,E!$HC98:$HL98)+SUMIF(O!$HC$15:$HL$15,'Ciclo Semaforico'!AO$32,O!$HC98:$HL98))-IF(AO$31="",(SUMIF(S!$HC$15:$HL$15,'Ciclo Semaforico'!AO$30,S!$HC98:$HL98)+SUMIF(N!$HC$15:$HL$15,'Ciclo Semaforico'!AO$30,N!$HC98:$HL98)+SUMIF(E!$HC$15:$HL$15,'Ciclo Semaforico'!AO$30,E!$HC98:$HL98)+SUMIF(O!$HC$15:$HL$15,'Ciclo Semaforico'!AO$30,O!$HC98:$HL98)),(SUMIF(S!$HC$15:$HL$15,'Ciclo Semaforico'!AO$30,S!$HC98:$HL98)+SUMIF(N!$HC$15:$HL$15,'Ciclo Semaforico'!AO$30,N!$HC98:$HL98)+SUMIF(E!$HC$15:$HL$15,'Ciclo Semaforico'!AO$30,E!$HC98:$HL98)+SUMIF(O!$HC$15:$HL$15,'Ciclo Semaforico'!AO$30,O!$HC98:$HL98))*AO$31))</f>
        <v>0</v>
      </c>
      <c r="AP123" s="245">
        <f>IF(AP$32="",IF(AP$31="",(SUMIF(S!$HC$15:$HL$15,'Ciclo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Semaforico'!AP$30,O!$HC98:$HL98))*AP$31),(SUMIF(S!$HC$15:$HL$15,'Ciclo Semaforico'!AP$32,S!$HC98:$HL98)+SUMIF(N!$HC$15:$HL$15,'Ciclo Semaforico'!AP$32,N!$HC98:$HL98)+SUMIF(E!$HC$15:$HL$15,'Ciclo Semaforico'!AP$32,E!$HC98:$HL98)+SUMIF(O!$HC$15:$HL$15,'Ciclo Semaforico'!AP$32,O!$HC98:$HL98))-IF(AP$31="",(SUMIF(S!$HC$15:$HL$15,'Ciclo Semaforico'!AP$30,S!$HC98:$HL98)+SUMIF(N!$HC$15:$HL$15,'Ciclo Semaforico'!AP$30,N!$HC98:$HL98)+SUMIF(E!$HC$15:$HL$15,'Ciclo Semaforico'!AP$30,E!$HC98:$HL98)+SUMIF(O!$HC$15:$HL$15,'Ciclo Semaforico'!AP$30,O!$HC98:$HL98)),(SUMIF(S!$HC$15:$HL$15,'Ciclo Semaforico'!AP$30,S!$HC98:$HL98)+SUMIF(N!$HC$15:$HL$15,'Ciclo Semaforico'!AP$30,N!$HC98:$HL98)+SUMIF(E!$HC$15:$HL$15,'Ciclo Semaforico'!AP$30,E!$HC98:$HL98)+SUMIF(O!$HC$15:$HL$15,'Ciclo Semaforico'!AP$30,O!$HC98:$HL98))*AP$31))</f>
        <v>0</v>
      </c>
      <c r="AQ123" s="245">
        <f>IF(AQ$32="",IF(AQ$31="",(SUMIF(S!$HC$15:$HL$15,'Ciclo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Semaforico'!AQ$30,O!$HC98:$HL98))*AQ$31),(SUMIF(S!$HC$15:$HL$15,'Ciclo Semaforico'!AQ$32,S!$HC98:$HL98)+SUMIF(N!$HC$15:$HL$15,'Ciclo Semaforico'!AQ$32,N!$HC98:$HL98)+SUMIF(E!$HC$15:$HL$15,'Ciclo Semaforico'!AQ$32,E!$HC98:$HL98)+SUMIF(O!$HC$15:$HL$15,'Ciclo Semaforico'!AQ$32,O!$HC98:$HL98))-IF(AQ$31="",(SUMIF(S!$HC$15:$HL$15,'Ciclo Semaforico'!AQ$30,S!$HC98:$HL98)+SUMIF(N!$HC$15:$HL$15,'Ciclo Semaforico'!AQ$30,N!$HC98:$HL98)+SUMIF(E!$HC$15:$HL$15,'Ciclo Semaforico'!AQ$30,E!$HC98:$HL98)+SUMIF(O!$HC$15:$HL$15,'Ciclo Semaforico'!AQ$30,O!$HC98:$HL98)),(SUMIF(S!$HC$15:$HL$15,'Ciclo Semaforico'!AQ$30,S!$HC98:$HL98)+SUMIF(N!$HC$15:$HL$15,'Ciclo Semaforico'!AQ$30,N!$HC98:$HL98)+SUMIF(E!$HC$15:$HL$15,'Ciclo Semaforico'!AQ$30,E!$HC98:$HL98)+SUMIF(O!$HC$15:$HL$15,'Ciclo Semaforico'!AQ$30,O!$HC98:$HL98))*AQ$31))</f>
        <v>0</v>
      </c>
      <c r="AR123" s="245">
        <f>IF(AR$32="",IF(AR$31="",(SUMIF(S!$HC$15:$HL$15,'Ciclo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Semaforico'!AR$30,O!$HC98:$HL98))*AR$31),(SUMIF(S!$HC$15:$HL$15,'Ciclo Semaforico'!AR$32,S!$HC98:$HL98)+SUMIF(N!$HC$15:$HL$15,'Ciclo Semaforico'!AR$32,N!$HC98:$HL98)+SUMIF(E!$HC$15:$HL$15,'Ciclo Semaforico'!AR$32,E!$HC98:$HL98)+SUMIF(O!$HC$15:$HL$15,'Ciclo Semaforico'!AR$32,O!$HC98:$HL98))-IF(AR$31="",(SUMIF(S!$HC$15:$HL$15,'Ciclo Semaforico'!AR$30,S!$HC98:$HL98)+SUMIF(N!$HC$15:$HL$15,'Ciclo Semaforico'!AR$30,N!$HC98:$HL98)+SUMIF(E!$HC$15:$HL$15,'Ciclo Semaforico'!AR$30,E!$HC98:$HL98)+SUMIF(O!$HC$15:$HL$15,'Ciclo Semaforico'!AR$30,O!$HC98:$HL98)),(SUMIF(S!$HC$15:$HL$15,'Ciclo Semaforico'!AR$30,S!$HC98:$HL98)+SUMIF(N!$HC$15:$HL$15,'Ciclo Semaforico'!AR$30,N!$HC98:$HL98)+SUMIF(E!$HC$15:$HL$15,'Ciclo Semaforico'!AR$30,E!$HC98:$HL98)+SUMIF(O!$HC$15:$HL$15,'Ciclo Semaforico'!AR$30,O!$HC98:$HL98))*AR$31))</f>
        <v>0</v>
      </c>
      <c r="AS123" s="245">
        <f>IF(AS$32="",IF(AS$31="",(SUMIF(S!$HC$15:$HL$15,'Ciclo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Semaforico'!AS$30,O!$HC98:$HL98))*AS$31),(SUMIF(S!$HC$15:$HL$15,'Ciclo Semaforico'!AS$32,S!$HC98:$HL98)+SUMIF(N!$HC$15:$HL$15,'Ciclo Semaforico'!AS$32,N!$HC98:$HL98)+SUMIF(E!$HC$15:$HL$15,'Ciclo Semaforico'!AS$32,E!$HC98:$HL98)+SUMIF(O!$HC$15:$HL$15,'Ciclo Semaforico'!AS$32,O!$HC98:$HL98))-IF(AS$31="",(SUMIF(S!$HC$15:$HL$15,'Ciclo Semaforico'!AS$30,S!$HC98:$HL98)+SUMIF(N!$HC$15:$HL$15,'Ciclo Semaforico'!AS$30,N!$HC98:$HL98)+SUMIF(E!$HC$15:$HL$15,'Ciclo Semaforico'!AS$30,E!$HC98:$HL98)+SUMIF(O!$HC$15:$HL$15,'Ciclo Semaforico'!AS$30,O!$HC98:$HL98)),(SUMIF(S!$HC$15:$HL$15,'Ciclo Semaforico'!AS$30,S!$HC98:$HL98)+SUMIF(N!$HC$15:$HL$15,'Ciclo Semaforico'!AS$30,N!$HC98:$HL98)+SUMIF(E!$HC$15:$HL$15,'Ciclo Semaforico'!AS$30,E!$HC98:$HL98)+SUMIF(O!$HC$15:$HL$15,'Ciclo Semaforico'!AS$30,O!$HC98:$HL98))*AS$31))</f>
        <v>0</v>
      </c>
      <c r="AT123" s="245">
        <f>IF(AT$32="",IF(AT$31="",(SUMIF(S!$HC$15:$HL$15,'Ciclo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Semaforico'!AT$30,O!$HC98:$HL98))*AT$31),(SUMIF(S!$HC$15:$HL$15,'Ciclo Semaforico'!AT$32,S!$HC98:$HL98)+SUMIF(N!$HC$15:$HL$15,'Ciclo Semaforico'!AT$32,N!$HC98:$HL98)+SUMIF(E!$HC$15:$HL$15,'Ciclo Semaforico'!AT$32,E!$HC98:$HL98)+SUMIF(O!$HC$15:$HL$15,'Ciclo Semaforico'!AT$32,O!$HC98:$HL98))-IF(AT$31="",(SUMIF(S!$HC$15:$HL$15,'Ciclo Semaforico'!AT$30,S!$HC98:$HL98)+SUMIF(N!$HC$15:$HL$15,'Ciclo Semaforico'!AT$30,N!$HC98:$HL98)+SUMIF(E!$HC$15:$HL$15,'Ciclo Semaforico'!AT$30,E!$HC98:$HL98)+SUMIF(O!$HC$15:$HL$15,'Ciclo Semaforico'!AT$30,O!$HC98:$HL98)),(SUMIF(S!$HC$15:$HL$15,'Ciclo Semaforico'!AT$30,S!$HC98:$HL98)+SUMIF(N!$HC$15:$HL$15,'Ciclo Semaforico'!AT$30,N!$HC98:$HL98)+SUMIF(E!$HC$15:$HL$15,'Ciclo Semaforico'!AT$30,E!$HC98:$HL98)+SUMIF(O!$HC$15:$HL$15,'Ciclo Semaforico'!AT$30,O!$HC98:$HL98))*AT$31))</f>
        <v>0</v>
      </c>
      <c r="AU123" s="245">
        <f>IF(AU$32="",IF(AU$31="",(SUMIF(S!$HC$15:$HL$15,'Ciclo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Semaforico'!AU$30,O!$HC98:$HL98))*AU$31),(SUMIF(S!$HC$15:$HL$15,'Ciclo Semaforico'!AU$32,S!$HC98:$HL98)+SUMIF(N!$HC$15:$HL$15,'Ciclo Semaforico'!AU$32,N!$HC98:$HL98)+SUMIF(E!$HC$15:$HL$15,'Ciclo Semaforico'!AU$32,E!$HC98:$HL98)+SUMIF(O!$HC$15:$HL$15,'Ciclo Semaforico'!AU$32,O!$HC98:$HL98))-IF(AU$31="",(SUMIF(S!$HC$15:$HL$15,'Ciclo Semaforico'!AU$30,S!$HC98:$HL98)+SUMIF(N!$HC$15:$HL$15,'Ciclo Semaforico'!AU$30,N!$HC98:$HL98)+SUMIF(E!$HC$15:$HL$15,'Ciclo Semaforico'!AU$30,E!$HC98:$HL98)+SUMIF(O!$HC$15:$HL$15,'Ciclo Semaforico'!AU$30,O!$HC98:$HL98)),(SUMIF(S!$HC$15:$HL$15,'Ciclo Semaforico'!AU$30,S!$HC98:$HL98)+SUMIF(N!$HC$15:$HL$15,'Ciclo Semaforico'!AU$30,N!$HC98:$HL98)+SUMIF(E!$HC$15:$HL$15,'Ciclo Semaforico'!AU$30,E!$HC98:$HL98)+SUMIF(O!$HC$15:$HL$15,'Ciclo Semaforico'!AU$30,O!$HC98:$HL98))*AU$31))</f>
        <v>0</v>
      </c>
      <c r="AV123" s="245">
        <f>IF(AV$32="",IF(AV$31="",(SUMIF(S!$HC$15:$HL$15,'Ciclo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Semaforico'!AV$30,O!$HC98:$HL98))*AV$31),(SUMIF(S!$HC$15:$HL$15,'Ciclo Semaforico'!AV$32,S!$HC98:$HL98)+SUMIF(N!$HC$15:$HL$15,'Ciclo Semaforico'!AV$32,N!$HC98:$HL98)+SUMIF(E!$HC$15:$HL$15,'Ciclo Semaforico'!AV$32,E!$HC98:$HL98)+SUMIF(O!$HC$15:$HL$15,'Ciclo Semaforico'!AV$32,O!$HC98:$HL98))-IF(AV$31="",(SUMIF(S!$HC$15:$HL$15,'Ciclo Semaforico'!AV$30,S!$HC98:$HL98)+SUMIF(N!$HC$15:$HL$15,'Ciclo Semaforico'!AV$30,N!$HC98:$HL98)+SUMIF(E!$HC$15:$HL$15,'Ciclo Semaforico'!AV$30,E!$HC98:$HL98)+SUMIF(O!$HC$15:$HL$15,'Ciclo Semaforico'!AV$30,O!$HC98:$HL98)),(SUMIF(S!$HC$15:$HL$15,'Ciclo Semaforico'!AV$30,S!$HC98:$HL98)+SUMIF(N!$HC$15:$HL$15,'Ciclo Semaforico'!AV$30,N!$HC98:$HL98)+SUMIF(E!$HC$15:$HL$15,'Ciclo Semaforico'!AV$30,E!$HC98:$HL98)+SUMIF(O!$HC$15:$HL$15,'Ciclo Semaforico'!AV$30,O!$HC98:$HL98))*AV$31))</f>
        <v>0</v>
      </c>
      <c r="AW123" s="245">
        <f>IF(AW$32="",IF(AW$31="",(SUMIF(S!$HC$15:$HL$15,'Ciclo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Semaforico'!AW$30,O!$HC98:$HL98))*AW$31),(SUMIF(S!$HC$15:$HL$15,'Ciclo Semaforico'!AW$32,S!$HC98:$HL98)+SUMIF(N!$HC$15:$HL$15,'Ciclo Semaforico'!AW$32,N!$HC98:$HL98)+SUMIF(E!$HC$15:$HL$15,'Ciclo Semaforico'!AW$32,E!$HC98:$HL98)+SUMIF(O!$HC$15:$HL$15,'Ciclo Semaforico'!AW$32,O!$HC98:$HL98))-IF(AW$31="",(SUMIF(S!$HC$15:$HL$15,'Ciclo Semaforico'!AW$30,S!$HC98:$HL98)+SUMIF(N!$HC$15:$HL$15,'Ciclo Semaforico'!AW$30,N!$HC98:$HL98)+SUMIF(E!$HC$15:$HL$15,'Ciclo Semaforico'!AW$30,E!$HC98:$HL98)+SUMIF(O!$HC$15:$HL$15,'Ciclo Semaforico'!AW$30,O!$HC98:$HL98)),(SUMIF(S!$HC$15:$HL$15,'Ciclo Semaforico'!AW$30,S!$HC98:$HL98)+SUMIF(N!$HC$15:$HL$15,'Ciclo Semaforico'!AW$30,N!$HC98:$HL98)+SUMIF(E!$HC$15:$HL$15,'Ciclo Semaforico'!AW$30,E!$HC98:$HL98)+SUMIF(O!$HC$15:$HL$15,'Ciclo Semaforico'!AW$30,O!$HC98:$HL98))*AW$31))</f>
        <v>0</v>
      </c>
      <c r="AX123" s="246">
        <f>IF(AX$32="",IF(AX$31="",(SUMIF(S!$HC$15:$HL$15,'Ciclo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Semaforico'!AX$30,O!$HC98:$HL98))*AX$31),(SUMIF(S!$HC$15:$HL$15,'Ciclo Semaforico'!AX$32,S!$HC98:$HL98)+SUMIF(N!$HC$15:$HL$15,'Ciclo Semaforico'!AX$32,N!$HC98:$HL98)+SUMIF(E!$HC$15:$HL$15,'Ciclo Semaforico'!AX$32,E!$HC98:$HL98)+SUMIF(O!$HC$15:$HL$15,'Ciclo Semaforico'!AX$32,O!$HC98:$HL98))-IF(AX$31="",(SUMIF(S!$HC$15:$HL$15,'Ciclo Semaforico'!AX$30,S!$HC98:$HL98)+SUMIF(N!$HC$15:$HL$15,'Ciclo Semaforico'!AX$30,N!$HC98:$HL98)+SUMIF(E!$HC$15:$HL$15,'Ciclo Semaforico'!AX$30,E!$HC98:$HL98)+SUMIF(O!$HC$15:$HL$15,'Ciclo Semaforico'!AX$30,O!$HC98:$HL98)),(SUMIF(S!$HC$15:$HL$15,'Ciclo Semaforico'!AX$30,S!$HC98:$HL98)+SUMIF(N!$HC$15:$HL$15,'Ciclo Semaforico'!AX$30,N!$HC98:$HL98)+SUMIF(E!$HC$15:$HL$15,'Ciclo Semaforico'!AX$30,E!$HC98:$HL98)+SUMIF(O!$HC$15:$HL$15,'Ciclo Semaforico'!AX$30,O!$HC98:$HL98))*AX$31))</f>
        <v>0</v>
      </c>
      <c r="AY123" s="244" t="e">
        <f>IF(AY$32="",IF(AY$31="",(SUMIF(S!$HC$15:$HL$15,'Ciclo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Semaforico'!AY$30,O!$HC98:$HL98))*AY$31),(SUMIF(S!$HC$15:$HL$15,'Ciclo Semaforico'!AY$32,S!$HC98:$HL98)+SUMIF(N!$HC$15:$HL$15,'Ciclo Semaforico'!AY$32,N!$HC98:$HL98)+SUMIF(E!$HC$15:$HL$15,'Ciclo Semaforico'!AY$32,E!$HC98:$HL98)+SUMIF(O!$HC$15:$HL$15,'Ciclo Semaforico'!AY$32,O!$HC98:$HL98))-IF(AY$31="",(SUMIF(S!$HC$15:$HL$15,'Ciclo Semaforico'!AY$30,S!$HC98:$HL98)+SUMIF(N!$HC$15:$HL$15,'Ciclo Semaforico'!AY$30,N!$HC98:$HL98)+SUMIF(E!$HC$15:$HL$15,'Ciclo Semaforico'!AY$30,E!$HC98:$HL98)+SUMIF(O!$HC$15:$HL$15,'Ciclo Semaforico'!AY$30,O!$HC98:$HL98)),(SUMIF(S!$HC$15:$HL$15,'Ciclo Semaforico'!AY$30,S!$HC98:$HL98)+SUMIF(N!$HC$15:$HL$15,'Ciclo Semaforico'!AY$30,N!$HC98:$HL98)+SUMIF(E!$HC$15:$HL$15,'Ciclo Semaforico'!AY$30,E!$HC98:$HL98)+SUMIF(O!$HC$15:$HL$15,'Ciclo Semaforico'!AY$30,O!$HC98:$HL98))*AY$31))</f>
        <v>#REF!</v>
      </c>
      <c r="AZ123" s="245" t="e">
        <f>IF(AZ$32="",IF(AZ$31="",(SUMIF(S!$HC$15:$HL$15,'Ciclo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Semaforico'!AZ$30,O!$HC98:$HL98))*AZ$31),(SUMIF(S!$HC$15:$HL$15,'Ciclo Semaforico'!AZ$32,S!$HC98:$HL98)+SUMIF(N!$HC$15:$HL$15,'Ciclo Semaforico'!AZ$32,N!$HC98:$HL98)+SUMIF(E!$HC$15:$HL$15,'Ciclo Semaforico'!AZ$32,E!$HC98:$HL98)+SUMIF(O!$HC$15:$HL$15,'Ciclo Semaforico'!AZ$32,O!$HC98:$HL98))-IF(AZ$31="",(SUMIF(S!$HC$15:$HL$15,'Ciclo Semaforico'!AZ$30,S!$HC98:$HL98)+SUMIF(N!$HC$15:$HL$15,'Ciclo Semaforico'!AZ$30,N!$HC98:$HL98)+SUMIF(E!$HC$15:$HL$15,'Ciclo Semaforico'!AZ$30,E!$HC98:$HL98)+SUMIF(O!$HC$15:$HL$15,'Ciclo Semaforico'!AZ$30,O!$HC98:$HL98)),(SUMIF(S!$HC$15:$HL$15,'Ciclo Semaforico'!AZ$30,S!$HC98:$HL98)+SUMIF(N!$HC$15:$HL$15,'Ciclo Semaforico'!AZ$30,N!$HC98:$HL98)+SUMIF(E!$HC$15:$HL$15,'Ciclo Semaforico'!AZ$30,E!$HC98:$HL98)+SUMIF(O!$HC$15:$HL$15,'Ciclo Semaforico'!AZ$30,O!$HC98:$HL98))*AZ$31))</f>
        <v>#REF!</v>
      </c>
      <c r="BA123" s="245" t="e">
        <f>IF(BA$32="",IF(BA$31="",(SUMIF(S!$HC$15:$HL$15,'Ciclo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Semaforico'!BA$30,O!$HC98:$HL98))*BA$31),(SUMIF(S!$HC$15:$HL$15,'Ciclo Semaforico'!BA$32,S!$HC98:$HL98)+SUMIF(N!$HC$15:$HL$15,'Ciclo Semaforico'!BA$32,N!$HC98:$HL98)+SUMIF(E!$HC$15:$HL$15,'Ciclo Semaforico'!BA$32,E!$HC98:$HL98)+SUMIF(O!$HC$15:$HL$15,'Ciclo Semaforico'!BA$32,O!$HC98:$HL98))-IF(BA$31="",(SUMIF(S!$HC$15:$HL$15,'Ciclo Semaforico'!BA$30,S!$HC98:$HL98)+SUMIF(N!$HC$15:$HL$15,'Ciclo Semaforico'!BA$30,N!$HC98:$HL98)+SUMIF(E!$HC$15:$HL$15,'Ciclo Semaforico'!BA$30,E!$HC98:$HL98)+SUMIF(O!$HC$15:$HL$15,'Ciclo Semaforico'!BA$30,O!$HC98:$HL98)),(SUMIF(S!$HC$15:$HL$15,'Ciclo Semaforico'!BA$30,S!$HC98:$HL98)+SUMIF(N!$HC$15:$HL$15,'Ciclo Semaforico'!BA$30,N!$HC98:$HL98)+SUMIF(E!$HC$15:$HL$15,'Ciclo Semaforico'!BA$30,E!$HC98:$HL98)+SUMIF(O!$HC$15:$HL$15,'Ciclo Semaforico'!BA$30,O!$HC98:$HL98))*BA$31))</f>
        <v>#REF!</v>
      </c>
      <c r="BB123" s="245" t="e">
        <f>IF(BB$32="",IF(BB$31="",(SUMIF(S!$HC$15:$HL$15,'Ciclo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Semaforico'!BB$30,O!$HC98:$HL98))*BB$31),(SUMIF(S!$HC$15:$HL$15,'Ciclo Semaforico'!BB$32,S!$HC98:$HL98)+SUMIF(N!$HC$15:$HL$15,'Ciclo Semaforico'!BB$32,N!$HC98:$HL98)+SUMIF(E!$HC$15:$HL$15,'Ciclo Semaforico'!BB$32,E!$HC98:$HL98)+SUMIF(O!$HC$15:$HL$15,'Ciclo Semaforico'!BB$32,O!$HC98:$HL98))-IF(BB$31="",(SUMIF(S!$HC$15:$HL$15,'Ciclo Semaforico'!BB$30,S!$HC98:$HL98)+SUMIF(N!$HC$15:$HL$15,'Ciclo Semaforico'!BB$30,N!$HC98:$HL98)+SUMIF(E!$HC$15:$HL$15,'Ciclo Semaforico'!BB$30,E!$HC98:$HL98)+SUMIF(O!$HC$15:$HL$15,'Ciclo Semaforico'!BB$30,O!$HC98:$HL98)),(SUMIF(S!$HC$15:$HL$15,'Ciclo Semaforico'!BB$30,S!$HC98:$HL98)+SUMIF(N!$HC$15:$HL$15,'Ciclo Semaforico'!BB$30,N!$HC98:$HL98)+SUMIF(E!$HC$15:$HL$15,'Ciclo Semaforico'!BB$30,E!$HC98:$HL98)+SUMIF(O!$HC$15:$HL$15,'Ciclo Semaforico'!BB$30,O!$HC98:$HL98))*BB$31))</f>
        <v>#REF!</v>
      </c>
      <c r="BC123" s="245" t="e">
        <f>IF(BC$32="",IF(BC$31="",(SUMIF(S!$HC$15:$HL$15,'Ciclo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Semaforico'!BC$30,O!$HC98:$HL98))*BC$31),(SUMIF(S!$HC$15:$HL$15,'Ciclo Semaforico'!BC$32,S!$HC98:$HL98)+SUMIF(N!$HC$15:$HL$15,'Ciclo Semaforico'!BC$32,N!$HC98:$HL98)+SUMIF(E!$HC$15:$HL$15,'Ciclo Semaforico'!BC$32,E!$HC98:$HL98)+SUMIF(O!$HC$15:$HL$15,'Ciclo Semaforico'!BC$32,O!$HC98:$HL98))-IF(BC$31="",(SUMIF(S!$HC$15:$HL$15,'Ciclo Semaforico'!BC$30,S!$HC98:$HL98)+SUMIF(N!$HC$15:$HL$15,'Ciclo Semaforico'!BC$30,N!$HC98:$HL98)+SUMIF(E!$HC$15:$HL$15,'Ciclo Semaforico'!BC$30,E!$HC98:$HL98)+SUMIF(O!$HC$15:$HL$15,'Ciclo Semaforico'!BC$30,O!$HC98:$HL98)),(SUMIF(S!$HC$15:$HL$15,'Ciclo Semaforico'!BC$30,S!$HC98:$HL98)+SUMIF(N!$HC$15:$HL$15,'Ciclo Semaforico'!BC$30,N!$HC98:$HL98)+SUMIF(E!$HC$15:$HL$15,'Ciclo Semaforico'!BC$30,E!$HC98:$HL98)+SUMIF(O!$HC$15:$HL$15,'Ciclo Semaforico'!BC$30,O!$HC98:$HL98))*BC$31))</f>
        <v>#REF!</v>
      </c>
      <c r="BD123" s="245" t="e">
        <f>IF(BD$32="",IF(BD$31="",(SUMIF(S!$HC$15:$HL$15,'Ciclo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Semaforico'!BD$30,O!$HC98:$HL98))*BD$31),(SUMIF(S!$HC$15:$HL$15,'Ciclo Semaforico'!BD$32,S!$HC98:$HL98)+SUMIF(N!$HC$15:$HL$15,'Ciclo Semaforico'!BD$32,N!$HC98:$HL98)+SUMIF(E!$HC$15:$HL$15,'Ciclo Semaforico'!BD$32,E!$HC98:$HL98)+SUMIF(O!$HC$15:$HL$15,'Ciclo Semaforico'!BD$32,O!$HC98:$HL98))-IF(BD$31="",(SUMIF(S!$HC$15:$HL$15,'Ciclo Semaforico'!BD$30,S!$HC98:$HL98)+SUMIF(N!$HC$15:$HL$15,'Ciclo Semaforico'!BD$30,N!$HC98:$HL98)+SUMIF(E!$HC$15:$HL$15,'Ciclo Semaforico'!BD$30,E!$HC98:$HL98)+SUMIF(O!$HC$15:$HL$15,'Ciclo Semaforico'!BD$30,O!$HC98:$HL98)),(SUMIF(S!$HC$15:$HL$15,'Ciclo Semaforico'!BD$30,S!$HC98:$HL98)+SUMIF(N!$HC$15:$HL$15,'Ciclo Semaforico'!BD$30,N!$HC98:$HL98)+SUMIF(E!$HC$15:$HL$15,'Ciclo Semaforico'!BD$30,E!$HC98:$HL98)+SUMIF(O!$HC$15:$HL$15,'Ciclo Semaforico'!BD$30,O!$HC98:$HL98))*BD$31))</f>
        <v>#REF!</v>
      </c>
      <c r="BE123" s="245">
        <f>IF(BE$32="",IF(BE$31="",(SUMIF(S!$HC$15:$HL$15,'Ciclo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Semaforico'!BE$30,O!$HC98:$HL98))*BE$31),(SUMIF(S!$HC$15:$HL$15,'Ciclo Semaforico'!BE$32,S!$HC98:$HL98)+SUMIF(N!$HC$15:$HL$15,'Ciclo Semaforico'!BE$32,N!$HC98:$HL98)+SUMIF(E!$HC$15:$HL$15,'Ciclo Semaforico'!BE$32,E!$HC98:$HL98)+SUMIF(O!$HC$15:$HL$15,'Ciclo Semaforico'!BE$32,O!$HC98:$HL98))-IF(BE$31="",(SUMIF(S!$HC$15:$HL$15,'Ciclo Semaforico'!BE$30,S!$HC98:$HL98)+SUMIF(N!$HC$15:$HL$15,'Ciclo Semaforico'!BE$30,N!$HC98:$HL98)+SUMIF(E!$HC$15:$HL$15,'Ciclo Semaforico'!BE$30,E!$HC98:$HL98)+SUMIF(O!$HC$15:$HL$15,'Ciclo Semaforico'!BE$30,O!$HC98:$HL98)),(SUMIF(S!$HC$15:$HL$15,'Ciclo Semaforico'!BE$30,S!$HC98:$HL98)+SUMIF(N!$HC$15:$HL$15,'Ciclo Semaforico'!BE$30,N!$HC98:$HL98)+SUMIF(E!$HC$15:$HL$15,'Ciclo Semaforico'!BE$30,E!$HC98:$HL98)+SUMIF(O!$HC$15:$HL$15,'Ciclo Semaforico'!BE$30,O!$HC98:$HL98))*BE$31))</f>
        <v>0</v>
      </c>
      <c r="BF123" s="245">
        <f>IF(BF$32="",IF(BF$31="",(SUMIF(S!$HC$15:$HL$15,'Ciclo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Semaforico'!BF$30,O!$HC98:$HL98))*BF$31),(SUMIF(S!$HC$15:$HL$15,'Ciclo Semaforico'!BF$32,S!$HC98:$HL98)+SUMIF(N!$HC$15:$HL$15,'Ciclo Semaforico'!BF$32,N!$HC98:$HL98)+SUMIF(E!$HC$15:$HL$15,'Ciclo Semaforico'!BF$32,E!$HC98:$HL98)+SUMIF(O!$HC$15:$HL$15,'Ciclo Semaforico'!BF$32,O!$HC98:$HL98))-IF(BF$31="",(SUMIF(S!$HC$15:$HL$15,'Ciclo Semaforico'!BF$30,S!$HC98:$HL98)+SUMIF(N!$HC$15:$HL$15,'Ciclo Semaforico'!BF$30,N!$HC98:$HL98)+SUMIF(E!$HC$15:$HL$15,'Ciclo Semaforico'!BF$30,E!$HC98:$HL98)+SUMIF(O!$HC$15:$HL$15,'Ciclo Semaforico'!BF$30,O!$HC98:$HL98)),(SUMIF(S!$HC$15:$HL$15,'Ciclo Semaforico'!BF$30,S!$HC98:$HL98)+SUMIF(N!$HC$15:$HL$15,'Ciclo Semaforico'!BF$30,N!$HC98:$HL98)+SUMIF(E!$HC$15:$HL$15,'Ciclo Semaforico'!BF$30,E!$HC98:$HL98)+SUMIF(O!$HC$15:$HL$15,'Ciclo Semaforico'!BF$30,O!$HC98:$HL98))*BF$31))</f>
        <v>0</v>
      </c>
      <c r="BG123" s="245">
        <f>IF(BG$32="",IF(BG$31="",(SUMIF(S!$HC$15:$HL$15,'Ciclo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Semaforico'!BG$30,O!$HC98:$HL98))*BG$31),(SUMIF(S!$HC$15:$HL$15,'Ciclo Semaforico'!BG$32,S!$HC98:$HL98)+SUMIF(N!$HC$15:$HL$15,'Ciclo Semaforico'!BG$32,N!$HC98:$HL98)+SUMIF(E!$HC$15:$HL$15,'Ciclo Semaforico'!BG$32,E!$HC98:$HL98)+SUMIF(O!$HC$15:$HL$15,'Ciclo Semaforico'!BG$32,O!$HC98:$HL98))-IF(BG$31="",(SUMIF(S!$HC$15:$HL$15,'Ciclo Semaforico'!BG$30,S!$HC98:$HL98)+SUMIF(N!$HC$15:$HL$15,'Ciclo Semaforico'!BG$30,N!$HC98:$HL98)+SUMIF(E!$HC$15:$HL$15,'Ciclo Semaforico'!BG$30,E!$HC98:$HL98)+SUMIF(O!$HC$15:$HL$15,'Ciclo Semaforico'!BG$30,O!$HC98:$HL98)),(SUMIF(S!$HC$15:$HL$15,'Ciclo Semaforico'!BG$30,S!$HC98:$HL98)+SUMIF(N!$HC$15:$HL$15,'Ciclo Semaforico'!BG$30,N!$HC98:$HL98)+SUMIF(E!$HC$15:$HL$15,'Ciclo Semaforico'!BG$30,E!$HC98:$HL98)+SUMIF(O!$HC$15:$HL$15,'Ciclo Semaforico'!BG$30,O!$HC98:$HL98))*BG$31))</f>
        <v>0</v>
      </c>
      <c r="BH123" s="245">
        <f>IF(BH$32="",IF(BH$31="",(SUMIF(S!$HC$15:$HL$15,'Ciclo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Semaforico'!BH$30,O!$HC98:$HL98))*BH$31),(SUMIF(S!$HC$15:$HL$15,'Ciclo Semaforico'!BH$32,S!$HC98:$HL98)+SUMIF(N!$HC$15:$HL$15,'Ciclo Semaforico'!BH$32,N!$HC98:$HL98)+SUMIF(E!$HC$15:$HL$15,'Ciclo Semaforico'!BH$32,E!$HC98:$HL98)+SUMIF(O!$HC$15:$HL$15,'Ciclo Semaforico'!BH$32,O!$HC98:$HL98))-IF(BH$31="",(SUMIF(S!$HC$15:$HL$15,'Ciclo Semaforico'!BH$30,S!$HC98:$HL98)+SUMIF(N!$HC$15:$HL$15,'Ciclo Semaforico'!BH$30,N!$HC98:$HL98)+SUMIF(E!$HC$15:$HL$15,'Ciclo Semaforico'!BH$30,E!$HC98:$HL98)+SUMIF(O!$HC$15:$HL$15,'Ciclo Semaforico'!BH$30,O!$HC98:$HL98)),(SUMIF(S!$HC$15:$HL$15,'Ciclo Semaforico'!BH$30,S!$HC98:$HL98)+SUMIF(N!$HC$15:$HL$15,'Ciclo Semaforico'!BH$30,N!$HC98:$HL98)+SUMIF(E!$HC$15:$HL$15,'Ciclo Semaforico'!BH$30,E!$HC98:$HL98)+SUMIF(O!$HC$15:$HL$15,'Ciclo Semaforico'!BH$30,O!$HC98:$HL98))*BH$31))</f>
        <v>0</v>
      </c>
      <c r="BI123" s="245">
        <f>IF(BI$32="",IF(BI$31="",(SUMIF(S!$HC$15:$HL$15,'Ciclo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Semaforico'!BI$30,O!$HC98:$HL98))*BI$31),(SUMIF(S!$HC$15:$HL$15,'Ciclo Semaforico'!BI$32,S!$HC98:$HL98)+SUMIF(N!$HC$15:$HL$15,'Ciclo Semaforico'!BI$32,N!$HC98:$HL98)+SUMIF(E!$HC$15:$HL$15,'Ciclo Semaforico'!BI$32,E!$HC98:$HL98)+SUMIF(O!$HC$15:$HL$15,'Ciclo Semaforico'!BI$32,O!$HC98:$HL98))-IF(BI$31="",(SUMIF(S!$HC$15:$HL$15,'Ciclo Semaforico'!BI$30,S!$HC98:$HL98)+SUMIF(N!$HC$15:$HL$15,'Ciclo Semaforico'!BI$30,N!$HC98:$HL98)+SUMIF(E!$HC$15:$HL$15,'Ciclo Semaforico'!BI$30,E!$HC98:$HL98)+SUMIF(O!$HC$15:$HL$15,'Ciclo Semaforico'!BI$30,O!$HC98:$HL98)),(SUMIF(S!$HC$15:$HL$15,'Ciclo Semaforico'!BI$30,S!$HC98:$HL98)+SUMIF(N!$HC$15:$HL$15,'Ciclo Semaforico'!BI$30,N!$HC98:$HL98)+SUMIF(E!$HC$15:$HL$15,'Ciclo Semaforico'!BI$30,E!$HC98:$HL98)+SUMIF(O!$HC$15:$HL$15,'Ciclo Semaforico'!BI$30,O!$HC98:$HL98))*BI$31))</f>
        <v>0</v>
      </c>
      <c r="BJ123" s="246">
        <f>IF(BJ$32="",IF(BJ$31="",(SUMIF(S!$HC$15:$HL$15,'Ciclo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Semaforico'!BJ$30,O!$HC98:$HL98))*BJ$31),(SUMIF(S!$HC$15:$HL$15,'Ciclo Semaforico'!BJ$32,S!$HC98:$HL98)+SUMIF(N!$HC$15:$HL$15,'Ciclo Semaforico'!BJ$32,N!$HC98:$HL98)+SUMIF(E!$HC$15:$HL$15,'Ciclo Semaforico'!BJ$32,E!$HC98:$HL98)+SUMIF(O!$HC$15:$HL$15,'Ciclo Semaforico'!BJ$32,O!$HC98:$HL98))-IF(BJ$31="",(SUMIF(S!$HC$15:$HL$15,'Ciclo Semaforico'!BJ$30,S!$HC98:$HL98)+SUMIF(N!$HC$15:$HL$15,'Ciclo Semaforico'!BJ$30,N!$HC98:$HL98)+SUMIF(E!$HC$15:$HL$15,'Ciclo Semaforico'!BJ$30,E!$HC98:$HL98)+SUMIF(O!$HC$15:$HL$15,'Ciclo Semaforico'!BJ$30,O!$HC98:$HL98)),(SUMIF(S!$HC$15:$HL$15,'Ciclo Semaforico'!BJ$30,S!$HC98:$HL98)+SUMIF(N!$HC$15:$HL$15,'Ciclo Semaforico'!BJ$30,N!$HC98:$HL98)+SUMIF(E!$HC$15:$HL$15,'Ciclo Semaforico'!BJ$30,E!$HC98:$HL98)+SUMIF(O!$HC$15:$HL$15,'Ciclo Semaforico'!BJ$30,O!$HC98:$HL98))*BJ$31))</f>
        <v>0</v>
      </c>
      <c r="BK123" s="244">
        <f>IF(BK$32="",IF(BK$31="",(SUMIF(S!$HC$15:$HL$15,'Ciclo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Semaforico'!BK$30,O!$HC98:$HL98))*BK$31),(SUMIF(S!$HC$15:$HL$15,'Ciclo Semaforico'!BK$32,S!$HC98:$HL98)+SUMIF(N!$HC$15:$HL$15,'Ciclo Semaforico'!BK$32,N!$HC98:$HL98)+SUMIF(E!$HC$15:$HL$15,'Ciclo Semaforico'!BK$32,E!$HC98:$HL98)+SUMIF(O!$HC$15:$HL$15,'Ciclo Semaforico'!BK$32,O!$HC98:$HL98))-IF(BK$31="",(SUMIF(S!$HC$15:$HL$15,'Ciclo Semaforico'!BK$30,S!$HC98:$HL98)+SUMIF(N!$HC$15:$HL$15,'Ciclo Semaforico'!BK$30,N!$HC98:$HL98)+SUMIF(E!$HC$15:$HL$15,'Ciclo Semaforico'!BK$30,E!$HC98:$HL98)+SUMIF(O!$HC$15:$HL$15,'Ciclo Semaforico'!BK$30,O!$HC98:$HL98)),(SUMIF(S!$HC$15:$HL$15,'Ciclo Semaforico'!BK$30,S!$HC98:$HL98)+SUMIF(N!$HC$15:$HL$15,'Ciclo Semaforico'!BK$30,N!$HC98:$HL98)+SUMIF(E!$HC$15:$HL$15,'Ciclo Semaforico'!BK$30,E!$HC98:$HL98)+SUMIF(O!$HC$15:$HL$15,'Ciclo Semaforico'!BK$30,O!$HC98:$HL98))*BK$31))</f>
        <v>0</v>
      </c>
      <c r="BL123" s="245">
        <f>IF(BL$32="",IF(BL$31="",(SUMIF(S!$HC$15:$HL$15,'Ciclo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Semaforico'!BL$30,O!$HC98:$HL98))*BL$31),(SUMIF(S!$HC$15:$HL$15,'Ciclo Semaforico'!BL$32,S!$HC98:$HL98)+SUMIF(N!$HC$15:$HL$15,'Ciclo Semaforico'!BL$32,N!$HC98:$HL98)+SUMIF(E!$HC$15:$HL$15,'Ciclo Semaforico'!BL$32,E!$HC98:$HL98)+SUMIF(O!$HC$15:$HL$15,'Ciclo Semaforico'!BL$32,O!$HC98:$HL98))-IF(BL$31="",(SUMIF(S!$HC$15:$HL$15,'Ciclo Semaforico'!BL$30,S!$HC98:$HL98)+SUMIF(N!$HC$15:$HL$15,'Ciclo Semaforico'!BL$30,N!$HC98:$HL98)+SUMIF(E!$HC$15:$HL$15,'Ciclo Semaforico'!BL$30,E!$HC98:$HL98)+SUMIF(O!$HC$15:$HL$15,'Ciclo Semaforico'!BL$30,O!$HC98:$HL98)),(SUMIF(S!$HC$15:$HL$15,'Ciclo Semaforico'!BL$30,S!$HC98:$HL98)+SUMIF(N!$HC$15:$HL$15,'Ciclo Semaforico'!BL$30,N!$HC98:$HL98)+SUMIF(E!$HC$15:$HL$15,'Ciclo Semaforico'!BL$30,E!$HC98:$HL98)+SUMIF(O!$HC$15:$HL$15,'Ciclo Semaforico'!BL$30,O!$HC98:$HL98))*BL$31))</f>
        <v>0</v>
      </c>
      <c r="BM123" s="245">
        <f>IF(BM$32="",IF(BM$31="",(SUMIF(S!$HC$15:$HL$15,'Ciclo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Semaforico'!BM$30,O!$HC98:$HL98))*BM$31),(SUMIF(S!$HC$15:$HL$15,'Ciclo Semaforico'!BM$32,S!$HC98:$HL98)+SUMIF(N!$HC$15:$HL$15,'Ciclo Semaforico'!BM$32,N!$HC98:$HL98)+SUMIF(E!$HC$15:$HL$15,'Ciclo Semaforico'!BM$32,E!$HC98:$HL98)+SUMIF(O!$HC$15:$HL$15,'Ciclo Semaforico'!BM$32,O!$HC98:$HL98))-IF(BM$31="",(SUMIF(S!$HC$15:$HL$15,'Ciclo Semaforico'!BM$30,S!$HC98:$HL98)+SUMIF(N!$HC$15:$HL$15,'Ciclo Semaforico'!BM$30,N!$HC98:$HL98)+SUMIF(E!$HC$15:$HL$15,'Ciclo Semaforico'!BM$30,E!$HC98:$HL98)+SUMIF(O!$HC$15:$HL$15,'Ciclo Semaforico'!BM$30,O!$HC98:$HL98)),(SUMIF(S!$HC$15:$HL$15,'Ciclo Semaforico'!BM$30,S!$HC98:$HL98)+SUMIF(N!$HC$15:$HL$15,'Ciclo Semaforico'!BM$30,N!$HC98:$HL98)+SUMIF(E!$HC$15:$HL$15,'Ciclo Semaforico'!BM$30,E!$HC98:$HL98)+SUMIF(O!$HC$15:$HL$15,'Ciclo Semaforico'!BM$30,O!$HC98:$HL98))*BM$31))</f>
        <v>0</v>
      </c>
      <c r="BN123" s="245">
        <f>IF(BN$32="",IF(BN$31="",(SUMIF(S!$HC$15:$HL$15,'Ciclo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Semaforico'!BN$30,O!$HC98:$HL98))*BN$31),(SUMIF(S!$HC$15:$HL$15,'Ciclo Semaforico'!BN$32,S!$HC98:$HL98)+SUMIF(N!$HC$15:$HL$15,'Ciclo Semaforico'!BN$32,N!$HC98:$HL98)+SUMIF(E!$HC$15:$HL$15,'Ciclo Semaforico'!BN$32,E!$HC98:$HL98)+SUMIF(O!$HC$15:$HL$15,'Ciclo Semaforico'!BN$32,O!$HC98:$HL98))-IF(BN$31="",(SUMIF(S!$HC$15:$HL$15,'Ciclo Semaforico'!BN$30,S!$HC98:$HL98)+SUMIF(N!$HC$15:$HL$15,'Ciclo Semaforico'!BN$30,N!$HC98:$HL98)+SUMIF(E!$HC$15:$HL$15,'Ciclo Semaforico'!BN$30,E!$HC98:$HL98)+SUMIF(O!$HC$15:$HL$15,'Ciclo Semaforico'!BN$30,O!$HC98:$HL98)),(SUMIF(S!$HC$15:$HL$15,'Ciclo Semaforico'!BN$30,S!$HC98:$HL98)+SUMIF(N!$HC$15:$HL$15,'Ciclo Semaforico'!BN$30,N!$HC98:$HL98)+SUMIF(E!$HC$15:$HL$15,'Ciclo Semaforico'!BN$30,E!$HC98:$HL98)+SUMIF(O!$HC$15:$HL$15,'Ciclo Semaforico'!BN$30,O!$HC98:$HL98))*BN$31))</f>
        <v>0</v>
      </c>
      <c r="BO123" s="245">
        <f>IF(BO$32="",IF(BO$31="",(SUMIF(S!$HC$15:$HL$15,'Ciclo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Semaforico'!BO$30,O!$HC98:$HL98))*BO$31),(SUMIF(S!$HC$15:$HL$15,'Ciclo Semaforico'!BO$32,S!$HC98:$HL98)+SUMIF(N!$HC$15:$HL$15,'Ciclo Semaforico'!BO$32,N!$HC98:$HL98)+SUMIF(E!$HC$15:$HL$15,'Ciclo Semaforico'!BO$32,E!$HC98:$HL98)+SUMIF(O!$HC$15:$HL$15,'Ciclo Semaforico'!BO$32,O!$HC98:$HL98))-IF(BO$31="",(SUMIF(S!$HC$15:$HL$15,'Ciclo Semaforico'!BO$30,S!$HC98:$HL98)+SUMIF(N!$HC$15:$HL$15,'Ciclo Semaforico'!BO$30,N!$HC98:$HL98)+SUMIF(E!$HC$15:$HL$15,'Ciclo Semaforico'!BO$30,E!$HC98:$HL98)+SUMIF(O!$HC$15:$HL$15,'Ciclo Semaforico'!BO$30,O!$HC98:$HL98)),(SUMIF(S!$HC$15:$HL$15,'Ciclo Semaforico'!BO$30,S!$HC98:$HL98)+SUMIF(N!$HC$15:$HL$15,'Ciclo Semaforico'!BO$30,N!$HC98:$HL98)+SUMIF(E!$HC$15:$HL$15,'Ciclo Semaforico'!BO$30,E!$HC98:$HL98)+SUMIF(O!$HC$15:$HL$15,'Ciclo Semaforico'!BO$30,O!$HC98:$HL98))*BO$31))</f>
        <v>0</v>
      </c>
      <c r="BP123" s="245">
        <f>IF(BP$32="",IF(BP$31="",(SUMIF(S!$HC$15:$HL$15,'Ciclo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Semaforico'!BP$30,O!$HC98:$HL98))*BP$31),(SUMIF(S!$HC$15:$HL$15,'Ciclo Semaforico'!BP$32,S!$HC98:$HL98)+SUMIF(N!$HC$15:$HL$15,'Ciclo Semaforico'!BP$32,N!$HC98:$HL98)+SUMIF(E!$HC$15:$HL$15,'Ciclo Semaforico'!BP$32,E!$HC98:$HL98)+SUMIF(O!$HC$15:$HL$15,'Ciclo Semaforico'!BP$32,O!$HC98:$HL98))-IF(BP$31="",(SUMIF(S!$HC$15:$HL$15,'Ciclo Semaforico'!BP$30,S!$HC98:$HL98)+SUMIF(N!$HC$15:$HL$15,'Ciclo Semaforico'!BP$30,N!$HC98:$HL98)+SUMIF(E!$HC$15:$HL$15,'Ciclo Semaforico'!BP$30,E!$HC98:$HL98)+SUMIF(O!$HC$15:$HL$15,'Ciclo Semaforico'!BP$30,O!$HC98:$HL98)),(SUMIF(S!$HC$15:$HL$15,'Ciclo Semaforico'!BP$30,S!$HC98:$HL98)+SUMIF(N!$HC$15:$HL$15,'Ciclo Semaforico'!BP$30,N!$HC98:$HL98)+SUMIF(E!$HC$15:$HL$15,'Ciclo Semaforico'!BP$30,E!$HC98:$HL98)+SUMIF(O!$HC$15:$HL$15,'Ciclo Semaforico'!BP$30,O!$HC98:$HL98))*BP$31))</f>
        <v>0</v>
      </c>
      <c r="BQ123" s="245">
        <f>IF(BQ$32="",IF(BQ$31="",(SUMIF(S!$HC$15:$HL$15,'Ciclo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Semaforico'!BQ$30,O!$HC98:$HL98))*BQ$31),(SUMIF(S!$HC$15:$HL$15,'Ciclo Semaforico'!BQ$32,S!$HC98:$HL98)+SUMIF(N!$HC$15:$HL$15,'Ciclo Semaforico'!BQ$32,N!$HC98:$HL98)+SUMIF(E!$HC$15:$HL$15,'Ciclo Semaforico'!BQ$32,E!$HC98:$HL98)+SUMIF(O!$HC$15:$HL$15,'Ciclo Semaforico'!BQ$32,O!$HC98:$HL98))-IF(BQ$31="",(SUMIF(S!$HC$15:$HL$15,'Ciclo Semaforico'!BQ$30,S!$HC98:$HL98)+SUMIF(N!$HC$15:$HL$15,'Ciclo Semaforico'!BQ$30,N!$HC98:$HL98)+SUMIF(E!$HC$15:$HL$15,'Ciclo Semaforico'!BQ$30,E!$HC98:$HL98)+SUMIF(O!$HC$15:$HL$15,'Ciclo Semaforico'!BQ$30,O!$HC98:$HL98)),(SUMIF(S!$HC$15:$HL$15,'Ciclo Semaforico'!BQ$30,S!$HC98:$HL98)+SUMIF(N!$HC$15:$HL$15,'Ciclo Semaforico'!BQ$30,N!$HC98:$HL98)+SUMIF(E!$HC$15:$HL$15,'Ciclo Semaforico'!BQ$30,E!$HC98:$HL98)+SUMIF(O!$HC$15:$HL$15,'Ciclo Semaforico'!BQ$30,O!$HC98:$HL98))*BQ$31))</f>
        <v>0</v>
      </c>
      <c r="BR123" s="245">
        <f>IF(BR$32="",IF(BR$31="",(SUMIF(S!$HC$15:$HL$15,'Ciclo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Semaforico'!BR$30,O!$HC98:$HL98))*BR$31),(SUMIF(S!$HC$15:$HL$15,'Ciclo Semaforico'!BR$32,S!$HC98:$HL98)+SUMIF(N!$HC$15:$HL$15,'Ciclo Semaforico'!BR$32,N!$HC98:$HL98)+SUMIF(E!$HC$15:$HL$15,'Ciclo Semaforico'!BR$32,E!$HC98:$HL98)+SUMIF(O!$HC$15:$HL$15,'Ciclo Semaforico'!BR$32,O!$HC98:$HL98))-IF(BR$31="",(SUMIF(S!$HC$15:$HL$15,'Ciclo Semaforico'!BR$30,S!$HC98:$HL98)+SUMIF(N!$HC$15:$HL$15,'Ciclo Semaforico'!BR$30,N!$HC98:$HL98)+SUMIF(E!$HC$15:$HL$15,'Ciclo Semaforico'!BR$30,E!$HC98:$HL98)+SUMIF(O!$HC$15:$HL$15,'Ciclo Semaforico'!BR$30,O!$HC98:$HL98)),(SUMIF(S!$HC$15:$HL$15,'Ciclo Semaforico'!BR$30,S!$HC98:$HL98)+SUMIF(N!$HC$15:$HL$15,'Ciclo Semaforico'!BR$30,N!$HC98:$HL98)+SUMIF(E!$HC$15:$HL$15,'Ciclo Semaforico'!BR$30,E!$HC98:$HL98)+SUMIF(O!$HC$15:$HL$15,'Ciclo Semaforico'!BR$30,O!$HC98:$HL98))*BR$31))</f>
        <v>0</v>
      </c>
      <c r="BS123" s="245">
        <f>IF(BS$32="",IF(BS$31="",(SUMIF(S!$HC$15:$HL$15,'Ciclo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Semaforico'!BS$30,O!$HC98:$HL98))*BS$31),(SUMIF(S!$HC$15:$HL$15,'Ciclo Semaforico'!BS$32,S!$HC98:$HL98)+SUMIF(N!$HC$15:$HL$15,'Ciclo Semaforico'!BS$32,N!$HC98:$HL98)+SUMIF(E!$HC$15:$HL$15,'Ciclo Semaforico'!BS$32,E!$HC98:$HL98)+SUMIF(O!$HC$15:$HL$15,'Ciclo Semaforico'!BS$32,O!$HC98:$HL98))-IF(BS$31="",(SUMIF(S!$HC$15:$HL$15,'Ciclo Semaforico'!BS$30,S!$HC98:$HL98)+SUMIF(N!$HC$15:$HL$15,'Ciclo Semaforico'!BS$30,N!$HC98:$HL98)+SUMIF(E!$HC$15:$HL$15,'Ciclo Semaforico'!BS$30,E!$HC98:$HL98)+SUMIF(O!$HC$15:$HL$15,'Ciclo Semaforico'!BS$30,O!$HC98:$HL98)),(SUMIF(S!$HC$15:$HL$15,'Ciclo Semaforico'!BS$30,S!$HC98:$HL98)+SUMIF(N!$HC$15:$HL$15,'Ciclo Semaforico'!BS$30,N!$HC98:$HL98)+SUMIF(E!$HC$15:$HL$15,'Ciclo Semaforico'!BS$30,E!$HC98:$HL98)+SUMIF(O!$HC$15:$HL$15,'Ciclo Semaforico'!BS$30,O!$HC98:$HL98))*BS$31))</f>
        <v>0</v>
      </c>
      <c r="BT123" s="245">
        <f>IF(BT$32="",IF(BT$31="",(SUMIF(S!$HC$15:$HL$15,'Ciclo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Semaforico'!BT$30,O!$HC98:$HL98))*BT$31),(SUMIF(S!$HC$15:$HL$15,'Ciclo Semaforico'!BT$32,S!$HC98:$HL98)+SUMIF(N!$HC$15:$HL$15,'Ciclo Semaforico'!BT$32,N!$HC98:$HL98)+SUMIF(E!$HC$15:$HL$15,'Ciclo Semaforico'!BT$32,E!$HC98:$HL98)+SUMIF(O!$HC$15:$HL$15,'Ciclo Semaforico'!BT$32,O!$HC98:$HL98))-IF(BT$31="",(SUMIF(S!$HC$15:$HL$15,'Ciclo Semaforico'!BT$30,S!$HC98:$HL98)+SUMIF(N!$HC$15:$HL$15,'Ciclo Semaforico'!BT$30,N!$HC98:$HL98)+SUMIF(E!$HC$15:$HL$15,'Ciclo Semaforico'!BT$30,E!$HC98:$HL98)+SUMIF(O!$HC$15:$HL$15,'Ciclo Semaforico'!BT$30,O!$HC98:$HL98)),(SUMIF(S!$HC$15:$HL$15,'Ciclo Semaforico'!BT$30,S!$HC98:$HL98)+SUMIF(N!$HC$15:$HL$15,'Ciclo Semaforico'!BT$30,N!$HC98:$HL98)+SUMIF(E!$HC$15:$HL$15,'Ciclo Semaforico'!BT$30,E!$HC98:$HL98)+SUMIF(O!$HC$15:$HL$15,'Ciclo Semaforico'!BT$30,O!$HC98:$HL98))*BT$31))</f>
        <v>0</v>
      </c>
      <c r="BU123" s="245">
        <f>IF(BU$32="",IF(BU$31="",(SUMIF(S!$HC$15:$HL$15,'Ciclo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Semaforico'!BU$30,O!$HC98:$HL98))*BU$31),(SUMIF(S!$HC$15:$HL$15,'Ciclo Semaforico'!BU$32,S!$HC98:$HL98)+SUMIF(N!$HC$15:$HL$15,'Ciclo Semaforico'!BU$32,N!$HC98:$HL98)+SUMIF(E!$HC$15:$HL$15,'Ciclo Semaforico'!BU$32,E!$HC98:$HL98)+SUMIF(O!$HC$15:$HL$15,'Ciclo Semaforico'!BU$32,O!$HC98:$HL98))-IF(BU$31="",(SUMIF(S!$HC$15:$HL$15,'Ciclo Semaforico'!BU$30,S!$HC98:$HL98)+SUMIF(N!$HC$15:$HL$15,'Ciclo Semaforico'!BU$30,N!$HC98:$HL98)+SUMIF(E!$HC$15:$HL$15,'Ciclo Semaforico'!BU$30,E!$HC98:$HL98)+SUMIF(O!$HC$15:$HL$15,'Ciclo Semaforico'!BU$30,O!$HC98:$HL98)),(SUMIF(S!$HC$15:$HL$15,'Ciclo Semaforico'!BU$30,S!$HC98:$HL98)+SUMIF(N!$HC$15:$HL$15,'Ciclo Semaforico'!BU$30,N!$HC98:$HL98)+SUMIF(E!$HC$15:$HL$15,'Ciclo Semaforico'!BU$30,E!$HC98:$HL98)+SUMIF(O!$HC$15:$HL$15,'Ciclo Semaforico'!BU$30,O!$HC98:$HL98))*BU$31))</f>
        <v>0</v>
      </c>
      <c r="BV123" s="246">
        <f>IF(BV$32="",IF(BV$31="",(SUMIF(S!$HC$15:$HL$15,'Ciclo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Semaforico'!BV$30,O!$HC98:$HL98))*BV$31),(SUMIF(S!$HC$15:$HL$15,'Ciclo Semaforico'!BV$32,S!$HC98:$HL98)+SUMIF(N!$HC$15:$HL$15,'Ciclo Semaforico'!BV$32,N!$HC98:$HL98)+SUMIF(E!$HC$15:$HL$15,'Ciclo Semaforico'!BV$32,E!$HC98:$HL98)+SUMIF(O!$HC$15:$HL$15,'Ciclo Semaforico'!BV$32,O!$HC98:$HL98))-IF(BV$31="",(SUMIF(S!$HC$15:$HL$15,'Ciclo Semaforico'!BV$30,S!$HC98:$HL98)+SUMIF(N!$HC$15:$HL$15,'Ciclo Semaforico'!BV$30,N!$HC98:$HL98)+SUMIF(E!$HC$15:$HL$15,'Ciclo Semaforico'!BV$30,E!$HC98:$HL98)+SUMIF(O!$HC$15:$HL$15,'Ciclo Semaforico'!BV$30,O!$HC98:$HL98)),(SUMIF(S!$HC$15:$HL$15,'Ciclo Semaforico'!BV$30,S!$HC98:$HL98)+SUMIF(N!$HC$15:$HL$15,'Ciclo Semaforico'!BV$30,N!$HC98:$HL98)+SUMIF(E!$HC$15:$HL$15,'Ciclo Semaforico'!BV$30,E!$HC98:$HL98)+SUMIF(O!$HC$15:$HL$15,'Ciclo Semaforico'!BV$30,O!$HC98:$HL98))*BV$31))</f>
        <v>0</v>
      </c>
      <c r="BW123" s="244">
        <f>IF(BW$32="",IF(BW$31="",(SUMIF(S!$HC$15:$HL$15,'Ciclo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Semaforico'!BW$30,O!$HC98:$HL98))*BW$31),(SUMIF(S!$HC$15:$HL$15,'Ciclo Semaforico'!BW$32,S!$HC98:$HL98)+SUMIF(N!$HC$15:$HL$15,'Ciclo Semaforico'!BW$32,N!$HC98:$HL98)+SUMIF(E!$HC$15:$HL$15,'Ciclo Semaforico'!BW$32,E!$HC98:$HL98)+SUMIF(O!$HC$15:$HL$15,'Ciclo Semaforico'!BW$32,O!$HC98:$HL98))-IF(BW$31="",(SUMIF(S!$HC$15:$HL$15,'Ciclo Semaforico'!BW$30,S!$HC98:$HL98)+SUMIF(N!$HC$15:$HL$15,'Ciclo Semaforico'!BW$30,N!$HC98:$HL98)+SUMIF(E!$HC$15:$HL$15,'Ciclo Semaforico'!BW$30,E!$HC98:$HL98)+SUMIF(O!$HC$15:$HL$15,'Ciclo Semaforico'!BW$30,O!$HC98:$HL98)),(SUMIF(S!$HC$15:$HL$15,'Ciclo Semaforico'!BW$30,S!$HC98:$HL98)+SUMIF(N!$HC$15:$HL$15,'Ciclo Semaforico'!BW$30,N!$HC98:$HL98)+SUMIF(E!$HC$15:$HL$15,'Ciclo Semaforico'!BW$30,E!$HC98:$HL98)+SUMIF(O!$HC$15:$HL$15,'Ciclo Semaforico'!BW$30,O!$HC98:$HL98))*BW$31))</f>
        <v>0</v>
      </c>
      <c r="BX123" s="245">
        <f>IF(BX$32="",IF(BX$31="",(SUMIF(S!$HC$15:$HL$15,'Ciclo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Semaforico'!BX$30,O!$HC98:$HL98))*BX$31),(SUMIF(S!$HC$15:$HL$15,'Ciclo Semaforico'!BX$32,S!$HC98:$HL98)+SUMIF(N!$HC$15:$HL$15,'Ciclo Semaforico'!BX$32,N!$HC98:$HL98)+SUMIF(E!$HC$15:$HL$15,'Ciclo Semaforico'!BX$32,E!$HC98:$HL98)+SUMIF(O!$HC$15:$HL$15,'Ciclo Semaforico'!BX$32,O!$HC98:$HL98))-IF(BX$31="",(SUMIF(S!$HC$15:$HL$15,'Ciclo Semaforico'!BX$30,S!$HC98:$HL98)+SUMIF(N!$HC$15:$HL$15,'Ciclo Semaforico'!BX$30,N!$HC98:$HL98)+SUMIF(E!$HC$15:$HL$15,'Ciclo Semaforico'!BX$30,E!$HC98:$HL98)+SUMIF(O!$HC$15:$HL$15,'Ciclo Semaforico'!BX$30,O!$HC98:$HL98)),(SUMIF(S!$HC$15:$HL$15,'Ciclo Semaforico'!BX$30,S!$HC98:$HL98)+SUMIF(N!$HC$15:$HL$15,'Ciclo Semaforico'!BX$30,N!$HC98:$HL98)+SUMIF(E!$HC$15:$HL$15,'Ciclo Semaforico'!BX$30,E!$HC98:$HL98)+SUMIF(O!$HC$15:$HL$15,'Ciclo Semaforico'!BX$30,O!$HC98:$HL98))*BX$31))</f>
        <v>0</v>
      </c>
      <c r="BY123" s="245">
        <f>IF(BY$32="",IF(BY$31="",(SUMIF(S!$HC$15:$HL$15,'Ciclo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Semaforico'!BY$30,O!$HC98:$HL98))*BY$31),(SUMIF(S!$HC$15:$HL$15,'Ciclo Semaforico'!BY$32,S!$HC98:$HL98)+SUMIF(N!$HC$15:$HL$15,'Ciclo Semaforico'!BY$32,N!$HC98:$HL98)+SUMIF(E!$HC$15:$HL$15,'Ciclo Semaforico'!BY$32,E!$HC98:$HL98)+SUMIF(O!$HC$15:$HL$15,'Ciclo Semaforico'!BY$32,O!$HC98:$HL98))-IF(BY$31="",(SUMIF(S!$HC$15:$HL$15,'Ciclo Semaforico'!BY$30,S!$HC98:$HL98)+SUMIF(N!$HC$15:$HL$15,'Ciclo Semaforico'!BY$30,N!$HC98:$HL98)+SUMIF(E!$HC$15:$HL$15,'Ciclo Semaforico'!BY$30,E!$HC98:$HL98)+SUMIF(O!$HC$15:$HL$15,'Ciclo Semaforico'!BY$30,O!$HC98:$HL98)),(SUMIF(S!$HC$15:$HL$15,'Ciclo Semaforico'!BY$30,S!$HC98:$HL98)+SUMIF(N!$HC$15:$HL$15,'Ciclo Semaforico'!BY$30,N!$HC98:$HL98)+SUMIF(E!$HC$15:$HL$15,'Ciclo Semaforico'!BY$30,E!$HC98:$HL98)+SUMIF(O!$HC$15:$HL$15,'Ciclo Semaforico'!BY$30,O!$HC98:$HL98))*BY$31))</f>
        <v>0</v>
      </c>
      <c r="BZ123" s="245">
        <f>IF(BZ$32="",IF(BZ$31="",(SUMIF(S!$HC$15:$HL$15,'Ciclo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Semaforico'!BZ$30,O!$HC98:$HL98))*BZ$31),(SUMIF(S!$HC$15:$HL$15,'Ciclo Semaforico'!BZ$32,S!$HC98:$HL98)+SUMIF(N!$HC$15:$HL$15,'Ciclo Semaforico'!BZ$32,N!$HC98:$HL98)+SUMIF(E!$HC$15:$HL$15,'Ciclo Semaforico'!BZ$32,E!$HC98:$HL98)+SUMIF(O!$HC$15:$HL$15,'Ciclo Semaforico'!BZ$32,O!$HC98:$HL98))-IF(BZ$31="",(SUMIF(S!$HC$15:$HL$15,'Ciclo Semaforico'!BZ$30,S!$HC98:$HL98)+SUMIF(N!$HC$15:$HL$15,'Ciclo Semaforico'!BZ$30,N!$HC98:$HL98)+SUMIF(E!$HC$15:$HL$15,'Ciclo Semaforico'!BZ$30,E!$HC98:$HL98)+SUMIF(O!$HC$15:$HL$15,'Ciclo Semaforico'!BZ$30,O!$HC98:$HL98)),(SUMIF(S!$HC$15:$HL$15,'Ciclo Semaforico'!BZ$30,S!$HC98:$HL98)+SUMIF(N!$HC$15:$HL$15,'Ciclo Semaforico'!BZ$30,N!$HC98:$HL98)+SUMIF(E!$HC$15:$HL$15,'Ciclo Semaforico'!BZ$30,E!$HC98:$HL98)+SUMIF(O!$HC$15:$HL$15,'Ciclo Semaforico'!BZ$30,O!$HC98:$HL98))*BZ$31))</f>
        <v>0</v>
      </c>
      <c r="CA123" s="245">
        <f>IF(CA$32="",IF(CA$31="",(SUMIF(S!$HC$15:$HL$15,'Ciclo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Semaforico'!CA$30,O!$HC98:$HL98))*CA$31),(SUMIF(S!$HC$15:$HL$15,'Ciclo Semaforico'!CA$32,S!$HC98:$HL98)+SUMIF(N!$HC$15:$HL$15,'Ciclo Semaforico'!CA$32,N!$HC98:$HL98)+SUMIF(E!$HC$15:$HL$15,'Ciclo Semaforico'!CA$32,E!$HC98:$HL98)+SUMIF(O!$HC$15:$HL$15,'Ciclo Semaforico'!CA$32,O!$HC98:$HL98))-IF(CA$31="",(SUMIF(S!$HC$15:$HL$15,'Ciclo Semaforico'!CA$30,S!$HC98:$HL98)+SUMIF(N!$HC$15:$HL$15,'Ciclo Semaforico'!CA$30,N!$HC98:$HL98)+SUMIF(E!$HC$15:$HL$15,'Ciclo Semaforico'!CA$30,E!$HC98:$HL98)+SUMIF(O!$HC$15:$HL$15,'Ciclo Semaforico'!CA$30,O!$HC98:$HL98)),(SUMIF(S!$HC$15:$HL$15,'Ciclo Semaforico'!CA$30,S!$HC98:$HL98)+SUMIF(N!$HC$15:$HL$15,'Ciclo Semaforico'!CA$30,N!$HC98:$HL98)+SUMIF(E!$HC$15:$HL$15,'Ciclo Semaforico'!CA$30,E!$HC98:$HL98)+SUMIF(O!$HC$15:$HL$15,'Ciclo Semaforico'!CA$30,O!$HC98:$HL98))*CA$31))</f>
        <v>0</v>
      </c>
      <c r="CB123" s="245">
        <f>IF(CB$32="",IF(CB$31="",(SUMIF(S!$HC$15:$HL$15,'Ciclo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Semaforico'!CB$30,O!$HC98:$HL98))*CB$31),(SUMIF(S!$HC$15:$HL$15,'Ciclo Semaforico'!CB$32,S!$HC98:$HL98)+SUMIF(N!$HC$15:$HL$15,'Ciclo Semaforico'!CB$32,N!$HC98:$HL98)+SUMIF(E!$HC$15:$HL$15,'Ciclo Semaforico'!CB$32,E!$HC98:$HL98)+SUMIF(O!$HC$15:$HL$15,'Ciclo Semaforico'!CB$32,O!$HC98:$HL98))-IF(CB$31="",(SUMIF(S!$HC$15:$HL$15,'Ciclo Semaforico'!CB$30,S!$HC98:$HL98)+SUMIF(N!$HC$15:$HL$15,'Ciclo Semaforico'!CB$30,N!$HC98:$HL98)+SUMIF(E!$HC$15:$HL$15,'Ciclo Semaforico'!CB$30,E!$HC98:$HL98)+SUMIF(O!$HC$15:$HL$15,'Ciclo Semaforico'!CB$30,O!$HC98:$HL98)),(SUMIF(S!$HC$15:$HL$15,'Ciclo Semaforico'!CB$30,S!$HC98:$HL98)+SUMIF(N!$HC$15:$HL$15,'Ciclo Semaforico'!CB$30,N!$HC98:$HL98)+SUMIF(E!$HC$15:$HL$15,'Ciclo Semaforico'!CB$30,E!$HC98:$HL98)+SUMIF(O!$HC$15:$HL$15,'Ciclo Semaforico'!CB$30,O!$HC98:$HL98))*CB$31))</f>
        <v>0</v>
      </c>
      <c r="CC123" s="245">
        <f>IF(CC$32="",IF(CC$31="",(SUMIF(S!$HC$15:$HL$15,'Ciclo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Semaforico'!CC$30,O!$HC98:$HL98))*CC$31),(SUMIF(S!$HC$15:$HL$15,'Ciclo Semaforico'!CC$32,S!$HC98:$HL98)+SUMIF(N!$HC$15:$HL$15,'Ciclo Semaforico'!CC$32,N!$HC98:$HL98)+SUMIF(E!$HC$15:$HL$15,'Ciclo Semaforico'!CC$32,E!$HC98:$HL98)+SUMIF(O!$HC$15:$HL$15,'Ciclo Semaforico'!CC$32,O!$HC98:$HL98))-IF(CC$31="",(SUMIF(S!$HC$15:$HL$15,'Ciclo Semaforico'!CC$30,S!$HC98:$HL98)+SUMIF(N!$HC$15:$HL$15,'Ciclo Semaforico'!CC$30,N!$HC98:$HL98)+SUMIF(E!$HC$15:$HL$15,'Ciclo Semaforico'!CC$30,E!$HC98:$HL98)+SUMIF(O!$HC$15:$HL$15,'Ciclo Semaforico'!CC$30,O!$HC98:$HL98)),(SUMIF(S!$HC$15:$HL$15,'Ciclo Semaforico'!CC$30,S!$HC98:$HL98)+SUMIF(N!$HC$15:$HL$15,'Ciclo Semaforico'!CC$30,N!$HC98:$HL98)+SUMIF(E!$HC$15:$HL$15,'Ciclo Semaforico'!CC$30,E!$HC98:$HL98)+SUMIF(O!$HC$15:$HL$15,'Ciclo Semaforico'!CC$30,O!$HC98:$HL98))*CC$31))</f>
        <v>0</v>
      </c>
      <c r="CD123" s="245">
        <f>IF(CD$32="",IF(CD$31="",(SUMIF(S!$HC$15:$HL$15,'Ciclo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Semaforico'!CD$30,O!$HC98:$HL98))*CD$31),(SUMIF(S!$HC$15:$HL$15,'Ciclo Semaforico'!CD$32,S!$HC98:$HL98)+SUMIF(N!$HC$15:$HL$15,'Ciclo Semaforico'!CD$32,N!$HC98:$HL98)+SUMIF(E!$HC$15:$HL$15,'Ciclo Semaforico'!CD$32,E!$HC98:$HL98)+SUMIF(O!$HC$15:$HL$15,'Ciclo Semaforico'!CD$32,O!$HC98:$HL98))-IF(CD$31="",(SUMIF(S!$HC$15:$HL$15,'Ciclo Semaforico'!CD$30,S!$HC98:$HL98)+SUMIF(N!$HC$15:$HL$15,'Ciclo Semaforico'!CD$30,N!$HC98:$HL98)+SUMIF(E!$HC$15:$HL$15,'Ciclo Semaforico'!CD$30,E!$HC98:$HL98)+SUMIF(O!$HC$15:$HL$15,'Ciclo Semaforico'!CD$30,O!$HC98:$HL98)),(SUMIF(S!$HC$15:$HL$15,'Ciclo Semaforico'!CD$30,S!$HC98:$HL98)+SUMIF(N!$HC$15:$HL$15,'Ciclo Semaforico'!CD$30,N!$HC98:$HL98)+SUMIF(E!$HC$15:$HL$15,'Ciclo Semaforico'!CD$30,E!$HC98:$HL98)+SUMIF(O!$HC$15:$HL$15,'Ciclo Semaforico'!CD$30,O!$HC98:$HL98))*CD$31))</f>
        <v>0</v>
      </c>
      <c r="CE123" s="245">
        <f>IF(CE$32="",IF(CE$31="",(SUMIF(S!$HC$15:$HL$15,'Ciclo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Semaforico'!CE$30,O!$HC98:$HL98))*CE$31),(SUMIF(S!$HC$15:$HL$15,'Ciclo Semaforico'!CE$32,S!$HC98:$HL98)+SUMIF(N!$HC$15:$HL$15,'Ciclo Semaforico'!CE$32,N!$HC98:$HL98)+SUMIF(E!$HC$15:$HL$15,'Ciclo Semaforico'!CE$32,E!$HC98:$HL98)+SUMIF(O!$HC$15:$HL$15,'Ciclo Semaforico'!CE$32,O!$HC98:$HL98))-IF(CE$31="",(SUMIF(S!$HC$15:$HL$15,'Ciclo Semaforico'!CE$30,S!$HC98:$HL98)+SUMIF(N!$HC$15:$HL$15,'Ciclo Semaforico'!CE$30,N!$HC98:$HL98)+SUMIF(E!$HC$15:$HL$15,'Ciclo Semaforico'!CE$30,E!$HC98:$HL98)+SUMIF(O!$HC$15:$HL$15,'Ciclo Semaforico'!CE$30,O!$HC98:$HL98)),(SUMIF(S!$HC$15:$HL$15,'Ciclo Semaforico'!CE$30,S!$HC98:$HL98)+SUMIF(N!$HC$15:$HL$15,'Ciclo Semaforico'!CE$30,N!$HC98:$HL98)+SUMIF(E!$HC$15:$HL$15,'Ciclo Semaforico'!CE$30,E!$HC98:$HL98)+SUMIF(O!$HC$15:$HL$15,'Ciclo Semaforico'!CE$30,O!$HC98:$HL98))*CE$31))</f>
        <v>0</v>
      </c>
      <c r="CF123" s="245">
        <f>IF(CF$32="",IF(CF$31="",(SUMIF(S!$HC$15:$HL$15,'Ciclo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Semaforico'!CF$30,O!$HC98:$HL98))*CF$31),(SUMIF(S!$HC$15:$HL$15,'Ciclo Semaforico'!CF$32,S!$HC98:$HL98)+SUMIF(N!$HC$15:$HL$15,'Ciclo Semaforico'!CF$32,N!$HC98:$HL98)+SUMIF(E!$HC$15:$HL$15,'Ciclo Semaforico'!CF$32,E!$HC98:$HL98)+SUMIF(O!$HC$15:$HL$15,'Ciclo Semaforico'!CF$32,O!$HC98:$HL98))-IF(CF$31="",(SUMIF(S!$HC$15:$HL$15,'Ciclo Semaforico'!CF$30,S!$HC98:$HL98)+SUMIF(N!$HC$15:$HL$15,'Ciclo Semaforico'!CF$30,N!$HC98:$HL98)+SUMIF(E!$HC$15:$HL$15,'Ciclo Semaforico'!CF$30,E!$HC98:$HL98)+SUMIF(O!$HC$15:$HL$15,'Ciclo Semaforico'!CF$30,O!$HC98:$HL98)),(SUMIF(S!$HC$15:$HL$15,'Ciclo Semaforico'!CF$30,S!$HC98:$HL98)+SUMIF(N!$HC$15:$HL$15,'Ciclo Semaforico'!CF$30,N!$HC98:$HL98)+SUMIF(E!$HC$15:$HL$15,'Ciclo Semaforico'!CF$30,E!$HC98:$HL98)+SUMIF(O!$HC$15:$HL$15,'Ciclo Semaforico'!CF$30,O!$HC98:$HL98))*CF$31))</f>
        <v>0</v>
      </c>
      <c r="CG123" s="245">
        <f>IF(CG$32="",IF(CG$31="",(SUMIF(S!$HC$15:$HL$15,'Ciclo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Semaforico'!CG$30,O!$HC98:$HL98))*CG$31),(SUMIF(S!$HC$15:$HL$15,'Ciclo Semaforico'!CG$32,S!$HC98:$HL98)+SUMIF(N!$HC$15:$HL$15,'Ciclo Semaforico'!CG$32,N!$HC98:$HL98)+SUMIF(E!$HC$15:$HL$15,'Ciclo Semaforico'!CG$32,E!$HC98:$HL98)+SUMIF(O!$HC$15:$HL$15,'Ciclo Semaforico'!CG$32,O!$HC98:$HL98))-IF(CG$31="",(SUMIF(S!$HC$15:$HL$15,'Ciclo Semaforico'!CG$30,S!$HC98:$HL98)+SUMIF(N!$HC$15:$HL$15,'Ciclo Semaforico'!CG$30,N!$HC98:$HL98)+SUMIF(E!$HC$15:$HL$15,'Ciclo Semaforico'!CG$30,E!$HC98:$HL98)+SUMIF(O!$HC$15:$HL$15,'Ciclo Semaforico'!CG$30,O!$HC98:$HL98)),(SUMIF(S!$HC$15:$HL$15,'Ciclo Semaforico'!CG$30,S!$HC98:$HL98)+SUMIF(N!$HC$15:$HL$15,'Ciclo Semaforico'!CG$30,N!$HC98:$HL98)+SUMIF(E!$HC$15:$HL$15,'Ciclo Semaforico'!CG$30,E!$HC98:$HL98)+SUMIF(O!$HC$15:$HL$15,'Ciclo Semaforico'!CG$30,O!$HC98:$HL98))*CG$31))</f>
        <v>0</v>
      </c>
      <c r="CH123" s="246">
        <f>IF(CH$32="",IF(CH$31="",(SUMIF(S!$HC$15:$HL$15,'Ciclo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Semaforico'!CH$30,O!$HC98:$HL98))*CH$31),(SUMIF(S!$HC$15:$HL$15,'Ciclo Semaforico'!CH$32,S!$HC98:$HL98)+SUMIF(N!$HC$15:$HL$15,'Ciclo Semaforico'!CH$32,N!$HC98:$HL98)+SUMIF(E!$HC$15:$HL$15,'Ciclo Semaforico'!CH$32,E!$HC98:$HL98)+SUMIF(O!$HC$15:$HL$15,'Ciclo Semaforico'!CH$32,O!$HC98:$HL98))-IF(CH$31="",(SUMIF(S!$HC$15:$HL$15,'Ciclo Semaforico'!CH$30,S!$HC98:$HL98)+SUMIF(N!$HC$15:$HL$15,'Ciclo Semaforico'!CH$30,N!$HC98:$HL98)+SUMIF(E!$HC$15:$HL$15,'Ciclo Semaforico'!CH$30,E!$HC98:$HL98)+SUMIF(O!$HC$15:$HL$15,'Ciclo Semaforico'!CH$30,O!$HC98:$HL98)),(SUMIF(S!$HC$15:$HL$15,'Ciclo Semaforico'!CH$30,S!$HC98:$HL98)+SUMIF(N!$HC$15:$HL$15,'Ciclo Semaforico'!CH$30,N!$HC98:$HL98)+SUMIF(E!$HC$15:$HL$15,'Ciclo Semaforico'!CH$30,E!$HC98:$HL98)+SUMIF(O!$HC$15:$HL$15,'Ciclo Semaforico'!CH$30,O!$HC98:$HL98))*CH$31))</f>
        <v>0</v>
      </c>
      <c r="CI123" s="244">
        <f t="shared" si="339"/>
        <v>0</v>
      </c>
      <c r="CJ123" s="245">
        <f t="shared" si="340"/>
        <v>0</v>
      </c>
      <c r="CK123" s="245">
        <f t="shared" si="341"/>
        <v>0</v>
      </c>
      <c r="CL123" s="245">
        <f t="shared" si="342"/>
        <v>0</v>
      </c>
      <c r="CM123" s="245" t="e">
        <f t="shared" si="343"/>
        <v>#REF!</v>
      </c>
      <c r="CN123" s="245">
        <f t="shared" si="344"/>
        <v>0</v>
      </c>
      <c r="CO123" s="245">
        <f t="shared" si="345"/>
        <v>0</v>
      </c>
      <c r="CP123" s="245">
        <f t="shared" si="346"/>
        <v>0</v>
      </c>
      <c r="CQ123" s="245">
        <f t="shared" si="347"/>
        <v>0</v>
      </c>
      <c r="CR123" s="245">
        <f t="shared" si="348"/>
        <v>0</v>
      </c>
      <c r="CS123" s="245">
        <f t="shared" si="349"/>
        <v>0</v>
      </c>
      <c r="CT123" s="246">
        <f t="shared" si="350"/>
        <v>0</v>
      </c>
      <c r="CU123" s="244">
        <f t="shared" si="351"/>
        <v>0</v>
      </c>
      <c r="CV123" s="245">
        <f t="shared" si="352"/>
        <v>0</v>
      </c>
      <c r="CW123" s="245">
        <f t="shared" si="353"/>
        <v>0</v>
      </c>
      <c r="CX123" s="245">
        <f t="shared" si="354"/>
        <v>0</v>
      </c>
      <c r="CY123" s="245">
        <f t="shared" si="355"/>
        <v>0</v>
      </c>
      <c r="CZ123" s="245">
        <f t="shared" si="356"/>
        <v>0</v>
      </c>
      <c r="DA123" s="245">
        <f t="shared" si="357"/>
        <v>0</v>
      </c>
      <c r="DB123" s="245">
        <f t="shared" si="358"/>
        <v>0</v>
      </c>
      <c r="DC123" s="245">
        <f t="shared" si="359"/>
        <v>0</v>
      </c>
      <c r="DD123" s="245">
        <f t="shared" si="360"/>
        <v>0</v>
      </c>
      <c r="DE123" s="245">
        <f t="shared" si="361"/>
        <v>0</v>
      </c>
      <c r="DF123" s="246">
        <f t="shared" si="362"/>
        <v>0</v>
      </c>
      <c r="DG123" s="244" t="e">
        <f t="shared" si="363"/>
        <v>#REF!</v>
      </c>
      <c r="DH123" s="245" t="e">
        <f t="shared" si="364"/>
        <v>#REF!</v>
      </c>
      <c r="DI123" s="245" t="e">
        <f t="shared" si="365"/>
        <v>#REF!</v>
      </c>
      <c r="DJ123" s="245" t="e">
        <f t="shared" si="366"/>
        <v>#REF!</v>
      </c>
      <c r="DK123" s="245" t="e">
        <f t="shared" si="367"/>
        <v>#REF!</v>
      </c>
      <c r="DL123" s="245" t="e">
        <f t="shared" si="368"/>
        <v>#REF!</v>
      </c>
      <c r="DM123" s="245">
        <f t="shared" si="369"/>
        <v>0</v>
      </c>
      <c r="DN123" s="245">
        <f t="shared" si="370"/>
        <v>0</v>
      </c>
      <c r="DO123" s="245">
        <f t="shared" si="371"/>
        <v>0</v>
      </c>
      <c r="DP123" s="245">
        <f t="shared" si="372"/>
        <v>0</v>
      </c>
      <c r="DQ123" s="245">
        <f t="shared" si="373"/>
        <v>0</v>
      </c>
      <c r="DR123" s="246">
        <f t="shared" si="374"/>
        <v>0</v>
      </c>
      <c r="DS123" s="244">
        <f t="shared" si="375"/>
        <v>0</v>
      </c>
      <c r="DT123" s="245">
        <f t="shared" si="376"/>
        <v>0</v>
      </c>
      <c r="DU123" s="245">
        <f t="shared" si="377"/>
        <v>0</v>
      </c>
      <c r="DV123" s="245">
        <f t="shared" si="378"/>
        <v>0</v>
      </c>
      <c r="DW123" s="245">
        <f t="shared" si="379"/>
        <v>0</v>
      </c>
      <c r="DX123" s="245">
        <f t="shared" si="380"/>
        <v>0</v>
      </c>
      <c r="DY123" s="245">
        <f t="shared" si="381"/>
        <v>0</v>
      </c>
      <c r="DZ123" s="245">
        <f t="shared" si="382"/>
        <v>0</v>
      </c>
      <c r="EA123" s="245">
        <f t="shared" si="383"/>
        <v>0</v>
      </c>
      <c r="EB123" s="245">
        <f t="shared" si="384"/>
        <v>0</v>
      </c>
      <c r="EC123" s="245">
        <f t="shared" si="385"/>
        <v>0</v>
      </c>
      <c r="ED123" s="246">
        <f t="shared" si="386"/>
        <v>0</v>
      </c>
      <c r="EE123" s="244">
        <f t="shared" si="387"/>
        <v>0</v>
      </c>
      <c r="EF123" s="245">
        <f t="shared" si="388"/>
        <v>0</v>
      </c>
      <c r="EG123" s="245">
        <f t="shared" si="389"/>
        <v>0</v>
      </c>
      <c r="EH123" s="245">
        <f t="shared" si="390"/>
        <v>0</v>
      </c>
      <c r="EI123" s="245">
        <f t="shared" si="391"/>
        <v>0</v>
      </c>
      <c r="EJ123" s="245">
        <f t="shared" si="392"/>
        <v>0</v>
      </c>
      <c r="EK123" s="245">
        <f t="shared" si="393"/>
        <v>0</v>
      </c>
      <c r="EL123" s="245">
        <f t="shared" si="394"/>
        <v>0</v>
      </c>
      <c r="EM123" s="245">
        <f t="shared" si="395"/>
        <v>0</v>
      </c>
      <c r="EN123" s="245">
        <f t="shared" si="396"/>
        <v>0</v>
      </c>
      <c r="EO123" s="245">
        <f t="shared" si="397"/>
        <v>0</v>
      </c>
      <c r="EP123" s="246">
        <f t="shared" si="398"/>
        <v>0</v>
      </c>
      <c r="EQ123" s="255">
        <f t="shared" si="399"/>
        <v>0</v>
      </c>
      <c r="ER123" s="256">
        <f t="shared" si="400"/>
        <v>0</v>
      </c>
      <c r="ES123" s="256">
        <f t="shared" si="401"/>
        <v>0</v>
      </c>
      <c r="ET123" s="256">
        <f t="shared" si="402"/>
        <v>0</v>
      </c>
      <c r="EU123" s="256" t="e">
        <f t="shared" si="403"/>
        <v>#REF!</v>
      </c>
      <c r="EV123" s="256">
        <f t="shared" si="404"/>
        <v>0</v>
      </c>
      <c r="EW123" s="256">
        <f t="shared" si="405"/>
        <v>0</v>
      </c>
      <c r="EX123" s="256" t="str">
        <f t="shared" si="406"/>
        <v/>
      </c>
      <c r="EY123" s="256" t="str">
        <f t="shared" si="407"/>
        <v/>
      </c>
      <c r="EZ123" s="256" t="str">
        <f t="shared" si="408"/>
        <v/>
      </c>
      <c r="FA123" s="256" t="str">
        <f t="shared" si="409"/>
        <v/>
      </c>
      <c r="FB123" s="257" t="str">
        <f t="shared" si="410"/>
        <v/>
      </c>
      <c r="FC123" s="255">
        <f t="shared" si="411"/>
        <v>0</v>
      </c>
      <c r="FD123" s="256" t="str">
        <f t="shared" si="412"/>
        <v/>
      </c>
      <c r="FE123" s="256" t="str">
        <f t="shared" si="413"/>
        <v/>
      </c>
      <c r="FF123" s="256" t="str">
        <f t="shared" si="414"/>
        <v/>
      </c>
      <c r="FG123" s="256" t="str">
        <f t="shared" si="415"/>
        <v/>
      </c>
      <c r="FH123" s="256" t="str">
        <f t="shared" si="416"/>
        <v/>
      </c>
      <c r="FI123" s="256" t="str">
        <f t="shared" si="417"/>
        <v/>
      </c>
      <c r="FJ123" s="256" t="str">
        <f t="shared" si="418"/>
        <v/>
      </c>
      <c r="FK123" s="256" t="str">
        <f t="shared" si="419"/>
        <v/>
      </c>
      <c r="FL123" s="256" t="str">
        <f t="shared" si="420"/>
        <v/>
      </c>
      <c r="FM123" s="256" t="str">
        <f t="shared" si="421"/>
        <v/>
      </c>
      <c r="FN123" s="257" t="str">
        <f t="shared" si="422"/>
        <v/>
      </c>
      <c r="FO123" s="255" t="e">
        <f t="shared" si="423"/>
        <v>#REF!</v>
      </c>
      <c r="FP123" s="256" t="e">
        <f t="shared" si="424"/>
        <v>#REF!</v>
      </c>
      <c r="FQ123" s="256" t="e">
        <f t="shared" si="425"/>
        <v>#REF!</v>
      </c>
      <c r="FR123" s="256" t="e">
        <f t="shared" si="426"/>
        <v>#REF!</v>
      </c>
      <c r="FS123" s="256" t="e">
        <f t="shared" si="427"/>
        <v>#REF!</v>
      </c>
      <c r="FT123" s="256" t="e">
        <f t="shared" si="428"/>
        <v>#REF!</v>
      </c>
      <c r="FU123" s="256" t="str">
        <f t="shared" si="429"/>
        <v/>
      </c>
      <c r="FV123" s="256" t="str">
        <f t="shared" si="430"/>
        <v/>
      </c>
      <c r="FW123" s="256" t="str">
        <f t="shared" si="431"/>
        <v/>
      </c>
      <c r="FX123" s="256" t="str">
        <f t="shared" si="432"/>
        <v/>
      </c>
      <c r="FY123" s="256" t="str">
        <f t="shared" si="433"/>
        <v/>
      </c>
      <c r="FZ123" s="257" t="str">
        <f t="shared" si="434"/>
        <v/>
      </c>
      <c r="GA123" s="255" t="str">
        <f t="shared" si="435"/>
        <v/>
      </c>
      <c r="GB123" s="256" t="str">
        <f t="shared" si="436"/>
        <v/>
      </c>
      <c r="GC123" s="256" t="str">
        <f t="shared" si="437"/>
        <v/>
      </c>
      <c r="GD123" s="256" t="str">
        <f t="shared" si="438"/>
        <v/>
      </c>
      <c r="GE123" s="256" t="str">
        <f t="shared" si="439"/>
        <v/>
      </c>
      <c r="GF123" s="256" t="str">
        <f t="shared" si="440"/>
        <v/>
      </c>
      <c r="GG123" s="256" t="str">
        <f t="shared" si="441"/>
        <v/>
      </c>
      <c r="GH123" s="256" t="str">
        <f t="shared" si="442"/>
        <v/>
      </c>
      <c r="GI123" s="256" t="str">
        <f t="shared" si="443"/>
        <v/>
      </c>
      <c r="GJ123" s="256" t="str">
        <f t="shared" si="444"/>
        <v/>
      </c>
      <c r="GK123" s="256" t="str">
        <f t="shared" si="445"/>
        <v/>
      </c>
      <c r="GL123" s="257" t="str">
        <f t="shared" si="446"/>
        <v/>
      </c>
      <c r="GM123" s="255" t="str">
        <f t="shared" si="447"/>
        <v/>
      </c>
      <c r="GN123" s="256" t="str">
        <f t="shared" si="448"/>
        <v/>
      </c>
      <c r="GO123" s="256" t="str">
        <f t="shared" si="449"/>
        <v/>
      </c>
      <c r="GP123" s="256" t="str">
        <f t="shared" si="450"/>
        <v/>
      </c>
      <c r="GQ123" s="256" t="str">
        <f t="shared" si="451"/>
        <v/>
      </c>
      <c r="GR123" s="256" t="str">
        <f t="shared" si="452"/>
        <v/>
      </c>
      <c r="GS123" s="256" t="str">
        <f t="shared" si="453"/>
        <v/>
      </c>
      <c r="GT123" s="256" t="str">
        <f t="shared" si="454"/>
        <v/>
      </c>
      <c r="GU123" s="256" t="str">
        <f t="shared" si="455"/>
        <v/>
      </c>
      <c r="GV123" s="256" t="str">
        <f t="shared" si="456"/>
        <v/>
      </c>
      <c r="GW123" s="256" t="str">
        <f t="shared" si="457"/>
        <v/>
      </c>
      <c r="GX123" s="257" t="str">
        <f t="shared" si="458"/>
        <v/>
      </c>
      <c r="GY123" s="252">
        <f t="shared" si="468"/>
        <v>0</v>
      </c>
      <c r="GZ123" s="253" t="e">
        <f t="shared" si="468"/>
        <v>#REF!</v>
      </c>
      <c r="HA123" s="253">
        <f t="shared" si="468"/>
        <v>0</v>
      </c>
      <c r="HB123" s="253">
        <f t="shared" si="468"/>
        <v>0</v>
      </c>
      <c r="HC123" s="253">
        <f t="shared" si="468"/>
        <v>0</v>
      </c>
      <c r="HD123" s="253">
        <f t="shared" si="468"/>
        <v>0</v>
      </c>
      <c r="HE123" s="253">
        <f t="shared" si="468"/>
        <v>0</v>
      </c>
      <c r="HF123" s="254">
        <f t="shared" si="459"/>
        <v>0</v>
      </c>
      <c r="HG123" s="252">
        <f t="shared" si="469"/>
        <v>0</v>
      </c>
      <c r="HH123" s="253">
        <f t="shared" si="469"/>
        <v>0</v>
      </c>
      <c r="HI123" s="253">
        <f t="shared" si="469"/>
        <v>0</v>
      </c>
      <c r="HJ123" s="253">
        <f t="shared" si="469"/>
        <v>0</v>
      </c>
      <c r="HK123" s="253">
        <f t="shared" si="469"/>
        <v>0</v>
      </c>
      <c r="HL123" s="253">
        <f t="shared" si="469"/>
        <v>0</v>
      </c>
      <c r="HM123" s="253">
        <f t="shared" si="469"/>
        <v>0</v>
      </c>
      <c r="HN123" s="254">
        <f t="shared" si="469"/>
        <v>0</v>
      </c>
      <c r="HO123" s="252" t="e">
        <f t="shared" si="470"/>
        <v>#REF!</v>
      </c>
      <c r="HP123" s="253" t="e">
        <f t="shared" si="470"/>
        <v>#REF!</v>
      </c>
      <c r="HQ123" s="253">
        <f t="shared" si="470"/>
        <v>0</v>
      </c>
      <c r="HR123" s="253">
        <f t="shared" si="470"/>
        <v>0</v>
      </c>
      <c r="HS123" s="253">
        <f t="shared" si="470"/>
        <v>0</v>
      </c>
      <c r="HT123" s="253">
        <f t="shared" si="470"/>
        <v>0</v>
      </c>
      <c r="HU123" s="253">
        <f t="shared" si="470"/>
        <v>0</v>
      </c>
      <c r="HV123" s="254">
        <f t="shared" si="470"/>
        <v>0</v>
      </c>
      <c r="HW123" s="252">
        <f t="shared" si="471"/>
        <v>0</v>
      </c>
      <c r="HX123" s="253">
        <f t="shared" si="471"/>
        <v>0</v>
      </c>
      <c r="HY123" s="253">
        <f t="shared" si="471"/>
        <v>0</v>
      </c>
      <c r="HZ123" s="253">
        <f t="shared" si="471"/>
        <v>0</v>
      </c>
      <c r="IA123" s="253">
        <f t="shared" si="471"/>
        <v>0</v>
      </c>
      <c r="IB123" s="253">
        <f t="shared" si="471"/>
        <v>0</v>
      </c>
      <c r="IC123" s="253">
        <f t="shared" si="471"/>
        <v>0</v>
      </c>
      <c r="ID123" s="254">
        <f t="shared" si="471"/>
        <v>0</v>
      </c>
      <c r="IE123" s="252">
        <f t="shared" si="472"/>
        <v>0</v>
      </c>
      <c r="IF123" s="253">
        <f t="shared" si="472"/>
        <v>0</v>
      </c>
      <c r="IG123" s="253">
        <f t="shared" si="472"/>
        <v>0</v>
      </c>
      <c r="IH123" s="253">
        <f t="shared" si="472"/>
        <v>0</v>
      </c>
      <c r="II123" s="253">
        <f t="shared" si="472"/>
        <v>0</v>
      </c>
      <c r="IJ123" s="253">
        <f t="shared" si="472"/>
        <v>0</v>
      </c>
      <c r="IK123" s="253">
        <f t="shared" si="472"/>
        <v>0</v>
      </c>
      <c r="IL123" s="254">
        <f t="shared" si="472"/>
        <v>0</v>
      </c>
      <c r="IM123" s="255" t="e">
        <f t="shared" si="203"/>
        <v>#REF!</v>
      </c>
      <c r="IN123" s="256">
        <f t="shared" si="204"/>
        <v>0</v>
      </c>
      <c r="IO123" s="256" t="e">
        <f t="shared" si="205"/>
        <v>#REF!</v>
      </c>
      <c r="IP123" s="256">
        <f t="shared" si="206"/>
        <v>0</v>
      </c>
      <c r="IQ123" s="257">
        <f t="shared" si="207"/>
        <v>0</v>
      </c>
      <c r="IR123" s="404" t="e">
        <f t="shared" si="473"/>
        <v>#REF!</v>
      </c>
      <c r="IS123" s="250">
        <f t="shared" si="202"/>
        <v>15</v>
      </c>
      <c r="IT123" s="258" t="e">
        <f t="shared" si="464"/>
        <v>#REF!</v>
      </c>
      <c r="IU123" s="664">
        <v>1800</v>
      </c>
      <c r="IV123" s="409">
        <v>6</v>
      </c>
      <c r="IW123" s="648" t="s">
        <v>261</v>
      </c>
      <c r="IX123" s="649" t="e">
        <f t="shared" si="474"/>
        <v>#REF!</v>
      </c>
      <c r="IY123" s="650" t="e">
        <f t="shared" si="465"/>
        <v>#REF!</v>
      </c>
      <c r="IZ123" s="651">
        <v>3</v>
      </c>
      <c r="JA123" s="652">
        <v>2</v>
      </c>
      <c r="JB123" s="650" t="e">
        <f t="shared" si="466"/>
        <v>#REF!</v>
      </c>
      <c r="JC123" s="651">
        <f t="shared" si="475"/>
        <v>3</v>
      </c>
      <c r="JD123" s="652">
        <f t="shared" si="475"/>
        <v>2</v>
      </c>
      <c r="JE123" s="653" t="e">
        <f t="shared" si="467"/>
        <v>#REF!</v>
      </c>
      <c r="JF123" s="654">
        <v>3</v>
      </c>
      <c r="JG123" s="420">
        <v>2</v>
      </c>
      <c r="JH123" s="653"/>
      <c r="JI123" s="654"/>
      <c r="JJ123" s="655"/>
      <c r="JK123" s="418"/>
      <c r="JL123" s="419"/>
      <c r="JM123" s="420"/>
      <c r="JN123" s="662">
        <v>1</v>
      </c>
      <c r="JO123" s="662">
        <v>1</v>
      </c>
      <c r="JP123" s="662">
        <v>1</v>
      </c>
      <c r="JQ123" s="662">
        <v>1</v>
      </c>
      <c r="JR123" s="663">
        <v>1</v>
      </c>
      <c r="JS123" s="658" t="e">
        <f t="shared" si="201"/>
        <v>#REF!</v>
      </c>
    </row>
    <row r="124" spans="25:279" ht="20.100000000000001" hidden="1" customHeight="1">
      <c r="Y124" s="380" t="e">
        <f>N!IK99</f>
        <v>#REF!</v>
      </c>
      <c r="Z124" s="377" t="s">
        <v>81</v>
      </c>
      <c r="AA124" s="244">
        <f>IF(AA$32="",IF(AA$31="",(SUMIF(S!$HC$15:$HL$15,'Ciclo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Semaforico'!AA$30,O!$HC99:$HL99))*AA$31),(SUMIF(S!$HC$15:$HL$15,'Ciclo Semaforico'!AA$32,S!$HC99:$HL99)+SUMIF(N!$HC$15:$HL$15,'Ciclo Semaforico'!AA$32,N!$HC99:$HL99)+SUMIF(E!$HC$15:$HL$15,'Ciclo Semaforico'!AA$32,E!$HC99:$HL99)+SUMIF(O!$HC$15:$HL$15,'Ciclo Semaforico'!AA$32,O!$HC99:$HL99))-IF(AA$31="",(SUMIF(S!$HC$15:$HL$15,'Ciclo Semaforico'!AA$30,S!$HC99:$HL99)+SUMIF(N!$HC$15:$HL$15,'Ciclo Semaforico'!AA$30,N!$HC99:$HL99)+SUMIF(E!$HC$15:$HL$15,'Ciclo Semaforico'!AA$30,E!$HC99:$HL99)+SUMIF(O!$HC$15:$HL$15,'Ciclo Semaforico'!AA$30,O!$HC99:$HL99)),(SUMIF(S!$HC$15:$HL$15,'Ciclo Semaforico'!AA$30,S!$HC99:$HL99)+SUMIF(N!$HC$15:$HL$15,'Ciclo Semaforico'!AA$30,N!$HC99:$HL99)+SUMIF(E!$HC$15:$HL$15,'Ciclo Semaforico'!AA$30,E!$HC99:$HL99)+SUMIF(O!$HC$15:$HL$15,'Ciclo Semaforico'!AA$30,O!$HC99:$HL99))*AA$31))</f>
        <v>0</v>
      </c>
      <c r="AB124" s="245">
        <f>IF(AB$32="",IF(AB$31="",(SUMIF(S!$HC$15:$HL$15,'Ciclo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Semaforico'!AB$30,O!$HC99:$HL99))*AB$31),(SUMIF(S!$HC$15:$HL$15,'Ciclo Semaforico'!AB$32,S!$HC99:$HL99)+SUMIF(N!$HC$15:$HL$15,'Ciclo Semaforico'!AB$32,N!$HC99:$HL99)+SUMIF(E!$HC$15:$HL$15,'Ciclo Semaforico'!AB$32,E!$HC99:$HL99)+SUMIF(O!$HC$15:$HL$15,'Ciclo Semaforico'!AB$32,O!$HC99:$HL99))-IF(AB$31="",(SUMIF(S!$HC$15:$HL$15,'Ciclo Semaforico'!AB$30,S!$HC99:$HL99)+SUMIF(N!$HC$15:$HL$15,'Ciclo Semaforico'!AB$30,N!$HC99:$HL99)+SUMIF(E!$HC$15:$HL$15,'Ciclo Semaforico'!AB$30,E!$HC99:$HL99)+SUMIF(O!$HC$15:$HL$15,'Ciclo Semaforico'!AB$30,O!$HC99:$HL99)),(SUMIF(S!$HC$15:$HL$15,'Ciclo Semaforico'!AB$30,S!$HC99:$HL99)+SUMIF(N!$HC$15:$HL$15,'Ciclo Semaforico'!AB$30,N!$HC99:$HL99)+SUMIF(E!$HC$15:$HL$15,'Ciclo Semaforico'!AB$30,E!$HC99:$HL99)+SUMIF(O!$HC$15:$HL$15,'Ciclo Semaforico'!AB$30,O!$HC99:$HL99))*AB$31))</f>
        <v>0</v>
      </c>
      <c r="AC124" s="245">
        <f>IF(AC$32="",IF(AC$31="",(SUMIF(S!$HC$15:$HL$15,'Ciclo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Semaforico'!AC$30,O!$HC99:$HL99))*AC$31),(SUMIF(S!$HC$15:$HL$15,'Ciclo Semaforico'!AC$32,S!$HC99:$HL99)+SUMIF(N!$HC$15:$HL$15,'Ciclo Semaforico'!AC$32,N!$HC99:$HL99)+SUMIF(E!$HC$15:$HL$15,'Ciclo Semaforico'!AC$32,E!$HC99:$HL99)+SUMIF(O!$HC$15:$HL$15,'Ciclo Semaforico'!AC$32,O!$HC99:$HL99))-IF(AC$31="",(SUMIF(S!$HC$15:$HL$15,'Ciclo Semaforico'!AC$30,S!$HC99:$HL99)+SUMIF(N!$HC$15:$HL$15,'Ciclo Semaforico'!AC$30,N!$HC99:$HL99)+SUMIF(E!$HC$15:$HL$15,'Ciclo Semaforico'!AC$30,E!$HC99:$HL99)+SUMIF(O!$HC$15:$HL$15,'Ciclo Semaforico'!AC$30,O!$HC99:$HL99)),(SUMIF(S!$HC$15:$HL$15,'Ciclo Semaforico'!AC$30,S!$HC99:$HL99)+SUMIF(N!$HC$15:$HL$15,'Ciclo Semaforico'!AC$30,N!$HC99:$HL99)+SUMIF(E!$HC$15:$HL$15,'Ciclo Semaforico'!AC$30,E!$HC99:$HL99)+SUMIF(O!$HC$15:$HL$15,'Ciclo Semaforico'!AC$30,O!$HC99:$HL99))*AC$31))</f>
        <v>0</v>
      </c>
      <c r="AD124" s="245">
        <f>IF(AD$32="",IF(AD$31="",(SUMIF(S!$HC$15:$HL$15,'Ciclo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Semaforico'!AD$30,O!$HC99:$HL99))*AD$31),(SUMIF(S!$HC$15:$HL$15,'Ciclo Semaforico'!AD$32,S!$HC99:$HL99)+SUMIF(N!$HC$15:$HL$15,'Ciclo Semaforico'!AD$32,N!$HC99:$HL99)+SUMIF(E!$HC$15:$HL$15,'Ciclo Semaforico'!AD$32,E!$HC99:$HL99)+SUMIF(O!$HC$15:$HL$15,'Ciclo Semaforico'!AD$32,O!$HC99:$HL99))-IF(AD$31="",(SUMIF(S!$HC$15:$HL$15,'Ciclo Semaforico'!AD$30,S!$HC99:$HL99)+SUMIF(N!$HC$15:$HL$15,'Ciclo Semaforico'!AD$30,N!$HC99:$HL99)+SUMIF(E!$HC$15:$HL$15,'Ciclo Semaforico'!AD$30,E!$HC99:$HL99)+SUMIF(O!$HC$15:$HL$15,'Ciclo Semaforico'!AD$30,O!$HC99:$HL99)),(SUMIF(S!$HC$15:$HL$15,'Ciclo Semaforico'!AD$30,S!$HC99:$HL99)+SUMIF(N!$HC$15:$HL$15,'Ciclo Semaforico'!AD$30,N!$HC99:$HL99)+SUMIF(E!$HC$15:$HL$15,'Ciclo Semaforico'!AD$30,E!$HC99:$HL99)+SUMIF(O!$HC$15:$HL$15,'Ciclo Semaforico'!AD$30,O!$HC99:$HL99))*AD$31))</f>
        <v>0</v>
      </c>
      <c r="AE124" s="245" t="e">
        <f>IF(AE$32="",IF(AE$31="",(SUMIF(S!$HC$15:$HL$15,'Ciclo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Semaforico'!AE$30,O!$HC99:$HL99))*AE$31),(SUMIF(S!$HC$15:$HL$15,'Ciclo Semaforico'!AE$32,S!$HC99:$HL99)+SUMIF(N!$HC$15:$HL$15,'Ciclo Semaforico'!AE$32,N!$HC99:$HL99)+SUMIF(E!$HC$15:$HL$15,'Ciclo Semaforico'!AE$32,E!$HC99:$HL99)+SUMIF(O!$HC$15:$HL$15,'Ciclo Semaforico'!AE$32,O!$HC99:$HL99))-IF(AE$31="",(SUMIF(S!$HC$15:$HL$15,'Ciclo Semaforico'!AE$30,S!$HC99:$HL99)+SUMIF(N!$HC$15:$HL$15,'Ciclo Semaforico'!AE$30,N!$HC99:$HL99)+SUMIF(E!$HC$15:$HL$15,'Ciclo Semaforico'!AE$30,E!$HC99:$HL99)+SUMIF(O!$HC$15:$HL$15,'Ciclo Semaforico'!AE$30,O!$HC99:$HL99)),(SUMIF(S!$HC$15:$HL$15,'Ciclo Semaforico'!AE$30,S!$HC99:$HL99)+SUMIF(N!$HC$15:$HL$15,'Ciclo Semaforico'!AE$30,N!$HC99:$HL99)+SUMIF(E!$HC$15:$HL$15,'Ciclo Semaforico'!AE$30,E!$HC99:$HL99)+SUMIF(O!$HC$15:$HL$15,'Ciclo Semaforico'!AE$30,O!$HC99:$HL99))*AE$31))</f>
        <v>#REF!</v>
      </c>
      <c r="AF124" s="245">
        <f>IF(AF$32="",IF(AF$31="",(SUMIF(S!$HC$15:$HL$15,'Ciclo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Semaforico'!AF$30,O!$HC99:$HL99))*AF$31),(SUMIF(S!$HC$15:$HL$15,'Ciclo Semaforico'!AF$32,S!$HC99:$HL99)+SUMIF(N!$HC$15:$HL$15,'Ciclo Semaforico'!AF$32,N!$HC99:$HL99)+SUMIF(E!$HC$15:$HL$15,'Ciclo Semaforico'!AF$32,E!$HC99:$HL99)+SUMIF(O!$HC$15:$HL$15,'Ciclo Semaforico'!AF$32,O!$HC99:$HL99))-IF(AF$31="",(SUMIF(S!$HC$15:$HL$15,'Ciclo Semaforico'!AF$30,S!$HC99:$HL99)+SUMIF(N!$HC$15:$HL$15,'Ciclo Semaforico'!AF$30,N!$HC99:$HL99)+SUMIF(E!$HC$15:$HL$15,'Ciclo Semaforico'!AF$30,E!$HC99:$HL99)+SUMIF(O!$HC$15:$HL$15,'Ciclo Semaforico'!AF$30,O!$HC99:$HL99)),(SUMIF(S!$HC$15:$HL$15,'Ciclo Semaforico'!AF$30,S!$HC99:$HL99)+SUMIF(N!$HC$15:$HL$15,'Ciclo Semaforico'!AF$30,N!$HC99:$HL99)+SUMIF(E!$HC$15:$HL$15,'Ciclo Semaforico'!AF$30,E!$HC99:$HL99)+SUMIF(O!$HC$15:$HL$15,'Ciclo Semaforico'!AF$30,O!$HC99:$HL99))*AF$31))</f>
        <v>0</v>
      </c>
      <c r="AG124" s="245">
        <f>IF(AG$32="",IF(AG$31="",(SUMIF(S!$HC$15:$HL$15,'Ciclo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Semaforico'!AG$30,O!$HC99:$HL99))*AG$31),(SUMIF(S!$HC$15:$HL$15,'Ciclo Semaforico'!AG$32,S!$HC99:$HL99)+SUMIF(N!$HC$15:$HL$15,'Ciclo Semaforico'!AG$32,N!$HC99:$HL99)+SUMIF(E!$HC$15:$HL$15,'Ciclo Semaforico'!AG$32,E!$HC99:$HL99)+SUMIF(O!$HC$15:$HL$15,'Ciclo Semaforico'!AG$32,O!$HC99:$HL99))-IF(AG$31="",(SUMIF(S!$HC$15:$HL$15,'Ciclo Semaforico'!AG$30,S!$HC99:$HL99)+SUMIF(N!$HC$15:$HL$15,'Ciclo Semaforico'!AG$30,N!$HC99:$HL99)+SUMIF(E!$HC$15:$HL$15,'Ciclo Semaforico'!AG$30,E!$HC99:$HL99)+SUMIF(O!$HC$15:$HL$15,'Ciclo Semaforico'!AG$30,O!$HC99:$HL99)),(SUMIF(S!$HC$15:$HL$15,'Ciclo Semaforico'!AG$30,S!$HC99:$HL99)+SUMIF(N!$HC$15:$HL$15,'Ciclo Semaforico'!AG$30,N!$HC99:$HL99)+SUMIF(E!$HC$15:$HL$15,'Ciclo Semaforico'!AG$30,E!$HC99:$HL99)+SUMIF(O!$HC$15:$HL$15,'Ciclo Semaforico'!AG$30,O!$HC99:$HL99))*AG$31))</f>
        <v>0</v>
      </c>
      <c r="AH124" s="245">
        <f>IF(AH$32="",IF(AH$31="",(SUMIF(S!$HC$15:$HL$15,'Ciclo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Semaforico'!AH$30,O!$HC99:$HL99))*AH$31),(SUMIF(S!$HC$15:$HL$15,'Ciclo Semaforico'!AH$32,S!$HC99:$HL99)+SUMIF(N!$HC$15:$HL$15,'Ciclo Semaforico'!AH$32,N!$HC99:$HL99)+SUMIF(E!$HC$15:$HL$15,'Ciclo Semaforico'!AH$32,E!$HC99:$HL99)+SUMIF(O!$HC$15:$HL$15,'Ciclo Semaforico'!AH$32,O!$HC99:$HL99))-IF(AH$31="",(SUMIF(S!$HC$15:$HL$15,'Ciclo Semaforico'!AH$30,S!$HC99:$HL99)+SUMIF(N!$HC$15:$HL$15,'Ciclo Semaforico'!AH$30,N!$HC99:$HL99)+SUMIF(E!$HC$15:$HL$15,'Ciclo Semaforico'!AH$30,E!$HC99:$HL99)+SUMIF(O!$HC$15:$HL$15,'Ciclo Semaforico'!AH$30,O!$HC99:$HL99)),(SUMIF(S!$HC$15:$HL$15,'Ciclo Semaforico'!AH$30,S!$HC99:$HL99)+SUMIF(N!$HC$15:$HL$15,'Ciclo Semaforico'!AH$30,N!$HC99:$HL99)+SUMIF(E!$HC$15:$HL$15,'Ciclo Semaforico'!AH$30,E!$HC99:$HL99)+SUMIF(O!$HC$15:$HL$15,'Ciclo Semaforico'!AH$30,O!$HC99:$HL99))*AH$31))</f>
        <v>0</v>
      </c>
      <c r="AI124" s="245">
        <f>IF(AI$32="",IF(AI$31="",(SUMIF(S!$HC$15:$HL$15,'Ciclo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Semaforico'!AI$30,O!$HC99:$HL99))*AI$31),(SUMIF(S!$HC$15:$HL$15,'Ciclo Semaforico'!AI$32,S!$HC99:$HL99)+SUMIF(N!$HC$15:$HL$15,'Ciclo Semaforico'!AI$32,N!$HC99:$HL99)+SUMIF(E!$HC$15:$HL$15,'Ciclo Semaforico'!AI$32,E!$HC99:$HL99)+SUMIF(O!$HC$15:$HL$15,'Ciclo Semaforico'!AI$32,O!$HC99:$HL99))-IF(AI$31="",(SUMIF(S!$HC$15:$HL$15,'Ciclo Semaforico'!AI$30,S!$HC99:$HL99)+SUMIF(N!$HC$15:$HL$15,'Ciclo Semaforico'!AI$30,N!$HC99:$HL99)+SUMIF(E!$HC$15:$HL$15,'Ciclo Semaforico'!AI$30,E!$HC99:$HL99)+SUMIF(O!$HC$15:$HL$15,'Ciclo Semaforico'!AI$30,O!$HC99:$HL99)),(SUMIF(S!$HC$15:$HL$15,'Ciclo Semaforico'!AI$30,S!$HC99:$HL99)+SUMIF(N!$HC$15:$HL$15,'Ciclo Semaforico'!AI$30,N!$HC99:$HL99)+SUMIF(E!$HC$15:$HL$15,'Ciclo Semaforico'!AI$30,E!$HC99:$HL99)+SUMIF(O!$HC$15:$HL$15,'Ciclo Semaforico'!AI$30,O!$HC99:$HL99))*AI$31))</f>
        <v>0</v>
      </c>
      <c r="AJ124" s="245">
        <f>IF(AJ$32="",IF(AJ$31="",(SUMIF(S!$HC$15:$HL$15,'Ciclo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Semaforico'!AJ$30,O!$HC99:$HL99))*AJ$31),(SUMIF(S!$HC$15:$HL$15,'Ciclo Semaforico'!AJ$32,S!$HC99:$HL99)+SUMIF(N!$HC$15:$HL$15,'Ciclo Semaforico'!AJ$32,N!$HC99:$HL99)+SUMIF(E!$HC$15:$HL$15,'Ciclo Semaforico'!AJ$32,E!$HC99:$HL99)+SUMIF(O!$HC$15:$HL$15,'Ciclo Semaforico'!AJ$32,O!$HC99:$HL99))-IF(AJ$31="",(SUMIF(S!$HC$15:$HL$15,'Ciclo Semaforico'!AJ$30,S!$HC99:$HL99)+SUMIF(N!$HC$15:$HL$15,'Ciclo Semaforico'!AJ$30,N!$HC99:$HL99)+SUMIF(E!$HC$15:$HL$15,'Ciclo Semaforico'!AJ$30,E!$HC99:$HL99)+SUMIF(O!$HC$15:$HL$15,'Ciclo Semaforico'!AJ$30,O!$HC99:$HL99)),(SUMIF(S!$HC$15:$HL$15,'Ciclo Semaforico'!AJ$30,S!$HC99:$HL99)+SUMIF(N!$HC$15:$HL$15,'Ciclo Semaforico'!AJ$30,N!$HC99:$HL99)+SUMIF(E!$HC$15:$HL$15,'Ciclo Semaforico'!AJ$30,E!$HC99:$HL99)+SUMIF(O!$HC$15:$HL$15,'Ciclo Semaforico'!AJ$30,O!$HC99:$HL99))*AJ$31))</f>
        <v>0</v>
      </c>
      <c r="AK124" s="245">
        <f>IF(AK$32="",IF(AK$31="",(SUMIF(S!$HC$15:$HL$15,'Ciclo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Semaforico'!AK$30,O!$HC99:$HL99))*AK$31),(SUMIF(S!$HC$15:$HL$15,'Ciclo Semaforico'!AK$32,S!$HC99:$HL99)+SUMIF(N!$HC$15:$HL$15,'Ciclo Semaforico'!AK$32,N!$HC99:$HL99)+SUMIF(E!$HC$15:$HL$15,'Ciclo Semaforico'!AK$32,E!$HC99:$HL99)+SUMIF(O!$HC$15:$HL$15,'Ciclo Semaforico'!AK$32,O!$HC99:$HL99))-IF(AK$31="",(SUMIF(S!$HC$15:$HL$15,'Ciclo Semaforico'!AK$30,S!$HC99:$HL99)+SUMIF(N!$HC$15:$HL$15,'Ciclo Semaforico'!AK$30,N!$HC99:$HL99)+SUMIF(E!$HC$15:$HL$15,'Ciclo Semaforico'!AK$30,E!$HC99:$HL99)+SUMIF(O!$HC$15:$HL$15,'Ciclo Semaforico'!AK$30,O!$HC99:$HL99)),(SUMIF(S!$HC$15:$HL$15,'Ciclo Semaforico'!AK$30,S!$HC99:$HL99)+SUMIF(N!$HC$15:$HL$15,'Ciclo Semaforico'!AK$30,N!$HC99:$HL99)+SUMIF(E!$HC$15:$HL$15,'Ciclo Semaforico'!AK$30,E!$HC99:$HL99)+SUMIF(O!$HC$15:$HL$15,'Ciclo Semaforico'!AK$30,O!$HC99:$HL99))*AK$31))</f>
        <v>0</v>
      </c>
      <c r="AL124" s="246">
        <f>IF(AL$32="",IF(AL$31="",(SUMIF(S!$HC$15:$HL$15,'Ciclo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Semaforico'!AL$30,O!$HC99:$HL99))*AL$31),(SUMIF(S!$HC$15:$HL$15,'Ciclo Semaforico'!AL$32,S!$HC99:$HL99)+SUMIF(N!$HC$15:$HL$15,'Ciclo Semaforico'!AL$32,N!$HC99:$HL99)+SUMIF(E!$HC$15:$HL$15,'Ciclo Semaforico'!AL$32,E!$HC99:$HL99)+SUMIF(O!$HC$15:$HL$15,'Ciclo Semaforico'!AL$32,O!$HC99:$HL99))-IF(AL$31="",(SUMIF(S!$HC$15:$HL$15,'Ciclo Semaforico'!AL$30,S!$HC99:$HL99)+SUMIF(N!$HC$15:$HL$15,'Ciclo Semaforico'!AL$30,N!$HC99:$HL99)+SUMIF(E!$HC$15:$HL$15,'Ciclo Semaforico'!AL$30,E!$HC99:$HL99)+SUMIF(O!$HC$15:$HL$15,'Ciclo Semaforico'!AL$30,O!$HC99:$HL99)),(SUMIF(S!$HC$15:$HL$15,'Ciclo Semaforico'!AL$30,S!$HC99:$HL99)+SUMIF(N!$HC$15:$HL$15,'Ciclo Semaforico'!AL$30,N!$HC99:$HL99)+SUMIF(E!$HC$15:$HL$15,'Ciclo Semaforico'!AL$30,E!$HC99:$HL99)+SUMIF(O!$HC$15:$HL$15,'Ciclo Semaforico'!AL$30,O!$HC99:$HL99))*AL$31))</f>
        <v>0</v>
      </c>
      <c r="AM124" s="244">
        <f>IF(AM$32="",IF(AM$31="",(SUMIF(S!$HC$15:$HL$15,'Ciclo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Semaforico'!AM$30,O!$HC99:$HL99))*AM$31),(SUMIF(S!$HC$15:$HL$15,'Ciclo Semaforico'!AM$32,S!$HC99:$HL99)+SUMIF(N!$HC$15:$HL$15,'Ciclo Semaforico'!AM$32,N!$HC99:$HL99)+SUMIF(E!$HC$15:$HL$15,'Ciclo Semaforico'!AM$32,E!$HC99:$HL99)+SUMIF(O!$HC$15:$HL$15,'Ciclo Semaforico'!AM$32,O!$HC99:$HL99))-IF(AM$31="",(SUMIF(S!$HC$15:$HL$15,'Ciclo Semaforico'!AM$30,S!$HC99:$HL99)+SUMIF(N!$HC$15:$HL$15,'Ciclo Semaforico'!AM$30,N!$HC99:$HL99)+SUMIF(E!$HC$15:$HL$15,'Ciclo Semaforico'!AM$30,E!$HC99:$HL99)+SUMIF(O!$HC$15:$HL$15,'Ciclo Semaforico'!AM$30,O!$HC99:$HL99)),(SUMIF(S!$HC$15:$HL$15,'Ciclo Semaforico'!AM$30,S!$HC99:$HL99)+SUMIF(N!$HC$15:$HL$15,'Ciclo Semaforico'!AM$30,N!$HC99:$HL99)+SUMIF(E!$HC$15:$HL$15,'Ciclo Semaforico'!AM$30,E!$HC99:$HL99)+SUMIF(O!$HC$15:$HL$15,'Ciclo Semaforico'!AM$30,O!$HC99:$HL99))*AM$31))</f>
        <v>0</v>
      </c>
      <c r="AN124" s="245">
        <f>IF(AN$32="",IF(AN$31="",(SUMIF(S!$HC$15:$HL$15,'Ciclo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Semaforico'!AN$30,O!$HC99:$HL99))*AN$31),(SUMIF(S!$HC$15:$HL$15,'Ciclo Semaforico'!AN$32,S!$HC99:$HL99)+SUMIF(N!$HC$15:$HL$15,'Ciclo Semaforico'!AN$32,N!$HC99:$HL99)+SUMIF(E!$HC$15:$HL$15,'Ciclo Semaforico'!AN$32,E!$HC99:$HL99)+SUMIF(O!$HC$15:$HL$15,'Ciclo Semaforico'!AN$32,O!$HC99:$HL99))-IF(AN$31="",(SUMIF(S!$HC$15:$HL$15,'Ciclo Semaforico'!AN$30,S!$HC99:$HL99)+SUMIF(N!$HC$15:$HL$15,'Ciclo Semaforico'!AN$30,N!$HC99:$HL99)+SUMIF(E!$HC$15:$HL$15,'Ciclo Semaforico'!AN$30,E!$HC99:$HL99)+SUMIF(O!$HC$15:$HL$15,'Ciclo Semaforico'!AN$30,O!$HC99:$HL99)),(SUMIF(S!$HC$15:$HL$15,'Ciclo Semaforico'!AN$30,S!$HC99:$HL99)+SUMIF(N!$HC$15:$HL$15,'Ciclo Semaforico'!AN$30,N!$HC99:$HL99)+SUMIF(E!$HC$15:$HL$15,'Ciclo Semaforico'!AN$30,E!$HC99:$HL99)+SUMIF(O!$HC$15:$HL$15,'Ciclo Semaforico'!AN$30,O!$HC99:$HL99))*AN$31))</f>
        <v>0</v>
      </c>
      <c r="AO124" s="245">
        <f>IF(AO$32="",IF(AO$31="",(SUMIF(S!$HC$15:$HL$15,'Ciclo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Semaforico'!AO$30,O!$HC99:$HL99))*AO$31),(SUMIF(S!$HC$15:$HL$15,'Ciclo Semaforico'!AO$32,S!$HC99:$HL99)+SUMIF(N!$HC$15:$HL$15,'Ciclo Semaforico'!AO$32,N!$HC99:$HL99)+SUMIF(E!$HC$15:$HL$15,'Ciclo Semaforico'!AO$32,E!$HC99:$HL99)+SUMIF(O!$HC$15:$HL$15,'Ciclo Semaforico'!AO$32,O!$HC99:$HL99))-IF(AO$31="",(SUMIF(S!$HC$15:$HL$15,'Ciclo Semaforico'!AO$30,S!$HC99:$HL99)+SUMIF(N!$HC$15:$HL$15,'Ciclo Semaforico'!AO$30,N!$HC99:$HL99)+SUMIF(E!$HC$15:$HL$15,'Ciclo Semaforico'!AO$30,E!$HC99:$HL99)+SUMIF(O!$HC$15:$HL$15,'Ciclo Semaforico'!AO$30,O!$HC99:$HL99)),(SUMIF(S!$HC$15:$HL$15,'Ciclo Semaforico'!AO$30,S!$HC99:$HL99)+SUMIF(N!$HC$15:$HL$15,'Ciclo Semaforico'!AO$30,N!$HC99:$HL99)+SUMIF(E!$HC$15:$HL$15,'Ciclo Semaforico'!AO$30,E!$HC99:$HL99)+SUMIF(O!$HC$15:$HL$15,'Ciclo Semaforico'!AO$30,O!$HC99:$HL99))*AO$31))</f>
        <v>0</v>
      </c>
      <c r="AP124" s="245">
        <f>IF(AP$32="",IF(AP$31="",(SUMIF(S!$HC$15:$HL$15,'Ciclo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Semaforico'!AP$30,O!$HC99:$HL99))*AP$31),(SUMIF(S!$HC$15:$HL$15,'Ciclo Semaforico'!AP$32,S!$HC99:$HL99)+SUMIF(N!$HC$15:$HL$15,'Ciclo Semaforico'!AP$32,N!$HC99:$HL99)+SUMIF(E!$HC$15:$HL$15,'Ciclo Semaforico'!AP$32,E!$HC99:$HL99)+SUMIF(O!$HC$15:$HL$15,'Ciclo Semaforico'!AP$32,O!$HC99:$HL99))-IF(AP$31="",(SUMIF(S!$HC$15:$HL$15,'Ciclo Semaforico'!AP$30,S!$HC99:$HL99)+SUMIF(N!$HC$15:$HL$15,'Ciclo Semaforico'!AP$30,N!$HC99:$HL99)+SUMIF(E!$HC$15:$HL$15,'Ciclo Semaforico'!AP$30,E!$HC99:$HL99)+SUMIF(O!$HC$15:$HL$15,'Ciclo Semaforico'!AP$30,O!$HC99:$HL99)),(SUMIF(S!$HC$15:$HL$15,'Ciclo Semaforico'!AP$30,S!$HC99:$HL99)+SUMIF(N!$HC$15:$HL$15,'Ciclo Semaforico'!AP$30,N!$HC99:$HL99)+SUMIF(E!$HC$15:$HL$15,'Ciclo Semaforico'!AP$30,E!$HC99:$HL99)+SUMIF(O!$HC$15:$HL$15,'Ciclo Semaforico'!AP$30,O!$HC99:$HL99))*AP$31))</f>
        <v>0</v>
      </c>
      <c r="AQ124" s="245">
        <f>IF(AQ$32="",IF(AQ$31="",(SUMIF(S!$HC$15:$HL$15,'Ciclo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Semaforico'!AQ$30,O!$HC99:$HL99))*AQ$31),(SUMIF(S!$HC$15:$HL$15,'Ciclo Semaforico'!AQ$32,S!$HC99:$HL99)+SUMIF(N!$HC$15:$HL$15,'Ciclo Semaforico'!AQ$32,N!$HC99:$HL99)+SUMIF(E!$HC$15:$HL$15,'Ciclo Semaforico'!AQ$32,E!$HC99:$HL99)+SUMIF(O!$HC$15:$HL$15,'Ciclo Semaforico'!AQ$32,O!$HC99:$HL99))-IF(AQ$31="",(SUMIF(S!$HC$15:$HL$15,'Ciclo Semaforico'!AQ$30,S!$HC99:$HL99)+SUMIF(N!$HC$15:$HL$15,'Ciclo Semaforico'!AQ$30,N!$HC99:$HL99)+SUMIF(E!$HC$15:$HL$15,'Ciclo Semaforico'!AQ$30,E!$HC99:$HL99)+SUMIF(O!$HC$15:$HL$15,'Ciclo Semaforico'!AQ$30,O!$HC99:$HL99)),(SUMIF(S!$HC$15:$HL$15,'Ciclo Semaforico'!AQ$30,S!$HC99:$HL99)+SUMIF(N!$HC$15:$HL$15,'Ciclo Semaforico'!AQ$30,N!$HC99:$HL99)+SUMIF(E!$HC$15:$HL$15,'Ciclo Semaforico'!AQ$30,E!$HC99:$HL99)+SUMIF(O!$HC$15:$HL$15,'Ciclo Semaforico'!AQ$30,O!$HC99:$HL99))*AQ$31))</f>
        <v>0</v>
      </c>
      <c r="AR124" s="245">
        <f>IF(AR$32="",IF(AR$31="",(SUMIF(S!$HC$15:$HL$15,'Ciclo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Semaforico'!AR$30,O!$HC99:$HL99))*AR$31),(SUMIF(S!$HC$15:$HL$15,'Ciclo Semaforico'!AR$32,S!$HC99:$HL99)+SUMIF(N!$HC$15:$HL$15,'Ciclo Semaforico'!AR$32,N!$HC99:$HL99)+SUMIF(E!$HC$15:$HL$15,'Ciclo Semaforico'!AR$32,E!$HC99:$HL99)+SUMIF(O!$HC$15:$HL$15,'Ciclo Semaforico'!AR$32,O!$HC99:$HL99))-IF(AR$31="",(SUMIF(S!$HC$15:$HL$15,'Ciclo Semaforico'!AR$30,S!$HC99:$HL99)+SUMIF(N!$HC$15:$HL$15,'Ciclo Semaforico'!AR$30,N!$HC99:$HL99)+SUMIF(E!$HC$15:$HL$15,'Ciclo Semaforico'!AR$30,E!$HC99:$HL99)+SUMIF(O!$HC$15:$HL$15,'Ciclo Semaforico'!AR$30,O!$HC99:$HL99)),(SUMIF(S!$HC$15:$HL$15,'Ciclo Semaforico'!AR$30,S!$HC99:$HL99)+SUMIF(N!$HC$15:$HL$15,'Ciclo Semaforico'!AR$30,N!$HC99:$HL99)+SUMIF(E!$HC$15:$HL$15,'Ciclo Semaforico'!AR$30,E!$HC99:$HL99)+SUMIF(O!$HC$15:$HL$15,'Ciclo Semaforico'!AR$30,O!$HC99:$HL99))*AR$31))</f>
        <v>0</v>
      </c>
      <c r="AS124" s="245">
        <f>IF(AS$32="",IF(AS$31="",(SUMIF(S!$HC$15:$HL$15,'Ciclo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Semaforico'!AS$30,O!$HC99:$HL99))*AS$31),(SUMIF(S!$HC$15:$HL$15,'Ciclo Semaforico'!AS$32,S!$HC99:$HL99)+SUMIF(N!$HC$15:$HL$15,'Ciclo Semaforico'!AS$32,N!$HC99:$HL99)+SUMIF(E!$HC$15:$HL$15,'Ciclo Semaforico'!AS$32,E!$HC99:$HL99)+SUMIF(O!$HC$15:$HL$15,'Ciclo Semaforico'!AS$32,O!$HC99:$HL99))-IF(AS$31="",(SUMIF(S!$HC$15:$HL$15,'Ciclo Semaforico'!AS$30,S!$HC99:$HL99)+SUMIF(N!$HC$15:$HL$15,'Ciclo Semaforico'!AS$30,N!$HC99:$HL99)+SUMIF(E!$HC$15:$HL$15,'Ciclo Semaforico'!AS$30,E!$HC99:$HL99)+SUMIF(O!$HC$15:$HL$15,'Ciclo Semaforico'!AS$30,O!$HC99:$HL99)),(SUMIF(S!$HC$15:$HL$15,'Ciclo Semaforico'!AS$30,S!$HC99:$HL99)+SUMIF(N!$HC$15:$HL$15,'Ciclo Semaforico'!AS$30,N!$HC99:$HL99)+SUMIF(E!$HC$15:$HL$15,'Ciclo Semaforico'!AS$30,E!$HC99:$HL99)+SUMIF(O!$HC$15:$HL$15,'Ciclo Semaforico'!AS$30,O!$HC99:$HL99))*AS$31))</f>
        <v>0</v>
      </c>
      <c r="AT124" s="245">
        <f>IF(AT$32="",IF(AT$31="",(SUMIF(S!$HC$15:$HL$15,'Ciclo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Semaforico'!AT$30,O!$HC99:$HL99))*AT$31),(SUMIF(S!$HC$15:$HL$15,'Ciclo Semaforico'!AT$32,S!$HC99:$HL99)+SUMIF(N!$HC$15:$HL$15,'Ciclo Semaforico'!AT$32,N!$HC99:$HL99)+SUMIF(E!$HC$15:$HL$15,'Ciclo Semaforico'!AT$32,E!$HC99:$HL99)+SUMIF(O!$HC$15:$HL$15,'Ciclo Semaforico'!AT$32,O!$HC99:$HL99))-IF(AT$31="",(SUMIF(S!$HC$15:$HL$15,'Ciclo Semaforico'!AT$30,S!$HC99:$HL99)+SUMIF(N!$HC$15:$HL$15,'Ciclo Semaforico'!AT$30,N!$HC99:$HL99)+SUMIF(E!$HC$15:$HL$15,'Ciclo Semaforico'!AT$30,E!$HC99:$HL99)+SUMIF(O!$HC$15:$HL$15,'Ciclo Semaforico'!AT$30,O!$HC99:$HL99)),(SUMIF(S!$HC$15:$HL$15,'Ciclo Semaforico'!AT$30,S!$HC99:$HL99)+SUMIF(N!$HC$15:$HL$15,'Ciclo Semaforico'!AT$30,N!$HC99:$HL99)+SUMIF(E!$HC$15:$HL$15,'Ciclo Semaforico'!AT$30,E!$HC99:$HL99)+SUMIF(O!$HC$15:$HL$15,'Ciclo Semaforico'!AT$30,O!$HC99:$HL99))*AT$31))</f>
        <v>0</v>
      </c>
      <c r="AU124" s="245">
        <f>IF(AU$32="",IF(AU$31="",(SUMIF(S!$HC$15:$HL$15,'Ciclo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Semaforico'!AU$30,O!$HC99:$HL99))*AU$31),(SUMIF(S!$HC$15:$HL$15,'Ciclo Semaforico'!AU$32,S!$HC99:$HL99)+SUMIF(N!$HC$15:$HL$15,'Ciclo Semaforico'!AU$32,N!$HC99:$HL99)+SUMIF(E!$HC$15:$HL$15,'Ciclo Semaforico'!AU$32,E!$HC99:$HL99)+SUMIF(O!$HC$15:$HL$15,'Ciclo Semaforico'!AU$32,O!$HC99:$HL99))-IF(AU$31="",(SUMIF(S!$HC$15:$HL$15,'Ciclo Semaforico'!AU$30,S!$HC99:$HL99)+SUMIF(N!$HC$15:$HL$15,'Ciclo Semaforico'!AU$30,N!$HC99:$HL99)+SUMIF(E!$HC$15:$HL$15,'Ciclo Semaforico'!AU$30,E!$HC99:$HL99)+SUMIF(O!$HC$15:$HL$15,'Ciclo Semaforico'!AU$30,O!$HC99:$HL99)),(SUMIF(S!$HC$15:$HL$15,'Ciclo Semaforico'!AU$30,S!$HC99:$HL99)+SUMIF(N!$HC$15:$HL$15,'Ciclo Semaforico'!AU$30,N!$HC99:$HL99)+SUMIF(E!$HC$15:$HL$15,'Ciclo Semaforico'!AU$30,E!$HC99:$HL99)+SUMIF(O!$HC$15:$HL$15,'Ciclo Semaforico'!AU$30,O!$HC99:$HL99))*AU$31))</f>
        <v>0</v>
      </c>
      <c r="AV124" s="245">
        <f>IF(AV$32="",IF(AV$31="",(SUMIF(S!$HC$15:$HL$15,'Ciclo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Semaforico'!AV$30,O!$HC99:$HL99))*AV$31),(SUMIF(S!$HC$15:$HL$15,'Ciclo Semaforico'!AV$32,S!$HC99:$HL99)+SUMIF(N!$HC$15:$HL$15,'Ciclo Semaforico'!AV$32,N!$HC99:$HL99)+SUMIF(E!$HC$15:$HL$15,'Ciclo Semaforico'!AV$32,E!$HC99:$HL99)+SUMIF(O!$HC$15:$HL$15,'Ciclo Semaforico'!AV$32,O!$HC99:$HL99))-IF(AV$31="",(SUMIF(S!$HC$15:$HL$15,'Ciclo Semaforico'!AV$30,S!$HC99:$HL99)+SUMIF(N!$HC$15:$HL$15,'Ciclo Semaforico'!AV$30,N!$HC99:$HL99)+SUMIF(E!$HC$15:$HL$15,'Ciclo Semaforico'!AV$30,E!$HC99:$HL99)+SUMIF(O!$HC$15:$HL$15,'Ciclo Semaforico'!AV$30,O!$HC99:$HL99)),(SUMIF(S!$HC$15:$HL$15,'Ciclo Semaforico'!AV$30,S!$HC99:$HL99)+SUMIF(N!$HC$15:$HL$15,'Ciclo Semaforico'!AV$30,N!$HC99:$HL99)+SUMIF(E!$HC$15:$HL$15,'Ciclo Semaforico'!AV$30,E!$HC99:$HL99)+SUMIF(O!$HC$15:$HL$15,'Ciclo Semaforico'!AV$30,O!$HC99:$HL99))*AV$31))</f>
        <v>0</v>
      </c>
      <c r="AW124" s="245">
        <f>IF(AW$32="",IF(AW$31="",(SUMIF(S!$HC$15:$HL$15,'Ciclo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Semaforico'!AW$30,O!$HC99:$HL99))*AW$31),(SUMIF(S!$HC$15:$HL$15,'Ciclo Semaforico'!AW$32,S!$HC99:$HL99)+SUMIF(N!$HC$15:$HL$15,'Ciclo Semaforico'!AW$32,N!$HC99:$HL99)+SUMIF(E!$HC$15:$HL$15,'Ciclo Semaforico'!AW$32,E!$HC99:$HL99)+SUMIF(O!$HC$15:$HL$15,'Ciclo Semaforico'!AW$32,O!$HC99:$HL99))-IF(AW$31="",(SUMIF(S!$HC$15:$HL$15,'Ciclo Semaforico'!AW$30,S!$HC99:$HL99)+SUMIF(N!$HC$15:$HL$15,'Ciclo Semaforico'!AW$30,N!$HC99:$HL99)+SUMIF(E!$HC$15:$HL$15,'Ciclo Semaforico'!AW$30,E!$HC99:$HL99)+SUMIF(O!$HC$15:$HL$15,'Ciclo Semaforico'!AW$30,O!$HC99:$HL99)),(SUMIF(S!$HC$15:$HL$15,'Ciclo Semaforico'!AW$30,S!$HC99:$HL99)+SUMIF(N!$HC$15:$HL$15,'Ciclo Semaforico'!AW$30,N!$HC99:$HL99)+SUMIF(E!$HC$15:$HL$15,'Ciclo Semaforico'!AW$30,E!$HC99:$HL99)+SUMIF(O!$HC$15:$HL$15,'Ciclo Semaforico'!AW$30,O!$HC99:$HL99))*AW$31))</f>
        <v>0</v>
      </c>
      <c r="AX124" s="246">
        <f>IF(AX$32="",IF(AX$31="",(SUMIF(S!$HC$15:$HL$15,'Ciclo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Semaforico'!AX$30,O!$HC99:$HL99))*AX$31),(SUMIF(S!$HC$15:$HL$15,'Ciclo Semaforico'!AX$32,S!$HC99:$HL99)+SUMIF(N!$HC$15:$HL$15,'Ciclo Semaforico'!AX$32,N!$HC99:$HL99)+SUMIF(E!$HC$15:$HL$15,'Ciclo Semaforico'!AX$32,E!$HC99:$HL99)+SUMIF(O!$HC$15:$HL$15,'Ciclo Semaforico'!AX$32,O!$HC99:$HL99))-IF(AX$31="",(SUMIF(S!$HC$15:$HL$15,'Ciclo Semaforico'!AX$30,S!$HC99:$HL99)+SUMIF(N!$HC$15:$HL$15,'Ciclo Semaforico'!AX$30,N!$HC99:$HL99)+SUMIF(E!$HC$15:$HL$15,'Ciclo Semaforico'!AX$30,E!$HC99:$HL99)+SUMIF(O!$HC$15:$HL$15,'Ciclo Semaforico'!AX$30,O!$HC99:$HL99)),(SUMIF(S!$HC$15:$HL$15,'Ciclo Semaforico'!AX$30,S!$HC99:$HL99)+SUMIF(N!$HC$15:$HL$15,'Ciclo Semaforico'!AX$30,N!$HC99:$HL99)+SUMIF(E!$HC$15:$HL$15,'Ciclo Semaforico'!AX$30,E!$HC99:$HL99)+SUMIF(O!$HC$15:$HL$15,'Ciclo Semaforico'!AX$30,O!$HC99:$HL99))*AX$31))</f>
        <v>0</v>
      </c>
      <c r="AY124" s="244" t="e">
        <f>IF(AY$32="",IF(AY$31="",(SUMIF(S!$HC$15:$HL$15,'Ciclo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Semaforico'!AY$30,O!$HC99:$HL99))*AY$31),(SUMIF(S!$HC$15:$HL$15,'Ciclo Semaforico'!AY$32,S!$HC99:$HL99)+SUMIF(N!$HC$15:$HL$15,'Ciclo Semaforico'!AY$32,N!$HC99:$HL99)+SUMIF(E!$HC$15:$HL$15,'Ciclo Semaforico'!AY$32,E!$HC99:$HL99)+SUMIF(O!$HC$15:$HL$15,'Ciclo Semaforico'!AY$32,O!$HC99:$HL99))-IF(AY$31="",(SUMIF(S!$HC$15:$HL$15,'Ciclo Semaforico'!AY$30,S!$HC99:$HL99)+SUMIF(N!$HC$15:$HL$15,'Ciclo Semaforico'!AY$30,N!$HC99:$HL99)+SUMIF(E!$HC$15:$HL$15,'Ciclo Semaforico'!AY$30,E!$HC99:$HL99)+SUMIF(O!$HC$15:$HL$15,'Ciclo Semaforico'!AY$30,O!$HC99:$HL99)),(SUMIF(S!$HC$15:$HL$15,'Ciclo Semaforico'!AY$30,S!$HC99:$HL99)+SUMIF(N!$HC$15:$HL$15,'Ciclo Semaforico'!AY$30,N!$HC99:$HL99)+SUMIF(E!$HC$15:$HL$15,'Ciclo Semaforico'!AY$30,E!$HC99:$HL99)+SUMIF(O!$HC$15:$HL$15,'Ciclo Semaforico'!AY$30,O!$HC99:$HL99))*AY$31))</f>
        <v>#REF!</v>
      </c>
      <c r="AZ124" s="245" t="e">
        <f>IF(AZ$32="",IF(AZ$31="",(SUMIF(S!$HC$15:$HL$15,'Ciclo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Semaforico'!AZ$30,O!$HC99:$HL99))*AZ$31),(SUMIF(S!$HC$15:$HL$15,'Ciclo Semaforico'!AZ$32,S!$HC99:$HL99)+SUMIF(N!$HC$15:$HL$15,'Ciclo Semaforico'!AZ$32,N!$HC99:$HL99)+SUMIF(E!$HC$15:$HL$15,'Ciclo Semaforico'!AZ$32,E!$HC99:$HL99)+SUMIF(O!$HC$15:$HL$15,'Ciclo Semaforico'!AZ$32,O!$HC99:$HL99))-IF(AZ$31="",(SUMIF(S!$HC$15:$HL$15,'Ciclo Semaforico'!AZ$30,S!$HC99:$HL99)+SUMIF(N!$HC$15:$HL$15,'Ciclo Semaforico'!AZ$30,N!$HC99:$HL99)+SUMIF(E!$HC$15:$HL$15,'Ciclo Semaforico'!AZ$30,E!$HC99:$HL99)+SUMIF(O!$HC$15:$HL$15,'Ciclo Semaforico'!AZ$30,O!$HC99:$HL99)),(SUMIF(S!$HC$15:$HL$15,'Ciclo Semaforico'!AZ$30,S!$HC99:$HL99)+SUMIF(N!$HC$15:$HL$15,'Ciclo Semaforico'!AZ$30,N!$HC99:$HL99)+SUMIF(E!$HC$15:$HL$15,'Ciclo Semaforico'!AZ$30,E!$HC99:$HL99)+SUMIF(O!$HC$15:$HL$15,'Ciclo Semaforico'!AZ$30,O!$HC99:$HL99))*AZ$31))</f>
        <v>#REF!</v>
      </c>
      <c r="BA124" s="245" t="e">
        <f>IF(BA$32="",IF(BA$31="",(SUMIF(S!$HC$15:$HL$15,'Ciclo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Semaforico'!BA$30,O!$HC99:$HL99))*BA$31),(SUMIF(S!$HC$15:$HL$15,'Ciclo Semaforico'!BA$32,S!$HC99:$HL99)+SUMIF(N!$HC$15:$HL$15,'Ciclo Semaforico'!BA$32,N!$HC99:$HL99)+SUMIF(E!$HC$15:$HL$15,'Ciclo Semaforico'!BA$32,E!$HC99:$HL99)+SUMIF(O!$HC$15:$HL$15,'Ciclo Semaforico'!BA$32,O!$HC99:$HL99))-IF(BA$31="",(SUMIF(S!$HC$15:$HL$15,'Ciclo Semaforico'!BA$30,S!$HC99:$HL99)+SUMIF(N!$HC$15:$HL$15,'Ciclo Semaforico'!BA$30,N!$HC99:$HL99)+SUMIF(E!$HC$15:$HL$15,'Ciclo Semaforico'!BA$30,E!$HC99:$HL99)+SUMIF(O!$HC$15:$HL$15,'Ciclo Semaforico'!BA$30,O!$HC99:$HL99)),(SUMIF(S!$HC$15:$HL$15,'Ciclo Semaforico'!BA$30,S!$HC99:$HL99)+SUMIF(N!$HC$15:$HL$15,'Ciclo Semaforico'!BA$30,N!$HC99:$HL99)+SUMIF(E!$HC$15:$HL$15,'Ciclo Semaforico'!BA$30,E!$HC99:$HL99)+SUMIF(O!$HC$15:$HL$15,'Ciclo Semaforico'!BA$30,O!$HC99:$HL99))*BA$31))</f>
        <v>#REF!</v>
      </c>
      <c r="BB124" s="245" t="e">
        <f>IF(BB$32="",IF(BB$31="",(SUMIF(S!$HC$15:$HL$15,'Ciclo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Semaforico'!BB$30,O!$HC99:$HL99))*BB$31),(SUMIF(S!$HC$15:$HL$15,'Ciclo Semaforico'!BB$32,S!$HC99:$HL99)+SUMIF(N!$HC$15:$HL$15,'Ciclo Semaforico'!BB$32,N!$HC99:$HL99)+SUMIF(E!$HC$15:$HL$15,'Ciclo Semaforico'!BB$32,E!$HC99:$HL99)+SUMIF(O!$HC$15:$HL$15,'Ciclo Semaforico'!BB$32,O!$HC99:$HL99))-IF(BB$31="",(SUMIF(S!$HC$15:$HL$15,'Ciclo Semaforico'!BB$30,S!$HC99:$HL99)+SUMIF(N!$HC$15:$HL$15,'Ciclo Semaforico'!BB$30,N!$HC99:$HL99)+SUMIF(E!$HC$15:$HL$15,'Ciclo Semaforico'!BB$30,E!$HC99:$HL99)+SUMIF(O!$HC$15:$HL$15,'Ciclo Semaforico'!BB$30,O!$HC99:$HL99)),(SUMIF(S!$HC$15:$HL$15,'Ciclo Semaforico'!BB$30,S!$HC99:$HL99)+SUMIF(N!$HC$15:$HL$15,'Ciclo Semaforico'!BB$30,N!$HC99:$HL99)+SUMIF(E!$HC$15:$HL$15,'Ciclo Semaforico'!BB$30,E!$HC99:$HL99)+SUMIF(O!$HC$15:$HL$15,'Ciclo Semaforico'!BB$30,O!$HC99:$HL99))*BB$31))</f>
        <v>#REF!</v>
      </c>
      <c r="BC124" s="245" t="e">
        <f>IF(BC$32="",IF(BC$31="",(SUMIF(S!$HC$15:$HL$15,'Ciclo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Semaforico'!BC$30,O!$HC99:$HL99))*BC$31),(SUMIF(S!$HC$15:$HL$15,'Ciclo Semaforico'!BC$32,S!$HC99:$HL99)+SUMIF(N!$HC$15:$HL$15,'Ciclo Semaforico'!BC$32,N!$HC99:$HL99)+SUMIF(E!$HC$15:$HL$15,'Ciclo Semaforico'!BC$32,E!$HC99:$HL99)+SUMIF(O!$HC$15:$HL$15,'Ciclo Semaforico'!BC$32,O!$HC99:$HL99))-IF(BC$31="",(SUMIF(S!$HC$15:$HL$15,'Ciclo Semaforico'!BC$30,S!$HC99:$HL99)+SUMIF(N!$HC$15:$HL$15,'Ciclo Semaforico'!BC$30,N!$HC99:$HL99)+SUMIF(E!$HC$15:$HL$15,'Ciclo Semaforico'!BC$30,E!$HC99:$HL99)+SUMIF(O!$HC$15:$HL$15,'Ciclo Semaforico'!BC$30,O!$HC99:$HL99)),(SUMIF(S!$HC$15:$HL$15,'Ciclo Semaforico'!BC$30,S!$HC99:$HL99)+SUMIF(N!$HC$15:$HL$15,'Ciclo Semaforico'!BC$30,N!$HC99:$HL99)+SUMIF(E!$HC$15:$HL$15,'Ciclo Semaforico'!BC$30,E!$HC99:$HL99)+SUMIF(O!$HC$15:$HL$15,'Ciclo Semaforico'!BC$30,O!$HC99:$HL99))*BC$31))</f>
        <v>#REF!</v>
      </c>
      <c r="BD124" s="245" t="e">
        <f>IF(BD$32="",IF(BD$31="",(SUMIF(S!$HC$15:$HL$15,'Ciclo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Semaforico'!BD$30,O!$HC99:$HL99))*BD$31),(SUMIF(S!$HC$15:$HL$15,'Ciclo Semaforico'!BD$32,S!$HC99:$HL99)+SUMIF(N!$HC$15:$HL$15,'Ciclo Semaforico'!BD$32,N!$HC99:$HL99)+SUMIF(E!$HC$15:$HL$15,'Ciclo Semaforico'!BD$32,E!$HC99:$HL99)+SUMIF(O!$HC$15:$HL$15,'Ciclo Semaforico'!BD$32,O!$HC99:$HL99))-IF(BD$31="",(SUMIF(S!$HC$15:$HL$15,'Ciclo Semaforico'!BD$30,S!$HC99:$HL99)+SUMIF(N!$HC$15:$HL$15,'Ciclo Semaforico'!BD$30,N!$HC99:$HL99)+SUMIF(E!$HC$15:$HL$15,'Ciclo Semaforico'!BD$30,E!$HC99:$HL99)+SUMIF(O!$HC$15:$HL$15,'Ciclo Semaforico'!BD$30,O!$HC99:$HL99)),(SUMIF(S!$HC$15:$HL$15,'Ciclo Semaforico'!BD$30,S!$HC99:$HL99)+SUMIF(N!$HC$15:$HL$15,'Ciclo Semaforico'!BD$30,N!$HC99:$HL99)+SUMIF(E!$HC$15:$HL$15,'Ciclo Semaforico'!BD$30,E!$HC99:$HL99)+SUMIF(O!$HC$15:$HL$15,'Ciclo Semaforico'!BD$30,O!$HC99:$HL99))*BD$31))</f>
        <v>#REF!</v>
      </c>
      <c r="BE124" s="245">
        <f>IF(BE$32="",IF(BE$31="",(SUMIF(S!$HC$15:$HL$15,'Ciclo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Semaforico'!BE$30,O!$HC99:$HL99))*BE$31),(SUMIF(S!$HC$15:$HL$15,'Ciclo Semaforico'!BE$32,S!$HC99:$HL99)+SUMIF(N!$HC$15:$HL$15,'Ciclo Semaforico'!BE$32,N!$HC99:$HL99)+SUMIF(E!$HC$15:$HL$15,'Ciclo Semaforico'!BE$32,E!$HC99:$HL99)+SUMIF(O!$HC$15:$HL$15,'Ciclo Semaforico'!BE$32,O!$HC99:$HL99))-IF(BE$31="",(SUMIF(S!$HC$15:$HL$15,'Ciclo Semaforico'!BE$30,S!$HC99:$HL99)+SUMIF(N!$HC$15:$HL$15,'Ciclo Semaforico'!BE$30,N!$HC99:$HL99)+SUMIF(E!$HC$15:$HL$15,'Ciclo Semaforico'!BE$30,E!$HC99:$HL99)+SUMIF(O!$HC$15:$HL$15,'Ciclo Semaforico'!BE$30,O!$HC99:$HL99)),(SUMIF(S!$HC$15:$HL$15,'Ciclo Semaforico'!BE$30,S!$HC99:$HL99)+SUMIF(N!$HC$15:$HL$15,'Ciclo Semaforico'!BE$30,N!$HC99:$HL99)+SUMIF(E!$HC$15:$HL$15,'Ciclo Semaforico'!BE$30,E!$HC99:$HL99)+SUMIF(O!$HC$15:$HL$15,'Ciclo Semaforico'!BE$30,O!$HC99:$HL99))*BE$31))</f>
        <v>0</v>
      </c>
      <c r="BF124" s="245">
        <f>IF(BF$32="",IF(BF$31="",(SUMIF(S!$HC$15:$HL$15,'Ciclo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Semaforico'!BF$30,O!$HC99:$HL99))*BF$31),(SUMIF(S!$HC$15:$HL$15,'Ciclo Semaforico'!BF$32,S!$HC99:$HL99)+SUMIF(N!$HC$15:$HL$15,'Ciclo Semaforico'!BF$32,N!$HC99:$HL99)+SUMIF(E!$HC$15:$HL$15,'Ciclo Semaforico'!BF$32,E!$HC99:$HL99)+SUMIF(O!$HC$15:$HL$15,'Ciclo Semaforico'!BF$32,O!$HC99:$HL99))-IF(BF$31="",(SUMIF(S!$HC$15:$HL$15,'Ciclo Semaforico'!BF$30,S!$HC99:$HL99)+SUMIF(N!$HC$15:$HL$15,'Ciclo Semaforico'!BF$30,N!$HC99:$HL99)+SUMIF(E!$HC$15:$HL$15,'Ciclo Semaforico'!BF$30,E!$HC99:$HL99)+SUMIF(O!$HC$15:$HL$15,'Ciclo Semaforico'!BF$30,O!$HC99:$HL99)),(SUMIF(S!$HC$15:$HL$15,'Ciclo Semaforico'!BF$30,S!$HC99:$HL99)+SUMIF(N!$HC$15:$HL$15,'Ciclo Semaforico'!BF$30,N!$HC99:$HL99)+SUMIF(E!$HC$15:$HL$15,'Ciclo Semaforico'!BF$30,E!$HC99:$HL99)+SUMIF(O!$HC$15:$HL$15,'Ciclo Semaforico'!BF$30,O!$HC99:$HL99))*BF$31))</f>
        <v>0</v>
      </c>
      <c r="BG124" s="245">
        <f>IF(BG$32="",IF(BG$31="",(SUMIF(S!$HC$15:$HL$15,'Ciclo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Semaforico'!BG$30,O!$HC99:$HL99))*BG$31),(SUMIF(S!$HC$15:$HL$15,'Ciclo Semaforico'!BG$32,S!$HC99:$HL99)+SUMIF(N!$HC$15:$HL$15,'Ciclo Semaforico'!BG$32,N!$HC99:$HL99)+SUMIF(E!$HC$15:$HL$15,'Ciclo Semaforico'!BG$32,E!$HC99:$HL99)+SUMIF(O!$HC$15:$HL$15,'Ciclo Semaforico'!BG$32,O!$HC99:$HL99))-IF(BG$31="",(SUMIF(S!$HC$15:$HL$15,'Ciclo Semaforico'!BG$30,S!$HC99:$HL99)+SUMIF(N!$HC$15:$HL$15,'Ciclo Semaforico'!BG$30,N!$HC99:$HL99)+SUMIF(E!$HC$15:$HL$15,'Ciclo Semaforico'!BG$30,E!$HC99:$HL99)+SUMIF(O!$HC$15:$HL$15,'Ciclo Semaforico'!BG$30,O!$HC99:$HL99)),(SUMIF(S!$HC$15:$HL$15,'Ciclo Semaforico'!BG$30,S!$HC99:$HL99)+SUMIF(N!$HC$15:$HL$15,'Ciclo Semaforico'!BG$30,N!$HC99:$HL99)+SUMIF(E!$HC$15:$HL$15,'Ciclo Semaforico'!BG$30,E!$HC99:$HL99)+SUMIF(O!$HC$15:$HL$15,'Ciclo Semaforico'!BG$30,O!$HC99:$HL99))*BG$31))</f>
        <v>0</v>
      </c>
      <c r="BH124" s="245">
        <f>IF(BH$32="",IF(BH$31="",(SUMIF(S!$HC$15:$HL$15,'Ciclo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Semaforico'!BH$30,O!$HC99:$HL99))*BH$31),(SUMIF(S!$HC$15:$HL$15,'Ciclo Semaforico'!BH$32,S!$HC99:$HL99)+SUMIF(N!$HC$15:$HL$15,'Ciclo Semaforico'!BH$32,N!$HC99:$HL99)+SUMIF(E!$HC$15:$HL$15,'Ciclo Semaforico'!BH$32,E!$HC99:$HL99)+SUMIF(O!$HC$15:$HL$15,'Ciclo Semaforico'!BH$32,O!$HC99:$HL99))-IF(BH$31="",(SUMIF(S!$HC$15:$HL$15,'Ciclo Semaforico'!BH$30,S!$HC99:$HL99)+SUMIF(N!$HC$15:$HL$15,'Ciclo Semaforico'!BH$30,N!$HC99:$HL99)+SUMIF(E!$HC$15:$HL$15,'Ciclo Semaforico'!BH$30,E!$HC99:$HL99)+SUMIF(O!$HC$15:$HL$15,'Ciclo Semaforico'!BH$30,O!$HC99:$HL99)),(SUMIF(S!$HC$15:$HL$15,'Ciclo Semaforico'!BH$30,S!$HC99:$HL99)+SUMIF(N!$HC$15:$HL$15,'Ciclo Semaforico'!BH$30,N!$HC99:$HL99)+SUMIF(E!$HC$15:$HL$15,'Ciclo Semaforico'!BH$30,E!$HC99:$HL99)+SUMIF(O!$HC$15:$HL$15,'Ciclo Semaforico'!BH$30,O!$HC99:$HL99))*BH$31))</f>
        <v>0</v>
      </c>
      <c r="BI124" s="245">
        <f>IF(BI$32="",IF(BI$31="",(SUMIF(S!$HC$15:$HL$15,'Ciclo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Semaforico'!BI$30,O!$HC99:$HL99))*BI$31),(SUMIF(S!$HC$15:$HL$15,'Ciclo Semaforico'!BI$32,S!$HC99:$HL99)+SUMIF(N!$HC$15:$HL$15,'Ciclo Semaforico'!BI$32,N!$HC99:$HL99)+SUMIF(E!$HC$15:$HL$15,'Ciclo Semaforico'!BI$32,E!$HC99:$HL99)+SUMIF(O!$HC$15:$HL$15,'Ciclo Semaforico'!BI$32,O!$HC99:$HL99))-IF(BI$31="",(SUMIF(S!$HC$15:$HL$15,'Ciclo Semaforico'!BI$30,S!$HC99:$HL99)+SUMIF(N!$HC$15:$HL$15,'Ciclo Semaforico'!BI$30,N!$HC99:$HL99)+SUMIF(E!$HC$15:$HL$15,'Ciclo Semaforico'!BI$30,E!$HC99:$HL99)+SUMIF(O!$HC$15:$HL$15,'Ciclo Semaforico'!BI$30,O!$HC99:$HL99)),(SUMIF(S!$HC$15:$HL$15,'Ciclo Semaforico'!BI$30,S!$HC99:$HL99)+SUMIF(N!$HC$15:$HL$15,'Ciclo Semaforico'!BI$30,N!$HC99:$HL99)+SUMIF(E!$HC$15:$HL$15,'Ciclo Semaforico'!BI$30,E!$HC99:$HL99)+SUMIF(O!$HC$15:$HL$15,'Ciclo Semaforico'!BI$30,O!$HC99:$HL99))*BI$31))</f>
        <v>0</v>
      </c>
      <c r="BJ124" s="246">
        <f>IF(BJ$32="",IF(BJ$31="",(SUMIF(S!$HC$15:$HL$15,'Ciclo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Semaforico'!BJ$30,O!$HC99:$HL99))*BJ$31),(SUMIF(S!$HC$15:$HL$15,'Ciclo Semaforico'!BJ$32,S!$HC99:$HL99)+SUMIF(N!$HC$15:$HL$15,'Ciclo Semaforico'!BJ$32,N!$HC99:$HL99)+SUMIF(E!$HC$15:$HL$15,'Ciclo Semaforico'!BJ$32,E!$HC99:$HL99)+SUMIF(O!$HC$15:$HL$15,'Ciclo Semaforico'!BJ$32,O!$HC99:$HL99))-IF(BJ$31="",(SUMIF(S!$HC$15:$HL$15,'Ciclo Semaforico'!BJ$30,S!$HC99:$HL99)+SUMIF(N!$HC$15:$HL$15,'Ciclo Semaforico'!BJ$30,N!$HC99:$HL99)+SUMIF(E!$HC$15:$HL$15,'Ciclo Semaforico'!BJ$30,E!$HC99:$HL99)+SUMIF(O!$HC$15:$HL$15,'Ciclo Semaforico'!BJ$30,O!$HC99:$HL99)),(SUMIF(S!$HC$15:$HL$15,'Ciclo Semaforico'!BJ$30,S!$HC99:$HL99)+SUMIF(N!$HC$15:$HL$15,'Ciclo Semaforico'!BJ$30,N!$HC99:$HL99)+SUMIF(E!$HC$15:$HL$15,'Ciclo Semaforico'!BJ$30,E!$HC99:$HL99)+SUMIF(O!$HC$15:$HL$15,'Ciclo Semaforico'!BJ$30,O!$HC99:$HL99))*BJ$31))</f>
        <v>0</v>
      </c>
      <c r="BK124" s="244">
        <f>IF(BK$32="",IF(BK$31="",(SUMIF(S!$HC$15:$HL$15,'Ciclo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Semaforico'!BK$30,O!$HC99:$HL99))*BK$31),(SUMIF(S!$HC$15:$HL$15,'Ciclo Semaforico'!BK$32,S!$HC99:$HL99)+SUMIF(N!$HC$15:$HL$15,'Ciclo Semaforico'!BK$32,N!$HC99:$HL99)+SUMIF(E!$HC$15:$HL$15,'Ciclo Semaforico'!BK$32,E!$HC99:$HL99)+SUMIF(O!$HC$15:$HL$15,'Ciclo Semaforico'!BK$32,O!$HC99:$HL99))-IF(BK$31="",(SUMIF(S!$HC$15:$HL$15,'Ciclo Semaforico'!BK$30,S!$HC99:$HL99)+SUMIF(N!$HC$15:$HL$15,'Ciclo Semaforico'!BK$30,N!$HC99:$HL99)+SUMIF(E!$HC$15:$HL$15,'Ciclo Semaforico'!BK$30,E!$HC99:$HL99)+SUMIF(O!$HC$15:$HL$15,'Ciclo Semaforico'!BK$30,O!$HC99:$HL99)),(SUMIF(S!$HC$15:$HL$15,'Ciclo Semaforico'!BK$30,S!$HC99:$HL99)+SUMIF(N!$HC$15:$HL$15,'Ciclo Semaforico'!BK$30,N!$HC99:$HL99)+SUMIF(E!$HC$15:$HL$15,'Ciclo Semaforico'!BK$30,E!$HC99:$HL99)+SUMIF(O!$HC$15:$HL$15,'Ciclo Semaforico'!BK$30,O!$HC99:$HL99))*BK$31))</f>
        <v>0</v>
      </c>
      <c r="BL124" s="245">
        <f>IF(BL$32="",IF(BL$31="",(SUMIF(S!$HC$15:$HL$15,'Ciclo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Semaforico'!BL$30,O!$HC99:$HL99))*BL$31),(SUMIF(S!$HC$15:$HL$15,'Ciclo Semaforico'!BL$32,S!$HC99:$HL99)+SUMIF(N!$HC$15:$HL$15,'Ciclo Semaforico'!BL$32,N!$HC99:$HL99)+SUMIF(E!$HC$15:$HL$15,'Ciclo Semaforico'!BL$32,E!$HC99:$HL99)+SUMIF(O!$HC$15:$HL$15,'Ciclo Semaforico'!BL$32,O!$HC99:$HL99))-IF(BL$31="",(SUMIF(S!$HC$15:$HL$15,'Ciclo Semaforico'!BL$30,S!$HC99:$HL99)+SUMIF(N!$HC$15:$HL$15,'Ciclo Semaforico'!BL$30,N!$HC99:$HL99)+SUMIF(E!$HC$15:$HL$15,'Ciclo Semaforico'!BL$30,E!$HC99:$HL99)+SUMIF(O!$HC$15:$HL$15,'Ciclo Semaforico'!BL$30,O!$HC99:$HL99)),(SUMIF(S!$HC$15:$HL$15,'Ciclo Semaforico'!BL$30,S!$HC99:$HL99)+SUMIF(N!$HC$15:$HL$15,'Ciclo Semaforico'!BL$30,N!$HC99:$HL99)+SUMIF(E!$HC$15:$HL$15,'Ciclo Semaforico'!BL$30,E!$HC99:$HL99)+SUMIF(O!$HC$15:$HL$15,'Ciclo Semaforico'!BL$30,O!$HC99:$HL99))*BL$31))</f>
        <v>0</v>
      </c>
      <c r="BM124" s="245">
        <f>IF(BM$32="",IF(BM$31="",(SUMIF(S!$HC$15:$HL$15,'Ciclo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Semaforico'!BM$30,O!$HC99:$HL99))*BM$31),(SUMIF(S!$HC$15:$HL$15,'Ciclo Semaforico'!BM$32,S!$HC99:$HL99)+SUMIF(N!$HC$15:$HL$15,'Ciclo Semaforico'!BM$32,N!$HC99:$HL99)+SUMIF(E!$HC$15:$HL$15,'Ciclo Semaforico'!BM$32,E!$HC99:$HL99)+SUMIF(O!$HC$15:$HL$15,'Ciclo Semaforico'!BM$32,O!$HC99:$HL99))-IF(BM$31="",(SUMIF(S!$HC$15:$HL$15,'Ciclo Semaforico'!BM$30,S!$HC99:$HL99)+SUMIF(N!$HC$15:$HL$15,'Ciclo Semaforico'!BM$30,N!$HC99:$HL99)+SUMIF(E!$HC$15:$HL$15,'Ciclo Semaforico'!BM$30,E!$HC99:$HL99)+SUMIF(O!$HC$15:$HL$15,'Ciclo Semaforico'!BM$30,O!$HC99:$HL99)),(SUMIF(S!$HC$15:$HL$15,'Ciclo Semaforico'!BM$30,S!$HC99:$HL99)+SUMIF(N!$HC$15:$HL$15,'Ciclo Semaforico'!BM$30,N!$HC99:$HL99)+SUMIF(E!$HC$15:$HL$15,'Ciclo Semaforico'!BM$30,E!$HC99:$HL99)+SUMIF(O!$HC$15:$HL$15,'Ciclo Semaforico'!BM$30,O!$HC99:$HL99))*BM$31))</f>
        <v>0</v>
      </c>
      <c r="BN124" s="245">
        <f>IF(BN$32="",IF(BN$31="",(SUMIF(S!$HC$15:$HL$15,'Ciclo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Semaforico'!BN$30,O!$HC99:$HL99))*BN$31),(SUMIF(S!$HC$15:$HL$15,'Ciclo Semaforico'!BN$32,S!$HC99:$HL99)+SUMIF(N!$HC$15:$HL$15,'Ciclo Semaforico'!BN$32,N!$HC99:$HL99)+SUMIF(E!$HC$15:$HL$15,'Ciclo Semaforico'!BN$32,E!$HC99:$HL99)+SUMIF(O!$HC$15:$HL$15,'Ciclo Semaforico'!BN$32,O!$HC99:$HL99))-IF(BN$31="",(SUMIF(S!$HC$15:$HL$15,'Ciclo Semaforico'!BN$30,S!$HC99:$HL99)+SUMIF(N!$HC$15:$HL$15,'Ciclo Semaforico'!BN$30,N!$HC99:$HL99)+SUMIF(E!$HC$15:$HL$15,'Ciclo Semaforico'!BN$30,E!$HC99:$HL99)+SUMIF(O!$HC$15:$HL$15,'Ciclo Semaforico'!BN$30,O!$HC99:$HL99)),(SUMIF(S!$HC$15:$HL$15,'Ciclo Semaforico'!BN$30,S!$HC99:$HL99)+SUMIF(N!$HC$15:$HL$15,'Ciclo Semaforico'!BN$30,N!$HC99:$HL99)+SUMIF(E!$HC$15:$HL$15,'Ciclo Semaforico'!BN$30,E!$HC99:$HL99)+SUMIF(O!$HC$15:$HL$15,'Ciclo Semaforico'!BN$30,O!$HC99:$HL99))*BN$31))</f>
        <v>0</v>
      </c>
      <c r="BO124" s="245">
        <f>IF(BO$32="",IF(BO$31="",(SUMIF(S!$HC$15:$HL$15,'Ciclo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Semaforico'!BO$30,O!$HC99:$HL99))*BO$31),(SUMIF(S!$HC$15:$HL$15,'Ciclo Semaforico'!BO$32,S!$HC99:$HL99)+SUMIF(N!$HC$15:$HL$15,'Ciclo Semaforico'!BO$32,N!$HC99:$HL99)+SUMIF(E!$HC$15:$HL$15,'Ciclo Semaforico'!BO$32,E!$HC99:$HL99)+SUMIF(O!$HC$15:$HL$15,'Ciclo Semaforico'!BO$32,O!$HC99:$HL99))-IF(BO$31="",(SUMIF(S!$HC$15:$HL$15,'Ciclo Semaforico'!BO$30,S!$HC99:$HL99)+SUMIF(N!$HC$15:$HL$15,'Ciclo Semaforico'!BO$30,N!$HC99:$HL99)+SUMIF(E!$HC$15:$HL$15,'Ciclo Semaforico'!BO$30,E!$HC99:$HL99)+SUMIF(O!$HC$15:$HL$15,'Ciclo Semaforico'!BO$30,O!$HC99:$HL99)),(SUMIF(S!$HC$15:$HL$15,'Ciclo Semaforico'!BO$30,S!$HC99:$HL99)+SUMIF(N!$HC$15:$HL$15,'Ciclo Semaforico'!BO$30,N!$HC99:$HL99)+SUMIF(E!$HC$15:$HL$15,'Ciclo Semaforico'!BO$30,E!$HC99:$HL99)+SUMIF(O!$HC$15:$HL$15,'Ciclo Semaforico'!BO$30,O!$HC99:$HL99))*BO$31))</f>
        <v>0</v>
      </c>
      <c r="BP124" s="245">
        <f>IF(BP$32="",IF(BP$31="",(SUMIF(S!$HC$15:$HL$15,'Ciclo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Semaforico'!BP$30,O!$HC99:$HL99))*BP$31),(SUMIF(S!$HC$15:$HL$15,'Ciclo Semaforico'!BP$32,S!$HC99:$HL99)+SUMIF(N!$HC$15:$HL$15,'Ciclo Semaforico'!BP$32,N!$HC99:$HL99)+SUMIF(E!$HC$15:$HL$15,'Ciclo Semaforico'!BP$32,E!$HC99:$HL99)+SUMIF(O!$HC$15:$HL$15,'Ciclo Semaforico'!BP$32,O!$HC99:$HL99))-IF(BP$31="",(SUMIF(S!$HC$15:$HL$15,'Ciclo Semaforico'!BP$30,S!$HC99:$HL99)+SUMIF(N!$HC$15:$HL$15,'Ciclo Semaforico'!BP$30,N!$HC99:$HL99)+SUMIF(E!$HC$15:$HL$15,'Ciclo Semaforico'!BP$30,E!$HC99:$HL99)+SUMIF(O!$HC$15:$HL$15,'Ciclo Semaforico'!BP$30,O!$HC99:$HL99)),(SUMIF(S!$HC$15:$HL$15,'Ciclo Semaforico'!BP$30,S!$HC99:$HL99)+SUMIF(N!$HC$15:$HL$15,'Ciclo Semaforico'!BP$30,N!$HC99:$HL99)+SUMIF(E!$HC$15:$HL$15,'Ciclo Semaforico'!BP$30,E!$HC99:$HL99)+SUMIF(O!$HC$15:$HL$15,'Ciclo Semaforico'!BP$30,O!$HC99:$HL99))*BP$31))</f>
        <v>0</v>
      </c>
      <c r="BQ124" s="245">
        <f>IF(BQ$32="",IF(BQ$31="",(SUMIF(S!$HC$15:$HL$15,'Ciclo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Semaforico'!BQ$30,O!$HC99:$HL99))*BQ$31),(SUMIF(S!$HC$15:$HL$15,'Ciclo Semaforico'!BQ$32,S!$HC99:$HL99)+SUMIF(N!$HC$15:$HL$15,'Ciclo Semaforico'!BQ$32,N!$HC99:$HL99)+SUMIF(E!$HC$15:$HL$15,'Ciclo Semaforico'!BQ$32,E!$HC99:$HL99)+SUMIF(O!$HC$15:$HL$15,'Ciclo Semaforico'!BQ$32,O!$HC99:$HL99))-IF(BQ$31="",(SUMIF(S!$HC$15:$HL$15,'Ciclo Semaforico'!BQ$30,S!$HC99:$HL99)+SUMIF(N!$HC$15:$HL$15,'Ciclo Semaforico'!BQ$30,N!$HC99:$HL99)+SUMIF(E!$HC$15:$HL$15,'Ciclo Semaforico'!BQ$30,E!$HC99:$HL99)+SUMIF(O!$HC$15:$HL$15,'Ciclo Semaforico'!BQ$30,O!$HC99:$HL99)),(SUMIF(S!$HC$15:$HL$15,'Ciclo Semaforico'!BQ$30,S!$HC99:$HL99)+SUMIF(N!$HC$15:$HL$15,'Ciclo Semaforico'!BQ$30,N!$HC99:$HL99)+SUMIF(E!$HC$15:$HL$15,'Ciclo Semaforico'!BQ$30,E!$HC99:$HL99)+SUMIF(O!$HC$15:$HL$15,'Ciclo Semaforico'!BQ$30,O!$HC99:$HL99))*BQ$31))</f>
        <v>0</v>
      </c>
      <c r="BR124" s="245">
        <f>IF(BR$32="",IF(BR$31="",(SUMIF(S!$HC$15:$HL$15,'Ciclo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Semaforico'!BR$30,O!$HC99:$HL99))*BR$31),(SUMIF(S!$HC$15:$HL$15,'Ciclo Semaforico'!BR$32,S!$HC99:$HL99)+SUMIF(N!$HC$15:$HL$15,'Ciclo Semaforico'!BR$32,N!$HC99:$HL99)+SUMIF(E!$HC$15:$HL$15,'Ciclo Semaforico'!BR$32,E!$HC99:$HL99)+SUMIF(O!$HC$15:$HL$15,'Ciclo Semaforico'!BR$32,O!$HC99:$HL99))-IF(BR$31="",(SUMIF(S!$HC$15:$HL$15,'Ciclo Semaforico'!BR$30,S!$HC99:$HL99)+SUMIF(N!$HC$15:$HL$15,'Ciclo Semaforico'!BR$30,N!$HC99:$HL99)+SUMIF(E!$HC$15:$HL$15,'Ciclo Semaforico'!BR$30,E!$HC99:$HL99)+SUMIF(O!$HC$15:$HL$15,'Ciclo Semaforico'!BR$30,O!$HC99:$HL99)),(SUMIF(S!$HC$15:$HL$15,'Ciclo Semaforico'!BR$30,S!$HC99:$HL99)+SUMIF(N!$HC$15:$HL$15,'Ciclo Semaforico'!BR$30,N!$HC99:$HL99)+SUMIF(E!$HC$15:$HL$15,'Ciclo Semaforico'!BR$30,E!$HC99:$HL99)+SUMIF(O!$HC$15:$HL$15,'Ciclo Semaforico'!BR$30,O!$HC99:$HL99))*BR$31))</f>
        <v>0</v>
      </c>
      <c r="BS124" s="245">
        <f>IF(BS$32="",IF(BS$31="",(SUMIF(S!$HC$15:$HL$15,'Ciclo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Semaforico'!BS$30,O!$HC99:$HL99))*BS$31),(SUMIF(S!$HC$15:$HL$15,'Ciclo Semaforico'!BS$32,S!$HC99:$HL99)+SUMIF(N!$HC$15:$HL$15,'Ciclo Semaforico'!BS$32,N!$HC99:$HL99)+SUMIF(E!$HC$15:$HL$15,'Ciclo Semaforico'!BS$32,E!$HC99:$HL99)+SUMIF(O!$HC$15:$HL$15,'Ciclo Semaforico'!BS$32,O!$HC99:$HL99))-IF(BS$31="",(SUMIF(S!$HC$15:$HL$15,'Ciclo Semaforico'!BS$30,S!$HC99:$HL99)+SUMIF(N!$HC$15:$HL$15,'Ciclo Semaforico'!BS$30,N!$HC99:$HL99)+SUMIF(E!$HC$15:$HL$15,'Ciclo Semaforico'!BS$30,E!$HC99:$HL99)+SUMIF(O!$HC$15:$HL$15,'Ciclo Semaforico'!BS$30,O!$HC99:$HL99)),(SUMIF(S!$HC$15:$HL$15,'Ciclo Semaforico'!BS$30,S!$HC99:$HL99)+SUMIF(N!$HC$15:$HL$15,'Ciclo Semaforico'!BS$30,N!$HC99:$HL99)+SUMIF(E!$HC$15:$HL$15,'Ciclo Semaforico'!BS$30,E!$HC99:$HL99)+SUMIF(O!$HC$15:$HL$15,'Ciclo Semaforico'!BS$30,O!$HC99:$HL99))*BS$31))</f>
        <v>0</v>
      </c>
      <c r="BT124" s="245">
        <f>IF(BT$32="",IF(BT$31="",(SUMIF(S!$HC$15:$HL$15,'Ciclo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Semaforico'!BT$30,O!$HC99:$HL99))*BT$31),(SUMIF(S!$HC$15:$HL$15,'Ciclo Semaforico'!BT$32,S!$HC99:$HL99)+SUMIF(N!$HC$15:$HL$15,'Ciclo Semaforico'!BT$32,N!$HC99:$HL99)+SUMIF(E!$HC$15:$HL$15,'Ciclo Semaforico'!BT$32,E!$HC99:$HL99)+SUMIF(O!$HC$15:$HL$15,'Ciclo Semaforico'!BT$32,O!$HC99:$HL99))-IF(BT$31="",(SUMIF(S!$HC$15:$HL$15,'Ciclo Semaforico'!BT$30,S!$HC99:$HL99)+SUMIF(N!$HC$15:$HL$15,'Ciclo Semaforico'!BT$30,N!$HC99:$HL99)+SUMIF(E!$HC$15:$HL$15,'Ciclo Semaforico'!BT$30,E!$HC99:$HL99)+SUMIF(O!$HC$15:$HL$15,'Ciclo Semaforico'!BT$30,O!$HC99:$HL99)),(SUMIF(S!$HC$15:$HL$15,'Ciclo Semaforico'!BT$30,S!$HC99:$HL99)+SUMIF(N!$HC$15:$HL$15,'Ciclo Semaforico'!BT$30,N!$HC99:$HL99)+SUMIF(E!$HC$15:$HL$15,'Ciclo Semaforico'!BT$30,E!$HC99:$HL99)+SUMIF(O!$HC$15:$HL$15,'Ciclo Semaforico'!BT$30,O!$HC99:$HL99))*BT$31))</f>
        <v>0</v>
      </c>
      <c r="BU124" s="245">
        <f>IF(BU$32="",IF(BU$31="",(SUMIF(S!$HC$15:$HL$15,'Ciclo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Semaforico'!BU$30,O!$HC99:$HL99))*BU$31),(SUMIF(S!$HC$15:$HL$15,'Ciclo Semaforico'!BU$32,S!$HC99:$HL99)+SUMIF(N!$HC$15:$HL$15,'Ciclo Semaforico'!BU$32,N!$HC99:$HL99)+SUMIF(E!$HC$15:$HL$15,'Ciclo Semaforico'!BU$32,E!$HC99:$HL99)+SUMIF(O!$HC$15:$HL$15,'Ciclo Semaforico'!BU$32,O!$HC99:$HL99))-IF(BU$31="",(SUMIF(S!$HC$15:$HL$15,'Ciclo Semaforico'!BU$30,S!$HC99:$HL99)+SUMIF(N!$HC$15:$HL$15,'Ciclo Semaforico'!BU$30,N!$HC99:$HL99)+SUMIF(E!$HC$15:$HL$15,'Ciclo Semaforico'!BU$30,E!$HC99:$HL99)+SUMIF(O!$HC$15:$HL$15,'Ciclo Semaforico'!BU$30,O!$HC99:$HL99)),(SUMIF(S!$HC$15:$HL$15,'Ciclo Semaforico'!BU$30,S!$HC99:$HL99)+SUMIF(N!$HC$15:$HL$15,'Ciclo Semaforico'!BU$30,N!$HC99:$HL99)+SUMIF(E!$HC$15:$HL$15,'Ciclo Semaforico'!BU$30,E!$HC99:$HL99)+SUMIF(O!$HC$15:$HL$15,'Ciclo Semaforico'!BU$30,O!$HC99:$HL99))*BU$31))</f>
        <v>0</v>
      </c>
      <c r="BV124" s="246">
        <f>IF(BV$32="",IF(BV$31="",(SUMIF(S!$HC$15:$HL$15,'Ciclo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Semaforico'!BV$30,O!$HC99:$HL99))*BV$31),(SUMIF(S!$HC$15:$HL$15,'Ciclo Semaforico'!BV$32,S!$HC99:$HL99)+SUMIF(N!$HC$15:$HL$15,'Ciclo Semaforico'!BV$32,N!$HC99:$HL99)+SUMIF(E!$HC$15:$HL$15,'Ciclo Semaforico'!BV$32,E!$HC99:$HL99)+SUMIF(O!$HC$15:$HL$15,'Ciclo Semaforico'!BV$32,O!$HC99:$HL99))-IF(BV$31="",(SUMIF(S!$HC$15:$HL$15,'Ciclo Semaforico'!BV$30,S!$HC99:$HL99)+SUMIF(N!$HC$15:$HL$15,'Ciclo Semaforico'!BV$30,N!$HC99:$HL99)+SUMIF(E!$HC$15:$HL$15,'Ciclo Semaforico'!BV$30,E!$HC99:$HL99)+SUMIF(O!$HC$15:$HL$15,'Ciclo Semaforico'!BV$30,O!$HC99:$HL99)),(SUMIF(S!$HC$15:$HL$15,'Ciclo Semaforico'!BV$30,S!$HC99:$HL99)+SUMIF(N!$HC$15:$HL$15,'Ciclo Semaforico'!BV$30,N!$HC99:$HL99)+SUMIF(E!$HC$15:$HL$15,'Ciclo Semaforico'!BV$30,E!$HC99:$HL99)+SUMIF(O!$HC$15:$HL$15,'Ciclo Semaforico'!BV$30,O!$HC99:$HL99))*BV$31))</f>
        <v>0</v>
      </c>
      <c r="BW124" s="244">
        <f>IF(BW$32="",IF(BW$31="",(SUMIF(S!$HC$15:$HL$15,'Ciclo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Semaforico'!BW$30,O!$HC99:$HL99))*BW$31),(SUMIF(S!$HC$15:$HL$15,'Ciclo Semaforico'!BW$32,S!$HC99:$HL99)+SUMIF(N!$HC$15:$HL$15,'Ciclo Semaforico'!BW$32,N!$HC99:$HL99)+SUMIF(E!$HC$15:$HL$15,'Ciclo Semaforico'!BW$32,E!$HC99:$HL99)+SUMIF(O!$HC$15:$HL$15,'Ciclo Semaforico'!BW$32,O!$HC99:$HL99))-IF(BW$31="",(SUMIF(S!$HC$15:$HL$15,'Ciclo Semaforico'!BW$30,S!$HC99:$HL99)+SUMIF(N!$HC$15:$HL$15,'Ciclo Semaforico'!BW$30,N!$HC99:$HL99)+SUMIF(E!$HC$15:$HL$15,'Ciclo Semaforico'!BW$30,E!$HC99:$HL99)+SUMIF(O!$HC$15:$HL$15,'Ciclo Semaforico'!BW$30,O!$HC99:$HL99)),(SUMIF(S!$HC$15:$HL$15,'Ciclo Semaforico'!BW$30,S!$HC99:$HL99)+SUMIF(N!$HC$15:$HL$15,'Ciclo Semaforico'!BW$30,N!$HC99:$HL99)+SUMIF(E!$HC$15:$HL$15,'Ciclo Semaforico'!BW$30,E!$HC99:$HL99)+SUMIF(O!$HC$15:$HL$15,'Ciclo Semaforico'!BW$30,O!$HC99:$HL99))*BW$31))</f>
        <v>0</v>
      </c>
      <c r="BX124" s="245">
        <f>IF(BX$32="",IF(BX$31="",(SUMIF(S!$HC$15:$HL$15,'Ciclo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Semaforico'!BX$30,O!$HC99:$HL99))*BX$31),(SUMIF(S!$HC$15:$HL$15,'Ciclo Semaforico'!BX$32,S!$HC99:$HL99)+SUMIF(N!$HC$15:$HL$15,'Ciclo Semaforico'!BX$32,N!$HC99:$HL99)+SUMIF(E!$HC$15:$HL$15,'Ciclo Semaforico'!BX$32,E!$HC99:$HL99)+SUMIF(O!$HC$15:$HL$15,'Ciclo Semaforico'!BX$32,O!$HC99:$HL99))-IF(BX$31="",(SUMIF(S!$HC$15:$HL$15,'Ciclo Semaforico'!BX$30,S!$HC99:$HL99)+SUMIF(N!$HC$15:$HL$15,'Ciclo Semaforico'!BX$30,N!$HC99:$HL99)+SUMIF(E!$HC$15:$HL$15,'Ciclo Semaforico'!BX$30,E!$HC99:$HL99)+SUMIF(O!$HC$15:$HL$15,'Ciclo Semaforico'!BX$30,O!$HC99:$HL99)),(SUMIF(S!$HC$15:$HL$15,'Ciclo Semaforico'!BX$30,S!$HC99:$HL99)+SUMIF(N!$HC$15:$HL$15,'Ciclo Semaforico'!BX$30,N!$HC99:$HL99)+SUMIF(E!$HC$15:$HL$15,'Ciclo Semaforico'!BX$30,E!$HC99:$HL99)+SUMIF(O!$HC$15:$HL$15,'Ciclo Semaforico'!BX$30,O!$HC99:$HL99))*BX$31))</f>
        <v>0</v>
      </c>
      <c r="BY124" s="245">
        <f>IF(BY$32="",IF(BY$31="",(SUMIF(S!$HC$15:$HL$15,'Ciclo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Semaforico'!BY$30,O!$HC99:$HL99))*BY$31),(SUMIF(S!$HC$15:$HL$15,'Ciclo Semaforico'!BY$32,S!$HC99:$HL99)+SUMIF(N!$HC$15:$HL$15,'Ciclo Semaforico'!BY$32,N!$HC99:$HL99)+SUMIF(E!$HC$15:$HL$15,'Ciclo Semaforico'!BY$32,E!$HC99:$HL99)+SUMIF(O!$HC$15:$HL$15,'Ciclo Semaforico'!BY$32,O!$HC99:$HL99))-IF(BY$31="",(SUMIF(S!$HC$15:$HL$15,'Ciclo Semaforico'!BY$30,S!$HC99:$HL99)+SUMIF(N!$HC$15:$HL$15,'Ciclo Semaforico'!BY$30,N!$HC99:$HL99)+SUMIF(E!$HC$15:$HL$15,'Ciclo Semaforico'!BY$30,E!$HC99:$HL99)+SUMIF(O!$HC$15:$HL$15,'Ciclo Semaforico'!BY$30,O!$HC99:$HL99)),(SUMIF(S!$HC$15:$HL$15,'Ciclo Semaforico'!BY$30,S!$HC99:$HL99)+SUMIF(N!$HC$15:$HL$15,'Ciclo Semaforico'!BY$30,N!$HC99:$HL99)+SUMIF(E!$HC$15:$HL$15,'Ciclo Semaforico'!BY$30,E!$HC99:$HL99)+SUMIF(O!$HC$15:$HL$15,'Ciclo Semaforico'!BY$30,O!$HC99:$HL99))*BY$31))</f>
        <v>0</v>
      </c>
      <c r="BZ124" s="245">
        <f>IF(BZ$32="",IF(BZ$31="",(SUMIF(S!$HC$15:$HL$15,'Ciclo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Semaforico'!BZ$30,O!$HC99:$HL99))*BZ$31),(SUMIF(S!$HC$15:$HL$15,'Ciclo Semaforico'!BZ$32,S!$HC99:$HL99)+SUMIF(N!$HC$15:$HL$15,'Ciclo Semaforico'!BZ$32,N!$HC99:$HL99)+SUMIF(E!$HC$15:$HL$15,'Ciclo Semaforico'!BZ$32,E!$HC99:$HL99)+SUMIF(O!$HC$15:$HL$15,'Ciclo Semaforico'!BZ$32,O!$HC99:$HL99))-IF(BZ$31="",(SUMIF(S!$HC$15:$HL$15,'Ciclo Semaforico'!BZ$30,S!$HC99:$HL99)+SUMIF(N!$HC$15:$HL$15,'Ciclo Semaforico'!BZ$30,N!$HC99:$HL99)+SUMIF(E!$HC$15:$HL$15,'Ciclo Semaforico'!BZ$30,E!$HC99:$HL99)+SUMIF(O!$HC$15:$HL$15,'Ciclo Semaforico'!BZ$30,O!$HC99:$HL99)),(SUMIF(S!$HC$15:$HL$15,'Ciclo Semaforico'!BZ$30,S!$HC99:$HL99)+SUMIF(N!$HC$15:$HL$15,'Ciclo Semaforico'!BZ$30,N!$HC99:$HL99)+SUMIF(E!$HC$15:$HL$15,'Ciclo Semaforico'!BZ$30,E!$HC99:$HL99)+SUMIF(O!$HC$15:$HL$15,'Ciclo Semaforico'!BZ$30,O!$HC99:$HL99))*BZ$31))</f>
        <v>0</v>
      </c>
      <c r="CA124" s="245">
        <f>IF(CA$32="",IF(CA$31="",(SUMIF(S!$HC$15:$HL$15,'Ciclo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Semaforico'!CA$30,O!$HC99:$HL99))*CA$31),(SUMIF(S!$HC$15:$HL$15,'Ciclo Semaforico'!CA$32,S!$HC99:$HL99)+SUMIF(N!$HC$15:$HL$15,'Ciclo Semaforico'!CA$32,N!$HC99:$HL99)+SUMIF(E!$HC$15:$HL$15,'Ciclo Semaforico'!CA$32,E!$HC99:$HL99)+SUMIF(O!$HC$15:$HL$15,'Ciclo Semaforico'!CA$32,O!$HC99:$HL99))-IF(CA$31="",(SUMIF(S!$HC$15:$HL$15,'Ciclo Semaforico'!CA$30,S!$HC99:$HL99)+SUMIF(N!$HC$15:$HL$15,'Ciclo Semaforico'!CA$30,N!$HC99:$HL99)+SUMIF(E!$HC$15:$HL$15,'Ciclo Semaforico'!CA$30,E!$HC99:$HL99)+SUMIF(O!$HC$15:$HL$15,'Ciclo Semaforico'!CA$30,O!$HC99:$HL99)),(SUMIF(S!$HC$15:$HL$15,'Ciclo Semaforico'!CA$30,S!$HC99:$HL99)+SUMIF(N!$HC$15:$HL$15,'Ciclo Semaforico'!CA$30,N!$HC99:$HL99)+SUMIF(E!$HC$15:$HL$15,'Ciclo Semaforico'!CA$30,E!$HC99:$HL99)+SUMIF(O!$HC$15:$HL$15,'Ciclo Semaforico'!CA$30,O!$HC99:$HL99))*CA$31))</f>
        <v>0</v>
      </c>
      <c r="CB124" s="245">
        <f>IF(CB$32="",IF(CB$31="",(SUMIF(S!$HC$15:$HL$15,'Ciclo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Semaforico'!CB$30,O!$HC99:$HL99))*CB$31),(SUMIF(S!$HC$15:$HL$15,'Ciclo Semaforico'!CB$32,S!$HC99:$HL99)+SUMIF(N!$HC$15:$HL$15,'Ciclo Semaforico'!CB$32,N!$HC99:$HL99)+SUMIF(E!$HC$15:$HL$15,'Ciclo Semaforico'!CB$32,E!$HC99:$HL99)+SUMIF(O!$HC$15:$HL$15,'Ciclo Semaforico'!CB$32,O!$HC99:$HL99))-IF(CB$31="",(SUMIF(S!$HC$15:$HL$15,'Ciclo Semaforico'!CB$30,S!$HC99:$HL99)+SUMIF(N!$HC$15:$HL$15,'Ciclo Semaforico'!CB$30,N!$HC99:$HL99)+SUMIF(E!$HC$15:$HL$15,'Ciclo Semaforico'!CB$30,E!$HC99:$HL99)+SUMIF(O!$HC$15:$HL$15,'Ciclo Semaforico'!CB$30,O!$HC99:$HL99)),(SUMIF(S!$HC$15:$HL$15,'Ciclo Semaforico'!CB$30,S!$HC99:$HL99)+SUMIF(N!$HC$15:$HL$15,'Ciclo Semaforico'!CB$30,N!$HC99:$HL99)+SUMIF(E!$HC$15:$HL$15,'Ciclo Semaforico'!CB$30,E!$HC99:$HL99)+SUMIF(O!$HC$15:$HL$15,'Ciclo Semaforico'!CB$30,O!$HC99:$HL99))*CB$31))</f>
        <v>0</v>
      </c>
      <c r="CC124" s="245">
        <f>IF(CC$32="",IF(CC$31="",(SUMIF(S!$HC$15:$HL$15,'Ciclo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Semaforico'!CC$30,O!$HC99:$HL99))*CC$31),(SUMIF(S!$HC$15:$HL$15,'Ciclo Semaforico'!CC$32,S!$HC99:$HL99)+SUMIF(N!$HC$15:$HL$15,'Ciclo Semaforico'!CC$32,N!$HC99:$HL99)+SUMIF(E!$HC$15:$HL$15,'Ciclo Semaforico'!CC$32,E!$HC99:$HL99)+SUMIF(O!$HC$15:$HL$15,'Ciclo Semaforico'!CC$32,O!$HC99:$HL99))-IF(CC$31="",(SUMIF(S!$HC$15:$HL$15,'Ciclo Semaforico'!CC$30,S!$HC99:$HL99)+SUMIF(N!$HC$15:$HL$15,'Ciclo Semaforico'!CC$30,N!$HC99:$HL99)+SUMIF(E!$HC$15:$HL$15,'Ciclo Semaforico'!CC$30,E!$HC99:$HL99)+SUMIF(O!$HC$15:$HL$15,'Ciclo Semaforico'!CC$30,O!$HC99:$HL99)),(SUMIF(S!$HC$15:$HL$15,'Ciclo Semaforico'!CC$30,S!$HC99:$HL99)+SUMIF(N!$HC$15:$HL$15,'Ciclo Semaforico'!CC$30,N!$HC99:$HL99)+SUMIF(E!$HC$15:$HL$15,'Ciclo Semaforico'!CC$30,E!$HC99:$HL99)+SUMIF(O!$HC$15:$HL$15,'Ciclo Semaforico'!CC$30,O!$HC99:$HL99))*CC$31))</f>
        <v>0</v>
      </c>
      <c r="CD124" s="245">
        <f>IF(CD$32="",IF(CD$31="",(SUMIF(S!$HC$15:$HL$15,'Ciclo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Semaforico'!CD$30,O!$HC99:$HL99))*CD$31),(SUMIF(S!$HC$15:$HL$15,'Ciclo Semaforico'!CD$32,S!$HC99:$HL99)+SUMIF(N!$HC$15:$HL$15,'Ciclo Semaforico'!CD$32,N!$HC99:$HL99)+SUMIF(E!$HC$15:$HL$15,'Ciclo Semaforico'!CD$32,E!$HC99:$HL99)+SUMIF(O!$HC$15:$HL$15,'Ciclo Semaforico'!CD$32,O!$HC99:$HL99))-IF(CD$31="",(SUMIF(S!$HC$15:$HL$15,'Ciclo Semaforico'!CD$30,S!$HC99:$HL99)+SUMIF(N!$HC$15:$HL$15,'Ciclo Semaforico'!CD$30,N!$HC99:$HL99)+SUMIF(E!$HC$15:$HL$15,'Ciclo Semaforico'!CD$30,E!$HC99:$HL99)+SUMIF(O!$HC$15:$HL$15,'Ciclo Semaforico'!CD$30,O!$HC99:$HL99)),(SUMIF(S!$HC$15:$HL$15,'Ciclo Semaforico'!CD$30,S!$HC99:$HL99)+SUMIF(N!$HC$15:$HL$15,'Ciclo Semaforico'!CD$30,N!$HC99:$HL99)+SUMIF(E!$HC$15:$HL$15,'Ciclo Semaforico'!CD$30,E!$HC99:$HL99)+SUMIF(O!$HC$15:$HL$15,'Ciclo Semaforico'!CD$30,O!$HC99:$HL99))*CD$31))</f>
        <v>0</v>
      </c>
      <c r="CE124" s="245">
        <f>IF(CE$32="",IF(CE$31="",(SUMIF(S!$HC$15:$HL$15,'Ciclo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Semaforico'!CE$30,O!$HC99:$HL99))*CE$31),(SUMIF(S!$HC$15:$HL$15,'Ciclo Semaforico'!CE$32,S!$HC99:$HL99)+SUMIF(N!$HC$15:$HL$15,'Ciclo Semaforico'!CE$32,N!$HC99:$HL99)+SUMIF(E!$HC$15:$HL$15,'Ciclo Semaforico'!CE$32,E!$HC99:$HL99)+SUMIF(O!$HC$15:$HL$15,'Ciclo Semaforico'!CE$32,O!$HC99:$HL99))-IF(CE$31="",(SUMIF(S!$HC$15:$HL$15,'Ciclo Semaforico'!CE$30,S!$HC99:$HL99)+SUMIF(N!$HC$15:$HL$15,'Ciclo Semaforico'!CE$30,N!$HC99:$HL99)+SUMIF(E!$HC$15:$HL$15,'Ciclo Semaforico'!CE$30,E!$HC99:$HL99)+SUMIF(O!$HC$15:$HL$15,'Ciclo Semaforico'!CE$30,O!$HC99:$HL99)),(SUMIF(S!$HC$15:$HL$15,'Ciclo Semaforico'!CE$30,S!$HC99:$HL99)+SUMIF(N!$HC$15:$HL$15,'Ciclo Semaforico'!CE$30,N!$HC99:$HL99)+SUMIF(E!$HC$15:$HL$15,'Ciclo Semaforico'!CE$30,E!$HC99:$HL99)+SUMIF(O!$HC$15:$HL$15,'Ciclo Semaforico'!CE$30,O!$HC99:$HL99))*CE$31))</f>
        <v>0</v>
      </c>
      <c r="CF124" s="245">
        <f>IF(CF$32="",IF(CF$31="",(SUMIF(S!$HC$15:$HL$15,'Ciclo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Semaforico'!CF$30,O!$HC99:$HL99))*CF$31),(SUMIF(S!$HC$15:$HL$15,'Ciclo Semaforico'!CF$32,S!$HC99:$HL99)+SUMIF(N!$HC$15:$HL$15,'Ciclo Semaforico'!CF$32,N!$HC99:$HL99)+SUMIF(E!$HC$15:$HL$15,'Ciclo Semaforico'!CF$32,E!$HC99:$HL99)+SUMIF(O!$HC$15:$HL$15,'Ciclo Semaforico'!CF$32,O!$HC99:$HL99))-IF(CF$31="",(SUMIF(S!$HC$15:$HL$15,'Ciclo Semaforico'!CF$30,S!$HC99:$HL99)+SUMIF(N!$HC$15:$HL$15,'Ciclo Semaforico'!CF$30,N!$HC99:$HL99)+SUMIF(E!$HC$15:$HL$15,'Ciclo Semaforico'!CF$30,E!$HC99:$HL99)+SUMIF(O!$HC$15:$HL$15,'Ciclo Semaforico'!CF$30,O!$HC99:$HL99)),(SUMIF(S!$HC$15:$HL$15,'Ciclo Semaforico'!CF$30,S!$HC99:$HL99)+SUMIF(N!$HC$15:$HL$15,'Ciclo Semaforico'!CF$30,N!$HC99:$HL99)+SUMIF(E!$HC$15:$HL$15,'Ciclo Semaforico'!CF$30,E!$HC99:$HL99)+SUMIF(O!$HC$15:$HL$15,'Ciclo Semaforico'!CF$30,O!$HC99:$HL99))*CF$31))</f>
        <v>0</v>
      </c>
      <c r="CG124" s="245">
        <f>IF(CG$32="",IF(CG$31="",(SUMIF(S!$HC$15:$HL$15,'Ciclo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Semaforico'!CG$30,O!$HC99:$HL99))*CG$31),(SUMIF(S!$HC$15:$HL$15,'Ciclo Semaforico'!CG$32,S!$HC99:$HL99)+SUMIF(N!$HC$15:$HL$15,'Ciclo Semaforico'!CG$32,N!$HC99:$HL99)+SUMIF(E!$HC$15:$HL$15,'Ciclo Semaforico'!CG$32,E!$HC99:$HL99)+SUMIF(O!$HC$15:$HL$15,'Ciclo Semaforico'!CG$32,O!$HC99:$HL99))-IF(CG$31="",(SUMIF(S!$HC$15:$HL$15,'Ciclo Semaforico'!CG$30,S!$HC99:$HL99)+SUMIF(N!$HC$15:$HL$15,'Ciclo Semaforico'!CG$30,N!$HC99:$HL99)+SUMIF(E!$HC$15:$HL$15,'Ciclo Semaforico'!CG$30,E!$HC99:$HL99)+SUMIF(O!$HC$15:$HL$15,'Ciclo Semaforico'!CG$30,O!$HC99:$HL99)),(SUMIF(S!$HC$15:$HL$15,'Ciclo Semaforico'!CG$30,S!$HC99:$HL99)+SUMIF(N!$HC$15:$HL$15,'Ciclo Semaforico'!CG$30,N!$HC99:$HL99)+SUMIF(E!$HC$15:$HL$15,'Ciclo Semaforico'!CG$30,E!$HC99:$HL99)+SUMIF(O!$HC$15:$HL$15,'Ciclo Semaforico'!CG$30,O!$HC99:$HL99))*CG$31))</f>
        <v>0</v>
      </c>
      <c r="CH124" s="246">
        <f>IF(CH$32="",IF(CH$31="",(SUMIF(S!$HC$15:$HL$15,'Ciclo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Semaforico'!CH$30,O!$HC99:$HL99))*CH$31),(SUMIF(S!$HC$15:$HL$15,'Ciclo Semaforico'!CH$32,S!$HC99:$HL99)+SUMIF(N!$HC$15:$HL$15,'Ciclo Semaforico'!CH$32,N!$HC99:$HL99)+SUMIF(E!$HC$15:$HL$15,'Ciclo Semaforico'!CH$32,E!$HC99:$HL99)+SUMIF(O!$HC$15:$HL$15,'Ciclo Semaforico'!CH$32,O!$HC99:$HL99))-IF(CH$31="",(SUMIF(S!$HC$15:$HL$15,'Ciclo Semaforico'!CH$30,S!$HC99:$HL99)+SUMIF(N!$HC$15:$HL$15,'Ciclo Semaforico'!CH$30,N!$HC99:$HL99)+SUMIF(E!$HC$15:$HL$15,'Ciclo Semaforico'!CH$30,E!$HC99:$HL99)+SUMIF(O!$HC$15:$HL$15,'Ciclo Semaforico'!CH$30,O!$HC99:$HL99)),(SUMIF(S!$HC$15:$HL$15,'Ciclo Semaforico'!CH$30,S!$HC99:$HL99)+SUMIF(N!$HC$15:$HL$15,'Ciclo Semaforico'!CH$30,N!$HC99:$HL99)+SUMIF(E!$HC$15:$HL$15,'Ciclo Semaforico'!CH$30,E!$HC99:$HL99)+SUMIF(O!$HC$15:$HL$15,'Ciclo Semaforico'!CH$30,O!$HC99:$HL99))*CH$31))</f>
        <v>0</v>
      </c>
      <c r="CI124" s="244">
        <f t="shared" si="339"/>
        <v>0</v>
      </c>
      <c r="CJ124" s="245">
        <f t="shared" si="340"/>
        <v>0</v>
      </c>
      <c r="CK124" s="245">
        <f t="shared" si="341"/>
        <v>0</v>
      </c>
      <c r="CL124" s="245">
        <f t="shared" si="342"/>
        <v>0</v>
      </c>
      <c r="CM124" s="245" t="e">
        <f t="shared" si="343"/>
        <v>#REF!</v>
      </c>
      <c r="CN124" s="245">
        <f t="shared" si="344"/>
        <v>0</v>
      </c>
      <c r="CO124" s="245">
        <f t="shared" si="345"/>
        <v>0</v>
      </c>
      <c r="CP124" s="245">
        <f t="shared" si="346"/>
        <v>0</v>
      </c>
      <c r="CQ124" s="245">
        <f t="shared" si="347"/>
        <v>0</v>
      </c>
      <c r="CR124" s="245">
        <f t="shared" si="348"/>
        <v>0</v>
      </c>
      <c r="CS124" s="245">
        <f t="shared" si="349"/>
        <v>0</v>
      </c>
      <c r="CT124" s="246">
        <f t="shared" si="350"/>
        <v>0</v>
      </c>
      <c r="CU124" s="244">
        <f t="shared" si="351"/>
        <v>0</v>
      </c>
      <c r="CV124" s="245">
        <f t="shared" si="352"/>
        <v>0</v>
      </c>
      <c r="CW124" s="245">
        <f t="shared" si="353"/>
        <v>0</v>
      </c>
      <c r="CX124" s="245">
        <f t="shared" si="354"/>
        <v>0</v>
      </c>
      <c r="CY124" s="245">
        <f t="shared" si="355"/>
        <v>0</v>
      </c>
      <c r="CZ124" s="245">
        <f t="shared" si="356"/>
        <v>0</v>
      </c>
      <c r="DA124" s="245">
        <f t="shared" si="357"/>
        <v>0</v>
      </c>
      <c r="DB124" s="245">
        <f t="shared" si="358"/>
        <v>0</v>
      </c>
      <c r="DC124" s="245">
        <f t="shared" si="359"/>
        <v>0</v>
      </c>
      <c r="DD124" s="245">
        <f t="shared" si="360"/>
        <v>0</v>
      </c>
      <c r="DE124" s="245">
        <f t="shared" si="361"/>
        <v>0</v>
      </c>
      <c r="DF124" s="246">
        <f t="shared" si="362"/>
        <v>0</v>
      </c>
      <c r="DG124" s="244" t="e">
        <f t="shared" si="363"/>
        <v>#REF!</v>
      </c>
      <c r="DH124" s="245" t="e">
        <f t="shared" si="364"/>
        <v>#REF!</v>
      </c>
      <c r="DI124" s="245" t="e">
        <f t="shared" si="365"/>
        <v>#REF!</v>
      </c>
      <c r="DJ124" s="245" t="e">
        <f t="shared" si="366"/>
        <v>#REF!</v>
      </c>
      <c r="DK124" s="245" t="e">
        <f t="shared" si="367"/>
        <v>#REF!</v>
      </c>
      <c r="DL124" s="245" t="e">
        <f t="shared" si="368"/>
        <v>#REF!</v>
      </c>
      <c r="DM124" s="245">
        <f t="shared" si="369"/>
        <v>0</v>
      </c>
      <c r="DN124" s="245">
        <f t="shared" si="370"/>
        <v>0</v>
      </c>
      <c r="DO124" s="245">
        <f t="shared" si="371"/>
        <v>0</v>
      </c>
      <c r="DP124" s="245">
        <f t="shared" si="372"/>
        <v>0</v>
      </c>
      <c r="DQ124" s="245">
        <f t="shared" si="373"/>
        <v>0</v>
      </c>
      <c r="DR124" s="246">
        <f t="shared" si="374"/>
        <v>0</v>
      </c>
      <c r="DS124" s="244">
        <f t="shared" si="375"/>
        <v>0</v>
      </c>
      <c r="DT124" s="245">
        <f t="shared" si="376"/>
        <v>0</v>
      </c>
      <c r="DU124" s="245">
        <f t="shared" si="377"/>
        <v>0</v>
      </c>
      <c r="DV124" s="245">
        <f t="shared" si="378"/>
        <v>0</v>
      </c>
      <c r="DW124" s="245">
        <f t="shared" si="379"/>
        <v>0</v>
      </c>
      <c r="DX124" s="245">
        <f t="shared" si="380"/>
        <v>0</v>
      </c>
      <c r="DY124" s="245">
        <f t="shared" si="381"/>
        <v>0</v>
      </c>
      <c r="DZ124" s="245">
        <f t="shared" si="382"/>
        <v>0</v>
      </c>
      <c r="EA124" s="245">
        <f t="shared" si="383"/>
        <v>0</v>
      </c>
      <c r="EB124" s="245">
        <f t="shared" si="384"/>
        <v>0</v>
      </c>
      <c r="EC124" s="245">
        <f t="shared" si="385"/>
        <v>0</v>
      </c>
      <c r="ED124" s="246">
        <f t="shared" si="386"/>
        <v>0</v>
      </c>
      <c r="EE124" s="244">
        <f t="shared" si="387"/>
        <v>0</v>
      </c>
      <c r="EF124" s="245">
        <f t="shared" si="388"/>
        <v>0</v>
      </c>
      <c r="EG124" s="245">
        <f t="shared" si="389"/>
        <v>0</v>
      </c>
      <c r="EH124" s="245">
        <f t="shared" si="390"/>
        <v>0</v>
      </c>
      <c r="EI124" s="245">
        <f t="shared" si="391"/>
        <v>0</v>
      </c>
      <c r="EJ124" s="245">
        <f t="shared" si="392"/>
        <v>0</v>
      </c>
      <c r="EK124" s="245">
        <f t="shared" si="393"/>
        <v>0</v>
      </c>
      <c r="EL124" s="245">
        <f t="shared" si="394"/>
        <v>0</v>
      </c>
      <c r="EM124" s="245">
        <f t="shared" si="395"/>
        <v>0</v>
      </c>
      <c r="EN124" s="245">
        <f t="shared" si="396"/>
        <v>0</v>
      </c>
      <c r="EO124" s="245">
        <f t="shared" si="397"/>
        <v>0</v>
      </c>
      <c r="EP124" s="246">
        <f t="shared" si="398"/>
        <v>0</v>
      </c>
      <c r="EQ124" s="255">
        <f t="shared" si="399"/>
        <v>0</v>
      </c>
      <c r="ER124" s="256">
        <f t="shared" si="400"/>
        <v>0</v>
      </c>
      <c r="ES124" s="256">
        <f t="shared" si="401"/>
        <v>0</v>
      </c>
      <c r="ET124" s="256">
        <f t="shared" si="402"/>
        <v>0</v>
      </c>
      <c r="EU124" s="256" t="e">
        <f t="shared" si="403"/>
        <v>#REF!</v>
      </c>
      <c r="EV124" s="256">
        <f t="shared" si="404"/>
        <v>0</v>
      </c>
      <c r="EW124" s="256">
        <f t="shared" si="405"/>
        <v>0</v>
      </c>
      <c r="EX124" s="256" t="str">
        <f t="shared" si="406"/>
        <v/>
      </c>
      <c r="EY124" s="256" t="str">
        <f t="shared" si="407"/>
        <v/>
      </c>
      <c r="EZ124" s="256" t="str">
        <f t="shared" si="408"/>
        <v/>
      </c>
      <c r="FA124" s="256" t="str">
        <f t="shared" si="409"/>
        <v/>
      </c>
      <c r="FB124" s="257" t="str">
        <f t="shared" si="410"/>
        <v/>
      </c>
      <c r="FC124" s="255">
        <f t="shared" si="411"/>
        <v>0</v>
      </c>
      <c r="FD124" s="256" t="str">
        <f t="shared" si="412"/>
        <v/>
      </c>
      <c r="FE124" s="256" t="str">
        <f t="shared" si="413"/>
        <v/>
      </c>
      <c r="FF124" s="256" t="str">
        <f t="shared" si="414"/>
        <v/>
      </c>
      <c r="FG124" s="256" t="str">
        <f t="shared" si="415"/>
        <v/>
      </c>
      <c r="FH124" s="256" t="str">
        <f t="shared" si="416"/>
        <v/>
      </c>
      <c r="FI124" s="256" t="str">
        <f t="shared" si="417"/>
        <v/>
      </c>
      <c r="FJ124" s="256" t="str">
        <f t="shared" si="418"/>
        <v/>
      </c>
      <c r="FK124" s="256" t="str">
        <f t="shared" si="419"/>
        <v/>
      </c>
      <c r="FL124" s="256" t="str">
        <f t="shared" si="420"/>
        <v/>
      </c>
      <c r="FM124" s="256" t="str">
        <f t="shared" si="421"/>
        <v/>
      </c>
      <c r="FN124" s="257" t="str">
        <f t="shared" si="422"/>
        <v/>
      </c>
      <c r="FO124" s="255" t="e">
        <f t="shared" si="423"/>
        <v>#REF!</v>
      </c>
      <c r="FP124" s="256" t="e">
        <f t="shared" si="424"/>
        <v>#REF!</v>
      </c>
      <c r="FQ124" s="256" t="e">
        <f t="shared" si="425"/>
        <v>#REF!</v>
      </c>
      <c r="FR124" s="256" t="e">
        <f t="shared" si="426"/>
        <v>#REF!</v>
      </c>
      <c r="FS124" s="256" t="e">
        <f t="shared" si="427"/>
        <v>#REF!</v>
      </c>
      <c r="FT124" s="256" t="e">
        <f t="shared" si="428"/>
        <v>#REF!</v>
      </c>
      <c r="FU124" s="256" t="str">
        <f t="shared" si="429"/>
        <v/>
      </c>
      <c r="FV124" s="256" t="str">
        <f t="shared" si="430"/>
        <v/>
      </c>
      <c r="FW124" s="256" t="str">
        <f t="shared" si="431"/>
        <v/>
      </c>
      <c r="FX124" s="256" t="str">
        <f t="shared" si="432"/>
        <v/>
      </c>
      <c r="FY124" s="256" t="str">
        <f t="shared" si="433"/>
        <v/>
      </c>
      <c r="FZ124" s="257" t="str">
        <f t="shared" si="434"/>
        <v/>
      </c>
      <c r="GA124" s="255" t="str">
        <f t="shared" si="435"/>
        <v/>
      </c>
      <c r="GB124" s="256" t="str">
        <f t="shared" si="436"/>
        <v/>
      </c>
      <c r="GC124" s="256" t="str">
        <f t="shared" si="437"/>
        <v/>
      </c>
      <c r="GD124" s="256" t="str">
        <f t="shared" si="438"/>
        <v/>
      </c>
      <c r="GE124" s="256" t="str">
        <f t="shared" si="439"/>
        <v/>
      </c>
      <c r="GF124" s="256" t="str">
        <f t="shared" si="440"/>
        <v/>
      </c>
      <c r="GG124" s="256" t="str">
        <f t="shared" si="441"/>
        <v/>
      </c>
      <c r="GH124" s="256" t="str">
        <f t="shared" si="442"/>
        <v/>
      </c>
      <c r="GI124" s="256" t="str">
        <f t="shared" si="443"/>
        <v/>
      </c>
      <c r="GJ124" s="256" t="str">
        <f t="shared" si="444"/>
        <v/>
      </c>
      <c r="GK124" s="256" t="str">
        <f t="shared" si="445"/>
        <v/>
      </c>
      <c r="GL124" s="257" t="str">
        <f t="shared" si="446"/>
        <v/>
      </c>
      <c r="GM124" s="255" t="str">
        <f t="shared" si="447"/>
        <v/>
      </c>
      <c r="GN124" s="256" t="str">
        <f t="shared" si="448"/>
        <v/>
      </c>
      <c r="GO124" s="256" t="str">
        <f t="shared" si="449"/>
        <v/>
      </c>
      <c r="GP124" s="256" t="str">
        <f t="shared" si="450"/>
        <v/>
      </c>
      <c r="GQ124" s="256" t="str">
        <f t="shared" si="451"/>
        <v/>
      </c>
      <c r="GR124" s="256" t="str">
        <f t="shared" si="452"/>
        <v/>
      </c>
      <c r="GS124" s="256" t="str">
        <f t="shared" si="453"/>
        <v/>
      </c>
      <c r="GT124" s="256" t="str">
        <f t="shared" si="454"/>
        <v/>
      </c>
      <c r="GU124" s="256" t="str">
        <f t="shared" si="455"/>
        <v/>
      </c>
      <c r="GV124" s="256" t="str">
        <f t="shared" si="456"/>
        <v/>
      </c>
      <c r="GW124" s="256" t="str">
        <f t="shared" si="457"/>
        <v/>
      </c>
      <c r="GX124" s="257" t="str">
        <f t="shared" si="458"/>
        <v/>
      </c>
      <c r="GY124" s="252">
        <f t="shared" si="468"/>
        <v>0</v>
      </c>
      <c r="GZ124" s="253" t="e">
        <f t="shared" si="468"/>
        <v>#REF!</v>
      </c>
      <c r="HA124" s="253">
        <f t="shared" si="468"/>
        <v>0</v>
      </c>
      <c r="HB124" s="253">
        <f t="shared" si="468"/>
        <v>0</v>
      </c>
      <c r="HC124" s="253">
        <f t="shared" si="468"/>
        <v>0</v>
      </c>
      <c r="HD124" s="253">
        <f t="shared" si="468"/>
        <v>0</v>
      </c>
      <c r="HE124" s="253">
        <f t="shared" si="468"/>
        <v>0</v>
      </c>
      <c r="HF124" s="254">
        <f t="shared" si="459"/>
        <v>0</v>
      </c>
      <c r="HG124" s="252">
        <f t="shared" si="469"/>
        <v>0</v>
      </c>
      <c r="HH124" s="253">
        <f t="shared" si="469"/>
        <v>0</v>
      </c>
      <c r="HI124" s="253">
        <f t="shared" si="469"/>
        <v>0</v>
      </c>
      <c r="HJ124" s="253">
        <f t="shared" si="469"/>
        <v>0</v>
      </c>
      <c r="HK124" s="253">
        <f t="shared" si="469"/>
        <v>0</v>
      </c>
      <c r="HL124" s="253">
        <f t="shared" si="469"/>
        <v>0</v>
      </c>
      <c r="HM124" s="253">
        <f t="shared" si="469"/>
        <v>0</v>
      </c>
      <c r="HN124" s="254">
        <f t="shared" si="469"/>
        <v>0</v>
      </c>
      <c r="HO124" s="252" t="e">
        <f t="shared" si="470"/>
        <v>#REF!</v>
      </c>
      <c r="HP124" s="253" t="e">
        <f t="shared" si="470"/>
        <v>#REF!</v>
      </c>
      <c r="HQ124" s="253">
        <f t="shared" si="470"/>
        <v>0</v>
      </c>
      <c r="HR124" s="253">
        <f t="shared" si="470"/>
        <v>0</v>
      </c>
      <c r="HS124" s="253">
        <f t="shared" si="470"/>
        <v>0</v>
      </c>
      <c r="HT124" s="253">
        <f t="shared" si="470"/>
        <v>0</v>
      </c>
      <c r="HU124" s="253">
        <f t="shared" si="470"/>
        <v>0</v>
      </c>
      <c r="HV124" s="254">
        <f t="shared" si="470"/>
        <v>0</v>
      </c>
      <c r="HW124" s="252">
        <f t="shared" si="471"/>
        <v>0</v>
      </c>
      <c r="HX124" s="253">
        <f t="shared" si="471"/>
        <v>0</v>
      </c>
      <c r="HY124" s="253">
        <f t="shared" si="471"/>
        <v>0</v>
      </c>
      <c r="HZ124" s="253">
        <f t="shared" si="471"/>
        <v>0</v>
      </c>
      <c r="IA124" s="253">
        <f t="shared" si="471"/>
        <v>0</v>
      </c>
      <c r="IB124" s="253">
        <f t="shared" si="471"/>
        <v>0</v>
      </c>
      <c r="IC124" s="253">
        <f t="shared" si="471"/>
        <v>0</v>
      </c>
      <c r="ID124" s="254">
        <f t="shared" si="471"/>
        <v>0</v>
      </c>
      <c r="IE124" s="252">
        <f t="shared" si="472"/>
        <v>0</v>
      </c>
      <c r="IF124" s="253">
        <f t="shared" si="472"/>
        <v>0</v>
      </c>
      <c r="IG124" s="253">
        <f t="shared" si="472"/>
        <v>0</v>
      </c>
      <c r="IH124" s="253">
        <f t="shared" si="472"/>
        <v>0</v>
      </c>
      <c r="II124" s="253">
        <f t="shared" si="472"/>
        <v>0</v>
      </c>
      <c r="IJ124" s="253">
        <f t="shared" si="472"/>
        <v>0</v>
      </c>
      <c r="IK124" s="253">
        <f t="shared" si="472"/>
        <v>0</v>
      </c>
      <c r="IL124" s="254">
        <f t="shared" si="472"/>
        <v>0</v>
      </c>
      <c r="IM124" s="255" t="e">
        <f t="shared" si="203"/>
        <v>#REF!</v>
      </c>
      <c r="IN124" s="256">
        <f t="shared" si="204"/>
        <v>0</v>
      </c>
      <c r="IO124" s="256" t="e">
        <f t="shared" si="205"/>
        <v>#REF!</v>
      </c>
      <c r="IP124" s="256">
        <f t="shared" si="206"/>
        <v>0</v>
      </c>
      <c r="IQ124" s="257">
        <f t="shared" si="207"/>
        <v>0</v>
      </c>
      <c r="IR124" s="404" t="e">
        <f t="shared" si="473"/>
        <v>#REF!</v>
      </c>
      <c r="IS124" s="250">
        <f t="shared" si="202"/>
        <v>12</v>
      </c>
      <c r="IT124" s="258" t="e">
        <f t="shared" si="464"/>
        <v>#REF!</v>
      </c>
      <c r="IU124" s="664">
        <v>1800</v>
      </c>
      <c r="IV124" s="409">
        <v>6</v>
      </c>
      <c r="IW124" s="648" t="s">
        <v>262</v>
      </c>
      <c r="IX124" s="649" t="e">
        <f t="shared" si="474"/>
        <v>#REF!</v>
      </c>
      <c r="IY124" s="650" t="e">
        <f t="shared" si="465"/>
        <v>#REF!</v>
      </c>
      <c r="IZ124" s="651">
        <v>3</v>
      </c>
      <c r="JA124" s="652">
        <v>2</v>
      </c>
      <c r="JB124" s="650" t="e">
        <f t="shared" si="466"/>
        <v>#REF!</v>
      </c>
      <c r="JC124" s="651">
        <f t="shared" si="475"/>
        <v>3</v>
      </c>
      <c r="JD124" s="652">
        <f t="shared" si="475"/>
        <v>2</v>
      </c>
      <c r="JE124" s="653" t="e">
        <f t="shared" si="467"/>
        <v>#REF!</v>
      </c>
      <c r="JF124" s="654"/>
      <c r="JG124" s="420">
        <v>2</v>
      </c>
      <c r="JH124" s="653"/>
      <c r="JI124" s="654"/>
      <c r="JJ124" s="655"/>
      <c r="JK124" s="418"/>
      <c r="JL124" s="419"/>
      <c r="JM124" s="420"/>
      <c r="JN124" s="662">
        <v>1</v>
      </c>
      <c r="JO124" s="662">
        <v>1</v>
      </c>
      <c r="JP124" s="662">
        <v>1</v>
      </c>
      <c r="JQ124" s="662">
        <v>1</v>
      </c>
      <c r="JR124" s="663">
        <v>1</v>
      </c>
      <c r="JS124" s="658" t="e">
        <f t="shared" si="201"/>
        <v>#REF!</v>
      </c>
    </row>
    <row r="125" spans="25:279" ht="20.100000000000001" hidden="1" customHeight="1">
      <c r="Y125" s="380" t="e">
        <f>N!IK100</f>
        <v>#REF!</v>
      </c>
      <c r="Z125" s="377" t="s">
        <v>92</v>
      </c>
      <c r="AA125" s="244">
        <f>IF(AA$32="",IF(AA$31="",(SUMIF(S!$HC$15:$HL$15,'Ciclo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Semaforico'!AA$30,O!$HC100:$HL100))*AA$31),(SUMIF(S!$HC$15:$HL$15,'Ciclo Semaforico'!AA$32,S!$HC100:$HL100)+SUMIF(N!$HC$15:$HL$15,'Ciclo Semaforico'!AA$32,N!$HC100:$HL100)+SUMIF(E!$HC$15:$HL$15,'Ciclo Semaforico'!AA$32,E!$HC100:$HL100)+SUMIF(O!$HC$15:$HL$15,'Ciclo Semaforico'!AA$32,O!$HC100:$HL100))-IF(AA$31="",(SUMIF(S!$HC$15:$HL$15,'Ciclo Semaforico'!AA$30,S!$HC100:$HL100)+SUMIF(N!$HC$15:$HL$15,'Ciclo Semaforico'!AA$30,N!$HC100:$HL100)+SUMIF(E!$HC$15:$HL$15,'Ciclo Semaforico'!AA$30,E!$HC100:$HL100)+SUMIF(O!$HC$15:$HL$15,'Ciclo Semaforico'!AA$30,O!$HC100:$HL100)),(SUMIF(S!$HC$15:$HL$15,'Ciclo Semaforico'!AA$30,S!$HC100:$HL100)+SUMIF(N!$HC$15:$HL$15,'Ciclo Semaforico'!AA$30,N!$HC100:$HL100)+SUMIF(E!$HC$15:$HL$15,'Ciclo Semaforico'!AA$30,E!$HC100:$HL100)+SUMIF(O!$HC$15:$HL$15,'Ciclo Semaforico'!AA$30,O!$HC100:$HL100))*AA$31))</f>
        <v>0</v>
      </c>
      <c r="AB125" s="245">
        <f>IF(AB$32="",IF(AB$31="",(SUMIF(S!$HC$15:$HL$15,'Ciclo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Semaforico'!AB$30,O!$HC100:$HL100))*AB$31),(SUMIF(S!$HC$15:$HL$15,'Ciclo Semaforico'!AB$32,S!$HC100:$HL100)+SUMIF(N!$HC$15:$HL$15,'Ciclo Semaforico'!AB$32,N!$HC100:$HL100)+SUMIF(E!$HC$15:$HL$15,'Ciclo Semaforico'!AB$32,E!$HC100:$HL100)+SUMIF(O!$HC$15:$HL$15,'Ciclo Semaforico'!AB$32,O!$HC100:$HL100))-IF(AB$31="",(SUMIF(S!$HC$15:$HL$15,'Ciclo Semaforico'!AB$30,S!$HC100:$HL100)+SUMIF(N!$HC$15:$HL$15,'Ciclo Semaforico'!AB$30,N!$HC100:$HL100)+SUMIF(E!$HC$15:$HL$15,'Ciclo Semaforico'!AB$30,E!$HC100:$HL100)+SUMIF(O!$HC$15:$HL$15,'Ciclo Semaforico'!AB$30,O!$HC100:$HL100)),(SUMIF(S!$HC$15:$HL$15,'Ciclo Semaforico'!AB$30,S!$HC100:$HL100)+SUMIF(N!$HC$15:$HL$15,'Ciclo Semaforico'!AB$30,N!$HC100:$HL100)+SUMIF(E!$HC$15:$HL$15,'Ciclo Semaforico'!AB$30,E!$HC100:$HL100)+SUMIF(O!$HC$15:$HL$15,'Ciclo Semaforico'!AB$30,O!$HC100:$HL100))*AB$31))</f>
        <v>0</v>
      </c>
      <c r="AC125" s="245">
        <f>IF(AC$32="",IF(AC$31="",(SUMIF(S!$HC$15:$HL$15,'Ciclo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Semaforico'!AC$30,O!$HC100:$HL100))*AC$31),(SUMIF(S!$HC$15:$HL$15,'Ciclo Semaforico'!AC$32,S!$HC100:$HL100)+SUMIF(N!$HC$15:$HL$15,'Ciclo Semaforico'!AC$32,N!$HC100:$HL100)+SUMIF(E!$HC$15:$HL$15,'Ciclo Semaforico'!AC$32,E!$HC100:$HL100)+SUMIF(O!$HC$15:$HL$15,'Ciclo Semaforico'!AC$32,O!$HC100:$HL100))-IF(AC$31="",(SUMIF(S!$HC$15:$HL$15,'Ciclo Semaforico'!AC$30,S!$HC100:$HL100)+SUMIF(N!$HC$15:$HL$15,'Ciclo Semaforico'!AC$30,N!$HC100:$HL100)+SUMIF(E!$HC$15:$HL$15,'Ciclo Semaforico'!AC$30,E!$HC100:$HL100)+SUMIF(O!$HC$15:$HL$15,'Ciclo Semaforico'!AC$30,O!$HC100:$HL100)),(SUMIF(S!$HC$15:$HL$15,'Ciclo Semaforico'!AC$30,S!$HC100:$HL100)+SUMIF(N!$HC$15:$HL$15,'Ciclo Semaforico'!AC$30,N!$HC100:$HL100)+SUMIF(E!$HC$15:$HL$15,'Ciclo Semaforico'!AC$30,E!$HC100:$HL100)+SUMIF(O!$HC$15:$HL$15,'Ciclo Semaforico'!AC$30,O!$HC100:$HL100))*AC$31))</f>
        <v>0</v>
      </c>
      <c r="AD125" s="245">
        <f>IF(AD$32="",IF(AD$31="",(SUMIF(S!$HC$15:$HL$15,'Ciclo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Semaforico'!AD$30,O!$HC100:$HL100))*AD$31),(SUMIF(S!$HC$15:$HL$15,'Ciclo Semaforico'!AD$32,S!$HC100:$HL100)+SUMIF(N!$HC$15:$HL$15,'Ciclo Semaforico'!AD$32,N!$HC100:$HL100)+SUMIF(E!$HC$15:$HL$15,'Ciclo Semaforico'!AD$32,E!$HC100:$HL100)+SUMIF(O!$HC$15:$HL$15,'Ciclo Semaforico'!AD$32,O!$HC100:$HL100))-IF(AD$31="",(SUMIF(S!$HC$15:$HL$15,'Ciclo Semaforico'!AD$30,S!$HC100:$HL100)+SUMIF(N!$HC$15:$HL$15,'Ciclo Semaforico'!AD$30,N!$HC100:$HL100)+SUMIF(E!$HC$15:$HL$15,'Ciclo Semaforico'!AD$30,E!$HC100:$HL100)+SUMIF(O!$HC$15:$HL$15,'Ciclo Semaforico'!AD$30,O!$HC100:$HL100)),(SUMIF(S!$HC$15:$HL$15,'Ciclo Semaforico'!AD$30,S!$HC100:$HL100)+SUMIF(N!$HC$15:$HL$15,'Ciclo Semaforico'!AD$30,N!$HC100:$HL100)+SUMIF(E!$HC$15:$HL$15,'Ciclo Semaforico'!AD$30,E!$HC100:$HL100)+SUMIF(O!$HC$15:$HL$15,'Ciclo Semaforico'!AD$30,O!$HC100:$HL100))*AD$31))</f>
        <v>0</v>
      </c>
      <c r="AE125" s="245" t="e">
        <f>IF(AE$32="",IF(AE$31="",(SUMIF(S!$HC$15:$HL$15,'Ciclo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Semaforico'!AE$30,O!$HC100:$HL100))*AE$31),(SUMIF(S!$HC$15:$HL$15,'Ciclo Semaforico'!AE$32,S!$HC100:$HL100)+SUMIF(N!$HC$15:$HL$15,'Ciclo Semaforico'!AE$32,N!$HC100:$HL100)+SUMIF(E!$HC$15:$HL$15,'Ciclo Semaforico'!AE$32,E!$HC100:$HL100)+SUMIF(O!$HC$15:$HL$15,'Ciclo Semaforico'!AE$32,O!$HC100:$HL100))-IF(AE$31="",(SUMIF(S!$HC$15:$HL$15,'Ciclo Semaforico'!AE$30,S!$HC100:$HL100)+SUMIF(N!$HC$15:$HL$15,'Ciclo Semaforico'!AE$30,N!$HC100:$HL100)+SUMIF(E!$HC$15:$HL$15,'Ciclo Semaforico'!AE$30,E!$HC100:$HL100)+SUMIF(O!$HC$15:$HL$15,'Ciclo Semaforico'!AE$30,O!$HC100:$HL100)),(SUMIF(S!$HC$15:$HL$15,'Ciclo Semaforico'!AE$30,S!$HC100:$HL100)+SUMIF(N!$HC$15:$HL$15,'Ciclo Semaforico'!AE$30,N!$HC100:$HL100)+SUMIF(E!$HC$15:$HL$15,'Ciclo Semaforico'!AE$30,E!$HC100:$HL100)+SUMIF(O!$HC$15:$HL$15,'Ciclo Semaforico'!AE$30,O!$HC100:$HL100))*AE$31))</f>
        <v>#REF!</v>
      </c>
      <c r="AF125" s="245">
        <f>IF(AF$32="",IF(AF$31="",(SUMIF(S!$HC$15:$HL$15,'Ciclo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Semaforico'!AF$30,O!$HC100:$HL100))*AF$31),(SUMIF(S!$HC$15:$HL$15,'Ciclo Semaforico'!AF$32,S!$HC100:$HL100)+SUMIF(N!$HC$15:$HL$15,'Ciclo Semaforico'!AF$32,N!$HC100:$HL100)+SUMIF(E!$HC$15:$HL$15,'Ciclo Semaforico'!AF$32,E!$HC100:$HL100)+SUMIF(O!$HC$15:$HL$15,'Ciclo Semaforico'!AF$32,O!$HC100:$HL100))-IF(AF$31="",(SUMIF(S!$HC$15:$HL$15,'Ciclo Semaforico'!AF$30,S!$HC100:$HL100)+SUMIF(N!$HC$15:$HL$15,'Ciclo Semaforico'!AF$30,N!$HC100:$HL100)+SUMIF(E!$HC$15:$HL$15,'Ciclo Semaforico'!AF$30,E!$HC100:$HL100)+SUMIF(O!$HC$15:$HL$15,'Ciclo Semaforico'!AF$30,O!$HC100:$HL100)),(SUMIF(S!$HC$15:$HL$15,'Ciclo Semaforico'!AF$30,S!$HC100:$HL100)+SUMIF(N!$HC$15:$HL$15,'Ciclo Semaforico'!AF$30,N!$HC100:$HL100)+SUMIF(E!$HC$15:$HL$15,'Ciclo Semaforico'!AF$30,E!$HC100:$HL100)+SUMIF(O!$HC$15:$HL$15,'Ciclo Semaforico'!AF$30,O!$HC100:$HL100))*AF$31))</f>
        <v>0</v>
      </c>
      <c r="AG125" s="245">
        <f>IF(AG$32="",IF(AG$31="",(SUMIF(S!$HC$15:$HL$15,'Ciclo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Semaforico'!AG$30,O!$HC100:$HL100))*AG$31),(SUMIF(S!$HC$15:$HL$15,'Ciclo Semaforico'!AG$32,S!$HC100:$HL100)+SUMIF(N!$HC$15:$HL$15,'Ciclo Semaforico'!AG$32,N!$HC100:$HL100)+SUMIF(E!$HC$15:$HL$15,'Ciclo Semaforico'!AG$32,E!$HC100:$HL100)+SUMIF(O!$HC$15:$HL$15,'Ciclo Semaforico'!AG$32,O!$HC100:$HL100))-IF(AG$31="",(SUMIF(S!$HC$15:$HL$15,'Ciclo Semaforico'!AG$30,S!$HC100:$HL100)+SUMIF(N!$HC$15:$HL$15,'Ciclo Semaforico'!AG$30,N!$HC100:$HL100)+SUMIF(E!$HC$15:$HL$15,'Ciclo Semaforico'!AG$30,E!$HC100:$HL100)+SUMIF(O!$HC$15:$HL$15,'Ciclo Semaforico'!AG$30,O!$HC100:$HL100)),(SUMIF(S!$HC$15:$HL$15,'Ciclo Semaforico'!AG$30,S!$HC100:$HL100)+SUMIF(N!$HC$15:$HL$15,'Ciclo Semaforico'!AG$30,N!$HC100:$HL100)+SUMIF(E!$HC$15:$HL$15,'Ciclo Semaforico'!AG$30,E!$HC100:$HL100)+SUMIF(O!$HC$15:$HL$15,'Ciclo Semaforico'!AG$30,O!$HC100:$HL100))*AG$31))</f>
        <v>0</v>
      </c>
      <c r="AH125" s="245">
        <f>IF(AH$32="",IF(AH$31="",(SUMIF(S!$HC$15:$HL$15,'Ciclo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Semaforico'!AH$30,O!$HC100:$HL100))*AH$31),(SUMIF(S!$HC$15:$HL$15,'Ciclo Semaforico'!AH$32,S!$HC100:$HL100)+SUMIF(N!$HC$15:$HL$15,'Ciclo Semaforico'!AH$32,N!$HC100:$HL100)+SUMIF(E!$HC$15:$HL$15,'Ciclo Semaforico'!AH$32,E!$HC100:$HL100)+SUMIF(O!$HC$15:$HL$15,'Ciclo Semaforico'!AH$32,O!$HC100:$HL100))-IF(AH$31="",(SUMIF(S!$HC$15:$HL$15,'Ciclo Semaforico'!AH$30,S!$HC100:$HL100)+SUMIF(N!$HC$15:$HL$15,'Ciclo Semaforico'!AH$30,N!$HC100:$HL100)+SUMIF(E!$HC$15:$HL$15,'Ciclo Semaforico'!AH$30,E!$HC100:$HL100)+SUMIF(O!$HC$15:$HL$15,'Ciclo Semaforico'!AH$30,O!$HC100:$HL100)),(SUMIF(S!$HC$15:$HL$15,'Ciclo Semaforico'!AH$30,S!$HC100:$HL100)+SUMIF(N!$HC$15:$HL$15,'Ciclo Semaforico'!AH$30,N!$HC100:$HL100)+SUMIF(E!$HC$15:$HL$15,'Ciclo Semaforico'!AH$30,E!$HC100:$HL100)+SUMIF(O!$HC$15:$HL$15,'Ciclo Semaforico'!AH$30,O!$HC100:$HL100))*AH$31))</f>
        <v>0</v>
      </c>
      <c r="AI125" s="245">
        <f>IF(AI$32="",IF(AI$31="",(SUMIF(S!$HC$15:$HL$15,'Ciclo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Semaforico'!AI$30,O!$HC100:$HL100))*AI$31),(SUMIF(S!$HC$15:$HL$15,'Ciclo Semaforico'!AI$32,S!$HC100:$HL100)+SUMIF(N!$HC$15:$HL$15,'Ciclo Semaforico'!AI$32,N!$HC100:$HL100)+SUMIF(E!$HC$15:$HL$15,'Ciclo Semaforico'!AI$32,E!$HC100:$HL100)+SUMIF(O!$HC$15:$HL$15,'Ciclo Semaforico'!AI$32,O!$HC100:$HL100))-IF(AI$31="",(SUMIF(S!$HC$15:$HL$15,'Ciclo Semaforico'!AI$30,S!$HC100:$HL100)+SUMIF(N!$HC$15:$HL$15,'Ciclo Semaforico'!AI$30,N!$HC100:$HL100)+SUMIF(E!$HC$15:$HL$15,'Ciclo Semaforico'!AI$30,E!$HC100:$HL100)+SUMIF(O!$HC$15:$HL$15,'Ciclo Semaforico'!AI$30,O!$HC100:$HL100)),(SUMIF(S!$HC$15:$HL$15,'Ciclo Semaforico'!AI$30,S!$HC100:$HL100)+SUMIF(N!$HC$15:$HL$15,'Ciclo Semaforico'!AI$30,N!$HC100:$HL100)+SUMIF(E!$HC$15:$HL$15,'Ciclo Semaforico'!AI$30,E!$HC100:$HL100)+SUMIF(O!$HC$15:$HL$15,'Ciclo Semaforico'!AI$30,O!$HC100:$HL100))*AI$31))</f>
        <v>0</v>
      </c>
      <c r="AJ125" s="245">
        <f>IF(AJ$32="",IF(AJ$31="",(SUMIF(S!$HC$15:$HL$15,'Ciclo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Semaforico'!AJ$30,O!$HC100:$HL100))*AJ$31),(SUMIF(S!$HC$15:$HL$15,'Ciclo Semaforico'!AJ$32,S!$HC100:$HL100)+SUMIF(N!$HC$15:$HL$15,'Ciclo Semaforico'!AJ$32,N!$HC100:$HL100)+SUMIF(E!$HC$15:$HL$15,'Ciclo Semaforico'!AJ$32,E!$HC100:$HL100)+SUMIF(O!$HC$15:$HL$15,'Ciclo Semaforico'!AJ$32,O!$HC100:$HL100))-IF(AJ$31="",(SUMIF(S!$HC$15:$HL$15,'Ciclo Semaforico'!AJ$30,S!$HC100:$HL100)+SUMIF(N!$HC$15:$HL$15,'Ciclo Semaforico'!AJ$30,N!$HC100:$HL100)+SUMIF(E!$HC$15:$HL$15,'Ciclo Semaforico'!AJ$30,E!$HC100:$HL100)+SUMIF(O!$HC$15:$HL$15,'Ciclo Semaforico'!AJ$30,O!$HC100:$HL100)),(SUMIF(S!$HC$15:$HL$15,'Ciclo Semaforico'!AJ$30,S!$HC100:$HL100)+SUMIF(N!$HC$15:$HL$15,'Ciclo Semaforico'!AJ$30,N!$HC100:$HL100)+SUMIF(E!$HC$15:$HL$15,'Ciclo Semaforico'!AJ$30,E!$HC100:$HL100)+SUMIF(O!$HC$15:$HL$15,'Ciclo Semaforico'!AJ$30,O!$HC100:$HL100))*AJ$31))</f>
        <v>0</v>
      </c>
      <c r="AK125" s="245">
        <f>IF(AK$32="",IF(AK$31="",(SUMIF(S!$HC$15:$HL$15,'Ciclo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Semaforico'!AK$30,O!$HC100:$HL100))*AK$31),(SUMIF(S!$HC$15:$HL$15,'Ciclo Semaforico'!AK$32,S!$HC100:$HL100)+SUMIF(N!$HC$15:$HL$15,'Ciclo Semaforico'!AK$32,N!$HC100:$HL100)+SUMIF(E!$HC$15:$HL$15,'Ciclo Semaforico'!AK$32,E!$HC100:$HL100)+SUMIF(O!$HC$15:$HL$15,'Ciclo Semaforico'!AK$32,O!$HC100:$HL100))-IF(AK$31="",(SUMIF(S!$HC$15:$HL$15,'Ciclo Semaforico'!AK$30,S!$HC100:$HL100)+SUMIF(N!$HC$15:$HL$15,'Ciclo Semaforico'!AK$30,N!$HC100:$HL100)+SUMIF(E!$HC$15:$HL$15,'Ciclo Semaforico'!AK$30,E!$HC100:$HL100)+SUMIF(O!$HC$15:$HL$15,'Ciclo Semaforico'!AK$30,O!$HC100:$HL100)),(SUMIF(S!$HC$15:$HL$15,'Ciclo Semaforico'!AK$30,S!$HC100:$HL100)+SUMIF(N!$HC$15:$HL$15,'Ciclo Semaforico'!AK$30,N!$HC100:$HL100)+SUMIF(E!$HC$15:$HL$15,'Ciclo Semaforico'!AK$30,E!$HC100:$HL100)+SUMIF(O!$HC$15:$HL$15,'Ciclo Semaforico'!AK$30,O!$HC100:$HL100))*AK$31))</f>
        <v>0</v>
      </c>
      <c r="AL125" s="246">
        <f>IF(AL$32="",IF(AL$31="",(SUMIF(S!$HC$15:$HL$15,'Ciclo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Semaforico'!AL$30,O!$HC100:$HL100))*AL$31),(SUMIF(S!$HC$15:$HL$15,'Ciclo Semaforico'!AL$32,S!$HC100:$HL100)+SUMIF(N!$HC$15:$HL$15,'Ciclo Semaforico'!AL$32,N!$HC100:$HL100)+SUMIF(E!$HC$15:$HL$15,'Ciclo Semaforico'!AL$32,E!$HC100:$HL100)+SUMIF(O!$HC$15:$HL$15,'Ciclo Semaforico'!AL$32,O!$HC100:$HL100))-IF(AL$31="",(SUMIF(S!$HC$15:$HL$15,'Ciclo Semaforico'!AL$30,S!$HC100:$HL100)+SUMIF(N!$HC$15:$HL$15,'Ciclo Semaforico'!AL$30,N!$HC100:$HL100)+SUMIF(E!$HC$15:$HL$15,'Ciclo Semaforico'!AL$30,E!$HC100:$HL100)+SUMIF(O!$HC$15:$HL$15,'Ciclo Semaforico'!AL$30,O!$HC100:$HL100)),(SUMIF(S!$HC$15:$HL$15,'Ciclo Semaforico'!AL$30,S!$HC100:$HL100)+SUMIF(N!$HC$15:$HL$15,'Ciclo Semaforico'!AL$30,N!$HC100:$HL100)+SUMIF(E!$HC$15:$HL$15,'Ciclo Semaforico'!AL$30,E!$HC100:$HL100)+SUMIF(O!$HC$15:$HL$15,'Ciclo Semaforico'!AL$30,O!$HC100:$HL100))*AL$31))</f>
        <v>0</v>
      </c>
      <c r="AM125" s="244">
        <f>IF(AM$32="",IF(AM$31="",(SUMIF(S!$HC$15:$HL$15,'Ciclo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Semaforico'!AM$30,O!$HC100:$HL100))*AM$31),(SUMIF(S!$HC$15:$HL$15,'Ciclo Semaforico'!AM$32,S!$HC100:$HL100)+SUMIF(N!$HC$15:$HL$15,'Ciclo Semaforico'!AM$32,N!$HC100:$HL100)+SUMIF(E!$HC$15:$HL$15,'Ciclo Semaforico'!AM$32,E!$HC100:$HL100)+SUMIF(O!$HC$15:$HL$15,'Ciclo Semaforico'!AM$32,O!$HC100:$HL100))-IF(AM$31="",(SUMIF(S!$HC$15:$HL$15,'Ciclo Semaforico'!AM$30,S!$HC100:$HL100)+SUMIF(N!$HC$15:$HL$15,'Ciclo Semaforico'!AM$30,N!$HC100:$HL100)+SUMIF(E!$HC$15:$HL$15,'Ciclo Semaforico'!AM$30,E!$HC100:$HL100)+SUMIF(O!$HC$15:$HL$15,'Ciclo Semaforico'!AM$30,O!$HC100:$HL100)),(SUMIF(S!$HC$15:$HL$15,'Ciclo Semaforico'!AM$30,S!$HC100:$HL100)+SUMIF(N!$HC$15:$HL$15,'Ciclo Semaforico'!AM$30,N!$HC100:$HL100)+SUMIF(E!$HC$15:$HL$15,'Ciclo Semaforico'!AM$30,E!$HC100:$HL100)+SUMIF(O!$HC$15:$HL$15,'Ciclo Semaforico'!AM$30,O!$HC100:$HL100))*AM$31))</f>
        <v>0</v>
      </c>
      <c r="AN125" s="245">
        <f>IF(AN$32="",IF(AN$31="",(SUMIF(S!$HC$15:$HL$15,'Ciclo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Semaforico'!AN$30,O!$HC100:$HL100))*AN$31),(SUMIF(S!$HC$15:$HL$15,'Ciclo Semaforico'!AN$32,S!$HC100:$HL100)+SUMIF(N!$HC$15:$HL$15,'Ciclo Semaforico'!AN$32,N!$HC100:$HL100)+SUMIF(E!$HC$15:$HL$15,'Ciclo Semaforico'!AN$32,E!$HC100:$HL100)+SUMIF(O!$HC$15:$HL$15,'Ciclo Semaforico'!AN$32,O!$HC100:$HL100))-IF(AN$31="",(SUMIF(S!$HC$15:$HL$15,'Ciclo Semaforico'!AN$30,S!$HC100:$HL100)+SUMIF(N!$HC$15:$HL$15,'Ciclo Semaforico'!AN$30,N!$HC100:$HL100)+SUMIF(E!$HC$15:$HL$15,'Ciclo Semaforico'!AN$30,E!$HC100:$HL100)+SUMIF(O!$HC$15:$HL$15,'Ciclo Semaforico'!AN$30,O!$HC100:$HL100)),(SUMIF(S!$HC$15:$HL$15,'Ciclo Semaforico'!AN$30,S!$HC100:$HL100)+SUMIF(N!$HC$15:$HL$15,'Ciclo Semaforico'!AN$30,N!$HC100:$HL100)+SUMIF(E!$HC$15:$HL$15,'Ciclo Semaforico'!AN$30,E!$HC100:$HL100)+SUMIF(O!$HC$15:$HL$15,'Ciclo Semaforico'!AN$30,O!$HC100:$HL100))*AN$31))</f>
        <v>0</v>
      </c>
      <c r="AO125" s="245">
        <f>IF(AO$32="",IF(AO$31="",(SUMIF(S!$HC$15:$HL$15,'Ciclo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Semaforico'!AO$30,O!$HC100:$HL100))*AO$31),(SUMIF(S!$HC$15:$HL$15,'Ciclo Semaforico'!AO$32,S!$HC100:$HL100)+SUMIF(N!$HC$15:$HL$15,'Ciclo Semaforico'!AO$32,N!$HC100:$HL100)+SUMIF(E!$HC$15:$HL$15,'Ciclo Semaforico'!AO$32,E!$HC100:$HL100)+SUMIF(O!$HC$15:$HL$15,'Ciclo Semaforico'!AO$32,O!$HC100:$HL100))-IF(AO$31="",(SUMIF(S!$HC$15:$HL$15,'Ciclo Semaforico'!AO$30,S!$HC100:$HL100)+SUMIF(N!$HC$15:$HL$15,'Ciclo Semaforico'!AO$30,N!$HC100:$HL100)+SUMIF(E!$HC$15:$HL$15,'Ciclo Semaforico'!AO$30,E!$HC100:$HL100)+SUMIF(O!$HC$15:$HL$15,'Ciclo Semaforico'!AO$30,O!$HC100:$HL100)),(SUMIF(S!$HC$15:$HL$15,'Ciclo Semaforico'!AO$30,S!$HC100:$HL100)+SUMIF(N!$HC$15:$HL$15,'Ciclo Semaforico'!AO$30,N!$HC100:$HL100)+SUMIF(E!$HC$15:$HL$15,'Ciclo Semaforico'!AO$30,E!$HC100:$HL100)+SUMIF(O!$HC$15:$HL$15,'Ciclo Semaforico'!AO$30,O!$HC100:$HL100))*AO$31))</f>
        <v>0</v>
      </c>
      <c r="AP125" s="245">
        <f>IF(AP$32="",IF(AP$31="",(SUMIF(S!$HC$15:$HL$15,'Ciclo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Semaforico'!AP$30,O!$HC100:$HL100))*AP$31),(SUMIF(S!$HC$15:$HL$15,'Ciclo Semaforico'!AP$32,S!$HC100:$HL100)+SUMIF(N!$HC$15:$HL$15,'Ciclo Semaforico'!AP$32,N!$HC100:$HL100)+SUMIF(E!$HC$15:$HL$15,'Ciclo Semaforico'!AP$32,E!$HC100:$HL100)+SUMIF(O!$HC$15:$HL$15,'Ciclo Semaforico'!AP$32,O!$HC100:$HL100))-IF(AP$31="",(SUMIF(S!$HC$15:$HL$15,'Ciclo Semaforico'!AP$30,S!$HC100:$HL100)+SUMIF(N!$HC$15:$HL$15,'Ciclo Semaforico'!AP$30,N!$HC100:$HL100)+SUMIF(E!$HC$15:$HL$15,'Ciclo Semaforico'!AP$30,E!$HC100:$HL100)+SUMIF(O!$HC$15:$HL$15,'Ciclo Semaforico'!AP$30,O!$HC100:$HL100)),(SUMIF(S!$HC$15:$HL$15,'Ciclo Semaforico'!AP$30,S!$HC100:$HL100)+SUMIF(N!$HC$15:$HL$15,'Ciclo Semaforico'!AP$30,N!$HC100:$HL100)+SUMIF(E!$HC$15:$HL$15,'Ciclo Semaforico'!AP$30,E!$HC100:$HL100)+SUMIF(O!$HC$15:$HL$15,'Ciclo Semaforico'!AP$30,O!$HC100:$HL100))*AP$31))</f>
        <v>0</v>
      </c>
      <c r="AQ125" s="245">
        <f>IF(AQ$32="",IF(AQ$31="",(SUMIF(S!$HC$15:$HL$15,'Ciclo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Semaforico'!AQ$30,O!$HC100:$HL100))*AQ$31),(SUMIF(S!$HC$15:$HL$15,'Ciclo Semaforico'!AQ$32,S!$HC100:$HL100)+SUMIF(N!$HC$15:$HL$15,'Ciclo Semaforico'!AQ$32,N!$HC100:$HL100)+SUMIF(E!$HC$15:$HL$15,'Ciclo Semaforico'!AQ$32,E!$HC100:$HL100)+SUMIF(O!$HC$15:$HL$15,'Ciclo Semaforico'!AQ$32,O!$HC100:$HL100))-IF(AQ$31="",(SUMIF(S!$HC$15:$HL$15,'Ciclo Semaforico'!AQ$30,S!$HC100:$HL100)+SUMIF(N!$HC$15:$HL$15,'Ciclo Semaforico'!AQ$30,N!$HC100:$HL100)+SUMIF(E!$HC$15:$HL$15,'Ciclo Semaforico'!AQ$30,E!$HC100:$HL100)+SUMIF(O!$HC$15:$HL$15,'Ciclo Semaforico'!AQ$30,O!$HC100:$HL100)),(SUMIF(S!$HC$15:$HL$15,'Ciclo Semaforico'!AQ$30,S!$HC100:$HL100)+SUMIF(N!$HC$15:$HL$15,'Ciclo Semaforico'!AQ$30,N!$HC100:$HL100)+SUMIF(E!$HC$15:$HL$15,'Ciclo Semaforico'!AQ$30,E!$HC100:$HL100)+SUMIF(O!$HC$15:$HL$15,'Ciclo Semaforico'!AQ$30,O!$HC100:$HL100))*AQ$31))</f>
        <v>0</v>
      </c>
      <c r="AR125" s="245">
        <f>IF(AR$32="",IF(AR$31="",(SUMIF(S!$HC$15:$HL$15,'Ciclo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Semaforico'!AR$30,O!$HC100:$HL100))*AR$31),(SUMIF(S!$HC$15:$HL$15,'Ciclo Semaforico'!AR$32,S!$HC100:$HL100)+SUMIF(N!$HC$15:$HL$15,'Ciclo Semaforico'!AR$32,N!$HC100:$HL100)+SUMIF(E!$HC$15:$HL$15,'Ciclo Semaforico'!AR$32,E!$HC100:$HL100)+SUMIF(O!$HC$15:$HL$15,'Ciclo Semaforico'!AR$32,O!$HC100:$HL100))-IF(AR$31="",(SUMIF(S!$HC$15:$HL$15,'Ciclo Semaforico'!AR$30,S!$HC100:$HL100)+SUMIF(N!$HC$15:$HL$15,'Ciclo Semaforico'!AR$30,N!$HC100:$HL100)+SUMIF(E!$HC$15:$HL$15,'Ciclo Semaforico'!AR$30,E!$HC100:$HL100)+SUMIF(O!$HC$15:$HL$15,'Ciclo Semaforico'!AR$30,O!$HC100:$HL100)),(SUMIF(S!$HC$15:$HL$15,'Ciclo Semaforico'!AR$30,S!$HC100:$HL100)+SUMIF(N!$HC$15:$HL$15,'Ciclo Semaforico'!AR$30,N!$HC100:$HL100)+SUMIF(E!$HC$15:$HL$15,'Ciclo Semaforico'!AR$30,E!$HC100:$HL100)+SUMIF(O!$HC$15:$HL$15,'Ciclo Semaforico'!AR$30,O!$HC100:$HL100))*AR$31))</f>
        <v>0</v>
      </c>
      <c r="AS125" s="245">
        <f>IF(AS$32="",IF(AS$31="",(SUMIF(S!$HC$15:$HL$15,'Ciclo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Semaforico'!AS$30,O!$HC100:$HL100))*AS$31),(SUMIF(S!$HC$15:$HL$15,'Ciclo Semaforico'!AS$32,S!$HC100:$HL100)+SUMIF(N!$HC$15:$HL$15,'Ciclo Semaforico'!AS$32,N!$HC100:$HL100)+SUMIF(E!$HC$15:$HL$15,'Ciclo Semaforico'!AS$32,E!$HC100:$HL100)+SUMIF(O!$HC$15:$HL$15,'Ciclo Semaforico'!AS$32,O!$HC100:$HL100))-IF(AS$31="",(SUMIF(S!$HC$15:$HL$15,'Ciclo Semaforico'!AS$30,S!$HC100:$HL100)+SUMIF(N!$HC$15:$HL$15,'Ciclo Semaforico'!AS$30,N!$HC100:$HL100)+SUMIF(E!$HC$15:$HL$15,'Ciclo Semaforico'!AS$30,E!$HC100:$HL100)+SUMIF(O!$HC$15:$HL$15,'Ciclo Semaforico'!AS$30,O!$HC100:$HL100)),(SUMIF(S!$HC$15:$HL$15,'Ciclo Semaforico'!AS$30,S!$HC100:$HL100)+SUMIF(N!$HC$15:$HL$15,'Ciclo Semaforico'!AS$30,N!$HC100:$HL100)+SUMIF(E!$HC$15:$HL$15,'Ciclo Semaforico'!AS$30,E!$HC100:$HL100)+SUMIF(O!$HC$15:$HL$15,'Ciclo Semaforico'!AS$30,O!$HC100:$HL100))*AS$31))</f>
        <v>0</v>
      </c>
      <c r="AT125" s="245">
        <f>IF(AT$32="",IF(AT$31="",(SUMIF(S!$HC$15:$HL$15,'Ciclo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Semaforico'!AT$30,O!$HC100:$HL100))*AT$31),(SUMIF(S!$HC$15:$HL$15,'Ciclo Semaforico'!AT$32,S!$HC100:$HL100)+SUMIF(N!$HC$15:$HL$15,'Ciclo Semaforico'!AT$32,N!$HC100:$HL100)+SUMIF(E!$HC$15:$HL$15,'Ciclo Semaforico'!AT$32,E!$HC100:$HL100)+SUMIF(O!$HC$15:$HL$15,'Ciclo Semaforico'!AT$32,O!$HC100:$HL100))-IF(AT$31="",(SUMIF(S!$HC$15:$HL$15,'Ciclo Semaforico'!AT$30,S!$HC100:$HL100)+SUMIF(N!$HC$15:$HL$15,'Ciclo Semaforico'!AT$30,N!$HC100:$HL100)+SUMIF(E!$HC$15:$HL$15,'Ciclo Semaforico'!AT$30,E!$HC100:$HL100)+SUMIF(O!$HC$15:$HL$15,'Ciclo Semaforico'!AT$30,O!$HC100:$HL100)),(SUMIF(S!$HC$15:$HL$15,'Ciclo Semaforico'!AT$30,S!$HC100:$HL100)+SUMIF(N!$HC$15:$HL$15,'Ciclo Semaforico'!AT$30,N!$HC100:$HL100)+SUMIF(E!$HC$15:$HL$15,'Ciclo Semaforico'!AT$30,E!$HC100:$HL100)+SUMIF(O!$HC$15:$HL$15,'Ciclo Semaforico'!AT$30,O!$HC100:$HL100))*AT$31))</f>
        <v>0</v>
      </c>
      <c r="AU125" s="245">
        <f>IF(AU$32="",IF(AU$31="",(SUMIF(S!$HC$15:$HL$15,'Ciclo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Semaforico'!AU$30,O!$HC100:$HL100))*AU$31),(SUMIF(S!$HC$15:$HL$15,'Ciclo Semaforico'!AU$32,S!$HC100:$HL100)+SUMIF(N!$HC$15:$HL$15,'Ciclo Semaforico'!AU$32,N!$HC100:$HL100)+SUMIF(E!$HC$15:$HL$15,'Ciclo Semaforico'!AU$32,E!$HC100:$HL100)+SUMIF(O!$HC$15:$HL$15,'Ciclo Semaforico'!AU$32,O!$HC100:$HL100))-IF(AU$31="",(SUMIF(S!$HC$15:$HL$15,'Ciclo Semaforico'!AU$30,S!$HC100:$HL100)+SUMIF(N!$HC$15:$HL$15,'Ciclo Semaforico'!AU$30,N!$HC100:$HL100)+SUMIF(E!$HC$15:$HL$15,'Ciclo Semaforico'!AU$30,E!$HC100:$HL100)+SUMIF(O!$HC$15:$HL$15,'Ciclo Semaforico'!AU$30,O!$HC100:$HL100)),(SUMIF(S!$HC$15:$HL$15,'Ciclo Semaforico'!AU$30,S!$HC100:$HL100)+SUMIF(N!$HC$15:$HL$15,'Ciclo Semaforico'!AU$30,N!$HC100:$HL100)+SUMIF(E!$HC$15:$HL$15,'Ciclo Semaforico'!AU$30,E!$HC100:$HL100)+SUMIF(O!$HC$15:$HL$15,'Ciclo Semaforico'!AU$30,O!$HC100:$HL100))*AU$31))</f>
        <v>0</v>
      </c>
      <c r="AV125" s="245">
        <f>IF(AV$32="",IF(AV$31="",(SUMIF(S!$HC$15:$HL$15,'Ciclo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Semaforico'!AV$30,O!$HC100:$HL100))*AV$31),(SUMIF(S!$HC$15:$HL$15,'Ciclo Semaforico'!AV$32,S!$HC100:$HL100)+SUMIF(N!$HC$15:$HL$15,'Ciclo Semaforico'!AV$32,N!$HC100:$HL100)+SUMIF(E!$HC$15:$HL$15,'Ciclo Semaforico'!AV$32,E!$HC100:$HL100)+SUMIF(O!$HC$15:$HL$15,'Ciclo Semaforico'!AV$32,O!$HC100:$HL100))-IF(AV$31="",(SUMIF(S!$HC$15:$HL$15,'Ciclo Semaforico'!AV$30,S!$HC100:$HL100)+SUMIF(N!$HC$15:$HL$15,'Ciclo Semaforico'!AV$30,N!$HC100:$HL100)+SUMIF(E!$HC$15:$HL$15,'Ciclo Semaforico'!AV$30,E!$HC100:$HL100)+SUMIF(O!$HC$15:$HL$15,'Ciclo Semaforico'!AV$30,O!$HC100:$HL100)),(SUMIF(S!$HC$15:$HL$15,'Ciclo Semaforico'!AV$30,S!$HC100:$HL100)+SUMIF(N!$HC$15:$HL$15,'Ciclo Semaforico'!AV$30,N!$HC100:$HL100)+SUMIF(E!$HC$15:$HL$15,'Ciclo Semaforico'!AV$30,E!$HC100:$HL100)+SUMIF(O!$HC$15:$HL$15,'Ciclo Semaforico'!AV$30,O!$HC100:$HL100))*AV$31))</f>
        <v>0</v>
      </c>
      <c r="AW125" s="245">
        <f>IF(AW$32="",IF(AW$31="",(SUMIF(S!$HC$15:$HL$15,'Ciclo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Semaforico'!AW$30,O!$HC100:$HL100))*AW$31),(SUMIF(S!$HC$15:$HL$15,'Ciclo Semaforico'!AW$32,S!$HC100:$HL100)+SUMIF(N!$HC$15:$HL$15,'Ciclo Semaforico'!AW$32,N!$HC100:$HL100)+SUMIF(E!$HC$15:$HL$15,'Ciclo Semaforico'!AW$32,E!$HC100:$HL100)+SUMIF(O!$HC$15:$HL$15,'Ciclo Semaforico'!AW$32,O!$HC100:$HL100))-IF(AW$31="",(SUMIF(S!$HC$15:$HL$15,'Ciclo Semaforico'!AW$30,S!$HC100:$HL100)+SUMIF(N!$HC$15:$HL$15,'Ciclo Semaforico'!AW$30,N!$HC100:$HL100)+SUMIF(E!$HC$15:$HL$15,'Ciclo Semaforico'!AW$30,E!$HC100:$HL100)+SUMIF(O!$HC$15:$HL$15,'Ciclo Semaforico'!AW$30,O!$HC100:$HL100)),(SUMIF(S!$HC$15:$HL$15,'Ciclo Semaforico'!AW$30,S!$HC100:$HL100)+SUMIF(N!$HC$15:$HL$15,'Ciclo Semaforico'!AW$30,N!$HC100:$HL100)+SUMIF(E!$HC$15:$HL$15,'Ciclo Semaforico'!AW$30,E!$HC100:$HL100)+SUMIF(O!$HC$15:$HL$15,'Ciclo Semaforico'!AW$30,O!$HC100:$HL100))*AW$31))</f>
        <v>0</v>
      </c>
      <c r="AX125" s="246">
        <f>IF(AX$32="",IF(AX$31="",(SUMIF(S!$HC$15:$HL$15,'Ciclo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Semaforico'!AX$30,O!$HC100:$HL100))*AX$31),(SUMIF(S!$HC$15:$HL$15,'Ciclo Semaforico'!AX$32,S!$HC100:$HL100)+SUMIF(N!$HC$15:$HL$15,'Ciclo Semaforico'!AX$32,N!$HC100:$HL100)+SUMIF(E!$HC$15:$HL$15,'Ciclo Semaforico'!AX$32,E!$HC100:$HL100)+SUMIF(O!$HC$15:$HL$15,'Ciclo Semaforico'!AX$32,O!$HC100:$HL100))-IF(AX$31="",(SUMIF(S!$HC$15:$HL$15,'Ciclo Semaforico'!AX$30,S!$HC100:$HL100)+SUMIF(N!$HC$15:$HL$15,'Ciclo Semaforico'!AX$30,N!$HC100:$HL100)+SUMIF(E!$HC$15:$HL$15,'Ciclo Semaforico'!AX$30,E!$HC100:$HL100)+SUMIF(O!$HC$15:$HL$15,'Ciclo Semaforico'!AX$30,O!$HC100:$HL100)),(SUMIF(S!$HC$15:$HL$15,'Ciclo Semaforico'!AX$30,S!$HC100:$HL100)+SUMIF(N!$HC$15:$HL$15,'Ciclo Semaforico'!AX$30,N!$HC100:$HL100)+SUMIF(E!$HC$15:$HL$15,'Ciclo Semaforico'!AX$30,E!$HC100:$HL100)+SUMIF(O!$HC$15:$HL$15,'Ciclo Semaforico'!AX$30,O!$HC100:$HL100))*AX$31))</f>
        <v>0</v>
      </c>
      <c r="AY125" s="244" t="e">
        <f>IF(AY$32="",IF(AY$31="",(SUMIF(S!$HC$15:$HL$15,'Ciclo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Semaforico'!AY$30,O!$HC100:$HL100))*AY$31),(SUMIF(S!$HC$15:$HL$15,'Ciclo Semaforico'!AY$32,S!$HC100:$HL100)+SUMIF(N!$HC$15:$HL$15,'Ciclo Semaforico'!AY$32,N!$HC100:$HL100)+SUMIF(E!$HC$15:$HL$15,'Ciclo Semaforico'!AY$32,E!$HC100:$HL100)+SUMIF(O!$HC$15:$HL$15,'Ciclo Semaforico'!AY$32,O!$HC100:$HL100))-IF(AY$31="",(SUMIF(S!$HC$15:$HL$15,'Ciclo Semaforico'!AY$30,S!$HC100:$HL100)+SUMIF(N!$HC$15:$HL$15,'Ciclo Semaforico'!AY$30,N!$HC100:$HL100)+SUMIF(E!$HC$15:$HL$15,'Ciclo Semaforico'!AY$30,E!$HC100:$HL100)+SUMIF(O!$HC$15:$HL$15,'Ciclo Semaforico'!AY$30,O!$HC100:$HL100)),(SUMIF(S!$HC$15:$HL$15,'Ciclo Semaforico'!AY$30,S!$HC100:$HL100)+SUMIF(N!$HC$15:$HL$15,'Ciclo Semaforico'!AY$30,N!$HC100:$HL100)+SUMIF(E!$HC$15:$HL$15,'Ciclo Semaforico'!AY$30,E!$HC100:$HL100)+SUMIF(O!$HC$15:$HL$15,'Ciclo Semaforico'!AY$30,O!$HC100:$HL100))*AY$31))</f>
        <v>#REF!</v>
      </c>
      <c r="AZ125" s="245" t="e">
        <f>IF(AZ$32="",IF(AZ$31="",(SUMIF(S!$HC$15:$HL$15,'Ciclo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Semaforico'!AZ$30,O!$HC100:$HL100))*AZ$31),(SUMIF(S!$HC$15:$HL$15,'Ciclo Semaforico'!AZ$32,S!$HC100:$HL100)+SUMIF(N!$HC$15:$HL$15,'Ciclo Semaforico'!AZ$32,N!$HC100:$HL100)+SUMIF(E!$HC$15:$HL$15,'Ciclo Semaforico'!AZ$32,E!$HC100:$HL100)+SUMIF(O!$HC$15:$HL$15,'Ciclo Semaforico'!AZ$32,O!$HC100:$HL100))-IF(AZ$31="",(SUMIF(S!$HC$15:$HL$15,'Ciclo Semaforico'!AZ$30,S!$HC100:$HL100)+SUMIF(N!$HC$15:$HL$15,'Ciclo Semaforico'!AZ$30,N!$HC100:$HL100)+SUMIF(E!$HC$15:$HL$15,'Ciclo Semaforico'!AZ$30,E!$HC100:$HL100)+SUMIF(O!$HC$15:$HL$15,'Ciclo Semaforico'!AZ$30,O!$HC100:$HL100)),(SUMIF(S!$HC$15:$HL$15,'Ciclo Semaforico'!AZ$30,S!$HC100:$HL100)+SUMIF(N!$HC$15:$HL$15,'Ciclo Semaforico'!AZ$30,N!$HC100:$HL100)+SUMIF(E!$HC$15:$HL$15,'Ciclo Semaforico'!AZ$30,E!$HC100:$HL100)+SUMIF(O!$HC$15:$HL$15,'Ciclo Semaforico'!AZ$30,O!$HC100:$HL100))*AZ$31))</f>
        <v>#REF!</v>
      </c>
      <c r="BA125" s="245" t="e">
        <f>IF(BA$32="",IF(BA$31="",(SUMIF(S!$HC$15:$HL$15,'Ciclo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Semaforico'!BA$30,O!$HC100:$HL100))*BA$31),(SUMIF(S!$HC$15:$HL$15,'Ciclo Semaforico'!BA$32,S!$HC100:$HL100)+SUMIF(N!$HC$15:$HL$15,'Ciclo Semaforico'!BA$32,N!$HC100:$HL100)+SUMIF(E!$HC$15:$HL$15,'Ciclo Semaforico'!BA$32,E!$HC100:$HL100)+SUMIF(O!$HC$15:$HL$15,'Ciclo Semaforico'!BA$32,O!$HC100:$HL100))-IF(BA$31="",(SUMIF(S!$HC$15:$HL$15,'Ciclo Semaforico'!BA$30,S!$HC100:$HL100)+SUMIF(N!$HC$15:$HL$15,'Ciclo Semaforico'!BA$30,N!$HC100:$HL100)+SUMIF(E!$HC$15:$HL$15,'Ciclo Semaforico'!BA$30,E!$HC100:$HL100)+SUMIF(O!$HC$15:$HL$15,'Ciclo Semaforico'!BA$30,O!$HC100:$HL100)),(SUMIF(S!$HC$15:$HL$15,'Ciclo Semaforico'!BA$30,S!$HC100:$HL100)+SUMIF(N!$HC$15:$HL$15,'Ciclo Semaforico'!BA$30,N!$HC100:$HL100)+SUMIF(E!$HC$15:$HL$15,'Ciclo Semaforico'!BA$30,E!$HC100:$HL100)+SUMIF(O!$HC$15:$HL$15,'Ciclo Semaforico'!BA$30,O!$HC100:$HL100))*BA$31))</f>
        <v>#REF!</v>
      </c>
      <c r="BB125" s="245" t="e">
        <f>IF(BB$32="",IF(BB$31="",(SUMIF(S!$HC$15:$HL$15,'Ciclo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Semaforico'!BB$30,O!$HC100:$HL100))*BB$31),(SUMIF(S!$HC$15:$HL$15,'Ciclo Semaforico'!BB$32,S!$HC100:$HL100)+SUMIF(N!$HC$15:$HL$15,'Ciclo Semaforico'!BB$32,N!$HC100:$HL100)+SUMIF(E!$HC$15:$HL$15,'Ciclo Semaforico'!BB$32,E!$HC100:$HL100)+SUMIF(O!$HC$15:$HL$15,'Ciclo Semaforico'!BB$32,O!$HC100:$HL100))-IF(BB$31="",(SUMIF(S!$HC$15:$HL$15,'Ciclo Semaforico'!BB$30,S!$HC100:$HL100)+SUMIF(N!$HC$15:$HL$15,'Ciclo Semaforico'!BB$30,N!$HC100:$HL100)+SUMIF(E!$HC$15:$HL$15,'Ciclo Semaforico'!BB$30,E!$HC100:$HL100)+SUMIF(O!$HC$15:$HL$15,'Ciclo Semaforico'!BB$30,O!$HC100:$HL100)),(SUMIF(S!$HC$15:$HL$15,'Ciclo Semaforico'!BB$30,S!$HC100:$HL100)+SUMIF(N!$HC$15:$HL$15,'Ciclo Semaforico'!BB$30,N!$HC100:$HL100)+SUMIF(E!$HC$15:$HL$15,'Ciclo Semaforico'!BB$30,E!$HC100:$HL100)+SUMIF(O!$HC$15:$HL$15,'Ciclo Semaforico'!BB$30,O!$HC100:$HL100))*BB$31))</f>
        <v>#REF!</v>
      </c>
      <c r="BC125" s="245" t="e">
        <f>IF(BC$32="",IF(BC$31="",(SUMIF(S!$HC$15:$HL$15,'Ciclo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Semaforico'!BC$30,O!$HC100:$HL100))*BC$31),(SUMIF(S!$HC$15:$HL$15,'Ciclo Semaforico'!BC$32,S!$HC100:$HL100)+SUMIF(N!$HC$15:$HL$15,'Ciclo Semaforico'!BC$32,N!$HC100:$HL100)+SUMIF(E!$HC$15:$HL$15,'Ciclo Semaforico'!BC$32,E!$HC100:$HL100)+SUMIF(O!$HC$15:$HL$15,'Ciclo Semaforico'!BC$32,O!$HC100:$HL100))-IF(BC$31="",(SUMIF(S!$HC$15:$HL$15,'Ciclo Semaforico'!BC$30,S!$HC100:$HL100)+SUMIF(N!$HC$15:$HL$15,'Ciclo Semaforico'!BC$30,N!$HC100:$HL100)+SUMIF(E!$HC$15:$HL$15,'Ciclo Semaforico'!BC$30,E!$HC100:$HL100)+SUMIF(O!$HC$15:$HL$15,'Ciclo Semaforico'!BC$30,O!$HC100:$HL100)),(SUMIF(S!$HC$15:$HL$15,'Ciclo Semaforico'!BC$30,S!$HC100:$HL100)+SUMIF(N!$HC$15:$HL$15,'Ciclo Semaforico'!BC$30,N!$HC100:$HL100)+SUMIF(E!$HC$15:$HL$15,'Ciclo Semaforico'!BC$30,E!$HC100:$HL100)+SUMIF(O!$HC$15:$HL$15,'Ciclo Semaforico'!BC$30,O!$HC100:$HL100))*BC$31))</f>
        <v>#REF!</v>
      </c>
      <c r="BD125" s="245" t="e">
        <f>IF(BD$32="",IF(BD$31="",(SUMIF(S!$HC$15:$HL$15,'Ciclo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Semaforico'!BD$30,O!$HC100:$HL100))*BD$31),(SUMIF(S!$HC$15:$HL$15,'Ciclo Semaforico'!BD$32,S!$HC100:$HL100)+SUMIF(N!$HC$15:$HL$15,'Ciclo Semaforico'!BD$32,N!$HC100:$HL100)+SUMIF(E!$HC$15:$HL$15,'Ciclo Semaforico'!BD$32,E!$HC100:$HL100)+SUMIF(O!$HC$15:$HL$15,'Ciclo Semaforico'!BD$32,O!$HC100:$HL100))-IF(BD$31="",(SUMIF(S!$HC$15:$HL$15,'Ciclo Semaforico'!BD$30,S!$HC100:$HL100)+SUMIF(N!$HC$15:$HL$15,'Ciclo Semaforico'!BD$30,N!$HC100:$HL100)+SUMIF(E!$HC$15:$HL$15,'Ciclo Semaforico'!BD$30,E!$HC100:$HL100)+SUMIF(O!$HC$15:$HL$15,'Ciclo Semaforico'!BD$30,O!$HC100:$HL100)),(SUMIF(S!$HC$15:$HL$15,'Ciclo Semaforico'!BD$30,S!$HC100:$HL100)+SUMIF(N!$HC$15:$HL$15,'Ciclo Semaforico'!BD$30,N!$HC100:$HL100)+SUMIF(E!$HC$15:$HL$15,'Ciclo Semaforico'!BD$30,E!$HC100:$HL100)+SUMIF(O!$HC$15:$HL$15,'Ciclo Semaforico'!BD$30,O!$HC100:$HL100))*BD$31))</f>
        <v>#REF!</v>
      </c>
      <c r="BE125" s="245">
        <f>IF(BE$32="",IF(BE$31="",(SUMIF(S!$HC$15:$HL$15,'Ciclo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Semaforico'!BE$30,O!$HC100:$HL100))*BE$31),(SUMIF(S!$HC$15:$HL$15,'Ciclo Semaforico'!BE$32,S!$HC100:$HL100)+SUMIF(N!$HC$15:$HL$15,'Ciclo Semaforico'!BE$32,N!$HC100:$HL100)+SUMIF(E!$HC$15:$HL$15,'Ciclo Semaforico'!BE$32,E!$HC100:$HL100)+SUMIF(O!$HC$15:$HL$15,'Ciclo Semaforico'!BE$32,O!$HC100:$HL100))-IF(BE$31="",(SUMIF(S!$HC$15:$HL$15,'Ciclo Semaforico'!BE$30,S!$HC100:$HL100)+SUMIF(N!$HC$15:$HL$15,'Ciclo Semaforico'!BE$30,N!$HC100:$HL100)+SUMIF(E!$HC$15:$HL$15,'Ciclo Semaforico'!BE$30,E!$HC100:$HL100)+SUMIF(O!$HC$15:$HL$15,'Ciclo Semaforico'!BE$30,O!$HC100:$HL100)),(SUMIF(S!$HC$15:$HL$15,'Ciclo Semaforico'!BE$30,S!$HC100:$HL100)+SUMIF(N!$HC$15:$HL$15,'Ciclo Semaforico'!BE$30,N!$HC100:$HL100)+SUMIF(E!$HC$15:$HL$15,'Ciclo Semaforico'!BE$30,E!$HC100:$HL100)+SUMIF(O!$HC$15:$HL$15,'Ciclo Semaforico'!BE$30,O!$HC100:$HL100))*BE$31))</f>
        <v>0</v>
      </c>
      <c r="BF125" s="245">
        <f>IF(BF$32="",IF(BF$31="",(SUMIF(S!$HC$15:$HL$15,'Ciclo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Semaforico'!BF$30,O!$HC100:$HL100))*BF$31),(SUMIF(S!$HC$15:$HL$15,'Ciclo Semaforico'!BF$32,S!$HC100:$HL100)+SUMIF(N!$HC$15:$HL$15,'Ciclo Semaforico'!BF$32,N!$HC100:$HL100)+SUMIF(E!$HC$15:$HL$15,'Ciclo Semaforico'!BF$32,E!$HC100:$HL100)+SUMIF(O!$HC$15:$HL$15,'Ciclo Semaforico'!BF$32,O!$HC100:$HL100))-IF(BF$31="",(SUMIF(S!$HC$15:$HL$15,'Ciclo Semaforico'!BF$30,S!$HC100:$HL100)+SUMIF(N!$HC$15:$HL$15,'Ciclo Semaforico'!BF$30,N!$HC100:$HL100)+SUMIF(E!$HC$15:$HL$15,'Ciclo Semaforico'!BF$30,E!$HC100:$HL100)+SUMIF(O!$HC$15:$HL$15,'Ciclo Semaforico'!BF$30,O!$HC100:$HL100)),(SUMIF(S!$HC$15:$HL$15,'Ciclo Semaforico'!BF$30,S!$HC100:$HL100)+SUMIF(N!$HC$15:$HL$15,'Ciclo Semaforico'!BF$30,N!$HC100:$HL100)+SUMIF(E!$HC$15:$HL$15,'Ciclo Semaforico'!BF$30,E!$HC100:$HL100)+SUMIF(O!$HC$15:$HL$15,'Ciclo Semaforico'!BF$30,O!$HC100:$HL100))*BF$31))</f>
        <v>0</v>
      </c>
      <c r="BG125" s="245">
        <f>IF(BG$32="",IF(BG$31="",(SUMIF(S!$HC$15:$HL$15,'Ciclo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Semaforico'!BG$30,O!$HC100:$HL100))*BG$31),(SUMIF(S!$HC$15:$HL$15,'Ciclo Semaforico'!BG$32,S!$HC100:$HL100)+SUMIF(N!$HC$15:$HL$15,'Ciclo Semaforico'!BG$32,N!$HC100:$HL100)+SUMIF(E!$HC$15:$HL$15,'Ciclo Semaforico'!BG$32,E!$HC100:$HL100)+SUMIF(O!$HC$15:$HL$15,'Ciclo Semaforico'!BG$32,O!$HC100:$HL100))-IF(BG$31="",(SUMIF(S!$HC$15:$HL$15,'Ciclo Semaforico'!BG$30,S!$HC100:$HL100)+SUMIF(N!$HC$15:$HL$15,'Ciclo Semaforico'!BG$30,N!$HC100:$HL100)+SUMIF(E!$HC$15:$HL$15,'Ciclo Semaforico'!BG$30,E!$HC100:$HL100)+SUMIF(O!$HC$15:$HL$15,'Ciclo Semaforico'!BG$30,O!$HC100:$HL100)),(SUMIF(S!$HC$15:$HL$15,'Ciclo Semaforico'!BG$30,S!$HC100:$HL100)+SUMIF(N!$HC$15:$HL$15,'Ciclo Semaforico'!BG$30,N!$HC100:$HL100)+SUMIF(E!$HC$15:$HL$15,'Ciclo Semaforico'!BG$30,E!$HC100:$HL100)+SUMIF(O!$HC$15:$HL$15,'Ciclo Semaforico'!BG$30,O!$HC100:$HL100))*BG$31))</f>
        <v>0</v>
      </c>
      <c r="BH125" s="245">
        <f>IF(BH$32="",IF(BH$31="",(SUMIF(S!$HC$15:$HL$15,'Ciclo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Semaforico'!BH$30,O!$HC100:$HL100))*BH$31),(SUMIF(S!$HC$15:$HL$15,'Ciclo Semaforico'!BH$32,S!$HC100:$HL100)+SUMIF(N!$HC$15:$HL$15,'Ciclo Semaforico'!BH$32,N!$HC100:$HL100)+SUMIF(E!$HC$15:$HL$15,'Ciclo Semaforico'!BH$32,E!$HC100:$HL100)+SUMIF(O!$HC$15:$HL$15,'Ciclo Semaforico'!BH$32,O!$HC100:$HL100))-IF(BH$31="",(SUMIF(S!$HC$15:$HL$15,'Ciclo Semaforico'!BH$30,S!$HC100:$HL100)+SUMIF(N!$HC$15:$HL$15,'Ciclo Semaforico'!BH$30,N!$HC100:$HL100)+SUMIF(E!$HC$15:$HL$15,'Ciclo Semaforico'!BH$30,E!$HC100:$HL100)+SUMIF(O!$HC$15:$HL$15,'Ciclo Semaforico'!BH$30,O!$HC100:$HL100)),(SUMIF(S!$HC$15:$HL$15,'Ciclo Semaforico'!BH$30,S!$HC100:$HL100)+SUMIF(N!$HC$15:$HL$15,'Ciclo Semaforico'!BH$30,N!$HC100:$HL100)+SUMIF(E!$HC$15:$HL$15,'Ciclo Semaforico'!BH$30,E!$HC100:$HL100)+SUMIF(O!$HC$15:$HL$15,'Ciclo Semaforico'!BH$30,O!$HC100:$HL100))*BH$31))</f>
        <v>0</v>
      </c>
      <c r="BI125" s="245">
        <f>IF(BI$32="",IF(BI$31="",(SUMIF(S!$HC$15:$HL$15,'Ciclo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Semaforico'!BI$30,O!$HC100:$HL100))*BI$31),(SUMIF(S!$HC$15:$HL$15,'Ciclo Semaforico'!BI$32,S!$HC100:$HL100)+SUMIF(N!$HC$15:$HL$15,'Ciclo Semaforico'!BI$32,N!$HC100:$HL100)+SUMIF(E!$HC$15:$HL$15,'Ciclo Semaforico'!BI$32,E!$HC100:$HL100)+SUMIF(O!$HC$15:$HL$15,'Ciclo Semaforico'!BI$32,O!$HC100:$HL100))-IF(BI$31="",(SUMIF(S!$HC$15:$HL$15,'Ciclo Semaforico'!BI$30,S!$HC100:$HL100)+SUMIF(N!$HC$15:$HL$15,'Ciclo Semaforico'!BI$30,N!$HC100:$HL100)+SUMIF(E!$HC$15:$HL$15,'Ciclo Semaforico'!BI$30,E!$HC100:$HL100)+SUMIF(O!$HC$15:$HL$15,'Ciclo Semaforico'!BI$30,O!$HC100:$HL100)),(SUMIF(S!$HC$15:$HL$15,'Ciclo Semaforico'!BI$30,S!$HC100:$HL100)+SUMIF(N!$HC$15:$HL$15,'Ciclo Semaforico'!BI$30,N!$HC100:$HL100)+SUMIF(E!$HC$15:$HL$15,'Ciclo Semaforico'!BI$30,E!$HC100:$HL100)+SUMIF(O!$HC$15:$HL$15,'Ciclo Semaforico'!BI$30,O!$HC100:$HL100))*BI$31))</f>
        <v>0</v>
      </c>
      <c r="BJ125" s="246">
        <f>IF(BJ$32="",IF(BJ$31="",(SUMIF(S!$HC$15:$HL$15,'Ciclo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Semaforico'!BJ$30,O!$HC100:$HL100))*BJ$31),(SUMIF(S!$HC$15:$HL$15,'Ciclo Semaforico'!BJ$32,S!$HC100:$HL100)+SUMIF(N!$HC$15:$HL$15,'Ciclo Semaforico'!BJ$32,N!$HC100:$HL100)+SUMIF(E!$HC$15:$HL$15,'Ciclo Semaforico'!BJ$32,E!$HC100:$HL100)+SUMIF(O!$HC$15:$HL$15,'Ciclo Semaforico'!BJ$32,O!$HC100:$HL100))-IF(BJ$31="",(SUMIF(S!$HC$15:$HL$15,'Ciclo Semaforico'!BJ$30,S!$HC100:$HL100)+SUMIF(N!$HC$15:$HL$15,'Ciclo Semaforico'!BJ$30,N!$HC100:$HL100)+SUMIF(E!$HC$15:$HL$15,'Ciclo Semaforico'!BJ$30,E!$HC100:$HL100)+SUMIF(O!$HC$15:$HL$15,'Ciclo Semaforico'!BJ$30,O!$HC100:$HL100)),(SUMIF(S!$HC$15:$HL$15,'Ciclo Semaforico'!BJ$30,S!$HC100:$HL100)+SUMIF(N!$HC$15:$HL$15,'Ciclo Semaforico'!BJ$30,N!$HC100:$HL100)+SUMIF(E!$HC$15:$HL$15,'Ciclo Semaforico'!BJ$30,E!$HC100:$HL100)+SUMIF(O!$HC$15:$HL$15,'Ciclo Semaforico'!BJ$30,O!$HC100:$HL100))*BJ$31))</f>
        <v>0</v>
      </c>
      <c r="BK125" s="244">
        <f>IF(BK$32="",IF(BK$31="",(SUMIF(S!$HC$15:$HL$15,'Ciclo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Semaforico'!BK$30,O!$HC100:$HL100))*BK$31),(SUMIF(S!$HC$15:$HL$15,'Ciclo Semaforico'!BK$32,S!$HC100:$HL100)+SUMIF(N!$HC$15:$HL$15,'Ciclo Semaforico'!BK$32,N!$HC100:$HL100)+SUMIF(E!$HC$15:$HL$15,'Ciclo Semaforico'!BK$32,E!$HC100:$HL100)+SUMIF(O!$HC$15:$HL$15,'Ciclo Semaforico'!BK$32,O!$HC100:$HL100))-IF(BK$31="",(SUMIF(S!$HC$15:$HL$15,'Ciclo Semaforico'!BK$30,S!$HC100:$HL100)+SUMIF(N!$HC$15:$HL$15,'Ciclo Semaforico'!BK$30,N!$HC100:$HL100)+SUMIF(E!$HC$15:$HL$15,'Ciclo Semaforico'!BK$30,E!$HC100:$HL100)+SUMIF(O!$HC$15:$HL$15,'Ciclo Semaforico'!BK$30,O!$HC100:$HL100)),(SUMIF(S!$HC$15:$HL$15,'Ciclo Semaforico'!BK$30,S!$HC100:$HL100)+SUMIF(N!$HC$15:$HL$15,'Ciclo Semaforico'!BK$30,N!$HC100:$HL100)+SUMIF(E!$HC$15:$HL$15,'Ciclo Semaforico'!BK$30,E!$HC100:$HL100)+SUMIF(O!$HC$15:$HL$15,'Ciclo Semaforico'!BK$30,O!$HC100:$HL100))*BK$31))</f>
        <v>0</v>
      </c>
      <c r="BL125" s="245">
        <f>IF(BL$32="",IF(BL$31="",(SUMIF(S!$HC$15:$HL$15,'Ciclo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Semaforico'!BL$30,O!$HC100:$HL100))*BL$31),(SUMIF(S!$HC$15:$HL$15,'Ciclo Semaforico'!BL$32,S!$HC100:$HL100)+SUMIF(N!$HC$15:$HL$15,'Ciclo Semaforico'!BL$32,N!$HC100:$HL100)+SUMIF(E!$HC$15:$HL$15,'Ciclo Semaforico'!BL$32,E!$HC100:$HL100)+SUMIF(O!$HC$15:$HL$15,'Ciclo Semaforico'!BL$32,O!$HC100:$HL100))-IF(BL$31="",(SUMIF(S!$HC$15:$HL$15,'Ciclo Semaforico'!BL$30,S!$HC100:$HL100)+SUMIF(N!$HC$15:$HL$15,'Ciclo Semaforico'!BL$30,N!$HC100:$HL100)+SUMIF(E!$HC$15:$HL$15,'Ciclo Semaforico'!BL$30,E!$HC100:$HL100)+SUMIF(O!$HC$15:$HL$15,'Ciclo Semaforico'!BL$30,O!$HC100:$HL100)),(SUMIF(S!$HC$15:$HL$15,'Ciclo Semaforico'!BL$30,S!$HC100:$HL100)+SUMIF(N!$HC$15:$HL$15,'Ciclo Semaforico'!BL$30,N!$HC100:$HL100)+SUMIF(E!$HC$15:$HL$15,'Ciclo Semaforico'!BL$30,E!$HC100:$HL100)+SUMIF(O!$HC$15:$HL$15,'Ciclo Semaforico'!BL$30,O!$HC100:$HL100))*BL$31))</f>
        <v>0</v>
      </c>
      <c r="BM125" s="245">
        <f>IF(BM$32="",IF(BM$31="",(SUMIF(S!$HC$15:$HL$15,'Ciclo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Semaforico'!BM$30,O!$HC100:$HL100))*BM$31),(SUMIF(S!$HC$15:$HL$15,'Ciclo Semaforico'!BM$32,S!$HC100:$HL100)+SUMIF(N!$HC$15:$HL$15,'Ciclo Semaforico'!BM$32,N!$HC100:$HL100)+SUMIF(E!$HC$15:$HL$15,'Ciclo Semaforico'!BM$32,E!$HC100:$HL100)+SUMIF(O!$HC$15:$HL$15,'Ciclo Semaforico'!BM$32,O!$HC100:$HL100))-IF(BM$31="",(SUMIF(S!$HC$15:$HL$15,'Ciclo Semaforico'!BM$30,S!$HC100:$HL100)+SUMIF(N!$HC$15:$HL$15,'Ciclo Semaforico'!BM$30,N!$HC100:$HL100)+SUMIF(E!$HC$15:$HL$15,'Ciclo Semaforico'!BM$30,E!$HC100:$HL100)+SUMIF(O!$HC$15:$HL$15,'Ciclo Semaforico'!BM$30,O!$HC100:$HL100)),(SUMIF(S!$HC$15:$HL$15,'Ciclo Semaforico'!BM$30,S!$HC100:$HL100)+SUMIF(N!$HC$15:$HL$15,'Ciclo Semaforico'!BM$30,N!$HC100:$HL100)+SUMIF(E!$HC$15:$HL$15,'Ciclo Semaforico'!BM$30,E!$HC100:$HL100)+SUMIF(O!$HC$15:$HL$15,'Ciclo Semaforico'!BM$30,O!$HC100:$HL100))*BM$31))</f>
        <v>0</v>
      </c>
      <c r="BN125" s="245">
        <f>IF(BN$32="",IF(BN$31="",(SUMIF(S!$HC$15:$HL$15,'Ciclo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Semaforico'!BN$30,O!$HC100:$HL100))*BN$31),(SUMIF(S!$HC$15:$HL$15,'Ciclo Semaforico'!BN$32,S!$HC100:$HL100)+SUMIF(N!$HC$15:$HL$15,'Ciclo Semaforico'!BN$32,N!$HC100:$HL100)+SUMIF(E!$HC$15:$HL$15,'Ciclo Semaforico'!BN$32,E!$HC100:$HL100)+SUMIF(O!$HC$15:$HL$15,'Ciclo Semaforico'!BN$32,O!$HC100:$HL100))-IF(BN$31="",(SUMIF(S!$HC$15:$HL$15,'Ciclo Semaforico'!BN$30,S!$HC100:$HL100)+SUMIF(N!$HC$15:$HL$15,'Ciclo Semaforico'!BN$30,N!$HC100:$HL100)+SUMIF(E!$HC$15:$HL$15,'Ciclo Semaforico'!BN$30,E!$HC100:$HL100)+SUMIF(O!$HC$15:$HL$15,'Ciclo Semaforico'!BN$30,O!$HC100:$HL100)),(SUMIF(S!$HC$15:$HL$15,'Ciclo Semaforico'!BN$30,S!$HC100:$HL100)+SUMIF(N!$HC$15:$HL$15,'Ciclo Semaforico'!BN$30,N!$HC100:$HL100)+SUMIF(E!$HC$15:$HL$15,'Ciclo Semaforico'!BN$30,E!$HC100:$HL100)+SUMIF(O!$HC$15:$HL$15,'Ciclo Semaforico'!BN$30,O!$HC100:$HL100))*BN$31))</f>
        <v>0</v>
      </c>
      <c r="BO125" s="245">
        <f>IF(BO$32="",IF(BO$31="",(SUMIF(S!$HC$15:$HL$15,'Ciclo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Semaforico'!BO$30,O!$HC100:$HL100))*BO$31),(SUMIF(S!$HC$15:$HL$15,'Ciclo Semaforico'!BO$32,S!$HC100:$HL100)+SUMIF(N!$HC$15:$HL$15,'Ciclo Semaforico'!BO$32,N!$HC100:$HL100)+SUMIF(E!$HC$15:$HL$15,'Ciclo Semaforico'!BO$32,E!$HC100:$HL100)+SUMIF(O!$HC$15:$HL$15,'Ciclo Semaforico'!BO$32,O!$HC100:$HL100))-IF(BO$31="",(SUMIF(S!$HC$15:$HL$15,'Ciclo Semaforico'!BO$30,S!$HC100:$HL100)+SUMIF(N!$HC$15:$HL$15,'Ciclo Semaforico'!BO$30,N!$HC100:$HL100)+SUMIF(E!$HC$15:$HL$15,'Ciclo Semaforico'!BO$30,E!$HC100:$HL100)+SUMIF(O!$HC$15:$HL$15,'Ciclo Semaforico'!BO$30,O!$HC100:$HL100)),(SUMIF(S!$HC$15:$HL$15,'Ciclo Semaforico'!BO$30,S!$HC100:$HL100)+SUMIF(N!$HC$15:$HL$15,'Ciclo Semaforico'!BO$30,N!$HC100:$HL100)+SUMIF(E!$HC$15:$HL$15,'Ciclo Semaforico'!BO$30,E!$HC100:$HL100)+SUMIF(O!$HC$15:$HL$15,'Ciclo Semaforico'!BO$30,O!$HC100:$HL100))*BO$31))</f>
        <v>0</v>
      </c>
      <c r="BP125" s="245">
        <f>IF(BP$32="",IF(BP$31="",(SUMIF(S!$HC$15:$HL$15,'Ciclo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Semaforico'!BP$30,O!$HC100:$HL100))*BP$31),(SUMIF(S!$HC$15:$HL$15,'Ciclo Semaforico'!BP$32,S!$HC100:$HL100)+SUMIF(N!$HC$15:$HL$15,'Ciclo Semaforico'!BP$32,N!$HC100:$HL100)+SUMIF(E!$HC$15:$HL$15,'Ciclo Semaforico'!BP$32,E!$HC100:$HL100)+SUMIF(O!$HC$15:$HL$15,'Ciclo Semaforico'!BP$32,O!$HC100:$HL100))-IF(BP$31="",(SUMIF(S!$HC$15:$HL$15,'Ciclo Semaforico'!BP$30,S!$HC100:$HL100)+SUMIF(N!$HC$15:$HL$15,'Ciclo Semaforico'!BP$30,N!$HC100:$HL100)+SUMIF(E!$HC$15:$HL$15,'Ciclo Semaforico'!BP$30,E!$HC100:$HL100)+SUMIF(O!$HC$15:$HL$15,'Ciclo Semaforico'!BP$30,O!$HC100:$HL100)),(SUMIF(S!$HC$15:$HL$15,'Ciclo Semaforico'!BP$30,S!$HC100:$HL100)+SUMIF(N!$HC$15:$HL$15,'Ciclo Semaforico'!BP$30,N!$HC100:$HL100)+SUMIF(E!$HC$15:$HL$15,'Ciclo Semaforico'!BP$30,E!$HC100:$HL100)+SUMIF(O!$HC$15:$HL$15,'Ciclo Semaforico'!BP$30,O!$HC100:$HL100))*BP$31))</f>
        <v>0</v>
      </c>
      <c r="BQ125" s="245">
        <f>IF(BQ$32="",IF(BQ$31="",(SUMIF(S!$HC$15:$HL$15,'Ciclo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Semaforico'!BQ$30,O!$HC100:$HL100))*BQ$31),(SUMIF(S!$HC$15:$HL$15,'Ciclo Semaforico'!BQ$32,S!$HC100:$HL100)+SUMIF(N!$HC$15:$HL$15,'Ciclo Semaforico'!BQ$32,N!$HC100:$HL100)+SUMIF(E!$HC$15:$HL$15,'Ciclo Semaforico'!BQ$32,E!$HC100:$HL100)+SUMIF(O!$HC$15:$HL$15,'Ciclo Semaforico'!BQ$32,O!$HC100:$HL100))-IF(BQ$31="",(SUMIF(S!$HC$15:$HL$15,'Ciclo Semaforico'!BQ$30,S!$HC100:$HL100)+SUMIF(N!$HC$15:$HL$15,'Ciclo Semaforico'!BQ$30,N!$HC100:$HL100)+SUMIF(E!$HC$15:$HL$15,'Ciclo Semaforico'!BQ$30,E!$HC100:$HL100)+SUMIF(O!$HC$15:$HL$15,'Ciclo Semaforico'!BQ$30,O!$HC100:$HL100)),(SUMIF(S!$HC$15:$HL$15,'Ciclo Semaforico'!BQ$30,S!$HC100:$HL100)+SUMIF(N!$HC$15:$HL$15,'Ciclo Semaforico'!BQ$30,N!$HC100:$HL100)+SUMIF(E!$HC$15:$HL$15,'Ciclo Semaforico'!BQ$30,E!$HC100:$HL100)+SUMIF(O!$HC$15:$HL$15,'Ciclo Semaforico'!BQ$30,O!$HC100:$HL100))*BQ$31))</f>
        <v>0</v>
      </c>
      <c r="BR125" s="245">
        <f>IF(BR$32="",IF(BR$31="",(SUMIF(S!$HC$15:$HL$15,'Ciclo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Semaforico'!BR$30,O!$HC100:$HL100))*BR$31),(SUMIF(S!$HC$15:$HL$15,'Ciclo Semaforico'!BR$32,S!$HC100:$HL100)+SUMIF(N!$HC$15:$HL$15,'Ciclo Semaforico'!BR$32,N!$HC100:$HL100)+SUMIF(E!$HC$15:$HL$15,'Ciclo Semaforico'!BR$32,E!$HC100:$HL100)+SUMIF(O!$HC$15:$HL$15,'Ciclo Semaforico'!BR$32,O!$HC100:$HL100))-IF(BR$31="",(SUMIF(S!$HC$15:$HL$15,'Ciclo Semaforico'!BR$30,S!$HC100:$HL100)+SUMIF(N!$HC$15:$HL$15,'Ciclo Semaforico'!BR$30,N!$HC100:$HL100)+SUMIF(E!$HC$15:$HL$15,'Ciclo Semaforico'!BR$30,E!$HC100:$HL100)+SUMIF(O!$HC$15:$HL$15,'Ciclo Semaforico'!BR$30,O!$HC100:$HL100)),(SUMIF(S!$HC$15:$HL$15,'Ciclo Semaforico'!BR$30,S!$HC100:$HL100)+SUMIF(N!$HC$15:$HL$15,'Ciclo Semaforico'!BR$30,N!$HC100:$HL100)+SUMIF(E!$HC$15:$HL$15,'Ciclo Semaforico'!BR$30,E!$HC100:$HL100)+SUMIF(O!$HC$15:$HL$15,'Ciclo Semaforico'!BR$30,O!$HC100:$HL100))*BR$31))</f>
        <v>0</v>
      </c>
      <c r="BS125" s="245">
        <f>IF(BS$32="",IF(BS$31="",(SUMIF(S!$HC$15:$HL$15,'Ciclo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Semaforico'!BS$30,O!$HC100:$HL100))*BS$31),(SUMIF(S!$HC$15:$HL$15,'Ciclo Semaforico'!BS$32,S!$HC100:$HL100)+SUMIF(N!$HC$15:$HL$15,'Ciclo Semaforico'!BS$32,N!$HC100:$HL100)+SUMIF(E!$HC$15:$HL$15,'Ciclo Semaforico'!BS$32,E!$HC100:$HL100)+SUMIF(O!$HC$15:$HL$15,'Ciclo Semaforico'!BS$32,O!$HC100:$HL100))-IF(BS$31="",(SUMIF(S!$HC$15:$HL$15,'Ciclo Semaforico'!BS$30,S!$HC100:$HL100)+SUMIF(N!$HC$15:$HL$15,'Ciclo Semaforico'!BS$30,N!$HC100:$HL100)+SUMIF(E!$HC$15:$HL$15,'Ciclo Semaforico'!BS$30,E!$HC100:$HL100)+SUMIF(O!$HC$15:$HL$15,'Ciclo Semaforico'!BS$30,O!$HC100:$HL100)),(SUMIF(S!$HC$15:$HL$15,'Ciclo Semaforico'!BS$30,S!$HC100:$HL100)+SUMIF(N!$HC$15:$HL$15,'Ciclo Semaforico'!BS$30,N!$HC100:$HL100)+SUMIF(E!$HC$15:$HL$15,'Ciclo Semaforico'!BS$30,E!$HC100:$HL100)+SUMIF(O!$HC$15:$HL$15,'Ciclo Semaforico'!BS$30,O!$HC100:$HL100))*BS$31))</f>
        <v>0</v>
      </c>
      <c r="BT125" s="245">
        <f>IF(BT$32="",IF(BT$31="",(SUMIF(S!$HC$15:$HL$15,'Ciclo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Semaforico'!BT$30,O!$HC100:$HL100))*BT$31),(SUMIF(S!$HC$15:$HL$15,'Ciclo Semaforico'!BT$32,S!$HC100:$HL100)+SUMIF(N!$HC$15:$HL$15,'Ciclo Semaforico'!BT$32,N!$HC100:$HL100)+SUMIF(E!$HC$15:$HL$15,'Ciclo Semaforico'!BT$32,E!$HC100:$HL100)+SUMIF(O!$HC$15:$HL$15,'Ciclo Semaforico'!BT$32,O!$HC100:$HL100))-IF(BT$31="",(SUMIF(S!$HC$15:$HL$15,'Ciclo Semaforico'!BT$30,S!$HC100:$HL100)+SUMIF(N!$HC$15:$HL$15,'Ciclo Semaforico'!BT$30,N!$HC100:$HL100)+SUMIF(E!$HC$15:$HL$15,'Ciclo Semaforico'!BT$30,E!$HC100:$HL100)+SUMIF(O!$HC$15:$HL$15,'Ciclo Semaforico'!BT$30,O!$HC100:$HL100)),(SUMIF(S!$HC$15:$HL$15,'Ciclo Semaforico'!BT$30,S!$HC100:$HL100)+SUMIF(N!$HC$15:$HL$15,'Ciclo Semaforico'!BT$30,N!$HC100:$HL100)+SUMIF(E!$HC$15:$HL$15,'Ciclo Semaforico'!BT$30,E!$HC100:$HL100)+SUMIF(O!$HC$15:$HL$15,'Ciclo Semaforico'!BT$30,O!$HC100:$HL100))*BT$31))</f>
        <v>0</v>
      </c>
      <c r="BU125" s="245">
        <f>IF(BU$32="",IF(BU$31="",(SUMIF(S!$HC$15:$HL$15,'Ciclo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Semaforico'!BU$30,O!$HC100:$HL100))*BU$31),(SUMIF(S!$HC$15:$HL$15,'Ciclo Semaforico'!BU$32,S!$HC100:$HL100)+SUMIF(N!$HC$15:$HL$15,'Ciclo Semaforico'!BU$32,N!$HC100:$HL100)+SUMIF(E!$HC$15:$HL$15,'Ciclo Semaforico'!BU$32,E!$HC100:$HL100)+SUMIF(O!$HC$15:$HL$15,'Ciclo Semaforico'!BU$32,O!$HC100:$HL100))-IF(BU$31="",(SUMIF(S!$HC$15:$HL$15,'Ciclo Semaforico'!BU$30,S!$HC100:$HL100)+SUMIF(N!$HC$15:$HL$15,'Ciclo Semaforico'!BU$30,N!$HC100:$HL100)+SUMIF(E!$HC$15:$HL$15,'Ciclo Semaforico'!BU$30,E!$HC100:$HL100)+SUMIF(O!$HC$15:$HL$15,'Ciclo Semaforico'!BU$30,O!$HC100:$HL100)),(SUMIF(S!$HC$15:$HL$15,'Ciclo Semaforico'!BU$30,S!$HC100:$HL100)+SUMIF(N!$HC$15:$HL$15,'Ciclo Semaforico'!BU$30,N!$HC100:$HL100)+SUMIF(E!$HC$15:$HL$15,'Ciclo Semaforico'!BU$30,E!$HC100:$HL100)+SUMIF(O!$HC$15:$HL$15,'Ciclo Semaforico'!BU$30,O!$HC100:$HL100))*BU$31))</f>
        <v>0</v>
      </c>
      <c r="BV125" s="246">
        <f>IF(BV$32="",IF(BV$31="",(SUMIF(S!$HC$15:$HL$15,'Ciclo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Semaforico'!BV$30,O!$HC100:$HL100))*BV$31),(SUMIF(S!$HC$15:$HL$15,'Ciclo Semaforico'!BV$32,S!$HC100:$HL100)+SUMIF(N!$HC$15:$HL$15,'Ciclo Semaforico'!BV$32,N!$HC100:$HL100)+SUMIF(E!$HC$15:$HL$15,'Ciclo Semaforico'!BV$32,E!$HC100:$HL100)+SUMIF(O!$HC$15:$HL$15,'Ciclo Semaforico'!BV$32,O!$HC100:$HL100))-IF(BV$31="",(SUMIF(S!$HC$15:$HL$15,'Ciclo Semaforico'!BV$30,S!$HC100:$HL100)+SUMIF(N!$HC$15:$HL$15,'Ciclo Semaforico'!BV$30,N!$HC100:$HL100)+SUMIF(E!$HC$15:$HL$15,'Ciclo Semaforico'!BV$30,E!$HC100:$HL100)+SUMIF(O!$HC$15:$HL$15,'Ciclo Semaforico'!BV$30,O!$HC100:$HL100)),(SUMIF(S!$HC$15:$HL$15,'Ciclo Semaforico'!BV$30,S!$HC100:$HL100)+SUMIF(N!$HC$15:$HL$15,'Ciclo Semaforico'!BV$30,N!$HC100:$HL100)+SUMIF(E!$HC$15:$HL$15,'Ciclo Semaforico'!BV$30,E!$HC100:$HL100)+SUMIF(O!$HC$15:$HL$15,'Ciclo Semaforico'!BV$30,O!$HC100:$HL100))*BV$31))</f>
        <v>0</v>
      </c>
      <c r="BW125" s="244">
        <f>IF(BW$32="",IF(BW$31="",(SUMIF(S!$HC$15:$HL$15,'Ciclo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Semaforico'!BW$30,O!$HC100:$HL100))*BW$31),(SUMIF(S!$HC$15:$HL$15,'Ciclo Semaforico'!BW$32,S!$HC100:$HL100)+SUMIF(N!$HC$15:$HL$15,'Ciclo Semaforico'!BW$32,N!$HC100:$HL100)+SUMIF(E!$HC$15:$HL$15,'Ciclo Semaforico'!BW$32,E!$HC100:$HL100)+SUMIF(O!$HC$15:$HL$15,'Ciclo Semaforico'!BW$32,O!$HC100:$HL100))-IF(BW$31="",(SUMIF(S!$HC$15:$HL$15,'Ciclo Semaforico'!BW$30,S!$HC100:$HL100)+SUMIF(N!$HC$15:$HL$15,'Ciclo Semaforico'!BW$30,N!$HC100:$HL100)+SUMIF(E!$HC$15:$HL$15,'Ciclo Semaforico'!BW$30,E!$HC100:$HL100)+SUMIF(O!$HC$15:$HL$15,'Ciclo Semaforico'!BW$30,O!$HC100:$HL100)),(SUMIF(S!$HC$15:$HL$15,'Ciclo Semaforico'!BW$30,S!$HC100:$HL100)+SUMIF(N!$HC$15:$HL$15,'Ciclo Semaforico'!BW$30,N!$HC100:$HL100)+SUMIF(E!$HC$15:$HL$15,'Ciclo Semaforico'!BW$30,E!$HC100:$HL100)+SUMIF(O!$HC$15:$HL$15,'Ciclo Semaforico'!BW$30,O!$HC100:$HL100))*BW$31))</f>
        <v>0</v>
      </c>
      <c r="BX125" s="245">
        <f>IF(BX$32="",IF(BX$31="",(SUMIF(S!$HC$15:$HL$15,'Ciclo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Semaforico'!BX$30,O!$HC100:$HL100))*BX$31),(SUMIF(S!$HC$15:$HL$15,'Ciclo Semaforico'!BX$32,S!$HC100:$HL100)+SUMIF(N!$HC$15:$HL$15,'Ciclo Semaforico'!BX$32,N!$HC100:$HL100)+SUMIF(E!$HC$15:$HL$15,'Ciclo Semaforico'!BX$32,E!$HC100:$HL100)+SUMIF(O!$HC$15:$HL$15,'Ciclo Semaforico'!BX$32,O!$HC100:$HL100))-IF(BX$31="",(SUMIF(S!$HC$15:$HL$15,'Ciclo Semaforico'!BX$30,S!$HC100:$HL100)+SUMIF(N!$HC$15:$HL$15,'Ciclo Semaforico'!BX$30,N!$HC100:$HL100)+SUMIF(E!$HC$15:$HL$15,'Ciclo Semaforico'!BX$30,E!$HC100:$HL100)+SUMIF(O!$HC$15:$HL$15,'Ciclo Semaforico'!BX$30,O!$HC100:$HL100)),(SUMIF(S!$HC$15:$HL$15,'Ciclo Semaforico'!BX$30,S!$HC100:$HL100)+SUMIF(N!$HC$15:$HL$15,'Ciclo Semaforico'!BX$30,N!$HC100:$HL100)+SUMIF(E!$HC$15:$HL$15,'Ciclo Semaforico'!BX$30,E!$HC100:$HL100)+SUMIF(O!$HC$15:$HL$15,'Ciclo Semaforico'!BX$30,O!$HC100:$HL100))*BX$31))</f>
        <v>0</v>
      </c>
      <c r="BY125" s="245">
        <f>IF(BY$32="",IF(BY$31="",(SUMIF(S!$HC$15:$HL$15,'Ciclo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Semaforico'!BY$30,O!$HC100:$HL100))*BY$31),(SUMIF(S!$HC$15:$HL$15,'Ciclo Semaforico'!BY$32,S!$HC100:$HL100)+SUMIF(N!$HC$15:$HL$15,'Ciclo Semaforico'!BY$32,N!$HC100:$HL100)+SUMIF(E!$HC$15:$HL$15,'Ciclo Semaforico'!BY$32,E!$HC100:$HL100)+SUMIF(O!$HC$15:$HL$15,'Ciclo Semaforico'!BY$32,O!$HC100:$HL100))-IF(BY$31="",(SUMIF(S!$HC$15:$HL$15,'Ciclo Semaforico'!BY$30,S!$HC100:$HL100)+SUMIF(N!$HC$15:$HL$15,'Ciclo Semaforico'!BY$30,N!$HC100:$HL100)+SUMIF(E!$HC$15:$HL$15,'Ciclo Semaforico'!BY$30,E!$HC100:$HL100)+SUMIF(O!$HC$15:$HL$15,'Ciclo Semaforico'!BY$30,O!$HC100:$HL100)),(SUMIF(S!$HC$15:$HL$15,'Ciclo Semaforico'!BY$30,S!$HC100:$HL100)+SUMIF(N!$HC$15:$HL$15,'Ciclo Semaforico'!BY$30,N!$HC100:$HL100)+SUMIF(E!$HC$15:$HL$15,'Ciclo Semaforico'!BY$30,E!$HC100:$HL100)+SUMIF(O!$HC$15:$HL$15,'Ciclo Semaforico'!BY$30,O!$HC100:$HL100))*BY$31))</f>
        <v>0</v>
      </c>
      <c r="BZ125" s="245">
        <f>IF(BZ$32="",IF(BZ$31="",(SUMIF(S!$HC$15:$HL$15,'Ciclo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Semaforico'!BZ$30,O!$HC100:$HL100))*BZ$31),(SUMIF(S!$HC$15:$HL$15,'Ciclo Semaforico'!BZ$32,S!$HC100:$HL100)+SUMIF(N!$HC$15:$HL$15,'Ciclo Semaforico'!BZ$32,N!$HC100:$HL100)+SUMIF(E!$HC$15:$HL$15,'Ciclo Semaforico'!BZ$32,E!$HC100:$HL100)+SUMIF(O!$HC$15:$HL$15,'Ciclo Semaforico'!BZ$32,O!$HC100:$HL100))-IF(BZ$31="",(SUMIF(S!$HC$15:$HL$15,'Ciclo Semaforico'!BZ$30,S!$HC100:$HL100)+SUMIF(N!$HC$15:$HL$15,'Ciclo Semaforico'!BZ$30,N!$HC100:$HL100)+SUMIF(E!$HC$15:$HL$15,'Ciclo Semaforico'!BZ$30,E!$HC100:$HL100)+SUMIF(O!$HC$15:$HL$15,'Ciclo Semaforico'!BZ$30,O!$HC100:$HL100)),(SUMIF(S!$HC$15:$HL$15,'Ciclo Semaforico'!BZ$30,S!$HC100:$HL100)+SUMIF(N!$HC$15:$HL$15,'Ciclo Semaforico'!BZ$30,N!$HC100:$HL100)+SUMIF(E!$HC$15:$HL$15,'Ciclo Semaforico'!BZ$30,E!$HC100:$HL100)+SUMIF(O!$HC$15:$HL$15,'Ciclo Semaforico'!BZ$30,O!$HC100:$HL100))*BZ$31))</f>
        <v>0</v>
      </c>
      <c r="CA125" s="245">
        <f>IF(CA$32="",IF(CA$31="",(SUMIF(S!$HC$15:$HL$15,'Ciclo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Semaforico'!CA$30,O!$HC100:$HL100))*CA$31),(SUMIF(S!$HC$15:$HL$15,'Ciclo Semaforico'!CA$32,S!$HC100:$HL100)+SUMIF(N!$HC$15:$HL$15,'Ciclo Semaforico'!CA$32,N!$HC100:$HL100)+SUMIF(E!$HC$15:$HL$15,'Ciclo Semaforico'!CA$32,E!$HC100:$HL100)+SUMIF(O!$HC$15:$HL$15,'Ciclo Semaforico'!CA$32,O!$HC100:$HL100))-IF(CA$31="",(SUMIF(S!$HC$15:$HL$15,'Ciclo Semaforico'!CA$30,S!$HC100:$HL100)+SUMIF(N!$HC$15:$HL$15,'Ciclo Semaforico'!CA$30,N!$HC100:$HL100)+SUMIF(E!$HC$15:$HL$15,'Ciclo Semaforico'!CA$30,E!$HC100:$HL100)+SUMIF(O!$HC$15:$HL$15,'Ciclo Semaforico'!CA$30,O!$HC100:$HL100)),(SUMIF(S!$HC$15:$HL$15,'Ciclo Semaforico'!CA$30,S!$HC100:$HL100)+SUMIF(N!$HC$15:$HL$15,'Ciclo Semaforico'!CA$30,N!$HC100:$HL100)+SUMIF(E!$HC$15:$HL$15,'Ciclo Semaforico'!CA$30,E!$HC100:$HL100)+SUMIF(O!$HC$15:$HL$15,'Ciclo Semaforico'!CA$30,O!$HC100:$HL100))*CA$31))</f>
        <v>0</v>
      </c>
      <c r="CB125" s="245">
        <f>IF(CB$32="",IF(CB$31="",(SUMIF(S!$HC$15:$HL$15,'Ciclo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Semaforico'!CB$30,O!$HC100:$HL100))*CB$31),(SUMIF(S!$HC$15:$HL$15,'Ciclo Semaforico'!CB$32,S!$HC100:$HL100)+SUMIF(N!$HC$15:$HL$15,'Ciclo Semaforico'!CB$32,N!$HC100:$HL100)+SUMIF(E!$HC$15:$HL$15,'Ciclo Semaforico'!CB$32,E!$HC100:$HL100)+SUMIF(O!$HC$15:$HL$15,'Ciclo Semaforico'!CB$32,O!$HC100:$HL100))-IF(CB$31="",(SUMIF(S!$HC$15:$HL$15,'Ciclo Semaforico'!CB$30,S!$HC100:$HL100)+SUMIF(N!$HC$15:$HL$15,'Ciclo Semaforico'!CB$30,N!$HC100:$HL100)+SUMIF(E!$HC$15:$HL$15,'Ciclo Semaforico'!CB$30,E!$HC100:$HL100)+SUMIF(O!$HC$15:$HL$15,'Ciclo Semaforico'!CB$30,O!$HC100:$HL100)),(SUMIF(S!$HC$15:$HL$15,'Ciclo Semaforico'!CB$30,S!$HC100:$HL100)+SUMIF(N!$HC$15:$HL$15,'Ciclo Semaforico'!CB$30,N!$HC100:$HL100)+SUMIF(E!$HC$15:$HL$15,'Ciclo Semaforico'!CB$30,E!$HC100:$HL100)+SUMIF(O!$HC$15:$HL$15,'Ciclo Semaforico'!CB$30,O!$HC100:$HL100))*CB$31))</f>
        <v>0</v>
      </c>
      <c r="CC125" s="245">
        <f>IF(CC$32="",IF(CC$31="",(SUMIF(S!$HC$15:$HL$15,'Ciclo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Semaforico'!CC$30,O!$HC100:$HL100))*CC$31),(SUMIF(S!$HC$15:$HL$15,'Ciclo Semaforico'!CC$32,S!$HC100:$HL100)+SUMIF(N!$HC$15:$HL$15,'Ciclo Semaforico'!CC$32,N!$HC100:$HL100)+SUMIF(E!$HC$15:$HL$15,'Ciclo Semaforico'!CC$32,E!$HC100:$HL100)+SUMIF(O!$HC$15:$HL$15,'Ciclo Semaforico'!CC$32,O!$HC100:$HL100))-IF(CC$31="",(SUMIF(S!$HC$15:$HL$15,'Ciclo Semaforico'!CC$30,S!$HC100:$HL100)+SUMIF(N!$HC$15:$HL$15,'Ciclo Semaforico'!CC$30,N!$HC100:$HL100)+SUMIF(E!$HC$15:$HL$15,'Ciclo Semaforico'!CC$30,E!$HC100:$HL100)+SUMIF(O!$HC$15:$HL$15,'Ciclo Semaforico'!CC$30,O!$HC100:$HL100)),(SUMIF(S!$HC$15:$HL$15,'Ciclo Semaforico'!CC$30,S!$HC100:$HL100)+SUMIF(N!$HC$15:$HL$15,'Ciclo Semaforico'!CC$30,N!$HC100:$HL100)+SUMIF(E!$HC$15:$HL$15,'Ciclo Semaforico'!CC$30,E!$HC100:$HL100)+SUMIF(O!$HC$15:$HL$15,'Ciclo Semaforico'!CC$30,O!$HC100:$HL100))*CC$31))</f>
        <v>0</v>
      </c>
      <c r="CD125" s="245">
        <f>IF(CD$32="",IF(CD$31="",(SUMIF(S!$HC$15:$HL$15,'Ciclo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Semaforico'!CD$30,O!$HC100:$HL100))*CD$31),(SUMIF(S!$HC$15:$HL$15,'Ciclo Semaforico'!CD$32,S!$HC100:$HL100)+SUMIF(N!$HC$15:$HL$15,'Ciclo Semaforico'!CD$32,N!$HC100:$HL100)+SUMIF(E!$HC$15:$HL$15,'Ciclo Semaforico'!CD$32,E!$HC100:$HL100)+SUMIF(O!$HC$15:$HL$15,'Ciclo Semaforico'!CD$32,O!$HC100:$HL100))-IF(CD$31="",(SUMIF(S!$HC$15:$HL$15,'Ciclo Semaforico'!CD$30,S!$HC100:$HL100)+SUMIF(N!$HC$15:$HL$15,'Ciclo Semaforico'!CD$30,N!$HC100:$HL100)+SUMIF(E!$HC$15:$HL$15,'Ciclo Semaforico'!CD$30,E!$HC100:$HL100)+SUMIF(O!$HC$15:$HL$15,'Ciclo Semaforico'!CD$30,O!$HC100:$HL100)),(SUMIF(S!$HC$15:$HL$15,'Ciclo Semaforico'!CD$30,S!$HC100:$HL100)+SUMIF(N!$HC$15:$HL$15,'Ciclo Semaforico'!CD$30,N!$HC100:$HL100)+SUMIF(E!$HC$15:$HL$15,'Ciclo Semaforico'!CD$30,E!$HC100:$HL100)+SUMIF(O!$HC$15:$HL$15,'Ciclo Semaforico'!CD$30,O!$HC100:$HL100))*CD$31))</f>
        <v>0</v>
      </c>
      <c r="CE125" s="245">
        <f>IF(CE$32="",IF(CE$31="",(SUMIF(S!$HC$15:$HL$15,'Ciclo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Semaforico'!CE$30,O!$HC100:$HL100))*CE$31),(SUMIF(S!$HC$15:$HL$15,'Ciclo Semaforico'!CE$32,S!$HC100:$HL100)+SUMIF(N!$HC$15:$HL$15,'Ciclo Semaforico'!CE$32,N!$HC100:$HL100)+SUMIF(E!$HC$15:$HL$15,'Ciclo Semaforico'!CE$32,E!$HC100:$HL100)+SUMIF(O!$HC$15:$HL$15,'Ciclo Semaforico'!CE$32,O!$HC100:$HL100))-IF(CE$31="",(SUMIF(S!$HC$15:$HL$15,'Ciclo Semaforico'!CE$30,S!$HC100:$HL100)+SUMIF(N!$HC$15:$HL$15,'Ciclo Semaforico'!CE$30,N!$HC100:$HL100)+SUMIF(E!$HC$15:$HL$15,'Ciclo Semaforico'!CE$30,E!$HC100:$HL100)+SUMIF(O!$HC$15:$HL$15,'Ciclo Semaforico'!CE$30,O!$HC100:$HL100)),(SUMIF(S!$HC$15:$HL$15,'Ciclo Semaforico'!CE$30,S!$HC100:$HL100)+SUMIF(N!$HC$15:$HL$15,'Ciclo Semaforico'!CE$30,N!$HC100:$HL100)+SUMIF(E!$HC$15:$HL$15,'Ciclo Semaforico'!CE$30,E!$HC100:$HL100)+SUMIF(O!$HC$15:$HL$15,'Ciclo Semaforico'!CE$30,O!$HC100:$HL100))*CE$31))</f>
        <v>0</v>
      </c>
      <c r="CF125" s="245">
        <f>IF(CF$32="",IF(CF$31="",(SUMIF(S!$HC$15:$HL$15,'Ciclo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Semaforico'!CF$30,O!$HC100:$HL100))*CF$31),(SUMIF(S!$HC$15:$HL$15,'Ciclo Semaforico'!CF$32,S!$HC100:$HL100)+SUMIF(N!$HC$15:$HL$15,'Ciclo Semaforico'!CF$32,N!$HC100:$HL100)+SUMIF(E!$HC$15:$HL$15,'Ciclo Semaforico'!CF$32,E!$HC100:$HL100)+SUMIF(O!$HC$15:$HL$15,'Ciclo Semaforico'!CF$32,O!$HC100:$HL100))-IF(CF$31="",(SUMIF(S!$HC$15:$HL$15,'Ciclo Semaforico'!CF$30,S!$HC100:$HL100)+SUMIF(N!$HC$15:$HL$15,'Ciclo Semaforico'!CF$30,N!$HC100:$HL100)+SUMIF(E!$HC$15:$HL$15,'Ciclo Semaforico'!CF$30,E!$HC100:$HL100)+SUMIF(O!$HC$15:$HL$15,'Ciclo Semaforico'!CF$30,O!$HC100:$HL100)),(SUMIF(S!$HC$15:$HL$15,'Ciclo Semaforico'!CF$30,S!$HC100:$HL100)+SUMIF(N!$HC$15:$HL$15,'Ciclo Semaforico'!CF$30,N!$HC100:$HL100)+SUMIF(E!$HC$15:$HL$15,'Ciclo Semaforico'!CF$30,E!$HC100:$HL100)+SUMIF(O!$HC$15:$HL$15,'Ciclo Semaforico'!CF$30,O!$HC100:$HL100))*CF$31))</f>
        <v>0</v>
      </c>
      <c r="CG125" s="245">
        <f>IF(CG$32="",IF(CG$31="",(SUMIF(S!$HC$15:$HL$15,'Ciclo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Semaforico'!CG$30,O!$HC100:$HL100))*CG$31),(SUMIF(S!$HC$15:$HL$15,'Ciclo Semaforico'!CG$32,S!$HC100:$HL100)+SUMIF(N!$HC$15:$HL$15,'Ciclo Semaforico'!CG$32,N!$HC100:$HL100)+SUMIF(E!$HC$15:$HL$15,'Ciclo Semaforico'!CG$32,E!$HC100:$HL100)+SUMIF(O!$HC$15:$HL$15,'Ciclo Semaforico'!CG$32,O!$HC100:$HL100))-IF(CG$31="",(SUMIF(S!$HC$15:$HL$15,'Ciclo Semaforico'!CG$30,S!$HC100:$HL100)+SUMIF(N!$HC$15:$HL$15,'Ciclo Semaforico'!CG$30,N!$HC100:$HL100)+SUMIF(E!$HC$15:$HL$15,'Ciclo Semaforico'!CG$30,E!$HC100:$HL100)+SUMIF(O!$HC$15:$HL$15,'Ciclo Semaforico'!CG$30,O!$HC100:$HL100)),(SUMIF(S!$HC$15:$HL$15,'Ciclo Semaforico'!CG$30,S!$HC100:$HL100)+SUMIF(N!$HC$15:$HL$15,'Ciclo Semaforico'!CG$30,N!$HC100:$HL100)+SUMIF(E!$HC$15:$HL$15,'Ciclo Semaforico'!CG$30,E!$HC100:$HL100)+SUMIF(O!$HC$15:$HL$15,'Ciclo Semaforico'!CG$30,O!$HC100:$HL100))*CG$31))</f>
        <v>0</v>
      </c>
      <c r="CH125" s="246">
        <f>IF(CH$32="",IF(CH$31="",(SUMIF(S!$HC$15:$HL$15,'Ciclo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Semaforico'!CH$30,O!$HC100:$HL100))*CH$31),(SUMIF(S!$HC$15:$HL$15,'Ciclo Semaforico'!CH$32,S!$HC100:$HL100)+SUMIF(N!$HC$15:$HL$15,'Ciclo Semaforico'!CH$32,N!$HC100:$HL100)+SUMIF(E!$HC$15:$HL$15,'Ciclo Semaforico'!CH$32,E!$HC100:$HL100)+SUMIF(O!$HC$15:$HL$15,'Ciclo Semaforico'!CH$32,O!$HC100:$HL100))-IF(CH$31="",(SUMIF(S!$HC$15:$HL$15,'Ciclo Semaforico'!CH$30,S!$HC100:$HL100)+SUMIF(N!$HC$15:$HL$15,'Ciclo Semaforico'!CH$30,N!$HC100:$HL100)+SUMIF(E!$HC$15:$HL$15,'Ciclo Semaforico'!CH$30,E!$HC100:$HL100)+SUMIF(O!$HC$15:$HL$15,'Ciclo Semaforico'!CH$30,O!$HC100:$HL100)),(SUMIF(S!$HC$15:$HL$15,'Ciclo Semaforico'!CH$30,S!$HC100:$HL100)+SUMIF(N!$HC$15:$HL$15,'Ciclo Semaforico'!CH$30,N!$HC100:$HL100)+SUMIF(E!$HC$15:$HL$15,'Ciclo Semaforico'!CH$30,E!$HC100:$HL100)+SUMIF(O!$HC$15:$HL$15,'Ciclo Semaforico'!CH$30,O!$HC100:$HL100))*CH$31))</f>
        <v>0</v>
      </c>
      <c r="CI125" s="244">
        <f t="shared" si="339"/>
        <v>0</v>
      </c>
      <c r="CJ125" s="245">
        <f t="shared" si="340"/>
        <v>0</v>
      </c>
      <c r="CK125" s="245">
        <f t="shared" si="341"/>
        <v>0</v>
      </c>
      <c r="CL125" s="245">
        <f t="shared" si="342"/>
        <v>0</v>
      </c>
      <c r="CM125" s="245" t="e">
        <f t="shared" si="343"/>
        <v>#REF!</v>
      </c>
      <c r="CN125" s="245">
        <f t="shared" si="344"/>
        <v>0</v>
      </c>
      <c r="CO125" s="245">
        <f t="shared" si="345"/>
        <v>0</v>
      </c>
      <c r="CP125" s="245">
        <f t="shared" si="346"/>
        <v>0</v>
      </c>
      <c r="CQ125" s="245">
        <f t="shared" si="347"/>
        <v>0</v>
      </c>
      <c r="CR125" s="245">
        <f t="shared" si="348"/>
        <v>0</v>
      </c>
      <c r="CS125" s="245">
        <f t="shared" si="349"/>
        <v>0</v>
      </c>
      <c r="CT125" s="246">
        <f t="shared" si="350"/>
        <v>0</v>
      </c>
      <c r="CU125" s="244">
        <f t="shared" si="351"/>
        <v>0</v>
      </c>
      <c r="CV125" s="245">
        <f t="shared" si="352"/>
        <v>0</v>
      </c>
      <c r="CW125" s="245">
        <f t="shared" si="353"/>
        <v>0</v>
      </c>
      <c r="CX125" s="245">
        <f t="shared" si="354"/>
        <v>0</v>
      </c>
      <c r="CY125" s="245">
        <f t="shared" si="355"/>
        <v>0</v>
      </c>
      <c r="CZ125" s="245">
        <f t="shared" si="356"/>
        <v>0</v>
      </c>
      <c r="DA125" s="245">
        <f t="shared" si="357"/>
        <v>0</v>
      </c>
      <c r="DB125" s="245">
        <f t="shared" si="358"/>
        <v>0</v>
      </c>
      <c r="DC125" s="245">
        <f t="shared" si="359"/>
        <v>0</v>
      </c>
      <c r="DD125" s="245">
        <f t="shared" si="360"/>
        <v>0</v>
      </c>
      <c r="DE125" s="245">
        <f t="shared" si="361"/>
        <v>0</v>
      </c>
      <c r="DF125" s="246">
        <f t="shared" si="362"/>
        <v>0</v>
      </c>
      <c r="DG125" s="244" t="e">
        <f t="shared" si="363"/>
        <v>#REF!</v>
      </c>
      <c r="DH125" s="245" t="e">
        <f t="shared" si="364"/>
        <v>#REF!</v>
      </c>
      <c r="DI125" s="245" t="e">
        <f t="shared" si="365"/>
        <v>#REF!</v>
      </c>
      <c r="DJ125" s="245" t="e">
        <f t="shared" si="366"/>
        <v>#REF!</v>
      </c>
      <c r="DK125" s="245" t="e">
        <f t="shared" si="367"/>
        <v>#REF!</v>
      </c>
      <c r="DL125" s="245" t="e">
        <f t="shared" si="368"/>
        <v>#REF!</v>
      </c>
      <c r="DM125" s="245">
        <f t="shared" si="369"/>
        <v>0</v>
      </c>
      <c r="DN125" s="245">
        <f t="shared" si="370"/>
        <v>0</v>
      </c>
      <c r="DO125" s="245">
        <f t="shared" si="371"/>
        <v>0</v>
      </c>
      <c r="DP125" s="245">
        <f t="shared" si="372"/>
        <v>0</v>
      </c>
      <c r="DQ125" s="245">
        <f t="shared" si="373"/>
        <v>0</v>
      </c>
      <c r="DR125" s="246">
        <f t="shared" si="374"/>
        <v>0</v>
      </c>
      <c r="DS125" s="244">
        <f t="shared" si="375"/>
        <v>0</v>
      </c>
      <c r="DT125" s="245">
        <f t="shared" si="376"/>
        <v>0</v>
      </c>
      <c r="DU125" s="245">
        <f t="shared" si="377"/>
        <v>0</v>
      </c>
      <c r="DV125" s="245">
        <f t="shared" si="378"/>
        <v>0</v>
      </c>
      <c r="DW125" s="245">
        <f t="shared" si="379"/>
        <v>0</v>
      </c>
      <c r="DX125" s="245">
        <f t="shared" si="380"/>
        <v>0</v>
      </c>
      <c r="DY125" s="245">
        <f t="shared" si="381"/>
        <v>0</v>
      </c>
      <c r="DZ125" s="245">
        <f t="shared" si="382"/>
        <v>0</v>
      </c>
      <c r="EA125" s="245">
        <f t="shared" si="383"/>
        <v>0</v>
      </c>
      <c r="EB125" s="245">
        <f t="shared" si="384"/>
        <v>0</v>
      </c>
      <c r="EC125" s="245">
        <f t="shared" si="385"/>
        <v>0</v>
      </c>
      <c r="ED125" s="246">
        <f t="shared" si="386"/>
        <v>0</v>
      </c>
      <c r="EE125" s="244">
        <f t="shared" si="387"/>
        <v>0</v>
      </c>
      <c r="EF125" s="245">
        <f t="shared" si="388"/>
        <v>0</v>
      </c>
      <c r="EG125" s="245">
        <f t="shared" si="389"/>
        <v>0</v>
      </c>
      <c r="EH125" s="245">
        <f t="shared" si="390"/>
        <v>0</v>
      </c>
      <c r="EI125" s="245">
        <f t="shared" si="391"/>
        <v>0</v>
      </c>
      <c r="EJ125" s="245">
        <f t="shared" si="392"/>
        <v>0</v>
      </c>
      <c r="EK125" s="245">
        <f t="shared" si="393"/>
        <v>0</v>
      </c>
      <c r="EL125" s="245">
        <f t="shared" si="394"/>
        <v>0</v>
      </c>
      <c r="EM125" s="245">
        <f t="shared" si="395"/>
        <v>0</v>
      </c>
      <c r="EN125" s="245">
        <f t="shared" si="396"/>
        <v>0</v>
      </c>
      <c r="EO125" s="245">
        <f t="shared" si="397"/>
        <v>0</v>
      </c>
      <c r="EP125" s="246">
        <f t="shared" si="398"/>
        <v>0</v>
      </c>
      <c r="EQ125" s="255">
        <f t="shared" si="399"/>
        <v>0</v>
      </c>
      <c r="ER125" s="256">
        <f t="shared" si="400"/>
        <v>0</v>
      </c>
      <c r="ES125" s="256">
        <f t="shared" si="401"/>
        <v>0</v>
      </c>
      <c r="ET125" s="256">
        <f t="shared" si="402"/>
        <v>0</v>
      </c>
      <c r="EU125" s="256" t="e">
        <f t="shared" si="403"/>
        <v>#REF!</v>
      </c>
      <c r="EV125" s="256">
        <f t="shared" si="404"/>
        <v>0</v>
      </c>
      <c r="EW125" s="256">
        <f t="shared" si="405"/>
        <v>0</v>
      </c>
      <c r="EX125" s="256" t="str">
        <f t="shared" si="406"/>
        <v/>
      </c>
      <c r="EY125" s="256" t="str">
        <f t="shared" si="407"/>
        <v/>
      </c>
      <c r="EZ125" s="256" t="str">
        <f t="shared" si="408"/>
        <v/>
      </c>
      <c r="FA125" s="256" t="str">
        <f t="shared" si="409"/>
        <v/>
      </c>
      <c r="FB125" s="257" t="str">
        <f t="shared" si="410"/>
        <v/>
      </c>
      <c r="FC125" s="255">
        <f t="shared" si="411"/>
        <v>0</v>
      </c>
      <c r="FD125" s="256" t="str">
        <f t="shared" si="412"/>
        <v/>
      </c>
      <c r="FE125" s="256" t="str">
        <f t="shared" si="413"/>
        <v/>
      </c>
      <c r="FF125" s="256" t="str">
        <f t="shared" si="414"/>
        <v/>
      </c>
      <c r="FG125" s="256" t="str">
        <f t="shared" si="415"/>
        <v/>
      </c>
      <c r="FH125" s="256" t="str">
        <f t="shared" si="416"/>
        <v/>
      </c>
      <c r="FI125" s="256" t="str">
        <f t="shared" si="417"/>
        <v/>
      </c>
      <c r="FJ125" s="256" t="str">
        <f t="shared" si="418"/>
        <v/>
      </c>
      <c r="FK125" s="256" t="str">
        <f t="shared" si="419"/>
        <v/>
      </c>
      <c r="FL125" s="256" t="str">
        <f t="shared" si="420"/>
        <v/>
      </c>
      <c r="FM125" s="256" t="str">
        <f t="shared" si="421"/>
        <v/>
      </c>
      <c r="FN125" s="257" t="str">
        <f t="shared" si="422"/>
        <v/>
      </c>
      <c r="FO125" s="255" t="e">
        <f t="shared" si="423"/>
        <v>#REF!</v>
      </c>
      <c r="FP125" s="256" t="e">
        <f t="shared" si="424"/>
        <v>#REF!</v>
      </c>
      <c r="FQ125" s="256" t="e">
        <f t="shared" si="425"/>
        <v>#REF!</v>
      </c>
      <c r="FR125" s="256" t="e">
        <f t="shared" si="426"/>
        <v>#REF!</v>
      </c>
      <c r="FS125" s="256" t="e">
        <f t="shared" si="427"/>
        <v>#REF!</v>
      </c>
      <c r="FT125" s="256" t="e">
        <f t="shared" si="428"/>
        <v>#REF!</v>
      </c>
      <c r="FU125" s="256" t="str">
        <f t="shared" si="429"/>
        <v/>
      </c>
      <c r="FV125" s="256" t="str">
        <f t="shared" si="430"/>
        <v/>
      </c>
      <c r="FW125" s="256" t="str">
        <f t="shared" si="431"/>
        <v/>
      </c>
      <c r="FX125" s="256" t="str">
        <f t="shared" si="432"/>
        <v/>
      </c>
      <c r="FY125" s="256" t="str">
        <f t="shared" si="433"/>
        <v/>
      </c>
      <c r="FZ125" s="257" t="str">
        <f t="shared" si="434"/>
        <v/>
      </c>
      <c r="GA125" s="255" t="str">
        <f t="shared" si="435"/>
        <v/>
      </c>
      <c r="GB125" s="256" t="str">
        <f t="shared" si="436"/>
        <v/>
      </c>
      <c r="GC125" s="256" t="str">
        <f t="shared" si="437"/>
        <v/>
      </c>
      <c r="GD125" s="256" t="str">
        <f t="shared" si="438"/>
        <v/>
      </c>
      <c r="GE125" s="256" t="str">
        <f t="shared" si="439"/>
        <v/>
      </c>
      <c r="GF125" s="256" t="str">
        <f t="shared" si="440"/>
        <v/>
      </c>
      <c r="GG125" s="256" t="str">
        <f t="shared" si="441"/>
        <v/>
      </c>
      <c r="GH125" s="256" t="str">
        <f t="shared" si="442"/>
        <v/>
      </c>
      <c r="GI125" s="256" t="str">
        <f t="shared" si="443"/>
        <v/>
      </c>
      <c r="GJ125" s="256" t="str">
        <f t="shared" si="444"/>
        <v/>
      </c>
      <c r="GK125" s="256" t="str">
        <f t="shared" si="445"/>
        <v/>
      </c>
      <c r="GL125" s="257" t="str">
        <f t="shared" si="446"/>
        <v/>
      </c>
      <c r="GM125" s="255" t="str">
        <f t="shared" si="447"/>
        <v/>
      </c>
      <c r="GN125" s="256" t="str">
        <f t="shared" si="448"/>
        <v/>
      </c>
      <c r="GO125" s="256" t="str">
        <f t="shared" si="449"/>
        <v/>
      </c>
      <c r="GP125" s="256" t="str">
        <f t="shared" si="450"/>
        <v/>
      </c>
      <c r="GQ125" s="256" t="str">
        <f t="shared" si="451"/>
        <v/>
      </c>
      <c r="GR125" s="256" t="str">
        <f t="shared" si="452"/>
        <v/>
      </c>
      <c r="GS125" s="256" t="str">
        <f t="shared" si="453"/>
        <v/>
      </c>
      <c r="GT125" s="256" t="str">
        <f t="shared" si="454"/>
        <v/>
      </c>
      <c r="GU125" s="256" t="str">
        <f t="shared" si="455"/>
        <v/>
      </c>
      <c r="GV125" s="256" t="str">
        <f t="shared" si="456"/>
        <v/>
      </c>
      <c r="GW125" s="256" t="str">
        <f t="shared" si="457"/>
        <v/>
      </c>
      <c r="GX125" s="257" t="str">
        <f t="shared" si="458"/>
        <v/>
      </c>
      <c r="GY125" s="252">
        <f t="shared" si="468"/>
        <v>0</v>
      </c>
      <c r="GZ125" s="253" t="e">
        <f t="shared" si="468"/>
        <v>#REF!</v>
      </c>
      <c r="HA125" s="253">
        <f t="shared" si="468"/>
        <v>0</v>
      </c>
      <c r="HB125" s="253">
        <f t="shared" si="468"/>
        <v>0</v>
      </c>
      <c r="HC125" s="253">
        <f t="shared" si="468"/>
        <v>0</v>
      </c>
      <c r="HD125" s="253">
        <f t="shared" si="468"/>
        <v>0</v>
      </c>
      <c r="HE125" s="253">
        <f t="shared" si="468"/>
        <v>0</v>
      </c>
      <c r="HF125" s="254">
        <f t="shared" si="459"/>
        <v>0</v>
      </c>
      <c r="HG125" s="252">
        <f t="shared" si="469"/>
        <v>0</v>
      </c>
      <c r="HH125" s="253">
        <f t="shared" si="469"/>
        <v>0</v>
      </c>
      <c r="HI125" s="253">
        <f t="shared" si="469"/>
        <v>0</v>
      </c>
      <c r="HJ125" s="253">
        <f t="shared" si="469"/>
        <v>0</v>
      </c>
      <c r="HK125" s="253">
        <f t="shared" si="469"/>
        <v>0</v>
      </c>
      <c r="HL125" s="253">
        <f t="shared" si="469"/>
        <v>0</v>
      </c>
      <c r="HM125" s="253">
        <f t="shared" si="469"/>
        <v>0</v>
      </c>
      <c r="HN125" s="254">
        <f t="shared" si="469"/>
        <v>0</v>
      </c>
      <c r="HO125" s="252" t="e">
        <f t="shared" si="470"/>
        <v>#REF!</v>
      </c>
      <c r="HP125" s="253" t="e">
        <f t="shared" si="470"/>
        <v>#REF!</v>
      </c>
      <c r="HQ125" s="253">
        <f t="shared" si="470"/>
        <v>0</v>
      </c>
      <c r="HR125" s="253">
        <f t="shared" si="470"/>
        <v>0</v>
      </c>
      <c r="HS125" s="253">
        <f t="shared" si="470"/>
        <v>0</v>
      </c>
      <c r="HT125" s="253">
        <f t="shared" si="470"/>
        <v>0</v>
      </c>
      <c r="HU125" s="253">
        <f t="shared" si="470"/>
        <v>0</v>
      </c>
      <c r="HV125" s="254">
        <f t="shared" si="470"/>
        <v>0</v>
      </c>
      <c r="HW125" s="252">
        <f t="shared" si="471"/>
        <v>0</v>
      </c>
      <c r="HX125" s="253">
        <f t="shared" si="471"/>
        <v>0</v>
      </c>
      <c r="HY125" s="253">
        <f t="shared" si="471"/>
        <v>0</v>
      </c>
      <c r="HZ125" s="253">
        <f t="shared" si="471"/>
        <v>0</v>
      </c>
      <c r="IA125" s="253">
        <f t="shared" si="471"/>
        <v>0</v>
      </c>
      <c r="IB125" s="253">
        <f t="shared" si="471"/>
        <v>0</v>
      </c>
      <c r="IC125" s="253">
        <f t="shared" si="471"/>
        <v>0</v>
      </c>
      <c r="ID125" s="254">
        <f t="shared" si="471"/>
        <v>0</v>
      </c>
      <c r="IE125" s="252">
        <f t="shared" si="472"/>
        <v>0</v>
      </c>
      <c r="IF125" s="253">
        <f t="shared" si="472"/>
        <v>0</v>
      </c>
      <c r="IG125" s="253">
        <f t="shared" si="472"/>
        <v>0</v>
      </c>
      <c r="IH125" s="253">
        <f t="shared" si="472"/>
        <v>0</v>
      </c>
      <c r="II125" s="253">
        <f t="shared" si="472"/>
        <v>0</v>
      </c>
      <c r="IJ125" s="253">
        <f t="shared" si="472"/>
        <v>0</v>
      </c>
      <c r="IK125" s="253">
        <f t="shared" si="472"/>
        <v>0</v>
      </c>
      <c r="IL125" s="254">
        <f t="shared" si="472"/>
        <v>0</v>
      </c>
      <c r="IM125" s="255" t="e">
        <f t="shared" si="203"/>
        <v>#REF!</v>
      </c>
      <c r="IN125" s="256">
        <f t="shared" si="204"/>
        <v>0</v>
      </c>
      <c r="IO125" s="256" t="e">
        <f t="shared" si="205"/>
        <v>#REF!</v>
      </c>
      <c r="IP125" s="256">
        <f t="shared" si="206"/>
        <v>0</v>
      </c>
      <c r="IQ125" s="257">
        <f t="shared" si="207"/>
        <v>0</v>
      </c>
      <c r="IR125" s="404" t="e">
        <f t="shared" si="473"/>
        <v>#REF!</v>
      </c>
      <c r="IS125" s="250">
        <f t="shared" si="202"/>
        <v>12</v>
      </c>
      <c r="IT125" s="258" t="e">
        <f t="shared" si="464"/>
        <v>#REF!</v>
      </c>
      <c r="IU125" s="664">
        <v>1800</v>
      </c>
      <c r="IV125" s="409">
        <v>6</v>
      </c>
      <c r="IW125" s="648" t="s">
        <v>263</v>
      </c>
      <c r="IX125" s="649" t="e">
        <f t="shared" si="474"/>
        <v>#REF!</v>
      </c>
      <c r="IY125" s="650" t="e">
        <f t="shared" si="465"/>
        <v>#REF!</v>
      </c>
      <c r="IZ125" s="651">
        <v>3</v>
      </c>
      <c r="JA125" s="652">
        <v>2</v>
      </c>
      <c r="JB125" s="650" t="e">
        <f t="shared" si="466"/>
        <v>#REF!</v>
      </c>
      <c r="JC125" s="651">
        <f t="shared" si="475"/>
        <v>3</v>
      </c>
      <c r="JD125" s="652">
        <f t="shared" si="475"/>
        <v>2</v>
      </c>
      <c r="JE125" s="653" t="e">
        <f t="shared" si="467"/>
        <v>#REF!</v>
      </c>
      <c r="JF125" s="654"/>
      <c r="JG125" s="420">
        <v>2</v>
      </c>
      <c r="JH125" s="653"/>
      <c r="JI125" s="654"/>
      <c r="JJ125" s="655"/>
      <c r="JK125" s="418"/>
      <c r="JL125" s="419"/>
      <c r="JM125" s="420"/>
      <c r="JN125" s="662">
        <v>1</v>
      </c>
      <c r="JO125" s="662">
        <v>1</v>
      </c>
      <c r="JP125" s="662">
        <v>1</v>
      </c>
      <c r="JQ125" s="662">
        <v>1</v>
      </c>
      <c r="JR125" s="663">
        <v>1</v>
      </c>
      <c r="JS125" s="658" t="e">
        <f t="shared" si="201"/>
        <v>#REF!</v>
      </c>
    </row>
    <row r="126" spans="25:279" ht="20.100000000000001" hidden="1" customHeight="1">
      <c r="Y126" s="380" t="e">
        <f>N!IK101</f>
        <v>#REF!</v>
      </c>
      <c r="Z126" s="377" t="s">
        <v>93</v>
      </c>
      <c r="AA126" s="244">
        <f>IF(AA$32="",IF(AA$31="",(SUMIF(S!$HC$15:$HL$15,'Ciclo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Semaforico'!AA$30,O!$HC101:$HL101))*AA$31),(SUMIF(S!$HC$15:$HL$15,'Ciclo Semaforico'!AA$32,S!$HC101:$HL101)+SUMIF(N!$HC$15:$HL$15,'Ciclo Semaforico'!AA$32,N!$HC101:$HL101)+SUMIF(E!$HC$15:$HL$15,'Ciclo Semaforico'!AA$32,E!$HC101:$HL101)+SUMIF(O!$HC$15:$HL$15,'Ciclo Semaforico'!AA$32,O!$HC101:$HL101))-IF(AA$31="",(SUMIF(S!$HC$15:$HL$15,'Ciclo Semaforico'!AA$30,S!$HC101:$HL101)+SUMIF(N!$HC$15:$HL$15,'Ciclo Semaforico'!AA$30,N!$HC101:$HL101)+SUMIF(E!$HC$15:$HL$15,'Ciclo Semaforico'!AA$30,E!$HC101:$HL101)+SUMIF(O!$HC$15:$HL$15,'Ciclo Semaforico'!AA$30,O!$HC101:$HL101)),(SUMIF(S!$HC$15:$HL$15,'Ciclo Semaforico'!AA$30,S!$HC101:$HL101)+SUMIF(N!$HC$15:$HL$15,'Ciclo Semaforico'!AA$30,N!$HC101:$HL101)+SUMIF(E!$HC$15:$HL$15,'Ciclo Semaforico'!AA$30,E!$HC101:$HL101)+SUMIF(O!$HC$15:$HL$15,'Ciclo Semaforico'!AA$30,O!$HC101:$HL101))*AA$31))</f>
        <v>0</v>
      </c>
      <c r="AB126" s="245">
        <f>IF(AB$32="",IF(AB$31="",(SUMIF(S!$HC$15:$HL$15,'Ciclo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Semaforico'!AB$30,O!$HC101:$HL101))*AB$31),(SUMIF(S!$HC$15:$HL$15,'Ciclo Semaforico'!AB$32,S!$HC101:$HL101)+SUMIF(N!$HC$15:$HL$15,'Ciclo Semaforico'!AB$32,N!$HC101:$HL101)+SUMIF(E!$HC$15:$HL$15,'Ciclo Semaforico'!AB$32,E!$HC101:$HL101)+SUMIF(O!$HC$15:$HL$15,'Ciclo Semaforico'!AB$32,O!$HC101:$HL101))-IF(AB$31="",(SUMIF(S!$HC$15:$HL$15,'Ciclo Semaforico'!AB$30,S!$HC101:$HL101)+SUMIF(N!$HC$15:$HL$15,'Ciclo Semaforico'!AB$30,N!$HC101:$HL101)+SUMIF(E!$HC$15:$HL$15,'Ciclo Semaforico'!AB$30,E!$HC101:$HL101)+SUMIF(O!$HC$15:$HL$15,'Ciclo Semaforico'!AB$30,O!$HC101:$HL101)),(SUMIF(S!$HC$15:$HL$15,'Ciclo Semaforico'!AB$30,S!$HC101:$HL101)+SUMIF(N!$HC$15:$HL$15,'Ciclo Semaforico'!AB$30,N!$HC101:$HL101)+SUMIF(E!$HC$15:$HL$15,'Ciclo Semaforico'!AB$30,E!$HC101:$HL101)+SUMIF(O!$HC$15:$HL$15,'Ciclo Semaforico'!AB$30,O!$HC101:$HL101))*AB$31))</f>
        <v>0</v>
      </c>
      <c r="AC126" s="245">
        <f>IF(AC$32="",IF(AC$31="",(SUMIF(S!$HC$15:$HL$15,'Ciclo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Semaforico'!AC$30,O!$HC101:$HL101))*AC$31),(SUMIF(S!$HC$15:$HL$15,'Ciclo Semaforico'!AC$32,S!$HC101:$HL101)+SUMIF(N!$HC$15:$HL$15,'Ciclo Semaforico'!AC$32,N!$HC101:$HL101)+SUMIF(E!$HC$15:$HL$15,'Ciclo Semaforico'!AC$32,E!$HC101:$HL101)+SUMIF(O!$HC$15:$HL$15,'Ciclo Semaforico'!AC$32,O!$HC101:$HL101))-IF(AC$31="",(SUMIF(S!$HC$15:$HL$15,'Ciclo Semaforico'!AC$30,S!$HC101:$HL101)+SUMIF(N!$HC$15:$HL$15,'Ciclo Semaforico'!AC$30,N!$HC101:$HL101)+SUMIF(E!$HC$15:$HL$15,'Ciclo Semaforico'!AC$30,E!$HC101:$HL101)+SUMIF(O!$HC$15:$HL$15,'Ciclo Semaforico'!AC$30,O!$HC101:$HL101)),(SUMIF(S!$HC$15:$HL$15,'Ciclo Semaforico'!AC$30,S!$HC101:$HL101)+SUMIF(N!$HC$15:$HL$15,'Ciclo Semaforico'!AC$30,N!$HC101:$HL101)+SUMIF(E!$HC$15:$HL$15,'Ciclo Semaforico'!AC$30,E!$HC101:$HL101)+SUMIF(O!$HC$15:$HL$15,'Ciclo Semaforico'!AC$30,O!$HC101:$HL101))*AC$31))</f>
        <v>0</v>
      </c>
      <c r="AD126" s="245">
        <f>IF(AD$32="",IF(AD$31="",(SUMIF(S!$HC$15:$HL$15,'Ciclo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Semaforico'!AD$30,O!$HC101:$HL101))*AD$31),(SUMIF(S!$HC$15:$HL$15,'Ciclo Semaforico'!AD$32,S!$HC101:$HL101)+SUMIF(N!$HC$15:$HL$15,'Ciclo Semaforico'!AD$32,N!$HC101:$HL101)+SUMIF(E!$HC$15:$HL$15,'Ciclo Semaforico'!AD$32,E!$HC101:$HL101)+SUMIF(O!$HC$15:$HL$15,'Ciclo Semaforico'!AD$32,O!$HC101:$HL101))-IF(AD$31="",(SUMIF(S!$HC$15:$HL$15,'Ciclo Semaforico'!AD$30,S!$HC101:$HL101)+SUMIF(N!$HC$15:$HL$15,'Ciclo Semaforico'!AD$30,N!$HC101:$HL101)+SUMIF(E!$HC$15:$HL$15,'Ciclo Semaforico'!AD$30,E!$HC101:$HL101)+SUMIF(O!$HC$15:$HL$15,'Ciclo Semaforico'!AD$30,O!$HC101:$HL101)),(SUMIF(S!$HC$15:$HL$15,'Ciclo Semaforico'!AD$30,S!$HC101:$HL101)+SUMIF(N!$HC$15:$HL$15,'Ciclo Semaforico'!AD$30,N!$HC101:$HL101)+SUMIF(E!$HC$15:$HL$15,'Ciclo Semaforico'!AD$30,E!$HC101:$HL101)+SUMIF(O!$HC$15:$HL$15,'Ciclo Semaforico'!AD$30,O!$HC101:$HL101))*AD$31))</f>
        <v>0</v>
      </c>
      <c r="AE126" s="245" t="e">
        <f>IF(AE$32="",IF(AE$31="",(SUMIF(S!$HC$15:$HL$15,'Ciclo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Semaforico'!AE$30,O!$HC101:$HL101))*AE$31),(SUMIF(S!$HC$15:$HL$15,'Ciclo Semaforico'!AE$32,S!$HC101:$HL101)+SUMIF(N!$HC$15:$HL$15,'Ciclo Semaforico'!AE$32,N!$HC101:$HL101)+SUMIF(E!$HC$15:$HL$15,'Ciclo Semaforico'!AE$32,E!$HC101:$HL101)+SUMIF(O!$HC$15:$HL$15,'Ciclo Semaforico'!AE$32,O!$HC101:$HL101))-IF(AE$31="",(SUMIF(S!$HC$15:$HL$15,'Ciclo Semaforico'!AE$30,S!$HC101:$HL101)+SUMIF(N!$HC$15:$HL$15,'Ciclo Semaforico'!AE$30,N!$HC101:$HL101)+SUMIF(E!$HC$15:$HL$15,'Ciclo Semaforico'!AE$30,E!$HC101:$HL101)+SUMIF(O!$HC$15:$HL$15,'Ciclo Semaforico'!AE$30,O!$HC101:$HL101)),(SUMIF(S!$HC$15:$HL$15,'Ciclo Semaforico'!AE$30,S!$HC101:$HL101)+SUMIF(N!$HC$15:$HL$15,'Ciclo Semaforico'!AE$30,N!$HC101:$HL101)+SUMIF(E!$HC$15:$HL$15,'Ciclo Semaforico'!AE$30,E!$HC101:$HL101)+SUMIF(O!$HC$15:$HL$15,'Ciclo Semaforico'!AE$30,O!$HC101:$HL101))*AE$31))</f>
        <v>#REF!</v>
      </c>
      <c r="AF126" s="245">
        <f>IF(AF$32="",IF(AF$31="",(SUMIF(S!$HC$15:$HL$15,'Ciclo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Semaforico'!AF$30,O!$HC101:$HL101))*AF$31),(SUMIF(S!$HC$15:$HL$15,'Ciclo Semaforico'!AF$32,S!$HC101:$HL101)+SUMIF(N!$HC$15:$HL$15,'Ciclo Semaforico'!AF$32,N!$HC101:$HL101)+SUMIF(E!$HC$15:$HL$15,'Ciclo Semaforico'!AF$32,E!$HC101:$HL101)+SUMIF(O!$HC$15:$HL$15,'Ciclo Semaforico'!AF$32,O!$HC101:$HL101))-IF(AF$31="",(SUMIF(S!$HC$15:$HL$15,'Ciclo Semaforico'!AF$30,S!$HC101:$HL101)+SUMIF(N!$HC$15:$HL$15,'Ciclo Semaforico'!AF$30,N!$HC101:$HL101)+SUMIF(E!$HC$15:$HL$15,'Ciclo Semaforico'!AF$30,E!$HC101:$HL101)+SUMIF(O!$HC$15:$HL$15,'Ciclo Semaforico'!AF$30,O!$HC101:$HL101)),(SUMIF(S!$HC$15:$HL$15,'Ciclo Semaforico'!AF$30,S!$HC101:$HL101)+SUMIF(N!$HC$15:$HL$15,'Ciclo Semaforico'!AF$30,N!$HC101:$HL101)+SUMIF(E!$HC$15:$HL$15,'Ciclo Semaforico'!AF$30,E!$HC101:$HL101)+SUMIF(O!$HC$15:$HL$15,'Ciclo Semaforico'!AF$30,O!$HC101:$HL101))*AF$31))</f>
        <v>0</v>
      </c>
      <c r="AG126" s="245">
        <f>IF(AG$32="",IF(AG$31="",(SUMIF(S!$HC$15:$HL$15,'Ciclo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Semaforico'!AG$30,O!$HC101:$HL101))*AG$31),(SUMIF(S!$HC$15:$HL$15,'Ciclo Semaforico'!AG$32,S!$HC101:$HL101)+SUMIF(N!$HC$15:$HL$15,'Ciclo Semaforico'!AG$32,N!$HC101:$HL101)+SUMIF(E!$HC$15:$HL$15,'Ciclo Semaforico'!AG$32,E!$HC101:$HL101)+SUMIF(O!$HC$15:$HL$15,'Ciclo Semaforico'!AG$32,O!$HC101:$HL101))-IF(AG$31="",(SUMIF(S!$HC$15:$HL$15,'Ciclo Semaforico'!AG$30,S!$HC101:$HL101)+SUMIF(N!$HC$15:$HL$15,'Ciclo Semaforico'!AG$30,N!$HC101:$HL101)+SUMIF(E!$HC$15:$HL$15,'Ciclo Semaforico'!AG$30,E!$HC101:$HL101)+SUMIF(O!$HC$15:$HL$15,'Ciclo Semaforico'!AG$30,O!$HC101:$HL101)),(SUMIF(S!$HC$15:$HL$15,'Ciclo Semaforico'!AG$30,S!$HC101:$HL101)+SUMIF(N!$HC$15:$HL$15,'Ciclo Semaforico'!AG$30,N!$HC101:$HL101)+SUMIF(E!$HC$15:$HL$15,'Ciclo Semaforico'!AG$30,E!$HC101:$HL101)+SUMIF(O!$HC$15:$HL$15,'Ciclo Semaforico'!AG$30,O!$HC101:$HL101))*AG$31))</f>
        <v>0</v>
      </c>
      <c r="AH126" s="245">
        <f>IF(AH$32="",IF(AH$31="",(SUMIF(S!$HC$15:$HL$15,'Ciclo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Semaforico'!AH$30,O!$HC101:$HL101))*AH$31),(SUMIF(S!$HC$15:$HL$15,'Ciclo Semaforico'!AH$32,S!$HC101:$HL101)+SUMIF(N!$HC$15:$HL$15,'Ciclo Semaforico'!AH$32,N!$HC101:$HL101)+SUMIF(E!$HC$15:$HL$15,'Ciclo Semaforico'!AH$32,E!$HC101:$HL101)+SUMIF(O!$HC$15:$HL$15,'Ciclo Semaforico'!AH$32,O!$HC101:$HL101))-IF(AH$31="",(SUMIF(S!$HC$15:$HL$15,'Ciclo Semaforico'!AH$30,S!$HC101:$HL101)+SUMIF(N!$HC$15:$HL$15,'Ciclo Semaforico'!AH$30,N!$HC101:$HL101)+SUMIF(E!$HC$15:$HL$15,'Ciclo Semaforico'!AH$30,E!$HC101:$HL101)+SUMIF(O!$HC$15:$HL$15,'Ciclo Semaforico'!AH$30,O!$HC101:$HL101)),(SUMIF(S!$HC$15:$HL$15,'Ciclo Semaforico'!AH$30,S!$HC101:$HL101)+SUMIF(N!$HC$15:$HL$15,'Ciclo Semaforico'!AH$30,N!$HC101:$HL101)+SUMIF(E!$HC$15:$HL$15,'Ciclo Semaforico'!AH$30,E!$HC101:$HL101)+SUMIF(O!$HC$15:$HL$15,'Ciclo Semaforico'!AH$30,O!$HC101:$HL101))*AH$31))</f>
        <v>0</v>
      </c>
      <c r="AI126" s="245">
        <f>IF(AI$32="",IF(AI$31="",(SUMIF(S!$HC$15:$HL$15,'Ciclo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Semaforico'!AI$30,O!$HC101:$HL101))*AI$31),(SUMIF(S!$HC$15:$HL$15,'Ciclo Semaforico'!AI$32,S!$HC101:$HL101)+SUMIF(N!$HC$15:$HL$15,'Ciclo Semaforico'!AI$32,N!$HC101:$HL101)+SUMIF(E!$HC$15:$HL$15,'Ciclo Semaforico'!AI$32,E!$HC101:$HL101)+SUMIF(O!$HC$15:$HL$15,'Ciclo Semaforico'!AI$32,O!$HC101:$HL101))-IF(AI$31="",(SUMIF(S!$HC$15:$HL$15,'Ciclo Semaforico'!AI$30,S!$HC101:$HL101)+SUMIF(N!$HC$15:$HL$15,'Ciclo Semaforico'!AI$30,N!$HC101:$HL101)+SUMIF(E!$HC$15:$HL$15,'Ciclo Semaforico'!AI$30,E!$HC101:$HL101)+SUMIF(O!$HC$15:$HL$15,'Ciclo Semaforico'!AI$30,O!$HC101:$HL101)),(SUMIF(S!$HC$15:$HL$15,'Ciclo Semaforico'!AI$30,S!$HC101:$HL101)+SUMIF(N!$HC$15:$HL$15,'Ciclo Semaforico'!AI$30,N!$HC101:$HL101)+SUMIF(E!$HC$15:$HL$15,'Ciclo Semaforico'!AI$30,E!$HC101:$HL101)+SUMIF(O!$HC$15:$HL$15,'Ciclo Semaforico'!AI$30,O!$HC101:$HL101))*AI$31))</f>
        <v>0</v>
      </c>
      <c r="AJ126" s="245">
        <f>IF(AJ$32="",IF(AJ$31="",(SUMIF(S!$HC$15:$HL$15,'Ciclo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Semaforico'!AJ$30,O!$HC101:$HL101))*AJ$31),(SUMIF(S!$HC$15:$HL$15,'Ciclo Semaforico'!AJ$32,S!$HC101:$HL101)+SUMIF(N!$HC$15:$HL$15,'Ciclo Semaforico'!AJ$32,N!$HC101:$HL101)+SUMIF(E!$HC$15:$HL$15,'Ciclo Semaforico'!AJ$32,E!$HC101:$HL101)+SUMIF(O!$HC$15:$HL$15,'Ciclo Semaforico'!AJ$32,O!$HC101:$HL101))-IF(AJ$31="",(SUMIF(S!$HC$15:$HL$15,'Ciclo Semaforico'!AJ$30,S!$HC101:$HL101)+SUMIF(N!$HC$15:$HL$15,'Ciclo Semaforico'!AJ$30,N!$HC101:$HL101)+SUMIF(E!$HC$15:$HL$15,'Ciclo Semaforico'!AJ$30,E!$HC101:$HL101)+SUMIF(O!$HC$15:$HL$15,'Ciclo Semaforico'!AJ$30,O!$HC101:$HL101)),(SUMIF(S!$HC$15:$HL$15,'Ciclo Semaforico'!AJ$30,S!$HC101:$HL101)+SUMIF(N!$HC$15:$HL$15,'Ciclo Semaforico'!AJ$30,N!$HC101:$HL101)+SUMIF(E!$HC$15:$HL$15,'Ciclo Semaforico'!AJ$30,E!$HC101:$HL101)+SUMIF(O!$HC$15:$HL$15,'Ciclo Semaforico'!AJ$30,O!$HC101:$HL101))*AJ$31))</f>
        <v>0</v>
      </c>
      <c r="AK126" s="245">
        <f>IF(AK$32="",IF(AK$31="",(SUMIF(S!$HC$15:$HL$15,'Ciclo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Semaforico'!AK$30,O!$HC101:$HL101))*AK$31),(SUMIF(S!$HC$15:$HL$15,'Ciclo Semaforico'!AK$32,S!$HC101:$HL101)+SUMIF(N!$HC$15:$HL$15,'Ciclo Semaforico'!AK$32,N!$HC101:$HL101)+SUMIF(E!$HC$15:$HL$15,'Ciclo Semaforico'!AK$32,E!$HC101:$HL101)+SUMIF(O!$HC$15:$HL$15,'Ciclo Semaforico'!AK$32,O!$HC101:$HL101))-IF(AK$31="",(SUMIF(S!$HC$15:$HL$15,'Ciclo Semaforico'!AK$30,S!$HC101:$HL101)+SUMIF(N!$HC$15:$HL$15,'Ciclo Semaforico'!AK$30,N!$HC101:$HL101)+SUMIF(E!$HC$15:$HL$15,'Ciclo Semaforico'!AK$30,E!$HC101:$HL101)+SUMIF(O!$HC$15:$HL$15,'Ciclo Semaforico'!AK$30,O!$HC101:$HL101)),(SUMIF(S!$HC$15:$HL$15,'Ciclo Semaforico'!AK$30,S!$HC101:$HL101)+SUMIF(N!$HC$15:$HL$15,'Ciclo Semaforico'!AK$30,N!$HC101:$HL101)+SUMIF(E!$HC$15:$HL$15,'Ciclo Semaforico'!AK$30,E!$HC101:$HL101)+SUMIF(O!$HC$15:$HL$15,'Ciclo Semaforico'!AK$30,O!$HC101:$HL101))*AK$31))</f>
        <v>0</v>
      </c>
      <c r="AL126" s="246">
        <f>IF(AL$32="",IF(AL$31="",(SUMIF(S!$HC$15:$HL$15,'Ciclo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Semaforico'!AL$30,O!$HC101:$HL101))*AL$31),(SUMIF(S!$HC$15:$HL$15,'Ciclo Semaforico'!AL$32,S!$HC101:$HL101)+SUMIF(N!$HC$15:$HL$15,'Ciclo Semaforico'!AL$32,N!$HC101:$HL101)+SUMIF(E!$HC$15:$HL$15,'Ciclo Semaforico'!AL$32,E!$HC101:$HL101)+SUMIF(O!$HC$15:$HL$15,'Ciclo Semaforico'!AL$32,O!$HC101:$HL101))-IF(AL$31="",(SUMIF(S!$HC$15:$HL$15,'Ciclo Semaforico'!AL$30,S!$HC101:$HL101)+SUMIF(N!$HC$15:$HL$15,'Ciclo Semaforico'!AL$30,N!$HC101:$HL101)+SUMIF(E!$HC$15:$HL$15,'Ciclo Semaforico'!AL$30,E!$HC101:$HL101)+SUMIF(O!$HC$15:$HL$15,'Ciclo Semaforico'!AL$30,O!$HC101:$HL101)),(SUMIF(S!$HC$15:$HL$15,'Ciclo Semaforico'!AL$30,S!$HC101:$HL101)+SUMIF(N!$HC$15:$HL$15,'Ciclo Semaforico'!AL$30,N!$HC101:$HL101)+SUMIF(E!$HC$15:$HL$15,'Ciclo Semaforico'!AL$30,E!$HC101:$HL101)+SUMIF(O!$HC$15:$HL$15,'Ciclo Semaforico'!AL$30,O!$HC101:$HL101))*AL$31))</f>
        <v>0</v>
      </c>
      <c r="AM126" s="244">
        <f>IF(AM$32="",IF(AM$31="",(SUMIF(S!$HC$15:$HL$15,'Ciclo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Semaforico'!AM$30,O!$HC101:$HL101))*AM$31),(SUMIF(S!$HC$15:$HL$15,'Ciclo Semaforico'!AM$32,S!$HC101:$HL101)+SUMIF(N!$HC$15:$HL$15,'Ciclo Semaforico'!AM$32,N!$HC101:$HL101)+SUMIF(E!$HC$15:$HL$15,'Ciclo Semaforico'!AM$32,E!$HC101:$HL101)+SUMIF(O!$HC$15:$HL$15,'Ciclo Semaforico'!AM$32,O!$HC101:$HL101))-IF(AM$31="",(SUMIF(S!$HC$15:$HL$15,'Ciclo Semaforico'!AM$30,S!$HC101:$HL101)+SUMIF(N!$HC$15:$HL$15,'Ciclo Semaforico'!AM$30,N!$HC101:$HL101)+SUMIF(E!$HC$15:$HL$15,'Ciclo Semaforico'!AM$30,E!$HC101:$HL101)+SUMIF(O!$HC$15:$HL$15,'Ciclo Semaforico'!AM$30,O!$HC101:$HL101)),(SUMIF(S!$HC$15:$HL$15,'Ciclo Semaforico'!AM$30,S!$HC101:$HL101)+SUMIF(N!$HC$15:$HL$15,'Ciclo Semaforico'!AM$30,N!$HC101:$HL101)+SUMIF(E!$HC$15:$HL$15,'Ciclo Semaforico'!AM$30,E!$HC101:$HL101)+SUMIF(O!$HC$15:$HL$15,'Ciclo Semaforico'!AM$30,O!$HC101:$HL101))*AM$31))</f>
        <v>0</v>
      </c>
      <c r="AN126" s="245">
        <f>IF(AN$32="",IF(AN$31="",(SUMIF(S!$HC$15:$HL$15,'Ciclo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Semaforico'!AN$30,O!$HC101:$HL101))*AN$31),(SUMIF(S!$HC$15:$HL$15,'Ciclo Semaforico'!AN$32,S!$HC101:$HL101)+SUMIF(N!$HC$15:$HL$15,'Ciclo Semaforico'!AN$32,N!$HC101:$HL101)+SUMIF(E!$HC$15:$HL$15,'Ciclo Semaforico'!AN$32,E!$HC101:$HL101)+SUMIF(O!$HC$15:$HL$15,'Ciclo Semaforico'!AN$32,O!$HC101:$HL101))-IF(AN$31="",(SUMIF(S!$HC$15:$HL$15,'Ciclo Semaforico'!AN$30,S!$HC101:$HL101)+SUMIF(N!$HC$15:$HL$15,'Ciclo Semaforico'!AN$30,N!$HC101:$HL101)+SUMIF(E!$HC$15:$HL$15,'Ciclo Semaforico'!AN$30,E!$HC101:$HL101)+SUMIF(O!$HC$15:$HL$15,'Ciclo Semaforico'!AN$30,O!$HC101:$HL101)),(SUMIF(S!$HC$15:$HL$15,'Ciclo Semaforico'!AN$30,S!$HC101:$HL101)+SUMIF(N!$HC$15:$HL$15,'Ciclo Semaforico'!AN$30,N!$HC101:$HL101)+SUMIF(E!$HC$15:$HL$15,'Ciclo Semaforico'!AN$30,E!$HC101:$HL101)+SUMIF(O!$HC$15:$HL$15,'Ciclo Semaforico'!AN$30,O!$HC101:$HL101))*AN$31))</f>
        <v>0</v>
      </c>
      <c r="AO126" s="245">
        <f>IF(AO$32="",IF(AO$31="",(SUMIF(S!$HC$15:$HL$15,'Ciclo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Semaforico'!AO$30,O!$HC101:$HL101))*AO$31),(SUMIF(S!$HC$15:$HL$15,'Ciclo Semaforico'!AO$32,S!$HC101:$HL101)+SUMIF(N!$HC$15:$HL$15,'Ciclo Semaforico'!AO$32,N!$HC101:$HL101)+SUMIF(E!$HC$15:$HL$15,'Ciclo Semaforico'!AO$32,E!$HC101:$HL101)+SUMIF(O!$HC$15:$HL$15,'Ciclo Semaforico'!AO$32,O!$HC101:$HL101))-IF(AO$31="",(SUMIF(S!$HC$15:$HL$15,'Ciclo Semaforico'!AO$30,S!$HC101:$HL101)+SUMIF(N!$HC$15:$HL$15,'Ciclo Semaforico'!AO$30,N!$HC101:$HL101)+SUMIF(E!$HC$15:$HL$15,'Ciclo Semaforico'!AO$30,E!$HC101:$HL101)+SUMIF(O!$HC$15:$HL$15,'Ciclo Semaforico'!AO$30,O!$HC101:$HL101)),(SUMIF(S!$HC$15:$HL$15,'Ciclo Semaforico'!AO$30,S!$HC101:$HL101)+SUMIF(N!$HC$15:$HL$15,'Ciclo Semaforico'!AO$30,N!$HC101:$HL101)+SUMIF(E!$HC$15:$HL$15,'Ciclo Semaforico'!AO$30,E!$HC101:$HL101)+SUMIF(O!$HC$15:$HL$15,'Ciclo Semaforico'!AO$30,O!$HC101:$HL101))*AO$31))</f>
        <v>0</v>
      </c>
      <c r="AP126" s="245">
        <f>IF(AP$32="",IF(AP$31="",(SUMIF(S!$HC$15:$HL$15,'Ciclo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Semaforico'!AP$30,O!$HC101:$HL101))*AP$31),(SUMIF(S!$HC$15:$HL$15,'Ciclo Semaforico'!AP$32,S!$HC101:$HL101)+SUMIF(N!$HC$15:$HL$15,'Ciclo Semaforico'!AP$32,N!$HC101:$HL101)+SUMIF(E!$HC$15:$HL$15,'Ciclo Semaforico'!AP$32,E!$HC101:$HL101)+SUMIF(O!$HC$15:$HL$15,'Ciclo Semaforico'!AP$32,O!$HC101:$HL101))-IF(AP$31="",(SUMIF(S!$HC$15:$HL$15,'Ciclo Semaforico'!AP$30,S!$HC101:$HL101)+SUMIF(N!$HC$15:$HL$15,'Ciclo Semaforico'!AP$30,N!$HC101:$HL101)+SUMIF(E!$HC$15:$HL$15,'Ciclo Semaforico'!AP$30,E!$HC101:$HL101)+SUMIF(O!$HC$15:$HL$15,'Ciclo Semaforico'!AP$30,O!$HC101:$HL101)),(SUMIF(S!$HC$15:$HL$15,'Ciclo Semaforico'!AP$30,S!$HC101:$HL101)+SUMIF(N!$HC$15:$HL$15,'Ciclo Semaforico'!AP$30,N!$HC101:$HL101)+SUMIF(E!$HC$15:$HL$15,'Ciclo Semaforico'!AP$30,E!$HC101:$HL101)+SUMIF(O!$HC$15:$HL$15,'Ciclo Semaforico'!AP$30,O!$HC101:$HL101))*AP$31))</f>
        <v>0</v>
      </c>
      <c r="AQ126" s="245">
        <f>IF(AQ$32="",IF(AQ$31="",(SUMIF(S!$HC$15:$HL$15,'Ciclo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Semaforico'!AQ$30,O!$HC101:$HL101))*AQ$31),(SUMIF(S!$HC$15:$HL$15,'Ciclo Semaforico'!AQ$32,S!$HC101:$HL101)+SUMIF(N!$HC$15:$HL$15,'Ciclo Semaforico'!AQ$32,N!$HC101:$HL101)+SUMIF(E!$HC$15:$HL$15,'Ciclo Semaforico'!AQ$32,E!$HC101:$HL101)+SUMIF(O!$HC$15:$HL$15,'Ciclo Semaforico'!AQ$32,O!$HC101:$HL101))-IF(AQ$31="",(SUMIF(S!$HC$15:$HL$15,'Ciclo Semaforico'!AQ$30,S!$HC101:$HL101)+SUMIF(N!$HC$15:$HL$15,'Ciclo Semaforico'!AQ$30,N!$HC101:$HL101)+SUMIF(E!$HC$15:$HL$15,'Ciclo Semaforico'!AQ$30,E!$HC101:$HL101)+SUMIF(O!$HC$15:$HL$15,'Ciclo Semaforico'!AQ$30,O!$HC101:$HL101)),(SUMIF(S!$HC$15:$HL$15,'Ciclo Semaforico'!AQ$30,S!$HC101:$HL101)+SUMIF(N!$HC$15:$HL$15,'Ciclo Semaforico'!AQ$30,N!$HC101:$HL101)+SUMIF(E!$HC$15:$HL$15,'Ciclo Semaforico'!AQ$30,E!$HC101:$HL101)+SUMIF(O!$HC$15:$HL$15,'Ciclo Semaforico'!AQ$30,O!$HC101:$HL101))*AQ$31))</f>
        <v>0</v>
      </c>
      <c r="AR126" s="245">
        <f>IF(AR$32="",IF(AR$31="",(SUMIF(S!$HC$15:$HL$15,'Ciclo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Semaforico'!AR$30,O!$HC101:$HL101))*AR$31),(SUMIF(S!$HC$15:$HL$15,'Ciclo Semaforico'!AR$32,S!$HC101:$HL101)+SUMIF(N!$HC$15:$HL$15,'Ciclo Semaforico'!AR$32,N!$HC101:$HL101)+SUMIF(E!$HC$15:$HL$15,'Ciclo Semaforico'!AR$32,E!$HC101:$HL101)+SUMIF(O!$HC$15:$HL$15,'Ciclo Semaforico'!AR$32,O!$HC101:$HL101))-IF(AR$31="",(SUMIF(S!$HC$15:$HL$15,'Ciclo Semaforico'!AR$30,S!$HC101:$HL101)+SUMIF(N!$HC$15:$HL$15,'Ciclo Semaforico'!AR$30,N!$HC101:$HL101)+SUMIF(E!$HC$15:$HL$15,'Ciclo Semaforico'!AR$30,E!$HC101:$HL101)+SUMIF(O!$HC$15:$HL$15,'Ciclo Semaforico'!AR$30,O!$HC101:$HL101)),(SUMIF(S!$HC$15:$HL$15,'Ciclo Semaforico'!AR$30,S!$HC101:$HL101)+SUMIF(N!$HC$15:$HL$15,'Ciclo Semaforico'!AR$30,N!$HC101:$HL101)+SUMIF(E!$HC$15:$HL$15,'Ciclo Semaforico'!AR$30,E!$HC101:$HL101)+SUMIF(O!$HC$15:$HL$15,'Ciclo Semaforico'!AR$30,O!$HC101:$HL101))*AR$31))</f>
        <v>0</v>
      </c>
      <c r="AS126" s="245">
        <f>IF(AS$32="",IF(AS$31="",(SUMIF(S!$HC$15:$HL$15,'Ciclo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Semaforico'!AS$30,O!$HC101:$HL101))*AS$31),(SUMIF(S!$HC$15:$HL$15,'Ciclo Semaforico'!AS$32,S!$HC101:$HL101)+SUMIF(N!$HC$15:$HL$15,'Ciclo Semaforico'!AS$32,N!$HC101:$HL101)+SUMIF(E!$HC$15:$HL$15,'Ciclo Semaforico'!AS$32,E!$HC101:$HL101)+SUMIF(O!$HC$15:$HL$15,'Ciclo Semaforico'!AS$32,O!$HC101:$HL101))-IF(AS$31="",(SUMIF(S!$HC$15:$HL$15,'Ciclo Semaforico'!AS$30,S!$HC101:$HL101)+SUMIF(N!$HC$15:$HL$15,'Ciclo Semaforico'!AS$30,N!$HC101:$HL101)+SUMIF(E!$HC$15:$HL$15,'Ciclo Semaforico'!AS$30,E!$HC101:$HL101)+SUMIF(O!$HC$15:$HL$15,'Ciclo Semaforico'!AS$30,O!$HC101:$HL101)),(SUMIF(S!$HC$15:$HL$15,'Ciclo Semaforico'!AS$30,S!$HC101:$HL101)+SUMIF(N!$HC$15:$HL$15,'Ciclo Semaforico'!AS$30,N!$HC101:$HL101)+SUMIF(E!$HC$15:$HL$15,'Ciclo Semaforico'!AS$30,E!$HC101:$HL101)+SUMIF(O!$HC$15:$HL$15,'Ciclo Semaforico'!AS$30,O!$HC101:$HL101))*AS$31))</f>
        <v>0</v>
      </c>
      <c r="AT126" s="245">
        <f>IF(AT$32="",IF(AT$31="",(SUMIF(S!$HC$15:$HL$15,'Ciclo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Semaforico'!AT$30,O!$HC101:$HL101))*AT$31),(SUMIF(S!$HC$15:$HL$15,'Ciclo Semaforico'!AT$32,S!$HC101:$HL101)+SUMIF(N!$HC$15:$HL$15,'Ciclo Semaforico'!AT$32,N!$HC101:$HL101)+SUMIF(E!$HC$15:$HL$15,'Ciclo Semaforico'!AT$32,E!$HC101:$HL101)+SUMIF(O!$HC$15:$HL$15,'Ciclo Semaforico'!AT$32,O!$HC101:$HL101))-IF(AT$31="",(SUMIF(S!$HC$15:$HL$15,'Ciclo Semaforico'!AT$30,S!$HC101:$HL101)+SUMIF(N!$HC$15:$HL$15,'Ciclo Semaforico'!AT$30,N!$HC101:$HL101)+SUMIF(E!$HC$15:$HL$15,'Ciclo Semaforico'!AT$30,E!$HC101:$HL101)+SUMIF(O!$HC$15:$HL$15,'Ciclo Semaforico'!AT$30,O!$HC101:$HL101)),(SUMIF(S!$HC$15:$HL$15,'Ciclo Semaforico'!AT$30,S!$HC101:$HL101)+SUMIF(N!$HC$15:$HL$15,'Ciclo Semaforico'!AT$30,N!$HC101:$HL101)+SUMIF(E!$HC$15:$HL$15,'Ciclo Semaforico'!AT$30,E!$HC101:$HL101)+SUMIF(O!$HC$15:$HL$15,'Ciclo Semaforico'!AT$30,O!$HC101:$HL101))*AT$31))</f>
        <v>0</v>
      </c>
      <c r="AU126" s="245">
        <f>IF(AU$32="",IF(AU$31="",(SUMIF(S!$HC$15:$HL$15,'Ciclo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Semaforico'!AU$30,O!$HC101:$HL101))*AU$31),(SUMIF(S!$HC$15:$HL$15,'Ciclo Semaforico'!AU$32,S!$HC101:$HL101)+SUMIF(N!$HC$15:$HL$15,'Ciclo Semaforico'!AU$32,N!$HC101:$HL101)+SUMIF(E!$HC$15:$HL$15,'Ciclo Semaforico'!AU$32,E!$HC101:$HL101)+SUMIF(O!$HC$15:$HL$15,'Ciclo Semaforico'!AU$32,O!$HC101:$HL101))-IF(AU$31="",(SUMIF(S!$HC$15:$HL$15,'Ciclo Semaforico'!AU$30,S!$HC101:$HL101)+SUMIF(N!$HC$15:$HL$15,'Ciclo Semaforico'!AU$30,N!$HC101:$HL101)+SUMIF(E!$HC$15:$HL$15,'Ciclo Semaforico'!AU$30,E!$HC101:$HL101)+SUMIF(O!$HC$15:$HL$15,'Ciclo Semaforico'!AU$30,O!$HC101:$HL101)),(SUMIF(S!$HC$15:$HL$15,'Ciclo Semaforico'!AU$30,S!$HC101:$HL101)+SUMIF(N!$HC$15:$HL$15,'Ciclo Semaforico'!AU$30,N!$HC101:$HL101)+SUMIF(E!$HC$15:$HL$15,'Ciclo Semaforico'!AU$30,E!$HC101:$HL101)+SUMIF(O!$HC$15:$HL$15,'Ciclo Semaforico'!AU$30,O!$HC101:$HL101))*AU$31))</f>
        <v>0</v>
      </c>
      <c r="AV126" s="245">
        <f>IF(AV$32="",IF(AV$31="",(SUMIF(S!$HC$15:$HL$15,'Ciclo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Semaforico'!AV$30,O!$HC101:$HL101))*AV$31),(SUMIF(S!$HC$15:$HL$15,'Ciclo Semaforico'!AV$32,S!$HC101:$HL101)+SUMIF(N!$HC$15:$HL$15,'Ciclo Semaforico'!AV$32,N!$HC101:$HL101)+SUMIF(E!$HC$15:$HL$15,'Ciclo Semaforico'!AV$32,E!$HC101:$HL101)+SUMIF(O!$HC$15:$HL$15,'Ciclo Semaforico'!AV$32,O!$HC101:$HL101))-IF(AV$31="",(SUMIF(S!$HC$15:$HL$15,'Ciclo Semaforico'!AV$30,S!$HC101:$HL101)+SUMIF(N!$HC$15:$HL$15,'Ciclo Semaforico'!AV$30,N!$HC101:$HL101)+SUMIF(E!$HC$15:$HL$15,'Ciclo Semaforico'!AV$30,E!$HC101:$HL101)+SUMIF(O!$HC$15:$HL$15,'Ciclo Semaforico'!AV$30,O!$HC101:$HL101)),(SUMIF(S!$HC$15:$HL$15,'Ciclo Semaforico'!AV$30,S!$HC101:$HL101)+SUMIF(N!$HC$15:$HL$15,'Ciclo Semaforico'!AV$30,N!$HC101:$HL101)+SUMIF(E!$HC$15:$HL$15,'Ciclo Semaforico'!AV$30,E!$HC101:$HL101)+SUMIF(O!$HC$15:$HL$15,'Ciclo Semaforico'!AV$30,O!$HC101:$HL101))*AV$31))</f>
        <v>0</v>
      </c>
      <c r="AW126" s="245">
        <f>IF(AW$32="",IF(AW$31="",(SUMIF(S!$HC$15:$HL$15,'Ciclo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Semaforico'!AW$30,O!$HC101:$HL101))*AW$31),(SUMIF(S!$HC$15:$HL$15,'Ciclo Semaforico'!AW$32,S!$HC101:$HL101)+SUMIF(N!$HC$15:$HL$15,'Ciclo Semaforico'!AW$32,N!$HC101:$HL101)+SUMIF(E!$HC$15:$HL$15,'Ciclo Semaforico'!AW$32,E!$HC101:$HL101)+SUMIF(O!$HC$15:$HL$15,'Ciclo Semaforico'!AW$32,O!$HC101:$HL101))-IF(AW$31="",(SUMIF(S!$HC$15:$HL$15,'Ciclo Semaforico'!AW$30,S!$HC101:$HL101)+SUMIF(N!$HC$15:$HL$15,'Ciclo Semaforico'!AW$30,N!$HC101:$HL101)+SUMIF(E!$HC$15:$HL$15,'Ciclo Semaforico'!AW$30,E!$HC101:$HL101)+SUMIF(O!$HC$15:$HL$15,'Ciclo Semaforico'!AW$30,O!$HC101:$HL101)),(SUMIF(S!$HC$15:$HL$15,'Ciclo Semaforico'!AW$30,S!$HC101:$HL101)+SUMIF(N!$HC$15:$HL$15,'Ciclo Semaforico'!AW$30,N!$HC101:$HL101)+SUMIF(E!$HC$15:$HL$15,'Ciclo Semaforico'!AW$30,E!$HC101:$HL101)+SUMIF(O!$HC$15:$HL$15,'Ciclo Semaforico'!AW$30,O!$HC101:$HL101))*AW$31))</f>
        <v>0</v>
      </c>
      <c r="AX126" s="246">
        <f>IF(AX$32="",IF(AX$31="",(SUMIF(S!$HC$15:$HL$15,'Ciclo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Semaforico'!AX$30,O!$HC101:$HL101))*AX$31),(SUMIF(S!$HC$15:$HL$15,'Ciclo Semaforico'!AX$32,S!$HC101:$HL101)+SUMIF(N!$HC$15:$HL$15,'Ciclo Semaforico'!AX$32,N!$HC101:$HL101)+SUMIF(E!$HC$15:$HL$15,'Ciclo Semaforico'!AX$32,E!$HC101:$HL101)+SUMIF(O!$HC$15:$HL$15,'Ciclo Semaforico'!AX$32,O!$HC101:$HL101))-IF(AX$31="",(SUMIF(S!$HC$15:$HL$15,'Ciclo Semaforico'!AX$30,S!$HC101:$HL101)+SUMIF(N!$HC$15:$HL$15,'Ciclo Semaforico'!AX$30,N!$HC101:$HL101)+SUMIF(E!$HC$15:$HL$15,'Ciclo Semaforico'!AX$30,E!$HC101:$HL101)+SUMIF(O!$HC$15:$HL$15,'Ciclo Semaforico'!AX$30,O!$HC101:$HL101)),(SUMIF(S!$HC$15:$HL$15,'Ciclo Semaforico'!AX$30,S!$HC101:$HL101)+SUMIF(N!$HC$15:$HL$15,'Ciclo Semaforico'!AX$30,N!$HC101:$HL101)+SUMIF(E!$HC$15:$HL$15,'Ciclo Semaforico'!AX$30,E!$HC101:$HL101)+SUMIF(O!$HC$15:$HL$15,'Ciclo Semaforico'!AX$30,O!$HC101:$HL101))*AX$31))</f>
        <v>0</v>
      </c>
      <c r="AY126" s="244" t="e">
        <f>IF(AY$32="",IF(AY$31="",(SUMIF(S!$HC$15:$HL$15,'Ciclo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Semaforico'!AY$30,O!$HC101:$HL101))*AY$31),(SUMIF(S!$HC$15:$HL$15,'Ciclo Semaforico'!AY$32,S!$HC101:$HL101)+SUMIF(N!$HC$15:$HL$15,'Ciclo Semaforico'!AY$32,N!$HC101:$HL101)+SUMIF(E!$HC$15:$HL$15,'Ciclo Semaforico'!AY$32,E!$HC101:$HL101)+SUMIF(O!$HC$15:$HL$15,'Ciclo Semaforico'!AY$32,O!$HC101:$HL101))-IF(AY$31="",(SUMIF(S!$HC$15:$HL$15,'Ciclo Semaforico'!AY$30,S!$HC101:$HL101)+SUMIF(N!$HC$15:$HL$15,'Ciclo Semaforico'!AY$30,N!$HC101:$HL101)+SUMIF(E!$HC$15:$HL$15,'Ciclo Semaforico'!AY$30,E!$HC101:$HL101)+SUMIF(O!$HC$15:$HL$15,'Ciclo Semaforico'!AY$30,O!$HC101:$HL101)),(SUMIF(S!$HC$15:$HL$15,'Ciclo Semaforico'!AY$30,S!$HC101:$HL101)+SUMIF(N!$HC$15:$HL$15,'Ciclo Semaforico'!AY$30,N!$HC101:$HL101)+SUMIF(E!$HC$15:$HL$15,'Ciclo Semaforico'!AY$30,E!$HC101:$HL101)+SUMIF(O!$HC$15:$HL$15,'Ciclo Semaforico'!AY$30,O!$HC101:$HL101))*AY$31))</f>
        <v>#REF!</v>
      </c>
      <c r="AZ126" s="245" t="e">
        <f>IF(AZ$32="",IF(AZ$31="",(SUMIF(S!$HC$15:$HL$15,'Ciclo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Semaforico'!AZ$30,O!$HC101:$HL101))*AZ$31),(SUMIF(S!$HC$15:$HL$15,'Ciclo Semaforico'!AZ$32,S!$HC101:$HL101)+SUMIF(N!$HC$15:$HL$15,'Ciclo Semaforico'!AZ$32,N!$HC101:$HL101)+SUMIF(E!$HC$15:$HL$15,'Ciclo Semaforico'!AZ$32,E!$HC101:$HL101)+SUMIF(O!$HC$15:$HL$15,'Ciclo Semaforico'!AZ$32,O!$HC101:$HL101))-IF(AZ$31="",(SUMIF(S!$HC$15:$HL$15,'Ciclo Semaforico'!AZ$30,S!$HC101:$HL101)+SUMIF(N!$HC$15:$HL$15,'Ciclo Semaforico'!AZ$30,N!$HC101:$HL101)+SUMIF(E!$HC$15:$HL$15,'Ciclo Semaforico'!AZ$30,E!$HC101:$HL101)+SUMIF(O!$HC$15:$HL$15,'Ciclo Semaforico'!AZ$30,O!$HC101:$HL101)),(SUMIF(S!$HC$15:$HL$15,'Ciclo Semaforico'!AZ$30,S!$HC101:$HL101)+SUMIF(N!$HC$15:$HL$15,'Ciclo Semaforico'!AZ$30,N!$HC101:$HL101)+SUMIF(E!$HC$15:$HL$15,'Ciclo Semaforico'!AZ$30,E!$HC101:$HL101)+SUMIF(O!$HC$15:$HL$15,'Ciclo Semaforico'!AZ$30,O!$HC101:$HL101))*AZ$31))</f>
        <v>#REF!</v>
      </c>
      <c r="BA126" s="245" t="e">
        <f>IF(BA$32="",IF(BA$31="",(SUMIF(S!$HC$15:$HL$15,'Ciclo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Semaforico'!BA$30,O!$HC101:$HL101))*BA$31),(SUMIF(S!$HC$15:$HL$15,'Ciclo Semaforico'!BA$32,S!$HC101:$HL101)+SUMIF(N!$HC$15:$HL$15,'Ciclo Semaforico'!BA$32,N!$HC101:$HL101)+SUMIF(E!$HC$15:$HL$15,'Ciclo Semaforico'!BA$32,E!$HC101:$HL101)+SUMIF(O!$HC$15:$HL$15,'Ciclo Semaforico'!BA$32,O!$HC101:$HL101))-IF(BA$31="",(SUMIF(S!$HC$15:$HL$15,'Ciclo Semaforico'!BA$30,S!$HC101:$HL101)+SUMIF(N!$HC$15:$HL$15,'Ciclo Semaforico'!BA$30,N!$HC101:$HL101)+SUMIF(E!$HC$15:$HL$15,'Ciclo Semaforico'!BA$30,E!$HC101:$HL101)+SUMIF(O!$HC$15:$HL$15,'Ciclo Semaforico'!BA$30,O!$HC101:$HL101)),(SUMIF(S!$HC$15:$HL$15,'Ciclo Semaforico'!BA$30,S!$HC101:$HL101)+SUMIF(N!$HC$15:$HL$15,'Ciclo Semaforico'!BA$30,N!$HC101:$HL101)+SUMIF(E!$HC$15:$HL$15,'Ciclo Semaforico'!BA$30,E!$HC101:$HL101)+SUMIF(O!$HC$15:$HL$15,'Ciclo Semaforico'!BA$30,O!$HC101:$HL101))*BA$31))</f>
        <v>#REF!</v>
      </c>
      <c r="BB126" s="245" t="e">
        <f>IF(BB$32="",IF(BB$31="",(SUMIF(S!$HC$15:$HL$15,'Ciclo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Semaforico'!BB$30,O!$HC101:$HL101))*BB$31),(SUMIF(S!$HC$15:$HL$15,'Ciclo Semaforico'!BB$32,S!$HC101:$HL101)+SUMIF(N!$HC$15:$HL$15,'Ciclo Semaforico'!BB$32,N!$HC101:$HL101)+SUMIF(E!$HC$15:$HL$15,'Ciclo Semaforico'!BB$32,E!$HC101:$HL101)+SUMIF(O!$HC$15:$HL$15,'Ciclo Semaforico'!BB$32,O!$HC101:$HL101))-IF(BB$31="",(SUMIF(S!$HC$15:$HL$15,'Ciclo Semaforico'!BB$30,S!$HC101:$HL101)+SUMIF(N!$HC$15:$HL$15,'Ciclo Semaforico'!BB$30,N!$HC101:$HL101)+SUMIF(E!$HC$15:$HL$15,'Ciclo Semaforico'!BB$30,E!$HC101:$HL101)+SUMIF(O!$HC$15:$HL$15,'Ciclo Semaforico'!BB$30,O!$HC101:$HL101)),(SUMIF(S!$HC$15:$HL$15,'Ciclo Semaforico'!BB$30,S!$HC101:$HL101)+SUMIF(N!$HC$15:$HL$15,'Ciclo Semaforico'!BB$30,N!$HC101:$HL101)+SUMIF(E!$HC$15:$HL$15,'Ciclo Semaforico'!BB$30,E!$HC101:$HL101)+SUMIF(O!$HC$15:$HL$15,'Ciclo Semaforico'!BB$30,O!$HC101:$HL101))*BB$31))</f>
        <v>#REF!</v>
      </c>
      <c r="BC126" s="245" t="e">
        <f>IF(BC$32="",IF(BC$31="",(SUMIF(S!$HC$15:$HL$15,'Ciclo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Semaforico'!BC$30,O!$HC101:$HL101))*BC$31),(SUMIF(S!$HC$15:$HL$15,'Ciclo Semaforico'!BC$32,S!$HC101:$HL101)+SUMIF(N!$HC$15:$HL$15,'Ciclo Semaforico'!BC$32,N!$HC101:$HL101)+SUMIF(E!$HC$15:$HL$15,'Ciclo Semaforico'!BC$32,E!$HC101:$HL101)+SUMIF(O!$HC$15:$HL$15,'Ciclo Semaforico'!BC$32,O!$HC101:$HL101))-IF(BC$31="",(SUMIF(S!$HC$15:$HL$15,'Ciclo Semaforico'!BC$30,S!$HC101:$HL101)+SUMIF(N!$HC$15:$HL$15,'Ciclo Semaforico'!BC$30,N!$HC101:$HL101)+SUMIF(E!$HC$15:$HL$15,'Ciclo Semaforico'!BC$30,E!$HC101:$HL101)+SUMIF(O!$HC$15:$HL$15,'Ciclo Semaforico'!BC$30,O!$HC101:$HL101)),(SUMIF(S!$HC$15:$HL$15,'Ciclo Semaforico'!BC$30,S!$HC101:$HL101)+SUMIF(N!$HC$15:$HL$15,'Ciclo Semaforico'!BC$30,N!$HC101:$HL101)+SUMIF(E!$HC$15:$HL$15,'Ciclo Semaforico'!BC$30,E!$HC101:$HL101)+SUMIF(O!$HC$15:$HL$15,'Ciclo Semaforico'!BC$30,O!$HC101:$HL101))*BC$31))</f>
        <v>#REF!</v>
      </c>
      <c r="BD126" s="245" t="e">
        <f>IF(BD$32="",IF(BD$31="",(SUMIF(S!$HC$15:$HL$15,'Ciclo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Semaforico'!BD$30,O!$HC101:$HL101))*BD$31),(SUMIF(S!$HC$15:$HL$15,'Ciclo Semaforico'!BD$32,S!$HC101:$HL101)+SUMIF(N!$HC$15:$HL$15,'Ciclo Semaforico'!BD$32,N!$HC101:$HL101)+SUMIF(E!$HC$15:$HL$15,'Ciclo Semaforico'!BD$32,E!$HC101:$HL101)+SUMIF(O!$HC$15:$HL$15,'Ciclo Semaforico'!BD$32,O!$HC101:$HL101))-IF(BD$31="",(SUMIF(S!$HC$15:$HL$15,'Ciclo Semaforico'!BD$30,S!$HC101:$HL101)+SUMIF(N!$HC$15:$HL$15,'Ciclo Semaforico'!BD$30,N!$HC101:$HL101)+SUMIF(E!$HC$15:$HL$15,'Ciclo Semaforico'!BD$30,E!$HC101:$HL101)+SUMIF(O!$HC$15:$HL$15,'Ciclo Semaforico'!BD$30,O!$HC101:$HL101)),(SUMIF(S!$HC$15:$HL$15,'Ciclo Semaforico'!BD$30,S!$HC101:$HL101)+SUMIF(N!$HC$15:$HL$15,'Ciclo Semaforico'!BD$30,N!$HC101:$HL101)+SUMIF(E!$HC$15:$HL$15,'Ciclo Semaforico'!BD$30,E!$HC101:$HL101)+SUMIF(O!$HC$15:$HL$15,'Ciclo Semaforico'!BD$30,O!$HC101:$HL101))*BD$31))</f>
        <v>#REF!</v>
      </c>
      <c r="BE126" s="245">
        <f>IF(BE$32="",IF(BE$31="",(SUMIF(S!$HC$15:$HL$15,'Ciclo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Semaforico'!BE$30,O!$HC101:$HL101))*BE$31),(SUMIF(S!$HC$15:$HL$15,'Ciclo Semaforico'!BE$32,S!$HC101:$HL101)+SUMIF(N!$HC$15:$HL$15,'Ciclo Semaforico'!BE$32,N!$HC101:$HL101)+SUMIF(E!$HC$15:$HL$15,'Ciclo Semaforico'!BE$32,E!$HC101:$HL101)+SUMIF(O!$HC$15:$HL$15,'Ciclo Semaforico'!BE$32,O!$HC101:$HL101))-IF(BE$31="",(SUMIF(S!$HC$15:$HL$15,'Ciclo Semaforico'!BE$30,S!$HC101:$HL101)+SUMIF(N!$HC$15:$HL$15,'Ciclo Semaforico'!BE$30,N!$HC101:$HL101)+SUMIF(E!$HC$15:$HL$15,'Ciclo Semaforico'!BE$30,E!$HC101:$HL101)+SUMIF(O!$HC$15:$HL$15,'Ciclo Semaforico'!BE$30,O!$HC101:$HL101)),(SUMIF(S!$HC$15:$HL$15,'Ciclo Semaforico'!BE$30,S!$HC101:$HL101)+SUMIF(N!$HC$15:$HL$15,'Ciclo Semaforico'!BE$30,N!$HC101:$HL101)+SUMIF(E!$HC$15:$HL$15,'Ciclo Semaforico'!BE$30,E!$HC101:$HL101)+SUMIF(O!$HC$15:$HL$15,'Ciclo Semaforico'!BE$30,O!$HC101:$HL101))*BE$31))</f>
        <v>0</v>
      </c>
      <c r="BF126" s="245">
        <f>IF(BF$32="",IF(BF$31="",(SUMIF(S!$HC$15:$HL$15,'Ciclo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Semaforico'!BF$30,O!$HC101:$HL101))*BF$31),(SUMIF(S!$HC$15:$HL$15,'Ciclo Semaforico'!BF$32,S!$HC101:$HL101)+SUMIF(N!$HC$15:$HL$15,'Ciclo Semaforico'!BF$32,N!$HC101:$HL101)+SUMIF(E!$HC$15:$HL$15,'Ciclo Semaforico'!BF$32,E!$HC101:$HL101)+SUMIF(O!$HC$15:$HL$15,'Ciclo Semaforico'!BF$32,O!$HC101:$HL101))-IF(BF$31="",(SUMIF(S!$HC$15:$HL$15,'Ciclo Semaforico'!BF$30,S!$HC101:$HL101)+SUMIF(N!$HC$15:$HL$15,'Ciclo Semaforico'!BF$30,N!$HC101:$HL101)+SUMIF(E!$HC$15:$HL$15,'Ciclo Semaforico'!BF$30,E!$HC101:$HL101)+SUMIF(O!$HC$15:$HL$15,'Ciclo Semaforico'!BF$30,O!$HC101:$HL101)),(SUMIF(S!$HC$15:$HL$15,'Ciclo Semaforico'!BF$30,S!$HC101:$HL101)+SUMIF(N!$HC$15:$HL$15,'Ciclo Semaforico'!BF$30,N!$HC101:$HL101)+SUMIF(E!$HC$15:$HL$15,'Ciclo Semaforico'!BF$30,E!$HC101:$HL101)+SUMIF(O!$HC$15:$HL$15,'Ciclo Semaforico'!BF$30,O!$HC101:$HL101))*BF$31))</f>
        <v>0</v>
      </c>
      <c r="BG126" s="245">
        <f>IF(BG$32="",IF(BG$31="",(SUMIF(S!$HC$15:$HL$15,'Ciclo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Semaforico'!BG$30,O!$HC101:$HL101))*BG$31),(SUMIF(S!$HC$15:$HL$15,'Ciclo Semaforico'!BG$32,S!$HC101:$HL101)+SUMIF(N!$HC$15:$HL$15,'Ciclo Semaforico'!BG$32,N!$HC101:$HL101)+SUMIF(E!$HC$15:$HL$15,'Ciclo Semaforico'!BG$32,E!$HC101:$HL101)+SUMIF(O!$HC$15:$HL$15,'Ciclo Semaforico'!BG$32,O!$HC101:$HL101))-IF(BG$31="",(SUMIF(S!$HC$15:$HL$15,'Ciclo Semaforico'!BG$30,S!$HC101:$HL101)+SUMIF(N!$HC$15:$HL$15,'Ciclo Semaforico'!BG$30,N!$HC101:$HL101)+SUMIF(E!$HC$15:$HL$15,'Ciclo Semaforico'!BG$30,E!$HC101:$HL101)+SUMIF(O!$HC$15:$HL$15,'Ciclo Semaforico'!BG$30,O!$HC101:$HL101)),(SUMIF(S!$HC$15:$HL$15,'Ciclo Semaforico'!BG$30,S!$HC101:$HL101)+SUMIF(N!$HC$15:$HL$15,'Ciclo Semaforico'!BG$30,N!$HC101:$HL101)+SUMIF(E!$HC$15:$HL$15,'Ciclo Semaforico'!BG$30,E!$HC101:$HL101)+SUMIF(O!$HC$15:$HL$15,'Ciclo Semaforico'!BG$30,O!$HC101:$HL101))*BG$31))</f>
        <v>0</v>
      </c>
      <c r="BH126" s="245">
        <f>IF(BH$32="",IF(BH$31="",(SUMIF(S!$HC$15:$HL$15,'Ciclo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Semaforico'!BH$30,O!$HC101:$HL101))*BH$31),(SUMIF(S!$HC$15:$HL$15,'Ciclo Semaforico'!BH$32,S!$HC101:$HL101)+SUMIF(N!$HC$15:$HL$15,'Ciclo Semaforico'!BH$32,N!$HC101:$HL101)+SUMIF(E!$HC$15:$HL$15,'Ciclo Semaforico'!BH$32,E!$HC101:$HL101)+SUMIF(O!$HC$15:$HL$15,'Ciclo Semaforico'!BH$32,O!$HC101:$HL101))-IF(BH$31="",(SUMIF(S!$HC$15:$HL$15,'Ciclo Semaforico'!BH$30,S!$HC101:$HL101)+SUMIF(N!$HC$15:$HL$15,'Ciclo Semaforico'!BH$30,N!$HC101:$HL101)+SUMIF(E!$HC$15:$HL$15,'Ciclo Semaforico'!BH$30,E!$HC101:$HL101)+SUMIF(O!$HC$15:$HL$15,'Ciclo Semaforico'!BH$30,O!$HC101:$HL101)),(SUMIF(S!$HC$15:$HL$15,'Ciclo Semaforico'!BH$30,S!$HC101:$HL101)+SUMIF(N!$HC$15:$HL$15,'Ciclo Semaforico'!BH$30,N!$HC101:$HL101)+SUMIF(E!$HC$15:$HL$15,'Ciclo Semaforico'!BH$30,E!$HC101:$HL101)+SUMIF(O!$HC$15:$HL$15,'Ciclo Semaforico'!BH$30,O!$HC101:$HL101))*BH$31))</f>
        <v>0</v>
      </c>
      <c r="BI126" s="245">
        <f>IF(BI$32="",IF(BI$31="",(SUMIF(S!$HC$15:$HL$15,'Ciclo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Semaforico'!BI$30,O!$HC101:$HL101))*BI$31),(SUMIF(S!$HC$15:$HL$15,'Ciclo Semaforico'!BI$32,S!$HC101:$HL101)+SUMIF(N!$HC$15:$HL$15,'Ciclo Semaforico'!BI$32,N!$HC101:$HL101)+SUMIF(E!$HC$15:$HL$15,'Ciclo Semaforico'!BI$32,E!$HC101:$HL101)+SUMIF(O!$HC$15:$HL$15,'Ciclo Semaforico'!BI$32,O!$HC101:$HL101))-IF(BI$31="",(SUMIF(S!$HC$15:$HL$15,'Ciclo Semaforico'!BI$30,S!$HC101:$HL101)+SUMIF(N!$HC$15:$HL$15,'Ciclo Semaforico'!BI$30,N!$HC101:$HL101)+SUMIF(E!$HC$15:$HL$15,'Ciclo Semaforico'!BI$30,E!$HC101:$HL101)+SUMIF(O!$HC$15:$HL$15,'Ciclo Semaforico'!BI$30,O!$HC101:$HL101)),(SUMIF(S!$HC$15:$HL$15,'Ciclo Semaforico'!BI$30,S!$HC101:$HL101)+SUMIF(N!$HC$15:$HL$15,'Ciclo Semaforico'!BI$30,N!$HC101:$HL101)+SUMIF(E!$HC$15:$HL$15,'Ciclo Semaforico'!BI$30,E!$HC101:$HL101)+SUMIF(O!$HC$15:$HL$15,'Ciclo Semaforico'!BI$30,O!$HC101:$HL101))*BI$31))</f>
        <v>0</v>
      </c>
      <c r="BJ126" s="246">
        <f>IF(BJ$32="",IF(BJ$31="",(SUMIF(S!$HC$15:$HL$15,'Ciclo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Semaforico'!BJ$30,O!$HC101:$HL101))*BJ$31),(SUMIF(S!$HC$15:$HL$15,'Ciclo Semaforico'!BJ$32,S!$HC101:$HL101)+SUMIF(N!$HC$15:$HL$15,'Ciclo Semaforico'!BJ$32,N!$HC101:$HL101)+SUMIF(E!$HC$15:$HL$15,'Ciclo Semaforico'!BJ$32,E!$HC101:$HL101)+SUMIF(O!$HC$15:$HL$15,'Ciclo Semaforico'!BJ$32,O!$HC101:$HL101))-IF(BJ$31="",(SUMIF(S!$HC$15:$HL$15,'Ciclo Semaforico'!BJ$30,S!$HC101:$HL101)+SUMIF(N!$HC$15:$HL$15,'Ciclo Semaforico'!BJ$30,N!$HC101:$HL101)+SUMIF(E!$HC$15:$HL$15,'Ciclo Semaforico'!BJ$30,E!$HC101:$HL101)+SUMIF(O!$HC$15:$HL$15,'Ciclo Semaforico'!BJ$30,O!$HC101:$HL101)),(SUMIF(S!$HC$15:$HL$15,'Ciclo Semaforico'!BJ$30,S!$HC101:$HL101)+SUMIF(N!$HC$15:$HL$15,'Ciclo Semaforico'!BJ$30,N!$HC101:$HL101)+SUMIF(E!$HC$15:$HL$15,'Ciclo Semaforico'!BJ$30,E!$HC101:$HL101)+SUMIF(O!$HC$15:$HL$15,'Ciclo Semaforico'!BJ$30,O!$HC101:$HL101))*BJ$31))</f>
        <v>0</v>
      </c>
      <c r="BK126" s="244">
        <f>IF(BK$32="",IF(BK$31="",(SUMIF(S!$HC$15:$HL$15,'Ciclo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Semaforico'!BK$30,O!$HC101:$HL101))*BK$31),(SUMIF(S!$HC$15:$HL$15,'Ciclo Semaforico'!BK$32,S!$HC101:$HL101)+SUMIF(N!$HC$15:$HL$15,'Ciclo Semaforico'!BK$32,N!$HC101:$HL101)+SUMIF(E!$HC$15:$HL$15,'Ciclo Semaforico'!BK$32,E!$HC101:$HL101)+SUMIF(O!$HC$15:$HL$15,'Ciclo Semaforico'!BK$32,O!$HC101:$HL101))-IF(BK$31="",(SUMIF(S!$HC$15:$HL$15,'Ciclo Semaforico'!BK$30,S!$HC101:$HL101)+SUMIF(N!$HC$15:$HL$15,'Ciclo Semaforico'!BK$30,N!$HC101:$HL101)+SUMIF(E!$HC$15:$HL$15,'Ciclo Semaforico'!BK$30,E!$HC101:$HL101)+SUMIF(O!$HC$15:$HL$15,'Ciclo Semaforico'!BK$30,O!$HC101:$HL101)),(SUMIF(S!$HC$15:$HL$15,'Ciclo Semaforico'!BK$30,S!$HC101:$HL101)+SUMIF(N!$HC$15:$HL$15,'Ciclo Semaforico'!BK$30,N!$HC101:$HL101)+SUMIF(E!$HC$15:$HL$15,'Ciclo Semaforico'!BK$30,E!$HC101:$HL101)+SUMIF(O!$HC$15:$HL$15,'Ciclo Semaforico'!BK$30,O!$HC101:$HL101))*BK$31))</f>
        <v>0</v>
      </c>
      <c r="BL126" s="245">
        <f>IF(BL$32="",IF(BL$31="",(SUMIF(S!$HC$15:$HL$15,'Ciclo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Semaforico'!BL$30,O!$HC101:$HL101))*BL$31),(SUMIF(S!$HC$15:$HL$15,'Ciclo Semaforico'!BL$32,S!$HC101:$HL101)+SUMIF(N!$HC$15:$HL$15,'Ciclo Semaforico'!BL$32,N!$HC101:$HL101)+SUMIF(E!$HC$15:$HL$15,'Ciclo Semaforico'!BL$32,E!$HC101:$HL101)+SUMIF(O!$HC$15:$HL$15,'Ciclo Semaforico'!BL$32,O!$HC101:$HL101))-IF(BL$31="",(SUMIF(S!$HC$15:$HL$15,'Ciclo Semaforico'!BL$30,S!$HC101:$HL101)+SUMIF(N!$HC$15:$HL$15,'Ciclo Semaforico'!BL$30,N!$HC101:$HL101)+SUMIF(E!$HC$15:$HL$15,'Ciclo Semaforico'!BL$30,E!$HC101:$HL101)+SUMIF(O!$HC$15:$HL$15,'Ciclo Semaforico'!BL$30,O!$HC101:$HL101)),(SUMIF(S!$HC$15:$HL$15,'Ciclo Semaforico'!BL$30,S!$HC101:$HL101)+SUMIF(N!$HC$15:$HL$15,'Ciclo Semaforico'!BL$30,N!$HC101:$HL101)+SUMIF(E!$HC$15:$HL$15,'Ciclo Semaforico'!BL$30,E!$HC101:$HL101)+SUMIF(O!$HC$15:$HL$15,'Ciclo Semaforico'!BL$30,O!$HC101:$HL101))*BL$31))</f>
        <v>0</v>
      </c>
      <c r="BM126" s="245">
        <f>IF(BM$32="",IF(BM$31="",(SUMIF(S!$HC$15:$HL$15,'Ciclo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Semaforico'!BM$30,O!$HC101:$HL101))*BM$31),(SUMIF(S!$HC$15:$HL$15,'Ciclo Semaforico'!BM$32,S!$HC101:$HL101)+SUMIF(N!$HC$15:$HL$15,'Ciclo Semaforico'!BM$32,N!$HC101:$HL101)+SUMIF(E!$HC$15:$HL$15,'Ciclo Semaforico'!BM$32,E!$HC101:$HL101)+SUMIF(O!$HC$15:$HL$15,'Ciclo Semaforico'!BM$32,O!$HC101:$HL101))-IF(BM$31="",(SUMIF(S!$HC$15:$HL$15,'Ciclo Semaforico'!BM$30,S!$HC101:$HL101)+SUMIF(N!$HC$15:$HL$15,'Ciclo Semaforico'!BM$30,N!$HC101:$HL101)+SUMIF(E!$HC$15:$HL$15,'Ciclo Semaforico'!BM$30,E!$HC101:$HL101)+SUMIF(O!$HC$15:$HL$15,'Ciclo Semaforico'!BM$30,O!$HC101:$HL101)),(SUMIF(S!$HC$15:$HL$15,'Ciclo Semaforico'!BM$30,S!$HC101:$HL101)+SUMIF(N!$HC$15:$HL$15,'Ciclo Semaforico'!BM$30,N!$HC101:$HL101)+SUMIF(E!$HC$15:$HL$15,'Ciclo Semaforico'!BM$30,E!$HC101:$HL101)+SUMIF(O!$HC$15:$HL$15,'Ciclo Semaforico'!BM$30,O!$HC101:$HL101))*BM$31))</f>
        <v>0</v>
      </c>
      <c r="BN126" s="245">
        <f>IF(BN$32="",IF(BN$31="",(SUMIF(S!$HC$15:$HL$15,'Ciclo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Semaforico'!BN$30,O!$HC101:$HL101))*BN$31),(SUMIF(S!$HC$15:$HL$15,'Ciclo Semaforico'!BN$32,S!$HC101:$HL101)+SUMIF(N!$HC$15:$HL$15,'Ciclo Semaforico'!BN$32,N!$HC101:$HL101)+SUMIF(E!$HC$15:$HL$15,'Ciclo Semaforico'!BN$32,E!$HC101:$HL101)+SUMIF(O!$HC$15:$HL$15,'Ciclo Semaforico'!BN$32,O!$HC101:$HL101))-IF(BN$31="",(SUMIF(S!$HC$15:$HL$15,'Ciclo Semaforico'!BN$30,S!$HC101:$HL101)+SUMIF(N!$HC$15:$HL$15,'Ciclo Semaforico'!BN$30,N!$HC101:$HL101)+SUMIF(E!$HC$15:$HL$15,'Ciclo Semaforico'!BN$30,E!$HC101:$HL101)+SUMIF(O!$HC$15:$HL$15,'Ciclo Semaforico'!BN$30,O!$HC101:$HL101)),(SUMIF(S!$HC$15:$HL$15,'Ciclo Semaforico'!BN$30,S!$HC101:$HL101)+SUMIF(N!$HC$15:$HL$15,'Ciclo Semaforico'!BN$30,N!$HC101:$HL101)+SUMIF(E!$HC$15:$HL$15,'Ciclo Semaforico'!BN$30,E!$HC101:$HL101)+SUMIF(O!$HC$15:$HL$15,'Ciclo Semaforico'!BN$30,O!$HC101:$HL101))*BN$31))</f>
        <v>0</v>
      </c>
      <c r="BO126" s="245">
        <f>IF(BO$32="",IF(BO$31="",(SUMIF(S!$HC$15:$HL$15,'Ciclo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Semaforico'!BO$30,O!$HC101:$HL101))*BO$31),(SUMIF(S!$HC$15:$HL$15,'Ciclo Semaforico'!BO$32,S!$HC101:$HL101)+SUMIF(N!$HC$15:$HL$15,'Ciclo Semaforico'!BO$32,N!$HC101:$HL101)+SUMIF(E!$HC$15:$HL$15,'Ciclo Semaforico'!BO$32,E!$HC101:$HL101)+SUMIF(O!$HC$15:$HL$15,'Ciclo Semaforico'!BO$32,O!$HC101:$HL101))-IF(BO$31="",(SUMIF(S!$HC$15:$HL$15,'Ciclo Semaforico'!BO$30,S!$HC101:$HL101)+SUMIF(N!$HC$15:$HL$15,'Ciclo Semaforico'!BO$30,N!$HC101:$HL101)+SUMIF(E!$HC$15:$HL$15,'Ciclo Semaforico'!BO$30,E!$HC101:$HL101)+SUMIF(O!$HC$15:$HL$15,'Ciclo Semaforico'!BO$30,O!$HC101:$HL101)),(SUMIF(S!$HC$15:$HL$15,'Ciclo Semaforico'!BO$30,S!$HC101:$HL101)+SUMIF(N!$HC$15:$HL$15,'Ciclo Semaforico'!BO$30,N!$HC101:$HL101)+SUMIF(E!$HC$15:$HL$15,'Ciclo Semaforico'!BO$30,E!$HC101:$HL101)+SUMIF(O!$HC$15:$HL$15,'Ciclo Semaforico'!BO$30,O!$HC101:$HL101))*BO$31))</f>
        <v>0</v>
      </c>
      <c r="BP126" s="245">
        <f>IF(BP$32="",IF(BP$31="",(SUMIF(S!$HC$15:$HL$15,'Ciclo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Semaforico'!BP$30,O!$HC101:$HL101))*BP$31),(SUMIF(S!$HC$15:$HL$15,'Ciclo Semaforico'!BP$32,S!$HC101:$HL101)+SUMIF(N!$HC$15:$HL$15,'Ciclo Semaforico'!BP$32,N!$HC101:$HL101)+SUMIF(E!$HC$15:$HL$15,'Ciclo Semaforico'!BP$32,E!$HC101:$HL101)+SUMIF(O!$HC$15:$HL$15,'Ciclo Semaforico'!BP$32,O!$HC101:$HL101))-IF(BP$31="",(SUMIF(S!$HC$15:$HL$15,'Ciclo Semaforico'!BP$30,S!$HC101:$HL101)+SUMIF(N!$HC$15:$HL$15,'Ciclo Semaforico'!BP$30,N!$HC101:$HL101)+SUMIF(E!$HC$15:$HL$15,'Ciclo Semaforico'!BP$30,E!$HC101:$HL101)+SUMIF(O!$HC$15:$HL$15,'Ciclo Semaforico'!BP$30,O!$HC101:$HL101)),(SUMIF(S!$HC$15:$HL$15,'Ciclo Semaforico'!BP$30,S!$HC101:$HL101)+SUMIF(N!$HC$15:$HL$15,'Ciclo Semaforico'!BP$30,N!$HC101:$HL101)+SUMIF(E!$HC$15:$HL$15,'Ciclo Semaforico'!BP$30,E!$HC101:$HL101)+SUMIF(O!$HC$15:$HL$15,'Ciclo Semaforico'!BP$30,O!$HC101:$HL101))*BP$31))</f>
        <v>0</v>
      </c>
      <c r="BQ126" s="245">
        <f>IF(BQ$32="",IF(BQ$31="",(SUMIF(S!$HC$15:$HL$15,'Ciclo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Semaforico'!BQ$30,O!$HC101:$HL101))*BQ$31),(SUMIF(S!$HC$15:$HL$15,'Ciclo Semaforico'!BQ$32,S!$HC101:$HL101)+SUMIF(N!$HC$15:$HL$15,'Ciclo Semaforico'!BQ$32,N!$HC101:$HL101)+SUMIF(E!$HC$15:$HL$15,'Ciclo Semaforico'!BQ$32,E!$HC101:$HL101)+SUMIF(O!$HC$15:$HL$15,'Ciclo Semaforico'!BQ$32,O!$HC101:$HL101))-IF(BQ$31="",(SUMIF(S!$HC$15:$HL$15,'Ciclo Semaforico'!BQ$30,S!$HC101:$HL101)+SUMIF(N!$HC$15:$HL$15,'Ciclo Semaforico'!BQ$30,N!$HC101:$HL101)+SUMIF(E!$HC$15:$HL$15,'Ciclo Semaforico'!BQ$30,E!$HC101:$HL101)+SUMIF(O!$HC$15:$HL$15,'Ciclo Semaforico'!BQ$30,O!$HC101:$HL101)),(SUMIF(S!$HC$15:$HL$15,'Ciclo Semaforico'!BQ$30,S!$HC101:$HL101)+SUMIF(N!$HC$15:$HL$15,'Ciclo Semaforico'!BQ$30,N!$HC101:$HL101)+SUMIF(E!$HC$15:$HL$15,'Ciclo Semaforico'!BQ$30,E!$HC101:$HL101)+SUMIF(O!$HC$15:$HL$15,'Ciclo Semaforico'!BQ$30,O!$HC101:$HL101))*BQ$31))</f>
        <v>0</v>
      </c>
      <c r="BR126" s="245">
        <f>IF(BR$32="",IF(BR$31="",(SUMIF(S!$HC$15:$HL$15,'Ciclo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Semaforico'!BR$30,O!$HC101:$HL101))*BR$31),(SUMIF(S!$HC$15:$HL$15,'Ciclo Semaforico'!BR$32,S!$HC101:$HL101)+SUMIF(N!$HC$15:$HL$15,'Ciclo Semaforico'!BR$32,N!$HC101:$HL101)+SUMIF(E!$HC$15:$HL$15,'Ciclo Semaforico'!BR$32,E!$HC101:$HL101)+SUMIF(O!$HC$15:$HL$15,'Ciclo Semaforico'!BR$32,O!$HC101:$HL101))-IF(BR$31="",(SUMIF(S!$HC$15:$HL$15,'Ciclo Semaforico'!BR$30,S!$HC101:$HL101)+SUMIF(N!$HC$15:$HL$15,'Ciclo Semaforico'!BR$30,N!$HC101:$HL101)+SUMIF(E!$HC$15:$HL$15,'Ciclo Semaforico'!BR$30,E!$HC101:$HL101)+SUMIF(O!$HC$15:$HL$15,'Ciclo Semaforico'!BR$30,O!$HC101:$HL101)),(SUMIF(S!$HC$15:$HL$15,'Ciclo Semaforico'!BR$30,S!$HC101:$HL101)+SUMIF(N!$HC$15:$HL$15,'Ciclo Semaforico'!BR$30,N!$HC101:$HL101)+SUMIF(E!$HC$15:$HL$15,'Ciclo Semaforico'!BR$30,E!$HC101:$HL101)+SUMIF(O!$HC$15:$HL$15,'Ciclo Semaforico'!BR$30,O!$HC101:$HL101))*BR$31))</f>
        <v>0</v>
      </c>
      <c r="BS126" s="245">
        <f>IF(BS$32="",IF(BS$31="",(SUMIF(S!$HC$15:$HL$15,'Ciclo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Semaforico'!BS$30,O!$HC101:$HL101))*BS$31),(SUMIF(S!$HC$15:$HL$15,'Ciclo Semaforico'!BS$32,S!$HC101:$HL101)+SUMIF(N!$HC$15:$HL$15,'Ciclo Semaforico'!BS$32,N!$HC101:$HL101)+SUMIF(E!$HC$15:$HL$15,'Ciclo Semaforico'!BS$32,E!$HC101:$HL101)+SUMIF(O!$HC$15:$HL$15,'Ciclo Semaforico'!BS$32,O!$HC101:$HL101))-IF(BS$31="",(SUMIF(S!$HC$15:$HL$15,'Ciclo Semaforico'!BS$30,S!$HC101:$HL101)+SUMIF(N!$HC$15:$HL$15,'Ciclo Semaforico'!BS$30,N!$HC101:$HL101)+SUMIF(E!$HC$15:$HL$15,'Ciclo Semaforico'!BS$30,E!$HC101:$HL101)+SUMIF(O!$HC$15:$HL$15,'Ciclo Semaforico'!BS$30,O!$HC101:$HL101)),(SUMIF(S!$HC$15:$HL$15,'Ciclo Semaforico'!BS$30,S!$HC101:$HL101)+SUMIF(N!$HC$15:$HL$15,'Ciclo Semaforico'!BS$30,N!$HC101:$HL101)+SUMIF(E!$HC$15:$HL$15,'Ciclo Semaforico'!BS$30,E!$HC101:$HL101)+SUMIF(O!$HC$15:$HL$15,'Ciclo Semaforico'!BS$30,O!$HC101:$HL101))*BS$31))</f>
        <v>0</v>
      </c>
      <c r="BT126" s="245">
        <f>IF(BT$32="",IF(BT$31="",(SUMIF(S!$HC$15:$HL$15,'Ciclo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Semaforico'!BT$30,O!$HC101:$HL101))*BT$31),(SUMIF(S!$HC$15:$HL$15,'Ciclo Semaforico'!BT$32,S!$HC101:$HL101)+SUMIF(N!$HC$15:$HL$15,'Ciclo Semaforico'!BT$32,N!$HC101:$HL101)+SUMIF(E!$HC$15:$HL$15,'Ciclo Semaforico'!BT$32,E!$HC101:$HL101)+SUMIF(O!$HC$15:$HL$15,'Ciclo Semaforico'!BT$32,O!$HC101:$HL101))-IF(BT$31="",(SUMIF(S!$HC$15:$HL$15,'Ciclo Semaforico'!BT$30,S!$HC101:$HL101)+SUMIF(N!$HC$15:$HL$15,'Ciclo Semaforico'!BT$30,N!$HC101:$HL101)+SUMIF(E!$HC$15:$HL$15,'Ciclo Semaforico'!BT$30,E!$HC101:$HL101)+SUMIF(O!$HC$15:$HL$15,'Ciclo Semaforico'!BT$30,O!$HC101:$HL101)),(SUMIF(S!$HC$15:$HL$15,'Ciclo Semaforico'!BT$30,S!$HC101:$HL101)+SUMIF(N!$HC$15:$HL$15,'Ciclo Semaforico'!BT$30,N!$HC101:$HL101)+SUMIF(E!$HC$15:$HL$15,'Ciclo Semaforico'!BT$30,E!$HC101:$HL101)+SUMIF(O!$HC$15:$HL$15,'Ciclo Semaforico'!BT$30,O!$HC101:$HL101))*BT$31))</f>
        <v>0</v>
      </c>
      <c r="BU126" s="245">
        <f>IF(BU$32="",IF(BU$31="",(SUMIF(S!$HC$15:$HL$15,'Ciclo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Semaforico'!BU$30,O!$HC101:$HL101))*BU$31),(SUMIF(S!$HC$15:$HL$15,'Ciclo Semaforico'!BU$32,S!$HC101:$HL101)+SUMIF(N!$HC$15:$HL$15,'Ciclo Semaforico'!BU$32,N!$HC101:$HL101)+SUMIF(E!$HC$15:$HL$15,'Ciclo Semaforico'!BU$32,E!$HC101:$HL101)+SUMIF(O!$HC$15:$HL$15,'Ciclo Semaforico'!BU$32,O!$HC101:$HL101))-IF(BU$31="",(SUMIF(S!$HC$15:$HL$15,'Ciclo Semaforico'!BU$30,S!$HC101:$HL101)+SUMIF(N!$HC$15:$HL$15,'Ciclo Semaforico'!BU$30,N!$HC101:$HL101)+SUMIF(E!$HC$15:$HL$15,'Ciclo Semaforico'!BU$30,E!$HC101:$HL101)+SUMIF(O!$HC$15:$HL$15,'Ciclo Semaforico'!BU$30,O!$HC101:$HL101)),(SUMIF(S!$HC$15:$HL$15,'Ciclo Semaforico'!BU$30,S!$HC101:$HL101)+SUMIF(N!$HC$15:$HL$15,'Ciclo Semaforico'!BU$30,N!$HC101:$HL101)+SUMIF(E!$HC$15:$HL$15,'Ciclo Semaforico'!BU$30,E!$HC101:$HL101)+SUMIF(O!$HC$15:$HL$15,'Ciclo Semaforico'!BU$30,O!$HC101:$HL101))*BU$31))</f>
        <v>0</v>
      </c>
      <c r="BV126" s="246">
        <f>IF(BV$32="",IF(BV$31="",(SUMIF(S!$HC$15:$HL$15,'Ciclo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Semaforico'!BV$30,O!$HC101:$HL101))*BV$31),(SUMIF(S!$HC$15:$HL$15,'Ciclo Semaforico'!BV$32,S!$HC101:$HL101)+SUMIF(N!$HC$15:$HL$15,'Ciclo Semaforico'!BV$32,N!$HC101:$HL101)+SUMIF(E!$HC$15:$HL$15,'Ciclo Semaforico'!BV$32,E!$HC101:$HL101)+SUMIF(O!$HC$15:$HL$15,'Ciclo Semaforico'!BV$32,O!$HC101:$HL101))-IF(BV$31="",(SUMIF(S!$HC$15:$HL$15,'Ciclo Semaforico'!BV$30,S!$HC101:$HL101)+SUMIF(N!$HC$15:$HL$15,'Ciclo Semaforico'!BV$30,N!$HC101:$HL101)+SUMIF(E!$HC$15:$HL$15,'Ciclo Semaforico'!BV$30,E!$HC101:$HL101)+SUMIF(O!$HC$15:$HL$15,'Ciclo Semaforico'!BV$30,O!$HC101:$HL101)),(SUMIF(S!$HC$15:$HL$15,'Ciclo Semaforico'!BV$30,S!$HC101:$HL101)+SUMIF(N!$HC$15:$HL$15,'Ciclo Semaforico'!BV$30,N!$HC101:$HL101)+SUMIF(E!$HC$15:$HL$15,'Ciclo Semaforico'!BV$30,E!$HC101:$HL101)+SUMIF(O!$HC$15:$HL$15,'Ciclo Semaforico'!BV$30,O!$HC101:$HL101))*BV$31))</f>
        <v>0</v>
      </c>
      <c r="BW126" s="244">
        <f>IF(BW$32="",IF(BW$31="",(SUMIF(S!$HC$15:$HL$15,'Ciclo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Semaforico'!BW$30,O!$HC101:$HL101))*BW$31),(SUMIF(S!$HC$15:$HL$15,'Ciclo Semaforico'!BW$32,S!$HC101:$HL101)+SUMIF(N!$HC$15:$HL$15,'Ciclo Semaforico'!BW$32,N!$HC101:$HL101)+SUMIF(E!$HC$15:$HL$15,'Ciclo Semaforico'!BW$32,E!$HC101:$HL101)+SUMIF(O!$HC$15:$HL$15,'Ciclo Semaforico'!BW$32,O!$HC101:$HL101))-IF(BW$31="",(SUMIF(S!$HC$15:$HL$15,'Ciclo Semaforico'!BW$30,S!$HC101:$HL101)+SUMIF(N!$HC$15:$HL$15,'Ciclo Semaforico'!BW$30,N!$HC101:$HL101)+SUMIF(E!$HC$15:$HL$15,'Ciclo Semaforico'!BW$30,E!$HC101:$HL101)+SUMIF(O!$HC$15:$HL$15,'Ciclo Semaforico'!BW$30,O!$HC101:$HL101)),(SUMIF(S!$HC$15:$HL$15,'Ciclo Semaforico'!BW$30,S!$HC101:$HL101)+SUMIF(N!$HC$15:$HL$15,'Ciclo Semaforico'!BW$30,N!$HC101:$HL101)+SUMIF(E!$HC$15:$HL$15,'Ciclo Semaforico'!BW$30,E!$HC101:$HL101)+SUMIF(O!$HC$15:$HL$15,'Ciclo Semaforico'!BW$30,O!$HC101:$HL101))*BW$31))</f>
        <v>0</v>
      </c>
      <c r="BX126" s="245">
        <f>IF(BX$32="",IF(BX$31="",(SUMIF(S!$HC$15:$HL$15,'Ciclo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Semaforico'!BX$30,O!$HC101:$HL101))*BX$31),(SUMIF(S!$HC$15:$HL$15,'Ciclo Semaforico'!BX$32,S!$HC101:$HL101)+SUMIF(N!$HC$15:$HL$15,'Ciclo Semaforico'!BX$32,N!$HC101:$HL101)+SUMIF(E!$HC$15:$HL$15,'Ciclo Semaforico'!BX$32,E!$HC101:$HL101)+SUMIF(O!$HC$15:$HL$15,'Ciclo Semaforico'!BX$32,O!$HC101:$HL101))-IF(BX$31="",(SUMIF(S!$HC$15:$HL$15,'Ciclo Semaforico'!BX$30,S!$HC101:$HL101)+SUMIF(N!$HC$15:$HL$15,'Ciclo Semaforico'!BX$30,N!$HC101:$HL101)+SUMIF(E!$HC$15:$HL$15,'Ciclo Semaforico'!BX$30,E!$HC101:$HL101)+SUMIF(O!$HC$15:$HL$15,'Ciclo Semaforico'!BX$30,O!$HC101:$HL101)),(SUMIF(S!$HC$15:$HL$15,'Ciclo Semaforico'!BX$30,S!$HC101:$HL101)+SUMIF(N!$HC$15:$HL$15,'Ciclo Semaforico'!BX$30,N!$HC101:$HL101)+SUMIF(E!$HC$15:$HL$15,'Ciclo Semaforico'!BX$30,E!$HC101:$HL101)+SUMIF(O!$HC$15:$HL$15,'Ciclo Semaforico'!BX$30,O!$HC101:$HL101))*BX$31))</f>
        <v>0</v>
      </c>
      <c r="BY126" s="245">
        <f>IF(BY$32="",IF(BY$31="",(SUMIF(S!$HC$15:$HL$15,'Ciclo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Semaforico'!BY$30,O!$HC101:$HL101))*BY$31),(SUMIF(S!$HC$15:$HL$15,'Ciclo Semaforico'!BY$32,S!$HC101:$HL101)+SUMIF(N!$HC$15:$HL$15,'Ciclo Semaforico'!BY$32,N!$HC101:$HL101)+SUMIF(E!$HC$15:$HL$15,'Ciclo Semaforico'!BY$32,E!$HC101:$HL101)+SUMIF(O!$HC$15:$HL$15,'Ciclo Semaforico'!BY$32,O!$HC101:$HL101))-IF(BY$31="",(SUMIF(S!$HC$15:$HL$15,'Ciclo Semaforico'!BY$30,S!$HC101:$HL101)+SUMIF(N!$HC$15:$HL$15,'Ciclo Semaforico'!BY$30,N!$HC101:$HL101)+SUMIF(E!$HC$15:$HL$15,'Ciclo Semaforico'!BY$30,E!$HC101:$HL101)+SUMIF(O!$HC$15:$HL$15,'Ciclo Semaforico'!BY$30,O!$HC101:$HL101)),(SUMIF(S!$HC$15:$HL$15,'Ciclo Semaforico'!BY$30,S!$HC101:$HL101)+SUMIF(N!$HC$15:$HL$15,'Ciclo Semaforico'!BY$30,N!$HC101:$HL101)+SUMIF(E!$HC$15:$HL$15,'Ciclo Semaforico'!BY$30,E!$HC101:$HL101)+SUMIF(O!$HC$15:$HL$15,'Ciclo Semaforico'!BY$30,O!$HC101:$HL101))*BY$31))</f>
        <v>0</v>
      </c>
      <c r="BZ126" s="245">
        <f>IF(BZ$32="",IF(BZ$31="",(SUMIF(S!$HC$15:$HL$15,'Ciclo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Semaforico'!BZ$30,O!$HC101:$HL101))*BZ$31),(SUMIF(S!$HC$15:$HL$15,'Ciclo Semaforico'!BZ$32,S!$HC101:$HL101)+SUMIF(N!$HC$15:$HL$15,'Ciclo Semaforico'!BZ$32,N!$HC101:$HL101)+SUMIF(E!$HC$15:$HL$15,'Ciclo Semaforico'!BZ$32,E!$HC101:$HL101)+SUMIF(O!$HC$15:$HL$15,'Ciclo Semaforico'!BZ$32,O!$HC101:$HL101))-IF(BZ$31="",(SUMIF(S!$HC$15:$HL$15,'Ciclo Semaforico'!BZ$30,S!$HC101:$HL101)+SUMIF(N!$HC$15:$HL$15,'Ciclo Semaforico'!BZ$30,N!$HC101:$HL101)+SUMIF(E!$HC$15:$HL$15,'Ciclo Semaforico'!BZ$30,E!$HC101:$HL101)+SUMIF(O!$HC$15:$HL$15,'Ciclo Semaforico'!BZ$30,O!$HC101:$HL101)),(SUMIF(S!$HC$15:$HL$15,'Ciclo Semaforico'!BZ$30,S!$HC101:$HL101)+SUMIF(N!$HC$15:$HL$15,'Ciclo Semaforico'!BZ$30,N!$HC101:$HL101)+SUMIF(E!$HC$15:$HL$15,'Ciclo Semaforico'!BZ$30,E!$HC101:$HL101)+SUMIF(O!$HC$15:$HL$15,'Ciclo Semaforico'!BZ$30,O!$HC101:$HL101))*BZ$31))</f>
        <v>0</v>
      </c>
      <c r="CA126" s="245">
        <f>IF(CA$32="",IF(CA$31="",(SUMIF(S!$HC$15:$HL$15,'Ciclo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Semaforico'!CA$30,O!$HC101:$HL101))*CA$31),(SUMIF(S!$HC$15:$HL$15,'Ciclo Semaforico'!CA$32,S!$HC101:$HL101)+SUMIF(N!$HC$15:$HL$15,'Ciclo Semaforico'!CA$32,N!$HC101:$HL101)+SUMIF(E!$HC$15:$HL$15,'Ciclo Semaforico'!CA$32,E!$HC101:$HL101)+SUMIF(O!$HC$15:$HL$15,'Ciclo Semaforico'!CA$32,O!$HC101:$HL101))-IF(CA$31="",(SUMIF(S!$HC$15:$HL$15,'Ciclo Semaforico'!CA$30,S!$HC101:$HL101)+SUMIF(N!$HC$15:$HL$15,'Ciclo Semaforico'!CA$30,N!$HC101:$HL101)+SUMIF(E!$HC$15:$HL$15,'Ciclo Semaforico'!CA$30,E!$HC101:$HL101)+SUMIF(O!$HC$15:$HL$15,'Ciclo Semaforico'!CA$30,O!$HC101:$HL101)),(SUMIF(S!$HC$15:$HL$15,'Ciclo Semaforico'!CA$30,S!$HC101:$HL101)+SUMIF(N!$HC$15:$HL$15,'Ciclo Semaforico'!CA$30,N!$HC101:$HL101)+SUMIF(E!$HC$15:$HL$15,'Ciclo Semaforico'!CA$30,E!$HC101:$HL101)+SUMIF(O!$HC$15:$HL$15,'Ciclo Semaforico'!CA$30,O!$HC101:$HL101))*CA$31))</f>
        <v>0</v>
      </c>
      <c r="CB126" s="245">
        <f>IF(CB$32="",IF(CB$31="",(SUMIF(S!$HC$15:$HL$15,'Ciclo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Semaforico'!CB$30,O!$HC101:$HL101))*CB$31),(SUMIF(S!$HC$15:$HL$15,'Ciclo Semaforico'!CB$32,S!$HC101:$HL101)+SUMIF(N!$HC$15:$HL$15,'Ciclo Semaforico'!CB$32,N!$HC101:$HL101)+SUMIF(E!$HC$15:$HL$15,'Ciclo Semaforico'!CB$32,E!$HC101:$HL101)+SUMIF(O!$HC$15:$HL$15,'Ciclo Semaforico'!CB$32,O!$HC101:$HL101))-IF(CB$31="",(SUMIF(S!$HC$15:$HL$15,'Ciclo Semaforico'!CB$30,S!$HC101:$HL101)+SUMIF(N!$HC$15:$HL$15,'Ciclo Semaforico'!CB$30,N!$HC101:$HL101)+SUMIF(E!$HC$15:$HL$15,'Ciclo Semaforico'!CB$30,E!$HC101:$HL101)+SUMIF(O!$HC$15:$HL$15,'Ciclo Semaforico'!CB$30,O!$HC101:$HL101)),(SUMIF(S!$HC$15:$HL$15,'Ciclo Semaforico'!CB$30,S!$HC101:$HL101)+SUMIF(N!$HC$15:$HL$15,'Ciclo Semaforico'!CB$30,N!$HC101:$HL101)+SUMIF(E!$HC$15:$HL$15,'Ciclo Semaforico'!CB$30,E!$HC101:$HL101)+SUMIF(O!$HC$15:$HL$15,'Ciclo Semaforico'!CB$30,O!$HC101:$HL101))*CB$31))</f>
        <v>0</v>
      </c>
      <c r="CC126" s="245">
        <f>IF(CC$32="",IF(CC$31="",(SUMIF(S!$HC$15:$HL$15,'Ciclo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Semaforico'!CC$30,O!$HC101:$HL101))*CC$31),(SUMIF(S!$HC$15:$HL$15,'Ciclo Semaforico'!CC$32,S!$HC101:$HL101)+SUMIF(N!$HC$15:$HL$15,'Ciclo Semaforico'!CC$32,N!$HC101:$HL101)+SUMIF(E!$HC$15:$HL$15,'Ciclo Semaforico'!CC$32,E!$HC101:$HL101)+SUMIF(O!$HC$15:$HL$15,'Ciclo Semaforico'!CC$32,O!$HC101:$HL101))-IF(CC$31="",(SUMIF(S!$HC$15:$HL$15,'Ciclo Semaforico'!CC$30,S!$HC101:$HL101)+SUMIF(N!$HC$15:$HL$15,'Ciclo Semaforico'!CC$30,N!$HC101:$HL101)+SUMIF(E!$HC$15:$HL$15,'Ciclo Semaforico'!CC$30,E!$HC101:$HL101)+SUMIF(O!$HC$15:$HL$15,'Ciclo Semaforico'!CC$30,O!$HC101:$HL101)),(SUMIF(S!$HC$15:$HL$15,'Ciclo Semaforico'!CC$30,S!$HC101:$HL101)+SUMIF(N!$HC$15:$HL$15,'Ciclo Semaforico'!CC$30,N!$HC101:$HL101)+SUMIF(E!$HC$15:$HL$15,'Ciclo Semaforico'!CC$30,E!$HC101:$HL101)+SUMIF(O!$HC$15:$HL$15,'Ciclo Semaforico'!CC$30,O!$HC101:$HL101))*CC$31))</f>
        <v>0</v>
      </c>
      <c r="CD126" s="245">
        <f>IF(CD$32="",IF(CD$31="",(SUMIF(S!$HC$15:$HL$15,'Ciclo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Semaforico'!CD$30,O!$HC101:$HL101))*CD$31),(SUMIF(S!$HC$15:$HL$15,'Ciclo Semaforico'!CD$32,S!$HC101:$HL101)+SUMIF(N!$HC$15:$HL$15,'Ciclo Semaforico'!CD$32,N!$HC101:$HL101)+SUMIF(E!$HC$15:$HL$15,'Ciclo Semaforico'!CD$32,E!$HC101:$HL101)+SUMIF(O!$HC$15:$HL$15,'Ciclo Semaforico'!CD$32,O!$HC101:$HL101))-IF(CD$31="",(SUMIF(S!$HC$15:$HL$15,'Ciclo Semaforico'!CD$30,S!$HC101:$HL101)+SUMIF(N!$HC$15:$HL$15,'Ciclo Semaforico'!CD$30,N!$HC101:$HL101)+SUMIF(E!$HC$15:$HL$15,'Ciclo Semaforico'!CD$30,E!$HC101:$HL101)+SUMIF(O!$HC$15:$HL$15,'Ciclo Semaforico'!CD$30,O!$HC101:$HL101)),(SUMIF(S!$HC$15:$HL$15,'Ciclo Semaforico'!CD$30,S!$HC101:$HL101)+SUMIF(N!$HC$15:$HL$15,'Ciclo Semaforico'!CD$30,N!$HC101:$HL101)+SUMIF(E!$HC$15:$HL$15,'Ciclo Semaforico'!CD$30,E!$HC101:$HL101)+SUMIF(O!$HC$15:$HL$15,'Ciclo Semaforico'!CD$30,O!$HC101:$HL101))*CD$31))</f>
        <v>0</v>
      </c>
      <c r="CE126" s="245">
        <f>IF(CE$32="",IF(CE$31="",(SUMIF(S!$HC$15:$HL$15,'Ciclo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Semaforico'!CE$30,O!$HC101:$HL101))*CE$31),(SUMIF(S!$HC$15:$HL$15,'Ciclo Semaforico'!CE$32,S!$HC101:$HL101)+SUMIF(N!$HC$15:$HL$15,'Ciclo Semaforico'!CE$32,N!$HC101:$HL101)+SUMIF(E!$HC$15:$HL$15,'Ciclo Semaforico'!CE$32,E!$HC101:$HL101)+SUMIF(O!$HC$15:$HL$15,'Ciclo Semaforico'!CE$32,O!$HC101:$HL101))-IF(CE$31="",(SUMIF(S!$HC$15:$HL$15,'Ciclo Semaforico'!CE$30,S!$HC101:$HL101)+SUMIF(N!$HC$15:$HL$15,'Ciclo Semaforico'!CE$30,N!$HC101:$HL101)+SUMIF(E!$HC$15:$HL$15,'Ciclo Semaforico'!CE$30,E!$HC101:$HL101)+SUMIF(O!$HC$15:$HL$15,'Ciclo Semaforico'!CE$30,O!$HC101:$HL101)),(SUMIF(S!$HC$15:$HL$15,'Ciclo Semaforico'!CE$30,S!$HC101:$HL101)+SUMIF(N!$HC$15:$HL$15,'Ciclo Semaforico'!CE$30,N!$HC101:$HL101)+SUMIF(E!$HC$15:$HL$15,'Ciclo Semaforico'!CE$30,E!$HC101:$HL101)+SUMIF(O!$HC$15:$HL$15,'Ciclo Semaforico'!CE$30,O!$HC101:$HL101))*CE$31))</f>
        <v>0</v>
      </c>
      <c r="CF126" s="245">
        <f>IF(CF$32="",IF(CF$31="",(SUMIF(S!$HC$15:$HL$15,'Ciclo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Semaforico'!CF$30,O!$HC101:$HL101))*CF$31),(SUMIF(S!$HC$15:$HL$15,'Ciclo Semaforico'!CF$32,S!$HC101:$HL101)+SUMIF(N!$HC$15:$HL$15,'Ciclo Semaforico'!CF$32,N!$HC101:$HL101)+SUMIF(E!$HC$15:$HL$15,'Ciclo Semaforico'!CF$32,E!$HC101:$HL101)+SUMIF(O!$HC$15:$HL$15,'Ciclo Semaforico'!CF$32,O!$HC101:$HL101))-IF(CF$31="",(SUMIF(S!$HC$15:$HL$15,'Ciclo Semaforico'!CF$30,S!$HC101:$HL101)+SUMIF(N!$HC$15:$HL$15,'Ciclo Semaforico'!CF$30,N!$HC101:$HL101)+SUMIF(E!$HC$15:$HL$15,'Ciclo Semaforico'!CF$30,E!$HC101:$HL101)+SUMIF(O!$HC$15:$HL$15,'Ciclo Semaforico'!CF$30,O!$HC101:$HL101)),(SUMIF(S!$HC$15:$HL$15,'Ciclo Semaforico'!CF$30,S!$HC101:$HL101)+SUMIF(N!$HC$15:$HL$15,'Ciclo Semaforico'!CF$30,N!$HC101:$HL101)+SUMIF(E!$HC$15:$HL$15,'Ciclo Semaforico'!CF$30,E!$HC101:$HL101)+SUMIF(O!$HC$15:$HL$15,'Ciclo Semaforico'!CF$30,O!$HC101:$HL101))*CF$31))</f>
        <v>0</v>
      </c>
      <c r="CG126" s="245">
        <f>IF(CG$32="",IF(CG$31="",(SUMIF(S!$HC$15:$HL$15,'Ciclo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Semaforico'!CG$30,O!$HC101:$HL101))*CG$31),(SUMIF(S!$HC$15:$HL$15,'Ciclo Semaforico'!CG$32,S!$HC101:$HL101)+SUMIF(N!$HC$15:$HL$15,'Ciclo Semaforico'!CG$32,N!$HC101:$HL101)+SUMIF(E!$HC$15:$HL$15,'Ciclo Semaforico'!CG$32,E!$HC101:$HL101)+SUMIF(O!$HC$15:$HL$15,'Ciclo Semaforico'!CG$32,O!$HC101:$HL101))-IF(CG$31="",(SUMIF(S!$HC$15:$HL$15,'Ciclo Semaforico'!CG$30,S!$HC101:$HL101)+SUMIF(N!$HC$15:$HL$15,'Ciclo Semaforico'!CG$30,N!$HC101:$HL101)+SUMIF(E!$HC$15:$HL$15,'Ciclo Semaforico'!CG$30,E!$HC101:$HL101)+SUMIF(O!$HC$15:$HL$15,'Ciclo Semaforico'!CG$30,O!$HC101:$HL101)),(SUMIF(S!$HC$15:$HL$15,'Ciclo Semaforico'!CG$30,S!$HC101:$HL101)+SUMIF(N!$HC$15:$HL$15,'Ciclo Semaforico'!CG$30,N!$HC101:$HL101)+SUMIF(E!$HC$15:$HL$15,'Ciclo Semaforico'!CG$30,E!$HC101:$HL101)+SUMIF(O!$HC$15:$HL$15,'Ciclo Semaforico'!CG$30,O!$HC101:$HL101))*CG$31))</f>
        <v>0</v>
      </c>
      <c r="CH126" s="246">
        <f>IF(CH$32="",IF(CH$31="",(SUMIF(S!$HC$15:$HL$15,'Ciclo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Semaforico'!CH$30,O!$HC101:$HL101))*CH$31),(SUMIF(S!$HC$15:$HL$15,'Ciclo Semaforico'!CH$32,S!$HC101:$HL101)+SUMIF(N!$HC$15:$HL$15,'Ciclo Semaforico'!CH$32,N!$HC101:$HL101)+SUMIF(E!$HC$15:$HL$15,'Ciclo Semaforico'!CH$32,E!$HC101:$HL101)+SUMIF(O!$HC$15:$HL$15,'Ciclo Semaforico'!CH$32,O!$HC101:$HL101))-IF(CH$31="",(SUMIF(S!$HC$15:$HL$15,'Ciclo Semaforico'!CH$30,S!$HC101:$HL101)+SUMIF(N!$HC$15:$HL$15,'Ciclo Semaforico'!CH$30,N!$HC101:$HL101)+SUMIF(E!$HC$15:$HL$15,'Ciclo Semaforico'!CH$30,E!$HC101:$HL101)+SUMIF(O!$HC$15:$HL$15,'Ciclo Semaforico'!CH$30,O!$HC101:$HL101)),(SUMIF(S!$HC$15:$HL$15,'Ciclo Semaforico'!CH$30,S!$HC101:$HL101)+SUMIF(N!$HC$15:$HL$15,'Ciclo Semaforico'!CH$30,N!$HC101:$HL101)+SUMIF(E!$HC$15:$HL$15,'Ciclo Semaforico'!CH$30,E!$HC101:$HL101)+SUMIF(O!$HC$15:$HL$15,'Ciclo Semaforico'!CH$30,O!$HC101:$HL101))*CH$31))</f>
        <v>0</v>
      </c>
      <c r="CI126" s="244">
        <f t="shared" si="339"/>
        <v>0</v>
      </c>
      <c r="CJ126" s="245">
        <f t="shared" si="340"/>
        <v>0</v>
      </c>
      <c r="CK126" s="245">
        <f t="shared" si="341"/>
        <v>0</v>
      </c>
      <c r="CL126" s="245">
        <f t="shared" si="342"/>
        <v>0</v>
      </c>
      <c r="CM126" s="245" t="e">
        <f t="shared" si="343"/>
        <v>#REF!</v>
      </c>
      <c r="CN126" s="245">
        <f t="shared" si="344"/>
        <v>0</v>
      </c>
      <c r="CO126" s="245">
        <f t="shared" si="345"/>
        <v>0</v>
      </c>
      <c r="CP126" s="245">
        <f t="shared" si="346"/>
        <v>0</v>
      </c>
      <c r="CQ126" s="245">
        <f t="shared" si="347"/>
        <v>0</v>
      </c>
      <c r="CR126" s="245">
        <f t="shared" si="348"/>
        <v>0</v>
      </c>
      <c r="CS126" s="245">
        <f t="shared" si="349"/>
        <v>0</v>
      </c>
      <c r="CT126" s="246">
        <f t="shared" si="350"/>
        <v>0</v>
      </c>
      <c r="CU126" s="244">
        <f t="shared" si="351"/>
        <v>0</v>
      </c>
      <c r="CV126" s="245">
        <f t="shared" si="352"/>
        <v>0</v>
      </c>
      <c r="CW126" s="245">
        <f t="shared" si="353"/>
        <v>0</v>
      </c>
      <c r="CX126" s="245">
        <f t="shared" si="354"/>
        <v>0</v>
      </c>
      <c r="CY126" s="245">
        <f t="shared" si="355"/>
        <v>0</v>
      </c>
      <c r="CZ126" s="245">
        <f t="shared" si="356"/>
        <v>0</v>
      </c>
      <c r="DA126" s="245">
        <f t="shared" si="357"/>
        <v>0</v>
      </c>
      <c r="DB126" s="245">
        <f t="shared" si="358"/>
        <v>0</v>
      </c>
      <c r="DC126" s="245">
        <f t="shared" si="359"/>
        <v>0</v>
      </c>
      <c r="DD126" s="245">
        <f t="shared" si="360"/>
        <v>0</v>
      </c>
      <c r="DE126" s="245">
        <f t="shared" si="361"/>
        <v>0</v>
      </c>
      <c r="DF126" s="246">
        <f t="shared" si="362"/>
        <v>0</v>
      </c>
      <c r="DG126" s="244" t="e">
        <f t="shared" si="363"/>
        <v>#REF!</v>
      </c>
      <c r="DH126" s="245" t="e">
        <f t="shared" si="364"/>
        <v>#REF!</v>
      </c>
      <c r="DI126" s="245" t="e">
        <f t="shared" si="365"/>
        <v>#REF!</v>
      </c>
      <c r="DJ126" s="245" t="e">
        <f t="shared" si="366"/>
        <v>#REF!</v>
      </c>
      <c r="DK126" s="245" t="e">
        <f t="shared" si="367"/>
        <v>#REF!</v>
      </c>
      <c r="DL126" s="245" t="e">
        <f t="shared" si="368"/>
        <v>#REF!</v>
      </c>
      <c r="DM126" s="245">
        <f t="shared" si="369"/>
        <v>0</v>
      </c>
      <c r="DN126" s="245">
        <f t="shared" si="370"/>
        <v>0</v>
      </c>
      <c r="DO126" s="245">
        <f t="shared" si="371"/>
        <v>0</v>
      </c>
      <c r="DP126" s="245">
        <f t="shared" si="372"/>
        <v>0</v>
      </c>
      <c r="DQ126" s="245">
        <f t="shared" si="373"/>
        <v>0</v>
      </c>
      <c r="DR126" s="246">
        <f t="shared" si="374"/>
        <v>0</v>
      </c>
      <c r="DS126" s="244">
        <f t="shared" si="375"/>
        <v>0</v>
      </c>
      <c r="DT126" s="245">
        <f t="shared" si="376"/>
        <v>0</v>
      </c>
      <c r="DU126" s="245">
        <f t="shared" si="377"/>
        <v>0</v>
      </c>
      <c r="DV126" s="245">
        <f t="shared" si="378"/>
        <v>0</v>
      </c>
      <c r="DW126" s="245">
        <f t="shared" si="379"/>
        <v>0</v>
      </c>
      <c r="DX126" s="245">
        <f t="shared" si="380"/>
        <v>0</v>
      </c>
      <c r="DY126" s="245">
        <f t="shared" si="381"/>
        <v>0</v>
      </c>
      <c r="DZ126" s="245">
        <f t="shared" si="382"/>
        <v>0</v>
      </c>
      <c r="EA126" s="245">
        <f t="shared" si="383"/>
        <v>0</v>
      </c>
      <c r="EB126" s="245">
        <f t="shared" si="384"/>
        <v>0</v>
      </c>
      <c r="EC126" s="245">
        <f t="shared" si="385"/>
        <v>0</v>
      </c>
      <c r="ED126" s="246">
        <f t="shared" si="386"/>
        <v>0</v>
      </c>
      <c r="EE126" s="244">
        <f t="shared" si="387"/>
        <v>0</v>
      </c>
      <c r="EF126" s="245">
        <f t="shared" si="388"/>
        <v>0</v>
      </c>
      <c r="EG126" s="245">
        <f t="shared" si="389"/>
        <v>0</v>
      </c>
      <c r="EH126" s="245">
        <f t="shared" si="390"/>
        <v>0</v>
      </c>
      <c r="EI126" s="245">
        <f t="shared" si="391"/>
        <v>0</v>
      </c>
      <c r="EJ126" s="245">
        <f t="shared" si="392"/>
        <v>0</v>
      </c>
      <c r="EK126" s="245">
        <f t="shared" si="393"/>
        <v>0</v>
      </c>
      <c r="EL126" s="245">
        <f t="shared" si="394"/>
        <v>0</v>
      </c>
      <c r="EM126" s="245">
        <f t="shared" si="395"/>
        <v>0</v>
      </c>
      <c r="EN126" s="245">
        <f t="shared" si="396"/>
        <v>0</v>
      </c>
      <c r="EO126" s="245">
        <f t="shared" si="397"/>
        <v>0</v>
      </c>
      <c r="EP126" s="246">
        <f t="shared" si="398"/>
        <v>0</v>
      </c>
      <c r="EQ126" s="255">
        <f t="shared" si="399"/>
        <v>0</v>
      </c>
      <c r="ER126" s="256">
        <f t="shared" si="400"/>
        <v>0</v>
      </c>
      <c r="ES126" s="256">
        <f t="shared" si="401"/>
        <v>0</v>
      </c>
      <c r="ET126" s="256">
        <f t="shared" si="402"/>
        <v>0</v>
      </c>
      <c r="EU126" s="256" t="e">
        <f t="shared" si="403"/>
        <v>#REF!</v>
      </c>
      <c r="EV126" s="256">
        <f t="shared" si="404"/>
        <v>0</v>
      </c>
      <c r="EW126" s="256">
        <f t="shared" si="405"/>
        <v>0</v>
      </c>
      <c r="EX126" s="256" t="str">
        <f t="shared" si="406"/>
        <v/>
      </c>
      <c r="EY126" s="256" t="str">
        <f t="shared" si="407"/>
        <v/>
      </c>
      <c r="EZ126" s="256" t="str">
        <f t="shared" si="408"/>
        <v/>
      </c>
      <c r="FA126" s="256" t="str">
        <f t="shared" si="409"/>
        <v/>
      </c>
      <c r="FB126" s="257" t="str">
        <f t="shared" si="410"/>
        <v/>
      </c>
      <c r="FC126" s="255">
        <f t="shared" si="411"/>
        <v>0</v>
      </c>
      <c r="FD126" s="256" t="str">
        <f t="shared" si="412"/>
        <v/>
      </c>
      <c r="FE126" s="256" t="str">
        <f t="shared" si="413"/>
        <v/>
      </c>
      <c r="FF126" s="256" t="str">
        <f t="shared" si="414"/>
        <v/>
      </c>
      <c r="FG126" s="256" t="str">
        <f t="shared" si="415"/>
        <v/>
      </c>
      <c r="FH126" s="256" t="str">
        <f t="shared" si="416"/>
        <v/>
      </c>
      <c r="FI126" s="256" t="str">
        <f t="shared" si="417"/>
        <v/>
      </c>
      <c r="FJ126" s="256" t="str">
        <f t="shared" si="418"/>
        <v/>
      </c>
      <c r="FK126" s="256" t="str">
        <f t="shared" si="419"/>
        <v/>
      </c>
      <c r="FL126" s="256" t="str">
        <f t="shared" si="420"/>
        <v/>
      </c>
      <c r="FM126" s="256" t="str">
        <f t="shared" si="421"/>
        <v/>
      </c>
      <c r="FN126" s="257" t="str">
        <f t="shared" si="422"/>
        <v/>
      </c>
      <c r="FO126" s="255" t="e">
        <f t="shared" si="423"/>
        <v>#REF!</v>
      </c>
      <c r="FP126" s="256" t="e">
        <f t="shared" si="424"/>
        <v>#REF!</v>
      </c>
      <c r="FQ126" s="256" t="e">
        <f t="shared" si="425"/>
        <v>#REF!</v>
      </c>
      <c r="FR126" s="256" t="e">
        <f t="shared" si="426"/>
        <v>#REF!</v>
      </c>
      <c r="FS126" s="256" t="e">
        <f t="shared" si="427"/>
        <v>#REF!</v>
      </c>
      <c r="FT126" s="256" t="e">
        <f t="shared" si="428"/>
        <v>#REF!</v>
      </c>
      <c r="FU126" s="256" t="str">
        <f t="shared" si="429"/>
        <v/>
      </c>
      <c r="FV126" s="256" t="str">
        <f t="shared" si="430"/>
        <v/>
      </c>
      <c r="FW126" s="256" t="str">
        <f t="shared" si="431"/>
        <v/>
      </c>
      <c r="FX126" s="256" t="str">
        <f t="shared" si="432"/>
        <v/>
      </c>
      <c r="FY126" s="256" t="str">
        <f t="shared" si="433"/>
        <v/>
      </c>
      <c r="FZ126" s="257" t="str">
        <f t="shared" si="434"/>
        <v/>
      </c>
      <c r="GA126" s="255" t="str">
        <f t="shared" si="435"/>
        <v/>
      </c>
      <c r="GB126" s="256" t="str">
        <f t="shared" si="436"/>
        <v/>
      </c>
      <c r="GC126" s="256" t="str">
        <f t="shared" si="437"/>
        <v/>
      </c>
      <c r="GD126" s="256" t="str">
        <f t="shared" si="438"/>
        <v/>
      </c>
      <c r="GE126" s="256" t="str">
        <f t="shared" si="439"/>
        <v/>
      </c>
      <c r="GF126" s="256" t="str">
        <f t="shared" si="440"/>
        <v/>
      </c>
      <c r="GG126" s="256" t="str">
        <f t="shared" si="441"/>
        <v/>
      </c>
      <c r="GH126" s="256" t="str">
        <f t="shared" si="442"/>
        <v/>
      </c>
      <c r="GI126" s="256" t="str">
        <f t="shared" si="443"/>
        <v/>
      </c>
      <c r="GJ126" s="256" t="str">
        <f t="shared" si="444"/>
        <v/>
      </c>
      <c r="GK126" s="256" t="str">
        <f t="shared" si="445"/>
        <v/>
      </c>
      <c r="GL126" s="257" t="str">
        <f t="shared" si="446"/>
        <v/>
      </c>
      <c r="GM126" s="255" t="str">
        <f t="shared" si="447"/>
        <v/>
      </c>
      <c r="GN126" s="256" t="str">
        <f t="shared" si="448"/>
        <v/>
      </c>
      <c r="GO126" s="256" t="str">
        <f t="shared" si="449"/>
        <v/>
      </c>
      <c r="GP126" s="256" t="str">
        <f t="shared" si="450"/>
        <v/>
      </c>
      <c r="GQ126" s="256" t="str">
        <f t="shared" si="451"/>
        <v/>
      </c>
      <c r="GR126" s="256" t="str">
        <f t="shared" si="452"/>
        <v/>
      </c>
      <c r="GS126" s="256" t="str">
        <f t="shared" si="453"/>
        <v/>
      </c>
      <c r="GT126" s="256" t="str">
        <f t="shared" si="454"/>
        <v/>
      </c>
      <c r="GU126" s="256" t="str">
        <f t="shared" si="455"/>
        <v/>
      </c>
      <c r="GV126" s="256" t="str">
        <f t="shared" si="456"/>
        <v/>
      </c>
      <c r="GW126" s="256" t="str">
        <f t="shared" si="457"/>
        <v/>
      </c>
      <c r="GX126" s="257" t="str">
        <f t="shared" si="458"/>
        <v/>
      </c>
      <c r="GY126" s="252">
        <f t="shared" si="468"/>
        <v>0</v>
      </c>
      <c r="GZ126" s="253" t="e">
        <f t="shared" si="468"/>
        <v>#REF!</v>
      </c>
      <c r="HA126" s="253">
        <f t="shared" si="468"/>
        <v>0</v>
      </c>
      <c r="HB126" s="253">
        <f t="shared" si="468"/>
        <v>0</v>
      </c>
      <c r="HC126" s="253">
        <f t="shared" si="468"/>
        <v>0</v>
      </c>
      <c r="HD126" s="253">
        <f t="shared" si="468"/>
        <v>0</v>
      </c>
      <c r="HE126" s="253">
        <f t="shared" si="468"/>
        <v>0</v>
      </c>
      <c r="HF126" s="254">
        <f t="shared" si="459"/>
        <v>0</v>
      </c>
      <c r="HG126" s="252">
        <f t="shared" si="469"/>
        <v>0</v>
      </c>
      <c r="HH126" s="253">
        <f t="shared" si="469"/>
        <v>0</v>
      </c>
      <c r="HI126" s="253">
        <f t="shared" si="469"/>
        <v>0</v>
      </c>
      <c r="HJ126" s="253">
        <f t="shared" si="469"/>
        <v>0</v>
      </c>
      <c r="HK126" s="253">
        <f t="shared" si="469"/>
        <v>0</v>
      </c>
      <c r="HL126" s="253">
        <f t="shared" si="469"/>
        <v>0</v>
      </c>
      <c r="HM126" s="253">
        <f t="shared" si="469"/>
        <v>0</v>
      </c>
      <c r="HN126" s="254">
        <f t="shared" si="469"/>
        <v>0</v>
      </c>
      <c r="HO126" s="252" t="e">
        <f t="shared" si="470"/>
        <v>#REF!</v>
      </c>
      <c r="HP126" s="253" t="e">
        <f t="shared" si="470"/>
        <v>#REF!</v>
      </c>
      <c r="HQ126" s="253">
        <f t="shared" si="470"/>
        <v>0</v>
      </c>
      <c r="HR126" s="253">
        <f t="shared" si="470"/>
        <v>0</v>
      </c>
      <c r="HS126" s="253">
        <f t="shared" si="470"/>
        <v>0</v>
      </c>
      <c r="HT126" s="253">
        <f t="shared" si="470"/>
        <v>0</v>
      </c>
      <c r="HU126" s="253">
        <f t="shared" si="470"/>
        <v>0</v>
      </c>
      <c r="HV126" s="254">
        <f t="shared" si="470"/>
        <v>0</v>
      </c>
      <c r="HW126" s="252">
        <f t="shared" si="471"/>
        <v>0</v>
      </c>
      <c r="HX126" s="253">
        <f t="shared" si="471"/>
        <v>0</v>
      </c>
      <c r="HY126" s="253">
        <f t="shared" si="471"/>
        <v>0</v>
      </c>
      <c r="HZ126" s="253">
        <f t="shared" si="471"/>
        <v>0</v>
      </c>
      <c r="IA126" s="253">
        <f t="shared" si="471"/>
        <v>0</v>
      </c>
      <c r="IB126" s="253">
        <f t="shared" si="471"/>
        <v>0</v>
      </c>
      <c r="IC126" s="253">
        <f t="shared" si="471"/>
        <v>0</v>
      </c>
      <c r="ID126" s="254">
        <f t="shared" si="471"/>
        <v>0</v>
      </c>
      <c r="IE126" s="252">
        <f t="shared" si="472"/>
        <v>0</v>
      </c>
      <c r="IF126" s="253">
        <f t="shared" si="472"/>
        <v>0</v>
      </c>
      <c r="IG126" s="253">
        <f t="shared" si="472"/>
        <v>0</v>
      </c>
      <c r="IH126" s="253">
        <f t="shared" si="472"/>
        <v>0</v>
      </c>
      <c r="II126" s="253">
        <f t="shared" si="472"/>
        <v>0</v>
      </c>
      <c r="IJ126" s="253">
        <f t="shared" si="472"/>
        <v>0</v>
      </c>
      <c r="IK126" s="253">
        <f t="shared" si="472"/>
        <v>0</v>
      </c>
      <c r="IL126" s="254">
        <f t="shared" si="472"/>
        <v>0</v>
      </c>
      <c r="IM126" s="255" t="e">
        <f t="shared" si="203"/>
        <v>#REF!</v>
      </c>
      <c r="IN126" s="256">
        <f t="shared" si="204"/>
        <v>0</v>
      </c>
      <c r="IO126" s="256" t="e">
        <f t="shared" si="205"/>
        <v>#REF!</v>
      </c>
      <c r="IP126" s="256">
        <f t="shared" si="206"/>
        <v>0</v>
      </c>
      <c r="IQ126" s="257">
        <f t="shared" si="207"/>
        <v>0</v>
      </c>
      <c r="IR126" s="404" t="e">
        <f t="shared" si="473"/>
        <v>#REF!</v>
      </c>
      <c r="IS126" s="250">
        <f t="shared" si="202"/>
        <v>12</v>
      </c>
      <c r="IT126" s="258" t="e">
        <f t="shared" si="464"/>
        <v>#REF!</v>
      </c>
      <c r="IU126" s="664">
        <v>1800</v>
      </c>
      <c r="IV126" s="409">
        <v>6</v>
      </c>
      <c r="IW126" s="648" t="s">
        <v>264</v>
      </c>
      <c r="IX126" s="649" t="e">
        <f t="shared" si="474"/>
        <v>#REF!</v>
      </c>
      <c r="IY126" s="650" t="e">
        <f t="shared" si="465"/>
        <v>#REF!</v>
      </c>
      <c r="IZ126" s="651">
        <v>3</v>
      </c>
      <c r="JA126" s="652">
        <v>2</v>
      </c>
      <c r="JB126" s="650" t="e">
        <f t="shared" si="466"/>
        <v>#REF!</v>
      </c>
      <c r="JC126" s="651">
        <f t="shared" ref="JC126:JD136" si="476">+JC125</f>
        <v>3</v>
      </c>
      <c r="JD126" s="652">
        <f t="shared" si="476"/>
        <v>2</v>
      </c>
      <c r="JE126" s="653" t="e">
        <f t="shared" si="467"/>
        <v>#REF!</v>
      </c>
      <c r="JF126" s="654"/>
      <c r="JG126" s="420">
        <v>2</v>
      </c>
      <c r="JH126" s="653"/>
      <c r="JI126" s="654"/>
      <c r="JJ126" s="655"/>
      <c r="JK126" s="418"/>
      <c r="JL126" s="419"/>
      <c r="JM126" s="420"/>
      <c r="JN126" s="662">
        <v>1</v>
      </c>
      <c r="JO126" s="662">
        <v>1</v>
      </c>
      <c r="JP126" s="662">
        <v>1</v>
      </c>
      <c r="JQ126" s="662">
        <v>1</v>
      </c>
      <c r="JR126" s="663">
        <v>1</v>
      </c>
      <c r="JS126" s="658" t="e">
        <f t="shared" si="201"/>
        <v>#REF!</v>
      </c>
    </row>
    <row r="127" spans="25:279" ht="20.100000000000001" hidden="1" customHeight="1">
      <c r="Y127" s="380" t="e">
        <f>N!IK102</f>
        <v>#REF!</v>
      </c>
      <c r="Z127" s="377" t="s">
        <v>94</v>
      </c>
      <c r="AA127" s="244">
        <f>IF(AA$32="",IF(AA$31="",(SUMIF(S!$HC$15:$HL$15,'Ciclo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Semaforico'!AA$30,O!$HC102:$HL102))*AA$31),(SUMIF(S!$HC$15:$HL$15,'Ciclo Semaforico'!AA$32,S!$HC102:$HL102)+SUMIF(N!$HC$15:$HL$15,'Ciclo Semaforico'!AA$32,N!$HC102:$HL102)+SUMIF(E!$HC$15:$HL$15,'Ciclo Semaforico'!AA$32,E!$HC102:$HL102)+SUMIF(O!$HC$15:$HL$15,'Ciclo Semaforico'!AA$32,O!$HC102:$HL102))-IF(AA$31="",(SUMIF(S!$HC$15:$HL$15,'Ciclo Semaforico'!AA$30,S!$HC102:$HL102)+SUMIF(N!$HC$15:$HL$15,'Ciclo Semaforico'!AA$30,N!$HC102:$HL102)+SUMIF(E!$HC$15:$HL$15,'Ciclo Semaforico'!AA$30,E!$HC102:$HL102)+SUMIF(O!$HC$15:$HL$15,'Ciclo Semaforico'!AA$30,O!$HC102:$HL102)),(SUMIF(S!$HC$15:$HL$15,'Ciclo Semaforico'!AA$30,S!$HC102:$HL102)+SUMIF(N!$HC$15:$HL$15,'Ciclo Semaforico'!AA$30,N!$HC102:$HL102)+SUMIF(E!$HC$15:$HL$15,'Ciclo Semaforico'!AA$30,E!$HC102:$HL102)+SUMIF(O!$HC$15:$HL$15,'Ciclo Semaforico'!AA$30,O!$HC102:$HL102))*AA$31))</f>
        <v>0</v>
      </c>
      <c r="AB127" s="245">
        <f>IF(AB$32="",IF(AB$31="",(SUMIF(S!$HC$15:$HL$15,'Ciclo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Semaforico'!AB$30,O!$HC102:$HL102))*AB$31),(SUMIF(S!$HC$15:$HL$15,'Ciclo Semaforico'!AB$32,S!$HC102:$HL102)+SUMIF(N!$HC$15:$HL$15,'Ciclo Semaforico'!AB$32,N!$HC102:$HL102)+SUMIF(E!$HC$15:$HL$15,'Ciclo Semaforico'!AB$32,E!$HC102:$HL102)+SUMIF(O!$HC$15:$HL$15,'Ciclo Semaforico'!AB$32,O!$HC102:$HL102))-IF(AB$31="",(SUMIF(S!$HC$15:$HL$15,'Ciclo Semaforico'!AB$30,S!$HC102:$HL102)+SUMIF(N!$HC$15:$HL$15,'Ciclo Semaforico'!AB$30,N!$HC102:$HL102)+SUMIF(E!$HC$15:$HL$15,'Ciclo Semaforico'!AB$30,E!$HC102:$HL102)+SUMIF(O!$HC$15:$HL$15,'Ciclo Semaforico'!AB$30,O!$HC102:$HL102)),(SUMIF(S!$HC$15:$HL$15,'Ciclo Semaforico'!AB$30,S!$HC102:$HL102)+SUMIF(N!$HC$15:$HL$15,'Ciclo Semaforico'!AB$30,N!$HC102:$HL102)+SUMIF(E!$HC$15:$HL$15,'Ciclo Semaforico'!AB$30,E!$HC102:$HL102)+SUMIF(O!$HC$15:$HL$15,'Ciclo Semaforico'!AB$30,O!$HC102:$HL102))*AB$31))</f>
        <v>0</v>
      </c>
      <c r="AC127" s="245">
        <f>IF(AC$32="",IF(AC$31="",(SUMIF(S!$HC$15:$HL$15,'Ciclo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Semaforico'!AC$30,O!$HC102:$HL102))*AC$31),(SUMIF(S!$HC$15:$HL$15,'Ciclo Semaforico'!AC$32,S!$HC102:$HL102)+SUMIF(N!$HC$15:$HL$15,'Ciclo Semaforico'!AC$32,N!$HC102:$HL102)+SUMIF(E!$HC$15:$HL$15,'Ciclo Semaforico'!AC$32,E!$HC102:$HL102)+SUMIF(O!$HC$15:$HL$15,'Ciclo Semaforico'!AC$32,O!$HC102:$HL102))-IF(AC$31="",(SUMIF(S!$HC$15:$HL$15,'Ciclo Semaforico'!AC$30,S!$HC102:$HL102)+SUMIF(N!$HC$15:$HL$15,'Ciclo Semaforico'!AC$30,N!$HC102:$HL102)+SUMIF(E!$HC$15:$HL$15,'Ciclo Semaforico'!AC$30,E!$HC102:$HL102)+SUMIF(O!$HC$15:$HL$15,'Ciclo Semaforico'!AC$30,O!$HC102:$HL102)),(SUMIF(S!$HC$15:$HL$15,'Ciclo Semaforico'!AC$30,S!$HC102:$HL102)+SUMIF(N!$HC$15:$HL$15,'Ciclo Semaforico'!AC$30,N!$HC102:$HL102)+SUMIF(E!$HC$15:$HL$15,'Ciclo Semaforico'!AC$30,E!$HC102:$HL102)+SUMIF(O!$HC$15:$HL$15,'Ciclo Semaforico'!AC$30,O!$HC102:$HL102))*AC$31))</f>
        <v>0</v>
      </c>
      <c r="AD127" s="245">
        <f>IF(AD$32="",IF(AD$31="",(SUMIF(S!$HC$15:$HL$15,'Ciclo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Semaforico'!AD$30,O!$HC102:$HL102))*AD$31),(SUMIF(S!$HC$15:$HL$15,'Ciclo Semaforico'!AD$32,S!$HC102:$HL102)+SUMIF(N!$HC$15:$HL$15,'Ciclo Semaforico'!AD$32,N!$HC102:$HL102)+SUMIF(E!$HC$15:$HL$15,'Ciclo Semaforico'!AD$32,E!$HC102:$HL102)+SUMIF(O!$HC$15:$HL$15,'Ciclo Semaforico'!AD$32,O!$HC102:$HL102))-IF(AD$31="",(SUMIF(S!$HC$15:$HL$15,'Ciclo Semaforico'!AD$30,S!$HC102:$HL102)+SUMIF(N!$HC$15:$HL$15,'Ciclo Semaforico'!AD$30,N!$HC102:$HL102)+SUMIF(E!$HC$15:$HL$15,'Ciclo Semaforico'!AD$30,E!$HC102:$HL102)+SUMIF(O!$HC$15:$HL$15,'Ciclo Semaforico'!AD$30,O!$HC102:$HL102)),(SUMIF(S!$HC$15:$HL$15,'Ciclo Semaforico'!AD$30,S!$HC102:$HL102)+SUMIF(N!$HC$15:$HL$15,'Ciclo Semaforico'!AD$30,N!$HC102:$HL102)+SUMIF(E!$HC$15:$HL$15,'Ciclo Semaforico'!AD$30,E!$HC102:$HL102)+SUMIF(O!$HC$15:$HL$15,'Ciclo Semaforico'!AD$30,O!$HC102:$HL102))*AD$31))</f>
        <v>0</v>
      </c>
      <c r="AE127" s="245" t="e">
        <f>IF(AE$32="",IF(AE$31="",(SUMIF(S!$HC$15:$HL$15,'Ciclo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Semaforico'!AE$30,O!$HC102:$HL102))*AE$31),(SUMIF(S!$HC$15:$HL$15,'Ciclo Semaforico'!AE$32,S!$HC102:$HL102)+SUMIF(N!$HC$15:$HL$15,'Ciclo Semaforico'!AE$32,N!$HC102:$HL102)+SUMIF(E!$HC$15:$HL$15,'Ciclo Semaforico'!AE$32,E!$HC102:$HL102)+SUMIF(O!$HC$15:$HL$15,'Ciclo Semaforico'!AE$32,O!$HC102:$HL102))-IF(AE$31="",(SUMIF(S!$HC$15:$HL$15,'Ciclo Semaforico'!AE$30,S!$HC102:$HL102)+SUMIF(N!$HC$15:$HL$15,'Ciclo Semaforico'!AE$30,N!$HC102:$HL102)+SUMIF(E!$HC$15:$HL$15,'Ciclo Semaforico'!AE$30,E!$HC102:$HL102)+SUMIF(O!$HC$15:$HL$15,'Ciclo Semaforico'!AE$30,O!$HC102:$HL102)),(SUMIF(S!$HC$15:$HL$15,'Ciclo Semaforico'!AE$30,S!$HC102:$HL102)+SUMIF(N!$HC$15:$HL$15,'Ciclo Semaforico'!AE$30,N!$HC102:$HL102)+SUMIF(E!$HC$15:$HL$15,'Ciclo Semaforico'!AE$30,E!$HC102:$HL102)+SUMIF(O!$HC$15:$HL$15,'Ciclo Semaforico'!AE$30,O!$HC102:$HL102))*AE$31))</f>
        <v>#REF!</v>
      </c>
      <c r="AF127" s="245">
        <f>IF(AF$32="",IF(AF$31="",(SUMIF(S!$HC$15:$HL$15,'Ciclo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Semaforico'!AF$30,O!$HC102:$HL102))*AF$31),(SUMIF(S!$HC$15:$HL$15,'Ciclo Semaforico'!AF$32,S!$HC102:$HL102)+SUMIF(N!$HC$15:$HL$15,'Ciclo Semaforico'!AF$32,N!$HC102:$HL102)+SUMIF(E!$HC$15:$HL$15,'Ciclo Semaforico'!AF$32,E!$HC102:$HL102)+SUMIF(O!$HC$15:$HL$15,'Ciclo Semaforico'!AF$32,O!$HC102:$HL102))-IF(AF$31="",(SUMIF(S!$HC$15:$HL$15,'Ciclo Semaforico'!AF$30,S!$HC102:$HL102)+SUMIF(N!$HC$15:$HL$15,'Ciclo Semaforico'!AF$30,N!$HC102:$HL102)+SUMIF(E!$HC$15:$HL$15,'Ciclo Semaforico'!AF$30,E!$HC102:$HL102)+SUMIF(O!$HC$15:$HL$15,'Ciclo Semaforico'!AF$30,O!$HC102:$HL102)),(SUMIF(S!$HC$15:$HL$15,'Ciclo Semaforico'!AF$30,S!$HC102:$HL102)+SUMIF(N!$HC$15:$HL$15,'Ciclo Semaforico'!AF$30,N!$HC102:$HL102)+SUMIF(E!$HC$15:$HL$15,'Ciclo Semaforico'!AF$30,E!$HC102:$HL102)+SUMIF(O!$HC$15:$HL$15,'Ciclo Semaforico'!AF$30,O!$HC102:$HL102))*AF$31))</f>
        <v>0</v>
      </c>
      <c r="AG127" s="245">
        <f>IF(AG$32="",IF(AG$31="",(SUMIF(S!$HC$15:$HL$15,'Ciclo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Semaforico'!AG$30,O!$HC102:$HL102))*AG$31),(SUMIF(S!$HC$15:$HL$15,'Ciclo Semaforico'!AG$32,S!$HC102:$HL102)+SUMIF(N!$HC$15:$HL$15,'Ciclo Semaforico'!AG$32,N!$HC102:$HL102)+SUMIF(E!$HC$15:$HL$15,'Ciclo Semaforico'!AG$32,E!$HC102:$HL102)+SUMIF(O!$HC$15:$HL$15,'Ciclo Semaforico'!AG$32,O!$HC102:$HL102))-IF(AG$31="",(SUMIF(S!$HC$15:$HL$15,'Ciclo Semaforico'!AG$30,S!$HC102:$HL102)+SUMIF(N!$HC$15:$HL$15,'Ciclo Semaforico'!AG$30,N!$HC102:$HL102)+SUMIF(E!$HC$15:$HL$15,'Ciclo Semaforico'!AG$30,E!$HC102:$HL102)+SUMIF(O!$HC$15:$HL$15,'Ciclo Semaforico'!AG$30,O!$HC102:$HL102)),(SUMIF(S!$HC$15:$HL$15,'Ciclo Semaforico'!AG$30,S!$HC102:$HL102)+SUMIF(N!$HC$15:$HL$15,'Ciclo Semaforico'!AG$30,N!$HC102:$HL102)+SUMIF(E!$HC$15:$HL$15,'Ciclo Semaforico'!AG$30,E!$HC102:$HL102)+SUMIF(O!$HC$15:$HL$15,'Ciclo Semaforico'!AG$30,O!$HC102:$HL102))*AG$31))</f>
        <v>0</v>
      </c>
      <c r="AH127" s="245">
        <f>IF(AH$32="",IF(AH$31="",(SUMIF(S!$HC$15:$HL$15,'Ciclo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Semaforico'!AH$30,O!$HC102:$HL102))*AH$31),(SUMIF(S!$HC$15:$HL$15,'Ciclo Semaforico'!AH$32,S!$HC102:$HL102)+SUMIF(N!$HC$15:$HL$15,'Ciclo Semaforico'!AH$32,N!$HC102:$HL102)+SUMIF(E!$HC$15:$HL$15,'Ciclo Semaforico'!AH$32,E!$HC102:$HL102)+SUMIF(O!$HC$15:$HL$15,'Ciclo Semaforico'!AH$32,O!$HC102:$HL102))-IF(AH$31="",(SUMIF(S!$HC$15:$HL$15,'Ciclo Semaforico'!AH$30,S!$HC102:$HL102)+SUMIF(N!$HC$15:$HL$15,'Ciclo Semaforico'!AH$30,N!$HC102:$HL102)+SUMIF(E!$HC$15:$HL$15,'Ciclo Semaforico'!AH$30,E!$HC102:$HL102)+SUMIF(O!$HC$15:$HL$15,'Ciclo Semaforico'!AH$30,O!$HC102:$HL102)),(SUMIF(S!$HC$15:$HL$15,'Ciclo Semaforico'!AH$30,S!$HC102:$HL102)+SUMIF(N!$HC$15:$HL$15,'Ciclo Semaforico'!AH$30,N!$HC102:$HL102)+SUMIF(E!$HC$15:$HL$15,'Ciclo Semaforico'!AH$30,E!$HC102:$HL102)+SUMIF(O!$HC$15:$HL$15,'Ciclo Semaforico'!AH$30,O!$HC102:$HL102))*AH$31))</f>
        <v>0</v>
      </c>
      <c r="AI127" s="245">
        <f>IF(AI$32="",IF(AI$31="",(SUMIF(S!$HC$15:$HL$15,'Ciclo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Semaforico'!AI$30,O!$HC102:$HL102))*AI$31),(SUMIF(S!$HC$15:$HL$15,'Ciclo Semaforico'!AI$32,S!$HC102:$HL102)+SUMIF(N!$HC$15:$HL$15,'Ciclo Semaforico'!AI$32,N!$HC102:$HL102)+SUMIF(E!$HC$15:$HL$15,'Ciclo Semaforico'!AI$32,E!$HC102:$HL102)+SUMIF(O!$HC$15:$HL$15,'Ciclo Semaforico'!AI$32,O!$HC102:$HL102))-IF(AI$31="",(SUMIF(S!$HC$15:$HL$15,'Ciclo Semaforico'!AI$30,S!$HC102:$HL102)+SUMIF(N!$HC$15:$HL$15,'Ciclo Semaforico'!AI$30,N!$HC102:$HL102)+SUMIF(E!$HC$15:$HL$15,'Ciclo Semaforico'!AI$30,E!$HC102:$HL102)+SUMIF(O!$HC$15:$HL$15,'Ciclo Semaforico'!AI$30,O!$HC102:$HL102)),(SUMIF(S!$HC$15:$HL$15,'Ciclo Semaforico'!AI$30,S!$HC102:$HL102)+SUMIF(N!$HC$15:$HL$15,'Ciclo Semaforico'!AI$30,N!$HC102:$HL102)+SUMIF(E!$HC$15:$HL$15,'Ciclo Semaforico'!AI$30,E!$HC102:$HL102)+SUMIF(O!$HC$15:$HL$15,'Ciclo Semaforico'!AI$30,O!$HC102:$HL102))*AI$31))</f>
        <v>0</v>
      </c>
      <c r="AJ127" s="245">
        <f>IF(AJ$32="",IF(AJ$31="",(SUMIF(S!$HC$15:$HL$15,'Ciclo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Semaforico'!AJ$30,O!$HC102:$HL102))*AJ$31),(SUMIF(S!$HC$15:$HL$15,'Ciclo Semaforico'!AJ$32,S!$HC102:$HL102)+SUMIF(N!$HC$15:$HL$15,'Ciclo Semaforico'!AJ$32,N!$HC102:$HL102)+SUMIF(E!$HC$15:$HL$15,'Ciclo Semaforico'!AJ$32,E!$HC102:$HL102)+SUMIF(O!$HC$15:$HL$15,'Ciclo Semaforico'!AJ$32,O!$HC102:$HL102))-IF(AJ$31="",(SUMIF(S!$HC$15:$HL$15,'Ciclo Semaforico'!AJ$30,S!$HC102:$HL102)+SUMIF(N!$HC$15:$HL$15,'Ciclo Semaforico'!AJ$30,N!$HC102:$HL102)+SUMIF(E!$HC$15:$HL$15,'Ciclo Semaforico'!AJ$30,E!$HC102:$HL102)+SUMIF(O!$HC$15:$HL$15,'Ciclo Semaforico'!AJ$30,O!$HC102:$HL102)),(SUMIF(S!$HC$15:$HL$15,'Ciclo Semaforico'!AJ$30,S!$HC102:$HL102)+SUMIF(N!$HC$15:$HL$15,'Ciclo Semaforico'!AJ$30,N!$HC102:$HL102)+SUMIF(E!$HC$15:$HL$15,'Ciclo Semaforico'!AJ$30,E!$HC102:$HL102)+SUMIF(O!$HC$15:$HL$15,'Ciclo Semaforico'!AJ$30,O!$HC102:$HL102))*AJ$31))</f>
        <v>0</v>
      </c>
      <c r="AK127" s="245">
        <f>IF(AK$32="",IF(AK$31="",(SUMIF(S!$HC$15:$HL$15,'Ciclo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Semaforico'!AK$30,O!$HC102:$HL102))*AK$31),(SUMIF(S!$HC$15:$HL$15,'Ciclo Semaforico'!AK$32,S!$HC102:$HL102)+SUMIF(N!$HC$15:$HL$15,'Ciclo Semaforico'!AK$32,N!$HC102:$HL102)+SUMIF(E!$HC$15:$HL$15,'Ciclo Semaforico'!AK$32,E!$HC102:$HL102)+SUMIF(O!$HC$15:$HL$15,'Ciclo Semaforico'!AK$32,O!$HC102:$HL102))-IF(AK$31="",(SUMIF(S!$HC$15:$HL$15,'Ciclo Semaforico'!AK$30,S!$HC102:$HL102)+SUMIF(N!$HC$15:$HL$15,'Ciclo Semaforico'!AK$30,N!$HC102:$HL102)+SUMIF(E!$HC$15:$HL$15,'Ciclo Semaforico'!AK$30,E!$HC102:$HL102)+SUMIF(O!$HC$15:$HL$15,'Ciclo Semaforico'!AK$30,O!$HC102:$HL102)),(SUMIF(S!$HC$15:$HL$15,'Ciclo Semaforico'!AK$30,S!$HC102:$HL102)+SUMIF(N!$HC$15:$HL$15,'Ciclo Semaforico'!AK$30,N!$HC102:$HL102)+SUMIF(E!$HC$15:$HL$15,'Ciclo Semaforico'!AK$30,E!$HC102:$HL102)+SUMIF(O!$HC$15:$HL$15,'Ciclo Semaforico'!AK$30,O!$HC102:$HL102))*AK$31))</f>
        <v>0</v>
      </c>
      <c r="AL127" s="246">
        <f>IF(AL$32="",IF(AL$31="",(SUMIF(S!$HC$15:$HL$15,'Ciclo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Semaforico'!AL$30,O!$HC102:$HL102))*AL$31),(SUMIF(S!$HC$15:$HL$15,'Ciclo Semaforico'!AL$32,S!$HC102:$HL102)+SUMIF(N!$HC$15:$HL$15,'Ciclo Semaforico'!AL$32,N!$HC102:$HL102)+SUMIF(E!$HC$15:$HL$15,'Ciclo Semaforico'!AL$32,E!$HC102:$HL102)+SUMIF(O!$HC$15:$HL$15,'Ciclo Semaforico'!AL$32,O!$HC102:$HL102))-IF(AL$31="",(SUMIF(S!$HC$15:$HL$15,'Ciclo Semaforico'!AL$30,S!$HC102:$HL102)+SUMIF(N!$HC$15:$HL$15,'Ciclo Semaforico'!AL$30,N!$HC102:$HL102)+SUMIF(E!$HC$15:$HL$15,'Ciclo Semaforico'!AL$30,E!$HC102:$HL102)+SUMIF(O!$HC$15:$HL$15,'Ciclo Semaforico'!AL$30,O!$HC102:$HL102)),(SUMIF(S!$HC$15:$HL$15,'Ciclo Semaforico'!AL$30,S!$HC102:$HL102)+SUMIF(N!$HC$15:$HL$15,'Ciclo Semaforico'!AL$30,N!$HC102:$HL102)+SUMIF(E!$HC$15:$HL$15,'Ciclo Semaforico'!AL$30,E!$HC102:$HL102)+SUMIF(O!$HC$15:$HL$15,'Ciclo Semaforico'!AL$30,O!$HC102:$HL102))*AL$31))</f>
        <v>0</v>
      </c>
      <c r="AM127" s="244">
        <f>IF(AM$32="",IF(AM$31="",(SUMIF(S!$HC$15:$HL$15,'Ciclo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Semaforico'!AM$30,O!$HC102:$HL102))*AM$31),(SUMIF(S!$HC$15:$HL$15,'Ciclo Semaforico'!AM$32,S!$HC102:$HL102)+SUMIF(N!$HC$15:$HL$15,'Ciclo Semaforico'!AM$32,N!$HC102:$HL102)+SUMIF(E!$HC$15:$HL$15,'Ciclo Semaforico'!AM$32,E!$HC102:$HL102)+SUMIF(O!$HC$15:$HL$15,'Ciclo Semaforico'!AM$32,O!$HC102:$HL102))-IF(AM$31="",(SUMIF(S!$HC$15:$HL$15,'Ciclo Semaforico'!AM$30,S!$HC102:$HL102)+SUMIF(N!$HC$15:$HL$15,'Ciclo Semaforico'!AM$30,N!$HC102:$HL102)+SUMIF(E!$HC$15:$HL$15,'Ciclo Semaforico'!AM$30,E!$HC102:$HL102)+SUMIF(O!$HC$15:$HL$15,'Ciclo Semaforico'!AM$30,O!$HC102:$HL102)),(SUMIF(S!$HC$15:$HL$15,'Ciclo Semaforico'!AM$30,S!$HC102:$HL102)+SUMIF(N!$HC$15:$HL$15,'Ciclo Semaforico'!AM$30,N!$HC102:$HL102)+SUMIF(E!$HC$15:$HL$15,'Ciclo Semaforico'!AM$30,E!$HC102:$HL102)+SUMIF(O!$HC$15:$HL$15,'Ciclo Semaforico'!AM$30,O!$HC102:$HL102))*AM$31))</f>
        <v>0</v>
      </c>
      <c r="AN127" s="245">
        <f>IF(AN$32="",IF(AN$31="",(SUMIF(S!$HC$15:$HL$15,'Ciclo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Semaforico'!AN$30,O!$HC102:$HL102))*AN$31),(SUMIF(S!$HC$15:$HL$15,'Ciclo Semaforico'!AN$32,S!$HC102:$HL102)+SUMIF(N!$HC$15:$HL$15,'Ciclo Semaforico'!AN$32,N!$HC102:$HL102)+SUMIF(E!$HC$15:$HL$15,'Ciclo Semaforico'!AN$32,E!$HC102:$HL102)+SUMIF(O!$HC$15:$HL$15,'Ciclo Semaforico'!AN$32,O!$HC102:$HL102))-IF(AN$31="",(SUMIF(S!$HC$15:$HL$15,'Ciclo Semaforico'!AN$30,S!$HC102:$HL102)+SUMIF(N!$HC$15:$HL$15,'Ciclo Semaforico'!AN$30,N!$HC102:$HL102)+SUMIF(E!$HC$15:$HL$15,'Ciclo Semaforico'!AN$30,E!$HC102:$HL102)+SUMIF(O!$HC$15:$HL$15,'Ciclo Semaforico'!AN$30,O!$HC102:$HL102)),(SUMIF(S!$HC$15:$HL$15,'Ciclo Semaforico'!AN$30,S!$HC102:$HL102)+SUMIF(N!$HC$15:$HL$15,'Ciclo Semaforico'!AN$30,N!$HC102:$HL102)+SUMIF(E!$HC$15:$HL$15,'Ciclo Semaforico'!AN$30,E!$HC102:$HL102)+SUMIF(O!$HC$15:$HL$15,'Ciclo Semaforico'!AN$30,O!$HC102:$HL102))*AN$31))</f>
        <v>0</v>
      </c>
      <c r="AO127" s="245">
        <f>IF(AO$32="",IF(AO$31="",(SUMIF(S!$HC$15:$HL$15,'Ciclo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Semaforico'!AO$30,O!$HC102:$HL102))*AO$31),(SUMIF(S!$HC$15:$HL$15,'Ciclo Semaforico'!AO$32,S!$HC102:$HL102)+SUMIF(N!$HC$15:$HL$15,'Ciclo Semaforico'!AO$32,N!$HC102:$HL102)+SUMIF(E!$HC$15:$HL$15,'Ciclo Semaforico'!AO$32,E!$HC102:$HL102)+SUMIF(O!$HC$15:$HL$15,'Ciclo Semaforico'!AO$32,O!$HC102:$HL102))-IF(AO$31="",(SUMIF(S!$HC$15:$HL$15,'Ciclo Semaforico'!AO$30,S!$HC102:$HL102)+SUMIF(N!$HC$15:$HL$15,'Ciclo Semaforico'!AO$30,N!$HC102:$HL102)+SUMIF(E!$HC$15:$HL$15,'Ciclo Semaforico'!AO$30,E!$HC102:$HL102)+SUMIF(O!$HC$15:$HL$15,'Ciclo Semaforico'!AO$30,O!$HC102:$HL102)),(SUMIF(S!$HC$15:$HL$15,'Ciclo Semaforico'!AO$30,S!$HC102:$HL102)+SUMIF(N!$HC$15:$HL$15,'Ciclo Semaforico'!AO$30,N!$HC102:$HL102)+SUMIF(E!$HC$15:$HL$15,'Ciclo Semaforico'!AO$30,E!$HC102:$HL102)+SUMIF(O!$HC$15:$HL$15,'Ciclo Semaforico'!AO$30,O!$HC102:$HL102))*AO$31))</f>
        <v>0</v>
      </c>
      <c r="AP127" s="245">
        <f>IF(AP$32="",IF(AP$31="",(SUMIF(S!$HC$15:$HL$15,'Ciclo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Semaforico'!AP$30,O!$HC102:$HL102))*AP$31),(SUMIF(S!$HC$15:$HL$15,'Ciclo Semaforico'!AP$32,S!$HC102:$HL102)+SUMIF(N!$HC$15:$HL$15,'Ciclo Semaforico'!AP$32,N!$HC102:$HL102)+SUMIF(E!$HC$15:$HL$15,'Ciclo Semaforico'!AP$32,E!$HC102:$HL102)+SUMIF(O!$HC$15:$HL$15,'Ciclo Semaforico'!AP$32,O!$HC102:$HL102))-IF(AP$31="",(SUMIF(S!$HC$15:$HL$15,'Ciclo Semaforico'!AP$30,S!$HC102:$HL102)+SUMIF(N!$HC$15:$HL$15,'Ciclo Semaforico'!AP$30,N!$HC102:$HL102)+SUMIF(E!$HC$15:$HL$15,'Ciclo Semaforico'!AP$30,E!$HC102:$HL102)+SUMIF(O!$HC$15:$HL$15,'Ciclo Semaforico'!AP$30,O!$HC102:$HL102)),(SUMIF(S!$HC$15:$HL$15,'Ciclo Semaforico'!AP$30,S!$HC102:$HL102)+SUMIF(N!$HC$15:$HL$15,'Ciclo Semaforico'!AP$30,N!$HC102:$HL102)+SUMIF(E!$HC$15:$HL$15,'Ciclo Semaforico'!AP$30,E!$HC102:$HL102)+SUMIF(O!$HC$15:$HL$15,'Ciclo Semaforico'!AP$30,O!$HC102:$HL102))*AP$31))</f>
        <v>0</v>
      </c>
      <c r="AQ127" s="245">
        <f>IF(AQ$32="",IF(AQ$31="",(SUMIF(S!$HC$15:$HL$15,'Ciclo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Semaforico'!AQ$30,O!$HC102:$HL102))*AQ$31),(SUMIF(S!$HC$15:$HL$15,'Ciclo Semaforico'!AQ$32,S!$HC102:$HL102)+SUMIF(N!$HC$15:$HL$15,'Ciclo Semaforico'!AQ$32,N!$HC102:$HL102)+SUMIF(E!$HC$15:$HL$15,'Ciclo Semaforico'!AQ$32,E!$HC102:$HL102)+SUMIF(O!$HC$15:$HL$15,'Ciclo Semaforico'!AQ$32,O!$HC102:$HL102))-IF(AQ$31="",(SUMIF(S!$HC$15:$HL$15,'Ciclo Semaforico'!AQ$30,S!$HC102:$HL102)+SUMIF(N!$HC$15:$HL$15,'Ciclo Semaforico'!AQ$30,N!$HC102:$HL102)+SUMIF(E!$HC$15:$HL$15,'Ciclo Semaforico'!AQ$30,E!$HC102:$HL102)+SUMIF(O!$HC$15:$HL$15,'Ciclo Semaforico'!AQ$30,O!$HC102:$HL102)),(SUMIF(S!$HC$15:$HL$15,'Ciclo Semaforico'!AQ$30,S!$HC102:$HL102)+SUMIF(N!$HC$15:$HL$15,'Ciclo Semaforico'!AQ$30,N!$HC102:$HL102)+SUMIF(E!$HC$15:$HL$15,'Ciclo Semaforico'!AQ$30,E!$HC102:$HL102)+SUMIF(O!$HC$15:$HL$15,'Ciclo Semaforico'!AQ$30,O!$HC102:$HL102))*AQ$31))</f>
        <v>0</v>
      </c>
      <c r="AR127" s="245">
        <f>IF(AR$32="",IF(AR$31="",(SUMIF(S!$HC$15:$HL$15,'Ciclo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Semaforico'!AR$30,O!$HC102:$HL102))*AR$31),(SUMIF(S!$HC$15:$HL$15,'Ciclo Semaforico'!AR$32,S!$HC102:$HL102)+SUMIF(N!$HC$15:$HL$15,'Ciclo Semaforico'!AR$32,N!$HC102:$HL102)+SUMIF(E!$HC$15:$HL$15,'Ciclo Semaforico'!AR$32,E!$HC102:$HL102)+SUMIF(O!$HC$15:$HL$15,'Ciclo Semaforico'!AR$32,O!$HC102:$HL102))-IF(AR$31="",(SUMIF(S!$HC$15:$HL$15,'Ciclo Semaforico'!AR$30,S!$HC102:$HL102)+SUMIF(N!$HC$15:$HL$15,'Ciclo Semaforico'!AR$30,N!$HC102:$HL102)+SUMIF(E!$HC$15:$HL$15,'Ciclo Semaforico'!AR$30,E!$HC102:$HL102)+SUMIF(O!$HC$15:$HL$15,'Ciclo Semaforico'!AR$30,O!$HC102:$HL102)),(SUMIF(S!$HC$15:$HL$15,'Ciclo Semaforico'!AR$30,S!$HC102:$HL102)+SUMIF(N!$HC$15:$HL$15,'Ciclo Semaforico'!AR$30,N!$HC102:$HL102)+SUMIF(E!$HC$15:$HL$15,'Ciclo Semaforico'!AR$30,E!$HC102:$HL102)+SUMIF(O!$HC$15:$HL$15,'Ciclo Semaforico'!AR$30,O!$HC102:$HL102))*AR$31))</f>
        <v>0</v>
      </c>
      <c r="AS127" s="245">
        <f>IF(AS$32="",IF(AS$31="",(SUMIF(S!$HC$15:$HL$15,'Ciclo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Semaforico'!AS$30,O!$HC102:$HL102))*AS$31),(SUMIF(S!$HC$15:$HL$15,'Ciclo Semaforico'!AS$32,S!$HC102:$HL102)+SUMIF(N!$HC$15:$HL$15,'Ciclo Semaforico'!AS$32,N!$HC102:$HL102)+SUMIF(E!$HC$15:$HL$15,'Ciclo Semaforico'!AS$32,E!$HC102:$HL102)+SUMIF(O!$HC$15:$HL$15,'Ciclo Semaforico'!AS$32,O!$HC102:$HL102))-IF(AS$31="",(SUMIF(S!$HC$15:$HL$15,'Ciclo Semaforico'!AS$30,S!$HC102:$HL102)+SUMIF(N!$HC$15:$HL$15,'Ciclo Semaforico'!AS$30,N!$HC102:$HL102)+SUMIF(E!$HC$15:$HL$15,'Ciclo Semaforico'!AS$30,E!$HC102:$HL102)+SUMIF(O!$HC$15:$HL$15,'Ciclo Semaforico'!AS$30,O!$HC102:$HL102)),(SUMIF(S!$HC$15:$HL$15,'Ciclo Semaforico'!AS$30,S!$HC102:$HL102)+SUMIF(N!$HC$15:$HL$15,'Ciclo Semaforico'!AS$30,N!$HC102:$HL102)+SUMIF(E!$HC$15:$HL$15,'Ciclo Semaforico'!AS$30,E!$HC102:$HL102)+SUMIF(O!$HC$15:$HL$15,'Ciclo Semaforico'!AS$30,O!$HC102:$HL102))*AS$31))</f>
        <v>0</v>
      </c>
      <c r="AT127" s="245">
        <f>IF(AT$32="",IF(AT$31="",(SUMIF(S!$HC$15:$HL$15,'Ciclo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Semaforico'!AT$30,O!$HC102:$HL102))*AT$31),(SUMIF(S!$HC$15:$HL$15,'Ciclo Semaforico'!AT$32,S!$HC102:$HL102)+SUMIF(N!$HC$15:$HL$15,'Ciclo Semaforico'!AT$32,N!$HC102:$HL102)+SUMIF(E!$HC$15:$HL$15,'Ciclo Semaforico'!AT$32,E!$HC102:$HL102)+SUMIF(O!$HC$15:$HL$15,'Ciclo Semaforico'!AT$32,O!$HC102:$HL102))-IF(AT$31="",(SUMIF(S!$HC$15:$HL$15,'Ciclo Semaforico'!AT$30,S!$HC102:$HL102)+SUMIF(N!$HC$15:$HL$15,'Ciclo Semaforico'!AT$30,N!$HC102:$HL102)+SUMIF(E!$HC$15:$HL$15,'Ciclo Semaforico'!AT$30,E!$HC102:$HL102)+SUMIF(O!$HC$15:$HL$15,'Ciclo Semaforico'!AT$30,O!$HC102:$HL102)),(SUMIF(S!$HC$15:$HL$15,'Ciclo Semaforico'!AT$30,S!$HC102:$HL102)+SUMIF(N!$HC$15:$HL$15,'Ciclo Semaforico'!AT$30,N!$HC102:$HL102)+SUMIF(E!$HC$15:$HL$15,'Ciclo Semaforico'!AT$30,E!$HC102:$HL102)+SUMIF(O!$HC$15:$HL$15,'Ciclo Semaforico'!AT$30,O!$HC102:$HL102))*AT$31))</f>
        <v>0</v>
      </c>
      <c r="AU127" s="245">
        <f>IF(AU$32="",IF(AU$31="",(SUMIF(S!$HC$15:$HL$15,'Ciclo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Semaforico'!AU$30,O!$HC102:$HL102))*AU$31),(SUMIF(S!$HC$15:$HL$15,'Ciclo Semaforico'!AU$32,S!$HC102:$HL102)+SUMIF(N!$HC$15:$HL$15,'Ciclo Semaforico'!AU$32,N!$HC102:$HL102)+SUMIF(E!$HC$15:$HL$15,'Ciclo Semaforico'!AU$32,E!$HC102:$HL102)+SUMIF(O!$HC$15:$HL$15,'Ciclo Semaforico'!AU$32,O!$HC102:$HL102))-IF(AU$31="",(SUMIF(S!$HC$15:$HL$15,'Ciclo Semaforico'!AU$30,S!$HC102:$HL102)+SUMIF(N!$HC$15:$HL$15,'Ciclo Semaforico'!AU$30,N!$HC102:$HL102)+SUMIF(E!$HC$15:$HL$15,'Ciclo Semaforico'!AU$30,E!$HC102:$HL102)+SUMIF(O!$HC$15:$HL$15,'Ciclo Semaforico'!AU$30,O!$HC102:$HL102)),(SUMIF(S!$HC$15:$HL$15,'Ciclo Semaforico'!AU$30,S!$HC102:$HL102)+SUMIF(N!$HC$15:$HL$15,'Ciclo Semaforico'!AU$30,N!$HC102:$HL102)+SUMIF(E!$HC$15:$HL$15,'Ciclo Semaforico'!AU$30,E!$HC102:$HL102)+SUMIF(O!$HC$15:$HL$15,'Ciclo Semaforico'!AU$30,O!$HC102:$HL102))*AU$31))</f>
        <v>0</v>
      </c>
      <c r="AV127" s="245">
        <f>IF(AV$32="",IF(AV$31="",(SUMIF(S!$HC$15:$HL$15,'Ciclo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Semaforico'!AV$30,O!$HC102:$HL102))*AV$31),(SUMIF(S!$HC$15:$HL$15,'Ciclo Semaforico'!AV$32,S!$HC102:$HL102)+SUMIF(N!$HC$15:$HL$15,'Ciclo Semaforico'!AV$32,N!$HC102:$HL102)+SUMIF(E!$HC$15:$HL$15,'Ciclo Semaforico'!AV$32,E!$HC102:$HL102)+SUMIF(O!$HC$15:$HL$15,'Ciclo Semaforico'!AV$32,O!$HC102:$HL102))-IF(AV$31="",(SUMIF(S!$HC$15:$HL$15,'Ciclo Semaforico'!AV$30,S!$HC102:$HL102)+SUMIF(N!$HC$15:$HL$15,'Ciclo Semaforico'!AV$30,N!$HC102:$HL102)+SUMIF(E!$HC$15:$HL$15,'Ciclo Semaforico'!AV$30,E!$HC102:$HL102)+SUMIF(O!$HC$15:$HL$15,'Ciclo Semaforico'!AV$30,O!$HC102:$HL102)),(SUMIF(S!$HC$15:$HL$15,'Ciclo Semaforico'!AV$30,S!$HC102:$HL102)+SUMIF(N!$HC$15:$HL$15,'Ciclo Semaforico'!AV$30,N!$HC102:$HL102)+SUMIF(E!$HC$15:$HL$15,'Ciclo Semaforico'!AV$30,E!$HC102:$HL102)+SUMIF(O!$HC$15:$HL$15,'Ciclo Semaforico'!AV$30,O!$HC102:$HL102))*AV$31))</f>
        <v>0</v>
      </c>
      <c r="AW127" s="245">
        <f>IF(AW$32="",IF(AW$31="",(SUMIF(S!$HC$15:$HL$15,'Ciclo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Semaforico'!AW$30,O!$HC102:$HL102))*AW$31),(SUMIF(S!$HC$15:$HL$15,'Ciclo Semaforico'!AW$32,S!$HC102:$HL102)+SUMIF(N!$HC$15:$HL$15,'Ciclo Semaforico'!AW$32,N!$HC102:$HL102)+SUMIF(E!$HC$15:$HL$15,'Ciclo Semaforico'!AW$32,E!$HC102:$HL102)+SUMIF(O!$HC$15:$HL$15,'Ciclo Semaforico'!AW$32,O!$HC102:$HL102))-IF(AW$31="",(SUMIF(S!$HC$15:$HL$15,'Ciclo Semaforico'!AW$30,S!$HC102:$HL102)+SUMIF(N!$HC$15:$HL$15,'Ciclo Semaforico'!AW$30,N!$HC102:$HL102)+SUMIF(E!$HC$15:$HL$15,'Ciclo Semaforico'!AW$30,E!$HC102:$HL102)+SUMIF(O!$HC$15:$HL$15,'Ciclo Semaforico'!AW$30,O!$HC102:$HL102)),(SUMIF(S!$HC$15:$HL$15,'Ciclo Semaforico'!AW$30,S!$HC102:$HL102)+SUMIF(N!$HC$15:$HL$15,'Ciclo Semaforico'!AW$30,N!$HC102:$HL102)+SUMIF(E!$HC$15:$HL$15,'Ciclo Semaforico'!AW$30,E!$HC102:$HL102)+SUMIF(O!$HC$15:$HL$15,'Ciclo Semaforico'!AW$30,O!$HC102:$HL102))*AW$31))</f>
        <v>0</v>
      </c>
      <c r="AX127" s="246">
        <f>IF(AX$32="",IF(AX$31="",(SUMIF(S!$HC$15:$HL$15,'Ciclo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Semaforico'!AX$30,O!$HC102:$HL102))*AX$31),(SUMIF(S!$HC$15:$HL$15,'Ciclo Semaforico'!AX$32,S!$HC102:$HL102)+SUMIF(N!$HC$15:$HL$15,'Ciclo Semaforico'!AX$32,N!$HC102:$HL102)+SUMIF(E!$HC$15:$HL$15,'Ciclo Semaforico'!AX$32,E!$HC102:$HL102)+SUMIF(O!$HC$15:$HL$15,'Ciclo Semaforico'!AX$32,O!$HC102:$HL102))-IF(AX$31="",(SUMIF(S!$HC$15:$HL$15,'Ciclo Semaforico'!AX$30,S!$HC102:$HL102)+SUMIF(N!$HC$15:$HL$15,'Ciclo Semaforico'!AX$30,N!$HC102:$HL102)+SUMIF(E!$HC$15:$HL$15,'Ciclo Semaforico'!AX$30,E!$HC102:$HL102)+SUMIF(O!$HC$15:$HL$15,'Ciclo Semaforico'!AX$30,O!$HC102:$HL102)),(SUMIF(S!$HC$15:$HL$15,'Ciclo Semaforico'!AX$30,S!$HC102:$HL102)+SUMIF(N!$HC$15:$HL$15,'Ciclo Semaforico'!AX$30,N!$HC102:$HL102)+SUMIF(E!$HC$15:$HL$15,'Ciclo Semaforico'!AX$30,E!$HC102:$HL102)+SUMIF(O!$HC$15:$HL$15,'Ciclo Semaforico'!AX$30,O!$HC102:$HL102))*AX$31))</f>
        <v>0</v>
      </c>
      <c r="AY127" s="244" t="e">
        <f>IF(AY$32="",IF(AY$31="",(SUMIF(S!$HC$15:$HL$15,'Ciclo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Semaforico'!AY$30,O!$HC102:$HL102))*AY$31),(SUMIF(S!$HC$15:$HL$15,'Ciclo Semaforico'!AY$32,S!$HC102:$HL102)+SUMIF(N!$HC$15:$HL$15,'Ciclo Semaforico'!AY$32,N!$HC102:$HL102)+SUMIF(E!$HC$15:$HL$15,'Ciclo Semaforico'!AY$32,E!$HC102:$HL102)+SUMIF(O!$HC$15:$HL$15,'Ciclo Semaforico'!AY$32,O!$HC102:$HL102))-IF(AY$31="",(SUMIF(S!$HC$15:$HL$15,'Ciclo Semaforico'!AY$30,S!$HC102:$HL102)+SUMIF(N!$HC$15:$HL$15,'Ciclo Semaforico'!AY$30,N!$HC102:$HL102)+SUMIF(E!$HC$15:$HL$15,'Ciclo Semaforico'!AY$30,E!$HC102:$HL102)+SUMIF(O!$HC$15:$HL$15,'Ciclo Semaforico'!AY$30,O!$HC102:$HL102)),(SUMIF(S!$HC$15:$HL$15,'Ciclo Semaforico'!AY$30,S!$HC102:$HL102)+SUMIF(N!$HC$15:$HL$15,'Ciclo Semaforico'!AY$30,N!$HC102:$HL102)+SUMIF(E!$HC$15:$HL$15,'Ciclo Semaforico'!AY$30,E!$HC102:$HL102)+SUMIF(O!$HC$15:$HL$15,'Ciclo Semaforico'!AY$30,O!$HC102:$HL102))*AY$31))</f>
        <v>#REF!</v>
      </c>
      <c r="AZ127" s="245" t="e">
        <f>IF(AZ$32="",IF(AZ$31="",(SUMIF(S!$HC$15:$HL$15,'Ciclo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Semaforico'!AZ$30,O!$HC102:$HL102))*AZ$31),(SUMIF(S!$HC$15:$HL$15,'Ciclo Semaforico'!AZ$32,S!$HC102:$HL102)+SUMIF(N!$HC$15:$HL$15,'Ciclo Semaforico'!AZ$32,N!$HC102:$HL102)+SUMIF(E!$HC$15:$HL$15,'Ciclo Semaforico'!AZ$32,E!$HC102:$HL102)+SUMIF(O!$HC$15:$HL$15,'Ciclo Semaforico'!AZ$32,O!$HC102:$HL102))-IF(AZ$31="",(SUMIF(S!$HC$15:$HL$15,'Ciclo Semaforico'!AZ$30,S!$HC102:$HL102)+SUMIF(N!$HC$15:$HL$15,'Ciclo Semaforico'!AZ$30,N!$HC102:$HL102)+SUMIF(E!$HC$15:$HL$15,'Ciclo Semaforico'!AZ$30,E!$HC102:$HL102)+SUMIF(O!$HC$15:$HL$15,'Ciclo Semaforico'!AZ$30,O!$HC102:$HL102)),(SUMIF(S!$HC$15:$HL$15,'Ciclo Semaforico'!AZ$30,S!$HC102:$HL102)+SUMIF(N!$HC$15:$HL$15,'Ciclo Semaforico'!AZ$30,N!$HC102:$HL102)+SUMIF(E!$HC$15:$HL$15,'Ciclo Semaforico'!AZ$30,E!$HC102:$HL102)+SUMIF(O!$HC$15:$HL$15,'Ciclo Semaforico'!AZ$30,O!$HC102:$HL102))*AZ$31))</f>
        <v>#REF!</v>
      </c>
      <c r="BA127" s="245" t="e">
        <f>IF(BA$32="",IF(BA$31="",(SUMIF(S!$HC$15:$HL$15,'Ciclo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Semaforico'!BA$30,O!$HC102:$HL102))*BA$31),(SUMIF(S!$HC$15:$HL$15,'Ciclo Semaforico'!BA$32,S!$HC102:$HL102)+SUMIF(N!$HC$15:$HL$15,'Ciclo Semaforico'!BA$32,N!$HC102:$HL102)+SUMIF(E!$HC$15:$HL$15,'Ciclo Semaforico'!BA$32,E!$HC102:$HL102)+SUMIF(O!$HC$15:$HL$15,'Ciclo Semaforico'!BA$32,O!$HC102:$HL102))-IF(BA$31="",(SUMIF(S!$HC$15:$HL$15,'Ciclo Semaforico'!BA$30,S!$HC102:$HL102)+SUMIF(N!$HC$15:$HL$15,'Ciclo Semaforico'!BA$30,N!$HC102:$HL102)+SUMIF(E!$HC$15:$HL$15,'Ciclo Semaforico'!BA$30,E!$HC102:$HL102)+SUMIF(O!$HC$15:$HL$15,'Ciclo Semaforico'!BA$30,O!$HC102:$HL102)),(SUMIF(S!$HC$15:$HL$15,'Ciclo Semaforico'!BA$30,S!$HC102:$HL102)+SUMIF(N!$HC$15:$HL$15,'Ciclo Semaforico'!BA$30,N!$HC102:$HL102)+SUMIF(E!$HC$15:$HL$15,'Ciclo Semaforico'!BA$30,E!$HC102:$HL102)+SUMIF(O!$HC$15:$HL$15,'Ciclo Semaforico'!BA$30,O!$HC102:$HL102))*BA$31))</f>
        <v>#REF!</v>
      </c>
      <c r="BB127" s="245" t="e">
        <f>IF(BB$32="",IF(BB$31="",(SUMIF(S!$HC$15:$HL$15,'Ciclo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Semaforico'!BB$30,O!$HC102:$HL102))*BB$31),(SUMIF(S!$HC$15:$HL$15,'Ciclo Semaforico'!BB$32,S!$HC102:$HL102)+SUMIF(N!$HC$15:$HL$15,'Ciclo Semaforico'!BB$32,N!$HC102:$HL102)+SUMIF(E!$HC$15:$HL$15,'Ciclo Semaforico'!BB$32,E!$HC102:$HL102)+SUMIF(O!$HC$15:$HL$15,'Ciclo Semaforico'!BB$32,O!$HC102:$HL102))-IF(BB$31="",(SUMIF(S!$HC$15:$HL$15,'Ciclo Semaforico'!BB$30,S!$HC102:$HL102)+SUMIF(N!$HC$15:$HL$15,'Ciclo Semaforico'!BB$30,N!$HC102:$HL102)+SUMIF(E!$HC$15:$HL$15,'Ciclo Semaforico'!BB$30,E!$HC102:$HL102)+SUMIF(O!$HC$15:$HL$15,'Ciclo Semaforico'!BB$30,O!$HC102:$HL102)),(SUMIF(S!$HC$15:$HL$15,'Ciclo Semaforico'!BB$30,S!$HC102:$HL102)+SUMIF(N!$HC$15:$HL$15,'Ciclo Semaforico'!BB$30,N!$HC102:$HL102)+SUMIF(E!$HC$15:$HL$15,'Ciclo Semaforico'!BB$30,E!$HC102:$HL102)+SUMIF(O!$HC$15:$HL$15,'Ciclo Semaforico'!BB$30,O!$HC102:$HL102))*BB$31))</f>
        <v>#REF!</v>
      </c>
      <c r="BC127" s="245" t="e">
        <f>IF(BC$32="",IF(BC$31="",(SUMIF(S!$HC$15:$HL$15,'Ciclo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Semaforico'!BC$30,O!$HC102:$HL102))*BC$31),(SUMIF(S!$HC$15:$HL$15,'Ciclo Semaforico'!BC$32,S!$HC102:$HL102)+SUMIF(N!$HC$15:$HL$15,'Ciclo Semaforico'!BC$32,N!$HC102:$HL102)+SUMIF(E!$HC$15:$HL$15,'Ciclo Semaforico'!BC$32,E!$HC102:$HL102)+SUMIF(O!$HC$15:$HL$15,'Ciclo Semaforico'!BC$32,O!$HC102:$HL102))-IF(BC$31="",(SUMIF(S!$HC$15:$HL$15,'Ciclo Semaforico'!BC$30,S!$HC102:$HL102)+SUMIF(N!$HC$15:$HL$15,'Ciclo Semaforico'!BC$30,N!$HC102:$HL102)+SUMIF(E!$HC$15:$HL$15,'Ciclo Semaforico'!BC$30,E!$HC102:$HL102)+SUMIF(O!$HC$15:$HL$15,'Ciclo Semaforico'!BC$30,O!$HC102:$HL102)),(SUMIF(S!$HC$15:$HL$15,'Ciclo Semaforico'!BC$30,S!$HC102:$HL102)+SUMIF(N!$HC$15:$HL$15,'Ciclo Semaforico'!BC$30,N!$HC102:$HL102)+SUMIF(E!$HC$15:$HL$15,'Ciclo Semaforico'!BC$30,E!$HC102:$HL102)+SUMIF(O!$HC$15:$HL$15,'Ciclo Semaforico'!BC$30,O!$HC102:$HL102))*BC$31))</f>
        <v>#REF!</v>
      </c>
      <c r="BD127" s="245" t="e">
        <f>IF(BD$32="",IF(BD$31="",(SUMIF(S!$HC$15:$HL$15,'Ciclo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Semaforico'!BD$30,O!$HC102:$HL102))*BD$31),(SUMIF(S!$HC$15:$HL$15,'Ciclo Semaforico'!BD$32,S!$HC102:$HL102)+SUMIF(N!$HC$15:$HL$15,'Ciclo Semaforico'!BD$32,N!$HC102:$HL102)+SUMIF(E!$HC$15:$HL$15,'Ciclo Semaforico'!BD$32,E!$HC102:$HL102)+SUMIF(O!$HC$15:$HL$15,'Ciclo Semaforico'!BD$32,O!$HC102:$HL102))-IF(BD$31="",(SUMIF(S!$HC$15:$HL$15,'Ciclo Semaforico'!BD$30,S!$HC102:$HL102)+SUMIF(N!$HC$15:$HL$15,'Ciclo Semaforico'!BD$30,N!$HC102:$HL102)+SUMIF(E!$HC$15:$HL$15,'Ciclo Semaforico'!BD$30,E!$HC102:$HL102)+SUMIF(O!$HC$15:$HL$15,'Ciclo Semaforico'!BD$30,O!$HC102:$HL102)),(SUMIF(S!$HC$15:$HL$15,'Ciclo Semaforico'!BD$30,S!$HC102:$HL102)+SUMIF(N!$HC$15:$HL$15,'Ciclo Semaforico'!BD$30,N!$HC102:$HL102)+SUMIF(E!$HC$15:$HL$15,'Ciclo Semaforico'!BD$30,E!$HC102:$HL102)+SUMIF(O!$HC$15:$HL$15,'Ciclo Semaforico'!BD$30,O!$HC102:$HL102))*BD$31))</f>
        <v>#REF!</v>
      </c>
      <c r="BE127" s="245">
        <f>IF(BE$32="",IF(BE$31="",(SUMIF(S!$HC$15:$HL$15,'Ciclo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Semaforico'!BE$30,O!$HC102:$HL102))*BE$31),(SUMIF(S!$HC$15:$HL$15,'Ciclo Semaforico'!BE$32,S!$HC102:$HL102)+SUMIF(N!$HC$15:$HL$15,'Ciclo Semaforico'!BE$32,N!$HC102:$HL102)+SUMIF(E!$HC$15:$HL$15,'Ciclo Semaforico'!BE$32,E!$HC102:$HL102)+SUMIF(O!$HC$15:$HL$15,'Ciclo Semaforico'!BE$32,O!$HC102:$HL102))-IF(BE$31="",(SUMIF(S!$HC$15:$HL$15,'Ciclo Semaforico'!BE$30,S!$HC102:$HL102)+SUMIF(N!$HC$15:$HL$15,'Ciclo Semaforico'!BE$30,N!$HC102:$HL102)+SUMIF(E!$HC$15:$HL$15,'Ciclo Semaforico'!BE$30,E!$HC102:$HL102)+SUMIF(O!$HC$15:$HL$15,'Ciclo Semaforico'!BE$30,O!$HC102:$HL102)),(SUMIF(S!$HC$15:$HL$15,'Ciclo Semaforico'!BE$30,S!$HC102:$HL102)+SUMIF(N!$HC$15:$HL$15,'Ciclo Semaforico'!BE$30,N!$HC102:$HL102)+SUMIF(E!$HC$15:$HL$15,'Ciclo Semaforico'!BE$30,E!$HC102:$HL102)+SUMIF(O!$HC$15:$HL$15,'Ciclo Semaforico'!BE$30,O!$HC102:$HL102))*BE$31))</f>
        <v>0</v>
      </c>
      <c r="BF127" s="245">
        <f>IF(BF$32="",IF(BF$31="",(SUMIF(S!$HC$15:$HL$15,'Ciclo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Semaforico'!BF$30,O!$HC102:$HL102))*BF$31),(SUMIF(S!$HC$15:$HL$15,'Ciclo Semaforico'!BF$32,S!$HC102:$HL102)+SUMIF(N!$HC$15:$HL$15,'Ciclo Semaforico'!BF$32,N!$HC102:$HL102)+SUMIF(E!$HC$15:$HL$15,'Ciclo Semaforico'!BF$32,E!$HC102:$HL102)+SUMIF(O!$HC$15:$HL$15,'Ciclo Semaforico'!BF$32,O!$HC102:$HL102))-IF(BF$31="",(SUMIF(S!$HC$15:$HL$15,'Ciclo Semaforico'!BF$30,S!$HC102:$HL102)+SUMIF(N!$HC$15:$HL$15,'Ciclo Semaforico'!BF$30,N!$HC102:$HL102)+SUMIF(E!$HC$15:$HL$15,'Ciclo Semaforico'!BF$30,E!$HC102:$HL102)+SUMIF(O!$HC$15:$HL$15,'Ciclo Semaforico'!BF$30,O!$HC102:$HL102)),(SUMIF(S!$HC$15:$HL$15,'Ciclo Semaforico'!BF$30,S!$HC102:$HL102)+SUMIF(N!$HC$15:$HL$15,'Ciclo Semaforico'!BF$30,N!$HC102:$HL102)+SUMIF(E!$HC$15:$HL$15,'Ciclo Semaforico'!BF$30,E!$HC102:$HL102)+SUMIF(O!$HC$15:$HL$15,'Ciclo Semaforico'!BF$30,O!$HC102:$HL102))*BF$31))</f>
        <v>0</v>
      </c>
      <c r="BG127" s="245">
        <f>IF(BG$32="",IF(BG$31="",(SUMIF(S!$HC$15:$HL$15,'Ciclo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Semaforico'!BG$30,O!$HC102:$HL102))*BG$31),(SUMIF(S!$HC$15:$HL$15,'Ciclo Semaforico'!BG$32,S!$HC102:$HL102)+SUMIF(N!$HC$15:$HL$15,'Ciclo Semaforico'!BG$32,N!$HC102:$HL102)+SUMIF(E!$HC$15:$HL$15,'Ciclo Semaforico'!BG$32,E!$HC102:$HL102)+SUMIF(O!$HC$15:$HL$15,'Ciclo Semaforico'!BG$32,O!$HC102:$HL102))-IF(BG$31="",(SUMIF(S!$HC$15:$HL$15,'Ciclo Semaforico'!BG$30,S!$HC102:$HL102)+SUMIF(N!$HC$15:$HL$15,'Ciclo Semaforico'!BG$30,N!$HC102:$HL102)+SUMIF(E!$HC$15:$HL$15,'Ciclo Semaforico'!BG$30,E!$HC102:$HL102)+SUMIF(O!$HC$15:$HL$15,'Ciclo Semaforico'!BG$30,O!$HC102:$HL102)),(SUMIF(S!$HC$15:$HL$15,'Ciclo Semaforico'!BG$30,S!$HC102:$HL102)+SUMIF(N!$HC$15:$HL$15,'Ciclo Semaforico'!BG$30,N!$HC102:$HL102)+SUMIF(E!$HC$15:$HL$15,'Ciclo Semaforico'!BG$30,E!$HC102:$HL102)+SUMIF(O!$HC$15:$HL$15,'Ciclo Semaforico'!BG$30,O!$HC102:$HL102))*BG$31))</f>
        <v>0</v>
      </c>
      <c r="BH127" s="245">
        <f>IF(BH$32="",IF(BH$31="",(SUMIF(S!$HC$15:$HL$15,'Ciclo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Semaforico'!BH$30,O!$HC102:$HL102))*BH$31),(SUMIF(S!$HC$15:$HL$15,'Ciclo Semaforico'!BH$32,S!$HC102:$HL102)+SUMIF(N!$HC$15:$HL$15,'Ciclo Semaforico'!BH$32,N!$HC102:$HL102)+SUMIF(E!$HC$15:$HL$15,'Ciclo Semaforico'!BH$32,E!$HC102:$HL102)+SUMIF(O!$HC$15:$HL$15,'Ciclo Semaforico'!BH$32,O!$HC102:$HL102))-IF(BH$31="",(SUMIF(S!$HC$15:$HL$15,'Ciclo Semaforico'!BH$30,S!$HC102:$HL102)+SUMIF(N!$HC$15:$HL$15,'Ciclo Semaforico'!BH$30,N!$HC102:$HL102)+SUMIF(E!$HC$15:$HL$15,'Ciclo Semaforico'!BH$30,E!$HC102:$HL102)+SUMIF(O!$HC$15:$HL$15,'Ciclo Semaforico'!BH$30,O!$HC102:$HL102)),(SUMIF(S!$HC$15:$HL$15,'Ciclo Semaforico'!BH$30,S!$HC102:$HL102)+SUMIF(N!$HC$15:$HL$15,'Ciclo Semaforico'!BH$30,N!$HC102:$HL102)+SUMIF(E!$HC$15:$HL$15,'Ciclo Semaforico'!BH$30,E!$HC102:$HL102)+SUMIF(O!$HC$15:$HL$15,'Ciclo Semaforico'!BH$30,O!$HC102:$HL102))*BH$31))</f>
        <v>0</v>
      </c>
      <c r="BI127" s="245">
        <f>IF(BI$32="",IF(BI$31="",(SUMIF(S!$HC$15:$HL$15,'Ciclo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Semaforico'!BI$30,O!$HC102:$HL102))*BI$31),(SUMIF(S!$HC$15:$HL$15,'Ciclo Semaforico'!BI$32,S!$HC102:$HL102)+SUMIF(N!$HC$15:$HL$15,'Ciclo Semaforico'!BI$32,N!$HC102:$HL102)+SUMIF(E!$HC$15:$HL$15,'Ciclo Semaforico'!BI$32,E!$HC102:$HL102)+SUMIF(O!$HC$15:$HL$15,'Ciclo Semaforico'!BI$32,O!$HC102:$HL102))-IF(BI$31="",(SUMIF(S!$HC$15:$HL$15,'Ciclo Semaforico'!BI$30,S!$HC102:$HL102)+SUMIF(N!$HC$15:$HL$15,'Ciclo Semaforico'!BI$30,N!$HC102:$HL102)+SUMIF(E!$HC$15:$HL$15,'Ciclo Semaforico'!BI$30,E!$HC102:$HL102)+SUMIF(O!$HC$15:$HL$15,'Ciclo Semaforico'!BI$30,O!$HC102:$HL102)),(SUMIF(S!$HC$15:$HL$15,'Ciclo Semaforico'!BI$30,S!$HC102:$HL102)+SUMIF(N!$HC$15:$HL$15,'Ciclo Semaforico'!BI$30,N!$HC102:$HL102)+SUMIF(E!$HC$15:$HL$15,'Ciclo Semaforico'!BI$30,E!$HC102:$HL102)+SUMIF(O!$HC$15:$HL$15,'Ciclo Semaforico'!BI$30,O!$HC102:$HL102))*BI$31))</f>
        <v>0</v>
      </c>
      <c r="BJ127" s="246">
        <f>IF(BJ$32="",IF(BJ$31="",(SUMIF(S!$HC$15:$HL$15,'Ciclo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Semaforico'!BJ$30,O!$HC102:$HL102))*BJ$31),(SUMIF(S!$HC$15:$HL$15,'Ciclo Semaforico'!BJ$32,S!$HC102:$HL102)+SUMIF(N!$HC$15:$HL$15,'Ciclo Semaforico'!BJ$32,N!$HC102:$HL102)+SUMIF(E!$HC$15:$HL$15,'Ciclo Semaforico'!BJ$32,E!$HC102:$HL102)+SUMIF(O!$HC$15:$HL$15,'Ciclo Semaforico'!BJ$32,O!$HC102:$HL102))-IF(BJ$31="",(SUMIF(S!$HC$15:$HL$15,'Ciclo Semaforico'!BJ$30,S!$HC102:$HL102)+SUMIF(N!$HC$15:$HL$15,'Ciclo Semaforico'!BJ$30,N!$HC102:$HL102)+SUMIF(E!$HC$15:$HL$15,'Ciclo Semaforico'!BJ$30,E!$HC102:$HL102)+SUMIF(O!$HC$15:$HL$15,'Ciclo Semaforico'!BJ$30,O!$HC102:$HL102)),(SUMIF(S!$HC$15:$HL$15,'Ciclo Semaforico'!BJ$30,S!$HC102:$HL102)+SUMIF(N!$HC$15:$HL$15,'Ciclo Semaforico'!BJ$30,N!$HC102:$HL102)+SUMIF(E!$HC$15:$HL$15,'Ciclo Semaforico'!BJ$30,E!$HC102:$HL102)+SUMIF(O!$HC$15:$HL$15,'Ciclo Semaforico'!BJ$30,O!$HC102:$HL102))*BJ$31))</f>
        <v>0</v>
      </c>
      <c r="BK127" s="244">
        <f>IF(BK$32="",IF(BK$31="",(SUMIF(S!$HC$15:$HL$15,'Ciclo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Semaforico'!BK$30,O!$HC102:$HL102))*BK$31),(SUMIF(S!$HC$15:$HL$15,'Ciclo Semaforico'!BK$32,S!$HC102:$HL102)+SUMIF(N!$HC$15:$HL$15,'Ciclo Semaforico'!BK$32,N!$HC102:$HL102)+SUMIF(E!$HC$15:$HL$15,'Ciclo Semaforico'!BK$32,E!$HC102:$HL102)+SUMIF(O!$HC$15:$HL$15,'Ciclo Semaforico'!BK$32,O!$HC102:$HL102))-IF(BK$31="",(SUMIF(S!$HC$15:$HL$15,'Ciclo Semaforico'!BK$30,S!$HC102:$HL102)+SUMIF(N!$HC$15:$HL$15,'Ciclo Semaforico'!BK$30,N!$HC102:$HL102)+SUMIF(E!$HC$15:$HL$15,'Ciclo Semaforico'!BK$30,E!$HC102:$HL102)+SUMIF(O!$HC$15:$HL$15,'Ciclo Semaforico'!BK$30,O!$HC102:$HL102)),(SUMIF(S!$HC$15:$HL$15,'Ciclo Semaforico'!BK$30,S!$HC102:$HL102)+SUMIF(N!$HC$15:$HL$15,'Ciclo Semaforico'!BK$30,N!$HC102:$HL102)+SUMIF(E!$HC$15:$HL$15,'Ciclo Semaforico'!BK$30,E!$HC102:$HL102)+SUMIF(O!$HC$15:$HL$15,'Ciclo Semaforico'!BK$30,O!$HC102:$HL102))*BK$31))</f>
        <v>0</v>
      </c>
      <c r="BL127" s="245">
        <f>IF(BL$32="",IF(BL$31="",(SUMIF(S!$HC$15:$HL$15,'Ciclo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Semaforico'!BL$30,O!$HC102:$HL102))*BL$31),(SUMIF(S!$HC$15:$HL$15,'Ciclo Semaforico'!BL$32,S!$HC102:$HL102)+SUMIF(N!$HC$15:$HL$15,'Ciclo Semaforico'!BL$32,N!$HC102:$HL102)+SUMIF(E!$HC$15:$HL$15,'Ciclo Semaforico'!BL$32,E!$HC102:$HL102)+SUMIF(O!$HC$15:$HL$15,'Ciclo Semaforico'!BL$32,O!$HC102:$HL102))-IF(BL$31="",(SUMIF(S!$HC$15:$HL$15,'Ciclo Semaforico'!BL$30,S!$HC102:$HL102)+SUMIF(N!$HC$15:$HL$15,'Ciclo Semaforico'!BL$30,N!$HC102:$HL102)+SUMIF(E!$HC$15:$HL$15,'Ciclo Semaforico'!BL$30,E!$HC102:$HL102)+SUMIF(O!$HC$15:$HL$15,'Ciclo Semaforico'!BL$30,O!$HC102:$HL102)),(SUMIF(S!$HC$15:$HL$15,'Ciclo Semaforico'!BL$30,S!$HC102:$HL102)+SUMIF(N!$HC$15:$HL$15,'Ciclo Semaforico'!BL$30,N!$HC102:$HL102)+SUMIF(E!$HC$15:$HL$15,'Ciclo Semaforico'!BL$30,E!$HC102:$HL102)+SUMIF(O!$HC$15:$HL$15,'Ciclo Semaforico'!BL$30,O!$HC102:$HL102))*BL$31))</f>
        <v>0</v>
      </c>
      <c r="BM127" s="245">
        <f>IF(BM$32="",IF(BM$31="",(SUMIF(S!$HC$15:$HL$15,'Ciclo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Semaforico'!BM$30,O!$HC102:$HL102))*BM$31),(SUMIF(S!$HC$15:$HL$15,'Ciclo Semaforico'!BM$32,S!$HC102:$HL102)+SUMIF(N!$HC$15:$HL$15,'Ciclo Semaforico'!BM$32,N!$HC102:$HL102)+SUMIF(E!$HC$15:$HL$15,'Ciclo Semaforico'!BM$32,E!$HC102:$HL102)+SUMIF(O!$HC$15:$HL$15,'Ciclo Semaforico'!BM$32,O!$HC102:$HL102))-IF(BM$31="",(SUMIF(S!$HC$15:$HL$15,'Ciclo Semaforico'!BM$30,S!$HC102:$HL102)+SUMIF(N!$HC$15:$HL$15,'Ciclo Semaforico'!BM$30,N!$HC102:$HL102)+SUMIF(E!$HC$15:$HL$15,'Ciclo Semaforico'!BM$30,E!$HC102:$HL102)+SUMIF(O!$HC$15:$HL$15,'Ciclo Semaforico'!BM$30,O!$HC102:$HL102)),(SUMIF(S!$HC$15:$HL$15,'Ciclo Semaforico'!BM$30,S!$HC102:$HL102)+SUMIF(N!$HC$15:$HL$15,'Ciclo Semaforico'!BM$30,N!$HC102:$HL102)+SUMIF(E!$HC$15:$HL$15,'Ciclo Semaforico'!BM$30,E!$HC102:$HL102)+SUMIF(O!$HC$15:$HL$15,'Ciclo Semaforico'!BM$30,O!$HC102:$HL102))*BM$31))</f>
        <v>0</v>
      </c>
      <c r="BN127" s="245">
        <f>IF(BN$32="",IF(BN$31="",(SUMIF(S!$HC$15:$HL$15,'Ciclo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Semaforico'!BN$30,O!$HC102:$HL102))*BN$31),(SUMIF(S!$HC$15:$HL$15,'Ciclo Semaforico'!BN$32,S!$HC102:$HL102)+SUMIF(N!$HC$15:$HL$15,'Ciclo Semaforico'!BN$32,N!$HC102:$HL102)+SUMIF(E!$HC$15:$HL$15,'Ciclo Semaforico'!BN$32,E!$HC102:$HL102)+SUMIF(O!$HC$15:$HL$15,'Ciclo Semaforico'!BN$32,O!$HC102:$HL102))-IF(BN$31="",(SUMIF(S!$HC$15:$HL$15,'Ciclo Semaforico'!BN$30,S!$HC102:$HL102)+SUMIF(N!$HC$15:$HL$15,'Ciclo Semaforico'!BN$30,N!$HC102:$HL102)+SUMIF(E!$HC$15:$HL$15,'Ciclo Semaforico'!BN$30,E!$HC102:$HL102)+SUMIF(O!$HC$15:$HL$15,'Ciclo Semaforico'!BN$30,O!$HC102:$HL102)),(SUMIF(S!$HC$15:$HL$15,'Ciclo Semaforico'!BN$30,S!$HC102:$HL102)+SUMIF(N!$HC$15:$HL$15,'Ciclo Semaforico'!BN$30,N!$HC102:$HL102)+SUMIF(E!$HC$15:$HL$15,'Ciclo Semaforico'!BN$30,E!$HC102:$HL102)+SUMIF(O!$HC$15:$HL$15,'Ciclo Semaforico'!BN$30,O!$HC102:$HL102))*BN$31))</f>
        <v>0</v>
      </c>
      <c r="BO127" s="245">
        <f>IF(BO$32="",IF(BO$31="",(SUMIF(S!$HC$15:$HL$15,'Ciclo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Semaforico'!BO$30,O!$HC102:$HL102))*BO$31),(SUMIF(S!$HC$15:$HL$15,'Ciclo Semaforico'!BO$32,S!$HC102:$HL102)+SUMIF(N!$HC$15:$HL$15,'Ciclo Semaforico'!BO$32,N!$HC102:$HL102)+SUMIF(E!$HC$15:$HL$15,'Ciclo Semaforico'!BO$32,E!$HC102:$HL102)+SUMIF(O!$HC$15:$HL$15,'Ciclo Semaforico'!BO$32,O!$HC102:$HL102))-IF(BO$31="",(SUMIF(S!$HC$15:$HL$15,'Ciclo Semaforico'!BO$30,S!$HC102:$HL102)+SUMIF(N!$HC$15:$HL$15,'Ciclo Semaforico'!BO$30,N!$HC102:$HL102)+SUMIF(E!$HC$15:$HL$15,'Ciclo Semaforico'!BO$30,E!$HC102:$HL102)+SUMIF(O!$HC$15:$HL$15,'Ciclo Semaforico'!BO$30,O!$HC102:$HL102)),(SUMIF(S!$HC$15:$HL$15,'Ciclo Semaforico'!BO$30,S!$HC102:$HL102)+SUMIF(N!$HC$15:$HL$15,'Ciclo Semaforico'!BO$30,N!$HC102:$HL102)+SUMIF(E!$HC$15:$HL$15,'Ciclo Semaforico'!BO$30,E!$HC102:$HL102)+SUMIF(O!$HC$15:$HL$15,'Ciclo Semaforico'!BO$30,O!$HC102:$HL102))*BO$31))</f>
        <v>0</v>
      </c>
      <c r="BP127" s="245">
        <f>IF(BP$32="",IF(BP$31="",(SUMIF(S!$HC$15:$HL$15,'Ciclo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Semaforico'!BP$30,O!$HC102:$HL102))*BP$31),(SUMIF(S!$HC$15:$HL$15,'Ciclo Semaforico'!BP$32,S!$HC102:$HL102)+SUMIF(N!$HC$15:$HL$15,'Ciclo Semaforico'!BP$32,N!$HC102:$HL102)+SUMIF(E!$HC$15:$HL$15,'Ciclo Semaforico'!BP$32,E!$HC102:$HL102)+SUMIF(O!$HC$15:$HL$15,'Ciclo Semaforico'!BP$32,O!$HC102:$HL102))-IF(BP$31="",(SUMIF(S!$HC$15:$HL$15,'Ciclo Semaforico'!BP$30,S!$HC102:$HL102)+SUMIF(N!$HC$15:$HL$15,'Ciclo Semaforico'!BP$30,N!$HC102:$HL102)+SUMIF(E!$HC$15:$HL$15,'Ciclo Semaforico'!BP$30,E!$HC102:$HL102)+SUMIF(O!$HC$15:$HL$15,'Ciclo Semaforico'!BP$30,O!$HC102:$HL102)),(SUMIF(S!$HC$15:$HL$15,'Ciclo Semaforico'!BP$30,S!$HC102:$HL102)+SUMIF(N!$HC$15:$HL$15,'Ciclo Semaforico'!BP$30,N!$HC102:$HL102)+SUMIF(E!$HC$15:$HL$15,'Ciclo Semaforico'!BP$30,E!$HC102:$HL102)+SUMIF(O!$HC$15:$HL$15,'Ciclo Semaforico'!BP$30,O!$HC102:$HL102))*BP$31))</f>
        <v>0</v>
      </c>
      <c r="BQ127" s="245">
        <f>IF(BQ$32="",IF(BQ$31="",(SUMIF(S!$HC$15:$HL$15,'Ciclo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Semaforico'!BQ$30,O!$HC102:$HL102))*BQ$31),(SUMIF(S!$HC$15:$HL$15,'Ciclo Semaforico'!BQ$32,S!$HC102:$HL102)+SUMIF(N!$HC$15:$HL$15,'Ciclo Semaforico'!BQ$32,N!$HC102:$HL102)+SUMIF(E!$HC$15:$HL$15,'Ciclo Semaforico'!BQ$32,E!$HC102:$HL102)+SUMIF(O!$HC$15:$HL$15,'Ciclo Semaforico'!BQ$32,O!$HC102:$HL102))-IF(BQ$31="",(SUMIF(S!$HC$15:$HL$15,'Ciclo Semaforico'!BQ$30,S!$HC102:$HL102)+SUMIF(N!$HC$15:$HL$15,'Ciclo Semaforico'!BQ$30,N!$HC102:$HL102)+SUMIF(E!$HC$15:$HL$15,'Ciclo Semaforico'!BQ$30,E!$HC102:$HL102)+SUMIF(O!$HC$15:$HL$15,'Ciclo Semaforico'!BQ$30,O!$HC102:$HL102)),(SUMIF(S!$HC$15:$HL$15,'Ciclo Semaforico'!BQ$30,S!$HC102:$HL102)+SUMIF(N!$HC$15:$HL$15,'Ciclo Semaforico'!BQ$30,N!$HC102:$HL102)+SUMIF(E!$HC$15:$HL$15,'Ciclo Semaforico'!BQ$30,E!$HC102:$HL102)+SUMIF(O!$HC$15:$HL$15,'Ciclo Semaforico'!BQ$30,O!$HC102:$HL102))*BQ$31))</f>
        <v>0</v>
      </c>
      <c r="BR127" s="245">
        <f>IF(BR$32="",IF(BR$31="",(SUMIF(S!$HC$15:$HL$15,'Ciclo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Semaforico'!BR$30,O!$HC102:$HL102))*BR$31),(SUMIF(S!$HC$15:$HL$15,'Ciclo Semaforico'!BR$32,S!$HC102:$HL102)+SUMIF(N!$HC$15:$HL$15,'Ciclo Semaforico'!BR$32,N!$HC102:$HL102)+SUMIF(E!$HC$15:$HL$15,'Ciclo Semaforico'!BR$32,E!$HC102:$HL102)+SUMIF(O!$HC$15:$HL$15,'Ciclo Semaforico'!BR$32,O!$HC102:$HL102))-IF(BR$31="",(SUMIF(S!$HC$15:$HL$15,'Ciclo Semaforico'!BR$30,S!$HC102:$HL102)+SUMIF(N!$HC$15:$HL$15,'Ciclo Semaforico'!BR$30,N!$HC102:$HL102)+SUMIF(E!$HC$15:$HL$15,'Ciclo Semaforico'!BR$30,E!$HC102:$HL102)+SUMIF(O!$HC$15:$HL$15,'Ciclo Semaforico'!BR$30,O!$HC102:$HL102)),(SUMIF(S!$HC$15:$HL$15,'Ciclo Semaforico'!BR$30,S!$HC102:$HL102)+SUMIF(N!$HC$15:$HL$15,'Ciclo Semaforico'!BR$30,N!$HC102:$HL102)+SUMIF(E!$HC$15:$HL$15,'Ciclo Semaforico'!BR$30,E!$HC102:$HL102)+SUMIF(O!$HC$15:$HL$15,'Ciclo Semaforico'!BR$30,O!$HC102:$HL102))*BR$31))</f>
        <v>0</v>
      </c>
      <c r="BS127" s="245">
        <f>IF(BS$32="",IF(BS$31="",(SUMIF(S!$HC$15:$HL$15,'Ciclo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Semaforico'!BS$30,O!$HC102:$HL102))*BS$31),(SUMIF(S!$HC$15:$HL$15,'Ciclo Semaforico'!BS$32,S!$HC102:$HL102)+SUMIF(N!$HC$15:$HL$15,'Ciclo Semaforico'!BS$32,N!$HC102:$HL102)+SUMIF(E!$HC$15:$HL$15,'Ciclo Semaforico'!BS$32,E!$HC102:$HL102)+SUMIF(O!$HC$15:$HL$15,'Ciclo Semaforico'!BS$32,O!$HC102:$HL102))-IF(BS$31="",(SUMIF(S!$HC$15:$HL$15,'Ciclo Semaforico'!BS$30,S!$HC102:$HL102)+SUMIF(N!$HC$15:$HL$15,'Ciclo Semaforico'!BS$30,N!$HC102:$HL102)+SUMIF(E!$HC$15:$HL$15,'Ciclo Semaforico'!BS$30,E!$HC102:$HL102)+SUMIF(O!$HC$15:$HL$15,'Ciclo Semaforico'!BS$30,O!$HC102:$HL102)),(SUMIF(S!$HC$15:$HL$15,'Ciclo Semaforico'!BS$30,S!$HC102:$HL102)+SUMIF(N!$HC$15:$HL$15,'Ciclo Semaforico'!BS$30,N!$HC102:$HL102)+SUMIF(E!$HC$15:$HL$15,'Ciclo Semaforico'!BS$30,E!$HC102:$HL102)+SUMIF(O!$HC$15:$HL$15,'Ciclo Semaforico'!BS$30,O!$HC102:$HL102))*BS$31))</f>
        <v>0</v>
      </c>
      <c r="BT127" s="245">
        <f>IF(BT$32="",IF(BT$31="",(SUMIF(S!$HC$15:$HL$15,'Ciclo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Semaforico'!BT$30,O!$HC102:$HL102))*BT$31),(SUMIF(S!$HC$15:$HL$15,'Ciclo Semaforico'!BT$32,S!$HC102:$HL102)+SUMIF(N!$HC$15:$HL$15,'Ciclo Semaforico'!BT$32,N!$HC102:$HL102)+SUMIF(E!$HC$15:$HL$15,'Ciclo Semaforico'!BT$32,E!$HC102:$HL102)+SUMIF(O!$HC$15:$HL$15,'Ciclo Semaforico'!BT$32,O!$HC102:$HL102))-IF(BT$31="",(SUMIF(S!$HC$15:$HL$15,'Ciclo Semaforico'!BT$30,S!$HC102:$HL102)+SUMIF(N!$HC$15:$HL$15,'Ciclo Semaforico'!BT$30,N!$HC102:$HL102)+SUMIF(E!$HC$15:$HL$15,'Ciclo Semaforico'!BT$30,E!$HC102:$HL102)+SUMIF(O!$HC$15:$HL$15,'Ciclo Semaforico'!BT$30,O!$HC102:$HL102)),(SUMIF(S!$HC$15:$HL$15,'Ciclo Semaforico'!BT$30,S!$HC102:$HL102)+SUMIF(N!$HC$15:$HL$15,'Ciclo Semaforico'!BT$30,N!$HC102:$HL102)+SUMIF(E!$HC$15:$HL$15,'Ciclo Semaforico'!BT$30,E!$HC102:$HL102)+SUMIF(O!$HC$15:$HL$15,'Ciclo Semaforico'!BT$30,O!$HC102:$HL102))*BT$31))</f>
        <v>0</v>
      </c>
      <c r="BU127" s="245">
        <f>IF(BU$32="",IF(BU$31="",(SUMIF(S!$HC$15:$HL$15,'Ciclo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Semaforico'!BU$30,O!$HC102:$HL102))*BU$31),(SUMIF(S!$HC$15:$HL$15,'Ciclo Semaforico'!BU$32,S!$HC102:$HL102)+SUMIF(N!$HC$15:$HL$15,'Ciclo Semaforico'!BU$32,N!$HC102:$HL102)+SUMIF(E!$HC$15:$HL$15,'Ciclo Semaforico'!BU$32,E!$HC102:$HL102)+SUMIF(O!$HC$15:$HL$15,'Ciclo Semaforico'!BU$32,O!$HC102:$HL102))-IF(BU$31="",(SUMIF(S!$HC$15:$HL$15,'Ciclo Semaforico'!BU$30,S!$HC102:$HL102)+SUMIF(N!$HC$15:$HL$15,'Ciclo Semaforico'!BU$30,N!$HC102:$HL102)+SUMIF(E!$HC$15:$HL$15,'Ciclo Semaforico'!BU$30,E!$HC102:$HL102)+SUMIF(O!$HC$15:$HL$15,'Ciclo Semaforico'!BU$30,O!$HC102:$HL102)),(SUMIF(S!$HC$15:$HL$15,'Ciclo Semaforico'!BU$30,S!$HC102:$HL102)+SUMIF(N!$HC$15:$HL$15,'Ciclo Semaforico'!BU$30,N!$HC102:$HL102)+SUMIF(E!$HC$15:$HL$15,'Ciclo Semaforico'!BU$30,E!$HC102:$HL102)+SUMIF(O!$HC$15:$HL$15,'Ciclo Semaforico'!BU$30,O!$HC102:$HL102))*BU$31))</f>
        <v>0</v>
      </c>
      <c r="BV127" s="246">
        <f>IF(BV$32="",IF(BV$31="",(SUMIF(S!$HC$15:$HL$15,'Ciclo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Semaforico'!BV$30,O!$HC102:$HL102))*BV$31),(SUMIF(S!$HC$15:$HL$15,'Ciclo Semaforico'!BV$32,S!$HC102:$HL102)+SUMIF(N!$HC$15:$HL$15,'Ciclo Semaforico'!BV$32,N!$HC102:$HL102)+SUMIF(E!$HC$15:$HL$15,'Ciclo Semaforico'!BV$32,E!$HC102:$HL102)+SUMIF(O!$HC$15:$HL$15,'Ciclo Semaforico'!BV$32,O!$HC102:$HL102))-IF(BV$31="",(SUMIF(S!$HC$15:$HL$15,'Ciclo Semaforico'!BV$30,S!$HC102:$HL102)+SUMIF(N!$HC$15:$HL$15,'Ciclo Semaforico'!BV$30,N!$HC102:$HL102)+SUMIF(E!$HC$15:$HL$15,'Ciclo Semaforico'!BV$30,E!$HC102:$HL102)+SUMIF(O!$HC$15:$HL$15,'Ciclo Semaforico'!BV$30,O!$HC102:$HL102)),(SUMIF(S!$HC$15:$HL$15,'Ciclo Semaforico'!BV$30,S!$HC102:$HL102)+SUMIF(N!$HC$15:$HL$15,'Ciclo Semaforico'!BV$30,N!$HC102:$HL102)+SUMIF(E!$HC$15:$HL$15,'Ciclo Semaforico'!BV$30,E!$HC102:$HL102)+SUMIF(O!$HC$15:$HL$15,'Ciclo Semaforico'!BV$30,O!$HC102:$HL102))*BV$31))</f>
        <v>0</v>
      </c>
      <c r="BW127" s="244">
        <f>IF(BW$32="",IF(BW$31="",(SUMIF(S!$HC$15:$HL$15,'Ciclo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Semaforico'!BW$30,O!$HC102:$HL102))*BW$31),(SUMIF(S!$HC$15:$HL$15,'Ciclo Semaforico'!BW$32,S!$HC102:$HL102)+SUMIF(N!$HC$15:$HL$15,'Ciclo Semaforico'!BW$32,N!$HC102:$HL102)+SUMIF(E!$HC$15:$HL$15,'Ciclo Semaforico'!BW$32,E!$HC102:$HL102)+SUMIF(O!$HC$15:$HL$15,'Ciclo Semaforico'!BW$32,O!$HC102:$HL102))-IF(BW$31="",(SUMIF(S!$HC$15:$HL$15,'Ciclo Semaforico'!BW$30,S!$HC102:$HL102)+SUMIF(N!$HC$15:$HL$15,'Ciclo Semaforico'!BW$30,N!$HC102:$HL102)+SUMIF(E!$HC$15:$HL$15,'Ciclo Semaforico'!BW$30,E!$HC102:$HL102)+SUMIF(O!$HC$15:$HL$15,'Ciclo Semaforico'!BW$30,O!$HC102:$HL102)),(SUMIF(S!$HC$15:$HL$15,'Ciclo Semaforico'!BW$30,S!$HC102:$HL102)+SUMIF(N!$HC$15:$HL$15,'Ciclo Semaforico'!BW$30,N!$HC102:$HL102)+SUMIF(E!$HC$15:$HL$15,'Ciclo Semaforico'!BW$30,E!$HC102:$HL102)+SUMIF(O!$HC$15:$HL$15,'Ciclo Semaforico'!BW$30,O!$HC102:$HL102))*BW$31))</f>
        <v>0</v>
      </c>
      <c r="BX127" s="245">
        <f>IF(BX$32="",IF(BX$31="",(SUMIF(S!$HC$15:$HL$15,'Ciclo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Semaforico'!BX$30,O!$HC102:$HL102))*BX$31),(SUMIF(S!$HC$15:$HL$15,'Ciclo Semaforico'!BX$32,S!$HC102:$HL102)+SUMIF(N!$HC$15:$HL$15,'Ciclo Semaforico'!BX$32,N!$HC102:$HL102)+SUMIF(E!$HC$15:$HL$15,'Ciclo Semaforico'!BX$32,E!$HC102:$HL102)+SUMIF(O!$HC$15:$HL$15,'Ciclo Semaforico'!BX$32,O!$HC102:$HL102))-IF(BX$31="",(SUMIF(S!$HC$15:$HL$15,'Ciclo Semaforico'!BX$30,S!$HC102:$HL102)+SUMIF(N!$HC$15:$HL$15,'Ciclo Semaforico'!BX$30,N!$HC102:$HL102)+SUMIF(E!$HC$15:$HL$15,'Ciclo Semaforico'!BX$30,E!$HC102:$HL102)+SUMIF(O!$HC$15:$HL$15,'Ciclo Semaforico'!BX$30,O!$HC102:$HL102)),(SUMIF(S!$HC$15:$HL$15,'Ciclo Semaforico'!BX$30,S!$HC102:$HL102)+SUMIF(N!$HC$15:$HL$15,'Ciclo Semaforico'!BX$30,N!$HC102:$HL102)+SUMIF(E!$HC$15:$HL$15,'Ciclo Semaforico'!BX$30,E!$HC102:$HL102)+SUMIF(O!$HC$15:$HL$15,'Ciclo Semaforico'!BX$30,O!$HC102:$HL102))*BX$31))</f>
        <v>0</v>
      </c>
      <c r="BY127" s="245">
        <f>IF(BY$32="",IF(BY$31="",(SUMIF(S!$HC$15:$HL$15,'Ciclo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Semaforico'!BY$30,O!$HC102:$HL102))*BY$31),(SUMIF(S!$HC$15:$HL$15,'Ciclo Semaforico'!BY$32,S!$HC102:$HL102)+SUMIF(N!$HC$15:$HL$15,'Ciclo Semaforico'!BY$32,N!$HC102:$HL102)+SUMIF(E!$HC$15:$HL$15,'Ciclo Semaforico'!BY$32,E!$HC102:$HL102)+SUMIF(O!$HC$15:$HL$15,'Ciclo Semaforico'!BY$32,O!$HC102:$HL102))-IF(BY$31="",(SUMIF(S!$HC$15:$HL$15,'Ciclo Semaforico'!BY$30,S!$HC102:$HL102)+SUMIF(N!$HC$15:$HL$15,'Ciclo Semaforico'!BY$30,N!$HC102:$HL102)+SUMIF(E!$HC$15:$HL$15,'Ciclo Semaforico'!BY$30,E!$HC102:$HL102)+SUMIF(O!$HC$15:$HL$15,'Ciclo Semaforico'!BY$30,O!$HC102:$HL102)),(SUMIF(S!$HC$15:$HL$15,'Ciclo Semaforico'!BY$30,S!$HC102:$HL102)+SUMIF(N!$HC$15:$HL$15,'Ciclo Semaforico'!BY$30,N!$HC102:$HL102)+SUMIF(E!$HC$15:$HL$15,'Ciclo Semaforico'!BY$30,E!$HC102:$HL102)+SUMIF(O!$HC$15:$HL$15,'Ciclo Semaforico'!BY$30,O!$HC102:$HL102))*BY$31))</f>
        <v>0</v>
      </c>
      <c r="BZ127" s="245">
        <f>IF(BZ$32="",IF(BZ$31="",(SUMIF(S!$HC$15:$HL$15,'Ciclo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Semaforico'!BZ$30,O!$HC102:$HL102))*BZ$31),(SUMIF(S!$HC$15:$HL$15,'Ciclo Semaforico'!BZ$32,S!$HC102:$HL102)+SUMIF(N!$HC$15:$HL$15,'Ciclo Semaforico'!BZ$32,N!$HC102:$HL102)+SUMIF(E!$HC$15:$HL$15,'Ciclo Semaforico'!BZ$32,E!$HC102:$HL102)+SUMIF(O!$HC$15:$HL$15,'Ciclo Semaforico'!BZ$32,O!$HC102:$HL102))-IF(BZ$31="",(SUMIF(S!$HC$15:$HL$15,'Ciclo Semaforico'!BZ$30,S!$HC102:$HL102)+SUMIF(N!$HC$15:$HL$15,'Ciclo Semaforico'!BZ$30,N!$HC102:$HL102)+SUMIF(E!$HC$15:$HL$15,'Ciclo Semaforico'!BZ$30,E!$HC102:$HL102)+SUMIF(O!$HC$15:$HL$15,'Ciclo Semaforico'!BZ$30,O!$HC102:$HL102)),(SUMIF(S!$HC$15:$HL$15,'Ciclo Semaforico'!BZ$30,S!$HC102:$HL102)+SUMIF(N!$HC$15:$HL$15,'Ciclo Semaforico'!BZ$30,N!$HC102:$HL102)+SUMIF(E!$HC$15:$HL$15,'Ciclo Semaforico'!BZ$30,E!$HC102:$HL102)+SUMIF(O!$HC$15:$HL$15,'Ciclo Semaforico'!BZ$30,O!$HC102:$HL102))*BZ$31))</f>
        <v>0</v>
      </c>
      <c r="CA127" s="245">
        <f>IF(CA$32="",IF(CA$31="",(SUMIF(S!$HC$15:$HL$15,'Ciclo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Semaforico'!CA$30,O!$HC102:$HL102))*CA$31),(SUMIF(S!$HC$15:$HL$15,'Ciclo Semaforico'!CA$32,S!$HC102:$HL102)+SUMIF(N!$HC$15:$HL$15,'Ciclo Semaforico'!CA$32,N!$HC102:$HL102)+SUMIF(E!$HC$15:$HL$15,'Ciclo Semaforico'!CA$32,E!$HC102:$HL102)+SUMIF(O!$HC$15:$HL$15,'Ciclo Semaforico'!CA$32,O!$HC102:$HL102))-IF(CA$31="",(SUMIF(S!$HC$15:$HL$15,'Ciclo Semaforico'!CA$30,S!$HC102:$HL102)+SUMIF(N!$HC$15:$HL$15,'Ciclo Semaforico'!CA$30,N!$HC102:$HL102)+SUMIF(E!$HC$15:$HL$15,'Ciclo Semaforico'!CA$30,E!$HC102:$HL102)+SUMIF(O!$HC$15:$HL$15,'Ciclo Semaforico'!CA$30,O!$HC102:$HL102)),(SUMIF(S!$HC$15:$HL$15,'Ciclo Semaforico'!CA$30,S!$HC102:$HL102)+SUMIF(N!$HC$15:$HL$15,'Ciclo Semaforico'!CA$30,N!$HC102:$HL102)+SUMIF(E!$HC$15:$HL$15,'Ciclo Semaforico'!CA$30,E!$HC102:$HL102)+SUMIF(O!$HC$15:$HL$15,'Ciclo Semaforico'!CA$30,O!$HC102:$HL102))*CA$31))</f>
        <v>0</v>
      </c>
      <c r="CB127" s="245">
        <f>IF(CB$32="",IF(CB$31="",(SUMIF(S!$HC$15:$HL$15,'Ciclo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Semaforico'!CB$30,O!$HC102:$HL102))*CB$31),(SUMIF(S!$HC$15:$HL$15,'Ciclo Semaforico'!CB$32,S!$HC102:$HL102)+SUMIF(N!$HC$15:$HL$15,'Ciclo Semaforico'!CB$32,N!$HC102:$HL102)+SUMIF(E!$HC$15:$HL$15,'Ciclo Semaforico'!CB$32,E!$HC102:$HL102)+SUMIF(O!$HC$15:$HL$15,'Ciclo Semaforico'!CB$32,O!$HC102:$HL102))-IF(CB$31="",(SUMIF(S!$HC$15:$HL$15,'Ciclo Semaforico'!CB$30,S!$HC102:$HL102)+SUMIF(N!$HC$15:$HL$15,'Ciclo Semaforico'!CB$30,N!$HC102:$HL102)+SUMIF(E!$HC$15:$HL$15,'Ciclo Semaforico'!CB$30,E!$HC102:$HL102)+SUMIF(O!$HC$15:$HL$15,'Ciclo Semaforico'!CB$30,O!$HC102:$HL102)),(SUMIF(S!$HC$15:$HL$15,'Ciclo Semaforico'!CB$30,S!$HC102:$HL102)+SUMIF(N!$HC$15:$HL$15,'Ciclo Semaforico'!CB$30,N!$HC102:$HL102)+SUMIF(E!$HC$15:$HL$15,'Ciclo Semaforico'!CB$30,E!$HC102:$HL102)+SUMIF(O!$HC$15:$HL$15,'Ciclo Semaforico'!CB$30,O!$HC102:$HL102))*CB$31))</f>
        <v>0</v>
      </c>
      <c r="CC127" s="245">
        <f>IF(CC$32="",IF(CC$31="",(SUMIF(S!$HC$15:$HL$15,'Ciclo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Semaforico'!CC$30,O!$HC102:$HL102))*CC$31),(SUMIF(S!$HC$15:$HL$15,'Ciclo Semaforico'!CC$32,S!$HC102:$HL102)+SUMIF(N!$HC$15:$HL$15,'Ciclo Semaforico'!CC$32,N!$HC102:$HL102)+SUMIF(E!$HC$15:$HL$15,'Ciclo Semaforico'!CC$32,E!$HC102:$HL102)+SUMIF(O!$HC$15:$HL$15,'Ciclo Semaforico'!CC$32,O!$HC102:$HL102))-IF(CC$31="",(SUMIF(S!$HC$15:$HL$15,'Ciclo Semaforico'!CC$30,S!$HC102:$HL102)+SUMIF(N!$HC$15:$HL$15,'Ciclo Semaforico'!CC$30,N!$HC102:$HL102)+SUMIF(E!$HC$15:$HL$15,'Ciclo Semaforico'!CC$30,E!$HC102:$HL102)+SUMIF(O!$HC$15:$HL$15,'Ciclo Semaforico'!CC$30,O!$HC102:$HL102)),(SUMIF(S!$HC$15:$HL$15,'Ciclo Semaforico'!CC$30,S!$HC102:$HL102)+SUMIF(N!$HC$15:$HL$15,'Ciclo Semaforico'!CC$30,N!$HC102:$HL102)+SUMIF(E!$HC$15:$HL$15,'Ciclo Semaforico'!CC$30,E!$HC102:$HL102)+SUMIF(O!$HC$15:$HL$15,'Ciclo Semaforico'!CC$30,O!$HC102:$HL102))*CC$31))</f>
        <v>0</v>
      </c>
      <c r="CD127" s="245">
        <f>IF(CD$32="",IF(CD$31="",(SUMIF(S!$HC$15:$HL$15,'Ciclo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Semaforico'!CD$30,O!$HC102:$HL102))*CD$31),(SUMIF(S!$HC$15:$HL$15,'Ciclo Semaforico'!CD$32,S!$HC102:$HL102)+SUMIF(N!$HC$15:$HL$15,'Ciclo Semaforico'!CD$32,N!$HC102:$HL102)+SUMIF(E!$HC$15:$HL$15,'Ciclo Semaforico'!CD$32,E!$HC102:$HL102)+SUMIF(O!$HC$15:$HL$15,'Ciclo Semaforico'!CD$32,O!$HC102:$HL102))-IF(CD$31="",(SUMIF(S!$HC$15:$HL$15,'Ciclo Semaforico'!CD$30,S!$HC102:$HL102)+SUMIF(N!$HC$15:$HL$15,'Ciclo Semaforico'!CD$30,N!$HC102:$HL102)+SUMIF(E!$HC$15:$HL$15,'Ciclo Semaforico'!CD$30,E!$HC102:$HL102)+SUMIF(O!$HC$15:$HL$15,'Ciclo Semaforico'!CD$30,O!$HC102:$HL102)),(SUMIF(S!$HC$15:$HL$15,'Ciclo Semaforico'!CD$30,S!$HC102:$HL102)+SUMIF(N!$HC$15:$HL$15,'Ciclo Semaforico'!CD$30,N!$HC102:$HL102)+SUMIF(E!$HC$15:$HL$15,'Ciclo Semaforico'!CD$30,E!$HC102:$HL102)+SUMIF(O!$HC$15:$HL$15,'Ciclo Semaforico'!CD$30,O!$HC102:$HL102))*CD$31))</f>
        <v>0</v>
      </c>
      <c r="CE127" s="245">
        <f>IF(CE$32="",IF(CE$31="",(SUMIF(S!$HC$15:$HL$15,'Ciclo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Semaforico'!CE$30,O!$HC102:$HL102))*CE$31),(SUMIF(S!$HC$15:$HL$15,'Ciclo Semaforico'!CE$32,S!$HC102:$HL102)+SUMIF(N!$HC$15:$HL$15,'Ciclo Semaforico'!CE$32,N!$HC102:$HL102)+SUMIF(E!$HC$15:$HL$15,'Ciclo Semaforico'!CE$32,E!$HC102:$HL102)+SUMIF(O!$HC$15:$HL$15,'Ciclo Semaforico'!CE$32,O!$HC102:$HL102))-IF(CE$31="",(SUMIF(S!$HC$15:$HL$15,'Ciclo Semaforico'!CE$30,S!$HC102:$HL102)+SUMIF(N!$HC$15:$HL$15,'Ciclo Semaforico'!CE$30,N!$HC102:$HL102)+SUMIF(E!$HC$15:$HL$15,'Ciclo Semaforico'!CE$30,E!$HC102:$HL102)+SUMIF(O!$HC$15:$HL$15,'Ciclo Semaforico'!CE$30,O!$HC102:$HL102)),(SUMIF(S!$HC$15:$HL$15,'Ciclo Semaforico'!CE$30,S!$HC102:$HL102)+SUMIF(N!$HC$15:$HL$15,'Ciclo Semaforico'!CE$30,N!$HC102:$HL102)+SUMIF(E!$HC$15:$HL$15,'Ciclo Semaforico'!CE$30,E!$HC102:$HL102)+SUMIF(O!$HC$15:$HL$15,'Ciclo Semaforico'!CE$30,O!$HC102:$HL102))*CE$31))</f>
        <v>0</v>
      </c>
      <c r="CF127" s="245">
        <f>IF(CF$32="",IF(CF$31="",(SUMIF(S!$HC$15:$HL$15,'Ciclo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Semaforico'!CF$30,O!$HC102:$HL102))*CF$31),(SUMIF(S!$HC$15:$HL$15,'Ciclo Semaforico'!CF$32,S!$HC102:$HL102)+SUMIF(N!$HC$15:$HL$15,'Ciclo Semaforico'!CF$32,N!$HC102:$HL102)+SUMIF(E!$HC$15:$HL$15,'Ciclo Semaforico'!CF$32,E!$HC102:$HL102)+SUMIF(O!$HC$15:$HL$15,'Ciclo Semaforico'!CF$32,O!$HC102:$HL102))-IF(CF$31="",(SUMIF(S!$HC$15:$HL$15,'Ciclo Semaforico'!CF$30,S!$HC102:$HL102)+SUMIF(N!$HC$15:$HL$15,'Ciclo Semaforico'!CF$30,N!$HC102:$HL102)+SUMIF(E!$HC$15:$HL$15,'Ciclo Semaforico'!CF$30,E!$HC102:$HL102)+SUMIF(O!$HC$15:$HL$15,'Ciclo Semaforico'!CF$30,O!$HC102:$HL102)),(SUMIF(S!$HC$15:$HL$15,'Ciclo Semaforico'!CF$30,S!$HC102:$HL102)+SUMIF(N!$HC$15:$HL$15,'Ciclo Semaforico'!CF$30,N!$HC102:$HL102)+SUMIF(E!$HC$15:$HL$15,'Ciclo Semaforico'!CF$30,E!$HC102:$HL102)+SUMIF(O!$HC$15:$HL$15,'Ciclo Semaforico'!CF$30,O!$HC102:$HL102))*CF$31))</f>
        <v>0</v>
      </c>
      <c r="CG127" s="245">
        <f>IF(CG$32="",IF(CG$31="",(SUMIF(S!$HC$15:$HL$15,'Ciclo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Semaforico'!CG$30,O!$HC102:$HL102))*CG$31),(SUMIF(S!$HC$15:$HL$15,'Ciclo Semaforico'!CG$32,S!$HC102:$HL102)+SUMIF(N!$HC$15:$HL$15,'Ciclo Semaforico'!CG$32,N!$HC102:$HL102)+SUMIF(E!$HC$15:$HL$15,'Ciclo Semaforico'!CG$32,E!$HC102:$HL102)+SUMIF(O!$HC$15:$HL$15,'Ciclo Semaforico'!CG$32,O!$HC102:$HL102))-IF(CG$31="",(SUMIF(S!$HC$15:$HL$15,'Ciclo Semaforico'!CG$30,S!$HC102:$HL102)+SUMIF(N!$HC$15:$HL$15,'Ciclo Semaforico'!CG$30,N!$HC102:$HL102)+SUMIF(E!$HC$15:$HL$15,'Ciclo Semaforico'!CG$30,E!$HC102:$HL102)+SUMIF(O!$HC$15:$HL$15,'Ciclo Semaforico'!CG$30,O!$HC102:$HL102)),(SUMIF(S!$HC$15:$HL$15,'Ciclo Semaforico'!CG$30,S!$HC102:$HL102)+SUMIF(N!$HC$15:$HL$15,'Ciclo Semaforico'!CG$30,N!$HC102:$HL102)+SUMIF(E!$HC$15:$HL$15,'Ciclo Semaforico'!CG$30,E!$HC102:$HL102)+SUMIF(O!$HC$15:$HL$15,'Ciclo Semaforico'!CG$30,O!$HC102:$HL102))*CG$31))</f>
        <v>0</v>
      </c>
      <c r="CH127" s="246">
        <f>IF(CH$32="",IF(CH$31="",(SUMIF(S!$HC$15:$HL$15,'Ciclo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Semaforico'!CH$30,O!$HC102:$HL102))*CH$31),(SUMIF(S!$HC$15:$HL$15,'Ciclo Semaforico'!CH$32,S!$HC102:$HL102)+SUMIF(N!$HC$15:$HL$15,'Ciclo Semaforico'!CH$32,N!$HC102:$HL102)+SUMIF(E!$HC$15:$HL$15,'Ciclo Semaforico'!CH$32,E!$HC102:$HL102)+SUMIF(O!$HC$15:$HL$15,'Ciclo Semaforico'!CH$32,O!$HC102:$HL102))-IF(CH$31="",(SUMIF(S!$HC$15:$HL$15,'Ciclo Semaforico'!CH$30,S!$HC102:$HL102)+SUMIF(N!$HC$15:$HL$15,'Ciclo Semaforico'!CH$30,N!$HC102:$HL102)+SUMIF(E!$HC$15:$HL$15,'Ciclo Semaforico'!CH$30,E!$HC102:$HL102)+SUMIF(O!$HC$15:$HL$15,'Ciclo Semaforico'!CH$30,O!$HC102:$HL102)),(SUMIF(S!$HC$15:$HL$15,'Ciclo Semaforico'!CH$30,S!$HC102:$HL102)+SUMIF(N!$HC$15:$HL$15,'Ciclo Semaforico'!CH$30,N!$HC102:$HL102)+SUMIF(E!$HC$15:$HL$15,'Ciclo Semaforico'!CH$30,E!$HC102:$HL102)+SUMIF(O!$HC$15:$HL$15,'Ciclo Semaforico'!CH$30,O!$HC102:$HL102))*CH$31))</f>
        <v>0</v>
      </c>
      <c r="CI127" s="244">
        <f t="shared" si="339"/>
        <v>0</v>
      </c>
      <c r="CJ127" s="245">
        <f t="shared" si="340"/>
        <v>0</v>
      </c>
      <c r="CK127" s="245">
        <f t="shared" si="341"/>
        <v>0</v>
      </c>
      <c r="CL127" s="245">
        <f t="shared" si="342"/>
        <v>0</v>
      </c>
      <c r="CM127" s="245" t="e">
        <f t="shared" si="343"/>
        <v>#REF!</v>
      </c>
      <c r="CN127" s="245">
        <f t="shared" si="344"/>
        <v>0</v>
      </c>
      <c r="CO127" s="245">
        <f t="shared" si="345"/>
        <v>0</v>
      </c>
      <c r="CP127" s="245">
        <f t="shared" si="346"/>
        <v>0</v>
      </c>
      <c r="CQ127" s="245">
        <f t="shared" si="347"/>
        <v>0</v>
      </c>
      <c r="CR127" s="245">
        <f t="shared" si="348"/>
        <v>0</v>
      </c>
      <c r="CS127" s="245">
        <f t="shared" si="349"/>
        <v>0</v>
      </c>
      <c r="CT127" s="246">
        <f t="shared" si="350"/>
        <v>0</v>
      </c>
      <c r="CU127" s="244">
        <f t="shared" si="351"/>
        <v>0</v>
      </c>
      <c r="CV127" s="245">
        <f t="shared" si="352"/>
        <v>0</v>
      </c>
      <c r="CW127" s="245">
        <f t="shared" si="353"/>
        <v>0</v>
      </c>
      <c r="CX127" s="245">
        <f t="shared" si="354"/>
        <v>0</v>
      </c>
      <c r="CY127" s="245">
        <f t="shared" si="355"/>
        <v>0</v>
      </c>
      <c r="CZ127" s="245">
        <f t="shared" si="356"/>
        <v>0</v>
      </c>
      <c r="DA127" s="245">
        <f t="shared" si="357"/>
        <v>0</v>
      </c>
      <c r="DB127" s="245">
        <f t="shared" si="358"/>
        <v>0</v>
      </c>
      <c r="DC127" s="245">
        <f t="shared" si="359"/>
        <v>0</v>
      </c>
      <c r="DD127" s="245">
        <f t="shared" si="360"/>
        <v>0</v>
      </c>
      <c r="DE127" s="245">
        <f t="shared" si="361"/>
        <v>0</v>
      </c>
      <c r="DF127" s="246">
        <f t="shared" si="362"/>
        <v>0</v>
      </c>
      <c r="DG127" s="244" t="e">
        <f t="shared" si="363"/>
        <v>#REF!</v>
      </c>
      <c r="DH127" s="245" t="e">
        <f t="shared" si="364"/>
        <v>#REF!</v>
      </c>
      <c r="DI127" s="245" t="e">
        <f t="shared" si="365"/>
        <v>#REF!</v>
      </c>
      <c r="DJ127" s="245" t="e">
        <f t="shared" si="366"/>
        <v>#REF!</v>
      </c>
      <c r="DK127" s="245" t="e">
        <f t="shared" si="367"/>
        <v>#REF!</v>
      </c>
      <c r="DL127" s="245" t="e">
        <f t="shared" si="368"/>
        <v>#REF!</v>
      </c>
      <c r="DM127" s="245">
        <f t="shared" si="369"/>
        <v>0</v>
      </c>
      <c r="DN127" s="245">
        <f t="shared" si="370"/>
        <v>0</v>
      </c>
      <c r="DO127" s="245">
        <f t="shared" si="371"/>
        <v>0</v>
      </c>
      <c r="DP127" s="245">
        <f t="shared" si="372"/>
        <v>0</v>
      </c>
      <c r="DQ127" s="245">
        <f t="shared" si="373"/>
        <v>0</v>
      </c>
      <c r="DR127" s="246">
        <f t="shared" si="374"/>
        <v>0</v>
      </c>
      <c r="DS127" s="244">
        <f t="shared" si="375"/>
        <v>0</v>
      </c>
      <c r="DT127" s="245">
        <f t="shared" si="376"/>
        <v>0</v>
      </c>
      <c r="DU127" s="245">
        <f t="shared" si="377"/>
        <v>0</v>
      </c>
      <c r="DV127" s="245">
        <f t="shared" si="378"/>
        <v>0</v>
      </c>
      <c r="DW127" s="245">
        <f t="shared" si="379"/>
        <v>0</v>
      </c>
      <c r="DX127" s="245">
        <f t="shared" si="380"/>
        <v>0</v>
      </c>
      <c r="DY127" s="245">
        <f t="shared" si="381"/>
        <v>0</v>
      </c>
      <c r="DZ127" s="245">
        <f t="shared" si="382"/>
        <v>0</v>
      </c>
      <c r="EA127" s="245">
        <f t="shared" si="383"/>
        <v>0</v>
      </c>
      <c r="EB127" s="245">
        <f t="shared" si="384"/>
        <v>0</v>
      </c>
      <c r="EC127" s="245">
        <f t="shared" si="385"/>
        <v>0</v>
      </c>
      <c r="ED127" s="246">
        <f t="shared" si="386"/>
        <v>0</v>
      </c>
      <c r="EE127" s="244">
        <f t="shared" si="387"/>
        <v>0</v>
      </c>
      <c r="EF127" s="245">
        <f t="shared" si="388"/>
        <v>0</v>
      </c>
      <c r="EG127" s="245">
        <f t="shared" si="389"/>
        <v>0</v>
      </c>
      <c r="EH127" s="245">
        <f t="shared" si="390"/>
        <v>0</v>
      </c>
      <c r="EI127" s="245">
        <f t="shared" si="391"/>
        <v>0</v>
      </c>
      <c r="EJ127" s="245">
        <f t="shared" si="392"/>
        <v>0</v>
      </c>
      <c r="EK127" s="245">
        <f t="shared" si="393"/>
        <v>0</v>
      </c>
      <c r="EL127" s="245">
        <f t="shared" si="394"/>
        <v>0</v>
      </c>
      <c r="EM127" s="245">
        <f t="shared" si="395"/>
        <v>0</v>
      </c>
      <c r="EN127" s="245">
        <f t="shared" si="396"/>
        <v>0</v>
      </c>
      <c r="EO127" s="245">
        <f t="shared" si="397"/>
        <v>0</v>
      </c>
      <c r="EP127" s="246">
        <f t="shared" si="398"/>
        <v>0</v>
      </c>
      <c r="EQ127" s="255">
        <f t="shared" si="399"/>
        <v>0</v>
      </c>
      <c r="ER127" s="256">
        <f t="shared" si="400"/>
        <v>0</v>
      </c>
      <c r="ES127" s="256">
        <f t="shared" si="401"/>
        <v>0</v>
      </c>
      <c r="ET127" s="256">
        <f t="shared" si="402"/>
        <v>0</v>
      </c>
      <c r="EU127" s="256" t="e">
        <f t="shared" si="403"/>
        <v>#REF!</v>
      </c>
      <c r="EV127" s="256">
        <f t="shared" si="404"/>
        <v>0</v>
      </c>
      <c r="EW127" s="256">
        <f t="shared" si="405"/>
        <v>0</v>
      </c>
      <c r="EX127" s="256" t="str">
        <f t="shared" si="406"/>
        <v/>
      </c>
      <c r="EY127" s="256" t="str">
        <f t="shared" si="407"/>
        <v/>
      </c>
      <c r="EZ127" s="256" t="str">
        <f t="shared" si="408"/>
        <v/>
      </c>
      <c r="FA127" s="256" t="str">
        <f t="shared" si="409"/>
        <v/>
      </c>
      <c r="FB127" s="257" t="str">
        <f t="shared" si="410"/>
        <v/>
      </c>
      <c r="FC127" s="255">
        <f t="shared" si="411"/>
        <v>0</v>
      </c>
      <c r="FD127" s="256" t="str">
        <f t="shared" si="412"/>
        <v/>
      </c>
      <c r="FE127" s="256" t="str">
        <f t="shared" si="413"/>
        <v/>
      </c>
      <c r="FF127" s="256" t="str">
        <f t="shared" si="414"/>
        <v/>
      </c>
      <c r="FG127" s="256" t="str">
        <f t="shared" si="415"/>
        <v/>
      </c>
      <c r="FH127" s="256" t="str">
        <f t="shared" si="416"/>
        <v/>
      </c>
      <c r="FI127" s="256" t="str">
        <f t="shared" si="417"/>
        <v/>
      </c>
      <c r="FJ127" s="256" t="str">
        <f t="shared" si="418"/>
        <v/>
      </c>
      <c r="FK127" s="256" t="str">
        <f t="shared" si="419"/>
        <v/>
      </c>
      <c r="FL127" s="256" t="str">
        <f t="shared" si="420"/>
        <v/>
      </c>
      <c r="FM127" s="256" t="str">
        <f t="shared" si="421"/>
        <v/>
      </c>
      <c r="FN127" s="257" t="str">
        <f t="shared" si="422"/>
        <v/>
      </c>
      <c r="FO127" s="255" t="e">
        <f t="shared" si="423"/>
        <v>#REF!</v>
      </c>
      <c r="FP127" s="256" t="e">
        <f t="shared" si="424"/>
        <v>#REF!</v>
      </c>
      <c r="FQ127" s="256" t="e">
        <f t="shared" si="425"/>
        <v>#REF!</v>
      </c>
      <c r="FR127" s="256" t="e">
        <f t="shared" si="426"/>
        <v>#REF!</v>
      </c>
      <c r="FS127" s="256" t="e">
        <f t="shared" si="427"/>
        <v>#REF!</v>
      </c>
      <c r="FT127" s="256" t="e">
        <f t="shared" si="428"/>
        <v>#REF!</v>
      </c>
      <c r="FU127" s="256" t="str">
        <f t="shared" si="429"/>
        <v/>
      </c>
      <c r="FV127" s="256" t="str">
        <f t="shared" si="430"/>
        <v/>
      </c>
      <c r="FW127" s="256" t="str">
        <f t="shared" si="431"/>
        <v/>
      </c>
      <c r="FX127" s="256" t="str">
        <f t="shared" si="432"/>
        <v/>
      </c>
      <c r="FY127" s="256" t="str">
        <f t="shared" si="433"/>
        <v/>
      </c>
      <c r="FZ127" s="257" t="str">
        <f t="shared" si="434"/>
        <v/>
      </c>
      <c r="GA127" s="255" t="str">
        <f t="shared" si="435"/>
        <v/>
      </c>
      <c r="GB127" s="256" t="str">
        <f t="shared" si="436"/>
        <v/>
      </c>
      <c r="GC127" s="256" t="str">
        <f t="shared" si="437"/>
        <v/>
      </c>
      <c r="GD127" s="256" t="str">
        <f t="shared" si="438"/>
        <v/>
      </c>
      <c r="GE127" s="256" t="str">
        <f t="shared" si="439"/>
        <v/>
      </c>
      <c r="GF127" s="256" t="str">
        <f t="shared" si="440"/>
        <v/>
      </c>
      <c r="GG127" s="256" t="str">
        <f t="shared" si="441"/>
        <v/>
      </c>
      <c r="GH127" s="256" t="str">
        <f t="shared" si="442"/>
        <v/>
      </c>
      <c r="GI127" s="256" t="str">
        <f t="shared" si="443"/>
        <v/>
      </c>
      <c r="GJ127" s="256" t="str">
        <f t="shared" si="444"/>
        <v/>
      </c>
      <c r="GK127" s="256" t="str">
        <f t="shared" si="445"/>
        <v/>
      </c>
      <c r="GL127" s="257" t="str">
        <f t="shared" si="446"/>
        <v/>
      </c>
      <c r="GM127" s="255" t="str">
        <f t="shared" si="447"/>
        <v/>
      </c>
      <c r="GN127" s="256" t="str">
        <f t="shared" si="448"/>
        <v/>
      </c>
      <c r="GO127" s="256" t="str">
        <f t="shared" si="449"/>
        <v/>
      </c>
      <c r="GP127" s="256" t="str">
        <f t="shared" si="450"/>
        <v/>
      </c>
      <c r="GQ127" s="256" t="str">
        <f t="shared" si="451"/>
        <v/>
      </c>
      <c r="GR127" s="256" t="str">
        <f t="shared" si="452"/>
        <v/>
      </c>
      <c r="GS127" s="256" t="str">
        <f t="shared" si="453"/>
        <v/>
      </c>
      <c r="GT127" s="256" t="str">
        <f t="shared" si="454"/>
        <v/>
      </c>
      <c r="GU127" s="256" t="str">
        <f t="shared" si="455"/>
        <v/>
      </c>
      <c r="GV127" s="256" t="str">
        <f t="shared" si="456"/>
        <v/>
      </c>
      <c r="GW127" s="256" t="str">
        <f t="shared" si="457"/>
        <v/>
      </c>
      <c r="GX127" s="257" t="str">
        <f t="shared" si="458"/>
        <v/>
      </c>
      <c r="GY127" s="252">
        <f t="shared" si="468"/>
        <v>0</v>
      </c>
      <c r="GZ127" s="253" t="e">
        <f t="shared" si="468"/>
        <v>#REF!</v>
      </c>
      <c r="HA127" s="253">
        <f t="shared" si="468"/>
        <v>0</v>
      </c>
      <c r="HB127" s="253">
        <f t="shared" si="468"/>
        <v>0</v>
      </c>
      <c r="HC127" s="253">
        <f t="shared" si="468"/>
        <v>0</v>
      </c>
      <c r="HD127" s="253">
        <f t="shared" si="468"/>
        <v>0</v>
      </c>
      <c r="HE127" s="253">
        <f t="shared" si="468"/>
        <v>0</v>
      </c>
      <c r="HF127" s="254">
        <f t="shared" si="459"/>
        <v>0</v>
      </c>
      <c r="HG127" s="252">
        <f t="shared" si="469"/>
        <v>0</v>
      </c>
      <c r="HH127" s="253">
        <f t="shared" si="469"/>
        <v>0</v>
      </c>
      <c r="HI127" s="253">
        <f t="shared" si="469"/>
        <v>0</v>
      </c>
      <c r="HJ127" s="253">
        <f t="shared" si="469"/>
        <v>0</v>
      </c>
      <c r="HK127" s="253">
        <f t="shared" si="469"/>
        <v>0</v>
      </c>
      <c r="HL127" s="253">
        <f t="shared" si="469"/>
        <v>0</v>
      </c>
      <c r="HM127" s="253">
        <f t="shared" si="469"/>
        <v>0</v>
      </c>
      <c r="HN127" s="254">
        <f t="shared" si="469"/>
        <v>0</v>
      </c>
      <c r="HO127" s="252" t="e">
        <f t="shared" si="470"/>
        <v>#REF!</v>
      </c>
      <c r="HP127" s="253" t="e">
        <f t="shared" si="470"/>
        <v>#REF!</v>
      </c>
      <c r="HQ127" s="253">
        <f t="shared" si="470"/>
        <v>0</v>
      </c>
      <c r="HR127" s="253">
        <f t="shared" si="470"/>
        <v>0</v>
      </c>
      <c r="HS127" s="253">
        <f t="shared" si="470"/>
        <v>0</v>
      </c>
      <c r="HT127" s="253">
        <f t="shared" si="470"/>
        <v>0</v>
      </c>
      <c r="HU127" s="253">
        <f t="shared" si="470"/>
        <v>0</v>
      </c>
      <c r="HV127" s="254">
        <f t="shared" si="470"/>
        <v>0</v>
      </c>
      <c r="HW127" s="252">
        <f t="shared" si="471"/>
        <v>0</v>
      </c>
      <c r="HX127" s="253">
        <f t="shared" si="471"/>
        <v>0</v>
      </c>
      <c r="HY127" s="253">
        <f t="shared" si="471"/>
        <v>0</v>
      </c>
      <c r="HZ127" s="253">
        <f t="shared" si="471"/>
        <v>0</v>
      </c>
      <c r="IA127" s="253">
        <f t="shared" si="471"/>
        <v>0</v>
      </c>
      <c r="IB127" s="253">
        <f t="shared" si="471"/>
        <v>0</v>
      </c>
      <c r="IC127" s="253">
        <f t="shared" si="471"/>
        <v>0</v>
      </c>
      <c r="ID127" s="254">
        <f t="shared" si="471"/>
        <v>0</v>
      </c>
      <c r="IE127" s="252">
        <f t="shared" si="472"/>
        <v>0</v>
      </c>
      <c r="IF127" s="253">
        <f t="shared" si="472"/>
        <v>0</v>
      </c>
      <c r="IG127" s="253">
        <f t="shared" si="472"/>
        <v>0</v>
      </c>
      <c r="IH127" s="253">
        <f t="shared" si="472"/>
        <v>0</v>
      </c>
      <c r="II127" s="253">
        <f t="shared" si="472"/>
        <v>0</v>
      </c>
      <c r="IJ127" s="253">
        <f t="shared" si="472"/>
        <v>0</v>
      </c>
      <c r="IK127" s="253">
        <f t="shared" si="472"/>
        <v>0</v>
      </c>
      <c r="IL127" s="254">
        <f t="shared" si="472"/>
        <v>0</v>
      </c>
      <c r="IM127" s="255" t="e">
        <f t="shared" si="203"/>
        <v>#REF!</v>
      </c>
      <c r="IN127" s="256">
        <f t="shared" si="204"/>
        <v>0</v>
      </c>
      <c r="IO127" s="256" t="e">
        <f t="shared" si="205"/>
        <v>#REF!</v>
      </c>
      <c r="IP127" s="256">
        <f t="shared" si="206"/>
        <v>0</v>
      </c>
      <c r="IQ127" s="257">
        <f t="shared" si="207"/>
        <v>0</v>
      </c>
      <c r="IR127" s="404" t="e">
        <f t="shared" si="473"/>
        <v>#REF!</v>
      </c>
      <c r="IS127" s="250">
        <f t="shared" si="202"/>
        <v>12</v>
      </c>
      <c r="IT127" s="258" t="e">
        <f t="shared" si="464"/>
        <v>#REF!</v>
      </c>
      <c r="IU127" s="664">
        <v>1800</v>
      </c>
      <c r="IV127" s="409">
        <v>6</v>
      </c>
      <c r="IW127" s="648" t="s">
        <v>265</v>
      </c>
      <c r="IX127" s="649" t="e">
        <f t="shared" si="474"/>
        <v>#REF!</v>
      </c>
      <c r="IY127" s="650" t="e">
        <f t="shared" si="465"/>
        <v>#REF!</v>
      </c>
      <c r="IZ127" s="651">
        <v>3</v>
      </c>
      <c r="JA127" s="652">
        <v>2</v>
      </c>
      <c r="JB127" s="650" t="e">
        <f t="shared" si="466"/>
        <v>#REF!</v>
      </c>
      <c r="JC127" s="651">
        <f t="shared" si="476"/>
        <v>3</v>
      </c>
      <c r="JD127" s="652">
        <f t="shared" si="476"/>
        <v>2</v>
      </c>
      <c r="JE127" s="653" t="e">
        <f t="shared" si="467"/>
        <v>#REF!</v>
      </c>
      <c r="JF127" s="654"/>
      <c r="JG127" s="420">
        <v>2</v>
      </c>
      <c r="JH127" s="653"/>
      <c r="JI127" s="654"/>
      <c r="JJ127" s="655"/>
      <c r="JK127" s="418"/>
      <c r="JL127" s="419"/>
      <c r="JM127" s="420"/>
      <c r="JN127" s="662">
        <v>1</v>
      </c>
      <c r="JO127" s="662">
        <v>1</v>
      </c>
      <c r="JP127" s="662">
        <v>1</v>
      </c>
      <c r="JQ127" s="662">
        <v>1</v>
      </c>
      <c r="JR127" s="663">
        <v>1</v>
      </c>
      <c r="JS127" s="658" t="e">
        <f t="shared" si="201"/>
        <v>#REF!</v>
      </c>
    </row>
    <row r="128" spans="25:279" ht="20.100000000000001" hidden="1" customHeight="1">
      <c r="Y128" s="380" t="e">
        <f>N!IK103</f>
        <v>#REF!</v>
      </c>
      <c r="Z128" s="377" t="s">
        <v>95</v>
      </c>
      <c r="AA128" s="244">
        <f>IF(AA$32="",IF(AA$31="",(SUMIF(S!$HC$15:$HL$15,'Ciclo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Semaforico'!AA$30,O!$HC103:$HL103))*AA$31),(SUMIF(S!$HC$15:$HL$15,'Ciclo Semaforico'!AA$32,S!$HC103:$HL103)+SUMIF(N!$HC$15:$HL$15,'Ciclo Semaforico'!AA$32,N!$HC103:$HL103)+SUMIF(E!$HC$15:$HL$15,'Ciclo Semaforico'!AA$32,E!$HC103:$HL103)+SUMIF(O!$HC$15:$HL$15,'Ciclo Semaforico'!AA$32,O!$HC103:$HL103))-IF(AA$31="",(SUMIF(S!$HC$15:$HL$15,'Ciclo Semaforico'!AA$30,S!$HC103:$HL103)+SUMIF(N!$HC$15:$HL$15,'Ciclo Semaforico'!AA$30,N!$HC103:$HL103)+SUMIF(E!$HC$15:$HL$15,'Ciclo Semaforico'!AA$30,E!$HC103:$HL103)+SUMIF(O!$HC$15:$HL$15,'Ciclo Semaforico'!AA$30,O!$HC103:$HL103)),(SUMIF(S!$HC$15:$HL$15,'Ciclo Semaforico'!AA$30,S!$HC103:$HL103)+SUMIF(N!$HC$15:$HL$15,'Ciclo Semaforico'!AA$30,N!$HC103:$HL103)+SUMIF(E!$HC$15:$HL$15,'Ciclo Semaforico'!AA$30,E!$HC103:$HL103)+SUMIF(O!$HC$15:$HL$15,'Ciclo Semaforico'!AA$30,O!$HC103:$HL103))*AA$31))</f>
        <v>0</v>
      </c>
      <c r="AB128" s="245">
        <f>IF(AB$32="",IF(AB$31="",(SUMIF(S!$HC$15:$HL$15,'Ciclo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Semaforico'!AB$30,O!$HC103:$HL103))*AB$31),(SUMIF(S!$HC$15:$HL$15,'Ciclo Semaforico'!AB$32,S!$HC103:$HL103)+SUMIF(N!$HC$15:$HL$15,'Ciclo Semaforico'!AB$32,N!$HC103:$HL103)+SUMIF(E!$HC$15:$HL$15,'Ciclo Semaforico'!AB$32,E!$HC103:$HL103)+SUMIF(O!$HC$15:$HL$15,'Ciclo Semaforico'!AB$32,O!$HC103:$HL103))-IF(AB$31="",(SUMIF(S!$HC$15:$HL$15,'Ciclo Semaforico'!AB$30,S!$HC103:$HL103)+SUMIF(N!$HC$15:$HL$15,'Ciclo Semaforico'!AB$30,N!$HC103:$HL103)+SUMIF(E!$HC$15:$HL$15,'Ciclo Semaforico'!AB$30,E!$HC103:$HL103)+SUMIF(O!$HC$15:$HL$15,'Ciclo Semaforico'!AB$30,O!$HC103:$HL103)),(SUMIF(S!$HC$15:$HL$15,'Ciclo Semaforico'!AB$30,S!$HC103:$HL103)+SUMIF(N!$HC$15:$HL$15,'Ciclo Semaforico'!AB$30,N!$HC103:$HL103)+SUMIF(E!$HC$15:$HL$15,'Ciclo Semaforico'!AB$30,E!$HC103:$HL103)+SUMIF(O!$HC$15:$HL$15,'Ciclo Semaforico'!AB$30,O!$HC103:$HL103))*AB$31))</f>
        <v>0</v>
      </c>
      <c r="AC128" s="245">
        <f>IF(AC$32="",IF(AC$31="",(SUMIF(S!$HC$15:$HL$15,'Ciclo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Semaforico'!AC$30,O!$HC103:$HL103))*AC$31),(SUMIF(S!$HC$15:$HL$15,'Ciclo Semaforico'!AC$32,S!$HC103:$HL103)+SUMIF(N!$HC$15:$HL$15,'Ciclo Semaforico'!AC$32,N!$HC103:$HL103)+SUMIF(E!$HC$15:$HL$15,'Ciclo Semaforico'!AC$32,E!$HC103:$HL103)+SUMIF(O!$HC$15:$HL$15,'Ciclo Semaforico'!AC$32,O!$HC103:$HL103))-IF(AC$31="",(SUMIF(S!$HC$15:$HL$15,'Ciclo Semaforico'!AC$30,S!$HC103:$HL103)+SUMIF(N!$HC$15:$HL$15,'Ciclo Semaforico'!AC$30,N!$HC103:$HL103)+SUMIF(E!$HC$15:$HL$15,'Ciclo Semaforico'!AC$30,E!$HC103:$HL103)+SUMIF(O!$HC$15:$HL$15,'Ciclo Semaforico'!AC$30,O!$HC103:$HL103)),(SUMIF(S!$HC$15:$HL$15,'Ciclo Semaforico'!AC$30,S!$HC103:$HL103)+SUMIF(N!$HC$15:$HL$15,'Ciclo Semaforico'!AC$30,N!$HC103:$HL103)+SUMIF(E!$HC$15:$HL$15,'Ciclo Semaforico'!AC$30,E!$HC103:$HL103)+SUMIF(O!$HC$15:$HL$15,'Ciclo Semaforico'!AC$30,O!$HC103:$HL103))*AC$31))</f>
        <v>0</v>
      </c>
      <c r="AD128" s="245">
        <f>IF(AD$32="",IF(AD$31="",(SUMIF(S!$HC$15:$HL$15,'Ciclo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Semaforico'!AD$30,O!$HC103:$HL103))*AD$31),(SUMIF(S!$HC$15:$HL$15,'Ciclo Semaforico'!AD$32,S!$HC103:$HL103)+SUMIF(N!$HC$15:$HL$15,'Ciclo Semaforico'!AD$32,N!$HC103:$HL103)+SUMIF(E!$HC$15:$HL$15,'Ciclo Semaforico'!AD$32,E!$HC103:$HL103)+SUMIF(O!$HC$15:$HL$15,'Ciclo Semaforico'!AD$32,O!$HC103:$HL103))-IF(AD$31="",(SUMIF(S!$HC$15:$HL$15,'Ciclo Semaforico'!AD$30,S!$HC103:$HL103)+SUMIF(N!$HC$15:$HL$15,'Ciclo Semaforico'!AD$30,N!$HC103:$HL103)+SUMIF(E!$HC$15:$HL$15,'Ciclo Semaforico'!AD$30,E!$HC103:$HL103)+SUMIF(O!$HC$15:$HL$15,'Ciclo Semaforico'!AD$30,O!$HC103:$HL103)),(SUMIF(S!$HC$15:$HL$15,'Ciclo Semaforico'!AD$30,S!$HC103:$HL103)+SUMIF(N!$HC$15:$HL$15,'Ciclo Semaforico'!AD$30,N!$HC103:$HL103)+SUMIF(E!$HC$15:$HL$15,'Ciclo Semaforico'!AD$30,E!$HC103:$HL103)+SUMIF(O!$HC$15:$HL$15,'Ciclo Semaforico'!AD$30,O!$HC103:$HL103))*AD$31))</f>
        <v>0</v>
      </c>
      <c r="AE128" s="245" t="e">
        <f>IF(AE$32="",IF(AE$31="",(SUMIF(S!$HC$15:$HL$15,'Ciclo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Semaforico'!AE$30,O!$HC103:$HL103))*AE$31),(SUMIF(S!$HC$15:$HL$15,'Ciclo Semaforico'!AE$32,S!$HC103:$HL103)+SUMIF(N!$HC$15:$HL$15,'Ciclo Semaforico'!AE$32,N!$HC103:$HL103)+SUMIF(E!$HC$15:$HL$15,'Ciclo Semaforico'!AE$32,E!$HC103:$HL103)+SUMIF(O!$HC$15:$HL$15,'Ciclo Semaforico'!AE$32,O!$HC103:$HL103))-IF(AE$31="",(SUMIF(S!$HC$15:$HL$15,'Ciclo Semaforico'!AE$30,S!$HC103:$HL103)+SUMIF(N!$HC$15:$HL$15,'Ciclo Semaforico'!AE$30,N!$HC103:$HL103)+SUMIF(E!$HC$15:$HL$15,'Ciclo Semaforico'!AE$30,E!$HC103:$HL103)+SUMIF(O!$HC$15:$HL$15,'Ciclo Semaforico'!AE$30,O!$HC103:$HL103)),(SUMIF(S!$HC$15:$HL$15,'Ciclo Semaforico'!AE$30,S!$HC103:$HL103)+SUMIF(N!$HC$15:$HL$15,'Ciclo Semaforico'!AE$30,N!$HC103:$HL103)+SUMIF(E!$HC$15:$HL$15,'Ciclo Semaforico'!AE$30,E!$HC103:$HL103)+SUMIF(O!$HC$15:$HL$15,'Ciclo Semaforico'!AE$30,O!$HC103:$HL103))*AE$31))</f>
        <v>#REF!</v>
      </c>
      <c r="AF128" s="245">
        <f>IF(AF$32="",IF(AF$31="",(SUMIF(S!$HC$15:$HL$15,'Ciclo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Semaforico'!AF$30,O!$HC103:$HL103))*AF$31),(SUMIF(S!$HC$15:$HL$15,'Ciclo Semaforico'!AF$32,S!$HC103:$HL103)+SUMIF(N!$HC$15:$HL$15,'Ciclo Semaforico'!AF$32,N!$HC103:$HL103)+SUMIF(E!$HC$15:$HL$15,'Ciclo Semaforico'!AF$32,E!$HC103:$HL103)+SUMIF(O!$HC$15:$HL$15,'Ciclo Semaforico'!AF$32,O!$HC103:$HL103))-IF(AF$31="",(SUMIF(S!$HC$15:$HL$15,'Ciclo Semaforico'!AF$30,S!$HC103:$HL103)+SUMIF(N!$HC$15:$HL$15,'Ciclo Semaforico'!AF$30,N!$HC103:$HL103)+SUMIF(E!$HC$15:$HL$15,'Ciclo Semaforico'!AF$30,E!$HC103:$HL103)+SUMIF(O!$HC$15:$HL$15,'Ciclo Semaforico'!AF$30,O!$HC103:$HL103)),(SUMIF(S!$HC$15:$HL$15,'Ciclo Semaforico'!AF$30,S!$HC103:$HL103)+SUMIF(N!$HC$15:$HL$15,'Ciclo Semaforico'!AF$30,N!$HC103:$HL103)+SUMIF(E!$HC$15:$HL$15,'Ciclo Semaforico'!AF$30,E!$HC103:$HL103)+SUMIF(O!$HC$15:$HL$15,'Ciclo Semaforico'!AF$30,O!$HC103:$HL103))*AF$31))</f>
        <v>0</v>
      </c>
      <c r="AG128" s="245">
        <f>IF(AG$32="",IF(AG$31="",(SUMIF(S!$HC$15:$HL$15,'Ciclo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Semaforico'!AG$30,O!$HC103:$HL103))*AG$31),(SUMIF(S!$HC$15:$HL$15,'Ciclo Semaforico'!AG$32,S!$HC103:$HL103)+SUMIF(N!$HC$15:$HL$15,'Ciclo Semaforico'!AG$32,N!$HC103:$HL103)+SUMIF(E!$HC$15:$HL$15,'Ciclo Semaforico'!AG$32,E!$HC103:$HL103)+SUMIF(O!$HC$15:$HL$15,'Ciclo Semaforico'!AG$32,O!$HC103:$HL103))-IF(AG$31="",(SUMIF(S!$HC$15:$HL$15,'Ciclo Semaforico'!AG$30,S!$HC103:$HL103)+SUMIF(N!$HC$15:$HL$15,'Ciclo Semaforico'!AG$30,N!$HC103:$HL103)+SUMIF(E!$HC$15:$HL$15,'Ciclo Semaforico'!AG$30,E!$HC103:$HL103)+SUMIF(O!$HC$15:$HL$15,'Ciclo Semaforico'!AG$30,O!$HC103:$HL103)),(SUMIF(S!$HC$15:$HL$15,'Ciclo Semaforico'!AG$30,S!$HC103:$HL103)+SUMIF(N!$HC$15:$HL$15,'Ciclo Semaforico'!AG$30,N!$HC103:$HL103)+SUMIF(E!$HC$15:$HL$15,'Ciclo Semaforico'!AG$30,E!$HC103:$HL103)+SUMIF(O!$HC$15:$HL$15,'Ciclo Semaforico'!AG$30,O!$HC103:$HL103))*AG$31))</f>
        <v>0</v>
      </c>
      <c r="AH128" s="245">
        <f>IF(AH$32="",IF(AH$31="",(SUMIF(S!$HC$15:$HL$15,'Ciclo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Semaforico'!AH$30,O!$HC103:$HL103))*AH$31),(SUMIF(S!$HC$15:$HL$15,'Ciclo Semaforico'!AH$32,S!$HC103:$HL103)+SUMIF(N!$HC$15:$HL$15,'Ciclo Semaforico'!AH$32,N!$HC103:$HL103)+SUMIF(E!$HC$15:$HL$15,'Ciclo Semaforico'!AH$32,E!$HC103:$HL103)+SUMIF(O!$HC$15:$HL$15,'Ciclo Semaforico'!AH$32,O!$HC103:$HL103))-IF(AH$31="",(SUMIF(S!$HC$15:$HL$15,'Ciclo Semaforico'!AH$30,S!$HC103:$HL103)+SUMIF(N!$HC$15:$HL$15,'Ciclo Semaforico'!AH$30,N!$HC103:$HL103)+SUMIF(E!$HC$15:$HL$15,'Ciclo Semaforico'!AH$30,E!$HC103:$HL103)+SUMIF(O!$HC$15:$HL$15,'Ciclo Semaforico'!AH$30,O!$HC103:$HL103)),(SUMIF(S!$HC$15:$HL$15,'Ciclo Semaforico'!AH$30,S!$HC103:$HL103)+SUMIF(N!$HC$15:$HL$15,'Ciclo Semaforico'!AH$30,N!$HC103:$HL103)+SUMIF(E!$HC$15:$HL$15,'Ciclo Semaforico'!AH$30,E!$HC103:$HL103)+SUMIF(O!$HC$15:$HL$15,'Ciclo Semaforico'!AH$30,O!$HC103:$HL103))*AH$31))</f>
        <v>0</v>
      </c>
      <c r="AI128" s="245">
        <f>IF(AI$32="",IF(AI$31="",(SUMIF(S!$HC$15:$HL$15,'Ciclo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Semaforico'!AI$30,O!$HC103:$HL103))*AI$31),(SUMIF(S!$HC$15:$HL$15,'Ciclo Semaforico'!AI$32,S!$HC103:$HL103)+SUMIF(N!$HC$15:$HL$15,'Ciclo Semaforico'!AI$32,N!$HC103:$HL103)+SUMIF(E!$HC$15:$HL$15,'Ciclo Semaforico'!AI$32,E!$HC103:$HL103)+SUMIF(O!$HC$15:$HL$15,'Ciclo Semaforico'!AI$32,O!$HC103:$HL103))-IF(AI$31="",(SUMIF(S!$HC$15:$HL$15,'Ciclo Semaforico'!AI$30,S!$HC103:$HL103)+SUMIF(N!$HC$15:$HL$15,'Ciclo Semaforico'!AI$30,N!$HC103:$HL103)+SUMIF(E!$HC$15:$HL$15,'Ciclo Semaforico'!AI$30,E!$HC103:$HL103)+SUMIF(O!$HC$15:$HL$15,'Ciclo Semaforico'!AI$30,O!$HC103:$HL103)),(SUMIF(S!$HC$15:$HL$15,'Ciclo Semaforico'!AI$30,S!$HC103:$HL103)+SUMIF(N!$HC$15:$HL$15,'Ciclo Semaforico'!AI$30,N!$HC103:$HL103)+SUMIF(E!$HC$15:$HL$15,'Ciclo Semaforico'!AI$30,E!$HC103:$HL103)+SUMIF(O!$HC$15:$HL$15,'Ciclo Semaforico'!AI$30,O!$HC103:$HL103))*AI$31))</f>
        <v>0</v>
      </c>
      <c r="AJ128" s="245">
        <f>IF(AJ$32="",IF(AJ$31="",(SUMIF(S!$HC$15:$HL$15,'Ciclo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Semaforico'!AJ$30,O!$HC103:$HL103))*AJ$31),(SUMIF(S!$HC$15:$HL$15,'Ciclo Semaforico'!AJ$32,S!$HC103:$HL103)+SUMIF(N!$HC$15:$HL$15,'Ciclo Semaforico'!AJ$32,N!$HC103:$HL103)+SUMIF(E!$HC$15:$HL$15,'Ciclo Semaforico'!AJ$32,E!$HC103:$HL103)+SUMIF(O!$HC$15:$HL$15,'Ciclo Semaforico'!AJ$32,O!$HC103:$HL103))-IF(AJ$31="",(SUMIF(S!$HC$15:$HL$15,'Ciclo Semaforico'!AJ$30,S!$HC103:$HL103)+SUMIF(N!$HC$15:$HL$15,'Ciclo Semaforico'!AJ$30,N!$HC103:$HL103)+SUMIF(E!$HC$15:$HL$15,'Ciclo Semaforico'!AJ$30,E!$HC103:$HL103)+SUMIF(O!$HC$15:$HL$15,'Ciclo Semaforico'!AJ$30,O!$HC103:$HL103)),(SUMIF(S!$HC$15:$HL$15,'Ciclo Semaforico'!AJ$30,S!$HC103:$HL103)+SUMIF(N!$HC$15:$HL$15,'Ciclo Semaforico'!AJ$30,N!$HC103:$HL103)+SUMIF(E!$HC$15:$HL$15,'Ciclo Semaforico'!AJ$30,E!$HC103:$HL103)+SUMIF(O!$HC$15:$HL$15,'Ciclo Semaforico'!AJ$30,O!$HC103:$HL103))*AJ$31))</f>
        <v>0</v>
      </c>
      <c r="AK128" s="245">
        <f>IF(AK$32="",IF(AK$31="",(SUMIF(S!$HC$15:$HL$15,'Ciclo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Semaforico'!AK$30,O!$HC103:$HL103))*AK$31),(SUMIF(S!$HC$15:$HL$15,'Ciclo Semaforico'!AK$32,S!$HC103:$HL103)+SUMIF(N!$HC$15:$HL$15,'Ciclo Semaforico'!AK$32,N!$HC103:$HL103)+SUMIF(E!$HC$15:$HL$15,'Ciclo Semaforico'!AK$32,E!$HC103:$HL103)+SUMIF(O!$HC$15:$HL$15,'Ciclo Semaforico'!AK$32,O!$HC103:$HL103))-IF(AK$31="",(SUMIF(S!$HC$15:$HL$15,'Ciclo Semaforico'!AK$30,S!$HC103:$HL103)+SUMIF(N!$HC$15:$HL$15,'Ciclo Semaforico'!AK$30,N!$HC103:$HL103)+SUMIF(E!$HC$15:$HL$15,'Ciclo Semaforico'!AK$30,E!$HC103:$HL103)+SUMIF(O!$HC$15:$HL$15,'Ciclo Semaforico'!AK$30,O!$HC103:$HL103)),(SUMIF(S!$HC$15:$HL$15,'Ciclo Semaforico'!AK$30,S!$HC103:$HL103)+SUMIF(N!$HC$15:$HL$15,'Ciclo Semaforico'!AK$30,N!$HC103:$HL103)+SUMIF(E!$HC$15:$HL$15,'Ciclo Semaforico'!AK$30,E!$HC103:$HL103)+SUMIF(O!$HC$15:$HL$15,'Ciclo Semaforico'!AK$30,O!$HC103:$HL103))*AK$31))</f>
        <v>0</v>
      </c>
      <c r="AL128" s="246">
        <f>IF(AL$32="",IF(AL$31="",(SUMIF(S!$HC$15:$HL$15,'Ciclo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Semaforico'!AL$30,O!$HC103:$HL103))*AL$31),(SUMIF(S!$HC$15:$HL$15,'Ciclo Semaforico'!AL$32,S!$HC103:$HL103)+SUMIF(N!$HC$15:$HL$15,'Ciclo Semaforico'!AL$32,N!$HC103:$HL103)+SUMIF(E!$HC$15:$HL$15,'Ciclo Semaforico'!AL$32,E!$HC103:$HL103)+SUMIF(O!$HC$15:$HL$15,'Ciclo Semaforico'!AL$32,O!$HC103:$HL103))-IF(AL$31="",(SUMIF(S!$HC$15:$HL$15,'Ciclo Semaforico'!AL$30,S!$HC103:$HL103)+SUMIF(N!$HC$15:$HL$15,'Ciclo Semaforico'!AL$30,N!$HC103:$HL103)+SUMIF(E!$HC$15:$HL$15,'Ciclo Semaforico'!AL$30,E!$HC103:$HL103)+SUMIF(O!$HC$15:$HL$15,'Ciclo Semaforico'!AL$30,O!$HC103:$HL103)),(SUMIF(S!$HC$15:$HL$15,'Ciclo Semaforico'!AL$30,S!$HC103:$HL103)+SUMIF(N!$HC$15:$HL$15,'Ciclo Semaforico'!AL$30,N!$HC103:$HL103)+SUMIF(E!$HC$15:$HL$15,'Ciclo Semaforico'!AL$30,E!$HC103:$HL103)+SUMIF(O!$HC$15:$HL$15,'Ciclo Semaforico'!AL$30,O!$HC103:$HL103))*AL$31))</f>
        <v>0</v>
      </c>
      <c r="AM128" s="244">
        <f>IF(AM$32="",IF(AM$31="",(SUMIF(S!$HC$15:$HL$15,'Ciclo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Semaforico'!AM$30,O!$HC103:$HL103))*AM$31),(SUMIF(S!$HC$15:$HL$15,'Ciclo Semaforico'!AM$32,S!$HC103:$HL103)+SUMIF(N!$HC$15:$HL$15,'Ciclo Semaforico'!AM$32,N!$HC103:$HL103)+SUMIF(E!$HC$15:$HL$15,'Ciclo Semaforico'!AM$32,E!$HC103:$HL103)+SUMIF(O!$HC$15:$HL$15,'Ciclo Semaforico'!AM$32,O!$HC103:$HL103))-IF(AM$31="",(SUMIF(S!$HC$15:$HL$15,'Ciclo Semaforico'!AM$30,S!$HC103:$HL103)+SUMIF(N!$HC$15:$HL$15,'Ciclo Semaforico'!AM$30,N!$HC103:$HL103)+SUMIF(E!$HC$15:$HL$15,'Ciclo Semaforico'!AM$30,E!$HC103:$HL103)+SUMIF(O!$HC$15:$HL$15,'Ciclo Semaforico'!AM$30,O!$HC103:$HL103)),(SUMIF(S!$HC$15:$HL$15,'Ciclo Semaforico'!AM$30,S!$HC103:$HL103)+SUMIF(N!$HC$15:$HL$15,'Ciclo Semaforico'!AM$30,N!$HC103:$HL103)+SUMIF(E!$HC$15:$HL$15,'Ciclo Semaforico'!AM$30,E!$HC103:$HL103)+SUMIF(O!$HC$15:$HL$15,'Ciclo Semaforico'!AM$30,O!$HC103:$HL103))*AM$31))</f>
        <v>0</v>
      </c>
      <c r="AN128" s="245">
        <f>IF(AN$32="",IF(AN$31="",(SUMIF(S!$HC$15:$HL$15,'Ciclo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Semaforico'!AN$30,O!$HC103:$HL103))*AN$31),(SUMIF(S!$HC$15:$HL$15,'Ciclo Semaforico'!AN$32,S!$HC103:$HL103)+SUMIF(N!$HC$15:$HL$15,'Ciclo Semaforico'!AN$32,N!$HC103:$HL103)+SUMIF(E!$HC$15:$HL$15,'Ciclo Semaforico'!AN$32,E!$HC103:$HL103)+SUMIF(O!$HC$15:$HL$15,'Ciclo Semaforico'!AN$32,O!$HC103:$HL103))-IF(AN$31="",(SUMIF(S!$HC$15:$HL$15,'Ciclo Semaforico'!AN$30,S!$HC103:$HL103)+SUMIF(N!$HC$15:$HL$15,'Ciclo Semaforico'!AN$30,N!$HC103:$HL103)+SUMIF(E!$HC$15:$HL$15,'Ciclo Semaforico'!AN$30,E!$HC103:$HL103)+SUMIF(O!$HC$15:$HL$15,'Ciclo Semaforico'!AN$30,O!$HC103:$HL103)),(SUMIF(S!$HC$15:$HL$15,'Ciclo Semaforico'!AN$30,S!$HC103:$HL103)+SUMIF(N!$HC$15:$HL$15,'Ciclo Semaforico'!AN$30,N!$HC103:$HL103)+SUMIF(E!$HC$15:$HL$15,'Ciclo Semaforico'!AN$30,E!$HC103:$HL103)+SUMIF(O!$HC$15:$HL$15,'Ciclo Semaforico'!AN$30,O!$HC103:$HL103))*AN$31))</f>
        <v>0</v>
      </c>
      <c r="AO128" s="245">
        <f>IF(AO$32="",IF(AO$31="",(SUMIF(S!$HC$15:$HL$15,'Ciclo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Semaforico'!AO$30,O!$HC103:$HL103))*AO$31),(SUMIF(S!$HC$15:$HL$15,'Ciclo Semaforico'!AO$32,S!$HC103:$HL103)+SUMIF(N!$HC$15:$HL$15,'Ciclo Semaforico'!AO$32,N!$HC103:$HL103)+SUMIF(E!$HC$15:$HL$15,'Ciclo Semaforico'!AO$32,E!$HC103:$HL103)+SUMIF(O!$HC$15:$HL$15,'Ciclo Semaforico'!AO$32,O!$HC103:$HL103))-IF(AO$31="",(SUMIF(S!$HC$15:$HL$15,'Ciclo Semaforico'!AO$30,S!$HC103:$HL103)+SUMIF(N!$HC$15:$HL$15,'Ciclo Semaforico'!AO$30,N!$HC103:$HL103)+SUMIF(E!$HC$15:$HL$15,'Ciclo Semaforico'!AO$30,E!$HC103:$HL103)+SUMIF(O!$HC$15:$HL$15,'Ciclo Semaforico'!AO$30,O!$HC103:$HL103)),(SUMIF(S!$HC$15:$HL$15,'Ciclo Semaforico'!AO$30,S!$HC103:$HL103)+SUMIF(N!$HC$15:$HL$15,'Ciclo Semaforico'!AO$30,N!$HC103:$HL103)+SUMIF(E!$HC$15:$HL$15,'Ciclo Semaforico'!AO$30,E!$HC103:$HL103)+SUMIF(O!$HC$15:$HL$15,'Ciclo Semaforico'!AO$30,O!$HC103:$HL103))*AO$31))</f>
        <v>0</v>
      </c>
      <c r="AP128" s="245">
        <f>IF(AP$32="",IF(AP$31="",(SUMIF(S!$HC$15:$HL$15,'Ciclo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Semaforico'!AP$30,O!$HC103:$HL103))*AP$31),(SUMIF(S!$HC$15:$HL$15,'Ciclo Semaforico'!AP$32,S!$HC103:$HL103)+SUMIF(N!$HC$15:$HL$15,'Ciclo Semaforico'!AP$32,N!$HC103:$HL103)+SUMIF(E!$HC$15:$HL$15,'Ciclo Semaforico'!AP$32,E!$HC103:$HL103)+SUMIF(O!$HC$15:$HL$15,'Ciclo Semaforico'!AP$32,O!$HC103:$HL103))-IF(AP$31="",(SUMIF(S!$HC$15:$HL$15,'Ciclo Semaforico'!AP$30,S!$HC103:$HL103)+SUMIF(N!$HC$15:$HL$15,'Ciclo Semaforico'!AP$30,N!$HC103:$HL103)+SUMIF(E!$HC$15:$HL$15,'Ciclo Semaforico'!AP$30,E!$HC103:$HL103)+SUMIF(O!$HC$15:$HL$15,'Ciclo Semaforico'!AP$30,O!$HC103:$HL103)),(SUMIF(S!$HC$15:$HL$15,'Ciclo Semaforico'!AP$30,S!$HC103:$HL103)+SUMIF(N!$HC$15:$HL$15,'Ciclo Semaforico'!AP$30,N!$HC103:$HL103)+SUMIF(E!$HC$15:$HL$15,'Ciclo Semaforico'!AP$30,E!$HC103:$HL103)+SUMIF(O!$HC$15:$HL$15,'Ciclo Semaforico'!AP$30,O!$HC103:$HL103))*AP$31))</f>
        <v>0</v>
      </c>
      <c r="AQ128" s="245">
        <f>IF(AQ$32="",IF(AQ$31="",(SUMIF(S!$HC$15:$HL$15,'Ciclo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Semaforico'!AQ$30,O!$HC103:$HL103))*AQ$31),(SUMIF(S!$HC$15:$HL$15,'Ciclo Semaforico'!AQ$32,S!$HC103:$HL103)+SUMIF(N!$HC$15:$HL$15,'Ciclo Semaforico'!AQ$32,N!$HC103:$HL103)+SUMIF(E!$HC$15:$HL$15,'Ciclo Semaforico'!AQ$32,E!$HC103:$HL103)+SUMIF(O!$HC$15:$HL$15,'Ciclo Semaforico'!AQ$32,O!$HC103:$HL103))-IF(AQ$31="",(SUMIF(S!$HC$15:$HL$15,'Ciclo Semaforico'!AQ$30,S!$HC103:$HL103)+SUMIF(N!$HC$15:$HL$15,'Ciclo Semaforico'!AQ$30,N!$HC103:$HL103)+SUMIF(E!$HC$15:$HL$15,'Ciclo Semaforico'!AQ$30,E!$HC103:$HL103)+SUMIF(O!$HC$15:$HL$15,'Ciclo Semaforico'!AQ$30,O!$HC103:$HL103)),(SUMIF(S!$HC$15:$HL$15,'Ciclo Semaforico'!AQ$30,S!$HC103:$HL103)+SUMIF(N!$HC$15:$HL$15,'Ciclo Semaforico'!AQ$30,N!$HC103:$HL103)+SUMIF(E!$HC$15:$HL$15,'Ciclo Semaforico'!AQ$30,E!$HC103:$HL103)+SUMIF(O!$HC$15:$HL$15,'Ciclo Semaforico'!AQ$30,O!$HC103:$HL103))*AQ$31))</f>
        <v>0</v>
      </c>
      <c r="AR128" s="245">
        <f>IF(AR$32="",IF(AR$31="",(SUMIF(S!$HC$15:$HL$15,'Ciclo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Semaforico'!AR$30,O!$HC103:$HL103))*AR$31),(SUMIF(S!$HC$15:$HL$15,'Ciclo Semaforico'!AR$32,S!$HC103:$HL103)+SUMIF(N!$HC$15:$HL$15,'Ciclo Semaforico'!AR$32,N!$HC103:$HL103)+SUMIF(E!$HC$15:$HL$15,'Ciclo Semaforico'!AR$32,E!$HC103:$HL103)+SUMIF(O!$HC$15:$HL$15,'Ciclo Semaforico'!AR$32,O!$HC103:$HL103))-IF(AR$31="",(SUMIF(S!$HC$15:$HL$15,'Ciclo Semaforico'!AR$30,S!$HC103:$HL103)+SUMIF(N!$HC$15:$HL$15,'Ciclo Semaforico'!AR$30,N!$HC103:$HL103)+SUMIF(E!$HC$15:$HL$15,'Ciclo Semaforico'!AR$30,E!$HC103:$HL103)+SUMIF(O!$HC$15:$HL$15,'Ciclo Semaforico'!AR$30,O!$HC103:$HL103)),(SUMIF(S!$HC$15:$HL$15,'Ciclo Semaforico'!AR$30,S!$HC103:$HL103)+SUMIF(N!$HC$15:$HL$15,'Ciclo Semaforico'!AR$30,N!$HC103:$HL103)+SUMIF(E!$HC$15:$HL$15,'Ciclo Semaforico'!AR$30,E!$HC103:$HL103)+SUMIF(O!$HC$15:$HL$15,'Ciclo Semaforico'!AR$30,O!$HC103:$HL103))*AR$31))</f>
        <v>0</v>
      </c>
      <c r="AS128" s="245">
        <f>IF(AS$32="",IF(AS$31="",(SUMIF(S!$HC$15:$HL$15,'Ciclo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Semaforico'!AS$30,O!$HC103:$HL103))*AS$31),(SUMIF(S!$HC$15:$HL$15,'Ciclo Semaforico'!AS$32,S!$HC103:$HL103)+SUMIF(N!$HC$15:$HL$15,'Ciclo Semaforico'!AS$32,N!$HC103:$HL103)+SUMIF(E!$HC$15:$HL$15,'Ciclo Semaforico'!AS$32,E!$HC103:$HL103)+SUMIF(O!$HC$15:$HL$15,'Ciclo Semaforico'!AS$32,O!$HC103:$HL103))-IF(AS$31="",(SUMIF(S!$HC$15:$HL$15,'Ciclo Semaforico'!AS$30,S!$HC103:$HL103)+SUMIF(N!$HC$15:$HL$15,'Ciclo Semaforico'!AS$30,N!$HC103:$HL103)+SUMIF(E!$HC$15:$HL$15,'Ciclo Semaforico'!AS$30,E!$HC103:$HL103)+SUMIF(O!$HC$15:$HL$15,'Ciclo Semaforico'!AS$30,O!$HC103:$HL103)),(SUMIF(S!$HC$15:$HL$15,'Ciclo Semaforico'!AS$30,S!$HC103:$HL103)+SUMIF(N!$HC$15:$HL$15,'Ciclo Semaforico'!AS$30,N!$HC103:$HL103)+SUMIF(E!$HC$15:$HL$15,'Ciclo Semaforico'!AS$30,E!$HC103:$HL103)+SUMIF(O!$HC$15:$HL$15,'Ciclo Semaforico'!AS$30,O!$HC103:$HL103))*AS$31))</f>
        <v>0</v>
      </c>
      <c r="AT128" s="245">
        <f>IF(AT$32="",IF(AT$31="",(SUMIF(S!$HC$15:$HL$15,'Ciclo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Semaforico'!AT$30,O!$HC103:$HL103))*AT$31),(SUMIF(S!$HC$15:$HL$15,'Ciclo Semaforico'!AT$32,S!$HC103:$HL103)+SUMIF(N!$HC$15:$HL$15,'Ciclo Semaforico'!AT$32,N!$HC103:$HL103)+SUMIF(E!$HC$15:$HL$15,'Ciclo Semaforico'!AT$32,E!$HC103:$HL103)+SUMIF(O!$HC$15:$HL$15,'Ciclo Semaforico'!AT$32,O!$HC103:$HL103))-IF(AT$31="",(SUMIF(S!$HC$15:$HL$15,'Ciclo Semaforico'!AT$30,S!$HC103:$HL103)+SUMIF(N!$HC$15:$HL$15,'Ciclo Semaforico'!AT$30,N!$HC103:$HL103)+SUMIF(E!$HC$15:$HL$15,'Ciclo Semaforico'!AT$30,E!$HC103:$HL103)+SUMIF(O!$HC$15:$HL$15,'Ciclo Semaforico'!AT$30,O!$HC103:$HL103)),(SUMIF(S!$HC$15:$HL$15,'Ciclo Semaforico'!AT$30,S!$HC103:$HL103)+SUMIF(N!$HC$15:$HL$15,'Ciclo Semaforico'!AT$30,N!$HC103:$HL103)+SUMIF(E!$HC$15:$HL$15,'Ciclo Semaforico'!AT$30,E!$HC103:$HL103)+SUMIF(O!$HC$15:$HL$15,'Ciclo Semaforico'!AT$30,O!$HC103:$HL103))*AT$31))</f>
        <v>0</v>
      </c>
      <c r="AU128" s="245">
        <f>IF(AU$32="",IF(AU$31="",(SUMIF(S!$HC$15:$HL$15,'Ciclo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Semaforico'!AU$30,O!$HC103:$HL103))*AU$31),(SUMIF(S!$HC$15:$HL$15,'Ciclo Semaforico'!AU$32,S!$HC103:$HL103)+SUMIF(N!$HC$15:$HL$15,'Ciclo Semaforico'!AU$32,N!$HC103:$HL103)+SUMIF(E!$HC$15:$HL$15,'Ciclo Semaforico'!AU$32,E!$HC103:$HL103)+SUMIF(O!$HC$15:$HL$15,'Ciclo Semaforico'!AU$32,O!$HC103:$HL103))-IF(AU$31="",(SUMIF(S!$HC$15:$HL$15,'Ciclo Semaforico'!AU$30,S!$HC103:$HL103)+SUMIF(N!$HC$15:$HL$15,'Ciclo Semaforico'!AU$30,N!$HC103:$HL103)+SUMIF(E!$HC$15:$HL$15,'Ciclo Semaforico'!AU$30,E!$HC103:$HL103)+SUMIF(O!$HC$15:$HL$15,'Ciclo Semaforico'!AU$30,O!$HC103:$HL103)),(SUMIF(S!$HC$15:$HL$15,'Ciclo Semaforico'!AU$30,S!$HC103:$HL103)+SUMIF(N!$HC$15:$HL$15,'Ciclo Semaforico'!AU$30,N!$HC103:$HL103)+SUMIF(E!$HC$15:$HL$15,'Ciclo Semaforico'!AU$30,E!$HC103:$HL103)+SUMIF(O!$HC$15:$HL$15,'Ciclo Semaforico'!AU$30,O!$HC103:$HL103))*AU$31))</f>
        <v>0</v>
      </c>
      <c r="AV128" s="245">
        <f>IF(AV$32="",IF(AV$31="",(SUMIF(S!$HC$15:$HL$15,'Ciclo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Semaforico'!AV$30,O!$HC103:$HL103))*AV$31),(SUMIF(S!$HC$15:$HL$15,'Ciclo Semaforico'!AV$32,S!$HC103:$HL103)+SUMIF(N!$HC$15:$HL$15,'Ciclo Semaforico'!AV$32,N!$HC103:$HL103)+SUMIF(E!$HC$15:$HL$15,'Ciclo Semaforico'!AV$32,E!$HC103:$HL103)+SUMIF(O!$HC$15:$HL$15,'Ciclo Semaforico'!AV$32,O!$HC103:$HL103))-IF(AV$31="",(SUMIF(S!$HC$15:$HL$15,'Ciclo Semaforico'!AV$30,S!$HC103:$HL103)+SUMIF(N!$HC$15:$HL$15,'Ciclo Semaforico'!AV$30,N!$HC103:$HL103)+SUMIF(E!$HC$15:$HL$15,'Ciclo Semaforico'!AV$30,E!$HC103:$HL103)+SUMIF(O!$HC$15:$HL$15,'Ciclo Semaforico'!AV$30,O!$HC103:$HL103)),(SUMIF(S!$HC$15:$HL$15,'Ciclo Semaforico'!AV$30,S!$HC103:$HL103)+SUMIF(N!$HC$15:$HL$15,'Ciclo Semaforico'!AV$30,N!$HC103:$HL103)+SUMIF(E!$HC$15:$HL$15,'Ciclo Semaforico'!AV$30,E!$HC103:$HL103)+SUMIF(O!$HC$15:$HL$15,'Ciclo Semaforico'!AV$30,O!$HC103:$HL103))*AV$31))</f>
        <v>0</v>
      </c>
      <c r="AW128" s="245">
        <f>IF(AW$32="",IF(AW$31="",(SUMIF(S!$HC$15:$HL$15,'Ciclo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Semaforico'!AW$30,O!$HC103:$HL103))*AW$31),(SUMIF(S!$HC$15:$HL$15,'Ciclo Semaforico'!AW$32,S!$HC103:$HL103)+SUMIF(N!$HC$15:$HL$15,'Ciclo Semaforico'!AW$32,N!$HC103:$HL103)+SUMIF(E!$HC$15:$HL$15,'Ciclo Semaforico'!AW$32,E!$HC103:$HL103)+SUMIF(O!$HC$15:$HL$15,'Ciclo Semaforico'!AW$32,O!$HC103:$HL103))-IF(AW$31="",(SUMIF(S!$HC$15:$HL$15,'Ciclo Semaforico'!AW$30,S!$HC103:$HL103)+SUMIF(N!$HC$15:$HL$15,'Ciclo Semaforico'!AW$30,N!$HC103:$HL103)+SUMIF(E!$HC$15:$HL$15,'Ciclo Semaforico'!AW$30,E!$HC103:$HL103)+SUMIF(O!$HC$15:$HL$15,'Ciclo Semaforico'!AW$30,O!$HC103:$HL103)),(SUMIF(S!$HC$15:$HL$15,'Ciclo Semaforico'!AW$30,S!$HC103:$HL103)+SUMIF(N!$HC$15:$HL$15,'Ciclo Semaforico'!AW$30,N!$HC103:$HL103)+SUMIF(E!$HC$15:$HL$15,'Ciclo Semaforico'!AW$30,E!$HC103:$HL103)+SUMIF(O!$HC$15:$HL$15,'Ciclo Semaforico'!AW$30,O!$HC103:$HL103))*AW$31))</f>
        <v>0</v>
      </c>
      <c r="AX128" s="246">
        <f>IF(AX$32="",IF(AX$31="",(SUMIF(S!$HC$15:$HL$15,'Ciclo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Semaforico'!AX$30,O!$HC103:$HL103))*AX$31),(SUMIF(S!$HC$15:$HL$15,'Ciclo Semaforico'!AX$32,S!$HC103:$HL103)+SUMIF(N!$HC$15:$HL$15,'Ciclo Semaforico'!AX$32,N!$HC103:$HL103)+SUMIF(E!$HC$15:$HL$15,'Ciclo Semaforico'!AX$32,E!$HC103:$HL103)+SUMIF(O!$HC$15:$HL$15,'Ciclo Semaforico'!AX$32,O!$HC103:$HL103))-IF(AX$31="",(SUMIF(S!$HC$15:$HL$15,'Ciclo Semaforico'!AX$30,S!$HC103:$HL103)+SUMIF(N!$HC$15:$HL$15,'Ciclo Semaforico'!AX$30,N!$HC103:$HL103)+SUMIF(E!$HC$15:$HL$15,'Ciclo Semaforico'!AX$30,E!$HC103:$HL103)+SUMIF(O!$HC$15:$HL$15,'Ciclo Semaforico'!AX$30,O!$HC103:$HL103)),(SUMIF(S!$HC$15:$HL$15,'Ciclo Semaforico'!AX$30,S!$HC103:$HL103)+SUMIF(N!$HC$15:$HL$15,'Ciclo Semaforico'!AX$30,N!$HC103:$HL103)+SUMIF(E!$HC$15:$HL$15,'Ciclo Semaforico'!AX$30,E!$HC103:$HL103)+SUMIF(O!$HC$15:$HL$15,'Ciclo Semaforico'!AX$30,O!$HC103:$HL103))*AX$31))</f>
        <v>0</v>
      </c>
      <c r="AY128" s="244" t="e">
        <f>IF(AY$32="",IF(AY$31="",(SUMIF(S!$HC$15:$HL$15,'Ciclo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Semaforico'!AY$30,O!$HC103:$HL103))*AY$31),(SUMIF(S!$HC$15:$HL$15,'Ciclo Semaforico'!AY$32,S!$HC103:$HL103)+SUMIF(N!$HC$15:$HL$15,'Ciclo Semaforico'!AY$32,N!$HC103:$HL103)+SUMIF(E!$HC$15:$HL$15,'Ciclo Semaforico'!AY$32,E!$HC103:$HL103)+SUMIF(O!$HC$15:$HL$15,'Ciclo Semaforico'!AY$32,O!$HC103:$HL103))-IF(AY$31="",(SUMIF(S!$HC$15:$HL$15,'Ciclo Semaforico'!AY$30,S!$HC103:$HL103)+SUMIF(N!$HC$15:$HL$15,'Ciclo Semaforico'!AY$30,N!$HC103:$HL103)+SUMIF(E!$HC$15:$HL$15,'Ciclo Semaforico'!AY$30,E!$HC103:$HL103)+SUMIF(O!$HC$15:$HL$15,'Ciclo Semaforico'!AY$30,O!$HC103:$HL103)),(SUMIF(S!$HC$15:$HL$15,'Ciclo Semaforico'!AY$30,S!$HC103:$HL103)+SUMIF(N!$HC$15:$HL$15,'Ciclo Semaforico'!AY$30,N!$HC103:$HL103)+SUMIF(E!$HC$15:$HL$15,'Ciclo Semaforico'!AY$30,E!$HC103:$HL103)+SUMIF(O!$HC$15:$HL$15,'Ciclo Semaforico'!AY$30,O!$HC103:$HL103))*AY$31))</f>
        <v>#REF!</v>
      </c>
      <c r="AZ128" s="245" t="e">
        <f>IF(AZ$32="",IF(AZ$31="",(SUMIF(S!$HC$15:$HL$15,'Ciclo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Semaforico'!AZ$30,O!$HC103:$HL103))*AZ$31),(SUMIF(S!$HC$15:$HL$15,'Ciclo Semaforico'!AZ$32,S!$HC103:$HL103)+SUMIF(N!$HC$15:$HL$15,'Ciclo Semaforico'!AZ$32,N!$HC103:$HL103)+SUMIF(E!$HC$15:$HL$15,'Ciclo Semaforico'!AZ$32,E!$HC103:$HL103)+SUMIF(O!$HC$15:$HL$15,'Ciclo Semaforico'!AZ$32,O!$HC103:$HL103))-IF(AZ$31="",(SUMIF(S!$HC$15:$HL$15,'Ciclo Semaforico'!AZ$30,S!$HC103:$HL103)+SUMIF(N!$HC$15:$HL$15,'Ciclo Semaforico'!AZ$30,N!$HC103:$HL103)+SUMIF(E!$HC$15:$HL$15,'Ciclo Semaforico'!AZ$30,E!$HC103:$HL103)+SUMIF(O!$HC$15:$HL$15,'Ciclo Semaforico'!AZ$30,O!$HC103:$HL103)),(SUMIF(S!$HC$15:$HL$15,'Ciclo Semaforico'!AZ$30,S!$HC103:$HL103)+SUMIF(N!$HC$15:$HL$15,'Ciclo Semaforico'!AZ$30,N!$HC103:$HL103)+SUMIF(E!$HC$15:$HL$15,'Ciclo Semaforico'!AZ$30,E!$HC103:$HL103)+SUMIF(O!$HC$15:$HL$15,'Ciclo Semaforico'!AZ$30,O!$HC103:$HL103))*AZ$31))</f>
        <v>#REF!</v>
      </c>
      <c r="BA128" s="245" t="e">
        <f>IF(BA$32="",IF(BA$31="",(SUMIF(S!$HC$15:$HL$15,'Ciclo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Semaforico'!BA$30,O!$HC103:$HL103))*BA$31),(SUMIF(S!$HC$15:$HL$15,'Ciclo Semaforico'!BA$32,S!$HC103:$HL103)+SUMIF(N!$HC$15:$HL$15,'Ciclo Semaforico'!BA$32,N!$HC103:$HL103)+SUMIF(E!$HC$15:$HL$15,'Ciclo Semaforico'!BA$32,E!$HC103:$HL103)+SUMIF(O!$HC$15:$HL$15,'Ciclo Semaforico'!BA$32,O!$HC103:$HL103))-IF(BA$31="",(SUMIF(S!$HC$15:$HL$15,'Ciclo Semaforico'!BA$30,S!$HC103:$HL103)+SUMIF(N!$HC$15:$HL$15,'Ciclo Semaforico'!BA$30,N!$HC103:$HL103)+SUMIF(E!$HC$15:$HL$15,'Ciclo Semaforico'!BA$30,E!$HC103:$HL103)+SUMIF(O!$HC$15:$HL$15,'Ciclo Semaforico'!BA$30,O!$HC103:$HL103)),(SUMIF(S!$HC$15:$HL$15,'Ciclo Semaforico'!BA$30,S!$HC103:$HL103)+SUMIF(N!$HC$15:$HL$15,'Ciclo Semaforico'!BA$30,N!$HC103:$HL103)+SUMIF(E!$HC$15:$HL$15,'Ciclo Semaforico'!BA$30,E!$HC103:$HL103)+SUMIF(O!$HC$15:$HL$15,'Ciclo Semaforico'!BA$30,O!$HC103:$HL103))*BA$31))</f>
        <v>#REF!</v>
      </c>
      <c r="BB128" s="245" t="e">
        <f>IF(BB$32="",IF(BB$31="",(SUMIF(S!$HC$15:$HL$15,'Ciclo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Semaforico'!BB$30,O!$HC103:$HL103))*BB$31),(SUMIF(S!$HC$15:$HL$15,'Ciclo Semaforico'!BB$32,S!$HC103:$HL103)+SUMIF(N!$HC$15:$HL$15,'Ciclo Semaforico'!BB$32,N!$HC103:$HL103)+SUMIF(E!$HC$15:$HL$15,'Ciclo Semaforico'!BB$32,E!$HC103:$HL103)+SUMIF(O!$HC$15:$HL$15,'Ciclo Semaforico'!BB$32,O!$HC103:$HL103))-IF(BB$31="",(SUMIF(S!$HC$15:$HL$15,'Ciclo Semaforico'!BB$30,S!$HC103:$HL103)+SUMIF(N!$HC$15:$HL$15,'Ciclo Semaforico'!BB$30,N!$HC103:$HL103)+SUMIF(E!$HC$15:$HL$15,'Ciclo Semaforico'!BB$30,E!$HC103:$HL103)+SUMIF(O!$HC$15:$HL$15,'Ciclo Semaforico'!BB$30,O!$HC103:$HL103)),(SUMIF(S!$HC$15:$HL$15,'Ciclo Semaforico'!BB$30,S!$HC103:$HL103)+SUMIF(N!$HC$15:$HL$15,'Ciclo Semaforico'!BB$30,N!$HC103:$HL103)+SUMIF(E!$HC$15:$HL$15,'Ciclo Semaforico'!BB$30,E!$HC103:$HL103)+SUMIF(O!$HC$15:$HL$15,'Ciclo Semaforico'!BB$30,O!$HC103:$HL103))*BB$31))</f>
        <v>#REF!</v>
      </c>
      <c r="BC128" s="245" t="e">
        <f>IF(BC$32="",IF(BC$31="",(SUMIF(S!$HC$15:$HL$15,'Ciclo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Semaforico'!BC$30,O!$HC103:$HL103))*BC$31),(SUMIF(S!$HC$15:$HL$15,'Ciclo Semaforico'!BC$32,S!$HC103:$HL103)+SUMIF(N!$HC$15:$HL$15,'Ciclo Semaforico'!BC$32,N!$HC103:$HL103)+SUMIF(E!$HC$15:$HL$15,'Ciclo Semaforico'!BC$32,E!$HC103:$HL103)+SUMIF(O!$HC$15:$HL$15,'Ciclo Semaforico'!BC$32,O!$HC103:$HL103))-IF(BC$31="",(SUMIF(S!$HC$15:$HL$15,'Ciclo Semaforico'!BC$30,S!$HC103:$HL103)+SUMIF(N!$HC$15:$HL$15,'Ciclo Semaforico'!BC$30,N!$HC103:$HL103)+SUMIF(E!$HC$15:$HL$15,'Ciclo Semaforico'!BC$30,E!$HC103:$HL103)+SUMIF(O!$HC$15:$HL$15,'Ciclo Semaforico'!BC$30,O!$HC103:$HL103)),(SUMIF(S!$HC$15:$HL$15,'Ciclo Semaforico'!BC$30,S!$HC103:$HL103)+SUMIF(N!$HC$15:$HL$15,'Ciclo Semaforico'!BC$30,N!$HC103:$HL103)+SUMIF(E!$HC$15:$HL$15,'Ciclo Semaforico'!BC$30,E!$HC103:$HL103)+SUMIF(O!$HC$15:$HL$15,'Ciclo Semaforico'!BC$30,O!$HC103:$HL103))*BC$31))</f>
        <v>#REF!</v>
      </c>
      <c r="BD128" s="245" t="e">
        <f>IF(BD$32="",IF(BD$31="",(SUMIF(S!$HC$15:$HL$15,'Ciclo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Semaforico'!BD$30,O!$HC103:$HL103))*BD$31),(SUMIF(S!$HC$15:$HL$15,'Ciclo Semaforico'!BD$32,S!$HC103:$HL103)+SUMIF(N!$HC$15:$HL$15,'Ciclo Semaforico'!BD$32,N!$HC103:$HL103)+SUMIF(E!$HC$15:$HL$15,'Ciclo Semaforico'!BD$32,E!$HC103:$HL103)+SUMIF(O!$HC$15:$HL$15,'Ciclo Semaforico'!BD$32,O!$HC103:$HL103))-IF(BD$31="",(SUMIF(S!$HC$15:$HL$15,'Ciclo Semaforico'!BD$30,S!$HC103:$HL103)+SUMIF(N!$HC$15:$HL$15,'Ciclo Semaforico'!BD$30,N!$HC103:$HL103)+SUMIF(E!$HC$15:$HL$15,'Ciclo Semaforico'!BD$30,E!$HC103:$HL103)+SUMIF(O!$HC$15:$HL$15,'Ciclo Semaforico'!BD$30,O!$HC103:$HL103)),(SUMIF(S!$HC$15:$HL$15,'Ciclo Semaforico'!BD$30,S!$HC103:$HL103)+SUMIF(N!$HC$15:$HL$15,'Ciclo Semaforico'!BD$30,N!$HC103:$HL103)+SUMIF(E!$HC$15:$HL$15,'Ciclo Semaforico'!BD$30,E!$HC103:$HL103)+SUMIF(O!$HC$15:$HL$15,'Ciclo Semaforico'!BD$30,O!$HC103:$HL103))*BD$31))</f>
        <v>#REF!</v>
      </c>
      <c r="BE128" s="245">
        <f>IF(BE$32="",IF(BE$31="",(SUMIF(S!$HC$15:$HL$15,'Ciclo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Semaforico'!BE$30,O!$HC103:$HL103))*BE$31),(SUMIF(S!$HC$15:$HL$15,'Ciclo Semaforico'!BE$32,S!$HC103:$HL103)+SUMIF(N!$HC$15:$HL$15,'Ciclo Semaforico'!BE$32,N!$HC103:$HL103)+SUMIF(E!$HC$15:$HL$15,'Ciclo Semaforico'!BE$32,E!$HC103:$HL103)+SUMIF(O!$HC$15:$HL$15,'Ciclo Semaforico'!BE$32,O!$HC103:$HL103))-IF(BE$31="",(SUMIF(S!$HC$15:$HL$15,'Ciclo Semaforico'!BE$30,S!$HC103:$HL103)+SUMIF(N!$HC$15:$HL$15,'Ciclo Semaforico'!BE$30,N!$HC103:$HL103)+SUMIF(E!$HC$15:$HL$15,'Ciclo Semaforico'!BE$30,E!$HC103:$HL103)+SUMIF(O!$HC$15:$HL$15,'Ciclo Semaforico'!BE$30,O!$HC103:$HL103)),(SUMIF(S!$HC$15:$HL$15,'Ciclo Semaforico'!BE$30,S!$HC103:$HL103)+SUMIF(N!$HC$15:$HL$15,'Ciclo Semaforico'!BE$30,N!$HC103:$HL103)+SUMIF(E!$HC$15:$HL$15,'Ciclo Semaforico'!BE$30,E!$HC103:$HL103)+SUMIF(O!$HC$15:$HL$15,'Ciclo Semaforico'!BE$30,O!$HC103:$HL103))*BE$31))</f>
        <v>0</v>
      </c>
      <c r="BF128" s="245">
        <f>IF(BF$32="",IF(BF$31="",(SUMIF(S!$HC$15:$HL$15,'Ciclo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Semaforico'!BF$30,O!$HC103:$HL103))*BF$31),(SUMIF(S!$HC$15:$HL$15,'Ciclo Semaforico'!BF$32,S!$HC103:$HL103)+SUMIF(N!$HC$15:$HL$15,'Ciclo Semaforico'!BF$32,N!$HC103:$HL103)+SUMIF(E!$HC$15:$HL$15,'Ciclo Semaforico'!BF$32,E!$HC103:$HL103)+SUMIF(O!$HC$15:$HL$15,'Ciclo Semaforico'!BF$32,O!$HC103:$HL103))-IF(BF$31="",(SUMIF(S!$HC$15:$HL$15,'Ciclo Semaforico'!BF$30,S!$HC103:$HL103)+SUMIF(N!$HC$15:$HL$15,'Ciclo Semaforico'!BF$30,N!$HC103:$HL103)+SUMIF(E!$HC$15:$HL$15,'Ciclo Semaforico'!BF$30,E!$HC103:$HL103)+SUMIF(O!$HC$15:$HL$15,'Ciclo Semaforico'!BF$30,O!$HC103:$HL103)),(SUMIF(S!$HC$15:$HL$15,'Ciclo Semaforico'!BF$30,S!$HC103:$HL103)+SUMIF(N!$HC$15:$HL$15,'Ciclo Semaforico'!BF$30,N!$HC103:$HL103)+SUMIF(E!$HC$15:$HL$15,'Ciclo Semaforico'!BF$30,E!$HC103:$HL103)+SUMIF(O!$HC$15:$HL$15,'Ciclo Semaforico'!BF$30,O!$HC103:$HL103))*BF$31))</f>
        <v>0</v>
      </c>
      <c r="BG128" s="245">
        <f>IF(BG$32="",IF(BG$31="",(SUMIF(S!$HC$15:$HL$15,'Ciclo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Semaforico'!BG$30,O!$HC103:$HL103))*BG$31),(SUMIF(S!$HC$15:$HL$15,'Ciclo Semaforico'!BG$32,S!$HC103:$HL103)+SUMIF(N!$HC$15:$HL$15,'Ciclo Semaforico'!BG$32,N!$HC103:$HL103)+SUMIF(E!$HC$15:$HL$15,'Ciclo Semaforico'!BG$32,E!$HC103:$HL103)+SUMIF(O!$HC$15:$HL$15,'Ciclo Semaforico'!BG$32,O!$HC103:$HL103))-IF(BG$31="",(SUMIF(S!$HC$15:$HL$15,'Ciclo Semaforico'!BG$30,S!$HC103:$HL103)+SUMIF(N!$HC$15:$HL$15,'Ciclo Semaforico'!BG$30,N!$HC103:$HL103)+SUMIF(E!$HC$15:$HL$15,'Ciclo Semaforico'!BG$30,E!$HC103:$HL103)+SUMIF(O!$HC$15:$HL$15,'Ciclo Semaforico'!BG$30,O!$HC103:$HL103)),(SUMIF(S!$HC$15:$HL$15,'Ciclo Semaforico'!BG$30,S!$HC103:$HL103)+SUMIF(N!$HC$15:$HL$15,'Ciclo Semaforico'!BG$30,N!$HC103:$HL103)+SUMIF(E!$HC$15:$HL$15,'Ciclo Semaforico'!BG$30,E!$HC103:$HL103)+SUMIF(O!$HC$15:$HL$15,'Ciclo Semaforico'!BG$30,O!$HC103:$HL103))*BG$31))</f>
        <v>0</v>
      </c>
      <c r="BH128" s="245">
        <f>IF(BH$32="",IF(BH$31="",(SUMIF(S!$HC$15:$HL$15,'Ciclo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Semaforico'!BH$30,O!$HC103:$HL103))*BH$31),(SUMIF(S!$HC$15:$HL$15,'Ciclo Semaforico'!BH$32,S!$HC103:$HL103)+SUMIF(N!$HC$15:$HL$15,'Ciclo Semaforico'!BH$32,N!$HC103:$HL103)+SUMIF(E!$HC$15:$HL$15,'Ciclo Semaforico'!BH$32,E!$HC103:$HL103)+SUMIF(O!$HC$15:$HL$15,'Ciclo Semaforico'!BH$32,O!$HC103:$HL103))-IF(BH$31="",(SUMIF(S!$HC$15:$HL$15,'Ciclo Semaforico'!BH$30,S!$HC103:$HL103)+SUMIF(N!$HC$15:$HL$15,'Ciclo Semaforico'!BH$30,N!$HC103:$HL103)+SUMIF(E!$HC$15:$HL$15,'Ciclo Semaforico'!BH$30,E!$HC103:$HL103)+SUMIF(O!$HC$15:$HL$15,'Ciclo Semaforico'!BH$30,O!$HC103:$HL103)),(SUMIF(S!$HC$15:$HL$15,'Ciclo Semaforico'!BH$30,S!$HC103:$HL103)+SUMIF(N!$HC$15:$HL$15,'Ciclo Semaforico'!BH$30,N!$HC103:$HL103)+SUMIF(E!$HC$15:$HL$15,'Ciclo Semaforico'!BH$30,E!$HC103:$HL103)+SUMIF(O!$HC$15:$HL$15,'Ciclo Semaforico'!BH$30,O!$HC103:$HL103))*BH$31))</f>
        <v>0</v>
      </c>
      <c r="BI128" s="245">
        <f>IF(BI$32="",IF(BI$31="",(SUMIF(S!$HC$15:$HL$15,'Ciclo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Semaforico'!BI$30,O!$HC103:$HL103))*BI$31),(SUMIF(S!$HC$15:$HL$15,'Ciclo Semaforico'!BI$32,S!$HC103:$HL103)+SUMIF(N!$HC$15:$HL$15,'Ciclo Semaforico'!BI$32,N!$HC103:$HL103)+SUMIF(E!$HC$15:$HL$15,'Ciclo Semaforico'!BI$32,E!$HC103:$HL103)+SUMIF(O!$HC$15:$HL$15,'Ciclo Semaforico'!BI$32,O!$HC103:$HL103))-IF(BI$31="",(SUMIF(S!$HC$15:$HL$15,'Ciclo Semaforico'!BI$30,S!$HC103:$HL103)+SUMIF(N!$HC$15:$HL$15,'Ciclo Semaforico'!BI$30,N!$HC103:$HL103)+SUMIF(E!$HC$15:$HL$15,'Ciclo Semaforico'!BI$30,E!$HC103:$HL103)+SUMIF(O!$HC$15:$HL$15,'Ciclo Semaforico'!BI$30,O!$HC103:$HL103)),(SUMIF(S!$HC$15:$HL$15,'Ciclo Semaforico'!BI$30,S!$HC103:$HL103)+SUMIF(N!$HC$15:$HL$15,'Ciclo Semaforico'!BI$30,N!$HC103:$HL103)+SUMIF(E!$HC$15:$HL$15,'Ciclo Semaforico'!BI$30,E!$HC103:$HL103)+SUMIF(O!$HC$15:$HL$15,'Ciclo Semaforico'!BI$30,O!$HC103:$HL103))*BI$31))</f>
        <v>0</v>
      </c>
      <c r="BJ128" s="246">
        <f>IF(BJ$32="",IF(BJ$31="",(SUMIF(S!$HC$15:$HL$15,'Ciclo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Semaforico'!BJ$30,O!$HC103:$HL103))*BJ$31),(SUMIF(S!$HC$15:$HL$15,'Ciclo Semaforico'!BJ$32,S!$HC103:$HL103)+SUMIF(N!$HC$15:$HL$15,'Ciclo Semaforico'!BJ$32,N!$HC103:$HL103)+SUMIF(E!$HC$15:$HL$15,'Ciclo Semaforico'!BJ$32,E!$HC103:$HL103)+SUMIF(O!$HC$15:$HL$15,'Ciclo Semaforico'!BJ$32,O!$HC103:$HL103))-IF(BJ$31="",(SUMIF(S!$HC$15:$HL$15,'Ciclo Semaforico'!BJ$30,S!$HC103:$HL103)+SUMIF(N!$HC$15:$HL$15,'Ciclo Semaforico'!BJ$30,N!$HC103:$HL103)+SUMIF(E!$HC$15:$HL$15,'Ciclo Semaforico'!BJ$30,E!$HC103:$HL103)+SUMIF(O!$HC$15:$HL$15,'Ciclo Semaforico'!BJ$30,O!$HC103:$HL103)),(SUMIF(S!$HC$15:$HL$15,'Ciclo Semaforico'!BJ$30,S!$HC103:$HL103)+SUMIF(N!$HC$15:$HL$15,'Ciclo Semaforico'!BJ$30,N!$HC103:$HL103)+SUMIF(E!$HC$15:$HL$15,'Ciclo Semaforico'!BJ$30,E!$HC103:$HL103)+SUMIF(O!$HC$15:$HL$15,'Ciclo Semaforico'!BJ$30,O!$HC103:$HL103))*BJ$31))</f>
        <v>0</v>
      </c>
      <c r="BK128" s="244">
        <f>IF(BK$32="",IF(BK$31="",(SUMIF(S!$HC$15:$HL$15,'Ciclo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Semaforico'!BK$30,O!$HC103:$HL103))*BK$31),(SUMIF(S!$HC$15:$HL$15,'Ciclo Semaforico'!BK$32,S!$HC103:$HL103)+SUMIF(N!$HC$15:$HL$15,'Ciclo Semaforico'!BK$32,N!$HC103:$HL103)+SUMIF(E!$HC$15:$HL$15,'Ciclo Semaforico'!BK$32,E!$HC103:$HL103)+SUMIF(O!$HC$15:$HL$15,'Ciclo Semaforico'!BK$32,O!$HC103:$HL103))-IF(BK$31="",(SUMIF(S!$HC$15:$HL$15,'Ciclo Semaforico'!BK$30,S!$HC103:$HL103)+SUMIF(N!$HC$15:$HL$15,'Ciclo Semaforico'!BK$30,N!$HC103:$HL103)+SUMIF(E!$HC$15:$HL$15,'Ciclo Semaforico'!BK$30,E!$HC103:$HL103)+SUMIF(O!$HC$15:$HL$15,'Ciclo Semaforico'!BK$30,O!$HC103:$HL103)),(SUMIF(S!$HC$15:$HL$15,'Ciclo Semaforico'!BK$30,S!$HC103:$HL103)+SUMIF(N!$HC$15:$HL$15,'Ciclo Semaforico'!BK$30,N!$HC103:$HL103)+SUMIF(E!$HC$15:$HL$15,'Ciclo Semaforico'!BK$30,E!$HC103:$HL103)+SUMIF(O!$HC$15:$HL$15,'Ciclo Semaforico'!BK$30,O!$HC103:$HL103))*BK$31))</f>
        <v>0</v>
      </c>
      <c r="BL128" s="245">
        <f>IF(BL$32="",IF(BL$31="",(SUMIF(S!$HC$15:$HL$15,'Ciclo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Semaforico'!BL$30,O!$HC103:$HL103))*BL$31),(SUMIF(S!$HC$15:$HL$15,'Ciclo Semaforico'!BL$32,S!$HC103:$HL103)+SUMIF(N!$HC$15:$HL$15,'Ciclo Semaforico'!BL$32,N!$HC103:$HL103)+SUMIF(E!$HC$15:$HL$15,'Ciclo Semaforico'!BL$32,E!$HC103:$HL103)+SUMIF(O!$HC$15:$HL$15,'Ciclo Semaforico'!BL$32,O!$HC103:$HL103))-IF(BL$31="",(SUMIF(S!$HC$15:$HL$15,'Ciclo Semaforico'!BL$30,S!$HC103:$HL103)+SUMIF(N!$HC$15:$HL$15,'Ciclo Semaforico'!BL$30,N!$HC103:$HL103)+SUMIF(E!$HC$15:$HL$15,'Ciclo Semaforico'!BL$30,E!$HC103:$HL103)+SUMIF(O!$HC$15:$HL$15,'Ciclo Semaforico'!BL$30,O!$HC103:$HL103)),(SUMIF(S!$HC$15:$HL$15,'Ciclo Semaforico'!BL$30,S!$HC103:$HL103)+SUMIF(N!$HC$15:$HL$15,'Ciclo Semaforico'!BL$30,N!$HC103:$HL103)+SUMIF(E!$HC$15:$HL$15,'Ciclo Semaforico'!BL$30,E!$HC103:$HL103)+SUMIF(O!$HC$15:$HL$15,'Ciclo Semaforico'!BL$30,O!$HC103:$HL103))*BL$31))</f>
        <v>0</v>
      </c>
      <c r="BM128" s="245">
        <f>IF(BM$32="",IF(BM$31="",(SUMIF(S!$HC$15:$HL$15,'Ciclo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Semaforico'!BM$30,O!$HC103:$HL103))*BM$31),(SUMIF(S!$HC$15:$HL$15,'Ciclo Semaforico'!BM$32,S!$HC103:$HL103)+SUMIF(N!$HC$15:$HL$15,'Ciclo Semaforico'!BM$32,N!$HC103:$HL103)+SUMIF(E!$HC$15:$HL$15,'Ciclo Semaforico'!BM$32,E!$HC103:$HL103)+SUMIF(O!$HC$15:$HL$15,'Ciclo Semaforico'!BM$32,O!$HC103:$HL103))-IF(BM$31="",(SUMIF(S!$HC$15:$HL$15,'Ciclo Semaforico'!BM$30,S!$HC103:$HL103)+SUMIF(N!$HC$15:$HL$15,'Ciclo Semaforico'!BM$30,N!$HC103:$HL103)+SUMIF(E!$HC$15:$HL$15,'Ciclo Semaforico'!BM$30,E!$HC103:$HL103)+SUMIF(O!$HC$15:$HL$15,'Ciclo Semaforico'!BM$30,O!$HC103:$HL103)),(SUMIF(S!$HC$15:$HL$15,'Ciclo Semaforico'!BM$30,S!$HC103:$HL103)+SUMIF(N!$HC$15:$HL$15,'Ciclo Semaforico'!BM$30,N!$HC103:$HL103)+SUMIF(E!$HC$15:$HL$15,'Ciclo Semaforico'!BM$30,E!$HC103:$HL103)+SUMIF(O!$HC$15:$HL$15,'Ciclo Semaforico'!BM$30,O!$HC103:$HL103))*BM$31))</f>
        <v>0</v>
      </c>
      <c r="BN128" s="245">
        <f>IF(BN$32="",IF(BN$31="",(SUMIF(S!$HC$15:$HL$15,'Ciclo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Semaforico'!BN$30,O!$HC103:$HL103))*BN$31),(SUMIF(S!$HC$15:$HL$15,'Ciclo Semaforico'!BN$32,S!$HC103:$HL103)+SUMIF(N!$HC$15:$HL$15,'Ciclo Semaforico'!BN$32,N!$HC103:$HL103)+SUMIF(E!$HC$15:$HL$15,'Ciclo Semaforico'!BN$32,E!$HC103:$HL103)+SUMIF(O!$HC$15:$HL$15,'Ciclo Semaforico'!BN$32,O!$HC103:$HL103))-IF(BN$31="",(SUMIF(S!$HC$15:$HL$15,'Ciclo Semaforico'!BN$30,S!$HC103:$HL103)+SUMIF(N!$HC$15:$HL$15,'Ciclo Semaforico'!BN$30,N!$HC103:$HL103)+SUMIF(E!$HC$15:$HL$15,'Ciclo Semaforico'!BN$30,E!$HC103:$HL103)+SUMIF(O!$HC$15:$HL$15,'Ciclo Semaforico'!BN$30,O!$HC103:$HL103)),(SUMIF(S!$HC$15:$HL$15,'Ciclo Semaforico'!BN$30,S!$HC103:$HL103)+SUMIF(N!$HC$15:$HL$15,'Ciclo Semaforico'!BN$30,N!$HC103:$HL103)+SUMIF(E!$HC$15:$HL$15,'Ciclo Semaforico'!BN$30,E!$HC103:$HL103)+SUMIF(O!$HC$15:$HL$15,'Ciclo Semaforico'!BN$30,O!$HC103:$HL103))*BN$31))</f>
        <v>0</v>
      </c>
      <c r="BO128" s="245">
        <f>IF(BO$32="",IF(BO$31="",(SUMIF(S!$HC$15:$HL$15,'Ciclo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Semaforico'!BO$30,O!$HC103:$HL103))*BO$31),(SUMIF(S!$HC$15:$HL$15,'Ciclo Semaforico'!BO$32,S!$HC103:$HL103)+SUMIF(N!$HC$15:$HL$15,'Ciclo Semaforico'!BO$32,N!$HC103:$HL103)+SUMIF(E!$HC$15:$HL$15,'Ciclo Semaforico'!BO$32,E!$HC103:$HL103)+SUMIF(O!$HC$15:$HL$15,'Ciclo Semaforico'!BO$32,O!$HC103:$HL103))-IF(BO$31="",(SUMIF(S!$HC$15:$HL$15,'Ciclo Semaforico'!BO$30,S!$HC103:$HL103)+SUMIF(N!$HC$15:$HL$15,'Ciclo Semaforico'!BO$30,N!$HC103:$HL103)+SUMIF(E!$HC$15:$HL$15,'Ciclo Semaforico'!BO$30,E!$HC103:$HL103)+SUMIF(O!$HC$15:$HL$15,'Ciclo Semaforico'!BO$30,O!$HC103:$HL103)),(SUMIF(S!$HC$15:$HL$15,'Ciclo Semaforico'!BO$30,S!$HC103:$HL103)+SUMIF(N!$HC$15:$HL$15,'Ciclo Semaforico'!BO$30,N!$HC103:$HL103)+SUMIF(E!$HC$15:$HL$15,'Ciclo Semaforico'!BO$30,E!$HC103:$HL103)+SUMIF(O!$HC$15:$HL$15,'Ciclo Semaforico'!BO$30,O!$HC103:$HL103))*BO$31))</f>
        <v>0</v>
      </c>
      <c r="BP128" s="245">
        <f>IF(BP$32="",IF(BP$31="",(SUMIF(S!$HC$15:$HL$15,'Ciclo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Semaforico'!BP$30,O!$HC103:$HL103))*BP$31),(SUMIF(S!$HC$15:$HL$15,'Ciclo Semaforico'!BP$32,S!$HC103:$HL103)+SUMIF(N!$HC$15:$HL$15,'Ciclo Semaforico'!BP$32,N!$HC103:$HL103)+SUMIF(E!$HC$15:$HL$15,'Ciclo Semaforico'!BP$32,E!$HC103:$HL103)+SUMIF(O!$HC$15:$HL$15,'Ciclo Semaforico'!BP$32,O!$HC103:$HL103))-IF(BP$31="",(SUMIF(S!$HC$15:$HL$15,'Ciclo Semaforico'!BP$30,S!$HC103:$HL103)+SUMIF(N!$HC$15:$HL$15,'Ciclo Semaforico'!BP$30,N!$HC103:$HL103)+SUMIF(E!$HC$15:$HL$15,'Ciclo Semaforico'!BP$30,E!$HC103:$HL103)+SUMIF(O!$HC$15:$HL$15,'Ciclo Semaforico'!BP$30,O!$HC103:$HL103)),(SUMIF(S!$HC$15:$HL$15,'Ciclo Semaforico'!BP$30,S!$HC103:$HL103)+SUMIF(N!$HC$15:$HL$15,'Ciclo Semaforico'!BP$30,N!$HC103:$HL103)+SUMIF(E!$HC$15:$HL$15,'Ciclo Semaforico'!BP$30,E!$HC103:$HL103)+SUMIF(O!$HC$15:$HL$15,'Ciclo Semaforico'!BP$30,O!$HC103:$HL103))*BP$31))</f>
        <v>0</v>
      </c>
      <c r="BQ128" s="245">
        <f>IF(BQ$32="",IF(BQ$31="",(SUMIF(S!$HC$15:$HL$15,'Ciclo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Semaforico'!BQ$30,O!$HC103:$HL103))*BQ$31),(SUMIF(S!$HC$15:$HL$15,'Ciclo Semaforico'!BQ$32,S!$HC103:$HL103)+SUMIF(N!$HC$15:$HL$15,'Ciclo Semaforico'!BQ$32,N!$HC103:$HL103)+SUMIF(E!$HC$15:$HL$15,'Ciclo Semaforico'!BQ$32,E!$HC103:$HL103)+SUMIF(O!$HC$15:$HL$15,'Ciclo Semaforico'!BQ$32,O!$HC103:$HL103))-IF(BQ$31="",(SUMIF(S!$HC$15:$HL$15,'Ciclo Semaforico'!BQ$30,S!$HC103:$HL103)+SUMIF(N!$HC$15:$HL$15,'Ciclo Semaforico'!BQ$30,N!$HC103:$HL103)+SUMIF(E!$HC$15:$HL$15,'Ciclo Semaforico'!BQ$30,E!$HC103:$HL103)+SUMIF(O!$HC$15:$HL$15,'Ciclo Semaforico'!BQ$30,O!$HC103:$HL103)),(SUMIF(S!$HC$15:$HL$15,'Ciclo Semaforico'!BQ$30,S!$HC103:$HL103)+SUMIF(N!$HC$15:$HL$15,'Ciclo Semaforico'!BQ$30,N!$HC103:$HL103)+SUMIF(E!$HC$15:$HL$15,'Ciclo Semaforico'!BQ$30,E!$HC103:$HL103)+SUMIF(O!$HC$15:$HL$15,'Ciclo Semaforico'!BQ$30,O!$HC103:$HL103))*BQ$31))</f>
        <v>0</v>
      </c>
      <c r="BR128" s="245">
        <f>IF(BR$32="",IF(BR$31="",(SUMIF(S!$HC$15:$HL$15,'Ciclo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Semaforico'!BR$30,O!$HC103:$HL103))*BR$31),(SUMIF(S!$HC$15:$HL$15,'Ciclo Semaforico'!BR$32,S!$HC103:$HL103)+SUMIF(N!$HC$15:$HL$15,'Ciclo Semaforico'!BR$32,N!$HC103:$HL103)+SUMIF(E!$HC$15:$HL$15,'Ciclo Semaforico'!BR$32,E!$HC103:$HL103)+SUMIF(O!$HC$15:$HL$15,'Ciclo Semaforico'!BR$32,O!$HC103:$HL103))-IF(BR$31="",(SUMIF(S!$HC$15:$HL$15,'Ciclo Semaforico'!BR$30,S!$HC103:$HL103)+SUMIF(N!$HC$15:$HL$15,'Ciclo Semaforico'!BR$30,N!$HC103:$HL103)+SUMIF(E!$HC$15:$HL$15,'Ciclo Semaforico'!BR$30,E!$HC103:$HL103)+SUMIF(O!$HC$15:$HL$15,'Ciclo Semaforico'!BR$30,O!$HC103:$HL103)),(SUMIF(S!$HC$15:$HL$15,'Ciclo Semaforico'!BR$30,S!$HC103:$HL103)+SUMIF(N!$HC$15:$HL$15,'Ciclo Semaforico'!BR$30,N!$HC103:$HL103)+SUMIF(E!$HC$15:$HL$15,'Ciclo Semaforico'!BR$30,E!$HC103:$HL103)+SUMIF(O!$HC$15:$HL$15,'Ciclo Semaforico'!BR$30,O!$HC103:$HL103))*BR$31))</f>
        <v>0</v>
      </c>
      <c r="BS128" s="245">
        <f>IF(BS$32="",IF(BS$31="",(SUMIF(S!$HC$15:$HL$15,'Ciclo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Semaforico'!BS$30,O!$HC103:$HL103))*BS$31),(SUMIF(S!$HC$15:$HL$15,'Ciclo Semaforico'!BS$32,S!$HC103:$HL103)+SUMIF(N!$HC$15:$HL$15,'Ciclo Semaforico'!BS$32,N!$HC103:$HL103)+SUMIF(E!$HC$15:$HL$15,'Ciclo Semaforico'!BS$32,E!$HC103:$HL103)+SUMIF(O!$HC$15:$HL$15,'Ciclo Semaforico'!BS$32,O!$HC103:$HL103))-IF(BS$31="",(SUMIF(S!$HC$15:$HL$15,'Ciclo Semaforico'!BS$30,S!$HC103:$HL103)+SUMIF(N!$HC$15:$HL$15,'Ciclo Semaforico'!BS$30,N!$HC103:$HL103)+SUMIF(E!$HC$15:$HL$15,'Ciclo Semaforico'!BS$30,E!$HC103:$HL103)+SUMIF(O!$HC$15:$HL$15,'Ciclo Semaforico'!BS$30,O!$HC103:$HL103)),(SUMIF(S!$HC$15:$HL$15,'Ciclo Semaforico'!BS$30,S!$HC103:$HL103)+SUMIF(N!$HC$15:$HL$15,'Ciclo Semaforico'!BS$30,N!$HC103:$HL103)+SUMIF(E!$HC$15:$HL$15,'Ciclo Semaforico'!BS$30,E!$HC103:$HL103)+SUMIF(O!$HC$15:$HL$15,'Ciclo Semaforico'!BS$30,O!$HC103:$HL103))*BS$31))</f>
        <v>0</v>
      </c>
      <c r="BT128" s="245">
        <f>IF(BT$32="",IF(BT$31="",(SUMIF(S!$HC$15:$HL$15,'Ciclo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Semaforico'!BT$30,O!$HC103:$HL103))*BT$31),(SUMIF(S!$HC$15:$HL$15,'Ciclo Semaforico'!BT$32,S!$HC103:$HL103)+SUMIF(N!$HC$15:$HL$15,'Ciclo Semaforico'!BT$32,N!$HC103:$HL103)+SUMIF(E!$HC$15:$HL$15,'Ciclo Semaforico'!BT$32,E!$HC103:$HL103)+SUMIF(O!$HC$15:$HL$15,'Ciclo Semaforico'!BT$32,O!$HC103:$HL103))-IF(BT$31="",(SUMIF(S!$HC$15:$HL$15,'Ciclo Semaforico'!BT$30,S!$HC103:$HL103)+SUMIF(N!$HC$15:$HL$15,'Ciclo Semaforico'!BT$30,N!$HC103:$HL103)+SUMIF(E!$HC$15:$HL$15,'Ciclo Semaforico'!BT$30,E!$HC103:$HL103)+SUMIF(O!$HC$15:$HL$15,'Ciclo Semaforico'!BT$30,O!$HC103:$HL103)),(SUMIF(S!$HC$15:$HL$15,'Ciclo Semaforico'!BT$30,S!$HC103:$HL103)+SUMIF(N!$HC$15:$HL$15,'Ciclo Semaforico'!BT$30,N!$HC103:$HL103)+SUMIF(E!$HC$15:$HL$15,'Ciclo Semaforico'!BT$30,E!$HC103:$HL103)+SUMIF(O!$HC$15:$HL$15,'Ciclo Semaforico'!BT$30,O!$HC103:$HL103))*BT$31))</f>
        <v>0</v>
      </c>
      <c r="BU128" s="245">
        <f>IF(BU$32="",IF(BU$31="",(SUMIF(S!$HC$15:$HL$15,'Ciclo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Semaforico'!BU$30,O!$HC103:$HL103))*BU$31),(SUMIF(S!$HC$15:$HL$15,'Ciclo Semaforico'!BU$32,S!$HC103:$HL103)+SUMIF(N!$HC$15:$HL$15,'Ciclo Semaforico'!BU$32,N!$HC103:$HL103)+SUMIF(E!$HC$15:$HL$15,'Ciclo Semaforico'!BU$32,E!$HC103:$HL103)+SUMIF(O!$HC$15:$HL$15,'Ciclo Semaforico'!BU$32,O!$HC103:$HL103))-IF(BU$31="",(SUMIF(S!$HC$15:$HL$15,'Ciclo Semaforico'!BU$30,S!$HC103:$HL103)+SUMIF(N!$HC$15:$HL$15,'Ciclo Semaforico'!BU$30,N!$HC103:$HL103)+SUMIF(E!$HC$15:$HL$15,'Ciclo Semaforico'!BU$30,E!$HC103:$HL103)+SUMIF(O!$HC$15:$HL$15,'Ciclo Semaforico'!BU$30,O!$HC103:$HL103)),(SUMIF(S!$HC$15:$HL$15,'Ciclo Semaforico'!BU$30,S!$HC103:$HL103)+SUMIF(N!$HC$15:$HL$15,'Ciclo Semaforico'!BU$30,N!$HC103:$HL103)+SUMIF(E!$HC$15:$HL$15,'Ciclo Semaforico'!BU$30,E!$HC103:$HL103)+SUMIF(O!$HC$15:$HL$15,'Ciclo Semaforico'!BU$30,O!$HC103:$HL103))*BU$31))</f>
        <v>0</v>
      </c>
      <c r="BV128" s="246">
        <f>IF(BV$32="",IF(BV$31="",(SUMIF(S!$HC$15:$HL$15,'Ciclo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Semaforico'!BV$30,O!$HC103:$HL103))*BV$31),(SUMIF(S!$HC$15:$HL$15,'Ciclo Semaforico'!BV$32,S!$HC103:$HL103)+SUMIF(N!$HC$15:$HL$15,'Ciclo Semaforico'!BV$32,N!$HC103:$HL103)+SUMIF(E!$HC$15:$HL$15,'Ciclo Semaforico'!BV$32,E!$HC103:$HL103)+SUMIF(O!$HC$15:$HL$15,'Ciclo Semaforico'!BV$32,O!$HC103:$HL103))-IF(BV$31="",(SUMIF(S!$HC$15:$HL$15,'Ciclo Semaforico'!BV$30,S!$HC103:$HL103)+SUMIF(N!$HC$15:$HL$15,'Ciclo Semaforico'!BV$30,N!$HC103:$HL103)+SUMIF(E!$HC$15:$HL$15,'Ciclo Semaforico'!BV$30,E!$HC103:$HL103)+SUMIF(O!$HC$15:$HL$15,'Ciclo Semaforico'!BV$30,O!$HC103:$HL103)),(SUMIF(S!$HC$15:$HL$15,'Ciclo Semaforico'!BV$30,S!$HC103:$HL103)+SUMIF(N!$HC$15:$HL$15,'Ciclo Semaforico'!BV$30,N!$HC103:$HL103)+SUMIF(E!$HC$15:$HL$15,'Ciclo Semaforico'!BV$30,E!$HC103:$HL103)+SUMIF(O!$HC$15:$HL$15,'Ciclo Semaforico'!BV$30,O!$HC103:$HL103))*BV$31))</f>
        <v>0</v>
      </c>
      <c r="BW128" s="244">
        <f>IF(BW$32="",IF(BW$31="",(SUMIF(S!$HC$15:$HL$15,'Ciclo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Semaforico'!BW$30,O!$HC103:$HL103))*BW$31),(SUMIF(S!$HC$15:$HL$15,'Ciclo Semaforico'!BW$32,S!$HC103:$HL103)+SUMIF(N!$HC$15:$HL$15,'Ciclo Semaforico'!BW$32,N!$HC103:$HL103)+SUMIF(E!$HC$15:$HL$15,'Ciclo Semaforico'!BW$32,E!$HC103:$HL103)+SUMIF(O!$HC$15:$HL$15,'Ciclo Semaforico'!BW$32,O!$HC103:$HL103))-IF(BW$31="",(SUMIF(S!$HC$15:$HL$15,'Ciclo Semaforico'!BW$30,S!$HC103:$HL103)+SUMIF(N!$HC$15:$HL$15,'Ciclo Semaforico'!BW$30,N!$HC103:$HL103)+SUMIF(E!$HC$15:$HL$15,'Ciclo Semaforico'!BW$30,E!$HC103:$HL103)+SUMIF(O!$HC$15:$HL$15,'Ciclo Semaforico'!BW$30,O!$HC103:$HL103)),(SUMIF(S!$HC$15:$HL$15,'Ciclo Semaforico'!BW$30,S!$HC103:$HL103)+SUMIF(N!$HC$15:$HL$15,'Ciclo Semaforico'!BW$30,N!$HC103:$HL103)+SUMIF(E!$HC$15:$HL$15,'Ciclo Semaforico'!BW$30,E!$HC103:$HL103)+SUMIF(O!$HC$15:$HL$15,'Ciclo Semaforico'!BW$30,O!$HC103:$HL103))*BW$31))</f>
        <v>0</v>
      </c>
      <c r="BX128" s="245">
        <f>IF(BX$32="",IF(BX$31="",(SUMIF(S!$HC$15:$HL$15,'Ciclo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Semaforico'!BX$30,O!$HC103:$HL103))*BX$31),(SUMIF(S!$HC$15:$HL$15,'Ciclo Semaforico'!BX$32,S!$HC103:$HL103)+SUMIF(N!$HC$15:$HL$15,'Ciclo Semaforico'!BX$32,N!$HC103:$HL103)+SUMIF(E!$HC$15:$HL$15,'Ciclo Semaforico'!BX$32,E!$HC103:$HL103)+SUMIF(O!$HC$15:$HL$15,'Ciclo Semaforico'!BX$32,O!$HC103:$HL103))-IF(BX$31="",(SUMIF(S!$HC$15:$HL$15,'Ciclo Semaforico'!BX$30,S!$HC103:$HL103)+SUMIF(N!$HC$15:$HL$15,'Ciclo Semaforico'!BX$30,N!$HC103:$HL103)+SUMIF(E!$HC$15:$HL$15,'Ciclo Semaforico'!BX$30,E!$HC103:$HL103)+SUMIF(O!$HC$15:$HL$15,'Ciclo Semaforico'!BX$30,O!$HC103:$HL103)),(SUMIF(S!$HC$15:$HL$15,'Ciclo Semaforico'!BX$30,S!$HC103:$HL103)+SUMIF(N!$HC$15:$HL$15,'Ciclo Semaforico'!BX$30,N!$HC103:$HL103)+SUMIF(E!$HC$15:$HL$15,'Ciclo Semaforico'!BX$30,E!$HC103:$HL103)+SUMIF(O!$HC$15:$HL$15,'Ciclo Semaforico'!BX$30,O!$HC103:$HL103))*BX$31))</f>
        <v>0</v>
      </c>
      <c r="BY128" s="245">
        <f>IF(BY$32="",IF(BY$31="",(SUMIF(S!$HC$15:$HL$15,'Ciclo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Semaforico'!BY$30,O!$HC103:$HL103))*BY$31),(SUMIF(S!$HC$15:$HL$15,'Ciclo Semaforico'!BY$32,S!$HC103:$HL103)+SUMIF(N!$HC$15:$HL$15,'Ciclo Semaforico'!BY$32,N!$HC103:$HL103)+SUMIF(E!$HC$15:$HL$15,'Ciclo Semaforico'!BY$32,E!$HC103:$HL103)+SUMIF(O!$HC$15:$HL$15,'Ciclo Semaforico'!BY$32,O!$HC103:$HL103))-IF(BY$31="",(SUMIF(S!$HC$15:$HL$15,'Ciclo Semaforico'!BY$30,S!$HC103:$HL103)+SUMIF(N!$HC$15:$HL$15,'Ciclo Semaforico'!BY$30,N!$HC103:$HL103)+SUMIF(E!$HC$15:$HL$15,'Ciclo Semaforico'!BY$30,E!$HC103:$HL103)+SUMIF(O!$HC$15:$HL$15,'Ciclo Semaforico'!BY$30,O!$HC103:$HL103)),(SUMIF(S!$HC$15:$HL$15,'Ciclo Semaforico'!BY$30,S!$HC103:$HL103)+SUMIF(N!$HC$15:$HL$15,'Ciclo Semaforico'!BY$30,N!$HC103:$HL103)+SUMIF(E!$HC$15:$HL$15,'Ciclo Semaforico'!BY$30,E!$HC103:$HL103)+SUMIF(O!$HC$15:$HL$15,'Ciclo Semaforico'!BY$30,O!$HC103:$HL103))*BY$31))</f>
        <v>0</v>
      </c>
      <c r="BZ128" s="245">
        <f>IF(BZ$32="",IF(BZ$31="",(SUMIF(S!$HC$15:$HL$15,'Ciclo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Semaforico'!BZ$30,O!$HC103:$HL103))*BZ$31),(SUMIF(S!$HC$15:$HL$15,'Ciclo Semaforico'!BZ$32,S!$HC103:$HL103)+SUMIF(N!$HC$15:$HL$15,'Ciclo Semaforico'!BZ$32,N!$HC103:$HL103)+SUMIF(E!$HC$15:$HL$15,'Ciclo Semaforico'!BZ$32,E!$HC103:$HL103)+SUMIF(O!$HC$15:$HL$15,'Ciclo Semaforico'!BZ$32,O!$HC103:$HL103))-IF(BZ$31="",(SUMIF(S!$HC$15:$HL$15,'Ciclo Semaforico'!BZ$30,S!$HC103:$HL103)+SUMIF(N!$HC$15:$HL$15,'Ciclo Semaforico'!BZ$30,N!$HC103:$HL103)+SUMIF(E!$HC$15:$HL$15,'Ciclo Semaforico'!BZ$30,E!$HC103:$HL103)+SUMIF(O!$HC$15:$HL$15,'Ciclo Semaforico'!BZ$30,O!$HC103:$HL103)),(SUMIF(S!$HC$15:$HL$15,'Ciclo Semaforico'!BZ$30,S!$HC103:$HL103)+SUMIF(N!$HC$15:$HL$15,'Ciclo Semaforico'!BZ$30,N!$HC103:$HL103)+SUMIF(E!$HC$15:$HL$15,'Ciclo Semaforico'!BZ$30,E!$HC103:$HL103)+SUMIF(O!$HC$15:$HL$15,'Ciclo Semaforico'!BZ$30,O!$HC103:$HL103))*BZ$31))</f>
        <v>0</v>
      </c>
      <c r="CA128" s="245">
        <f>IF(CA$32="",IF(CA$31="",(SUMIF(S!$HC$15:$HL$15,'Ciclo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Semaforico'!CA$30,O!$HC103:$HL103))*CA$31),(SUMIF(S!$HC$15:$HL$15,'Ciclo Semaforico'!CA$32,S!$HC103:$HL103)+SUMIF(N!$HC$15:$HL$15,'Ciclo Semaforico'!CA$32,N!$HC103:$HL103)+SUMIF(E!$HC$15:$HL$15,'Ciclo Semaforico'!CA$32,E!$HC103:$HL103)+SUMIF(O!$HC$15:$HL$15,'Ciclo Semaforico'!CA$32,O!$HC103:$HL103))-IF(CA$31="",(SUMIF(S!$HC$15:$HL$15,'Ciclo Semaforico'!CA$30,S!$HC103:$HL103)+SUMIF(N!$HC$15:$HL$15,'Ciclo Semaforico'!CA$30,N!$HC103:$HL103)+SUMIF(E!$HC$15:$HL$15,'Ciclo Semaforico'!CA$30,E!$HC103:$HL103)+SUMIF(O!$HC$15:$HL$15,'Ciclo Semaforico'!CA$30,O!$HC103:$HL103)),(SUMIF(S!$HC$15:$HL$15,'Ciclo Semaforico'!CA$30,S!$HC103:$HL103)+SUMIF(N!$HC$15:$HL$15,'Ciclo Semaforico'!CA$30,N!$HC103:$HL103)+SUMIF(E!$HC$15:$HL$15,'Ciclo Semaforico'!CA$30,E!$HC103:$HL103)+SUMIF(O!$HC$15:$HL$15,'Ciclo Semaforico'!CA$30,O!$HC103:$HL103))*CA$31))</f>
        <v>0</v>
      </c>
      <c r="CB128" s="245">
        <f>IF(CB$32="",IF(CB$31="",(SUMIF(S!$HC$15:$HL$15,'Ciclo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Semaforico'!CB$30,O!$HC103:$HL103))*CB$31),(SUMIF(S!$HC$15:$HL$15,'Ciclo Semaforico'!CB$32,S!$HC103:$HL103)+SUMIF(N!$HC$15:$HL$15,'Ciclo Semaforico'!CB$32,N!$HC103:$HL103)+SUMIF(E!$HC$15:$HL$15,'Ciclo Semaforico'!CB$32,E!$HC103:$HL103)+SUMIF(O!$HC$15:$HL$15,'Ciclo Semaforico'!CB$32,O!$HC103:$HL103))-IF(CB$31="",(SUMIF(S!$HC$15:$HL$15,'Ciclo Semaforico'!CB$30,S!$HC103:$HL103)+SUMIF(N!$HC$15:$HL$15,'Ciclo Semaforico'!CB$30,N!$HC103:$HL103)+SUMIF(E!$HC$15:$HL$15,'Ciclo Semaforico'!CB$30,E!$HC103:$HL103)+SUMIF(O!$HC$15:$HL$15,'Ciclo Semaforico'!CB$30,O!$HC103:$HL103)),(SUMIF(S!$HC$15:$HL$15,'Ciclo Semaforico'!CB$30,S!$HC103:$HL103)+SUMIF(N!$HC$15:$HL$15,'Ciclo Semaforico'!CB$30,N!$HC103:$HL103)+SUMIF(E!$HC$15:$HL$15,'Ciclo Semaforico'!CB$30,E!$HC103:$HL103)+SUMIF(O!$HC$15:$HL$15,'Ciclo Semaforico'!CB$30,O!$HC103:$HL103))*CB$31))</f>
        <v>0</v>
      </c>
      <c r="CC128" s="245">
        <f>IF(CC$32="",IF(CC$31="",(SUMIF(S!$HC$15:$HL$15,'Ciclo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Semaforico'!CC$30,O!$HC103:$HL103))*CC$31),(SUMIF(S!$HC$15:$HL$15,'Ciclo Semaforico'!CC$32,S!$HC103:$HL103)+SUMIF(N!$HC$15:$HL$15,'Ciclo Semaforico'!CC$32,N!$HC103:$HL103)+SUMIF(E!$HC$15:$HL$15,'Ciclo Semaforico'!CC$32,E!$HC103:$HL103)+SUMIF(O!$HC$15:$HL$15,'Ciclo Semaforico'!CC$32,O!$HC103:$HL103))-IF(CC$31="",(SUMIF(S!$HC$15:$HL$15,'Ciclo Semaforico'!CC$30,S!$HC103:$HL103)+SUMIF(N!$HC$15:$HL$15,'Ciclo Semaforico'!CC$30,N!$HC103:$HL103)+SUMIF(E!$HC$15:$HL$15,'Ciclo Semaforico'!CC$30,E!$HC103:$HL103)+SUMIF(O!$HC$15:$HL$15,'Ciclo Semaforico'!CC$30,O!$HC103:$HL103)),(SUMIF(S!$HC$15:$HL$15,'Ciclo Semaforico'!CC$30,S!$HC103:$HL103)+SUMIF(N!$HC$15:$HL$15,'Ciclo Semaforico'!CC$30,N!$HC103:$HL103)+SUMIF(E!$HC$15:$HL$15,'Ciclo Semaforico'!CC$30,E!$HC103:$HL103)+SUMIF(O!$HC$15:$HL$15,'Ciclo Semaforico'!CC$30,O!$HC103:$HL103))*CC$31))</f>
        <v>0</v>
      </c>
      <c r="CD128" s="245">
        <f>IF(CD$32="",IF(CD$31="",(SUMIF(S!$HC$15:$HL$15,'Ciclo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Semaforico'!CD$30,O!$HC103:$HL103))*CD$31),(SUMIF(S!$HC$15:$HL$15,'Ciclo Semaforico'!CD$32,S!$HC103:$HL103)+SUMIF(N!$HC$15:$HL$15,'Ciclo Semaforico'!CD$32,N!$HC103:$HL103)+SUMIF(E!$HC$15:$HL$15,'Ciclo Semaforico'!CD$32,E!$HC103:$HL103)+SUMIF(O!$HC$15:$HL$15,'Ciclo Semaforico'!CD$32,O!$HC103:$HL103))-IF(CD$31="",(SUMIF(S!$HC$15:$HL$15,'Ciclo Semaforico'!CD$30,S!$HC103:$HL103)+SUMIF(N!$HC$15:$HL$15,'Ciclo Semaforico'!CD$30,N!$HC103:$HL103)+SUMIF(E!$HC$15:$HL$15,'Ciclo Semaforico'!CD$30,E!$HC103:$HL103)+SUMIF(O!$HC$15:$HL$15,'Ciclo Semaforico'!CD$30,O!$HC103:$HL103)),(SUMIF(S!$HC$15:$HL$15,'Ciclo Semaforico'!CD$30,S!$HC103:$HL103)+SUMIF(N!$HC$15:$HL$15,'Ciclo Semaforico'!CD$30,N!$HC103:$HL103)+SUMIF(E!$HC$15:$HL$15,'Ciclo Semaforico'!CD$30,E!$HC103:$HL103)+SUMIF(O!$HC$15:$HL$15,'Ciclo Semaforico'!CD$30,O!$HC103:$HL103))*CD$31))</f>
        <v>0</v>
      </c>
      <c r="CE128" s="245">
        <f>IF(CE$32="",IF(CE$31="",(SUMIF(S!$HC$15:$HL$15,'Ciclo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Semaforico'!CE$30,O!$HC103:$HL103))*CE$31),(SUMIF(S!$HC$15:$HL$15,'Ciclo Semaforico'!CE$32,S!$HC103:$HL103)+SUMIF(N!$HC$15:$HL$15,'Ciclo Semaforico'!CE$32,N!$HC103:$HL103)+SUMIF(E!$HC$15:$HL$15,'Ciclo Semaforico'!CE$32,E!$HC103:$HL103)+SUMIF(O!$HC$15:$HL$15,'Ciclo Semaforico'!CE$32,O!$HC103:$HL103))-IF(CE$31="",(SUMIF(S!$HC$15:$HL$15,'Ciclo Semaforico'!CE$30,S!$HC103:$HL103)+SUMIF(N!$HC$15:$HL$15,'Ciclo Semaforico'!CE$30,N!$HC103:$HL103)+SUMIF(E!$HC$15:$HL$15,'Ciclo Semaforico'!CE$30,E!$HC103:$HL103)+SUMIF(O!$HC$15:$HL$15,'Ciclo Semaforico'!CE$30,O!$HC103:$HL103)),(SUMIF(S!$HC$15:$HL$15,'Ciclo Semaforico'!CE$30,S!$HC103:$HL103)+SUMIF(N!$HC$15:$HL$15,'Ciclo Semaforico'!CE$30,N!$HC103:$HL103)+SUMIF(E!$HC$15:$HL$15,'Ciclo Semaforico'!CE$30,E!$HC103:$HL103)+SUMIF(O!$HC$15:$HL$15,'Ciclo Semaforico'!CE$30,O!$HC103:$HL103))*CE$31))</f>
        <v>0</v>
      </c>
      <c r="CF128" s="245">
        <f>IF(CF$32="",IF(CF$31="",(SUMIF(S!$HC$15:$HL$15,'Ciclo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Semaforico'!CF$30,O!$HC103:$HL103))*CF$31),(SUMIF(S!$HC$15:$HL$15,'Ciclo Semaforico'!CF$32,S!$HC103:$HL103)+SUMIF(N!$HC$15:$HL$15,'Ciclo Semaforico'!CF$32,N!$HC103:$HL103)+SUMIF(E!$HC$15:$HL$15,'Ciclo Semaforico'!CF$32,E!$HC103:$HL103)+SUMIF(O!$HC$15:$HL$15,'Ciclo Semaforico'!CF$32,O!$HC103:$HL103))-IF(CF$31="",(SUMIF(S!$HC$15:$HL$15,'Ciclo Semaforico'!CF$30,S!$HC103:$HL103)+SUMIF(N!$HC$15:$HL$15,'Ciclo Semaforico'!CF$30,N!$HC103:$HL103)+SUMIF(E!$HC$15:$HL$15,'Ciclo Semaforico'!CF$30,E!$HC103:$HL103)+SUMIF(O!$HC$15:$HL$15,'Ciclo Semaforico'!CF$30,O!$HC103:$HL103)),(SUMIF(S!$HC$15:$HL$15,'Ciclo Semaforico'!CF$30,S!$HC103:$HL103)+SUMIF(N!$HC$15:$HL$15,'Ciclo Semaforico'!CF$30,N!$HC103:$HL103)+SUMIF(E!$HC$15:$HL$15,'Ciclo Semaforico'!CF$30,E!$HC103:$HL103)+SUMIF(O!$HC$15:$HL$15,'Ciclo Semaforico'!CF$30,O!$HC103:$HL103))*CF$31))</f>
        <v>0</v>
      </c>
      <c r="CG128" s="245">
        <f>IF(CG$32="",IF(CG$31="",(SUMIF(S!$HC$15:$HL$15,'Ciclo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Semaforico'!CG$30,O!$HC103:$HL103))*CG$31),(SUMIF(S!$HC$15:$HL$15,'Ciclo Semaforico'!CG$32,S!$HC103:$HL103)+SUMIF(N!$HC$15:$HL$15,'Ciclo Semaforico'!CG$32,N!$HC103:$HL103)+SUMIF(E!$HC$15:$HL$15,'Ciclo Semaforico'!CG$32,E!$HC103:$HL103)+SUMIF(O!$HC$15:$HL$15,'Ciclo Semaforico'!CG$32,O!$HC103:$HL103))-IF(CG$31="",(SUMIF(S!$HC$15:$HL$15,'Ciclo Semaforico'!CG$30,S!$HC103:$HL103)+SUMIF(N!$HC$15:$HL$15,'Ciclo Semaforico'!CG$30,N!$HC103:$HL103)+SUMIF(E!$HC$15:$HL$15,'Ciclo Semaforico'!CG$30,E!$HC103:$HL103)+SUMIF(O!$HC$15:$HL$15,'Ciclo Semaforico'!CG$30,O!$HC103:$HL103)),(SUMIF(S!$HC$15:$HL$15,'Ciclo Semaforico'!CG$30,S!$HC103:$HL103)+SUMIF(N!$HC$15:$HL$15,'Ciclo Semaforico'!CG$30,N!$HC103:$HL103)+SUMIF(E!$HC$15:$HL$15,'Ciclo Semaforico'!CG$30,E!$HC103:$HL103)+SUMIF(O!$HC$15:$HL$15,'Ciclo Semaforico'!CG$30,O!$HC103:$HL103))*CG$31))</f>
        <v>0</v>
      </c>
      <c r="CH128" s="246">
        <f>IF(CH$32="",IF(CH$31="",(SUMIF(S!$HC$15:$HL$15,'Ciclo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Semaforico'!CH$30,O!$HC103:$HL103))*CH$31),(SUMIF(S!$HC$15:$HL$15,'Ciclo Semaforico'!CH$32,S!$HC103:$HL103)+SUMIF(N!$HC$15:$HL$15,'Ciclo Semaforico'!CH$32,N!$HC103:$HL103)+SUMIF(E!$HC$15:$HL$15,'Ciclo Semaforico'!CH$32,E!$HC103:$HL103)+SUMIF(O!$HC$15:$HL$15,'Ciclo Semaforico'!CH$32,O!$HC103:$HL103))-IF(CH$31="",(SUMIF(S!$HC$15:$HL$15,'Ciclo Semaforico'!CH$30,S!$HC103:$HL103)+SUMIF(N!$HC$15:$HL$15,'Ciclo Semaforico'!CH$30,N!$HC103:$HL103)+SUMIF(E!$HC$15:$HL$15,'Ciclo Semaforico'!CH$30,E!$HC103:$HL103)+SUMIF(O!$HC$15:$HL$15,'Ciclo Semaforico'!CH$30,O!$HC103:$HL103)),(SUMIF(S!$HC$15:$HL$15,'Ciclo Semaforico'!CH$30,S!$HC103:$HL103)+SUMIF(N!$HC$15:$HL$15,'Ciclo Semaforico'!CH$30,N!$HC103:$HL103)+SUMIF(E!$HC$15:$HL$15,'Ciclo Semaforico'!CH$30,E!$HC103:$HL103)+SUMIF(O!$HC$15:$HL$15,'Ciclo Semaforico'!CH$30,O!$HC103:$HL103))*CH$31))</f>
        <v>0</v>
      </c>
      <c r="CI128" s="244">
        <f t="shared" si="339"/>
        <v>0</v>
      </c>
      <c r="CJ128" s="245">
        <f t="shared" si="340"/>
        <v>0</v>
      </c>
      <c r="CK128" s="245">
        <f t="shared" si="341"/>
        <v>0</v>
      </c>
      <c r="CL128" s="245">
        <f t="shared" si="342"/>
        <v>0</v>
      </c>
      <c r="CM128" s="245" t="e">
        <f t="shared" si="343"/>
        <v>#REF!</v>
      </c>
      <c r="CN128" s="245">
        <f t="shared" si="344"/>
        <v>0</v>
      </c>
      <c r="CO128" s="245">
        <f t="shared" si="345"/>
        <v>0</v>
      </c>
      <c r="CP128" s="245">
        <f t="shared" si="346"/>
        <v>0</v>
      </c>
      <c r="CQ128" s="245">
        <f t="shared" si="347"/>
        <v>0</v>
      </c>
      <c r="CR128" s="245">
        <f t="shared" si="348"/>
        <v>0</v>
      </c>
      <c r="CS128" s="245">
        <f t="shared" si="349"/>
        <v>0</v>
      </c>
      <c r="CT128" s="246">
        <f t="shared" si="350"/>
        <v>0</v>
      </c>
      <c r="CU128" s="244">
        <f t="shared" si="351"/>
        <v>0</v>
      </c>
      <c r="CV128" s="245">
        <f t="shared" si="352"/>
        <v>0</v>
      </c>
      <c r="CW128" s="245">
        <f t="shared" si="353"/>
        <v>0</v>
      </c>
      <c r="CX128" s="245">
        <f t="shared" si="354"/>
        <v>0</v>
      </c>
      <c r="CY128" s="245">
        <f t="shared" si="355"/>
        <v>0</v>
      </c>
      <c r="CZ128" s="245">
        <f t="shared" si="356"/>
        <v>0</v>
      </c>
      <c r="DA128" s="245">
        <f t="shared" si="357"/>
        <v>0</v>
      </c>
      <c r="DB128" s="245">
        <f t="shared" si="358"/>
        <v>0</v>
      </c>
      <c r="DC128" s="245">
        <f t="shared" si="359"/>
        <v>0</v>
      </c>
      <c r="DD128" s="245">
        <f t="shared" si="360"/>
        <v>0</v>
      </c>
      <c r="DE128" s="245">
        <f t="shared" si="361"/>
        <v>0</v>
      </c>
      <c r="DF128" s="246">
        <f t="shared" si="362"/>
        <v>0</v>
      </c>
      <c r="DG128" s="244" t="e">
        <f t="shared" si="363"/>
        <v>#REF!</v>
      </c>
      <c r="DH128" s="245" t="e">
        <f t="shared" si="364"/>
        <v>#REF!</v>
      </c>
      <c r="DI128" s="245" t="e">
        <f t="shared" si="365"/>
        <v>#REF!</v>
      </c>
      <c r="DJ128" s="245" t="e">
        <f t="shared" si="366"/>
        <v>#REF!</v>
      </c>
      <c r="DK128" s="245" t="e">
        <f t="shared" si="367"/>
        <v>#REF!</v>
      </c>
      <c r="DL128" s="245" t="e">
        <f t="shared" si="368"/>
        <v>#REF!</v>
      </c>
      <c r="DM128" s="245">
        <f t="shared" si="369"/>
        <v>0</v>
      </c>
      <c r="DN128" s="245">
        <f t="shared" si="370"/>
        <v>0</v>
      </c>
      <c r="DO128" s="245">
        <f t="shared" si="371"/>
        <v>0</v>
      </c>
      <c r="DP128" s="245">
        <f t="shared" si="372"/>
        <v>0</v>
      </c>
      <c r="DQ128" s="245">
        <f t="shared" si="373"/>
        <v>0</v>
      </c>
      <c r="DR128" s="246">
        <f t="shared" si="374"/>
        <v>0</v>
      </c>
      <c r="DS128" s="244">
        <f t="shared" si="375"/>
        <v>0</v>
      </c>
      <c r="DT128" s="245">
        <f t="shared" si="376"/>
        <v>0</v>
      </c>
      <c r="DU128" s="245">
        <f t="shared" si="377"/>
        <v>0</v>
      </c>
      <c r="DV128" s="245">
        <f t="shared" si="378"/>
        <v>0</v>
      </c>
      <c r="DW128" s="245">
        <f t="shared" si="379"/>
        <v>0</v>
      </c>
      <c r="DX128" s="245">
        <f t="shared" si="380"/>
        <v>0</v>
      </c>
      <c r="DY128" s="245">
        <f t="shared" si="381"/>
        <v>0</v>
      </c>
      <c r="DZ128" s="245">
        <f t="shared" si="382"/>
        <v>0</v>
      </c>
      <c r="EA128" s="245">
        <f t="shared" si="383"/>
        <v>0</v>
      </c>
      <c r="EB128" s="245">
        <f t="shared" si="384"/>
        <v>0</v>
      </c>
      <c r="EC128" s="245">
        <f t="shared" si="385"/>
        <v>0</v>
      </c>
      <c r="ED128" s="246">
        <f t="shared" si="386"/>
        <v>0</v>
      </c>
      <c r="EE128" s="244">
        <f t="shared" si="387"/>
        <v>0</v>
      </c>
      <c r="EF128" s="245">
        <f t="shared" si="388"/>
        <v>0</v>
      </c>
      <c r="EG128" s="245">
        <f t="shared" si="389"/>
        <v>0</v>
      </c>
      <c r="EH128" s="245">
        <f t="shared" si="390"/>
        <v>0</v>
      </c>
      <c r="EI128" s="245">
        <f t="shared" si="391"/>
        <v>0</v>
      </c>
      <c r="EJ128" s="245">
        <f t="shared" si="392"/>
        <v>0</v>
      </c>
      <c r="EK128" s="245">
        <f t="shared" si="393"/>
        <v>0</v>
      </c>
      <c r="EL128" s="245">
        <f t="shared" si="394"/>
        <v>0</v>
      </c>
      <c r="EM128" s="245">
        <f t="shared" si="395"/>
        <v>0</v>
      </c>
      <c r="EN128" s="245">
        <f t="shared" si="396"/>
        <v>0</v>
      </c>
      <c r="EO128" s="245">
        <f t="shared" si="397"/>
        <v>0</v>
      </c>
      <c r="EP128" s="246">
        <f t="shared" si="398"/>
        <v>0</v>
      </c>
      <c r="EQ128" s="255">
        <f t="shared" si="399"/>
        <v>0</v>
      </c>
      <c r="ER128" s="256">
        <f t="shared" si="400"/>
        <v>0</v>
      </c>
      <c r="ES128" s="256">
        <f t="shared" si="401"/>
        <v>0</v>
      </c>
      <c r="ET128" s="256">
        <f t="shared" si="402"/>
        <v>0</v>
      </c>
      <c r="EU128" s="256" t="e">
        <f t="shared" si="403"/>
        <v>#REF!</v>
      </c>
      <c r="EV128" s="256">
        <f t="shared" si="404"/>
        <v>0</v>
      </c>
      <c r="EW128" s="256">
        <f t="shared" si="405"/>
        <v>0</v>
      </c>
      <c r="EX128" s="256" t="str">
        <f t="shared" si="406"/>
        <v/>
      </c>
      <c r="EY128" s="256" t="str">
        <f t="shared" si="407"/>
        <v/>
      </c>
      <c r="EZ128" s="256" t="str">
        <f t="shared" si="408"/>
        <v/>
      </c>
      <c r="FA128" s="256" t="str">
        <f t="shared" si="409"/>
        <v/>
      </c>
      <c r="FB128" s="257" t="str">
        <f t="shared" si="410"/>
        <v/>
      </c>
      <c r="FC128" s="255">
        <f t="shared" si="411"/>
        <v>0</v>
      </c>
      <c r="FD128" s="256" t="str">
        <f t="shared" si="412"/>
        <v/>
      </c>
      <c r="FE128" s="256" t="str">
        <f t="shared" si="413"/>
        <v/>
      </c>
      <c r="FF128" s="256" t="str">
        <f t="shared" si="414"/>
        <v/>
      </c>
      <c r="FG128" s="256" t="str">
        <f t="shared" si="415"/>
        <v/>
      </c>
      <c r="FH128" s="256" t="str">
        <f t="shared" si="416"/>
        <v/>
      </c>
      <c r="FI128" s="256" t="str">
        <f t="shared" si="417"/>
        <v/>
      </c>
      <c r="FJ128" s="256" t="str">
        <f t="shared" si="418"/>
        <v/>
      </c>
      <c r="FK128" s="256" t="str">
        <f t="shared" si="419"/>
        <v/>
      </c>
      <c r="FL128" s="256" t="str">
        <f t="shared" si="420"/>
        <v/>
      </c>
      <c r="FM128" s="256" t="str">
        <f t="shared" si="421"/>
        <v/>
      </c>
      <c r="FN128" s="257" t="str">
        <f t="shared" si="422"/>
        <v/>
      </c>
      <c r="FO128" s="255" t="e">
        <f t="shared" si="423"/>
        <v>#REF!</v>
      </c>
      <c r="FP128" s="256" t="e">
        <f t="shared" si="424"/>
        <v>#REF!</v>
      </c>
      <c r="FQ128" s="256" t="e">
        <f t="shared" si="425"/>
        <v>#REF!</v>
      </c>
      <c r="FR128" s="256" t="e">
        <f t="shared" si="426"/>
        <v>#REF!</v>
      </c>
      <c r="FS128" s="256" t="e">
        <f t="shared" si="427"/>
        <v>#REF!</v>
      </c>
      <c r="FT128" s="256" t="e">
        <f t="shared" si="428"/>
        <v>#REF!</v>
      </c>
      <c r="FU128" s="256" t="str">
        <f t="shared" si="429"/>
        <v/>
      </c>
      <c r="FV128" s="256" t="str">
        <f t="shared" si="430"/>
        <v/>
      </c>
      <c r="FW128" s="256" t="str">
        <f t="shared" si="431"/>
        <v/>
      </c>
      <c r="FX128" s="256" t="str">
        <f t="shared" si="432"/>
        <v/>
      </c>
      <c r="FY128" s="256" t="str">
        <f t="shared" si="433"/>
        <v/>
      </c>
      <c r="FZ128" s="257" t="str">
        <f t="shared" si="434"/>
        <v/>
      </c>
      <c r="GA128" s="255" t="str">
        <f t="shared" si="435"/>
        <v/>
      </c>
      <c r="GB128" s="256" t="str">
        <f t="shared" si="436"/>
        <v/>
      </c>
      <c r="GC128" s="256" t="str">
        <f t="shared" si="437"/>
        <v/>
      </c>
      <c r="GD128" s="256" t="str">
        <f t="shared" si="438"/>
        <v/>
      </c>
      <c r="GE128" s="256" t="str">
        <f t="shared" si="439"/>
        <v/>
      </c>
      <c r="GF128" s="256" t="str">
        <f t="shared" si="440"/>
        <v/>
      </c>
      <c r="GG128" s="256" t="str">
        <f t="shared" si="441"/>
        <v/>
      </c>
      <c r="GH128" s="256" t="str">
        <f t="shared" si="442"/>
        <v/>
      </c>
      <c r="GI128" s="256" t="str">
        <f t="shared" si="443"/>
        <v/>
      </c>
      <c r="GJ128" s="256" t="str">
        <f t="shared" si="444"/>
        <v/>
      </c>
      <c r="GK128" s="256" t="str">
        <f t="shared" si="445"/>
        <v/>
      </c>
      <c r="GL128" s="257" t="str">
        <f t="shared" si="446"/>
        <v/>
      </c>
      <c r="GM128" s="255" t="str">
        <f t="shared" si="447"/>
        <v/>
      </c>
      <c r="GN128" s="256" t="str">
        <f t="shared" si="448"/>
        <v/>
      </c>
      <c r="GO128" s="256" t="str">
        <f t="shared" si="449"/>
        <v/>
      </c>
      <c r="GP128" s="256" t="str">
        <f t="shared" si="450"/>
        <v/>
      </c>
      <c r="GQ128" s="256" t="str">
        <f t="shared" si="451"/>
        <v/>
      </c>
      <c r="GR128" s="256" t="str">
        <f t="shared" si="452"/>
        <v/>
      </c>
      <c r="GS128" s="256" t="str">
        <f t="shared" si="453"/>
        <v/>
      </c>
      <c r="GT128" s="256" t="str">
        <f t="shared" si="454"/>
        <v/>
      </c>
      <c r="GU128" s="256" t="str">
        <f t="shared" si="455"/>
        <v/>
      </c>
      <c r="GV128" s="256" t="str">
        <f t="shared" si="456"/>
        <v/>
      </c>
      <c r="GW128" s="256" t="str">
        <f t="shared" si="457"/>
        <v/>
      </c>
      <c r="GX128" s="257" t="str">
        <f t="shared" si="458"/>
        <v/>
      </c>
      <c r="GY128" s="252">
        <f t="shared" si="468"/>
        <v>0</v>
      </c>
      <c r="GZ128" s="253" t="e">
        <f t="shared" si="468"/>
        <v>#REF!</v>
      </c>
      <c r="HA128" s="253">
        <f t="shared" si="468"/>
        <v>0</v>
      </c>
      <c r="HB128" s="253">
        <f t="shared" si="468"/>
        <v>0</v>
      </c>
      <c r="HC128" s="253">
        <f t="shared" si="468"/>
        <v>0</v>
      </c>
      <c r="HD128" s="253">
        <f t="shared" si="468"/>
        <v>0</v>
      </c>
      <c r="HE128" s="253">
        <f t="shared" si="468"/>
        <v>0</v>
      </c>
      <c r="HF128" s="254">
        <f t="shared" si="459"/>
        <v>0</v>
      </c>
      <c r="HG128" s="252">
        <f t="shared" si="469"/>
        <v>0</v>
      </c>
      <c r="HH128" s="253">
        <f t="shared" si="469"/>
        <v>0</v>
      </c>
      <c r="HI128" s="253">
        <f t="shared" si="469"/>
        <v>0</v>
      </c>
      <c r="HJ128" s="253">
        <f t="shared" si="469"/>
        <v>0</v>
      </c>
      <c r="HK128" s="253">
        <f t="shared" si="469"/>
        <v>0</v>
      </c>
      <c r="HL128" s="253">
        <f t="shared" si="469"/>
        <v>0</v>
      </c>
      <c r="HM128" s="253">
        <f t="shared" si="469"/>
        <v>0</v>
      </c>
      <c r="HN128" s="254">
        <f t="shared" si="469"/>
        <v>0</v>
      </c>
      <c r="HO128" s="252" t="e">
        <f t="shared" si="470"/>
        <v>#REF!</v>
      </c>
      <c r="HP128" s="253" t="e">
        <f t="shared" si="470"/>
        <v>#REF!</v>
      </c>
      <c r="HQ128" s="253">
        <f t="shared" si="470"/>
        <v>0</v>
      </c>
      <c r="HR128" s="253">
        <f t="shared" si="470"/>
        <v>0</v>
      </c>
      <c r="HS128" s="253">
        <f t="shared" si="470"/>
        <v>0</v>
      </c>
      <c r="HT128" s="253">
        <f t="shared" si="470"/>
        <v>0</v>
      </c>
      <c r="HU128" s="253">
        <f t="shared" si="470"/>
        <v>0</v>
      </c>
      <c r="HV128" s="254">
        <f t="shared" si="470"/>
        <v>0</v>
      </c>
      <c r="HW128" s="252">
        <f t="shared" si="471"/>
        <v>0</v>
      </c>
      <c r="HX128" s="253">
        <f t="shared" si="471"/>
        <v>0</v>
      </c>
      <c r="HY128" s="253">
        <f t="shared" si="471"/>
        <v>0</v>
      </c>
      <c r="HZ128" s="253">
        <f t="shared" si="471"/>
        <v>0</v>
      </c>
      <c r="IA128" s="253">
        <f t="shared" si="471"/>
        <v>0</v>
      </c>
      <c r="IB128" s="253">
        <f t="shared" si="471"/>
        <v>0</v>
      </c>
      <c r="IC128" s="253">
        <f t="shared" si="471"/>
        <v>0</v>
      </c>
      <c r="ID128" s="254">
        <f t="shared" si="471"/>
        <v>0</v>
      </c>
      <c r="IE128" s="252">
        <f t="shared" si="472"/>
        <v>0</v>
      </c>
      <c r="IF128" s="253">
        <f t="shared" si="472"/>
        <v>0</v>
      </c>
      <c r="IG128" s="253">
        <f t="shared" si="472"/>
        <v>0</v>
      </c>
      <c r="IH128" s="253">
        <f t="shared" si="472"/>
        <v>0</v>
      </c>
      <c r="II128" s="253">
        <f t="shared" si="472"/>
        <v>0</v>
      </c>
      <c r="IJ128" s="253">
        <f t="shared" si="472"/>
        <v>0</v>
      </c>
      <c r="IK128" s="253">
        <f t="shared" si="472"/>
        <v>0</v>
      </c>
      <c r="IL128" s="254">
        <f t="shared" si="472"/>
        <v>0</v>
      </c>
      <c r="IM128" s="255" t="e">
        <f t="shared" si="203"/>
        <v>#REF!</v>
      </c>
      <c r="IN128" s="256">
        <f t="shared" si="204"/>
        <v>0</v>
      </c>
      <c r="IO128" s="256" t="e">
        <f t="shared" si="205"/>
        <v>#REF!</v>
      </c>
      <c r="IP128" s="256">
        <f t="shared" si="206"/>
        <v>0</v>
      </c>
      <c r="IQ128" s="257">
        <f t="shared" si="207"/>
        <v>0</v>
      </c>
      <c r="IR128" s="404" t="e">
        <f t="shared" si="473"/>
        <v>#REF!</v>
      </c>
      <c r="IS128" s="250">
        <f t="shared" si="202"/>
        <v>12</v>
      </c>
      <c r="IT128" s="258" t="e">
        <f t="shared" si="464"/>
        <v>#REF!</v>
      </c>
      <c r="IU128" s="664">
        <v>1800</v>
      </c>
      <c r="IV128" s="409">
        <v>6</v>
      </c>
      <c r="IW128" s="648" t="s">
        <v>266</v>
      </c>
      <c r="IX128" s="649" t="e">
        <f t="shared" si="474"/>
        <v>#REF!</v>
      </c>
      <c r="IY128" s="650" t="e">
        <f t="shared" si="465"/>
        <v>#REF!</v>
      </c>
      <c r="IZ128" s="651">
        <v>3</v>
      </c>
      <c r="JA128" s="652">
        <v>2</v>
      </c>
      <c r="JB128" s="650" t="e">
        <f t="shared" si="466"/>
        <v>#REF!</v>
      </c>
      <c r="JC128" s="651">
        <f t="shared" si="476"/>
        <v>3</v>
      </c>
      <c r="JD128" s="652">
        <f t="shared" si="476"/>
        <v>2</v>
      </c>
      <c r="JE128" s="653" t="e">
        <f t="shared" si="467"/>
        <v>#REF!</v>
      </c>
      <c r="JF128" s="654"/>
      <c r="JG128" s="420">
        <v>2</v>
      </c>
      <c r="JH128" s="653"/>
      <c r="JI128" s="654"/>
      <c r="JJ128" s="655"/>
      <c r="JK128" s="418"/>
      <c r="JL128" s="419"/>
      <c r="JM128" s="420"/>
      <c r="JN128" s="662">
        <v>1</v>
      </c>
      <c r="JO128" s="662">
        <v>1</v>
      </c>
      <c r="JP128" s="662">
        <v>1</v>
      </c>
      <c r="JQ128" s="662">
        <v>1</v>
      </c>
      <c r="JR128" s="663">
        <v>1</v>
      </c>
      <c r="JS128" s="658" t="e">
        <f t="shared" si="201"/>
        <v>#REF!</v>
      </c>
    </row>
    <row r="129" spans="1:279" ht="20.100000000000001" hidden="1" customHeight="1">
      <c r="Y129" s="380" t="e">
        <f>N!IK104</f>
        <v>#REF!</v>
      </c>
      <c r="Z129" s="377" t="s">
        <v>97</v>
      </c>
      <c r="AA129" s="244">
        <f>IF(AA$32="",IF(AA$31="",(SUMIF(S!$HC$15:$HL$15,'Ciclo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Semaforico'!AA$30,O!$HC104:$HL104))*AA$31),(SUMIF(S!$HC$15:$HL$15,'Ciclo Semaforico'!AA$32,S!$HC104:$HL104)+SUMIF(N!$HC$15:$HL$15,'Ciclo Semaforico'!AA$32,N!$HC104:$HL104)+SUMIF(E!$HC$15:$HL$15,'Ciclo Semaforico'!AA$32,E!$HC104:$HL104)+SUMIF(O!$HC$15:$HL$15,'Ciclo Semaforico'!AA$32,O!$HC104:$HL104))-IF(AA$31="",(SUMIF(S!$HC$15:$HL$15,'Ciclo Semaforico'!AA$30,S!$HC104:$HL104)+SUMIF(N!$HC$15:$HL$15,'Ciclo Semaforico'!AA$30,N!$HC104:$HL104)+SUMIF(E!$HC$15:$HL$15,'Ciclo Semaforico'!AA$30,E!$HC104:$HL104)+SUMIF(O!$HC$15:$HL$15,'Ciclo Semaforico'!AA$30,O!$HC104:$HL104)),(SUMIF(S!$HC$15:$HL$15,'Ciclo Semaforico'!AA$30,S!$HC104:$HL104)+SUMIF(N!$HC$15:$HL$15,'Ciclo Semaforico'!AA$30,N!$HC104:$HL104)+SUMIF(E!$HC$15:$HL$15,'Ciclo Semaforico'!AA$30,E!$HC104:$HL104)+SUMIF(O!$HC$15:$HL$15,'Ciclo Semaforico'!AA$30,O!$HC104:$HL104))*AA$31))</f>
        <v>0</v>
      </c>
      <c r="AB129" s="245">
        <f>IF(AB$32="",IF(AB$31="",(SUMIF(S!$HC$15:$HL$15,'Ciclo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Semaforico'!AB$30,O!$HC104:$HL104))*AB$31),(SUMIF(S!$HC$15:$HL$15,'Ciclo Semaforico'!AB$32,S!$HC104:$HL104)+SUMIF(N!$HC$15:$HL$15,'Ciclo Semaforico'!AB$32,N!$HC104:$HL104)+SUMIF(E!$HC$15:$HL$15,'Ciclo Semaforico'!AB$32,E!$HC104:$HL104)+SUMIF(O!$HC$15:$HL$15,'Ciclo Semaforico'!AB$32,O!$HC104:$HL104))-IF(AB$31="",(SUMIF(S!$HC$15:$HL$15,'Ciclo Semaforico'!AB$30,S!$HC104:$HL104)+SUMIF(N!$HC$15:$HL$15,'Ciclo Semaforico'!AB$30,N!$HC104:$HL104)+SUMIF(E!$HC$15:$HL$15,'Ciclo Semaforico'!AB$30,E!$HC104:$HL104)+SUMIF(O!$HC$15:$HL$15,'Ciclo Semaforico'!AB$30,O!$HC104:$HL104)),(SUMIF(S!$HC$15:$HL$15,'Ciclo Semaforico'!AB$30,S!$HC104:$HL104)+SUMIF(N!$HC$15:$HL$15,'Ciclo Semaforico'!AB$30,N!$HC104:$HL104)+SUMIF(E!$HC$15:$HL$15,'Ciclo Semaforico'!AB$30,E!$HC104:$HL104)+SUMIF(O!$HC$15:$HL$15,'Ciclo Semaforico'!AB$30,O!$HC104:$HL104))*AB$31))</f>
        <v>0</v>
      </c>
      <c r="AC129" s="245">
        <f>IF(AC$32="",IF(AC$31="",(SUMIF(S!$HC$15:$HL$15,'Ciclo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Semaforico'!AC$30,O!$HC104:$HL104))*AC$31),(SUMIF(S!$HC$15:$HL$15,'Ciclo Semaforico'!AC$32,S!$HC104:$HL104)+SUMIF(N!$HC$15:$HL$15,'Ciclo Semaforico'!AC$32,N!$HC104:$HL104)+SUMIF(E!$HC$15:$HL$15,'Ciclo Semaforico'!AC$32,E!$HC104:$HL104)+SUMIF(O!$HC$15:$HL$15,'Ciclo Semaforico'!AC$32,O!$HC104:$HL104))-IF(AC$31="",(SUMIF(S!$HC$15:$HL$15,'Ciclo Semaforico'!AC$30,S!$HC104:$HL104)+SUMIF(N!$HC$15:$HL$15,'Ciclo Semaforico'!AC$30,N!$HC104:$HL104)+SUMIF(E!$HC$15:$HL$15,'Ciclo Semaforico'!AC$30,E!$HC104:$HL104)+SUMIF(O!$HC$15:$HL$15,'Ciclo Semaforico'!AC$30,O!$HC104:$HL104)),(SUMIF(S!$HC$15:$HL$15,'Ciclo Semaforico'!AC$30,S!$HC104:$HL104)+SUMIF(N!$HC$15:$HL$15,'Ciclo Semaforico'!AC$30,N!$HC104:$HL104)+SUMIF(E!$HC$15:$HL$15,'Ciclo Semaforico'!AC$30,E!$HC104:$HL104)+SUMIF(O!$HC$15:$HL$15,'Ciclo Semaforico'!AC$30,O!$HC104:$HL104))*AC$31))</f>
        <v>0</v>
      </c>
      <c r="AD129" s="245">
        <f>IF(AD$32="",IF(AD$31="",(SUMIF(S!$HC$15:$HL$15,'Ciclo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Semaforico'!AD$30,O!$HC104:$HL104))*AD$31),(SUMIF(S!$HC$15:$HL$15,'Ciclo Semaforico'!AD$32,S!$HC104:$HL104)+SUMIF(N!$HC$15:$HL$15,'Ciclo Semaforico'!AD$32,N!$HC104:$HL104)+SUMIF(E!$HC$15:$HL$15,'Ciclo Semaforico'!AD$32,E!$HC104:$HL104)+SUMIF(O!$HC$15:$HL$15,'Ciclo Semaforico'!AD$32,O!$HC104:$HL104))-IF(AD$31="",(SUMIF(S!$HC$15:$HL$15,'Ciclo Semaforico'!AD$30,S!$HC104:$HL104)+SUMIF(N!$HC$15:$HL$15,'Ciclo Semaforico'!AD$30,N!$HC104:$HL104)+SUMIF(E!$HC$15:$HL$15,'Ciclo Semaforico'!AD$30,E!$HC104:$HL104)+SUMIF(O!$HC$15:$HL$15,'Ciclo Semaforico'!AD$30,O!$HC104:$HL104)),(SUMIF(S!$HC$15:$HL$15,'Ciclo Semaforico'!AD$30,S!$HC104:$HL104)+SUMIF(N!$HC$15:$HL$15,'Ciclo Semaforico'!AD$30,N!$HC104:$HL104)+SUMIF(E!$HC$15:$HL$15,'Ciclo Semaforico'!AD$30,E!$HC104:$HL104)+SUMIF(O!$HC$15:$HL$15,'Ciclo Semaforico'!AD$30,O!$HC104:$HL104))*AD$31))</f>
        <v>0</v>
      </c>
      <c r="AE129" s="245" t="e">
        <f>IF(AE$32="",IF(AE$31="",(SUMIF(S!$HC$15:$HL$15,'Ciclo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Semaforico'!AE$30,O!$HC104:$HL104))*AE$31),(SUMIF(S!$HC$15:$HL$15,'Ciclo Semaforico'!AE$32,S!$HC104:$HL104)+SUMIF(N!$HC$15:$HL$15,'Ciclo Semaforico'!AE$32,N!$HC104:$HL104)+SUMIF(E!$HC$15:$HL$15,'Ciclo Semaforico'!AE$32,E!$HC104:$HL104)+SUMIF(O!$HC$15:$HL$15,'Ciclo Semaforico'!AE$32,O!$HC104:$HL104))-IF(AE$31="",(SUMIF(S!$HC$15:$HL$15,'Ciclo Semaforico'!AE$30,S!$HC104:$HL104)+SUMIF(N!$HC$15:$HL$15,'Ciclo Semaforico'!AE$30,N!$HC104:$HL104)+SUMIF(E!$HC$15:$HL$15,'Ciclo Semaforico'!AE$30,E!$HC104:$HL104)+SUMIF(O!$HC$15:$HL$15,'Ciclo Semaforico'!AE$30,O!$HC104:$HL104)),(SUMIF(S!$HC$15:$HL$15,'Ciclo Semaforico'!AE$30,S!$HC104:$HL104)+SUMIF(N!$HC$15:$HL$15,'Ciclo Semaforico'!AE$30,N!$HC104:$HL104)+SUMIF(E!$HC$15:$HL$15,'Ciclo Semaforico'!AE$30,E!$HC104:$HL104)+SUMIF(O!$HC$15:$HL$15,'Ciclo Semaforico'!AE$30,O!$HC104:$HL104))*AE$31))</f>
        <v>#REF!</v>
      </c>
      <c r="AF129" s="245">
        <f>IF(AF$32="",IF(AF$31="",(SUMIF(S!$HC$15:$HL$15,'Ciclo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Semaforico'!AF$30,O!$HC104:$HL104))*AF$31),(SUMIF(S!$HC$15:$HL$15,'Ciclo Semaforico'!AF$32,S!$HC104:$HL104)+SUMIF(N!$HC$15:$HL$15,'Ciclo Semaforico'!AF$32,N!$HC104:$HL104)+SUMIF(E!$HC$15:$HL$15,'Ciclo Semaforico'!AF$32,E!$HC104:$HL104)+SUMIF(O!$HC$15:$HL$15,'Ciclo Semaforico'!AF$32,O!$HC104:$HL104))-IF(AF$31="",(SUMIF(S!$HC$15:$HL$15,'Ciclo Semaforico'!AF$30,S!$HC104:$HL104)+SUMIF(N!$HC$15:$HL$15,'Ciclo Semaforico'!AF$30,N!$HC104:$HL104)+SUMIF(E!$HC$15:$HL$15,'Ciclo Semaforico'!AF$30,E!$HC104:$HL104)+SUMIF(O!$HC$15:$HL$15,'Ciclo Semaforico'!AF$30,O!$HC104:$HL104)),(SUMIF(S!$HC$15:$HL$15,'Ciclo Semaforico'!AF$30,S!$HC104:$HL104)+SUMIF(N!$HC$15:$HL$15,'Ciclo Semaforico'!AF$30,N!$HC104:$HL104)+SUMIF(E!$HC$15:$HL$15,'Ciclo Semaforico'!AF$30,E!$HC104:$HL104)+SUMIF(O!$HC$15:$HL$15,'Ciclo Semaforico'!AF$30,O!$HC104:$HL104))*AF$31))</f>
        <v>0</v>
      </c>
      <c r="AG129" s="245">
        <f>IF(AG$32="",IF(AG$31="",(SUMIF(S!$HC$15:$HL$15,'Ciclo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Semaforico'!AG$30,O!$HC104:$HL104))*AG$31),(SUMIF(S!$HC$15:$HL$15,'Ciclo Semaforico'!AG$32,S!$HC104:$HL104)+SUMIF(N!$HC$15:$HL$15,'Ciclo Semaforico'!AG$32,N!$HC104:$HL104)+SUMIF(E!$HC$15:$HL$15,'Ciclo Semaforico'!AG$32,E!$HC104:$HL104)+SUMIF(O!$HC$15:$HL$15,'Ciclo Semaforico'!AG$32,O!$HC104:$HL104))-IF(AG$31="",(SUMIF(S!$HC$15:$HL$15,'Ciclo Semaforico'!AG$30,S!$HC104:$HL104)+SUMIF(N!$HC$15:$HL$15,'Ciclo Semaforico'!AG$30,N!$HC104:$HL104)+SUMIF(E!$HC$15:$HL$15,'Ciclo Semaforico'!AG$30,E!$HC104:$HL104)+SUMIF(O!$HC$15:$HL$15,'Ciclo Semaforico'!AG$30,O!$HC104:$HL104)),(SUMIF(S!$HC$15:$HL$15,'Ciclo Semaforico'!AG$30,S!$HC104:$HL104)+SUMIF(N!$HC$15:$HL$15,'Ciclo Semaforico'!AG$30,N!$HC104:$HL104)+SUMIF(E!$HC$15:$HL$15,'Ciclo Semaforico'!AG$30,E!$HC104:$HL104)+SUMIF(O!$HC$15:$HL$15,'Ciclo Semaforico'!AG$30,O!$HC104:$HL104))*AG$31))</f>
        <v>0</v>
      </c>
      <c r="AH129" s="245">
        <f>IF(AH$32="",IF(AH$31="",(SUMIF(S!$HC$15:$HL$15,'Ciclo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Semaforico'!AH$30,O!$HC104:$HL104))*AH$31),(SUMIF(S!$HC$15:$HL$15,'Ciclo Semaforico'!AH$32,S!$HC104:$HL104)+SUMIF(N!$HC$15:$HL$15,'Ciclo Semaforico'!AH$32,N!$HC104:$HL104)+SUMIF(E!$HC$15:$HL$15,'Ciclo Semaforico'!AH$32,E!$HC104:$HL104)+SUMIF(O!$HC$15:$HL$15,'Ciclo Semaforico'!AH$32,O!$HC104:$HL104))-IF(AH$31="",(SUMIF(S!$HC$15:$HL$15,'Ciclo Semaforico'!AH$30,S!$HC104:$HL104)+SUMIF(N!$HC$15:$HL$15,'Ciclo Semaforico'!AH$30,N!$HC104:$HL104)+SUMIF(E!$HC$15:$HL$15,'Ciclo Semaforico'!AH$30,E!$HC104:$HL104)+SUMIF(O!$HC$15:$HL$15,'Ciclo Semaforico'!AH$30,O!$HC104:$HL104)),(SUMIF(S!$HC$15:$HL$15,'Ciclo Semaforico'!AH$30,S!$HC104:$HL104)+SUMIF(N!$HC$15:$HL$15,'Ciclo Semaforico'!AH$30,N!$HC104:$HL104)+SUMIF(E!$HC$15:$HL$15,'Ciclo Semaforico'!AH$30,E!$HC104:$HL104)+SUMIF(O!$HC$15:$HL$15,'Ciclo Semaforico'!AH$30,O!$HC104:$HL104))*AH$31))</f>
        <v>0</v>
      </c>
      <c r="AI129" s="245">
        <f>IF(AI$32="",IF(AI$31="",(SUMIF(S!$HC$15:$HL$15,'Ciclo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Semaforico'!AI$30,O!$HC104:$HL104))*AI$31),(SUMIF(S!$HC$15:$HL$15,'Ciclo Semaforico'!AI$32,S!$HC104:$HL104)+SUMIF(N!$HC$15:$HL$15,'Ciclo Semaforico'!AI$32,N!$HC104:$HL104)+SUMIF(E!$HC$15:$HL$15,'Ciclo Semaforico'!AI$32,E!$HC104:$HL104)+SUMIF(O!$HC$15:$HL$15,'Ciclo Semaforico'!AI$32,O!$HC104:$HL104))-IF(AI$31="",(SUMIF(S!$HC$15:$HL$15,'Ciclo Semaforico'!AI$30,S!$HC104:$HL104)+SUMIF(N!$HC$15:$HL$15,'Ciclo Semaforico'!AI$30,N!$HC104:$HL104)+SUMIF(E!$HC$15:$HL$15,'Ciclo Semaforico'!AI$30,E!$HC104:$HL104)+SUMIF(O!$HC$15:$HL$15,'Ciclo Semaforico'!AI$30,O!$HC104:$HL104)),(SUMIF(S!$HC$15:$HL$15,'Ciclo Semaforico'!AI$30,S!$HC104:$HL104)+SUMIF(N!$HC$15:$HL$15,'Ciclo Semaforico'!AI$30,N!$HC104:$HL104)+SUMIF(E!$HC$15:$HL$15,'Ciclo Semaforico'!AI$30,E!$HC104:$HL104)+SUMIF(O!$HC$15:$HL$15,'Ciclo Semaforico'!AI$30,O!$HC104:$HL104))*AI$31))</f>
        <v>0</v>
      </c>
      <c r="AJ129" s="245">
        <f>IF(AJ$32="",IF(AJ$31="",(SUMIF(S!$HC$15:$HL$15,'Ciclo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Semaforico'!AJ$30,O!$HC104:$HL104))*AJ$31),(SUMIF(S!$HC$15:$HL$15,'Ciclo Semaforico'!AJ$32,S!$HC104:$HL104)+SUMIF(N!$HC$15:$HL$15,'Ciclo Semaforico'!AJ$32,N!$HC104:$HL104)+SUMIF(E!$HC$15:$HL$15,'Ciclo Semaforico'!AJ$32,E!$HC104:$HL104)+SUMIF(O!$HC$15:$HL$15,'Ciclo Semaforico'!AJ$32,O!$HC104:$HL104))-IF(AJ$31="",(SUMIF(S!$HC$15:$HL$15,'Ciclo Semaforico'!AJ$30,S!$HC104:$HL104)+SUMIF(N!$HC$15:$HL$15,'Ciclo Semaforico'!AJ$30,N!$HC104:$HL104)+SUMIF(E!$HC$15:$HL$15,'Ciclo Semaforico'!AJ$30,E!$HC104:$HL104)+SUMIF(O!$HC$15:$HL$15,'Ciclo Semaforico'!AJ$30,O!$HC104:$HL104)),(SUMIF(S!$HC$15:$HL$15,'Ciclo Semaforico'!AJ$30,S!$HC104:$HL104)+SUMIF(N!$HC$15:$HL$15,'Ciclo Semaforico'!AJ$30,N!$HC104:$HL104)+SUMIF(E!$HC$15:$HL$15,'Ciclo Semaforico'!AJ$30,E!$HC104:$HL104)+SUMIF(O!$HC$15:$HL$15,'Ciclo Semaforico'!AJ$30,O!$HC104:$HL104))*AJ$31))</f>
        <v>0</v>
      </c>
      <c r="AK129" s="245">
        <f>IF(AK$32="",IF(AK$31="",(SUMIF(S!$HC$15:$HL$15,'Ciclo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Semaforico'!AK$30,O!$HC104:$HL104))*AK$31),(SUMIF(S!$HC$15:$HL$15,'Ciclo Semaforico'!AK$32,S!$HC104:$HL104)+SUMIF(N!$HC$15:$HL$15,'Ciclo Semaforico'!AK$32,N!$HC104:$HL104)+SUMIF(E!$HC$15:$HL$15,'Ciclo Semaforico'!AK$32,E!$HC104:$HL104)+SUMIF(O!$HC$15:$HL$15,'Ciclo Semaforico'!AK$32,O!$HC104:$HL104))-IF(AK$31="",(SUMIF(S!$HC$15:$HL$15,'Ciclo Semaforico'!AK$30,S!$HC104:$HL104)+SUMIF(N!$HC$15:$HL$15,'Ciclo Semaforico'!AK$30,N!$HC104:$HL104)+SUMIF(E!$HC$15:$HL$15,'Ciclo Semaforico'!AK$30,E!$HC104:$HL104)+SUMIF(O!$HC$15:$HL$15,'Ciclo Semaforico'!AK$30,O!$HC104:$HL104)),(SUMIF(S!$HC$15:$HL$15,'Ciclo Semaforico'!AK$30,S!$HC104:$HL104)+SUMIF(N!$HC$15:$HL$15,'Ciclo Semaforico'!AK$30,N!$HC104:$HL104)+SUMIF(E!$HC$15:$HL$15,'Ciclo Semaforico'!AK$30,E!$HC104:$HL104)+SUMIF(O!$HC$15:$HL$15,'Ciclo Semaforico'!AK$30,O!$HC104:$HL104))*AK$31))</f>
        <v>0</v>
      </c>
      <c r="AL129" s="246">
        <f>IF(AL$32="",IF(AL$31="",(SUMIF(S!$HC$15:$HL$15,'Ciclo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Semaforico'!AL$30,O!$HC104:$HL104))*AL$31),(SUMIF(S!$HC$15:$HL$15,'Ciclo Semaforico'!AL$32,S!$HC104:$HL104)+SUMIF(N!$HC$15:$HL$15,'Ciclo Semaforico'!AL$32,N!$HC104:$HL104)+SUMIF(E!$HC$15:$HL$15,'Ciclo Semaforico'!AL$32,E!$HC104:$HL104)+SUMIF(O!$HC$15:$HL$15,'Ciclo Semaforico'!AL$32,O!$HC104:$HL104))-IF(AL$31="",(SUMIF(S!$HC$15:$HL$15,'Ciclo Semaforico'!AL$30,S!$HC104:$HL104)+SUMIF(N!$HC$15:$HL$15,'Ciclo Semaforico'!AL$30,N!$HC104:$HL104)+SUMIF(E!$HC$15:$HL$15,'Ciclo Semaforico'!AL$30,E!$HC104:$HL104)+SUMIF(O!$HC$15:$HL$15,'Ciclo Semaforico'!AL$30,O!$HC104:$HL104)),(SUMIF(S!$HC$15:$HL$15,'Ciclo Semaforico'!AL$30,S!$HC104:$HL104)+SUMIF(N!$HC$15:$HL$15,'Ciclo Semaforico'!AL$30,N!$HC104:$HL104)+SUMIF(E!$HC$15:$HL$15,'Ciclo Semaforico'!AL$30,E!$HC104:$HL104)+SUMIF(O!$HC$15:$HL$15,'Ciclo Semaforico'!AL$30,O!$HC104:$HL104))*AL$31))</f>
        <v>0</v>
      </c>
      <c r="AM129" s="244">
        <f>IF(AM$32="",IF(AM$31="",(SUMIF(S!$HC$15:$HL$15,'Ciclo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Semaforico'!AM$30,O!$HC104:$HL104))*AM$31),(SUMIF(S!$HC$15:$HL$15,'Ciclo Semaforico'!AM$32,S!$HC104:$HL104)+SUMIF(N!$HC$15:$HL$15,'Ciclo Semaforico'!AM$32,N!$HC104:$HL104)+SUMIF(E!$HC$15:$HL$15,'Ciclo Semaforico'!AM$32,E!$HC104:$HL104)+SUMIF(O!$HC$15:$HL$15,'Ciclo Semaforico'!AM$32,O!$HC104:$HL104))-IF(AM$31="",(SUMIF(S!$HC$15:$HL$15,'Ciclo Semaforico'!AM$30,S!$HC104:$HL104)+SUMIF(N!$HC$15:$HL$15,'Ciclo Semaforico'!AM$30,N!$HC104:$HL104)+SUMIF(E!$HC$15:$HL$15,'Ciclo Semaforico'!AM$30,E!$HC104:$HL104)+SUMIF(O!$HC$15:$HL$15,'Ciclo Semaforico'!AM$30,O!$HC104:$HL104)),(SUMIF(S!$HC$15:$HL$15,'Ciclo Semaforico'!AM$30,S!$HC104:$HL104)+SUMIF(N!$HC$15:$HL$15,'Ciclo Semaforico'!AM$30,N!$HC104:$HL104)+SUMIF(E!$HC$15:$HL$15,'Ciclo Semaforico'!AM$30,E!$HC104:$HL104)+SUMIF(O!$HC$15:$HL$15,'Ciclo Semaforico'!AM$30,O!$HC104:$HL104))*AM$31))</f>
        <v>0</v>
      </c>
      <c r="AN129" s="245">
        <f>IF(AN$32="",IF(AN$31="",(SUMIF(S!$HC$15:$HL$15,'Ciclo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Semaforico'!AN$30,O!$HC104:$HL104))*AN$31),(SUMIF(S!$HC$15:$HL$15,'Ciclo Semaforico'!AN$32,S!$HC104:$HL104)+SUMIF(N!$HC$15:$HL$15,'Ciclo Semaforico'!AN$32,N!$HC104:$HL104)+SUMIF(E!$HC$15:$HL$15,'Ciclo Semaforico'!AN$32,E!$HC104:$HL104)+SUMIF(O!$HC$15:$HL$15,'Ciclo Semaforico'!AN$32,O!$HC104:$HL104))-IF(AN$31="",(SUMIF(S!$HC$15:$HL$15,'Ciclo Semaforico'!AN$30,S!$HC104:$HL104)+SUMIF(N!$HC$15:$HL$15,'Ciclo Semaforico'!AN$30,N!$HC104:$HL104)+SUMIF(E!$HC$15:$HL$15,'Ciclo Semaforico'!AN$30,E!$HC104:$HL104)+SUMIF(O!$HC$15:$HL$15,'Ciclo Semaforico'!AN$30,O!$HC104:$HL104)),(SUMIF(S!$HC$15:$HL$15,'Ciclo Semaforico'!AN$30,S!$HC104:$HL104)+SUMIF(N!$HC$15:$HL$15,'Ciclo Semaforico'!AN$30,N!$HC104:$HL104)+SUMIF(E!$HC$15:$HL$15,'Ciclo Semaforico'!AN$30,E!$HC104:$HL104)+SUMIF(O!$HC$15:$HL$15,'Ciclo Semaforico'!AN$30,O!$HC104:$HL104))*AN$31))</f>
        <v>0</v>
      </c>
      <c r="AO129" s="245">
        <f>IF(AO$32="",IF(AO$31="",(SUMIF(S!$HC$15:$HL$15,'Ciclo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Semaforico'!AO$30,O!$HC104:$HL104))*AO$31),(SUMIF(S!$HC$15:$HL$15,'Ciclo Semaforico'!AO$32,S!$HC104:$HL104)+SUMIF(N!$HC$15:$HL$15,'Ciclo Semaforico'!AO$32,N!$HC104:$HL104)+SUMIF(E!$HC$15:$HL$15,'Ciclo Semaforico'!AO$32,E!$HC104:$HL104)+SUMIF(O!$HC$15:$HL$15,'Ciclo Semaforico'!AO$32,O!$HC104:$HL104))-IF(AO$31="",(SUMIF(S!$HC$15:$HL$15,'Ciclo Semaforico'!AO$30,S!$HC104:$HL104)+SUMIF(N!$HC$15:$HL$15,'Ciclo Semaforico'!AO$30,N!$HC104:$HL104)+SUMIF(E!$HC$15:$HL$15,'Ciclo Semaforico'!AO$30,E!$HC104:$HL104)+SUMIF(O!$HC$15:$HL$15,'Ciclo Semaforico'!AO$30,O!$HC104:$HL104)),(SUMIF(S!$HC$15:$HL$15,'Ciclo Semaforico'!AO$30,S!$HC104:$HL104)+SUMIF(N!$HC$15:$HL$15,'Ciclo Semaforico'!AO$30,N!$HC104:$HL104)+SUMIF(E!$HC$15:$HL$15,'Ciclo Semaforico'!AO$30,E!$HC104:$HL104)+SUMIF(O!$HC$15:$HL$15,'Ciclo Semaforico'!AO$30,O!$HC104:$HL104))*AO$31))</f>
        <v>0</v>
      </c>
      <c r="AP129" s="245">
        <f>IF(AP$32="",IF(AP$31="",(SUMIF(S!$HC$15:$HL$15,'Ciclo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Semaforico'!AP$30,O!$HC104:$HL104))*AP$31),(SUMIF(S!$HC$15:$HL$15,'Ciclo Semaforico'!AP$32,S!$HC104:$HL104)+SUMIF(N!$HC$15:$HL$15,'Ciclo Semaforico'!AP$32,N!$HC104:$HL104)+SUMIF(E!$HC$15:$HL$15,'Ciclo Semaforico'!AP$32,E!$HC104:$HL104)+SUMIF(O!$HC$15:$HL$15,'Ciclo Semaforico'!AP$32,O!$HC104:$HL104))-IF(AP$31="",(SUMIF(S!$HC$15:$HL$15,'Ciclo Semaforico'!AP$30,S!$HC104:$HL104)+SUMIF(N!$HC$15:$HL$15,'Ciclo Semaforico'!AP$30,N!$HC104:$HL104)+SUMIF(E!$HC$15:$HL$15,'Ciclo Semaforico'!AP$30,E!$HC104:$HL104)+SUMIF(O!$HC$15:$HL$15,'Ciclo Semaforico'!AP$30,O!$HC104:$HL104)),(SUMIF(S!$HC$15:$HL$15,'Ciclo Semaforico'!AP$30,S!$HC104:$HL104)+SUMIF(N!$HC$15:$HL$15,'Ciclo Semaforico'!AP$30,N!$HC104:$HL104)+SUMIF(E!$HC$15:$HL$15,'Ciclo Semaforico'!AP$30,E!$HC104:$HL104)+SUMIF(O!$HC$15:$HL$15,'Ciclo Semaforico'!AP$30,O!$HC104:$HL104))*AP$31))</f>
        <v>0</v>
      </c>
      <c r="AQ129" s="245">
        <f>IF(AQ$32="",IF(AQ$31="",(SUMIF(S!$HC$15:$HL$15,'Ciclo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Semaforico'!AQ$30,O!$HC104:$HL104))*AQ$31),(SUMIF(S!$HC$15:$HL$15,'Ciclo Semaforico'!AQ$32,S!$HC104:$HL104)+SUMIF(N!$HC$15:$HL$15,'Ciclo Semaforico'!AQ$32,N!$HC104:$HL104)+SUMIF(E!$HC$15:$HL$15,'Ciclo Semaforico'!AQ$32,E!$HC104:$HL104)+SUMIF(O!$HC$15:$HL$15,'Ciclo Semaforico'!AQ$32,O!$HC104:$HL104))-IF(AQ$31="",(SUMIF(S!$HC$15:$HL$15,'Ciclo Semaforico'!AQ$30,S!$HC104:$HL104)+SUMIF(N!$HC$15:$HL$15,'Ciclo Semaforico'!AQ$30,N!$HC104:$HL104)+SUMIF(E!$HC$15:$HL$15,'Ciclo Semaforico'!AQ$30,E!$HC104:$HL104)+SUMIF(O!$HC$15:$HL$15,'Ciclo Semaforico'!AQ$30,O!$HC104:$HL104)),(SUMIF(S!$HC$15:$HL$15,'Ciclo Semaforico'!AQ$30,S!$HC104:$HL104)+SUMIF(N!$HC$15:$HL$15,'Ciclo Semaforico'!AQ$30,N!$HC104:$HL104)+SUMIF(E!$HC$15:$HL$15,'Ciclo Semaforico'!AQ$30,E!$HC104:$HL104)+SUMIF(O!$HC$15:$HL$15,'Ciclo Semaforico'!AQ$30,O!$HC104:$HL104))*AQ$31))</f>
        <v>0</v>
      </c>
      <c r="AR129" s="245">
        <f>IF(AR$32="",IF(AR$31="",(SUMIF(S!$HC$15:$HL$15,'Ciclo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Semaforico'!AR$30,O!$HC104:$HL104))*AR$31),(SUMIF(S!$HC$15:$HL$15,'Ciclo Semaforico'!AR$32,S!$HC104:$HL104)+SUMIF(N!$HC$15:$HL$15,'Ciclo Semaforico'!AR$32,N!$HC104:$HL104)+SUMIF(E!$HC$15:$HL$15,'Ciclo Semaforico'!AR$32,E!$HC104:$HL104)+SUMIF(O!$HC$15:$HL$15,'Ciclo Semaforico'!AR$32,O!$HC104:$HL104))-IF(AR$31="",(SUMIF(S!$HC$15:$HL$15,'Ciclo Semaforico'!AR$30,S!$HC104:$HL104)+SUMIF(N!$HC$15:$HL$15,'Ciclo Semaforico'!AR$30,N!$HC104:$HL104)+SUMIF(E!$HC$15:$HL$15,'Ciclo Semaforico'!AR$30,E!$HC104:$HL104)+SUMIF(O!$HC$15:$HL$15,'Ciclo Semaforico'!AR$30,O!$HC104:$HL104)),(SUMIF(S!$HC$15:$HL$15,'Ciclo Semaforico'!AR$30,S!$HC104:$HL104)+SUMIF(N!$HC$15:$HL$15,'Ciclo Semaforico'!AR$30,N!$HC104:$HL104)+SUMIF(E!$HC$15:$HL$15,'Ciclo Semaforico'!AR$30,E!$HC104:$HL104)+SUMIF(O!$HC$15:$HL$15,'Ciclo Semaforico'!AR$30,O!$HC104:$HL104))*AR$31))</f>
        <v>0</v>
      </c>
      <c r="AS129" s="245">
        <f>IF(AS$32="",IF(AS$31="",(SUMIF(S!$HC$15:$HL$15,'Ciclo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Semaforico'!AS$30,O!$HC104:$HL104))*AS$31),(SUMIF(S!$HC$15:$HL$15,'Ciclo Semaforico'!AS$32,S!$HC104:$HL104)+SUMIF(N!$HC$15:$HL$15,'Ciclo Semaforico'!AS$32,N!$HC104:$HL104)+SUMIF(E!$HC$15:$HL$15,'Ciclo Semaforico'!AS$32,E!$HC104:$HL104)+SUMIF(O!$HC$15:$HL$15,'Ciclo Semaforico'!AS$32,O!$HC104:$HL104))-IF(AS$31="",(SUMIF(S!$HC$15:$HL$15,'Ciclo Semaforico'!AS$30,S!$HC104:$HL104)+SUMIF(N!$HC$15:$HL$15,'Ciclo Semaforico'!AS$30,N!$HC104:$HL104)+SUMIF(E!$HC$15:$HL$15,'Ciclo Semaforico'!AS$30,E!$HC104:$HL104)+SUMIF(O!$HC$15:$HL$15,'Ciclo Semaforico'!AS$30,O!$HC104:$HL104)),(SUMIF(S!$HC$15:$HL$15,'Ciclo Semaforico'!AS$30,S!$HC104:$HL104)+SUMIF(N!$HC$15:$HL$15,'Ciclo Semaforico'!AS$30,N!$HC104:$HL104)+SUMIF(E!$HC$15:$HL$15,'Ciclo Semaforico'!AS$30,E!$HC104:$HL104)+SUMIF(O!$HC$15:$HL$15,'Ciclo Semaforico'!AS$30,O!$HC104:$HL104))*AS$31))</f>
        <v>0</v>
      </c>
      <c r="AT129" s="245">
        <f>IF(AT$32="",IF(AT$31="",(SUMIF(S!$HC$15:$HL$15,'Ciclo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Semaforico'!AT$30,O!$HC104:$HL104))*AT$31),(SUMIF(S!$HC$15:$HL$15,'Ciclo Semaforico'!AT$32,S!$HC104:$HL104)+SUMIF(N!$HC$15:$HL$15,'Ciclo Semaforico'!AT$32,N!$HC104:$HL104)+SUMIF(E!$HC$15:$HL$15,'Ciclo Semaforico'!AT$32,E!$HC104:$HL104)+SUMIF(O!$HC$15:$HL$15,'Ciclo Semaforico'!AT$32,O!$HC104:$HL104))-IF(AT$31="",(SUMIF(S!$HC$15:$HL$15,'Ciclo Semaforico'!AT$30,S!$HC104:$HL104)+SUMIF(N!$HC$15:$HL$15,'Ciclo Semaforico'!AT$30,N!$HC104:$HL104)+SUMIF(E!$HC$15:$HL$15,'Ciclo Semaforico'!AT$30,E!$HC104:$HL104)+SUMIF(O!$HC$15:$HL$15,'Ciclo Semaforico'!AT$30,O!$HC104:$HL104)),(SUMIF(S!$HC$15:$HL$15,'Ciclo Semaforico'!AT$30,S!$HC104:$HL104)+SUMIF(N!$HC$15:$HL$15,'Ciclo Semaforico'!AT$30,N!$HC104:$HL104)+SUMIF(E!$HC$15:$HL$15,'Ciclo Semaforico'!AT$30,E!$HC104:$HL104)+SUMIF(O!$HC$15:$HL$15,'Ciclo Semaforico'!AT$30,O!$HC104:$HL104))*AT$31))</f>
        <v>0</v>
      </c>
      <c r="AU129" s="245">
        <f>IF(AU$32="",IF(AU$31="",(SUMIF(S!$HC$15:$HL$15,'Ciclo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Semaforico'!AU$30,O!$HC104:$HL104))*AU$31),(SUMIF(S!$HC$15:$HL$15,'Ciclo Semaforico'!AU$32,S!$HC104:$HL104)+SUMIF(N!$HC$15:$HL$15,'Ciclo Semaforico'!AU$32,N!$HC104:$HL104)+SUMIF(E!$HC$15:$HL$15,'Ciclo Semaforico'!AU$32,E!$HC104:$HL104)+SUMIF(O!$HC$15:$HL$15,'Ciclo Semaforico'!AU$32,O!$HC104:$HL104))-IF(AU$31="",(SUMIF(S!$HC$15:$HL$15,'Ciclo Semaforico'!AU$30,S!$HC104:$HL104)+SUMIF(N!$HC$15:$HL$15,'Ciclo Semaforico'!AU$30,N!$HC104:$HL104)+SUMIF(E!$HC$15:$HL$15,'Ciclo Semaforico'!AU$30,E!$HC104:$HL104)+SUMIF(O!$HC$15:$HL$15,'Ciclo Semaforico'!AU$30,O!$HC104:$HL104)),(SUMIF(S!$HC$15:$HL$15,'Ciclo Semaforico'!AU$30,S!$HC104:$HL104)+SUMIF(N!$HC$15:$HL$15,'Ciclo Semaforico'!AU$30,N!$HC104:$HL104)+SUMIF(E!$HC$15:$HL$15,'Ciclo Semaforico'!AU$30,E!$HC104:$HL104)+SUMIF(O!$HC$15:$HL$15,'Ciclo Semaforico'!AU$30,O!$HC104:$HL104))*AU$31))</f>
        <v>0</v>
      </c>
      <c r="AV129" s="245">
        <f>IF(AV$32="",IF(AV$31="",(SUMIF(S!$HC$15:$HL$15,'Ciclo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Semaforico'!AV$30,O!$HC104:$HL104))*AV$31),(SUMIF(S!$HC$15:$HL$15,'Ciclo Semaforico'!AV$32,S!$HC104:$HL104)+SUMIF(N!$HC$15:$HL$15,'Ciclo Semaforico'!AV$32,N!$HC104:$HL104)+SUMIF(E!$HC$15:$HL$15,'Ciclo Semaforico'!AV$32,E!$HC104:$HL104)+SUMIF(O!$HC$15:$HL$15,'Ciclo Semaforico'!AV$32,O!$HC104:$HL104))-IF(AV$31="",(SUMIF(S!$HC$15:$HL$15,'Ciclo Semaforico'!AV$30,S!$HC104:$HL104)+SUMIF(N!$HC$15:$HL$15,'Ciclo Semaforico'!AV$30,N!$HC104:$HL104)+SUMIF(E!$HC$15:$HL$15,'Ciclo Semaforico'!AV$30,E!$HC104:$HL104)+SUMIF(O!$HC$15:$HL$15,'Ciclo Semaforico'!AV$30,O!$HC104:$HL104)),(SUMIF(S!$HC$15:$HL$15,'Ciclo Semaforico'!AV$30,S!$HC104:$HL104)+SUMIF(N!$HC$15:$HL$15,'Ciclo Semaforico'!AV$30,N!$HC104:$HL104)+SUMIF(E!$HC$15:$HL$15,'Ciclo Semaforico'!AV$30,E!$HC104:$HL104)+SUMIF(O!$HC$15:$HL$15,'Ciclo Semaforico'!AV$30,O!$HC104:$HL104))*AV$31))</f>
        <v>0</v>
      </c>
      <c r="AW129" s="245">
        <f>IF(AW$32="",IF(AW$31="",(SUMIF(S!$HC$15:$HL$15,'Ciclo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Semaforico'!AW$30,O!$HC104:$HL104))*AW$31),(SUMIF(S!$HC$15:$HL$15,'Ciclo Semaforico'!AW$32,S!$HC104:$HL104)+SUMIF(N!$HC$15:$HL$15,'Ciclo Semaforico'!AW$32,N!$HC104:$HL104)+SUMIF(E!$HC$15:$HL$15,'Ciclo Semaforico'!AW$32,E!$HC104:$HL104)+SUMIF(O!$HC$15:$HL$15,'Ciclo Semaforico'!AW$32,O!$HC104:$HL104))-IF(AW$31="",(SUMIF(S!$HC$15:$HL$15,'Ciclo Semaforico'!AW$30,S!$HC104:$HL104)+SUMIF(N!$HC$15:$HL$15,'Ciclo Semaforico'!AW$30,N!$HC104:$HL104)+SUMIF(E!$HC$15:$HL$15,'Ciclo Semaforico'!AW$30,E!$HC104:$HL104)+SUMIF(O!$HC$15:$HL$15,'Ciclo Semaforico'!AW$30,O!$HC104:$HL104)),(SUMIF(S!$HC$15:$HL$15,'Ciclo Semaforico'!AW$30,S!$HC104:$HL104)+SUMIF(N!$HC$15:$HL$15,'Ciclo Semaforico'!AW$30,N!$HC104:$HL104)+SUMIF(E!$HC$15:$HL$15,'Ciclo Semaforico'!AW$30,E!$HC104:$HL104)+SUMIF(O!$HC$15:$HL$15,'Ciclo Semaforico'!AW$30,O!$HC104:$HL104))*AW$31))</f>
        <v>0</v>
      </c>
      <c r="AX129" s="246">
        <f>IF(AX$32="",IF(AX$31="",(SUMIF(S!$HC$15:$HL$15,'Ciclo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Semaforico'!AX$30,O!$HC104:$HL104))*AX$31),(SUMIF(S!$HC$15:$HL$15,'Ciclo Semaforico'!AX$32,S!$HC104:$HL104)+SUMIF(N!$HC$15:$HL$15,'Ciclo Semaforico'!AX$32,N!$HC104:$HL104)+SUMIF(E!$HC$15:$HL$15,'Ciclo Semaforico'!AX$32,E!$HC104:$HL104)+SUMIF(O!$HC$15:$HL$15,'Ciclo Semaforico'!AX$32,O!$HC104:$HL104))-IF(AX$31="",(SUMIF(S!$HC$15:$HL$15,'Ciclo Semaforico'!AX$30,S!$HC104:$HL104)+SUMIF(N!$HC$15:$HL$15,'Ciclo Semaforico'!AX$30,N!$HC104:$HL104)+SUMIF(E!$HC$15:$HL$15,'Ciclo Semaforico'!AX$30,E!$HC104:$HL104)+SUMIF(O!$HC$15:$HL$15,'Ciclo Semaforico'!AX$30,O!$HC104:$HL104)),(SUMIF(S!$HC$15:$HL$15,'Ciclo Semaforico'!AX$30,S!$HC104:$HL104)+SUMIF(N!$HC$15:$HL$15,'Ciclo Semaforico'!AX$30,N!$HC104:$HL104)+SUMIF(E!$HC$15:$HL$15,'Ciclo Semaforico'!AX$30,E!$HC104:$HL104)+SUMIF(O!$HC$15:$HL$15,'Ciclo Semaforico'!AX$30,O!$HC104:$HL104))*AX$31))</f>
        <v>0</v>
      </c>
      <c r="AY129" s="244" t="e">
        <f>IF(AY$32="",IF(AY$31="",(SUMIF(S!$HC$15:$HL$15,'Ciclo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Semaforico'!AY$30,O!$HC104:$HL104))*AY$31),(SUMIF(S!$HC$15:$HL$15,'Ciclo Semaforico'!AY$32,S!$HC104:$HL104)+SUMIF(N!$HC$15:$HL$15,'Ciclo Semaforico'!AY$32,N!$HC104:$HL104)+SUMIF(E!$HC$15:$HL$15,'Ciclo Semaforico'!AY$32,E!$HC104:$HL104)+SUMIF(O!$HC$15:$HL$15,'Ciclo Semaforico'!AY$32,O!$HC104:$HL104))-IF(AY$31="",(SUMIF(S!$HC$15:$HL$15,'Ciclo Semaforico'!AY$30,S!$HC104:$HL104)+SUMIF(N!$HC$15:$HL$15,'Ciclo Semaforico'!AY$30,N!$HC104:$HL104)+SUMIF(E!$HC$15:$HL$15,'Ciclo Semaforico'!AY$30,E!$HC104:$HL104)+SUMIF(O!$HC$15:$HL$15,'Ciclo Semaforico'!AY$30,O!$HC104:$HL104)),(SUMIF(S!$HC$15:$HL$15,'Ciclo Semaforico'!AY$30,S!$HC104:$HL104)+SUMIF(N!$HC$15:$HL$15,'Ciclo Semaforico'!AY$30,N!$HC104:$HL104)+SUMIF(E!$HC$15:$HL$15,'Ciclo Semaforico'!AY$30,E!$HC104:$HL104)+SUMIF(O!$HC$15:$HL$15,'Ciclo Semaforico'!AY$30,O!$HC104:$HL104))*AY$31))</f>
        <v>#REF!</v>
      </c>
      <c r="AZ129" s="245" t="e">
        <f>IF(AZ$32="",IF(AZ$31="",(SUMIF(S!$HC$15:$HL$15,'Ciclo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Semaforico'!AZ$30,O!$HC104:$HL104))*AZ$31),(SUMIF(S!$HC$15:$HL$15,'Ciclo Semaforico'!AZ$32,S!$HC104:$HL104)+SUMIF(N!$HC$15:$HL$15,'Ciclo Semaforico'!AZ$32,N!$HC104:$HL104)+SUMIF(E!$HC$15:$HL$15,'Ciclo Semaforico'!AZ$32,E!$HC104:$HL104)+SUMIF(O!$HC$15:$HL$15,'Ciclo Semaforico'!AZ$32,O!$HC104:$HL104))-IF(AZ$31="",(SUMIF(S!$HC$15:$HL$15,'Ciclo Semaforico'!AZ$30,S!$HC104:$HL104)+SUMIF(N!$HC$15:$HL$15,'Ciclo Semaforico'!AZ$30,N!$HC104:$HL104)+SUMIF(E!$HC$15:$HL$15,'Ciclo Semaforico'!AZ$30,E!$HC104:$HL104)+SUMIF(O!$HC$15:$HL$15,'Ciclo Semaforico'!AZ$30,O!$HC104:$HL104)),(SUMIF(S!$HC$15:$HL$15,'Ciclo Semaforico'!AZ$30,S!$HC104:$HL104)+SUMIF(N!$HC$15:$HL$15,'Ciclo Semaforico'!AZ$30,N!$HC104:$HL104)+SUMIF(E!$HC$15:$HL$15,'Ciclo Semaforico'!AZ$30,E!$HC104:$HL104)+SUMIF(O!$HC$15:$HL$15,'Ciclo Semaforico'!AZ$30,O!$HC104:$HL104))*AZ$31))</f>
        <v>#REF!</v>
      </c>
      <c r="BA129" s="245" t="e">
        <f>IF(BA$32="",IF(BA$31="",(SUMIF(S!$HC$15:$HL$15,'Ciclo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Semaforico'!BA$30,O!$HC104:$HL104))*BA$31),(SUMIF(S!$HC$15:$HL$15,'Ciclo Semaforico'!BA$32,S!$HC104:$HL104)+SUMIF(N!$HC$15:$HL$15,'Ciclo Semaforico'!BA$32,N!$HC104:$HL104)+SUMIF(E!$HC$15:$HL$15,'Ciclo Semaforico'!BA$32,E!$HC104:$HL104)+SUMIF(O!$HC$15:$HL$15,'Ciclo Semaforico'!BA$32,O!$HC104:$HL104))-IF(BA$31="",(SUMIF(S!$HC$15:$HL$15,'Ciclo Semaforico'!BA$30,S!$HC104:$HL104)+SUMIF(N!$HC$15:$HL$15,'Ciclo Semaforico'!BA$30,N!$HC104:$HL104)+SUMIF(E!$HC$15:$HL$15,'Ciclo Semaforico'!BA$30,E!$HC104:$HL104)+SUMIF(O!$HC$15:$HL$15,'Ciclo Semaforico'!BA$30,O!$HC104:$HL104)),(SUMIF(S!$HC$15:$HL$15,'Ciclo Semaforico'!BA$30,S!$HC104:$HL104)+SUMIF(N!$HC$15:$HL$15,'Ciclo Semaforico'!BA$30,N!$HC104:$HL104)+SUMIF(E!$HC$15:$HL$15,'Ciclo Semaforico'!BA$30,E!$HC104:$HL104)+SUMIF(O!$HC$15:$HL$15,'Ciclo Semaforico'!BA$30,O!$HC104:$HL104))*BA$31))</f>
        <v>#REF!</v>
      </c>
      <c r="BB129" s="245" t="e">
        <f>IF(BB$32="",IF(BB$31="",(SUMIF(S!$HC$15:$HL$15,'Ciclo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Semaforico'!BB$30,O!$HC104:$HL104))*BB$31),(SUMIF(S!$HC$15:$HL$15,'Ciclo Semaforico'!BB$32,S!$HC104:$HL104)+SUMIF(N!$HC$15:$HL$15,'Ciclo Semaforico'!BB$32,N!$HC104:$HL104)+SUMIF(E!$HC$15:$HL$15,'Ciclo Semaforico'!BB$32,E!$HC104:$HL104)+SUMIF(O!$HC$15:$HL$15,'Ciclo Semaforico'!BB$32,O!$HC104:$HL104))-IF(BB$31="",(SUMIF(S!$HC$15:$HL$15,'Ciclo Semaforico'!BB$30,S!$HC104:$HL104)+SUMIF(N!$HC$15:$HL$15,'Ciclo Semaforico'!BB$30,N!$HC104:$HL104)+SUMIF(E!$HC$15:$HL$15,'Ciclo Semaforico'!BB$30,E!$HC104:$HL104)+SUMIF(O!$HC$15:$HL$15,'Ciclo Semaforico'!BB$30,O!$HC104:$HL104)),(SUMIF(S!$HC$15:$HL$15,'Ciclo Semaforico'!BB$30,S!$HC104:$HL104)+SUMIF(N!$HC$15:$HL$15,'Ciclo Semaforico'!BB$30,N!$HC104:$HL104)+SUMIF(E!$HC$15:$HL$15,'Ciclo Semaforico'!BB$30,E!$HC104:$HL104)+SUMIF(O!$HC$15:$HL$15,'Ciclo Semaforico'!BB$30,O!$HC104:$HL104))*BB$31))</f>
        <v>#REF!</v>
      </c>
      <c r="BC129" s="245" t="e">
        <f>IF(BC$32="",IF(BC$31="",(SUMIF(S!$HC$15:$HL$15,'Ciclo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Semaforico'!BC$30,O!$HC104:$HL104))*BC$31),(SUMIF(S!$HC$15:$HL$15,'Ciclo Semaforico'!BC$32,S!$HC104:$HL104)+SUMIF(N!$HC$15:$HL$15,'Ciclo Semaforico'!BC$32,N!$HC104:$HL104)+SUMIF(E!$HC$15:$HL$15,'Ciclo Semaforico'!BC$32,E!$HC104:$HL104)+SUMIF(O!$HC$15:$HL$15,'Ciclo Semaforico'!BC$32,O!$HC104:$HL104))-IF(BC$31="",(SUMIF(S!$HC$15:$HL$15,'Ciclo Semaforico'!BC$30,S!$HC104:$HL104)+SUMIF(N!$HC$15:$HL$15,'Ciclo Semaforico'!BC$30,N!$HC104:$HL104)+SUMIF(E!$HC$15:$HL$15,'Ciclo Semaforico'!BC$30,E!$HC104:$HL104)+SUMIF(O!$HC$15:$HL$15,'Ciclo Semaforico'!BC$30,O!$HC104:$HL104)),(SUMIF(S!$HC$15:$HL$15,'Ciclo Semaforico'!BC$30,S!$HC104:$HL104)+SUMIF(N!$HC$15:$HL$15,'Ciclo Semaforico'!BC$30,N!$HC104:$HL104)+SUMIF(E!$HC$15:$HL$15,'Ciclo Semaforico'!BC$30,E!$HC104:$HL104)+SUMIF(O!$HC$15:$HL$15,'Ciclo Semaforico'!BC$30,O!$HC104:$HL104))*BC$31))</f>
        <v>#REF!</v>
      </c>
      <c r="BD129" s="245" t="e">
        <f>IF(BD$32="",IF(BD$31="",(SUMIF(S!$HC$15:$HL$15,'Ciclo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Semaforico'!BD$30,O!$HC104:$HL104))*BD$31),(SUMIF(S!$HC$15:$HL$15,'Ciclo Semaforico'!BD$32,S!$HC104:$HL104)+SUMIF(N!$HC$15:$HL$15,'Ciclo Semaforico'!BD$32,N!$HC104:$HL104)+SUMIF(E!$HC$15:$HL$15,'Ciclo Semaforico'!BD$32,E!$HC104:$HL104)+SUMIF(O!$HC$15:$HL$15,'Ciclo Semaforico'!BD$32,O!$HC104:$HL104))-IF(BD$31="",(SUMIF(S!$HC$15:$HL$15,'Ciclo Semaforico'!BD$30,S!$HC104:$HL104)+SUMIF(N!$HC$15:$HL$15,'Ciclo Semaforico'!BD$30,N!$HC104:$HL104)+SUMIF(E!$HC$15:$HL$15,'Ciclo Semaforico'!BD$30,E!$HC104:$HL104)+SUMIF(O!$HC$15:$HL$15,'Ciclo Semaforico'!BD$30,O!$HC104:$HL104)),(SUMIF(S!$HC$15:$HL$15,'Ciclo Semaforico'!BD$30,S!$HC104:$HL104)+SUMIF(N!$HC$15:$HL$15,'Ciclo Semaforico'!BD$30,N!$HC104:$HL104)+SUMIF(E!$HC$15:$HL$15,'Ciclo Semaforico'!BD$30,E!$HC104:$HL104)+SUMIF(O!$HC$15:$HL$15,'Ciclo Semaforico'!BD$30,O!$HC104:$HL104))*BD$31))</f>
        <v>#REF!</v>
      </c>
      <c r="BE129" s="245">
        <f>IF(BE$32="",IF(BE$31="",(SUMIF(S!$HC$15:$HL$15,'Ciclo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Semaforico'!BE$30,O!$HC104:$HL104))*BE$31),(SUMIF(S!$HC$15:$HL$15,'Ciclo Semaforico'!BE$32,S!$HC104:$HL104)+SUMIF(N!$HC$15:$HL$15,'Ciclo Semaforico'!BE$32,N!$HC104:$HL104)+SUMIF(E!$HC$15:$HL$15,'Ciclo Semaforico'!BE$32,E!$HC104:$HL104)+SUMIF(O!$HC$15:$HL$15,'Ciclo Semaforico'!BE$32,O!$HC104:$HL104))-IF(BE$31="",(SUMIF(S!$HC$15:$HL$15,'Ciclo Semaforico'!BE$30,S!$HC104:$HL104)+SUMIF(N!$HC$15:$HL$15,'Ciclo Semaforico'!BE$30,N!$HC104:$HL104)+SUMIF(E!$HC$15:$HL$15,'Ciclo Semaforico'!BE$30,E!$HC104:$HL104)+SUMIF(O!$HC$15:$HL$15,'Ciclo Semaforico'!BE$30,O!$HC104:$HL104)),(SUMIF(S!$HC$15:$HL$15,'Ciclo Semaforico'!BE$30,S!$HC104:$HL104)+SUMIF(N!$HC$15:$HL$15,'Ciclo Semaforico'!BE$30,N!$HC104:$HL104)+SUMIF(E!$HC$15:$HL$15,'Ciclo Semaforico'!BE$30,E!$HC104:$HL104)+SUMIF(O!$HC$15:$HL$15,'Ciclo Semaforico'!BE$30,O!$HC104:$HL104))*BE$31))</f>
        <v>0</v>
      </c>
      <c r="BF129" s="245">
        <f>IF(BF$32="",IF(BF$31="",(SUMIF(S!$HC$15:$HL$15,'Ciclo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Semaforico'!BF$30,O!$HC104:$HL104))*BF$31),(SUMIF(S!$HC$15:$HL$15,'Ciclo Semaforico'!BF$32,S!$HC104:$HL104)+SUMIF(N!$HC$15:$HL$15,'Ciclo Semaforico'!BF$32,N!$HC104:$HL104)+SUMIF(E!$HC$15:$HL$15,'Ciclo Semaforico'!BF$32,E!$HC104:$HL104)+SUMIF(O!$HC$15:$HL$15,'Ciclo Semaforico'!BF$32,O!$HC104:$HL104))-IF(BF$31="",(SUMIF(S!$HC$15:$HL$15,'Ciclo Semaforico'!BF$30,S!$HC104:$HL104)+SUMIF(N!$HC$15:$HL$15,'Ciclo Semaforico'!BF$30,N!$HC104:$HL104)+SUMIF(E!$HC$15:$HL$15,'Ciclo Semaforico'!BF$30,E!$HC104:$HL104)+SUMIF(O!$HC$15:$HL$15,'Ciclo Semaforico'!BF$30,O!$HC104:$HL104)),(SUMIF(S!$HC$15:$HL$15,'Ciclo Semaforico'!BF$30,S!$HC104:$HL104)+SUMIF(N!$HC$15:$HL$15,'Ciclo Semaforico'!BF$30,N!$HC104:$HL104)+SUMIF(E!$HC$15:$HL$15,'Ciclo Semaforico'!BF$30,E!$HC104:$HL104)+SUMIF(O!$HC$15:$HL$15,'Ciclo Semaforico'!BF$30,O!$HC104:$HL104))*BF$31))</f>
        <v>0</v>
      </c>
      <c r="BG129" s="245">
        <f>IF(BG$32="",IF(BG$31="",(SUMIF(S!$HC$15:$HL$15,'Ciclo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Semaforico'!BG$30,O!$HC104:$HL104))*BG$31),(SUMIF(S!$HC$15:$HL$15,'Ciclo Semaforico'!BG$32,S!$HC104:$HL104)+SUMIF(N!$HC$15:$HL$15,'Ciclo Semaforico'!BG$32,N!$HC104:$HL104)+SUMIF(E!$HC$15:$HL$15,'Ciclo Semaforico'!BG$32,E!$HC104:$HL104)+SUMIF(O!$HC$15:$HL$15,'Ciclo Semaforico'!BG$32,O!$HC104:$HL104))-IF(BG$31="",(SUMIF(S!$HC$15:$HL$15,'Ciclo Semaforico'!BG$30,S!$HC104:$HL104)+SUMIF(N!$HC$15:$HL$15,'Ciclo Semaforico'!BG$30,N!$HC104:$HL104)+SUMIF(E!$HC$15:$HL$15,'Ciclo Semaforico'!BG$30,E!$HC104:$HL104)+SUMIF(O!$HC$15:$HL$15,'Ciclo Semaforico'!BG$30,O!$HC104:$HL104)),(SUMIF(S!$HC$15:$HL$15,'Ciclo Semaforico'!BG$30,S!$HC104:$HL104)+SUMIF(N!$HC$15:$HL$15,'Ciclo Semaforico'!BG$30,N!$HC104:$HL104)+SUMIF(E!$HC$15:$HL$15,'Ciclo Semaforico'!BG$30,E!$HC104:$HL104)+SUMIF(O!$HC$15:$HL$15,'Ciclo Semaforico'!BG$30,O!$HC104:$HL104))*BG$31))</f>
        <v>0</v>
      </c>
      <c r="BH129" s="245">
        <f>IF(BH$32="",IF(BH$31="",(SUMIF(S!$HC$15:$HL$15,'Ciclo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Semaforico'!BH$30,O!$HC104:$HL104))*BH$31),(SUMIF(S!$HC$15:$HL$15,'Ciclo Semaforico'!BH$32,S!$HC104:$HL104)+SUMIF(N!$HC$15:$HL$15,'Ciclo Semaforico'!BH$32,N!$HC104:$HL104)+SUMIF(E!$HC$15:$HL$15,'Ciclo Semaforico'!BH$32,E!$HC104:$HL104)+SUMIF(O!$HC$15:$HL$15,'Ciclo Semaforico'!BH$32,O!$HC104:$HL104))-IF(BH$31="",(SUMIF(S!$HC$15:$HL$15,'Ciclo Semaforico'!BH$30,S!$HC104:$HL104)+SUMIF(N!$HC$15:$HL$15,'Ciclo Semaforico'!BH$30,N!$HC104:$HL104)+SUMIF(E!$HC$15:$HL$15,'Ciclo Semaforico'!BH$30,E!$HC104:$HL104)+SUMIF(O!$HC$15:$HL$15,'Ciclo Semaforico'!BH$30,O!$HC104:$HL104)),(SUMIF(S!$HC$15:$HL$15,'Ciclo Semaforico'!BH$30,S!$HC104:$HL104)+SUMIF(N!$HC$15:$HL$15,'Ciclo Semaforico'!BH$30,N!$HC104:$HL104)+SUMIF(E!$HC$15:$HL$15,'Ciclo Semaforico'!BH$30,E!$HC104:$HL104)+SUMIF(O!$HC$15:$HL$15,'Ciclo Semaforico'!BH$30,O!$HC104:$HL104))*BH$31))</f>
        <v>0</v>
      </c>
      <c r="BI129" s="245">
        <f>IF(BI$32="",IF(BI$31="",(SUMIF(S!$HC$15:$HL$15,'Ciclo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Semaforico'!BI$30,O!$HC104:$HL104))*BI$31),(SUMIF(S!$HC$15:$HL$15,'Ciclo Semaforico'!BI$32,S!$HC104:$HL104)+SUMIF(N!$HC$15:$HL$15,'Ciclo Semaforico'!BI$32,N!$HC104:$HL104)+SUMIF(E!$HC$15:$HL$15,'Ciclo Semaforico'!BI$32,E!$HC104:$HL104)+SUMIF(O!$HC$15:$HL$15,'Ciclo Semaforico'!BI$32,O!$HC104:$HL104))-IF(BI$31="",(SUMIF(S!$HC$15:$HL$15,'Ciclo Semaforico'!BI$30,S!$HC104:$HL104)+SUMIF(N!$HC$15:$HL$15,'Ciclo Semaforico'!BI$30,N!$HC104:$HL104)+SUMIF(E!$HC$15:$HL$15,'Ciclo Semaforico'!BI$30,E!$HC104:$HL104)+SUMIF(O!$HC$15:$HL$15,'Ciclo Semaforico'!BI$30,O!$HC104:$HL104)),(SUMIF(S!$HC$15:$HL$15,'Ciclo Semaforico'!BI$30,S!$HC104:$HL104)+SUMIF(N!$HC$15:$HL$15,'Ciclo Semaforico'!BI$30,N!$HC104:$HL104)+SUMIF(E!$HC$15:$HL$15,'Ciclo Semaforico'!BI$30,E!$HC104:$HL104)+SUMIF(O!$HC$15:$HL$15,'Ciclo Semaforico'!BI$30,O!$HC104:$HL104))*BI$31))</f>
        <v>0</v>
      </c>
      <c r="BJ129" s="246">
        <f>IF(BJ$32="",IF(BJ$31="",(SUMIF(S!$HC$15:$HL$15,'Ciclo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Semaforico'!BJ$30,O!$HC104:$HL104))*BJ$31),(SUMIF(S!$HC$15:$HL$15,'Ciclo Semaforico'!BJ$32,S!$HC104:$HL104)+SUMIF(N!$HC$15:$HL$15,'Ciclo Semaforico'!BJ$32,N!$HC104:$HL104)+SUMIF(E!$HC$15:$HL$15,'Ciclo Semaforico'!BJ$32,E!$HC104:$HL104)+SUMIF(O!$HC$15:$HL$15,'Ciclo Semaforico'!BJ$32,O!$HC104:$HL104))-IF(BJ$31="",(SUMIF(S!$HC$15:$HL$15,'Ciclo Semaforico'!BJ$30,S!$HC104:$HL104)+SUMIF(N!$HC$15:$HL$15,'Ciclo Semaforico'!BJ$30,N!$HC104:$HL104)+SUMIF(E!$HC$15:$HL$15,'Ciclo Semaforico'!BJ$30,E!$HC104:$HL104)+SUMIF(O!$HC$15:$HL$15,'Ciclo Semaforico'!BJ$30,O!$HC104:$HL104)),(SUMIF(S!$HC$15:$HL$15,'Ciclo Semaforico'!BJ$30,S!$HC104:$HL104)+SUMIF(N!$HC$15:$HL$15,'Ciclo Semaforico'!BJ$30,N!$HC104:$HL104)+SUMIF(E!$HC$15:$HL$15,'Ciclo Semaforico'!BJ$30,E!$HC104:$HL104)+SUMIF(O!$HC$15:$HL$15,'Ciclo Semaforico'!BJ$30,O!$HC104:$HL104))*BJ$31))</f>
        <v>0</v>
      </c>
      <c r="BK129" s="244">
        <f>IF(BK$32="",IF(BK$31="",(SUMIF(S!$HC$15:$HL$15,'Ciclo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Semaforico'!BK$30,O!$HC104:$HL104))*BK$31),(SUMIF(S!$HC$15:$HL$15,'Ciclo Semaforico'!BK$32,S!$HC104:$HL104)+SUMIF(N!$HC$15:$HL$15,'Ciclo Semaforico'!BK$32,N!$HC104:$HL104)+SUMIF(E!$HC$15:$HL$15,'Ciclo Semaforico'!BK$32,E!$HC104:$HL104)+SUMIF(O!$HC$15:$HL$15,'Ciclo Semaforico'!BK$32,O!$HC104:$HL104))-IF(BK$31="",(SUMIF(S!$HC$15:$HL$15,'Ciclo Semaforico'!BK$30,S!$HC104:$HL104)+SUMIF(N!$HC$15:$HL$15,'Ciclo Semaforico'!BK$30,N!$HC104:$HL104)+SUMIF(E!$HC$15:$HL$15,'Ciclo Semaforico'!BK$30,E!$HC104:$HL104)+SUMIF(O!$HC$15:$HL$15,'Ciclo Semaforico'!BK$30,O!$HC104:$HL104)),(SUMIF(S!$HC$15:$HL$15,'Ciclo Semaforico'!BK$30,S!$HC104:$HL104)+SUMIF(N!$HC$15:$HL$15,'Ciclo Semaforico'!BK$30,N!$HC104:$HL104)+SUMIF(E!$HC$15:$HL$15,'Ciclo Semaforico'!BK$30,E!$HC104:$HL104)+SUMIF(O!$HC$15:$HL$15,'Ciclo Semaforico'!BK$30,O!$HC104:$HL104))*BK$31))</f>
        <v>0</v>
      </c>
      <c r="BL129" s="245">
        <f>IF(BL$32="",IF(BL$31="",(SUMIF(S!$HC$15:$HL$15,'Ciclo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Semaforico'!BL$30,O!$HC104:$HL104))*BL$31),(SUMIF(S!$HC$15:$HL$15,'Ciclo Semaforico'!BL$32,S!$HC104:$HL104)+SUMIF(N!$HC$15:$HL$15,'Ciclo Semaforico'!BL$32,N!$HC104:$HL104)+SUMIF(E!$HC$15:$HL$15,'Ciclo Semaforico'!BL$32,E!$HC104:$HL104)+SUMIF(O!$HC$15:$HL$15,'Ciclo Semaforico'!BL$32,O!$HC104:$HL104))-IF(BL$31="",(SUMIF(S!$HC$15:$HL$15,'Ciclo Semaforico'!BL$30,S!$HC104:$HL104)+SUMIF(N!$HC$15:$HL$15,'Ciclo Semaforico'!BL$30,N!$HC104:$HL104)+SUMIF(E!$HC$15:$HL$15,'Ciclo Semaforico'!BL$30,E!$HC104:$HL104)+SUMIF(O!$HC$15:$HL$15,'Ciclo Semaforico'!BL$30,O!$HC104:$HL104)),(SUMIF(S!$HC$15:$HL$15,'Ciclo Semaforico'!BL$30,S!$HC104:$HL104)+SUMIF(N!$HC$15:$HL$15,'Ciclo Semaforico'!BL$30,N!$HC104:$HL104)+SUMIF(E!$HC$15:$HL$15,'Ciclo Semaforico'!BL$30,E!$HC104:$HL104)+SUMIF(O!$HC$15:$HL$15,'Ciclo Semaforico'!BL$30,O!$HC104:$HL104))*BL$31))</f>
        <v>0</v>
      </c>
      <c r="BM129" s="245">
        <f>IF(BM$32="",IF(BM$31="",(SUMIF(S!$HC$15:$HL$15,'Ciclo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Semaforico'!BM$30,O!$HC104:$HL104))*BM$31),(SUMIF(S!$HC$15:$HL$15,'Ciclo Semaforico'!BM$32,S!$HC104:$HL104)+SUMIF(N!$HC$15:$HL$15,'Ciclo Semaforico'!BM$32,N!$HC104:$HL104)+SUMIF(E!$HC$15:$HL$15,'Ciclo Semaforico'!BM$32,E!$HC104:$HL104)+SUMIF(O!$HC$15:$HL$15,'Ciclo Semaforico'!BM$32,O!$HC104:$HL104))-IF(BM$31="",(SUMIF(S!$HC$15:$HL$15,'Ciclo Semaforico'!BM$30,S!$HC104:$HL104)+SUMIF(N!$HC$15:$HL$15,'Ciclo Semaforico'!BM$30,N!$HC104:$HL104)+SUMIF(E!$HC$15:$HL$15,'Ciclo Semaforico'!BM$30,E!$HC104:$HL104)+SUMIF(O!$HC$15:$HL$15,'Ciclo Semaforico'!BM$30,O!$HC104:$HL104)),(SUMIF(S!$HC$15:$HL$15,'Ciclo Semaforico'!BM$30,S!$HC104:$HL104)+SUMIF(N!$HC$15:$HL$15,'Ciclo Semaforico'!BM$30,N!$HC104:$HL104)+SUMIF(E!$HC$15:$HL$15,'Ciclo Semaforico'!BM$30,E!$HC104:$HL104)+SUMIF(O!$HC$15:$HL$15,'Ciclo Semaforico'!BM$30,O!$HC104:$HL104))*BM$31))</f>
        <v>0</v>
      </c>
      <c r="BN129" s="245">
        <f>IF(BN$32="",IF(BN$31="",(SUMIF(S!$HC$15:$HL$15,'Ciclo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Semaforico'!BN$30,O!$HC104:$HL104))*BN$31),(SUMIF(S!$HC$15:$HL$15,'Ciclo Semaforico'!BN$32,S!$HC104:$HL104)+SUMIF(N!$HC$15:$HL$15,'Ciclo Semaforico'!BN$32,N!$HC104:$HL104)+SUMIF(E!$HC$15:$HL$15,'Ciclo Semaforico'!BN$32,E!$HC104:$HL104)+SUMIF(O!$HC$15:$HL$15,'Ciclo Semaforico'!BN$32,O!$HC104:$HL104))-IF(BN$31="",(SUMIF(S!$HC$15:$HL$15,'Ciclo Semaforico'!BN$30,S!$HC104:$HL104)+SUMIF(N!$HC$15:$HL$15,'Ciclo Semaforico'!BN$30,N!$HC104:$HL104)+SUMIF(E!$HC$15:$HL$15,'Ciclo Semaforico'!BN$30,E!$HC104:$HL104)+SUMIF(O!$HC$15:$HL$15,'Ciclo Semaforico'!BN$30,O!$HC104:$HL104)),(SUMIF(S!$HC$15:$HL$15,'Ciclo Semaforico'!BN$30,S!$HC104:$HL104)+SUMIF(N!$HC$15:$HL$15,'Ciclo Semaforico'!BN$30,N!$HC104:$HL104)+SUMIF(E!$HC$15:$HL$15,'Ciclo Semaforico'!BN$30,E!$HC104:$HL104)+SUMIF(O!$HC$15:$HL$15,'Ciclo Semaforico'!BN$30,O!$HC104:$HL104))*BN$31))</f>
        <v>0</v>
      </c>
      <c r="BO129" s="245">
        <f>IF(BO$32="",IF(BO$31="",(SUMIF(S!$HC$15:$HL$15,'Ciclo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Semaforico'!BO$30,O!$HC104:$HL104))*BO$31),(SUMIF(S!$HC$15:$HL$15,'Ciclo Semaforico'!BO$32,S!$HC104:$HL104)+SUMIF(N!$HC$15:$HL$15,'Ciclo Semaforico'!BO$32,N!$HC104:$HL104)+SUMIF(E!$HC$15:$HL$15,'Ciclo Semaforico'!BO$32,E!$HC104:$HL104)+SUMIF(O!$HC$15:$HL$15,'Ciclo Semaforico'!BO$32,O!$HC104:$HL104))-IF(BO$31="",(SUMIF(S!$HC$15:$HL$15,'Ciclo Semaforico'!BO$30,S!$HC104:$HL104)+SUMIF(N!$HC$15:$HL$15,'Ciclo Semaforico'!BO$30,N!$HC104:$HL104)+SUMIF(E!$HC$15:$HL$15,'Ciclo Semaforico'!BO$30,E!$HC104:$HL104)+SUMIF(O!$HC$15:$HL$15,'Ciclo Semaforico'!BO$30,O!$HC104:$HL104)),(SUMIF(S!$HC$15:$HL$15,'Ciclo Semaforico'!BO$30,S!$HC104:$HL104)+SUMIF(N!$HC$15:$HL$15,'Ciclo Semaforico'!BO$30,N!$HC104:$HL104)+SUMIF(E!$HC$15:$HL$15,'Ciclo Semaforico'!BO$30,E!$HC104:$HL104)+SUMIF(O!$HC$15:$HL$15,'Ciclo Semaforico'!BO$30,O!$HC104:$HL104))*BO$31))</f>
        <v>0</v>
      </c>
      <c r="BP129" s="245">
        <f>IF(BP$32="",IF(BP$31="",(SUMIF(S!$HC$15:$HL$15,'Ciclo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Semaforico'!BP$30,O!$HC104:$HL104))*BP$31),(SUMIF(S!$HC$15:$HL$15,'Ciclo Semaforico'!BP$32,S!$HC104:$HL104)+SUMIF(N!$HC$15:$HL$15,'Ciclo Semaforico'!BP$32,N!$HC104:$HL104)+SUMIF(E!$HC$15:$HL$15,'Ciclo Semaforico'!BP$32,E!$HC104:$HL104)+SUMIF(O!$HC$15:$HL$15,'Ciclo Semaforico'!BP$32,O!$HC104:$HL104))-IF(BP$31="",(SUMIF(S!$HC$15:$HL$15,'Ciclo Semaforico'!BP$30,S!$HC104:$HL104)+SUMIF(N!$HC$15:$HL$15,'Ciclo Semaforico'!BP$30,N!$HC104:$HL104)+SUMIF(E!$HC$15:$HL$15,'Ciclo Semaforico'!BP$30,E!$HC104:$HL104)+SUMIF(O!$HC$15:$HL$15,'Ciclo Semaforico'!BP$30,O!$HC104:$HL104)),(SUMIF(S!$HC$15:$HL$15,'Ciclo Semaforico'!BP$30,S!$HC104:$HL104)+SUMIF(N!$HC$15:$HL$15,'Ciclo Semaforico'!BP$30,N!$HC104:$HL104)+SUMIF(E!$HC$15:$HL$15,'Ciclo Semaforico'!BP$30,E!$HC104:$HL104)+SUMIF(O!$HC$15:$HL$15,'Ciclo Semaforico'!BP$30,O!$HC104:$HL104))*BP$31))</f>
        <v>0</v>
      </c>
      <c r="BQ129" s="245">
        <f>IF(BQ$32="",IF(BQ$31="",(SUMIF(S!$HC$15:$HL$15,'Ciclo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Semaforico'!BQ$30,O!$HC104:$HL104))*BQ$31),(SUMIF(S!$HC$15:$HL$15,'Ciclo Semaforico'!BQ$32,S!$HC104:$HL104)+SUMIF(N!$HC$15:$HL$15,'Ciclo Semaforico'!BQ$32,N!$HC104:$HL104)+SUMIF(E!$HC$15:$HL$15,'Ciclo Semaforico'!BQ$32,E!$HC104:$HL104)+SUMIF(O!$HC$15:$HL$15,'Ciclo Semaforico'!BQ$32,O!$HC104:$HL104))-IF(BQ$31="",(SUMIF(S!$HC$15:$HL$15,'Ciclo Semaforico'!BQ$30,S!$HC104:$HL104)+SUMIF(N!$HC$15:$HL$15,'Ciclo Semaforico'!BQ$30,N!$HC104:$HL104)+SUMIF(E!$HC$15:$HL$15,'Ciclo Semaforico'!BQ$30,E!$HC104:$HL104)+SUMIF(O!$HC$15:$HL$15,'Ciclo Semaforico'!BQ$30,O!$HC104:$HL104)),(SUMIF(S!$HC$15:$HL$15,'Ciclo Semaforico'!BQ$30,S!$HC104:$HL104)+SUMIF(N!$HC$15:$HL$15,'Ciclo Semaforico'!BQ$30,N!$HC104:$HL104)+SUMIF(E!$HC$15:$HL$15,'Ciclo Semaforico'!BQ$30,E!$HC104:$HL104)+SUMIF(O!$HC$15:$HL$15,'Ciclo Semaforico'!BQ$30,O!$HC104:$HL104))*BQ$31))</f>
        <v>0</v>
      </c>
      <c r="BR129" s="245">
        <f>IF(BR$32="",IF(BR$31="",(SUMIF(S!$HC$15:$HL$15,'Ciclo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Semaforico'!BR$30,O!$HC104:$HL104))*BR$31),(SUMIF(S!$HC$15:$HL$15,'Ciclo Semaforico'!BR$32,S!$HC104:$HL104)+SUMIF(N!$HC$15:$HL$15,'Ciclo Semaforico'!BR$32,N!$HC104:$HL104)+SUMIF(E!$HC$15:$HL$15,'Ciclo Semaforico'!BR$32,E!$HC104:$HL104)+SUMIF(O!$HC$15:$HL$15,'Ciclo Semaforico'!BR$32,O!$HC104:$HL104))-IF(BR$31="",(SUMIF(S!$HC$15:$HL$15,'Ciclo Semaforico'!BR$30,S!$HC104:$HL104)+SUMIF(N!$HC$15:$HL$15,'Ciclo Semaforico'!BR$30,N!$HC104:$HL104)+SUMIF(E!$HC$15:$HL$15,'Ciclo Semaforico'!BR$30,E!$HC104:$HL104)+SUMIF(O!$HC$15:$HL$15,'Ciclo Semaforico'!BR$30,O!$HC104:$HL104)),(SUMIF(S!$HC$15:$HL$15,'Ciclo Semaforico'!BR$30,S!$HC104:$HL104)+SUMIF(N!$HC$15:$HL$15,'Ciclo Semaforico'!BR$30,N!$HC104:$HL104)+SUMIF(E!$HC$15:$HL$15,'Ciclo Semaforico'!BR$30,E!$HC104:$HL104)+SUMIF(O!$HC$15:$HL$15,'Ciclo Semaforico'!BR$30,O!$HC104:$HL104))*BR$31))</f>
        <v>0</v>
      </c>
      <c r="BS129" s="245">
        <f>IF(BS$32="",IF(BS$31="",(SUMIF(S!$HC$15:$HL$15,'Ciclo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Semaforico'!BS$30,O!$HC104:$HL104))*BS$31),(SUMIF(S!$HC$15:$HL$15,'Ciclo Semaforico'!BS$32,S!$HC104:$HL104)+SUMIF(N!$HC$15:$HL$15,'Ciclo Semaforico'!BS$32,N!$HC104:$HL104)+SUMIF(E!$HC$15:$HL$15,'Ciclo Semaforico'!BS$32,E!$HC104:$HL104)+SUMIF(O!$HC$15:$HL$15,'Ciclo Semaforico'!BS$32,O!$HC104:$HL104))-IF(BS$31="",(SUMIF(S!$HC$15:$HL$15,'Ciclo Semaforico'!BS$30,S!$HC104:$HL104)+SUMIF(N!$HC$15:$HL$15,'Ciclo Semaforico'!BS$30,N!$HC104:$HL104)+SUMIF(E!$HC$15:$HL$15,'Ciclo Semaforico'!BS$30,E!$HC104:$HL104)+SUMIF(O!$HC$15:$HL$15,'Ciclo Semaforico'!BS$30,O!$HC104:$HL104)),(SUMIF(S!$HC$15:$HL$15,'Ciclo Semaforico'!BS$30,S!$HC104:$HL104)+SUMIF(N!$HC$15:$HL$15,'Ciclo Semaforico'!BS$30,N!$HC104:$HL104)+SUMIF(E!$HC$15:$HL$15,'Ciclo Semaforico'!BS$30,E!$HC104:$HL104)+SUMIF(O!$HC$15:$HL$15,'Ciclo Semaforico'!BS$30,O!$HC104:$HL104))*BS$31))</f>
        <v>0</v>
      </c>
      <c r="BT129" s="245">
        <f>IF(BT$32="",IF(BT$31="",(SUMIF(S!$HC$15:$HL$15,'Ciclo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Semaforico'!BT$30,O!$HC104:$HL104))*BT$31),(SUMIF(S!$HC$15:$HL$15,'Ciclo Semaforico'!BT$32,S!$HC104:$HL104)+SUMIF(N!$HC$15:$HL$15,'Ciclo Semaforico'!BT$32,N!$HC104:$HL104)+SUMIF(E!$HC$15:$HL$15,'Ciclo Semaforico'!BT$32,E!$HC104:$HL104)+SUMIF(O!$HC$15:$HL$15,'Ciclo Semaforico'!BT$32,O!$HC104:$HL104))-IF(BT$31="",(SUMIF(S!$HC$15:$HL$15,'Ciclo Semaforico'!BT$30,S!$HC104:$HL104)+SUMIF(N!$HC$15:$HL$15,'Ciclo Semaforico'!BT$30,N!$HC104:$HL104)+SUMIF(E!$HC$15:$HL$15,'Ciclo Semaforico'!BT$30,E!$HC104:$HL104)+SUMIF(O!$HC$15:$HL$15,'Ciclo Semaforico'!BT$30,O!$HC104:$HL104)),(SUMIF(S!$HC$15:$HL$15,'Ciclo Semaforico'!BT$30,S!$HC104:$HL104)+SUMIF(N!$HC$15:$HL$15,'Ciclo Semaforico'!BT$30,N!$HC104:$HL104)+SUMIF(E!$HC$15:$HL$15,'Ciclo Semaforico'!BT$30,E!$HC104:$HL104)+SUMIF(O!$HC$15:$HL$15,'Ciclo Semaforico'!BT$30,O!$HC104:$HL104))*BT$31))</f>
        <v>0</v>
      </c>
      <c r="BU129" s="245">
        <f>IF(BU$32="",IF(BU$31="",(SUMIF(S!$HC$15:$HL$15,'Ciclo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Semaforico'!BU$30,O!$HC104:$HL104))*BU$31),(SUMIF(S!$HC$15:$HL$15,'Ciclo Semaforico'!BU$32,S!$HC104:$HL104)+SUMIF(N!$HC$15:$HL$15,'Ciclo Semaforico'!BU$32,N!$HC104:$HL104)+SUMIF(E!$HC$15:$HL$15,'Ciclo Semaforico'!BU$32,E!$HC104:$HL104)+SUMIF(O!$HC$15:$HL$15,'Ciclo Semaforico'!BU$32,O!$HC104:$HL104))-IF(BU$31="",(SUMIF(S!$HC$15:$HL$15,'Ciclo Semaforico'!BU$30,S!$HC104:$HL104)+SUMIF(N!$HC$15:$HL$15,'Ciclo Semaforico'!BU$30,N!$HC104:$HL104)+SUMIF(E!$HC$15:$HL$15,'Ciclo Semaforico'!BU$30,E!$HC104:$HL104)+SUMIF(O!$HC$15:$HL$15,'Ciclo Semaforico'!BU$30,O!$HC104:$HL104)),(SUMIF(S!$HC$15:$HL$15,'Ciclo Semaforico'!BU$30,S!$HC104:$HL104)+SUMIF(N!$HC$15:$HL$15,'Ciclo Semaforico'!BU$30,N!$HC104:$HL104)+SUMIF(E!$HC$15:$HL$15,'Ciclo Semaforico'!BU$30,E!$HC104:$HL104)+SUMIF(O!$HC$15:$HL$15,'Ciclo Semaforico'!BU$30,O!$HC104:$HL104))*BU$31))</f>
        <v>0</v>
      </c>
      <c r="BV129" s="246">
        <f>IF(BV$32="",IF(BV$31="",(SUMIF(S!$HC$15:$HL$15,'Ciclo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Semaforico'!BV$30,O!$HC104:$HL104))*BV$31),(SUMIF(S!$HC$15:$HL$15,'Ciclo Semaforico'!BV$32,S!$HC104:$HL104)+SUMIF(N!$HC$15:$HL$15,'Ciclo Semaforico'!BV$32,N!$HC104:$HL104)+SUMIF(E!$HC$15:$HL$15,'Ciclo Semaforico'!BV$32,E!$HC104:$HL104)+SUMIF(O!$HC$15:$HL$15,'Ciclo Semaforico'!BV$32,O!$HC104:$HL104))-IF(BV$31="",(SUMIF(S!$HC$15:$HL$15,'Ciclo Semaforico'!BV$30,S!$HC104:$HL104)+SUMIF(N!$HC$15:$HL$15,'Ciclo Semaforico'!BV$30,N!$HC104:$HL104)+SUMIF(E!$HC$15:$HL$15,'Ciclo Semaforico'!BV$30,E!$HC104:$HL104)+SUMIF(O!$HC$15:$HL$15,'Ciclo Semaforico'!BV$30,O!$HC104:$HL104)),(SUMIF(S!$HC$15:$HL$15,'Ciclo Semaforico'!BV$30,S!$HC104:$HL104)+SUMIF(N!$HC$15:$HL$15,'Ciclo Semaforico'!BV$30,N!$HC104:$HL104)+SUMIF(E!$HC$15:$HL$15,'Ciclo Semaforico'!BV$30,E!$HC104:$HL104)+SUMIF(O!$HC$15:$HL$15,'Ciclo Semaforico'!BV$30,O!$HC104:$HL104))*BV$31))</f>
        <v>0</v>
      </c>
      <c r="BW129" s="244">
        <f>IF(BW$32="",IF(BW$31="",(SUMIF(S!$HC$15:$HL$15,'Ciclo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Semaforico'!BW$30,O!$HC104:$HL104))*BW$31),(SUMIF(S!$HC$15:$HL$15,'Ciclo Semaforico'!BW$32,S!$HC104:$HL104)+SUMIF(N!$HC$15:$HL$15,'Ciclo Semaforico'!BW$32,N!$HC104:$HL104)+SUMIF(E!$HC$15:$HL$15,'Ciclo Semaforico'!BW$32,E!$HC104:$HL104)+SUMIF(O!$HC$15:$HL$15,'Ciclo Semaforico'!BW$32,O!$HC104:$HL104))-IF(BW$31="",(SUMIF(S!$HC$15:$HL$15,'Ciclo Semaforico'!BW$30,S!$HC104:$HL104)+SUMIF(N!$HC$15:$HL$15,'Ciclo Semaforico'!BW$30,N!$HC104:$HL104)+SUMIF(E!$HC$15:$HL$15,'Ciclo Semaforico'!BW$30,E!$HC104:$HL104)+SUMIF(O!$HC$15:$HL$15,'Ciclo Semaforico'!BW$30,O!$HC104:$HL104)),(SUMIF(S!$HC$15:$HL$15,'Ciclo Semaforico'!BW$30,S!$HC104:$HL104)+SUMIF(N!$HC$15:$HL$15,'Ciclo Semaforico'!BW$30,N!$HC104:$HL104)+SUMIF(E!$HC$15:$HL$15,'Ciclo Semaforico'!BW$30,E!$HC104:$HL104)+SUMIF(O!$HC$15:$HL$15,'Ciclo Semaforico'!BW$30,O!$HC104:$HL104))*BW$31))</f>
        <v>0</v>
      </c>
      <c r="BX129" s="245">
        <f>IF(BX$32="",IF(BX$31="",(SUMIF(S!$HC$15:$HL$15,'Ciclo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Semaforico'!BX$30,O!$HC104:$HL104))*BX$31),(SUMIF(S!$HC$15:$HL$15,'Ciclo Semaforico'!BX$32,S!$HC104:$HL104)+SUMIF(N!$HC$15:$HL$15,'Ciclo Semaforico'!BX$32,N!$HC104:$HL104)+SUMIF(E!$HC$15:$HL$15,'Ciclo Semaforico'!BX$32,E!$HC104:$HL104)+SUMIF(O!$HC$15:$HL$15,'Ciclo Semaforico'!BX$32,O!$HC104:$HL104))-IF(BX$31="",(SUMIF(S!$HC$15:$HL$15,'Ciclo Semaforico'!BX$30,S!$HC104:$HL104)+SUMIF(N!$HC$15:$HL$15,'Ciclo Semaforico'!BX$30,N!$HC104:$HL104)+SUMIF(E!$HC$15:$HL$15,'Ciclo Semaforico'!BX$30,E!$HC104:$HL104)+SUMIF(O!$HC$15:$HL$15,'Ciclo Semaforico'!BX$30,O!$HC104:$HL104)),(SUMIF(S!$HC$15:$HL$15,'Ciclo Semaforico'!BX$30,S!$HC104:$HL104)+SUMIF(N!$HC$15:$HL$15,'Ciclo Semaforico'!BX$30,N!$HC104:$HL104)+SUMIF(E!$HC$15:$HL$15,'Ciclo Semaforico'!BX$30,E!$HC104:$HL104)+SUMIF(O!$HC$15:$HL$15,'Ciclo Semaforico'!BX$30,O!$HC104:$HL104))*BX$31))</f>
        <v>0</v>
      </c>
      <c r="BY129" s="245">
        <f>IF(BY$32="",IF(BY$31="",(SUMIF(S!$HC$15:$HL$15,'Ciclo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Semaforico'!BY$30,O!$HC104:$HL104))*BY$31),(SUMIF(S!$HC$15:$HL$15,'Ciclo Semaforico'!BY$32,S!$HC104:$HL104)+SUMIF(N!$HC$15:$HL$15,'Ciclo Semaforico'!BY$32,N!$HC104:$HL104)+SUMIF(E!$HC$15:$HL$15,'Ciclo Semaforico'!BY$32,E!$HC104:$HL104)+SUMIF(O!$HC$15:$HL$15,'Ciclo Semaforico'!BY$32,O!$HC104:$HL104))-IF(BY$31="",(SUMIF(S!$HC$15:$HL$15,'Ciclo Semaforico'!BY$30,S!$HC104:$HL104)+SUMIF(N!$HC$15:$HL$15,'Ciclo Semaforico'!BY$30,N!$HC104:$HL104)+SUMIF(E!$HC$15:$HL$15,'Ciclo Semaforico'!BY$30,E!$HC104:$HL104)+SUMIF(O!$HC$15:$HL$15,'Ciclo Semaforico'!BY$30,O!$HC104:$HL104)),(SUMIF(S!$HC$15:$HL$15,'Ciclo Semaforico'!BY$30,S!$HC104:$HL104)+SUMIF(N!$HC$15:$HL$15,'Ciclo Semaforico'!BY$30,N!$HC104:$HL104)+SUMIF(E!$HC$15:$HL$15,'Ciclo Semaforico'!BY$30,E!$HC104:$HL104)+SUMIF(O!$HC$15:$HL$15,'Ciclo Semaforico'!BY$30,O!$HC104:$HL104))*BY$31))</f>
        <v>0</v>
      </c>
      <c r="BZ129" s="245">
        <f>IF(BZ$32="",IF(BZ$31="",(SUMIF(S!$HC$15:$HL$15,'Ciclo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Semaforico'!BZ$30,O!$HC104:$HL104))*BZ$31),(SUMIF(S!$HC$15:$HL$15,'Ciclo Semaforico'!BZ$32,S!$HC104:$HL104)+SUMIF(N!$HC$15:$HL$15,'Ciclo Semaforico'!BZ$32,N!$HC104:$HL104)+SUMIF(E!$HC$15:$HL$15,'Ciclo Semaforico'!BZ$32,E!$HC104:$HL104)+SUMIF(O!$HC$15:$HL$15,'Ciclo Semaforico'!BZ$32,O!$HC104:$HL104))-IF(BZ$31="",(SUMIF(S!$HC$15:$HL$15,'Ciclo Semaforico'!BZ$30,S!$HC104:$HL104)+SUMIF(N!$HC$15:$HL$15,'Ciclo Semaforico'!BZ$30,N!$HC104:$HL104)+SUMIF(E!$HC$15:$HL$15,'Ciclo Semaforico'!BZ$30,E!$HC104:$HL104)+SUMIF(O!$HC$15:$HL$15,'Ciclo Semaforico'!BZ$30,O!$HC104:$HL104)),(SUMIF(S!$HC$15:$HL$15,'Ciclo Semaforico'!BZ$30,S!$HC104:$HL104)+SUMIF(N!$HC$15:$HL$15,'Ciclo Semaforico'!BZ$30,N!$HC104:$HL104)+SUMIF(E!$HC$15:$HL$15,'Ciclo Semaforico'!BZ$30,E!$HC104:$HL104)+SUMIF(O!$HC$15:$HL$15,'Ciclo Semaforico'!BZ$30,O!$HC104:$HL104))*BZ$31))</f>
        <v>0</v>
      </c>
      <c r="CA129" s="245">
        <f>IF(CA$32="",IF(CA$31="",(SUMIF(S!$HC$15:$HL$15,'Ciclo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Semaforico'!CA$30,O!$HC104:$HL104))*CA$31),(SUMIF(S!$HC$15:$HL$15,'Ciclo Semaforico'!CA$32,S!$HC104:$HL104)+SUMIF(N!$HC$15:$HL$15,'Ciclo Semaforico'!CA$32,N!$HC104:$HL104)+SUMIF(E!$HC$15:$HL$15,'Ciclo Semaforico'!CA$32,E!$HC104:$HL104)+SUMIF(O!$HC$15:$HL$15,'Ciclo Semaforico'!CA$32,O!$HC104:$HL104))-IF(CA$31="",(SUMIF(S!$HC$15:$HL$15,'Ciclo Semaforico'!CA$30,S!$HC104:$HL104)+SUMIF(N!$HC$15:$HL$15,'Ciclo Semaforico'!CA$30,N!$HC104:$HL104)+SUMIF(E!$HC$15:$HL$15,'Ciclo Semaforico'!CA$30,E!$HC104:$HL104)+SUMIF(O!$HC$15:$HL$15,'Ciclo Semaforico'!CA$30,O!$HC104:$HL104)),(SUMIF(S!$HC$15:$HL$15,'Ciclo Semaforico'!CA$30,S!$HC104:$HL104)+SUMIF(N!$HC$15:$HL$15,'Ciclo Semaforico'!CA$30,N!$HC104:$HL104)+SUMIF(E!$HC$15:$HL$15,'Ciclo Semaforico'!CA$30,E!$HC104:$HL104)+SUMIF(O!$HC$15:$HL$15,'Ciclo Semaforico'!CA$30,O!$HC104:$HL104))*CA$31))</f>
        <v>0</v>
      </c>
      <c r="CB129" s="245">
        <f>IF(CB$32="",IF(CB$31="",(SUMIF(S!$HC$15:$HL$15,'Ciclo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Semaforico'!CB$30,O!$HC104:$HL104))*CB$31),(SUMIF(S!$HC$15:$HL$15,'Ciclo Semaforico'!CB$32,S!$HC104:$HL104)+SUMIF(N!$HC$15:$HL$15,'Ciclo Semaforico'!CB$32,N!$HC104:$HL104)+SUMIF(E!$HC$15:$HL$15,'Ciclo Semaforico'!CB$32,E!$HC104:$HL104)+SUMIF(O!$HC$15:$HL$15,'Ciclo Semaforico'!CB$32,O!$HC104:$HL104))-IF(CB$31="",(SUMIF(S!$HC$15:$HL$15,'Ciclo Semaforico'!CB$30,S!$HC104:$HL104)+SUMIF(N!$HC$15:$HL$15,'Ciclo Semaforico'!CB$30,N!$HC104:$HL104)+SUMIF(E!$HC$15:$HL$15,'Ciclo Semaforico'!CB$30,E!$HC104:$HL104)+SUMIF(O!$HC$15:$HL$15,'Ciclo Semaforico'!CB$30,O!$HC104:$HL104)),(SUMIF(S!$HC$15:$HL$15,'Ciclo Semaforico'!CB$30,S!$HC104:$HL104)+SUMIF(N!$HC$15:$HL$15,'Ciclo Semaforico'!CB$30,N!$HC104:$HL104)+SUMIF(E!$HC$15:$HL$15,'Ciclo Semaforico'!CB$30,E!$HC104:$HL104)+SUMIF(O!$HC$15:$HL$15,'Ciclo Semaforico'!CB$30,O!$HC104:$HL104))*CB$31))</f>
        <v>0</v>
      </c>
      <c r="CC129" s="245">
        <f>IF(CC$32="",IF(CC$31="",(SUMIF(S!$HC$15:$HL$15,'Ciclo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Semaforico'!CC$30,O!$HC104:$HL104))*CC$31),(SUMIF(S!$HC$15:$HL$15,'Ciclo Semaforico'!CC$32,S!$HC104:$HL104)+SUMIF(N!$HC$15:$HL$15,'Ciclo Semaforico'!CC$32,N!$HC104:$HL104)+SUMIF(E!$HC$15:$HL$15,'Ciclo Semaforico'!CC$32,E!$HC104:$HL104)+SUMIF(O!$HC$15:$HL$15,'Ciclo Semaforico'!CC$32,O!$HC104:$HL104))-IF(CC$31="",(SUMIF(S!$HC$15:$HL$15,'Ciclo Semaforico'!CC$30,S!$HC104:$HL104)+SUMIF(N!$HC$15:$HL$15,'Ciclo Semaforico'!CC$30,N!$HC104:$HL104)+SUMIF(E!$HC$15:$HL$15,'Ciclo Semaforico'!CC$30,E!$HC104:$HL104)+SUMIF(O!$HC$15:$HL$15,'Ciclo Semaforico'!CC$30,O!$HC104:$HL104)),(SUMIF(S!$HC$15:$HL$15,'Ciclo Semaforico'!CC$30,S!$HC104:$HL104)+SUMIF(N!$HC$15:$HL$15,'Ciclo Semaforico'!CC$30,N!$HC104:$HL104)+SUMIF(E!$HC$15:$HL$15,'Ciclo Semaforico'!CC$30,E!$HC104:$HL104)+SUMIF(O!$HC$15:$HL$15,'Ciclo Semaforico'!CC$30,O!$HC104:$HL104))*CC$31))</f>
        <v>0</v>
      </c>
      <c r="CD129" s="245">
        <f>IF(CD$32="",IF(CD$31="",(SUMIF(S!$HC$15:$HL$15,'Ciclo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Semaforico'!CD$30,O!$HC104:$HL104))*CD$31),(SUMIF(S!$HC$15:$HL$15,'Ciclo Semaforico'!CD$32,S!$HC104:$HL104)+SUMIF(N!$HC$15:$HL$15,'Ciclo Semaforico'!CD$32,N!$HC104:$HL104)+SUMIF(E!$HC$15:$HL$15,'Ciclo Semaforico'!CD$32,E!$HC104:$HL104)+SUMIF(O!$HC$15:$HL$15,'Ciclo Semaforico'!CD$32,O!$HC104:$HL104))-IF(CD$31="",(SUMIF(S!$HC$15:$HL$15,'Ciclo Semaforico'!CD$30,S!$HC104:$HL104)+SUMIF(N!$HC$15:$HL$15,'Ciclo Semaforico'!CD$30,N!$HC104:$HL104)+SUMIF(E!$HC$15:$HL$15,'Ciclo Semaforico'!CD$30,E!$HC104:$HL104)+SUMIF(O!$HC$15:$HL$15,'Ciclo Semaforico'!CD$30,O!$HC104:$HL104)),(SUMIF(S!$HC$15:$HL$15,'Ciclo Semaforico'!CD$30,S!$HC104:$HL104)+SUMIF(N!$HC$15:$HL$15,'Ciclo Semaforico'!CD$30,N!$HC104:$HL104)+SUMIF(E!$HC$15:$HL$15,'Ciclo Semaforico'!CD$30,E!$HC104:$HL104)+SUMIF(O!$HC$15:$HL$15,'Ciclo Semaforico'!CD$30,O!$HC104:$HL104))*CD$31))</f>
        <v>0</v>
      </c>
      <c r="CE129" s="245">
        <f>IF(CE$32="",IF(CE$31="",(SUMIF(S!$HC$15:$HL$15,'Ciclo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Semaforico'!CE$30,O!$HC104:$HL104))*CE$31),(SUMIF(S!$HC$15:$HL$15,'Ciclo Semaforico'!CE$32,S!$HC104:$HL104)+SUMIF(N!$HC$15:$HL$15,'Ciclo Semaforico'!CE$32,N!$HC104:$HL104)+SUMIF(E!$HC$15:$HL$15,'Ciclo Semaforico'!CE$32,E!$HC104:$HL104)+SUMIF(O!$HC$15:$HL$15,'Ciclo Semaforico'!CE$32,O!$HC104:$HL104))-IF(CE$31="",(SUMIF(S!$HC$15:$HL$15,'Ciclo Semaforico'!CE$30,S!$HC104:$HL104)+SUMIF(N!$HC$15:$HL$15,'Ciclo Semaforico'!CE$30,N!$HC104:$HL104)+SUMIF(E!$HC$15:$HL$15,'Ciclo Semaforico'!CE$30,E!$HC104:$HL104)+SUMIF(O!$HC$15:$HL$15,'Ciclo Semaforico'!CE$30,O!$HC104:$HL104)),(SUMIF(S!$HC$15:$HL$15,'Ciclo Semaforico'!CE$30,S!$HC104:$HL104)+SUMIF(N!$HC$15:$HL$15,'Ciclo Semaforico'!CE$30,N!$HC104:$HL104)+SUMIF(E!$HC$15:$HL$15,'Ciclo Semaforico'!CE$30,E!$HC104:$HL104)+SUMIF(O!$HC$15:$HL$15,'Ciclo Semaforico'!CE$30,O!$HC104:$HL104))*CE$31))</f>
        <v>0</v>
      </c>
      <c r="CF129" s="245">
        <f>IF(CF$32="",IF(CF$31="",(SUMIF(S!$HC$15:$HL$15,'Ciclo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Semaforico'!CF$30,O!$HC104:$HL104))*CF$31),(SUMIF(S!$HC$15:$HL$15,'Ciclo Semaforico'!CF$32,S!$HC104:$HL104)+SUMIF(N!$HC$15:$HL$15,'Ciclo Semaforico'!CF$32,N!$HC104:$HL104)+SUMIF(E!$HC$15:$HL$15,'Ciclo Semaforico'!CF$32,E!$HC104:$HL104)+SUMIF(O!$HC$15:$HL$15,'Ciclo Semaforico'!CF$32,O!$HC104:$HL104))-IF(CF$31="",(SUMIF(S!$HC$15:$HL$15,'Ciclo Semaforico'!CF$30,S!$HC104:$HL104)+SUMIF(N!$HC$15:$HL$15,'Ciclo Semaforico'!CF$30,N!$HC104:$HL104)+SUMIF(E!$HC$15:$HL$15,'Ciclo Semaforico'!CF$30,E!$HC104:$HL104)+SUMIF(O!$HC$15:$HL$15,'Ciclo Semaforico'!CF$30,O!$HC104:$HL104)),(SUMIF(S!$HC$15:$HL$15,'Ciclo Semaforico'!CF$30,S!$HC104:$HL104)+SUMIF(N!$HC$15:$HL$15,'Ciclo Semaforico'!CF$30,N!$HC104:$HL104)+SUMIF(E!$HC$15:$HL$15,'Ciclo Semaforico'!CF$30,E!$HC104:$HL104)+SUMIF(O!$HC$15:$HL$15,'Ciclo Semaforico'!CF$30,O!$HC104:$HL104))*CF$31))</f>
        <v>0</v>
      </c>
      <c r="CG129" s="245">
        <f>IF(CG$32="",IF(CG$31="",(SUMIF(S!$HC$15:$HL$15,'Ciclo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Semaforico'!CG$30,O!$HC104:$HL104))*CG$31),(SUMIF(S!$HC$15:$HL$15,'Ciclo Semaforico'!CG$32,S!$HC104:$HL104)+SUMIF(N!$HC$15:$HL$15,'Ciclo Semaforico'!CG$32,N!$HC104:$HL104)+SUMIF(E!$HC$15:$HL$15,'Ciclo Semaforico'!CG$32,E!$HC104:$HL104)+SUMIF(O!$HC$15:$HL$15,'Ciclo Semaforico'!CG$32,O!$HC104:$HL104))-IF(CG$31="",(SUMIF(S!$HC$15:$HL$15,'Ciclo Semaforico'!CG$30,S!$HC104:$HL104)+SUMIF(N!$HC$15:$HL$15,'Ciclo Semaforico'!CG$30,N!$HC104:$HL104)+SUMIF(E!$HC$15:$HL$15,'Ciclo Semaforico'!CG$30,E!$HC104:$HL104)+SUMIF(O!$HC$15:$HL$15,'Ciclo Semaforico'!CG$30,O!$HC104:$HL104)),(SUMIF(S!$HC$15:$HL$15,'Ciclo Semaforico'!CG$30,S!$HC104:$HL104)+SUMIF(N!$HC$15:$HL$15,'Ciclo Semaforico'!CG$30,N!$HC104:$HL104)+SUMIF(E!$HC$15:$HL$15,'Ciclo Semaforico'!CG$30,E!$HC104:$HL104)+SUMIF(O!$HC$15:$HL$15,'Ciclo Semaforico'!CG$30,O!$HC104:$HL104))*CG$31))</f>
        <v>0</v>
      </c>
      <c r="CH129" s="246">
        <f>IF(CH$32="",IF(CH$31="",(SUMIF(S!$HC$15:$HL$15,'Ciclo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Semaforico'!CH$30,O!$HC104:$HL104))*CH$31),(SUMIF(S!$HC$15:$HL$15,'Ciclo Semaforico'!CH$32,S!$HC104:$HL104)+SUMIF(N!$HC$15:$HL$15,'Ciclo Semaforico'!CH$32,N!$HC104:$HL104)+SUMIF(E!$HC$15:$HL$15,'Ciclo Semaforico'!CH$32,E!$HC104:$HL104)+SUMIF(O!$HC$15:$HL$15,'Ciclo Semaforico'!CH$32,O!$HC104:$HL104))-IF(CH$31="",(SUMIF(S!$HC$15:$HL$15,'Ciclo Semaforico'!CH$30,S!$HC104:$HL104)+SUMIF(N!$HC$15:$HL$15,'Ciclo Semaforico'!CH$30,N!$HC104:$HL104)+SUMIF(E!$HC$15:$HL$15,'Ciclo Semaforico'!CH$30,E!$HC104:$HL104)+SUMIF(O!$HC$15:$HL$15,'Ciclo Semaforico'!CH$30,O!$HC104:$HL104)),(SUMIF(S!$HC$15:$HL$15,'Ciclo Semaforico'!CH$30,S!$HC104:$HL104)+SUMIF(N!$HC$15:$HL$15,'Ciclo Semaforico'!CH$30,N!$HC104:$HL104)+SUMIF(E!$HC$15:$HL$15,'Ciclo Semaforico'!CH$30,E!$HC104:$HL104)+SUMIF(O!$HC$15:$HL$15,'Ciclo Semaforico'!CH$30,O!$HC104:$HL104))*CH$31))</f>
        <v>0</v>
      </c>
      <c r="CI129" s="244">
        <f t="shared" si="339"/>
        <v>0</v>
      </c>
      <c r="CJ129" s="245">
        <f t="shared" si="340"/>
        <v>0</v>
      </c>
      <c r="CK129" s="245">
        <f t="shared" si="341"/>
        <v>0</v>
      </c>
      <c r="CL129" s="245">
        <f t="shared" si="342"/>
        <v>0</v>
      </c>
      <c r="CM129" s="245" t="e">
        <f t="shared" si="343"/>
        <v>#REF!</v>
      </c>
      <c r="CN129" s="245">
        <f t="shared" si="344"/>
        <v>0</v>
      </c>
      <c r="CO129" s="245">
        <f t="shared" si="345"/>
        <v>0</v>
      </c>
      <c r="CP129" s="245">
        <f t="shared" si="346"/>
        <v>0</v>
      </c>
      <c r="CQ129" s="245">
        <f t="shared" si="347"/>
        <v>0</v>
      </c>
      <c r="CR129" s="245">
        <f t="shared" si="348"/>
        <v>0</v>
      </c>
      <c r="CS129" s="245">
        <f t="shared" si="349"/>
        <v>0</v>
      </c>
      <c r="CT129" s="246">
        <f t="shared" si="350"/>
        <v>0</v>
      </c>
      <c r="CU129" s="244">
        <f t="shared" si="351"/>
        <v>0</v>
      </c>
      <c r="CV129" s="245">
        <f t="shared" si="352"/>
        <v>0</v>
      </c>
      <c r="CW129" s="245">
        <f t="shared" si="353"/>
        <v>0</v>
      </c>
      <c r="CX129" s="245">
        <f t="shared" si="354"/>
        <v>0</v>
      </c>
      <c r="CY129" s="245">
        <f t="shared" si="355"/>
        <v>0</v>
      </c>
      <c r="CZ129" s="245">
        <f t="shared" si="356"/>
        <v>0</v>
      </c>
      <c r="DA129" s="245">
        <f t="shared" si="357"/>
        <v>0</v>
      </c>
      <c r="DB129" s="245">
        <f t="shared" si="358"/>
        <v>0</v>
      </c>
      <c r="DC129" s="245">
        <f t="shared" si="359"/>
        <v>0</v>
      </c>
      <c r="DD129" s="245">
        <f t="shared" si="360"/>
        <v>0</v>
      </c>
      <c r="DE129" s="245">
        <f t="shared" si="361"/>
        <v>0</v>
      </c>
      <c r="DF129" s="246">
        <f t="shared" si="362"/>
        <v>0</v>
      </c>
      <c r="DG129" s="244" t="e">
        <f t="shared" si="363"/>
        <v>#REF!</v>
      </c>
      <c r="DH129" s="245" t="e">
        <f t="shared" si="364"/>
        <v>#REF!</v>
      </c>
      <c r="DI129" s="245" t="e">
        <f t="shared" si="365"/>
        <v>#REF!</v>
      </c>
      <c r="DJ129" s="245" t="e">
        <f t="shared" si="366"/>
        <v>#REF!</v>
      </c>
      <c r="DK129" s="245" t="e">
        <f t="shared" si="367"/>
        <v>#REF!</v>
      </c>
      <c r="DL129" s="245" t="e">
        <f t="shared" si="368"/>
        <v>#REF!</v>
      </c>
      <c r="DM129" s="245">
        <f t="shared" si="369"/>
        <v>0</v>
      </c>
      <c r="DN129" s="245">
        <f t="shared" si="370"/>
        <v>0</v>
      </c>
      <c r="DO129" s="245">
        <f t="shared" si="371"/>
        <v>0</v>
      </c>
      <c r="DP129" s="245">
        <f t="shared" si="372"/>
        <v>0</v>
      </c>
      <c r="DQ129" s="245">
        <f t="shared" si="373"/>
        <v>0</v>
      </c>
      <c r="DR129" s="246">
        <f t="shared" si="374"/>
        <v>0</v>
      </c>
      <c r="DS129" s="244">
        <f t="shared" si="375"/>
        <v>0</v>
      </c>
      <c r="DT129" s="245">
        <f t="shared" si="376"/>
        <v>0</v>
      </c>
      <c r="DU129" s="245">
        <f t="shared" si="377"/>
        <v>0</v>
      </c>
      <c r="DV129" s="245">
        <f t="shared" si="378"/>
        <v>0</v>
      </c>
      <c r="DW129" s="245">
        <f t="shared" si="379"/>
        <v>0</v>
      </c>
      <c r="DX129" s="245">
        <f t="shared" si="380"/>
        <v>0</v>
      </c>
      <c r="DY129" s="245">
        <f t="shared" si="381"/>
        <v>0</v>
      </c>
      <c r="DZ129" s="245">
        <f t="shared" si="382"/>
        <v>0</v>
      </c>
      <c r="EA129" s="245">
        <f t="shared" si="383"/>
        <v>0</v>
      </c>
      <c r="EB129" s="245">
        <f t="shared" si="384"/>
        <v>0</v>
      </c>
      <c r="EC129" s="245">
        <f t="shared" si="385"/>
        <v>0</v>
      </c>
      <c r="ED129" s="246">
        <f t="shared" si="386"/>
        <v>0</v>
      </c>
      <c r="EE129" s="244">
        <f t="shared" si="387"/>
        <v>0</v>
      </c>
      <c r="EF129" s="245">
        <f t="shared" si="388"/>
        <v>0</v>
      </c>
      <c r="EG129" s="245">
        <f t="shared" si="389"/>
        <v>0</v>
      </c>
      <c r="EH129" s="245">
        <f t="shared" si="390"/>
        <v>0</v>
      </c>
      <c r="EI129" s="245">
        <f t="shared" si="391"/>
        <v>0</v>
      </c>
      <c r="EJ129" s="245">
        <f t="shared" si="392"/>
        <v>0</v>
      </c>
      <c r="EK129" s="245">
        <f t="shared" si="393"/>
        <v>0</v>
      </c>
      <c r="EL129" s="245">
        <f t="shared" si="394"/>
        <v>0</v>
      </c>
      <c r="EM129" s="245">
        <f t="shared" si="395"/>
        <v>0</v>
      </c>
      <c r="EN129" s="245">
        <f t="shared" si="396"/>
        <v>0</v>
      </c>
      <c r="EO129" s="245">
        <f t="shared" si="397"/>
        <v>0</v>
      </c>
      <c r="EP129" s="246">
        <f t="shared" si="398"/>
        <v>0</v>
      </c>
      <c r="EQ129" s="255">
        <f t="shared" si="399"/>
        <v>0</v>
      </c>
      <c r="ER129" s="256">
        <f t="shared" si="400"/>
        <v>0</v>
      </c>
      <c r="ES129" s="256">
        <f t="shared" si="401"/>
        <v>0</v>
      </c>
      <c r="ET129" s="256">
        <f t="shared" si="402"/>
        <v>0</v>
      </c>
      <c r="EU129" s="256" t="e">
        <f t="shared" si="403"/>
        <v>#REF!</v>
      </c>
      <c r="EV129" s="256">
        <f t="shared" si="404"/>
        <v>0</v>
      </c>
      <c r="EW129" s="256">
        <f t="shared" si="405"/>
        <v>0</v>
      </c>
      <c r="EX129" s="256" t="str">
        <f t="shared" si="406"/>
        <v/>
      </c>
      <c r="EY129" s="256" t="str">
        <f t="shared" si="407"/>
        <v/>
      </c>
      <c r="EZ129" s="256" t="str">
        <f t="shared" si="408"/>
        <v/>
      </c>
      <c r="FA129" s="256" t="str">
        <f t="shared" si="409"/>
        <v/>
      </c>
      <c r="FB129" s="257" t="str">
        <f t="shared" si="410"/>
        <v/>
      </c>
      <c r="FC129" s="255">
        <f t="shared" si="411"/>
        <v>0</v>
      </c>
      <c r="FD129" s="256" t="str">
        <f t="shared" si="412"/>
        <v/>
      </c>
      <c r="FE129" s="256" t="str">
        <f t="shared" si="413"/>
        <v/>
      </c>
      <c r="FF129" s="256" t="str">
        <f t="shared" si="414"/>
        <v/>
      </c>
      <c r="FG129" s="256" t="str">
        <f t="shared" si="415"/>
        <v/>
      </c>
      <c r="FH129" s="256" t="str">
        <f t="shared" si="416"/>
        <v/>
      </c>
      <c r="FI129" s="256" t="str">
        <f t="shared" si="417"/>
        <v/>
      </c>
      <c r="FJ129" s="256" t="str">
        <f t="shared" si="418"/>
        <v/>
      </c>
      <c r="FK129" s="256" t="str">
        <f t="shared" si="419"/>
        <v/>
      </c>
      <c r="FL129" s="256" t="str">
        <f t="shared" si="420"/>
        <v/>
      </c>
      <c r="FM129" s="256" t="str">
        <f t="shared" si="421"/>
        <v/>
      </c>
      <c r="FN129" s="257" t="str">
        <f t="shared" si="422"/>
        <v/>
      </c>
      <c r="FO129" s="255" t="e">
        <f t="shared" si="423"/>
        <v>#REF!</v>
      </c>
      <c r="FP129" s="256" t="e">
        <f t="shared" si="424"/>
        <v>#REF!</v>
      </c>
      <c r="FQ129" s="256" t="e">
        <f t="shared" si="425"/>
        <v>#REF!</v>
      </c>
      <c r="FR129" s="256" t="e">
        <f t="shared" si="426"/>
        <v>#REF!</v>
      </c>
      <c r="FS129" s="256" t="e">
        <f t="shared" si="427"/>
        <v>#REF!</v>
      </c>
      <c r="FT129" s="256" t="e">
        <f t="shared" si="428"/>
        <v>#REF!</v>
      </c>
      <c r="FU129" s="256" t="str">
        <f t="shared" si="429"/>
        <v/>
      </c>
      <c r="FV129" s="256" t="str">
        <f t="shared" si="430"/>
        <v/>
      </c>
      <c r="FW129" s="256" t="str">
        <f t="shared" si="431"/>
        <v/>
      </c>
      <c r="FX129" s="256" t="str">
        <f t="shared" si="432"/>
        <v/>
      </c>
      <c r="FY129" s="256" t="str">
        <f t="shared" si="433"/>
        <v/>
      </c>
      <c r="FZ129" s="257" t="str">
        <f t="shared" si="434"/>
        <v/>
      </c>
      <c r="GA129" s="255" t="str">
        <f t="shared" si="435"/>
        <v/>
      </c>
      <c r="GB129" s="256" t="str">
        <f t="shared" si="436"/>
        <v/>
      </c>
      <c r="GC129" s="256" t="str">
        <f t="shared" si="437"/>
        <v/>
      </c>
      <c r="GD129" s="256" t="str">
        <f t="shared" si="438"/>
        <v/>
      </c>
      <c r="GE129" s="256" t="str">
        <f t="shared" si="439"/>
        <v/>
      </c>
      <c r="GF129" s="256" t="str">
        <f t="shared" si="440"/>
        <v/>
      </c>
      <c r="GG129" s="256" t="str">
        <f t="shared" si="441"/>
        <v/>
      </c>
      <c r="GH129" s="256" t="str">
        <f t="shared" si="442"/>
        <v/>
      </c>
      <c r="GI129" s="256" t="str">
        <f t="shared" si="443"/>
        <v/>
      </c>
      <c r="GJ129" s="256" t="str">
        <f t="shared" si="444"/>
        <v/>
      </c>
      <c r="GK129" s="256" t="str">
        <f t="shared" si="445"/>
        <v/>
      </c>
      <c r="GL129" s="257" t="str">
        <f t="shared" si="446"/>
        <v/>
      </c>
      <c r="GM129" s="255" t="str">
        <f t="shared" si="447"/>
        <v/>
      </c>
      <c r="GN129" s="256" t="str">
        <f t="shared" si="448"/>
        <v/>
      </c>
      <c r="GO129" s="256" t="str">
        <f t="shared" si="449"/>
        <v/>
      </c>
      <c r="GP129" s="256" t="str">
        <f t="shared" si="450"/>
        <v/>
      </c>
      <c r="GQ129" s="256" t="str">
        <f t="shared" si="451"/>
        <v/>
      </c>
      <c r="GR129" s="256" t="str">
        <f t="shared" si="452"/>
        <v/>
      </c>
      <c r="GS129" s="256" t="str">
        <f t="shared" si="453"/>
        <v/>
      </c>
      <c r="GT129" s="256" t="str">
        <f t="shared" si="454"/>
        <v/>
      </c>
      <c r="GU129" s="256" t="str">
        <f t="shared" si="455"/>
        <v/>
      </c>
      <c r="GV129" s="256" t="str">
        <f t="shared" si="456"/>
        <v/>
      </c>
      <c r="GW129" s="256" t="str">
        <f t="shared" si="457"/>
        <v/>
      </c>
      <c r="GX129" s="257" t="str">
        <f t="shared" si="458"/>
        <v/>
      </c>
      <c r="GY129" s="252">
        <f t="shared" si="468"/>
        <v>0</v>
      </c>
      <c r="GZ129" s="253" t="e">
        <f t="shared" si="468"/>
        <v>#REF!</v>
      </c>
      <c r="HA129" s="253">
        <f t="shared" si="468"/>
        <v>0</v>
      </c>
      <c r="HB129" s="253">
        <f t="shared" si="468"/>
        <v>0</v>
      </c>
      <c r="HC129" s="253">
        <f t="shared" si="468"/>
        <v>0</v>
      </c>
      <c r="HD129" s="253">
        <f t="shared" si="468"/>
        <v>0</v>
      </c>
      <c r="HE129" s="253">
        <f t="shared" si="468"/>
        <v>0</v>
      </c>
      <c r="HF129" s="254">
        <f t="shared" si="459"/>
        <v>0</v>
      </c>
      <c r="HG129" s="252">
        <f t="shared" si="469"/>
        <v>0</v>
      </c>
      <c r="HH129" s="253">
        <f t="shared" si="469"/>
        <v>0</v>
      </c>
      <c r="HI129" s="253">
        <f t="shared" si="469"/>
        <v>0</v>
      </c>
      <c r="HJ129" s="253">
        <f t="shared" si="469"/>
        <v>0</v>
      </c>
      <c r="HK129" s="253">
        <f t="shared" si="469"/>
        <v>0</v>
      </c>
      <c r="HL129" s="253">
        <f t="shared" si="469"/>
        <v>0</v>
      </c>
      <c r="HM129" s="253">
        <f t="shared" si="469"/>
        <v>0</v>
      </c>
      <c r="HN129" s="254">
        <f t="shared" si="469"/>
        <v>0</v>
      </c>
      <c r="HO129" s="252" t="e">
        <f t="shared" si="470"/>
        <v>#REF!</v>
      </c>
      <c r="HP129" s="253" t="e">
        <f t="shared" si="470"/>
        <v>#REF!</v>
      </c>
      <c r="HQ129" s="253">
        <f t="shared" si="470"/>
        <v>0</v>
      </c>
      <c r="HR129" s="253">
        <f t="shared" si="470"/>
        <v>0</v>
      </c>
      <c r="HS129" s="253">
        <f t="shared" si="470"/>
        <v>0</v>
      </c>
      <c r="HT129" s="253">
        <f t="shared" si="470"/>
        <v>0</v>
      </c>
      <c r="HU129" s="253">
        <f t="shared" si="470"/>
        <v>0</v>
      </c>
      <c r="HV129" s="254">
        <f t="shared" si="470"/>
        <v>0</v>
      </c>
      <c r="HW129" s="252">
        <f t="shared" si="471"/>
        <v>0</v>
      </c>
      <c r="HX129" s="253">
        <f t="shared" si="471"/>
        <v>0</v>
      </c>
      <c r="HY129" s="253">
        <f t="shared" si="471"/>
        <v>0</v>
      </c>
      <c r="HZ129" s="253">
        <f t="shared" si="471"/>
        <v>0</v>
      </c>
      <c r="IA129" s="253">
        <f t="shared" si="471"/>
        <v>0</v>
      </c>
      <c r="IB129" s="253">
        <f t="shared" si="471"/>
        <v>0</v>
      </c>
      <c r="IC129" s="253">
        <f t="shared" si="471"/>
        <v>0</v>
      </c>
      <c r="ID129" s="254">
        <f t="shared" si="471"/>
        <v>0</v>
      </c>
      <c r="IE129" s="252">
        <f t="shared" si="472"/>
        <v>0</v>
      </c>
      <c r="IF129" s="253">
        <f t="shared" si="472"/>
        <v>0</v>
      </c>
      <c r="IG129" s="253">
        <f t="shared" si="472"/>
        <v>0</v>
      </c>
      <c r="IH129" s="253">
        <f t="shared" si="472"/>
        <v>0</v>
      </c>
      <c r="II129" s="253">
        <f t="shared" si="472"/>
        <v>0</v>
      </c>
      <c r="IJ129" s="253">
        <f t="shared" si="472"/>
        <v>0</v>
      </c>
      <c r="IK129" s="253">
        <f t="shared" si="472"/>
        <v>0</v>
      </c>
      <c r="IL129" s="254">
        <f t="shared" si="472"/>
        <v>0</v>
      </c>
      <c r="IM129" s="255" t="e">
        <f t="shared" si="203"/>
        <v>#REF!</v>
      </c>
      <c r="IN129" s="256">
        <f t="shared" si="204"/>
        <v>0</v>
      </c>
      <c r="IO129" s="256" t="e">
        <f t="shared" si="205"/>
        <v>#REF!</v>
      </c>
      <c r="IP129" s="256">
        <f t="shared" si="206"/>
        <v>0</v>
      </c>
      <c r="IQ129" s="257">
        <f t="shared" si="207"/>
        <v>0</v>
      </c>
      <c r="IR129" s="404" t="e">
        <f t="shared" si="473"/>
        <v>#REF!</v>
      </c>
      <c r="IS129" s="250">
        <f t="shared" si="202"/>
        <v>12</v>
      </c>
      <c r="IT129" s="258" t="e">
        <f t="shared" si="464"/>
        <v>#REF!</v>
      </c>
      <c r="IU129" s="664">
        <v>1800</v>
      </c>
      <c r="IV129" s="409">
        <v>6.1</v>
      </c>
      <c r="IW129" s="409" t="s">
        <v>267</v>
      </c>
      <c r="IX129" s="413" t="e">
        <f t="shared" si="474"/>
        <v>#REF!</v>
      </c>
      <c r="IY129" s="421" t="e">
        <f t="shared" si="465"/>
        <v>#REF!</v>
      </c>
      <c r="IZ129" s="422">
        <v>3</v>
      </c>
      <c r="JA129" s="423">
        <v>2</v>
      </c>
      <c r="JB129" s="421" t="e">
        <f t="shared" si="466"/>
        <v>#REF!</v>
      </c>
      <c r="JC129" s="422">
        <f t="shared" si="476"/>
        <v>3</v>
      </c>
      <c r="JD129" s="423">
        <f t="shared" si="476"/>
        <v>2</v>
      </c>
      <c r="JE129" s="418" t="e">
        <f t="shared" si="467"/>
        <v>#REF!</v>
      </c>
      <c r="JF129" s="419"/>
      <c r="JG129" s="420">
        <v>2</v>
      </c>
      <c r="JH129" s="418"/>
      <c r="JI129" s="419"/>
      <c r="JJ129" s="420"/>
      <c r="JK129" s="418"/>
      <c r="JL129" s="419"/>
      <c r="JM129" s="420"/>
      <c r="JN129" s="662">
        <v>1</v>
      </c>
      <c r="JO129" s="662">
        <v>1</v>
      </c>
      <c r="JP129" s="662">
        <v>1</v>
      </c>
      <c r="JQ129" s="662">
        <v>1</v>
      </c>
      <c r="JR129" s="663">
        <v>1</v>
      </c>
      <c r="JS129" s="657" t="e">
        <f t="shared" si="201"/>
        <v>#REF!</v>
      </c>
    </row>
    <row r="130" spans="1:279" ht="20.100000000000001" hidden="1" customHeight="1">
      <c r="Y130" s="380" t="e">
        <f>N!IK105</f>
        <v>#REF!</v>
      </c>
      <c r="Z130" s="377" t="s">
        <v>98</v>
      </c>
      <c r="AA130" s="244">
        <f>IF(AA$32="",IF(AA$31="",(SUMIF(S!$HC$15:$HL$15,'Ciclo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Semaforico'!AA$30,O!$HC105:$HL105))*AA$31),(SUMIF(S!$HC$15:$HL$15,'Ciclo Semaforico'!AA$32,S!$HC105:$HL105)+SUMIF(N!$HC$15:$HL$15,'Ciclo Semaforico'!AA$32,N!$HC105:$HL105)+SUMIF(E!$HC$15:$HL$15,'Ciclo Semaforico'!AA$32,E!$HC105:$HL105)+SUMIF(O!$HC$15:$HL$15,'Ciclo Semaforico'!AA$32,O!$HC105:$HL105))-IF(AA$31="",(SUMIF(S!$HC$15:$HL$15,'Ciclo Semaforico'!AA$30,S!$HC105:$HL105)+SUMIF(N!$HC$15:$HL$15,'Ciclo Semaforico'!AA$30,N!$HC105:$HL105)+SUMIF(E!$HC$15:$HL$15,'Ciclo Semaforico'!AA$30,E!$HC105:$HL105)+SUMIF(O!$HC$15:$HL$15,'Ciclo Semaforico'!AA$30,O!$HC105:$HL105)),(SUMIF(S!$HC$15:$HL$15,'Ciclo Semaforico'!AA$30,S!$HC105:$HL105)+SUMIF(N!$HC$15:$HL$15,'Ciclo Semaforico'!AA$30,N!$HC105:$HL105)+SUMIF(E!$HC$15:$HL$15,'Ciclo Semaforico'!AA$30,E!$HC105:$HL105)+SUMIF(O!$HC$15:$HL$15,'Ciclo Semaforico'!AA$30,O!$HC105:$HL105))*AA$31))</f>
        <v>0</v>
      </c>
      <c r="AB130" s="245">
        <f>IF(AB$32="",IF(AB$31="",(SUMIF(S!$HC$15:$HL$15,'Ciclo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Semaforico'!AB$30,O!$HC105:$HL105))*AB$31),(SUMIF(S!$HC$15:$HL$15,'Ciclo Semaforico'!AB$32,S!$HC105:$HL105)+SUMIF(N!$HC$15:$HL$15,'Ciclo Semaforico'!AB$32,N!$HC105:$HL105)+SUMIF(E!$HC$15:$HL$15,'Ciclo Semaforico'!AB$32,E!$HC105:$HL105)+SUMIF(O!$HC$15:$HL$15,'Ciclo Semaforico'!AB$32,O!$HC105:$HL105))-IF(AB$31="",(SUMIF(S!$HC$15:$HL$15,'Ciclo Semaforico'!AB$30,S!$HC105:$HL105)+SUMIF(N!$HC$15:$HL$15,'Ciclo Semaforico'!AB$30,N!$HC105:$HL105)+SUMIF(E!$HC$15:$HL$15,'Ciclo Semaforico'!AB$30,E!$HC105:$HL105)+SUMIF(O!$HC$15:$HL$15,'Ciclo Semaforico'!AB$30,O!$HC105:$HL105)),(SUMIF(S!$HC$15:$HL$15,'Ciclo Semaforico'!AB$30,S!$HC105:$HL105)+SUMIF(N!$HC$15:$HL$15,'Ciclo Semaforico'!AB$30,N!$HC105:$HL105)+SUMIF(E!$HC$15:$HL$15,'Ciclo Semaforico'!AB$30,E!$HC105:$HL105)+SUMIF(O!$HC$15:$HL$15,'Ciclo Semaforico'!AB$30,O!$HC105:$HL105))*AB$31))</f>
        <v>0</v>
      </c>
      <c r="AC130" s="245">
        <f>IF(AC$32="",IF(AC$31="",(SUMIF(S!$HC$15:$HL$15,'Ciclo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Semaforico'!AC$30,O!$HC105:$HL105))*AC$31),(SUMIF(S!$HC$15:$HL$15,'Ciclo Semaforico'!AC$32,S!$HC105:$HL105)+SUMIF(N!$HC$15:$HL$15,'Ciclo Semaforico'!AC$32,N!$HC105:$HL105)+SUMIF(E!$HC$15:$HL$15,'Ciclo Semaforico'!AC$32,E!$HC105:$HL105)+SUMIF(O!$HC$15:$HL$15,'Ciclo Semaforico'!AC$32,O!$HC105:$HL105))-IF(AC$31="",(SUMIF(S!$HC$15:$HL$15,'Ciclo Semaforico'!AC$30,S!$HC105:$HL105)+SUMIF(N!$HC$15:$HL$15,'Ciclo Semaforico'!AC$30,N!$HC105:$HL105)+SUMIF(E!$HC$15:$HL$15,'Ciclo Semaforico'!AC$30,E!$HC105:$HL105)+SUMIF(O!$HC$15:$HL$15,'Ciclo Semaforico'!AC$30,O!$HC105:$HL105)),(SUMIF(S!$HC$15:$HL$15,'Ciclo Semaforico'!AC$30,S!$HC105:$HL105)+SUMIF(N!$HC$15:$HL$15,'Ciclo Semaforico'!AC$30,N!$HC105:$HL105)+SUMIF(E!$HC$15:$HL$15,'Ciclo Semaforico'!AC$30,E!$HC105:$HL105)+SUMIF(O!$HC$15:$HL$15,'Ciclo Semaforico'!AC$30,O!$HC105:$HL105))*AC$31))</f>
        <v>0</v>
      </c>
      <c r="AD130" s="245">
        <f>IF(AD$32="",IF(AD$31="",(SUMIF(S!$HC$15:$HL$15,'Ciclo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Semaforico'!AD$30,O!$HC105:$HL105))*AD$31),(SUMIF(S!$HC$15:$HL$15,'Ciclo Semaforico'!AD$32,S!$HC105:$HL105)+SUMIF(N!$HC$15:$HL$15,'Ciclo Semaforico'!AD$32,N!$HC105:$HL105)+SUMIF(E!$HC$15:$HL$15,'Ciclo Semaforico'!AD$32,E!$HC105:$HL105)+SUMIF(O!$HC$15:$HL$15,'Ciclo Semaforico'!AD$32,O!$HC105:$HL105))-IF(AD$31="",(SUMIF(S!$HC$15:$HL$15,'Ciclo Semaforico'!AD$30,S!$HC105:$HL105)+SUMIF(N!$HC$15:$HL$15,'Ciclo Semaforico'!AD$30,N!$HC105:$HL105)+SUMIF(E!$HC$15:$HL$15,'Ciclo Semaforico'!AD$30,E!$HC105:$HL105)+SUMIF(O!$HC$15:$HL$15,'Ciclo Semaforico'!AD$30,O!$HC105:$HL105)),(SUMIF(S!$HC$15:$HL$15,'Ciclo Semaforico'!AD$30,S!$HC105:$HL105)+SUMIF(N!$HC$15:$HL$15,'Ciclo Semaforico'!AD$30,N!$HC105:$HL105)+SUMIF(E!$HC$15:$HL$15,'Ciclo Semaforico'!AD$30,E!$HC105:$HL105)+SUMIF(O!$HC$15:$HL$15,'Ciclo Semaforico'!AD$30,O!$HC105:$HL105))*AD$31))</f>
        <v>0</v>
      </c>
      <c r="AE130" s="245" t="e">
        <f>IF(AE$32="",IF(AE$31="",(SUMIF(S!$HC$15:$HL$15,'Ciclo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Semaforico'!AE$30,O!$HC105:$HL105))*AE$31),(SUMIF(S!$HC$15:$HL$15,'Ciclo Semaforico'!AE$32,S!$HC105:$HL105)+SUMIF(N!$HC$15:$HL$15,'Ciclo Semaforico'!AE$32,N!$HC105:$HL105)+SUMIF(E!$HC$15:$HL$15,'Ciclo Semaforico'!AE$32,E!$HC105:$HL105)+SUMIF(O!$HC$15:$HL$15,'Ciclo Semaforico'!AE$32,O!$HC105:$HL105))-IF(AE$31="",(SUMIF(S!$HC$15:$HL$15,'Ciclo Semaforico'!AE$30,S!$HC105:$HL105)+SUMIF(N!$HC$15:$HL$15,'Ciclo Semaforico'!AE$30,N!$HC105:$HL105)+SUMIF(E!$HC$15:$HL$15,'Ciclo Semaforico'!AE$30,E!$HC105:$HL105)+SUMIF(O!$HC$15:$HL$15,'Ciclo Semaforico'!AE$30,O!$HC105:$HL105)),(SUMIF(S!$HC$15:$HL$15,'Ciclo Semaforico'!AE$30,S!$HC105:$HL105)+SUMIF(N!$HC$15:$HL$15,'Ciclo Semaforico'!AE$30,N!$HC105:$HL105)+SUMIF(E!$HC$15:$HL$15,'Ciclo Semaforico'!AE$30,E!$HC105:$HL105)+SUMIF(O!$HC$15:$HL$15,'Ciclo Semaforico'!AE$30,O!$HC105:$HL105))*AE$31))</f>
        <v>#REF!</v>
      </c>
      <c r="AF130" s="245">
        <f>IF(AF$32="",IF(AF$31="",(SUMIF(S!$HC$15:$HL$15,'Ciclo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Semaforico'!AF$30,O!$HC105:$HL105))*AF$31),(SUMIF(S!$HC$15:$HL$15,'Ciclo Semaforico'!AF$32,S!$HC105:$HL105)+SUMIF(N!$HC$15:$HL$15,'Ciclo Semaforico'!AF$32,N!$HC105:$HL105)+SUMIF(E!$HC$15:$HL$15,'Ciclo Semaforico'!AF$32,E!$HC105:$HL105)+SUMIF(O!$HC$15:$HL$15,'Ciclo Semaforico'!AF$32,O!$HC105:$HL105))-IF(AF$31="",(SUMIF(S!$HC$15:$HL$15,'Ciclo Semaforico'!AF$30,S!$HC105:$HL105)+SUMIF(N!$HC$15:$HL$15,'Ciclo Semaforico'!AF$30,N!$HC105:$HL105)+SUMIF(E!$HC$15:$HL$15,'Ciclo Semaforico'!AF$30,E!$HC105:$HL105)+SUMIF(O!$HC$15:$HL$15,'Ciclo Semaforico'!AF$30,O!$HC105:$HL105)),(SUMIF(S!$HC$15:$HL$15,'Ciclo Semaforico'!AF$30,S!$HC105:$HL105)+SUMIF(N!$HC$15:$HL$15,'Ciclo Semaforico'!AF$30,N!$HC105:$HL105)+SUMIF(E!$HC$15:$HL$15,'Ciclo Semaforico'!AF$30,E!$HC105:$HL105)+SUMIF(O!$HC$15:$HL$15,'Ciclo Semaforico'!AF$30,O!$HC105:$HL105))*AF$31))</f>
        <v>0</v>
      </c>
      <c r="AG130" s="245">
        <f>IF(AG$32="",IF(AG$31="",(SUMIF(S!$HC$15:$HL$15,'Ciclo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Semaforico'!AG$30,O!$HC105:$HL105))*AG$31),(SUMIF(S!$HC$15:$HL$15,'Ciclo Semaforico'!AG$32,S!$HC105:$HL105)+SUMIF(N!$HC$15:$HL$15,'Ciclo Semaforico'!AG$32,N!$HC105:$HL105)+SUMIF(E!$HC$15:$HL$15,'Ciclo Semaforico'!AG$32,E!$HC105:$HL105)+SUMIF(O!$HC$15:$HL$15,'Ciclo Semaforico'!AG$32,O!$HC105:$HL105))-IF(AG$31="",(SUMIF(S!$HC$15:$HL$15,'Ciclo Semaforico'!AG$30,S!$HC105:$HL105)+SUMIF(N!$HC$15:$HL$15,'Ciclo Semaforico'!AG$30,N!$HC105:$HL105)+SUMIF(E!$HC$15:$HL$15,'Ciclo Semaforico'!AG$30,E!$HC105:$HL105)+SUMIF(O!$HC$15:$HL$15,'Ciclo Semaforico'!AG$30,O!$HC105:$HL105)),(SUMIF(S!$HC$15:$HL$15,'Ciclo Semaforico'!AG$30,S!$HC105:$HL105)+SUMIF(N!$HC$15:$HL$15,'Ciclo Semaforico'!AG$30,N!$HC105:$HL105)+SUMIF(E!$HC$15:$HL$15,'Ciclo Semaforico'!AG$30,E!$HC105:$HL105)+SUMIF(O!$HC$15:$HL$15,'Ciclo Semaforico'!AG$30,O!$HC105:$HL105))*AG$31))</f>
        <v>0</v>
      </c>
      <c r="AH130" s="245">
        <f>IF(AH$32="",IF(AH$31="",(SUMIF(S!$HC$15:$HL$15,'Ciclo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Semaforico'!AH$30,O!$HC105:$HL105))*AH$31),(SUMIF(S!$HC$15:$HL$15,'Ciclo Semaforico'!AH$32,S!$HC105:$HL105)+SUMIF(N!$HC$15:$HL$15,'Ciclo Semaforico'!AH$32,N!$HC105:$HL105)+SUMIF(E!$HC$15:$HL$15,'Ciclo Semaforico'!AH$32,E!$HC105:$HL105)+SUMIF(O!$HC$15:$HL$15,'Ciclo Semaforico'!AH$32,O!$HC105:$HL105))-IF(AH$31="",(SUMIF(S!$HC$15:$HL$15,'Ciclo Semaforico'!AH$30,S!$HC105:$HL105)+SUMIF(N!$HC$15:$HL$15,'Ciclo Semaforico'!AH$30,N!$HC105:$HL105)+SUMIF(E!$HC$15:$HL$15,'Ciclo Semaforico'!AH$30,E!$HC105:$HL105)+SUMIF(O!$HC$15:$HL$15,'Ciclo Semaforico'!AH$30,O!$HC105:$HL105)),(SUMIF(S!$HC$15:$HL$15,'Ciclo Semaforico'!AH$30,S!$HC105:$HL105)+SUMIF(N!$HC$15:$HL$15,'Ciclo Semaforico'!AH$30,N!$HC105:$HL105)+SUMIF(E!$HC$15:$HL$15,'Ciclo Semaforico'!AH$30,E!$HC105:$HL105)+SUMIF(O!$HC$15:$HL$15,'Ciclo Semaforico'!AH$30,O!$HC105:$HL105))*AH$31))</f>
        <v>0</v>
      </c>
      <c r="AI130" s="245">
        <f>IF(AI$32="",IF(AI$31="",(SUMIF(S!$HC$15:$HL$15,'Ciclo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Semaforico'!AI$30,O!$HC105:$HL105))*AI$31),(SUMIF(S!$HC$15:$HL$15,'Ciclo Semaforico'!AI$32,S!$HC105:$HL105)+SUMIF(N!$HC$15:$HL$15,'Ciclo Semaforico'!AI$32,N!$HC105:$HL105)+SUMIF(E!$HC$15:$HL$15,'Ciclo Semaforico'!AI$32,E!$HC105:$HL105)+SUMIF(O!$HC$15:$HL$15,'Ciclo Semaforico'!AI$32,O!$HC105:$HL105))-IF(AI$31="",(SUMIF(S!$HC$15:$HL$15,'Ciclo Semaforico'!AI$30,S!$HC105:$HL105)+SUMIF(N!$HC$15:$HL$15,'Ciclo Semaforico'!AI$30,N!$HC105:$HL105)+SUMIF(E!$HC$15:$HL$15,'Ciclo Semaforico'!AI$30,E!$HC105:$HL105)+SUMIF(O!$HC$15:$HL$15,'Ciclo Semaforico'!AI$30,O!$HC105:$HL105)),(SUMIF(S!$HC$15:$HL$15,'Ciclo Semaforico'!AI$30,S!$HC105:$HL105)+SUMIF(N!$HC$15:$HL$15,'Ciclo Semaforico'!AI$30,N!$HC105:$HL105)+SUMIF(E!$HC$15:$HL$15,'Ciclo Semaforico'!AI$30,E!$HC105:$HL105)+SUMIF(O!$HC$15:$HL$15,'Ciclo Semaforico'!AI$30,O!$HC105:$HL105))*AI$31))</f>
        <v>0</v>
      </c>
      <c r="AJ130" s="245">
        <f>IF(AJ$32="",IF(AJ$31="",(SUMIF(S!$HC$15:$HL$15,'Ciclo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Semaforico'!AJ$30,O!$HC105:$HL105))*AJ$31),(SUMIF(S!$HC$15:$HL$15,'Ciclo Semaforico'!AJ$32,S!$HC105:$HL105)+SUMIF(N!$HC$15:$HL$15,'Ciclo Semaforico'!AJ$32,N!$HC105:$HL105)+SUMIF(E!$HC$15:$HL$15,'Ciclo Semaforico'!AJ$32,E!$HC105:$HL105)+SUMIF(O!$HC$15:$HL$15,'Ciclo Semaforico'!AJ$32,O!$HC105:$HL105))-IF(AJ$31="",(SUMIF(S!$HC$15:$HL$15,'Ciclo Semaforico'!AJ$30,S!$HC105:$HL105)+SUMIF(N!$HC$15:$HL$15,'Ciclo Semaforico'!AJ$30,N!$HC105:$HL105)+SUMIF(E!$HC$15:$HL$15,'Ciclo Semaforico'!AJ$30,E!$HC105:$HL105)+SUMIF(O!$HC$15:$HL$15,'Ciclo Semaforico'!AJ$30,O!$HC105:$HL105)),(SUMIF(S!$HC$15:$HL$15,'Ciclo Semaforico'!AJ$30,S!$HC105:$HL105)+SUMIF(N!$HC$15:$HL$15,'Ciclo Semaforico'!AJ$30,N!$HC105:$HL105)+SUMIF(E!$HC$15:$HL$15,'Ciclo Semaforico'!AJ$30,E!$HC105:$HL105)+SUMIF(O!$HC$15:$HL$15,'Ciclo Semaforico'!AJ$30,O!$HC105:$HL105))*AJ$31))</f>
        <v>0</v>
      </c>
      <c r="AK130" s="245">
        <f>IF(AK$32="",IF(AK$31="",(SUMIF(S!$HC$15:$HL$15,'Ciclo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Semaforico'!AK$30,O!$HC105:$HL105))*AK$31),(SUMIF(S!$HC$15:$HL$15,'Ciclo Semaforico'!AK$32,S!$HC105:$HL105)+SUMIF(N!$HC$15:$HL$15,'Ciclo Semaforico'!AK$32,N!$HC105:$HL105)+SUMIF(E!$HC$15:$HL$15,'Ciclo Semaforico'!AK$32,E!$HC105:$HL105)+SUMIF(O!$HC$15:$HL$15,'Ciclo Semaforico'!AK$32,O!$HC105:$HL105))-IF(AK$31="",(SUMIF(S!$HC$15:$HL$15,'Ciclo Semaforico'!AK$30,S!$HC105:$HL105)+SUMIF(N!$HC$15:$HL$15,'Ciclo Semaforico'!AK$30,N!$HC105:$HL105)+SUMIF(E!$HC$15:$HL$15,'Ciclo Semaforico'!AK$30,E!$HC105:$HL105)+SUMIF(O!$HC$15:$HL$15,'Ciclo Semaforico'!AK$30,O!$HC105:$HL105)),(SUMIF(S!$HC$15:$HL$15,'Ciclo Semaforico'!AK$30,S!$HC105:$HL105)+SUMIF(N!$HC$15:$HL$15,'Ciclo Semaforico'!AK$30,N!$HC105:$HL105)+SUMIF(E!$HC$15:$HL$15,'Ciclo Semaforico'!AK$30,E!$HC105:$HL105)+SUMIF(O!$HC$15:$HL$15,'Ciclo Semaforico'!AK$30,O!$HC105:$HL105))*AK$31))</f>
        <v>0</v>
      </c>
      <c r="AL130" s="246">
        <f>IF(AL$32="",IF(AL$31="",(SUMIF(S!$HC$15:$HL$15,'Ciclo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Semaforico'!AL$30,O!$HC105:$HL105))*AL$31),(SUMIF(S!$HC$15:$HL$15,'Ciclo Semaforico'!AL$32,S!$HC105:$HL105)+SUMIF(N!$HC$15:$HL$15,'Ciclo Semaforico'!AL$32,N!$HC105:$HL105)+SUMIF(E!$HC$15:$HL$15,'Ciclo Semaforico'!AL$32,E!$HC105:$HL105)+SUMIF(O!$HC$15:$HL$15,'Ciclo Semaforico'!AL$32,O!$HC105:$HL105))-IF(AL$31="",(SUMIF(S!$HC$15:$HL$15,'Ciclo Semaforico'!AL$30,S!$HC105:$HL105)+SUMIF(N!$HC$15:$HL$15,'Ciclo Semaforico'!AL$30,N!$HC105:$HL105)+SUMIF(E!$HC$15:$HL$15,'Ciclo Semaforico'!AL$30,E!$HC105:$HL105)+SUMIF(O!$HC$15:$HL$15,'Ciclo Semaforico'!AL$30,O!$HC105:$HL105)),(SUMIF(S!$HC$15:$HL$15,'Ciclo Semaforico'!AL$30,S!$HC105:$HL105)+SUMIF(N!$HC$15:$HL$15,'Ciclo Semaforico'!AL$30,N!$HC105:$HL105)+SUMIF(E!$HC$15:$HL$15,'Ciclo Semaforico'!AL$30,E!$HC105:$HL105)+SUMIF(O!$HC$15:$HL$15,'Ciclo Semaforico'!AL$30,O!$HC105:$HL105))*AL$31))</f>
        <v>0</v>
      </c>
      <c r="AM130" s="244">
        <f>IF(AM$32="",IF(AM$31="",(SUMIF(S!$HC$15:$HL$15,'Ciclo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Semaforico'!AM$30,O!$HC105:$HL105))*AM$31),(SUMIF(S!$HC$15:$HL$15,'Ciclo Semaforico'!AM$32,S!$HC105:$HL105)+SUMIF(N!$HC$15:$HL$15,'Ciclo Semaforico'!AM$32,N!$HC105:$HL105)+SUMIF(E!$HC$15:$HL$15,'Ciclo Semaforico'!AM$32,E!$HC105:$HL105)+SUMIF(O!$HC$15:$HL$15,'Ciclo Semaforico'!AM$32,O!$HC105:$HL105))-IF(AM$31="",(SUMIF(S!$HC$15:$HL$15,'Ciclo Semaforico'!AM$30,S!$HC105:$HL105)+SUMIF(N!$HC$15:$HL$15,'Ciclo Semaforico'!AM$30,N!$HC105:$HL105)+SUMIF(E!$HC$15:$HL$15,'Ciclo Semaforico'!AM$30,E!$HC105:$HL105)+SUMIF(O!$HC$15:$HL$15,'Ciclo Semaforico'!AM$30,O!$HC105:$HL105)),(SUMIF(S!$HC$15:$HL$15,'Ciclo Semaforico'!AM$30,S!$HC105:$HL105)+SUMIF(N!$HC$15:$HL$15,'Ciclo Semaforico'!AM$30,N!$HC105:$HL105)+SUMIF(E!$HC$15:$HL$15,'Ciclo Semaforico'!AM$30,E!$HC105:$HL105)+SUMIF(O!$HC$15:$HL$15,'Ciclo Semaforico'!AM$30,O!$HC105:$HL105))*AM$31))</f>
        <v>0</v>
      </c>
      <c r="AN130" s="245">
        <f>IF(AN$32="",IF(AN$31="",(SUMIF(S!$HC$15:$HL$15,'Ciclo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Semaforico'!AN$30,O!$HC105:$HL105))*AN$31),(SUMIF(S!$HC$15:$HL$15,'Ciclo Semaforico'!AN$32,S!$HC105:$HL105)+SUMIF(N!$HC$15:$HL$15,'Ciclo Semaforico'!AN$32,N!$HC105:$HL105)+SUMIF(E!$HC$15:$HL$15,'Ciclo Semaforico'!AN$32,E!$HC105:$HL105)+SUMIF(O!$HC$15:$HL$15,'Ciclo Semaforico'!AN$32,O!$HC105:$HL105))-IF(AN$31="",(SUMIF(S!$HC$15:$HL$15,'Ciclo Semaforico'!AN$30,S!$HC105:$HL105)+SUMIF(N!$HC$15:$HL$15,'Ciclo Semaforico'!AN$30,N!$HC105:$HL105)+SUMIF(E!$HC$15:$HL$15,'Ciclo Semaforico'!AN$30,E!$HC105:$HL105)+SUMIF(O!$HC$15:$HL$15,'Ciclo Semaforico'!AN$30,O!$HC105:$HL105)),(SUMIF(S!$HC$15:$HL$15,'Ciclo Semaforico'!AN$30,S!$HC105:$HL105)+SUMIF(N!$HC$15:$HL$15,'Ciclo Semaforico'!AN$30,N!$HC105:$HL105)+SUMIF(E!$HC$15:$HL$15,'Ciclo Semaforico'!AN$30,E!$HC105:$HL105)+SUMIF(O!$HC$15:$HL$15,'Ciclo Semaforico'!AN$30,O!$HC105:$HL105))*AN$31))</f>
        <v>0</v>
      </c>
      <c r="AO130" s="245">
        <f>IF(AO$32="",IF(AO$31="",(SUMIF(S!$HC$15:$HL$15,'Ciclo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Semaforico'!AO$30,O!$HC105:$HL105))*AO$31),(SUMIF(S!$HC$15:$HL$15,'Ciclo Semaforico'!AO$32,S!$HC105:$HL105)+SUMIF(N!$HC$15:$HL$15,'Ciclo Semaforico'!AO$32,N!$HC105:$HL105)+SUMIF(E!$HC$15:$HL$15,'Ciclo Semaforico'!AO$32,E!$HC105:$HL105)+SUMIF(O!$HC$15:$HL$15,'Ciclo Semaforico'!AO$32,O!$HC105:$HL105))-IF(AO$31="",(SUMIF(S!$HC$15:$HL$15,'Ciclo Semaforico'!AO$30,S!$HC105:$HL105)+SUMIF(N!$HC$15:$HL$15,'Ciclo Semaforico'!AO$30,N!$HC105:$HL105)+SUMIF(E!$HC$15:$HL$15,'Ciclo Semaforico'!AO$30,E!$HC105:$HL105)+SUMIF(O!$HC$15:$HL$15,'Ciclo Semaforico'!AO$30,O!$HC105:$HL105)),(SUMIF(S!$HC$15:$HL$15,'Ciclo Semaforico'!AO$30,S!$HC105:$HL105)+SUMIF(N!$HC$15:$HL$15,'Ciclo Semaforico'!AO$30,N!$HC105:$HL105)+SUMIF(E!$HC$15:$HL$15,'Ciclo Semaforico'!AO$30,E!$HC105:$HL105)+SUMIF(O!$HC$15:$HL$15,'Ciclo Semaforico'!AO$30,O!$HC105:$HL105))*AO$31))</f>
        <v>0</v>
      </c>
      <c r="AP130" s="245">
        <f>IF(AP$32="",IF(AP$31="",(SUMIF(S!$HC$15:$HL$15,'Ciclo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Semaforico'!AP$30,O!$HC105:$HL105))*AP$31),(SUMIF(S!$HC$15:$HL$15,'Ciclo Semaforico'!AP$32,S!$HC105:$HL105)+SUMIF(N!$HC$15:$HL$15,'Ciclo Semaforico'!AP$32,N!$HC105:$HL105)+SUMIF(E!$HC$15:$HL$15,'Ciclo Semaforico'!AP$32,E!$HC105:$HL105)+SUMIF(O!$HC$15:$HL$15,'Ciclo Semaforico'!AP$32,O!$HC105:$HL105))-IF(AP$31="",(SUMIF(S!$HC$15:$HL$15,'Ciclo Semaforico'!AP$30,S!$HC105:$HL105)+SUMIF(N!$HC$15:$HL$15,'Ciclo Semaforico'!AP$30,N!$HC105:$HL105)+SUMIF(E!$HC$15:$HL$15,'Ciclo Semaforico'!AP$30,E!$HC105:$HL105)+SUMIF(O!$HC$15:$HL$15,'Ciclo Semaforico'!AP$30,O!$HC105:$HL105)),(SUMIF(S!$HC$15:$HL$15,'Ciclo Semaforico'!AP$30,S!$HC105:$HL105)+SUMIF(N!$HC$15:$HL$15,'Ciclo Semaforico'!AP$30,N!$HC105:$HL105)+SUMIF(E!$HC$15:$HL$15,'Ciclo Semaforico'!AP$30,E!$HC105:$HL105)+SUMIF(O!$HC$15:$HL$15,'Ciclo Semaforico'!AP$30,O!$HC105:$HL105))*AP$31))</f>
        <v>0</v>
      </c>
      <c r="AQ130" s="245">
        <f>IF(AQ$32="",IF(AQ$31="",(SUMIF(S!$HC$15:$HL$15,'Ciclo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Semaforico'!AQ$30,O!$HC105:$HL105))*AQ$31),(SUMIF(S!$HC$15:$HL$15,'Ciclo Semaforico'!AQ$32,S!$HC105:$HL105)+SUMIF(N!$HC$15:$HL$15,'Ciclo Semaforico'!AQ$32,N!$HC105:$HL105)+SUMIF(E!$HC$15:$HL$15,'Ciclo Semaforico'!AQ$32,E!$HC105:$HL105)+SUMIF(O!$HC$15:$HL$15,'Ciclo Semaforico'!AQ$32,O!$HC105:$HL105))-IF(AQ$31="",(SUMIF(S!$HC$15:$HL$15,'Ciclo Semaforico'!AQ$30,S!$HC105:$HL105)+SUMIF(N!$HC$15:$HL$15,'Ciclo Semaforico'!AQ$30,N!$HC105:$HL105)+SUMIF(E!$HC$15:$HL$15,'Ciclo Semaforico'!AQ$30,E!$HC105:$HL105)+SUMIF(O!$HC$15:$HL$15,'Ciclo Semaforico'!AQ$30,O!$HC105:$HL105)),(SUMIF(S!$HC$15:$HL$15,'Ciclo Semaforico'!AQ$30,S!$HC105:$HL105)+SUMIF(N!$HC$15:$HL$15,'Ciclo Semaforico'!AQ$30,N!$HC105:$HL105)+SUMIF(E!$HC$15:$HL$15,'Ciclo Semaforico'!AQ$30,E!$HC105:$HL105)+SUMIF(O!$HC$15:$HL$15,'Ciclo Semaforico'!AQ$30,O!$HC105:$HL105))*AQ$31))</f>
        <v>0</v>
      </c>
      <c r="AR130" s="245">
        <f>IF(AR$32="",IF(AR$31="",(SUMIF(S!$HC$15:$HL$15,'Ciclo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Semaforico'!AR$30,O!$HC105:$HL105))*AR$31),(SUMIF(S!$HC$15:$HL$15,'Ciclo Semaforico'!AR$32,S!$HC105:$HL105)+SUMIF(N!$HC$15:$HL$15,'Ciclo Semaforico'!AR$32,N!$HC105:$HL105)+SUMIF(E!$HC$15:$HL$15,'Ciclo Semaforico'!AR$32,E!$HC105:$HL105)+SUMIF(O!$HC$15:$HL$15,'Ciclo Semaforico'!AR$32,O!$HC105:$HL105))-IF(AR$31="",(SUMIF(S!$HC$15:$HL$15,'Ciclo Semaforico'!AR$30,S!$HC105:$HL105)+SUMIF(N!$HC$15:$HL$15,'Ciclo Semaforico'!AR$30,N!$HC105:$HL105)+SUMIF(E!$HC$15:$HL$15,'Ciclo Semaforico'!AR$30,E!$HC105:$HL105)+SUMIF(O!$HC$15:$HL$15,'Ciclo Semaforico'!AR$30,O!$HC105:$HL105)),(SUMIF(S!$HC$15:$HL$15,'Ciclo Semaforico'!AR$30,S!$HC105:$HL105)+SUMIF(N!$HC$15:$HL$15,'Ciclo Semaforico'!AR$30,N!$HC105:$HL105)+SUMIF(E!$HC$15:$HL$15,'Ciclo Semaforico'!AR$30,E!$HC105:$HL105)+SUMIF(O!$HC$15:$HL$15,'Ciclo Semaforico'!AR$30,O!$HC105:$HL105))*AR$31))</f>
        <v>0</v>
      </c>
      <c r="AS130" s="245">
        <f>IF(AS$32="",IF(AS$31="",(SUMIF(S!$HC$15:$HL$15,'Ciclo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Semaforico'!AS$30,O!$HC105:$HL105))*AS$31),(SUMIF(S!$HC$15:$HL$15,'Ciclo Semaforico'!AS$32,S!$HC105:$HL105)+SUMIF(N!$HC$15:$HL$15,'Ciclo Semaforico'!AS$32,N!$HC105:$HL105)+SUMIF(E!$HC$15:$HL$15,'Ciclo Semaforico'!AS$32,E!$HC105:$HL105)+SUMIF(O!$HC$15:$HL$15,'Ciclo Semaforico'!AS$32,O!$HC105:$HL105))-IF(AS$31="",(SUMIF(S!$HC$15:$HL$15,'Ciclo Semaforico'!AS$30,S!$HC105:$HL105)+SUMIF(N!$HC$15:$HL$15,'Ciclo Semaforico'!AS$30,N!$HC105:$HL105)+SUMIF(E!$HC$15:$HL$15,'Ciclo Semaforico'!AS$30,E!$HC105:$HL105)+SUMIF(O!$HC$15:$HL$15,'Ciclo Semaforico'!AS$30,O!$HC105:$HL105)),(SUMIF(S!$HC$15:$HL$15,'Ciclo Semaforico'!AS$30,S!$HC105:$HL105)+SUMIF(N!$HC$15:$HL$15,'Ciclo Semaforico'!AS$30,N!$HC105:$HL105)+SUMIF(E!$HC$15:$HL$15,'Ciclo Semaforico'!AS$30,E!$HC105:$HL105)+SUMIF(O!$HC$15:$HL$15,'Ciclo Semaforico'!AS$30,O!$HC105:$HL105))*AS$31))</f>
        <v>0</v>
      </c>
      <c r="AT130" s="245">
        <f>IF(AT$32="",IF(AT$31="",(SUMIF(S!$HC$15:$HL$15,'Ciclo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Semaforico'!AT$30,O!$HC105:$HL105))*AT$31),(SUMIF(S!$HC$15:$HL$15,'Ciclo Semaforico'!AT$32,S!$HC105:$HL105)+SUMIF(N!$HC$15:$HL$15,'Ciclo Semaforico'!AT$32,N!$HC105:$HL105)+SUMIF(E!$HC$15:$HL$15,'Ciclo Semaforico'!AT$32,E!$HC105:$HL105)+SUMIF(O!$HC$15:$HL$15,'Ciclo Semaforico'!AT$32,O!$HC105:$HL105))-IF(AT$31="",(SUMIF(S!$HC$15:$HL$15,'Ciclo Semaforico'!AT$30,S!$HC105:$HL105)+SUMIF(N!$HC$15:$HL$15,'Ciclo Semaforico'!AT$30,N!$HC105:$HL105)+SUMIF(E!$HC$15:$HL$15,'Ciclo Semaforico'!AT$30,E!$HC105:$HL105)+SUMIF(O!$HC$15:$HL$15,'Ciclo Semaforico'!AT$30,O!$HC105:$HL105)),(SUMIF(S!$HC$15:$HL$15,'Ciclo Semaforico'!AT$30,S!$HC105:$HL105)+SUMIF(N!$HC$15:$HL$15,'Ciclo Semaforico'!AT$30,N!$HC105:$HL105)+SUMIF(E!$HC$15:$HL$15,'Ciclo Semaforico'!AT$30,E!$HC105:$HL105)+SUMIF(O!$HC$15:$HL$15,'Ciclo Semaforico'!AT$30,O!$HC105:$HL105))*AT$31))</f>
        <v>0</v>
      </c>
      <c r="AU130" s="245">
        <f>IF(AU$32="",IF(AU$31="",(SUMIF(S!$HC$15:$HL$15,'Ciclo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Semaforico'!AU$30,O!$HC105:$HL105))*AU$31),(SUMIF(S!$HC$15:$HL$15,'Ciclo Semaforico'!AU$32,S!$HC105:$HL105)+SUMIF(N!$HC$15:$HL$15,'Ciclo Semaforico'!AU$32,N!$HC105:$HL105)+SUMIF(E!$HC$15:$HL$15,'Ciclo Semaforico'!AU$32,E!$HC105:$HL105)+SUMIF(O!$HC$15:$HL$15,'Ciclo Semaforico'!AU$32,O!$HC105:$HL105))-IF(AU$31="",(SUMIF(S!$HC$15:$HL$15,'Ciclo Semaforico'!AU$30,S!$HC105:$HL105)+SUMIF(N!$HC$15:$HL$15,'Ciclo Semaforico'!AU$30,N!$HC105:$HL105)+SUMIF(E!$HC$15:$HL$15,'Ciclo Semaforico'!AU$30,E!$HC105:$HL105)+SUMIF(O!$HC$15:$HL$15,'Ciclo Semaforico'!AU$30,O!$HC105:$HL105)),(SUMIF(S!$HC$15:$HL$15,'Ciclo Semaforico'!AU$30,S!$HC105:$HL105)+SUMIF(N!$HC$15:$HL$15,'Ciclo Semaforico'!AU$30,N!$HC105:$HL105)+SUMIF(E!$HC$15:$HL$15,'Ciclo Semaforico'!AU$30,E!$HC105:$HL105)+SUMIF(O!$HC$15:$HL$15,'Ciclo Semaforico'!AU$30,O!$HC105:$HL105))*AU$31))</f>
        <v>0</v>
      </c>
      <c r="AV130" s="245">
        <f>IF(AV$32="",IF(AV$31="",(SUMIF(S!$HC$15:$HL$15,'Ciclo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Semaforico'!AV$30,O!$HC105:$HL105))*AV$31),(SUMIF(S!$HC$15:$HL$15,'Ciclo Semaforico'!AV$32,S!$HC105:$HL105)+SUMIF(N!$HC$15:$HL$15,'Ciclo Semaforico'!AV$32,N!$HC105:$HL105)+SUMIF(E!$HC$15:$HL$15,'Ciclo Semaforico'!AV$32,E!$HC105:$HL105)+SUMIF(O!$HC$15:$HL$15,'Ciclo Semaforico'!AV$32,O!$HC105:$HL105))-IF(AV$31="",(SUMIF(S!$HC$15:$HL$15,'Ciclo Semaforico'!AV$30,S!$HC105:$HL105)+SUMIF(N!$HC$15:$HL$15,'Ciclo Semaforico'!AV$30,N!$HC105:$HL105)+SUMIF(E!$HC$15:$HL$15,'Ciclo Semaforico'!AV$30,E!$HC105:$HL105)+SUMIF(O!$HC$15:$HL$15,'Ciclo Semaforico'!AV$30,O!$HC105:$HL105)),(SUMIF(S!$HC$15:$HL$15,'Ciclo Semaforico'!AV$30,S!$HC105:$HL105)+SUMIF(N!$HC$15:$HL$15,'Ciclo Semaforico'!AV$30,N!$HC105:$HL105)+SUMIF(E!$HC$15:$HL$15,'Ciclo Semaforico'!AV$30,E!$HC105:$HL105)+SUMIF(O!$HC$15:$HL$15,'Ciclo Semaforico'!AV$30,O!$HC105:$HL105))*AV$31))</f>
        <v>0</v>
      </c>
      <c r="AW130" s="245">
        <f>IF(AW$32="",IF(AW$31="",(SUMIF(S!$HC$15:$HL$15,'Ciclo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Semaforico'!AW$30,O!$HC105:$HL105))*AW$31),(SUMIF(S!$HC$15:$HL$15,'Ciclo Semaforico'!AW$32,S!$HC105:$HL105)+SUMIF(N!$HC$15:$HL$15,'Ciclo Semaforico'!AW$32,N!$HC105:$HL105)+SUMIF(E!$HC$15:$HL$15,'Ciclo Semaforico'!AW$32,E!$HC105:$HL105)+SUMIF(O!$HC$15:$HL$15,'Ciclo Semaforico'!AW$32,O!$HC105:$HL105))-IF(AW$31="",(SUMIF(S!$HC$15:$HL$15,'Ciclo Semaforico'!AW$30,S!$HC105:$HL105)+SUMIF(N!$HC$15:$HL$15,'Ciclo Semaforico'!AW$30,N!$HC105:$HL105)+SUMIF(E!$HC$15:$HL$15,'Ciclo Semaforico'!AW$30,E!$HC105:$HL105)+SUMIF(O!$HC$15:$HL$15,'Ciclo Semaforico'!AW$30,O!$HC105:$HL105)),(SUMIF(S!$HC$15:$HL$15,'Ciclo Semaforico'!AW$30,S!$HC105:$HL105)+SUMIF(N!$HC$15:$HL$15,'Ciclo Semaforico'!AW$30,N!$HC105:$HL105)+SUMIF(E!$HC$15:$HL$15,'Ciclo Semaforico'!AW$30,E!$HC105:$HL105)+SUMIF(O!$HC$15:$HL$15,'Ciclo Semaforico'!AW$30,O!$HC105:$HL105))*AW$31))</f>
        <v>0</v>
      </c>
      <c r="AX130" s="246">
        <f>IF(AX$32="",IF(AX$31="",(SUMIF(S!$HC$15:$HL$15,'Ciclo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Semaforico'!AX$30,O!$HC105:$HL105))*AX$31),(SUMIF(S!$HC$15:$HL$15,'Ciclo Semaforico'!AX$32,S!$HC105:$HL105)+SUMIF(N!$HC$15:$HL$15,'Ciclo Semaforico'!AX$32,N!$HC105:$HL105)+SUMIF(E!$HC$15:$HL$15,'Ciclo Semaforico'!AX$32,E!$HC105:$HL105)+SUMIF(O!$HC$15:$HL$15,'Ciclo Semaforico'!AX$32,O!$HC105:$HL105))-IF(AX$31="",(SUMIF(S!$HC$15:$HL$15,'Ciclo Semaforico'!AX$30,S!$HC105:$HL105)+SUMIF(N!$HC$15:$HL$15,'Ciclo Semaforico'!AX$30,N!$HC105:$HL105)+SUMIF(E!$HC$15:$HL$15,'Ciclo Semaforico'!AX$30,E!$HC105:$HL105)+SUMIF(O!$HC$15:$HL$15,'Ciclo Semaforico'!AX$30,O!$HC105:$HL105)),(SUMIF(S!$HC$15:$HL$15,'Ciclo Semaforico'!AX$30,S!$HC105:$HL105)+SUMIF(N!$HC$15:$HL$15,'Ciclo Semaforico'!AX$30,N!$HC105:$HL105)+SUMIF(E!$HC$15:$HL$15,'Ciclo Semaforico'!AX$30,E!$HC105:$HL105)+SUMIF(O!$HC$15:$HL$15,'Ciclo Semaforico'!AX$30,O!$HC105:$HL105))*AX$31))</f>
        <v>0</v>
      </c>
      <c r="AY130" s="244" t="e">
        <f>IF(AY$32="",IF(AY$31="",(SUMIF(S!$HC$15:$HL$15,'Ciclo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Semaforico'!AY$30,O!$HC105:$HL105))*AY$31),(SUMIF(S!$HC$15:$HL$15,'Ciclo Semaforico'!AY$32,S!$HC105:$HL105)+SUMIF(N!$HC$15:$HL$15,'Ciclo Semaforico'!AY$32,N!$HC105:$HL105)+SUMIF(E!$HC$15:$HL$15,'Ciclo Semaforico'!AY$32,E!$HC105:$HL105)+SUMIF(O!$HC$15:$HL$15,'Ciclo Semaforico'!AY$32,O!$HC105:$HL105))-IF(AY$31="",(SUMIF(S!$HC$15:$HL$15,'Ciclo Semaforico'!AY$30,S!$HC105:$HL105)+SUMIF(N!$HC$15:$HL$15,'Ciclo Semaforico'!AY$30,N!$HC105:$HL105)+SUMIF(E!$HC$15:$HL$15,'Ciclo Semaforico'!AY$30,E!$HC105:$HL105)+SUMIF(O!$HC$15:$HL$15,'Ciclo Semaforico'!AY$30,O!$HC105:$HL105)),(SUMIF(S!$HC$15:$HL$15,'Ciclo Semaforico'!AY$30,S!$HC105:$HL105)+SUMIF(N!$HC$15:$HL$15,'Ciclo Semaforico'!AY$30,N!$HC105:$HL105)+SUMIF(E!$HC$15:$HL$15,'Ciclo Semaforico'!AY$30,E!$HC105:$HL105)+SUMIF(O!$HC$15:$HL$15,'Ciclo Semaforico'!AY$30,O!$HC105:$HL105))*AY$31))</f>
        <v>#REF!</v>
      </c>
      <c r="AZ130" s="245" t="e">
        <f>IF(AZ$32="",IF(AZ$31="",(SUMIF(S!$HC$15:$HL$15,'Ciclo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Semaforico'!AZ$30,O!$HC105:$HL105))*AZ$31),(SUMIF(S!$HC$15:$HL$15,'Ciclo Semaforico'!AZ$32,S!$HC105:$HL105)+SUMIF(N!$HC$15:$HL$15,'Ciclo Semaforico'!AZ$32,N!$HC105:$HL105)+SUMIF(E!$HC$15:$HL$15,'Ciclo Semaforico'!AZ$32,E!$HC105:$HL105)+SUMIF(O!$HC$15:$HL$15,'Ciclo Semaforico'!AZ$32,O!$HC105:$HL105))-IF(AZ$31="",(SUMIF(S!$HC$15:$HL$15,'Ciclo Semaforico'!AZ$30,S!$HC105:$HL105)+SUMIF(N!$HC$15:$HL$15,'Ciclo Semaforico'!AZ$30,N!$HC105:$HL105)+SUMIF(E!$HC$15:$HL$15,'Ciclo Semaforico'!AZ$30,E!$HC105:$HL105)+SUMIF(O!$HC$15:$HL$15,'Ciclo Semaforico'!AZ$30,O!$HC105:$HL105)),(SUMIF(S!$HC$15:$HL$15,'Ciclo Semaforico'!AZ$30,S!$HC105:$HL105)+SUMIF(N!$HC$15:$HL$15,'Ciclo Semaforico'!AZ$30,N!$HC105:$HL105)+SUMIF(E!$HC$15:$HL$15,'Ciclo Semaforico'!AZ$30,E!$HC105:$HL105)+SUMIF(O!$HC$15:$HL$15,'Ciclo Semaforico'!AZ$30,O!$HC105:$HL105))*AZ$31))</f>
        <v>#REF!</v>
      </c>
      <c r="BA130" s="245" t="e">
        <f>IF(BA$32="",IF(BA$31="",(SUMIF(S!$HC$15:$HL$15,'Ciclo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Semaforico'!BA$30,O!$HC105:$HL105))*BA$31),(SUMIF(S!$HC$15:$HL$15,'Ciclo Semaforico'!BA$32,S!$HC105:$HL105)+SUMIF(N!$HC$15:$HL$15,'Ciclo Semaforico'!BA$32,N!$HC105:$HL105)+SUMIF(E!$HC$15:$HL$15,'Ciclo Semaforico'!BA$32,E!$HC105:$HL105)+SUMIF(O!$HC$15:$HL$15,'Ciclo Semaforico'!BA$32,O!$HC105:$HL105))-IF(BA$31="",(SUMIF(S!$HC$15:$HL$15,'Ciclo Semaforico'!BA$30,S!$HC105:$HL105)+SUMIF(N!$HC$15:$HL$15,'Ciclo Semaforico'!BA$30,N!$HC105:$HL105)+SUMIF(E!$HC$15:$HL$15,'Ciclo Semaforico'!BA$30,E!$HC105:$HL105)+SUMIF(O!$HC$15:$HL$15,'Ciclo Semaforico'!BA$30,O!$HC105:$HL105)),(SUMIF(S!$HC$15:$HL$15,'Ciclo Semaforico'!BA$30,S!$HC105:$HL105)+SUMIF(N!$HC$15:$HL$15,'Ciclo Semaforico'!BA$30,N!$HC105:$HL105)+SUMIF(E!$HC$15:$HL$15,'Ciclo Semaforico'!BA$30,E!$HC105:$HL105)+SUMIF(O!$HC$15:$HL$15,'Ciclo Semaforico'!BA$30,O!$HC105:$HL105))*BA$31))</f>
        <v>#REF!</v>
      </c>
      <c r="BB130" s="245" t="e">
        <f>IF(BB$32="",IF(BB$31="",(SUMIF(S!$HC$15:$HL$15,'Ciclo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Semaforico'!BB$30,O!$HC105:$HL105))*BB$31),(SUMIF(S!$HC$15:$HL$15,'Ciclo Semaforico'!BB$32,S!$HC105:$HL105)+SUMIF(N!$HC$15:$HL$15,'Ciclo Semaforico'!BB$32,N!$HC105:$HL105)+SUMIF(E!$HC$15:$HL$15,'Ciclo Semaforico'!BB$32,E!$HC105:$HL105)+SUMIF(O!$HC$15:$HL$15,'Ciclo Semaforico'!BB$32,O!$HC105:$HL105))-IF(BB$31="",(SUMIF(S!$HC$15:$HL$15,'Ciclo Semaforico'!BB$30,S!$HC105:$HL105)+SUMIF(N!$HC$15:$HL$15,'Ciclo Semaforico'!BB$30,N!$HC105:$HL105)+SUMIF(E!$HC$15:$HL$15,'Ciclo Semaforico'!BB$30,E!$HC105:$HL105)+SUMIF(O!$HC$15:$HL$15,'Ciclo Semaforico'!BB$30,O!$HC105:$HL105)),(SUMIF(S!$HC$15:$HL$15,'Ciclo Semaforico'!BB$30,S!$HC105:$HL105)+SUMIF(N!$HC$15:$HL$15,'Ciclo Semaforico'!BB$30,N!$HC105:$HL105)+SUMIF(E!$HC$15:$HL$15,'Ciclo Semaforico'!BB$30,E!$HC105:$HL105)+SUMIF(O!$HC$15:$HL$15,'Ciclo Semaforico'!BB$30,O!$HC105:$HL105))*BB$31))</f>
        <v>#REF!</v>
      </c>
      <c r="BC130" s="245" t="e">
        <f>IF(BC$32="",IF(BC$31="",(SUMIF(S!$HC$15:$HL$15,'Ciclo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Semaforico'!BC$30,O!$HC105:$HL105))*BC$31),(SUMIF(S!$HC$15:$HL$15,'Ciclo Semaforico'!BC$32,S!$HC105:$HL105)+SUMIF(N!$HC$15:$HL$15,'Ciclo Semaforico'!BC$32,N!$HC105:$HL105)+SUMIF(E!$HC$15:$HL$15,'Ciclo Semaforico'!BC$32,E!$HC105:$HL105)+SUMIF(O!$HC$15:$HL$15,'Ciclo Semaforico'!BC$32,O!$HC105:$HL105))-IF(BC$31="",(SUMIF(S!$HC$15:$HL$15,'Ciclo Semaforico'!BC$30,S!$HC105:$HL105)+SUMIF(N!$HC$15:$HL$15,'Ciclo Semaforico'!BC$30,N!$HC105:$HL105)+SUMIF(E!$HC$15:$HL$15,'Ciclo Semaforico'!BC$30,E!$HC105:$HL105)+SUMIF(O!$HC$15:$HL$15,'Ciclo Semaforico'!BC$30,O!$HC105:$HL105)),(SUMIF(S!$HC$15:$HL$15,'Ciclo Semaforico'!BC$30,S!$HC105:$HL105)+SUMIF(N!$HC$15:$HL$15,'Ciclo Semaforico'!BC$30,N!$HC105:$HL105)+SUMIF(E!$HC$15:$HL$15,'Ciclo Semaforico'!BC$30,E!$HC105:$HL105)+SUMIF(O!$HC$15:$HL$15,'Ciclo Semaforico'!BC$30,O!$HC105:$HL105))*BC$31))</f>
        <v>#REF!</v>
      </c>
      <c r="BD130" s="245" t="e">
        <f>IF(BD$32="",IF(BD$31="",(SUMIF(S!$HC$15:$HL$15,'Ciclo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Semaforico'!BD$30,O!$HC105:$HL105))*BD$31),(SUMIF(S!$HC$15:$HL$15,'Ciclo Semaforico'!BD$32,S!$HC105:$HL105)+SUMIF(N!$HC$15:$HL$15,'Ciclo Semaforico'!BD$32,N!$HC105:$HL105)+SUMIF(E!$HC$15:$HL$15,'Ciclo Semaforico'!BD$32,E!$HC105:$HL105)+SUMIF(O!$HC$15:$HL$15,'Ciclo Semaforico'!BD$32,O!$HC105:$HL105))-IF(BD$31="",(SUMIF(S!$HC$15:$HL$15,'Ciclo Semaforico'!BD$30,S!$HC105:$HL105)+SUMIF(N!$HC$15:$HL$15,'Ciclo Semaforico'!BD$30,N!$HC105:$HL105)+SUMIF(E!$HC$15:$HL$15,'Ciclo Semaforico'!BD$30,E!$HC105:$HL105)+SUMIF(O!$HC$15:$HL$15,'Ciclo Semaforico'!BD$30,O!$HC105:$HL105)),(SUMIF(S!$HC$15:$HL$15,'Ciclo Semaforico'!BD$30,S!$HC105:$HL105)+SUMIF(N!$HC$15:$HL$15,'Ciclo Semaforico'!BD$30,N!$HC105:$HL105)+SUMIF(E!$HC$15:$HL$15,'Ciclo Semaforico'!BD$30,E!$HC105:$HL105)+SUMIF(O!$HC$15:$HL$15,'Ciclo Semaforico'!BD$30,O!$HC105:$HL105))*BD$31))</f>
        <v>#REF!</v>
      </c>
      <c r="BE130" s="245">
        <f>IF(BE$32="",IF(BE$31="",(SUMIF(S!$HC$15:$HL$15,'Ciclo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Semaforico'!BE$30,O!$HC105:$HL105))*BE$31),(SUMIF(S!$HC$15:$HL$15,'Ciclo Semaforico'!BE$32,S!$HC105:$HL105)+SUMIF(N!$HC$15:$HL$15,'Ciclo Semaforico'!BE$32,N!$HC105:$HL105)+SUMIF(E!$HC$15:$HL$15,'Ciclo Semaforico'!BE$32,E!$HC105:$HL105)+SUMIF(O!$HC$15:$HL$15,'Ciclo Semaforico'!BE$32,O!$HC105:$HL105))-IF(BE$31="",(SUMIF(S!$HC$15:$HL$15,'Ciclo Semaforico'!BE$30,S!$HC105:$HL105)+SUMIF(N!$HC$15:$HL$15,'Ciclo Semaforico'!BE$30,N!$HC105:$HL105)+SUMIF(E!$HC$15:$HL$15,'Ciclo Semaforico'!BE$30,E!$HC105:$HL105)+SUMIF(O!$HC$15:$HL$15,'Ciclo Semaforico'!BE$30,O!$HC105:$HL105)),(SUMIF(S!$HC$15:$HL$15,'Ciclo Semaforico'!BE$30,S!$HC105:$HL105)+SUMIF(N!$HC$15:$HL$15,'Ciclo Semaforico'!BE$30,N!$HC105:$HL105)+SUMIF(E!$HC$15:$HL$15,'Ciclo Semaforico'!BE$30,E!$HC105:$HL105)+SUMIF(O!$HC$15:$HL$15,'Ciclo Semaforico'!BE$30,O!$HC105:$HL105))*BE$31))</f>
        <v>0</v>
      </c>
      <c r="BF130" s="245">
        <f>IF(BF$32="",IF(BF$31="",(SUMIF(S!$HC$15:$HL$15,'Ciclo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Semaforico'!BF$30,O!$HC105:$HL105))*BF$31),(SUMIF(S!$HC$15:$HL$15,'Ciclo Semaforico'!BF$32,S!$HC105:$HL105)+SUMIF(N!$HC$15:$HL$15,'Ciclo Semaforico'!BF$32,N!$HC105:$HL105)+SUMIF(E!$HC$15:$HL$15,'Ciclo Semaforico'!BF$32,E!$HC105:$HL105)+SUMIF(O!$HC$15:$HL$15,'Ciclo Semaforico'!BF$32,O!$HC105:$HL105))-IF(BF$31="",(SUMIF(S!$HC$15:$HL$15,'Ciclo Semaforico'!BF$30,S!$HC105:$HL105)+SUMIF(N!$HC$15:$HL$15,'Ciclo Semaforico'!BF$30,N!$HC105:$HL105)+SUMIF(E!$HC$15:$HL$15,'Ciclo Semaforico'!BF$30,E!$HC105:$HL105)+SUMIF(O!$HC$15:$HL$15,'Ciclo Semaforico'!BF$30,O!$HC105:$HL105)),(SUMIF(S!$HC$15:$HL$15,'Ciclo Semaforico'!BF$30,S!$HC105:$HL105)+SUMIF(N!$HC$15:$HL$15,'Ciclo Semaforico'!BF$30,N!$HC105:$HL105)+SUMIF(E!$HC$15:$HL$15,'Ciclo Semaforico'!BF$30,E!$HC105:$HL105)+SUMIF(O!$HC$15:$HL$15,'Ciclo Semaforico'!BF$30,O!$HC105:$HL105))*BF$31))</f>
        <v>0</v>
      </c>
      <c r="BG130" s="245">
        <f>IF(BG$32="",IF(BG$31="",(SUMIF(S!$HC$15:$HL$15,'Ciclo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Semaforico'!BG$30,O!$HC105:$HL105))*BG$31),(SUMIF(S!$HC$15:$HL$15,'Ciclo Semaforico'!BG$32,S!$HC105:$HL105)+SUMIF(N!$HC$15:$HL$15,'Ciclo Semaforico'!BG$32,N!$HC105:$HL105)+SUMIF(E!$HC$15:$HL$15,'Ciclo Semaforico'!BG$32,E!$HC105:$HL105)+SUMIF(O!$HC$15:$HL$15,'Ciclo Semaforico'!BG$32,O!$HC105:$HL105))-IF(BG$31="",(SUMIF(S!$HC$15:$HL$15,'Ciclo Semaforico'!BG$30,S!$HC105:$HL105)+SUMIF(N!$HC$15:$HL$15,'Ciclo Semaforico'!BG$30,N!$HC105:$HL105)+SUMIF(E!$HC$15:$HL$15,'Ciclo Semaforico'!BG$30,E!$HC105:$HL105)+SUMIF(O!$HC$15:$HL$15,'Ciclo Semaforico'!BG$30,O!$HC105:$HL105)),(SUMIF(S!$HC$15:$HL$15,'Ciclo Semaforico'!BG$30,S!$HC105:$HL105)+SUMIF(N!$HC$15:$HL$15,'Ciclo Semaforico'!BG$30,N!$HC105:$HL105)+SUMIF(E!$HC$15:$HL$15,'Ciclo Semaforico'!BG$30,E!$HC105:$HL105)+SUMIF(O!$HC$15:$HL$15,'Ciclo Semaforico'!BG$30,O!$HC105:$HL105))*BG$31))</f>
        <v>0</v>
      </c>
      <c r="BH130" s="245">
        <f>IF(BH$32="",IF(BH$31="",(SUMIF(S!$HC$15:$HL$15,'Ciclo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Semaforico'!BH$30,O!$HC105:$HL105))*BH$31),(SUMIF(S!$HC$15:$HL$15,'Ciclo Semaforico'!BH$32,S!$HC105:$HL105)+SUMIF(N!$HC$15:$HL$15,'Ciclo Semaforico'!BH$32,N!$HC105:$HL105)+SUMIF(E!$HC$15:$HL$15,'Ciclo Semaforico'!BH$32,E!$HC105:$HL105)+SUMIF(O!$HC$15:$HL$15,'Ciclo Semaforico'!BH$32,O!$HC105:$HL105))-IF(BH$31="",(SUMIF(S!$HC$15:$HL$15,'Ciclo Semaforico'!BH$30,S!$HC105:$HL105)+SUMIF(N!$HC$15:$HL$15,'Ciclo Semaforico'!BH$30,N!$HC105:$HL105)+SUMIF(E!$HC$15:$HL$15,'Ciclo Semaforico'!BH$30,E!$HC105:$HL105)+SUMIF(O!$HC$15:$HL$15,'Ciclo Semaforico'!BH$30,O!$HC105:$HL105)),(SUMIF(S!$HC$15:$HL$15,'Ciclo Semaforico'!BH$30,S!$HC105:$HL105)+SUMIF(N!$HC$15:$HL$15,'Ciclo Semaforico'!BH$30,N!$HC105:$HL105)+SUMIF(E!$HC$15:$HL$15,'Ciclo Semaforico'!BH$30,E!$HC105:$HL105)+SUMIF(O!$HC$15:$HL$15,'Ciclo Semaforico'!BH$30,O!$HC105:$HL105))*BH$31))</f>
        <v>0</v>
      </c>
      <c r="BI130" s="245">
        <f>IF(BI$32="",IF(BI$31="",(SUMIF(S!$HC$15:$HL$15,'Ciclo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Semaforico'!BI$30,O!$HC105:$HL105))*BI$31),(SUMIF(S!$HC$15:$HL$15,'Ciclo Semaforico'!BI$32,S!$HC105:$HL105)+SUMIF(N!$HC$15:$HL$15,'Ciclo Semaforico'!BI$32,N!$HC105:$HL105)+SUMIF(E!$HC$15:$HL$15,'Ciclo Semaforico'!BI$32,E!$HC105:$HL105)+SUMIF(O!$HC$15:$HL$15,'Ciclo Semaforico'!BI$32,O!$HC105:$HL105))-IF(BI$31="",(SUMIF(S!$HC$15:$HL$15,'Ciclo Semaforico'!BI$30,S!$HC105:$HL105)+SUMIF(N!$HC$15:$HL$15,'Ciclo Semaforico'!BI$30,N!$HC105:$HL105)+SUMIF(E!$HC$15:$HL$15,'Ciclo Semaforico'!BI$30,E!$HC105:$HL105)+SUMIF(O!$HC$15:$HL$15,'Ciclo Semaforico'!BI$30,O!$HC105:$HL105)),(SUMIF(S!$HC$15:$HL$15,'Ciclo Semaforico'!BI$30,S!$HC105:$HL105)+SUMIF(N!$HC$15:$HL$15,'Ciclo Semaforico'!BI$30,N!$HC105:$HL105)+SUMIF(E!$HC$15:$HL$15,'Ciclo Semaforico'!BI$30,E!$HC105:$HL105)+SUMIF(O!$HC$15:$HL$15,'Ciclo Semaforico'!BI$30,O!$HC105:$HL105))*BI$31))</f>
        <v>0</v>
      </c>
      <c r="BJ130" s="246">
        <f>IF(BJ$32="",IF(BJ$31="",(SUMIF(S!$HC$15:$HL$15,'Ciclo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Semaforico'!BJ$30,O!$HC105:$HL105))*BJ$31),(SUMIF(S!$HC$15:$HL$15,'Ciclo Semaforico'!BJ$32,S!$HC105:$HL105)+SUMIF(N!$HC$15:$HL$15,'Ciclo Semaforico'!BJ$32,N!$HC105:$HL105)+SUMIF(E!$HC$15:$HL$15,'Ciclo Semaforico'!BJ$32,E!$HC105:$HL105)+SUMIF(O!$HC$15:$HL$15,'Ciclo Semaforico'!BJ$32,O!$HC105:$HL105))-IF(BJ$31="",(SUMIF(S!$HC$15:$HL$15,'Ciclo Semaforico'!BJ$30,S!$HC105:$HL105)+SUMIF(N!$HC$15:$HL$15,'Ciclo Semaforico'!BJ$30,N!$HC105:$HL105)+SUMIF(E!$HC$15:$HL$15,'Ciclo Semaforico'!BJ$30,E!$HC105:$HL105)+SUMIF(O!$HC$15:$HL$15,'Ciclo Semaforico'!BJ$30,O!$HC105:$HL105)),(SUMIF(S!$HC$15:$HL$15,'Ciclo Semaforico'!BJ$30,S!$HC105:$HL105)+SUMIF(N!$HC$15:$HL$15,'Ciclo Semaforico'!BJ$30,N!$HC105:$HL105)+SUMIF(E!$HC$15:$HL$15,'Ciclo Semaforico'!BJ$30,E!$HC105:$HL105)+SUMIF(O!$HC$15:$HL$15,'Ciclo Semaforico'!BJ$30,O!$HC105:$HL105))*BJ$31))</f>
        <v>0</v>
      </c>
      <c r="BK130" s="244">
        <f>IF(BK$32="",IF(BK$31="",(SUMIF(S!$HC$15:$HL$15,'Ciclo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Semaforico'!BK$30,O!$HC105:$HL105))*BK$31),(SUMIF(S!$HC$15:$HL$15,'Ciclo Semaforico'!BK$32,S!$HC105:$HL105)+SUMIF(N!$HC$15:$HL$15,'Ciclo Semaforico'!BK$32,N!$HC105:$HL105)+SUMIF(E!$HC$15:$HL$15,'Ciclo Semaforico'!BK$32,E!$HC105:$HL105)+SUMIF(O!$HC$15:$HL$15,'Ciclo Semaforico'!BK$32,O!$HC105:$HL105))-IF(BK$31="",(SUMIF(S!$HC$15:$HL$15,'Ciclo Semaforico'!BK$30,S!$HC105:$HL105)+SUMIF(N!$HC$15:$HL$15,'Ciclo Semaforico'!BK$30,N!$HC105:$HL105)+SUMIF(E!$HC$15:$HL$15,'Ciclo Semaforico'!BK$30,E!$HC105:$HL105)+SUMIF(O!$HC$15:$HL$15,'Ciclo Semaforico'!BK$30,O!$HC105:$HL105)),(SUMIF(S!$HC$15:$HL$15,'Ciclo Semaforico'!BK$30,S!$HC105:$HL105)+SUMIF(N!$HC$15:$HL$15,'Ciclo Semaforico'!BK$30,N!$HC105:$HL105)+SUMIF(E!$HC$15:$HL$15,'Ciclo Semaforico'!BK$30,E!$HC105:$HL105)+SUMIF(O!$HC$15:$HL$15,'Ciclo Semaforico'!BK$30,O!$HC105:$HL105))*BK$31))</f>
        <v>0</v>
      </c>
      <c r="BL130" s="245">
        <f>IF(BL$32="",IF(BL$31="",(SUMIF(S!$HC$15:$HL$15,'Ciclo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Semaforico'!BL$30,O!$HC105:$HL105))*BL$31),(SUMIF(S!$HC$15:$HL$15,'Ciclo Semaforico'!BL$32,S!$HC105:$HL105)+SUMIF(N!$HC$15:$HL$15,'Ciclo Semaforico'!BL$32,N!$HC105:$HL105)+SUMIF(E!$HC$15:$HL$15,'Ciclo Semaforico'!BL$32,E!$HC105:$HL105)+SUMIF(O!$HC$15:$HL$15,'Ciclo Semaforico'!BL$32,O!$HC105:$HL105))-IF(BL$31="",(SUMIF(S!$HC$15:$HL$15,'Ciclo Semaforico'!BL$30,S!$HC105:$HL105)+SUMIF(N!$HC$15:$HL$15,'Ciclo Semaforico'!BL$30,N!$HC105:$HL105)+SUMIF(E!$HC$15:$HL$15,'Ciclo Semaforico'!BL$30,E!$HC105:$HL105)+SUMIF(O!$HC$15:$HL$15,'Ciclo Semaforico'!BL$30,O!$HC105:$HL105)),(SUMIF(S!$HC$15:$HL$15,'Ciclo Semaforico'!BL$30,S!$HC105:$HL105)+SUMIF(N!$HC$15:$HL$15,'Ciclo Semaforico'!BL$30,N!$HC105:$HL105)+SUMIF(E!$HC$15:$HL$15,'Ciclo Semaforico'!BL$30,E!$HC105:$HL105)+SUMIF(O!$HC$15:$HL$15,'Ciclo Semaforico'!BL$30,O!$HC105:$HL105))*BL$31))</f>
        <v>0</v>
      </c>
      <c r="BM130" s="245">
        <f>IF(BM$32="",IF(BM$31="",(SUMIF(S!$HC$15:$HL$15,'Ciclo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Semaforico'!BM$30,O!$HC105:$HL105))*BM$31),(SUMIF(S!$HC$15:$HL$15,'Ciclo Semaforico'!BM$32,S!$HC105:$HL105)+SUMIF(N!$HC$15:$HL$15,'Ciclo Semaforico'!BM$32,N!$HC105:$HL105)+SUMIF(E!$HC$15:$HL$15,'Ciclo Semaforico'!BM$32,E!$HC105:$HL105)+SUMIF(O!$HC$15:$HL$15,'Ciclo Semaforico'!BM$32,O!$HC105:$HL105))-IF(BM$31="",(SUMIF(S!$HC$15:$HL$15,'Ciclo Semaforico'!BM$30,S!$HC105:$HL105)+SUMIF(N!$HC$15:$HL$15,'Ciclo Semaforico'!BM$30,N!$HC105:$HL105)+SUMIF(E!$HC$15:$HL$15,'Ciclo Semaforico'!BM$30,E!$HC105:$HL105)+SUMIF(O!$HC$15:$HL$15,'Ciclo Semaforico'!BM$30,O!$HC105:$HL105)),(SUMIF(S!$HC$15:$HL$15,'Ciclo Semaforico'!BM$30,S!$HC105:$HL105)+SUMIF(N!$HC$15:$HL$15,'Ciclo Semaforico'!BM$30,N!$HC105:$HL105)+SUMIF(E!$HC$15:$HL$15,'Ciclo Semaforico'!BM$30,E!$HC105:$HL105)+SUMIF(O!$HC$15:$HL$15,'Ciclo Semaforico'!BM$30,O!$HC105:$HL105))*BM$31))</f>
        <v>0</v>
      </c>
      <c r="BN130" s="245">
        <f>IF(BN$32="",IF(BN$31="",(SUMIF(S!$HC$15:$HL$15,'Ciclo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Semaforico'!BN$30,O!$HC105:$HL105))*BN$31),(SUMIF(S!$HC$15:$HL$15,'Ciclo Semaforico'!BN$32,S!$HC105:$HL105)+SUMIF(N!$HC$15:$HL$15,'Ciclo Semaforico'!BN$32,N!$HC105:$HL105)+SUMIF(E!$HC$15:$HL$15,'Ciclo Semaforico'!BN$32,E!$HC105:$HL105)+SUMIF(O!$HC$15:$HL$15,'Ciclo Semaforico'!BN$32,O!$HC105:$HL105))-IF(BN$31="",(SUMIF(S!$HC$15:$HL$15,'Ciclo Semaforico'!BN$30,S!$HC105:$HL105)+SUMIF(N!$HC$15:$HL$15,'Ciclo Semaforico'!BN$30,N!$HC105:$HL105)+SUMIF(E!$HC$15:$HL$15,'Ciclo Semaforico'!BN$30,E!$HC105:$HL105)+SUMIF(O!$HC$15:$HL$15,'Ciclo Semaforico'!BN$30,O!$HC105:$HL105)),(SUMIF(S!$HC$15:$HL$15,'Ciclo Semaforico'!BN$30,S!$HC105:$HL105)+SUMIF(N!$HC$15:$HL$15,'Ciclo Semaforico'!BN$30,N!$HC105:$HL105)+SUMIF(E!$HC$15:$HL$15,'Ciclo Semaforico'!BN$30,E!$HC105:$HL105)+SUMIF(O!$HC$15:$HL$15,'Ciclo Semaforico'!BN$30,O!$HC105:$HL105))*BN$31))</f>
        <v>0</v>
      </c>
      <c r="BO130" s="245">
        <f>IF(BO$32="",IF(BO$31="",(SUMIF(S!$HC$15:$HL$15,'Ciclo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Semaforico'!BO$30,O!$HC105:$HL105))*BO$31),(SUMIF(S!$HC$15:$HL$15,'Ciclo Semaforico'!BO$32,S!$HC105:$HL105)+SUMIF(N!$HC$15:$HL$15,'Ciclo Semaforico'!BO$32,N!$HC105:$HL105)+SUMIF(E!$HC$15:$HL$15,'Ciclo Semaforico'!BO$32,E!$HC105:$HL105)+SUMIF(O!$HC$15:$HL$15,'Ciclo Semaforico'!BO$32,O!$HC105:$HL105))-IF(BO$31="",(SUMIF(S!$HC$15:$HL$15,'Ciclo Semaforico'!BO$30,S!$HC105:$HL105)+SUMIF(N!$HC$15:$HL$15,'Ciclo Semaforico'!BO$30,N!$HC105:$HL105)+SUMIF(E!$HC$15:$HL$15,'Ciclo Semaforico'!BO$30,E!$HC105:$HL105)+SUMIF(O!$HC$15:$HL$15,'Ciclo Semaforico'!BO$30,O!$HC105:$HL105)),(SUMIF(S!$HC$15:$HL$15,'Ciclo Semaforico'!BO$30,S!$HC105:$HL105)+SUMIF(N!$HC$15:$HL$15,'Ciclo Semaforico'!BO$30,N!$HC105:$HL105)+SUMIF(E!$HC$15:$HL$15,'Ciclo Semaforico'!BO$30,E!$HC105:$HL105)+SUMIF(O!$HC$15:$HL$15,'Ciclo Semaforico'!BO$30,O!$HC105:$HL105))*BO$31))</f>
        <v>0</v>
      </c>
      <c r="BP130" s="245">
        <f>IF(BP$32="",IF(BP$31="",(SUMIF(S!$HC$15:$HL$15,'Ciclo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Semaforico'!BP$30,O!$HC105:$HL105))*BP$31),(SUMIF(S!$HC$15:$HL$15,'Ciclo Semaforico'!BP$32,S!$HC105:$HL105)+SUMIF(N!$HC$15:$HL$15,'Ciclo Semaforico'!BP$32,N!$HC105:$HL105)+SUMIF(E!$HC$15:$HL$15,'Ciclo Semaforico'!BP$32,E!$HC105:$HL105)+SUMIF(O!$HC$15:$HL$15,'Ciclo Semaforico'!BP$32,O!$HC105:$HL105))-IF(BP$31="",(SUMIF(S!$HC$15:$HL$15,'Ciclo Semaforico'!BP$30,S!$HC105:$HL105)+SUMIF(N!$HC$15:$HL$15,'Ciclo Semaforico'!BP$30,N!$HC105:$HL105)+SUMIF(E!$HC$15:$HL$15,'Ciclo Semaforico'!BP$30,E!$HC105:$HL105)+SUMIF(O!$HC$15:$HL$15,'Ciclo Semaforico'!BP$30,O!$HC105:$HL105)),(SUMIF(S!$HC$15:$HL$15,'Ciclo Semaforico'!BP$30,S!$HC105:$HL105)+SUMIF(N!$HC$15:$HL$15,'Ciclo Semaforico'!BP$30,N!$HC105:$HL105)+SUMIF(E!$HC$15:$HL$15,'Ciclo Semaforico'!BP$30,E!$HC105:$HL105)+SUMIF(O!$HC$15:$HL$15,'Ciclo Semaforico'!BP$30,O!$HC105:$HL105))*BP$31))</f>
        <v>0</v>
      </c>
      <c r="BQ130" s="245">
        <f>IF(BQ$32="",IF(BQ$31="",(SUMIF(S!$HC$15:$HL$15,'Ciclo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Semaforico'!BQ$30,O!$HC105:$HL105))*BQ$31),(SUMIF(S!$HC$15:$HL$15,'Ciclo Semaforico'!BQ$32,S!$HC105:$HL105)+SUMIF(N!$HC$15:$HL$15,'Ciclo Semaforico'!BQ$32,N!$HC105:$HL105)+SUMIF(E!$HC$15:$HL$15,'Ciclo Semaforico'!BQ$32,E!$HC105:$HL105)+SUMIF(O!$HC$15:$HL$15,'Ciclo Semaforico'!BQ$32,O!$HC105:$HL105))-IF(BQ$31="",(SUMIF(S!$HC$15:$HL$15,'Ciclo Semaforico'!BQ$30,S!$HC105:$HL105)+SUMIF(N!$HC$15:$HL$15,'Ciclo Semaforico'!BQ$30,N!$HC105:$HL105)+SUMIF(E!$HC$15:$HL$15,'Ciclo Semaforico'!BQ$30,E!$HC105:$HL105)+SUMIF(O!$HC$15:$HL$15,'Ciclo Semaforico'!BQ$30,O!$HC105:$HL105)),(SUMIF(S!$HC$15:$HL$15,'Ciclo Semaforico'!BQ$30,S!$HC105:$HL105)+SUMIF(N!$HC$15:$HL$15,'Ciclo Semaforico'!BQ$30,N!$HC105:$HL105)+SUMIF(E!$HC$15:$HL$15,'Ciclo Semaforico'!BQ$30,E!$HC105:$HL105)+SUMIF(O!$HC$15:$HL$15,'Ciclo Semaforico'!BQ$30,O!$HC105:$HL105))*BQ$31))</f>
        <v>0</v>
      </c>
      <c r="BR130" s="245">
        <f>IF(BR$32="",IF(BR$31="",(SUMIF(S!$HC$15:$HL$15,'Ciclo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Semaforico'!BR$30,O!$HC105:$HL105))*BR$31),(SUMIF(S!$HC$15:$HL$15,'Ciclo Semaforico'!BR$32,S!$HC105:$HL105)+SUMIF(N!$HC$15:$HL$15,'Ciclo Semaforico'!BR$32,N!$HC105:$HL105)+SUMIF(E!$HC$15:$HL$15,'Ciclo Semaforico'!BR$32,E!$HC105:$HL105)+SUMIF(O!$HC$15:$HL$15,'Ciclo Semaforico'!BR$32,O!$HC105:$HL105))-IF(BR$31="",(SUMIF(S!$HC$15:$HL$15,'Ciclo Semaforico'!BR$30,S!$HC105:$HL105)+SUMIF(N!$HC$15:$HL$15,'Ciclo Semaforico'!BR$30,N!$HC105:$HL105)+SUMIF(E!$HC$15:$HL$15,'Ciclo Semaforico'!BR$30,E!$HC105:$HL105)+SUMIF(O!$HC$15:$HL$15,'Ciclo Semaforico'!BR$30,O!$HC105:$HL105)),(SUMIF(S!$HC$15:$HL$15,'Ciclo Semaforico'!BR$30,S!$HC105:$HL105)+SUMIF(N!$HC$15:$HL$15,'Ciclo Semaforico'!BR$30,N!$HC105:$HL105)+SUMIF(E!$HC$15:$HL$15,'Ciclo Semaforico'!BR$30,E!$HC105:$HL105)+SUMIF(O!$HC$15:$HL$15,'Ciclo Semaforico'!BR$30,O!$HC105:$HL105))*BR$31))</f>
        <v>0</v>
      </c>
      <c r="BS130" s="245">
        <f>IF(BS$32="",IF(BS$31="",(SUMIF(S!$HC$15:$HL$15,'Ciclo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Semaforico'!BS$30,O!$HC105:$HL105))*BS$31),(SUMIF(S!$HC$15:$HL$15,'Ciclo Semaforico'!BS$32,S!$HC105:$HL105)+SUMIF(N!$HC$15:$HL$15,'Ciclo Semaforico'!BS$32,N!$HC105:$HL105)+SUMIF(E!$HC$15:$HL$15,'Ciclo Semaforico'!BS$32,E!$HC105:$HL105)+SUMIF(O!$HC$15:$HL$15,'Ciclo Semaforico'!BS$32,O!$HC105:$HL105))-IF(BS$31="",(SUMIF(S!$HC$15:$HL$15,'Ciclo Semaforico'!BS$30,S!$HC105:$HL105)+SUMIF(N!$HC$15:$HL$15,'Ciclo Semaforico'!BS$30,N!$HC105:$HL105)+SUMIF(E!$HC$15:$HL$15,'Ciclo Semaforico'!BS$30,E!$HC105:$HL105)+SUMIF(O!$HC$15:$HL$15,'Ciclo Semaforico'!BS$30,O!$HC105:$HL105)),(SUMIF(S!$HC$15:$HL$15,'Ciclo Semaforico'!BS$30,S!$HC105:$HL105)+SUMIF(N!$HC$15:$HL$15,'Ciclo Semaforico'!BS$30,N!$HC105:$HL105)+SUMIF(E!$HC$15:$HL$15,'Ciclo Semaforico'!BS$30,E!$HC105:$HL105)+SUMIF(O!$HC$15:$HL$15,'Ciclo Semaforico'!BS$30,O!$HC105:$HL105))*BS$31))</f>
        <v>0</v>
      </c>
      <c r="BT130" s="245">
        <f>IF(BT$32="",IF(BT$31="",(SUMIF(S!$HC$15:$HL$15,'Ciclo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Semaforico'!BT$30,O!$HC105:$HL105))*BT$31),(SUMIF(S!$HC$15:$HL$15,'Ciclo Semaforico'!BT$32,S!$HC105:$HL105)+SUMIF(N!$HC$15:$HL$15,'Ciclo Semaforico'!BT$32,N!$HC105:$HL105)+SUMIF(E!$HC$15:$HL$15,'Ciclo Semaforico'!BT$32,E!$HC105:$HL105)+SUMIF(O!$HC$15:$HL$15,'Ciclo Semaforico'!BT$32,O!$HC105:$HL105))-IF(BT$31="",(SUMIF(S!$HC$15:$HL$15,'Ciclo Semaforico'!BT$30,S!$HC105:$HL105)+SUMIF(N!$HC$15:$HL$15,'Ciclo Semaforico'!BT$30,N!$HC105:$HL105)+SUMIF(E!$HC$15:$HL$15,'Ciclo Semaforico'!BT$30,E!$HC105:$HL105)+SUMIF(O!$HC$15:$HL$15,'Ciclo Semaforico'!BT$30,O!$HC105:$HL105)),(SUMIF(S!$HC$15:$HL$15,'Ciclo Semaforico'!BT$30,S!$HC105:$HL105)+SUMIF(N!$HC$15:$HL$15,'Ciclo Semaforico'!BT$30,N!$HC105:$HL105)+SUMIF(E!$HC$15:$HL$15,'Ciclo Semaforico'!BT$30,E!$HC105:$HL105)+SUMIF(O!$HC$15:$HL$15,'Ciclo Semaforico'!BT$30,O!$HC105:$HL105))*BT$31))</f>
        <v>0</v>
      </c>
      <c r="BU130" s="245">
        <f>IF(BU$32="",IF(BU$31="",(SUMIF(S!$HC$15:$HL$15,'Ciclo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Semaforico'!BU$30,O!$HC105:$HL105))*BU$31),(SUMIF(S!$HC$15:$HL$15,'Ciclo Semaforico'!BU$32,S!$HC105:$HL105)+SUMIF(N!$HC$15:$HL$15,'Ciclo Semaforico'!BU$32,N!$HC105:$HL105)+SUMIF(E!$HC$15:$HL$15,'Ciclo Semaforico'!BU$32,E!$HC105:$HL105)+SUMIF(O!$HC$15:$HL$15,'Ciclo Semaforico'!BU$32,O!$HC105:$HL105))-IF(BU$31="",(SUMIF(S!$HC$15:$HL$15,'Ciclo Semaforico'!BU$30,S!$HC105:$HL105)+SUMIF(N!$HC$15:$HL$15,'Ciclo Semaforico'!BU$30,N!$HC105:$HL105)+SUMIF(E!$HC$15:$HL$15,'Ciclo Semaforico'!BU$30,E!$HC105:$HL105)+SUMIF(O!$HC$15:$HL$15,'Ciclo Semaforico'!BU$30,O!$HC105:$HL105)),(SUMIF(S!$HC$15:$HL$15,'Ciclo Semaforico'!BU$30,S!$HC105:$HL105)+SUMIF(N!$HC$15:$HL$15,'Ciclo Semaforico'!BU$30,N!$HC105:$HL105)+SUMIF(E!$HC$15:$HL$15,'Ciclo Semaforico'!BU$30,E!$HC105:$HL105)+SUMIF(O!$HC$15:$HL$15,'Ciclo Semaforico'!BU$30,O!$HC105:$HL105))*BU$31))</f>
        <v>0</v>
      </c>
      <c r="BV130" s="246">
        <f>IF(BV$32="",IF(BV$31="",(SUMIF(S!$HC$15:$HL$15,'Ciclo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Semaforico'!BV$30,O!$HC105:$HL105))*BV$31),(SUMIF(S!$HC$15:$HL$15,'Ciclo Semaforico'!BV$32,S!$HC105:$HL105)+SUMIF(N!$HC$15:$HL$15,'Ciclo Semaforico'!BV$32,N!$HC105:$HL105)+SUMIF(E!$HC$15:$HL$15,'Ciclo Semaforico'!BV$32,E!$HC105:$HL105)+SUMIF(O!$HC$15:$HL$15,'Ciclo Semaforico'!BV$32,O!$HC105:$HL105))-IF(BV$31="",(SUMIF(S!$HC$15:$HL$15,'Ciclo Semaforico'!BV$30,S!$HC105:$HL105)+SUMIF(N!$HC$15:$HL$15,'Ciclo Semaforico'!BV$30,N!$HC105:$HL105)+SUMIF(E!$HC$15:$HL$15,'Ciclo Semaforico'!BV$30,E!$HC105:$HL105)+SUMIF(O!$HC$15:$HL$15,'Ciclo Semaforico'!BV$30,O!$HC105:$HL105)),(SUMIF(S!$HC$15:$HL$15,'Ciclo Semaforico'!BV$30,S!$HC105:$HL105)+SUMIF(N!$HC$15:$HL$15,'Ciclo Semaforico'!BV$30,N!$HC105:$HL105)+SUMIF(E!$HC$15:$HL$15,'Ciclo Semaforico'!BV$30,E!$HC105:$HL105)+SUMIF(O!$HC$15:$HL$15,'Ciclo Semaforico'!BV$30,O!$HC105:$HL105))*BV$31))</f>
        <v>0</v>
      </c>
      <c r="BW130" s="244">
        <f>IF(BW$32="",IF(BW$31="",(SUMIF(S!$HC$15:$HL$15,'Ciclo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Semaforico'!BW$30,O!$HC105:$HL105))*BW$31),(SUMIF(S!$HC$15:$HL$15,'Ciclo Semaforico'!BW$32,S!$HC105:$HL105)+SUMIF(N!$HC$15:$HL$15,'Ciclo Semaforico'!BW$32,N!$HC105:$HL105)+SUMIF(E!$HC$15:$HL$15,'Ciclo Semaforico'!BW$32,E!$HC105:$HL105)+SUMIF(O!$HC$15:$HL$15,'Ciclo Semaforico'!BW$32,O!$HC105:$HL105))-IF(BW$31="",(SUMIF(S!$HC$15:$HL$15,'Ciclo Semaforico'!BW$30,S!$HC105:$HL105)+SUMIF(N!$HC$15:$HL$15,'Ciclo Semaforico'!BW$30,N!$HC105:$HL105)+SUMIF(E!$HC$15:$HL$15,'Ciclo Semaforico'!BW$30,E!$HC105:$HL105)+SUMIF(O!$HC$15:$HL$15,'Ciclo Semaforico'!BW$30,O!$HC105:$HL105)),(SUMIF(S!$HC$15:$HL$15,'Ciclo Semaforico'!BW$30,S!$HC105:$HL105)+SUMIF(N!$HC$15:$HL$15,'Ciclo Semaforico'!BW$30,N!$HC105:$HL105)+SUMIF(E!$HC$15:$HL$15,'Ciclo Semaforico'!BW$30,E!$HC105:$HL105)+SUMIF(O!$HC$15:$HL$15,'Ciclo Semaforico'!BW$30,O!$HC105:$HL105))*BW$31))</f>
        <v>0</v>
      </c>
      <c r="BX130" s="245">
        <f>IF(BX$32="",IF(BX$31="",(SUMIF(S!$HC$15:$HL$15,'Ciclo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Semaforico'!BX$30,O!$HC105:$HL105))*BX$31),(SUMIF(S!$HC$15:$HL$15,'Ciclo Semaforico'!BX$32,S!$HC105:$HL105)+SUMIF(N!$HC$15:$HL$15,'Ciclo Semaforico'!BX$32,N!$HC105:$HL105)+SUMIF(E!$HC$15:$HL$15,'Ciclo Semaforico'!BX$32,E!$HC105:$HL105)+SUMIF(O!$HC$15:$HL$15,'Ciclo Semaforico'!BX$32,O!$HC105:$HL105))-IF(BX$31="",(SUMIF(S!$HC$15:$HL$15,'Ciclo Semaforico'!BX$30,S!$HC105:$HL105)+SUMIF(N!$HC$15:$HL$15,'Ciclo Semaforico'!BX$30,N!$HC105:$HL105)+SUMIF(E!$HC$15:$HL$15,'Ciclo Semaforico'!BX$30,E!$HC105:$HL105)+SUMIF(O!$HC$15:$HL$15,'Ciclo Semaforico'!BX$30,O!$HC105:$HL105)),(SUMIF(S!$HC$15:$HL$15,'Ciclo Semaforico'!BX$30,S!$HC105:$HL105)+SUMIF(N!$HC$15:$HL$15,'Ciclo Semaforico'!BX$30,N!$HC105:$HL105)+SUMIF(E!$HC$15:$HL$15,'Ciclo Semaforico'!BX$30,E!$HC105:$HL105)+SUMIF(O!$HC$15:$HL$15,'Ciclo Semaforico'!BX$30,O!$HC105:$HL105))*BX$31))</f>
        <v>0</v>
      </c>
      <c r="BY130" s="245">
        <f>IF(BY$32="",IF(BY$31="",(SUMIF(S!$HC$15:$HL$15,'Ciclo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Semaforico'!BY$30,O!$HC105:$HL105))*BY$31),(SUMIF(S!$HC$15:$HL$15,'Ciclo Semaforico'!BY$32,S!$HC105:$HL105)+SUMIF(N!$HC$15:$HL$15,'Ciclo Semaforico'!BY$32,N!$HC105:$HL105)+SUMIF(E!$HC$15:$HL$15,'Ciclo Semaforico'!BY$32,E!$HC105:$HL105)+SUMIF(O!$HC$15:$HL$15,'Ciclo Semaforico'!BY$32,O!$HC105:$HL105))-IF(BY$31="",(SUMIF(S!$HC$15:$HL$15,'Ciclo Semaforico'!BY$30,S!$HC105:$HL105)+SUMIF(N!$HC$15:$HL$15,'Ciclo Semaforico'!BY$30,N!$HC105:$HL105)+SUMIF(E!$HC$15:$HL$15,'Ciclo Semaforico'!BY$30,E!$HC105:$HL105)+SUMIF(O!$HC$15:$HL$15,'Ciclo Semaforico'!BY$30,O!$HC105:$HL105)),(SUMIF(S!$HC$15:$HL$15,'Ciclo Semaforico'!BY$30,S!$HC105:$HL105)+SUMIF(N!$HC$15:$HL$15,'Ciclo Semaforico'!BY$30,N!$HC105:$HL105)+SUMIF(E!$HC$15:$HL$15,'Ciclo Semaforico'!BY$30,E!$HC105:$HL105)+SUMIF(O!$HC$15:$HL$15,'Ciclo Semaforico'!BY$30,O!$HC105:$HL105))*BY$31))</f>
        <v>0</v>
      </c>
      <c r="BZ130" s="245">
        <f>IF(BZ$32="",IF(BZ$31="",(SUMIF(S!$HC$15:$HL$15,'Ciclo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Semaforico'!BZ$30,O!$HC105:$HL105))*BZ$31),(SUMIF(S!$HC$15:$HL$15,'Ciclo Semaforico'!BZ$32,S!$HC105:$HL105)+SUMIF(N!$HC$15:$HL$15,'Ciclo Semaforico'!BZ$32,N!$HC105:$HL105)+SUMIF(E!$HC$15:$HL$15,'Ciclo Semaforico'!BZ$32,E!$HC105:$HL105)+SUMIF(O!$HC$15:$HL$15,'Ciclo Semaforico'!BZ$32,O!$HC105:$HL105))-IF(BZ$31="",(SUMIF(S!$HC$15:$HL$15,'Ciclo Semaforico'!BZ$30,S!$HC105:$HL105)+SUMIF(N!$HC$15:$HL$15,'Ciclo Semaforico'!BZ$30,N!$HC105:$HL105)+SUMIF(E!$HC$15:$HL$15,'Ciclo Semaforico'!BZ$30,E!$HC105:$HL105)+SUMIF(O!$HC$15:$HL$15,'Ciclo Semaforico'!BZ$30,O!$HC105:$HL105)),(SUMIF(S!$HC$15:$HL$15,'Ciclo Semaforico'!BZ$30,S!$HC105:$HL105)+SUMIF(N!$HC$15:$HL$15,'Ciclo Semaforico'!BZ$30,N!$HC105:$HL105)+SUMIF(E!$HC$15:$HL$15,'Ciclo Semaforico'!BZ$30,E!$HC105:$HL105)+SUMIF(O!$HC$15:$HL$15,'Ciclo Semaforico'!BZ$30,O!$HC105:$HL105))*BZ$31))</f>
        <v>0</v>
      </c>
      <c r="CA130" s="245">
        <f>IF(CA$32="",IF(CA$31="",(SUMIF(S!$HC$15:$HL$15,'Ciclo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Semaforico'!CA$30,O!$HC105:$HL105))*CA$31),(SUMIF(S!$HC$15:$HL$15,'Ciclo Semaforico'!CA$32,S!$HC105:$HL105)+SUMIF(N!$HC$15:$HL$15,'Ciclo Semaforico'!CA$32,N!$HC105:$HL105)+SUMIF(E!$HC$15:$HL$15,'Ciclo Semaforico'!CA$32,E!$HC105:$HL105)+SUMIF(O!$HC$15:$HL$15,'Ciclo Semaforico'!CA$32,O!$HC105:$HL105))-IF(CA$31="",(SUMIF(S!$HC$15:$HL$15,'Ciclo Semaforico'!CA$30,S!$HC105:$HL105)+SUMIF(N!$HC$15:$HL$15,'Ciclo Semaforico'!CA$30,N!$HC105:$HL105)+SUMIF(E!$HC$15:$HL$15,'Ciclo Semaforico'!CA$30,E!$HC105:$HL105)+SUMIF(O!$HC$15:$HL$15,'Ciclo Semaforico'!CA$30,O!$HC105:$HL105)),(SUMIF(S!$HC$15:$HL$15,'Ciclo Semaforico'!CA$30,S!$HC105:$HL105)+SUMIF(N!$HC$15:$HL$15,'Ciclo Semaforico'!CA$30,N!$HC105:$HL105)+SUMIF(E!$HC$15:$HL$15,'Ciclo Semaforico'!CA$30,E!$HC105:$HL105)+SUMIF(O!$HC$15:$HL$15,'Ciclo Semaforico'!CA$30,O!$HC105:$HL105))*CA$31))</f>
        <v>0</v>
      </c>
      <c r="CB130" s="245">
        <f>IF(CB$32="",IF(CB$31="",(SUMIF(S!$HC$15:$HL$15,'Ciclo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Semaforico'!CB$30,O!$HC105:$HL105))*CB$31),(SUMIF(S!$HC$15:$HL$15,'Ciclo Semaforico'!CB$32,S!$HC105:$HL105)+SUMIF(N!$HC$15:$HL$15,'Ciclo Semaforico'!CB$32,N!$HC105:$HL105)+SUMIF(E!$HC$15:$HL$15,'Ciclo Semaforico'!CB$32,E!$HC105:$HL105)+SUMIF(O!$HC$15:$HL$15,'Ciclo Semaforico'!CB$32,O!$HC105:$HL105))-IF(CB$31="",(SUMIF(S!$HC$15:$HL$15,'Ciclo Semaforico'!CB$30,S!$HC105:$HL105)+SUMIF(N!$HC$15:$HL$15,'Ciclo Semaforico'!CB$30,N!$HC105:$HL105)+SUMIF(E!$HC$15:$HL$15,'Ciclo Semaforico'!CB$30,E!$HC105:$HL105)+SUMIF(O!$HC$15:$HL$15,'Ciclo Semaforico'!CB$30,O!$HC105:$HL105)),(SUMIF(S!$HC$15:$HL$15,'Ciclo Semaforico'!CB$30,S!$HC105:$HL105)+SUMIF(N!$HC$15:$HL$15,'Ciclo Semaforico'!CB$30,N!$HC105:$HL105)+SUMIF(E!$HC$15:$HL$15,'Ciclo Semaforico'!CB$30,E!$HC105:$HL105)+SUMIF(O!$HC$15:$HL$15,'Ciclo Semaforico'!CB$30,O!$HC105:$HL105))*CB$31))</f>
        <v>0</v>
      </c>
      <c r="CC130" s="245">
        <f>IF(CC$32="",IF(CC$31="",(SUMIF(S!$HC$15:$HL$15,'Ciclo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Semaforico'!CC$30,O!$HC105:$HL105))*CC$31),(SUMIF(S!$HC$15:$HL$15,'Ciclo Semaforico'!CC$32,S!$HC105:$HL105)+SUMIF(N!$HC$15:$HL$15,'Ciclo Semaforico'!CC$32,N!$HC105:$HL105)+SUMIF(E!$HC$15:$HL$15,'Ciclo Semaforico'!CC$32,E!$HC105:$HL105)+SUMIF(O!$HC$15:$HL$15,'Ciclo Semaforico'!CC$32,O!$HC105:$HL105))-IF(CC$31="",(SUMIF(S!$HC$15:$HL$15,'Ciclo Semaforico'!CC$30,S!$HC105:$HL105)+SUMIF(N!$HC$15:$HL$15,'Ciclo Semaforico'!CC$30,N!$HC105:$HL105)+SUMIF(E!$HC$15:$HL$15,'Ciclo Semaforico'!CC$30,E!$HC105:$HL105)+SUMIF(O!$HC$15:$HL$15,'Ciclo Semaforico'!CC$30,O!$HC105:$HL105)),(SUMIF(S!$HC$15:$HL$15,'Ciclo Semaforico'!CC$30,S!$HC105:$HL105)+SUMIF(N!$HC$15:$HL$15,'Ciclo Semaforico'!CC$30,N!$HC105:$HL105)+SUMIF(E!$HC$15:$HL$15,'Ciclo Semaforico'!CC$30,E!$HC105:$HL105)+SUMIF(O!$HC$15:$HL$15,'Ciclo Semaforico'!CC$30,O!$HC105:$HL105))*CC$31))</f>
        <v>0</v>
      </c>
      <c r="CD130" s="245">
        <f>IF(CD$32="",IF(CD$31="",(SUMIF(S!$HC$15:$HL$15,'Ciclo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Semaforico'!CD$30,O!$HC105:$HL105))*CD$31),(SUMIF(S!$HC$15:$HL$15,'Ciclo Semaforico'!CD$32,S!$HC105:$HL105)+SUMIF(N!$HC$15:$HL$15,'Ciclo Semaforico'!CD$32,N!$HC105:$HL105)+SUMIF(E!$HC$15:$HL$15,'Ciclo Semaforico'!CD$32,E!$HC105:$HL105)+SUMIF(O!$HC$15:$HL$15,'Ciclo Semaforico'!CD$32,O!$HC105:$HL105))-IF(CD$31="",(SUMIF(S!$HC$15:$HL$15,'Ciclo Semaforico'!CD$30,S!$HC105:$HL105)+SUMIF(N!$HC$15:$HL$15,'Ciclo Semaforico'!CD$30,N!$HC105:$HL105)+SUMIF(E!$HC$15:$HL$15,'Ciclo Semaforico'!CD$30,E!$HC105:$HL105)+SUMIF(O!$HC$15:$HL$15,'Ciclo Semaforico'!CD$30,O!$HC105:$HL105)),(SUMIF(S!$HC$15:$HL$15,'Ciclo Semaforico'!CD$30,S!$HC105:$HL105)+SUMIF(N!$HC$15:$HL$15,'Ciclo Semaforico'!CD$30,N!$HC105:$HL105)+SUMIF(E!$HC$15:$HL$15,'Ciclo Semaforico'!CD$30,E!$HC105:$HL105)+SUMIF(O!$HC$15:$HL$15,'Ciclo Semaforico'!CD$30,O!$HC105:$HL105))*CD$31))</f>
        <v>0</v>
      </c>
      <c r="CE130" s="245">
        <f>IF(CE$32="",IF(CE$31="",(SUMIF(S!$HC$15:$HL$15,'Ciclo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Semaforico'!CE$30,O!$HC105:$HL105))*CE$31),(SUMIF(S!$HC$15:$HL$15,'Ciclo Semaforico'!CE$32,S!$HC105:$HL105)+SUMIF(N!$HC$15:$HL$15,'Ciclo Semaforico'!CE$32,N!$HC105:$HL105)+SUMIF(E!$HC$15:$HL$15,'Ciclo Semaforico'!CE$32,E!$HC105:$HL105)+SUMIF(O!$HC$15:$HL$15,'Ciclo Semaforico'!CE$32,O!$HC105:$HL105))-IF(CE$31="",(SUMIF(S!$HC$15:$HL$15,'Ciclo Semaforico'!CE$30,S!$HC105:$HL105)+SUMIF(N!$HC$15:$HL$15,'Ciclo Semaforico'!CE$30,N!$HC105:$HL105)+SUMIF(E!$HC$15:$HL$15,'Ciclo Semaforico'!CE$30,E!$HC105:$HL105)+SUMIF(O!$HC$15:$HL$15,'Ciclo Semaforico'!CE$30,O!$HC105:$HL105)),(SUMIF(S!$HC$15:$HL$15,'Ciclo Semaforico'!CE$30,S!$HC105:$HL105)+SUMIF(N!$HC$15:$HL$15,'Ciclo Semaforico'!CE$30,N!$HC105:$HL105)+SUMIF(E!$HC$15:$HL$15,'Ciclo Semaforico'!CE$30,E!$HC105:$HL105)+SUMIF(O!$HC$15:$HL$15,'Ciclo Semaforico'!CE$30,O!$HC105:$HL105))*CE$31))</f>
        <v>0</v>
      </c>
      <c r="CF130" s="245">
        <f>IF(CF$32="",IF(CF$31="",(SUMIF(S!$HC$15:$HL$15,'Ciclo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Semaforico'!CF$30,O!$HC105:$HL105))*CF$31),(SUMIF(S!$HC$15:$HL$15,'Ciclo Semaforico'!CF$32,S!$HC105:$HL105)+SUMIF(N!$HC$15:$HL$15,'Ciclo Semaforico'!CF$32,N!$HC105:$HL105)+SUMIF(E!$HC$15:$HL$15,'Ciclo Semaforico'!CF$32,E!$HC105:$HL105)+SUMIF(O!$HC$15:$HL$15,'Ciclo Semaforico'!CF$32,O!$HC105:$HL105))-IF(CF$31="",(SUMIF(S!$HC$15:$HL$15,'Ciclo Semaforico'!CF$30,S!$HC105:$HL105)+SUMIF(N!$HC$15:$HL$15,'Ciclo Semaforico'!CF$30,N!$HC105:$HL105)+SUMIF(E!$HC$15:$HL$15,'Ciclo Semaforico'!CF$30,E!$HC105:$HL105)+SUMIF(O!$HC$15:$HL$15,'Ciclo Semaforico'!CF$30,O!$HC105:$HL105)),(SUMIF(S!$HC$15:$HL$15,'Ciclo Semaforico'!CF$30,S!$HC105:$HL105)+SUMIF(N!$HC$15:$HL$15,'Ciclo Semaforico'!CF$30,N!$HC105:$HL105)+SUMIF(E!$HC$15:$HL$15,'Ciclo Semaforico'!CF$30,E!$HC105:$HL105)+SUMIF(O!$HC$15:$HL$15,'Ciclo Semaforico'!CF$30,O!$HC105:$HL105))*CF$31))</f>
        <v>0</v>
      </c>
      <c r="CG130" s="245">
        <f>IF(CG$32="",IF(CG$31="",(SUMIF(S!$HC$15:$HL$15,'Ciclo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Semaforico'!CG$30,O!$HC105:$HL105))*CG$31),(SUMIF(S!$HC$15:$HL$15,'Ciclo Semaforico'!CG$32,S!$HC105:$HL105)+SUMIF(N!$HC$15:$HL$15,'Ciclo Semaforico'!CG$32,N!$HC105:$HL105)+SUMIF(E!$HC$15:$HL$15,'Ciclo Semaforico'!CG$32,E!$HC105:$HL105)+SUMIF(O!$HC$15:$HL$15,'Ciclo Semaforico'!CG$32,O!$HC105:$HL105))-IF(CG$31="",(SUMIF(S!$HC$15:$HL$15,'Ciclo Semaforico'!CG$30,S!$HC105:$HL105)+SUMIF(N!$HC$15:$HL$15,'Ciclo Semaforico'!CG$30,N!$HC105:$HL105)+SUMIF(E!$HC$15:$HL$15,'Ciclo Semaforico'!CG$30,E!$HC105:$HL105)+SUMIF(O!$HC$15:$HL$15,'Ciclo Semaforico'!CG$30,O!$HC105:$HL105)),(SUMIF(S!$HC$15:$HL$15,'Ciclo Semaforico'!CG$30,S!$HC105:$HL105)+SUMIF(N!$HC$15:$HL$15,'Ciclo Semaforico'!CG$30,N!$HC105:$HL105)+SUMIF(E!$HC$15:$HL$15,'Ciclo Semaforico'!CG$30,E!$HC105:$HL105)+SUMIF(O!$HC$15:$HL$15,'Ciclo Semaforico'!CG$30,O!$HC105:$HL105))*CG$31))</f>
        <v>0</v>
      </c>
      <c r="CH130" s="246">
        <f>IF(CH$32="",IF(CH$31="",(SUMIF(S!$HC$15:$HL$15,'Ciclo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Semaforico'!CH$30,O!$HC105:$HL105))*CH$31),(SUMIF(S!$HC$15:$HL$15,'Ciclo Semaforico'!CH$32,S!$HC105:$HL105)+SUMIF(N!$HC$15:$HL$15,'Ciclo Semaforico'!CH$32,N!$HC105:$HL105)+SUMIF(E!$HC$15:$HL$15,'Ciclo Semaforico'!CH$32,E!$HC105:$HL105)+SUMIF(O!$HC$15:$HL$15,'Ciclo Semaforico'!CH$32,O!$HC105:$HL105))-IF(CH$31="",(SUMIF(S!$HC$15:$HL$15,'Ciclo Semaforico'!CH$30,S!$HC105:$HL105)+SUMIF(N!$HC$15:$HL$15,'Ciclo Semaforico'!CH$30,N!$HC105:$HL105)+SUMIF(E!$HC$15:$HL$15,'Ciclo Semaforico'!CH$30,E!$HC105:$HL105)+SUMIF(O!$HC$15:$HL$15,'Ciclo Semaforico'!CH$30,O!$HC105:$HL105)),(SUMIF(S!$HC$15:$HL$15,'Ciclo Semaforico'!CH$30,S!$HC105:$HL105)+SUMIF(N!$HC$15:$HL$15,'Ciclo Semaforico'!CH$30,N!$HC105:$HL105)+SUMIF(E!$HC$15:$HL$15,'Ciclo Semaforico'!CH$30,E!$HC105:$HL105)+SUMIF(O!$HC$15:$HL$15,'Ciclo Semaforico'!CH$30,O!$HC105:$HL105))*CH$31))</f>
        <v>0</v>
      </c>
      <c r="CI130" s="244">
        <f t="shared" si="339"/>
        <v>0</v>
      </c>
      <c r="CJ130" s="245">
        <f t="shared" si="340"/>
        <v>0</v>
      </c>
      <c r="CK130" s="245">
        <f t="shared" si="341"/>
        <v>0</v>
      </c>
      <c r="CL130" s="245">
        <f t="shared" si="342"/>
        <v>0</v>
      </c>
      <c r="CM130" s="245" t="e">
        <f t="shared" si="343"/>
        <v>#REF!</v>
      </c>
      <c r="CN130" s="245">
        <f t="shared" si="344"/>
        <v>0</v>
      </c>
      <c r="CO130" s="245">
        <f t="shared" si="345"/>
        <v>0</v>
      </c>
      <c r="CP130" s="245">
        <f t="shared" si="346"/>
        <v>0</v>
      </c>
      <c r="CQ130" s="245">
        <f t="shared" si="347"/>
        <v>0</v>
      </c>
      <c r="CR130" s="245">
        <f t="shared" si="348"/>
        <v>0</v>
      </c>
      <c r="CS130" s="245">
        <f t="shared" si="349"/>
        <v>0</v>
      </c>
      <c r="CT130" s="246">
        <f t="shared" si="350"/>
        <v>0</v>
      </c>
      <c r="CU130" s="244">
        <f t="shared" si="351"/>
        <v>0</v>
      </c>
      <c r="CV130" s="245">
        <f t="shared" si="352"/>
        <v>0</v>
      </c>
      <c r="CW130" s="245">
        <f t="shared" si="353"/>
        <v>0</v>
      </c>
      <c r="CX130" s="245">
        <f t="shared" si="354"/>
        <v>0</v>
      </c>
      <c r="CY130" s="245">
        <f t="shared" si="355"/>
        <v>0</v>
      </c>
      <c r="CZ130" s="245">
        <f t="shared" si="356"/>
        <v>0</v>
      </c>
      <c r="DA130" s="245">
        <f t="shared" si="357"/>
        <v>0</v>
      </c>
      <c r="DB130" s="245">
        <f t="shared" si="358"/>
        <v>0</v>
      </c>
      <c r="DC130" s="245">
        <f t="shared" si="359"/>
        <v>0</v>
      </c>
      <c r="DD130" s="245">
        <f t="shared" si="360"/>
        <v>0</v>
      </c>
      <c r="DE130" s="245">
        <f t="shared" si="361"/>
        <v>0</v>
      </c>
      <c r="DF130" s="246">
        <f t="shared" si="362"/>
        <v>0</v>
      </c>
      <c r="DG130" s="244" t="e">
        <f t="shared" si="363"/>
        <v>#REF!</v>
      </c>
      <c r="DH130" s="245" t="e">
        <f t="shared" si="364"/>
        <v>#REF!</v>
      </c>
      <c r="DI130" s="245" t="e">
        <f t="shared" si="365"/>
        <v>#REF!</v>
      </c>
      <c r="DJ130" s="245" t="e">
        <f t="shared" si="366"/>
        <v>#REF!</v>
      </c>
      <c r="DK130" s="245" t="e">
        <f t="shared" si="367"/>
        <v>#REF!</v>
      </c>
      <c r="DL130" s="245" t="e">
        <f t="shared" si="368"/>
        <v>#REF!</v>
      </c>
      <c r="DM130" s="245">
        <f t="shared" si="369"/>
        <v>0</v>
      </c>
      <c r="DN130" s="245">
        <f t="shared" si="370"/>
        <v>0</v>
      </c>
      <c r="DO130" s="245">
        <f t="shared" si="371"/>
        <v>0</v>
      </c>
      <c r="DP130" s="245">
        <f t="shared" si="372"/>
        <v>0</v>
      </c>
      <c r="DQ130" s="245">
        <f t="shared" si="373"/>
        <v>0</v>
      </c>
      <c r="DR130" s="246">
        <f t="shared" si="374"/>
        <v>0</v>
      </c>
      <c r="DS130" s="244">
        <f t="shared" si="375"/>
        <v>0</v>
      </c>
      <c r="DT130" s="245">
        <f t="shared" si="376"/>
        <v>0</v>
      </c>
      <c r="DU130" s="245">
        <f t="shared" si="377"/>
        <v>0</v>
      </c>
      <c r="DV130" s="245">
        <f t="shared" si="378"/>
        <v>0</v>
      </c>
      <c r="DW130" s="245">
        <f t="shared" si="379"/>
        <v>0</v>
      </c>
      <c r="DX130" s="245">
        <f t="shared" si="380"/>
        <v>0</v>
      </c>
      <c r="DY130" s="245">
        <f t="shared" si="381"/>
        <v>0</v>
      </c>
      <c r="DZ130" s="245">
        <f t="shared" si="382"/>
        <v>0</v>
      </c>
      <c r="EA130" s="245">
        <f t="shared" si="383"/>
        <v>0</v>
      </c>
      <c r="EB130" s="245">
        <f t="shared" si="384"/>
        <v>0</v>
      </c>
      <c r="EC130" s="245">
        <f t="shared" si="385"/>
        <v>0</v>
      </c>
      <c r="ED130" s="246">
        <f t="shared" si="386"/>
        <v>0</v>
      </c>
      <c r="EE130" s="244">
        <f t="shared" si="387"/>
        <v>0</v>
      </c>
      <c r="EF130" s="245">
        <f t="shared" si="388"/>
        <v>0</v>
      </c>
      <c r="EG130" s="245">
        <f t="shared" si="389"/>
        <v>0</v>
      </c>
      <c r="EH130" s="245">
        <f t="shared" si="390"/>
        <v>0</v>
      </c>
      <c r="EI130" s="245">
        <f t="shared" si="391"/>
        <v>0</v>
      </c>
      <c r="EJ130" s="245">
        <f t="shared" si="392"/>
        <v>0</v>
      </c>
      <c r="EK130" s="245">
        <f t="shared" si="393"/>
        <v>0</v>
      </c>
      <c r="EL130" s="245">
        <f t="shared" si="394"/>
        <v>0</v>
      </c>
      <c r="EM130" s="245">
        <f t="shared" si="395"/>
        <v>0</v>
      </c>
      <c r="EN130" s="245">
        <f t="shared" si="396"/>
        <v>0</v>
      </c>
      <c r="EO130" s="245">
        <f t="shared" si="397"/>
        <v>0</v>
      </c>
      <c r="EP130" s="246">
        <f t="shared" si="398"/>
        <v>0</v>
      </c>
      <c r="EQ130" s="255">
        <f t="shared" si="399"/>
        <v>0</v>
      </c>
      <c r="ER130" s="256">
        <f t="shared" si="400"/>
        <v>0</v>
      </c>
      <c r="ES130" s="256">
        <f t="shared" si="401"/>
        <v>0</v>
      </c>
      <c r="ET130" s="256">
        <f t="shared" si="402"/>
        <v>0</v>
      </c>
      <c r="EU130" s="256" t="e">
        <f t="shared" si="403"/>
        <v>#REF!</v>
      </c>
      <c r="EV130" s="256">
        <f t="shared" si="404"/>
        <v>0</v>
      </c>
      <c r="EW130" s="256">
        <f t="shared" si="405"/>
        <v>0</v>
      </c>
      <c r="EX130" s="256" t="str">
        <f t="shared" si="406"/>
        <v/>
      </c>
      <c r="EY130" s="256" t="str">
        <f t="shared" si="407"/>
        <v/>
      </c>
      <c r="EZ130" s="256" t="str">
        <f t="shared" si="408"/>
        <v/>
      </c>
      <c r="FA130" s="256" t="str">
        <f t="shared" si="409"/>
        <v/>
      </c>
      <c r="FB130" s="257" t="str">
        <f t="shared" si="410"/>
        <v/>
      </c>
      <c r="FC130" s="255">
        <f t="shared" si="411"/>
        <v>0</v>
      </c>
      <c r="FD130" s="256" t="str">
        <f t="shared" si="412"/>
        <v/>
      </c>
      <c r="FE130" s="256" t="str">
        <f t="shared" si="413"/>
        <v/>
      </c>
      <c r="FF130" s="256" t="str">
        <f t="shared" si="414"/>
        <v/>
      </c>
      <c r="FG130" s="256" t="str">
        <f t="shared" si="415"/>
        <v/>
      </c>
      <c r="FH130" s="256" t="str">
        <f t="shared" si="416"/>
        <v/>
      </c>
      <c r="FI130" s="256" t="str">
        <f t="shared" si="417"/>
        <v/>
      </c>
      <c r="FJ130" s="256" t="str">
        <f t="shared" si="418"/>
        <v/>
      </c>
      <c r="FK130" s="256" t="str">
        <f t="shared" si="419"/>
        <v/>
      </c>
      <c r="FL130" s="256" t="str">
        <f t="shared" si="420"/>
        <v/>
      </c>
      <c r="FM130" s="256" t="str">
        <f t="shared" si="421"/>
        <v/>
      </c>
      <c r="FN130" s="257" t="str">
        <f t="shared" si="422"/>
        <v/>
      </c>
      <c r="FO130" s="255" t="e">
        <f t="shared" si="423"/>
        <v>#REF!</v>
      </c>
      <c r="FP130" s="256" t="e">
        <f t="shared" si="424"/>
        <v>#REF!</v>
      </c>
      <c r="FQ130" s="256" t="e">
        <f t="shared" si="425"/>
        <v>#REF!</v>
      </c>
      <c r="FR130" s="256" t="e">
        <f t="shared" si="426"/>
        <v>#REF!</v>
      </c>
      <c r="FS130" s="256" t="e">
        <f t="shared" si="427"/>
        <v>#REF!</v>
      </c>
      <c r="FT130" s="256" t="e">
        <f t="shared" si="428"/>
        <v>#REF!</v>
      </c>
      <c r="FU130" s="256" t="str">
        <f t="shared" si="429"/>
        <v/>
      </c>
      <c r="FV130" s="256" t="str">
        <f t="shared" si="430"/>
        <v/>
      </c>
      <c r="FW130" s="256" t="str">
        <f t="shared" si="431"/>
        <v/>
      </c>
      <c r="FX130" s="256" t="str">
        <f t="shared" si="432"/>
        <v/>
      </c>
      <c r="FY130" s="256" t="str">
        <f t="shared" si="433"/>
        <v/>
      </c>
      <c r="FZ130" s="257" t="str">
        <f t="shared" si="434"/>
        <v/>
      </c>
      <c r="GA130" s="255" t="str">
        <f t="shared" si="435"/>
        <v/>
      </c>
      <c r="GB130" s="256" t="str">
        <f t="shared" si="436"/>
        <v/>
      </c>
      <c r="GC130" s="256" t="str">
        <f t="shared" si="437"/>
        <v/>
      </c>
      <c r="GD130" s="256" t="str">
        <f t="shared" si="438"/>
        <v/>
      </c>
      <c r="GE130" s="256" t="str">
        <f t="shared" si="439"/>
        <v/>
      </c>
      <c r="GF130" s="256" t="str">
        <f t="shared" si="440"/>
        <v/>
      </c>
      <c r="GG130" s="256" t="str">
        <f t="shared" si="441"/>
        <v/>
      </c>
      <c r="GH130" s="256" t="str">
        <f t="shared" si="442"/>
        <v/>
      </c>
      <c r="GI130" s="256" t="str">
        <f t="shared" si="443"/>
        <v/>
      </c>
      <c r="GJ130" s="256" t="str">
        <f t="shared" si="444"/>
        <v/>
      </c>
      <c r="GK130" s="256" t="str">
        <f t="shared" si="445"/>
        <v/>
      </c>
      <c r="GL130" s="257" t="str">
        <f t="shared" si="446"/>
        <v/>
      </c>
      <c r="GM130" s="255" t="str">
        <f t="shared" si="447"/>
        <v/>
      </c>
      <c r="GN130" s="256" t="str">
        <f t="shared" si="448"/>
        <v/>
      </c>
      <c r="GO130" s="256" t="str">
        <f t="shared" si="449"/>
        <v/>
      </c>
      <c r="GP130" s="256" t="str">
        <f t="shared" si="450"/>
        <v/>
      </c>
      <c r="GQ130" s="256" t="str">
        <f t="shared" si="451"/>
        <v/>
      </c>
      <c r="GR130" s="256" t="str">
        <f t="shared" si="452"/>
        <v/>
      </c>
      <c r="GS130" s="256" t="str">
        <f t="shared" si="453"/>
        <v/>
      </c>
      <c r="GT130" s="256" t="str">
        <f t="shared" si="454"/>
        <v/>
      </c>
      <c r="GU130" s="256" t="str">
        <f t="shared" si="455"/>
        <v/>
      </c>
      <c r="GV130" s="256" t="str">
        <f t="shared" si="456"/>
        <v/>
      </c>
      <c r="GW130" s="256" t="str">
        <f t="shared" si="457"/>
        <v/>
      </c>
      <c r="GX130" s="257" t="str">
        <f t="shared" si="458"/>
        <v/>
      </c>
      <c r="GY130" s="252">
        <f t="shared" si="468"/>
        <v>0</v>
      </c>
      <c r="GZ130" s="253" t="e">
        <f t="shared" si="468"/>
        <v>#REF!</v>
      </c>
      <c r="HA130" s="253">
        <f t="shared" si="468"/>
        <v>0</v>
      </c>
      <c r="HB130" s="253">
        <f t="shared" si="468"/>
        <v>0</v>
      </c>
      <c r="HC130" s="253">
        <f t="shared" si="468"/>
        <v>0</v>
      </c>
      <c r="HD130" s="253">
        <f t="shared" si="468"/>
        <v>0</v>
      </c>
      <c r="HE130" s="253">
        <f t="shared" si="468"/>
        <v>0</v>
      </c>
      <c r="HF130" s="254">
        <f t="shared" si="459"/>
        <v>0</v>
      </c>
      <c r="HG130" s="252">
        <f t="shared" si="469"/>
        <v>0</v>
      </c>
      <c r="HH130" s="253">
        <f t="shared" si="469"/>
        <v>0</v>
      </c>
      <c r="HI130" s="253">
        <f t="shared" si="469"/>
        <v>0</v>
      </c>
      <c r="HJ130" s="253">
        <f t="shared" si="469"/>
        <v>0</v>
      </c>
      <c r="HK130" s="253">
        <f t="shared" si="469"/>
        <v>0</v>
      </c>
      <c r="HL130" s="253">
        <f t="shared" si="469"/>
        <v>0</v>
      </c>
      <c r="HM130" s="253">
        <f t="shared" si="469"/>
        <v>0</v>
      </c>
      <c r="HN130" s="254">
        <f t="shared" si="469"/>
        <v>0</v>
      </c>
      <c r="HO130" s="252" t="e">
        <f t="shared" si="470"/>
        <v>#REF!</v>
      </c>
      <c r="HP130" s="253" t="e">
        <f t="shared" si="470"/>
        <v>#REF!</v>
      </c>
      <c r="HQ130" s="253">
        <f t="shared" si="470"/>
        <v>0</v>
      </c>
      <c r="HR130" s="253">
        <f t="shared" si="470"/>
        <v>0</v>
      </c>
      <c r="HS130" s="253">
        <f t="shared" si="470"/>
        <v>0</v>
      </c>
      <c r="HT130" s="253">
        <f t="shared" si="470"/>
        <v>0</v>
      </c>
      <c r="HU130" s="253">
        <f t="shared" si="470"/>
        <v>0</v>
      </c>
      <c r="HV130" s="254">
        <f t="shared" si="470"/>
        <v>0</v>
      </c>
      <c r="HW130" s="252">
        <f t="shared" si="471"/>
        <v>0</v>
      </c>
      <c r="HX130" s="253">
        <f t="shared" si="471"/>
        <v>0</v>
      </c>
      <c r="HY130" s="253">
        <f t="shared" si="471"/>
        <v>0</v>
      </c>
      <c r="HZ130" s="253">
        <f t="shared" si="471"/>
        <v>0</v>
      </c>
      <c r="IA130" s="253">
        <f t="shared" si="471"/>
        <v>0</v>
      </c>
      <c r="IB130" s="253">
        <f t="shared" si="471"/>
        <v>0</v>
      </c>
      <c r="IC130" s="253">
        <f t="shared" si="471"/>
        <v>0</v>
      </c>
      <c r="ID130" s="254">
        <f t="shared" si="471"/>
        <v>0</v>
      </c>
      <c r="IE130" s="252">
        <f t="shared" si="472"/>
        <v>0</v>
      </c>
      <c r="IF130" s="253">
        <f t="shared" si="472"/>
        <v>0</v>
      </c>
      <c r="IG130" s="253">
        <f t="shared" si="472"/>
        <v>0</v>
      </c>
      <c r="IH130" s="253">
        <f t="shared" si="472"/>
        <v>0</v>
      </c>
      <c r="II130" s="253">
        <f t="shared" si="472"/>
        <v>0</v>
      </c>
      <c r="IJ130" s="253">
        <f t="shared" si="472"/>
        <v>0</v>
      </c>
      <c r="IK130" s="253">
        <f t="shared" si="472"/>
        <v>0</v>
      </c>
      <c r="IL130" s="254">
        <f t="shared" si="472"/>
        <v>0</v>
      </c>
      <c r="IM130" s="255" t="e">
        <f t="shared" si="203"/>
        <v>#REF!</v>
      </c>
      <c r="IN130" s="256">
        <f t="shared" si="204"/>
        <v>0</v>
      </c>
      <c r="IO130" s="256" t="e">
        <f t="shared" si="205"/>
        <v>#REF!</v>
      </c>
      <c r="IP130" s="256">
        <f t="shared" si="206"/>
        <v>0</v>
      </c>
      <c r="IQ130" s="257">
        <f t="shared" si="207"/>
        <v>0</v>
      </c>
      <c r="IR130" s="404" t="e">
        <f t="shared" si="473"/>
        <v>#REF!</v>
      </c>
      <c r="IS130" s="250">
        <f t="shared" si="202"/>
        <v>12</v>
      </c>
      <c r="IT130" s="258" t="e">
        <f t="shared" si="464"/>
        <v>#REF!</v>
      </c>
      <c r="IU130" s="664">
        <v>1800</v>
      </c>
      <c r="IV130" s="409">
        <v>6.1</v>
      </c>
      <c r="IW130" s="409" t="s">
        <v>268</v>
      </c>
      <c r="IX130" s="413" t="e">
        <f t="shared" si="474"/>
        <v>#REF!</v>
      </c>
      <c r="IY130" s="421" t="e">
        <f t="shared" si="465"/>
        <v>#REF!</v>
      </c>
      <c r="IZ130" s="422">
        <v>3</v>
      </c>
      <c r="JA130" s="423">
        <v>2</v>
      </c>
      <c r="JB130" s="421" t="e">
        <f t="shared" si="466"/>
        <v>#REF!</v>
      </c>
      <c r="JC130" s="422">
        <f t="shared" si="476"/>
        <v>3</v>
      </c>
      <c r="JD130" s="423">
        <f t="shared" si="476"/>
        <v>2</v>
      </c>
      <c r="JE130" s="418" t="e">
        <f t="shared" si="467"/>
        <v>#REF!</v>
      </c>
      <c r="JF130" s="419"/>
      <c r="JG130" s="420">
        <v>2</v>
      </c>
      <c r="JH130" s="418"/>
      <c r="JI130" s="419"/>
      <c r="JJ130" s="420"/>
      <c r="JK130" s="418"/>
      <c r="JL130" s="419"/>
      <c r="JM130" s="420"/>
      <c r="JN130" s="662">
        <v>1</v>
      </c>
      <c r="JO130" s="662">
        <v>1</v>
      </c>
      <c r="JP130" s="662">
        <v>1</v>
      </c>
      <c r="JQ130" s="662">
        <v>1</v>
      </c>
      <c r="JR130" s="663">
        <v>1</v>
      </c>
      <c r="JS130" s="657" t="e">
        <f t="shared" ref="JS130:JS136" si="477">+SUM(CI130:EP130)</f>
        <v>#REF!</v>
      </c>
    </row>
    <row r="131" spans="1:279" ht="20.100000000000001" hidden="1" customHeight="1">
      <c r="Y131" s="380" t="e">
        <f>N!IK106</f>
        <v>#REF!</v>
      </c>
      <c r="Z131" s="377" t="s">
        <v>99</v>
      </c>
      <c r="AA131" s="244">
        <f>IF(AA$32="",IF(AA$31="",(SUMIF(S!$HC$15:$HL$15,'Ciclo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Semaforico'!AA$30,O!$HC106:$HL106))*AA$31),(SUMIF(S!$HC$15:$HL$15,'Ciclo Semaforico'!AA$32,S!$HC106:$HL106)+SUMIF(N!$HC$15:$HL$15,'Ciclo Semaforico'!AA$32,N!$HC106:$HL106)+SUMIF(E!$HC$15:$HL$15,'Ciclo Semaforico'!AA$32,E!$HC106:$HL106)+SUMIF(O!$HC$15:$HL$15,'Ciclo Semaforico'!AA$32,O!$HC106:$HL106))-IF(AA$31="",(SUMIF(S!$HC$15:$HL$15,'Ciclo Semaforico'!AA$30,S!$HC106:$HL106)+SUMIF(N!$HC$15:$HL$15,'Ciclo Semaforico'!AA$30,N!$HC106:$HL106)+SUMIF(E!$HC$15:$HL$15,'Ciclo Semaforico'!AA$30,E!$HC106:$HL106)+SUMIF(O!$HC$15:$HL$15,'Ciclo Semaforico'!AA$30,O!$HC106:$HL106)),(SUMIF(S!$HC$15:$HL$15,'Ciclo Semaforico'!AA$30,S!$HC106:$HL106)+SUMIF(N!$HC$15:$HL$15,'Ciclo Semaforico'!AA$30,N!$HC106:$HL106)+SUMIF(E!$HC$15:$HL$15,'Ciclo Semaforico'!AA$30,E!$HC106:$HL106)+SUMIF(O!$HC$15:$HL$15,'Ciclo Semaforico'!AA$30,O!$HC106:$HL106))*AA$31))</f>
        <v>0</v>
      </c>
      <c r="AB131" s="245">
        <f>IF(AB$32="",IF(AB$31="",(SUMIF(S!$HC$15:$HL$15,'Ciclo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Semaforico'!AB$30,O!$HC106:$HL106))*AB$31),(SUMIF(S!$HC$15:$HL$15,'Ciclo Semaforico'!AB$32,S!$HC106:$HL106)+SUMIF(N!$HC$15:$HL$15,'Ciclo Semaforico'!AB$32,N!$HC106:$HL106)+SUMIF(E!$HC$15:$HL$15,'Ciclo Semaforico'!AB$32,E!$HC106:$HL106)+SUMIF(O!$HC$15:$HL$15,'Ciclo Semaforico'!AB$32,O!$HC106:$HL106))-IF(AB$31="",(SUMIF(S!$HC$15:$HL$15,'Ciclo Semaforico'!AB$30,S!$HC106:$HL106)+SUMIF(N!$HC$15:$HL$15,'Ciclo Semaforico'!AB$30,N!$HC106:$HL106)+SUMIF(E!$HC$15:$HL$15,'Ciclo Semaforico'!AB$30,E!$HC106:$HL106)+SUMIF(O!$HC$15:$HL$15,'Ciclo Semaforico'!AB$30,O!$HC106:$HL106)),(SUMIF(S!$HC$15:$HL$15,'Ciclo Semaforico'!AB$30,S!$HC106:$HL106)+SUMIF(N!$HC$15:$HL$15,'Ciclo Semaforico'!AB$30,N!$HC106:$HL106)+SUMIF(E!$HC$15:$HL$15,'Ciclo Semaforico'!AB$30,E!$HC106:$HL106)+SUMIF(O!$HC$15:$HL$15,'Ciclo Semaforico'!AB$30,O!$HC106:$HL106))*AB$31))</f>
        <v>0</v>
      </c>
      <c r="AC131" s="245">
        <f>IF(AC$32="",IF(AC$31="",(SUMIF(S!$HC$15:$HL$15,'Ciclo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Semaforico'!AC$30,O!$HC106:$HL106))*AC$31),(SUMIF(S!$HC$15:$HL$15,'Ciclo Semaforico'!AC$32,S!$HC106:$HL106)+SUMIF(N!$HC$15:$HL$15,'Ciclo Semaforico'!AC$32,N!$HC106:$HL106)+SUMIF(E!$HC$15:$HL$15,'Ciclo Semaforico'!AC$32,E!$HC106:$HL106)+SUMIF(O!$HC$15:$HL$15,'Ciclo Semaforico'!AC$32,O!$HC106:$HL106))-IF(AC$31="",(SUMIF(S!$HC$15:$HL$15,'Ciclo Semaforico'!AC$30,S!$HC106:$HL106)+SUMIF(N!$HC$15:$HL$15,'Ciclo Semaforico'!AC$30,N!$HC106:$HL106)+SUMIF(E!$HC$15:$HL$15,'Ciclo Semaforico'!AC$30,E!$HC106:$HL106)+SUMIF(O!$HC$15:$HL$15,'Ciclo Semaforico'!AC$30,O!$HC106:$HL106)),(SUMIF(S!$HC$15:$HL$15,'Ciclo Semaforico'!AC$30,S!$HC106:$HL106)+SUMIF(N!$HC$15:$HL$15,'Ciclo Semaforico'!AC$30,N!$HC106:$HL106)+SUMIF(E!$HC$15:$HL$15,'Ciclo Semaforico'!AC$30,E!$HC106:$HL106)+SUMIF(O!$HC$15:$HL$15,'Ciclo Semaforico'!AC$30,O!$HC106:$HL106))*AC$31))</f>
        <v>0</v>
      </c>
      <c r="AD131" s="245">
        <f>IF(AD$32="",IF(AD$31="",(SUMIF(S!$HC$15:$HL$15,'Ciclo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Semaforico'!AD$30,O!$HC106:$HL106))*AD$31),(SUMIF(S!$HC$15:$HL$15,'Ciclo Semaforico'!AD$32,S!$HC106:$HL106)+SUMIF(N!$HC$15:$HL$15,'Ciclo Semaforico'!AD$32,N!$HC106:$HL106)+SUMIF(E!$HC$15:$HL$15,'Ciclo Semaforico'!AD$32,E!$HC106:$HL106)+SUMIF(O!$HC$15:$HL$15,'Ciclo Semaforico'!AD$32,O!$HC106:$HL106))-IF(AD$31="",(SUMIF(S!$HC$15:$HL$15,'Ciclo Semaforico'!AD$30,S!$HC106:$HL106)+SUMIF(N!$HC$15:$HL$15,'Ciclo Semaforico'!AD$30,N!$HC106:$HL106)+SUMIF(E!$HC$15:$HL$15,'Ciclo Semaforico'!AD$30,E!$HC106:$HL106)+SUMIF(O!$HC$15:$HL$15,'Ciclo Semaforico'!AD$30,O!$HC106:$HL106)),(SUMIF(S!$HC$15:$HL$15,'Ciclo Semaforico'!AD$30,S!$HC106:$HL106)+SUMIF(N!$HC$15:$HL$15,'Ciclo Semaforico'!AD$30,N!$HC106:$HL106)+SUMIF(E!$HC$15:$HL$15,'Ciclo Semaforico'!AD$30,E!$HC106:$HL106)+SUMIF(O!$HC$15:$HL$15,'Ciclo Semaforico'!AD$30,O!$HC106:$HL106))*AD$31))</f>
        <v>0</v>
      </c>
      <c r="AE131" s="245" t="e">
        <f>IF(AE$32="",IF(AE$31="",(SUMIF(S!$HC$15:$HL$15,'Ciclo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Semaforico'!AE$30,O!$HC106:$HL106))*AE$31),(SUMIF(S!$HC$15:$HL$15,'Ciclo Semaforico'!AE$32,S!$HC106:$HL106)+SUMIF(N!$HC$15:$HL$15,'Ciclo Semaforico'!AE$32,N!$HC106:$HL106)+SUMIF(E!$HC$15:$HL$15,'Ciclo Semaforico'!AE$32,E!$HC106:$HL106)+SUMIF(O!$HC$15:$HL$15,'Ciclo Semaforico'!AE$32,O!$HC106:$HL106))-IF(AE$31="",(SUMIF(S!$HC$15:$HL$15,'Ciclo Semaforico'!AE$30,S!$HC106:$HL106)+SUMIF(N!$HC$15:$HL$15,'Ciclo Semaforico'!AE$30,N!$HC106:$HL106)+SUMIF(E!$HC$15:$HL$15,'Ciclo Semaforico'!AE$30,E!$HC106:$HL106)+SUMIF(O!$HC$15:$HL$15,'Ciclo Semaforico'!AE$30,O!$HC106:$HL106)),(SUMIF(S!$HC$15:$HL$15,'Ciclo Semaforico'!AE$30,S!$HC106:$HL106)+SUMIF(N!$HC$15:$HL$15,'Ciclo Semaforico'!AE$30,N!$HC106:$HL106)+SUMIF(E!$HC$15:$HL$15,'Ciclo Semaforico'!AE$30,E!$HC106:$HL106)+SUMIF(O!$HC$15:$HL$15,'Ciclo Semaforico'!AE$30,O!$HC106:$HL106))*AE$31))</f>
        <v>#REF!</v>
      </c>
      <c r="AF131" s="245">
        <f>IF(AF$32="",IF(AF$31="",(SUMIF(S!$HC$15:$HL$15,'Ciclo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Semaforico'!AF$30,O!$HC106:$HL106))*AF$31),(SUMIF(S!$HC$15:$HL$15,'Ciclo Semaforico'!AF$32,S!$HC106:$HL106)+SUMIF(N!$HC$15:$HL$15,'Ciclo Semaforico'!AF$32,N!$HC106:$HL106)+SUMIF(E!$HC$15:$HL$15,'Ciclo Semaforico'!AF$32,E!$HC106:$HL106)+SUMIF(O!$HC$15:$HL$15,'Ciclo Semaforico'!AF$32,O!$HC106:$HL106))-IF(AF$31="",(SUMIF(S!$HC$15:$HL$15,'Ciclo Semaforico'!AF$30,S!$HC106:$HL106)+SUMIF(N!$HC$15:$HL$15,'Ciclo Semaforico'!AF$30,N!$HC106:$HL106)+SUMIF(E!$HC$15:$HL$15,'Ciclo Semaforico'!AF$30,E!$HC106:$HL106)+SUMIF(O!$HC$15:$HL$15,'Ciclo Semaforico'!AF$30,O!$HC106:$HL106)),(SUMIF(S!$HC$15:$HL$15,'Ciclo Semaforico'!AF$30,S!$HC106:$HL106)+SUMIF(N!$HC$15:$HL$15,'Ciclo Semaforico'!AF$30,N!$HC106:$HL106)+SUMIF(E!$HC$15:$HL$15,'Ciclo Semaforico'!AF$30,E!$HC106:$HL106)+SUMIF(O!$HC$15:$HL$15,'Ciclo Semaforico'!AF$30,O!$HC106:$HL106))*AF$31))</f>
        <v>0</v>
      </c>
      <c r="AG131" s="245">
        <f>IF(AG$32="",IF(AG$31="",(SUMIF(S!$HC$15:$HL$15,'Ciclo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Semaforico'!AG$30,O!$HC106:$HL106))*AG$31),(SUMIF(S!$HC$15:$HL$15,'Ciclo Semaforico'!AG$32,S!$HC106:$HL106)+SUMIF(N!$HC$15:$HL$15,'Ciclo Semaforico'!AG$32,N!$HC106:$HL106)+SUMIF(E!$HC$15:$HL$15,'Ciclo Semaforico'!AG$32,E!$HC106:$HL106)+SUMIF(O!$HC$15:$HL$15,'Ciclo Semaforico'!AG$32,O!$HC106:$HL106))-IF(AG$31="",(SUMIF(S!$HC$15:$HL$15,'Ciclo Semaforico'!AG$30,S!$HC106:$HL106)+SUMIF(N!$HC$15:$HL$15,'Ciclo Semaforico'!AG$30,N!$HC106:$HL106)+SUMIF(E!$HC$15:$HL$15,'Ciclo Semaforico'!AG$30,E!$HC106:$HL106)+SUMIF(O!$HC$15:$HL$15,'Ciclo Semaforico'!AG$30,O!$HC106:$HL106)),(SUMIF(S!$HC$15:$HL$15,'Ciclo Semaforico'!AG$30,S!$HC106:$HL106)+SUMIF(N!$HC$15:$HL$15,'Ciclo Semaforico'!AG$30,N!$HC106:$HL106)+SUMIF(E!$HC$15:$HL$15,'Ciclo Semaforico'!AG$30,E!$HC106:$HL106)+SUMIF(O!$HC$15:$HL$15,'Ciclo Semaforico'!AG$30,O!$HC106:$HL106))*AG$31))</f>
        <v>0</v>
      </c>
      <c r="AH131" s="245">
        <f>IF(AH$32="",IF(AH$31="",(SUMIF(S!$HC$15:$HL$15,'Ciclo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Semaforico'!AH$30,O!$HC106:$HL106))*AH$31),(SUMIF(S!$HC$15:$HL$15,'Ciclo Semaforico'!AH$32,S!$HC106:$HL106)+SUMIF(N!$HC$15:$HL$15,'Ciclo Semaforico'!AH$32,N!$HC106:$HL106)+SUMIF(E!$HC$15:$HL$15,'Ciclo Semaforico'!AH$32,E!$HC106:$HL106)+SUMIF(O!$HC$15:$HL$15,'Ciclo Semaforico'!AH$32,O!$HC106:$HL106))-IF(AH$31="",(SUMIF(S!$HC$15:$HL$15,'Ciclo Semaforico'!AH$30,S!$HC106:$HL106)+SUMIF(N!$HC$15:$HL$15,'Ciclo Semaforico'!AH$30,N!$HC106:$HL106)+SUMIF(E!$HC$15:$HL$15,'Ciclo Semaforico'!AH$30,E!$HC106:$HL106)+SUMIF(O!$HC$15:$HL$15,'Ciclo Semaforico'!AH$30,O!$HC106:$HL106)),(SUMIF(S!$HC$15:$HL$15,'Ciclo Semaforico'!AH$30,S!$HC106:$HL106)+SUMIF(N!$HC$15:$HL$15,'Ciclo Semaforico'!AH$30,N!$HC106:$HL106)+SUMIF(E!$HC$15:$HL$15,'Ciclo Semaforico'!AH$30,E!$HC106:$HL106)+SUMIF(O!$HC$15:$HL$15,'Ciclo Semaforico'!AH$30,O!$HC106:$HL106))*AH$31))</f>
        <v>0</v>
      </c>
      <c r="AI131" s="245">
        <f>IF(AI$32="",IF(AI$31="",(SUMIF(S!$HC$15:$HL$15,'Ciclo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Semaforico'!AI$30,O!$HC106:$HL106))*AI$31),(SUMIF(S!$HC$15:$HL$15,'Ciclo Semaforico'!AI$32,S!$HC106:$HL106)+SUMIF(N!$HC$15:$HL$15,'Ciclo Semaforico'!AI$32,N!$HC106:$HL106)+SUMIF(E!$HC$15:$HL$15,'Ciclo Semaforico'!AI$32,E!$HC106:$HL106)+SUMIF(O!$HC$15:$HL$15,'Ciclo Semaforico'!AI$32,O!$HC106:$HL106))-IF(AI$31="",(SUMIF(S!$HC$15:$HL$15,'Ciclo Semaforico'!AI$30,S!$HC106:$HL106)+SUMIF(N!$HC$15:$HL$15,'Ciclo Semaforico'!AI$30,N!$HC106:$HL106)+SUMIF(E!$HC$15:$HL$15,'Ciclo Semaforico'!AI$30,E!$HC106:$HL106)+SUMIF(O!$HC$15:$HL$15,'Ciclo Semaforico'!AI$30,O!$HC106:$HL106)),(SUMIF(S!$HC$15:$HL$15,'Ciclo Semaforico'!AI$30,S!$HC106:$HL106)+SUMIF(N!$HC$15:$HL$15,'Ciclo Semaforico'!AI$30,N!$HC106:$HL106)+SUMIF(E!$HC$15:$HL$15,'Ciclo Semaforico'!AI$30,E!$HC106:$HL106)+SUMIF(O!$HC$15:$HL$15,'Ciclo Semaforico'!AI$30,O!$HC106:$HL106))*AI$31))</f>
        <v>0</v>
      </c>
      <c r="AJ131" s="245">
        <f>IF(AJ$32="",IF(AJ$31="",(SUMIF(S!$HC$15:$HL$15,'Ciclo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Semaforico'!AJ$30,O!$HC106:$HL106))*AJ$31),(SUMIF(S!$HC$15:$HL$15,'Ciclo Semaforico'!AJ$32,S!$HC106:$HL106)+SUMIF(N!$HC$15:$HL$15,'Ciclo Semaforico'!AJ$32,N!$HC106:$HL106)+SUMIF(E!$HC$15:$HL$15,'Ciclo Semaforico'!AJ$32,E!$HC106:$HL106)+SUMIF(O!$HC$15:$HL$15,'Ciclo Semaforico'!AJ$32,O!$HC106:$HL106))-IF(AJ$31="",(SUMIF(S!$HC$15:$HL$15,'Ciclo Semaforico'!AJ$30,S!$HC106:$HL106)+SUMIF(N!$HC$15:$HL$15,'Ciclo Semaforico'!AJ$30,N!$HC106:$HL106)+SUMIF(E!$HC$15:$HL$15,'Ciclo Semaforico'!AJ$30,E!$HC106:$HL106)+SUMIF(O!$HC$15:$HL$15,'Ciclo Semaforico'!AJ$30,O!$HC106:$HL106)),(SUMIF(S!$HC$15:$HL$15,'Ciclo Semaforico'!AJ$30,S!$HC106:$HL106)+SUMIF(N!$HC$15:$HL$15,'Ciclo Semaforico'!AJ$30,N!$HC106:$HL106)+SUMIF(E!$HC$15:$HL$15,'Ciclo Semaforico'!AJ$30,E!$HC106:$HL106)+SUMIF(O!$HC$15:$HL$15,'Ciclo Semaforico'!AJ$30,O!$HC106:$HL106))*AJ$31))</f>
        <v>0</v>
      </c>
      <c r="AK131" s="245">
        <f>IF(AK$32="",IF(AK$31="",(SUMIF(S!$HC$15:$HL$15,'Ciclo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Semaforico'!AK$30,O!$HC106:$HL106))*AK$31),(SUMIF(S!$HC$15:$HL$15,'Ciclo Semaforico'!AK$32,S!$HC106:$HL106)+SUMIF(N!$HC$15:$HL$15,'Ciclo Semaforico'!AK$32,N!$HC106:$HL106)+SUMIF(E!$HC$15:$HL$15,'Ciclo Semaforico'!AK$32,E!$HC106:$HL106)+SUMIF(O!$HC$15:$HL$15,'Ciclo Semaforico'!AK$32,O!$HC106:$HL106))-IF(AK$31="",(SUMIF(S!$HC$15:$HL$15,'Ciclo Semaforico'!AK$30,S!$HC106:$HL106)+SUMIF(N!$HC$15:$HL$15,'Ciclo Semaforico'!AK$30,N!$HC106:$HL106)+SUMIF(E!$HC$15:$HL$15,'Ciclo Semaforico'!AK$30,E!$HC106:$HL106)+SUMIF(O!$HC$15:$HL$15,'Ciclo Semaforico'!AK$30,O!$HC106:$HL106)),(SUMIF(S!$HC$15:$HL$15,'Ciclo Semaforico'!AK$30,S!$HC106:$HL106)+SUMIF(N!$HC$15:$HL$15,'Ciclo Semaforico'!AK$30,N!$HC106:$HL106)+SUMIF(E!$HC$15:$HL$15,'Ciclo Semaforico'!AK$30,E!$HC106:$HL106)+SUMIF(O!$HC$15:$HL$15,'Ciclo Semaforico'!AK$30,O!$HC106:$HL106))*AK$31))</f>
        <v>0</v>
      </c>
      <c r="AL131" s="246">
        <f>IF(AL$32="",IF(AL$31="",(SUMIF(S!$HC$15:$HL$15,'Ciclo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Semaforico'!AL$30,O!$HC106:$HL106))*AL$31),(SUMIF(S!$HC$15:$HL$15,'Ciclo Semaforico'!AL$32,S!$HC106:$HL106)+SUMIF(N!$HC$15:$HL$15,'Ciclo Semaforico'!AL$32,N!$HC106:$HL106)+SUMIF(E!$HC$15:$HL$15,'Ciclo Semaforico'!AL$32,E!$HC106:$HL106)+SUMIF(O!$HC$15:$HL$15,'Ciclo Semaforico'!AL$32,O!$HC106:$HL106))-IF(AL$31="",(SUMIF(S!$HC$15:$HL$15,'Ciclo Semaforico'!AL$30,S!$HC106:$HL106)+SUMIF(N!$HC$15:$HL$15,'Ciclo Semaforico'!AL$30,N!$HC106:$HL106)+SUMIF(E!$HC$15:$HL$15,'Ciclo Semaforico'!AL$30,E!$HC106:$HL106)+SUMIF(O!$HC$15:$HL$15,'Ciclo Semaforico'!AL$30,O!$HC106:$HL106)),(SUMIF(S!$HC$15:$HL$15,'Ciclo Semaforico'!AL$30,S!$HC106:$HL106)+SUMIF(N!$HC$15:$HL$15,'Ciclo Semaforico'!AL$30,N!$HC106:$HL106)+SUMIF(E!$HC$15:$HL$15,'Ciclo Semaforico'!AL$30,E!$HC106:$HL106)+SUMIF(O!$HC$15:$HL$15,'Ciclo Semaforico'!AL$30,O!$HC106:$HL106))*AL$31))</f>
        <v>0</v>
      </c>
      <c r="AM131" s="244">
        <f>IF(AM$32="",IF(AM$31="",(SUMIF(S!$HC$15:$HL$15,'Ciclo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Semaforico'!AM$30,O!$HC106:$HL106))*AM$31),(SUMIF(S!$HC$15:$HL$15,'Ciclo Semaforico'!AM$32,S!$HC106:$HL106)+SUMIF(N!$HC$15:$HL$15,'Ciclo Semaforico'!AM$32,N!$HC106:$HL106)+SUMIF(E!$HC$15:$HL$15,'Ciclo Semaforico'!AM$32,E!$HC106:$HL106)+SUMIF(O!$HC$15:$HL$15,'Ciclo Semaforico'!AM$32,O!$HC106:$HL106))-IF(AM$31="",(SUMIF(S!$HC$15:$HL$15,'Ciclo Semaforico'!AM$30,S!$HC106:$HL106)+SUMIF(N!$HC$15:$HL$15,'Ciclo Semaforico'!AM$30,N!$HC106:$HL106)+SUMIF(E!$HC$15:$HL$15,'Ciclo Semaforico'!AM$30,E!$HC106:$HL106)+SUMIF(O!$HC$15:$HL$15,'Ciclo Semaforico'!AM$30,O!$HC106:$HL106)),(SUMIF(S!$HC$15:$HL$15,'Ciclo Semaforico'!AM$30,S!$HC106:$HL106)+SUMIF(N!$HC$15:$HL$15,'Ciclo Semaforico'!AM$30,N!$HC106:$HL106)+SUMIF(E!$HC$15:$HL$15,'Ciclo Semaforico'!AM$30,E!$HC106:$HL106)+SUMIF(O!$HC$15:$HL$15,'Ciclo Semaforico'!AM$30,O!$HC106:$HL106))*AM$31))</f>
        <v>0</v>
      </c>
      <c r="AN131" s="245">
        <f>IF(AN$32="",IF(AN$31="",(SUMIF(S!$HC$15:$HL$15,'Ciclo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Semaforico'!AN$30,O!$HC106:$HL106))*AN$31),(SUMIF(S!$HC$15:$HL$15,'Ciclo Semaforico'!AN$32,S!$HC106:$HL106)+SUMIF(N!$HC$15:$HL$15,'Ciclo Semaforico'!AN$32,N!$HC106:$HL106)+SUMIF(E!$HC$15:$HL$15,'Ciclo Semaforico'!AN$32,E!$HC106:$HL106)+SUMIF(O!$HC$15:$HL$15,'Ciclo Semaforico'!AN$32,O!$HC106:$HL106))-IF(AN$31="",(SUMIF(S!$HC$15:$HL$15,'Ciclo Semaforico'!AN$30,S!$HC106:$HL106)+SUMIF(N!$HC$15:$HL$15,'Ciclo Semaforico'!AN$30,N!$HC106:$HL106)+SUMIF(E!$HC$15:$HL$15,'Ciclo Semaforico'!AN$30,E!$HC106:$HL106)+SUMIF(O!$HC$15:$HL$15,'Ciclo Semaforico'!AN$30,O!$HC106:$HL106)),(SUMIF(S!$HC$15:$HL$15,'Ciclo Semaforico'!AN$30,S!$HC106:$HL106)+SUMIF(N!$HC$15:$HL$15,'Ciclo Semaforico'!AN$30,N!$HC106:$HL106)+SUMIF(E!$HC$15:$HL$15,'Ciclo Semaforico'!AN$30,E!$HC106:$HL106)+SUMIF(O!$HC$15:$HL$15,'Ciclo Semaforico'!AN$30,O!$HC106:$HL106))*AN$31))</f>
        <v>0</v>
      </c>
      <c r="AO131" s="245">
        <f>IF(AO$32="",IF(AO$31="",(SUMIF(S!$HC$15:$HL$15,'Ciclo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Semaforico'!AO$30,O!$HC106:$HL106))*AO$31),(SUMIF(S!$HC$15:$HL$15,'Ciclo Semaforico'!AO$32,S!$HC106:$HL106)+SUMIF(N!$HC$15:$HL$15,'Ciclo Semaforico'!AO$32,N!$HC106:$HL106)+SUMIF(E!$HC$15:$HL$15,'Ciclo Semaforico'!AO$32,E!$HC106:$HL106)+SUMIF(O!$HC$15:$HL$15,'Ciclo Semaforico'!AO$32,O!$HC106:$HL106))-IF(AO$31="",(SUMIF(S!$HC$15:$HL$15,'Ciclo Semaforico'!AO$30,S!$HC106:$HL106)+SUMIF(N!$HC$15:$HL$15,'Ciclo Semaforico'!AO$30,N!$HC106:$HL106)+SUMIF(E!$HC$15:$HL$15,'Ciclo Semaforico'!AO$30,E!$HC106:$HL106)+SUMIF(O!$HC$15:$HL$15,'Ciclo Semaforico'!AO$30,O!$HC106:$HL106)),(SUMIF(S!$HC$15:$HL$15,'Ciclo Semaforico'!AO$30,S!$HC106:$HL106)+SUMIF(N!$HC$15:$HL$15,'Ciclo Semaforico'!AO$30,N!$HC106:$HL106)+SUMIF(E!$HC$15:$HL$15,'Ciclo Semaforico'!AO$30,E!$HC106:$HL106)+SUMIF(O!$HC$15:$HL$15,'Ciclo Semaforico'!AO$30,O!$HC106:$HL106))*AO$31))</f>
        <v>0</v>
      </c>
      <c r="AP131" s="245">
        <f>IF(AP$32="",IF(AP$31="",(SUMIF(S!$HC$15:$HL$15,'Ciclo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Semaforico'!AP$30,O!$HC106:$HL106))*AP$31),(SUMIF(S!$HC$15:$HL$15,'Ciclo Semaforico'!AP$32,S!$HC106:$HL106)+SUMIF(N!$HC$15:$HL$15,'Ciclo Semaforico'!AP$32,N!$HC106:$HL106)+SUMIF(E!$HC$15:$HL$15,'Ciclo Semaforico'!AP$32,E!$HC106:$HL106)+SUMIF(O!$HC$15:$HL$15,'Ciclo Semaforico'!AP$32,O!$HC106:$HL106))-IF(AP$31="",(SUMIF(S!$HC$15:$HL$15,'Ciclo Semaforico'!AP$30,S!$HC106:$HL106)+SUMIF(N!$HC$15:$HL$15,'Ciclo Semaforico'!AP$30,N!$HC106:$HL106)+SUMIF(E!$HC$15:$HL$15,'Ciclo Semaforico'!AP$30,E!$HC106:$HL106)+SUMIF(O!$HC$15:$HL$15,'Ciclo Semaforico'!AP$30,O!$HC106:$HL106)),(SUMIF(S!$HC$15:$HL$15,'Ciclo Semaforico'!AP$30,S!$HC106:$HL106)+SUMIF(N!$HC$15:$HL$15,'Ciclo Semaforico'!AP$30,N!$HC106:$HL106)+SUMIF(E!$HC$15:$HL$15,'Ciclo Semaforico'!AP$30,E!$HC106:$HL106)+SUMIF(O!$HC$15:$HL$15,'Ciclo Semaforico'!AP$30,O!$HC106:$HL106))*AP$31))</f>
        <v>0</v>
      </c>
      <c r="AQ131" s="245">
        <f>IF(AQ$32="",IF(AQ$31="",(SUMIF(S!$HC$15:$HL$15,'Ciclo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Semaforico'!AQ$30,O!$HC106:$HL106))*AQ$31),(SUMIF(S!$HC$15:$HL$15,'Ciclo Semaforico'!AQ$32,S!$HC106:$HL106)+SUMIF(N!$HC$15:$HL$15,'Ciclo Semaforico'!AQ$32,N!$HC106:$HL106)+SUMIF(E!$HC$15:$HL$15,'Ciclo Semaforico'!AQ$32,E!$HC106:$HL106)+SUMIF(O!$HC$15:$HL$15,'Ciclo Semaforico'!AQ$32,O!$HC106:$HL106))-IF(AQ$31="",(SUMIF(S!$HC$15:$HL$15,'Ciclo Semaforico'!AQ$30,S!$HC106:$HL106)+SUMIF(N!$HC$15:$HL$15,'Ciclo Semaforico'!AQ$30,N!$HC106:$HL106)+SUMIF(E!$HC$15:$HL$15,'Ciclo Semaforico'!AQ$30,E!$HC106:$HL106)+SUMIF(O!$HC$15:$HL$15,'Ciclo Semaforico'!AQ$30,O!$HC106:$HL106)),(SUMIF(S!$HC$15:$HL$15,'Ciclo Semaforico'!AQ$30,S!$HC106:$HL106)+SUMIF(N!$HC$15:$HL$15,'Ciclo Semaforico'!AQ$30,N!$HC106:$HL106)+SUMIF(E!$HC$15:$HL$15,'Ciclo Semaforico'!AQ$30,E!$HC106:$HL106)+SUMIF(O!$HC$15:$HL$15,'Ciclo Semaforico'!AQ$30,O!$HC106:$HL106))*AQ$31))</f>
        <v>0</v>
      </c>
      <c r="AR131" s="245">
        <f>IF(AR$32="",IF(AR$31="",(SUMIF(S!$HC$15:$HL$15,'Ciclo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Semaforico'!AR$30,O!$HC106:$HL106))*AR$31),(SUMIF(S!$HC$15:$HL$15,'Ciclo Semaforico'!AR$32,S!$HC106:$HL106)+SUMIF(N!$HC$15:$HL$15,'Ciclo Semaforico'!AR$32,N!$HC106:$HL106)+SUMIF(E!$HC$15:$HL$15,'Ciclo Semaforico'!AR$32,E!$HC106:$HL106)+SUMIF(O!$HC$15:$HL$15,'Ciclo Semaforico'!AR$32,O!$HC106:$HL106))-IF(AR$31="",(SUMIF(S!$HC$15:$HL$15,'Ciclo Semaforico'!AR$30,S!$HC106:$HL106)+SUMIF(N!$HC$15:$HL$15,'Ciclo Semaforico'!AR$30,N!$HC106:$HL106)+SUMIF(E!$HC$15:$HL$15,'Ciclo Semaforico'!AR$30,E!$HC106:$HL106)+SUMIF(O!$HC$15:$HL$15,'Ciclo Semaforico'!AR$30,O!$HC106:$HL106)),(SUMIF(S!$HC$15:$HL$15,'Ciclo Semaforico'!AR$30,S!$HC106:$HL106)+SUMIF(N!$HC$15:$HL$15,'Ciclo Semaforico'!AR$30,N!$HC106:$HL106)+SUMIF(E!$HC$15:$HL$15,'Ciclo Semaforico'!AR$30,E!$HC106:$HL106)+SUMIF(O!$HC$15:$HL$15,'Ciclo Semaforico'!AR$30,O!$HC106:$HL106))*AR$31))</f>
        <v>0</v>
      </c>
      <c r="AS131" s="245">
        <f>IF(AS$32="",IF(AS$31="",(SUMIF(S!$HC$15:$HL$15,'Ciclo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Semaforico'!AS$30,O!$HC106:$HL106))*AS$31),(SUMIF(S!$HC$15:$HL$15,'Ciclo Semaforico'!AS$32,S!$HC106:$HL106)+SUMIF(N!$HC$15:$HL$15,'Ciclo Semaforico'!AS$32,N!$HC106:$HL106)+SUMIF(E!$HC$15:$HL$15,'Ciclo Semaforico'!AS$32,E!$HC106:$HL106)+SUMIF(O!$HC$15:$HL$15,'Ciclo Semaforico'!AS$32,O!$HC106:$HL106))-IF(AS$31="",(SUMIF(S!$HC$15:$HL$15,'Ciclo Semaforico'!AS$30,S!$HC106:$HL106)+SUMIF(N!$HC$15:$HL$15,'Ciclo Semaforico'!AS$30,N!$HC106:$HL106)+SUMIF(E!$HC$15:$HL$15,'Ciclo Semaforico'!AS$30,E!$HC106:$HL106)+SUMIF(O!$HC$15:$HL$15,'Ciclo Semaforico'!AS$30,O!$HC106:$HL106)),(SUMIF(S!$HC$15:$HL$15,'Ciclo Semaforico'!AS$30,S!$HC106:$HL106)+SUMIF(N!$HC$15:$HL$15,'Ciclo Semaforico'!AS$30,N!$HC106:$HL106)+SUMIF(E!$HC$15:$HL$15,'Ciclo Semaforico'!AS$30,E!$HC106:$HL106)+SUMIF(O!$HC$15:$HL$15,'Ciclo Semaforico'!AS$30,O!$HC106:$HL106))*AS$31))</f>
        <v>0</v>
      </c>
      <c r="AT131" s="245">
        <f>IF(AT$32="",IF(AT$31="",(SUMIF(S!$HC$15:$HL$15,'Ciclo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Semaforico'!AT$30,O!$HC106:$HL106))*AT$31),(SUMIF(S!$HC$15:$HL$15,'Ciclo Semaforico'!AT$32,S!$HC106:$HL106)+SUMIF(N!$HC$15:$HL$15,'Ciclo Semaforico'!AT$32,N!$HC106:$HL106)+SUMIF(E!$HC$15:$HL$15,'Ciclo Semaforico'!AT$32,E!$HC106:$HL106)+SUMIF(O!$HC$15:$HL$15,'Ciclo Semaforico'!AT$32,O!$HC106:$HL106))-IF(AT$31="",(SUMIF(S!$HC$15:$HL$15,'Ciclo Semaforico'!AT$30,S!$HC106:$HL106)+SUMIF(N!$HC$15:$HL$15,'Ciclo Semaforico'!AT$30,N!$HC106:$HL106)+SUMIF(E!$HC$15:$HL$15,'Ciclo Semaforico'!AT$30,E!$HC106:$HL106)+SUMIF(O!$HC$15:$HL$15,'Ciclo Semaforico'!AT$30,O!$HC106:$HL106)),(SUMIF(S!$HC$15:$HL$15,'Ciclo Semaforico'!AT$30,S!$HC106:$HL106)+SUMIF(N!$HC$15:$HL$15,'Ciclo Semaforico'!AT$30,N!$HC106:$HL106)+SUMIF(E!$HC$15:$HL$15,'Ciclo Semaforico'!AT$30,E!$HC106:$HL106)+SUMIF(O!$HC$15:$HL$15,'Ciclo Semaforico'!AT$30,O!$HC106:$HL106))*AT$31))</f>
        <v>0</v>
      </c>
      <c r="AU131" s="245">
        <f>IF(AU$32="",IF(AU$31="",(SUMIF(S!$HC$15:$HL$15,'Ciclo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Semaforico'!AU$30,O!$HC106:$HL106))*AU$31),(SUMIF(S!$HC$15:$HL$15,'Ciclo Semaforico'!AU$32,S!$HC106:$HL106)+SUMIF(N!$HC$15:$HL$15,'Ciclo Semaforico'!AU$32,N!$HC106:$HL106)+SUMIF(E!$HC$15:$HL$15,'Ciclo Semaforico'!AU$32,E!$HC106:$HL106)+SUMIF(O!$HC$15:$HL$15,'Ciclo Semaforico'!AU$32,O!$HC106:$HL106))-IF(AU$31="",(SUMIF(S!$HC$15:$HL$15,'Ciclo Semaforico'!AU$30,S!$HC106:$HL106)+SUMIF(N!$HC$15:$HL$15,'Ciclo Semaforico'!AU$30,N!$HC106:$HL106)+SUMIF(E!$HC$15:$HL$15,'Ciclo Semaforico'!AU$30,E!$HC106:$HL106)+SUMIF(O!$HC$15:$HL$15,'Ciclo Semaforico'!AU$30,O!$HC106:$HL106)),(SUMIF(S!$HC$15:$HL$15,'Ciclo Semaforico'!AU$30,S!$HC106:$HL106)+SUMIF(N!$HC$15:$HL$15,'Ciclo Semaforico'!AU$30,N!$HC106:$HL106)+SUMIF(E!$HC$15:$HL$15,'Ciclo Semaforico'!AU$30,E!$HC106:$HL106)+SUMIF(O!$HC$15:$HL$15,'Ciclo Semaforico'!AU$30,O!$HC106:$HL106))*AU$31))</f>
        <v>0</v>
      </c>
      <c r="AV131" s="245">
        <f>IF(AV$32="",IF(AV$31="",(SUMIF(S!$HC$15:$HL$15,'Ciclo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Semaforico'!AV$30,O!$HC106:$HL106))*AV$31),(SUMIF(S!$HC$15:$HL$15,'Ciclo Semaforico'!AV$32,S!$HC106:$HL106)+SUMIF(N!$HC$15:$HL$15,'Ciclo Semaforico'!AV$32,N!$HC106:$HL106)+SUMIF(E!$HC$15:$HL$15,'Ciclo Semaforico'!AV$32,E!$HC106:$HL106)+SUMIF(O!$HC$15:$HL$15,'Ciclo Semaforico'!AV$32,O!$HC106:$HL106))-IF(AV$31="",(SUMIF(S!$HC$15:$HL$15,'Ciclo Semaforico'!AV$30,S!$HC106:$HL106)+SUMIF(N!$HC$15:$HL$15,'Ciclo Semaforico'!AV$30,N!$HC106:$HL106)+SUMIF(E!$HC$15:$HL$15,'Ciclo Semaforico'!AV$30,E!$HC106:$HL106)+SUMIF(O!$HC$15:$HL$15,'Ciclo Semaforico'!AV$30,O!$HC106:$HL106)),(SUMIF(S!$HC$15:$HL$15,'Ciclo Semaforico'!AV$30,S!$HC106:$HL106)+SUMIF(N!$HC$15:$HL$15,'Ciclo Semaforico'!AV$30,N!$HC106:$HL106)+SUMIF(E!$HC$15:$HL$15,'Ciclo Semaforico'!AV$30,E!$HC106:$HL106)+SUMIF(O!$HC$15:$HL$15,'Ciclo Semaforico'!AV$30,O!$HC106:$HL106))*AV$31))</f>
        <v>0</v>
      </c>
      <c r="AW131" s="245">
        <f>IF(AW$32="",IF(AW$31="",(SUMIF(S!$HC$15:$HL$15,'Ciclo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Semaforico'!AW$30,O!$HC106:$HL106))*AW$31),(SUMIF(S!$HC$15:$HL$15,'Ciclo Semaforico'!AW$32,S!$HC106:$HL106)+SUMIF(N!$HC$15:$HL$15,'Ciclo Semaforico'!AW$32,N!$HC106:$HL106)+SUMIF(E!$HC$15:$HL$15,'Ciclo Semaforico'!AW$32,E!$HC106:$HL106)+SUMIF(O!$HC$15:$HL$15,'Ciclo Semaforico'!AW$32,O!$HC106:$HL106))-IF(AW$31="",(SUMIF(S!$HC$15:$HL$15,'Ciclo Semaforico'!AW$30,S!$HC106:$HL106)+SUMIF(N!$HC$15:$HL$15,'Ciclo Semaforico'!AW$30,N!$HC106:$HL106)+SUMIF(E!$HC$15:$HL$15,'Ciclo Semaforico'!AW$30,E!$HC106:$HL106)+SUMIF(O!$HC$15:$HL$15,'Ciclo Semaforico'!AW$30,O!$HC106:$HL106)),(SUMIF(S!$HC$15:$HL$15,'Ciclo Semaforico'!AW$30,S!$HC106:$HL106)+SUMIF(N!$HC$15:$HL$15,'Ciclo Semaforico'!AW$30,N!$HC106:$HL106)+SUMIF(E!$HC$15:$HL$15,'Ciclo Semaforico'!AW$30,E!$HC106:$HL106)+SUMIF(O!$HC$15:$HL$15,'Ciclo Semaforico'!AW$30,O!$HC106:$HL106))*AW$31))</f>
        <v>0</v>
      </c>
      <c r="AX131" s="246">
        <f>IF(AX$32="",IF(AX$31="",(SUMIF(S!$HC$15:$HL$15,'Ciclo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Semaforico'!AX$30,O!$HC106:$HL106))*AX$31),(SUMIF(S!$HC$15:$HL$15,'Ciclo Semaforico'!AX$32,S!$HC106:$HL106)+SUMIF(N!$HC$15:$HL$15,'Ciclo Semaforico'!AX$32,N!$HC106:$HL106)+SUMIF(E!$HC$15:$HL$15,'Ciclo Semaforico'!AX$32,E!$HC106:$HL106)+SUMIF(O!$HC$15:$HL$15,'Ciclo Semaforico'!AX$32,O!$HC106:$HL106))-IF(AX$31="",(SUMIF(S!$HC$15:$HL$15,'Ciclo Semaforico'!AX$30,S!$HC106:$HL106)+SUMIF(N!$HC$15:$HL$15,'Ciclo Semaforico'!AX$30,N!$HC106:$HL106)+SUMIF(E!$HC$15:$HL$15,'Ciclo Semaforico'!AX$30,E!$HC106:$HL106)+SUMIF(O!$HC$15:$HL$15,'Ciclo Semaforico'!AX$30,O!$HC106:$HL106)),(SUMIF(S!$HC$15:$HL$15,'Ciclo Semaforico'!AX$30,S!$HC106:$HL106)+SUMIF(N!$HC$15:$HL$15,'Ciclo Semaforico'!AX$30,N!$HC106:$HL106)+SUMIF(E!$HC$15:$HL$15,'Ciclo Semaforico'!AX$30,E!$HC106:$HL106)+SUMIF(O!$HC$15:$HL$15,'Ciclo Semaforico'!AX$30,O!$HC106:$HL106))*AX$31))</f>
        <v>0</v>
      </c>
      <c r="AY131" s="244" t="e">
        <f>IF(AY$32="",IF(AY$31="",(SUMIF(S!$HC$15:$HL$15,'Ciclo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Semaforico'!AY$30,O!$HC106:$HL106))*AY$31),(SUMIF(S!$HC$15:$HL$15,'Ciclo Semaforico'!AY$32,S!$HC106:$HL106)+SUMIF(N!$HC$15:$HL$15,'Ciclo Semaforico'!AY$32,N!$HC106:$HL106)+SUMIF(E!$HC$15:$HL$15,'Ciclo Semaforico'!AY$32,E!$HC106:$HL106)+SUMIF(O!$HC$15:$HL$15,'Ciclo Semaforico'!AY$32,O!$HC106:$HL106))-IF(AY$31="",(SUMIF(S!$HC$15:$HL$15,'Ciclo Semaforico'!AY$30,S!$HC106:$HL106)+SUMIF(N!$HC$15:$HL$15,'Ciclo Semaforico'!AY$30,N!$HC106:$HL106)+SUMIF(E!$HC$15:$HL$15,'Ciclo Semaforico'!AY$30,E!$HC106:$HL106)+SUMIF(O!$HC$15:$HL$15,'Ciclo Semaforico'!AY$30,O!$HC106:$HL106)),(SUMIF(S!$HC$15:$HL$15,'Ciclo Semaforico'!AY$30,S!$HC106:$HL106)+SUMIF(N!$HC$15:$HL$15,'Ciclo Semaforico'!AY$30,N!$HC106:$HL106)+SUMIF(E!$HC$15:$HL$15,'Ciclo Semaforico'!AY$30,E!$HC106:$HL106)+SUMIF(O!$HC$15:$HL$15,'Ciclo Semaforico'!AY$30,O!$HC106:$HL106))*AY$31))</f>
        <v>#REF!</v>
      </c>
      <c r="AZ131" s="245" t="e">
        <f>IF(AZ$32="",IF(AZ$31="",(SUMIF(S!$HC$15:$HL$15,'Ciclo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Semaforico'!AZ$30,O!$HC106:$HL106))*AZ$31),(SUMIF(S!$HC$15:$HL$15,'Ciclo Semaforico'!AZ$32,S!$HC106:$HL106)+SUMIF(N!$HC$15:$HL$15,'Ciclo Semaforico'!AZ$32,N!$HC106:$HL106)+SUMIF(E!$HC$15:$HL$15,'Ciclo Semaforico'!AZ$32,E!$HC106:$HL106)+SUMIF(O!$HC$15:$HL$15,'Ciclo Semaforico'!AZ$32,O!$HC106:$HL106))-IF(AZ$31="",(SUMIF(S!$HC$15:$HL$15,'Ciclo Semaforico'!AZ$30,S!$HC106:$HL106)+SUMIF(N!$HC$15:$HL$15,'Ciclo Semaforico'!AZ$30,N!$HC106:$HL106)+SUMIF(E!$HC$15:$HL$15,'Ciclo Semaforico'!AZ$30,E!$HC106:$HL106)+SUMIF(O!$HC$15:$HL$15,'Ciclo Semaforico'!AZ$30,O!$HC106:$HL106)),(SUMIF(S!$HC$15:$HL$15,'Ciclo Semaforico'!AZ$30,S!$HC106:$HL106)+SUMIF(N!$HC$15:$HL$15,'Ciclo Semaforico'!AZ$30,N!$HC106:$HL106)+SUMIF(E!$HC$15:$HL$15,'Ciclo Semaforico'!AZ$30,E!$HC106:$HL106)+SUMIF(O!$HC$15:$HL$15,'Ciclo Semaforico'!AZ$30,O!$HC106:$HL106))*AZ$31))</f>
        <v>#REF!</v>
      </c>
      <c r="BA131" s="245" t="e">
        <f>IF(BA$32="",IF(BA$31="",(SUMIF(S!$HC$15:$HL$15,'Ciclo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Semaforico'!BA$30,O!$HC106:$HL106))*BA$31),(SUMIF(S!$HC$15:$HL$15,'Ciclo Semaforico'!BA$32,S!$HC106:$HL106)+SUMIF(N!$HC$15:$HL$15,'Ciclo Semaforico'!BA$32,N!$HC106:$HL106)+SUMIF(E!$HC$15:$HL$15,'Ciclo Semaforico'!BA$32,E!$HC106:$HL106)+SUMIF(O!$HC$15:$HL$15,'Ciclo Semaforico'!BA$32,O!$HC106:$HL106))-IF(BA$31="",(SUMIF(S!$HC$15:$HL$15,'Ciclo Semaforico'!BA$30,S!$HC106:$HL106)+SUMIF(N!$HC$15:$HL$15,'Ciclo Semaforico'!BA$30,N!$HC106:$HL106)+SUMIF(E!$HC$15:$HL$15,'Ciclo Semaforico'!BA$30,E!$HC106:$HL106)+SUMIF(O!$HC$15:$HL$15,'Ciclo Semaforico'!BA$30,O!$HC106:$HL106)),(SUMIF(S!$HC$15:$HL$15,'Ciclo Semaforico'!BA$30,S!$HC106:$HL106)+SUMIF(N!$HC$15:$HL$15,'Ciclo Semaforico'!BA$30,N!$HC106:$HL106)+SUMIF(E!$HC$15:$HL$15,'Ciclo Semaforico'!BA$30,E!$HC106:$HL106)+SUMIF(O!$HC$15:$HL$15,'Ciclo Semaforico'!BA$30,O!$HC106:$HL106))*BA$31))</f>
        <v>#REF!</v>
      </c>
      <c r="BB131" s="245" t="e">
        <f>IF(BB$32="",IF(BB$31="",(SUMIF(S!$HC$15:$HL$15,'Ciclo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Semaforico'!BB$30,O!$HC106:$HL106))*BB$31),(SUMIF(S!$HC$15:$HL$15,'Ciclo Semaforico'!BB$32,S!$HC106:$HL106)+SUMIF(N!$HC$15:$HL$15,'Ciclo Semaforico'!BB$32,N!$HC106:$HL106)+SUMIF(E!$HC$15:$HL$15,'Ciclo Semaforico'!BB$32,E!$HC106:$HL106)+SUMIF(O!$HC$15:$HL$15,'Ciclo Semaforico'!BB$32,O!$HC106:$HL106))-IF(BB$31="",(SUMIF(S!$HC$15:$HL$15,'Ciclo Semaforico'!BB$30,S!$HC106:$HL106)+SUMIF(N!$HC$15:$HL$15,'Ciclo Semaforico'!BB$30,N!$HC106:$HL106)+SUMIF(E!$HC$15:$HL$15,'Ciclo Semaforico'!BB$30,E!$HC106:$HL106)+SUMIF(O!$HC$15:$HL$15,'Ciclo Semaforico'!BB$30,O!$HC106:$HL106)),(SUMIF(S!$HC$15:$HL$15,'Ciclo Semaforico'!BB$30,S!$HC106:$HL106)+SUMIF(N!$HC$15:$HL$15,'Ciclo Semaforico'!BB$30,N!$HC106:$HL106)+SUMIF(E!$HC$15:$HL$15,'Ciclo Semaforico'!BB$30,E!$HC106:$HL106)+SUMIF(O!$HC$15:$HL$15,'Ciclo Semaforico'!BB$30,O!$HC106:$HL106))*BB$31))</f>
        <v>#REF!</v>
      </c>
      <c r="BC131" s="245" t="e">
        <f>IF(BC$32="",IF(BC$31="",(SUMIF(S!$HC$15:$HL$15,'Ciclo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Semaforico'!BC$30,O!$HC106:$HL106))*BC$31),(SUMIF(S!$HC$15:$HL$15,'Ciclo Semaforico'!BC$32,S!$HC106:$HL106)+SUMIF(N!$HC$15:$HL$15,'Ciclo Semaforico'!BC$32,N!$HC106:$HL106)+SUMIF(E!$HC$15:$HL$15,'Ciclo Semaforico'!BC$32,E!$HC106:$HL106)+SUMIF(O!$HC$15:$HL$15,'Ciclo Semaforico'!BC$32,O!$HC106:$HL106))-IF(BC$31="",(SUMIF(S!$HC$15:$HL$15,'Ciclo Semaforico'!BC$30,S!$HC106:$HL106)+SUMIF(N!$HC$15:$HL$15,'Ciclo Semaforico'!BC$30,N!$HC106:$HL106)+SUMIF(E!$HC$15:$HL$15,'Ciclo Semaforico'!BC$30,E!$HC106:$HL106)+SUMIF(O!$HC$15:$HL$15,'Ciclo Semaforico'!BC$30,O!$HC106:$HL106)),(SUMIF(S!$HC$15:$HL$15,'Ciclo Semaforico'!BC$30,S!$HC106:$HL106)+SUMIF(N!$HC$15:$HL$15,'Ciclo Semaforico'!BC$30,N!$HC106:$HL106)+SUMIF(E!$HC$15:$HL$15,'Ciclo Semaforico'!BC$30,E!$HC106:$HL106)+SUMIF(O!$HC$15:$HL$15,'Ciclo Semaforico'!BC$30,O!$HC106:$HL106))*BC$31))</f>
        <v>#REF!</v>
      </c>
      <c r="BD131" s="245" t="e">
        <f>IF(BD$32="",IF(BD$31="",(SUMIF(S!$HC$15:$HL$15,'Ciclo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Semaforico'!BD$30,O!$HC106:$HL106))*BD$31),(SUMIF(S!$HC$15:$HL$15,'Ciclo Semaforico'!BD$32,S!$HC106:$HL106)+SUMIF(N!$HC$15:$HL$15,'Ciclo Semaforico'!BD$32,N!$HC106:$HL106)+SUMIF(E!$HC$15:$HL$15,'Ciclo Semaforico'!BD$32,E!$HC106:$HL106)+SUMIF(O!$HC$15:$HL$15,'Ciclo Semaforico'!BD$32,O!$HC106:$HL106))-IF(BD$31="",(SUMIF(S!$HC$15:$HL$15,'Ciclo Semaforico'!BD$30,S!$HC106:$HL106)+SUMIF(N!$HC$15:$HL$15,'Ciclo Semaforico'!BD$30,N!$HC106:$HL106)+SUMIF(E!$HC$15:$HL$15,'Ciclo Semaforico'!BD$30,E!$HC106:$HL106)+SUMIF(O!$HC$15:$HL$15,'Ciclo Semaforico'!BD$30,O!$HC106:$HL106)),(SUMIF(S!$HC$15:$HL$15,'Ciclo Semaforico'!BD$30,S!$HC106:$HL106)+SUMIF(N!$HC$15:$HL$15,'Ciclo Semaforico'!BD$30,N!$HC106:$HL106)+SUMIF(E!$HC$15:$HL$15,'Ciclo Semaforico'!BD$30,E!$HC106:$HL106)+SUMIF(O!$HC$15:$HL$15,'Ciclo Semaforico'!BD$30,O!$HC106:$HL106))*BD$31))</f>
        <v>#REF!</v>
      </c>
      <c r="BE131" s="245">
        <f>IF(BE$32="",IF(BE$31="",(SUMIF(S!$HC$15:$HL$15,'Ciclo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Semaforico'!BE$30,O!$HC106:$HL106))*BE$31),(SUMIF(S!$HC$15:$HL$15,'Ciclo Semaforico'!BE$32,S!$HC106:$HL106)+SUMIF(N!$HC$15:$HL$15,'Ciclo Semaforico'!BE$32,N!$HC106:$HL106)+SUMIF(E!$HC$15:$HL$15,'Ciclo Semaforico'!BE$32,E!$HC106:$HL106)+SUMIF(O!$HC$15:$HL$15,'Ciclo Semaforico'!BE$32,O!$HC106:$HL106))-IF(BE$31="",(SUMIF(S!$HC$15:$HL$15,'Ciclo Semaforico'!BE$30,S!$HC106:$HL106)+SUMIF(N!$HC$15:$HL$15,'Ciclo Semaforico'!BE$30,N!$HC106:$HL106)+SUMIF(E!$HC$15:$HL$15,'Ciclo Semaforico'!BE$30,E!$HC106:$HL106)+SUMIF(O!$HC$15:$HL$15,'Ciclo Semaforico'!BE$30,O!$HC106:$HL106)),(SUMIF(S!$HC$15:$HL$15,'Ciclo Semaforico'!BE$30,S!$HC106:$HL106)+SUMIF(N!$HC$15:$HL$15,'Ciclo Semaforico'!BE$30,N!$HC106:$HL106)+SUMIF(E!$HC$15:$HL$15,'Ciclo Semaforico'!BE$30,E!$HC106:$HL106)+SUMIF(O!$HC$15:$HL$15,'Ciclo Semaforico'!BE$30,O!$HC106:$HL106))*BE$31))</f>
        <v>0</v>
      </c>
      <c r="BF131" s="245">
        <f>IF(BF$32="",IF(BF$31="",(SUMIF(S!$HC$15:$HL$15,'Ciclo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Semaforico'!BF$30,O!$HC106:$HL106))*BF$31),(SUMIF(S!$HC$15:$HL$15,'Ciclo Semaforico'!BF$32,S!$HC106:$HL106)+SUMIF(N!$HC$15:$HL$15,'Ciclo Semaforico'!BF$32,N!$HC106:$HL106)+SUMIF(E!$HC$15:$HL$15,'Ciclo Semaforico'!BF$32,E!$HC106:$HL106)+SUMIF(O!$HC$15:$HL$15,'Ciclo Semaforico'!BF$32,O!$HC106:$HL106))-IF(BF$31="",(SUMIF(S!$HC$15:$HL$15,'Ciclo Semaforico'!BF$30,S!$HC106:$HL106)+SUMIF(N!$HC$15:$HL$15,'Ciclo Semaforico'!BF$30,N!$HC106:$HL106)+SUMIF(E!$HC$15:$HL$15,'Ciclo Semaforico'!BF$30,E!$HC106:$HL106)+SUMIF(O!$HC$15:$HL$15,'Ciclo Semaforico'!BF$30,O!$HC106:$HL106)),(SUMIF(S!$HC$15:$HL$15,'Ciclo Semaforico'!BF$30,S!$HC106:$HL106)+SUMIF(N!$HC$15:$HL$15,'Ciclo Semaforico'!BF$30,N!$HC106:$HL106)+SUMIF(E!$HC$15:$HL$15,'Ciclo Semaforico'!BF$30,E!$HC106:$HL106)+SUMIF(O!$HC$15:$HL$15,'Ciclo Semaforico'!BF$30,O!$HC106:$HL106))*BF$31))</f>
        <v>0</v>
      </c>
      <c r="BG131" s="245">
        <f>IF(BG$32="",IF(BG$31="",(SUMIF(S!$HC$15:$HL$15,'Ciclo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Semaforico'!BG$30,O!$HC106:$HL106))*BG$31),(SUMIF(S!$HC$15:$HL$15,'Ciclo Semaforico'!BG$32,S!$HC106:$HL106)+SUMIF(N!$HC$15:$HL$15,'Ciclo Semaforico'!BG$32,N!$HC106:$HL106)+SUMIF(E!$HC$15:$HL$15,'Ciclo Semaforico'!BG$32,E!$HC106:$HL106)+SUMIF(O!$HC$15:$HL$15,'Ciclo Semaforico'!BG$32,O!$HC106:$HL106))-IF(BG$31="",(SUMIF(S!$HC$15:$HL$15,'Ciclo Semaforico'!BG$30,S!$HC106:$HL106)+SUMIF(N!$HC$15:$HL$15,'Ciclo Semaforico'!BG$30,N!$HC106:$HL106)+SUMIF(E!$HC$15:$HL$15,'Ciclo Semaforico'!BG$30,E!$HC106:$HL106)+SUMIF(O!$HC$15:$HL$15,'Ciclo Semaforico'!BG$30,O!$HC106:$HL106)),(SUMIF(S!$HC$15:$HL$15,'Ciclo Semaforico'!BG$30,S!$HC106:$HL106)+SUMIF(N!$HC$15:$HL$15,'Ciclo Semaforico'!BG$30,N!$HC106:$HL106)+SUMIF(E!$HC$15:$HL$15,'Ciclo Semaforico'!BG$30,E!$HC106:$HL106)+SUMIF(O!$HC$15:$HL$15,'Ciclo Semaforico'!BG$30,O!$HC106:$HL106))*BG$31))</f>
        <v>0</v>
      </c>
      <c r="BH131" s="245">
        <f>IF(BH$32="",IF(BH$31="",(SUMIF(S!$HC$15:$HL$15,'Ciclo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Semaforico'!BH$30,O!$HC106:$HL106))*BH$31),(SUMIF(S!$HC$15:$HL$15,'Ciclo Semaforico'!BH$32,S!$HC106:$HL106)+SUMIF(N!$HC$15:$HL$15,'Ciclo Semaforico'!BH$32,N!$HC106:$HL106)+SUMIF(E!$HC$15:$HL$15,'Ciclo Semaforico'!BH$32,E!$HC106:$HL106)+SUMIF(O!$HC$15:$HL$15,'Ciclo Semaforico'!BH$32,O!$HC106:$HL106))-IF(BH$31="",(SUMIF(S!$HC$15:$HL$15,'Ciclo Semaforico'!BH$30,S!$HC106:$HL106)+SUMIF(N!$HC$15:$HL$15,'Ciclo Semaforico'!BH$30,N!$HC106:$HL106)+SUMIF(E!$HC$15:$HL$15,'Ciclo Semaforico'!BH$30,E!$HC106:$HL106)+SUMIF(O!$HC$15:$HL$15,'Ciclo Semaforico'!BH$30,O!$HC106:$HL106)),(SUMIF(S!$HC$15:$HL$15,'Ciclo Semaforico'!BH$30,S!$HC106:$HL106)+SUMIF(N!$HC$15:$HL$15,'Ciclo Semaforico'!BH$30,N!$HC106:$HL106)+SUMIF(E!$HC$15:$HL$15,'Ciclo Semaforico'!BH$30,E!$HC106:$HL106)+SUMIF(O!$HC$15:$HL$15,'Ciclo Semaforico'!BH$30,O!$HC106:$HL106))*BH$31))</f>
        <v>0</v>
      </c>
      <c r="BI131" s="245">
        <f>IF(BI$32="",IF(BI$31="",(SUMIF(S!$HC$15:$HL$15,'Ciclo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Semaforico'!BI$30,O!$HC106:$HL106))*BI$31),(SUMIF(S!$HC$15:$HL$15,'Ciclo Semaforico'!BI$32,S!$HC106:$HL106)+SUMIF(N!$HC$15:$HL$15,'Ciclo Semaforico'!BI$32,N!$HC106:$HL106)+SUMIF(E!$HC$15:$HL$15,'Ciclo Semaforico'!BI$32,E!$HC106:$HL106)+SUMIF(O!$HC$15:$HL$15,'Ciclo Semaforico'!BI$32,O!$HC106:$HL106))-IF(BI$31="",(SUMIF(S!$HC$15:$HL$15,'Ciclo Semaforico'!BI$30,S!$HC106:$HL106)+SUMIF(N!$HC$15:$HL$15,'Ciclo Semaforico'!BI$30,N!$HC106:$HL106)+SUMIF(E!$HC$15:$HL$15,'Ciclo Semaforico'!BI$30,E!$HC106:$HL106)+SUMIF(O!$HC$15:$HL$15,'Ciclo Semaforico'!BI$30,O!$HC106:$HL106)),(SUMIF(S!$HC$15:$HL$15,'Ciclo Semaforico'!BI$30,S!$HC106:$HL106)+SUMIF(N!$HC$15:$HL$15,'Ciclo Semaforico'!BI$30,N!$HC106:$HL106)+SUMIF(E!$HC$15:$HL$15,'Ciclo Semaforico'!BI$30,E!$HC106:$HL106)+SUMIF(O!$HC$15:$HL$15,'Ciclo Semaforico'!BI$30,O!$HC106:$HL106))*BI$31))</f>
        <v>0</v>
      </c>
      <c r="BJ131" s="246">
        <f>IF(BJ$32="",IF(BJ$31="",(SUMIF(S!$HC$15:$HL$15,'Ciclo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Semaforico'!BJ$30,O!$HC106:$HL106))*BJ$31),(SUMIF(S!$HC$15:$HL$15,'Ciclo Semaforico'!BJ$32,S!$HC106:$HL106)+SUMIF(N!$HC$15:$HL$15,'Ciclo Semaforico'!BJ$32,N!$HC106:$HL106)+SUMIF(E!$HC$15:$HL$15,'Ciclo Semaforico'!BJ$32,E!$HC106:$HL106)+SUMIF(O!$HC$15:$HL$15,'Ciclo Semaforico'!BJ$32,O!$HC106:$HL106))-IF(BJ$31="",(SUMIF(S!$HC$15:$HL$15,'Ciclo Semaforico'!BJ$30,S!$HC106:$HL106)+SUMIF(N!$HC$15:$HL$15,'Ciclo Semaforico'!BJ$30,N!$HC106:$HL106)+SUMIF(E!$HC$15:$HL$15,'Ciclo Semaforico'!BJ$30,E!$HC106:$HL106)+SUMIF(O!$HC$15:$HL$15,'Ciclo Semaforico'!BJ$30,O!$HC106:$HL106)),(SUMIF(S!$HC$15:$HL$15,'Ciclo Semaforico'!BJ$30,S!$HC106:$HL106)+SUMIF(N!$HC$15:$HL$15,'Ciclo Semaforico'!BJ$30,N!$HC106:$HL106)+SUMIF(E!$HC$15:$HL$15,'Ciclo Semaforico'!BJ$30,E!$HC106:$HL106)+SUMIF(O!$HC$15:$HL$15,'Ciclo Semaforico'!BJ$30,O!$HC106:$HL106))*BJ$31))</f>
        <v>0</v>
      </c>
      <c r="BK131" s="244">
        <f>IF(BK$32="",IF(BK$31="",(SUMIF(S!$HC$15:$HL$15,'Ciclo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Semaforico'!BK$30,O!$HC106:$HL106))*BK$31),(SUMIF(S!$HC$15:$HL$15,'Ciclo Semaforico'!BK$32,S!$HC106:$HL106)+SUMIF(N!$HC$15:$HL$15,'Ciclo Semaforico'!BK$32,N!$HC106:$HL106)+SUMIF(E!$HC$15:$HL$15,'Ciclo Semaforico'!BK$32,E!$HC106:$HL106)+SUMIF(O!$HC$15:$HL$15,'Ciclo Semaforico'!BK$32,O!$HC106:$HL106))-IF(BK$31="",(SUMIF(S!$HC$15:$HL$15,'Ciclo Semaforico'!BK$30,S!$HC106:$HL106)+SUMIF(N!$HC$15:$HL$15,'Ciclo Semaforico'!BK$30,N!$HC106:$HL106)+SUMIF(E!$HC$15:$HL$15,'Ciclo Semaforico'!BK$30,E!$HC106:$HL106)+SUMIF(O!$HC$15:$HL$15,'Ciclo Semaforico'!BK$30,O!$HC106:$HL106)),(SUMIF(S!$HC$15:$HL$15,'Ciclo Semaforico'!BK$30,S!$HC106:$HL106)+SUMIF(N!$HC$15:$HL$15,'Ciclo Semaforico'!BK$30,N!$HC106:$HL106)+SUMIF(E!$HC$15:$HL$15,'Ciclo Semaforico'!BK$30,E!$HC106:$HL106)+SUMIF(O!$HC$15:$HL$15,'Ciclo Semaforico'!BK$30,O!$HC106:$HL106))*BK$31))</f>
        <v>0</v>
      </c>
      <c r="BL131" s="245">
        <f>IF(BL$32="",IF(BL$31="",(SUMIF(S!$HC$15:$HL$15,'Ciclo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Semaforico'!BL$30,O!$HC106:$HL106))*BL$31),(SUMIF(S!$HC$15:$HL$15,'Ciclo Semaforico'!BL$32,S!$HC106:$HL106)+SUMIF(N!$HC$15:$HL$15,'Ciclo Semaforico'!BL$32,N!$HC106:$HL106)+SUMIF(E!$HC$15:$HL$15,'Ciclo Semaforico'!BL$32,E!$HC106:$HL106)+SUMIF(O!$HC$15:$HL$15,'Ciclo Semaforico'!BL$32,O!$HC106:$HL106))-IF(BL$31="",(SUMIF(S!$HC$15:$HL$15,'Ciclo Semaforico'!BL$30,S!$HC106:$HL106)+SUMIF(N!$HC$15:$HL$15,'Ciclo Semaforico'!BL$30,N!$HC106:$HL106)+SUMIF(E!$HC$15:$HL$15,'Ciclo Semaforico'!BL$30,E!$HC106:$HL106)+SUMIF(O!$HC$15:$HL$15,'Ciclo Semaforico'!BL$30,O!$HC106:$HL106)),(SUMIF(S!$HC$15:$HL$15,'Ciclo Semaforico'!BL$30,S!$HC106:$HL106)+SUMIF(N!$HC$15:$HL$15,'Ciclo Semaforico'!BL$30,N!$HC106:$HL106)+SUMIF(E!$HC$15:$HL$15,'Ciclo Semaforico'!BL$30,E!$HC106:$HL106)+SUMIF(O!$HC$15:$HL$15,'Ciclo Semaforico'!BL$30,O!$HC106:$HL106))*BL$31))</f>
        <v>0</v>
      </c>
      <c r="BM131" s="245">
        <f>IF(BM$32="",IF(BM$31="",(SUMIF(S!$HC$15:$HL$15,'Ciclo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Semaforico'!BM$30,O!$HC106:$HL106))*BM$31),(SUMIF(S!$HC$15:$HL$15,'Ciclo Semaforico'!BM$32,S!$HC106:$HL106)+SUMIF(N!$HC$15:$HL$15,'Ciclo Semaforico'!BM$32,N!$HC106:$HL106)+SUMIF(E!$HC$15:$HL$15,'Ciclo Semaforico'!BM$32,E!$HC106:$HL106)+SUMIF(O!$HC$15:$HL$15,'Ciclo Semaforico'!BM$32,O!$HC106:$HL106))-IF(BM$31="",(SUMIF(S!$HC$15:$HL$15,'Ciclo Semaforico'!BM$30,S!$HC106:$HL106)+SUMIF(N!$HC$15:$HL$15,'Ciclo Semaforico'!BM$30,N!$HC106:$HL106)+SUMIF(E!$HC$15:$HL$15,'Ciclo Semaforico'!BM$30,E!$HC106:$HL106)+SUMIF(O!$HC$15:$HL$15,'Ciclo Semaforico'!BM$30,O!$HC106:$HL106)),(SUMIF(S!$HC$15:$HL$15,'Ciclo Semaforico'!BM$30,S!$HC106:$HL106)+SUMIF(N!$HC$15:$HL$15,'Ciclo Semaforico'!BM$30,N!$HC106:$HL106)+SUMIF(E!$HC$15:$HL$15,'Ciclo Semaforico'!BM$30,E!$HC106:$HL106)+SUMIF(O!$HC$15:$HL$15,'Ciclo Semaforico'!BM$30,O!$HC106:$HL106))*BM$31))</f>
        <v>0</v>
      </c>
      <c r="BN131" s="245">
        <f>IF(BN$32="",IF(BN$31="",(SUMIF(S!$HC$15:$HL$15,'Ciclo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Semaforico'!BN$30,O!$HC106:$HL106))*BN$31),(SUMIF(S!$HC$15:$HL$15,'Ciclo Semaforico'!BN$32,S!$HC106:$HL106)+SUMIF(N!$HC$15:$HL$15,'Ciclo Semaforico'!BN$32,N!$HC106:$HL106)+SUMIF(E!$HC$15:$HL$15,'Ciclo Semaforico'!BN$32,E!$HC106:$HL106)+SUMIF(O!$HC$15:$HL$15,'Ciclo Semaforico'!BN$32,O!$HC106:$HL106))-IF(BN$31="",(SUMIF(S!$HC$15:$HL$15,'Ciclo Semaforico'!BN$30,S!$HC106:$HL106)+SUMIF(N!$HC$15:$HL$15,'Ciclo Semaforico'!BN$30,N!$HC106:$HL106)+SUMIF(E!$HC$15:$HL$15,'Ciclo Semaforico'!BN$30,E!$HC106:$HL106)+SUMIF(O!$HC$15:$HL$15,'Ciclo Semaforico'!BN$30,O!$HC106:$HL106)),(SUMIF(S!$HC$15:$HL$15,'Ciclo Semaforico'!BN$30,S!$HC106:$HL106)+SUMIF(N!$HC$15:$HL$15,'Ciclo Semaforico'!BN$30,N!$HC106:$HL106)+SUMIF(E!$HC$15:$HL$15,'Ciclo Semaforico'!BN$30,E!$HC106:$HL106)+SUMIF(O!$HC$15:$HL$15,'Ciclo Semaforico'!BN$30,O!$HC106:$HL106))*BN$31))</f>
        <v>0</v>
      </c>
      <c r="BO131" s="245">
        <f>IF(BO$32="",IF(BO$31="",(SUMIF(S!$HC$15:$HL$15,'Ciclo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Semaforico'!BO$30,O!$HC106:$HL106))*BO$31),(SUMIF(S!$HC$15:$HL$15,'Ciclo Semaforico'!BO$32,S!$HC106:$HL106)+SUMIF(N!$HC$15:$HL$15,'Ciclo Semaforico'!BO$32,N!$HC106:$HL106)+SUMIF(E!$HC$15:$HL$15,'Ciclo Semaforico'!BO$32,E!$HC106:$HL106)+SUMIF(O!$HC$15:$HL$15,'Ciclo Semaforico'!BO$32,O!$HC106:$HL106))-IF(BO$31="",(SUMIF(S!$HC$15:$HL$15,'Ciclo Semaforico'!BO$30,S!$HC106:$HL106)+SUMIF(N!$HC$15:$HL$15,'Ciclo Semaforico'!BO$30,N!$HC106:$HL106)+SUMIF(E!$HC$15:$HL$15,'Ciclo Semaforico'!BO$30,E!$HC106:$HL106)+SUMIF(O!$HC$15:$HL$15,'Ciclo Semaforico'!BO$30,O!$HC106:$HL106)),(SUMIF(S!$HC$15:$HL$15,'Ciclo Semaforico'!BO$30,S!$HC106:$HL106)+SUMIF(N!$HC$15:$HL$15,'Ciclo Semaforico'!BO$30,N!$HC106:$HL106)+SUMIF(E!$HC$15:$HL$15,'Ciclo Semaforico'!BO$30,E!$HC106:$HL106)+SUMIF(O!$HC$15:$HL$15,'Ciclo Semaforico'!BO$30,O!$HC106:$HL106))*BO$31))</f>
        <v>0</v>
      </c>
      <c r="BP131" s="245">
        <f>IF(BP$32="",IF(BP$31="",(SUMIF(S!$HC$15:$HL$15,'Ciclo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Semaforico'!BP$30,O!$HC106:$HL106))*BP$31),(SUMIF(S!$HC$15:$HL$15,'Ciclo Semaforico'!BP$32,S!$HC106:$HL106)+SUMIF(N!$HC$15:$HL$15,'Ciclo Semaforico'!BP$32,N!$HC106:$HL106)+SUMIF(E!$HC$15:$HL$15,'Ciclo Semaforico'!BP$32,E!$HC106:$HL106)+SUMIF(O!$HC$15:$HL$15,'Ciclo Semaforico'!BP$32,O!$HC106:$HL106))-IF(BP$31="",(SUMIF(S!$HC$15:$HL$15,'Ciclo Semaforico'!BP$30,S!$HC106:$HL106)+SUMIF(N!$HC$15:$HL$15,'Ciclo Semaforico'!BP$30,N!$HC106:$HL106)+SUMIF(E!$HC$15:$HL$15,'Ciclo Semaforico'!BP$30,E!$HC106:$HL106)+SUMIF(O!$HC$15:$HL$15,'Ciclo Semaforico'!BP$30,O!$HC106:$HL106)),(SUMIF(S!$HC$15:$HL$15,'Ciclo Semaforico'!BP$30,S!$HC106:$HL106)+SUMIF(N!$HC$15:$HL$15,'Ciclo Semaforico'!BP$30,N!$HC106:$HL106)+SUMIF(E!$HC$15:$HL$15,'Ciclo Semaforico'!BP$30,E!$HC106:$HL106)+SUMIF(O!$HC$15:$HL$15,'Ciclo Semaforico'!BP$30,O!$HC106:$HL106))*BP$31))</f>
        <v>0</v>
      </c>
      <c r="BQ131" s="245">
        <f>IF(BQ$32="",IF(BQ$31="",(SUMIF(S!$HC$15:$HL$15,'Ciclo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Semaforico'!BQ$30,O!$HC106:$HL106))*BQ$31),(SUMIF(S!$HC$15:$HL$15,'Ciclo Semaforico'!BQ$32,S!$HC106:$HL106)+SUMIF(N!$HC$15:$HL$15,'Ciclo Semaforico'!BQ$32,N!$HC106:$HL106)+SUMIF(E!$HC$15:$HL$15,'Ciclo Semaforico'!BQ$32,E!$HC106:$HL106)+SUMIF(O!$HC$15:$HL$15,'Ciclo Semaforico'!BQ$32,O!$HC106:$HL106))-IF(BQ$31="",(SUMIF(S!$HC$15:$HL$15,'Ciclo Semaforico'!BQ$30,S!$HC106:$HL106)+SUMIF(N!$HC$15:$HL$15,'Ciclo Semaforico'!BQ$30,N!$HC106:$HL106)+SUMIF(E!$HC$15:$HL$15,'Ciclo Semaforico'!BQ$30,E!$HC106:$HL106)+SUMIF(O!$HC$15:$HL$15,'Ciclo Semaforico'!BQ$30,O!$HC106:$HL106)),(SUMIF(S!$HC$15:$HL$15,'Ciclo Semaforico'!BQ$30,S!$HC106:$HL106)+SUMIF(N!$HC$15:$HL$15,'Ciclo Semaforico'!BQ$30,N!$HC106:$HL106)+SUMIF(E!$HC$15:$HL$15,'Ciclo Semaforico'!BQ$30,E!$HC106:$HL106)+SUMIF(O!$HC$15:$HL$15,'Ciclo Semaforico'!BQ$30,O!$HC106:$HL106))*BQ$31))</f>
        <v>0</v>
      </c>
      <c r="BR131" s="245">
        <f>IF(BR$32="",IF(BR$31="",(SUMIF(S!$HC$15:$HL$15,'Ciclo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Semaforico'!BR$30,O!$HC106:$HL106))*BR$31),(SUMIF(S!$HC$15:$HL$15,'Ciclo Semaforico'!BR$32,S!$HC106:$HL106)+SUMIF(N!$HC$15:$HL$15,'Ciclo Semaforico'!BR$32,N!$HC106:$HL106)+SUMIF(E!$HC$15:$HL$15,'Ciclo Semaforico'!BR$32,E!$HC106:$HL106)+SUMIF(O!$HC$15:$HL$15,'Ciclo Semaforico'!BR$32,O!$HC106:$HL106))-IF(BR$31="",(SUMIF(S!$HC$15:$HL$15,'Ciclo Semaforico'!BR$30,S!$HC106:$HL106)+SUMIF(N!$HC$15:$HL$15,'Ciclo Semaforico'!BR$30,N!$HC106:$HL106)+SUMIF(E!$HC$15:$HL$15,'Ciclo Semaforico'!BR$30,E!$HC106:$HL106)+SUMIF(O!$HC$15:$HL$15,'Ciclo Semaforico'!BR$30,O!$HC106:$HL106)),(SUMIF(S!$HC$15:$HL$15,'Ciclo Semaforico'!BR$30,S!$HC106:$HL106)+SUMIF(N!$HC$15:$HL$15,'Ciclo Semaforico'!BR$30,N!$HC106:$HL106)+SUMIF(E!$HC$15:$HL$15,'Ciclo Semaforico'!BR$30,E!$HC106:$HL106)+SUMIF(O!$HC$15:$HL$15,'Ciclo Semaforico'!BR$30,O!$HC106:$HL106))*BR$31))</f>
        <v>0</v>
      </c>
      <c r="BS131" s="245">
        <f>IF(BS$32="",IF(BS$31="",(SUMIF(S!$HC$15:$HL$15,'Ciclo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Semaforico'!BS$30,O!$HC106:$HL106))*BS$31),(SUMIF(S!$HC$15:$HL$15,'Ciclo Semaforico'!BS$32,S!$HC106:$HL106)+SUMIF(N!$HC$15:$HL$15,'Ciclo Semaforico'!BS$32,N!$HC106:$HL106)+SUMIF(E!$HC$15:$HL$15,'Ciclo Semaforico'!BS$32,E!$HC106:$HL106)+SUMIF(O!$HC$15:$HL$15,'Ciclo Semaforico'!BS$32,O!$HC106:$HL106))-IF(BS$31="",(SUMIF(S!$HC$15:$HL$15,'Ciclo Semaforico'!BS$30,S!$HC106:$HL106)+SUMIF(N!$HC$15:$HL$15,'Ciclo Semaforico'!BS$30,N!$HC106:$HL106)+SUMIF(E!$HC$15:$HL$15,'Ciclo Semaforico'!BS$30,E!$HC106:$HL106)+SUMIF(O!$HC$15:$HL$15,'Ciclo Semaforico'!BS$30,O!$HC106:$HL106)),(SUMIF(S!$HC$15:$HL$15,'Ciclo Semaforico'!BS$30,S!$HC106:$HL106)+SUMIF(N!$HC$15:$HL$15,'Ciclo Semaforico'!BS$30,N!$HC106:$HL106)+SUMIF(E!$HC$15:$HL$15,'Ciclo Semaforico'!BS$30,E!$HC106:$HL106)+SUMIF(O!$HC$15:$HL$15,'Ciclo Semaforico'!BS$30,O!$HC106:$HL106))*BS$31))</f>
        <v>0</v>
      </c>
      <c r="BT131" s="245">
        <f>IF(BT$32="",IF(BT$31="",(SUMIF(S!$HC$15:$HL$15,'Ciclo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Semaforico'!BT$30,O!$HC106:$HL106))*BT$31),(SUMIF(S!$HC$15:$HL$15,'Ciclo Semaforico'!BT$32,S!$HC106:$HL106)+SUMIF(N!$HC$15:$HL$15,'Ciclo Semaforico'!BT$32,N!$HC106:$HL106)+SUMIF(E!$HC$15:$HL$15,'Ciclo Semaforico'!BT$32,E!$HC106:$HL106)+SUMIF(O!$HC$15:$HL$15,'Ciclo Semaforico'!BT$32,O!$HC106:$HL106))-IF(BT$31="",(SUMIF(S!$HC$15:$HL$15,'Ciclo Semaforico'!BT$30,S!$HC106:$HL106)+SUMIF(N!$HC$15:$HL$15,'Ciclo Semaforico'!BT$30,N!$HC106:$HL106)+SUMIF(E!$HC$15:$HL$15,'Ciclo Semaforico'!BT$30,E!$HC106:$HL106)+SUMIF(O!$HC$15:$HL$15,'Ciclo Semaforico'!BT$30,O!$HC106:$HL106)),(SUMIF(S!$HC$15:$HL$15,'Ciclo Semaforico'!BT$30,S!$HC106:$HL106)+SUMIF(N!$HC$15:$HL$15,'Ciclo Semaforico'!BT$30,N!$HC106:$HL106)+SUMIF(E!$HC$15:$HL$15,'Ciclo Semaforico'!BT$30,E!$HC106:$HL106)+SUMIF(O!$HC$15:$HL$15,'Ciclo Semaforico'!BT$30,O!$HC106:$HL106))*BT$31))</f>
        <v>0</v>
      </c>
      <c r="BU131" s="245">
        <f>IF(BU$32="",IF(BU$31="",(SUMIF(S!$HC$15:$HL$15,'Ciclo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Semaforico'!BU$30,O!$HC106:$HL106))*BU$31),(SUMIF(S!$HC$15:$HL$15,'Ciclo Semaforico'!BU$32,S!$HC106:$HL106)+SUMIF(N!$HC$15:$HL$15,'Ciclo Semaforico'!BU$32,N!$HC106:$HL106)+SUMIF(E!$HC$15:$HL$15,'Ciclo Semaforico'!BU$32,E!$HC106:$HL106)+SUMIF(O!$HC$15:$HL$15,'Ciclo Semaforico'!BU$32,O!$HC106:$HL106))-IF(BU$31="",(SUMIF(S!$HC$15:$HL$15,'Ciclo Semaforico'!BU$30,S!$HC106:$HL106)+SUMIF(N!$HC$15:$HL$15,'Ciclo Semaforico'!BU$30,N!$HC106:$HL106)+SUMIF(E!$HC$15:$HL$15,'Ciclo Semaforico'!BU$30,E!$HC106:$HL106)+SUMIF(O!$HC$15:$HL$15,'Ciclo Semaforico'!BU$30,O!$HC106:$HL106)),(SUMIF(S!$HC$15:$HL$15,'Ciclo Semaforico'!BU$30,S!$HC106:$HL106)+SUMIF(N!$HC$15:$HL$15,'Ciclo Semaforico'!BU$30,N!$HC106:$HL106)+SUMIF(E!$HC$15:$HL$15,'Ciclo Semaforico'!BU$30,E!$HC106:$HL106)+SUMIF(O!$HC$15:$HL$15,'Ciclo Semaforico'!BU$30,O!$HC106:$HL106))*BU$31))</f>
        <v>0</v>
      </c>
      <c r="BV131" s="246">
        <f>IF(BV$32="",IF(BV$31="",(SUMIF(S!$HC$15:$HL$15,'Ciclo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Semaforico'!BV$30,O!$HC106:$HL106))*BV$31),(SUMIF(S!$HC$15:$HL$15,'Ciclo Semaforico'!BV$32,S!$HC106:$HL106)+SUMIF(N!$HC$15:$HL$15,'Ciclo Semaforico'!BV$32,N!$HC106:$HL106)+SUMIF(E!$HC$15:$HL$15,'Ciclo Semaforico'!BV$32,E!$HC106:$HL106)+SUMIF(O!$HC$15:$HL$15,'Ciclo Semaforico'!BV$32,O!$HC106:$HL106))-IF(BV$31="",(SUMIF(S!$HC$15:$HL$15,'Ciclo Semaforico'!BV$30,S!$HC106:$HL106)+SUMIF(N!$HC$15:$HL$15,'Ciclo Semaforico'!BV$30,N!$HC106:$HL106)+SUMIF(E!$HC$15:$HL$15,'Ciclo Semaforico'!BV$30,E!$HC106:$HL106)+SUMIF(O!$HC$15:$HL$15,'Ciclo Semaforico'!BV$30,O!$HC106:$HL106)),(SUMIF(S!$HC$15:$HL$15,'Ciclo Semaforico'!BV$30,S!$HC106:$HL106)+SUMIF(N!$HC$15:$HL$15,'Ciclo Semaforico'!BV$30,N!$HC106:$HL106)+SUMIF(E!$HC$15:$HL$15,'Ciclo Semaforico'!BV$30,E!$HC106:$HL106)+SUMIF(O!$HC$15:$HL$15,'Ciclo Semaforico'!BV$30,O!$HC106:$HL106))*BV$31))</f>
        <v>0</v>
      </c>
      <c r="BW131" s="244">
        <f>IF(BW$32="",IF(BW$31="",(SUMIF(S!$HC$15:$HL$15,'Ciclo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Semaforico'!BW$30,O!$HC106:$HL106))*BW$31),(SUMIF(S!$HC$15:$HL$15,'Ciclo Semaforico'!BW$32,S!$HC106:$HL106)+SUMIF(N!$HC$15:$HL$15,'Ciclo Semaforico'!BW$32,N!$HC106:$HL106)+SUMIF(E!$HC$15:$HL$15,'Ciclo Semaforico'!BW$32,E!$HC106:$HL106)+SUMIF(O!$HC$15:$HL$15,'Ciclo Semaforico'!BW$32,O!$HC106:$HL106))-IF(BW$31="",(SUMIF(S!$HC$15:$HL$15,'Ciclo Semaforico'!BW$30,S!$HC106:$HL106)+SUMIF(N!$HC$15:$HL$15,'Ciclo Semaforico'!BW$30,N!$HC106:$HL106)+SUMIF(E!$HC$15:$HL$15,'Ciclo Semaforico'!BW$30,E!$HC106:$HL106)+SUMIF(O!$HC$15:$HL$15,'Ciclo Semaforico'!BW$30,O!$HC106:$HL106)),(SUMIF(S!$HC$15:$HL$15,'Ciclo Semaforico'!BW$30,S!$HC106:$HL106)+SUMIF(N!$HC$15:$HL$15,'Ciclo Semaforico'!BW$30,N!$HC106:$HL106)+SUMIF(E!$HC$15:$HL$15,'Ciclo Semaforico'!BW$30,E!$HC106:$HL106)+SUMIF(O!$HC$15:$HL$15,'Ciclo Semaforico'!BW$30,O!$HC106:$HL106))*BW$31))</f>
        <v>0</v>
      </c>
      <c r="BX131" s="245">
        <f>IF(BX$32="",IF(BX$31="",(SUMIF(S!$HC$15:$HL$15,'Ciclo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Semaforico'!BX$30,O!$HC106:$HL106))*BX$31),(SUMIF(S!$HC$15:$HL$15,'Ciclo Semaforico'!BX$32,S!$HC106:$HL106)+SUMIF(N!$HC$15:$HL$15,'Ciclo Semaforico'!BX$32,N!$HC106:$HL106)+SUMIF(E!$HC$15:$HL$15,'Ciclo Semaforico'!BX$32,E!$HC106:$HL106)+SUMIF(O!$HC$15:$HL$15,'Ciclo Semaforico'!BX$32,O!$HC106:$HL106))-IF(BX$31="",(SUMIF(S!$HC$15:$HL$15,'Ciclo Semaforico'!BX$30,S!$HC106:$HL106)+SUMIF(N!$HC$15:$HL$15,'Ciclo Semaforico'!BX$30,N!$HC106:$HL106)+SUMIF(E!$HC$15:$HL$15,'Ciclo Semaforico'!BX$30,E!$HC106:$HL106)+SUMIF(O!$HC$15:$HL$15,'Ciclo Semaforico'!BX$30,O!$HC106:$HL106)),(SUMIF(S!$HC$15:$HL$15,'Ciclo Semaforico'!BX$30,S!$HC106:$HL106)+SUMIF(N!$HC$15:$HL$15,'Ciclo Semaforico'!BX$30,N!$HC106:$HL106)+SUMIF(E!$HC$15:$HL$15,'Ciclo Semaforico'!BX$30,E!$HC106:$HL106)+SUMIF(O!$HC$15:$HL$15,'Ciclo Semaforico'!BX$30,O!$HC106:$HL106))*BX$31))</f>
        <v>0</v>
      </c>
      <c r="BY131" s="245">
        <f>IF(BY$32="",IF(BY$31="",(SUMIF(S!$HC$15:$HL$15,'Ciclo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Semaforico'!BY$30,O!$HC106:$HL106))*BY$31),(SUMIF(S!$HC$15:$HL$15,'Ciclo Semaforico'!BY$32,S!$HC106:$HL106)+SUMIF(N!$HC$15:$HL$15,'Ciclo Semaforico'!BY$32,N!$HC106:$HL106)+SUMIF(E!$HC$15:$HL$15,'Ciclo Semaforico'!BY$32,E!$HC106:$HL106)+SUMIF(O!$HC$15:$HL$15,'Ciclo Semaforico'!BY$32,O!$HC106:$HL106))-IF(BY$31="",(SUMIF(S!$HC$15:$HL$15,'Ciclo Semaforico'!BY$30,S!$HC106:$HL106)+SUMIF(N!$HC$15:$HL$15,'Ciclo Semaforico'!BY$30,N!$HC106:$HL106)+SUMIF(E!$HC$15:$HL$15,'Ciclo Semaforico'!BY$30,E!$HC106:$HL106)+SUMIF(O!$HC$15:$HL$15,'Ciclo Semaforico'!BY$30,O!$HC106:$HL106)),(SUMIF(S!$HC$15:$HL$15,'Ciclo Semaforico'!BY$30,S!$HC106:$HL106)+SUMIF(N!$HC$15:$HL$15,'Ciclo Semaforico'!BY$30,N!$HC106:$HL106)+SUMIF(E!$HC$15:$HL$15,'Ciclo Semaforico'!BY$30,E!$HC106:$HL106)+SUMIF(O!$HC$15:$HL$15,'Ciclo Semaforico'!BY$30,O!$HC106:$HL106))*BY$31))</f>
        <v>0</v>
      </c>
      <c r="BZ131" s="245">
        <f>IF(BZ$32="",IF(BZ$31="",(SUMIF(S!$HC$15:$HL$15,'Ciclo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Semaforico'!BZ$30,O!$HC106:$HL106))*BZ$31),(SUMIF(S!$HC$15:$HL$15,'Ciclo Semaforico'!BZ$32,S!$HC106:$HL106)+SUMIF(N!$HC$15:$HL$15,'Ciclo Semaforico'!BZ$32,N!$HC106:$HL106)+SUMIF(E!$HC$15:$HL$15,'Ciclo Semaforico'!BZ$32,E!$HC106:$HL106)+SUMIF(O!$HC$15:$HL$15,'Ciclo Semaforico'!BZ$32,O!$HC106:$HL106))-IF(BZ$31="",(SUMIF(S!$HC$15:$HL$15,'Ciclo Semaforico'!BZ$30,S!$HC106:$HL106)+SUMIF(N!$HC$15:$HL$15,'Ciclo Semaforico'!BZ$30,N!$HC106:$HL106)+SUMIF(E!$HC$15:$HL$15,'Ciclo Semaforico'!BZ$30,E!$HC106:$HL106)+SUMIF(O!$HC$15:$HL$15,'Ciclo Semaforico'!BZ$30,O!$HC106:$HL106)),(SUMIF(S!$HC$15:$HL$15,'Ciclo Semaforico'!BZ$30,S!$HC106:$HL106)+SUMIF(N!$HC$15:$HL$15,'Ciclo Semaforico'!BZ$30,N!$HC106:$HL106)+SUMIF(E!$HC$15:$HL$15,'Ciclo Semaforico'!BZ$30,E!$HC106:$HL106)+SUMIF(O!$HC$15:$HL$15,'Ciclo Semaforico'!BZ$30,O!$HC106:$HL106))*BZ$31))</f>
        <v>0</v>
      </c>
      <c r="CA131" s="245">
        <f>IF(CA$32="",IF(CA$31="",(SUMIF(S!$HC$15:$HL$15,'Ciclo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Semaforico'!CA$30,O!$HC106:$HL106))*CA$31),(SUMIF(S!$HC$15:$HL$15,'Ciclo Semaforico'!CA$32,S!$HC106:$HL106)+SUMIF(N!$HC$15:$HL$15,'Ciclo Semaforico'!CA$32,N!$HC106:$HL106)+SUMIF(E!$HC$15:$HL$15,'Ciclo Semaforico'!CA$32,E!$HC106:$HL106)+SUMIF(O!$HC$15:$HL$15,'Ciclo Semaforico'!CA$32,O!$HC106:$HL106))-IF(CA$31="",(SUMIF(S!$HC$15:$HL$15,'Ciclo Semaforico'!CA$30,S!$HC106:$HL106)+SUMIF(N!$HC$15:$HL$15,'Ciclo Semaforico'!CA$30,N!$HC106:$HL106)+SUMIF(E!$HC$15:$HL$15,'Ciclo Semaforico'!CA$30,E!$HC106:$HL106)+SUMIF(O!$HC$15:$HL$15,'Ciclo Semaforico'!CA$30,O!$HC106:$HL106)),(SUMIF(S!$HC$15:$HL$15,'Ciclo Semaforico'!CA$30,S!$HC106:$HL106)+SUMIF(N!$HC$15:$HL$15,'Ciclo Semaforico'!CA$30,N!$HC106:$HL106)+SUMIF(E!$HC$15:$HL$15,'Ciclo Semaforico'!CA$30,E!$HC106:$HL106)+SUMIF(O!$HC$15:$HL$15,'Ciclo Semaforico'!CA$30,O!$HC106:$HL106))*CA$31))</f>
        <v>0</v>
      </c>
      <c r="CB131" s="245">
        <f>IF(CB$32="",IF(CB$31="",(SUMIF(S!$HC$15:$HL$15,'Ciclo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Semaforico'!CB$30,O!$HC106:$HL106))*CB$31),(SUMIF(S!$HC$15:$HL$15,'Ciclo Semaforico'!CB$32,S!$HC106:$HL106)+SUMIF(N!$HC$15:$HL$15,'Ciclo Semaforico'!CB$32,N!$HC106:$HL106)+SUMIF(E!$HC$15:$HL$15,'Ciclo Semaforico'!CB$32,E!$HC106:$HL106)+SUMIF(O!$HC$15:$HL$15,'Ciclo Semaforico'!CB$32,O!$HC106:$HL106))-IF(CB$31="",(SUMIF(S!$HC$15:$HL$15,'Ciclo Semaforico'!CB$30,S!$HC106:$HL106)+SUMIF(N!$HC$15:$HL$15,'Ciclo Semaforico'!CB$30,N!$HC106:$HL106)+SUMIF(E!$HC$15:$HL$15,'Ciclo Semaforico'!CB$30,E!$HC106:$HL106)+SUMIF(O!$HC$15:$HL$15,'Ciclo Semaforico'!CB$30,O!$HC106:$HL106)),(SUMIF(S!$HC$15:$HL$15,'Ciclo Semaforico'!CB$30,S!$HC106:$HL106)+SUMIF(N!$HC$15:$HL$15,'Ciclo Semaforico'!CB$30,N!$HC106:$HL106)+SUMIF(E!$HC$15:$HL$15,'Ciclo Semaforico'!CB$30,E!$HC106:$HL106)+SUMIF(O!$HC$15:$HL$15,'Ciclo Semaforico'!CB$30,O!$HC106:$HL106))*CB$31))</f>
        <v>0</v>
      </c>
      <c r="CC131" s="245">
        <f>IF(CC$32="",IF(CC$31="",(SUMIF(S!$HC$15:$HL$15,'Ciclo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Semaforico'!CC$30,O!$HC106:$HL106))*CC$31),(SUMIF(S!$HC$15:$HL$15,'Ciclo Semaforico'!CC$32,S!$HC106:$HL106)+SUMIF(N!$HC$15:$HL$15,'Ciclo Semaforico'!CC$32,N!$HC106:$HL106)+SUMIF(E!$HC$15:$HL$15,'Ciclo Semaforico'!CC$32,E!$HC106:$HL106)+SUMIF(O!$HC$15:$HL$15,'Ciclo Semaforico'!CC$32,O!$HC106:$HL106))-IF(CC$31="",(SUMIF(S!$HC$15:$HL$15,'Ciclo Semaforico'!CC$30,S!$HC106:$HL106)+SUMIF(N!$HC$15:$HL$15,'Ciclo Semaforico'!CC$30,N!$HC106:$HL106)+SUMIF(E!$HC$15:$HL$15,'Ciclo Semaforico'!CC$30,E!$HC106:$HL106)+SUMIF(O!$HC$15:$HL$15,'Ciclo Semaforico'!CC$30,O!$HC106:$HL106)),(SUMIF(S!$HC$15:$HL$15,'Ciclo Semaforico'!CC$30,S!$HC106:$HL106)+SUMIF(N!$HC$15:$HL$15,'Ciclo Semaforico'!CC$30,N!$HC106:$HL106)+SUMIF(E!$HC$15:$HL$15,'Ciclo Semaforico'!CC$30,E!$HC106:$HL106)+SUMIF(O!$HC$15:$HL$15,'Ciclo Semaforico'!CC$30,O!$HC106:$HL106))*CC$31))</f>
        <v>0</v>
      </c>
      <c r="CD131" s="245">
        <f>IF(CD$32="",IF(CD$31="",(SUMIF(S!$HC$15:$HL$15,'Ciclo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Semaforico'!CD$30,O!$HC106:$HL106))*CD$31),(SUMIF(S!$HC$15:$HL$15,'Ciclo Semaforico'!CD$32,S!$HC106:$HL106)+SUMIF(N!$HC$15:$HL$15,'Ciclo Semaforico'!CD$32,N!$HC106:$HL106)+SUMIF(E!$HC$15:$HL$15,'Ciclo Semaforico'!CD$32,E!$HC106:$HL106)+SUMIF(O!$HC$15:$HL$15,'Ciclo Semaforico'!CD$32,O!$HC106:$HL106))-IF(CD$31="",(SUMIF(S!$HC$15:$HL$15,'Ciclo Semaforico'!CD$30,S!$HC106:$HL106)+SUMIF(N!$HC$15:$HL$15,'Ciclo Semaforico'!CD$30,N!$HC106:$HL106)+SUMIF(E!$HC$15:$HL$15,'Ciclo Semaforico'!CD$30,E!$HC106:$HL106)+SUMIF(O!$HC$15:$HL$15,'Ciclo Semaforico'!CD$30,O!$HC106:$HL106)),(SUMIF(S!$HC$15:$HL$15,'Ciclo Semaforico'!CD$30,S!$HC106:$HL106)+SUMIF(N!$HC$15:$HL$15,'Ciclo Semaforico'!CD$30,N!$HC106:$HL106)+SUMIF(E!$HC$15:$HL$15,'Ciclo Semaforico'!CD$30,E!$HC106:$HL106)+SUMIF(O!$HC$15:$HL$15,'Ciclo Semaforico'!CD$30,O!$HC106:$HL106))*CD$31))</f>
        <v>0</v>
      </c>
      <c r="CE131" s="245">
        <f>IF(CE$32="",IF(CE$31="",(SUMIF(S!$HC$15:$HL$15,'Ciclo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Semaforico'!CE$30,O!$HC106:$HL106))*CE$31),(SUMIF(S!$HC$15:$HL$15,'Ciclo Semaforico'!CE$32,S!$HC106:$HL106)+SUMIF(N!$HC$15:$HL$15,'Ciclo Semaforico'!CE$32,N!$HC106:$HL106)+SUMIF(E!$HC$15:$HL$15,'Ciclo Semaforico'!CE$32,E!$HC106:$HL106)+SUMIF(O!$HC$15:$HL$15,'Ciclo Semaforico'!CE$32,O!$HC106:$HL106))-IF(CE$31="",(SUMIF(S!$HC$15:$HL$15,'Ciclo Semaforico'!CE$30,S!$HC106:$HL106)+SUMIF(N!$HC$15:$HL$15,'Ciclo Semaforico'!CE$30,N!$HC106:$HL106)+SUMIF(E!$HC$15:$HL$15,'Ciclo Semaforico'!CE$30,E!$HC106:$HL106)+SUMIF(O!$HC$15:$HL$15,'Ciclo Semaforico'!CE$30,O!$HC106:$HL106)),(SUMIF(S!$HC$15:$HL$15,'Ciclo Semaforico'!CE$30,S!$HC106:$HL106)+SUMIF(N!$HC$15:$HL$15,'Ciclo Semaforico'!CE$30,N!$HC106:$HL106)+SUMIF(E!$HC$15:$HL$15,'Ciclo Semaforico'!CE$30,E!$HC106:$HL106)+SUMIF(O!$HC$15:$HL$15,'Ciclo Semaforico'!CE$30,O!$HC106:$HL106))*CE$31))</f>
        <v>0</v>
      </c>
      <c r="CF131" s="245">
        <f>IF(CF$32="",IF(CF$31="",(SUMIF(S!$HC$15:$HL$15,'Ciclo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Semaforico'!CF$30,O!$HC106:$HL106))*CF$31),(SUMIF(S!$HC$15:$HL$15,'Ciclo Semaforico'!CF$32,S!$HC106:$HL106)+SUMIF(N!$HC$15:$HL$15,'Ciclo Semaforico'!CF$32,N!$HC106:$HL106)+SUMIF(E!$HC$15:$HL$15,'Ciclo Semaforico'!CF$32,E!$HC106:$HL106)+SUMIF(O!$HC$15:$HL$15,'Ciclo Semaforico'!CF$32,O!$HC106:$HL106))-IF(CF$31="",(SUMIF(S!$HC$15:$HL$15,'Ciclo Semaforico'!CF$30,S!$HC106:$HL106)+SUMIF(N!$HC$15:$HL$15,'Ciclo Semaforico'!CF$30,N!$HC106:$HL106)+SUMIF(E!$HC$15:$HL$15,'Ciclo Semaforico'!CF$30,E!$HC106:$HL106)+SUMIF(O!$HC$15:$HL$15,'Ciclo Semaforico'!CF$30,O!$HC106:$HL106)),(SUMIF(S!$HC$15:$HL$15,'Ciclo Semaforico'!CF$30,S!$HC106:$HL106)+SUMIF(N!$HC$15:$HL$15,'Ciclo Semaforico'!CF$30,N!$HC106:$HL106)+SUMIF(E!$HC$15:$HL$15,'Ciclo Semaforico'!CF$30,E!$HC106:$HL106)+SUMIF(O!$HC$15:$HL$15,'Ciclo Semaforico'!CF$30,O!$HC106:$HL106))*CF$31))</f>
        <v>0</v>
      </c>
      <c r="CG131" s="245">
        <f>IF(CG$32="",IF(CG$31="",(SUMIF(S!$HC$15:$HL$15,'Ciclo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Semaforico'!CG$30,O!$HC106:$HL106))*CG$31),(SUMIF(S!$HC$15:$HL$15,'Ciclo Semaforico'!CG$32,S!$HC106:$HL106)+SUMIF(N!$HC$15:$HL$15,'Ciclo Semaforico'!CG$32,N!$HC106:$HL106)+SUMIF(E!$HC$15:$HL$15,'Ciclo Semaforico'!CG$32,E!$HC106:$HL106)+SUMIF(O!$HC$15:$HL$15,'Ciclo Semaforico'!CG$32,O!$HC106:$HL106))-IF(CG$31="",(SUMIF(S!$HC$15:$HL$15,'Ciclo Semaforico'!CG$30,S!$HC106:$HL106)+SUMIF(N!$HC$15:$HL$15,'Ciclo Semaforico'!CG$30,N!$HC106:$HL106)+SUMIF(E!$HC$15:$HL$15,'Ciclo Semaforico'!CG$30,E!$HC106:$HL106)+SUMIF(O!$HC$15:$HL$15,'Ciclo Semaforico'!CG$30,O!$HC106:$HL106)),(SUMIF(S!$HC$15:$HL$15,'Ciclo Semaforico'!CG$30,S!$HC106:$HL106)+SUMIF(N!$HC$15:$HL$15,'Ciclo Semaforico'!CG$30,N!$HC106:$HL106)+SUMIF(E!$HC$15:$HL$15,'Ciclo Semaforico'!CG$30,E!$HC106:$HL106)+SUMIF(O!$HC$15:$HL$15,'Ciclo Semaforico'!CG$30,O!$HC106:$HL106))*CG$31))</f>
        <v>0</v>
      </c>
      <c r="CH131" s="246">
        <f>IF(CH$32="",IF(CH$31="",(SUMIF(S!$HC$15:$HL$15,'Ciclo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Semaforico'!CH$30,O!$HC106:$HL106))*CH$31),(SUMIF(S!$HC$15:$HL$15,'Ciclo Semaforico'!CH$32,S!$HC106:$HL106)+SUMIF(N!$HC$15:$HL$15,'Ciclo Semaforico'!CH$32,N!$HC106:$HL106)+SUMIF(E!$HC$15:$HL$15,'Ciclo Semaforico'!CH$32,E!$HC106:$HL106)+SUMIF(O!$HC$15:$HL$15,'Ciclo Semaforico'!CH$32,O!$HC106:$HL106))-IF(CH$31="",(SUMIF(S!$HC$15:$HL$15,'Ciclo Semaforico'!CH$30,S!$HC106:$HL106)+SUMIF(N!$HC$15:$HL$15,'Ciclo Semaforico'!CH$30,N!$HC106:$HL106)+SUMIF(E!$HC$15:$HL$15,'Ciclo Semaforico'!CH$30,E!$HC106:$HL106)+SUMIF(O!$HC$15:$HL$15,'Ciclo Semaforico'!CH$30,O!$HC106:$HL106)),(SUMIF(S!$HC$15:$HL$15,'Ciclo Semaforico'!CH$30,S!$HC106:$HL106)+SUMIF(N!$HC$15:$HL$15,'Ciclo Semaforico'!CH$30,N!$HC106:$HL106)+SUMIF(E!$HC$15:$HL$15,'Ciclo Semaforico'!CH$30,E!$HC106:$HL106)+SUMIF(O!$HC$15:$HL$15,'Ciclo Semaforico'!CH$30,O!$HC106:$HL106))*CH$31))</f>
        <v>0</v>
      </c>
      <c r="CI131" s="244">
        <f t="shared" si="339"/>
        <v>0</v>
      </c>
      <c r="CJ131" s="245">
        <f t="shared" si="340"/>
        <v>0</v>
      </c>
      <c r="CK131" s="245">
        <f t="shared" si="341"/>
        <v>0</v>
      </c>
      <c r="CL131" s="245">
        <f t="shared" si="342"/>
        <v>0</v>
      </c>
      <c r="CM131" s="245" t="e">
        <f t="shared" si="343"/>
        <v>#REF!</v>
      </c>
      <c r="CN131" s="245">
        <f t="shared" si="344"/>
        <v>0</v>
      </c>
      <c r="CO131" s="245">
        <f t="shared" si="345"/>
        <v>0</v>
      </c>
      <c r="CP131" s="245">
        <f t="shared" si="346"/>
        <v>0</v>
      </c>
      <c r="CQ131" s="245">
        <f t="shared" si="347"/>
        <v>0</v>
      </c>
      <c r="CR131" s="245">
        <f t="shared" si="348"/>
        <v>0</v>
      </c>
      <c r="CS131" s="245">
        <f t="shared" si="349"/>
        <v>0</v>
      </c>
      <c r="CT131" s="246">
        <f t="shared" si="350"/>
        <v>0</v>
      </c>
      <c r="CU131" s="244">
        <f t="shared" si="351"/>
        <v>0</v>
      </c>
      <c r="CV131" s="245">
        <f t="shared" si="352"/>
        <v>0</v>
      </c>
      <c r="CW131" s="245">
        <f t="shared" si="353"/>
        <v>0</v>
      </c>
      <c r="CX131" s="245">
        <f t="shared" si="354"/>
        <v>0</v>
      </c>
      <c r="CY131" s="245">
        <f t="shared" si="355"/>
        <v>0</v>
      </c>
      <c r="CZ131" s="245">
        <f t="shared" si="356"/>
        <v>0</v>
      </c>
      <c r="DA131" s="245">
        <f t="shared" si="357"/>
        <v>0</v>
      </c>
      <c r="DB131" s="245">
        <f t="shared" si="358"/>
        <v>0</v>
      </c>
      <c r="DC131" s="245">
        <f t="shared" si="359"/>
        <v>0</v>
      </c>
      <c r="DD131" s="245">
        <f t="shared" si="360"/>
        <v>0</v>
      </c>
      <c r="DE131" s="245">
        <f t="shared" si="361"/>
        <v>0</v>
      </c>
      <c r="DF131" s="246">
        <f t="shared" si="362"/>
        <v>0</v>
      </c>
      <c r="DG131" s="244" t="e">
        <f t="shared" si="363"/>
        <v>#REF!</v>
      </c>
      <c r="DH131" s="245" t="e">
        <f t="shared" si="364"/>
        <v>#REF!</v>
      </c>
      <c r="DI131" s="245" t="e">
        <f t="shared" si="365"/>
        <v>#REF!</v>
      </c>
      <c r="DJ131" s="245" t="e">
        <f t="shared" si="366"/>
        <v>#REF!</v>
      </c>
      <c r="DK131" s="245" t="e">
        <f t="shared" si="367"/>
        <v>#REF!</v>
      </c>
      <c r="DL131" s="245" t="e">
        <f t="shared" si="368"/>
        <v>#REF!</v>
      </c>
      <c r="DM131" s="245">
        <f t="shared" si="369"/>
        <v>0</v>
      </c>
      <c r="DN131" s="245">
        <f t="shared" si="370"/>
        <v>0</v>
      </c>
      <c r="DO131" s="245">
        <f t="shared" si="371"/>
        <v>0</v>
      </c>
      <c r="DP131" s="245">
        <f t="shared" si="372"/>
        <v>0</v>
      </c>
      <c r="DQ131" s="245">
        <f t="shared" si="373"/>
        <v>0</v>
      </c>
      <c r="DR131" s="246">
        <f t="shared" si="374"/>
        <v>0</v>
      </c>
      <c r="DS131" s="244">
        <f t="shared" si="375"/>
        <v>0</v>
      </c>
      <c r="DT131" s="245">
        <f t="shared" si="376"/>
        <v>0</v>
      </c>
      <c r="DU131" s="245">
        <f t="shared" si="377"/>
        <v>0</v>
      </c>
      <c r="DV131" s="245">
        <f t="shared" si="378"/>
        <v>0</v>
      </c>
      <c r="DW131" s="245">
        <f t="shared" si="379"/>
        <v>0</v>
      </c>
      <c r="DX131" s="245">
        <f t="shared" si="380"/>
        <v>0</v>
      </c>
      <c r="DY131" s="245">
        <f t="shared" si="381"/>
        <v>0</v>
      </c>
      <c r="DZ131" s="245">
        <f t="shared" si="382"/>
        <v>0</v>
      </c>
      <c r="EA131" s="245">
        <f t="shared" si="383"/>
        <v>0</v>
      </c>
      <c r="EB131" s="245">
        <f t="shared" si="384"/>
        <v>0</v>
      </c>
      <c r="EC131" s="245">
        <f t="shared" si="385"/>
        <v>0</v>
      </c>
      <c r="ED131" s="246">
        <f t="shared" si="386"/>
        <v>0</v>
      </c>
      <c r="EE131" s="244">
        <f t="shared" si="387"/>
        <v>0</v>
      </c>
      <c r="EF131" s="245">
        <f t="shared" si="388"/>
        <v>0</v>
      </c>
      <c r="EG131" s="245">
        <f t="shared" si="389"/>
        <v>0</v>
      </c>
      <c r="EH131" s="245">
        <f t="shared" si="390"/>
        <v>0</v>
      </c>
      <c r="EI131" s="245">
        <f t="shared" si="391"/>
        <v>0</v>
      </c>
      <c r="EJ131" s="245">
        <f t="shared" si="392"/>
        <v>0</v>
      </c>
      <c r="EK131" s="245">
        <f t="shared" si="393"/>
        <v>0</v>
      </c>
      <c r="EL131" s="245">
        <f t="shared" si="394"/>
        <v>0</v>
      </c>
      <c r="EM131" s="245">
        <f t="shared" si="395"/>
        <v>0</v>
      </c>
      <c r="EN131" s="245">
        <f t="shared" si="396"/>
        <v>0</v>
      </c>
      <c r="EO131" s="245">
        <f t="shared" si="397"/>
        <v>0</v>
      </c>
      <c r="EP131" s="246">
        <f t="shared" si="398"/>
        <v>0</v>
      </c>
      <c r="EQ131" s="255">
        <f t="shared" si="399"/>
        <v>0</v>
      </c>
      <c r="ER131" s="256">
        <f t="shared" si="400"/>
        <v>0</v>
      </c>
      <c r="ES131" s="256">
        <f t="shared" si="401"/>
        <v>0</v>
      </c>
      <c r="ET131" s="256">
        <f t="shared" si="402"/>
        <v>0</v>
      </c>
      <c r="EU131" s="256" t="e">
        <f t="shared" si="403"/>
        <v>#REF!</v>
      </c>
      <c r="EV131" s="256">
        <f t="shared" si="404"/>
        <v>0</v>
      </c>
      <c r="EW131" s="256">
        <f t="shared" si="405"/>
        <v>0</v>
      </c>
      <c r="EX131" s="256" t="str">
        <f t="shared" si="406"/>
        <v/>
      </c>
      <c r="EY131" s="256" t="str">
        <f t="shared" si="407"/>
        <v/>
      </c>
      <c r="EZ131" s="256" t="str">
        <f t="shared" si="408"/>
        <v/>
      </c>
      <c r="FA131" s="256" t="str">
        <f t="shared" si="409"/>
        <v/>
      </c>
      <c r="FB131" s="257" t="str">
        <f t="shared" si="410"/>
        <v/>
      </c>
      <c r="FC131" s="255">
        <f t="shared" si="411"/>
        <v>0</v>
      </c>
      <c r="FD131" s="256" t="str">
        <f t="shared" si="412"/>
        <v/>
      </c>
      <c r="FE131" s="256" t="str">
        <f t="shared" si="413"/>
        <v/>
      </c>
      <c r="FF131" s="256" t="str">
        <f t="shared" si="414"/>
        <v/>
      </c>
      <c r="FG131" s="256" t="str">
        <f t="shared" si="415"/>
        <v/>
      </c>
      <c r="FH131" s="256" t="str">
        <f t="shared" si="416"/>
        <v/>
      </c>
      <c r="FI131" s="256" t="str">
        <f t="shared" si="417"/>
        <v/>
      </c>
      <c r="FJ131" s="256" t="str">
        <f t="shared" si="418"/>
        <v/>
      </c>
      <c r="FK131" s="256" t="str">
        <f t="shared" si="419"/>
        <v/>
      </c>
      <c r="FL131" s="256" t="str">
        <f t="shared" si="420"/>
        <v/>
      </c>
      <c r="FM131" s="256" t="str">
        <f t="shared" si="421"/>
        <v/>
      </c>
      <c r="FN131" s="257" t="str">
        <f t="shared" si="422"/>
        <v/>
      </c>
      <c r="FO131" s="255" t="e">
        <f t="shared" si="423"/>
        <v>#REF!</v>
      </c>
      <c r="FP131" s="256" t="e">
        <f t="shared" si="424"/>
        <v>#REF!</v>
      </c>
      <c r="FQ131" s="256" t="e">
        <f t="shared" si="425"/>
        <v>#REF!</v>
      </c>
      <c r="FR131" s="256" t="e">
        <f t="shared" si="426"/>
        <v>#REF!</v>
      </c>
      <c r="FS131" s="256" t="e">
        <f t="shared" si="427"/>
        <v>#REF!</v>
      </c>
      <c r="FT131" s="256" t="e">
        <f t="shared" si="428"/>
        <v>#REF!</v>
      </c>
      <c r="FU131" s="256" t="str">
        <f t="shared" si="429"/>
        <v/>
      </c>
      <c r="FV131" s="256" t="str">
        <f t="shared" si="430"/>
        <v/>
      </c>
      <c r="FW131" s="256" t="str">
        <f t="shared" si="431"/>
        <v/>
      </c>
      <c r="FX131" s="256" t="str">
        <f t="shared" si="432"/>
        <v/>
      </c>
      <c r="FY131" s="256" t="str">
        <f t="shared" si="433"/>
        <v/>
      </c>
      <c r="FZ131" s="257" t="str">
        <f t="shared" si="434"/>
        <v/>
      </c>
      <c r="GA131" s="255" t="str">
        <f t="shared" si="435"/>
        <v/>
      </c>
      <c r="GB131" s="256" t="str">
        <f t="shared" si="436"/>
        <v/>
      </c>
      <c r="GC131" s="256" t="str">
        <f t="shared" si="437"/>
        <v/>
      </c>
      <c r="GD131" s="256" t="str">
        <f t="shared" si="438"/>
        <v/>
      </c>
      <c r="GE131" s="256" t="str">
        <f t="shared" si="439"/>
        <v/>
      </c>
      <c r="GF131" s="256" t="str">
        <f t="shared" si="440"/>
        <v/>
      </c>
      <c r="GG131" s="256" t="str">
        <f t="shared" si="441"/>
        <v/>
      </c>
      <c r="GH131" s="256" t="str">
        <f t="shared" si="442"/>
        <v/>
      </c>
      <c r="GI131" s="256" t="str">
        <f t="shared" si="443"/>
        <v/>
      </c>
      <c r="GJ131" s="256" t="str">
        <f t="shared" si="444"/>
        <v/>
      </c>
      <c r="GK131" s="256" t="str">
        <f t="shared" si="445"/>
        <v/>
      </c>
      <c r="GL131" s="257" t="str">
        <f t="shared" si="446"/>
        <v/>
      </c>
      <c r="GM131" s="255" t="str">
        <f t="shared" si="447"/>
        <v/>
      </c>
      <c r="GN131" s="256" t="str">
        <f t="shared" si="448"/>
        <v/>
      </c>
      <c r="GO131" s="256" t="str">
        <f t="shared" si="449"/>
        <v/>
      </c>
      <c r="GP131" s="256" t="str">
        <f t="shared" si="450"/>
        <v/>
      </c>
      <c r="GQ131" s="256" t="str">
        <f t="shared" si="451"/>
        <v/>
      </c>
      <c r="GR131" s="256" t="str">
        <f t="shared" si="452"/>
        <v/>
      </c>
      <c r="GS131" s="256" t="str">
        <f t="shared" si="453"/>
        <v/>
      </c>
      <c r="GT131" s="256" t="str">
        <f t="shared" si="454"/>
        <v/>
      </c>
      <c r="GU131" s="256" t="str">
        <f t="shared" si="455"/>
        <v/>
      </c>
      <c r="GV131" s="256" t="str">
        <f t="shared" si="456"/>
        <v/>
      </c>
      <c r="GW131" s="256" t="str">
        <f t="shared" si="457"/>
        <v/>
      </c>
      <c r="GX131" s="257" t="str">
        <f t="shared" si="458"/>
        <v/>
      </c>
      <c r="GY131" s="252">
        <f t="shared" si="468"/>
        <v>0</v>
      </c>
      <c r="GZ131" s="253" t="e">
        <f t="shared" si="468"/>
        <v>#REF!</v>
      </c>
      <c r="HA131" s="253">
        <f t="shared" si="468"/>
        <v>0</v>
      </c>
      <c r="HB131" s="253">
        <f t="shared" si="468"/>
        <v>0</v>
      </c>
      <c r="HC131" s="253">
        <f t="shared" si="468"/>
        <v>0</v>
      </c>
      <c r="HD131" s="253">
        <f t="shared" si="468"/>
        <v>0</v>
      </c>
      <c r="HE131" s="253">
        <f t="shared" si="468"/>
        <v>0</v>
      </c>
      <c r="HF131" s="254">
        <f t="shared" si="459"/>
        <v>0</v>
      </c>
      <c r="HG131" s="252">
        <f t="shared" si="469"/>
        <v>0</v>
      </c>
      <c r="HH131" s="253">
        <f t="shared" si="469"/>
        <v>0</v>
      </c>
      <c r="HI131" s="253">
        <f t="shared" si="469"/>
        <v>0</v>
      </c>
      <c r="HJ131" s="253">
        <f t="shared" si="469"/>
        <v>0</v>
      </c>
      <c r="HK131" s="253">
        <f t="shared" si="469"/>
        <v>0</v>
      </c>
      <c r="HL131" s="253">
        <f t="shared" si="469"/>
        <v>0</v>
      </c>
      <c r="HM131" s="253">
        <f t="shared" si="469"/>
        <v>0</v>
      </c>
      <c r="HN131" s="254">
        <f t="shared" si="469"/>
        <v>0</v>
      </c>
      <c r="HO131" s="252" t="e">
        <f t="shared" si="470"/>
        <v>#REF!</v>
      </c>
      <c r="HP131" s="253" t="e">
        <f t="shared" si="470"/>
        <v>#REF!</v>
      </c>
      <c r="HQ131" s="253">
        <f t="shared" si="470"/>
        <v>0</v>
      </c>
      <c r="HR131" s="253">
        <f t="shared" si="470"/>
        <v>0</v>
      </c>
      <c r="HS131" s="253">
        <f t="shared" si="470"/>
        <v>0</v>
      </c>
      <c r="HT131" s="253">
        <f t="shared" si="470"/>
        <v>0</v>
      </c>
      <c r="HU131" s="253">
        <f t="shared" si="470"/>
        <v>0</v>
      </c>
      <c r="HV131" s="254">
        <f t="shared" si="470"/>
        <v>0</v>
      </c>
      <c r="HW131" s="252">
        <f t="shared" si="471"/>
        <v>0</v>
      </c>
      <c r="HX131" s="253">
        <f t="shared" si="471"/>
        <v>0</v>
      </c>
      <c r="HY131" s="253">
        <f t="shared" si="471"/>
        <v>0</v>
      </c>
      <c r="HZ131" s="253">
        <f t="shared" si="471"/>
        <v>0</v>
      </c>
      <c r="IA131" s="253">
        <f t="shared" si="471"/>
        <v>0</v>
      </c>
      <c r="IB131" s="253">
        <f t="shared" si="471"/>
        <v>0</v>
      </c>
      <c r="IC131" s="253">
        <f t="shared" si="471"/>
        <v>0</v>
      </c>
      <c r="ID131" s="254">
        <f t="shared" si="471"/>
        <v>0</v>
      </c>
      <c r="IE131" s="252">
        <f t="shared" si="472"/>
        <v>0</v>
      </c>
      <c r="IF131" s="253">
        <f t="shared" si="472"/>
        <v>0</v>
      </c>
      <c r="IG131" s="253">
        <f t="shared" si="472"/>
        <v>0</v>
      </c>
      <c r="IH131" s="253">
        <f t="shared" si="472"/>
        <v>0</v>
      </c>
      <c r="II131" s="253">
        <f t="shared" si="472"/>
        <v>0</v>
      </c>
      <c r="IJ131" s="253">
        <f t="shared" si="472"/>
        <v>0</v>
      </c>
      <c r="IK131" s="253">
        <f t="shared" si="472"/>
        <v>0</v>
      </c>
      <c r="IL131" s="254">
        <f t="shared" si="472"/>
        <v>0</v>
      </c>
      <c r="IM131" s="255" t="e">
        <f t="shared" si="203"/>
        <v>#REF!</v>
      </c>
      <c r="IN131" s="256">
        <f t="shared" si="204"/>
        <v>0</v>
      </c>
      <c r="IO131" s="256" t="e">
        <f t="shared" si="205"/>
        <v>#REF!</v>
      </c>
      <c r="IP131" s="256">
        <f t="shared" si="206"/>
        <v>0</v>
      </c>
      <c r="IQ131" s="257">
        <f t="shared" si="207"/>
        <v>0</v>
      </c>
      <c r="IR131" s="404" t="e">
        <f t="shared" si="473"/>
        <v>#REF!</v>
      </c>
      <c r="IS131" s="250">
        <f t="shared" si="202"/>
        <v>12</v>
      </c>
      <c r="IT131" s="258" t="e">
        <f t="shared" si="464"/>
        <v>#REF!</v>
      </c>
      <c r="IU131" s="664">
        <v>1800</v>
      </c>
      <c r="IV131" s="409">
        <v>6.1</v>
      </c>
      <c r="IW131" s="409" t="s">
        <v>269</v>
      </c>
      <c r="IX131" s="413" t="e">
        <f t="shared" si="474"/>
        <v>#REF!</v>
      </c>
      <c r="IY131" s="421" t="e">
        <f t="shared" si="465"/>
        <v>#REF!</v>
      </c>
      <c r="IZ131" s="422">
        <v>3</v>
      </c>
      <c r="JA131" s="423">
        <v>2</v>
      </c>
      <c r="JB131" s="421" t="e">
        <f t="shared" si="466"/>
        <v>#REF!</v>
      </c>
      <c r="JC131" s="422">
        <f t="shared" si="476"/>
        <v>3</v>
      </c>
      <c r="JD131" s="423">
        <f t="shared" si="476"/>
        <v>2</v>
      </c>
      <c r="JE131" s="418" t="e">
        <f t="shared" si="467"/>
        <v>#REF!</v>
      </c>
      <c r="JF131" s="419"/>
      <c r="JG131" s="420">
        <v>2</v>
      </c>
      <c r="JH131" s="418"/>
      <c r="JI131" s="419"/>
      <c r="JJ131" s="420"/>
      <c r="JK131" s="418"/>
      <c r="JL131" s="419"/>
      <c r="JM131" s="420"/>
      <c r="JN131" s="662">
        <v>1</v>
      </c>
      <c r="JO131" s="662">
        <v>1</v>
      </c>
      <c r="JP131" s="662">
        <v>1</v>
      </c>
      <c r="JQ131" s="662">
        <v>1</v>
      </c>
      <c r="JR131" s="663">
        <v>1</v>
      </c>
      <c r="JS131" s="657" t="e">
        <f t="shared" si="477"/>
        <v>#REF!</v>
      </c>
    </row>
    <row r="132" spans="1:279" ht="20.100000000000001" hidden="1" customHeight="1">
      <c r="Y132" s="380" t="e">
        <f>N!IK107</f>
        <v>#REF!</v>
      </c>
      <c r="Z132" s="377" t="s">
        <v>100</v>
      </c>
      <c r="AA132" s="244">
        <f>IF(AA$32="",IF(AA$31="",(SUMIF(S!$HC$15:$HL$15,'Ciclo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Semaforico'!AA$30,O!$HC107:$HL107))*AA$31),(SUMIF(S!$HC$15:$HL$15,'Ciclo Semaforico'!AA$32,S!$HC107:$HL107)+SUMIF(N!$HC$15:$HL$15,'Ciclo Semaforico'!AA$32,N!$HC107:$HL107)+SUMIF(E!$HC$15:$HL$15,'Ciclo Semaforico'!AA$32,E!$HC107:$HL107)+SUMIF(O!$HC$15:$HL$15,'Ciclo Semaforico'!AA$32,O!$HC107:$HL107))-IF(AA$31="",(SUMIF(S!$HC$15:$HL$15,'Ciclo Semaforico'!AA$30,S!$HC107:$HL107)+SUMIF(N!$HC$15:$HL$15,'Ciclo Semaforico'!AA$30,N!$HC107:$HL107)+SUMIF(E!$HC$15:$HL$15,'Ciclo Semaforico'!AA$30,E!$HC107:$HL107)+SUMIF(O!$HC$15:$HL$15,'Ciclo Semaforico'!AA$30,O!$HC107:$HL107)),(SUMIF(S!$HC$15:$HL$15,'Ciclo Semaforico'!AA$30,S!$HC107:$HL107)+SUMIF(N!$HC$15:$HL$15,'Ciclo Semaforico'!AA$30,N!$HC107:$HL107)+SUMIF(E!$HC$15:$HL$15,'Ciclo Semaforico'!AA$30,E!$HC107:$HL107)+SUMIF(O!$HC$15:$HL$15,'Ciclo Semaforico'!AA$30,O!$HC107:$HL107))*AA$31))</f>
        <v>0</v>
      </c>
      <c r="AB132" s="245">
        <f>IF(AB$32="",IF(AB$31="",(SUMIF(S!$HC$15:$HL$15,'Ciclo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Semaforico'!AB$30,O!$HC107:$HL107))*AB$31),(SUMIF(S!$HC$15:$HL$15,'Ciclo Semaforico'!AB$32,S!$HC107:$HL107)+SUMIF(N!$HC$15:$HL$15,'Ciclo Semaforico'!AB$32,N!$HC107:$HL107)+SUMIF(E!$HC$15:$HL$15,'Ciclo Semaforico'!AB$32,E!$HC107:$HL107)+SUMIF(O!$HC$15:$HL$15,'Ciclo Semaforico'!AB$32,O!$HC107:$HL107))-IF(AB$31="",(SUMIF(S!$HC$15:$HL$15,'Ciclo Semaforico'!AB$30,S!$HC107:$HL107)+SUMIF(N!$HC$15:$HL$15,'Ciclo Semaforico'!AB$30,N!$HC107:$HL107)+SUMIF(E!$HC$15:$HL$15,'Ciclo Semaforico'!AB$30,E!$HC107:$HL107)+SUMIF(O!$HC$15:$HL$15,'Ciclo Semaforico'!AB$30,O!$HC107:$HL107)),(SUMIF(S!$HC$15:$HL$15,'Ciclo Semaforico'!AB$30,S!$HC107:$HL107)+SUMIF(N!$HC$15:$HL$15,'Ciclo Semaforico'!AB$30,N!$HC107:$HL107)+SUMIF(E!$HC$15:$HL$15,'Ciclo Semaforico'!AB$30,E!$HC107:$HL107)+SUMIF(O!$HC$15:$HL$15,'Ciclo Semaforico'!AB$30,O!$HC107:$HL107))*AB$31))</f>
        <v>0</v>
      </c>
      <c r="AC132" s="245">
        <f>IF(AC$32="",IF(AC$31="",(SUMIF(S!$HC$15:$HL$15,'Ciclo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Semaforico'!AC$30,O!$HC107:$HL107))*AC$31),(SUMIF(S!$HC$15:$HL$15,'Ciclo Semaforico'!AC$32,S!$HC107:$HL107)+SUMIF(N!$HC$15:$HL$15,'Ciclo Semaforico'!AC$32,N!$HC107:$HL107)+SUMIF(E!$HC$15:$HL$15,'Ciclo Semaforico'!AC$32,E!$HC107:$HL107)+SUMIF(O!$HC$15:$HL$15,'Ciclo Semaforico'!AC$32,O!$HC107:$HL107))-IF(AC$31="",(SUMIF(S!$HC$15:$HL$15,'Ciclo Semaforico'!AC$30,S!$HC107:$HL107)+SUMIF(N!$HC$15:$HL$15,'Ciclo Semaforico'!AC$30,N!$HC107:$HL107)+SUMIF(E!$HC$15:$HL$15,'Ciclo Semaforico'!AC$30,E!$HC107:$HL107)+SUMIF(O!$HC$15:$HL$15,'Ciclo Semaforico'!AC$30,O!$HC107:$HL107)),(SUMIF(S!$HC$15:$HL$15,'Ciclo Semaforico'!AC$30,S!$HC107:$HL107)+SUMIF(N!$HC$15:$HL$15,'Ciclo Semaforico'!AC$30,N!$HC107:$HL107)+SUMIF(E!$HC$15:$HL$15,'Ciclo Semaforico'!AC$30,E!$HC107:$HL107)+SUMIF(O!$HC$15:$HL$15,'Ciclo Semaforico'!AC$30,O!$HC107:$HL107))*AC$31))</f>
        <v>0</v>
      </c>
      <c r="AD132" s="245">
        <f>IF(AD$32="",IF(AD$31="",(SUMIF(S!$HC$15:$HL$15,'Ciclo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Semaforico'!AD$30,O!$HC107:$HL107))*AD$31),(SUMIF(S!$HC$15:$HL$15,'Ciclo Semaforico'!AD$32,S!$HC107:$HL107)+SUMIF(N!$HC$15:$HL$15,'Ciclo Semaforico'!AD$32,N!$HC107:$HL107)+SUMIF(E!$HC$15:$HL$15,'Ciclo Semaforico'!AD$32,E!$HC107:$HL107)+SUMIF(O!$HC$15:$HL$15,'Ciclo Semaforico'!AD$32,O!$HC107:$HL107))-IF(AD$31="",(SUMIF(S!$HC$15:$HL$15,'Ciclo Semaforico'!AD$30,S!$HC107:$HL107)+SUMIF(N!$HC$15:$HL$15,'Ciclo Semaforico'!AD$30,N!$HC107:$HL107)+SUMIF(E!$HC$15:$HL$15,'Ciclo Semaforico'!AD$30,E!$HC107:$HL107)+SUMIF(O!$HC$15:$HL$15,'Ciclo Semaforico'!AD$30,O!$HC107:$HL107)),(SUMIF(S!$HC$15:$HL$15,'Ciclo Semaforico'!AD$30,S!$HC107:$HL107)+SUMIF(N!$HC$15:$HL$15,'Ciclo Semaforico'!AD$30,N!$HC107:$HL107)+SUMIF(E!$HC$15:$HL$15,'Ciclo Semaforico'!AD$30,E!$HC107:$HL107)+SUMIF(O!$HC$15:$HL$15,'Ciclo Semaforico'!AD$30,O!$HC107:$HL107))*AD$31))</f>
        <v>0</v>
      </c>
      <c r="AE132" s="245" t="e">
        <f>IF(AE$32="",IF(AE$31="",(SUMIF(S!$HC$15:$HL$15,'Ciclo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Semaforico'!AE$30,O!$HC107:$HL107))*AE$31),(SUMIF(S!$HC$15:$HL$15,'Ciclo Semaforico'!AE$32,S!$HC107:$HL107)+SUMIF(N!$HC$15:$HL$15,'Ciclo Semaforico'!AE$32,N!$HC107:$HL107)+SUMIF(E!$HC$15:$HL$15,'Ciclo Semaforico'!AE$32,E!$HC107:$HL107)+SUMIF(O!$HC$15:$HL$15,'Ciclo Semaforico'!AE$32,O!$HC107:$HL107))-IF(AE$31="",(SUMIF(S!$HC$15:$HL$15,'Ciclo Semaforico'!AE$30,S!$HC107:$HL107)+SUMIF(N!$HC$15:$HL$15,'Ciclo Semaforico'!AE$30,N!$HC107:$HL107)+SUMIF(E!$HC$15:$HL$15,'Ciclo Semaforico'!AE$30,E!$HC107:$HL107)+SUMIF(O!$HC$15:$HL$15,'Ciclo Semaforico'!AE$30,O!$HC107:$HL107)),(SUMIF(S!$HC$15:$HL$15,'Ciclo Semaforico'!AE$30,S!$HC107:$HL107)+SUMIF(N!$HC$15:$HL$15,'Ciclo Semaforico'!AE$30,N!$HC107:$HL107)+SUMIF(E!$HC$15:$HL$15,'Ciclo Semaforico'!AE$30,E!$HC107:$HL107)+SUMIF(O!$HC$15:$HL$15,'Ciclo Semaforico'!AE$30,O!$HC107:$HL107))*AE$31))</f>
        <v>#REF!</v>
      </c>
      <c r="AF132" s="245">
        <f>IF(AF$32="",IF(AF$31="",(SUMIF(S!$HC$15:$HL$15,'Ciclo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Semaforico'!AF$30,O!$HC107:$HL107))*AF$31),(SUMIF(S!$HC$15:$HL$15,'Ciclo Semaforico'!AF$32,S!$HC107:$HL107)+SUMIF(N!$HC$15:$HL$15,'Ciclo Semaforico'!AF$32,N!$HC107:$HL107)+SUMIF(E!$HC$15:$HL$15,'Ciclo Semaforico'!AF$32,E!$HC107:$HL107)+SUMIF(O!$HC$15:$HL$15,'Ciclo Semaforico'!AF$32,O!$HC107:$HL107))-IF(AF$31="",(SUMIF(S!$HC$15:$HL$15,'Ciclo Semaforico'!AF$30,S!$HC107:$HL107)+SUMIF(N!$HC$15:$HL$15,'Ciclo Semaforico'!AF$30,N!$HC107:$HL107)+SUMIF(E!$HC$15:$HL$15,'Ciclo Semaforico'!AF$30,E!$HC107:$HL107)+SUMIF(O!$HC$15:$HL$15,'Ciclo Semaforico'!AF$30,O!$HC107:$HL107)),(SUMIF(S!$HC$15:$HL$15,'Ciclo Semaforico'!AF$30,S!$HC107:$HL107)+SUMIF(N!$HC$15:$HL$15,'Ciclo Semaforico'!AF$30,N!$HC107:$HL107)+SUMIF(E!$HC$15:$HL$15,'Ciclo Semaforico'!AF$30,E!$HC107:$HL107)+SUMIF(O!$HC$15:$HL$15,'Ciclo Semaforico'!AF$30,O!$HC107:$HL107))*AF$31))</f>
        <v>0</v>
      </c>
      <c r="AG132" s="245">
        <f>IF(AG$32="",IF(AG$31="",(SUMIF(S!$HC$15:$HL$15,'Ciclo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Semaforico'!AG$30,O!$HC107:$HL107))*AG$31),(SUMIF(S!$HC$15:$HL$15,'Ciclo Semaforico'!AG$32,S!$HC107:$HL107)+SUMIF(N!$HC$15:$HL$15,'Ciclo Semaforico'!AG$32,N!$HC107:$HL107)+SUMIF(E!$HC$15:$HL$15,'Ciclo Semaforico'!AG$32,E!$HC107:$HL107)+SUMIF(O!$HC$15:$HL$15,'Ciclo Semaforico'!AG$32,O!$HC107:$HL107))-IF(AG$31="",(SUMIF(S!$HC$15:$HL$15,'Ciclo Semaforico'!AG$30,S!$HC107:$HL107)+SUMIF(N!$HC$15:$HL$15,'Ciclo Semaforico'!AG$30,N!$HC107:$HL107)+SUMIF(E!$HC$15:$HL$15,'Ciclo Semaforico'!AG$30,E!$HC107:$HL107)+SUMIF(O!$HC$15:$HL$15,'Ciclo Semaforico'!AG$30,O!$HC107:$HL107)),(SUMIF(S!$HC$15:$HL$15,'Ciclo Semaforico'!AG$30,S!$HC107:$HL107)+SUMIF(N!$HC$15:$HL$15,'Ciclo Semaforico'!AG$30,N!$HC107:$HL107)+SUMIF(E!$HC$15:$HL$15,'Ciclo Semaforico'!AG$30,E!$HC107:$HL107)+SUMIF(O!$HC$15:$HL$15,'Ciclo Semaforico'!AG$30,O!$HC107:$HL107))*AG$31))</f>
        <v>0</v>
      </c>
      <c r="AH132" s="245">
        <f>IF(AH$32="",IF(AH$31="",(SUMIF(S!$HC$15:$HL$15,'Ciclo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Semaforico'!AH$30,O!$HC107:$HL107))*AH$31),(SUMIF(S!$HC$15:$HL$15,'Ciclo Semaforico'!AH$32,S!$HC107:$HL107)+SUMIF(N!$HC$15:$HL$15,'Ciclo Semaforico'!AH$32,N!$HC107:$HL107)+SUMIF(E!$HC$15:$HL$15,'Ciclo Semaforico'!AH$32,E!$HC107:$HL107)+SUMIF(O!$HC$15:$HL$15,'Ciclo Semaforico'!AH$32,O!$HC107:$HL107))-IF(AH$31="",(SUMIF(S!$HC$15:$HL$15,'Ciclo Semaforico'!AH$30,S!$HC107:$HL107)+SUMIF(N!$HC$15:$HL$15,'Ciclo Semaforico'!AH$30,N!$HC107:$HL107)+SUMIF(E!$HC$15:$HL$15,'Ciclo Semaforico'!AH$30,E!$HC107:$HL107)+SUMIF(O!$HC$15:$HL$15,'Ciclo Semaforico'!AH$30,O!$HC107:$HL107)),(SUMIF(S!$HC$15:$HL$15,'Ciclo Semaforico'!AH$30,S!$HC107:$HL107)+SUMIF(N!$HC$15:$HL$15,'Ciclo Semaforico'!AH$30,N!$HC107:$HL107)+SUMIF(E!$HC$15:$HL$15,'Ciclo Semaforico'!AH$30,E!$HC107:$HL107)+SUMIF(O!$HC$15:$HL$15,'Ciclo Semaforico'!AH$30,O!$HC107:$HL107))*AH$31))</f>
        <v>0</v>
      </c>
      <c r="AI132" s="245">
        <f>IF(AI$32="",IF(AI$31="",(SUMIF(S!$HC$15:$HL$15,'Ciclo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Semaforico'!AI$30,O!$HC107:$HL107))*AI$31),(SUMIF(S!$HC$15:$HL$15,'Ciclo Semaforico'!AI$32,S!$HC107:$HL107)+SUMIF(N!$HC$15:$HL$15,'Ciclo Semaforico'!AI$32,N!$HC107:$HL107)+SUMIF(E!$HC$15:$HL$15,'Ciclo Semaforico'!AI$32,E!$HC107:$HL107)+SUMIF(O!$HC$15:$HL$15,'Ciclo Semaforico'!AI$32,O!$HC107:$HL107))-IF(AI$31="",(SUMIF(S!$HC$15:$HL$15,'Ciclo Semaforico'!AI$30,S!$HC107:$HL107)+SUMIF(N!$HC$15:$HL$15,'Ciclo Semaforico'!AI$30,N!$HC107:$HL107)+SUMIF(E!$HC$15:$HL$15,'Ciclo Semaforico'!AI$30,E!$HC107:$HL107)+SUMIF(O!$HC$15:$HL$15,'Ciclo Semaforico'!AI$30,O!$HC107:$HL107)),(SUMIF(S!$HC$15:$HL$15,'Ciclo Semaforico'!AI$30,S!$HC107:$HL107)+SUMIF(N!$HC$15:$HL$15,'Ciclo Semaforico'!AI$30,N!$HC107:$HL107)+SUMIF(E!$HC$15:$HL$15,'Ciclo Semaforico'!AI$30,E!$HC107:$HL107)+SUMIF(O!$HC$15:$HL$15,'Ciclo Semaforico'!AI$30,O!$HC107:$HL107))*AI$31))</f>
        <v>0</v>
      </c>
      <c r="AJ132" s="245">
        <f>IF(AJ$32="",IF(AJ$31="",(SUMIF(S!$HC$15:$HL$15,'Ciclo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Semaforico'!AJ$30,O!$HC107:$HL107))*AJ$31),(SUMIF(S!$HC$15:$HL$15,'Ciclo Semaforico'!AJ$32,S!$HC107:$HL107)+SUMIF(N!$HC$15:$HL$15,'Ciclo Semaforico'!AJ$32,N!$HC107:$HL107)+SUMIF(E!$HC$15:$HL$15,'Ciclo Semaforico'!AJ$32,E!$HC107:$HL107)+SUMIF(O!$HC$15:$HL$15,'Ciclo Semaforico'!AJ$32,O!$HC107:$HL107))-IF(AJ$31="",(SUMIF(S!$HC$15:$HL$15,'Ciclo Semaforico'!AJ$30,S!$HC107:$HL107)+SUMIF(N!$HC$15:$HL$15,'Ciclo Semaforico'!AJ$30,N!$HC107:$HL107)+SUMIF(E!$HC$15:$HL$15,'Ciclo Semaforico'!AJ$30,E!$HC107:$HL107)+SUMIF(O!$HC$15:$HL$15,'Ciclo Semaforico'!AJ$30,O!$HC107:$HL107)),(SUMIF(S!$HC$15:$HL$15,'Ciclo Semaforico'!AJ$30,S!$HC107:$HL107)+SUMIF(N!$HC$15:$HL$15,'Ciclo Semaforico'!AJ$30,N!$HC107:$HL107)+SUMIF(E!$HC$15:$HL$15,'Ciclo Semaforico'!AJ$30,E!$HC107:$HL107)+SUMIF(O!$HC$15:$HL$15,'Ciclo Semaforico'!AJ$30,O!$HC107:$HL107))*AJ$31))</f>
        <v>0</v>
      </c>
      <c r="AK132" s="245">
        <f>IF(AK$32="",IF(AK$31="",(SUMIF(S!$HC$15:$HL$15,'Ciclo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Semaforico'!AK$30,O!$HC107:$HL107))*AK$31),(SUMIF(S!$HC$15:$HL$15,'Ciclo Semaforico'!AK$32,S!$HC107:$HL107)+SUMIF(N!$HC$15:$HL$15,'Ciclo Semaforico'!AK$32,N!$HC107:$HL107)+SUMIF(E!$HC$15:$HL$15,'Ciclo Semaforico'!AK$32,E!$HC107:$HL107)+SUMIF(O!$HC$15:$HL$15,'Ciclo Semaforico'!AK$32,O!$HC107:$HL107))-IF(AK$31="",(SUMIF(S!$HC$15:$HL$15,'Ciclo Semaforico'!AK$30,S!$HC107:$HL107)+SUMIF(N!$HC$15:$HL$15,'Ciclo Semaforico'!AK$30,N!$HC107:$HL107)+SUMIF(E!$HC$15:$HL$15,'Ciclo Semaforico'!AK$30,E!$HC107:$HL107)+SUMIF(O!$HC$15:$HL$15,'Ciclo Semaforico'!AK$30,O!$HC107:$HL107)),(SUMIF(S!$HC$15:$HL$15,'Ciclo Semaforico'!AK$30,S!$HC107:$HL107)+SUMIF(N!$HC$15:$HL$15,'Ciclo Semaforico'!AK$30,N!$HC107:$HL107)+SUMIF(E!$HC$15:$HL$15,'Ciclo Semaforico'!AK$30,E!$HC107:$HL107)+SUMIF(O!$HC$15:$HL$15,'Ciclo Semaforico'!AK$30,O!$HC107:$HL107))*AK$31))</f>
        <v>0</v>
      </c>
      <c r="AL132" s="246">
        <f>IF(AL$32="",IF(AL$31="",(SUMIF(S!$HC$15:$HL$15,'Ciclo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Semaforico'!AL$30,O!$HC107:$HL107))*AL$31),(SUMIF(S!$HC$15:$HL$15,'Ciclo Semaforico'!AL$32,S!$HC107:$HL107)+SUMIF(N!$HC$15:$HL$15,'Ciclo Semaforico'!AL$32,N!$HC107:$HL107)+SUMIF(E!$HC$15:$HL$15,'Ciclo Semaforico'!AL$32,E!$HC107:$HL107)+SUMIF(O!$HC$15:$HL$15,'Ciclo Semaforico'!AL$32,O!$HC107:$HL107))-IF(AL$31="",(SUMIF(S!$HC$15:$HL$15,'Ciclo Semaforico'!AL$30,S!$HC107:$HL107)+SUMIF(N!$HC$15:$HL$15,'Ciclo Semaforico'!AL$30,N!$HC107:$HL107)+SUMIF(E!$HC$15:$HL$15,'Ciclo Semaforico'!AL$30,E!$HC107:$HL107)+SUMIF(O!$HC$15:$HL$15,'Ciclo Semaforico'!AL$30,O!$HC107:$HL107)),(SUMIF(S!$HC$15:$HL$15,'Ciclo Semaforico'!AL$30,S!$HC107:$HL107)+SUMIF(N!$HC$15:$HL$15,'Ciclo Semaforico'!AL$30,N!$HC107:$HL107)+SUMIF(E!$HC$15:$HL$15,'Ciclo Semaforico'!AL$30,E!$HC107:$HL107)+SUMIF(O!$HC$15:$HL$15,'Ciclo Semaforico'!AL$30,O!$HC107:$HL107))*AL$31))</f>
        <v>0</v>
      </c>
      <c r="AM132" s="244">
        <f>IF(AM$32="",IF(AM$31="",(SUMIF(S!$HC$15:$HL$15,'Ciclo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Semaforico'!AM$30,O!$HC107:$HL107))*AM$31),(SUMIF(S!$HC$15:$HL$15,'Ciclo Semaforico'!AM$32,S!$HC107:$HL107)+SUMIF(N!$HC$15:$HL$15,'Ciclo Semaforico'!AM$32,N!$HC107:$HL107)+SUMIF(E!$HC$15:$HL$15,'Ciclo Semaforico'!AM$32,E!$HC107:$HL107)+SUMIF(O!$HC$15:$HL$15,'Ciclo Semaforico'!AM$32,O!$HC107:$HL107))-IF(AM$31="",(SUMIF(S!$HC$15:$HL$15,'Ciclo Semaforico'!AM$30,S!$HC107:$HL107)+SUMIF(N!$HC$15:$HL$15,'Ciclo Semaforico'!AM$30,N!$HC107:$HL107)+SUMIF(E!$HC$15:$HL$15,'Ciclo Semaforico'!AM$30,E!$HC107:$HL107)+SUMIF(O!$HC$15:$HL$15,'Ciclo Semaforico'!AM$30,O!$HC107:$HL107)),(SUMIF(S!$HC$15:$HL$15,'Ciclo Semaforico'!AM$30,S!$HC107:$HL107)+SUMIF(N!$HC$15:$HL$15,'Ciclo Semaforico'!AM$30,N!$HC107:$HL107)+SUMIF(E!$HC$15:$HL$15,'Ciclo Semaforico'!AM$30,E!$HC107:$HL107)+SUMIF(O!$HC$15:$HL$15,'Ciclo Semaforico'!AM$30,O!$HC107:$HL107))*AM$31))</f>
        <v>0</v>
      </c>
      <c r="AN132" s="245">
        <f>IF(AN$32="",IF(AN$31="",(SUMIF(S!$HC$15:$HL$15,'Ciclo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Semaforico'!AN$30,O!$HC107:$HL107))*AN$31),(SUMIF(S!$HC$15:$HL$15,'Ciclo Semaforico'!AN$32,S!$HC107:$HL107)+SUMIF(N!$HC$15:$HL$15,'Ciclo Semaforico'!AN$32,N!$HC107:$HL107)+SUMIF(E!$HC$15:$HL$15,'Ciclo Semaforico'!AN$32,E!$HC107:$HL107)+SUMIF(O!$HC$15:$HL$15,'Ciclo Semaforico'!AN$32,O!$HC107:$HL107))-IF(AN$31="",(SUMIF(S!$HC$15:$HL$15,'Ciclo Semaforico'!AN$30,S!$HC107:$HL107)+SUMIF(N!$HC$15:$HL$15,'Ciclo Semaforico'!AN$30,N!$HC107:$HL107)+SUMIF(E!$HC$15:$HL$15,'Ciclo Semaforico'!AN$30,E!$HC107:$HL107)+SUMIF(O!$HC$15:$HL$15,'Ciclo Semaforico'!AN$30,O!$HC107:$HL107)),(SUMIF(S!$HC$15:$HL$15,'Ciclo Semaforico'!AN$30,S!$HC107:$HL107)+SUMIF(N!$HC$15:$HL$15,'Ciclo Semaforico'!AN$30,N!$HC107:$HL107)+SUMIF(E!$HC$15:$HL$15,'Ciclo Semaforico'!AN$30,E!$HC107:$HL107)+SUMIF(O!$HC$15:$HL$15,'Ciclo Semaforico'!AN$30,O!$HC107:$HL107))*AN$31))</f>
        <v>0</v>
      </c>
      <c r="AO132" s="245">
        <f>IF(AO$32="",IF(AO$31="",(SUMIF(S!$HC$15:$HL$15,'Ciclo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Semaforico'!AO$30,O!$HC107:$HL107))*AO$31),(SUMIF(S!$HC$15:$HL$15,'Ciclo Semaforico'!AO$32,S!$HC107:$HL107)+SUMIF(N!$HC$15:$HL$15,'Ciclo Semaforico'!AO$32,N!$HC107:$HL107)+SUMIF(E!$HC$15:$HL$15,'Ciclo Semaforico'!AO$32,E!$HC107:$HL107)+SUMIF(O!$HC$15:$HL$15,'Ciclo Semaforico'!AO$32,O!$HC107:$HL107))-IF(AO$31="",(SUMIF(S!$HC$15:$HL$15,'Ciclo Semaforico'!AO$30,S!$HC107:$HL107)+SUMIF(N!$HC$15:$HL$15,'Ciclo Semaforico'!AO$30,N!$HC107:$HL107)+SUMIF(E!$HC$15:$HL$15,'Ciclo Semaforico'!AO$30,E!$HC107:$HL107)+SUMIF(O!$HC$15:$HL$15,'Ciclo Semaforico'!AO$30,O!$HC107:$HL107)),(SUMIF(S!$HC$15:$HL$15,'Ciclo Semaforico'!AO$30,S!$HC107:$HL107)+SUMIF(N!$HC$15:$HL$15,'Ciclo Semaforico'!AO$30,N!$HC107:$HL107)+SUMIF(E!$HC$15:$HL$15,'Ciclo Semaforico'!AO$30,E!$HC107:$HL107)+SUMIF(O!$HC$15:$HL$15,'Ciclo Semaforico'!AO$30,O!$HC107:$HL107))*AO$31))</f>
        <v>0</v>
      </c>
      <c r="AP132" s="245">
        <f>IF(AP$32="",IF(AP$31="",(SUMIF(S!$HC$15:$HL$15,'Ciclo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Semaforico'!AP$30,O!$HC107:$HL107))*AP$31),(SUMIF(S!$HC$15:$HL$15,'Ciclo Semaforico'!AP$32,S!$HC107:$HL107)+SUMIF(N!$HC$15:$HL$15,'Ciclo Semaforico'!AP$32,N!$HC107:$HL107)+SUMIF(E!$HC$15:$HL$15,'Ciclo Semaforico'!AP$32,E!$HC107:$HL107)+SUMIF(O!$HC$15:$HL$15,'Ciclo Semaforico'!AP$32,O!$HC107:$HL107))-IF(AP$31="",(SUMIF(S!$HC$15:$HL$15,'Ciclo Semaforico'!AP$30,S!$HC107:$HL107)+SUMIF(N!$HC$15:$HL$15,'Ciclo Semaforico'!AP$30,N!$HC107:$HL107)+SUMIF(E!$HC$15:$HL$15,'Ciclo Semaforico'!AP$30,E!$HC107:$HL107)+SUMIF(O!$HC$15:$HL$15,'Ciclo Semaforico'!AP$30,O!$HC107:$HL107)),(SUMIF(S!$HC$15:$HL$15,'Ciclo Semaforico'!AP$30,S!$HC107:$HL107)+SUMIF(N!$HC$15:$HL$15,'Ciclo Semaforico'!AP$30,N!$HC107:$HL107)+SUMIF(E!$HC$15:$HL$15,'Ciclo Semaforico'!AP$30,E!$HC107:$HL107)+SUMIF(O!$HC$15:$HL$15,'Ciclo Semaforico'!AP$30,O!$HC107:$HL107))*AP$31))</f>
        <v>0</v>
      </c>
      <c r="AQ132" s="245">
        <f>IF(AQ$32="",IF(AQ$31="",(SUMIF(S!$HC$15:$HL$15,'Ciclo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Semaforico'!AQ$30,O!$HC107:$HL107))*AQ$31),(SUMIF(S!$HC$15:$HL$15,'Ciclo Semaforico'!AQ$32,S!$HC107:$HL107)+SUMIF(N!$HC$15:$HL$15,'Ciclo Semaforico'!AQ$32,N!$HC107:$HL107)+SUMIF(E!$HC$15:$HL$15,'Ciclo Semaforico'!AQ$32,E!$HC107:$HL107)+SUMIF(O!$HC$15:$HL$15,'Ciclo Semaforico'!AQ$32,O!$HC107:$HL107))-IF(AQ$31="",(SUMIF(S!$HC$15:$HL$15,'Ciclo Semaforico'!AQ$30,S!$HC107:$HL107)+SUMIF(N!$HC$15:$HL$15,'Ciclo Semaforico'!AQ$30,N!$HC107:$HL107)+SUMIF(E!$HC$15:$HL$15,'Ciclo Semaforico'!AQ$30,E!$HC107:$HL107)+SUMIF(O!$HC$15:$HL$15,'Ciclo Semaforico'!AQ$30,O!$HC107:$HL107)),(SUMIF(S!$HC$15:$HL$15,'Ciclo Semaforico'!AQ$30,S!$HC107:$HL107)+SUMIF(N!$HC$15:$HL$15,'Ciclo Semaforico'!AQ$30,N!$HC107:$HL107)+SUMIF(E!$HC$15:$HL$15,'Ciclo Semaforico'!AQ$30,E!$HC107:$HL107)+SUMIF(O!$HC$15:$HL$15,'Ciclo Semaforico'!AQ$30,O!$HC107:$HL107))*AQ$31))</f>
        <v>0</v>
      </c>
      <c r="AR132" s="245">
        <f>IF(AR$32="",IF(AR$31="",(SUMIF(S!$HC$15:$HL$15,'Ciclo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Semaforico'!AR$30,O!$HC107:$HL107))*AR$31),(SUMIF(S!$HC$15:$HL$15,'Ciclo Semaforico'!AR$32,S!$HC107:$HL107)+SUMIF(N!$HC$15:$HL$15,'Ciclo Semaforico'!AR$32,N!$HC107:$HL107)+SUMIF(E!$HC$15:$HL$15,'Ciclo Semaforico'!AR$32,E!$HC107:$HL107)+SUMIF(O!$HC$15:$HL$15,'Ciclo Semaforico'!AR$32,O!$HC107:$HL107))-IF(AR$31="",(SUMIF(S!$HC$15:$HL$15,'Ciclo Semaforico'!AR$30,S!$HC107:$HL107)+SUMIF(N!$HC$15:$HL$15,'Ciclo Semaforico'!AR$30,N!$HC107:$HL107)+SUMIF(E!$HC$15:$HL$15,'Ciclo Semaforico'!AR$30,E!$HC107:$HL107)+SUMIF(O!$HC$15:$HL$15,'Ciclo Semaforico'!AR$30,O!$HC107:$HL107)),(SUMIF(S!$HC$15:$HL$15,'Ciclo Semaforico'!AR$30,S!$HC107:$HL107)+SUMIF(N!$HC$15:$HL$15,'Ciclo Semaforico'!AR$30,N!$HC107:$HL107)+SUMIF(E!$HC$15:$HL$15,'Ciclo Semaforico'!AR$30,E!$HC107:$HL107)+SUMIF(O!$HC$15:$HL$15,'Ciclo Semaforico'!AR$30,O!$HC107:$HL107))*AR$31))</f>
        <v>0</v>
      </c>
      <c r="AS132" s="245">
        <f>IF(AS$32="",IF(AS$31="",(SUMIF(S!$HC$15:$HL$15,'Ciclo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Semaforico'!AS$30,O!$HC107:$HL107))*AS$31),(SUMIF(S!$HC$15:$HL$15,'Ciclo Semaforico'!AS$32,S!$HC107:$HL107)+SUMIF(N!$HC$15:$HL$15,'Ciclo Semaforico'!AS$32,N!$HC107:$HL107)+SUMIF(E!$HC$15:$HL$15,'Ciclo Semaforico'!AS$32,E!$HC107:$HL107)+SUMIF(O!$HC$15:$HL$15,'Ciclo Semaforico'!AS$32,O!$HC107:$HL107))-IF(AS$31="",(SUMIF(S!$HC$15:$HL$15,'Ciclo Semaforico'!AS$30,S!$HC107:$HL107)+SUMIF(N!$HC$15:$HL$15,'Ciclo Semaforico'!AS$30,N!$HC107:$HL107)+SUMIF(E!$HC$15:$HL$15,'Ciclo Semaforico'!AS$30,E!$HC107:$HL107)+SUMIF(O!$HC$15:$HL$15,'Ciclo Semaforico'!AS$30,O!$HC107:$HL107)),(SUMIF(S!$HC$15:$HL$15,'Ciclo Semaforico'!AS$30,S!$HC107:$HL107)+SUMIF(N!$HC$15:$HL$15,'Ciclo Semaforico'!AS$30,N!$HC107:$HL107)+SUMIF(E!$HC$15:$HL$15,'Ciclo Semaforico'!AS$30,E!$HC107:$HL107)+SUMIF(O!$HC$15:$HL$15,'Ciclo Semaforico'!AS$30,O!$HC107:$HL107))*AS$31))</f>
        <v>0</v>
      </c>
      <c r="AT132" s="245">
        <f>IF(AT$32="",IF(AT$31="",(SUMIF(S!$HC$15:$HL$15,'Ciclo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Semaforico'!AT$30,O!$HC107:$HL107))*AT$31),(SUMIF(S!$HC$15:$HL$15,'Ciclo Semaforico'!AT$32,S!$HC107:$HL107)+SUMIF(N!$HC$15:$HL$15,'Ciclo Semaforico'!AT$32,N!$HC107:$HL107)+SUMIF(E!$HC$15:$HL$15,'Ciclo Semaforico'!AT$32,E!$HC107:$HL107)+SUMIF(O!$HC$15:$HL$15,'Ciclo Semaforico'!AT$32,O!$HC107:$HL107))-IF(AT$31="",(SUMIF(S!$HC$15:$HL$15,'Ciclo Semaforico'!AT$30,S!$HC107:$HL107)+SUMIF(N!$HC$15:$HL$15,'Ciclo Semaforico'!AT$30,N!$HC107:$HL107)+SUMIF(E!$HC$15:$HL$15,'Ciclo Semaforico'!AT$30,E!$HC107:$HL107)+SUMIF(O!$HC$15:$HL$15,'Ciclo Semaforico'!AT$30,O!$HC107:$HL107)),(SUMIF(S!$HC$15:$HL$15,'Ciclo Semaforico'!AT$30,S!$HC107:$HL107)+SUMIF(N!$HC$15:$HL$15,'Ciclo Semaforico'!AT$30,N!$HC107:$HL107)+SUMIF(E!$HC$15:$HL$15,'Ciclo Semaforico'!AT$30,E!$HC107:$HL107)+SUMIF(O!$HC$15:$HL$15,'Ciclo Semaforico'!AT$30,O!$HC107:$HL107))*AT$31))</f>
        <v>0</v>
      </c>
      <c r="AU132" s="245">
        <f>IF(AU$32="",IF(AU$31="",(SUMIF(S!$HC$15:$HL$15,'Ciclo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Semaforico'!AU$30,O!$HC107:$HL107))*AU$31),(SUMIF(S!$HC$15:$HL$15,'Ciclo Semaforico'!AU$32,S!$HC107:$HL107)+SUMIF(N!$HC$15:$HL$15,'Ciclo Semaforico'!AU$32,N!$HC107:$HL107)+SUMIF(E!$HC$15:$HL$15,'Ciclo Semaforico'!AU$32,E!$HC107:$HL107)+SUMIF(O!$HC$15:$HL$15,'Ciclo Semaforico'!AU$32,O!$HC107:$HL107))-IF(AU$31="",(SUMIF(S!$HC$15:$HL$15,'Ciclo Semaforico'!AU$30,S!$HC107:$HL107)+SUMIF(N!$HC$15:$HL$15,'Ciclo Semaforico'!AU$30,N!$HC107:$HL107)+SUMIF(E!$HC$15:$HL$15,'Ciclo Semaforico'!AU$30,E!$HC107:$HL107)+SUMIF(O!$HC$15:$HL$15,'Ciclo Semaforico'!AU$30,O!$HC107:$HL107)),(SUMIF(S!$HC$15:$HL$15,'Ciclo Semaforico'!AU$30,S!$HC107:$HL107)+SUMIF(N!$HC$15:$HL$15,'Ciclo Semaforico'!AU$30,N!$HC107:$HL107)+SUMIF(E!$HC$15:$HL$15,'Ciclo Semaforico'!AU$30,E!$HC107:$HL107)+SUMIF(O!$HC$15:$HL$15,'Ciclo Semaforico'!AU$30,O!$HC107:$HL107))*AU$31))</f>
        <v>0</v>
      </c>
      <c r="AV132" s="245">
        <f>IF(AV$32="",IF(AV$31="",(SUMIF(S!$HC$15:$HL$15,'Ciclo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Semaforico'!AV$30,O!$HC107:$HL107))*AV$31),(SUMIF(S!$HC$15:$HL$15,'Ciclo Semaforico'!AV$32,S!$HC107:$HL107)+SUMIF(N!$HC$15:$HL$15,'Ciclo Semaforico'!AV$32,N!$HC107:$HL107)+SUMIF(E!$HC$15:$HL$15,'Ciclo Semaforico'!AV$32,E!$HC107:$HL107)+SUMIF(O!$HC$15:$HL$15,'Ciclo Semaforico'!AV$32,O!$HC107:$HL107))-IF(AV$31="",(SUMIF(S!$HC$15:$HL$15,'Ciclo Semaforico'!AV$30,S!$HC107:$HL107)+SUMIF(N!$HC$15:$HL$15,'Ciclo Semaforico'!AV$30,N!$HC107:$HL107)+SUMIF(E!$HC$15:$HL$15,'Ciclo Semaforico'!AV$30,E!$HC107:$HL107)+SUMIF(O!$HC$15:$HL$15,'Ciclo Semaforico'!AV$30,O!$HC107:$HL107)),(SUMIF(S!$HC$15:$HL$15,'Ciclo Semaforico'!AV$30,S!$HC107:$HL107)+SUMIF(N!$HC$15:$HL$15,'Ciclo Semaforico'!AV$30,N!$HC107:$HL107)+SUMIF(E!$HC$15:$HL$15,'Ciclo Semaforico'!AV$30,E!$HC107:$HL107)+SUMIF(O!$HC$15:$HL$15,'Ciclo Semaforico'!AV$30,O!$HC107:$HL107))*AV$31))</f>
        <v>0</v>
      </c>
      <c r="AW132" s="245">
        <f>IF(AW$32="",IF(AW$31="",(SUMIF(S!$HC$15:$HL$15,'Ciclo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Semaforico'!AW$30,O!$HC107:$HL107))*AW$31),(SUMIF(S!$HC$15:$HL$15,'Ciclo Semaforico'!AW$32,S!$HC107:$HL107)+SUMIF(N!$HC$15:$HL$15,'Ciclo Semaforico'!AW$32,N!$HC107:$HL107)+SUMIF(E!$HC$15:$HL$15,'Ciclo Semaforico'!AW$32,E!$HC107:$HL107)+SUMIF(O!$HC$15:$HL$15,'Ciclo Semaforico'!AW$32,O!$HC107:$HL107))-IF(AW$31="",(SUMIF(S!$HC$15:$HL$15,'Ciclo Semaforico'!AW$30,S!$HC107:$HL107)+SUMIF(N!$HC$15:$HL$15,'Ciclo Semaforico'!AW$30,N!$HC107:$HL107)+SUMIF(E!$HC$15:$HL$15,'Ciclo Semaforico'!AW$30,E!$HC107:$HL107)+SUMIF(O!$HC$15:$HL$15,'Ciclo Semaforico'!AW$30,O!$HC107:$HL107)),(SUMIF(S!$HC$15:$HL$15,'Ciclo Semaforico'!AW$30,S!$HC107:$HL107)+SUMIF(N!$HC$15:$HL$15,'Ciclo Semaforico'!AW$30,N!$HC107:$HL107)+SUMIF(E!$HC$15:$HL$15,'Ciclo Semaforico'!AW$30,E!$HC107:$HL107)+SUMIF(O!$HC$15:$HL$15,'Ciclo Semaforico'!AW$30,O!$HC107:$HL107))*AW$31))</f>
        <v>0</v>
      </c>
      <c r="AX132" s="246">
        <f>IF(AX$32="",IF(AX$31="",(SUMIF(S!$HC$15:$HL$15,'Ciclo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Semaforico'!AX$30,O!$HC107:$HL107))*AX$31),(SUMIF(S!$HC$15:$HL$15,'Ciclo Semaforico'!AX$32,S!$HC107:$HL107)+SUMIF(N!$HC$15:$HL$15,'Ciclo Semaforico'!AX$32,N!$HC107:$HL107)+SUMIF(E!$HC$15:$HL$15,'Ciclo Semaforico'!AX$32,E!$HC107:$HL107)+SUMIF(O!$HC$15:$HL$15,'Ciclo Semaforico'!AX$32,O!$HC107:$HL107))-IF(AX$31="",(SUMIF(S!$HC$15:$HL$15,'Ciclo Semaforico'!AX$30,S!$HC107:$HL107)+SUMIF(N!$HC$15:$HL$15,'Ciclo Semaforico'!AX$30,N!$HC107:$HL107)+SUMIF(E!$HC$15:$HL$15,'Ciclo Semaforico'!AX$30,E!$HC107:$HL107)+SUMIF(O!$HC$15:$HL$15,'Ciclo Semaforico'!AX$30,O!$HC107:$HL107)),(SUMIF(S!$HC$15:$HL$15,'Ciclo Semaforico'!AX$30,S!$HC107:$HL107)+SUMIF(N!$HC$15:$HL$15,'Ciclo Semaforico'!AX$30,N!$HC107:$HL107)+SUMIF(E!$HC$15:$HL$15,'Ciclo Semaforico'!AX$30,E!$HC107:$HL107)+SUMIF(O!$HC$15:$HL$15,'Ciclo Semaforico'!AX$30,O!$HC107:$HL107))*AX$31))</f>
        <v>0</v>
      </c>
      <c r="AY132" s="244" t="e">
        <f>IF(AY$32="",IF(AY$31="",(SUMIF(S!$HC$15:$HL$15,'Ciclo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Semaforico'!AY$30,O!$HC107:$HL107))*AY$31),(SUMIF(S!$HC$15:$HL$15,'Ciclo Semaforico'!AY$32,S!$HC107:$HL107)+SUMIF(N!$HC$15:$HL$15,'Ciclo Semaforico'!AY$32,N!$HC107:$HL107)+SUMIF(E!$HC$15:$HL$15,'Ciclo Semaforico'!AY$32,E!$HC107:$HL107)+SUMIF(O!$HC$15:$HL$15,'Ciclo Semaforico'!AY$32,O!$HC107:$HL107))-IF(AY$31="",(SUMIF(S!$HC$15:$HL$15,'Ciclo Semaforico'!AY$30,S!$HC107:$HL107)+SUMIF(N!$HC$15:$HL$15,'Ciclo Semaforico'!AY$30,N!$HC107:$HL107)+SUMIF(E!$HC$15:$HL$15,'Ciclo Semaforico'!AY$30,E!$HC107:$HL107)+SUMIF(O!$HC$15:$HL$15,'Ciclo Semaforico'!AY$30,O!$HC107:$HL107)),(SUMIF(S!$HC$15:$HL$15,'Ciclo Semaforico'!AY$30,S!$HC107:$HL107)+SUMIF(N!$HC$15:$HL$15,'Ciclo Semaforico'!AY$30,N!$HC107:$HL107)+SUMIF(E!$HC$15:$HL$15,'Ciclo Semaforico'!AY$30,E!$HC107:$HL107)+SUMIF(O!$HC$15:$HL$15,'Ciclo Semaforico'!AY$30,O!$HC107:$HL107))*AY$31))</f>
        <v>#REF!</v>
      </c>
      <c r="AZ132" s="245" t="e">
        <f>IF(AZ$32="",IF(AZ$31="",(SUMIF(S!$HC$15:$HL$15,'Ciclo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Semaforico'!AZ$30,O!$HC107:$HL107))*AZ$31),(SUMIF(S!$HC$15:$HL$15,'Ciclo Semaforico'!AZ$32,S!$HC107:$HL107)+SUMIF(N!$HC$15:$HL$15,'Ciclo Semaforico'!AZ$32,N!$HC107:$HL107)+SUMIF(E!$HC$15:$HL$15,'Ciclo Semaforico'!AZ$32,E!$HC107:$HL107)+SUMIF(O!$HC$15:$HL$15,'Ciclo Semaforico'!AZ$32,O!$HC107:$HL107))-IF(AZ$31="",(SUMIF(S!$HC$15:$HL$15,'Ciclo Semaforico'!AZ$30,S!$HC107:$HL107)+SUMIF(N!$HC$15:$HL$15,'Ciclo Semaforico'!AZ$30,N!$HC107:$HL107)+SUMIF(E!$HC$15:$HL$15,'Ciclo Semaforico'!AZ$30,E!$HC107:$HL107)+SUMIF(O!$HC$15:$HL$15,'Ciclo Semaforico'!AZ$30,O!$HC107:$HL107)),(SUMIF(S!$HC$15:$HL$15,'Ciclo Semaforico'!AZ$30,S!$HC107:$HL107)+SUMIF(N!$HC$15:$HL$15,'Ciclo Semaforico'!AZ$30,N!$HC107:$HL107)+SUMIF(E!$HC$15:$HL$15,'Ciclo Semaforico'!AZ$30,E!$HC107:$HL107)+SUMIF(O!$HC$15:$HL$15,'Ciclo Semaforico'!AZ$30,O!$HC107:$HL107))*AZ$31))</f>
        <v>#REF!</v>
      </c>
      <c r="BA132" s="245" t="e">
        <f>IF(BA$32="",IF(BA$31="",(SUMIF(S!$HC$15:$HL$15,'Ciclo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Semaforico'!BA$30,O!$HC107:$HL107))*BA$31),(SUMIF(S!$HC$15:$HL$15,'Ciclo Semaforico'!BA$32,S!$HC107:$HL107)+SUMIF(N!$HC$15:$HL$15,'Ciclo Semaforico'!BA$32,N!$HC107:$HL107)+SUMIF(E!$HC$15:$HL$15,'Ciclo Semaforico'!BA$32,E!$HC107:$HL107)+SUMIF(O!$HC$15:$HL$15,'Ciclo Semaforico'!BA$32,O!$HC107:$HL107))-IF(BA$31="",(SUMIF(S!$HC$15:$HL$15,'Ciclo Semaforico'!BA$30,S!$HC107:$HL107)+SUMIF(N!$HC$15:$HL$15,'Ciclo Semaforico'!BA$30,N!$HC107:$HL107)+SUMIF(E!$HC$15:$HL$15,'Ciclo Semaforico'!BA$30,E!$HC107:$HL107)+SUMIF(O!$HC$15:$HL$15,'Ciclo Semaforico'!BA$30,O!$HC107:$HL107)),(SUMIF(S!$HC$15:$HL$15,'Ciclo Semaforico'!BA$30,S!$HC107:$HL107)+SUMIF(N!$HC$15:$HL$15,'Ciclo Semaforico'!BA$30,N!$HC107:$HL107)+SUMIF(E!$HC$15:$HL$15,'Ciclo Semaforico'!BA$30,E!$HC107:$HL107)+SUMIF(O!$HC$15:$HL$15,'Ciclo Semaforico'!BA$30,O!$HC107:$HL107))*BA$31))</f>
        <v>#REF!</v>
      </c>
      <c r="BB132" s="245" t="e">
        <f>IF(BB$32="",IF(BB$31="",(SUMIF(S!$HC$15:$HL$15,'Ciclo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Semaforico'!BB$30,O!$HC107:$HL107))*BB$31),(SUMIF(S!$HC$15:$HL$15,'Ciclo Semaforico'!BB$32,S!$HC107:$HL107)+SUMIF(N!$HC$15:$HL$15,'Ciclo Semaforico'!BB$32,N!$HC107:$HL107)+SUMIF(E!$HC$15:$HL$15,'Ciclo Semaforico'!BB$32,E!$HC107:$HL107)+SUMIF(O!$HC$15:$HL$15,'Ciclo Semaforico'!BB$32,O!$HC107:$HL107))-IF(BB$31="",(SUMIF(S!$HC$15:$HL$15,'Ciclo Semaforico'!BB$30,S!$HC107:$HL107)+SUMIF(N!$HC$15:$HL$15,'Ciclo Semaforico'!BB$30,N!$HC107:$HL107)+SUMIF(E!$HC$15:$HL$15,'Ciclo Semaforico'!BB$30,E!$HC107:$HL107)+SUMIF(O!$HC$15:$HL$15,'Ciclo Semaforico'!BB$30,O!$HC107:$HL107)),(SUMIF(S!$HC$15:$HL$15,'Ciclo Semaforico'!BB$30,S!$HC107:$HL107)+SUMIF(N!$HC$15:$HL$15,'Ciclo Semaforico'!BB$30,N!$HC107:$HL107)+SUMIF(E!$HC$15:$HL$15,'Ciclo Semaforico'!BB$30,E!$HC107:$HL107)+SUMIF(O!$HC$15:$HL$15,'Ciclo Semaforico'!BB$30,O!$HC107:$HL107))*BB$31))</f>
        <v>#REF!</v>
      </c>
      <c r="BC132" s="245" t="e">
        <f>IF(BC$32="",IF(BC$31="",(SUMIF(S!$HC$15:$HL$15,'Ciclo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Semaforico'!BC$30,O!$HC107:$HL107))*BC$31),(SUMIF(S!$HC$15:$HL$15,'Ciclo Semaforico'!BC$32,S!$HC107:$HL107)+SUMIF(N!$HC$15:$HL$15,'Ciclo Semaforico'!BC$32,N!$HC107:$HL107)+SUMIF(E!$HC$15:$HL$15,'Ciclo Semaforico'!BC$32,E!$HC107:$HL107)+SUMIF(O!$HC$15:$HL$15,'Ciclo Semaforico'!BC$32,O!$HC107:$HL107))-IF(BC$31="",(SUMIF(S!$HC$15:$HL$15,'Ciclo Semaforico'!BC$30,S!$HC107:$HL107)+SUMIF(N!$HC$15:$HL$15,'Ciclo Semaforico'!BC$30,N!$HC107:$HL107)+SUMIF(E!$HC$15:$HL$15,'Ciclo Semaforico'!BC$30,E!$HC107:$HL107)+SUMIF(O!$HC$15:$HL$15,'Ciclo Semaforico'!BC$30,O!$HC107:$HL107)),(SUMIF(S!$HC$15:$HL$15,'Ciclo Semaforico'!BC$30,S!$HC107:$HL107)+SUMIF(N!$HC$15:$HL$15,'Ciclo Semaforico'!BC$30,N!$HC107:$HL107)+SUMIF(E!$HC$15:$HL$15,'Ciclo Semaforico'!BC$30,E!$HC107:$HL107)+SUMIF(O!$HC$15:$HL$15,'Ciclo Semaforico'!BC$30,O!$HC107:$HL107))*BC$31))</f>
        <v>#REF!</v>
      </c>
      <c r="BD132" s="245" t="e">
        <f>IF(BD$32="",IF(BD$31="",(SUMIF(S!$HC$15:$HL$15,'Ciclo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Semaforico'!BD$30,O!$HC107:$HL107))*BD$31),(SUMIF(S!$HC$15:$HL$15,'Ciclo Semaforico'!BD$32,S!$HC107:$HL107)+SUMIF(N!$HC$15:$HL$15,'Ciclo Semaforico'!BD$32,N!$HC107:$HL107)+SUMIF(E!$HC$15:$HL$15,'Ciclo Semaforico'!BD$32,E!$HC107:$HL107)+SUMIF(O!$HC$15:$HL$15,'Ciclo Semaforico'!BD$32,O!$HC107:$HL107))-IF(BD$31="",(SUMIF(S!$HC$15:$HL$15,'Ciclo Semaforico'!BD$30,S!$HC107:$HL107)+SUMIF(N!$HC$15:$HL$15,'Ciclo Semaforico'!BD$30,N!$HC107:$HL107)+SUMIF(E!$HC$15:$HL$15,'Ciclo Semaforico'!BD$30,E!$HC107:$HL107)+SUMIF(O!$HC$15:$HL$15,'Ciclo Semaforico'!BD$30,O!$HC107:$HL107)),(SUMIF(S!$HC$15:$HL$15,'Ciclo Semaforico'!BD$30,S!$HC107:$HL107)+SUMIF(N!$HC$15:$HL$15,'Ciclo Semaforico'!BD$30,N!$HC107:$HL107)+SUMIF(E!$HC$15:$HL$15,'Ciclo Semaforico'!BD$30,E!$HC107:$HL107)+SUMIF(O!$HC$15:$HL$15,'Ciclo Semaforico'!BD$30,O!$HC107:$HL107))*BD$31))</f>
        <v>#REF!</v>
      </c>
      <c r="BE132" s="245">
        <f>IF(BE$32="",IF(BE$31="",(SUMIF(S!$HC$15:$HL$15,'Ciclo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Semaforico'!BE$30,O!$HC107:$HL107))*BE$31),(SUMIF(S!$HC$15:$HL$15,'Ciclo Semaforico'!BE$32,S!$HC107:$HL107)+SUMIF(N!$HC$15:$HL$15,'Ciclo Semaforico'!BE$32,N!$HC107:$HL107)+SUMIF(E!$HC$15:$HL$15,'Ciclo Semaforico'!BE$32,E!$HC107:$HL107)+SUMIF(O!$HC$15:$HL$15,'Ciclo Semaforico'!BE$32,O!$HC107:$HL107))-IF(BE$31="",(SUMIF(S!$HC$15:$HL$15,'Ciclo Semaforico'!BE$30,S!$HC107:$HL107)+SUMIF(N!$HC$15:$HL$15,'Ciclo Semaforico'!BE$30,N!$HC107:$HL107)+SUMIF(E!$HC$15:$HL$15,'Ciclo Semaforico'!BE$30,E!$HC107:$HL107)+SUMIF(O!$HC$15:$HL$15,'Ciclo Semaforico'!BE$30,O!$HC107:$HL107)),(SUMIF(S!$HC$15:$HL$15,'Ciclo Semaforico'!BE$30,S!$HC107:$HL107)+SUMIF(N!$HC$15:$HL$15,'Ciclo Semaforico'!BE$30,N!$HC107:$HL107)+SUMIF(E!$HC$15:$HL$15,'Ciclo Semaforico'!BE$30,E!$HC107:$HL107)+SUMIF(O!$HC$15:$HL$15,'Ciclo Semaforico'!BE$30,O!$HC107:$HL107))*BE$31))</f>
        <v>0</v>
      </c>
      <c r="BF132" s="245">
        <f>IF(BF$32="",IF(BF$31="",(SUMIF(S!$HC$15:$HL$15,'Ciclo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Semaforico'!BF$30,O!$HC107:$HL107))*BF$31),(SUMIF(S!$HC$15:$HL$15,'Ciclo Semaforico'!BF$32,S!$HC107:$HL107)+SUMIF(N!$HC$15:$HL$15,'Ciclo Semaforico'!BF$32,N!$HC107:$HL107)+SUMIF(E!$HC$15:$HL$15,'Ciclo Semaforico'!BF$32,E!$HC107:$HL107)+SUMIF(O!$HC$15:$HL$15,'Ciclo Semaforico'!BF$32,O!$HC107:$HL107))-IF(BF$31="",(SUMIF(S!$HC$15:$HL$15,'Ciclo Semaforico'!BF$30,S!$HC107:$HL107)+SUMIF(N!$HC$15:$HL$15,'Ciclo Semaforico'!BF$30,N!$HC107:$HL107)+SUMIF(E!$HC$15:$HL$15,'Ciclo Semaforico'!BF$30,E!$HC107:$HL107)+SUMIF(O!$HC$15:$HL$15,'Ciclo Semaforico'!BF$30,O!$HC107:$HL107)),(SUMIF(S!$HC$15:$HL$15,'Ciclo Semaforico'!BF$30,S!$HC107:$HL107)+SUMIF(N!$HC$15:$HL$15,'Ciclo Semaforico'!BF$30,N!$HC107:$HL107)+SUMIF(E!$HC$15:$HL$15,'Ciclo Semaforico'!BF$30,E!$HC107:$HL107)+SUMIF(O!$HC$15:$HL$15,'Ciclo Semaforico'!BF$30,O!$HC107:$HL107))*BF$31))</f>
        <v>0</v>
      </c>
      <c r="BG132" s="245">
        <f>IF(BG$32="",IF(BG$31="",(SUMIF(S!$HC$15:$HL$15,'Ciclo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Semaforico'!BG$30,O!$HC107:$HL107))*BG$31),(SUMIF(S!$HC$15:$HL$15,'Ciclo Semaforico'!BG$32,S!$HC107:$HL107)+SUMIF(N!$HC$15:$HL$15,'Ciclo Semaforico'!BG$32,N!$HC107:$HL107)+SUMIF(E!$HC$15:$HL$15,'Ciclo Semaforico'!BG$32,E!$HC107:$HL107)+SUMIF(O!$HC$15:$HL$15,'Ciclo Semaforico'!BG$32,O!$HC107:$HL107))-IF(BG$31="",(SUMIF(S!$HC$15:$HL$15,'Ciclo Semaforico'!BG$30,S!$HC107:$HL107)+SUMIF(N!$HC$15:$HL$15,'Ciclo Semaforico'!BG$30,N!$HC107:$HL107)+SUMIF(E!$HC$15:$HL$15,'Ciclo Semaforico'!BG$30,E!$HC107:$HL107)+SUMIF(O!$HC$15:$HL$15,'Ciclo Semaforico'!BG$30,O!$HC107:$HL107)),(SUMIF(S!$HC$15:$HL$15,'Ciclo Semaforico'!BG$30,S!$HC107:$HL107)+SUMIF(N!$HC$15:$HL$15,'Ciclo Semaforico'!BG$30,N!$HC107:$HL107)+SUMIF(E!$HC$15:$HL$15,'Ciclo Semaforico'!BG$30,E!$HC107:$HL107)+SUMIF(O!$HC$15:$HL$15,'Ciclo Semaforico'!BG$30,O!$HC107:$HL107))*BG$31))</f>
        <v>0</v>
      </c>
      <c r="BH132" s="245">
        <f>IF(BH$32="",IF(BH$31="",(SUMIF(S!$HC$15:$HL$15,'Ciclo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Semaforico'!BH$30,O!$HC107:$HL107))*BH$31),(SUMIF(S!$HC$15:$HL$15,'Ciclo Semaforico'!BH$32,S!$HC107:$HL107)+SUMIF(N!$HC$15:$HL$15,'Ciclo Semaforico'!BH$32,N!$HC107:$HL107)+SUMIF(E!$HC$15:$HL$15,'Ciclo Semaforico'!BH$32,E!$HC107:$HL107)+SUMIF(O!$HC$15:$HL$15,'Ciclo Semaforico'!BH$32,O!$HC107:$HL107))-IF(BH$31="",(SUMIF(S!$HC$15:$HL$15,'Ciclo Semaforico'!BH$30,S!$HC107:$HL107)+SUMIF(N!$HC$15:$HL$15,'Ciclo Semaforico'!BH$30,N!$HC107:$HL107)+SUMIF(E!$HC$15:$HL$15,'Ciclo Semaforico'!BH$30,E!$HC107:$HL107)+SUMIF(O!$HC$15:$HL$15,'Ciclo Semaforico'!BH$30,O!$HC107:$HL107)),(SUMIF(S!$HC$15:$HL$15,'Ciclo Semaforico'!BH$30,S!$HC107:$HL107)+SUMIF(N!$HC$15:$HL$15,'Ciclo Semaforico'!BH$30,N!$HC107:$HL107)+SUMIF(E!$HC$15:$HL$15,'Ciclo Semaforico'!BH$30,E!$HC107:$HL107)+SUMIF(O!$HC$15:$HL$15,'Ciclo Semaforico'!BH$30,O!$HC107:$HL107))*BH$31))</f>
        <v>0</v>
      </c>
      <c r="BI132" s="245">
        <f>IF(BI$32="",IF(BI$31="",(SUMIF(S!$HC$15:$HL$15,'Ciclo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Semaforico'!BI$30,O!$HC107:$HL107))*BI$31),(SUMIF(S!$HC$15:$HL$15,'Ciclo Semaforico'!BI$32,S!$HC107:$HL107)+SUMIF(N!$HC$15:$HL$15,'Ciclo Semaforico'!BI$32,N!$HC107:$HL107)+SUMIF(E!$HC$15:$HL$15,'Ciclo Semaforico'!BI$32,E!$HC107:$HL107)+SUMIF(O!$HC$15:$HL$15,'Ciclo Semaforico'!BI$32,O!$HC107:$HL107))-IF(BI$31="",(SUMIF(S!$HC$15:$HL$15,'Ciclo Semaforico'!BI$30,S!$HC107:$HL107)+SUMIF(N!$HC$15:$HL$15,'Ciclo Semaforico'!BI$30,N!$HC107:$HL107)+SUMIF(E!$HC$15:$HL$15,'Ciclo Semaforico'!BI$30,E!$HC107:$HL107)+SUMIF(O!$HC$15:$HL$15,'Ciclo Semaforico'!BI$30,O!$HC107:$HL107)),(SUMIF(S!$HC$15:$HL$15,'Ciclo Semaforico'!BI$30,S!$HC107:$HL107)+SUMIF(N!$HC$15:$HL$15,'Ciclo Semaforico'!BI$30,N!$HC107:$HL107)+SUMIF(E!$HC$15:$HL$15,'Ciclo Semaforico'!BI$30,E!$HC107:$HL107)+SUMIF(O!$HC$15:$HL$15,'Ciclo Semaforico'!BI$30,O!$HC107:$HL107))*BI$31))</f>
        <v>0</v>
      </c>
      <c r="BJ132" s="246">
        <f>IF(BJ$32="",IF(BJ$31="",(SUMIF(S!$HC$15:$HL$15,'Ciclo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Semaforico'!BJ$30,O!$HC107:$HL107))*BJ$31),(SUMIF(S!$HC$15:$HL$15,'Ciclo Semaforico'!BJ$32,S!$HC107:$HL107)+SUMIF(N!$HC$15:$HL$15,'Ciclo Semaforico'!BJ$32,N!$HC107:$HL107)+SUMIF(E!$HC$15:$HL$15,'Ciclo Semaforico'!BJ$32,E!$HC107:$HL107)+SUMIF(O!$HC$15:$HL$15,'Ciclo Semaforico'!BJ$32,O!$HC107:$HL107))-IF(BJ$31="",(SUMIF(S!$HC$15:$HL$15,'Ciclo Semaforico'!BJ$30,S!$HC107:$HL107)+SUMIF(N!$HC$15:$HL$15,'Ciclo Semaforico'!BJ$30,N!$HC107:$HL107)+SUMIF(E!$HC$15:$HL$15,'Ciclo Semaforico'!BJ$30,E!$HC107:$HL107)+SUMIF(O!$HC$15:$HL$15,'Ciclo Semaforico'!BJ$30,O!$HC107:$HL107)),(SUMIF(S!$HC$15:$HL$15,'Ciclo Semaforico'!BJ$30,S!$HC107:$HL107)+SUMIF(N!$HC$15:$HL$15,'Ciclo Semaforico'!BJ$30,N!$HC107:$HL107)+SUMIF(E!$HC$15:$HL$15,'Ciclo Semaforico'!BJ$30,E!$HC107:$HL107)+SUMIF(O!$HC$15:$HL$15,'Ciclo Semaforico'!BJ$30,O!$HC107:$HL107))*BJ$31))</f>
        <v>0</v>
      </c>
      <c r="BK132" s="244">
        <f>IF(BK$32="",IF(BK$31="",(SUMIF(S!$HC$15:$HL$15,'Ciclo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Semaforico'!BK$30,O!$HC107:$HL107))*BK$31),(SUMIF(S!$HC$15:$HL$15,'Ciclo Semaforico'!BK$32,S!$HC107:$HL107)+SUMIF(N!$HC$15:$HL$15,'Ciclo Semaforico'!BK$32,N!$HC107:$HL107)+SUMIF(E!$HC$15:$HL$15,'Ciclo Semaforico'!BK$32,E!$HC107:$HL107)+SUMIF(O!$HC$15:$HL$15,'Ciclo Semaforico'!BK$32,O!$HC107:$HL107))-IF(BK$31="",(SUMIF(S!$HC$15:$HL$15,'Ciclo Semaforico'!BK$30,S!$HC107:$HL107)+SUMIF(N!$HC$15:$HL$15,'Ciclo Semaforico'!BK$30,N!$HC107:$HL107)+SUMIF(E!$HC$15:$HL$15,'Ciclo Semaforico'!BK$30,E!$HC107:$HL107)+SUMIF(O!$HC$15:$HL$15,'Ciclo Semaforico'!BK$30,O!$HC107:$HL107)),(SUMIF(S!$HC$15:$HL$15,'Ciclo Semaforico'!BK$30,S!$HC107:$HL107)+SUMIF(N!$HC$15:$HL$15,'Ciclo Semaforico'!BK$30,N!$HC107:$HL107)+SUMIF(E!$HC$15:$HL$15,'Ciclo Semaforico'!BK$30,E!$HC107:$HL107)+SUMIF(O!$HC$15:$HL$15,'Ciclo Semaforico'!BK$30,O!$HC107:$HL107))*BK$31))</f>
        <v>0</v>
      </c>
      <c r="BL132" s="245">
        <f>IF(BL$32="",IF(BL$31="",(SUMIF(S!$HC$15:$HL$15,'Ciclo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Semaforico'!BL$30,O!$HC107:$HL107))*BL$31),(SUMIF(S!$HC$15:$HL$15,'Ciclo Semaforico'!BL$32,S!$HC107:$HL107)+SUMIF(N!$HC$15:$HL$15,'Ciclo Semaforico'!BL$32,N!$HC107:$HL107)+SUMIF(E!$HC$15:$HL$15,'Ciclo Semaforico'!BL$32,E!$HC107:$HL107)+SUMIF(O!$HC$15:$HL$15,'Ciclo Semaforico'!BL$32,O!$HC107:$HL107))-IF(BL$31="",(SUMIF(S!$HC$15:$HL$15,'Ciclo Semaforico'!BL$30,S!$HC107:$HL107)+SUMIF(N!$HC$15:$HL$15,'Ciclo Semaforico'!BL$30,N!$HC107:$HL107)+SUMIF(E!$HC$15:$HL$15,'Ciclo Semaforico'!BL$30,E!$HC107:$HL107)+SUMIF(O!$HC$15:$HL$15,'Ciclo Semaforico'!BL$30,O!$HC107:$HL107)),(SUMIF(S!$HC$15:$HL$15,'Ciclo Semaforico'!BL$30,S!$HC107:$HL107)+SUMIF(N!$HC$15:$HL$15,'Ciclo Semaforico'!BL$30,N!$HC107:$HL107)+SUMIF(E!$HC$15:$HL$15,'Ciclo Semaforico'!BL$30,E!$HC107:$HL107)+SUMIF(O!$HC$15:$HL$15,'Ciclo Semaforico'!BL$30,O!$HC107:$HL107))*BL$31))</f>
        <v>0</v>
      </c>
      <c r="BM132" s="245">
        <f>IF(BM$32="",IF(BM$31="",(SUMIF(S!$HC$15:$HL$15,'Ciclo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Semaforico'!BM$30,O!$HC107:$HL107))*BM$31),(SUMIF(S!$HC$15:$HL$15,'Ciclo Semaforico'!BM$32,S!$HC107:$HL107)+SUMIF(N!$HC$15:$HL$15,'Ciclo Semaforico'!BM$32,N!$HC107:$HL107)+SUMIF(E!$HC$15:$HL$15,'Ciclo Semaforico'!BM$32,E!$HC107:$HL107)+SUMIF(O!$HC$15:$HL$15,'Ciclo Semaforico'!BM$32,O!$HC107:$HL107))-IF(BM$31="",(SUMIF(S!$HC$15:$HL$15,'Ciclo Semaforico'!BM$30,S!$HC107:$HL107)+SUMIF(N!$HC$15:$HL$15,'Ciclo Semaforico'!BM$30,N!$HC107:$HL107)+SUMIF(E!$HC$15:$HL$15,'Ciclo Semaforico'!BM$30,E!$HC107:$HL107)+SUMIF(O!$HC$15:$HL$15,'Ciclo Semaforico'!BM$30,O!$HC107:$HL107)),(SUMIF(S!$HC$15:$HL$15,'Ciclo Semaforico'!BM$30,S!$HC107:$HL107)+SUMIF(N!$HC$15:$HL$15,'Ciclo Semaforico'!BM$30,N!$HC107:$HL107)+SUMIF(E!$HC$15:$HL$15,'Ciclo Semaforico'!BM$30,E!$HC107:$HL107)+SUMIF(O!$HC$15:$HL$15,'Ciclo Semaforico'!BM$30,O!$HC107:$HL107))*BM$31))</f>
        <v>0</v>
      </c>
      <c r="BN132" s="245">
        <f>IF(BN$32="",IF(BN$31="",(SUMIF(S!$HC$15:$HL$15,'Ciclo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Semaforico'!BN$30,O!$HC107:$HL107))*BN$31),(SUMIF(S!$HC$15:$HL$15,'Ciclo Semaforico'!BN$32,S!$HC107:$HL107)+SUMIF(N!$HC$15:$HL$15,'Ciclo Semaforico'!BN$32,N!$HC107:$HL107)+SUMIF(E!$HC$15:$HL$15,'Ciclo Semaforico'!BN$32,E!$HC107:$HL107)+SUMIF(O!$HC$15:$HL$15,'Ciclo Semaforico'!BN$32,O!$HC107:$HL107))-IF(BN$31="",(SUMIF(S!$HC$15:$HL$15,'Ciclo Semaforico'!BN$30,S!$HC107:$HL107)+SUMIF(N!$HC$15:$HL$15,'Ciclo Semaforico'!BN$30,N!$HC107:$HL107)+SUMIF(E!$HC$15:$HL$15,'Ciclo Semaforico'!BN$30,E!$HC107:$HL107)+SUMIF(O!$HC$15:$HL$15,'Ciclo Semaforico'!BN$30,O!$HC107:$HL107)),(SUMIF(S!$HC$15:$HL$15,'Ciclo Semaforico'!BN$30,S!$HC107:$HL107)+SUMIF(N!$HC$15:$HL$15,'Ciclo Semaforico'!BN$30,N!$HC107:$HL107)+SUMIF(E!$HC$15:$HL$15,'Ciclo Semaforico'!BN$30,E!$HC107:$HL107)+SUMIF(O!$HC$15:$HL$15,'Ciclo Semaforico'!BN$30,O!$HC107:$HL107))*BN$31))</f>
        <v>0</v>
      </c>
      <c r="BO132" s="245">
        <f>IF(BO$32="",IF(BO$31="",(SUMIF(S!$HC$15:$HL$15,'Ciclo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Semaforico'!BO$30,O!$HC107:$HL107))*BO$31),(SUMIF(S!$HC$15:$HL$15,'Ciclo Semaforico'!BO$32,S!$HC107:$HL107)+SUMIF(N!$HC$15:$HL$15,'Ciclo Semaforico'!BO$32,N!$HC107:$HL107)+SUMIF(E!$HC$15:$HL$15,'Ciclo Semaforico'!BO$32,E!$HC107:$HL107)+SUMIF(O!$HC$15:$HL$15,'Ciclo Semaforico'!BO$32,O!$HC107:$HL107))-IF(BO$31="",(SUMIF(S!$HC$15:$HL$15,'Ciclo Semaforico'!BO$30,S!$HC107:$HL107)+SUMIF(N!$HC$15:$HL$15,'Ciclo Semaforico'!BO$30,N!$HC107:$HL107)+SUMIF(E!$HC$15:$HL$15,'Ciclo Semaforico'!BO$30,E!$HC107:$HL107)+SUMIF(O!$HC$15:$HL$15,'Ciclo Semaforico'!BO$30,O!$HC107:$HL107)),(SUMIF(S!$HC$15:$HL$15,'Ciclo Semaforico'!BO$30,S!$HC107:$HL107)+SUMIF(N!$HC$15:$HL$15,'Ciclo Semaforico'!BO$30,N!$HC107:$HL107)+SUMIF(E!$HC$15:$HL$15,'Ciclo Semaforico'!BO$30,E!$HC107:$HL107)+SUMIF(O!$HC$15:$HL$15,'Ciclo Semaforico'!BO$30,O!$HC107:$HL107))*BO$31))</f>
        <v>0</v>
      </c>
      <c r="BP132" s="245">
        <f>IF(BP$32="",IF(BP$31="",(SUMIF(S!$HC$15:$HL$15,'Ciclo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Semaforico'!BP$30,O!$HC107:$HL107))*BP$31),(SUMIF(S!$HC$15:$HL$15,'Ciclo Semaforico'!BP$32,S!$HC107:$HL107)+SUMIF(N!$HC$15:$HL$15,'Ciclo Semaforico'!BP$32,N!$HC107:$HL107)+SUMIF(E!$HC$15:$HL$15,'Ciclo Semaforico'!BP$32,E!$HC107:$HL107)+SUMIF(O!$HC$15:$HL$15,'Ciclo Semaforico'!BP$32,O!$HC107:$HL107))-IF(BP$31="",(SUMIF(S!$HC$15:$HL$15,'Ciclo Semaforico'!BP$30,S!$HC107:$HL107)+SUMIF(N!$HC$15:$HL$15,'Ciclo Semaforico'!BP$30,N!$HC107:$HL107)+SUMIF(E!$HC$15:$HL$15,'Ciclo Semaforico'!BP$30,E!$HC107:$HL107)+SUMIF(O!$HC$15:$HL$15,'Ciclo Semaforico'!BP$30,O!$HC107:$HL107)),(SUMIF(S!$HC$15:$HL$15,'Ciclo Semaforico'!BP$30,S!$HC107:$HL107)+SUMIF(N!$HC$15:$HL$15,'Ciclo Semaforico'!BP$30,N!$HC107:$HL107)+SUMIF(E!$HC$15:$HL$15,'Ciclo Semaforico'!BP$30,E!$HC107:$HL107)+SUMIF(O!$HC$15:$HL$15,'Ciclo Semaforico'!BP$30,O!$HC107:$HL107))*BP$31))</f>
        <v>0</v>
      </c>
      <c r="BQ132" s="245">
        <f>IF(BQ$32="",IF(BQ$31="",(SUMIF(S!$HC$15:$HL$15,'Ciclo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Semaforico'!BQ$30,O!$HC107:$HL107))*BQ$31),(SUMIF(S!$HC$15:$HL$15,'Ciclo Semaforico'!BQ$32,S!$HC107:$HL107)+SUMIF(N!$HC$15:$HL$15,'Ciclo Semaforico'!BQ$32,N!$HC107:$HL107)+SUMIF(E!$HC$15:$HL$15,'Ciclo Semaforico'!BQ$32,E!$HC107:$HL107)+SUMIF(O!$HC$15:$HL$15,'Ciclo Semaforico'!BQ$32,O!$HC107:$HL107))-IF(BQ$31="",(SUMIF(S!$HC$15:$HL$15,'Ciclo Semaforico'!BQ$30,S!$HC107:$HL107)+SUMIF(N!$HC$15:$HL$15,'Ciclo Semaforico'!BQ$30,N!$HC107:$HL107)+SUMIF(E!$HC$15:$HL$15,'Ciclo Semaforico'!BQ$30,E!$HC107:$HL107)+SUMIF(O!$HC$15:$HL$15,'Ciclo Semaforico'!BQ$30,O!$HC107:$HL107)),(SUMIF(S!$HC$15:$HL$15,'Ciclo Semaforico'!BQ$30,S!$HC107:$HL107)+SUMIF(N!$HC$15:$HL$15,'Ciclo Semaforico'!BQ$30,N!$HC107:$HL107)+SUMIF(E!$HC$15:$HL$15,'Ciclo Semaforico'!BQ$30,E!$HC107:$HL107)+SUMIF(O!$HC$15:$HL$15,'Ciclo Semaforico'!BQ$30,O!$HC107:$HL107))*BQ$31))</f>
        <v>0</v>
      </c>
      <c r="BR132" s="245">
        <f>IF(BR$32="",IF(BR$31="",(SUMIF(S!$HC$15:$HL$15,'Ciclo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Semaforico'!BR$30,O!$HC107:$HL107))*BR$31),(SUMIF(S!$HC$15:$HL$15,'Ciclo Semaforico'!BR$32,S!$HC107:$HL107)+SUMIF(N!$HC$15:$HL$15,'Ciclo Semaforico'!BR$32,N!$HC107:$HL107)+SUMIF(E!$HC$15:$HL$15,'Ciclo Semaforico'!BR$32,E!$HC107:$HL107)+SUMIF(O!$HC$15:$HL$15,'Ciclo Semaforico'!BR$32,O!$HC107:$HL107))-IF(BR$31="",(SUMIF(S!$HC$15:$HL$15,'Ciclo Semaforico'!BR$30,S!$HC107:$HL107)+SUMIF(N!$HC$15:$HL$15,'Ciclo Semaforico'!BR$30,N!$HC107:$HL107)+SUMIF(E!$HC$15:$HL$15,'Ciclo Semaforico'!BR$30,E!$HC107:$HL107)+SUMIF(O!$HC$15:$HL$15,'Ciclo Semaforico'!BR$30,O!$HC107:$HL107)),(SUMIF(S!$HC$15:$HL$15,'Ciclo Semaforico'!BR$30,S!$HC107:$HL107)+SUMIF(N!$HC$15:$HL$15,'Ciclo Semaforico'!BR$30,N!$HC107:$HL107)+SUMIF(E!$HC$15:$HL$15,'Ciclo Semaforico'!BR$30,E!$HC107:$HL107)+SUMIF(O!$HC$15:$HL$15,'Ciclo Semaforico'!BR$30,O!$HC107:$HL107))*BR$31))</f>
        <v>0</v>
      </c>
      <c r="BS132" s="245">
        <f>IF(BS$32="",IF(BS$31="",(SUMIF(S!$HC$15:$HL$15,'Ciclo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Semaforico'!BS$30,O!$HC107:$HL107))*BS$31),(SUMIF(S!$HC$15:$HL$15,'Ciclo Semaforico'!BS$32,S!$HC107:$HL107)+SUMIF(N!$HC$15:$HL$15,'Ciclo Semaforico'!BS$32,N!$HC107:$HL107)+SUMIF(E!$HC$15:$HL$15,'Ciclo Semaforico'!BS$32,E!$HC107:$HL107)+SUMIF(O!$HC$15:$HL$15,'Ciclo Semaforico'!BS$32,O!$HC107:$HL107))-IF(BS$31="",(SUMIF(S!$HC$15:$HL$15,'Ciclo Semaforico'!BS$30,S!$HC107:$HL107)+SUMIF(N!$HC$15:$HL$15,'Ciclo Semaforico'!BS$30,N!$HC107:$HL107)+SUMIF(E!$HC$15:$HL$15,'Ciclo Semaforico'!BS$30,E!$HC107:$HL107)+SUMIF(O!$HC$15:$HL$15,'Ciclo Semaforico'!BS$30,O!$HC107:$HL107)),(SUMIF(S!$HC$15:$HL$15,'Ciclo Semaforico'!BS$30,S!$HC107:$HL107)+SUMIF(N!$HC$15:$HL$15,'Ciclo Semaforico'!BS$30,N!$HC107:$HL107)+SUMIF(E!$HC$15:$HL$15,'Ciclo Semaforico'!BS$30,E!$HC107:$HL107)+SUMIF(O!$HC$15:$HL$15,'Ciclo Semaforico'!BS$30,O!$HC107:$HL107))*BS$31))</f>
        <v>0</v>
      </c>
      <c r="BT132" s="245">
        <f>IF(BT$32="",IF(BT$31="",(SUMIF(S!$HC$15:$HL$15,'Ciclo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Semaforico'!BT$30,O!$HC107:$HL107))*BT$31),(SUMIF(S!$HC$15:$HL$15,'Ciclo Semaforico'!BT$32,S!$HC107:$HL107)+SUMIF(N!$HC$15:$HL$15,'Ciclo Semaforico'!BT$32,N!$HC107:$HL107)+SUMIF(E!$HC$15:$HL$15,'Ciclo Semaforico'!BT$32,E!$HC107:$HL107)+SUMIF(O!$HC$15:$HL$15,'Ciclo Semaforico'!BT$32,O!$HC107:$HL107))-IF(BT$31="",(SUMIF(S!$HC$15:$HL$15,'Ciclo Semaforico'!BT$30,S!$HC107:$HL107)+SUMIF(N!$HC$15:$HL$15,'Ciclo Semaforico'!BT$30,N!$HC107:$HL107)+SUMIF(E!$HC$15:$HL$15,'Ciclo Semaforico'!BT$30,E!$HC107:$HL107)+SUMIF(O!$HC$15:$HL$15,'Ciclo Semaforico'!BT$30,O!$HC107:$HL107)),(SUMIF(S!$HC$15:$HL$15,'Ciclo Semaforico'!BT$30,S!$HC107:$HL107)+SUMIF(N!$HC$15:$HL$15,'Ciclo Semaforico'!BT$30,N!$HC107:$HL107)+SUMIF(E!$HC$15:$HL$15,'Ciclo Semaforico'!BT$30,E!$HC107:$HL107)+SUMIF(O!$HC$15:$HL$15,'Ciclo Semaforico'!BT$30,O!$HC107:$HL107))*BT$31))</f>
        <v>0</v>
      </c>
      <c r="BU132" s="245">
        <f>IF(BU$32="",IF(BU$31="",(SUMIF(S!$HC$15:$HL$15,'Ciclo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Semaforico'!BU$30,O!$HC107:$HL107))*BU$31),(SUMIF(S!$HC$15:$HL$15,'Ciclo Semaforico'!BU$32,S!$HC107:$HL107)+SUMIF(N!$HC$15:$HL$15,'Ciclo Semaforico'!BU$32,N!$HC107:$HL107)+SUMIF(E!$HC$15:$HL$15,'Ciclo Semaforico'!BU$32,E!$HC107:$HL107)+SUMIF(O!$HC$15:$HL$15,'Ciclo Semaforico'!BU$32,O!$HC107:$HL107))-IF(BU$31="",(SUMIF(S!$HC$15:$HL$15,'Ciclo Semaforico'!BU$30,S!$HC107:$HL107)+SUMIF(N!$HC$15:$HL$15,'Ciclo Semaforico'!BU$30,N!$HC107:$HL107)+SUMIF(E!$HC$15:$HL$15,'Ciclo Semaforico'!BU$30,E!$HC107:$HL107)+SUMIF(O!$HC$15:$HL$15,'Ciclo Semaforico'!BU$30,O!$HC107:$HL107)),(SUMIF(S!$HC$15:$HL$15,'Ciclo Semaforico'!BU$30,S!$HC107:$HL107)+SUMIF(N!$HC$15:$HL$15,'Ciclo Semaforico'!BU$30,N!$HC107:$HL107)+SUMIF(E!$HC$15:$HL$15,'Ciclo Semaforico'!BU$30,E!$HC107:$HL107)+SUMIF(O!$HC$15:$HL$15,'Ciclo Semaforico'!BU$30,O!$HC107:$HL107))*BU$31))</f>
        <v>0</v>
      </c>
      <c r="BV132" s="246">
        <f>IF(BV$32="",IF(BV$31="",(SUMIF(S!$HC$15:$HL$15,'Ciclo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Semaforico'!BV$30,O!$HC107:$HL107))*BV$31),(SUMIF(S!$HC$15:$HL$15,'Ciclo Semaforico'!BV$32,S!$HC107:$HL107)+SUMIF(N!$HC$15:$HL$15,'Ciclo Semaforico'!BV$32,N!$HC107:$HL107)+SUMIF(E!$HC$15:$HL$15,'Ciclo Semaforico'!BV$32,E!$HC107:$HL107)+SUMIF(O!$HC$15:$HL$15,'Ciclo Semaforico'!BV$32,O!$HC107:$HL107))-IF(BV$31="",(SUMIF(S!$HC$15:$HL$15,'Ciclo Semaforico'!BV$30,S!$HC107:$HL107)+SUMIF(N!$HC$15:$HL$15,'Ciclo Semaforico'!BV$30,N!$HC107:$HL107)+SUMIF(E!$HC$15:$HL$15,'Ciclo Semaforico'!BV$30,E!$HC107:$HL107)+SUMIF(O!$HC$15:$HL$15,'Ciclo Semaforico'!BV$30,O!$HC107:$HL107)),(SUMIF(S!$HC$15:$HL$15,'Ciclo Semaforico'!BV$30,S!$HC107:$HL107)+SUMIF(N!$HC$15:$HL$15,'Ciclo Semaforico'!BV$30,N!$HC107:$HL107)+SUMIF(E!$HC$15:$HL$15,'Ciclo Semaforico'!BV$30,E!$HC107:$HL107)+SUMIF(O!$HC$15:$HL$15,'Ciclo Semaforico'!BV$30,O!$HC107:$HL107))*BV$31))</f>
        <v>0</v>
      </c>
      <c r="BW132" s="244">
        <f>IF(BW$32="",IF(BW$31="",(SUMIF(S!$HC$15:$HL$15,'Ciclo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Semaforico'!BW$30,O!$HC107:$HL107))*BW$31),(SUMIF(S!$HC$15:$HL$15,'Ciclo Semaforico'!BW$32,S!$HC107:$HL107)+SUMIF(N!$HC$15:$HL$15,'Ciclo Semaforico'!BW$32,N!$HC107:$HL107)+SUMIF(E!$HC$15:$HL$15,'Ciclo Semaforico'!BW$32,E!$HC107:$HL107)+SUMIF(O!$HC$15:$HL$15,'Ciclo Semaforico'!BW$32,O!$HC107:$HL107))-IF(BW$31="",(SUMIF(S!$HC$15:$HL$15,'Ciclo Semaforico'!BW$30,S!$HC107:$HL107)+SUMIF(N!$HC$15:$HL$15,'Ciclo Semaforico'!BW$30,N!$HC107:$HL107)+SUMIF(E!$HC$15:$HL$15,'Ciclo Semaforico'!BW$30,E!$HC107:$HL107)+SUMIF(O!$HC$15:$HL$15,'Ciclo Semaforico'!BW$30,O!$HC107:$HL107)),(SUMIF(S!$HC$15:$HL$15,'Ciclo Semaforico'!BW$30,S!$HC107:$HL107)+SUMIF(N!$HC$15:$HL$15,'Ciclo Semaforico'!BW$30,N!$HC107:$HL107)+SUMIF(E!$HC$15:$HL$15,'Ciclo Semaforico'!BW$30,E!$HC107:$HL107)+SUMIF(O!$HC$15:$HL$15,'Ciclo Semaforico'!BW$30,O!$HC107:$HL107))*BW$31))</f>
        <v>0</v>
      </c>
      <c r="BX132" s="245">
        <f>IF(BX$32="",IF(BX$31="",(SUMIF(S!$HC$15:$HL$15,'Ciclo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Semaforico'!BX$30,O!$HC107:$HL107))*BX$31),(SUMIF(S!$HC$15:$HL$15,'Ciclo Semaforico'!BX$32,S!$HC107:$HL107)+SUMIF(N!$HC$15:$HL$15,'Ciclo Semaforico'!BX$32,N!$HC107:$HL107)+SUMIF(E!$HC$15:$HL$15,'Ciclo Semaforico'!BX$32,E!$HC107:$HL107)+SUMIF(O!$HC$15:$HL$15,'Ciclo Semaforico'!BX$32,O!$HC107:$HL107))-IF(BX$31="",(SUMIF(S!$HC$15:$HL$15,'Ciclo Semaforico'!BX$30,S!$HC107:$HL107)+SUMIF(N!$HC$15:$HL$15,'Ciclo Semaforico'!BX$30,N!$HC107:$HL107)+SUMIF(E!$HC$15:$HL$15,'Ciclo Semaforico'!BX$30,E!$HC107:$HL107)+SUMIF(O!$HC$15:$HL$15,'Ciclo Semaforico'!BX$30,O!$HC107:$HL107)),(SUMIF(S!$HC$15:$HL$15,'Ciclo Semaforico'!BX$30,S!$HC107:$HL107)+SUMIF(N!$HC$15:$HL$15,'Ciclo Semaforico'!BX$30,N!$HC107:$HL107)+SUMIF(E!$HC$15:$HL$15,'Ciclo Semaforico'!BX$30,E!$HC107:$HL107)+SUMIF(O!$HC$15:$HL$15,'Ciclo Semaforico'!BX$30,O!$HC107:$HL107))*BX$31))</f>
        <v>0</v>
      </c>
      <c r="BY132" s="245">
        <f>IF(BY$32="",IF(BY$31="",(SUMIF(S!$HC$15:$HL$15,'Ciclo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Semaforico'!BY$30,O!$HC107:$HL107))*BY$31),(SUMIF(S!$HC$15:$HL$15,'Ciclo Semaforico'!BY$32,S!$HC107:$HL107)+SUMIF(N!$HC$15:$HL$15,'Ciclo Semaforico'!BY$32,N!$HC107:$HL107)+SUMIF(E!$HC$15:$HL$15,'Ciclo Semaforico'!BY$32,E!$HC107:$HL107)+SUMIF(O!$HC$15:$HL$15,'Ciclo Semaforico'!BY$32,O!$HC107:$HL107))-IF(BY$31="",(SUMIF(S!$HC$15:$HL$15,'Ciclo Semaforico'!BY$30,S!$HC107:$HL107)+SUMIF(N!$HC$15:$HL$15,'Ciclo Semaforico'!BY$30,N!$HC107:$HL107)+SUMIF(E!$HC$15:$HL$15,'Ciclo Semaforico'!BY$30,E!$HC107:$HL107)+SUMIF(O!$HC$15:$HL$15,'Ciclo Semaforico'!BY$30,O!$HC107:$HL107)),(SUMIF(S!$HC$15:$HL$15,'Ciclo Semaforico'!BY$30,S!$HC107:$HL107)+SUMIF(N!$HC$15:$HL$15,'Ciclo Semaforico'!BY$30,N!$HC107:$HL107)+SUMIF(E!$HC$15:$HL$15,'Ciclo Semaforico'!BY$30,E!$HC107:$HL107)+SUMIF(O!$HC$15:$HL$15,'Ciclo Semaforico'!BY$30,O!$HC107:$HL107))*BY$31))</f>
        <v>0</v>
      </c>
      <c r="BZ132" s="245">
        <f>IF(BZ$32="",IF(BZ$31="",(SUMIF(S!$HC$15:$HL$15,'Ciclo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Semaforico'!BZ$30,O!$HC107:$HL107))*BZ$31),(SUMIF(S!$HC$15:$HL$15,'Ciclo Semaforico'!BZ$32,S!$HC107:$HL107)+SUMIF(N!$HC$15:$HL$15,'Ciclo Semaforico'!BZ$32,N!$HC107:$HL107)+SUMIF(E!$HC$15:$HL$15,'Ciclo Semaforico'!BZ$32,E!$HC107:$HL107)+SUMIF(O!$HC$15:$HL$15,'Ciclo Semaforico'!BZ$32,O!$HC107:$HL107))-IF(BZ$31="",(SUMIF(S!$HC$15:$HL$15,'Ciclo Semaforico'!BZ$30,S!$HC107:$HL107)+SUMIF(N!$HC$15:$HL$15,'Ciclo Semaforico'!BZ$30,N!$HC107:$HL107)+SUMIF(E!$HC$15:$HL$15,'Ciclo Semaforico'!BZ$30,E!$HC107:$HL107)+SUMIF(O!$HC$15:$HL$15,'Ciclo Semaforico'!BZ$30,O!$HC107:$HL107)),(SUMIF(S!$HC$15:$HL$15,'Ciclo Semaforico'!BZ$30,S!$HC107:$HL107)+SUMIF(N!$HC$15:$HL$15,'Ciclo Semaforico'!BZ$30,N!$HC107:$HL107)+SUMIF(E!$HC$15:$HL$15,'Ciclo Semaforico'!BZ$30,E!$HC107:$HL107)+SUMIF(O!$HC$15:$HL$15,'Ciclo Semaforico'!BZ$30,O!$HC107:$HL107))*BZ$31))</f>
        <v>0</v>
      </c>
      <c r="CA132" s="245">
        <f>IF(CA$32="",IF(CA$31="",(SUMIF(S!$HC$15:$HL$15,'Ciclo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Semaforico'!CA$30,O!$HC107:$HL107))*CA$31),(SUMIF(S!$HC$15:$HL$15,'Ciclo Semaforico'!CA$32,S!$HC107:$HL107)+SUMIF(N!$HC$15:$HL$15,'Ciclo Semaforico'!CA$32,N!$HC107:$HL107)+SUMIF(E!$HC$15:$HL$15,'Ciclo Semaforico'!CA$32,E!$HC107:$HL107)+SUMIF(O!$HC$15:$HL$15,'Ciclo Semaforico'!CA$32,O!$HC107:$HL107))-IF(CA$31="",(SUMIF(S!$HC$15:$HL$15,'Ciclo Semaforico'!CA$30,S!$HC107:$HL107)+SUMIF(N!$HC$15:$HL$15,'Ciclo Semaforico'!CA$30,N!$HC107:$HL107)+SUMIF(E!$HC$15:$HL$15,'Ciclo Semaforico'!CA$30,E!$HC107:$HL107)+SUMIF(O!$HC$15:$HL$15,'Ciclo Semaforico'!CA$30,O!$HC107:$HL107)),(SUMIF(S!$HC$15:$HL$15,'Ciclo Semaforico'!CA$30,S!$HC107:$HL107)+SUMIF(N!$HC$15:$HL$15,'Ciclo Semaforico'!CA$30,N!$HC107:$HL107)+SUMIF(E!$HC$15:$HL$15,'Ciclo Semaforico'!CA$30,E!$HC107:$HL107)+SUMIF(O!$HC$15:$HL$15,'Ciclo Semaforico'!CA$30,O!$HC107:$HL107))*CA$31))</f>
        <v>0</v>
      </c>
      <c r="CB132" s="245">
        <f>IF(CB$32="",IF(CB$31="",(SUMIF(S!$HC$15:$HL$15,'Ciclo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Semaforico'!CB$30,O!$HC107:$HL107))*CB$31),(SUMIF(S!$HC$15:$HL$15,'Ciclo Semaforico'!CB$32,S!$HC107:$HL107)+SUMIF(N!$HC$15:$HL$15,'Ciclo Semaforico'!CB$32,N!$HC107:$HL107)+SUMIF(E!$HC$15:$HL$15,'Ciclo Semaforico'!CB$32,E!$HC107:$HL107)+SUMIF(O!$HC$15:$HL$15,'Ciclo Semaforico'!CB$32,O!$HC107:$HL107))-IF(CB$31="",(SUMIF(S!$HC$15:$HL$15,'Ciclo Semaforico'!CB$30,S!$HC107:$HL107)+SUMIF(N!$HC$15:$HL$15,'Ciclo Semaforico'!CB$30,N!$HC107:$HL107)+SUMIF(E!$HC$15:$HL$15,'Ciclo Semaforico'!CB$30,E!$HC107:$HL107)+SUMIF(O!$HC$15:$HL$15,'Ciclo Semaforico'!CB$30,O!$HC107:$HL107)),(SUMIF(S!$HC$15:$HL$15,'Ciclo Semaforico'!CB$30,S!$HC107:$HL107)+SUMIF(N!$HC$15:$HL$15,'Ciclo Semaforico'!CB$30,N!$HC107:$HL107)+SUMIF(E!$HC$15:$HL$15,'Ciclo Semaforico'!CB$30,E!$HC107:$HL107)+SUMIF(O!$HC$15:$HL$15,'Ciclo Semaforico'!CB$30,O!$HC107:$HL107))*CB$31))</f>
        <v>0</v>
      </c>
      <c r="CC132" s="245">
        <f>IF(CC$32="",IF(CC$31="",(SUMIF(S!$HC$15:$HL$15,'Ciclo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Semaforico'!CC$30,O!$HC107:$HL107))*CC$31),(SUMIF(S!$HC$15:$HL$15,'Ciclo Semaforico'!CC$32,S!$HC107:$HL107)+SUMIF(N!$HC$15:$HL$15,'Ciclo Semaforico'!CC$32,N!$HC107:$HL107)+SUMIF(E!$HC$15:$HL$15,'Ciclo Semaforico'!CC$32,E!$HC107:$HL107)+SUMIF(O!$HC$15:$HL$15,'Ciclo Semaforico'!CC$32,O!$HC107:$HL107))-IF(CC$31="",(SUMIF(S!$HC$15:$HL$15,'Ciclo Semaforico'!CC$30,S!$HC107:$HL107)+SUMIF(N!$HC$15:$HL$15,'Ciclo Semaforico'!CC$30,N!$HC107:$HL107)+SUMIF(E!$HC$15:$HL$15,'Ciclo Semaforico'!CC$30,E!$HC107:$HL107)+SUMIF(O!$HC$15:$HL$15,'Ciclo Semaforico'!CC$30,O!$HC107:$HL107)),(SUMIF(S!$HC$15:$HL$15,'Ciclo Semaforico'!CC$30,S!$HC107:$HL107)+SUMIF(N!$HC$15:$HL$15,'Ciclo Semaforico'!CC$30,N!$HC107:$HL107)+SUMIF(E!$HC$15:$HL$15,'Ciclo Semaforico'!CC$30,E!$HC107:$HL107)+SUMIF(O!$HC$15:$HL$15,'Ciclo Semaforico'!CC$30,O!$HC107:$HL107))*CC$31))</f>
        <v>0</v>
      </c>
      <c r="CD132" s="245">
        <f>IF(CD$32="",IF(CD$31="",(SUMIF(S!$HC$15:$HL$15,'Ciclo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Semaforico'!CD$30,O!$HC107:$HL107))*CD$31),(SUMIF(S!$HC$15:$HL$15,'Ciclo Semaforico'!CD$32,S!$HC107:$HL107)+SUMIF(N!$HC$15:$HL$15,'Ciclo Semaforico'!CD$32,N!$HC107:$HL107)+SUMIF(E!$HC$15:$HL$15,'Ciclo Semaforico'!CD$32,E!$HC107:$HL107)+SUMIF(O!$HC$15:$HL$15,'Ciclo Semaforico'!CD$32,O!$HC107:$HL107))-IF(CD$31="",(SUMIF(S!$HC$15:$HL$15,'Ciclo Semaforico'!CD$30,S!$HC107:$HL107)+SUMIF(N!$HC$15:$HL$15,'Ciclo Semaforico'!CD$30,N!$HC107:$HL107)+SUMIF(E!$HC$15:$HL$15,'Ciclo Semaforico'!CD$30,E!$HC107:$HL107)+SUMIF(O!$HC$15:$HL$15,'Ciclo Semaforico'!CD$30,O!$HC107:$HL107)),(SUMIF(S!$HC$15:$HL$15,'Ciclo Semaforico'!CD$30,S!$HC107:$HL107)+SUMIF(N!$HC$15:$HL$15,'Ciclo Semaforico'!CD$30,N!$HC107:$HL107)+SUMIF(E!$HC$15:$HL$15,'Ciclo Semaforico'!CD$30,E!$HC107:$HL107)+SUMIF(O!$HC$15:$HL$15,'Ciclo Semaforico'!CD$30,O!$HC107:$HL107))*CD$31))</f>
        <v>0</v>
      </c>
      <c r="CE132" s="245">
        <f>IF(CE$32="",IF(CE$31="",(SUMIF(S!$HC$15:$HL$15,'Ciclo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Semaforico'!CE$30,O!$HC107:$HL107))*CE$31),(SUMIF(S!$HC$15:$HL$15,'Ciclo Semaforico'!CE$32,S!$HC107:$HL107)+SUMIF(N!$HC$15:$HL$15,'Ciclo Semaforico'!CE$32,N!$HC107:$HL107)+SUMIF(E!$HC$15:$HL$15,'Ciclo Semaforico'!CE$32,E!$HC107:$HL107)+SUMIF(O!$HC$15:$HL$15,'Ciclo Semaforico'!CE$32,O!$HC107:$HL107))-IF(CE$31="",(SUMIF(S!$HC$15:$HL$15,'Ciclo Semaforico'!CE$30,S!$HC107:$HL107)+SUMIF(N!$HC$15:$HL$15,'Ciclo Semaforico'!CE$30,N!$HC107:$HL107)+SUMIF(E!$HC$15:$HL$15,'Ciclo Semaforico'!CE$30,E!$HC107:$HL107)+SUMIF(O!$HC$15:$HL$15,'Ciclo Semaforico'!CE$30,O!$HC107:$HL107)),(SUMIF(S!$HC$15:$HL$15,'Ciclo Semaforico'!CE$30,S!$HC107:$HL107)+SUMIF(N!$HC$15:$HL$15,'Ciclo Semaforico'!CE$30,N!$HC107:$HL107)+SUMIF(E!$HC$15:$HL$15,'Ciclo Semaforico'!CE$30,E!$HC107:$HL107)+SUMIF(O!$HC$15:$HL$15,'Ciclo Semaforico'!CE$30,O!$HC107:$HL107))*CE$31))</f>
        <v>0</v>
      </c>
      <c r="CF132" s="245">
        <f>IF(CF$32="",IF(CF$31="",(SUMIF(S!$HC$15:$HL$15,'Ciclo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Semaforico'!CF$30,O!$HC107:$HL107))*CF$31),(SUMIF(S!$HC$15:$HL$15,'Ciclo Semaforico'!CF$32,S!$HC107:$HL107)+SUMIF(N!$HC$15:$HL$15,'Ciclo Semaforico'!CF$32,N!$HC107:$HL107)+SUMIF(E!$HC$15:$HL$15,'Ciclo Semaforico'!CF$32,E!$HC107:$HL107)+SUMIF(O!$HC$15:$HL$15,'Ciclo Semaforico'!CF$32,O!$HC107:$HL107))-IF(CF$31="",(SUMIF(S!$HC$15:$HL$15,'Ciclo Semaforico'!CF$30,S!$HC107:$HL107)+SUMIF(N!$HC$15:$HL$15,'Ciclo Semaforico'!CF$30,N!$HC107:$HL107)+SUMIF(E!$HC$15:$HL$15,'Ciclo Semaforico'!CF$30,E!$HC107:$HL107)+SUMIF(O!$HC$15:$HL$15,'Ciclo Semaforico'!CF$30,O!$HC107:$HL107)),(SUMIF(S!$HC$15:$HL$15,'Ciclo Semaforico'!CF$30,S!$HC107:$HL107)+SUMIF(N!$HC$15:$HL$15,'Ciclo Semaforico'!CF$30,N!$HC107:$HL107)+SUMIF(E!$HC$15:$HL$15,'Ciclo Semaforico'!CF$30,E!$HC107:$HL107)+SUMIF(O!$HC$15:$HL$15,'Ciclo Semaforico'!CF$30,O!$HC107:$HL107))*CF$31))</f>
        <v>0</v>
      </c>
      <c r="CG132" s="245">
        <f>IF(CG$32="",IF(CG$31="",(SUMIF(S!$HC$15:$HL$15,'Ciclo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Semaforico'!CG$30,O!$HC107:$HL107))*CG$31),(SUMIF(S!$HC$15:$HL$15,'Ciclo Semaforico'!CG$32,S!$HC107:$HL107)+SUMIF(N!$HC$15:$HL$15,'Ciclo Semaforico'!CG$32,N!$HC107:$HL107)+SUMIF(E!$HC$15:$HL$15,'Ciclo Semaforico'!CG$32,E!$HC107:$HL107)+SUMIF(O!$HC$15:$HL$15,'Ciclo Semaforico'!CG$32,O!$HC107:$HL107))-IF(CG$31="",(SUMIF(S!$HC$15:$HL$15,'Ciclo Semaforico'!CG$30,S!$HC107:$HL107)+SUMIF(N!$HC$15:$HL$15,'Ciclo Semaforico'!CG$30,N!$HC107:$HL107)+SUMIF(E!$HC$15:$HL$15,'Ciclo Semaforico'!CG$30,E!$HC107:$HL107)+SUMIF(O!$HC$15:$HL$15,'Ciclo Semaforico'!CG$30,O!$HC107:$HL107)),(SUMIF(S!$HC$15:$HL$15,'Ciclo Semaforico'!CG$30,S!$HC107:$HL107)+SUMIF(N!$HC$15:$HL$15,'Ciclo Semaforico'!CG$30,N!$HC107:$HL107)+SUMIF(E!$HC$15:$HL$15,'Ciclo Semaforico'!CG$30,E!$HC107:$HL107)+SUMIF(O!$HC$15:$HL$15,'Ciclo Semaforico'!CG$30,O!$HC107:$HL107))*CG$31))</f>
        <v>0</v>
      </c>
      <c r="CH132" s="246">
        <f>IF(CH$32="",IF(CH$31="",(SUMIF(S!$HC$15:$HL$15,'Ciclo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Semaforico'!CH$30,O!$HC107:$HL107))*CH$31),(SUMIF(S!$HC$15:$HL$15,'Ciclo Semaforico'!CH$32,S!$HC107:$HL107)+SUMIF(N!$HC$15:$HL$15,'Ciclo Semaforico'!CH$32,N!$HC107:$HL107)+SUMIF(E!$HC$15:$HL$15,'Ciclo Semaforico'!CH$32,E!$HC107:$HL107)+SUMIF(O!$HC$15:$HL$15,'Ciclo Semaforico'!CH$32,O!$HC107:$HL107))-IF(CH$31="",(SUMIF(S!$HC$15:$HL$15,'Ciclo Semaforico'!CH$30,S!$HC107:$HL107)+SUMIF(N!$HC$15:$HL$15,'Ciclo Semaforico'!CH$30,N!$HC107:$HL107)+SUMIF(E!$HC$15:$HL$15,'Ciclo Semaforico'!CH$30,E!$HC107:$HL107)+SUMIF(O!$HC$15:$HL$15,'Ciclo Semaforico'!CH$30,O!$HC107:$HL107)),(SUMIF(S!$HC$15:$HL$15,'Ciclo Semaforico'!CH$30,S!$HC107:$HL107)+SUMIF(N!$HC$15:$HL$15,'Ciclo Semaforico'!CH$30,N!$HC107:$HL107)+SUMIF(E!$HC$15:$HL$15,'Ciclo Semaforico'!CH$30,E!$HC107:$HL107)+SUMIF(O!$HC$15:$HL$15,'Ciclo Semaforico'!CH$30,O!$HC107:$HL107))*CH$31))</f>
        <v>0</v>
      </c>
      <c r="CI132" s="244">
        <f t="shared" si="339"/>
        <v>0</v>
      </c>
      <c r="CJ132" s="245">
        <f t="shared" si="340"/>
        <v>0</v>
      </c>
      <c r="CK132" s="245">
        <f t="shared" si="341"/>
        <v>0</v>
      </c>
      <c r="CL132" s="245">
        <f t="shared" si="342"/>
        <v>0</v>
      </c>
      <c r="CM132" s="245" t="e">
        <f t="shared" si="343"/>
        <v>#REF!</v>
      </c>
      <c r="CN132" s="245">
        <f t="shared" si="344"/>
        <v>0</v>
      </c>
      <c r="CO132" s="245">
        <f t="shared" si="345"/>
        <v>0</v>
      </c>
      <c r="CP132" s="245">
        <f t="shared" si="346"/>
        <v>0</v>
      </c>
      <c r="CQ132" s="245">
        <f t="shared" si="347"/>
        <v>0</v>
      </c>
      <c r="CR132" s="245">
        <f t="shared" si="348"/>
        <v>0</v>
      </c>
      <c r="CS132" s="245">
        <f t="shared" si="349"/>
        <v>0</v>
      </c>
      <c r="CT132" s="246">
        <f t="shared" si="350"/>
        <v>0</v>
      </c>
      <c r="CU132" s="244">
        <f t="shared" si="351"/>
        <v>0</v>
      </c>
      <c r="CV132" s="245">
        <f t="shared" si="352"/>
        <v>0</v>
      </c>
      <c r="CW132" s="245">
        <f t="shared" si="353"/>
        <v>0</v>
      </c>
      <c r="CX132" s="245">
        <f t="shared" si="354"/>
        <v>0</v>
      </c>
      <c r="CY132" s="245">
        <f t="shared" si="355"/>
        <v>0</v>
      </c>
      <c r="CZ132" s="245">
        <f t="shared" si="356"/>
        <v>0</v>
      </c>
      <c r="DA132" s="245">
        <f t="shared" si="357"/>
        <v>0</v>
      </c>
      <c r="DB132" s="245">
        <f t="shared" si="358"/>
        <v>0</v>
      </c>
      <c r="DC132" s="245">
        <f t="shared" si="359"/>
        <v>0</v>
      </c>
      <c r="DD132" s="245">
        <f t="shared" si="360"/>
        <v>0</v>
      </c>
      <c r="DE132" s="245">
        <f t="shared" si="361"/>
        <v>0</v>
      </c>
      <c r="DF132" s="246">
        <f t="shared" si="362"/>
        <v>0</v>
      </c>
      <c r="DG132" s="244" t="e">
        <f t="shared" si="363"/>
        <v>#REF!</v>
      </c>
      <c r="DH132" s="245" t="e">
        <f t="shared" si="364"/>
        <v>#REF!</v>
      </c>
      <c r="DI132" s="245" t="e">
        <f t="shared" si="365"/>
        <v>#REF!</v>
      </c>
      <c r="DJ132" s="245" t="e">
        <f t="shared" si="366"/>
        <v>#REF!</v>
      </c>
      <c r="DK132" s="245" t="e">
        <f t="shared" si="367"/>
        <v>#REF!</v>
      </c>
      <c r="DL132" s="245" t="e">
        <f t="shared" si="368"/>
        <v>#REF!</v>
      </c>
      <c r="DM132" s="245">
        <f t="shared" si="369"/>
        <v>0</v>
      </c>
      <c r="DN132" s="245">
        <f t="shared" si="370"/>
        <v>0</v>
      </c>
      <c r="DO132" s="245">
        <f t="shared" si="371"/>
        <v>0</v>
      </c>
      <c r="DP132" s="245">
        <f t="shared" si="372"/>
        <v>0</v>
      </c>
      <c r="DQ132" s="245">
        <f t="shared" si="373"/>
        <v>0</v>
      </c>
      <c r="DR132" s="246">
        <f t="shared" si="374"/>
        <v>0</v>
      </c>
      <c r="DS132" s="244">
        <f t="shared" si="375"/>
        <v>0</v>
      </c>
      <c r="DT132" s="245">
        <f t="shared" si="376"/>
        <v>0</v>
      </c>
      <c r="DU132" s="245">
        <f t="shared" si="377"/>
        <v>0</v>
      </c>
      <c r="DV132" s="245">
        <f t="shared" si="378"/>
        <v>0</v>
      </c>
      <c r="DW132" s="245">
        <f t="shared" si="379"/>
        <v>0</v>
      </c>
      <c r="DX132" s="245">
        <f t="shared" si="380"/>
        <v>0</v>
      </c>
      <c r="DY132" s="245">
        <f t="shared" si="381"/>
        <v>0</v>
      </c>
      <c r="DZ132" s="245">
        <f t="shared" si="382"/>
        <v>0</v>
      </c>
      <c r="EA132" s="245">
        <f t="shared" si="383"/>
        <v>0</v>
      </c>
      <c r="EB132" s="245">
        <f t="shared" si="384"/>
        <v>0</v>
      </c>
      <c r="EC132" s="245">
        <f t="shared" si="385"/>
        <v>0</v>
      </c>
      <c r="ED132" s="246">
        <f t="shared" si="386"/>
        <v>0</v>
      </c>
      <c r="EE132" s="244">
        <f t="shared" si="387"/>
        <v>0</v>
      </c>
      <c r="EF132" s="245">
        <f t="shared" si="388"/>
        <v>0</v>
      </c>
      <c r="EG132" s="245">
        <f t="shared" si="389"/>
        <v>0</v>
      </c>
      <c r="EH132" s="245">
        <f t="shared" si="390"/>
        <v>0</v>
      </c>
      <c r="EI132" s="245">
        <f t="shared" si="391"/>
        <v>0</v>
      </c>
      <c r="EJ132" s="245">
        <f t="shared" si="392"/>
        <v>0</v>
      </c>
      <c r="EK132" s="245">
        <f t="shared" si="393"/>
        <v>0</v>
      </c>
      <c r="EL132" s="245">
        <f t="shared" si="394"/>
        <v>0</v>
      </c>
      <c r="EM132" s="245">
        <f t="shared" si="395"/>
        <v>0</v>
      </c>
      <c r="EN132" s="245">
        <f t="shared" si="396"/>
        <v>0</v>
      </c>
      <c r="EO132" s="245">
        <f t="shared" si="397"/>
        <v>0</v>
      </c>
      <c r="EP132" s="246">
        <f t="shared" si="398"/>
        <v>0</v>
      </c>
      <c r="EQ132" s="255">
        <f t="shared" si="399"/>
        <v>0</v>
      </c>
      <c r="ER132" s="256">
        <f t="shared" si="400"/>
        <v>0</v>
      </c>
      <c r="ES132" s="256">
        <f t="shared" si="401"/>
        <v>0</v>
      </c>
      <c r="ET132" s="256">
        <f t="shared" si="402"/>
        <v>0</v>
      </c>
      <c r="EU132" s="256" t="e">
        <f t="shared" si="403"/>
        <v>#REF!</v>
      </c>
      <c r="EV132" s="256">
        <f t="shared" si="404"/>
        <v>0</v>
      </c>
      <c r="EW132" s="256">
        <f t="shared" si="405"/>
        <v>0</v>
      </c>
      <c r="EX132" s="256" t="str">
        <f t="shared" si="406"/>
        <v/>
      </c>
      <c r="EY132" s="256" t="str">
        <f t="shared" si="407"/>
        <v/>
      </c>
      <c r="EZ132" s="256" t="str">
        <f t="shared" si="408"/>
        <v/>
      </c>
      <c r="FA132" s="256" t="str">
        <f t="shared" si="409"/>
        <v/>
      </c>
      <c r="FB132" s="257" t="str">
        <f t="shared" si="410"/>
        <v/>
      </c>
      <c r="FC132" s="255">
        <f t="shared" si="411"/>
        <v>0</v>
      </c>
      <c r="FD132" s="256" t="str">
        <f t="shared" si="412"/>
        <v/>
      </c>
      <c r="FE132" s="256" t="str">
        <f t="shared" si="413"/>
        <v/>
      </c>
      <c r="FF132" s="256" t="str">
        <f t="shared" si="414"/>
        <v/>
      </c>
      <c r="FG132" s="256" t="str">
        <f t="shared" si="415"/>
        <v/>
      </c>
      <c r="FH132" s="256" t="str">
        <f t="shared" si="416"/>
        <v/>
      </c>
      <c r="FI132" s="256" t="str">
        <f t="shared" si="417"/>
        <v/>
      </c>
      <c r="FJ132" s="256" t="str">
        <f t="shared" si="418"/>
        <v/>
      </c>
      <c r="FK132" s="256" t="str">
        <f t="shared" si="419"/>
        <v/>
      </c>
      <c r="FL132" s="256" t="str">
        <f t="shared" si="420"/>
        <v/>
      </c>
      <c r="FM132" s="256" t="str">
        <f t="shared" si="421"/>
        <v/>
      </c>
      <c r="FN132" s="257" t="str">
        <f t="shared" si="422"/>
        <v/>
      </c>
      <c r="FO132" s="255" t="e">
        <f t="shared" si="423"/>
        <v>#REF!</v>
      </c>
      <c r="FP132" s="256" t="e">
        <f t="shared" si="424"/>
        <v>#REF!</v>
      </c>
      <c r="FQ132" s="256" t="e">
        <f t="shared" si="425"/>
        <v>#REF!</v>
      </c>
      <c r="FR132" s="256" t="e">
        <f t="shared" si="426"/>
        <v>#REF!</v>
      </c>
      <c r="FS132" s="256" t="e">
        <f t="shared" si="427"/>
        <v>#REF!</v>
      </c>
      <c r="FT132" s="256" t="e">
        <f t="shared" si="428"/>
        <v>#REF!</v>
      </c>
      <c r="FU132" s="256" t="str">
        <f t="shared" si="429"/>
        <v/>
      </c>
      <c r="FV132" s="256" t="str">
        <f t="shared" si="430"/>
        <v/>
      </c>
      <c r="FW132" s="256" t="str">
        <f t="shared" si="431"/>
        <v/>
      </c>
      <c r="FX132" s="256" t="str">
        <f t="shared" si="432"/>
        <v/>
      </c>
      <c r="FY132" s="256" t="str">
        <f t="shared" si="433"/>
        <v/>
      </c>
      <c r="FZ132" s="257" t="str">
        <f t="shared" si="434"/>
        <v/>
      </c>
      <c r="GA132" s="255" t="str">
        <f t="shared" si="435"/>
        <v/>
      </c>
      <c r="GB132" s="256" t="str">
        <f t="shared" si="436"/>
        <v/>
      </c>
      <c r="GC132" s="256" t="str">
        <f t="shared" si="437"/>
        <v/>
      </c>
      <c r="GD132" s="256" t="str">
        <f t="shared" si="438"/>
        <v/>
      </c>
      <c r="GE132" s="256" t="str">
        <f t="shared" si="439"/>
        <v/>
      </c>
      <c r="GF132" s="256" t="str">
        <f t="shared" si="440"/>
        <v/>
      </c>
      <c r="GG132" s="256" t="str">
        <f t="shared" si="441"/>
        <v/>
      </c>
      <c r="GH132" s="256" t="str">
        <f t="shared" si="442"/>
        <v/>
      </c>
      <c r="GI132" s="256" t="str">
        <f t="shared" si="443"/>
        <v/>
      </c>
      <c r="GJ132" s="256" t="str">
        <f t="shared" si="444"/>
        <v/>
      </c>
      <c r="GK132" s="256" t="str">
        <f t="shared" si="445"/>
        <v/>
      </c>
      <c r="GL132" s="257" t="str">
        <f t="shared" si="446"/>
        <v/>
      </c>
      <c r="GM132" s="255" t="str">
        <f t="shared" si="447"/>
        <v/>
      </c>
      <c r="GN132" s="256" t="str">
        <f t="shared" si="448"/>
        <v/>
      </c>
      <c r="GO132" s="256" t="str">
        <f t="shared" si="449"/>
        <v/>
      </c>
      <c r="GP132" s="256" t="str">
        <f t="shared" si="450"/>
        <v/>
      </c>
      <c r="GQ132" s="256" t="str">
        <f t="shared" si="451"/>
        <v/>
      </c>
      <c r="GR132" s="256" t="str">
        <f t="shared" si="452"/>
        <v/>
      </c>
      <c r="GS132" s="256" t="str">
        <f t="shared" si="453"/>
        <v/>
      </c>
      <c r="GT132" s="256" t="str">
        <f t="shared" si="454"/>
        <v/>
      </c>
      <c r="GU132" s="256" t="str">
        <f t="shared" si="455"/>
        <v/>
      </c>
      <c r="GV132" s="256" t="str">
        <f t="shared" si="456"/>
        <v/>
      </c>
      <c r="GW132" s="256" t="str">
        <f t="shared" si="457"/>
        <v/>
      </c>
      <c r="GX132" s="257" t="str">
        <f t="shared" si="458"/>
        <v/>
      </c>
      <c r="GY132" s="252">
        <f t="shared" si="468"/>
        <v>0</v>
      </c>
      <c r="GZ132" s="253" t="e">
        <f t="shared" si="468"/>
        <v>#REF!</v>
      </c>
      <c r="HA132" s="253">
        <f t="shared" si="468"/>
        <v>0</v>
      </c>
      <c r="HB132" s="253">
        <f t="shared" si="468"/>
        <v>0</v>
      </c>
      <c r="HC132" s="253">
        <f t="shared" si="468"/>
        <v>0</v>
      </c>
      <c r="HD132" s="253">
        <f t="shared" si="468"/>
        <v>0</v>
      </c>
      <c r="HE132" s="253">
        <f t="shared" si="468"/>
        <v>0</v>
      </c>
      <c r="HF132" s="254">
        <f t="shared" si="459"/>
        <v>0</v>
      </c>
      <c r="HG132" s="252">
        <f t="shared" si="469"/>
        <v>0</v>
      </c>
      <c r="HH132" s="253">
        <f t="shared" si="469"/>
        <v>0</v>
      </c>
      <c r="HI132" s="253">
        <f t="shared" si="469"/>
        <v>0</v>
      </c>
      <c r="HJ132" s="253">
        <f t="shared" si="469"/>
        <v>0</v>
      </c>
      <c r="HK132" s="253">
        <f t="shared" si="469"/>
        <v>0</v>
      </c>
      <c r="HL132" s="253">
        <f t="shared" si="469"/>
        <v>0</v>
      </c>
      <c r="HM132" s="253">
        <f t="shared" si="469"/>
        <v>0</v>
      </c>
      <c r="HN132" s="254">
        <f t="shared" si="469"/>
        <v>0</v>
      </c>
      <c r="HO132" s="252" t="e">
        <f t="shared" si="470"/>
        <v>#REF!</v>
      </c>
      <c r="HP132" s="253" t="e">
        <f t="shared" si="470"/>
        <v>#REF!</v>
      </c>
      <c r="HQ132" s="253">
        <f t="shared" si="470"/>
        <v>0</v>
      </c>
      <c r="HR132" s="253">
        <f t="shared" si="470"/>
        <v>0</v>
      </c>
      <c r="HS132" s="253">
        <f t="shared" si="470"/>
        <v>0</v>
      </c>
      <c r="HT132" s="253">
        <f t="shared" si="470"/>
        <v>0</v>
      </c>
      <c r="HU132" s="253">
        <f t="shared" si="470"/>
        <v>0</v>
      </c>
      <c r="HV132" s="254">
        <f t="shared" si="470"/>
        <v>0</v>
      </c>
      <c r="HW132" s="252">
        <f t="shared" si="471"/>
        <v>0</v>
      </c>
      <c r="HX132" s="253">
        <f t="shared" si="471"/>
        <v>0</v>
      </c>
      <c r="HY132" s="253">
        <f t="shared" si="471"/>
        <v>0</v>
      </c>
      <c r="HZ132" s="253">
        <f t="shared" si="471"/>
        <v>0</v>
      </c>
      <c r="IA132" s="253">
        <f t="shared" si="471"/>
        <v>0</v>
      </c>
      <c r="IB132" s="253">
        <f t="shared" si="471"/>
        <v>0</v>
      </c>
      <c r="IC132" s="253">
        <f t="shared" si="471"/>
        <v>0</v>
      </c>
      <c r="ID132" s="254">
        <f t="shared" si="471"/>
        <v>0</v>
      </c>
      <c r="IE132" s="252">
        <f t="shared" si="472"/>
        <v>0</v>
      </c>
      <c r="IF132" s="253">
        <f t="shared" si="472"/>
        <v>0</v>
      </c>
      <c r="IG132" s="253">
        <f t="shared" si="472"/>
        <v>0</v>
      </c>
      <c r="IH132" s="253">
        <f t="shared" si="472"/>
        <v>0</v>
      </c>
      <c r="II132" s="253">
        <f t="shared" si="472"/>
        <v>0</v>
      </c>
      <c r="IJ132" s="253">
        <f t="shared" si="472"/>
        <v>0</v>
      </c>
      <c r="IK132" s="253">
        <f t="shared" si="472"/>
        <v>0</v>
      </c>
      <c r="IL132" s="254">
        <f t="shared" si="472"/>
        <v>0</v>
      </c>
      <c r="IM132" s="255" t="e">
        <f t="shared" si="203"/>
        <v>#REF!</v>
      </c>
      <c r="IN132" s="256">
        <f t="shared" si="204"/>
        <v>0</v>
      </c>
      <c r="IO132" s="256" t="e">
        <f t="shared" si="205"/>
        <v>#REF!</v>
      </c>
      <c r="IP132" s="256">
        <f t="shared" si="206"/>
        <v>0</v>
      </c>
      <c r="IQ132" s="257">
        <f t="shared" si="207"/>
        <v>0</v>
      </c>
      <c r="IR132" s="404" t="e">
        <f t="shared" si="473"/>
        <v>#REF!</v>
      </c>
      <c r="IS132" s="250">
        <f t="shared" si="202"/>
        <v>12</v>
      </c>
      <c r="IT132" s="258" t="e">
        <f t="shared" si="464"/>
        <v>#REF!</v>
      </c>
      <c r="IU132" s="664">
        <v>1800</v>
      </c>
      <c r="IV132" s="409">
        <v>7</v>
      </c>
      <c r="IW132" s="660" t="s">
        <v>270</v>
      </c>
      <c r="IX132" s="661" t="e">
        <f t="shared" si="474"/>
        <v>#REF!</v>
      </c>
      <c r="IY132" s="638" t="e">
        <f t="shared" si="465"/>
        <v>#REF!</v>
      </c>
      <c r="IZ132" s="639">
        <v>3</v>
      </c>
      <c r="JA132" s="640">
        <v>2</v>
      </c>
      <c r="JB132" s="638" t="e">
        <f t="shared" si="466"/>
        <v>#REF!</v>
      </c>
      <c r="JC132" s="639">
        <f t="shared" si="476"/>
        <v>3</v>
      </c>
      <c r="JD132" s="640">
        <f t="shared" si="476"/>
        <v>2</v>
      </c>
      <c r="JE132" s="653" t="e">
        <f t="shared" si="467"/>
        <v>#REF!</v>
      </c>
      <c r="JF132" s="654"/>
      <c r="JG132" s="420">
        <v>2</v>
      </c>
      <c r="JH132" s="653"/>
      <c r="JI132" s="654"/>
      <c r="JJ132" s="655"/>
      <c r="JK132" s="418"/>
      <c r="JL132" s="419"/>
      <c r="JM132" s="420"/>
      <c r="JN132" s="662">
        <v>1</v>
      </c>
      <c r="JO132" s="662">
        <v>1</v>
      </c>
      <c r="JP132" s="662">
        <v>1</v>
      </c>
      <c r="JQ132" s="662">
        <v>1</v>
      </c>
      <c r="JR132" s="663">
        <v>1</v>
      </c>
      <c r="JS132" s="661" t="e">
        <f t="shared" si="477"/>
        <v>#REF!</v>
      </c>
    </row>
    <row r="133" spans="1:279" ht="20.100000000000001" hidden="1" customHeight="1">
      <c r="Y133" s="380" t="e">
        <f>N!IK108</f>
        <v>#REF!</v>
      </c>
      <c r="Z133" s="377" t="s">
        <v>101</v>
      </c>
      <c r="AA133" s="244">
        <f>IF(AA$32="",IF(AA$31="",(SUMIF(S!$HC$15:$HL$15,'Ciclo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Semaforico'!AA$30,O!$HC108:$HL108))*AA$31),(SUMIF(S!$HC$15:$HL$15,'Ciclo Semaforico'!AA$32,S!$HC108:$HL108)+SUMIF(N!$HC$15:$HL$15,'Ciclo Semaforico'!AA$32,N!$HC108:$HL108)+SUMIF(E!$HC$15:$HL$15,'Ciclo Semaforico'!AA$32,E!$HC108:$HL108)+SUMIF(O!$HC$15:$HL$15,'Ciclo Semaforico'!AA$32,O!$HC108:$HL108))-IF(AA$31="",(SUMIF(S!$HC$15:$HL$15,'Ciclo Semaforico'!AA$30,S!$HC108:$HL108)+SUMIF(N!$HC$15:$HL$15,'Ciclo Semaforico'!AA$30,N!$HC108:$HL108)+SUMIF(E!$HC$15:$HL$15,'Ciclo Semaforico'!AA$30,E!$HC108:$HL108)+SUMIF(O!$HC$15:$HL$15,'Ciclo Semaforico'!AA$30,O!$HC108:$HL108)),(SUMIF(S!$HC$15:$HL$15,'Ciclo Semaforico'!AA$30,S!$HC108:$HL108)+SUMIF(N!$HC$15:$HL$15,'Ciclo Semaforico'!AA$30,N!$HC108:$HL108)+SUMIF(E!$HC$15:$HL$15,'Ciclo Semaforico'!AA$30,E!$HC108:$HL108)+SUMIF(O!$HC$15:$HL$15,'Ciclo Semaforico'!AA$30,O!$HC108:$HL108))*AA$31))</f>
        <v>0</v>
      </c>
      <c r="AB133" s="245">
        <f>IF(AB$32="",IF(AB$31="",(SUMIF(S!$HC$15:$HL$15,'Ciclo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Semaforico'!AB$30,O!$HC108:$HL108))*AB$31),(SUMIF(S!$HC$15:$HL$15,'Ciclo Semaforico'!AB$32,S!$HC108:$HL108)+SUMIF(N!$HC$15:$HL$15,'Ciclo Semaforico'!AB$32,N!$HC108:$HL108)+SUMIF(E!$HC$15:$HL$15,'Ciclo Semaforico'!AB$32,E!$HC108:$HL108)+SUMIF(O!$HC$15:$HL$15,'Ciclo Semaforico'!AB$32,O!$HC108:$HL108))-IF(AB$31="",(SUMIF(S!$HC$15:$HL$15,'Ciclo Semaforico'!AB$30,S!$HC108:$HL108)+SUMIF(N!$HC$15:$HL$15,'Ciclo Semaforico'!AB$30,N!$HC108:$HL108)+SUMIF(E!$HC$15:$HL$15,'Ciclo Semaforico'!AB$30,E!$HC108:$HL108)+SUMIF(O!$HC$15:$HL$15,'Ciclo Semaforico'!AB$30,O!$HC108:$HL108)),(SUMIF(S!$HC$15:$HL$15,'Ciclo Semaforico'!AB$30,S!$HC108:$HL108)+SUMIF(N!$HC$15:$HL$15,'Ciclo Semaforico'!AB$30,N!$HC108:$HL108)+SUMIF(E!$HC$15:$HL$15,'Ciclo Semaforico'!AB$30,E!$HC108:$HL108)+SUMIF(O!$HC$15:$HL$15,'Ciclo Semaforico'!AB$30,O!$HC108:$HL108))*AB$31))</f>
        <v>0</v>
      </c>
      <c r="AC133" s="245">
        <f>IF(AC$32="",IF(AC$31="",(SUMIF(S!$HC$15:$HL$15,'Ciclo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Semaforico'!AC$30,O!$HC108:$HL108))*AC$31),(SUMIF(S!$HC$15:$HL$15,'Ciclo Semaforico'!AC$32,S!$HC108:$HL108)+SUMIF(N!$HC$15:$HL$15,'Ciclo Semaforico'!AC$32,N!$HC108:$HL108)+SUMIF(E!$HC$15:$HL$15,'Ciclo Semaforico'!AC$32,E!$HC108:$HL108)+SUMIF(O!$HC$15:$HL$15,'Ciclo Semaforico'!AC$32,O!$HC108:$HL108))-IF(AC$31="",(SUMIF(S!$HC$15:$HL$15,'Ciclo Semaforico'!AC$30,S!$HC108:$HL108)+SUMIF(N!$HC$15:$HL$15,'Ciclo Semaforico'!AC$30,N!$HC108:$HL108)+SUMIF(E!$HC$15:$HL$15,'Ciclo Semaforico'!AC$30,E!$HC108:$HL108)+SUMIF(O!$HC$15:$HL$15,'Ciclo Semaforico'!AC$30,O!$HC108:$HL108)),(SUMIF(S!$HC$15:$HL$15,'Ciclo Semaforico'!AC$30,S!$HC108:$HL108)+SUMIF(N!$HC$15:$HL$15,'Ciclo Semaforico'!AC$30,N!$HC108:$HL108)+SUMIF(E!$HC$15:$HL$15,'Ciclo Semaforico'!AC$30,E!$HC108:$HL108)+SUMIF(O!$HC$15:$HL$15,'Ciclo Semaforico'!AC$30,O!$HC108:$HL108))*AC$31))</f>
        <v>0</v>
      </c>
      <c r="AD133" s="245">
        <f>IF(AD$32="",IF(AD$31="",(SUMIF(S!$HC$15:$HL$15,'Ciclo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Semaforico'!AD$30,O!$HC108:$HL108))*AD$31),(SUMIF(S!$HC$15:$HL$15,'Ciclo Semaforico'!AD$32,S!$HC108:$HL108)+SUMIF(N!$HC$15:$HL$15,'Ciclo Semaforico'!AD$32,N!$HC108:$HL108)+SUMIF(E!$HC$15:$HL$15,'Ciclo Semaforico'!AD$32,E!$HC108:$HL108)+SUMIF(O!$HC$15:$HL$15,'Ciclo Semaforico'!AD$32,O!$HC108:$HL108))-IF(AD$31="",(SUMIF(S!$HC$15:$HL$15,'Ciclo Semaforico'!AD$30,S!$HC108:$HL108)+SUMIF(N!$HC$15:$HL$15,'Ciclo Semaforico'!AD$30,N!$HC108:$HL108)+SUMIF(E!$HC$15:$HL$15,'Ciclo Semaforico'!AD$30,E!$HC108:$HL108)+SUMIF(O!$HC$15:$HL$15,'Ciclo Semaforico'!AD$30,O!$HC108:$HL108)),(SUMIF(S!$HC$15:$HL$15,'Ciclo Semaforico'!AD$30,S!$HC108:$HL108)+SUMIF(N!$HC$15:$HL$15,'Ciclo Semaforico'!AD$30,N!$HC108:$HL108)+SUMIF(E!$HC$15:$HL$15,'Ciclo Semaforico'!AD$30,E!$HC108:$HL108)+SUMIF(O!$HC$15:$HL$15,'Ciclo Semaforico'!AD$30,O!$HC108:$HL108))*AD$31))</f>
        <v>0</v>
      </c>
      <c r="AE133" s="245" t="e">
        <f>IF(AE$32="",IF(AE$31="",(SUMIF(S!$HC$15:$HL$15,'Ciclo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Semaforico'!AE$30,O!$HC108:$HL108))*AE$31),(SUMIF(S!$HC$15:$HL$15,'Ciclo Semaforico'!AE$32,S!$HC108:$HL108)+SUMIF(N!$HC$15:$HL$15,'Ciclo Semaforico'!AE$32,N!$HC108:$HL108)+SUMIF(E!$HC$15:$HL$15,'Ciclo Semaforico'!AE$32,E!$HC108:$HL108)+SUMIF(O!$HC$15:$HL$15,'Ciclo Semaforico'!AE$32,O!$HC108:$HL108))-IF(AE$31="",(SUMIF(S!$HC$15:$HL$15,'Ciclo Semaforico'!AE$30,S!$HC108:$HL108)+SUMIF(N!$HC$15:$HL$15,'Ciclo Semaforico'!AE$30,N!$HC108:$HL108)+SUMIF(E!$HC$15:$HL$15,'Ciclo Semaforico'!AE$30,E!$HC108:$HL108)+SUMIF(O!$HC$15:$HL$15,'Ciclo Semaforico'!AE$30,O!$HC108:$HL108)),(SUMIF(S!$HC$15:$HL$15,'Ciclo Semaforico'!AE$30,S!$HC108:$HL108)+SUMIF(N!$HC$15:$HL$15,'Ciclo Semaforico'!AE$30,N!$HC108:$HL108)+SUMIF(E!$HC$15:$HL$15,'Ciclo Semaforico'!AE$30,E!$HC108:$HL108)+SUMIF(O!$HC$15:$HL$15,'Ciclo Semaforico'!AE$30,O!$HC108:$HL108))*AE$31))</f>
        <v>#REF!</v>
      </c>
      <c r="AF133" s="245">
        <f>IF(AF$32="",IF(AF$31="",(SUMIF(S!$HC$15:$HL$15,'Ciclo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Semaforico'!AF$30,O!$HC108:$HL108))*AF$31),(SUMIF(S!$HC$15:$HL$15,'Ciclo Semaforico'!AF$32,S!$HC108:$HL108)+SUMIF(N!$HC$15:$HL$15,'Ciclo Semaforico'!AF$32,N!$HC108:$HL108)+SUMIF(E!$HC$15:$HL$15,'Ciclo Semaforico'!AF$32,E!$HC108:$HL108)+SUMIF(O!$HC$15:$HL$15,'Ciclo Semaforico'!AF$32,O!$HC108:$HL108))-IF(AF$31="",(SUMIF(S!$HC$15:$HL$15,'Ciclo Semaforico'!AF$30,S!$HC108:$HL108)+SUMIF(N!$HC$15:$HL$15,'Ciclo Semaforico'!AF$30,N!$HC108:$HL108)+SUMIF(E!$HC$15:$HL$15,'Ciclo Semaforico'!AF$30,E!$HC108:$HL108)+SUMIF(O!$HC$15:$HL$15,'Ciclo Semaforico'!AF$30,O!$HC108:$HL108)),(SUMIF(S!$HC$15:$HL$15,'Ciclo Semaforico'!AF$30,S!$HC108:$HL108)+SUMIF(N!$HC$15:$HL$15,'Ciclo Semaforico'!AF$30,N!$HC108:$HL108)+SUMIF(E!$HC$15:$HL$15,'Ciclo Semaforico'!AF$30,E!$HC108:$HL108)+SUMIF(O!$HC$15:$HL$15,'Ciclo Semaforico'!AF$30,O!$HC108:$HL108))*AF$31))</f>
        <v>0</v>
      </c>
      <c r="AG133" s="245">
        <f>IF(AG$32="",IF(AG$31="",(SUMIF(S!$HC$15:$HL$15,'Ciclo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Semaforico'!AG$30,O!$HC108:$HL108))*AG$31),(SUMIF(S!$HC$15:$HL$15,'Ciclo Semaforico'!AG$32,S!$HC108:$HL108)+SUMIF(N!$HC$15:$HL$15,'Ciclo Semaforico'!AG$32,N!$HC108:$HL108)+SUMIF(E!$HC$15:$HL$15,'Ciclo Semaforico'!AG$32,E!$HC108:$HL108)+SUMIF(O!$HC$15:$HL$15,'Ciclo Semaforico'!AG$32,O!$HC108:$HL108))-IF(AG$31="",(SUMIF(S!$HC$15:$HL$15,'Ciclo Semaforico'!AG$30,S!$HC108:$HL108)+SUMIF(N!$HC$15:$HL$15,'Ciclo Semaforico'!AG$30,N!$HC108:$HL108)+SUMIF(E!$HC$15:$HL$15,'Ciclo Semaforico'!AG$30,E!$HC108:$HL108)+SUMIF(O!$HC$15:$HL$15,'Ciclo Semaforico'!AG$30,O!$HC108:$HL108)),(SUMIF(S!$HC$15:$HL$15,'Ciclo Semaforico'!AG$30,S!$HC108:$HL108)+SUMIF(N!$HC$15:$HL$15,'Ciclo Semaforico'!AG$30,N!$HC108:$HL108)+SUMIF(E!$HC$15:$HL$15,'Ciclo Semaforico'!AG$30,E!$HC108:$HL108)+SUMIF(O!$HC$15:$HL$15,'Ciclo Semaforico'!AG$30,O!$HC108:$HL108))*AG$31))</f>
        <v>0</v>
      </c>
      <c r="AH133" s="245">
        <f>IF(AH$32="",IF(AH$31="",(SUMIF(S!$HC$15:$HL$15,'Ciclo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Semaforico'!AH$30,O!$HC108:$HL108))*AH$31),(SUMIF(S!$HC$15:$HL$15,'Ciclo Semaforico'!AH$32,S!$HC108:$HL108)+SUMIF(N!$HC$15:$HL$15,'Ciclo Semaforico'!AH$32,N!$HC108:$HL108)+SUMIF(E!$HC$15:$HL$15,'Ciclo Semaforico'!AH$32,E!$HC108:$HL108)+SUMIF(O!$HC$15:$HL$15,'Ciclo Semaforico'!AH$32,O!$HC108:$HL108))-IF(AH$31="",(SUMIF(S!$HC$15:$HL$15,'Ciclo Semaforico'!AH$30,S!$HC108:$HL108)+SUMIF(N!$HC$15:$HL$15,'Ciclo Semaforico'!AH$30,N!$HC108:$HL108)+SUMIF(E!$HC$15:$HL$15,'Ciclo Semaforico'!AH$30,E!$HC108:$HL108)+SUMIF(O!$HC$15:$HL$15,'Ciclo Semaforico'!AH$30,O!$HC108:$HL108)),(SUMIF(S!$HC$15:$HL$15,'Ciclo Semaforico'!AH$30,S!$HC108:$HL108)+SUMIF(N!$HC$15:$HL$15,'Ciclo Semaforico'!AH$30,N!$HC108:$HL108)+SUMIF(E!$HC$15:$HL$15,'Ciclo Semaforico'!AH$30,E!$HC108:$HL108)+SUMIF(O!$HC$15:$HL$15,'Ciclo Semaforico'!AH$30,O!$HC108:$HL108))*AH$31))</f>
        <v>0</v>
      </c>
      <c r="AI133" s="245">
        <f>IF(AI$32="",IF(AI$31="",(SUMIF(S!$HC$15:$HL$15,'Ciclo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Semaforico'!AI$30,O!$HC108:$HL108))*AI$31),(SUMIF(S!$HC$15:$HL$15,'Ciclo Semaforico'!AI$32,S!$HC108:$HL108)+SUMIF(N!$HC$15:$HL$15,'Ciclo Semaforico'!AI$32,N!$HC108:$HL108)+SUMIF(E!$HC$15:$HL$15,'Ciclo Semaforico'!AI$32,E!$HC108:$HL108)+SUMIF(O!$HC$15:$HL$15,'Ciclo Semaforico'!AI$32,O!$HC108:$HL108))-IF(AI$31="",(SUMIF(S!$HC$15:$HL$15,'Ciclo Semaforico'!AI$30,S!$HC108:$HL108)+SUMIF(N!$HC$15:$HL$15,'Ciclo Semaforico'!AI$30,N!$HC108:$HL108)+SUMIF(E!$HC$15:$HL$15,'Ciclo Semaforico'!AI$30,E!$HC108:$HL108)+SUMIF(O!$HC$15:$HL$15,'Ciclo Semaforico'!AI$30,O!$HC108:$HL108)),(SUMIF(S!$HC$15:$HL$15,'Ciclo Semaforico'!AI$30,S!$HC108:$HL108)+SUMIF(N!$HC$15:$HL$15,'Ciclo Semaforico'!AI$30,N!$HC108:$HL108)+SUMIF(E!$HC$15:$HL$15,'Ciclo Semaforico'!AI$30,E!$HC108:$HL108)+SUMIF(O!$HC$15:$HL$15,'Ciclo Semaforico'!AI$30,O!$HC108:$HL108))*AI$31))</f>
        <v>0</v>
      </c>
      <c r="AJ133" s="245">
        <f>IF(AJ$32="",IF(AJ$31="",(SUMIF(S!$HC$15:$HL$15,'Ciclo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Semaforico'!AJ$30,O!$HC108:$HL108))*AJ$31),(SUMIF(S!$HC$15:$HL$15,'Ciclo Semaforico'!AJ$32,S!$HC108:$HL108)+SUMIF(N!$HC$15:$HL$15,'Ciclo Semaforico'!AJ$32,N!$HC108:$HL108)+SUMIF(E!$HC$15:$HL$15,'Ciclo Semaforico'!AJ$32,E!$HC108:$HL108)+SUMIF(O!$HC$15:$HL$15,'Ciclo Semaforico'!AJ$32,O!$HC108:$HL108))-IF(AJ$31="",(SUMIF(S!$HC$15:$HL$15,'Ciclo Semaforico'!AJ$30,S!$HC108:$HL108)+SUMIF(N!$HC$15:$HL$15,'Ciclo Semaforico'!AJ$30,N!$HC108:$HL108)+SUMIF(E!$HC$15:$HL$15,'Ciclo Semaforico'!AJ$30,E!$HC108:$HL108)+SUMIF(O!$HC$15:$HL$15,'Ciclo Semaforico'!AJ$30,O!$HC108:$HL108)),(SUMIF(S!$HC$15:$HL$15,'Ciclo Semaforico'!AJ$30,S!$HC108:$HL108)+SUMIF(N!$HC$15:$HL$15,'Ciclo Semaforico'!AJ$30,N!$HC108:$HL108)+SUMIF(E!$HC$15:$HL$15,'Ciclo Semaforico'!AJ$30,E!$HC108:$HL108)+SUMIF(O!$HC$15:$HL$15,'Ciclo Semaforico'!AJ$30,O!$HC108:$HL108))*AJ$31))</f>
        <v>0</v>
      </c>
      <c r="AK133" s="245">
        <f>IF(AK$32="",IF(AK$31="",(SUMIF(S!$HC$15:$HL$15,'Ciclo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Semaforico'!AK$30,O!$HC108:$HL108))*AK$31),(SUMIF(S!$HC$15:$HL$15,'Ciclo Semaforico'!AK$32,S!$HC108:$HL108)+SUMIF(N!$HC$15:$HL$15,'Ciclo Semaforico'!AK$32,N!$HC108:$HL108)+SUMIF(E!$HC$15:$HL$15,'Ciclo Semaforico'!AK$32,E!$HC108:$HL108)+SUMIF(O!$HC$15:$HL$15,'Ciclo Semaforico'!AK$32,O!$HC108:$HL108))-IF(AK$31="",(SUMIF(S!$HC$15:$HL$15,'Ciclo Semaforico'!AK$30,S!$HC108:$HL108)+SUMIF(N!$HC$15:$HL$15,'Ciclo Semaforico'!AK$30,N!$HC108:$HL108)+SUMIF(E!$HC$15:$HL$15,'Ciclo Semaforico'!AK$30,E!$HC108:$HL108)+SUMIF(O!$HC$15:$HL$15,'Ciclo Semaforico'!AK$30,O!$HC108:$HL108)),(SUMIF(S!$HC$15:$HL$15,'Ciclo Semaforico'!AK$30,S!$HC108:$HL108)+SUMIF(N!$HC$15:$HL$15,'Ciclo Semaforico'!AK$30,N!$HC108:$HL108)+SUMIF(E!$HC$15:$HL$15,'Ciclo Semaforico'!AK$30,E!$HC108:$HL108)+SUMIF(O!$HC$15:$HL$15,'Ciclo Semaforico'!AK$30,O!$HC108:$HL108))*AK$31))</f>
        <v>0</v>
      </c>
      <c r="AL133" s="246">
        <f>IF(AL$32="",IF(AL$31="",(SUMIF(S!$HC$15:$HL$15,'Ciclo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Semaforico'!AL$30,O!$HC108:$HL108))*AL$31),(SUMIF(S!$HC$15:$HL$15,'Ciclo Semaforico'!AL$32,S!$HC108:$HL108)+SUMIF(N!$HC$15:$HL$15,'Ciclo Semaforico'!AL$32,N!$HC108:$HL108)+SUMIF(E!$HC$15:$HL$15,'Ciclo Semaforico'!AL$32,E!$HC108:$HL108)+SUMIF(O!$HC$15:$HL$15,'Ciclo Semaforico'!AL$32,O!$HC108:$HL108))-IF(AL$31="",(SUMIF(S!$HC$15:$HL$15,'Ciclo Semaforico'!AL$30,S!$HC108:$HL108)+SUMIF(N!$HC$15:$HL$15,'Ciclo Semaforico'!AL$30,N!$HC108:$HL108)+SUMIF(E!$HC$15:$HL$15,'Ciclo Semaforico'!AL$30,E!$HC108:$HL108)+SUMIF(O!$HC$15:$HL$15,'Ciclo Semaforico'!AL$30,O!$HC108:$HL108)),(SUMIF(S!$HC$15:$HL$15,'Ciclo Semaforico'!AL$30,S!$HC108:$HL108)+SUMIF(N!$HC$15:$HL$15,'Ciclo Semaforico'!AL$30,N!$HC108:$HL108)+SUMIF(E!$HC$15:$HL$15,'Ciclo Semaforico'!AL$30,E!$HC108:$HL108)+SUMIF(O!$HC$15:$HL$15,'Ciclo Semaforico'!AL$30,O!$HC108:$HL108))*AL$31))</f>
        <v>0</v>
      </c>
      <c r="AM133" s="244">
        <f>IF(AM$32="",IF(AM$31="",(SUMIF(S!$HC$15:$HL$15,'Ciclo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Semaforico'!AM$30,O!$HC108:$HL108))*AM$31),(SUMIF(S!$HC$15:$HL$15,'Ciclo Semaforico'!AM$32,S!$HC108:$HL108)+SUMIF(N!$HC$15:$HL$15,'Ciclo Semaforico'!AM$32,N!$HC108:$HL108)+SUMIF(E!$HC$15:$HL$15,'Ciclo Semaforico'!AM$32,E!$HC108:$HL108)+SUMIF(O!$HC$15:$HL$15,'Ciclo Semaforico'!AM$32,O!$HC108:$HL108))-IF(AM$31="",(SUMIF(S!$HC$15:$HL$15,'Ciclo Semaforico'!AM$30,S!$HC108:$HL108)+SUMIF(N!$HC$15:$HL$15,'Ciclo Semaforico'!AM$30,N!$HC108:$HL108)+SUMIF(E!$HC$15:$HL$15,'Ciclo Semaforico'!AM$30,E!$HC108:$HL108)+SUMIF(O!$HC$15:$HL$15,'Ciclo Semaforico'!AM$30,O!$HC108:$HL108)),(SUMIF(S!$HC$15:$HL$15,'Ciclo Semaforico'!AM$30,S!$HC108:$HL108)+SUMIF(N!$HC$15:$HL$15,'Ciclo Semaforico'!AM$30,N!$HC108:$HL108)+SUMIF(E!$HC$15:$HL$15,'Ciclo Semaforico'!AM$30,E!$HC108:$HL108)+SUMIF(O!$HC$15:$HL$15,'Ciclo Semaforico'!AM$30,O!$HC108:$HL108))*AM$31))</f>
        <v>0</v>
      </c>
      <c r="AN133" s="245">
        <f>IF(AN$32="",IF(AN$31="",(SUMIF(S!$HC$15:$HL$15,'Ciclo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Semaforico'!AN$30,O!$HC108:$HL108))*AN$31),(SUMIF(S!$HC$15:$HL$15,'Ciclo Semaforico'!AN$32,S!$HC108:$HL108)+SUMIF(N!$HC$15:$HL$15,'Ciclo Semaforico'!AN$32,N!$HC108:$HL108)+SUMIF(E!$HC$15:$HL$15,'Ciclo Semaforico'!AN$32,E!$HC108:$HL108)+SUMIF(O!$HC$15:$HL$15,'Ciclo Semaforico'!AN$32,O!$HC108:$HL108))-IF(AN$31="",(SUMIF(S!$HC$15:$HL$15,'Ciclo Semaforico'!AN$30,S!$HC108:$HL108)+SUMIF(N!$HC$15:$HL$15,'Ciclo Semaforico'!AN$30,N!$HC108:$HL108)+SUMIF(E!$HC$15:$HL$15,'Ciclo Semaforico'!AN$30,E!$HC108:$HL108)+SUMIF(O!$HC$15:$HL$15,'Ciclo Semaforico'!AN$30,O!$HC108:$HL108)),(SUMIF(S!$HC$15:$HL$15,'Ciclo Semaforico'!AN$30,S!$HC108:$HL108)+SUMIF(N!$HC$15:$HL$15,'Ciclo Semaforico'!AN$30,N!$HC108:$HL108)+SUMIF(E!$HC$15:$HL$15,'Ciclo Semaforico'!AN$30,E!$HC108:$HL108)+SUMIF(O!$HC$15:$HL$15,'Ciclo Semaforico'!AN$30,O!$HC108:$HL108))*AN$31))</f>
        <v>0</v>
      </c>
      <c r="AO133" s="245">
        <f>IF(AO$32="",IF(AO$31="",(SUMIF(S!$HC$15:$HL$15,'Ciclo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Semaforico'!AO$30,O!$HC108:$HL108))*AO$31),(SUMIF(S!$HC$15:$HL$15,'Ciclo Semaforico'!AO$32,S!$HC108:$HL108)+SUMIF(N!$HC$15:$HL$15,'Ciclo Semaforico'!AO$32,N!$HC108:$HL108)+SUMIF(E!$HC$15:$HL$15,'Ciclo Semaforico'!AO$32,E!$HC108:$HL108)+SUMIF(O!$HC$15:$HL$15,'Ciclo Semaforico'!AO$32,O!$HC108:$HL108))-IF(AO$31="",(SUMIF(S!$HC$15:$HL$15,'Ciclo Semaforico'!AO$30,S!$HC108:$HL108)+SUMIF(N!$HC$15:$HL$15,'Ciclo Semaforico'!AO$30,N!$HC108:$HL108)+SUMIF(E!$HC$15:$HL$15,'Ciclo Semaforico'!AO$30,E!$HC108:$HL108)+SUMIF(O!$HC$15:$HL$15,'Ciclo Semaforico'!AO$30,O!$HC108:$HL108)),(SUMIF(S!$HC$15:$HL$15,'Ciclo Semaforico'!AO$30,S!$HC108:$HL108)+SUMIF(N!$HC$15:$HL$15,'Ciclo Semaforico'!AO$30,N!$HC108:$HL108)+SUMIF(E!$HC$15:$HL$15,'Ciclo Semaforico'!AO$30,E!$HC108:$HL108)+SUMIF(O!$HC$15:$HL$15,'Ciclo Semaforico'!AO$30,O!$HC108:$HL108))*AO$31))</f>
        <v>0</v>
      </c>
      <c r="AP133" s="245">
        <f>IF(AP$32="",IF(AP$31="",(SUMIF(S!$HC$15:$HL$15,'Ciclo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Semaforico'!AP$30,O!$HC108:$HL108))*AP$31),(SUMIF(S!$HC$15:$HL$15,'Ciclo Semaforico'!AP$32,S!$HC108:$HL108)+SUMIF(N!$HC$15:$HL$15,'Ciclo Semaforico'!AP$32,N!$HC108:$HL108)+SUMIF(E!$HC$15:$HL$15,'Ciclo Semaforico'!AP$32,E!$HC108:$HL108)+SUMIF(O!$HC$15:$HL$15,'Ciclo Semaforico'!AP$32,O!$HC108:$HL108))-IF(AP$31="",(SUMIF(S!$HC$15:$HL$15,'Ciclo Semaforico'!AP$30,S!$HC108:$HL108)+SUMIF(N!$HC$15:$HL$15,'Ciclo Semaforico'!AP$30,N!$HC108:$HL108)+SUMIF(E!$HC$15:$HL$15,'Ciclo Semaforico'!AP$30,E!$HC108:$HL108)+SUMIF(O!$HC$15:$HL$15,'Ciclo Semaforico'!AP$30,O!$HC108:$HL108)),(SUMIF(S!$HC$15:$HL$15,'Ciclo Semaforico'!AP$30,S!$HC108:$HL108)+SUMIF(N!$HC$15:$HL$15,'Ciclo Semaforico'!AP$30,N!$HC108:$HL108)+SUMIF(E!$HC$15:$HL$15,'Ciclo Semaforico'!AP$30,E!$HC108:$HL108)+SUMIF(O!$HC$15:$HL$15,'Ciclo Semaforico'!AP$30,O!$HC108:$HL108))*AP$31))</f>
        <v>0</v>
      </c>
      <c r="AQ133" s="245">
        <f>IF(AQ$32="",IF(AQ$31="",(SUMIF(S!$HC$15:$HL$15,'Ciclo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Semaforico'!AQ$30,O!$HC108:$HL108))*AQ$31),(SUMIF(S!$HC$15:$HL$15,'Ciclo Semaforico'!AQ$32,S!$HC108:$HL108)+SUMIF(N!$HC$15:$HL$15,'Ciclo Semaforico'!AQ$32,N!$HC108:$HL108)+SUMIF(E!$HC$15:$HL$15,'Ciclo Semaforico'!AQ$32,E!$HC108:$HL108)+SUMIF(O!$HC$15:$HL$15,'Ciclo Semaforico'!AQ$32,O!$HC108:$HL108))-IF(AQ$31="",(SUMIF(S!$HC$15:$HL$15,'Ciclo Semaforico'!AQ$30,S!$HC108:$HL108)+SUMIF(N!$HC$15:$HL$15,'Ciclo Semaforico'!AQ$30,N!$HC108:$HL108)+SUMIF(E!$HC$15:$HL$15,'Ciclo Semaforico'!AQ$30,E!$HC108:$HL108)+SUMIF(O!$HC$15:$HL$15,'Ciclo Semaforico'!AQ$30,O!$HC108:$HL108)),(SUMIF(S!$HC$15:$HL$15,'Ciclo Semaforico'!AQ$30,S!$HC108:$HL108)+SUMIF(N!$HC$15:$HL$15,'Ciclo Semaforico'!AQ$30,N!$HC108:$HL108)+SUMIF(E!$HC$15:$HL$15,'Ciclo Semaforico'!AQ$30,E!$HC108:$HL108)+SUMIF(O!$HC$15:$HL$15,'Ciclo Semaforico'!AQ$30,O!$HC108:$HL108))*AQ$31))</f>
        <v>0</v>
      </c>
      <c r="AR133" s="245">
        <f>IF(AR$32="",IF(AR$31="",(SUMIF(S!$HC$15:$HL$15,'Ciclo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Semaforico'!AR$30,O!$HC108:$HL108))*AR$31),(SUMIF(S!$HC$15:$HL$15,'Ciclo Semaforico'!AR$32,S!$HC108:$HL108)+SUMIF(N!$HC$15:$HL$15,'Ciclo Semaforico'!AR$32,N!$HC108:$HL108)+SUMIF(E!$HC$15:$HL$15,'Ciclo Semaforico'!AR$32,E!$HC108:$HL108)+SUMIF(O!$HC$15:$HL$15,'Ciclo Semaforico'!AR$32,O!$HC108:$HL108))-IF(AR$31="",(SUMIF(S!$HC$15:$HL$15,'Ciclo Semaforico'!AR$30,S!$HC108:$HL108)+SUMIF(N!$HC$15:$HL$15,'Ciclo Semaforico'!AR$30,N!$HC108:$HL108)+SUMIF(E!$HC$15:$HL$15,'Ciclo Semaforico'!AR$30,E!$HC108:$HL108)+SUMIF(O!$HC$15:$HL$15,'Ciclo Semaforico'!AR$30,O!$HC108:$HL108)),(SUMIF(S!$HC$15:$HL$15,'Ciclo Semaforico'!AR$30,S!$HC108:$HL108)+SUMIF(N!$HC$15:$HL$15,'Ciclo Semaforico'!AR$30,N!$HC108:$HL108)+SUMIF(E!$HC$15:$HL$15,'Ciclo Semaforico'!AR$30,E!$HC108:$HL108)+SUMIF(O!$HC$15:$HL$15,'Ciclo Semaforico'!AR$30,O!$HC108:$HL108))*AR$31))</f>
        <v>0</v>
      </c>
      <c r="AS133" s="245">
        <f>IF(AS$32="",IF(AS$31="",(SUMIF(S!$HC$15:$HL$15,'Ciclo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Semaforico'!AS$30,O!$HC108:$HL108))*AS$31),(SUMIF(S!$HC$15:$HL$15,'Ciclo Semaforico'!AS$32,S!$HC108:$HL108)+SUMIF(N!$HC$15:$HL$15,'Ciclo Semaforico'!AS$32,N!$HC108:$HL108)+SUMIF(E!$HC$15:$HL$15,'Ciclo Semaforico'!AS$32,E!$HC108:$HL108)+SUMIF(O!$HC$15:$HL$15,'Ciclo Semaforico'!AS$32,O!$HC108:$HL108))-IF(AS$31="",(SUMIF(S!$HC$15:$HL$15,'Ciclo Semaforico'!AS$30,S!$HC108:$HL108)+SUMIF(N!$HC$15:$HL$15,'Ciclo Semaforico'!AS$30,N!$HC108:$HL108)+SUMIF(E!$HC$15:$HL$15,'Ciclo Semaforico'!AS$30,E!$HC108:$HL108)+SUMIF(O!$HC$15:$HL$15,'Ciclo Semaforico'!AS$30,O!$HC108:$HL108)),(SUMIF(S!$HC$15:$HL$15,'Ciclo Semaforico'!AS$30,S!$HC108:$HL108)+SUMIF(N!$HC$15:$HL$15,'Ciclo Semaforico'!AS$30,N!$HC108:$HL108)+SUMIF(E!$HC$15:$HL$15,'Ciclo Semaforico'!AS$30,E!$HC108:$HL108)+SUMIF(O!$HC$15:$HL$15,'Ciclo Semaforico'!AS$30,O!$HC108:$HL108))*AS$31))</f>
        <v>0</v>
      </c>
      <c r="AT133" s="245">
        <f>IF(AT$32="",IF(AT$31="",(SUMIF(S!$HC$15:$HL$15,'Ciclo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Semaforico'!AT$30,O!$HC108:$HL108))*AT$31),(SUMIF(S!$HC$15:$HL$15,'Ciclo Semaforico'!AT$32,S!$HC108:$HL108)+SUMIF(N!$HC$15:$HL$15,'Ciclo Semaforico'!AT$32,N!$HC108:$HL108)+SUMIF(E!$HC$15:$HL$15,'Ciclo Semaforico'!AT$32,E!$HC108:$HL108)+SUMIF(O!$HC$15:$HL$15,'Ciclo Semaforico'!AT$32,O!$HC108:$HL108))-IF(AT$31="",(SUMIF(S!$HC$15:$HL$15,'Ciclo Semaforico'!AT$30,S!$HC108:$HL108)+SUMIF(N!$HC$15:$HL$15,'Ciclo Semaforico'!AT$30,N!$HC108:$HL108)+SUMIF(E!$HC$15:$HL$15,'Ciclo Semaforico'!AT$30,E!$HC108:$HL108)+SUMIF(O!$HC$15:$HL$15,'Ciclo Semaforico'!AT$30,O!$HC108:$HL108)),(SUMIF(S!$HC$15:$HL$15,'Ciclo Semaforico'!AT$30,S!$HC108:$HL108)+SUMIF(N!$HC$15:$HL$15,'Ciclo Semaforico'!AT$30,N!$HC108:$HL108)+SUMIF(E!$HC$15:$HL$15,'Ciclo Semaforico'!AT$30,E!$HC108:$HL108)+SUMIF(O!$HC$15:$HL$15,'Ciclo Semaforico'!AT$30,O!$HC108:$HL108))*AT$31))</f>
        <v>0</v>
      </c>
      <c r="AU133" s="245">
        <f>IF(AU$32="",IF(AU$31="",(SUMIF(S!$HC$15:$HL$15,'Ciclo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Semaforico'!AU$30,O!$HC108:$HL108))*AU$31),(SUMIF(S!$HC$15:$HL$15,'Ciclo Semaforico'!AU$32,S!$HC108:$HL108)+SUMIF(N!$HC$15:$HL$15,'Ciclo Semaforico'!AU$32,N!$HC108:$HL108)+SUMIF(E!$HC$15:$HL$15,'Ciclo Semaforico'!AU$32,E!$HC108:$HL108)+SUMIF(O!$HC$15:$HL$15,'Ciclo Semaforico'!AU$32,O!$HC108:$HL108))-IF(AU$31="",(SUMIF(S!$HC$15:$HL$15,'Ciclo Semaforico'!AU$30,S!$HC108:$HL108)+SUMIF(N!$HC$15:$HL$15,'Ciclo Semaforico'!AU$30,N!$HC108:$HL108)+SUMIF(E!$HC$15:$HL$15,'Ciclo Semaforico'!AU$30,E!$HC108:$HL108)+SUMIF(O!$HC$15:$HL$15,'Ciclo Semaforico'!AU$30,O!$HC108:$HL108)),(SUMIF(S!$HC$15:$HL$15,'Ciclo Semaforico'!AU$30,S!$HC108:$HL108)+SUMIF(N!$HC$15:$HL$15,'Ciclo Semaforico'!AU$30,N!$HC108:$HL108)+SUMIF(E!$HC$15:$HL$15,'Ciclo Semaforico'!AU$30,E!$HC108:$HL108)+SUMIF(O!$HC$15:$HL$15,'Ciclo Semaforico'!AU$30,O!$HC108:$HL108))*AU$31))</f>
        <v>0</v>
      </c>
      <c r="AV133" s="245">
        <f>IF(AV$32="",IF(AV$31="",(SUMIF(S!$HC$15:$HL$15,'Ciclo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Semaforico'!AV$30,O!$HC108:$HL108))*AV$31),(SUMIF(S!$HC$15:$HL$15,'Ciclo Semaforico'!AV$32,S!$HC108:$HL108)+SUMIF(N!$HC$15:$HL$15,'Ciclo Semaforico'!AV$32,N!$HC108:$HL108)+SUMIF(E!$HC$15:$HL$15,'Ciclo Semaforico'!AV$32,E!$HC108:$HL108)+SUMIF(O!$HC$15:$HL$15,'Ciclo Semaforico'!AV$32,O!$HC108:$HL108))-IF(AV$31="",(SUMIF(S!$HC$15:$HL$15,'Ciclo Semaforico'!AV$30,S!$HC108:$HL108)+SUMIF(N!$HC$15:$HL$15,'Ciclo Semaforico'!AV$30,N!$HC108:$HL108)+SUMIF(E!$HC$15:$HL$15,'Ciclo Semaforico'!AV$30,E!$HC108:$HL108)+SUMIF(O!$HC$15:$HL$15,'Ciclo Semaforico'!AV$30,O!$HC108:$HL108)),(SUMIF(S!$HC$15:$HL$15,'Ciclo Semaforico'!AV$30,S!$HC108:$HL108)+SUMIF(N!$HC$15:$HL$15,'Ciclo Semaforico'!AV$30,N!$HC108:$HL108)+SUMIF(E!$HC$15:$HL$15,'Ciclo Semaforico'!AV$30,E!$HC108:$HL108)+SUMIF(O!$HC$15:$HL$15,'Ciclo Semaforico'!AV$30,O!$HC108:$HL108))*AV$31))</f>
        <v>0</v>
      </c>
      <c r="AW133" s="245">
        <f>IF(AW$32="",IF(AW$31="",(SUMIF(S!$HC$15:$HL$15,'Ciclo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Semaforico'!AW$30,O!$HC108:$HL108))*AW$31),(SUMIF(S!$HC$15:$HL$15,'Ciclo Semaforico'!AW$32,S!$HC108:$HL108)+SUMIF(N!$HC$15:$HL$15,'Ciclo Semaforico'!AW$32,N!$HC108:$HL108)+SUMIF(E!$HC$15:$HL$15,'Ciclo Semaforico'!AW$32,E!$HC108:$HL108)+SUMIF(O!$HC$15:$HL$15,'Ciclo Semaforico'!AW$32,O!$HC108:$HL108))-IF(AW$31="",(SUMIF(S!$HC$15:$HL$15,'Ciclo Semaforico'!AW$30,S!$HC108:$HL108)+SUMIF(N!$HC$15:$HL$15,'Ciclo Semaforico'!AW$30,N!$HC108:$HL108)+SUMIF(E!$HC$15:$HL$15,'Ciclo Semaforico'!AW$30,E!$HC108:$HL108)+SUMIF(O!$HC$15:$HL$15,'Ciclo Semaforico'!AW$30,O!$HC108:$HL108)),(SUMIF(S!$HC$15:$HL$15,'Ciclo Semaforico'!AW$30,S!$HC108:$HL108)+SUMIF(N!$HC$15:$HL$15,'Ciclo Semaforico'!AW$30,N!$HC108:$HL108)+SUMIF(E!$HC$15:$HL$15,'Ciclo Semaforico'!AW$30,E!$HC108:$HL108)+SUMIF(O!$HC$15:$HL$15,'Ciclo Semaforico'!AW$30,O!$HC108:$HL108))*AW$31))</f>
        <v>0</v>
      </c>
      <c r="AX133" s="246">
        <f>IF(AX$32="",IF(AX$31="",(SUMIF(S!$HC$15:$HL$15,'Ciclo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Semaforico'!AX$30,O!$HC108:$HL108))*AX$31),(SUMIF(S!$HC$15:$HL$15,'Ciclo Semaforico'!AX$32,S!$HC108:$HL108)+SUMIF(N!$HC$15:$HL$15,'Ciclo Semaforico'!AX$32,N!$HC108:$HL108)+SUMIF(E!$HC$15:$HL$15,'Ciclo Semaforico'!AX$32,E!$HC108:$HL108)+SUMIF(O!$HC$15:$HL$15,'Ciclo Semaforico'!AX$32,O!$HC108:$HL108))-IF(AX$31="",(SUMIF(S!$HC$15:$HL$15,'Ciclo Semaforico'!AX$30,S!$HC108:$HL108)+SUMIF(N!$HC$15:$HL$15,'Ciclo Semaforico'!AX$30,N!$HC108:$HL108)+SUMIF(E!$HC$15:$HL$15,'Ciclo Semaforico'!AX$30,E!$HC108:$HL108)+SUMIF(O!$HC$15:$HL$15,'Ciclo Semaforico'!AX$30,O!$HC108:$HL108)),(SUMIF(S!$HC$15:$HL$15,'Ciclo Semaforico'!AX$30,S!$HC108:$HL108)+SUMIF(N!$HC$15:$HL$15,'Ciclo Semaforico'!AX$30,N!$HC108:$HL108)+SUMIF(E!$HC$15:$HL$15,'Ciclo Semaforico'!AX$30,E!$HC108:$HL108)+SUMIF(O!$HC$15:$HL$15,'Ciclo Semaforico'!AX$30,O!$HC108:$HL108))*AX$31))</f>
        <v>0</v>
      </c>
      <c r="AY133" s="244" t="e">
        <f>IF(AY$32="",IF(AY$31="",(SUMIF(S!$HC$15:$HL$15,'Ciclo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Semaforico'!AY$30,O!$HC108:$HL108))*AY$31),(SUMIF(S!$HC$15:$HL$15,'Ciclo Semaforico'!AY$32,S!$HC108:$HL108)+SUMIF(N!$HC$15:$HL$15,'Ciclo Semaforico'!AY$32,N!$HC108:$HL108)+SUMIF(E!$HC$15:$HL$15,'Ciclo Semaforico'!AY$32,E!$HC108:$HL108)+SUMIF(O!$HC$15:$HL$15,'Ciclo Semaforico'!AY$32,O!$HC108:$HL108))-IF(AY$31="",(SUMIF(S!$HC$15:$HL$15,'Ciclo Semaforico'!AY$30,S!$HC108:$HL108)+SUMIF(N!$HC$15:$HL$15,'Ciclo Semaforico'!AY$30,N!$HC108:$HL108)+SUMIF(E!$HC$15:$HL$15,'Ciclo Semaforico'!AY$30,E!$HC108:$HL108)+SUMIF(O!$HC$15:$HL$15,'Ciclo Semaforico'!AY$30,O!$HC108:$HL108)),(SUMIF(S!$HC$15:$HL$15,'Ciclo Semaforico'!AY$30,S!$HC108:$HL108)+SUMIF(N!$HC$15:$HL$15,'Ciclo Semaforico'!AY$30,N!$HC108:$HL108)+SUMIF(E!$HC$15:$HL$15,'Ciclo Semaforico'!AY$30,E!$HC108:$HL108)+SUMIF(O!$HC$15:$HL$15,'Ciclo Semaforico'!AY$30,O!$HC108:$HL108))*AY$31))</f>
        <v>#REF!</v>
      </c>
      <c r="AZ133" s="245" t="e">
        <f>IF(AZ$32="",IF(AZ$31="",(SUMIF(S!$HC$15:$HL$15,'Ciclo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Semaforico'!AZ$30,O!$HC108:$HL108))*AZ$31),(SUMIF(S!$HC$15:$HL$15,'Ciclo Semaforico'!AZ$32,S!$HC108:$HL108)+SUMIF(N!$HC$15:$HL$15,'Ciclo Semaforico'!AZ$32,N!$HC108:$HL108)+SUMIF(E!$HC$15:$HL$15,'Ciclo Semaforico'!AZ$32,E!$HC108:$HL108)+SUMIF(O!$HC$15:$HL$15,'Ciclo Semaforico'!AZ$32,O!$HC108:$HL108))-IF(AZ$31="",(SUMIF(S!$HC$15:$HL$15,'Ciclo Semaforico'!AZ$30,S!$HC108:$HL108)+SUMIF(N!$HC$15:$HL$15,'Ciclo Semaforico'!AZ$30,N!$HC108:$HL108)+SUMIF(E!$HC$15:$HL$15,'Ciclo Semaforico'!AZ$30,E!$HC108:$HL108)+SUMIF(O!$HC$15:$HL$15,'Ciclo Semaforico'!AZ$30,O!$HC108:$HL108)),(SUMIF(S!$HC$15:$HL$15,'Ciclo Semaforico'!AZ$30,S!$HC108:$HL108)+SUMIF(N!$HC$15:$HL$15,'Ciclo Semaforico'!AZ$30,N!$HC108:$HL108)+SUMIF(E!$HC$15:$HL$15,'Ciclo Semaforico'!AZ$30,E!$HC108:$HL108)+SUMIF(O!$HC$15:$HL$15,'Ciclo Semaforico'!AZ$30,O!$HC108:$HL108))*AZ$31))</f>
        <v>#REF!</v>
      </c>
      <c r="BA133" s="245" t="e">
        <f>IF(BA$32="",IF(BA$31="",(SUMIF(S!$HC$15:$HL$15,'Ciclo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Semaforico'!BA$30,O!$HC108:$HL108))*BA$31),(SUMIF(S!$HC$15:$HL$15,'Ciclo Semaforico'!BA$32,S!$HC108:$HL108)+SUMIF(N!$HC$15:$HL$15,'Ciclo Semaforico'!BA$32,N!$HC108:$HL108)+SUMIF(E!$HC$15:$HL$15,'Ciclo Semaforico'!BA$32,E!$HC108:$HL108)+SUMIF(O!$HC$15:$HL$15,'Ciclo Semaforico'!BA$32,O!$HC108:$HL108))-IF(BA$31="",(SUMIF(S!$HC$15:$HL$15,'Ciclo Semaforico'!BA$30,S!$HC108:$HL108)+SUMIF(N!$HC$15:$HL$15,'Ciclo Semaforico'!BA$30,N!$HC108:$HL108)+SUMIF(E!$HC$15:$HL$15,'Ciclo Semaforico'!BA$30,E!$HC108:$HL108)+SUMIF(O!$HC$15:$HL$15,'Ciclo Semaforico'!BA$30,O!$HC108:$HL108)),(SUMIF(S!$HC$15:$HL$15,'Ciclo Semaforico'!BA$30,S!$HC108:$HL108)+SUMIF(N!$HC$15:$HL$15,'Ciclo Semaforico'!BA$30,N!$HC108:$HL108)+SUMIF(E!$HC$15:$HL$15,'Ciclo Semaforico'!BA$30,E!$HC108:$HL108)+SUMIF(O!$HC$15:$HL$15,'Ciclo Semaforico'!BA$30,O!$HC108:$HL108))*BA$31))</f>
        <v>#REF!</v>
      </c>
      <c r="BB133" s="245" t="e">
        <f>IF(BB$32="",IF(BB$31="",(SUMIF(S!$HC$15:$HL$15,'Ciclo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Semaforico'!BB$30,O!$HC108:$HL108))*BB$31),(SUMIF(S!$HC$15:$HL$15,'Ciclo Semaforico'!BB$32,S!$HC108:$HL108)+SUMIF(N!$HC$15:$HL$15,'Ciclo Semaforico'!BB$32,N!$HC108:$HL108)+SUMIF(E!$HC$15:$HL$15,'Ciclo Semaforico'!BB$32,E!$HC108:$HL108)+SUMIF(O!$HC$15:$HL$15,'Ciclo Semaforico'!BB$32,O!$HC108:$HL108))-IF(BB$31="",(SUMIF(S!$HC$15:$HL$15,'Ciclo Semaforico'!BB$30,S!$HC108:$HL108)+SUMIF(N!$HC$15:$HL$15,'Ciclo Semaforico'!BB$30,N!$HC108:$HL108)+SUMIF(E!$HC$15:$HL$15,'Ciclo Semaforico'!BB$30,E!$HC108:$HL108)+SUMIF(O!$HC$15:$HL$15,'Ciclo Semaforico'!BB$30,O!$HC108:$HL108)),(SUMIF(S!$HC$15:$HL$15,'Ciclo Semaforico'!BB$30,S!$HC108:$HL108)+SUMIF(N!$HC$15:$HL$15,'Ciclo Semaforico'!BB$30,N!$HC108:$HL108)+SUMIF(E!$HC$15:$HL$15,'Ciclo Semaforico'!BB$30,E!$HC108:$HL108)+SUMIF(O!$HC$15:$HL$15,'Ciclo Semaforico'!BB$30,O!$HC108:$HL108))*BB$31))</f>
        <v>#REF!</v>
      </c>
      <c r="BC133" s="245" t="e">
        <f>IF(BC$32="",IF(BC$31="",(SUMIF(S!$HC$15:$HL$15,'Ciclo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Semaforico'!BC$30,O!$HC108:$HL108))*BC$31),(SUMIF(S!$HC$15:$HL$15,'Ciclo Semaforico'!BC$32,S!$HC108:$HL108)+SUMIF(N!$HC$15:$HL$15,'Ciclo Semaforico'!BC$32,N!$HC108:$HL108)+SUMIF(E!$HC$15:$HL$15,'Ciclo Semaforico'!BC$32,E!$HC108:$HL108)+SUMIF(O!$HC$15:$HL$15,'Ciclo Semaforico'!BC$32,O!$HC108:$HL108))-IF(BC$31="",(SUMIF(S!$HC$15:$HL$15,'Ciclo Semaforico'!BC$30,S!$HC108:$HL108)+SUMIF(N!$HC$15:$HL$15,'Ciclo Semaforico'!BC$30,N!$HC108:$HL108)+SUMIF(E!$HC$15:$HL$15,'Ciclo Semaforico'!BC$30,E!$HC108:$HL108)+SUMIF(O!$HC$15:$HL$15,'Ciclo Semaforico'!BC$30,O!$HC108:$HL108)),(SUMIF(S!$HC$15:$HL$15,'Ciclo Semaforico'!BC$30,S!$HC108:$HL108)+SUMIF(N!$HC$15:$HL$15,'Ciclo Semaforico'!BC$30,N!$HC108:$HL108)+SUMIF(E!$HC$15:$HL$15,'Ciclo Semaforico'!BC$30,E!$HC108:$HL108)+SUMIF(O!$HC$15:$HL$15,'Ciclo Semaforico'!BC$30,O!$HC108:$HL108))*BC$31))</f>
        <v>#REF!</v>
      </c>
      <c r="BD133" s="245" t="e">
        <f>IF(BD$32="",IF(BD$31="",(SUMIF(S!$HC$15:$HL$15,'Ciclo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Semaforico'!BD$30,O!$HC108:$HL108))*BD$31),(SUMIF(S!$HC$15:$HL$15,'Ciclo Semaforico'!BD$32,S!$HC108:$HL108)+SUMIF(N!$HC$15:$HL$15,'Ciclo Semaforico'!BD$32,N!$HC108:$HL108)+SUMIF(E!$HC$15:$HL$15,'Ciclo Semaforico'!BD$32,E!$HC108:$HL108)+SUMIF(O!$HC$15:$HL$15,'Ciclo Semaforico'!BD$32,O!$HC108:$HL108))-IF(BD$31="",(SUMIF(S!$HC$15:$HL$15,'Ciclo Semaforico'!BD$30,S!$HC108:$HL108)+SUMIF(N!$HC$15:$HL$15,'Ciclo Semaforico'!BD$30,N!$HC108:$HL108)+SUMIF(E!$HC$15:$HL$15,'Ciclo Semaforico'!BD$30,E!$HC108:$HL108)+SUMIF(O!$HC$15:$HL$15,'Ciclo Semaforico'!BD$30,O!$HC108:$HL108)),(SUMIF(S!$HC$15:$HL$15,'Ciclo Semaforico'!BD$30,S!$HC108:$HL108)+SUMIF(N!$HC$15:$HL$15,'Ciclo Semaforico'!BD$30,N!$HC108:$HL108)+SUMIF(E!$HC$15:$HL$15,'Ciclo Semaforico'!BD$30,E!$HC108:$HL108)+SUMIF(O!$HC$15:$HL$15,'Ciclo Semaforico'!BD$30,O!$HC108:$HL108))*BD$31))</f>
        <v>#REF!</v>
      </c>
      <c r="BE133" s="245">
        <f>IF(BE$32="",IF(BE$31="",(SUMIF(S!$HC$15:$HL$15,'Ciclo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Semaforico'!BE$30,O!$HC108:$HL108))*BE$31),(SUMIF(S!$HC$15:$HL$15,'Ciclo Semaforico'!BE$32,S!$HC108:$HL108)+SUMIF(N!$HC$15:$HL$15,'Ciclo Semaforico'!BE$32,N!$HC108:$HL108)+SUMIF(E!$HC$15:$HL$15,'Ciclo Semaforico'!BE$32,E!$HC108:$HL108)+SUMIF(O!$HC$15:$HL$15,'Ciclo Semaforico'!BE$32,O!$HC108:$HL108))-IF(BE$31="",(SUMIF(S!$HC$15:$HL$15,'Ciclo Semaforico'!BE$30,S!$HC108:$HL108)+SUMIF(N!$HC$15:$HL$15,'Ciclo Semaforico'!BE$30,N!$HC108:$HL108)+SUMIF(E!$HC$15:$HL$15,'Ciclo Semaforico'!BE$30,E!$HC108:$HL108)+SUMIF(O!$HC$15:$HL$15,'Ciclo Semaforico'!BE$30,O!$HC108:$HL108)),(SUMIF(S!$HC$15:$HL$15,'Ciclo Semaforico'!BE$30,S!$HC108:$HL108)+SUMIF(N!$HC$15:$HL$15,'Ciclo Semaforico'!BE$30,N!$HC108:$HL108)+SUMIF(E!$HC$15:$HL$15,'Ciclo Semaforico'!BE$30,E!$HC108:$HL108)+SUMIF(O!$HC$15:$HL$15,'Ciclo Semaforico'!BE$30,O!$HC108:$HL108))*BE$31))</f>
        <v>0</v>
      </c>
      <c r="BF133" s="245">
        <f>IF(BF$32="",IF(BF$31="",(SUMIF(S!$HC$15:$HL$15,'Ciclo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Semaforico'!BF$30,O!$HC108:$HL108))*BF$31),(SUMIF(S!$HC$15:$HL$15,'Ciclo Semaforico'!BF$32,S!$HC108:$HL108)+SUMIF(N!$HC$15:$HL$15,'Ciclo Semaforico'!BF$32,N!$HC108:$HL108)+SUMIF(E!$HC$15:$HL$15,'Ciclo Semaforico'!BF$32,E!$HC108:$HL108)+SUMIF(O!$HC$15:$HL$15,'Ciclo Semaforico'!BF$32,O!$HC108:$HL108))-IF(BF$31="",(SUMIF(S!$HC$15:$HL$15,'Ciclo Semaforico'!BF$30,S!$HC108:$HL108)+SUMIF(N!$HC$15:$HL$15,'Ciclo Semaforico'!BF$30,N!$HC108:$HL108)+SUMIF(E!$HC$15:$HL$15,'Ciclo Semaforico'!BF$30,E!$HC108:$HL108)+SUMIF(O!$HC$15:$HL$15,'Ciclo Semaforico'!BF$30,O!$HC108:$HL108)),(SUMIF(S!$HC$15:$HL$15,'Ciclo Semaforico'!BF$30,S!$HC108:$HL108)+SUMIF(N!$HC$15:$HL$15,'Ciclo Semaforico'!BF$30,N!$HC108:$HL108)+SUMIF(E!$HC$15:$HL$15,'Ciclo Semaforico'!BF$30,E!$HC108:$HL108)+SUMIF(O!$HC$15:$HL$15,'Ciclo Semaforico'!BF$30,O!$HC108:$HL108))*BF$31))</f>
        <v>0</v>
      </c>
      <c r="BG133" s="245">
        <f>IF(BG$32="",IF(BG$31="",(SUMIF(S!$HC$15:$HL$15,'Ciclo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Semaforico'!BG$30,O!$HC108:$HL108))*BG$31),(SUMIF(S!$HC$15:$HL$15,'Ciclo Semaforico'!BG$32,S!$HC108:$HL108)+SUMIF(N!$HC$15:$HL$15,'Ciclo Semaforico'!BG$32,N!$HC108:$HL108)+SUMIF(E!$HC$15:$HL$15,'Ciclo Semaforico'!BG$32,E!$HC108:$HL108)+SUMIF(O!$HC$15:$HL$15,'Ciclo Semaforico'!BG$32,O!$HC108:$HL108))-IF(BG$31="",(SUMIF(S!$HC$15:$HL$15,'Ciclo Semaforico'!BG$30,S!$HC108:$HL108)+SUMIF(N!$HC$15:$HL$15,'Ciclo Semaforico'!BG$30,N!$HC108:$HL108)+SUMIF(E!$HC$15:$HL$15,'Ciclo Semaforico'!BG$30,E!$HC108:$HL108)+SUMIF(O!$HC$15:$HL$15,'Ciclo Semaforico'!BG$30,O!$HC108:$HL108)),(SUMIF(S!$HC$15:$HL$15,'Ciclo Semaforico'!BG$30,S!$HC108:$HL108)+SUMIF(N!$HC$15:$HL$15,'Ciclo Semaforico'!BG$30,N!$HC108:$HL108)+SUMIF(E!$HC$15:$HL$15,'Ciclo Semaforico'!BG$30,E!$HC108:$HL108)+SUMIF(O!$HC$15:$HL$15,'Ciclo Semaforico'!BG$30,O!$HC108:$HL108))*BG$31))</f>
        <v>0</v>
      </c>
      <c r="BH133" s="245">
        <f>IF(BH$32="",IF(BH$31="",(SUMIF(S!$HC$15:$HL$15,'Ciclo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Semaforico'!BH$30,O!$HC108:$HL108))*BH$31),(SUMIF(S!$HC$15:$HL$15,'Ciclo Semaforico'!BH$32,S!$HC108:$HL108)+SUMIF(N!$HC$15:$HL$15,'Ciclo Semaforico'!BH$32,N!$HC108:$HL108)+SUMIF(E!$HC$15:$HL$15,'Ciclo Semaforico'!BH$32,E!$HC108:$HL108)+SUMIF(O!$HC$15:$HL$15,'Ciclo Semaforico'!BH$32,O!$HC108:$HL108))-IF(BH$31="",(SUMIF(S!$HC$15:$HL$15,'Ciclo Semaforico'!BH$30,S!$HC108:$HL108)+SUMIF(N!$HC$15:$HL$15,'Ciclo Semaforico'!BH$30,N!$HC108:$HL108)+SUMIF(E!$HC$15:$HL$15,'Ciclo Semaforico'!BH$30,E!$HC108:$HL108)+SUMIF(O!$HC$15:$HL$15,'Ciclo Semaforico'!BH$30,O!$HC108:$HL108)),(SUMIF(S!$HC$15:$HL$15,'Ciclo Semaforico'!BH$30,S!$HC108:$HL108)+SUMIF(N!$HC$15:$HL$15,'Ciclo Semaforico'!BH$30,N!$HC108:$HL108)+SUMIF(E!$HC$15:$HL$15,'Ciclo Semaforico'!BH$30,E!$HC108:$HL108)+SUMIF(O!$HC$15:$HL$15,'Ciclo Semaforico'!BH$30,O!$HC108:$HL108))*BH$31))</f>
        <v>0</v>
      </c>
      <c r="BI133" s="245">
        <f>IF(BI$32="",IF(BI$31="",(SUMIF(S!$HC$15:$HL$15,'Ciclo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Semaforico'!BI$30,O!$HC108:$HL108))*BI$31),(SUMIF(S!$HC$15:$HL$15,'Ciclo Semaforico'!BI$32,S!$HC108:$HL108)+SUMIF(N!$HC$15:$HL$15,'Ciclo Semaforico'!BI$32,N!$HC108:$HL108)+SUMIF(E!$HC$15:$HL$15,'Ciclo Semaforico'!BI$32,E!$HC108:$HL108)+SUMIF(O!$HC$15:$HL$15,'Ciclo Semaforico'!BI$32,O!$HC108:$HL108))-IF(BI$31="",(SUMIF(S!$HC$15:$HL$15,'Ciclo Semaforico'!BI$30,S!$HC108:$HL108)+SUMIF(N!$HC$15:$HL$15,'Ciclo Semaforico'!BI$30,N!$HC108:$HL108)+SUMIF(E!$HC$15:$HL$15,'Ciclo Semaforico'!BI$30,E!$HC108:$HL108)+SUMIF(O!$HC$15:$HL$15,'Ciclo Semaforico'!BI$30,O!$HC108:$HL108)),(SUMIF(S!$HC$15:$HL$15,'Ciclo Semaforico'!BI$30,S!$HC108:$HL108)+SUMIF(N!$HC$15:$HL$15,'Ciclo Semaforico'!BI$30,N!$HC108:$HL108)+SUMIF(E!$HC$15:$HL$15,'Ciclo Semaforico'!BI$30,E!$HC108:$HL108)+SUMIF(O!$HC$15:$HL$15,'Ciclo Semaforico'!BI$30,O!$HC108:$HL108))*BI$31))</f>
        <v>0</v>
      </c>
      <c r="BJ133" s="246">
        <f>IF(BJ$32="",IF(BJ$31="",(SUMIF(S!$HC$15:$HL$15,'Ciclo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Semaforico'!BJ$30,O!$HC108:$HL108))*BJ$31),(SUMIF(S!$HC$15:$HL$15,'Ciclo Semaforico'!BJ$32,S!$HC108:$HL108)+SUMIF(N!$HC$15:$HL$15,'Ciclo Semaforico'!BJ$32,N!$HC108:$HL108)+SUMIF(E!$HC$15:$HL$15,'Ciclo Semaforico'!BJ$32,E!$HC108:$HL108)+SUMIF(O!$HC$15:$HL$15,'Ciclo Semaforico'!BJ$32,O!$HC108:$HL108))-IF(BJ$31="",(SUMIF(S!$HC$15:$HL$15,'Ciclo Semaforico'!BJ$30,S!$HC108:$HL108)+SUMIF(N!$HC$15:$HL$15,'Ciclo Semaforico'!BJ$30,N!$HC108:$HL108)+SUMIF(E!$HC$15:$HL$15,'Ciclo Semaforico'!BJ$30,E!$HC108:$HL108)+SUMIF(O!$HC$15:$HL$15,'Ciclo Semaforico'!BJ$30,O!$HC108:$HL108)),(SUMIF(S!$HC$15:$HL$15,'Ciclo Semaforico'!BJ$30,S!$HC108:$HL108)+SUMIF(N!$HC$15:$HL$15,'Ciclo Semaforico'!BJ$30,N!$HC108:$HL108)+SUMIF(E!$HC$15:$HL$15,'Ciclo Semaforico'!BJ$30,E!$HC108:$HL108)+SUMIF(O!$HC$15:$HL$15,'Ciclo Semaforico'!BJ$30,O!$HC108:$HL108))*BJ$31))</f>
        <v>0</v>
      </c>
      <c r="BK133" s="244">
        <f>IF(BK$32="",IF(BK$31="",(SUMIF(S!$HC$15:$HL$15,'Ciclo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Semaforico'!BK$30,O!$HC108:$HL108))*BK$31),(SUMIF(S!$HC$15:$HL$15,'Ciclo Semaforico'!BK$32,S!$HC108:$HL108)+SUMIF(N!$HC$15:$HL$15,'Ciclo Semaforico'!BK$32,N!$HC108:$HL108)+SUMIF(E!$HC$15:$HL$15,'Ciclo Semaforico'!BK$32,E!$HC108:$HL108)+SUMIF(O!$HC$15:$HL$15,'Ciclo Semaforico'!BK$32,O!$HC108:$HL108))-IF(BK$31="",(SUMIF(S!$HC$15:$HL$15,'Ciclo Semaforico'!BK$30,S!$HC108:$HL108)+SUMIF(N!$HC$15:$HL$15,'Ciclo Semaforico'!BK$30,N!$HC108:$HL108)+SUMIF(E!$HC$15:$HL$15,'Ciclo Semaforico'!BK$30,E!$HC108:$HL108)+SUMIF(O!$HC$15:$HL$15,'Ciclo Semaforico'!BK$30,O!$HC108:$HL108)),(SUMIF(S!$HC$15:$HL$15,'Ciclo Semaforico'!BK$30,S!$HC108:$HL108)+SUMIF(N!$HC$15:$HL$15,'Ciclo Semaforico'!BK$30,N!$HC108:$HL108)+SUMIF(E!$HC$15:$HL$15,'Ciclo Semaforico'!BK$30,E!$HC108:$HL108)+SUMIF(O!$HC$15:$HL$15,'Ciclo Semaforico'!BK$30,O!$HC108:$HL108))*BK$31))</f>
        <v>0</v>
      </c>
      <c r="BL133" s="245">
        <f>IF(BL$32="",IF(BL$31="",(SUMIF(S!$HC$15:$HL$15,'Ciclo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Semaforico'!BL$30,O!$HC108:$HL108))*BL$31),(SUMIF(S!$HC$15:$HL$15,'Ciclo Semaforico'!BL$32,S!$HC108:$HL108)+SUMIF(N!$HC$15:$HL$15,'Ciclo Semaforico'!BL$32,N!$HC108:$HL108)+SUMIF(E!$HC$15:$HL$15,'Ciclo Semaforico'!BL$32,E!$HC108:$HL108)+SUMIF(O!$HC$15:$HL$15,'Ciclo Semaforico'!BL$32,O!$HC108:$HL108))-IF(BL$31="",(SUMIF(S!$HC$15:$HL$15,'Ciclo Semaforico'!BL$30,S!$HC108:$HL108)+SUMIF(N!$HC$15:$HL$15,'Ciclo Semaforico'!BL$30,N!$HC108:$HL108)+SUMIF(E!$HC$15:$HL$15,'Ciclo Semaforico'!BL$30,E!$HC108:$HL108)+SUMIF(O!$HC$15:$HL$15,'Ciclo Semaforico'!BL$30,O!$HC108:$HL108)),(SUMIF(S!$HC$15:$HL$15,'Ciclo Semaforico'!BL$30,S!$HC108:$HL108)+SUMIF(N!$HC$15:$HL$15,'Ciclo Semaforico'!BL$30,N!$HC108:$HL108)+SUMIF(E!$HC$15:$HL$15,'Ciclo Semaforico'!BL$30,E!$HC108:$HL108)+SUMIF(O!$HC$15:$HL$15,'Ciclo Semaforico'!BL$30,O!$HC108:$HL108))*BL$31))</f>
        <v>0</v>
      </c>
      <c r="BM133" s="245">
        <f>IF(BM$32="",IF(BM$31="",(SUMIF(S!$HC$15:$HL$15,'Ciclo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Semaforico'!BM$30,O!$HC108:$HL108))*BM$31),(SUMIF(S!$HC$15:$HL$15,'Ciclo Semaforico'!BM$32,S!$HC108:$HL108)+SUMIF(N!$HC$15:$HL$15,'Ciclo Semaforico'!BM$32,N!$HC108:$HL108)+SUMIF(E!$HC$15:$HL$15,'Ciclo Semaforico'!BM$32,E!$HC108:$HL108)+SUMIF(O!$HC$15:$HL$15,'Ciclo Semaforico'!BM$32,O!$HC108:$HL108))-IF(BM$31="",(SUMIF(S!$HC$15:$HL$15,'Ciclo Semaforico'!BM$30,S!$HC108:$HL108)+SUMIF(N!$HC$15:$HL$15,'Ciclo Semaforico'!BM$30,N!$HC108:$HL108)+SUMIF(E!$HC$15:$HL$15,'Ciclo Semaforico'!BM$30,E!$HC108:$HL108)+SUMIF(O!$HC$15:$HL$15,'Ciclo Semaforico'!BM$30,O!$HC108:$HL108)),(SUMIF(S!$HC$15:$HL$15,'Ciclo Semaforico'!BM$30,S!$HC108:$HL108)+SUMIF(N!$HC$15:$HL$15,'Ciclo Semaforico'!BM$30,N!$HC108:$HL108)+SUMIF(E!$HC$15:$HL$15,'Ciclo Semaforico'!BM$30,E!$HC108:$HL108)+SUMIF(O!$HC$15:$HL$15,'Ciclo Semaforico'!BM$30,O!$HC108:$HL108))*BM$31))</f>
        <v>0</v>
      </c>
      <c r="BN133" s="245">
        <f>IF(BN$32="",IF(BN$31="",(SUMIF(S!$HC$15:$HL$15,'Ciclo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Semaforico'!BN$30,O!$HC108:$HL108))*BN$31),(SUMIF(S!$HC$15:$HL$15,'Ciclo Semaforico'!BN$32,S!$HC108:$HL108)+SUMIF(N!$HC$15:$HL$15,'Ciclo Semaforico'!BN$32,N!$HC108:$HL108)+SUMIF(E!$HC$15:$HL$15,'Ciclo Semaforico'!BN$32,E!$HC108:$HL108)+SUMIF(O!$HC$15:$HL$15,'Ciclo Semaforico'!BN$32,O!$HC108:$HL108))-IF(BN$31="",(SUMIF(S!$HC$15:$HL$15,'Ciclo Semaforico'!BN$30,S!$HC108:$HL108)+SUMIF(N!$HC$15:$HL$15,'Ciclo Semaforico'!BN$30,N!$HC108:$HL108)+SUMIF(E!$HC$15:$HL$15,'Ciclo Semaforico'!BN$30,E!$HC108:$HL108)+SUMIF(O!$HC$15:$HL$15,'Ciclo Semaforico'!BN$30,O!$HC108:$HL108)),(SUMIF(S!$HC$15:$HL$15,'Ciclo Semaforico'!BN$30,S!$HC108:$HL108)+SUMIF(N!$HC$15:$HL$15,'Ciclo Semaforico'!BN$30,N!$HC108:$HL108)+SUMIF(E!$HC$15:$HL$15,'Ciclo Semaforico'!BN$30,E!$HC108:$HL108)+SUMIF(O!$HC$15:$HL$15,'Ciclo Semaforico'!BN$30,O!$HC108:$HL108))*BN$31))</f>
        <v>0</v>
      </c>
      <c r="BO133" s="245">
        <f>IF(BO$32="",IF(BO$31="",(SUMIF(S!$HC$15:$HL$15,'Ciclo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Semaforico'!BO$30,O!$HC108:$HL108))*BO$31),(SUMIF(S!$HC$15:$HL$15,'Ciclo Semaforico'!BO$32,S!$HC108:$HL108)+SUMIF(N!$HC$15:$HL$15,'Ciclo Semaforico'!BO$32,N!$HC108:$HL108)+SUMIF(E!$HC$15:$HL$15,'Ciclo Semaforico'!BO$32,E!$HC108:$HL108)+SUMIF(O!$HC$15:$HL$15,'Ciclo Semaforico'!BO$32,O!$HC108:$HL108))-IF(BO$31="",(SUMIF(S!$HC$15:$HL$15,'Ciclo Semaforico'!BO$30,S!$HC108:$HL108)+SUMIF(N!$HC$15:$HL$15,'Ciclo Semaforico'!BO$30,N!$HC108:$HL108)+SUMIF(E!$HC$15:$HL$15,'Ciclo Semaforico'!BO$30,E!$HC108:$HL108)+SUMIF(O!$HC$15:$HL$15,'Ciclo Semaforico'!BO$30,O!$HC108:$HL108)),(SUMIF(S!$HC$15:$HL$15,'Ciclo Semaforico'!BO$30,S!$HC108:$HL108)+SUMIF(N!$HC$15:$HL$15,'Ciclo Semaforico'!BO$30,N!$HC108:$HL108)+SUMIF(E!$HC$15:$HL$15,'Ciclo Semaforico'!BO$30,E!$HC108:$HL108)+SUMIF(O!$HC$15:$HL$15,'Ciclo Semaforico'!BO$30,O!$HC108:$HL108))*BO$31))</f>
        <v>0</v>
      </c>
      <c r="BP133" s="245">
        <f>IF(BP$32="",IF(BP$31="",(SUMIF(S!$HC$15:$HL$15,'Ciclo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Semaforico'!BP$30,O!$HC108:$HL108))*BP$31),(SUMIF(S!$HC$15:$HL$15,'Ciclo Semaforico'!BP$32,S!$HC108:$HL108)+SUMIF(N!$HC$15:$HL$15,'Ciclo Semaforico'!BP$32,N!$HC108:$HL108)+SUMIF(E!$HC$15:$HL$15,'Ciclo Semaforico'!BP$32,E!$HC108:$HL108)+SUMIF(O!$HC$15:$HL$15,'Ciclo Semaforico'!BP$32,O!$HC108:$HL108))-IF(BP$31="",(SUMIF(S!$HC$15:$HL$15,'Ciclo Semaforico'!BP$30,S!$HC108:$HL108)+SUMIF(N!$HC$15:$HL$15,'Ciclo Semaforico'!BP$30,N!$HC108:$HL108)+SUMIF(E!$HC$15:$HL$15,'Ciclo Semaforico'!BP$30,E!$HC108:$HL108)+SUMIF(O!$HC$15:$HL$15,'Ciclo Semaforico'!BP$30,O!$HC108:$HL108)),(SUMIF(S!$HC$15:$HL$15,'Ciclo Semaforico'!BP$30,S!$HC108:$HL108)+SUMIF(N!$HC$15:$HL$15,'Ciclo Semaforico'!BP$30,N!$HC108:$HL108)+SUMIF(E!$HC$15:$HL$15,'Ciclo Semaforico'!BP$30,E!$HC108:$HL108)+SUMIF(O!$HC$15:$HL$15,'Ciclo Semaforico'!BP$30,O!$HC108:$HL108))*BP$31))</f>
        <v>0</v>
      </c>
      <c r="BQ133" s="245">
        <f>IF(BQ$32="",IF(BQ$31="",(SUMIF(S!$HC$15:$HL$15,'Ciclo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Semaforico'!BQ$30,O!$HC108:$HL108))*BQ$31),(SUMIF(S!$HC$15:$HL$15,'Ciclo Semaforico'!BQ$32,S!$HC108:$HL108)+SUMIF(N!$HC$15:$HL$15,'Ciclo Semaforico'!BQ$32,N!$HC108:$HL108)+SUMIF(E!$HC$15:$HL$15,'Ciclo Semaforico'!BQ$32,E!$HC108:$HL108)+SUMIF(O!$HC$15:$HL$15,'Ciclo Semaforico'!BQ$32,O!$HC108:$HL108))-IF(BQ$31="",(SUMIF(S!$HC$15:$HL$15,'Ciclo Semaforico'!BQ$30,S!$HC108:$HL108)+SUMIF(N!$HC$15:$HL$15,'Ciclo Semaforico'!BQ$30,N!$HC108:$HL108)+SUMIF(E!$HC$15:$HL$15,'Ciclo Semaforico'!BQ$30,E!$HC108:$HL108)+SUMIF(O!$HC$15:$HL$15,'Ciclo Semaforico'!BQ$30,O!$HC108:$HL108)),(SUMIF(S!$HC$15:$HL$15,'Ciclo Semaforico'!BQ$30,S!$HC108:$HL108)+SUMIF(N!$HC$15:$HL$15,'Ciclo Semaforico'!BQ$30,N!$HC108:$HL108)+SUMIF(E!$HC$15:$HL$15,'Ciclo Semaforico'!BQ$30,E!$HC108:$HL108)+SUMIF(O!$HC$15:$HL$15,'Ciclo Semaforico'!BQ$30,O!$HC108:$HL108))*BQ$31))</f>
        <v>0</v>
      </c>
      <c r="BR133" s="245">
        <f>IF(BR$32="",IF(BR$31="",(SUMIF(S!$HC$15:$HL$15,'Ciclo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Semaforico'!BR$30,O!$HC108:$HL108))*BR$31),(SUMIF(S!$HC$15:$HL$15,'Ciclo Semaforico'!BR$32,S!$HC108:$HL108)+SUMIF(N!$HC$15:$HL$15,'Ciclo Semaforico'!BR$32,N!$HC108:$HL108)+SUMIF(E!$HC$15:$HL$15,'Ciclo Semaforico'!BR$32,E!$HC108:$HL108)+SUMIF(O!$HC$15:$HL$15,'Ciclo Semaforico'!BR$32,O!$HC108:$HL108))-IF(BR$31="",(SUMIF(S!$HC$15:$HL$15,'Ciclo Semaforico'!BR$30,S!$HC108:$HL108)+SUMIF(N!$HC$15:$HL$15,'Ciclo Semaforico'!BR$30,N!$HC108:$HL108)+SUMIF(E!$HC$15:$HL$15,'Ciclo Semaforico'!BR$30,E!$HC108:$HL108)+SUMIF(O!$HC$15:$HL$15,'Ciclo Semaforico'!BR$30,O!$HC108:$HL108)),(SUMIF(S!$HC$15:$HL$15,'Ciclo Semaforico'!BR$30,S!$HC108:$HL108)+SUMIF(N!$HC$15:$HL$15,'Ciclo Semaforico'!BR$30,N!$HC108:$HL108)+SUMIF(E!$HC$15:$HL$15,'Ciclo Semaforico'!BR$30,E!$HC108:$HL108)+SUMIF(O!$HC$15:$HL$15,'Ciclo Semaforico'!BR$30,O!$HC108:$HL108))*BR$31))</f>
        <v>0</v>
      </c>
      <c r="BS133" s="245">
        <f>IF(BS$32="",IF(BS$31="",(SUMIF(S!$HC$15:$HL$15,'Ciclo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Semaforico'!BS$30,O!$HC108:$HL108))*BS$31),(SUMIF(S!$HC$15:$HL$15,'Ciclo Semaforico'!BS$32,S!$HC108:$HL108)+SUMIF(N!$HC$15:$HL$15,'Ciclo Semaforico'!BS$32,N!$HC108:$HL108)+SUMIF(E!$HC$15:$HL$15,'Ciclo Semaforico'!BS$32,E!$HC108:$HL108)+SUMIF(O!$HC$15:$HL$15,'Ciclo Semaforico'!BS$32,O!$HC108:$HL108))-IF(BS$31="",(SUMIF(S!$HC$15:$HL$15,'Ciclo Semaforico'!BS$30,S!$HC108:$HL108)+SUMIF(N!$HC$15:$HL$15,'Ciclo Semaforico'!BS$30,N!$HC108:$HL108)+SUMIF(E!$HC$15:$HL$15,'Ciclo Semaforico'!BS$30,E!$HC108:$HL108)+SUMIF(O!$HC$15:$HL$15,'Ciclo Semaforico'!BS$30,O!$HC108:$HL108)),(SUMIF(S!$HC$15:$HL$15,'Ciclo Semaforico'!BS$30,S!$HC108:$HL108)+SUMIF(N!$HC$15:$HL$15,'Ciclo Semaforico'!BS$30,N!$HC108:$HL108)+SUMIF(E!$HC$15:$HL$15,'Ciclo Semaforico'!BS$30,E!$HC108:$HL108)+SUMIF(O!$HC$15:$HL$15,'Ciclo Semaforico'!BS$30,O!$HC108:$HL108))*BS$31))</f>
        <v>0</v>
      </c>
      <c r="BT133" s="245">
        <f>IF(BT$32="",IF(BT$31="",(SUMIF(S!$HC$15:$HL$15,'Ciclo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Semaforico'!BT$30,O!$HC108:$HL108))*BT$31),(SUMIF(S!$HC$15:$HL$15,'Ciclo Semaforico'!BT$32,S!$HC108:$HL108)+SUMIF(N!$HC$15:$HL$15,'Ciclo Semaforico'!BT$32,N!$HC108:$HL108)+SUMIF(E!$HC$15:$HL$15,'Ciclo Semaforico'!BT$32,E!$HC108:$HL108)+SUMIF(O!$HC$15:$HL$15,'Ciclo Semaforico'!BT$32,O!$HC108:$HL108))-IF(BT$31="",(SUMIF(S!$HC$15:$HL$15,'Ciclo Semaforico'!BT$30,S!$HC108:$HL108)+SUMIF(N!$HC$15:$HL$15,'Ciclo Semaforico'!BT$30,N!$HC108:$HL108)+SUMIF(E!$HC$15:$HL$15,'Ciclo Semaforico'!BT$30,E!$HC108:$HL108)+SUMIF(O!$HC$15:$HL$15,'Ciclo Semaforico'!BT$30,O!$HC108:$HL108)),(SUMIF(S!$HC$15:$HL$15,'Ciclo Semaforico'!BT$30,S!$HC108:$HL108)+SUMIF(N!$HC$15:$HL$15,'Ciclo Semaforico'!BT$30,N!$HC108:$HL108)+SUMIF(E!$HC$15:$HL$15,'Ciclo Semaforico'!BT$30,E!$HC108:$HL108)+SUMIF(O!$HC$15:$HL$15,'Ciclo Semaforico'!BT$30,O!$HC108:$HL108))*BT$31))</f>
        <v>0</v>
      </c>
      <c r="BU133" s="245">
        <f>IF(BU$32="",IF(BU$31="",(SUMIF(S!$HC$15:$HL$15,'Ciclo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Semaforico'!BU$30,O!$HC108:$HL108))*BU$31),(SUMIF(S!$HC$15:$HL$15,'Ciclo Semaforico'!BU$32,S!$HC108:$HL108)+SUMIF(N!$HC$15:$HL$15,'Ciclo Semaforico'!BU$32,N!$HC108:$HL108)+SUMIF(E!$HC$15:$HL$15,'Ciclo Semaforico'!BU$32,E!$HC108:$HL108)+SUMIF(O!$HC$15:$HL$15,'Ciclo Semaforico'!BU$32,O!$HC108:$HL108))-IF(BU$31="",(SUMIF(S!$HC$15:$HL$15,'Ciclo Semaforico'!BU$30,S!$HC108:$HL108)+SUMIF(N!$HC$15:$HL$15,'Ciclo Semaforico'!BU$30,N!$HC108:$HL108)+SUMIF(E!$HC$15:$HL$15,'Ciclo Semaforico'!BU$30,E!$HC108:$HL108)+SUMIF(O!$HC$15:$HL$15,'Ciclo Semaforico'!BU$30,O!$HC108:$HL108)),(SUMIF(S!$HC$15:$HL$15,'Ciclo Semaforico'!BU$30,S!$HC108:$HL108)+SUMIF(N!$HC$15:$HL$15,'Ciclo Semaforico'!BU$30,N!$HC108:$HL108)+SUMIF(E!$HC$15:$HL$15,'Ciclo Semaforico'!BU$30,E!$HC108:$HL108)+SUMIF(O!$HC$15:$HL$15,'Ciclo Semaforico'!BU$30,O!$HC108:$HL108))*BU$31))</f>
        <v>0</v>
      </c>
      <c r="BV133" s="246">
        <f>IF(BV$32="",IF(BV$31="",(SUMIF(S!$HC$15:$HL$15,'Ciclo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Semaforico'!BV$30,O!$HC108:$HL108))*BV$31),(SUMIF(S!$HC$15:$HL$15,'Ciclo Semaforico'!BV$32,S!$HC108:$HL108)+SUMIF(N!$HC$15:$HL$15,'Ciclo Semaforico'!BV$32,N!$HC108:$HL108)+SUMIF(E!$HC$15:$HL$15,'Ciclo Semaforico'!BV$32,E!$HC108:$HL108)+SUMIF(O!$HC$15:$HL$15,'Ciclo Semaforico'!BV$32,O!$HC108:$HL108))-IF(BV$31="",(SUMIF(S!$HC$15:$HL$15,'Ciclo Semaforico'!BV$30,S!$HC108:$HL108)+SUMIF(N!$HC$15:$HL$15,'Ciclo Semaforico'!BV$30,N!$HC108:$HL108)+SUMIF(E!$HC$15:$HL$15,'Ciclo Semaforico'!BV$30,E!$HC108:$HL108)+SUMIF(O!$HC$15:$HL$15,'Ciclo Semaforico'!BV$30,O!$HC108:$HL108)),(SUMIF(S!$HC$15:$HL$15,'Ciclo Semaforico'!BV$30,S!$HC108:$HL108)+SUMIF(N!$HC$15:$HL$15,'Ciclo Semaforico'!BV$30,N!$HC108:$HL108)+SUMIF(E!$HC$15:$HL$15,'Ciclo Semaforico'!BV$30,E!$HC108:$HL108)+SUMIF(O!$HC$15:$HL$15,'Ciclo Semaforico'!BV$30,O!$HC108:$HL108))*BV$31))</f>
        <v>0</v>
      </c>
      <c r="BW133" s="244">
        <f>IF(BW$32="",IF(BW$31="",(SUMIF(S!$HC$15:$HL$15,'Ciclo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Semaforico'!BW$30,O!$HC108:$HL108))*BW$31),(SUMIF(S!$HC$15:$HL$15,'Ciclo Semaforico'!BW$32,S!$HC108:$HL108)+SUMIF(N!$HC$15:$HL$15,'Ciclo Semaforico'!BW$32,N!$HC108:$HL108)+SUMIF(E!$HC$15:$HL$15,'Ciclo Semaforico'!BW$32,E!$HC108:$HL108)+SUMIF(O!$HC$15:$HL$15,'Ciclo Semaforico'!BW$32,O!$HC108:$HL108))-IF(BW$31="",(SUMIF(S!$HC$15:$HL$15,'Ciclo Semaforico'!BW$30,S!$HC108:$HL108)+SUMIF(N!$HC$15:$HL$15,'Ciclo Semaforico'!BW$30,N!$HC108:$HL108)+SUMIF(E!$HC$15:$HL$15,'Ciclo Semaforico'!BW$30,E!$HC108:$HL108)+SUMIF(O!$HC$15:$HL$15,'Ciclo Semaforico'!BW$30,O!$HC108:$HL108)),(SUMIF(S!$HC$15:$HL$15,'Ciclo Semaforico'!BW$30,S!$HC108:$HL108)+SUMIF(N!$HC$15:$HL$15,'Ciclo Semaforico'!BW$30,N!$HC108:$HL108)+SUMIF(E!$HC$15:$HL$15,'Ciclo Semaforico'!BW$30,E!$HC108:$HL108)+SUMIF(O!$HC$15:$HL$15,'Ciclo Semaforico'!BW$30,O!$HC108:$HL108))*BW$31))</f>
        <v>0</v>
      </c>
      <c r="BX133" s="245">
        <f>IF(BX$32="",IF(BX$31="",(SUMIF(S!$HC$15:$HL$15,'Ciclo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Semaforico'!BX$30,O!$HC108:$HL108))*BX$31),(SUMIF(S!$HC$15:$HL$15,'Ciclo Semaforico'!BX$32,S!$HC108:$HL108)+SUMIF(N!$HC$15:$HL$15,'Ciclo Semaforico'!BX$32,N!$HC108:$HL108)+SUMIF(E!$HC$15:$HL$15,'Ciclo Semaforico'!BX$32,E!$HC108:$HL108)+SUMIF(O!$HC$15:$HL$15,'Ciclo Semaforico'!BX$32,O!$HC108:$HL108))-IF(BX$31="",(SUMIF(S!$HC$15:$HL$15,'Ciclo Semaforico'!BX$30,S!$HC108:$HL108)+SUMIF(N!$HC$15:$HL$15,'Ciclo Semaforico'!BX$30,N!$HC108:$HL108)+SUMIF(E!$HC$15:$HL$15,'Ciclo Semaforico'!BX$30,E!$HC108:$HL108)+SUMIF(O!$HC$15:$HL$15,'Ciclo Semaforico'!BX$30,O!$HC108:$HL108)),(SUMIF(S!$HC$15:$HL$15,'Ciclo Semaforico'!BX$30,S!$HC108:$HL108)+SUMIF(N!$HC$15:$HL$15,'Ciclo Semaforico'!BX$30,N!$HC108:$HL108)+SUMIF(E!$HC$15:$HL$15,'Ciclo Semaforico'!BX$30,E!$HC108:$HL108)+SUMIF(O!$HC$15:$HL$15,'Ciclo Semaforico'!BX$30,O!$HC108:$HL108))*BX$31))</f>
        <v>0</v>
      </c>
      <c r="BY133" s="245">
        <f>IF(BY$32="",IF(BY$31="",(SUMIF(S!$HC$15:$HL$15,'Ciclo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Semaforico'!BY$30,O!$HC108:$HL108))*BY$31),(SUMIF(S!$HC$15:$HL$15,'Ciclo Semaforico'!BY$32,S!$HC108:$HL108)+SUMIF(N!$HC$15:$HL$15,'Ciclo Semaforico'!BY$32,N!$HC108:$HL108)+SUMIF(E!$HC$15:$HL$15,'Ciclo Semaforico'!BY$32,E!$HC108:$HL108)+SUMIF(O!$HC$15:$HL$15,'Ciclo Semaforico'!BY$32,O!$HC108:$HL108))-IF(BY$31="",(SUMIF(S!$HC$15:$HL$15,'Ciclo Semaforico'!BY$30,S!$HC108:$HL108)+SUMIF(N!$HC$15:$HL$15,'Ciclo Semaforico'!BY$30,N!$HC108:$HL108)+SUMIF(E!$HC$15:$HL$15,'Ciclo Semaforico'!BY$30,E!$HC108:$HL108)+SUMIF(O!$HC$15:$HL$15,'Ciclo Semaforico'!BY$30,O!$HC108:$HL108)),(SUMIF(S!$HC$15:$HL$15,'Ciclo Semaforico'!BY$30,S!$HC108:$HL108)+SUMIF(N!$HC$15:$HL$15,'Ciclo Semaforico'!BY$30,N!$HC108:$HL108)+SUMIF(E!$HC$15:$HL$15,'Ciclo Semaforico'!BY$30,E!$HC108:$HL108)+SUMIF(O!$HC$15:$HL$15,'Ciclo Semaforico'!BY$30,O!$HC108:$HL108))*BY$31))</f>
        <v>0</v>
      </c>
      <c r="BZ133" s="245">
        <f>IF(BZ$32="",IF(BZ$31="",(SUMIF(S!$HC$15:$HL$15,'Ciclo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Semaforico'!BZ$30,O!$HC108:$HL108))*BZ$31),(SUMIF(S!$HC$15:$HL$15,'Ciclo Semaforico'!BZ$32,S!$HC108:$HL108)+SUMIF(N!$HC$15:$HL$15,'Ciclo Semaforico'!BZ$32,N!$HC108:$HL108)+SUMIF(E!$HC$15:$HL$15,'Ciclo Semaforico'!BZ$32,E!$HC108:$HL108)+SUMIF(O!$HC$15:$HL$15,'Ciclo Semaforico'!BZ$32,O!$HC108:$HL108))-IF(BZ$31="",(SUMIF(S!$HC$15:$HL$15,'Ciclo Semaforico'!BZ$30,S!$HC108:$HL108)+SUMIF(N!$HC$15:$HL$15,'Ciclo Semaforico'!BZ$30,N!$HC108:$HL108)+SUMIF(E!$HC$15:$HL$15,'Ciclo Semaforico'!BZ$30,E!$HC108:$HL108)+SUMIF(O!$HC$15:$HL$15,'Ciclo Semaforico'!BZ$30,O!$HC108:$HL108)),(SUMIF(S!$HC$15:$HL$15,'Ciclo Semaforico'!BZ$30,S!$HC108:$HL108)+SUMIF(N!$HC$15:$HL$15,'Ciclo Semaforico'!BZ$30,N!$HC108:$HL108)+SUMIF(E!$HC$15:$HL$15,'Ciclo Semaforico'!BZ$30,E!$HC108:$HL108)+SUMIF(O!$HC$15:$HL$15,'Ciclo Semaforico'!BZ$30,O!$HC108:$HL108))*BZ$31))</f>
        <v>0</v>
      </c>
      <c r="CA133" s="245">
        <f>IF(CA$32="",IF(CA$31="",(SUMIF(S!$HC$15:$HL$15,'Ciclo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Semaforico'!CA$30,O!$HC108:$HL108))*CA$31),(SUMIF(S!$HC$15:$HL$15,'Ciclo Semaforico'!CA$32,S!$HC108:$HL108)+SUMIF(N!$HC$15:$HL$15,'Ciclo Semaforico'!CA$32,N!$HC108:$HL108)+SUMIF(E!$HC$15:$HL$15,'Ciclo Semaforico'!CA$32,E!$HC108:$HL108)+SUMIF(O!$HC$15:$HL$15,'Ciclo Semaforico'!CA$32,O!$HC108:$HL108))-IF(CA$31="",(SUMIF(S!$HC$15:$HL$15,'Ciclo Semaforico'!CA$30,S!$HC108:$HL108)+SUMIF(N!$HC$15:$HL$15,'Ciclo Semaforico'!CA$30,N!$HC108:$HL108)+SUMIF(E!$HC$15:$HL$15,'Ciclo Semaforico'!CA$30,E!$HC108:$HL108)+SUMIF(O!$HC$15:$HL$15,'Ciclo Semaforico'!CA$30,O!$HC108:$HL108)),(SUMIF(S!$HC$15:$HL$15,'Ciclo Semaforico'!CA$30,S!$HC108:$HL108)+SUMIF(N!$HC$15:$HL$15,'Ciclo Semaforico'!CA$30,N!$HC108:$HL108)+SUMIF(E!$HC$15:$HL$15,'Ciclo Semaforico'!CA$30,E!$HC108:$HL108)+SUMIF(O!$HC$15:$HL$15,'Ciclo Semaforico'!CA$30,O!$HC108:$HL108))*CA$31))</f>
        <v>0</v>
      </c>
      <c r="CB133" s="245">
        <f>IF(CB$32="",IF(CB$31="",(SUMIF(S!$HC$15:$HL$15,'Ciclo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Semaforico'!CB$30,O!$HC108:$HL108))*CB$31),(SUMIF(S!$HC$15:$HL$15,'Ciclo Semaforico'!CB$32,S!$HC108:$HL108)+SUMIF(N!$HC$15:$HL$15,'Ciclo Semaforico'!CB$32,N!$HC108:$HL108)+SUMIF(E!$HC$15:$HL$15,'Ciclo Semaforico'!CB$32,E!$HC108:$HL108)+SUMIF(O!$HC$15:$HL$15,'Ciclo Semaforico'!CB$32,O!$HC108:$HL108))-IF(CB$31="",(SUMIF(S!$HC$15:$HL$15,'Ciclo Semaforico'!CB$30,S!$HC108:$HL108)+SUMIF(N!$HC$15:$HL$15,'Ciclo Semaforico'!CB$30,N!$HC108:$HL108)+SUMIF(E!$HC$15:$HL$15,'Ciclo Semaforico'!CB$30,E!$HC108:$HL108)+SUMIF(O!$HC$15:$HL$15,'Ciclo Semaforico'!CB$30,O!$HC108:$HL108)),(SUMIF(S!$HC$15:$HL$15,'Ciclo Semaforico'!CB$30,S!$HC108:$HL108)+SUMIF(N!$HC$15:$HL$15,'Ciclo Semaforico'!CB$30,N!$HC108:$HL108)+SUMIF(E!$HC$15:$HL$15,'Ciclo Semaforico'!CB$30,E!$HC108:$HL108)+SUMIF(O!$HC$15:$HL$15,'Ciclo Semaforico'!CB$30,O!$HC108:$HL108))*CB$31))</f>
        <v>0</v>
      </c>
      <c r="CC133" s="245">
        <f>IF(CC$32="",IF(CC$31="",(SUMIF(S!$HC$15:$HL$15,'Ciclo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Semaforico'!CC$30,O!$HC108:$HL108))*CC$31),(SUMIF(S!$HC$15:$HL$15,'Ciclo Semaforico'!CC$32,S!$HC108:$HL108)+SUMIF(N!$HC$15:$HL$15,'Ciclo Semaforico'!CC$32,N!$HC108:$HL108)+SUMIF(E!$HC$15:$HL$15,'Ciclo Semaforico'!CC$32,E!$HC108:$HL108)+SUMIF(O!$HC$15:$HL$15,'Ciclo Semaforico'!CC$32,O!$HC108:$HL108))-IF(CC$31="",(SUMIF(S!$HC$15:$HL$15,'Ciclo Semaforico'!CC$30,S!$HC108:$HL108)+SUMIF(N!$HC$15:$HL$15,'Ciclo Semaforico'!CC$30,N!$HC108:$HL108)+SUMIF(E!$HC$15:$HL$15,'Ciclo Semaforico'!CC$30,E!$HC108:$HL108)+SUMIF(O!$HC$15:$HL$15,'Ciclo Semaforico'!CC$30,O!$HC108:$HL108)),(SUMIF(S!$HC$15:$HL$15,'Ciclo Semaforico'!CC$30,S!$HC108:$HL108)+SUMIF(N!$HC$15:$HL$15,'Ciclo Semaforico'!CC$30,N!$HC108:$HL108)+SUMIF(E!$HC$15:$HL$15,'Ciclo Semaforico'!CC$30,E!$HC108:$HL108)+SUMIF(O!$HC$15:$HL$15,'Ciclo Semaforico'!CC$30,O!$HC108:$HL108))*CC$31))</f>
        <v>0</v>
      </c>
      <c r="CD133" s="245">
        <f>IF(CD$32="",IF(CD$31="",(SUMIF(S!$HC$15:$HL$15,'Ciclo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Semaforico'!CD$30,O!$HC108:$HL108))*CD$31),(SUMIF(S!$HC$15:$HL$15,'Ciclo Semaforico'!CD$32,S!$HC108:$HL108)+SUMIF(N!$HC$15:$HL$15,'Ciclo Semaforico'!CD$32,N!$HC108:$HL108)+SUMIF(E!$HC$15:$HL$15,'Ciclo Semaforico'!CD$32,E!$HC108:$HL108)+SUMIF(O!$HC$15:$HL$15,'Ciclo Semaforico'!CD$32,O!$HC108:$HL108))-IF(CD$31="",(SUMIF(S!$HC$15:$HL$15,'Ciclo Semaforico'!CD$30,S!$HC108:$HL108)+SUMIF(N!$HC$15:$HL$15,'Ciclo Semaforico'!CD$30,N!$HC108:$HL108)+SUMIF(E!$HC$15:$HL$15,'Ciclo Semaforico'!CD$30,E!$HC108:$HL108)+SUMIF(O!$HC$15:$HL$15,'Ciclo Semaforico'!CD$30,O!$HC108:$HL108)),(SUMIF(S!$HC$15:$HL$15,'Ciclo Semaforico'!CD$30,S!$HC108:$HL108)+SUMIF(N!$HC$15:$HL$15,'Ciclo Semaforico'!CD$30,N!$HC108:$HL108)+SUMIF(E!$HC$15:$HL$15,'Ciclo Semaforico'!CD$30,E!$HC108:$HL108)+SUMIF(O!$HC$15:$HL$15,'Ciclo Semaforico'!CD$30,O!$HC108:$HL108))*CD$31))</f>
        <v>0</v>
      </c>
      <c r="CE133" s="245">
        <f>IF(CE$32="",IF(CE$31="",(SUMIF(S!$HC$15:$HL$15,'Ciclo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Semaforico'!CE$30,O!$HC108:$HL108))*CE$31),(SUMIF(S!$HC$15:$HL$15,'Ciclo Semaforico'!CE$32,S!$HC108:$HL108)+SUMIF(N!$HC$15:$HL$15,'Ciclo Semaforico'!CE$32,N!$HC108:$HL108)+SUMIF(E!$HC$15:$HL$15,'Ciclo Semaforico'!CE$32,E!$HC108:$HL108)+SUMIF(O!$HC$15:$HL$15,'Ciclo Semaforico'!CE$32,O!$HC108:$HL108))-IF(CE$31="",(SUMIF(S!$HC$15:$HL$15,'Ciclo Semaforico'!CE$30,S!$HC108:$HL108)+SUMIF(N!$HC$15:$HL$15,'Ciclo Semaforico'!CE$30,N!$HC108:$HL108)+SUMIF(E!$HC$15:$HL$15,'Ciclo Semaforico'!CE$30,E!$HC108:$HL108)+SUMIF(O!$HC$15:$HL$15,'Ciclo Semaforico'!CE$30,O!$HC108:$HL108)),(SUMIF(S!$HC$15:$HL$15,'Ciclo Semaforico'!CE$30,S!$HC108:$HL108)+SUMIF(N!$HC$15:$HL$15,'Ciclo Semaforico'!CE$30,N!$HC108:$HL108)+SUMIF(E!$HC$15:$HL$15,'Ciclo Semaforico'!CE$30,E!$HC108:$HL108)+SUMIF(O!$HC$15:$HL$15,'Ciclo Semaforico'!CE$30,O!$HC108:$HL108))*CE$31))</f>
        <v>0</v>
      </c>
      <c r="CF133" s="245">
        <f>IF(CF$32="",IF(CF$31="",(SUMIF(S!$HC$15:$HL$15,'Ciclo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Semaforico'!CF$30,O!$HC108:$HL108))*CF$31),(SUMIF(S!$HC$15:$HL$15,'Ciclo Semaforico'!CF$32,S!$HC108:$HL108)+SUMIF(N!$HC$15:$HL$15,'Ciclo Semaforico'!CF$32,N!$HC108:$HL108)+SUMIF(E!$HC$15:$HL$15,'Ciclo Semaforico'!CF$32,E!$HC108:$HL108)+SUMIF(O!$HC$15:$HL$15,'Ciclo Semaforico'!CF$32,O!$HC108:$HL108))-IF(CF$31="",(SUMIF(S!$HC$15:$HL$15,'Ciclo Semaforico'!CF$30,S!$HC108:$HL108)+SUMIF(N!$HC$15:$HL$15,'Ciclo Semaforico'!CF$30,N!$HC108:$HL108)+SUMIF(E!$HC$15:$HL$15,'Ciclo Semaforico'!CF$30,E!$HC108:$HL108)+SUMIF(O!$HC$15:$HL$15,'Ciclo Semaforico'!CF$30,O!$HC108:$HL108)),(SUMIF(S!$HC$15:$HL$15,'Ciclo Semaforico'!CF$30,S!$HC108:$HL108)+SUMIF(N!$HC$15:$HL$15,'Ciclo Semaforico'!CF$30,N!$HC108:$HL108)+SUMIF(E!$HC$15:$HL$15,'Ciclo Semaforico'!CF$30,E!$HC108:$HL108)+SUMIF(O!$HC$15:$HL$15,'Ciclo Semaforico'!CF$30,O!$HC108:$HL108))*CF$31))</f>
        <v>0</v>
      </c>
      <c r="CG133" s="245">
        <f>IF(CG$32="",IF(CG$31="",(SUMIF(S!$HC$15:$HL$15,'Ciclo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Semaforico'!CG$30,O!$HC108:$HL108))*CG$31),(SUMIF(S!$HC$15:$HL$15,'Ciclo Semaforico'!CG$32,S!$HC108:$HL108)+SUMIF(N!$HC$15:$HL$15,'Ciclo Semaforico'!CG$32,N!$HC108:$HL108)+SUMIF(E!$HC$15:$HL$15,'Ciclo Semaforico'!CG$32,E!$HC108:$HL108)+SUMIF(O!$HC$15:$HL$15,'Ciclo Semaforico'!CG$32,O!$HC108:$HL108))-IF(CG$31="",(SUMIF(S!$HC$15:$HL$15,'Ciclo Semaforico'!CG$30,S!$HC108:$HL108)+SUMIF(N!$HC$15:$HL$15,'Ciclo Semaforico'!CG$30,N!$HC108:$HL108)+SUMIF(E!$HC$15:$HL$15,'Ciclo Semaforico'!CG$30,E!$HC108:$HL108)+SUMIF(O!$HC$15:$HL$15,'Ciclo Semaforico'!CG$30,O!$HC108:$HL108)),(SUMIF(S!$HC$15:$HL$15,'Ciclo Semaforico'!CG$30,S!$HC108:$HL108)+SUMIF(N!$HC$15:$HL$15,'Ciclo Semaforico'!CG$30,N!$HC108:$HL108)+SUMIF(E!$HC$15:$HL$15,'Ciclo Semaforico'!CG$30,E!$HC108:$HL108)+SUMIF(O!$HC$15:$HL$15,'Ciclo Semaforico'!CG$30,O!$HC108:$HL108))*CG$31))</f>
        <v>0</v>
      </c>
      <c r="CH133" s="246">
        <f>IF(CH$32="",IF(CH$31="",(SUMIF(S!$HC$15:$HL$15,'Ciclo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Semaforico'!CH$30,O!$HC108:$HL108))*CH$31),(SUMIF(S!$HC$15:$HL$15,'Ciclo Semaforico'!CH$32,S!$HC108:$HL108)+SUMIF(N!$HC$15:$HL$15,'Ciclo Semaforico'!CH$32,N!$HC108:$HL108)+SUMIF(E!$HC$15:$HL$15,'Ciclo Semaforico'!CH$32,E!$HC108:$HL108)+SUMIF(O!$HC$15:$HL$15,'Ciclo Semaforico'!CH$32,O!$HC108:$HL108))-IF(CH$31="",(SUMIF(S!$HC$15:$HL$15,'Ciclo Semaforico'!CH$30,S!$HC108:$HL108)+SUMIF(N!$HC$15:$HL$15,'Ciclo Semaforico'!CH$30,N!$HC108:$HL108)+SUMIF(E!$HC$15:$HL$15,'Ciclo Semaforico'!CH$30,E!$HC108:$HL108)+SUMIF(O!$HC$15:$HL$15,'Ciclo Semaforico'!CH$30,O!$HC108:$HL108)),(SUMIF(S!$HC$15:$HL$15,'Ciclo Semaforico'!CH$30,S!$HC108:$HL108)+SUMIF(N!$HC$15:$HL$15,'Ciclo Semaforico'!CH$30,N!$HC108:$HL108)+SUMIF(E!$HC$15:$HL$15,'Ciclo Semaforico'!CH$30,E!$HC108:$HL108)+SUMIF(O!$HC$15:$HL$15,'Ciclo Semaforico'!CH$30,O!$HC108:$HL108))*CH$31))</f>
        <v>0</v>
      </c>
      <c r="CI133" s="244">
        <f t="shared" si="339"/>
        <v>0</v>
      </c>
      <c r="CJ133" s="245">
        <f t="shared" si="340"/>
        <v>0</v>
      </c>
      <c r="CK133" s="245">
        <f t="shared" si="341"/>
        <v>0</v>
      </c>
      <c r="CL133" s="245">
        <f t="shared" si="342"/>
        <v>0</v>
      </c>
      <c r="CM133" s="245" t="e">
        <f t="shared" si="343"/>
        <v>#REF!</v>
      </c>
      <c r="CN133" s="245">
        <f t="shared" si="344"/>
        <v>0</v>
      </c>
      <c r="CO133" s="245">
        <f t="shared" si="345"/>
        <v>0</v>
      </c>
      <c r="CP133" s="245">
        <f t="shared" si="346"/>
        <v>0</v>
      </c>
      <c r="CQ133" s="245">
        <f t="shared" si="347"/>
        <v>0</v>
      </c>
      <c r="CR133" s="245">
        <f t="shared" si="348"/>
        <v>0</v>
      </c>
      <c r="CS133" s="245">
        <f t="shared" si="349"/>
        <v>0</v>
      </c>
      <c r="CT133" s="246">
        <f t="shared" si="350"/>
        <v>0</v>
      </c>
      <c r="CU133" s="244">
        <f t="shared" si="351"/>
        <v>0</v>
      </c>
      <c r="CV133" s="245">
        <f t="shared" si="352"/>
        <v>0</v>
      </c>
      <c r="CW133" s="245">
        <f t="shared" si="353"/>
        <v>0</v>
      </c>
      <c r="CX133" s="245">
        <f t="shared" si="354"/>
        <v>0</v>
      </c>
      <c r="CY133" s="245">
        <f t="shared" si="355"/>
        <v>0</v>
      </c>
      <c r="CZ133" s="245">
        <f t="shared" si="356"/>
        <v>0</v>
      </c>
      <c r="DA133" s="245">
        <f t="shared" si="357"/>
        <v>0</v>
      </c>
      <c r="DB133" s="245">
        <f t="shared" si="358"/>
        <v>0</v>
      </c>
      <c r="DC133" s="245">
        <f t="shared" si="359"/>
        <v>0</v>
      </c>
      <c r="DD133" s="245">
        <f t="shared" si="360"/>
        <v>0</v>
      </c>
      <c r="DE133" s="245">
        <f t="shared" si="361"/>
        <v>0</v>
      </c>
      <c r="DF133" s="246">
        <f t="shared" si="362"/>
        <v>0</v>
      </c>
      <c r="DG133" s="244" t="e">
        <f t="shared" si="363"/>
        <v>#REF!</v>
      </c>
      <c r="DH133" s="245" t="e">
        <f t="shared" si="364"/>
        <v>#REF!</v>
      </c>
      <c r="DI133" s="245" t="e">
        <f t="shared" si="365"/>
        <v>#REF!</v>
      </c>
      <c r="DJ133" s="245" t="e">
        <f t="shared" si="366"/>
        <v>#REF!</v>
      </c>
      <c r="DK133" s="245" t="e">
        <f t="shared" si="367"/>
        <v>#REF!</v>
      </c>
      <c r="DL133" s="245" t="e">
        <f t="shared" si="368"/>
        <v>#REF!</v>
      </c>
      <c r="DM133" s="245">
        <f t="shared" si="369"/>
        <v>0</v>
      </c>
      <c r="DN133" s="245">
        <f t="shared" si="370"/>
        <v>0</v>
      </c>
      <c r="DO133" s="245">
        <f t="shared" si="371"/>
        <v>0</v>
      </c>
      <c r="DP133" s="245">
        <f t="shared" si="372"/>
        <v>0</v>
      </c>
      <c r="DQ133" s="245">
        <f t="shared" si="373"/>
        <v>0</v>
      </c>
      <c r="DR133" s="246">
        <f t="shared" si="374"/>
        <v>0</v>
      </c>
      <c r="DS133" s="244">
        <f t="shared" si="375"/>
        <v>0</v>
      </c>
      <c r="DT133" s="245">
        <f t="shared" si="376"/>
        <v>0</v>
      </c>
      <c r="DU133" s="245">
        <f t="shared" si="377"/>
        <v>0</v>
      </c>
      <c r="DV133" s="245">
        <f t="shared" si="378"/>
        <v>0</v>
      </c>
      <c r="DW133" s="245">
        <f t="shared" si="379"/>
        <v>0</v>
      </c>
      <c r="DX133" s="245">
        <f t="shared" si="380"/>
        <v>0</v>
      </c>
      <c r="DY133" s="245">
        <f t="shared" si="381"/>
        <v>0</v>
      </c>
      <c r="DZ133" s="245">
        <f t="shared" si="382"/>
        <v>0</v>
      </c>
      <c r="EA133" s="245">
        <f t="shared" si="383"/>
        <v>0</v>
      </c>
      <c r="EB133" s="245">
        <f t="shared" si="384"/>
        <v>0</v>
      </c>
      <c r="EC133" s="245">
        <f t="shared" si="385"/>
        <v>0</v>
      </c>
      <c r="ED133" s="246">
        <f t="shared" si="386"/>
        <v>0</v>
      </c>
      <c r="EE133" s="244">
        <f t="shared" si="387"/>
        <v>0</v>
      </c>
      <c r="EF133" s="245">
        <f t="shared" si="388"/>
        <v>0</v>
      </c>
      <c r="EG133" s="245">
        <f t="shared" si="389"/>
        <v>0</v>
      </c>
      <c r="EH133" s="245">
        <f t="shared" si="390"/>
        <v>0</v>
      </c>
      <c r="EI133" s="245">
        <f t="shared" si="391"/>
        <v>0</v>
      </c>
      <c r="EJ133" s="245">
        <f t="shared" si="392"/>
        <v>0</v>
      </c>
      <c r="EK133" s="245">
        <f t="shared" si="393"/>
        <v>0</v>
      </c>
      <c r="EL133" s="245">
        <f t="shared" si="394"/>
        <v>0</v>
      </c>
      <c r="EM133" s="245">
        <f t="shared" si="395"/>
        <v>0</v>
      </c>
      <c r="EN133" s="245">
        <f t="shared" si="396"/>
        <v>0</v>
      </c>
      <c r="EO133" s="245">
        <f t="shared" si="397"/>
        <v>0</v>
      </c>
      <c r="EP133" s="246">
        <f t="shared" si="398"/>
        <v>0</v>
      </c>
      <c r="EQ133" s="255">
        <f t="shared" si="399"/>
        <v>0</v>
      </c>
      <c r="ER133" s="256">
        <f t="shared" si="400"/>
        <v>0</v>
      </c>
      <c r="ES133" s="256">
        <f t="shared" si="401"/>
        <v>0</v>
      </c>
      <c r="ET133" s="256">
        <f t="shared" si="402"/>
        <v>0</v>
      </c>
      <c r="EU133" s="256" t="e">
        <f t="shared" si="403"/>
        <v>#REF!</v>
      </c>
      <c r="EV133" s="256">
        <f t="shared" si="404"/>
        <v>0</v>
      </c>
      <c r="EW133" s="256">
        <f t="shared" si="405"/>
        <v>0</v>
      </c>
      <c r="EX133" s="256" t="str">
        <f t="shared" si="406"/>
        <v/>
      </c>
      <c r="EY133" s="256" t="str">
        <f t="shared" si="407"/>
        <v/>
      </c>
      <c r="EZ133" s="256" t="str">
        <f t="shared" si="408"/>
        <v/>
      </c>
      <c r="FA133" s="256" t="str">
        <f t="shared" si="409"/>
        <v/>
      </c>
      <c r="FB133" s="257" t="str">
        <f t="shared" si="410"/>
        <v/>
      </c>
      <c r="FC133" s="255">
        <f t="shared" si="411"/>
        <v>0</v>
      </c>
      <c r="FD133" s="256" t="str">
        <f t="shared" si="412"/>
        <v/>
      </c>
      <c r="FE133" s="256" t="str">
        <f t="shared" si="413"/>
        <v/>
      </c>
      <c r="FF133" s="256" t="str">
        <f t="shared" si="414"/>
        <v/>
      </c>
      <c r="FG133" s="256" t="str">
        <f t="shared" si="415"/>
        <v/>
      </c>
      <c r="FH133" s="256" t="str">
        <f t="shared" si="416"/>
        <v/>
      </c>
      <c r="FI133" s="256" t="str">
        <f t="shared" si="417"/>
        <v/>
      </c>
      <c r="FJ133" s="256" t="str">
        <f t="shared" si="418"/>
        <v/>
      </c>
      <c r="FK133" s="256" t="str">
        <f t="shared" si="419"/>
        <v/>
      </c>
      <c r="FL133" s="256" t="str">
        <f t="shared" si="420"/>
        <v/>
      </c>
      <c r="FM133" s="256" t="str">
        <f t="shared" si="421"/>
        <v/>
      </c>
      <c r="FN133" s="257" t="str">
        <f t="shared" si="422"/>
        <v/>
      </c>
      <c r="FO133" s="255" t="e">
        <f t="shared" si="423"/>
        <v>#REF!</v>
      </c>
      <c r="FP133" s="256" t="e">
        <f t="shared" si="424"/>
        <v>#REF!</v>
      </c>
      <c r="FQ133" s="256" t="e">
        <f t="shared" si="425"/>
        <v>#REF!</v>
      </c>
      <c r="FR133" s="256" t="e">
        <f t="shared" si="426"/>
        <v>#REF!</v>
      </c>
      <c r="FS133" s="256" t="e">
        <f t="shared" si="427"/>
        <v>#REF!</v>
      </c>
      <c r="FT133" s="256" t="e">
        <f t="shared" si="428"/>
        <v>#REF!</v>
      </c>
      <c r="FU133" s="256" t="str">
        <f t="shared" si="429"/>
        <v/>
      </c>
      <c r="FV133" s="256" t="str">
        <f t="shared" si="430"/>
        <v/>
      </c>
      <c r="FW133" s="256" t="str">
        <f t="shared" si="431"/>
        <v/>
      </c>
      <c r="FX133" s="256" t="str">
        <f t="shared" si="432"/>
        <v/>
      </c>
      <c r="FY133" s="256" t="str">
        <f t="shared" si="433"/>
        <v/>
      </c>
      <c r="FZ133" s="257" t="str">
        <f t="shared" si="434"/>
        <v/>
      </c>
      <c r="GA133" s="255" t="str">
        <f t="shared" si="435"/>
        <v/>
      </c>
      <c r="GB133" s="256" t="str">
        <f t="shared" si="436"/>
        <v/>
      </c>
      <c r="GC133" s="256" t="str">
        <f t="shared" si="437"/>
        <v/>
      </c>
      <c r="GD133" s="256" t="str">
        <f t="shared" si="438"/>
        <v/>
      </c>
      <c r="GE133" s="256" t="str">
        <f t="shared" si="439"/>
        <v/>
      </c>
      <c r="GF133" s="256" t="str">
        <f t="shared" si="440"/>
        <v/>
      </c>
      <c r="GG133" s="256" t="str">
        <f t="shared" si="441"/>
        <v/>
      </c>
      <c r="GH133" s="256" t="str">
        <f t="shared" si="442"/>
        <v/>
      </c>
      <c r="GI133" s="256" t="str">
        <f t="shared" si="443"/>
        <v/>
      </c>
      <c r="GJ133" s="256" t="str">
        <f t="shared" si="444"/>
        <v/>
      </c>
      <c r="GK133" s="256" t="str">
        <f t="shared" si="445"/>
        <v/>
      </c>
      <c r="GL133" s="257" t="str">
        <f t="shared" si="446"/>
        <v/>
      </c>
      <c r="GM133" s="255" t="str">
        <f t="shared" si="447"/>
        <v/>
      </c>
      <c r="GN133" s="256" t="str">
        <f t="shared" si="448"/>
        <v/>
      </c>
      <c r="GO133" s="256" t="str">
        <f t="shared" si="449"/>
        <v/>
      </c>
      <c r="GP133" s="256" t="str">
        <f t="shared" si="450"/>
        <v/>
      </c>
      <c r="GQ133" s="256" t="str">
        <f t="shared" si="451"/>
        <v/>
      </c>
      <c r="GR133" s="256" t="str">
        <f t="shared" si="452"/>
        <v/>
      </c>
      <c r="GS133" s="256" t="str">
        <f t="shared" si="453"/>
        <v/>
      </c>
      <c r="GT133" s="256" t="str">
        <f t="shared" si="454"/>
        <v/>
      </c>
      <c r="GU133" s="256" t="str">
        <f t="shared" si="455"/>
        <v/>
      </c>
      <c r="GV133" s="256" t="str">
        <f t="shared" si="456"/>
        <v/>
      </c>
      <c r="GW133" s="256" t="str">
        <f t="shared" si="457"/>
        <v/>
      </c>
      <c r="GX133" s="257" t="str">
        <f t="shared" si="458"/>
        <v/>
      </c>
      <c r="GY133" s="252">
        <f t="shared" si="468"/>
        <v>0</v>
      </c>
      <c r="GZ133" s="253" t="e">
        <f t="shared" si="468"/>
        <v>#REF!</v>
      </c>
      <c r="HA133" s="253">
        <f t="shared" si="468"/>
        <v>0</v>
      </c>
      <c r="HB133" s="253">
        <f t="shared" si="468"/>
        <v>0</v>
      </c>
      <c r="HC133" s="253">
        <f t="shared" si="468"/>
        <v>0</v>
      </c>
      <c r="HD133" s="253">
        <f t="shared" si="468"/>
        <v>0</v>
      </c>
      <c r="HE133" s="253">
        <f t="shared" si="468"/>
        <v>0</v>
      </c>
      <c r="HF133" s="254">
        <f t="shared" si="459"/>
        <v>0</v>
      </c>
      <c r="HG133" s="252">
        <f t="shared" si="469"/>
        <v>0</v>
      </c>
      <c r="HH133" s="253">
        <f t="shared" si="469"/>
        <v>0</v>
      </c>
      <c r="HI133" s="253">
        <f t="shared" si="469"/>
        <v>0</v>
      </c>
      <c r="HJ133" s="253">
        <f t="shared" si="469"/>
        <v>0</v>
      </c>
      <c r="HK133" s="253">
        <f t="shared" si="469"/>
        <v>0</v>
      </c>
      <c r="HL133" s="253">
        <f t="shared" si="469"/>
        <v>0</v>
      </c>
      <c r="HM133" s="253">
        <f t="shared" si="469"/>
        <v>0</v>
      </c>
      <c r="HN133" s="254">
        <f t="shared" si="469"/>
        <v>0</v>
      </c>
      <c r="HO133" s="252" t="e">
        <f t="shared" si="470"/>
        <v>#REF!</v>
      </c>
      <c r="HP133" s="253" t="e">
        <f t="shared" si="470"/>
        <v>#REF!</v>
      </c>
      <c r="HQ133" s="253">
        <f t="shared" si="470"/>
        <v>0</v>
      </c>
      <c r="HR133" s="253">
        <f t="shared" si="470"/>
        <v>0</v>
      </c>
      <c r="HS133" s="253">
        <f t="shared" si="470"/>
        <v>0</v>
      </c>
      <c r="HT133" s="253">
        <f t="shared" si="470"/>
        <v>0</v>
      </c>
      <c r="HU133" s="253">
        <f t="shared" si="470"/>
        <v>0</v>
      </c>
      <c r="HV133" s="254">
        <f t="shared" si="470"/>
        <v>0</v>
      </c>
      <c r="HW133" s="252">
        <f t="shared" si="471"/>
        <v>0</v>
      </c>
      <c r="HX133" s="253">
        <f t="shared" si="471"/>
        <v>0</v>
      </c>
      <c r="HY133" s="253">
        <f t="shared" si="471"/>
        <v>0</v>
      </c>
      <c r="HZ133" s="253">
        <f t="shared" si="471"/>
        <v>0</v>
      </c>
      <c r="IA133" s="253">
        <f t="shared" si="471"/>
        <v>0</v>
      </c>
      <c r="IB133" s="253">
        <f t="shared" si="471"/>
        <v>0</v>
      </c>
      <c r="IC133" s="253">
        <f t="shared" si="471"/>
        <v>0</v>
      </c>
      <c r="ID133" s="254">
        <f t="shared" si="471"/>
        <v>0</v>
      </c>
      <c r="IE133" s="252">
        <f t="shared" si="472"/>
        <v>0</v>
      </c>
      <c r="IF133" s="253">
        <f t="shared" si="472"/>
        <v>0</v>
      </c>
      <c r="IG133" s="253">
        <f t="shared" si="472"/>
        <v>0</v>
      </c>
      <c r="IH133" s="253">
        <f t="shared" si="472"/>
        <v>0</v>
      </c>
      <c r="II133" s="253">
        <f t="shared" si="472"/>
        <v>0</v>
      </c>
      <c r="IJ133" s="253">
        <f t="shared" si="472"/>
        <v>0</v>
      </c>
      <c r="IK133" s="253">
        <f t="shared" si="472"/>
        <v>0</v>
      </c>
      <c r="IL133" s="254">
        <f t="shared" si="472"/>
        <v>0</v>
      </c>
      <c r="IM133" s="255" t="e">
        <f t="shared" si="203"/>
        <v>#REF!</v>
      </c>
      <c r="IN133" s="256">
        <f t="shared" si="204"/>
        <v>0</v>
      </c>
      <c r="IO133" s="256" t="e">
        <f t="shared" si="205"/>
        <v>#REF!</v>
      </c>
      <c r="IP133" s="256">
        <f t="shared" si="206"/>
        <v>0</v>
      </c>
      <c r="IQ133" s="257">
        <f t="shared" si="207"/>
        <v>0</v>
      </c>
      <c r="IR133" s="404" t="e">
        <f t="shared" si="473"/>
        <v>#REF!</v>
      </c>
      <c r="IS133" s="250">
        <f>+IZ133+JA133+JC133+JD133+JF133+JG133+JI133+JJ133</f>
        <v>12</v>
      </c>
      <c r="IT133" s="258" t="e">
        <f t="shared" si="464"/>
        <v>#REF!</v>
      </c>
      <c r="IU133" s="664">
        <v>1800</v>
      </c>
      <c r="IV133" s="409">
        <v>7</v>
      </c>
      <c r="IW133" s="648" t="s">
        <v>271</v>
      </c>
      <c r="IX133" s="649" t="e">
        <f t="shared" si="474"/>
        <v>#REF!</v>
      </c>
      <c r="IY133" s="650" t="e">
        <f t="shared" si="465"/>
        <v>#REF!</v>
      </c>
      <c r="IZ133" s="651">
        <v>3</v>
      </c>
      <c r="JA133" s="652">
        <v>2</v>
      </c>
      <c r="JB133" s="650" t="e">
        <f t="shared" si="466"/>
        <v>#REF!</v>
      </c>
      <c r="JC133" s="651">
        <f t="shared" si="476"/>
        <v>3</v>
      </c>
      <c r="JD133" s="652">
        <f t="shared" si="476"/>
        <v>2</v>
      </c>
      <c r="JE133" s="653" t="e">
        <f t="shared" si="467"/>
        <v>#REF!</v>
      </c>
      <c r="JF133" s="654"/>
      <c r="JG133" s="420">
        <v>2</v>
      </c>
      <c r="JH133" s="653"/>
      <c r="JI133" s="654"/>
      <c r="JJ133" s="655"/>
      <c r="JK133" s="418"/>
      <c r="JL133" s="419"/>
      <c r="JM133" s="420"/>
      <c r="JN133" s="662">
        <v>1</v>
      </c>
      <c r="JO133" s="662">
        <v>1</v>
      </c>
      <c r="JP133" s="662">
        <v>1</v>
      </c>
      <c r="JQ133" s="662">
        <v>1</v>
      </c>
      <c r="JR133" s="663">
        <v>1</v>
      </c>
      <c r="JS133" s="658" t="e">
        <f t="shared" si="477"/>
        <v>#REF!</v>
      </c>
    </row>
    <row r="134" spans="1:279" ht="20.100000000000001" hidden="1" customHeight="1">
      <c r="Y134" s="380" t="e">
        <f>N!IK109</f>
        <v>#REF!</v>
      </c>
      <c r="Z134" s="377" t="s">
        <v>102</v>
      </c>
      <c r="AA134" s="244">
        <f>IF(AA$32="",IF(AA$31="",(SUMIF(S!$HC$15:$HL$15,'Ciclo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Semaforico'!AA$30,O!$HC109:$HL109))*AA$31),(SUMIF(S!$HC$15:$HL$15,'Ciclo Semaforico'!AA$32,S!$HC109:$HL109)+SUMIF(N!$HC$15:$HL$15,'Ciclo Semaforico'!AA$32,N!$HC109:$HL109)+SUMIF(E!$HC$15:$HL$15,'Ciclo Semaforico'!AA$32,E!$HC109:$HL109)+SUMIF(O!$HC$15:$HL$15,'Ciclo Semaforico'!AA$32,O!$HC109:$HL109))-IF(AA$31="",(SUMIF(S!$HC$15:$HL$15,'Ciclo Semaforico'!AA$30,S!$HC109:$HL109)+SUMIF(N!$HC$15:$HL$15,'Ciclo Semaforico'!AA$30,N!$HC109:$HL109)+SUMIF(E!$HC$15:$HL$15,'Ciclo Semaforico'!AA$30,E!$HC109:$HL109)+SUMIF(O!$HC$15:$HL$15,'Ciclo Semaforico'!AA$30,O!$HC109:$HL109)),(SUMIF(S!$HC$15:$HL$15,'Ciclo Semaforico'!AA$30,S!$HC109:$HL109)+SUMIF(N!$HC$15:$HL$15,'Ciclo Semaforico'!AA$30,N!$HC109:$HL109)+SUMIF(E!$HC$15:$HL$15,'Ciclo Semaforico'!AA$30,E!$HC109:$HL109)+SUMIF(O!$HC$15:$HL$15,'Ciclo Semaforico'!AA$30,O!$HC109:$HL109))*AA$31))</f>
        <v>0</v>
      </c>
      <c r="AB134" s="245">
        <f>IF(AB$32="",IF(AB$31="",(SUMIF(S!$HC$15:$HL$15,'Ciclo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Semaforico'!AB$30,O!$HC109:$HL109))*AB$31),(SUMIF(S!$HC$15:$HL$15,'Ciclo Semaforico'!AB$32,S!$HC109:$HL109)+SUMIF(N!$HC$15:$HL$15,'Ciclo Semaforico'!AB$32,N!$HC109:$HL109)+SUMIF(E!$HC$15:$HL$15,'Ciclo Semaforico'!AB$32,E!$HC109:$HL109)+SUMIF(O!$HC$15:$HL$15,'Ciclo Semaforico'!AB$32,O!$HC109:$HL109))-IF(AB$31="",(SUMIF(S!$HC$15:$HL$15,'Ciclo Semaforico'!AB$30,S!$HC109:$HL109)+SUMIF(N!$HC$15:$HL$15,'Ciclo Semaforico'!AB$30,N!$HC109:$HL109)+SUMIF(E!$HC$15:$HL$15,'Ciclo Semaforico'!AB$30,E!$HC109:$HL109)+SUMIF(O!$HC$15:$HL$15,'Ciclo Semaforico'!AB$30,O!$HC109:$HL109)),(SUMIF(S!$HC$15:$HL$15,'Ciclo Semaforico'!AB$30,S!$HC109:$HL109)+SUMIF(N!$HC$15:$HL$15,'Ciclo Semaforico'!AB$30,N!$HC109:$HL109)+SUMIF(E!$HC$15:$HL$15,'Ciclo Semaforico'!AB$30,E!$HC109:$HL109)+SUMIF(O!$HC$15:$HL$15,'Ciclo Semaforico'!AB$30,O!$HC109:$HL109))*AB$31))</f>
        <v>0</v>
      </c>
      <c r="AC134" s="245">
        <f>IF(AC$32="",IF(AC$31="",(SUMIF(S!$HC$15:$HL$15,'Ciclo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Semaforico'!AC$30,O!$HC109:$HL109))*AC$31),(SUMIF(S!$HC$15:$HL$15,'Ciclo Semaforico'!AC$32,S!$HC109:$HL109)+SUMIF(N!$HC$15:$HL$15,'Ciclo Semaforico'!AC$32,N!$HC109:$HL109)+SUMIF(E!$HC$15:$HL$15,'Ciclo Semaforico'!AC$32,E!$HC109:$HL109)+SUMIF(O!$HC$15:$HL$15,'Ciclo Semaforico'!AC$32,O!$HC109:$HL109))-IF(AC$31="",(SUMIF(S!$HC$15:$HL$15,'Ciclo Semaforico'!AC$30,S!$HC109:$HL109)+SUMIF(N!$HC$15:$HL$15,'Ciclo Semaforico'!AC$30,N!$HC109:$HL109)+SUMIF(E!$HC$15:$HL$15,'Ciclo Semaforico'!AC$30,E!$HC109:$HL109)+SUMIF(O!$HC$15:$HL$15,'Ciclo Semaforico'!AC$30,O!$HC109:$HL109)),(SUMIF(S!$HC$15:$HL$15,'Ciclo Semaforico'!AC$30,S!$HC109:$HL109)+SUMIF(N!$HC$15:$HL$15,'Ciclo Semaforico'!AC$30,N!$HC109:$HL109)+SUMIF(E!$HC$15:$HL$15,'Ciclo Semaforico'!AC$30,E!$HC109:$HL109)+SUMIF(O!$HC$15:$HL$15,'Ciclo Semaforico'!AC$30,O!$HC109:$HL109))*AC$31))</f>
        <v>0</v>
      </c>
      <c r="AD134" s="245">
        <f>IF(AD$32="",IF(AD$31="",(SUMIF(S!$HC$15:$HL$15,'Ciclo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Semaforico'!AD$30,O!$HC109:$HL109))*AD$31),(SUMIF(S!$HC$15:$HL$15,'Ciclo Semaforico'!AD$32,S!$HC109:$HL109)+SUMIF(N!$HC$15:$HL$15,'Ciclo Semaforico'!AD$32,N!$HC109:$HL109)+SUMIF(E!$HC$15:$HL$15,'Ciclo Semaforico'!AD$32,E!$HC109:$HL109)+SUMIF(O!$HC$15:$HL$15,'Ciclo Semaforico'!AD$32,O!$HC109:$HL109))-IF(AD$31="",(SUMIF(S!$HC$15:$HL$15,'Ciclo Semaforico'!AD$30,S!$HC109:$HL109)+SUMIF(N!$HC$15:$HL$15,'Ciclo Semaforico'!AD$30,N!$HC109:$HL109)+SUMIF(E!$HC$15:$HL$15,'Ciclo Semaforico'!AD$30,E!$HC109:$HL109)+SUMIF(O!$HC$15:$HL$15,'Ciclo Semaforico'!AD$30,O!$HC109:$HL109)),(SUMIF(S!$HC$15:$HL$15,'Ciclo Semaforico'!AD$30,S!$HC109:$HL109)+SUMIF(N!$HC$15:$HL$15,'Ciclo Semaforico'!AD$30,N!$HC109:$HL109)+SUMIF(E!$HC$15:$HL$15,'Ciclo Semaforico'!AD$30,E!$HC109:$HL109)+SUMIF(O!$HC$15:$HL$15,'Ciclo Semaforico'!AD$30,O!$HC109:$HL109))*AD$31))</f>
        <v>0</v>
      </c>
      <c r="AE134" s="245" t="e">
        <f>IF(AE$32="",IF(AE$31="",(SUMIF(S!$HC$15:$HL$15,'Ciclo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Semaforico'!AE$30,O!$HC109:$HL109))*AE$31),(SUMIF(S!$HC$15:$HL$15,'Ciclo Semaforico'!AE$32,S!$HC109:$HL109)+SUMIF(N!$HC$15:$HL$15,'Ciclo Semaforico'!AE$32,N!$HC109:$HL109)+SUMIF(E!$HC$15:$HL$15,'Ciclo Semaforico'!AE$32,E!$HC109:$HL109)+SUMIF(O!$HC$15:$HL$15,'Ciclo Semaforico'!AE$32,O!$HC109:$HL109))-IF(AE$31="",(SUMIF(S!$HC$15:$HL$15,'Ciclo Semaforico'!AE$30,S!$HC109:$HL109)+SUMIF(N!$HC$15:$HL$15,'Ciclo Semaforico'!AE$30,N!$HC109:$HL109)+SUMIF(E!$HC$15:$HL$15,'Ciclo Semaforico'!AE$30,E!$HC109:$HL109)+SUMIF(O!$HC$15:$HL$15,'Ciclo Semaforico'!AE$30,O!$HC109:$HL109)),(SUMIF(S!$HC$15:$HL$15,'Ciclo Semaforico'!AE$30,S!$HC109:$HL109)+SUMIF(N!$HC$15:$HL$15,'Ciclo Semaforico'!AE$30,N!$HC109:$HL109)+SUMIF(E!$HC$15:$HL$15,'Ciclo Semaforico'!AE$30,E!$HC109:$HL109)+SUMIF(O!$HC$15:$HL$15,'Ciclo Semaforico'!AE$30,O!$HC109:$HL109))*AE$31))</f>
        <v>#REF!</v>
      </c>
      <c r="AF134" s="245">
        <f>IF(AF$32="",IF(AF$31="",(SUMIF(S!$HC$15:$HL$15,'Ciclo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Semaforico'!AF$30,O!$HC109:$HL109))*AF$31),(SUMIF(S!$HC$15:$HL$15,'Ciclo Semaforico'!AF$32,S!$HC109:$HL109)+SUMIF(N!$HC$15:$HL$15,'Ciclo Semaforico'!AF$32,N!$HC109:$HL109)+SUMIF(E!$HC$15:$HL$15,'Ciclo Semaforico'!AF$32,E!$HC109:$HL109)+SUMIF(O!$HC$15:$HL$15,'Ciclo Semaforico'!AF$32,O!$HC109:$HL109))-IF(AF$31="",(SUMIF(S!$HC$15:$HL$15,'Ciclo Semaforico'!AF$30,S!$HC109:$HL109)+SUMIF(N!$HC$15:$HL$15,'Ciclo Semaforico'!AF$30,N!$HC109:$HL109)+SUMIF(E!$HC$15:$HL$15,'Ciclo Semaforico'!AF$30,E!$HC109:$HL109)+SUMIF(O!$HC$15:$HL$15,'Ciclo Semaforico'!AF$30,O!$HC109:$HL109)),(SUMIF(S!$HC$15:$HL$15,'Ciclo Semaforico'!AF$30,S!$HC109:$HL109)+SUMIF(N!$HC$15:$HL$15,'Ciclo Semaforico'!AF$30,N!$HC109:$HL109)+SUMIF(E!$HC$15:$HL$15,'Ciclo Semaforico'!AF$30,E!$HC109:$HL109)+SUMIF(O!$HC$15:$HL$15,'Ciclo Semaforico'!AF$30,O!$HC109:$HL109))*AF$31))</f>
        <v>0</v>
      </c>
      <c r="AG134" s="245">
        <f>IF(AG$32="",IF(AG$31="",(SUMIF(S!$HC$15:$HL$15,'Ciclo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Semaforico'!AG$30,O!$HC109:$HL109))*AG$31),(SUMIF(S!$HC$15:$HL$15,'Ciclo Semaforico'!AG$32,S!$HC109:$HL109)+SUMIF(N!$HC$15:$HL$15,'Ciclo Semaforico'!AG$32,N!$HC109:$HL109)+SUMIF(E!$HC$15:$HL$15,'Ciclo Semaforico'!AG$32,E!$HC109:$HL109)+SUMIF(O!$HC$15:$HL$15,'Ciclo Semaforico'!AG$32,O!$HC109:$HL109))-IF(AG$31="",(SUMIF(S!$HC$15:$HL$15,'Ciclo Semaforico'!AG$30,S!$HC109:$HL109)+SUMIF(N!$HC$15:$HL$15,'Ciclo Semaforico'!AG$30,N!$HC109:$HL109)+SUMIF(E!$HC$15:$HL$15,'Ciclo Semaforico'!AG$30,E!$HC109:$HL109)+SUMIF(O!$HC$15:$HL$15,'Ciclo Semaforico'!AG$30,O!$HC109:$HL109)),(SUMIF(S!$HC$15:$HL$15,'Ciclo Semaforico'!AG$30,S!$HC109:$HL109)+SUMIF(N!$HC$15:$HL$15,'Ciclo Semaforico'!AG$30,N!$HC109:$HL109)+SUMIF(E!$HC$15:$HL$15,'Ciclo Semaforico'!AG$30,E!$HC109:$HL109)+SUMIF(O!$HC$15:$HL$15,'Ciclo Semaforico'!AG$30,O!$HC109:$HL109))*AG$31))</f>
        <v>0</v>
      </c>
      <c r="AH134" s="245">
        <f>IF(AH$32="",IF(AH$31="",(SUMIF(S!$HC$15:$HL$15,'Ciclo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Semaforico'!AH$30,O!$HC109:$HL109))*AH$31),(SUMIF(S!$HC$15:$HL$15,'Ciclo Semaforico'!AH$32,S!$HC109:$HL109)+SUMIF(N!$HC$15:$HL$15,'Ciclo Semaforico'!AH$32,N!$HC109:$HL109)+SUMIF(E!$HC$15:$HL$15,'Ciclo Semaforico'!AH$32,E!$HC109:$HL109)+SUMIF(O!$HC$15:$HL$15,'Ciclo Semaforico'!AH$32,O!$HC109:$HL109))-IF(AH$31="",(SUMIF(S!$HC$15:$HL$15,'Ciclo Semaforico'!AH$30,S!$HC109:$HL109)+SUMIF(N!$HC$15:$HL$15,'Ciclo Semaforico'!AH$30,N!$HC109:$HL109)+SUMIF(E!$HC$15:$HL$15,'Ciclo Semaforico'!AH$30,E!$HC109:$HL109)+SUMIF(O!$HC$15:$HL$15,'Ciclo Semaforico'!AH$30,O!$HC109:$HL109)),(SUMIF(S!$HC$15:$HL$15,'Ciclo Semaforico'!AH$30,S!$HC109:$HL109)+SUMIF(N!$HC$15:$HL$15,'Ciclo Semaforico'!AH$30,N!$HC109:$HL109)+SUMIF(E!$HC$15:$HL$15,'Ciclo Semaforico'!AH$30,E!$HC109:$HL109)+SUMIF(O!$HC$15:$HL$15,'Ciclo Semaforico'!AH$30,O!$HC109:$HL109))*AH$31))</f>
        <v>0</v>
      </c>
      <c r="AI134" s="245">
        <f>IF(AI$32="",IF(AI$31="",(SUMIF(S!$HC$15:$HL$15,'Ciclo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Semaforico'!AI$30,O!$HC109:$HL109))*AI$31),(SUMIF(S!$HC$15:$HL$15,'Ciclo Semaforico'!AI$32,S!$HC109:$HL109)+SUMIF(N!$HC$15:$HL$15,'Ciclo Semaforico'!AI$32,N!$HC109:$HL109)+SUMIF(E!$HC$15:$HL$15,'Ciclo Semaforico'!AI$32,E!$HC109:$HL109)+SUMIF(O!$HC$15:$HL$15,'Ciclo Semaforico'!AI$32,O!$HC109:$HL109))-IF(AI$31="",(SUMIF(S!$HC$15:$HL$15,'Ciclo Semaforico'!AI$30,S!$HC109:$HL109)+SUMIF(N!$HC$15:$HL$15,'Ciclo Semaforico'!AI$30,N!$HC109:$HL109)+SUMIF(E!$HC$15:$HL$15,'Ciclo Semaforico'!AI$30,E!$HC109:$HL109)+SUMIF(O!$HC$15:$HL$15,'Ciclo Semaforico'!AI$30,O!$HC109:$HL109)),(SUMIF(S!$HC$15:$HL$15,'Ciclo Semaforico'!AI$30,S!$HC109:$HL109)+SUMIF(N!$HC$15:$HL$15,'Ciclo Semaforico'!AI$30,N!$HC109:$HL109)+SUMIF(E!$HC$15:$HL$15,'Ciclo Semaforico'!AI$30,E!$HC109:$HL109)+SUMIF(O!$HC$15:$HL$15,'Ciclo Semaforico'!AI$30,O!$HC109:$HL109))*AI$31))</f>
        <v>0</v>
      </c>
      <c r="AJ134" s="245">
        <f>IF(AJ$32="",IF(AJ$31="",(SUMIF(S!$HC$15:$HL$15,'Ciclo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Semaforico'!AJ$30,O!$HC109:$HL109))*AJ$31),(SUMIF(S!$HC$15:$HL$15,'Ciclo Semaforico'!AJ$32,S!$HC109:$HL109)+SUMIF(N!$HC$15:$HL$15,'Ciclo Semaforico'!AJ$32,N!$HC109:$HL109)+SUMIF(E!$HC$15:$HL$15,'Ciclo Semaforico'!AJ$32,E!$HC109:$HL109)+SUMIF(O!$HC$15:$HL$15,'Ciclo Semaforico'!AJ$32,O!$HC109:$HL109))-IF(AJ$31="",(SUMIF(S!$HC$15:$HL$15,'Ciclo Semaforico'!AJ$30,S!$HC109:$HL109)+SUMIF(N!$HC$15:$HL$15,'Ciclo Semaforico'!AJ$30,N!$HC109:$HL109)+SUMIF(E!$HC$15:$HL$15,'Ciclo Semaforico'!AJ$30,E!$HC109:$HL109)+SUMIF(O!$HC$15:$HL$15,'Ciclo Semaforico'!AJ$30,O!$HC109:$HL109)),(SUMIF(S!$HC$15:$HL$15,'Ciclo Semaforico'!AJ$30,S!$HC109:$HL109)+SUMIF(N!$HC$15:$HL$15,'Ciclo Semaforico'!AJ$30,N!$HC109:$HL109)+SUMIF(E!$HC$15:$HL$15,'Ciclo Semaforico'!AJ$30,E!$HC109:$HL109)+SUMIF(O!$HC$15:$HL$15,'Ciclo Semaforico'!AJ$30,O!$HC109:$HL109))*AJ$31))</f>
        <v>0</v>
      </c>
      <c r="AK134" s="245">
        <f>IF(AK$32="",IF(AK$31="",(SUMIF(S!$HC$15:$HL$15,'Ciclo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Semaforico'!AK$30,O!$HC109:$HL109))*AK$31),(SUMIF(S!$HC$15:$HL$15,'Ciclo Semaforico'!AK$32,S!$HC109:$HL109)+SUMIF(N!$HC$15:$HL$15,'Ciclo Semaforico'!AK$32,N!$HC109:$HL109)+SUMIF(E!$HC$15:$HL$15,'Ciclo Semaforico'!AK$32,E!$HC109:$HL109)+SUMIF(O!$HC$15:$HL$15,'Ciclo Semaforico'!AK$32,O!$HC109:$HL109))-IF(AK$31="",(SUMIF(S!$HC$15:$HL$15,'Ciclo Semaforico'!AK$30,S!$HC109:$HL109)+SUMIF(N!$HC$15:$HL$15,'Ciclo Semaforico'!AK$30,N!$HC109:$HL109)+SUMIF(E!$HC$15:$HL$15,'Ciclo Semaforico'!AK$30,E!$HC109:$HL109)+SUMIF(O!$HC$15:$HL$15,'Ciclo Semaforico'!AK$30,O!$HC109:$HL109)),(SUMIF(S!$HC$15:$HL$15,'Ciclo Semaforico'!AK$30,S!$HC109:$HL109)+SUMIF(N!$HC$15:$HL$15,'Ciclo Semaforico'!AK$30,N!$HC109:$HL109)+SUMIF(E!$HC$15:$HL$15,'Ciclo Semaforico'!AK$30,E!$HC109:$HL109)+SUMIF(O!$HC$15:$HL$15,'Ciclo Semaforico'!AK$30,O!$HC109:$HL109))*AK$31))</f>
        <v>0</v>
      </c>
      <c r="AL134" s="246">
        <f>IF(AL$32="",IF(AL$31="",(SUMIF(S!$HC$15:$HL$15,'Ciclo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Semaforico'!AL$30,O!$HC109:$HL109))*AL$31),(SUMIF(S!$HC$15:$HL$15,'Ciclo Semaforico'!AL$32,S!$HC109:$HL109)+SUMIF(N!$HC$15:$HL$15,'Ciclo Semaforico'!AL$32,N!$HC109:$HL109)+SUMIF(E!$HC$15:$HL$15,'Ciclo Semaforico'!AL$32,E!$HC109:$HL109)+SUMIF(O!$HC$15:$HL$15,'Ciclo Semaforico'!AL$32,O!$HC109:$HL109))-IF(AL$31="",(SUMIF(S!$HC$15:$HL$15,'Ciclo Semaforico'!AL$30,S!$HC109:$HL109)+SUMIF(N!$HC$15:$HL$15,'Ciclo Semaforico'!AL$30,N!$HC109:$HL109)+SUMIF(E!$HC$15:$HL$15,'Ciclo Semaforico'!AL$30,E!$HC109:$HL109)+SUMIF(O!$HC$15:$HL$15,'Ciclo Semaforico'!AL$30,O!$HC109:$HL109)),(SUMIF(S!$HC$15:$HL$15,'Ciclo Semaforico'!AL$30,S!$HC109:$HL109)+SUMIF(N!$HC$15:$HL$15,'Ciclo Semaforico'!AL$30,N!$HC109:$HL109)+SUMIF(E!$HC$15:$HL$15,'Ciclo Semaforico'!AL$30,E!$HC109:$HL109)+SUMIF(O!$HC$15:$HL$15,'Ciclo Semaforico'!AL$30,O!$HC109:$HL109))*AL$31))</f>
        <v>0</v>
      </c>
      <c r="AM134" s="244">
        <f>IF(AM$32="",IF(AM$31="",(SUMIF(S!$HC$15:$HL$15,'Ciclo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Semaforico'!AM$30,O!$HC109:$HL109))*AM$31),(SUMIF(S!$HC$15:$HL$15,'Ciclo Semaforico'!AM$32,S!$HC109:$HL109)+SUMIF(N!$HC$15:$HL$15,'Ciclo Semaforico'!AM$32,N!$HC109:$HL109)+SUMIF(E!$HC$15:$HL$15,'Ciclo Semaforico'!AM$32,E!$HC109:$HL109)+SUMIF(O!$HC$15:$HL$15,'Ciclo Semaforico'!AM$32,O!$HC109:$HL109))-IF(AM$31="",(SUMIF(S!$HC$15:$HL$15,'Ciclo Semaforico'!AM$30,S!$HC109:$HL109)+SUMIF(N!$HC$15:$HL$15,'Ciclo Semaforico'!AM$30,N!$HC109:$HL109)+SUMIF(E!$HC$15:$HL$15,'Ciclo Semaforico'!AM$30,E!$HC109:$HL109)+SUMIF(O!$HC$15:$HL$15,'Ciclo Semaforico'!AM$30,O!$HC109:$HL109)),(SUMIF(S!$HC$15:$HL$15,'Ciclo Semaforico'!AM$30,S!$HC109:$HL109)+SUMIF(N!$HC$15:$HL$15,'Ciclo Semaforico'!AM$30,N!$HC109:$HL109)+SUMIF(E!$HC$15:$HL$15,'Ciclo Semaforico'!AM$30,E!$HC109:$HL109)+SUMIF(O!$HC$15:$HL$15,'Ciclo Semaforico'!AM$30,O!$HC109:$HL109))*AM$31))</f>
        <v>0</v>
      </c>
      <c r="AN134" s="245">
        <f>IF(AN$32="",IF(AN$31="",(SUMIF(S!$HC$15:$HL$15,'Ciclo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Semaforico'!AN$30,O!$HC109:$HL109))*AN$31),(SUMIF(S!$HC$15:$HL$15,'Ciclo Semaforico'!AN$32,S!$HC109:$HL109)+SUMIF(N!$HC$15:$HL$15,'Ciclo Semaforico'!AN$32,N!$HC109:$HL109)+SUMIF(E!$HC$15:$HL$15,'Ciclo Semaforico'!AN$32,E!$HC109:$HL109)+SUMIF(O!$HC$15:$HL$15,'Ciclo Semaforico'!AN$32,O!$HC109:$HL109))-IF(AN$31="",(SUMIF(S!$HC$15:$HL$15,'Ciclo Semaforico'!AN$30,S!$HC109:$HL109)+SUMIF(N!$HC$15:$HL$15,'Ciclo Semaforico'!AN$30,N!$HC109:$HL109)+SUMIF(E!$HC$15:$HL$15,'Ciclo Semaforico'!AN$30,E!$HC109:$HL109)+SUMIF(O!$HC$15:$HL$15,'Ciclo Semaforico'!AN$30,O!$HC109:$HL109)),(SUMIF(S!$HC$15:$HL$15,'Ciclo Semaforico'!AN$30,S!$HC109:$HL109)+SUMIF(N!$HC$15:$HL$15,'Ciclo Semaforico'!AN$30,N!$HC109:$HL109)+SUMIF(E!$HC$15:$HL$15,'Ciclo Semaforico'!AN$30,E!$HC109:$HL109)+SUMIF(O!$HC$15:$HL$15,'Ciclo Semaforico'!AN$30,O!$HC109:$HL109))*AN$31))</f>
        <v>0</v>
      </c>
      <c r="AO134" s="245">
        <f>IF(AO$32="",IF(AO$31="",(SUMIF(S!$HC$15:$HL$15,'Ciclo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Semaforico'!AO$30,O!$HC109:$HL109))*AO$31),(SUMIF(S!$HC$15:$HL$15,'Ciclo Semaforico'!AO$32,S!$HC109:$HL109)+SUMIF(N!$HC$15:$HL$15,'Ciclo Semaforico'!AO$32,N!$HC109:$HL109)+SUMIF(E!$HC$15:$HL$15,'Ciclo Semaforico'!AO$32,E!$HC109:$HL109)+SUMIF(O!$HC$15:$HL$15,'Ciclo Semaforico'!AO$32,O!$HC109:$HL109))-IF(AO$31="",(SUMIF(S!$HC$15:$HL$15,'Ciclo Semaforico'!AO$30,S!$HC109:$HL109)+SUMIF(N!$HC$15:$HL$15,'Ciclo Semaforico'!AO$30,N!$HC109:$HL109)+SUMIF(E!$HC$15:$HL$15,'Ciclo Semaforico'!AO$30,E!$HC109:$HL109)+SUMIF(O!$HC$15:$HL$15,'Ciclo Semaforico'!AO$30,O!$HC109:$HL109)),(SUMIF(S!$HC$15:$HL$15,'Ciclo Semaforico'!AO$30,S!$HC109:$HL109)+SUMIF(N!$HC$15:$HL$15,'Ciclo Semaforico'!AO$30,N!$HC109:$HL109)+SUMIF(E!$HC$15:$HL$15,'Ciclo Semaforico'!AO$30,E!$HC109:$HL109)+SUMIF(O!$HC$15:$HL$15,'Ciclo Semaforico'!AO$30,O!$HC109:$HL109))*AO$31))</f>
        <v>0</v>
      </c>
      <c r="AP134" s="245">
        <f>IF(AP$32="",IF(AP$31="",(SUMIF(S!$HC$15:$HL$15,'Ciclo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Semaforico'!AP$30,O!$HC109:$HL109))*AP$31),(SUMIF(S!$HC$15:$HL$15,'Ciclo Semaforico'!AP$32,S!$HC109:$HL109)+SUMIF(N!$HC$15:$HL$15,'Ciclo Semaforico'!AP$32,N!$HC109:$HL109)+SUMIF(E!$HC$15:$HL$15,'Ciclo Semaforico'!AP$32,E!$HC109:$HL109)+SUMIF(O!$HC$15:$HL$15,'Ciclo Semaforico'!AP$32,O!$HC109:$HL109))-IF(AP$31="",(SUMIF(S!$HC$15:$HL$15,'Ciclo Semaforico'!AP$30,S!$HC109:$HL109)+SUMIF(N!$HC$15:$HL$15,'Ciclo Semaforico'!AP$30,N!$HC109:$HL109)+SUMIF(E!$HC$15:$HL$15,'Ciclo Semaforico'!AP$30,E!$HC109:$HL109)+SUMIF(O!$HC$15:$HL$15,'Ciclo Semaforico'!AP$30,O!$HC109:$HL109)),(SUMIF(S!$HC$15:$HL$15,'Ciclo Semaforico'!AP$30,S!$HC109:$HL109)+SUMIF(N!$HC$15:$HL$15,'Ciclo Semaforico'!AP$30,N!$HC109:$HL109)+SUMIF(E!$HC$15:$HL$15,'Ciclo Semaforico'!AP$30,E!$HC109:$HL109)+SUMIF(O!$HC$15:$HL$15,'Ciclo Semaforico'!AP$30,O!$HC109:$HL109))*AP$31))</f>
        <v>0</v>
      </c>
      <c r="AQ134" s="245">
        <f>IF(AQ$32="",IF(AQ$31="",(SUMIF(S!$HC$15:$HL$15,'Ciclo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Semaforico'!AQ$30,O!$HC109:$HL109))*AQ$31),(SUMIF(S!$HC$15:$HL$15,'Ciclo Semaforico'!AQ$32,S!$HC109:$HL109)+SUMIF(N!$HC$15:$HL$15,'Ciclo Semaforico'!AQ$32,N!$HC109:$HL109)+SUMIF(E!$HC$15:$HL$15,'Ciclo Semaforico'!AQ$32,E!$HC109:$HL109)+SUMIF(O!$HC$15:$HL$15,'Ciclo Semaforico'!AQ$32,O!$HC109:$HL109))-IF(AQ$31="",(SUMIF(S!$HC$15:$HL$15,'Ciclo Semaforico'!AQ$30,S!$HC109:$HL109)+SUMIF(N!$HC$15:$HL$15,'Ciclo Semaforico'!AQ$30,N!$HC109:$HL109)+SUMIF(E!$HC$15:$HL$15,'Ciclo Semaforico'!AQ$30,E!$HC109:$HL109)+SUMIF(O!$HC$15:$HL$15,'Ciclo Semaforico'!AQ$30,O!$HC109:$HL109)),(SUMIF(S!$HC$15:$HL$15,'Ciclo Semaforico'!AQ$30,S!$HC109:$HL109)+SUMIF(N!$HC$15:$HL$15,'Ciclo Semaforico'!AQ$30,N!$HC109:$HL109)+SUMIF(E!$HC$15:$HL$15,'Ciclo Semaforico'!AQ$30,E!$HC109:$HL109)+SUMIF(O!$HC$15:$HL$15,'Ciclo Semaforico'!AQ$30,O!$HC109:$HL109))*AQ$31))</f>
        <v>0</v>
      </c>
      <c r="AR134" s="245">
        <f>IF(AR$32="",IF(AR$31="",(SUMIF(S!$HC$15:$HL$15,'Ciclo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Semaforico'!AR$30,O!$HC109:$HL109))*AR$31),(SUMIF(S!$HC$15:$HL$15,'Ciclo Semaforico'!AR$32,S!$HC109:$HL109)+SUMIF(N!$HC$15:$HL$15,'Ciclo Semaforico'!AR$32,N!$HC109:$HL109)+SUMIF(E!$HC$15:$HL$15,'Ciclo Semaforico'!AR$32,E!$HC109:$HL109)+SUMIF(O!$HC$15:$HL$15,'Ciclo Semaforico'!AR$32,O!$HC109:$HL109))-IF(AR$31="",(SUMIF(S!$HC$15:$HL$15,'Ciclo Semaforico'!AR$30,S!$HC109:$HL109)+SUMIF(N!$HC$15:$HL$15,'Ciclo Semaforico'!AR$30,N!$HC109:$HL109)+SUMIF(E!$HC$15:$HL$15,'Ciclo Semaforico'!AR$30,E!$HC109:$HL109)+SUMIF(O!$HC$15:$HL$15,'Ciclo Semaforico'!AR$30,O!$HC109:$HL109)),(SUMIF(S!$HC$15:$HL$15,'Ciclo Semaforico'!AR$30,S!$HC109:$HL109)+SUMIF(N!$HC$15:$HL$15,'Ciclo Semaforico'!AR$30,N!$HC109:$HL109)+SUMIF(E!$HC$15:$HL$15,'Ciclo Semaforico'!AR$30,E!$HC109:$HL109)+SUMIF(O!$HC$15:$HL$15,'Ciclo Semaforico'!AR$30,O!$HC109:$HL109))*AR$31))</f>
        <v>0</v>
      </c>
      <c r="AS134" s="245">
        <f>IF(AS$32="",IF(AS$31="",(SUMIF(S!$HC$15:$HL$15,'Ciclo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Semaforico'!AS$30,O!$HC109:$HL109))*AS$31),(SUMIF(S!$HC$15:$HL$15,'Ciclo Semaforico'!AS$32,S!$HC109:$HL109)+SUMIF(N!$HC$15:$HL$15,'Ciclo Semaforico'!AS$32,N!$HC109:$HL109)+SUMIF(E!$HC$15:$HL$15,'Ciclo Semaforico'!AS$32,E!$HC109:$HL109)+SUMIF(O!$HC$15:$HL$15,'Ciclo Semaforico'!AS$32,O!$HC109:$HL109))-IF(AS$31="",(SUMIF(S!$HC$15:$HL$15,'Ciclo Semaforico'!AS$30,S!$HC109:$HL109)+SUMIF(N!$HC$15:$HL$15,'Ciclo Semaforico'!AS$30,N!$HC109:$HL109)+SUMIF(E!$HC$15:$HL$15,'Ciclo Semaforico'!AS$30,E!$HC109:$HL109)+SUMIF(O!$HC$15:$HL$15,'Ciclo Semaforico'!AS$30,O!$HC109:$HL109)),(SUMIF(S!$HC$15:$HL$15,'Ciclo Semaforico'!AS$30,S!$HC109:$HL109)+SUMIF(N!$HC$15:$HL$15,'Ciclo Semaforico'!AS$30,N!$HC109:$HL109)+SUMIF(E!$HC$15:$HL$15,'Ciclo Semaforico'!AS$30,E!$HC109:$HL109)+SUMIF(O!$HC$15:$HL$15,'Ciclo Semaforico'!AS$30,O!$HC109:$HL109))*AS$31))</f>
        <v>0</v>
      </c>
      <c r="AT134" s="245">
        <f>IF(AT$32="",IF(AT$31="",(SUMIF(S!$HC$15:$HL$15,'Ciclo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Semaforico'!AT$30,O!$HC109:$HL109))*AT$31),(SUMIF(S!$HC$15:$HL$15,'Ciclo Semaforico'!AT$32,S!$HC109:$HL109)+SUMIF(N!$HC$15:$HL$15,'Ciclo Semaforico'!AT$32,N!$HC109:$HL109)+SUMIF(E!$HC$15:$HL$15,'Ciclo Semaforico'!AT$32,E!$HC109:$HL109)+SUMIF(O!$HC$15:$HL$15,'Ciclo Semaforico'!AT$32,O!$HC109:$HL109))-IF(AT$31="",(SUMIF(S!$HC$15:$HL$15,'Ciclo Semaforico'!AT$30,S!$HC109:$HL109)+SUMIF(N!$HC$15:$HL$15,'Ciclo Semaforico'!AT$30,N!$HC109:$HL109)+SUMIF(E!$HC$15:$HL$15,'Ciclo Semaforico'!AT$30,E!$HC109:$HL109)+SUMIF(O!$HC$15:$HL$15,'Ciclo Semaforico'!AT$30,O!$HC109:$HL109)),(SUMIF(S!$HC$15:$HL$15,'Ciclo Semaforico'!AT$30,S!$HC109:$HL109)+SUMIF(N!$HC$15:$HL$15,'Ciclo Semaforico'!AT$30,N!$HC109:$HL109)+SUMIF(E!$HC$15:$HL$15,'Ciclo Semaforico'!AT$30,E!$HC109:$HL109)+SUMIF(O!$HC$15:$HL$15,'Ciclo Semaforico'!AT$30,O!$HC109:$HL109))*AT$31))</f>
        <v>0</v>
      </c>
      <c r="AU134" s="245">
        <f>IF(AU$32="",IF(AU$31="",(SUMIF(S!$HC$15:$HL$15,'Ciclo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Semaforico'!AU$30,O!$HC109:$HL109))*AU$31),(SUMIF(S!$HC$15:$HL$15,'Ciclo Semaforico'!AU$32,S!$HC109:$HL109)+SUMIF(N!$HC$15:$HL$15,'Ciclo Semaforico'!AU$32,N!$HC109:$HL109)+SUMIF(E!$HC$15:$HL$15,'Ciclo Semaforico'!AU$32,E!$HC109:$HL109)+SUMIF(O!$HC$15:$HL$15,'Ciclo Semaforico'!AU$32,O!$HC109:$HL109))-IF(AU$31="",(SUMIF(S!$HC$15:$HL$15,'Ciclo Semaforico'!AU$30,S!$HC109:$HL109)+SUMIF(N!$HC$15:$HL$15,'Ciclo Semaforico'!AU$30,N!$HC109:$HL109)+SUMIF(E!$HC$15:$HL$15,'Ciclo Semaforico'!AU$30,E!$HC109:$HL109)+SUMIF(O!$HC$15:$HL$15,'Ciclo Semaforico'!AU$30,O!$HC109:$HL109)),(SUMIF(S!$HC$15:$HL$15,'Ciclo Semaforico'!AU$30,S!$HC109:$HL109)+SUMIF(N!$HC$15:$HL$15,'Ciclo Semaforico'!AU$30,N!$HC109:$HL109)+SUMIF(E!$HC$15:$HL$15,'Ciclo Semaforico'!AU$30,E!$HC109:$HL109)+SUMIF(O!$HC$15:$HL$15,'Ciclo Semaforico'!AU$30,O!$HC109:$HL109))*AU$31))</f>
        <v>0</v>
      </c>
      <c r="AV134" s="245">
        <f>IF(AV$32="",IF(AV$31="",(SUMIF(S!$HC$15:$HL$15,'Ciclo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Semaforico'!AV$30,O!$HC109:$HL109))*AV$31),(SUMIF(S!$HC$15:$HL$15,'Ciclo Semaforico'!AV$32,S!$HC109:$HL109)+SUMIF(N!$HC$15:$HL$15,'Ciclo Semaforico'!AV$32,N!$HC109:$HL109)+SUMIF(E!$HC$15:$HL$15,'Ciclo Semaforico'!AV$32,E!$HC109:$HL109)+SUMIF(O!$HC$15:$HL$15,'Ciclo Semaforico'!AV$32,O!$HC109:$HL109))-IF(AV$31="",(SUMIF(S!$HC$15:$HL$15,'Ciclo Semaforico'!AV$30,S!$HC109:$HL109)+SUMIF(N!$HC$15:$HL$15,'Ciclo Semaforico'!AV$30,N!$HC109:$HL109)+SUMIF(E!$HC$15:$HL$15,'Ciclo Semaforico'!AV$30,E!$HC109:$HL109)+SUMIF(O!$HC$15:$HL$15,'Ciclo Semaforico'!AV$30,O!$HC109:$HL109)),(SUMIF(S!$HC$15:$HL$15,'Ciclo Semaforico'!AV$30,S!$HC109:$HL109)+SUMIF(N!$HC$15:$HL$15,'Ciclo Semaforico'!AV$30,N!$HC109:$HL109)+SUMIF(E!$HC$15:$HL$15,'Ciclo Semaforico'!AV$30,E!$HC109:$HL109)+SUMIF(O!$HC$15:$HL$15,'Ciclo Semaforico'!AV$30,O!$HC109:$HL109))*AV$31))</f>
        <v>0</v>
      </c>
      <c r="AW134" s="245">
        <f>IF(AW$32="",IF(AW$31="",(SUMIF(S!$HC$15:$HL$15,'Ciclo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Semaforico'!AW$30,O!$HC109:$HL109))*AW$31),(SUMIF(S!$HC$15:$HL$15,'Ciclo Semaforico'!AW$32,S!$HC109:$HL109)+SUMIF(N!$HC$15:$HL$15,'Ciclo Semaforico'!AW$32,N!$HC109:$HL109)+SUMIF(E!$HC$15:$HL$15,'Ciclo Semaforico'!AW$32,E!$HC109:$HL109)+SUMIF(O!$HC$15:$HL$15,'Ciclo Semaforico'!AW$32,O!$HC109:$HL109))-IF(AW$31="",(SUMIF(S!$HC$15:$HL$15,'Ciclo Semaforico'!AW$30,S!$HC109:$HL109)+SUMIF(N!$HC$15:$HL$15,'Ciclo Semaforico'!AW$30,N!$HC109:$HL109)+SUMIF(E!$HC$15:$HL$15,'Ciclo Semaforico'!AW$30,E!$HC109:$HL109)+SUMIF(O!$HC$15:$HL$15,'Ciclo Semaforico'!AW$30,O!$HC109:$HL109)),(SUMIF(S!$HC$15:$HL$15,'Ciclo Semaforico'!AW$30,S!$HC109:$HL109)+SUMIF(N!$HC$15:$HL$15,'Ciclo Semaforico'!AW$30,N!$HC109:$HL109)+SUMIF(E!$HC$15:$HL$15,'Ciclo Semaforico'!AW$30,E!$HC109:$HL109)+SUMIF(O!$HC$15:$HL$15,'Ciclo Semaforico'!AW$30,O!$HC109:$HL109))*AW$31))</f>
        <v>0</v>
      </c>
      <c r="AX134" s="246">
        <f>IF(AX$32="",IF(AX$31="",(SUMIF(S!$HC$15:$HL$15,'Ciclo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Semaforico'!AX$30,O!$HC109:$HL109))*AX$31),(SUMIF(S!$HC$15:$HL$15,'Ciclo Semaforico'!AX$32,S!$HC109:$HL109)+SUMIF(N!$HC$15:$HL$15,'Ciclo Semaforico'!AX$32,N!$HC109:$HL109)+SUMIF(E!$HC$15:$HL$15,'Ciclo Semaforico'!AX$32,E!$HC109:$HL109)+SUMIF(O!$HC$15:$HL$15,'Ciclo Semaforico'!AX$32,O!$HC109:$HL109))-IF(AX$31="",(SUMIF(S!$HC$15:$HL$15,'Ciclo Semaforico'!AX$30,S!$HC109:$HL109)+SUMIF(N!$HC$15:$HL$15,'Ciclo Semaforico'!AX$30,N!$HC109:$HL109)+SUMIF(E!$HC$15:$HL$15,'Ciclo Semaforico'!AX$30,E!$HC109:$HL109)+SUMIF(O!$HC$15:$HL$15,'Ciclo Semaforico'!AX$30,O!$HC109:$HL109)),(SUMIF(S!$HC$15:$HL$15,'Ciclo Semaforico'!AX$30,S!$HC109:$HL109)+SUMIF(N!$HC$15:$HL$15,'Ciclo Semaforico'!AX$30,N!$HC109:$HL109)+SUMIF(E!$HC$15:$HL$15,'Ciclo Semaforico'!AX$30,E!$HC109:$HL109)+SUMIF(O!$HC$15:$HL$15,'Ciclo Semaforico'!AX$30,O!$HC109:$HL109))*AX$31))</f>
        <v>0</v>
      </c>
      <c r="AY134" s="244" t="e">
        <f>IF(AY$32="",IF(AY$31="",(SUMIF(S!$HC$15:$HL$15,'Ciclo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Semaforico'!AY$30,O!$HC109:$HL109))*AY$31),(SUMIF(S!$HC$15:$HL$15,'Ciclo Semaforico'!AY$32,S!$HC109:$HL109)+SUMIF(N!$HC$15:$HL$15,'Ciclo Semaforico'!AY$32,N!$HC109:$HL109)+SUMIF(E!$HC$15:$HL$15,'Ciclo Semaforico'!AY$32,E!$HC109:$HL109)+SUMIF(O!$HC$15:$HL$15,'Ciclo Semaforico'!AY$32,O!$HC109:$HL109))-IF(AY$31="",(SUMIF(S!$HC$15:$HL$15,'Ciclo Semaforico'!AY$30,S!$HC109:$HL109)+SUMIF(N!$HC$15:$HL$15,'Ciclo Semaforico'!AY$30,N!$HC109:$HL109)+SUMIF(E!$HC$15:$HL$15,'Ciclo Semaforico'!AY$30,E!$HC109:$HL109)+SUMIF(O!$HC$15:$HL$15,'Ciclo Semaforico'!AY$30,O!$HC109:$HL109)),(SUMIF(S!$HC$15:$HL$15,'Ciclo Semaforico'!AY$30,S!$HC109:$HL109)+SUMIF(N!$HC$15:$HL$15,'Ciclo Semaforico'!AY$30,N!$HC109:$HL109)+SUMIF(E!$HC$15:$HL$15,'Ciclo Semaforico'!AY$30,E!$HC109:$HL109)+SUMIF(O!$HC$15:$HL$15,'Ciclo Semaforico'!AY$30,O!$HC109:$HL109))*AY$31))</f>
        <v>#REF!</v>
      </c>
      <c r="AZ134" s="245" t="e">
        <f>IF(AZ$32="",IF(AZ$31="",(SUMIF(S!$HC$15:$HL$15,'Ciclo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Semaforico'!AZ$30,O!$HC109:$HL109))*AZ$31),(SUMIF(S!$HC$15:$HL$15,'Ciclo Semaforico'!AZ$32,S!$HC109:$HL109)+SUMIF(N!$HC$15:$HL$15,'Ciclo Semaforico'!AZ$32,N!$HC109:$HL109)+SUMIF(E!$HC$15:$HL$15,'Ciclo Semaforico'!AZ$32,E!$HC109:$HL109)+SUMIF(O!$HC$15:$HL$15,'Ciclo Semaforico'!AZ$32,O!$HC109:$HL109))-IF(AZ$31="",(SUMIF(S!$HC$15:$HL$15,'Ciclo Semaforico'!AZ$30,S!$HC109:$HL109)+SUMIF(N!$HC$15:$HL$15,'Ciclo Semaforico'!AZ$30,N!$HC109:$HL109)+SUMIF(E!$HC$15:$HL$15,'Ciclo Semaforico'!AZ$30,E!$HC109:$HL109)+SUMIF(O!$HC$15:$HL$15,'Ciclo Semaforico'!AZ$30,O!$HC109:$HL109)),(SUMIF(S!$HC$15:$HL$15,'Ciclo Semaforico'!AZ$30,S!$HC109:$HL109)+SUMIF(N!$HC$15:$HL$15,'Ciclo Semaforico'!AZ$30,N!$HC109:$HL109)+SUMIF(E!$HC$15:$HL$15,'Ciclo Semaforico'!AZ$30,E!$HC109:$HL109)+SUMIF(O!$HC$15:$HL$15,'Ciclo Semaforico'!AZ$30,O!$HC109:$HL109))*AZ$31))</f>
        <v>#REF!</v>
      </c>
      <c r="BA134" s="245" t="e">
        <f>IF(BA$32="",IF(BA$31="",(SUMIF(S!$HC$15:$HL$15,'Ciclo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Semaforico'!BA$30,O!$HC109:$HL109))*BA$31),(SUMIF(S!$HC$15:$HL$15,'Ciclo Semaforico'!BA$32,S!$HC109:$HL109)+SUMIF(N!$HC$15:$HL$15,'Ciclo Semaforico'!BA$32,N!$HC109:$HL109)+SUMIF(E!$HC$15:$HL$15,'Ciclo Semaforico'!BA$32,E!$HC109:$HL109)+SUMIF(O!$HC$15:$HL$15,'Ciclo Semaforico'!BA$32,O!$HC109:$HL109))-IF(BA$31="",(SUMIF(S!$HC$15:$HL$15,'Ciclo Semaforico'!BA$30,S!$HC109:$HL109)+SUMIF(N!$HC$15:$HL$15,'Ciclo Semaforico'!BA$30,N!$HC109:$HL109)+SUMIF(E!$HC$15:$HL$15,'Ciclo Semaforico'!BA$30,E!$HC109:$HL109)+SUMIF(O!$HC$15:$HL$15,'Ciclo Semaforico'!BA$30,O!$HC109:$HL109)),(SUMIF(S!$HC$15:$HL$15,'Ciclo Semaforico'!BA$30,S!$HC109:$HL109)+SUMIF(N!$HC$15:$HL$15,'Ciclo Semaforico'!BA$30,N!$HC109:$HL109)+SUMIF(E!$HC$15:$HL$15,'Ciclo Semaforico'!BA$30,E!$HC109:$HL109)+SUMIF(O!$HC$15:$HL$15,'Ciclo Semaforico'!BA$30,O!$HC109:$HL109))*BA$31))</f>
        <v>#REF!</v>
      </c>
      <c r="BB134" s="245" t="e">
        <f>IF(BB$32="",IF(BB$31="",(SUMIF(S!$HC$15:$HL$15,'Ciclo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Semaforico'!BB$30,O!$HC109:$HL109))*BB$31),(SUMIF(S!$HC$15:$HL$15,'Ciclo Semaforico'!BB$32,S!$HC109:$HL109)+SUMIF(N!$HC$15:$HL$15,'Ciclo Semaforico'!BB$32,N!$HC109:$HL109)+SUMIF(E!$HC$15:$HL$15,'Ciclo Semaforico'!BB$32,E!$HC109:$HL109)+SUMIF(O!$HC$15:$HL$15,'Ciclo Semaforico'!BB$32,O!$HC109:$HL109))-IF(BB$31="",(SUMIF(S!$HC$15:$HL$15,'Ciclo Semaforico'!BB$30,S!$HC109:$HL109)+SUMIF(N!$HC$15:$HL$15,'Ciclo Semaforico'!BB$30,N!$HC109:$HL109)+SUMIF(E!$HC$15:$HL$15,'Ciclo Semaforico'!BB$30,E!$HC109:$HL109)+SUMIF(O!$HC$15:$HL$15,'Ciclo Semaforico'!BB$30,O!$HC109:$HL109)),(SUMIF(S!$HC$15:$HL$15,'Ciclo Semaforico'!BB$30,S!$HC109:$HL109)+SUMIF(N!$HC$15:$HL$15,'Ciclo Semaforico'!BB$30,N!$HC109:$HL109)+SUMIF(E!$HC$15:$HL$15,'Ciclo Semaforico'!BB$30,E!$HC109:$HL109)+SUMIF(O!$HC$15:$HL$15,'Ciclo Semaforico'!BB$30,O!$HC109:$HL109))*BB$31))</f>
        <v>#REF!</v>
      </c>
      <c r="BC134" s="245" t="e">
        <f>IF(BC$32="",IF(BC$31="",(SUMIF(S!$HC$15:$HL$15,'Ciclo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Semaforico'!BC$30,O!$HC109:$HL109))*BC$31),(SUMIF(S!$HC$15:$HL$15,'Ciclo Semaforico'!BC$32,S!$HC109:$HL109)+SUMIF(N!$HC$15:$HL$15,'Ciclo Semaforico'!BC$32,N!$HC109:$HL109)+SUMIF(E!$HC$15:$HL$15,'Ciclo Semaforico'!BC$32,E!$HC109:$HL109)+SUMIF(O!$HC$15:$HL$15,'Ciclo Semaforico'!BC$32,O!$HC109:$HL109))-IF(BC$31="",(SUMIF(S!$HC$15:$HL$15,'Ciclo Semaforico'!BC$30,S!$HC109:$HL109)+SUMIF(N!$HC$15:$HL$15,'Ciclo Semaforico'!BC$30,N!$HC109:$HL109)+SUMIF(E!$HC$15:$HL$15,'Ciclo Semaforico'!BC$30,E!$HC109:$HL109)+SUMIF(O!$HC$15:$HL$15,'Ciclo Semaforico'!BC$30,O!$HC109:$HL109)),(SUMIF(S!$HC$15:$HL$15,'Ciclo Semaforico'!BC$30,S!$HC109:$HL109)+SUMIF(N!$HC$15:$HL$15,'Ciclo Semaforico'!BC$30,N!$HC109:$HL109)+SUMIF(E!$HC$15:$HL$15,'Ciclo Semaforico'!BC$30,E!$HC109:$HL109)+SUMIF(O!$HC$15:$HL$15,'Ciclo Semaforico'!BC$30,O!$HC109:$HL109))*BC$31))</f>
        <v>#REF!</v>
      </c>
      <c r="BD134" s="245" t="e">
        <f>IF(BD$32="",IF(BD$31="",(SUMIF(S!$HC$15:$HL$15,'Ciclo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Semaforico'!BD$30,O!$HC109:$HL109))*BD$31),(SUMIF(S!$HC$15:$HL$15,'Ciclo Semaforico'!BD$32,S!$HC109:$HL109)+SUMIF(N!$HC$15:$HL$15,'Ciclo Semaforico'!BD$32,N!$HC109:$HL109)+SUMIF(E!$HC$15:$HL$15,'Ciclo Semaforico'!BD$32,E!$HC109:$HL109)+SUMIF(O!$HC$15:$HL$15,'Ciclo Semaforico'!BD$32,O!$HC109:$HL109))-IF(BD$31="",(SUMIF(S!$HC$15:$HL$15,'Ciclo Semaforico'!BD$30,S!$HC109:$HL109)+SUMIF(N!$HC$15:$HL$15,'Ciclo Semaforico'!BD$30,N!$HC109:$HL109)+SUMIF(E!$HC$15:$HL$15,'Ciclo Semaforico'!BD$30,E!$HC109:$HL109)+SUMIF(O!$HC$15:$HL$15,'Ciclo Semaforico'!BD$30,O!$HC109:$HL109)),(SUMIF(S!$HC$15:$HL$15,'Ciclo Semaforico'!BD$30,S!$HC109:$HL109)+SUMIF(N!$HC$15:$HL$15,'Ciclo Semaforico'!BD$30,N!$HC109:$HL109)+SUMIF(E!$HC$15:$HL$15,'Ciclo Semaforico'!BD$30,E!$HC109:$HL109)+SUMIF(O!$HC$15:$HL$15,'Ciclo Semaforico'!BD$30,O!$HC109:$HL109))*BD$31))</f>
        <v>#REF!</v>
      </c>
      <c r="BE134" s="245">
        <f>IF(BE$32="",IF(BE$31="",(SUMIF(S!$HC$15:$HL$15,'Ciclo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Semaforico'!BE$30,O!$HC109:$HL109))*BE$31),(SUMIF(S!$HC$15:$HL$15,'Ciclo Semaforico'!BE$32,S!$HC109:$HL109)+SUMIF(N!$HC$15:$HL$15,'Ciclo Semaforico'!BE$32,N!$HC109:$HL109)+SUMIF(E!$HC$15:$HL$15,'Ciclo Semaforico'!BE$32,E!$HC109:$HL109)+SUMIF(O!$HC$15:$HL$15,'Ciclo Semaforico'!BE$32,O!$HC109:$HL109))-IF(BE$31="",(SUMIF(S!$HC$15:$HL$15,'Ciclo Semaforico'!BE$30,S!$HC109:$HL109)+SUMIF(N!$HC$15:$HL$15,'Ciclo Semaforico'!BE$30,N!$HC109:$HL109)+SUMIF(E!$HC$15:$HL$15,'Ciclo Semaforico'!BE$30,E!$HC109:$HL109)+SUMIF(O!$HC$15:$HL$15,'Ciclo Semaforico'!BE$30,O!$HC109:$HL109)),(SUMIF(S!$HC$15:$HL$15,'Ciclo Semaforico'!BE$30,S!$HC109:$HL109)+SUMIF(N!$HC$15:$HL$15,'Ciclo Semaforico'!BE$30,N!$HC109:$HL109)+SUMIF(E!$HC$15:$HL$15,'Ciclo Semaforico'!BE$30,E!$HC109:$HL109)+SUMIF(O!$HC$15:$HL$15,'Ciclo Semaforico'!BE$30,O!$HC109:$HL109))*BE$31))</f>
        <v>0</v>
      </c>
      <c r="BF134" s="245">
        <f>IF(BF$32="",IF(BF$31="",(SUMIF(S!$HC$15:$HL$15,'Ciclo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Semaforico'!BF$30,O!$HC109:$HL109))*BF$31),(SUMIF(S!$HC$15:$HL$15,'Ciclo Semaforico'!BF$32,S!$HC109:$HL109)+SUMIF(N!$HC$15:$HL$15,'Ciclo Semaforico'!BF$32,N!$HC109:$HL109)+SUMIF(E!$HC$15:$HL$15,'Ciclo Semaforico'!BF$32,E!$HC109:$HL109)+SUMIF(O!$HC$15:$HL$15,'Ciclo Semaforico'!BF$32,O!$HC109:$HL109))-IF(BF$31="",(SUMIF(S!$HC$15:$HL$15,'Ciclo Semaforico'!BF$30,S!$HC109:$HL109)+SUMIF(N!$HC$15:$HL$15,'Ciclo Semaforico'!BF$30,N!$HC109:$HL109)+SUMIF(E!$HC$15:$HL$15,'Ciclo Semaforico'!BF$30,E!$HC109:$HL109)+SUMIF(O!$HC$15:$HL$15,'Ciclo Semaforico'!BF$30,O!$HC109:$HL109)),(SUMIF(S!$HC$15:$HL$15,'Ciclo Semaforico'!BF$30,S!$HC109:$HL109)+SUMIF(N!$HC$15:$HL$15,'Ciclo Semaforico'!BF$30,N!$HC109:$HL109)+SUMIF(E!$HC$15:$HL$15,'Ciclo Semaforico'!BF$30,E!$HC109:$HL109)+SUMIF(O!$HC$15:$HL$15,'Ciclo Semaforico'!BF$30,O!$HC109:$HL109))*BF$31))</f>
        <v>0</v>
      </c>
      <c r="BG134" s="245">
        <f>IF(BG$32="",IF(BG$31="",(SUMIF(S!$HC$15:$HL$15,'Ciclo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Semaforico'!BG$30,O!$HC109:$HL109))*BG$31),(SUMIF(S!$HC$15:$HL$15,'Ciclo Semaforico'!BG$32,S!$HC109:$HL109)+SUMIF(N!$HC$15:$HL$15,'Ciclo Semaforico'!BG$32,N!$HC109:$HL109)+SUMIF(E!$HC$15:$HL$15,'Ciclo Semaforico'!BG$32,E!$HC109:$HL109)+SUMIF(O!$HC$15:$HL$15,'Ciclo Semaforico'!BG$32,O!$HC109:$HL109))-IF(BG$31="",(SUMIF(S!$HC$15:$HL$15,'Ciclo Semaforico'!BG$30,S!$HC109:$HL109)+SUMIF(N!$HC$15:$HL$15,'Ciclo Semaforico'!BG$30,N!$HC109:$HL109)+SUMIF(E!$HC$15:$HL$15,'Ciclo Semaforico'!BG$30,E!$HC109:$HL109)+SUMIF(O!$HC$15:$HL$15,'Ciclo Semaforico'!BG$30,O!$HC109:$HL109)),(SUMIF(S!$HC$15:$HL$15,'Ciclo Semaforico'!BG$30,S!$HC109:$HL109)+SUMIF(N!$HC$15:$HL$15,'Ciclo Semaforico'!BG$30,N!$HC109:$HL109)+SUMIF(E!$HC$15:$HL$15,'Ciclo Semaforico'!BG$30,E!$HC109:$HL109)+SUMIF(O!$HC$15:$HL$15,'Ciclo Semaforico'!BG$30,O!$HC109:$HL109))*BG$31))</f>
        <v>0</v>
      </c>
      <c r="BH134" s="245">
        <f>IF(BH$32="",IF(BH$31="",(SUMIF(S!$HC$15:$HL$15,'Ciclo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Semaforico'!BH$30,O!$HC109:$HL109))*BH$31),(SUMIF(S!$HC$15:$HL$15,'Ciclo Semaforico'!BH$32,S!$HC109:$HL109)+SUMIF(N!$HC$15:$HL$15,'Ciclo Semaforico'!BH$32,N!$HC109:$HL109)+SUMIF(E!$HC$15:$HL$15,'Ciclo Semaforico'!BH$32,E!$HC109:$HL109)+SUMIF(O!$HC$15:$HL$15,'Ciclo Semaforico'!BH$32,O!$HC109:$HL109))-IF(BH$31="",(SUMIF(S!$HC$15:$HL$15,'Ciclo Semaforico'!BH$30,S!$HC109:$HL109)+SUMIF(N!$HC$15:$HL$15,'Ciclo Semaforico'!BH$30,N!$HC109:$HL109)+SUMIF(E!$HC$15:$HL$15,'Ciclo Semaforico'!BH$30,E!$HC109:$HL109)+SUMIF(O!$HC$15:$HL$15,'Ciclo Semaforico'!BH$30,O!$HC109:$HL109)),(SUMIF(S!$HC$15:$HL$15,'Ciclo Semaforico'!BH$30,S!$HC109:$HL109)+SUMIF(N!$HC$15:$HL$15,'Ciclo Semaforico'!BH$30,N!$HC109:$HL109)+SUMIF(E!$HC$15:$HL$15,'Ciclo Semaforico'!BH$30,E!$HC109:$HL109)+SUMIF(O!$HC$15:$HL$15,'Ciclo Semaforico'!BH$30,O!$HC109:$HL109))*BH$31))</f>
        <v>0</v>
      </c>
      <c r="BI134" s="245">
        <f>IF(BI$32="",IF(BI$31="",(SUMIF(S!$HC$15:$HL$15,'Ciclo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Semaforico'!BI$30,O!$HC109:$HL109))*BI$31),(SUMIF(S!$HC$15:$HL$15,'Ciclo Semaforico'!BI$32,S!$HC109:$HL109)+SUMIF(N!$HC$15:$HL$15,'Ciclo Semaforico'!BI$32,N!$HC109:$HL109)+SUMIF(E!$HC$15:$HL$15,'Ciclo Semaforico'!BI$32,E!$HC109:$HL109)+SUMIF(O!$HC$15:$HL$15,'Ciclo Semaforico'!BI$32,O!$HC109:$HL109))-IF(BI$31="",(SUMIF(S!$HC$15:$HL$15,'Ciclo Semaforico'!BI$30,S!$HC109:$HL109)+SUMIF(N!$HC$15:$HL$15,'Ciclo Semaforico'!BI$30,N!$HC109:$HL109)+SUMIF(E!$HC$15:$HL$15,'Ciclo Semaforico'!BI$30,E!$HC109:$HL109)+SUMIF(O!$HC$15:$HL$15,'Ciclo Semaforico'!BI$30,O!$HC109:$HL109)),(SUMIF(S!$HC$15:$HL$15,'Ciclo Semaforico'!BI$30,S!$HC109:$HL109)+SUMIF(N!$HC$15:$HL$15,'Ciclo Semaforico'!BI$30,N!$HC109:$HL109)+SUMIF(E!$HC$15:$HL$15,'Ciclo Semaforico'!BI$30,E!$HC109:$HL109)+SUMIF(O!$HC$15:$HL$15,'Ciclo Semaforico'!BI$30,O!$HC109:$HL109))*BI$31))</f>
        <v>0</v>
      </c>
      <c r="BJ134" s="246">
        <f>IF(BJ$32="",IF(BJ$31="",(SUMIF(S!$HC$15:$HL$15,'Ciclo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Semaforico'!BJ$30,O!$HC109:$HL109))*BJ$31),(SUMIF(S!$HC$15:$HL$15,'Ciclo Semaforico'!BJ$32,S!$HC109:$HL109)+SUMIF(N!$HC$15:$HL$15,'Ciclo Semaforico'!BJ$32,N!$HC109:$HL109)+SUMIF(E!$HC$15:$HL$15,'Ciclo Semaforico'!BJ$32,E!$HC109:$HL109)+SUMIF(O!$HC$15:$HL$15,'Ciclo Semaforico'!BJ$32,O!$HC109:$HL109))-IF(BJ$31="",(SUMIF(S!$HC$15:$HL$15,'Ciclo Semaforico'!BJ$30,S!$HC109:$HL109)+SUMIF(N!$HC$15:$HL$15,'Ciclo Semaforico'!BJ$30,N!$HC109:$HL109)+SUMIF(E!$HC$15:$HL$15,'Ciclo Semaforico'!BJ$30,E!$HC109:$HL109)+SUMIF(O!$HC$15:$HL$15,'Ciclo Semaforico'!BJ$30,O!$HC109:$HL109)),(SUMIF(S!$HC$15:$HL$15,'Ciclo Semaforico'!BJ$30,S!$HC109:$HL109)+SUMIF(N!$HC$15:$HL$15,'Ciclo Semaforico'!BJ$30,N!$HC109:$HL109)+SUMIF(E!$HC$15:$HL$15,'Ciclo Semaforico'!BJ$30,E!$HC109:$HL109)+SUMIF(O!$HC$15:$HL$15,'Ciclo Semaforico'!BJ$30,O!$HC109:$HL109))*BJ$31))</f>
        <v>0</v>
      </c>
      <c r="BK134" s="244">
        <f>IF(BK$32="",IF(BK$31="",(SUMIF(S!$HC$15:$HL$15,'Ciclo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Semaforico'!BK$30,O!$HC109:$HL109))*BK$31),(SUMIF(S!$HC$15:$HL$15,'Ciclo Semaforico'!BK$32,S!$HC109:$HL109)+SUMIF(N!$HC$15:$HL$15,'Ciclo Semaforico'!BK$32,N!$HC109:$HL109)+SUMIF(E!$HC$15:$HL$15,'Ciclo Semaforico'!BK$32,E!$HC109:$HL109)+SUMIF(O!$HC$15:$HL$15,'Ciclo Semaforico'!BK$32,O!$HC109:$HL109))-IF(BK$31="",(SUMIF(S!$HC$15:$HL$15,'Ciclo Semaforico'!BK$30,S!$HC109:$HL109)+SUMIF(N!$HC$15:$HL$15,'Ciclo Semaforico'!BK$30,N!$HC109:$HL109)+SUMIF(E!$HC$15:$HL$15,'Ciclo Semaforico'!BK$30,E!$HC109:$HL109)+SUMIF(O!$HC$15:$HL$15,'Ciclo Semaforico'!BK$30,O!$HC109:$HL109)),(SUMIF(S!$HC$15:$HL$15,'Ciclo Semaforico'!BK$30,S!$HC109:$HL109)+SUMIF(N!$HC$15:$HL$15,'Ciclo Semaforico'!BK$30,N!$HC109:$HL109)+SUMIF(E!$HC$15:$HL$15,'Ciclo Semaforico'!BK$30,E!$HC109:$HL109)+SUMIF(O!$HC$15:$HL$15,'Ciclo Semaforico'!BK$30,O!$HC109:$HL109))*BK$31))</f>
        <v>0</v>
      </c>
      <c r="BL134" s="245">
        <f>IF(BL$32="",IF(BL$31="",(SUMIF(S!$HC$15:$HL$15,'Ciclo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Semaforico'!BL$30,O!$HC109:$HL109))*BL$31),(SUMIF(S!$HC$15:$HL$15,'Ciclo Semaforico'!BL$32,S!$HC109:$HL109)+SUMIF(N!$HC$15:$HL$15,'Ciclo Semaforico'!BL$32,N!$HC109:$HL109)+SUMIF(E!$HC$15:$HL$15,'Ciclo Semaforico'!BL$32,E!$HC109:$HL109)+SUMIF(O!$HC$15:$HL$15,'Ciclo Semaforico'!BL$32,O!$HC109:$HL109))-IF(BL$31="",(SUMIF(S!$HC$15:$HL$15,'Ciclo Semaforico'!BL$30,S!$HC109:$HL109)+SUMIF(N!$HC$15:$HL$15,'Ciclo Semaforico'!BL$30,N!$HC109:$HL109)+SUMIF(E!$HC$15:$HL$15,'Ciclo Semaforico'!BL$30,E!$HC109:$HL109)+SUMIF(O!$HC$15:$HL$15,'Ciclo Semaforico'!BL$30,O!$HC109:$HL109)),(SUMIF(S!$HC$15:$HL$15,'Ciclo Semaforico'!BL$30,S!$HC109:$HL109)+SUMIF(N!$HC$15:$HL$15,'Ciclo Semaforico'!BL$30,N!$HC109:$HL109)+SUMIF(E!$HC$15:$HL$15,'Ciclo Semaforico'!BL$30,E!$HC109:$HL109)+SUMIF(O!$HC$15:$HL$15,'Ciclo Semaforico'!BL$30,O!$HC109:$HL109))*BL$31))</f>
        <v>0</v>
      </c>
      <c r="BM134" s="245">
        <f>IF(BM$32="",IF(BM$31="",(SUMIF(S!$HC$15:$HL$15,'Ciclo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Semaforico'!BM$30,O!$HC109:$HL109))*BM$31),(SUMIF(S!$HC$15:$HL$15,'Ciclo Semaforico'!BM$32,S!$HC109:$HL109)+SUMIF(N!$HC$15:$HL$15,'Ciclo Semaforico'!BM$32,N!$HC109:$HL109)+SUMIF(E!$HC$15:$HL$15,'Ciclo Semaforico'!BM$32,E!$HC109:$HL109)+SUMIF(O!$HC$15:$HL$15,'Ciclo Semaforico'!BM$32,O!$HC109:$HL109))-IF(BM$31="",(SUMIF(S!$HC$15:$HL$15,'Ciclo Semaforico'!BM$30,S!$HC109:$HL109)+SUMIF(N!$HC$15:$HL$15,'Ciclo Semaforico'!BM$30,N!$HC109:$HL109)+SUMIF(E!$HC$15:$HL$15,'Ciclo Semaforico'!BM$30,E!$HC109:$HL109)+SUMIF(O!$HC$15:$HL$15,'Ciclo Semaforico'!BM$30,O!$HC109:$HL109)),(SUMIF(S!$HC$15:$HL$15,'Ciclo Semaforico'!BM$30,S!$HC109:$HL109)+SUMIF(N!$HC$15:$HL$15,'Ciclo Semaforico'!BM$30,N!$HC109:$HL109)+SUMIF(E!$HC$15:$HL$15,'Ciclo Semaforico'!BM$30,E!$HC109:$HL109)+SUMIF(O!$HC$15:$HL$15,'Ciclo Semaforico'!BM$30,O!$HC109:$HL109))*BM$31))</f>
        <v>0</v>
      </c>
      <c r="BN134" s="245">
        <f>IF(BN$32="",IF(BN$31="",(SUMIF(S!$HC$15:$HL$15,'Ciclo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Semaforico'!BN$30,O!$HC109:$HL109))*BN$31),(SUMIF(S!$HC$15:$HL$15,'Ciclo Semaforico'!BN$32,S!$HC109:$HL109)+SUMIF(N!$HC$15:$HL$15,'Ciclo Semaforico'!BN$32,N!$HC109:$HL109)+SUMIF(E!$HC$15:$HL$15,'Ciclo Semaforico'!BN$32,E!$HC109:$HL109)+SUMIF(O!$HC$15:$HL$15,'Ciclo Semaforico'!BN$32,O!$HC109:$HL109))-IF(BN$31="",(SUMIF(S!$HC$15:$HL$15,'Ciclo Semaforico'!BN$30,S!$HC109:$HL109)+SUMIF(N!$HC$15:$HL$15,'Ciclo Semaforico'!BN$30,N!$HC109:$HL109)+SUMIF(E!$HC$15:$HL$15,'Ciclo Semaforico'!BN$30,E!$HC109:$HL109)+SUMIF(O!$HC$15:$HL$15,'Ciclo Semaforico'!BN$30,O!$HC109:$HL109)),(SUMIF(S!$HC$15:$HL$15,'Ciclo Semaforico'!BN$30,S!$HC109:$HL109)+SUMIF(N!$HC$15:$HL$15,'Ciclo Semaforico'!BN$30,N!$HC109:$HL109)+SUMIF(E!$HC$15:$HL$15,'Ciclo Semaforico'!BN$30,E!$HC109:$HL109)+SUMIF(O!$HC$15:$HL$15,'Ciclo Semaforico'!BN$30,O!$HC109:$HL109))*BN$31))</f>
        <v>0</v>
      </c>
      <c r="BO134" s="245">
        <f>IF(BO$32="",IF(BO$31="",(SUMIF(S!$HC$15:$HL$15,'Ciclo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Semaforico'!BO$30,O!$HC109:$HL109))*BO$31),(SUMIF(S!$HC$15:$HL$15,'Ciclo Semaforico'!BO$32,S!$HC109:$HL109)+SUMIF(N!$HC$15:$HL$15,'Ciclo Semaforico'!BO$32,N!$HC109:$HL109)+SUMIF(E!$HC$15:$HL$15,'Ciclo Semaforico'!BO$32,E!$HC109:$HL109)+SUMIF(O!$HC$15:$HL$15,'Ciclo Semaforico'!BO$32,O!$HC109:$HL109))-IF(BO$31="",(SUMIF(S!$HC$15:$HL$15,'Ciclo Semaforico'!BO$30,S!$HC109:$HL109)+SUMIF(N!$HC$15:$HL$15,'Ciclo Semaforico'!BO$30,N!$HC109:$HL109)+SUMIF(E!$HC$15:$HL$15,'Ciclo Semaforico'!BO$30,E!$HC109:$HL109)+SUMIF(O!$HC$15:$HL$15,'Ciclo Semaforico'!BO$30,O!$HC109:$HL109)),(SUMIF(S!$HC$15:$HL$15,'Ciclo Semaforico'!BO$30,S!$HC109:$HL109)+SUMIF(N!$HC$15:$HL$15,'Ciclo Semaforico'!BO$30,N!$HC109:$HL109)+SUMIF(E!$HC$15:$HL$15,'Ciclo Semaforico'!BO$30,E!$HC109:$HL109)+SUMIF(O!$HC$15:$HL$15,'Ciclo Semaforico'!BO$30,O!$HC109:$HL109))*BO$31))</f>
        <v>0</v>
      </c>
      <c r="BP134" s="245">
        <f>IF(BP$32="",IF(BP$31="",(SUMIF(S!$HC$15:$HL$15,'Ciclo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Semaforico'!BP$30,O!$HC109:$HL109))*BP$31),(SUMIF(S!$HC$15:$HL$15,'Ciclo Semaforico'!BP$32,S!$HC109:$HL109)+SUMIF(N!$HC$15:$HL$15,'Ciclo Semaforico'!BP$32,N!$HC109:$HL109)+SUMIF(E!$HC$15:$HL$15,'Ciclo Semaforico'!BP$32,E!$HC109:$HL109)+SUMIF(O!$HC$15:$HL$15,'Ciclo Semaforico'!BP$32,O!$HC109:$HL109))-IF(BP$31="",(SUMIF(S!$HC$15:$HL$15,'Ciclo Semaforico'!BP$30,S!$HC109:$HL109)+SUMIF(N!$HC$15:$HL$15,'Ciclo Semaforico'!BP$30,N!$HC109:$HL109)+SUMIF(E!$HC$15:$HL$15,'Ciclo Semaforico'!BP$30,E!$HC109:$HL109)+SUMIF(O!$HC$15:$HL$15,'Ciclo Semaforico'!BP$30,O!$HC109:$HL109)),(SUMIF(S!$HC$15:$HL$15,'Ciclo Semaforico'!BP$30,S!$HC109:$HL109)+SUMIF(N!$HC$15:$HL$15,'Ciclo Semaforico'!BP$30,N!$HC109:$HL109)+SUMIF(E!$HC$15:$HL$15,'Ciclo Semaforico'!BP$30,E!$HC109:$HL109)+SUMIF(O!$HC$15:$HL$15,'Ciclo Semaforico'!BP$30,O!$HC109:$HL109))*BP$31))</f>
        <v>0</v>
      </c>
      <c r="BQ134" s="245">
        <f>IF(BQ$32="",IF(BQ$31="",(SUMIF(S!$HC$15:$HL$15,'Ciclo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Semaforico'!BQ$30,O!$HC109:$HL109))*BQ$31),(SUMIF(S!$HC$15:$HL$15,'Ciclo Semaforico'!BQ$32,S!$HC109:$HL109)+SUMIF(N!$HC$15:$HL$15,'Ciclo Semaforico'!BQ$32,N!$HC109:$HL109)+SUMIF(E!$HC$15:$HL$15,'Ciclo Semaforico'!BQ$32,E!$HC109:$HL109)+SUMIF(O!$HC$15:$HL$15,'Ciclo Semaforico'!BQ$32,O!$HC109:$HL109))-IF(BQ$31="",(SUMIF(S!$HC$15:$HL$15,'Ciclo Semaforico'!BQ$30,S!$HC109:$HL109)+SUMIF(N!$HC$15:$HL$15,'Ciclo Semaforico'!BQ$30,N!$HC109:$HL109)+SUMIF(E!$HC$15:$HL$15,'Ciclo Semaforico'!BQ$30,E!$HC109:$HL109)+SUMIF(O!$HC$15:$HL$15,'Ciclo Semaforico'!BQ$30,O!$HC109:$HL109)),(SUMIF(S!$HC$15:$HL$15,'Ciclo Semaforico'!BQ$30,S!$HC109:$HL109)+SUMIF(N!$HC$15:$HL$15,'Ciclo Semaforico'!BQ$30,N!$HC109:$HL109)+SUMIF(E!$HC$15:$HL$15,'Ciclo Semaforico'!BQ$30,E!$HC109:$HL109)+SUMIF(O!$HC$15:$HL$15,'Ciclo Semaforico'!BQ$30,O!$HC109:$HL109))*BQ$31))</f>
        <v>0</v>
      </c>
      <c r="BR134" s="245">
        <f>IF(BR$32="",IF(BR$31="",(SUMIF(S!$HC$15:$HL$15,'Ciclo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Semaforico'!BR$30,O!$HC109:$HL109))*BR$31),(SUMIF(S!$HC$15:$HL$15,'Ciclo Semaforico'!BR$32,S!$HC109:$HL109)+SUMIF(N!$HC$15:$HL$15,'Ciclo Semaforico'!BR$32,N!$HC109:$HL109)+SUMIF(E!$HC$15:$HL$15,'Ciclo Semaforico'!BR$32,E!$HC109:$HL109)+SUMIF(O!$HC$15:$HL$15,'Ciclo Semaforico'!BR$32,O!$HC109:$HL109))-IF(BR$31="",(SUMIF(S!$HC$15:$HL$15,'Ciclo Semaforico'!BR$30,S!$HC109:$HL109)+SUMIF(N!$HC$15:$HL$15,'Ciclo Semaforico'!BR$30,N!$HC109:$HL109)+SUMIF(E!$HC$15:$HL$15,'Ciclo Semaforico'!BR$30,E!$HC109:$HL109)+SUMIF(O!$HC$15:$HL$15,'Ciclo Semaforico'!BR$30,O!$HC109:$HL109)),(SUMIF(S!$HC$15:$HL$15,'Ciclo Semaforico'!BR$30,S!$HC109:$HL109)+SUMIF(N!$HC$15:$HL$15,'Ciclo Semaforico'!BR$30,N!$HC109:$HL109)+SUMIF(E!$HC$15:$HL$15,'Ciclo Semaforico'!BR$30,E!$HC109:$HL109)+SUMIF(O!$HC$15:$HL$15,'Ciclo Semaforico'!BR$30,O!$HC109:$HL109))*BR$31))</f>
        <v>0</v>
      </c>
      <c r="BS134" s="245">
        <f>IF(BS$32="",IF(BS$31="",(SUMIF(S!$HC$15:$HL$15,'Ciclo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Semaforico'!BS$30,O!$HC109:$HL109))*BS$31),(SUMIF(S!$HC$15:$HL$15,'Ciclo Semaforico'!BS$32,S!$HC109:$HL109)+SUMIF(N!$HC$15:$HL$15,'Ciclo Semaforico'!BS$32,N!$HC109:$HL109)+SUMIF(E!$HC$15:$HL$15,'Ciclo Semaforico'!BS$32,E!$HC109:$HL109)+SUMIF(O!$HC$15:$HL$15,'Ciclo Semaforico'!BS$32,O!$HC109:$HL109))-IF(BS$31="",(SUMIF(S!$HC$15:$HL$15,'Ciclo Semaforico'!BS$30,S!$HC109:$HL109)+SUMIF(N!$HC$15:$HL$15,'Ciclo Semaforico'!BS$30,N!$HC109:$HL109)+SUMIF(E!$HC$15:$HL$15,'Ciclo Semaforico'!BS$30,E!$HC109:$HL109)+SUMIF(O!$HC$15:$HL$15,'Ciclo Semaforico'!BS$30,O!$HC109:$HL109)),(SUMIF(S!$HC$15:$HL$15,'Ciclo Semaforico'!BS$30,S!$HC109:$HL109)+SUMIF(N!$HC$15:$HL$15,'Ciclo Semaforico'!BS$30,N!$HC109:$HL109)+SUMIF(E!$HC$15:$HL$15,'Ciclo Semaforico'!BS$30,E!$HC109:$HL109)+SUMIF(O!$HC$15:$HL$15,'Ciclo Semaforico'!BS$30,O!$HC109:$HL109))*BS$31))</f>
        <v>0</v>
      </c>
      <c r="BT134" s="245">
        <f>IF(BT$32="",IF(BT$31="",(SUMIF(S!$HC$15:$HL$15,'Ciclo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Semaforico'!BT$30,O!$HC109:$HL109))*BT$31),(SUMIF(S!$HC$15:$HL$15,'Ciclo Semaforico'!BT$32,S!$HC109:$HL109)+SUMIF(N!$HC$15:$HL$15,'Ciclo Semaforico'!BT$32,N!$HC109:$HL109)+SUMIF(E!$HC$15:$HL$15,'Ciclo Semaforico'!BT$32,E!$HC109:$HL109)+SUMIF(O!$HC$15:$HL$15,'Ciclo Semaforico'!BT$32,O!$HC109:$HL109))-IF(BT$31="",(SUMIF(S!$HC$15:$HL$15,'Ciclo Semaforico'!BT$30,S!$HC109:$HL109)+SUMIF(N!$HC$15:$HL$15,'Ciclo Semaforico'!BT$30,N!$HC109:$HL109)+SUMIF(E!$HC$15:$HL$15,'Ciclo Semaforico'!BT$30,E!$HC109:$HL109)+SUMIF(O!$HC$15:$HL$15,'Ciclo Semaforico'!BT$30,O!$HC109:$HL109)),(SUMIF(S!$HC$15:$HL$15,'Ciclo Semaforico'!BT$30,S!$HC109:$HL109)+SUMIF(N!$HC$15:$HL$15,'Ciclo Semaforico'!BT$30,N!$HC109:$HL109)+SUMIF(E!$HC$15:$HL$15,'Ciclo Semaforico'!BT$30,E!$HC109:$HL109)+SUMIF(O!$HC$15:$HL$15,'Ciclo Semaforico'!BT$30,O!$HC109:$HL109))*BT$31))</f>
        <v>0</v>
      </c>
      <c r="BU134" s="245">
        <f>IF(BU$32="",IF(BU$31="",(SUMIF(S!$HC$15:$HL$15,'Ciclo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Semaforico'!BU$30,O!$HC109:$HL109))*BU$31),(SUMIF(S!$HC$15:$HL$15,'Ciclo Semaforico'!BU$32,S!$HC109:$HL109)+SUMIF(N!$HC$15:$HL$15,'Ciclo Semaforico'!BU$32,N!$HC109:$HL109)+SUMIF(E!$HC$15:$HL$15,'Ciclo Semaforico'!BU$32,E!$HC109:$HL109)+SUMIF(O!$HC$15:$HL$15,'Ciclo Semaforico'!BU$32,O!$HC109:$HL109))-IF(BU$31="",(SUMIF(S!$HC$15:$HL$15,'Ciclo Semaforico'!BU$30,S!$HC109:$HL109)+SUMIF(N!$HC$15:$HL$15,'Ciclo Semaforico'!BU$30,N!$HC109:$HL109)+SUMIF(E!$HC$15:$HL$15,'Ciclo Semaforico'!BU$30,E!$HC109:$HL109)+SUMIF(O!$HC$15:$HL$15,'Ciclo Semaforico'!BU$30,O!$HC109:$HL109)),(SUMIF(S!$HC$15:$HL$15,'Ciclo Semaforico'!BU$30,S!$HC109:$HL109)+SUMIF(N!$HC$15:$HL$15,'Ciclo Semaforico'!BU$30,N!$HC109:$HL109)+SUMIF(E!$HC$15:$HL$15,'Ciclo Semaforico'!BU$30,E!$HC109:$HL109)+SUMIF(O!$HC$15:$HL$15,'Ciclo Semaforico'!BU$30,O!$HC109:$HL109))*BU$31))</f>
        <v>0</v>
      </c>
      <c r="BV134" s="246">
        <f>IF(BV$32="",IF(BV$31="",(SUMIF(S!$HC$15:$HL$15,'Ciclo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Semaforico'!BV$30,O!$HC109:$HL109))*BV$31),(SUMIF(S!$HC$15:$HL$15,'Ciclo Semaforico'!BV$32,S!$HC109:$HL109)+SUMIF(N!$HC$15:$HL$15,'Ciclo Semaforico'!BV$32,N!$HC109:$HL109)+SUMIF(E!$HC$15:$HL$15,'Ciclo Semaforico'!BV$32,E!$HC109:$HL109)+SUMIF(O!$HC$15:$HL$15,'Ciclo Semaforico'!BV$32,O!$HC109:$HL109))-IF(BV$31="",(SUMIF(S!$HC$15:$HL$15,'Ciclo Semaforico'!BV$30,S!$HC109:$HL109)+SUMIF(N!$HC$15:$HL$15,'Ciclo Semaforico'!BV$30,N!$HC109:$HL109)+SUMIF(E!$HC$15:$HL$15,'Ciclo Semaforico'!BV$30,E!$HC109:$HL109)+SUMIF(O!$HC$15:$HL$15,'Ciclo Semaforico'!BV$30,O!$HC109:$HL109)),(SUMIF(S!$HC$15:$HL$15,'Ciclo Semaforico'!BV$30,S!$HC109:$HL109)+SUMIF(N!$HC$15:$HL$15,'Ciclo Semaforico'!BV$30,N!$HC109:$HL109)+SUMIF(E!$HC$15:$HL$15,'Ciclo Semaforico'!BV$30,E!$HC109:$HL109)+SUMIF(O!$HC$15:$HL$15,'Ciclo Semaforico'!BV$30,O!$HC109:$HL109))*BV$31))</f>
        <v>0</v>
      </c>
      <c r="BW134" s="244">
        <f>IF(BW$32="",IF(BW$31="",(SUMIF(S!$HC$15:$HL$15,'Ciclo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Semaforico'!BW$30,O!$HC109:$HL109))*BW$31),(SUMIF(S!$HC$15:$HL$15,'Ciclo Semaforico'!BW$32,S!$HC109:$HL109)+SUMIF(N!$HC$15:$HL$15,'Ciclo Semaforico'!BW$32,N!$HC109:$HL109)+SUMIF(E!$HC$15:$HL$15,'Ciclo Semaforico'!BW$32,E!$HC109:$HL109)+SUMIF(O!$HC$15:$HL$15,'Ciclo Semaforico'!BW$32,O!$HC109:$HL109))-IF(BW$31="",(SUMIF(S!$HC$15:$HL$15,'Ciclo Semaforico'!BW$30,S!$HC109:$HL109)+SUMIF(N!$HC$15:$HL$15,'Ciclo Semaforico'!BW$30,N!$HC109:$HL109)+SUMIF(E!$HC$15:$HL$15,'Ciclo Semaforico'!BW$30,E!$HC109:$HL109)+SUMIF(O!$HC$15:$HL$15,'Ciclo Semaforico'!BW$30,O!$HC109:$HL109)),(SUMIF(S!$HC$15:$HL$15,'Ciclo Semaforico'!BW$30,S!$HC109:$HL109)+SUMIF(N!$HC$15:$HL$15,'Ciclo Semaforico'!BW$30,N!$HC109:$HL109)+SUMIF(E!$HC$15:$HL$15,'Ciclo Semaforico'!BW$30,E!$HC109:$HL109)+SUMIF(O!$HC$15:$HL$15,'Ciclo Semaforico'!BW$30,O!$HC109:$HL109))*BW$31))</f>
        <v>0</v>
      </c>
      <c r="BX134" s="245">
        <f>IF(BX$32="",IF(BX$31="",(SUMIF(S!$HC$15:$HL$15,'Ciclo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Semaforico'!BX$30,O!$HC109:$HL109))*BX$31),(SUMIF(S!$HC$15:$HL$15,'Ciclo Semaforico'!BX$32,S!$HC109:$HL109)+SUMIF(N!$HC$15:$HL$15,'Ciclo Semaforico'!BX$32,N!$HC109:$HL109)+SUMIF(E!$HC$15:$HL$15,'Ciclo Semaforico'!BX$32,E!$HC109:$HL109)+SUMIF(O!$HC$15:$HL$15,'Ciclo Semaforico'!BX$32,O!$HC109:$HL109))-IF(BX$31="",(SUMIF(S!$HC$15:$HL$15,'Ciclo Semaforico'!BX$30,S!$HC109:$HL109)+SUMIF(N!$HC$15:$HL$15,'Ciclo Semaforico'!BX$30,N!$HC109:$HL109)+SUMIF(E!$HC$15:$HL$15,'Ciclo Semaforico'!BX$30,E!$HC109:$HL109)+SUMIF(O!$HC$15:$HL$15,'Ciclo Semaforico'!BX$30,O!$HC109:$HL109)),(SUMIF(S!$HC$15:$HL$15,'Ciclo Semaforico'!BX$30,S!$HC109:$HL109)+SUMIF(N!$HC$15:$HL$15,'Ciclo Semaforico'!BX$30,N!$HC109:$HL109)+SUMIF(E!$HC$15:$HL$15,'Ciclo Semaforico'!BX$30,E!$HC109:$HL109)+SUMIF(O!$HC$15:$HL$15,'Ciclo Semaforico'!BX$30,O!$HC109:$HL109))*BX$31))</f>
        <v>0</v>
      </c>
      <c r="BY134" s="245">
        <f>IF(BY$32="",IF(BY$31="",(SUMIF(S!$HC$15:$HL$15,'Ciclo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Semaforico'!BY$30,O!$HC109:$HL109))*BY$31),(SUMIF(S!$HC$15:$HL$15,'Ciclo Semaforico'!BY$32,S!$HC109:$HL109)+SUMIF(N!$HC$15:$HL$15,'Ciclo Semaforico'!BY$32,N!$HC109:$HL109)+SUMIF(E!$HC$15:$HL$15,'Ciclo Semaforico'!BY$32,E!$HC109:$HL109)+SUMIF(O!$HC$15:$HL$15,'Ciclo Semaforico'!BY$32,O!$HC109:$HL109))-IF(BY$31="",(SUMIF(S!$HC$15:$HL$15,'Ciclo Semaforico'!BY$30,S!$HC109:$HL109)+SUMIF(N!$HC$15:$HL$15,'Ciclo Semaforico'!BY$30,N!$HC109:$HL109)+SUMIF(E!$HC$15:$HL$15,'Ciclo Semaforico'!BY$30,E!$HC109:$HL109)+SUMIF(O!$HC$15:$HL$15,'Ciclo Semaforico'!BY$30,O!$HC109:$HL109)),(SUMIF(S!$HC$15:$HL$15,'Ciclo Semaforico'!BY$30,S!$HC109:$HL109)+SUMIF(N!$HC$15:$HL$15,'Ciclo Semaforico'!BY$30,N!$HC109:$HL109)+SUMIF(E!$HC$15:$HL$15,'Ciclo Semaforico'!BY$30,E!$HC109:$HL109)+SUMIF(O!$HC$15:$HL$15,'Ciclo Semaforico'!BY$30,O!$HC109:$HL109))*BY$31))</f>
        <v>0</v>
      </c>
      <c r="BZ134" s="245">
        <f>IF(BZ$32="",IF(BZ$31="",(SUMIF(S!$HC$15:$HL$15,'Ciclo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Semaforico'!BZ$30,O!$HC109:$HL109))*BZ$31),(SUMIF(S!$HC$15:$HL$15,'Ciclo Semaforico'!BZ$32,S!$HC109:$HL109)+SUMIF(N!$HC$15:$HL$15,'Ciclo Semaforico'!BZ$32,N!$HC109:$HL109)+SUMIF(E!$HC$15:$HL$15,'Ciclo Semaforico'!BZ$32,E!$HC109:$HL109)+SUMIF(O!$HC$15:$HL$15,'Ciclo Semaforico'!BZ$32,O!$HC109:$HL109))-IF(BZ$31="",(SUMIF(S!$HC$15:$HL$15,'Ciclo Semaforico'!BZ$30,S!$HC109:$HL109)+SUMIF(N!$HC$15:$HL$15,'Ciclo Semaforico'!BZ$30,N!$HC109:$HL109)+SUMIF(E!$HC$15:$HL$15,'Ciclo Semaforico'!BZ$30,E!$HC109:$HL109)+SUMIF(O!$HC$15:$HL$15,'Ciclo Semaforico'!BZ$30,O!$HC109:$HL109)),(SUMIF(S!$HC$15:$HL$15,'Ciclo Semaforico'!BZ$30,S!$HC109:$HL109)+SUMIF(N!$HC$15:$HL$15,'Ciclo Semaforico'!BZ$30,N!$HC109:$HL109)+SUMIF(E!$HC$15:$HL$15,'Ciclo Semaforico'!BZ$30,E!$HC109:$HL109)+SUMIF(O!$HC$15:$HL$15,'Ciclo Semaforico'!BZ$30,O!$HC109:$HL109))*BZ$31))</f>
        <v>0</v>
      </c>
      <c r="CA134" s="245">
        <f>IF(CA$32="",IF(CA$31="",(SUMIF(S!$HC$15:$HL$15,'Ciclo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Semaforico'!CA$30,O!$HC109:$HL109))*CA$31),(SUMIF(S!$HC$15:$HL$15,'Ciclo Semaforico'!CA$32,S!$HC109:$HL109)+SUMIF(N!$HC$15:$HL$15,'Ciclo Semaforico'!CA$32,N!$HC109:$HL109)+SUMIF(E!$HC$15:$HL$15,'Ciclo Semaforico'!CA$32,E!$HC109:$HL109)+SUMIF(O!$HC$15:$HL$15,'Ciclo Semaforico'!CA$32,O!$HC109:$HL109))-IF(CA$31="",(SUMIF(S!$HC$15:$HL$15,'Ciclo Semaforico'!CA$30,S!$HC109:$HL109)+SUMIF(N!$HC$15:$HL$15,'Ciclo Semaforico'!CA$30,N!$HC109:$HL109)+SUMIF(E!$HC$15:$HL$15,'Ciclo Semaforico'!CA$30,E!$HC109:$HL109)+SUMIF(O!$HC$15:$HL$15,'Ciclo Semaforico'!CA$30,O!$HC109:$HL109)),(SUMIF(S!$HC$15:$HL$15,'Ciclo Semaforico'!CA$30,S!$HC109:$HL109)+SUMIF(N!$HC$15:$HL$15,'Ciclo Semaforico'!CA$30,N!$HC109:$HL109)+SUMIF(E!$HC$15:$HL$15,'Ciclo Semaforico'!CA$30,E!$HC109:$HL109)+SUMIF(O!$HC$15:$HL$15,'Ciclo Semaforico'!CA$30,O!$HC109:$HL109))*CA$31))</f>
        <v>0</v>
      </c>
      <c r="CB134" s="245">
        <f>IF(CB$32="",IF(CB$31="",(SUMIF(S!$HC$15:$HL$15,'Ciclo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Semaforico'!CB$30,O!$HC109:$HL109))*CB$31),(SUMIF(S!$HC$15:$HL$15,'Ciclo Semaforico'!CB$32,S!$HC109:$HL109)+SUMIF(N!$HC$15:$HL$15,'Ciclo Semaforico'!CB$32,N!$HC109:$HL109)+SUMIF(E!$HC$15:$HL$15,'Ciclo Semaforico'!CB$32,E!$HC109:$HL109)+SUMIF(O!$HC$15:$HL$15,'Ciclo Semaforico'!CB$32,O!$HC109:$HL109))-IF(CB$31="",(SUMIF(S!$HC$15:$HL$15,'Ciclo Semaforico'!CB$30,S!$HC109:$HL109)+SUMIF(N!$HC$15:$HL$15,'Ciclo Semaforico'!CB$30,N!$HC109:$HL109)+SUMIF(E!$HC$15:$HL$15,'Ciclo Semaforico'!CB$30,E!$HC109:$HL109)+SUMIF(O!$HC$15:$HL$15,'Ciclo Semaforico'!CB$30,O!$HC109:$HL109)),(SUMIF(S!$HC$15:$HL$15,'Ciclo Semaforico'!CB$30,S!$HC109:$HL109)+SUMIF(N!$HC$15:$HL$15,'Ciclo Semaforico'!CB$30,N!$HC109:$HL109)+SUMIF(E!$HC$15:$HL$15,'Ciclo Semaforico'!CB$30,E!$HC109:$HL109)+SUMIF(O!$HC$15:$HL$15,'Ciclo Semaforico'!CB$30,O!$HC109:$HL109))*CB$31))</f>
        <v>0</v>
      </c>
      <c r="CC134" s="245">
        <f>IF(CC$32="",IF(CC$31="",(SUMIF(S!$HC$15:$HL$15,'Ciclo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Semaforico'!CC$30,O!$HC109:$HL109))*CC$31),(SUMIF(S!$HC$15:$HL$15,'Ciclo Semaforico'!CC$32,S!$HC109:$HL109)+SUMIF(N!$HC$15:$HL$15,'Ciclo Semaforico'!CC$32,N!$HC109:$HL109)+SUMIF(E!$HC$15:$HL$15,'Ciclo Semaforico'!CC$32,E!$HC109:$HL109)+SUMIF(O!$HC$15:$HL$15,'Ciclo Semaforico'!CC$32,O!$HC109:$HL109))-IF(CC$31="",(SUMIF(S!$HC$15:$HL$15,'Ciclo Semaforico'!CC$30,S!$HC109:$HL109)+SUMIF(N!$HC$15:$HL$15,'Ciclo Semaforico'!CC$30,N!$HC109:$HL109)+SUMIF(E!$HC$15:$HL$15,'Ciclo Semaforico'!CC$30,E!$HC109:$HL109)+SUMIF(O!$HC$15:$HL$15,'Ciclo Semaforico'!CC$30,O!$HC109:$HL109)),(SUMIF(S!$HC$15:$HL$15,'Ciclo Semaforico'!CC$30,S!$HC109:$HL109)+SUMIF(N!$HC$15:$HL$15,'Ciclo Semaforico'!CC$30,N!$HC109:$HL109)+SUMIF(E!$HC$15:$HL$15,'Ciclo Semaforico'!CC$30,E!$HC109:$HL109)+SUMIF(O!$HC$15:$HL$15,'Ciclo Semaforico'!CC$30,O!$HC109:$HL109))*CC$31))</f>
        <v>0</v>
      </c>
      <c r="CD134" s="245">
        <f>IF(CD$32="",IF(CD$31="",(SUMIF(S!$HC$15:$HL$15,'Ciclo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Semaforico'!CD$30,O!$HC109:$HL109))*CD$31),(SUMIF(S!$HC$15:$HL$15,'Ciclo Semaforico'!CD$32,S!$HC109:$HL109)+SUMIF(N!$HC$15:$HL$15,'Ciclo Semaforico'!CD$32,N!$HC109:$HL109)+SUMIF(E!$HC$15:$HL$15,'Ciclo Semaforico'!CD$32,E!$HC109:$HL109)+SUMIF(O!$HC$15:$HL$15,'Ciclo Semaforico'!CD$32,O!$HC109:$HL109))-IF(CD$31="",(SUMIF(S!$HC$15:$HL$15,'Ciclo Semaforico'!CD$30,S!$HC109:$HL109)+SUMIF(N!$HC$15:$HL$15,'Ciclo Semaforico'!CD$30,N!$HC109:$HL109)+SUMIF(E!$HC$15:$HL$15,'Ciclo Semaforico'!CD$30,E!$HC109:$HL109)+SUMIF(O!$HC$15:$HL$15,'Ciclo Semaforico'!CD$30,O!$HC109:$HL109)),(SUMIF(S!$HC$15:$HL$15,'Ciclo Semaforico'!CD$30,S!$HC109:$HL109)+SUMIF(N!$HC$15:$HL$15,'Ciclo Semaforico'!CD$30,N!$HC109:$HL109)+SUMIF(E!$HC$15:$HL$15,'Ciclo Semaforico'!CD$30,E!$HC109:$HL109)+SUMIF(O!$HC$15:$HL$15,'Ciclo Semaforico'!CD$30,O!$HC109:$HL109))*CD$31))</f>
        <v>0</v>
      </c>
      <c r="CE134" s="245">
        <f>IF(CE$32="",IF(CE$31="",(SUMIF(S!$HC$15:$HL$15,'Ciclo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Semaforico'!CE$30,O!$HC109:$HL109))*CE$31),(SUMIF(S!$HC$15:$HL$15,'Ciclo Semaforico'!CE$32,S!$HC109:$HL109)+SUMIF(N!$HC$15:$HL$15,'Ciclo Semaforico'!CE$32,N!$HC109:$HL109)+SUMIF(E!$HC$15:$HL$15,'Ciclo Semaforico'!CE$32,E!$HC109:$HL109)+SUMIF(O!$HC$15:$HL$15,'Ciclo Semaforico'!CE$32,O!$HC109:$HL109))-IF(CE$31="",(SUMIF(S!$HC$15:$HL$15,'Ciclo Semaforico'!CE$30,S!$HC109:$HL109)+SUMIF(N!$HC$15:$HL$15,'Ciclo Semaforico'!CE$30,N!$HC109:$HL109)+SUMIF(E!$HC$15:$HL$15,'Ciclo Semaforico'!CE$30,E!$HC109:$HL109)+SUMIF(O!$HC$15:$HL$15,'Ciclo Semaforico'!CE$30,O!$HC109:$HL109)),(SUMIF(S!$HC$15:$HL$15,'Ciclo Semaforico'!CE$30,S!$HC109:$HL109)+SUMIF(N!$HC$15:$HL$15,'Ciclo Semaforico'!CE$30,N!$HC109:$HL109)+SUMIF(E!$HC$15:$HL$15,'Ciclo Semaforico'!CE$30,E!$HC109:$HL109)+SUMIF(O!$HC$15:$HL$15,'Ciclo Semaforico'!CE$30,O!$HC109:$HL109))*CE$31))</f>
        <v>0</v>
      </c>
      <c r="CF134" s="245">
        <f>IF(CF$32="",IF(CF$31="",(SUMIF(S!$HC$15:$HL$15,'Ciclo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Semaforico'!CF$30,O!$HC109:$HL109))*CF$31),(SUMIF(S!$HC$15:$HL$15,'Ciclo Semaforico'!CF$32,S!$HC109:$HL109)+SUMIF(N!$HC$15:$HL$15,'Ciclo Semaforico'!CF$32,N!$HC109:$HL109)+SUMIF(E!$HC$15:$HL$15,'Ciclo Semaforico'!CF$32,E!$HC109:$HL109)+SUMIF(O!$HC$15:$HL$15,'Ciclo Semaforico'!CF$32,O!$HC109:$HL109))-IF(CF$31="",(SUMIF(S!$HC$15:$HL$15,'Ciclo Semaforico'!CF$30,S!$HC109:$HL109)+SUMIF(N!$HC$15:$HL$15,'Ciclo Semaforico'!CF$30,N!$HC109:$HL109)+SUMIF(E!$HC$15:$HL$15,'Ciclo Semaforico'!CF$30,E!$HC109:$HL109)+SUMIF(O!$HC$15:$HL$15,'Ciclo Semaforico'!CF$30,O!$HC109:$HL109)),(SUMIF(S!$HC$15:$HL$15,'Ciclo Semaforico'!CF$30,S!$HC109:$HL109)+SUMIF(N!$HC$15:$HL$15,'Ciclo Semaforico'!CF$30,N!$HC109:$HL109)+SUMIF(E!$HC$15:$HL$15,'Ciclo Semaforico'!CF$30,E!$HC109:$HL109)+SUMIF(O!$HC$15:$HL$15,'Ciclo Semaforico'!CF$30,O!$HC109:$HL109))*CF$31))</f>
        <v>0</v>
      </c>
      <c r="CG134" s="245">
        <f>IF(CG$32="",IF(CG$31="",(SUMIF(S!$HC$15:$HL$15,'Ciclo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Semaforico'!CG$30,O!$HC109:$HL109))*CG$31),(SUMIF(S!$HC$15:$HL$15,'Ciclo Semaforico'!CG$32,S!$HC109:$HL109)+SUMIF(N!$HC$15:$HL$15,'Ciclo Semaforico'!CG$32,N!$HC109:$HL109)+SUMIF(E!$HC$15:$HL$15,'Ciclo Semaforico'!CG$32,E!$HC109:$HL109)+SUMIF(O!$HC$15:$HL$15,'Ciclo Semaforico'!CG$32,O!$HC109:$HL109))-IF(CG$31="",(SUMIF(S!$HC$15:$HL$15,'Ciclo Semaforico'!CG$30,S!$HC109:$HL109)+SUMIF(N!$HC$15:$HL$15,'Ciclo Semaforico'!CG$30,N!$HC109:$HL109)+SUMIF(E!$HC$15:$HL$15,'Ciclo Semaforico'!CG$30,E!$HC109:$HL109)+SUMIF(O!$HC$15:$HL$15,'Ciclo Semaforico'!CG$30,O!$HC109:$HL109)),(SUMIF(S!$HC$15:$HL$15,'Ciclo Semaforico'!CG$30,S!$HC109:$HL109)+SUMIF(N!$HC$15:$HL$15,'Ciclo Semaforico'!CG$30,N!$HC109:$HL109)+SUMIF(E!$HC$15:$HL$15,'Ciclo Semaforico'!CG$30,E!$HC109:$HL109)+SUMIF(O!$HC$15:$HL$15,'Ciclo Semaforico'!CG$30,O!$HC109:$HL109))*CG$31))</f>
        <v>0</v>
      </c>
      <c r="CH134" s="246">
        <f>IF(CH$32="",IF(CH$31="",(SUMIF(S!$HC$15:$HL$15,'Ciclo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Semaforico'!CH$30,O!$HC109:$HL109))*CH$31),(SUMIF(S!$HC$15:$HL$15,'Ciclo Semaforico'!CH$32,S!$HC109:$HL109)+SUMIF(N!$HC$15:$HL$15,'Ciclo Semaforico'!CH$32,N!$HC109:$HL109)+SUMIF(E!$HC$15:$HL$15,'Ciclo Semaforico'!CH$32,E!$HC109:$HL109)+SUMIF(O!$HC$15:$HL$15,'Ciclo Semaforico'!CH$32,O!$HC109:$HL109))-IF(CH$31="",(SUMIF(S!$HC$15:$HL$15,'Ciclo Semaforico'!CH$30,S!$HC109:$HL109)+SUMIF(N!$HC$15:$HL$15,'Ciclo Semaforico'!CH$30,N!$HC109:$HL109)+SUMIF(E!$HC$15:$HL$15,'Ciclo Semaforico'!CH$30,E!$HC109:$HL109)+SUMIF(O!$HC$15:$HL$15,'Ciclo Semaforico'!CH$30,O!$HC109:$HL109)),(SUMIF(S!$HC$15:$HL$15,'Ciclo Semaforico'!CH$30,S!$HC109:$HL109)+SUMIF(N!$HC$15:$HL$15,'Ciclo Semaforico'!CH$30,N!$HC109:$HL109)+SUMIF(E!$HC$15:$HL$15,'Ciclo Semaforico'!CH$30,E!$HC109:$HL109)+SUMIF(O!$HC$15:$HL$15,'Ciclo Semaforico'!CH$30,O!$HC109:$HL109))*CH$31))</f>
        <v>0</v>
      </c>
      <c r="CI134" s="244">
        <f t="shared" si="339"/>
        <v>0</v>
      </c>
      <c r="CJ134" s="245">
        <f t="shared" si="340"/>
        <v>0</v>
      </c>
      <c r="CK134" s="245">
        <f t="shared" si="341"/>
        <v>0</v>
      </c>
      <c r="CL134" s="245">
        <f t="shared" si="342"/>
        <v>0</v>
      </c>
      <c r="CM134" s="245" t="e">
        <f t="shared" si="343"/>
        <v>#REF!</v>
      </c>
      <c r="CN134" s="245">
        <f t="shared" si="344"/>
        <v>0</v>
      </c>
      <c r="CO134" s="245">
        <f t="shared" si="345"/>
        <v>0</v>
      </c>
      <c r="CP134" s="245">
        <f t="shared" si="346"/>
        <v>0</v>
      </c>
      <c r="CQ134" s="245">
        <f t="shared" si="347"/>
        <v>0</v>
      </c>
      <c r="CR134" s="245">
        <f t="shared" si="348"/>
        <v>0</v>
      </c>
      <c r="CS134" s="245">
        <f t="shared" si="349"/>
        <v>0</v>
      </c>
      <c r="CT134" s="246">
        <f t="shared" si="350"/>
        <v>0</v>
      </c>
      <c r="CU134" s="244">
        <f t="shared" si="351"/>
        <v>0</v>
      </c>
      <c r="CV134" s="245">
        <f t="shared" si="352"/>
        <v>0</v>
      </c>
      <c r="CW134" s="245">
        <f t="shared" si="353"/>
        <v>0</v>
      </c>
      <c r="CX134" s="245">
        <f t="shared" si="354"/>
        <v>0</v>
      </c>
      <c r="CY134" s="245">
        <f t="shared" si="355"/>
        <v>0</v>
      </c>
      <c r="CZ134" s="245">
        <f t="shared" si="356"/>
        <v>0</v>
      </c>
      <c r="DA134" s="245">
        <f t="shared" si="357"/>
        <v>0</v>
      </c>
      <c r="DB134" s="245">
        <f t="shared" si="358"/>
        <v>0</v>
      </c>
      <c r="DC134" s="245">
        <f t="shared" si="359"/>
        <v>0</v>
      </c>
      <c r="DD134" s="245">
        <f t="shared" si="360"/>
        <v>0</v>
      </c>
      <c r="DE134" s="245">
        <f t="shared" si="361"/>
        <v>0</v>
      </c>
      <c r="DF134" s="246">
        <f t="shared" si="362"/>
        <v>0</v>
      </c>
      <c r="DG134" s="244" t="e">
        <f t="shared" si="363"/>
        <v>#REF!</v>
      </c>
      <c r="DH134" s="245" t="e">
        <f t="shared" si="364"/>
        <v>#REF!</v>
      </c>
      <c r="DI134" s="245" t="e">
        <f t="shared" si="365"/>
        <v>#REF!</v>
      </c>
      <c r="DJ134" s="245" t="e">
        <f t="shared" si="366"/>
        <v>#REF!</v>
      </c>
      <c r="DK134" s="245" t="e">
        <f t="shared" si="367"/>
        <v>#REF!</v>
      </c>
      <c r="DL134" s="245" t="e">
        <f t="shared" si="368"/>
        <v>#REF!</v>
      </c>
      <c r="DM134" s="245">
        <f t="shared" si="369"/>
        <v>0</v>
      </c>
      <c r="DN134" s="245">
        <f t="shared" si="370"/>
        <v>0</v>
      </c>
      <c r="DO134" s="245">
        <f t="shared" si="371"/>
        <v>0</v>
      </c>
      <c r="DP134" s="245">
        <f t="shared" si="372"/>
        <v>0</v>
      </c>
      <c r="DQ134" s="245">
        <f t="shared" si="373"/>
        <v>0</v>
      </c>
      <c r="DR134" s="246">
        <f t="shared" si="374"/>
        <v>0</v>
      </c>
      <c r="DS134" s="244">
        <f t="shared" si="375"/>
        <v>0</v>
      </c>
      <c r="DT134" s="245">
        <f t="shared" si="376"/>
        <v>0</v>
      </c>
      <c r="DU134" s="245">
        <f t="shared" si="377"/>
        <v>0</v>
      </c>
      <c r="DV134" s="245">
        <f t="shared" si="378"/>
        <v>0</v>
      </c>
      <c r="DW134" s="245">
        <f t="shared" si="379"/>
        <v>0</v>
      </c>
      <c r="DX134" s="245">
        <f t="shared" si="380"/>
        <v>0</v>
      </c>
      <c r="DY134" s="245">
        <f t="shared" si="381"/>
        <v>0</v>
      </c>
      <c r="DZ134" s="245">
        <f t="shared" si="382"/>
        <v>0</v>
      </c>
      <c r="EA134" s="245">
        <f t="shared" si="383"/>
        <v>0</v>
      </c>
      <c r="EB134" s="245">
        <f t="shared" si="384"/>
        <v>0</v>
      </c>
      <c r="EC134" s="245">
        <f t="shared" si="385"/>
        <v>0</v>
      </c>
      <c r="ED134" s="246">
        <f t="shared" si="386"/>
        <v>0</v>
      </c>
      <c r="EE134" s="244">
        <f t="shared" si="387"/>
        <v>0</v>
      </c>
      <c r="EF134" s="245">
        <f t="shared" si="388"/>
        <v>0</v>
      </c>
      <c r="EG134" s="245">
        <f t="shared" si="389"/>
        <v>0</v>
      </c>
      <c r="EH134" s="245">
        <f t="shared" si="390"/>
        <v>0</v>
      </c>
      <c r="EI134" s="245">
        <f t="shared" si="391"/>
        <v>0</v>
      </c>
      <c r="EJ134" s="245">
        <f t="shared" si="392"/>
        <v>0</v>
      </c>
      <c r="EK134" s="245">
        <f t="shared" si="393"/>
        <v>0</v>
      </c>
      <c r="EL134" s="245">
        <f t="shared" si="394"/>
        <v>0</v>
      </c>
      <c r="EM134" s="245">
        <f t="shared" si="395"/>
        <v>0</v>
      </c>
      <c r="EN134" s="245">
        <f t="shared" si="396"/>
        <v>0</v>
      </c>
      <c r="EO134" s="245">
        <f t="shared" si="397"/>
        <v>0</v>
      </c>
      <c r="EP134" s="246">
        <f t="shared" si="398"/>
        <v>0</v>
      </c>
      <c r="EQ134" s="255">
        <f t="shared" si="399"/>
        <v>0</v>
      </c>
      <c r="ER134" s="256">
        <f t="shared" si="400"/>
        <v>0</v>
      </c>
      <c r="ES134" s="256">
        <f t="shared" si="401"/>
        <v>0</v>
      </c>
      <c r="ET134" s="256">
        <f t="shared" si="402"/>
        <v>0</v>
      </c>
      <c r="EU134" s="256" t="e">
        <f t="shared" si="403"/>
        <v>#REF!</v>
      </c>
      <c r="EV134" s="256">
        <f t="shared" si="404"/>
        <v>0</v>
      </c>
      <c r="EW134" s="256">
        <f t="shared" si="405"/>
        <v>0</v>
      </c>
      <c r="EX134" s="256" t="str">
        <f t="shared" si="406"/>
        <v/>
      </c>
      <c r="EY134" s="256" t="str">
        <f t="shared" si="407"/>
        <v/>
      </c>
      <c r="EZ134" s="256" t="str">
        <f t="shared" si="408"/>
        <v/>
      </c>
      <c r="FA134" s="256" t="str">
        <f t="shared" si="409"/>
        <v/>
      </c>
      <c r="FB134" s="257" t="str">
        <f t="shared" si="410"/>
        <v/>
      </c>
      <c r="FC134" s="255">
        <f t="shared" si="411"/>
        <v>0</v>
      </c>
      <c r="FD134" s="256" t="str">
        <f t="shared" si="412"/>
        <v/>
      </c>
      <c r="FE134" s="256" t="str">
        <f t="shared" si="413"/>
        <v/>
      </c>
      <c r="FF134" s="256" t="str">
        <f t="shared" si="414"/>
        <v/>
      </c>
      <c r="FG134" s="256" t="str">
        <f t="shared" si="415"/>
        <v/>
      </c>
      <c r="FH134" s="256" t="str">
        <f t="shared" si="416"/>
        <v/>
      </c>
      <c r="FI134" s="256" t="str">
        <f t="shared" si="417"/>
        <v/>
      </c>
      <c r="FJ134" s="256" t="str">
        <f t="shared" si="418"/>
        <v/>
      </c>
      <c r="FK134" s="256" t="str">
        <f t="shared" si="419"/>
        <v/>
      </c>
      <c r="FL134" s="256" t="str">
        <f t="shared" si="420"/>
        <v/>
      </c>
      <c r="FM134" s="256" t="str">
        <f t="shared" si="421"/>
        <v/>
      </c>
      <c r="FN134" s="257" t="str">
        <f t="shared" si="422"/>
        <v/>
      </c>
      <c r="FO134" s="255" t="e">
        <f t="shared" si="423"/>
        <v>#REF!</v>
      </c>
      <c r="FP134" s="256" t="e">
        <f t="shared" si="424"/>
        <v>#REF!</v>
      </c>
      <c r="FQ134" s="256" t="e">
        <f t="shared" si="425"/>
        <v>#REF!</v>
      </c>
      <c r="FR134" s="256" t="e">
        <f t="shared" si="426"/>
        <v>#REF!</v>
      </c>
      <c r="FS134" s="256" t="e">
        <f t="shared" si="427"/>
        <v>#REF!</v>
      </c>
      <c r="FT134" s="256" t="e">
        <f t="shared" si="428"/>
        <v>#REF!</v>
      </c>
      <c r="FU134" s="256" t="str">
        <f t="shared" si="429"/>
        <v/>
      </c>
      <c r="FV134" s="256" t="str">
        <f t="shared" si="430"/>
        <v/>
      </c>
      <c r="FW134" s="256" t="str">
        <f t="shared" si="431"/>
        <v/>
      </c>
      <c r="FX134" s="256" t="str">
        <f t="shared" si="432"/>
        <v/>
      </c>
      <c r="FY134" s="256" t="str">
        <f t="shared" si="433"/>
        <v/>
      </c>
      <c r="FZ134" s="257" t="str">
        <f t="shared" si="434"/>
        <v/>
      </c>
      <c r="GA134" s="255" t="str">
        <f t="shared" si="435"/>
        <v/>
      </c>
      <c r="GB134" s="256" t="str">
        <f t="shared" si="436"/>
        <v/>
      </c>
      <c r="GC134" s="256" t="str">
        <f t="shared" si="437"/>
        <v/>
      </c>
      <c r="GD134" s="256" t="str">
        <f t="shared" si="438"/>
        <v/>
      </c>
      <c r="GE134" s="256" t="str">
        <f t="shared" si="439"/>
        <v/>
      </c>
      <c r="GF134" s="256" t="str">
        <f t="shared" si="440"/>
        <v/>
      </c>
      <c r="GG134" s="256" t="str">
        <f t="shared" si="441"/>
        <v/>
      </c>
      <c r="GH134" s="256" t="str">
        <f t="shared" si="442"/>
        <v/>
      </c>
      <c r="GI134" s="256" t="str">
        <f t="shared" si="443"/>
        <v/>
      </c>
      <c r="GJ134" s="256" t="str">
        <f t="shared" si="444"/>
        <v/>
      </c>
      <c r="GK134" s="256" t="str">
        <f t="shared" si="445"/>
        <v/>
      </c>
      <c r="GL134" s="257" t="str">
        <f t="shared" si="446"/>
        <v/>
      </c>
      <c r="GM134" s="255" t="str">
        <f t="shared" si="447"/>
        <v/>
      </c>
      <c r="GN134" s="256" t="str">
        <f t="shared" si="448"/>
        <v/>
      </c>
      <c r="GO134" s="256" t="str">
        <f t="shared" si="449"/>
        <v/>
      </c>
      <c r="GP134" s="256" t="str">
        <f t="shared" si="450"/>
        <v/>
      </c>
      <c r="GQ134" s="256" t="str">
        <f t="shared" si="451"/>
        <v/>
      </c>
      <c r="GR134" s="256" t="str">
        <f t="shared" si="452"/>
        <v/>
      </c>
      <c r="GS134" s="256" t="str">
        <f t="shared" si="453"/>
        <v/>
      </c>
      <c r="GT134" s="256" t="str">
        <f t="shared" si="454"/>
        <v/>
      </c>
      <c r="GU134" s="256" t="str">
        <f t="shared" si="455"/>
        <v/>
      </c>
      <c r="GV134" s="256" t="str">
        <f t="shared" si="456"/>
        <v/>
      </c>
      <c r="GW134" s="256" t="str">
        <f t="shared" si="457"/>
        <v/>
      </c>
      <c r="GX134" s="257" t="str">
        <f t="shared" si="458"/>
        <v/>
      </c>
      <c r="GY134" s="252">
        <f t="shared" si="468"/>
        <v>0</v>
      </c>
      <c r="GZ134" s="253" t="e">
        <f t="shared" si="468"/>
        <v>#REF!</v>
      </c>
      <c r="HA134" s="253">
        <f t="shared" si="468"/>
        <v>0</v>
      </c>
      <c r="HB134" s="253">
        <f t="shared" si="468"/>
        <v>0</v>
      </c>
      <c r="HC134" s="253">
        <f t="shared" si="468"/>
        <v>0</v>
      </c>
      <c r="HD134" s="253">
        <f t="shared" si="468"/>
        <v>0</v>
      </c>
      <c r="HE134" s="253">
        <f t="shared" si="468"/>
        <v>0</v>
      </c>
      <c r="HF134" s="254">
        <f t="shared" si="459"/>
        <v>0</v>
      </c>
      <c r="HG134" s="252">
        <f t="shared" si="469"/>
        <v>0</v>
      </c>
      <c r="HH134" s="253">
        <f t="shared" si="469"/>
        <v>0</v>
      </c>
      <c r="HI134" s="253">
        <f t="shared" si="469"/>
        <v>0</v>
      </c>
      <c r="HJ134" s="253">
        <f t="shared" si="469"/>
        <v>0</v>
      </c>
      <c r="HK134" s="253">
        <f t="shared" si="469"/>
        <v>0</v>
      </c>
      <c r="HL134" s="253">
        <f t="shared" si="469"/>
        <v>0</v>
      </c>
      <c r="HM134" s="253">
        <f t="shared" si="469"/>
        <v>0</v>
      </c>
      <c r="HN134" s="254">
        <f t="shared" si="469"/>
        <v>0</v>
      </c>
      <c r="HO134" s="252" t="e">
        <f t="shared" si="470"/>
        <v>#REF!</v>
      </c>
      <c r="HP134" s="253" t="e">
        <f t="shared" si="470"/>
        <v>#REF!</v>
      </c>
      <c r="HQ134" s="253">
        <f t="shared" si="470"/>
        <v>0</v>
      </c>
      <c r="HR134" s="253">
        <f t="shared" si="470"/>
        <v>0</v>
      </c>
      <c r="HS134" s="253">
        <f t="shared" si="470"/>
        <v>0</v>
      </c>
      <c r="HT134" s="253">
        <f t="shared" si="470"/>
        <v>0</v>
      </c>
      <c r="HU134" s="253">
        <f t="shared" si="470"/>
        <v>0</v>
      </c>
      <c r="HV134" s="254">
        <f t="shared" si="470"/>
        <v>0</v>
      </c>
      <c r="HW134" s="252">
        <f t="shared" si="471"/>
        <v>0</v>
      </c>
      <c r="HX134" s="253">
        <f t="shared" si="471"/>
        <v>0</v>
      </c>
      <c r="HY134" s="253">
        <f t="shared" si="471"/>
        <v>0</v>
      </c>
      <c r="HZ134" s="253">
        <f t="shared" si="471"/>
        <v>0</v>
      </c>
      <c r="IA134" s="253">
        <f t="shared" si="471"/>
        <v>0</v>
      </c>
      <c r="IB134" s="253">
        <f t="shared" si="471"/>
        <v>0</v>
      </c>
      <c r="IC134" s="253">
        <f t="shared" si="471"/>
        <v>0</v>
      </c>
      <c r="ID134" s="254">
        <f t="shared" si="471"/>
        <v>0</v>
      </c>
      <c r="IE134" s="252">
        <f t="shared" si="472"/>
        <v>0</v>
      </c>
      <c r="IF134" s="253">
        <f t="shared" si="472"/>
        <v>0</v>
      </c>
      <c r="IG134" s="253">
        <f t="shared" si="472"/>
        <v>0</v>
      </c>
      <c r="IH134" s="253">
        <f t="shared" si="472"/>
        <v>0</v>
      </c>
      <c r="II134" s="253">
        <f t="shared" si="472"/>
        <v>0</v>
      </c>
      <c r="IJ134" s="253">
        <f t="shared" si="472"/>
        <v>0</v>
      </c>
      <c r="IK134" s="253">
        <f t="shared" si="472"/>
        <v>0</v>
      </c>
      <c r="IL134" s="254">
        <f t="shared" si="472"/>
        <v>0</v>
      </c>
      <c r="IM134" s="255" t="e">
        <f t="shared" si="203"/>
        <v>#REF!</v>
      </c>
      <c r="IN134" s="256">
        <f t="shared" si="204"/>
        <v>0</v>
      </c>
      <c r="IO134" s="256" t="e">
        <f t="shared" si="205"/>
        <v>#REF!</v>
      </c>
      <c r="IP134" s="256">
        <f t="shared" si="206"/>
        <v>0</v>
      </c>
      <c r="IQ134" s="257">
        <f t="shared" si="207"/>
        <v>0</v>
      </c>
      <c r="IR134" s="404" t="e">
        <f t="shared" si="473"/>
        <v>#REF!</v>
      </c>
      <c r="IS134" s="250">
        <f>+IZ134+JA134+JC134+JD134+JF134+JG134+JI134+JJ134</f>
        <v>12</v>
      </c>
      <c r="IT134" s="258" t="e">
        <f t="shared" si="464"/>
        <v>#REF!</v>
      </c>
      <c r="IU134" s="664">
        <v>1800</v>
      </c>
      <c r="IV134" s="409">
        <v>7</v>
      </c>
      <c r="IW134" s="648" t="s">
        <v>272</v>
      </c>
      <c r="IX134" s="649" t="e">
        <f t="shared" si="474"/>
        <v>#REF!</v>
      </c>
      <c r="IY134" s="650" t="e">
        <f t="shared" si="465"/>
        <v>#REF!</v>
      </c>
      <c r="IZ134" s="651">
        <v>3</v>
      </c>
      <c r="JA134" s="652">
        <v>2</v>
      </c>
      <c r="JB134" s="650" t="e">
        <f t="shared" si="466"/>
        <v>#REF!</v>
      </c>
      <c r="JC134" s="651">
        <f t="shared" si="476"/>
        <v>3</v>
      </c>
      <c r="JD134" s="652">
        <f t="shared" si="476"/>
        <v>2</v>
      </c>
      <c r="JE134" s="653" t="e">
        <f t="shared" si="467"/>
        <v>#REF!</v>
      </c>
      <c r="JF134" s="654"/>
      <c r="JG134" s="420">
        <v>2</v>
      </c>
      <c r="JH134" s="653"/>
      <c r="JI134" s="654"/>
      <c r="JJ134" s="655"/>
      <c r="JK134" s="418"/>
      <c r="JL134" s="419"/>
      <c r="JM134" s="420"/>
      <c r="JN134" s="662">
        <v>1</v>
      </c>
      <c r="JO134" s="662">
        <v>1</v>
      </c>
      <c r="JP134" s="662">
        <v>1</v>
      </c>
      <c r="JQ134" s="662">
        <v>1</v>
      </c>
      <c r="JR134" s="663">
        <v>1</v>
      </c>
      <c r="JS134" s="658" t="e">
        <f t="shared" si="477"/>
        <v>#REF!</v>
      </c>
    </row>
    <row r="135" spans="1:279" ht="20.100000000000001" hidden="1" customHeight="1">
      <c r="Y135" s="380" t="e">
        <f>N!IK110</f>
        <v>#REF!</v>
      </c>
      <c r="Z135" s="377" t="s">
        <v>103</v>
      </c>
      <c r="AA135" s="244">
        <f>IF(AA$32="",IF(AA$31="",(SUMIF(S!$HC$15:$HL$15,'Ciclo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Semaforico'!AA$30,O!$HC110:$HL110))*AA$31),(SUMIF(S!$HC$15:$HL$15,'Ciclo Semaforico'!AA$32,S!$HC110:$HL110)+SUMIF(N!$HC$15:$HL$15,'Ciclo Semaforico'!AA$32,N!$HC110:$HL110)+SUMIF(E!$HC$15:$HL$15,'Ciclo Semaforico'!AA$32,E!$HC110:$HL110)+SUMIF(O!$HC$15:$HL$15,'Ciclo Semaforico'!AA$32,O!$HC110:$HL110))-IF(AA$31="",(SUMIF(S!$HC$15:$HL$15,'Ciclo Semaforico'!AA$30,S!$HC110:$HL110)+SUMIF(N!$HC$15:$HL$15,'Ciclo Semaforico'!AA$30,N!$HC110:$HL110)+SUMIF(E!$HC$15:$HL$15,'Ciclo Semaforico'!AA$30,E!$HC110:$HL110)+SUMIF(O!$HC$15:$HL$15,'Ciclo Semaforico'!AA$30,O!$HC110:$HL110)),(SUMIF(S!$HC$15:$HL$15,'Ciclo Semaforico'!AA$30,S!$HC110:$HL110)+SUMIF(N!$HC$15:$HL$15,'Ciclo Semaforico'!AA$30,N!$HC110:$HL110)+SUMIF(E!$HC$15:$HL$15,'Ciclo Semaforico'!AA$30,E!$HC110:$HL110)+SUMIF(O!$HC$15:$HL$15,'Ciclo Semaforico'!AA$30,O!$HC110:$HL110))*AA$31))</f>
        <v>0</v>
      </c>
      <c r="AB135" s="245">
        <f>IF(AB$32="",IF(AB$31="",(SUMIF(S!$HC$15:$HL$15,'Ciclo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Semaforico'!AB$30,O!$HC110:$HL110))*AB$31),(SUMIF(S!$HC$15:$HL$15,'Ciclo Semaforico'!AB$32,S!$HC110:$HL110)+SUMIF(N!$HC$15:$HL$15,'Ciclo Semaforico'!AB$32,N!$HC110:$HL110)+SUMIF(E!$HC$15:$HL$15,'Ciclo Semaforico'!AB$32,E!$HC110:$HL110)+SUMIF(O!$HC$15:$HL$15,'Ciclo Semaforico'!AB$32,O!$HC110:$HL110))-IF(AB$31="",(SUMIF(S!$HC$15:$HL$15,'Ciclo Semaforico'!AB$30,S!$HC110:$HL110)+SUMIF(N!$HC$15:$HL$15,'Ciclo Semaforico'!AB$30,N!$HC110:$HL110)+SUMIF(E!$HC$15:$HL$15,'Ciclo Semaforico'!AB$30,E!$HC110:$HL110)+SUMIF(O!$HC$15:$HL$15,'Ciclo Semaforico'!AB$30,O!$HC110:$HL110)),(SUMIF(S!$HC$15:$HL$15,'Ciclo Semaforico'!AB$30,S!$HC110:$HL110)+SUMIF(N!$HC$15:$HL$15,'Ciclo Semaforico'!AB$30,N!$HC110:$HL110)+SUMIF(E!$HC$15:$HL$15,'Ciclo Semaforico'!AB$30,E!$HC110:$HL110)+SUMIF(O!$HC$15:$HL$15,'Ciclo Semaforico'!AB$30,O!$HC110:$HL110))*AB$31))</f>
        <v>0</v>
      </c>
      <c r="AC135" s="245">
        <f>IF(AC$32="",IF(AC$31="",(SUMIF(S!$HC$15:$HL$15,'Ciclo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Semaforico'!AC$30,O!$HC110:$HL110))*AC$31),(SUMIF(S!$HC$15:$HL$15,'Ciclo Semaforico'!AC$32,S!$HC110:$HL110)+SUMIF(N!$HC$15:$HL$15,'Ciclo Semaforico'!AC$32,N!$HC110:$HL110)+SUMIF(E!$HC$15:$HL$15,'Ciclo Semaforico'!AC$32,E!$HC110:$HL110)+SUMIF(O!$HC$15:$HL$15,'Ciclo Semaforico'!AC$32,O!$HC110:$HL110))-IF(AC$31="",(SUMIF(S!$HC$15:$HL$15,'Ciclo Semaforico'!AC$30,S!$HC110:$HL110)+SUMIF(N!$HC$15:$HL$15,'Ciclo Semaforico'!AC$30,N!$HC110:$HL110)+SUMIF(E!$HC$15:$HL$15,'Ciclo Semaforico'!AC$30,E!$HC110:$HL110)+SUMIF(O!$HC$15:$HL$15,'Ciclo Semaforico'!AC$30,O!$HC110:$HL110)),(SUMIF(S!$HC$15:$HL$15,'Ciclo Semaforico'!AC$30,S!$HC110:$HL110)+SUMIF(N!$HC$15:$HL$15,'Ciclo Semaforico'!AC$30,N!$HC110:$HL110)+SUMIF(E!$HC$15:$HL$15,'Ciclo Semaforico'!AC$30,E!$HC110:$HL110)+SUMIF(O!$HC$15:$HL$15,'Ciclo Semaforico'!AC$30,O!$HC110:$HL110))*AC$31))</f>
        <v>0</v>
      </c>
      <c r="AD135" s="245">
        <f>IF(AD$32="",IF(AD$31="",(SUMIF(S!$HC$15:$HL$15,'Ciclo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Semaforico'!AD$30,O!$HC110:$HL110))*AD$31),(SUMIF(S!$HC$15:$HL$15,'Ciclo Semaforico'!AD$32,S!$HC110:$HL110)+SUMIF(N!$HC$15:$HL$15,'Ciclo Semaforico'!AD$32,N!$HC110:$HL110)+SUMIF(E!$HC$15:$HL$15,'Ciclo Semaforico'!AD$32,E!$HC110:$HL110)+SUMIF(O!$HC$15:$HL$15,'Ciclo Semaforico'!AD$32,O!$HC110:$HL110))-IF(AD$31="",(SUMIF(S!$HC$15:$HL$15,'Ciclo Semaforico'!AD$30,S!$HC110:$HL110)+SUMIF(N!$HC$15:$HL$15,'Ciclo Semaforico'!AD$30,N!$HC110:$HL110)+SUMIF(E!$HC$15:$HL$15,'Ciclo Semaforico'!AD$30,E!$HC110:$HL110)+SUMIF(O!$HC$15:$HL$15,'Ciclo Semaforico'!AD$30,O!$HC110:$HL110)),(SUMIF(S!$HC$15:$HL$15,'Ciclo Semaforico'!AD$30,S!$HC110:$HL110)+SUMIF(N!$HC$15:$HL$15,'Ciclo Semaforico'!AD$30,N!$HC110:$HL110)+SUMIF(E!$HC$15:$HL$15,'Ciclo Semaforico'!AD$30,E!$HC110:$HL110)+SUMIF(O!$HC$15:$HL$15,'Ciclo Semaforico'!AD$30,O!$HC110:$HL110))*AD$31))</f>
        <v>0</v>
      </c>
      <c r="AE135" s="245" t="e">
        <f>IF(AE$32="",IF(AE$31="",(SUMIF(S!$HC$15:$HL$15,'Ciclo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Semaforico'!AE$30,O!$HC110:$HL110))*AE$31),(SUMIF(S!$HC$15:$HL$15,'Ciclo Semaforico'!AE$32,S!$HC110:$HL110)+SUMIF(N!$HC$15:$HL$15,'Ciclo Semaforico'!AE$32,N!$HC110:$HL110)+SUMIF(E!$HC$15:$HL$15,'Ciclo Semaforico'!AE$32,E!$HC110:$HL110)+SUMIF(O!$HC$15:$HL$15,'Ciclo Semaforico'!AE$32,O!$HC110:$HL110))-IF(AE$31="",(SUMIF(S!$HC$15:$HL$15,'Ciclo Semaforico'!AE$30,S!$HC110:$HL110)+SUMIF(N!$HC$15:$HL$15,'Ciclo Semaforico'!AE$30,N!$HC110:$HL110)+SUMIF(E!$HC$15:$HL$15,'Ciclo Semaforico'!AE$30,E!$HC110:$HL110)+SUMIF(O!$HC$15:$HL$15,'Ciclo Semaforico'!AE$30,O!$HC110:$HL110)),(SUMIF(S!$HC$15:$HL$15,'Ciclo Semaforico'!AE$30,S!$HC110:$HL110)+SUMIF(N!$HC$15:$HL$15,'Ciclo Semaforico'!AE$30,N!$HC110:$HL110)+SUMIF(E!$HC$15:$HL$15,'Ciclo Semaforico'!AE$30,E!$HC110:$HL110)+SUMIF(O!$HC$15:$HL$15,'Ciclo Semaforico'!AE$30,O!$HC110:$HL110))*AE$31))</f>
        <v>#REF!</v>
      </c>
      <c r="AF135" s="245">
        <f>IF(AF$32="",IF(AF$31="",(SUMIF(S!$HC$15:$HL$15,'Ciclo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Semaforico'!AF$30,O!$HC110:$HL110))*AF$31),(SUMIF(S!$HC$15:$HL$15,'Ciclo Semaforico'!AF$32,S!$HC110:$HL110)+SUMIF(N!$HC$15:$HL$15,'Ciclo Semaforico'!AF$32,N!$HC110:$HL110)+SUMIF(E!$HC$15:$HL$15,'Ciclo Semaforico'!AF$32,E!$HC110:$HL110)+SUMIF(O!$HC$15:$HL$15,'Ciclo Semaforico'!AF$32,O!$HC110:$HL110))-IF(AF$31="",(SUMIF(S!$HC$15:$HL$15,'Ciclo Semaforico'!AF$30,S!$HC110:$HL110)+SUMIF(N!$HC$15:$HL$15,'Ciclo Semaforico'!AF$30,N!$HC110:$HL110)+SUMIF(E!$HC$15:$HL$15,'Ciclo Semaforico'!AF$30,E!$HC110:$HL110)+SUMIF(O!$HC$15:$HL$15,'Ciclo Semaforico'!AF$30,O!$HC110:$HL110)),(SUMIF(S!$HC$15:$HL$15,'Ciclo Semaforico'!AF$30,S!$HC110:$HL110)+SUMIF(N!$HC$15:$HL$15,'Ciclo Semaforico'!AF$30,N!$HC110:$HL110)+SUMIF(E!$HC$15:$HL$15,'Ciclo Semaforico'!AF$30,E!$HC110:$HL110)+SUMIF(O!$HC$15:$HL$15,'Ciclo Semaforico'!AF$30,O!$HC110:$HL110))*AF$31))</f>
        <v>0</v>
      </c>
      <c r="AG135" s="245">
        <f>IF(AG$32="",IF(AG$31="",(SUMIF(S!$HC$15:$HL$15,'Ciclo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Semaforico'!AG$30,O!$HC110:$HL110))*AG$31),(SUMIF(S!$HC$15:$HL$15,'Ciclo Semaforico'!AG$32,S!$HC110:$HL110)+SUMIF(N!$HC$15:$HL$15,'Ciclo Semaforico'!AG$32,N!$HC110:$HL110)+SUMIF(E!$HC$15:$HL$15,'Ciclo Semaforico'!AG$32,E!$HC110:$HL110)+SUMIF(O!$HC$15:$HL$15,'Ciclo Semaforico'!AG$32,O!$HC110:$HL110))-IF(AG$31="",(SUMIF(S!$HC$15:$HL$15,'Ciclo Semaforico'!AG$30,S!$HC110:$HL110)+SUMIF(N!$HC$15:$HL$15,'Ciclo Semaforico'!AG$30,N!$HC110:$HL110)+SUMIF(E!$HC$15:$HL$15,'Ciclo Semaforico'!AG$30,E!$HC110:$HL110)+SUMIF(O!$HC$15:$HL$15,'Ciclo Semaforico'!AG$30,O!$HC110:$HL110)),(SUMIF(S!$HC$15:$HL$15,'Ciclo Semaforico'!AG$30,S!$HC110:$HL110)+SUMIF(N!$HC$15:$HL$15,'Ciclo Semaforico'!AG$30,N!$HC110:$HL110)+SUMIF(E!$HC$15:$HL$15,'Ciclo Semaforico'!AG$30,E!$HC110:$HL110)+SUMIF(O!$HC$15:$HL$15,'Ciclo Semaforico'!AG$30,O!$HC110:$HL110))*AG$31))</f>
        <v>0</v>
      </c>
      <c r="AH135" s="245">
        <f>IF(AH$32="",IF(AH$31="",(SUMIF(S!$HC$15:$HL$15,'Ciclo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Semaforico'!AH$30,O!$HC110:$HL110))*AH$31),(SUMIF(S!$HC$15:$HL$15,'Ciclo Semaforico'!AH$32,S!$HC110:$HL110)+SUMIF(N!$HC$15:$HL$15,'Ciclo Semaforico'!AH$32,N!$HC110:$HL110)+SUMIF(E!$HC$15:$HL$15,'Ciclo Semaforico'!AH$32,E!$HC110:$HL110)+SUMIF(O!$HC$15:$HL$15,'Ciclo Semaforico'!AH$32,O!$HC110:$HL110))-IF(AH$31="",(SUMIF(S!$HC$15:$HL$15,'Ciclo Semaforico'!AH$30,S!$HC110:$HL110)+SUMIF(N!$HC$15:$HL$15,'Ciclo Semaforico'!AH$30,N!$HC110:$HL110)+SUMIF(E!$HC$15:$HL$15,'Ciclo Semaforico'!AH$30,E!$HC110:$HL110)+SUMIF(O!$HC$15:$HL$15,'Ciclo Semaforico'!AH$30,O!$HC110:$HL110)),(SUMIF(S!$HC$15:$HL$15,'Ciclo Semaforico'!AH$30,S!$HC110:$HL110)+SUMIF(N!$HC$15:$HL$15,'Ciclo Semaforico'!AH$30,N!$HC110:$HL110)+SUMIF(E!$HC$15:$HL$15,'Ciclo Semaforico'!AH$30,E!$HC110:$HL110)+SUMIF(O!$HC$15:$HL$15,'Ciclo Semaforico'!AH$30,O!$HC110:$HL110))*AH$31))</f>
        <v>0</v>
      </c>
      <c r="AI135" s="245">
        <f>IF(AI$32="",IF(AI$31="",(SUMIF(S!$HC$15:$HL$15,'Ciclo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Semaforico'!AI$30,O!$HC110:$HL110))*AI$31),(SUMIF(S!$HC$15:$HL$15,'Ciclo Semaforico'!AI$32,S!$HC110:$HL110)+SUMIF(N!$HC$15:$HL$15,'Ciclo Semaforico'!AI$32,N!$HC110:$HL110)+SUMIF(E!$HC$15:$HL$15,'Ciclo Semaforico'!AI$32,E!$HC110:$HL110)+SUMIF(O!$HC$15:$HL$15,'Ciclo Semaforico'!AI$32,O!$HC110:$HL110))-IF(AI$31="",(SUMIF(S!$HC$15:$HL$15,'Ciclo Semaforico'!AI$30,S!$HC110:$HL110)+SUMIF(N!$HC$15:$HL$15,'Ciclo Semaforico'!AI$30,N!$HC110:$HL110)+SUMIF(E!$HC$15:$HL$15,'Ciclo Semaforico'!AI$30,E!$HC110:$HL110)+SUMIF(O!$HC$15:$HL$15,'Ciclo Semaforico'!AI$30,O!$HC110:$HL110)),(SUMIF(S!$HC$15:$HL$15,'Ciclo Semaforico'!AI$30,S!$HC110:$HL110)+SUMIF(N!$HC$15:$HL$15,'Ciclo Semaforico'!AI$30,N!$HC110:$HL110)+SUMIF(E!$HC$15:$HL$15,'Ciclo Semaforico'!AI$30,E!$HC110:$HL110)+SUMIF(O!$HC$15:$HL$15,'Ciclo Semaforico'!AI$30,O!$HC110:$HL110))*AI$31))</f>
        <v>0</v>
      </c>
      <c r="AJ135" s="245">
        <f>IF(AJ$32="",IF(AJ$31="",(SUMIF(S!$HC$15:$HL$15,'Ciclo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Semaforico'!AJ$30,O!$HC110:$HL110))*AJ$31),(SUMIF(S!$HC$15:$HL$15,'Ciclo Semaforico'!AJ$32,S!$HC110:$HL110)+SUMIF(N!$HC$15:$HL$15,'Ciclo Semaforico'!AJ$32,N!$HC110:$HL110)+SUMIF(E!$HC$15:$HL$15,'Ciclo Semaforico'!AJ$32,E!$HC110:$HL110)+SUMIF(O!$HC$15:$HL$15,'Ciclo Semaforico'!AJ$32,O!$HC110:$HL110))-IF(AJ$31="",(SUMIF(S!$HC$15:$HL$15,'Ciclo Semaforico'!AJ$30,S!$HC110:$HL110)+SUMIF(N!$HC$15:$HL$15,'Ciclo Semaforico'!AJ$30,N!$HC110:$HL110)+SUMIF(E!$HC$15:$HL$15,'Ciclo Semaforico'!AJ$30,E!$HC110:$HL110)+SUMIF(O!$HC$15:$HL$15,'Ciclo Semaforico'!AJ$30,O!$HC110:$HL110)),(SUMIF(S!$HC$15:$HL$15,'Ciclo Semaforico'!AJ$30,S!$HC110:$HL110)+SUMIF(N!$HC$15:$HL$15,'Ciclo Semaforico'!AJ$30,N!$HC110:$HL110)+SUMIF(E!$HC$15:$HL$15,'Ciclo Semaforico'!AJ$30,E!$HC110:$HL110)+SUMIF(O!$HC$15:$HL$15,'Ciclo Semaforico'!AJ$30,O!$HC110:$HL110))*AJ$31))</f>
        <v>0</v>
      </c>
      <c r="AK135" s="245">
        <f>IF(AK$32="",IF(AK$31="",(SUMIF(S!$HC$15:$HL$15,'Ciclo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Semaforico'!AK$30,O!$HC110:$HL110))*AK$31),(SUMIF(S!$HC$15:$HL$15,'Ciclo Semaforico'!AK$32,S!$HC110:$HL110)+SUMIF(N!$HC$15:$HL$15,'Ciclo Semaforico'!AK$32,N!$HC110:$HL110)+SUMIF(E!$HC$15:$HL$15,'Ciclo Semaforico'!AK$32,E!$HC110:$HL110)+SUMIF(O!$HC$15:$HL$15,'Ciclo Semaforico'!AK$32,O!$HC110:$HL110))-IF(AK$31="",(SUMIF(S!$HC$15:$HL$15,'Ciclo Semaforico'!AK$30,S!$HC110:$HL110)+SUMIF(N!$HC$15:$HL$15,'Ciclo Semaforico'!AK$30,N!$HC110:$HL110)+SUMIF(E!$HC$15:$HL$15,'Ciclo Semaforico'!AK$30,E!$HC110:$HL110)+SUMIF(O!$HC$15:$HL$15,'Ciclo Semaforico'!AK$30,O!$HC110:$HL110)),(SUMIF(S!$HC$15:$HL$15,'Ciclo Semaforico'!AK$30,S!$HC110:$HL110)+SUMIF(N!$HC$15:$HL$15,'Ciclo Semaforico'!AK$30,N!$HC110:$HL110)+SUMIF(E!$HC$15:$HL$15,'Ciclo Semaforico'!AK$30,E!$HC110:$HL110)+SUMIF(O!$HC$15:$HL$15,'Ciclo Semaforico'!AK$30,O!$HC110:$HL110))*AK$31))</f>
        <v>0</v>
      </c>
      <c r="AL135" s="246">
        <f>IF(AL$32="",IF(AL$31="",(SUMIF(S!$HC$15:$HL$15,'Ciclo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Semaforico'!AL$30,O!$HC110:$HL110))*AL$31),(SUMIF(S!$HC$15:$HL$15,'Ciclo Semaforico'!AL$32,S!$HC110:$HL110)+SUMIF(N!$HC$15:$HL$15,'Ciclo Semaforico'!AL$32,N!$HC110:$HL110)+SUMIF(E!$HC$15:$HL$15,'Ciclo Semaforico'!AL$32,E!$HC110:$HL110)+SUMIF(O!$HC$15:$HL$15,'Ciclo Semaforico'!AL$32,O!$HC110:$HL110))-IF(AL$31="",(SUMIF(S!$HC$15:$HL$15,'Ciclo Semaforico'!AL$30,S!$HC110:$HL110)+SUMIF(N!$HC$15:$HL$15,'Ciclo Semaforico'!AL$30,N!$HC110:$HL110)+SUMIF(E!$HC$15:$HL$15,'Ciclo Semaforico'!AL$30,E!$HC110:$HL110)+SUMIF(O!$HC$15:$HL$15,'Ciclo Semaforico'!AL$30,O!$HC110:$HL110)),(SUMIF(S!$HC$15:$HL$15,'Ciclo Semaforico'!AL$30,S!$HC110:$HL110)+SUMIF(N!$HC$15:$HL$15,'Ciclo Semaforico'!AL$30,N!$HC110:$HL110)+SUMIF(E!$HC$15:$HL$15,'Ciclo Semaforico'!AL$30,E!$HC110:$HL110)+SUMIF(O!$HC$15:$HL$15,'Ciclo Semaforico'!AL$30,O!$HC110:$HL110))*AL$31))</f>
        <v>0</v>
      </c>
      <c r="AM135" s="244">
        <f>IF(AM$32="",IF(AM$31="",(SUMIF(S!$HC$15:$HL$15,'Ciclo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Semaforico'!AM$30,O!$HC110:$HL110))*AM$31),(SUMIF(S!$HC$15:$HL$15,'Ciclo Semaforico'!AM$32,S!$HC110:$HL110)+SUMIF(N!$HC$15:$HL$15,'Ciclo Semaforico'!AM$32,N!$HC110:$HL110)+SUMIF(E!$HC$15:$HL$15,'Ciclo Semaforico'!AM$32,E!$HC110:$HL110)+SUMIF(O!$HC$15:$HL$15,'Ciclo Semaforico'!AM$32,O!$HC110:$HL110))-IF(AM$31="",(SUMIF(S!$HC$15:$HL$15,'Ciclo Semaforico'!AM$30,S!$HC110:$HL110)+SUMIF(N!$HC$15:$HL$15,'Ciclo Semaforico'!AM$30,N!$HC110:$HL110)+SUMIF(E!$HC$15:$HL$15,'Ciclo Semaforico'!AM$30,E!$HC110:$HL110)+SUMIF(O!$HC$15:$HL$15,'Ciclo Semaforico'!AM$30,O!$HC110:$HL110)),(SUMIF(S!$HC$15:$HL$15,'Ciclo Semaforico'!AM$30,S!$HC110:$HL110)+SUMIF(N!$HC$15:$HL$15,'Ciclo Semaforico'!AM$30,N!$HC110:$HL110)+SUMIF(E!$HC$15:$HL$15,'Ciclo Semaforico'!AM$30,E!$HC110:$HL110)+SUMIF(O!$HC$15:$HL$15,'Ciclo Semaforico'!AM$30,O!$HC110:$HL110))*AM$31))</f>
        <v>0</v>
      </c>
      <c r="AN135" s="245">
        <f>IF(AN$32="",IF(AN$31="",(SUMIF(S!$HC$15:$HL$15,'Ciclo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Semaforico'!AN$30,O!$HC110:$HL110))*AN$31),(SUMIF(S!$HC$15:$HL$15,'Ciclo Semaforico'!AN$32,S!$HC110:$HL110)+SUMIF(N!$HC$15:$HL$15,'Ciclo Semaforico'!AN$32,N!$HC110:$HL110)+SUMIF(E!$HC$15:$HL$15,'Ciclo Semaforico'!AN$32,E!$HC110:$HL110)+SUMIF(O!$HC$15:$HL$15,'Ciclo Semaforico'!AN$32,O!$HC110:$HL110))-IF(AN$31="",(SUMIF(S!$HC$15:$HL$15,'Ciclo Semaforico'!AN$30,S!$HC110:$HL110)+SUMIF(N!$HC$15:$HL$15,'Ciclo Semaforico'!AN$30,N!$HC110:$HL110)+SUMIF(E!$HC$15:$HL$15,'Ciclo Semaforico'!AN$30,E!$HC110:$HL110)+SUMIF(O!$HC$15:$HL$15,'Ciclo Semaforico'!AN$30,O!$HC110:$HL110)),(SUMIF(S!$HC$15:$HL$15,'Ciclo Semaforico'!AN$30,S!$HC110:$HL110)+SUMIF(N!$HC$15:$HL$15,'Ciclo Semaforico'!AN$30,N!$HC110:$HL110)+SUMIF(E!$HC$15:$HL$15,'Ciclo Semaforico'!AN$30,E!$HC110:$HL110)+SUMIF(O!$HC$15:$HL$15,'Ciclo Semaforico'!AN$30,O!$HC110:$HL110))*AN$31))</f>
        <v>0</v>
      </c>
      <c r="AO135" s="245">
        <f>IF(AO$32="",IF(AO$31="",(SUMIF(S!$HC$15:$HL$15,'Ciclo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Semaforico'!AO$30,O!$HC110:$HL110))*AO$31),(SUMIF(S!$HC$15:$HL$15,'Ciclo Semaforico'!AO$32,S!$HC110:$HL110)+SUMIF(N!$HC$15:$HL$15,'Ciclo Semaforico'!AO$32,N!$HC110:$HL110)+SUMIF(E!$HC$15:$HL$15,'Ciclo Semaforico'!AO$32,E!$HC110:$HL110)+SUMIF(O!$HC$15:$HL$15,'Ciclo Semaforico'!AO$32,O!$HC110:$HL110))-IF(AO$31="",(SUMIF(S!$HC$15:$HL$15,'Ciclo Semaforico'!AO$30,S!$HC110:$HL110)+SUMIF(N!$HC$15:$HL$15,'Ciclo Semaforico'!AO$30,N!$HC110:$HL110)+SUMIF(E!$HC$15:$HL$15,'Ciclo Semaforico'!AO$30,E!$HC110:$HL110)+SUMIF(O!$HC$15:$HL$15,'Ciclo Semaforico'!AO$30,O!$HC110:$HL110)),(SUMIF(S!$HC$15:$HL$15,'Ciclo Semaforico'!AO$30,S!$HC110:$HL110)+SUMIF(N!$HC$15:$HL$15,'Ciclo Semaforico'!AO$30,N!$HC110:$HL110)+SUMIF(E!$HC$15:$HL$15,'Ciclo Semaforico'!AO$30,E!$HC110:$HL110)+SUMIF(O!$HC$15:$HL$15,'Ciclo Semaforico'!AO$30,O!$HC110:$HL110))*AO$31))</f>
        <v>0</v>
      </c>
      <c r="AP135" s="245">
        <f>IF(AP$32="",IF(AP$31="",(SUMIF(S!$HC$15:$HL$15,'Ciclo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Semaforico'!AP$30,O!$HC110:$HL110))*AP$31),(SUMIF(S!$HC$15:$HL$15,'Ciclo Semaforico'!AP$32,S!$HC110:$HL110)+SUMIF(N!$HC$15:$HL$15,'Ciclo Semaforico'!AP$32,N!$HC110:$HL110)+SUMIF(E!$HC$15:$HL$15,'Ciclo Semaforico'!AP$32,E!$HC110:$HL110)+SUMIF(O!$HC$15:$HL$15,'Ciclo Semaforico'!AP$32,O!$HC110:$HL110))-IF(AP$31="",(SUMIF(S!$HC$15:$HL$15,'Ciclo Semaforico'!AP$30,S!$HC110:$HL110)+SUMIF(N!$HC$15:$HL$15,'Ciclo Semaforico'!AP$30,N!$HC110:$HL110)+SUMIF(E!$HC$15:$HL$15,'Ciclo Semaforico'!AP$30,E!$HC110:$HL110)+SUMIF(O!$HC$15:$HL$15,'Ciclo Semaforico'!AP$30,O!$HC110:$HL110)),(SUMIF(S!$HC$15:$HL$15,'Ciclo Semaforico'!AP$30,S!$HC110:$HL110)+SUMIF(N!$HC$15:$HL$15,'Ciclo Semaforico'!AP$30,N!$HC110:$HL110)+SUMIF(E!$HC$15:$HL$15,'Ciclo Semaforico'!AP$30,E!$HC110:$HL110)+SUMIF(O!$HC$15:$HL$15,'Ciclo Semaforico'!AP$30,O!$HC110:$HL110))*AP$31))</f>
        <v>0</v>
      </c>
      <c r="AQ135" s="245">
        <f>IF(AQ$32="",IF(AQ$31="",(SUMIF(S!$HC$15:$HL$15,'Ciclo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Semaforico'!AQ$30,O!$HC110:$HL110))*AQ$31),(SUMIF(S!$HC$15:$HL$15,'Ciclo Semaforico'!AQ$32,S!$HC110:$HL110)+SUMIF(N!$HC$15:$HL$15,'Ciclo Semaforico'!AQ$32,N!$HC110:$HL110)+SUMIF(E!$HC$15:$HL$15,'Ciclo Semaforico'!AQ$32,E!$HC110:$HL110)+SUMIF(O!$HC$15:$HL$15,'Ciclo Semaforico'!AQ$32,O!$HC110:$HL110))-IF(AQ$31="",(SUMIF(S!$HC$15:$HL$15,'Ciclo Semaforico'!AQ$30,S!$HC110:$HL110)+SUMIF(N!$HC$15:$HL$15,'Ciclo Semaforico'!AQ$30,N!$HC110:$HL110)+SUMIF(E!$HC$15:$HL$15,'Ciclo Semaforico'!AQ$30,E!$HC110:$HL110)+SUMIF(O!$HC$15:$HL$15,'Ciclo Semaforico'!AQ$30,O!$HC110:$HL110)),(SUMIF(S!$HC$15:$HL$15,'Ciclo Semaforico'!AQ$30,S!$HC110:$HL110)+SUMIF(N!$HC$15:$HL$15,'Ciclo Semaforico'!AQ$30,N!$HC110:$HL110)+SUMIF(E!$HC$15:$HL$15,'Ciclo Semaforico'!AQ$30,E!$HC110:$HL110)+SUMIF(O!$HC$15:$HL$15,'Ciclo Semaforico'!AQ$30,O!$HC110:$HL110))*AQ$31))</f>
        <v>0</v>
      </c>
      <c r="AR135" s="245">
        <f>IF(AR$32="",IF(AR$31="",(SUMIF(S!$HC$15:$HL$15,'Ciclo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Semaforico'!AR$30,O!$HC110:$HL110))*AR$31),(SUMIF(S!$HC$15:$HL$15,'Ciclo Semaforico'!AR$32,S!$HC110:$HL110)+SUMIF(N!$HC$15:$HL$15,'Ciclo Semaforico'!AR$32,N!$HC110:$HL110)+SUMIF(E!$HC$15:$HL$15,'Ciclo Semaforico'!AR$32,E!$HC110:$HL110)+SUMIF(O!$HC$15:$HL$15,'Ciclo Semaforico'!AR$32,O!$HC110:$HL110))-IF(AR$31="",(SUMIF(S!$HC$15:$HL$15,'Ciclo Semaforico'!AR$30,S!$HC110:$HL110)+SUMIF(N!$HC$15:$HL$15,'Ciclo Semaforico'!AR$30,N!$HC110:$HL110)+SUMIF(E!$HC$15:$HL$15,'Ciclo Semaforico'!AR$30,E!$HC110:$HL110)+SUMIF(O!$HC$15:$HL$15,'Ciclo Semaforico'!AR$30,O!$HC110:$HL110)),(SUMIF(S!$HC$15:$HL$15,'Ciclo Semaforico'!AR$30,S!$HC110:$HL110)+SUMIF(N!$HC$15:$HL$15,'Ciclo Semaforico'!AR$30,N!$HC110:$HL110)+SUMIF(E!$HC$15:$HL$15,'Ciclo Semaforico'!AR$30,E!$HC110:$HL110)+SUMIF(O!$HC$15:$HL$15,'Ciclo Semaforico'!AR$30,O!$HC110:$HL110))*AR$31))</f>
        <v>0</v>
      </c>
      <c r="AS135" s="245">
        <f>IF(AS$32="",IF(AS$31="",(SUMIF(S!$HC$15:$HL$15,'Ciclo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Semaforico'!AS$30,O!$HC110:$HL110))*AS$31),(SUMIF(S!$HC$15:$HL$15,'Ciclo Semaforico'!AS$32,S!$HC110:$HL110)+SUMIF(N!$HC$15:$HL$15,'Ciclo Semaforico'!AS$32,N!$HC110:$HL110)+SUMIF(E!$HC$15:$HL$15,'Ciclo Semaforico'!AS$32,E!$HC110:$HL110)+SUMIF(O!$HC$15:$HL$15,'Ciclo Semaforico'!AS$32,O!$HC110:$HL110))-IF(AS$31="",(SUMIF(S!$HC$15:$HL$15,'Ciclo Semaforico'!AS$30,S!$HC110:$HL110)+SUMIF(N!$HC$15:$HL$15,'Ciclo Semaforico'!AS$30,N!$HC110:$HL110)+SUMIF(E!$HC$15:$HL$15,'Ciclo Semaforico'!AS$30,E!$HC110:$HL110)+SUMIF(O!$HC$15:$HL$15,'Ciclo Semaforico'!AS$30,O!$HC110:$HL110)),(SUMIF(S!$HC$15:$HL$15,'Ciclo Semaforico'!AS$30,S!$HC110:$HL110)+SUMIF(N!$HC$15:$HL$15,'Ciclo Semaforico'!AS$30,N!$HC110:$HL110)+SUMIF(E!$HC$15:$HL$15,'Ciclo Semaforico'!AS$30,E!$HC110:$HL110)+SUMIF(O!$HC$15:$HL$15,'Ciclo Semaforico'!AS$30,O!$HC110:$HL110))*AS$31))</f>
        <v>0</v>
      </c>
      <c r="AT135" s="245">
        <f>IF(AT$32="",IF(AT$31="",(SUMIF(S!$HC$15:$HL$15,'Ciclo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Semaforico'!AT$30,O!$HC110:$HL110))*AT$31),(SUMIF(S!$HC$15:$HL$15,'Ciclo Semaforico'!AT$32,S!$HC110:$HL110)+SUMIF(N!$HC$15:$HL$15,'Ciclo Semaforico'!AT$32,N!$HC110:$HL110)+SUMIF(E!$HC$15:$HL$15,'Ciclo Semaforico'!AT$32,E!$HC110:$HL110)+SUMIF(O!$HC$15:$HL$15,'Ciclo Semaforico'!AT$32,O!$HC110:$HL110))-IF(AT$31="",(SUMIF(S!$HC$15:$HL$15,'Ciclo Semaforico'!AT$30,S!$HC110:$HL110)+SUMIF(N!$HC$15:$HL$15,'Ciclo Semaforico'!AT$30,N!$HC110:$HL110)+SUMIF(E!$HC$15:$HL$15,'Ciclo Semaforico'!AT$30,E!$HC110:$HL110)+SUMIF(O!$HC$15:$HL$15,'Ciclo Semaforico'!AT$30,O!$HC110:$HL110)),(SUMIF(S!$HC$15:$HL$15,'Ciclo Semaforico'!AT$30,S!$HC110:$HL110)+SUMIF(N!$HC$15:$HL$15,'Ciclo Semaforico'!AT$30,N!$HC110:$HL110)+SUMIF(E!$HC$15:$HL$15,'Ciclo Semaforico'!AT$30,E!$HC110:$HL110)+SUMIF(O!$HC$15:$HL$15,'Ciclo Semaforico'!AT$30,O!$HC110:$HL110))*AT$31))</f>
        <v>0</v>
      </c>
      <c r="AU135" s="245">
        <f>IF(AU$32="",IF(AU$31="",(SUMIF(S!$HC$15:$HL$15,'Ciclo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Semaforico'!AU$30,O!$HC110:$HL110))*AU$31),(SUMIF(S!$HC$15:$HL$15,'Ciclo Semaforico'!AU$32,S!$HC110:$HL110)+SUMIF(N!$HC$15:$HL$15,'Ciclo Semaforico'!AU$32,N!$HC110:$HL110)+SUMIF(E!$HC$15:$HL$15,'Ciclo Semaforico'!AU$32,E!$HC110:$HL110)+SUMIF(O!$HC$15:$HL$15,'Ciclo Semaforico'!AU$32,O!$HC110:$HL110))-IF(AU$31="",(SUMIF(S!$HC$15:$HL$15,'Ciclo Semaforico'!AU$30,S!$HC110:$HL110)+SUMIF(N!$HC$15:$HL$15,'Ciclo Semaforico'!AU$30,N!$HC110:$HL110)+SUMIF(E!$HC$15:$HL$15,'Ciclo Semaforico'!AU$30,E!$HC110:$HL110)+SUMIF(O!$HC$15:$HL$15,'Ciclo Semaforico'!AU$30,O!$HC110:$HL110)),(SUMIF(S!$HC$15:$HL$15,'Ciclo Semaforico'!AU$30,S!$HC110:$HL110)+SUMIF(N!$HC$15:$HL$15,'Ciclo Semaforico'!AU$30,N!$HC110:$HL110)+SUMIF(E!$HC$15:$HL$15,'Ciclo Semaforico'!AU$30,E!$HC110:$HL110)+SUMIF(O!$HC$15:$HL$15,'Ciclo Semaforico'!AU$30,O!$HC110:$HL110))*AU$31))</f>
        <v>0</v>
      </c>
      <c r="AV135" s="245">
        <f>IF(AV$32="",IF(AV$31="",(SUMIF(S!$HC$15:$HL$15,'Ciclo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Semaforico'!AV$30,O!$HC110:$HL110))*AV$31),(SUMIF(S!$HC$15:$HL$15,'Ciclo Semaforico'!AV$32,S!$HC110:$HL110)+SUMIF(N!$HC$15:$HL$15,'Ciclo Semaforico'!AV$32,N!$HC110:$HL110)+SUMIF(E!$HC$15:$HL$15,'Ciclo Semaforico'!AV$32,E!$HC110:$HL110)+SUMIF(O!$HC$15:$HL$15,'Ciclo Semaforico'!AV$32,O!$HC110:$HL110))-IF(AV$31="",(SUMIF(S!$HC$15:$HL$15,'Ciclo Semaforico'!AV$30,S!$HC110:$HL110)+SUMIF(N!$HC$15:$HL$15,'Ciclo Semaforico'!AV$30,N!$HC110:$HL110)+SUMIF(E!$HC$15:$HL$15,'Ciclo Semaforico'!AV$30,E!$HC110:$HL110)+SUMIF(O!$HC$15:$HL$15,'Ciclo Semaforico'!AV$30,O!$HC110:$HL110)),(SUMIF(S!$HC$15:$HL$15,'Ciclo Semaforico'!AV$30,S!$HC110:$HL110)+SUMIF(N!$HC$15:$HL$15,'Ciclo Semaforico'!AV$30,N!$HC110:$HL110)+SUMIF(E!$HC$15:$HL$15,'Ciclo Semaforico'!AV$30,E!$HC110:$HL110)+SUMIF(O!$HC$15:$HL$15,'Ciclo Semaforico'!AV$30,O!$HC110:$HL110))*AV$31))</f>
        <v>0</v>
      </c>
      <c r="AW135" s="245">
        <f>IF(AW$32="",IF(AW$31="",(SUMIF(S!$HC$15:$HL$15,'Ciclo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Semaforico'!AW$30,O!$HC110:$HL110))*AW$31),(SUMIF(S!$HC$15:$HL$15,'Ciclo Semaforico'!AW$32,S!$HC110:$HL110)+SUMIF(N!$HC$15:$HL$15,'Ciclo Semaforico'!AW$32,N!$HC110:$HL110)+SUMIF(E!$HC$15:$HL$15,'Ciclo Semaforico'!AW$32,E!$HC110:$HL110)+SUMIF(O!$HC$15:$HL$15,'Ciclo Semaforico'!AW$32,O!$HC110:$HL110))-IF(AW$31="",(SUMIF(S!$HC$15:$HL$15,'Ciclo Semaforico'!AW$30,S!$HC110:$HL110)+SUMIF(N!$HC$15:$HL$15,'Ciclo Semaforico'!AW$30,N!$HC110:$HL110)+SUMIF(E!$HC$15:$HL$15,'Ciclo Semaforico'!AW$30,E!$HC110:$HL110)+SUMIF(O!$HC$15:$HL$15,'Ciclo Semaforico'!AW$30,O!$HC110:$HL110)),(SUMIF(S!$HC$15:$HL$15,'Ciclo Semaforico'!AW$30,S!$HC110:$HL110)+SUMIF(N!$HC$15:$HL$15,'Ciclo Semaforico'!AW$30,N!$HC110:$HL110)+SUMIF(E!$HC$15:$HL$15,'Ciclo Semaforico'!AW$30,E!$HC110:$HL110)+SUMIF(O!$HC$15:$HL$15,'Ciclo Semaforico'!AW$30,O!$HC110:$HL110))*AW$31))</f>
        <v>0</v>
      </c>
      <c r="AX135" s="246">
        <f>IF(AX$32="",IF(AX$31="",(SUMIF(S!$HC$15:$HL$15,'Ciclo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Semaforico'!AX$30,O!$HC110:$HL110))*AX$31),(SUMIF(S!$HC$15:$HL$15,'Ciclo Semaforico'!AX$32,S!$HC110:$HL110)+SUMIF(N!$HC$15:$HL$15,'Ciclo Semaforico'!AX$32,N!$HC110:$HL110)+SUMIF(E!$HC$15:$HL$15,'Ciclo Semaforico'!AX$32,E!$HC110:$HL110)+SUMIF(O!$HC$15:$HL$15,'Ciclo Semaforico'!AX$32,O!$HC110:$HL110))-IF(AX$31="",(SUMIF(S!$HC$15:$HL$15,'Ciclo Semaforico'!AX$30,S!$HC110:$HL110)+SUMIF(N!$HC$15:$HL$15,'Ciclo Semaforico'!AX$30,N!$HC110:$HL110)+SUMIF(E!$HC$15:$HL$15,'Ciclo Semaforico'!AX$30,E!$HC110:$HL110)+SUMIF(O!$HC$15:$HL$15,'Ciclo Semaforico'!AX$30,O!$HC110:$HL110)),(SUMIF(S!$HC$15:$HL$15,'Ciclo Semaforico'!AX$30,S!$HC110:$HL110)+SUMIF(N!$HC$15:$HL$15,'Ciclo Semaforico'!AX$30,N!$HC110:$HL110)+SUMIF(E!$HC$15:$HL$15,'Ciclo Semaforico'!AX$30,E!$HC110:$HL110)+SUMIF(O!$HC$15:$HL$15,'Ciclo Semaforico'!AX$30,O!$HC110:$HL110))*AX$31))</f>
        <v>0</v>
      </c>
      <c r="AY135" s="244" t="e">
        <f>IF(AY$32="",IF(AY$31="",(SUMIF(S!$HC$15:$HL$15,'Ciclo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Semaforico'!AY$30,O!$HC110:$HL110))*AY$31),(SUMIF(S!$HC$15:$HL$15,'Ciclo Semaforico'!AY$32,S!$HC110:$HL110)+SUMIF(N!$HC$15:$HL$15,'Ciclo Semaforico'!AY$32,N!$HC110:$HL110)+SUMIF(E!$HC$15:$HL$15,'Ciclo Semaforico'!AY$32,E!$HC110:$HL110)+SUMIF(O!$HC$15:$HL$15,'Ciclo Semaforico'!AY$32,O!$HC110:$HL110))-IF(AY$31="",(SUMIF(S!$HC$15:$HL$15,'Ciclo Semaforico'!AY$30,S!$HC110:$HL110)+SUMIF(N!$HC$15:$HL$15,'Ciclo Semaforico'!AY$30,N!$HC110:$HL110)+SUMIF(E!$HC$15:$HL$15,'Ciclo Semaforico'!AY$30,E!$HC110:$HL110)+SUMIF(O!$HC$15:$HL$15,'Ciclo Semaforico'!AY$30,O!$HC110:$HL110)),(SUMIF(S!$HC$15:$HL$15,'Ciclo Semaforico'!AY$30,S!$HC110:$HL110)+SUMIF(N!$HC$15:$HL$15,'Ciclo Semaforico'!AY$30,N!$HC110:$HL110)+SUMIF(E!$HC$15:$HL$15,'Ciclo Semaforico'!AY$30,E!$HC110:$HL110)+SUMIF(O!$HC$15:$HL$15,'Ciclo Semaforico'!AY$30,O!$HC110:$HL110))*AY$31))</f>
        <v>#REF!</v>
      </c>
      <c r="AZ135" s="245" t="e">
        <f>IF(AZ$32="",IF(AZ$31="",(SUMIF(S!$HC$15:$HL$15,'Ciclo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Semaforico'!AZ$30,O!$HC110:$HL110))*AZ$31),(SUMIF(S!$HC$15:$HL$15,'Ciclo Semaforico'!AZ$32,S!$HC110:$HL110)+SUMIF(N!$HC$15:$HL$15,'Ciclo Semaforico'!AZ$32,N!$HC110:$HL110)+SUMIF(E!$HC$15:$HL$15,'Ciclo Semaforico'!AZ$32,E!$HC110:$HL110)+SUMIF(O!$HC$15:$HL$15,'Ciclo Semaforico'!AZ$32,O!$HC110:$HL110))-IF(AZ$31="",(SUMIF(S!$HC$15:$HL$15,'Ciclo Semaforico'!AZ$30,S!$HC110:$HL110)+SUMIF(N!$HC$15:$HL$15,'Ciclo Semaforico'!AZ$30,N!$HC110:$HL110)+SUMIF(E!$HC$15:$HL$15,'Ciclo Semaforico'!AZ$30,E!$HC110:$HL110)+SUMIF(O!$HC$15:$HL$15,'Ciclo Semaforico'!AZ$30,O!$HC110:$HL110)),(SUMIF(S!$HC$15:$HL$15,'Ciclo Semaforico'!AZ$30,S!$HC110:$HL110)+SUMIF(N!$HC$15:$HL$15,'Ciclo Semaforico'!AZ$30,N!$HC110:$HL110)+SUMIF(E!$HC$15:$HL$15,'Ciclo Semaforico'!AZ$30,E!$HC110:$HL110)+SUMIF(O!$HC$15:$HL$15,'Ciclo Semaforico'!AZ$30,O!$HC110:$HL110))*AZ$31))</f>
        <v>#REF!</v>
      </c>
      <c r="BA135" s="245" t="e">
        <f>IF(BA$32="",IF(BA$31="",(SUMIF(S!$HC$15:$HL$15,'Ciclo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Semaforico'!BA$30,O!$HC110:$HL110))*BA$31),(SUMIF(S!$HC$15:$HL$15,'Ciclo Semaforico'!BA$32,S!$HC110:$HL110)+SUMIF(N!$HC$15:$HL$15,'Ciclo Semaforico'!BA$32,N!$HC110:$HL110)+SUMIF(E!$HC$15:$HL$15,'Ciclo Semaforico'!BA$32,E!$HC110:$HL110)+SUMIF(O!$HC$15:$HL$15,'Ciclo Semaforico'!BA$32,O!$HC110:$HL110))-IF(BA$31="",(SUMIF(S!$HC$15:$HL$15,'Ciclo Semaforico'!BA$30,S!$HC110:$HL110)+SUMIF(N!$HC$15:$HL$15,'Ciclo Semaforico'!BA$30,N!$HC110:$HL110)+SUMIF(E!$HC$15:$HL$15,'Ciclo Semaforico'!BA$30,E!$HC110:$HL110)+SUMIF(O!$HC$15:$HL$15,'Ciclo Semaforico'!BA$30,O!$HC110:$HL110)),(SUMIF(S!$HC$15:$HL$15,'Ciclo Semaforico'!BA$30,S!$HC110:$HL110)+SUMIF(N!$HC$15:$HL$15,'Ciclo Semaforico'!BA$30,N!$HC110:$HL110)+SUMIF(E!$HC$15:$HL$15,'Ciclo Semaforico'!BA$30,E!$HC110:$HL110)+SUMIF(O!$HC$15:$HL$15,'Ciclo Semaforico'!BA$30,O!$HC110:$HL110))*BA$31))</f>
        <v>#REF!</v>
      </c>
      <c r="BB135" s="245" t="e">
        <f>IF(BB$32="",IF(BB$31="",(SUMIF(S!$HC$15:$HL$15,'Ciclo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Semaforico'!BB$30,O!$HC110:$HL110))*BB$31),(SUMIF(S!$HC$15:$HL$15,'Ciclo Semaforico'!BB$32,S!$HC110:$HL110)+SUMIF(N!$HC$15:$HL$15,'Ciclo Semaforico'!BB$32,N!$HC110:$HL110)+SUMIF(E!$HC$15:$HL$15,'Ciclo Semaforico'!BB$32,E!$HC110:$HL110)+SUMIF(O!$HC$15:$HL$15,'Ciclo Semaforico'!BB$32,O!$HC110:$HL110))-IF(BB$31="",(SUMIF(S!$HC$15:$HL$15,'Ciclo Semaforico'!BB$30,S!$HC110:$HL110)+SUMIF(N!$HC$15:$HL$15,'Ciclo Semaforico'!BB$30,N!$HC110:$HL110)+SUMIF(E!$HC$15:$HL$15,'Ciclo Semaforico'!BB$30,E!$HC110:$HL110)+SUMIF(O!$HC$15:$HL$15,'Ciclo Semaforico'!BB$30,O!$HC110:$HL110)),(SUMIF(S!$HC$15:$HL$15,'Ciclo Semaforico'!BB$30,S!$HC110:$HL110)+SUMIF(N!$HC$15:$HL$15,'Ciclo Semaforico'!BB$30,N!$HC110:$HL110)+SUMIF(E!$HC$15:$HL$15,'Ciclo Semaforico'!BB$30,E!$HC110:$HL110)+SUMIF(O!$HC$15:$HL$15,'Ciclo Semaforico'!BB$30,O!$HC110:$HL110))*BB$31))</f>
        <v>#REF!</v>
      </c>
      <c r="BC135" s="245" t="e">
        <f>IF(BC$32="",IF(BC$31="",(SUMIF(S!$HC$15:$HL$15,'Ciclo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Semaforico'!BC$30,O!$HC110:$HL110))*BC$31),(SUMIF(S!$HC$15:$HL$15,'Ciclo Semaforico'!BC$32,S!$HC110:$HL110)+SUMIF(N!$HC$15:$HL$15,'Ciclo Semaforico'!BC$32,N!$HC110:$HL110)+SUMIF(E!$HC$15:$HL$15,'Ciclo Semaforico'!BC$32,E!$HC110:$HL110)+SUMIF(O!$HC$15:$HL$15,'Ciclo Semaforico'!BC$32,O!$HC110:$HL110))-IF(BC$31="",(SUMIF(S!$HC$15:$HL$15,'Ciclo Semaforico'!BC$30,S!$HC110:$HL110)+SUMIF(N!$HC$15:$HL$15,'Ciclo Semaforico'!BC$30,N!$HC110:$HL110)+SUMIF(E!$HC$15:$HL$15,'Ciclo Semaforico'!BC$30,E!$HC110:$HL110)+SUMIF(O!$HC$15:$HL$15,'Ciclo Semaforico'!BC$30,O!$HC110:$HL110)),(SUMIF(S!$HC$15:$HL$15,'Ciclo Semaforico'!BC$30,S!$HC110:$HL110)+SUMIF(N!$HC$15:$HL$15,'Ciclo Semaforico'!BC$30,N!$HC110:$HL110)+SUMIF(E!$HC$15:$HL$15,'Ciclo Semaforico'!BC$30,E!$HC110:$HL110)+SUMIF(O!$HC$15:$HL$15,'Ciclo Semaforico'!BC$30,O!$HC110:$HL110))*BC$31))</f>
        <v>#REF!</v>
      </c>
      <c r="BD135" s="245" t="e">
        <f>IF(BD$32="",IF(BD$31="",(SUMIF(S!$HC$15:$HL$15,'Ciclo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Semaforico'!BD$30,O!$HC110:$HL110))*BD$31),(SUMIF(S!$HC$15:$HL$15,'Ciclo Semaforico'!BD$32,S!$HC110:$HL110)+SUMIF(N!$HC$15:$HL$15,'Ciclo Semaforico'!BD$32,N!$HC110:$HL110)+SUMIF(E!$HC$15:$HL$15,'Ciclo Semaforico'!BD$32,E!$HC110:$HL110)+SUMIF(O!$HC$15:$HL$15,'Ciclo Semaforico'!BD$32,O!$HC110:$HL110))-IF(BD$31="",(SUMIF(S!$HC$15:$HL$15,'Ciclo Semaforico'!BD$30,S!$HC110:$HL110)+SUMIF(N!$HC$15:$HL$15,'Ciclo Semaforico'!BD$30,N!$HC110:$HL110)+SUMIF(E!$HC$15:$HL$15,'Ciclo Semaforico'!BD$30,E!$HC110:$HL110)+SUMIF(O!$HC$15:$HL$15,'Ciclo Semaforico'!BD$30,O!$HC110:$HL110)),(SUMIF(S!$HC$15:$HL$15,'Ciclo Semaforico'!BD$30,S!$HC110:$HL110)+SUMIF(N!$HC$15:$HL$15,'Ciclo Semaforico'!BD$30,N!$HC110:$HL110)+SUMIF(E!$HC$15:$HL$15,'Ciclo Semaforico'!BD$30,E!$HC110:$HL110)+SUMIF(O!$HC$15:$HL$15,'Ciclo Semaforico'!BD$30,O!$HC110:$HL110))*BD$31))</f>
        <v>#REF!</v>
      </c>
      <c r="BE135" s="245">
        <f>IF(BE$32="",IF(BE$31="",(SUMIF(S!$HC$15:$HL$15,'Ciclo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Semaforico'!BE$30,O!$HC110:$HL110))*BE$31),(SUMIF(S!$HC$15:$HL$15,'Ciclo Semaforico'!BE$32,S!$HC110:$HL110)+SUMIF(N!$HC$15:$HL$15,'Ciclo Semaforico'!BE$32,N!$HC110:$HL110)+SUMIF(E!$HC$15:$HL$15,'Ciclo Semaforico'!BE$32,E!$HC110:$HL110)+SUMIF(O!$HC$15:$HL$15,'Ciclo Semaforico'!BE$32,O!$HC110:$HL110))-IF(BE$31="",(SUMIF(S!$HC$15:$HL$15,'Ciclo Semaforico'!BE$30,S!$HC110:$HL110)+SUMIF(N!$HC$15:$HL$15,'Ciclo Semaforico'!BE$30,N!$HC110:$HL110)+SUMIF(E!$HC$15:$HL$15,'Ciclo Semaforico'!BE$30,E!$HC110:$HL110)+SUMIF(O!$HC$15:$HL$15,'Ciclo Semaforico'!BE$30,O!$HC110:$HL110)),(SUMIF(S!$HC$15:$HL$15,'Ciclo Semaforico'!BE$30,S!$HC110:$HL110)+SUMIF(N!$HC$15:$HL$15,'Ciclo Semaforico'!BE$30,N!$HC110:$HL110)+SUMIF(E!$HC$15:$HL$15,'Ciclo Semaforico'!BE$30,E!$HC110:$HL110)+SUMIF(O!$HC$15:$HL$15,'Ciclo Semaforico'!BE$30,O!$HC110:$HL110))*BE$31))</f>
        <v>0</v>
      </c>
      <c r="BF135" s="245">
        <f>IF(BF$32="",IF(BF$31="",(SUMIF(S!$HC$15:$HL$15,'Ciclo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Semaforico'!BF$30,O!$HC110:$HL110))*BF$31),(SUMIF(S!$HC$15:$HL$15,'Ciclo Semaforico'!BF$32,S!$HC110:$HL110)+SUMIF(N!$HC$15:$HL$15,'Ciclo Semaforico'!BF$32,N!$HC110:$HL110)+SUMIF(E!$HC$15:$HL$15,'Ciclo Semaforico'!BF$32,E!$HC110:$HL110)+SUMIF(O!$HC$15:$HL$15,'Ciclo Semaforico'!BF$32,O!$HC110:$HL110))-IF(BF$31="",(SUMIF(S!$HC$15:$HL$15,'Ciclo Semaforico'!BF$30,S!$HC110:$HL110)+SUMIF(N!$HC$15:$HL$15,'Ciclo Semaforico'!BF$30,N!$HC110:$HL110)+SUMIF(E!$HC$15:$HL$15,'Ciclo Semaforico'!BF$30,E!$HC110:$HL110)+SUMIF(O!$HC$15:$HL$15,'Ciclo Semaforico'!BF$30,O!$HC110:$HL110)),(SUMIF(S!$HC$15:$HL$15,'Ciclo Semaforico'!BF$30,S!$HC110:$HL110)+SUMIF(N!$HC$15:$HL$15,'Ciclo Semaforico'!BF$30,N!$HC110:$HL110)+SUMIF(E!$HC$15:$HL$15,'Ciclo Semaforico'!BF$30,E!$HC110:$HL110)+SUMIF(O!$HC$15:$HL$15,'Ciclo Semaforico'!BF$30,O!$HC110:$HL110))*BF$31))</f>
        <v>0</v>
      </c>
      <c r="BG135" s="245">
        <f>IF(BG$32="",IF(BG$31="",(SUMIF(S!$HC$15:$HL$15,'Ciclo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Semaforico'!BG$30,O!$HC110:$HL110))*BG$31),(SUMIF(S!$HC$15:$HL$15,'Ciclo Semaforico'!BG$32,S!$HC110:$HL110)+SUMIF(N!$HC$15:$HL$15,'Ciclo Semaforico'!BG$32,N!$HC110:$HL110)+SUMIF(E!$HC$15:$HL$15,'Ciclo Semaforico'!BG$32,E!$HC110:$HL110)+SUMIF(O!$HC$15:$HL$15,'Ciclo Semaforico'!BG$32,O!$HC110:$HL110))-IF(BG$31="",(SUMIF(S!$HC$15:$HL$15,'Ciclo Semaforico'!BG$30,S!$HC110:$HL110)+SUMIF(N!$HC$15:$HL$15,'Ciclo Semaforico'!BG$30,N!$HC110:$HL110)+SUMIF(E!$HC$15:$HL$15,'Ciclo Semaforico'!BG$30,E!$HC110:$HL110)+SUMIF(O!$HC$15:$HL$15,'Ciclo Semaforico'!BG$30,O!$HC110:$HL110)),(SUMIF(S!$HC$15:$HL$15,'Ciclo Semaforico'!BG$30,S!$HC110:$HL110)+SUMIF(N!$HC$15:$HL$15,'Ciclo Semaforico'!BG$30,N!$HC110:$HL110)+SUMIF(E!$HC$15:$HL$15,'Ciclo Semaforico'!BG$30,E!$HC110:$HL110)+SUMIF(O!$HC$15:$HL$15,'Ciclo Semaforico'!BG$30,O!$HC110:$HL110))*BG$31))</f>
        <v>0</v>
      </c>
      <c r="BH135" s="245">
        <f>IF(BH$32="",IF(BH$31="",(SUMIF(S!$HC$15:$HL$15,'Ciclo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Semaforico'!BH$30,O!$HC110:$HL110))*BH$31),(SUMIF(S!$HC$15:$HL$15,'Ciclo Semaforico'!BH$32,S!$HC110:$HL110)+SUMIF(N!$HC$15:$HL$15,'Ciclo Semaforico'!BH$32,N!$HC110:$HL110)+SUMIF(E!$HC$15:$HL$15,'Ciclo Semaforico'!BH$32,E!$HC110:$HL110)+SUMIF(O!$HC$15:$HL$15,'Ciclo Semaforico'!BH$32,O!$HC110:$HL110))-IF(BH$31="",(SUMIF(S!$HC$15:$HL$15,'Ciclo Semaforico'!BH$30,S!$HC110:$HL110)+SUMIF(N!$HC$15:$HL$15,'Ciclo Semaforico'!BH$30,N!$HC110:$HL110)+SUMIF(E!$HC$15:$HL$15,'Ciclo Semaforico'!BH$30,E!$HC110:$HL110)+SUMIF(O!$HC$15:$HL$15,'Ciclo Semaforico'!BH$30,O!$HC110:$HL110)),(SUMIF(S!$HC$15:$HL$15,'Ciclo Semaforico'!BH$30,S!$HC110:$HL110)+SUMIF(N!$HC$15:$HL$15,'Ciclo Semaforico'!BH$30,N!$HC110:$HL110)+SUMIF(E!$HC$15:$HL$15,'Ciclo Semaforico'!BH$30,E!$HC110:$HL110)+SUMIF(O!$HC$15:$HL$15,'Ciclo Semaforico'!BH$30,O!$HC110:$HL110))*BH$31))</f>
        <v>0</v>
      </c>
      <c r="BI135" s="245">
        <f>IF(BI$32="",IF(BI$31="",(SUMIF(S!$HC$15:$HL$15,'Ciclo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Semaforico'!BI$30,O!$HC110:$HL110))*BI$31),(SUMIF(S!$HC$15:$HL$15,'Ciclo Semaforico'!BI$32,S!$HC110:$HL110)+SUMIF(N!$HC$15:$HL$15,'Ciclo Semaforico'!BI$32,N!$HC110:$HL110)+SUMIF(E!$HC$15:$HL$15,'Ciclo Semaforico'!BI$32,E!$HC110:$HL110)+SUMIF(O!$HC$15:$HL$15,'Ciclo Semaforico'!BI$32,O!$HC110:$HL110))-IF(BI$31="",(SUMIF(S!$HC$15:$HL$15,'Ciclo Semaforico'!BI$30,S!$HC110:$HL110)+SUMIF(N!$HC$15:$HL$15,'Ciclo Semaforico'!BI$30,N!$HC110:$HL110)+SUMIF(E!$HC$15:$HL$15,'Ciclo Semaforico'!BI$30,E!$HC110:$HL110)+SUMIF(O!$HC$15:$HL$15,'Ciclo Semaforico'!BI$30,O!$HC110:$HL110)),(SUMIF(S!$HC$15:$HL$15,'Ciclo Semaforico'!BI$30,S!$HC110:$HL110)+SUMIF(N!$HC$15:$HL$15,'Ciclo Semaforico'!BI$30,N!$HC110:$HL110)+SUMIF(E!$HC$15:$HL$15,'Ciclo Semaforico'!BI$30,E!$HC110:$HL110)+SUMIF(O!$HC$15:$HL$15,'Ciclo Semaforico'!BI$30,O!$HC110:$HL110))*BI$31))</f>
        <v>0</v>
      </c>
      <c r="BJ135" s="246">
        <f>IF(BJ$32="",IF(BJ$31="",(SUMIF(S!$HC$15:$HL$15,'Ciclo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Semaforico'!BJ$30,O!$HC110:$HL110))*BJ$31),(SUMIF(S!$HC$15:$HL$15,'Ciclo Semaforico'!BJ$32,S!$HC110:$HL110)+SUMIF(N!$HC$15:$HL$15,'Ciclo Semaforico'!BJ$32,N!$HC110:$HL110)+SUMIF(E!$HC$15:$HL$15,'Ciclo Semaforico'!BJ$32,E!$HC110:$HL110)+SUMIF(O!$HC$15:$HL$15,'Ciclo Semaforico'!BJ$32,O!$HC110:$HL110))-IF(BJ$31="",(SUMIF(S!$HC$15:$HL$15,'Ciclo Semaforico'!BJ$30,S!$HC110:$HL110)+SUMIF(N!$HC$15:$HL$15,'Ciclo Semaforico'!BJ$30,N!$HC110:$HL110)+SUMIF(E!$HC$15:$HL$15,'Ciclo Semaforico'!BJ$30,E!$HC110:$HL110)+SUMIF(O!$HC$15:$HL$15,'Ciclo Semaforico'!BJ$30,O!$HC110:$HL110)),(SUMIF(S!$HC$15:$HL$15,'Ciclo Semaforico'!BJ$30,S!$HC110:$HL110)+SUMIF(N!$HC$15:$HL$15,'Ciclo Semaforico'!BJ$30,N!$HC110:$HL110)+SUMIF(E!$HC$15:$HL$15,'Ciclo Semaforico'!BJ$30,E!$HC110:$HL110)+SUMIF(O!$HC$15:$HL$15,'Ciclo Semaforico'!BJ$30,O!$HC110:$HL110))*BJ$31))</f>
        <v>0</v>
      </c>
      <c r="BK135" s="244">
        <f>IF(BK$32="",IF(BK$31="",(SUMIF(S!$HC$15:$HL$15,'Ciclo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Semaforico'!BK$30,O!$HC110:$HL110))*BK$31),(SUMIF(S!$HC$15:$HL$15,'Ciclo Semaforico'!BK$32,S!$HC110:$HL110)+SUMIF(N!$HC$15:$HL$15,'Ciclo Semaforico'!BK$32,N!$HC110:$HL110)+SUMIF(E!$HC$15:$HL$15,'Ciclo Semaforico'!BK$32,E!$HC110:$HL110)+SUMIF(O!$HC$15:$HL$15,'Ciclo Semaforico'!BK$32,O!$HC110:$HL110))-IF(BK$31="",(SUMIF(S!$HC$15:$HL$15,'Ciclo Semaforico'!BK$30,S!$HC110:$HL110)+SUMIF(N!$HC$15:$HL$15,'Ciclo Semaforico'!BK$30,N!$HC110:$HL110)+SUMIF(E!$HC$15:$HL$15,'Ciclo Semaforico'!BK$30,E!$HC110:$HL110)+SUMIF(O!$HC$15:$HL$15,'Ciclo Semaforico'!BK$30,O!$HC110:$HL110)),(SUMIF(S!$HC$15:$HL$15,'Ciclo Semaforico'!BK$30,S!$HC110:$HL110)+SUMIF(N!$HC$15:$HL$15,'Ciclo Semaforico'!BK$30,N!$HC110:$HL110)+SUMIF(E!$HC$15:$HL$15,'Ciclo Semaforico'!BK$30,E!$HC110:$HL110)+SUMIF(O!$HC$15:$HL$15,'Ciclo Semaforico'!BK$30,O!$HC110:$HL110))*BK$31))</f>
        <v>0</v>
      </c>
      <c r="BL135" s="245">
        <f>IF(BL$32="",IF(BL$31="",(SUMIF(S!$HC$15:$HL$15,'Ciclo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Semaforico'!BL$30,O!$HC110:$HL110))*BL$31),(SUMIF(S!$HC$15:$HL$15,'Ciclo Semaforico'!BL$32,S!$HC110:$HL110)+SUMIF(N!$HC$15:$HL$15,'Ciclo Semaforico'!BL$32,N!$HC110:$HL110)+SUMIF(E!$HC$15:$HL$15,'Ciclo Semaforico'!BL$32,E!$HC110:$HL110)+SUMIF(O!$HC$15:$HL$15,'Ciclo Semaforico'!BL$32,O!$HC110:$HL110))-IF(BL$31="",(SUMIF(S!$HC$15:$HL$15,'Ciclo Semaforico'!BL$30,S!$HC110:$HL110)+SUMIF(N!$HC$15:$HL$15,'Ciclo Semaforico'!BL$30,N!$HC110:$HL110)+SUMIF(E!$HC$15:$HL$15,'Ciclo Semaforico'!BL$30,E!$HC110:$HL110)+SUMIF(O!$HC$15:$HL$15,'Ciclo Semaforico'!BL$30,O!$HC110:$HL110)),(SUMIF(S!$HC$15:$HL$15,'Ciclo Semaforico'!BL$30,S!$HC110:$HL110)+SUMIF(N!$HC$15:$HL$15,'Ciclo Semaforico'!BL$30,N!$HC110:$HL110)+SUMIF(E!$HC$15:$HL$15,'Ciclo Semaforico'!BL$30,E!$HC110:$HL110)+SUMIF(O!$HC$15:$HL$15,'Ciclo Semaforico'!BL$30,O!$HC110:$HL110))*BL$31))</f>
        <v>0</v>
      </c>
      <c r="BM135" s="245">
        <f>IF(BM$32="",IF(BM$31="",(SUMIF(S!$HC$15:$HL$15,'Ciclo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Semaforico'!BM$30,O!$HC110:$HL110))*BM$31),(SUMIF(S!$HC$15:$HL$15,'Ciclo Semaforico'!BM$32,S!$HC110:$HL110)+SUMIF(N!$HC$15:$HL$15,'Ciclo Semaforico'!BM$32,N!$HC110:$HL110)+SUMIF(E!$HC$15:$HL$15,'Ciclo Semaforico'!BM$32,E!$HC110:$HL110)+SUMIF(O!$HC$15:$HL$15,'Ciclo Semaforico'!BM$32,O!$HC110:$HL110))-IF(BM$31="",(SUMIF(S!$HC$15:$HL$15,'Ciclo Semaforico'!BM$30,S!$HC110:$HL110)+SUMIF(N!$HC$15:$HL$15,'Ciclo Semaforico'!BM$30,N!$HC110:$HL110)+SUMIF(E!$HC$15:$HL$15,'Ciclo Semaforico'!BM$30,E!$HC110:$HL110)+SUMIF(O!$HC$15:$HL$15,'Ciclo Semaforico'!BM$30,O!$HC110:$HL110)),(SUMIF(S!$HC$15:$HL$15,'Ciclo Semaforico'!BM$30,S!$HC110:$HL110)+SUMIF(N!$HC$15:$HL$15,'Ciclo Semaforico'!BM$30,N!$HC110:$HL110)+SUMIF(E!$HC$15:$HL$15,'Ciclo Semaforico'!BM$30,E!$HC110:$HL110)+SUMIF(O!$HC$15:$HL$15,'Ciclo Semaforico'!BM$30,O!$HC110:$HL110))*BM$31))</f>
        <v>0</v>
      </c>
      <c r="BN135" s="245">
        <f>IF(BN$32="",IF(BN$31="",(SUMIF(S!$HC$15:$HL$15,'Ciclo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Semaforico'!BN$30,O!$HC110:$HL110))*BN$31),(SUMIF(S!$HC$15:$HL$15,'Ciclo Semaforico'!BN$32,S!$HC110:$HL110)+SUMIF(N!$HC$15:$HL$15,'Ciclo Semaforico'!BN$32,N!$HC110:$HL110)+SUMIF(E!$HC$15:$HL$15,'Ciclo Semaforico'!BN$32,E!$HC110:$HL110)+SUMIF(O!$HC$15:$HL$15,'Ciclo Semaforico'!BN$32,O!$HC110:$HL110))-IF(BN$31="",(SUMIF(S!$HC$15:$HL$15,'Ciclo Semaforico'!BN$30,S!$HC110:$HL110)+SUMIF(N!$HC$15:$HL$15,'Ciclo Semaforico'!BN$30,N!$HC110:$HL110)+SUMIF(E!$HC$15:$HL$15,'Ciclo Semaforico'!BN$30,E!$HC110:$HL110)+SUMIF(O!$HC$15:$HL$15,'Ciclo Semaforico'!BN$30,O!$HC110:$HL110)),(SUMIF(S!$HC$15:$HL$15,'Ciclo Semaforico'!BN$30,S!$HC110:$HL110)+SUMIF(N!$HC$15:$HL$15,'Ciclo Semaforico'!BN$30,N!$HC110:$HL110)+SUMIF(E!$HC$15:$HL$15,'Ciclo Semaforico'!BN$30,E!$HC110:$HL110)+SUMIF(O!$HC$15:$HL$15,'Ciclo Semaforico'!BN$30,O!$HC110:$HL110))*BN$31))</f>
        <v>0</v>
      </c>
      <c r="BO135" s="245">
        <f>IF(BO$32="",IF(BO$31="",(SUMIF(S!$HC$15:$HL$15,'Ciclo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Semaforico'!BO$30,O!$HC110:$HL110))*BO$31),(SUMIF(S!$HC$15:$HL$15,'Ciclo Semaforico'!BO$32,S!$HC110:$HL110)+SUMIF(N!$HC$15:$HL$15,'Ciclo Semaforico'!BO$32,N!$HC110:$HL110)+SUMIF(E!$HC$15:$HL$15,'Ciclo Semaforico'!BO$32,E!$HC110:$HL110)+SUMIF(O!$HC$15:$HL$15,'Ciclo Semaforico'!BO$32,O!$HC110:$HL110))-IF(BO$31="",(SUMIF(S!$HC$15:$HL$15,'Ciclo Semaforico'!BO$30,S!$HC110:$HL110)+SUMIF(N!$HC$15:$HL$15,'Ciclo Semaforico'!BO$30,N!$HC110:$HL110)+SUMIF(E!$HC$15:$HL$15,'Ciclo Semaforico'!BO$30,E!$HC110:$HL110)+SUMIF(O!$HC$15:$HL$15,'Ciclo Semaforico'!BO$30,O!$HC110:$HL110)),(SUMIF(S!$HC$15:$HL$15,'Ciclo Semaforico'!BO$30,S!$HC110:$HL110)+SUMIF(N!$HC$15:$HL$15,'Ciclo Semaforico'!BO$30,N!$HC110:$HL110)+SUMIF(E!$HC$15:$HL$15,'Ciclo Semaforico'!BO$30,E!$HC110:$HL110)+SUMIF(O!$HC$15:$HL$15,'Ciclo Semaforico'!BO$30,O!$HC110:$HL110))*BO$31))</f>
        <v>0</v>
      </c>
      <c r="BP135" s="245">
        <f>IF(BP$32="",IF(BP$31="",(SUMIF(S!$HC$15:$HL$15,'Ciclo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Semaforico'!BP$30,O!$HC110:$HL110))*BP$31),(SUMIF(S!$HC$15:$HL$15,'Ciclo Semaforico'!BP$32,S!$HC110:$HL110)+SUMIF(N!$HC$15:$HL$15,'Ciclo Semaforico'!BP$32,N!$HC110:$HL110)+SUMIF(E!$HC$15:$HL$15,'Ciclo Semaforico'!BP$32,E!$HC110:$HL110)+SUMIF(O!$HC$15:$HL$15,'Ciclo Semaforico'!BP$32,O!$HC110:$HL110))-IF(BP$31="",(SUMIF(S!$HC$15:$HL$15,'Ciclo Semaforico'!BP$30,S!$HC110:$HL110)+SUMIF(N!$HC$15:$HL$15,'Ciclo Semaforico'!BP$30,N!$HC110:$HL110)+SUMIF(E!$HC$15:$HL$15,'Ciclo Semaforico'!BP$30,E!$HC110:$HL110)+SUMIF(O!$HC$15:$HL$15,'Ciclo Semaforico'!BP$30,O!$HC110:$HL110)),(SUMIF(S!$HC$15:$HL$15,'Ciclo Semaforico'!BP$30,S!$HC110:$HL110)+SUMIF(N!$HC$15:$HL$15,'Ciclo Semaforico'!BP$30,N!$HC110:$HL110)+SUMIF(E!$HC$15:$HL$15,'Ciclo Semaforico'!BP$30,E!$HC110:$HL110)+SUMIF(O!$HC$15:$HL$15,'Ciclo Semaforico'!BP$30,O!$HC110:$HL110))*BP$31))</f>
        <v>0</v>
      </c>
      <c r="BQ135" s="245">
        <f>IF(BQ$32="",IF(BQ$31="",(SUMIF(S!$HC$15:$HL$15,'Ciclo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Semaforico'!BQ$30,O!$HC110:$HL110))*BQ$31),(SUMIF(S!$HC$15:$HL$15,'Ciclo Semaforico'!BQ$32,S!$HC110:$HL110)+SUMIF(N!$HC$15:$HL$15,'Ciclo Semaforico'!BQ$32,N!$HC110:$HL110)+SUMIF(E!$HC$15:$HL$15,'Ciclo Semaforico'!BQ$32,E!$HC110:$HL110)+SUMIF(O!$HC$15:$HL$15,'Ciclo Semaforico'!BQ$32,O!$HC110:$HL110))-IF(BQ$31="",(SUMIF(S!$HC$15:$HL$15,'Ciclo Semaforico'!BQ$30,S!$HC110:$HL110)+SUMIF(N!$HC$15:$HL$15,'Ciclo Semaforico'!BQ$30,N!$HC110:$HL110)+SUMIF(E!$HC$15:$HL$15,'Ciclo Semaforico'!BQ$30,E!$HC110:$HL110)+SUMIF(O!$HC$15:$HL$15,'Ciclo Semaforico'!BQ$30,O!$HC110:$HL110)),(SUMIF(S!$HC$15:$HL$15,'Ciclo Semaforico'!BQ$30,S!$HC110:$HL110)+SUMIF(N!$HC$15:$HL$15,'Ciclo Semaforico'!BQ$30,N!$HC110:$HL110)+SUMIF(E!$HC$15:$HL$15,'Ciclo Semaforico'!BQ$30,E!$HC110:$HL110)+SUMIF(O!$HC$15:$HL$15,'Ciclo Semaforico'!BQ$30,O!$HC110:$HL110))*BQ$31))</f>
        <v>0</v>
      </c>
      <c r="BR135" s="245">
        <f>IF(BR$32="",IF(BR$31="",(SUMIF(S!$HC$15:$HL$15,'Ciclo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Semaforico'!BR$30,O!$HC110:$HL110))*BR$31),(SUMIF(S!$HC$15:$HL$15,'Ciclo Semaforico'!BR$32,S!$HC110:$HL110)+SUMIF(N!$HC$15:$HL$15,'Ciclo Semaforico'!BR$32,N!$HC110:$HL110)+SUMIF(E!$HC$15:$HL$15,'Ciclo Semaforico'!BR$32,E!$HC110:$HL110)+SUMIF(O!$HC$15:$HL$15,'Ciclo Semaforico'!BR$32,O!$HC110:$HL110))-IF(BR$31="",(SUMIF(S!$HC$15:$HL$15,'Ciclo Semaforico'!BR$30,S!$HC110:$HL110)+SUMIF(N!$HC$15:$HL$15,'Ciclo Semaforico'!BR$30,N!$HC110:$HL110)+SUMIF(E!$HC$15:$HL$15,'Ciclo Semaforico'!BR$30,E!$HC110:$HL110)+SUMIF(O!$HC$15:$HL$15,'Ciclo Semaforico'!BR$30,O!$HC110:$HL110)),(SUMIF(S!$HC$15:$HL$15,'Ciclo Semaforico'!BR$30,S!$HC110:$HL110)+SUMIF(N!$HC$15:$HL$15,'Ciclo Semaforico'!BR$30,N!$HC110:$HL110)+SUMIF(E!$HC$15:$HL$15,'Ciclo Semaforico'!BR$30,E!$HC110:$HL110)+SUMIF(O!$HC$15:$HL$15,'Ciclo Semaforico'!BR$30,O!$HC110:$HL110))*BR$31))</f>
        <v>0</v>
      </c>
      <c r="BS135" s="245">
        <f>IF(BS$32="",IF(BS$31="",(SUMIF(S!$HC$15:$HL$15,'Ciclo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Semaforico'!BS$30,O!$HC110:$HL110))*BS$31),(SUMIF(S!$HC$15:$HL$15,'Ciclo Semaforico'!BS$32,S!$HC110:$HL110)+SUMIF(N!$HC$15:$HL$15,'Ciclo Semaforico'!BS$32,N!$HC110:$HL110)+SUMIF(E!$HC$15:$HL$15,'Ciclo Semaforico'!BS$32,E!$HC110:$HL110)+SUMIF(O!$HC$15:$HL$15,'Ciclo Semaforico'!BS$32,O!$HC110:$HL110))-IF(BS$31="",(SUMIF(S!$HC$15:$HL$15,'Ciclo Semaforico'!BS$30,S!$HC110:$HL110)+SUMIF(N!$HC$15:$HL$15,'Ciclo Semaforico'!BS$30,N!$HC110:$HL110)+SUMIF(E!$HC$15:$HL$15,'Ciclo Semaforico'!BS$30,E!$HC110:$HL110)+SUMIF(O!$HC$15:$HL$15,'Ciclo Semaforico'!BS$30,O!$HC110:$HL110)),(SUMIF(S!$HC$15:$HL$15,'Ciclo Semaforico'!BS$30,S!$HC110:$HL110)+SUMIF(N!$HC$15:$HL$15,'Ciclo Semaforico'!BS$30,N!$HC110:$HL110)+SUMIF(E!$HC$15:$HL$15,'Ciclo Semaforico'!BS$30,E!$HC110:$HL110)+SUMIF(O!$HC$15:$HL$15,'Ciclo Semaforico'!BS$30,O!$HC110:$HL110))*BS$31))</f>
        <v>0</v>
      </c>
      <c r="BT135" s="245">
        <f>IF(BT$32="",IF(BT$31="",(SUMIF(S!$HC$15:$HL$15,'Ciclo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Semaforico'!BT$30,O!$HC110:$HL110))*BT$31),(SUMIF(S!$HC$15:$HL$15,'Ciclo Semaforico'!BT$32,S!$HC110:$HL110)+SUMIF(N!$HC$15:$HL$15,'Ciclo Semaforico'!BT$32,N!$HC110:$HL110)+SUMIF(E!$HC$15:$HL$15,'Ciclo Semaforico'!BT$32,E!$HC110:$HL110)+SUMIF(O!$HC$15:$HL$15,'Ciclo Semaforico'!BT$32,O!$HC110:$HL110))-IF(BT$31="",(SUMIF(S!$HC$15:$HL$15,'Ciclo Semaforico'!BT$30,S!$HC110:$HL110)+SUMIF(N!$HC$15:$HL$15,'Ciclo Semaforico'!BT$30,N!$HC110:$HL110)+SUMIF(E!$HC$15:$HL$15,'Ciclo Semaforico'!BT$30,E!$HC110:$HL110)+SUMIF(O!$HC$15:$HL$15,'Ciclo Semaforico'!BT$30,O!$HC110:$HL110)),(SUMIF(S!$HC$15:$HL$15,'Ciclo Semaforico'!BT$30,S!$HC110:$HL110)+SUMIF(N!$HC$15:$HL$15,'Ciclo Semaforico'!BT$30,N!$HC110:$HL110)+SUMIF(E!$HC$15:$HL$15,'Ciclo Semaforico'!BT$30,E!$HC110:$HL110)+SUMIF(O!$HC$15:$HL$15,'Ciclo Semaforico'!BT$30,O!$HC110:$HL110))*BT$31))</f>
        <v>0</v>
      </c>
      <c r="BU135" s="245">
        <f>IF(BU$32="",IF(BU$31="",(SUMIF(S!$HC$15:$HL$15,'Ciclo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Semaforico'!BU$30,O!$HC110:$HL110))*BU$31),(SUMIF(S!$HC$15:$HL$15,'Ciclo Semaforico'!BU$32,S!$HC110:$HL110)+SUMIF(N!$HC$15:$HL$15,'Ciclo Semaforico'!BU$32,N!$HC110:$HL110)+SUMIF(E!$HC$15:$HL$15,'Ciclo Semaforico'!BU$32,E!$HC110:$HL110)+SUMIF(O!$HC$15:$HL$15,'Ciclo Semaforico'!BU$32,O!$HC110:$HL110))-IF(BU$31="",(SUMIF(S!$HC$15:$HL$15,'Ciclo Semaforico'!BU$30,S!$HC110:$HL110)+SUMIF(N!$HC$15:$HL$15,'Ciclo Semaforico'!BU$30,N!$HC110:$HL110)+SUMIF(E!$HC$15:$HL$15,'Ciclo Semaforico'!BU$30,E!$HC110:$HL110)+SUMIF(O!$HC$15:$HL$15,'Ciclo Semaforico'!BU$30,O!$HC110:$HL110)),(SUMIF(S!$HC$15:$HL$15,'Ciclo Semaforico'!BU$30,S!$HC110:$HL110)+SUMIF(N!$HC$15:$HL$15,'Ciclo Semaforico'!BU$30,N!$HC110:$HL110)+SUMIF(E!$HC$15:$HL$15,'Ciclo Semaforico'!BU$30,E!$HC110:$HL110)+SUMIF(O!$HC$15:$HL$15,'Ciclo Semaforico'!BU$30,O!$HC110:$HL110))*BU$31))</f>
        <v>0</v>
      </c>
      <c r="BV135" s="246">
        <f>IF(BV$32="",IF(BV$31="",(SUMIF(S!$HC$15:$HL$15,'Ciclo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Semaforico'!BV$30,O!$HC110:$HL110))*BV$31),(SUMIF(S!$HC$15:$HL$15,'Ciclo Semaforico'!BV$32,S!$HC110:$HL110)+SUMIF(N!$HC$15:$HL$15,'Ciclo Semaforico'!BV$32,N!$HC110:$HL110)+SUMIF(E!$HC$15:$HL$15,'Ciclo Semaforico'!BV$32,E!$HC110:$HL110)+SUMIF(O!$HC$15:$HL$15,'Ciclo Semaforico'!BV$32,O!$HC110:$HL110))-IF(BV$31="",(SUMIF(S!$HC$15:$HL$15,'Ciclo Semaforico'!BV$30,S!$HC110:$HL110)+SUMIF(N!$HC$15:$HL$15,'Ciclo Semaforico'!BV$30,N!$HC110:$HL110)+SUMIF(E!$HC$15:$HL$15,'Ciclo Semaforico'!BV$30,E!$HC110:$HL110)+SUMIF(O!$HC$15:$HL$15,'Ciclo Semaforico'!BV$30,O!$HC110:$HL110)),(SUMIF(S!$HC$15:$HL$15,'Ciclo Semaforico'!BV$30,S!$HC110:$HL110)+SUMIF(N!$HC$15:$HL$15,'Ciclo Semaforico'!BV$30,N!$HC110:$HL110)+SUMIF(E!$HC$15:$HL$15,'Ciclo Semaforico'!BV$30,E!$HC110:$HL110)+SUMIF(O!$HC$15:$HL$15,'Ciclo Semaforico'!BV$30,O!$HC110:$HL110))*BV$31))</f>
        <v>0</v>
      </c>
      <c r="BW135" s="244">
        <f>IF(BW$32="",IF(BW$31="",(SUMIF(S!$HC$15:$HL$15,'Ciclo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Semaforico'!BW$30,O!$HC110:$HL110))*BW$31),(SUMIF(S!$HC$15:$HL$15,'Ciclo Semaforico'!BW$32,S!$HC110:$HL110)+SUMIF(N!$HC$15:$HL$15,'Ciclo Semaforico'!BW$32,N!$HC110:$HL110)+SUMIF(E!$HC$15:$HL$15,'Ciclo Semaforico'!BW$32,E!$HC110:$HL110)+SUMIF(O!$HC$15:$HL$15,'Ciclo Semaforico'!BW$32,O!$HC110:$HL110))-IF(BW$31="",(SUMIF(S!$HC$15:$HL$15,'Ciclo Semaforico'!BW$30,S!$HC110:$HL110)+SUMIF(N!$HC$15:$HL$15,'Ciclo Semaforico'!BW$30,N!$HC110:$HL110)+SUMIF(E!$HC$15:$HL$15,'Ciclo Semaforico'!BW$30,E!$HC110:$HL110)+SUMIF(O!$HC$15:$HL$15,'Ciclo Semaforico'!BW$30,O!$HC110:$HL110)),(SUMIF(S!$HC$15:$HL$15,'Ciclo Semaforico'!BW$30,S!$HC110:$HL110)+SUMIF(N!$HC$15:$HL$15,'Ciclo Semaforico'!BW$30,N!$HC110:$HL110)+SUMIF(E!$HC$15:$HL$15,'Ciclo Semaforico'!BW$30,E!$HC110:$HL110)+SUMIF(O!$HC$15:$HL$15,'Ciclo Semaforico'!BW$30,O!$HC110:$HL110))*BW$31))</f>
        <v>0</v>
      </c>
      <c r="BX135" s="245">
        <f>IF(BX$32="",IF(BX$31="",(SUMIF(S!$HC$15:$HL$15,'Ciclo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Semaforico'!BX$30,O!$HC110:$HL110))*BX$31),(SUMIF(S!$HC$15:$HL$15,'Ciclo Semaforico'!BX$32,S!$HC110:$HL110)+SUMIF(N!$HC$15:$HL$15,'Ciclo Semaforico'!BX$32,N!$HC110:$HL110)+SUMIF(E!$HC$15:$HL$15,'Ciclo Semaforico'!BX$32,E!$HC110:$HL110)+SUMIF(O!$HC$15:$HL$15,'Ciclo Semaforico'!BX$32,O!$HC110:$HL110))-IF(BX$31="",(SUMIF(S!$HC$15:$HL$15,'Ciclo Semaforico'!BX$30,S!$HC110:$HL110)+SUMIF(N!$HC$15:$HL$15,'Ciclo Semaforico'!BX$30,N!$HC110:$HL110)+SUMIF(E!$HC$15:$HL$15,'Ciclo Semaforico'!BX$30,E!$HC110:$HL110)+SUMIF(O!$HC$15:$HL$15,'Ciclo Semaforico'!BX$30,O!$HC110:$HL110)),(SUMIF(S!$HC$15:$HL$15,'Ciclo Semaforico'!BX$30,S!$HC110:$HL110)+SUMIF(N!$HC$15:$HL$15,'Ciclo Semaforico'!BX$30,N!$HC110:$HL110)+SUMIF(E!$HC$15:$HL$15,'Ciclo Semaforico'!BX$30,E!$HC110:$HL110)+SUMIF(O!$HC$15:$HL$15,'Ciclo Semaforico'!BX$30,O!$HC110:$HL110))*BX$31))</f>
        <v>0</v>
      </c>
      <c r="BY135" s="245">
        <f>IF(BY$32="",IF(BY$31="",(SUMIF(S!$HC$15:$HL$15,'Ciclo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Semaforico'!BY$30,O!$HC110:$HL110))*BY$31),(SUMIF(S!$HC$15:$HL$15,'Ciclo Semaforico'!BY$32,S!$HC110:$HL110)+SUMIF(N!$HC$15:$HL$15,'Ciclo Semaforico'!BY$32,N!$HC110:$HL110)+SUMIF(E!$HC$15:$HL$15,'Ciclo Semaforico'!BY$32,E!$HC110:$HL110)+SUMIF(O!$HC$15:$HL$15,'Ciclo Semaforico'!BY$32,O!$HC110:$HL110))-IF(BY$31="",(SUMIF(S!$HC$15:$HL$15,'Ciclo Semaforico'!BY$30,S!$HC110:$HL110)+SUMIF(N!$HC$15:$HL$15,'Ciclo Semaforico'!BY$30,N!$HC110:$HL110)+SUMIF(E!$HC$15:$HL$15,'Ciclo Semaforico'!BY$30,E!$HC110:$HL110)+SUMIF(O!$HC$15:$HL$15,'Ciclo Semaforico'!BY$30,O!$HC110:$HL110)),(SUMIF(S!$HC$15:$HL$15,'Ciclo Semaforico'!BY$30,S!$HC110:$HL110)+SUMIF(N!$HC$15:$HL$15,'Ciclo Semaforico'!BY$30,N!$HC110:$HL110)+SUMIF(E!$HC$15:$HL$15,'Ciclo Semaforico'!BY$30,E!$HC110:$HL110)+SUMIF(O!$HC$15:$HL$15,'Ciclo Semaforico'!BY$30,O!$HC110:$HL110))*BY$31))</f>
        <v>0</v>
      </c>
      <c r="BZ135" s="245">
        <f>IF(BZ$32="",IF(BZ$31="",(SUMIF(S!$HC$15:$HL$15,'Ciclo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Semaforico'!BZ$30,O!$HC110:$HL110))*BZ$31),(SUMIF(S!$HC$15:$HL$15,'Ciclo Semaforico'!BZ$32,S!$HC110:$HL110)+SUMIF(N!$HC$15:$HL$15,'Ciclo Semaforico'!BZ$32,N!$HC110:$HL110)+SUMIF(E!$HC$15:$HL$15,'Ciclo Semaforico'!BZ$32,E!$HC110:$HL110)+SUMIF(O!$HC$15:$HL$15,'Ciclo Semaforico'!BZ$32,O!$HC110:$HL110))-IF(BZ$31="",(SUMIF(S!$HC$15:$HL$15,'Ciclo Semaforico'!BZ$30,S!$HC110:$HL110)+SUMIF(N!$HC$15:$HL$15,'Ciclo Semaforico'!BZ$30,N!$HC110:$HL110)+SUMIF(E!$HC$15:$HL$15,'Ciclo Semaforico'!BZ$30,E!$HC110:$HL110)+SUMIF(O!$HC$15:$HL$15,'Ciclo Semaforico'!BZ$30,O!$HC110:$HL110)),(SUMIF(S!$HC$15:$HL$15,'Ciclo Semaforico'!BZ$30,S!$HC110:$HL110)+SUMIF(N!$HC$15:$HL$15,'Ciclo Semaforico'!BZ$30,N!$HC110:$HL110)+SUMIF(E!$HC$15:$HL$15,'Ciclo Semaforico'!BZ$30,E!$HC110:$HL110)+SUMIF(O!$HC$15:$HL$15,'Ciclo Semaforico'!BZ$30,O!$HC110:$HL110))*BZ$31))</f>
        <v>0</v>
      </c>
      <c r="CA135" s="245">
        <f>IF(CA$32="",IF(CA$31="",(SUMIF(S!$HC$15:$HL$15,'Ciclo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Semaforico'!CA$30,O!$HC110:$HL110))*CA$31),(SUMIF(S!$HC$15:$HL$15,'Ciclo Semaforico'!CA$32,S!$HC110:$HL110)+SUMIF(N!$HC$15:$HL$15,'Ciclo Semaforico'!CA$32,N!$HC110:$HL110)+SUMIF(E!$HC$15:$HL$15,'Ciclo Semaforico'!CA$32,E!$HC110:$HL110)+SUMIF(O!$HC$15:$HL$15,'Ciclo Semaforico'!CA$32,O!$HC110:$HL110))-IF(CA$31="",(SUMIF(S!$HC$15:$HL$15,'Ciclo Semaforico'!CA$30,S!$HC110:$HL110)+SUMIF(N!$HC$15:$HL$15,'Ciclo Semaforico'!CA$30,N!$HC110:$HL110)+SUMIF(E!$HC$15:$HL$15,'Ciclo Semaforico'!CA$30,E!$HC110:$HL110)+SUMIF(O!$HC$15:$HL$15,'Ciclo Semaforico'!CA$30,O!$HC110:$HL110)),(SUMIF(S!$HC$15:$HL$15,'Ciclo Semaforico'!CA$30,S!$HC110:$HL110)+SUMIF(N!$HC$15:$HL$15,'Ciclo Semaforico'!CA$30,N!$HC110:$HL110)+SUMIF(E!$HC$15:$HL$15,'Ciclo Semaforico'!CA$30,E!$HC110:$HL110)+SUMIF(O!$HC$15:$HL$15,'Ciclo Semaforico'!CA$30,O!$HC110:$HL110))*CA$31))</f>
        <v>0</v>
      </c>
      <c r="CB135" s="245">
        <f>IF(CB$32="",IF(CB$31="",(SUMIF(S!$HC$15:$HL$15,'Ciclo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Semaforico'!CB$30,O!$HC110:$HL110))*CB$31),(SUMIF(S!$HC$15:$HL$15,'Ciclo Semaforico'!CB$32,S!$HC110:$HL110)+SUMIF(N!$HC$15:$HL$15,'Ciclo Semaforico'!CB$32,N!$HC110:$HL110)+SUMIF(E!$HC$15:$HL$15,'Ciclo Semaforico'!CB$32,E!$HC110:$HL110)+SUMIF(O!$HC$15:$HL$15,'Ciclo Semaforico'!CB$32,O!$HC110:$HL110))-IF(CB$31="",(SUMIF(S!$HC$15:$HL$15,'Ciclo Semaforico'!CB$30,S!$HC110:$HL110)+SUMIF(N!$HC$15:$HL$15,'Ciclo Semaforico'!CB$30,N!$HC110:$HL110)+SUMIF(E!$HC$15:$HL$15,'Ciclo Semaforico'!CB$30,E!$HC110:$HL110)+SUMIF(O!$HC$15:$HL$15,'Ciclo Semaforico'!CB$30,O!$HC110:$HL110)),(SUMIF(S!$HC$15:$HL$15,'Ciclo Semaforico'!CB$30,S!$HC110:$HL110)+SUMIF(N!$HC$15:$HL$15,'Ciclo Semaforico'!CB$30,N!$HC110:$HL110)+SUMIF(E!$HC$15:$HL$15,'Ciclo Semaforico'!CB$30,E!$HC110:$HL110)+SUMIF(O!$HC$15:$HL$15,'Ciclo Semaforico'!CB$30,O!$HC110:$HL110))*CB$31))</f>
        <v>0</v>
      </c>
      <c r="CC135" s="245">
        <f>IF(CC$32="",IF(CC$31="",(SUMIF(S!$HC$15:$HL$15,'Ciclo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Semaforico'!CC$30,O!$HC110:$HL110))*CC$31),(SUMIF(S!$HC$15:$HL$15,'Ciclo Semaforico'!CC$32,S!$HC110:$HL110)+SUMIF(N!$HC$15:$HL$15,'Ciclo Semaforico'!CC$32,N!$HC110:$HL110)+SUMIF(E!$HC$15:$HL$15,'Ciclo Semaforico'!CC$32,E!$HC110:$HL110)+SUMIF(O!$HC$15:$HL$15,'Ciclo Semaforico'!CC$32,O!$HC110:$HL110))-IF(CC$31="",(SUMIF(S!$HC$15:$HL$15,'Ciclo Semaforico'!CC$30,S!$HC110:$HL110)+SUMIF(N!$HC$15:$HL$15,'Ciclo Semaforico'!CC$30,N!$HC110:$HL110)+SUMIF(E!$HC$15:$HL$15,'Ciclo Semaforico'!CC$30,E!$HC110:$HL110)+SUMIF(O!$HC$15:$HL$15,'Ciclo Semaforico'!CC$30,O!$HC110:$HL110)),(SUMIF(S!$HC$15:$HL$15,'Ciclo Semaforico'!CC$30,S!$HC110:$HL110)+SUMIF(N!$HC$15:$HL$15,'Ciclo Semaforico'!CC$30,N!$HC110:$HL110)+SUMIF(E!$HC$15:$HL$15,'Ciclo Semaforico'!CC$30,E!$HC110:$HL110)+SUMIF(O!$HC$15:$HL$15,'Ciclo Semaforico'!CC$30,O!$HC110:$HL110))*CC$31))</f>
        <v>0</v>
      </c>
      <c r="CD135" s="245">
        <f>IF(CD$32="",IF(CD$31="",(SUMIF(S!$HC$15:$HL$15,'Ciclo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Semaforico'!CD$30,O!$HC110:$HL110))*CD$31),(SUMIF(S!$HC$15:$HL$15,'Ciclo Semaforico'!CD$32,S!$HC110:$HL110)+SUMIF(N!$HC$15:$HL$15,'Ciclo Semaforico'!CD$32,N!$HC110:$HL110)+SUMIF(E!$HC$15:$HL$15,'Ciclo Semaforico'!CD$32,E!$HC110:$HL110)+SUMIF(O!$HC$15:$HL$15,'Ciclo Semaforico'!CD$32,O!$HC110:$HL110))-IF(CD$31="",(SUMIF(S!$HC$15:$HL$15,'Ciclo Semaforico'!CD$30,S!$HC110:$HL110)+SUMIF(N!$HC$15:$HL$15,'Ciclo Semaforico'!CD$30,N!$HC110:$HL110)+SUMIF(E!$HC$15:$HL$15,'Ciclo Semaforico'!CD$30,E!$HC110:$HL110)+SUMIF(O!$HC$15:$HL$15,'Ciclo Semaforico'!CD$30,O!$HC110:$HL110)),(SUMIF(S!$HC$15:$HL$15,'Ciclo Semaforico'!CD$30,S!$HC110:$HL110)+SUMIF(N!$HC$15:$HL$15,'Ciclo Semaforico'!CD$30,N!$HC110:$HL110)+SUMIF(E!$HC$15:$HL$15,'Ciclo Semaforico'!CD$30,E!$HC110:$HL110)+SUMIF(O!$HC$15:$HL$15,'Ciclo Semaforico'!CD$30,O!$HC110:$HL110))*CD$31))</f>
        <v>0</v>
      </c>
      <c r="CE135" s="245">
        <f>IF(CE$32="",IF(CE$31="",(SUMIF(S!$HC$15:$HL$15,'Ciclo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Semaforico'!CE$30,O!$HC110:$HL110))*CE$31),(SUMIF(S!$HC$15:$HL$15,'Ciclo Semaforico'!CE$32,S!$HC110:$HL110)+SUMIF(N!$HC$15:$HL$15,'Ciclo Semaforico'!CE$32,N!$HC110:$HL110)+SUMIF(E!$HC$15:$HL$15,'Ciclo Semaforico'!CE$32,E!$HC110:$HL110)+SUMIF(O!$HC$15:$HL$15,'Ciclo Semaforico'!CE$32,O!$HC110:$HL110))-IF(CE$31="",(SUMIF(S!$HC$15:$HL$15,'Ciclo Semaforico'!CE$30,S!$HC110:$HL110)+SUMIF(N!$HC$15:$HL$15,'Ciclo Semaforico'!CE$30,N!$HC110:$HL110)+SUMIF(E!$HC$15:$HL$15,'Ciclo Semaforico'!CE$30,E!$HC110:$HL110)+SUMIF(O!$HC$15:$HL$15,'Ciclo Semaforico'!CE$30,O!$HC110:$HL110)),(SUMIF(S!$HC$15:$HL$15,'Ciclo Semaforico'!CE$30,S!$HC110:$HL110)+SUMIF(N!$HC$15:$HL$15,'Ciclo Semaforico'!CE$30,N!$HC110:$HL110)+SUMIF(E!$HC$15:$HL$15,'Ciclo Semaforico'!CE$30,E!$HC110:$HL110)+SUMIF(O!$HC$15:$HL$15,'Ciclo Semaforico'!CE$30,O!$HC110:$HL110))*CE$31))</f>
        <v>0</v>
      </c>
      <c r="CF135" s="245">
        <f>IF(CF$32="",IF(CF$31="",(SUMIF(S!$HC$15:$HL$15,'Ciclo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Semaforico'!CF$30,O!$HC110:$HL110))*CF$31),(SUMIF(S!$HC$15:$HL$15,'Ciclo Semaforico'!CF$32,S!$HC110:$HL110)+SUMIF(N!$HC$15:$HL$15,'Ciclo Semaforico'!CF$32,N!$HC110:$HL110)+SUMIF(E!$HC$15:$HL$15,'Ciclo Semaforico'!CF$32,E!$HC110:$HL110)+SUMIF(O!$HC$15:$HL$15,'Ciclo Semaforico'!CF$32,O!$HC110:$HL110))-IF(CF$31="",(SUMIF(S!$HC$15:$HL$15,'Ciclo Semaforico'!CF$30,S!$HC110:$HL110)+SUMIF(N!$HC$15:$HL$15,'Ciclo Semaforico'!CF$30,N!$HC110:$HL110)+SUMIF(E!$HC$15:$HL$15,'Ciclo Semaforico'!CF$30,E!$HC110:$HL110)+SUMIF(O!$HC$15:$HL$15,'Ciclo Semaforico'!CF$30,O!$HC110:$HL110)),(SUMIF(S!$HC$15:$HL$15,'Ciclo Semaforico'!CF$30,S!$HC110:$HL110)+SUMIF(N!$HC$15:$HL$15,'Ciclo Semaforico'!CF$30,N!$HC110:$HL110)+SUMIF(E!$HC$15:$HL$15,'Ciclo Semaforico'!CF$30,E!$HC110:$HL110)+SUMIF(O!$HC$15:$HL$15,'Ciclo Semaforico'!CF$30,O!$HC110:$HL110))*CF$31))</f>
        <v>0</v>
      </c>
      <c r="CG135" s="245">
        <f>IF(CG$32="",IF(CG$31="",(SUMIF(S!$HC$15:$HL$15,'Ciclo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Semaforico'!CG$30,O!$HC110:$HL110))*CG$31),(SUMIF(S!$HC$15:$HL$15,'Ciclo Semaforico'!CG$32,S!$HC110:$HL110)+SUMIF(N!$HC$15:$HL$15,'Ciclo Semaforico'!CG$32,N!$HC110:$HL110)+SUMIF(E!$HC$15:$HL$15,'Ciclo Semaforico'!CG$32,E!$HC110:$HL110)+SUMIF(O!$HC$15:$HL$15,'Ciclo Semaforico'!CG$32,O!$HC110:$HL110))-IF(CG$31="",(SUMIF(S!$HC$15:$HL$15,'Ciclo Semaforico'!CG$30,S!$HC110:$HL110)+SUMIF(N!$HC$15:$HL$15,'Ciclo Semaforico'!CG$30,N!$HC110:$HL110)+SUMIF(E!$HC$15:$HL$15,'Ciclo Semaforico'!CG$30,E!$HC110:$HL110)+SUMIF(O!$HC$15:$HL$15,'Ciclo Semaforico'!CG$30,O!$HC110:$HL110)),(SUMIF(S!$HC$15:$HL$15,'Ciclo Semaforico'!CG$30,S!$HC110:$HL110)+SUMIF(N!$HC$15:$HL$15,'Ciclo Semaforico'!CG$30,N!$HC110:$HL110)+SUMIF(E!$HC$15:$HL$15,'Ciclo Semaforico'!CG$30,E!$HC110:$HL110)+SUMIF(O!$HC$15:$HL$15,'Ciclo Semaforico'!CG$30,O!$HC110:$HL110))*CG$31))</f>
        <v>0</v>
      </c>
      <c r="CH135" s="246">
        <f>IF(CH$32="",IF(CH$31="",(SUMIF(S!$HC$15:$HL$15,'Ciclo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Semaforico'!CH$30,O!$HC110:$HL110))*CH$31),(SUMIF(S!$HC$15:$HL$15,'Ciclo Semaforico'!CH$32,S!$HC110:$HL110)+SUMIF(N!$HC$15:$HL$15,'Ciclo Semaforico'!CH$32,N!$HC110:$HL110)+SUMIF(E!$HC$15:$HL$15,'Ciclo Semaforico'!CH$32,E!$HC110:$HL110)+SUMIF(O!$HC$15:$HL$15,'Ciclo Semaforico'!CH$32,O!$HC110:$HL110))-IF(CH$31="",(SUMIF(S!$HC$15:$HL$15,'Ciclo Semaforico'!CH$30,S!$HC110:$HL110)+SUMIF(N!$HC$15:$HL$15,'Ciclo Semaforico'!CH$30,N!$HC110:$HL110)+SUMIF(E!$HC$15:$HL$15,'Ciclo Semaforico'!CH$30,E!$HC110:$HL110)+SUMIF(O!$HC$15:$HL$15,'Ciclo Semaforico'!CH$30,O!$HC110:$HL110)),(SUMIF(S!$HC$15:$HL$15,'Ciclo Semaforico'!CH$30,S!$HC110:$HL110)+SUMIF(N!$HC$15:$HL$15,'Ciclo Semaforico'!CH$30,N!$HC110:$HL110)+SUMIF(E!$HC$15:$HL$15,'Ciclo Semaforico'!CH$30,E!$HC110:$HL110)+SUMIF(O!$HC$15:$HL$15,'Ciclo Semaforico'!CH$30,O!$HC110:$HL110))*CH$31))</f>
        <v>0</v>
      </c>
      <c r="CI135" s="244">
        <f t="shared" si="339"/>
        <v>0</v>
      </c>
      <c r="CJ135" s="245">
        <f t="shared" si="340"/>
        <v>0</v>
      </c>
      <c r="CK135" s="245">
        <f t="shared" si="341"/>
        <v>0</v>
      </c>
      <c r="CL135" s="245">
        <f t="shared" si="342"/>
        <v>0</v>
      </c>
      <c r="CM135" s="245" t="e">
        <f t="shared" si="343"/>
        <v>#REF!</v>
      </c>
      <c r="CN135" s="245">
        <f t="shared" si="344"/>
        <v>0</v>
      </c>
      <c r="CO135" s="245">
        <f t="shared" si="345"/>
        <v>0</v>
      </c>
      <c r="CP135" s="245">
        <f t="shared" si="346"/>
        <v>0</v>
      </c>
      <c r="CQ135" s="245">
        <f t="shared" si="347"/>
        <v>0</v>
      </c>
      <c r="CR135" s="245">
        <f t="shared" si="348"/>
        <v>0</v>
      </c>
      <c r="CS135" s="245">
        <f t="shared" si="349"/>
        <v>0</v>
      </c>
      <c r="CT135" s="246">
        <f t="shared" si="350"/>
        <v>0</v>
      </c>
      <c r="CU135" s="244">
        <f t="shared" si="351"/>
        <v>0</v>
      </c>
      <c r="CV135" s="245">
        <f t="shared" si="352"/>
        <v>0</v>
      </c>
      <c r="CW135" s="245">
        <f t="shared" si="353"/>
        <v>0</v>
      </c>
      <c r="CX135" s="245">
        <f t="shared" si="354"/>
        <v>0</v>
      </c>
      <c r="CY135" s="245">
        <f t="shared" si="355"/>
        <v>0</v>
      </c>
      <c r="CZ135" s="245">
        <f t="shared" si="356"/>
        <v>0</v>
      </c>
      <c r="DA135" s="245">
        <f t="shared" si="357"/>
        <v>0</v>
      </c>
      <c r="DB135" s="245">
        <f t="shared" si="358"/>
        <v>0</v>
      </c>
      <c r="DC135" s="245">
        <f t="shared" si="359"/>
        <v>0</v>
      </c>
      <c r="DD135" s="245">
        <f t="shared" si="360"/>
        <v>0</v>
      </c>
      <c r="DE135" s="245">
        <f t="shared" si="361"/>
        <v>0</v>
      </c>
      <c r="DF135" s="246">
        <f t="shared" si="362"/>
        <v>0</v>
      </c>
      <c r="DG135" s="244" t="e">
        <f t="shared" si="363"/>
        <v>#REF!</v>
      </c>
      <c r="DH135" s="245" t="e">
        <f t="shared" si="364"/>
        <v>#REF!</v>
      </c>
      <c r="DI135" s="245" t="e">
        <f t="shared" si="365"/>
        <v>#REF!</v>
      </c>
      <c r="DJ135" s="245" t="e">
        <f t="shared" si="366"/>
        <v>#REF!</v>
      </c>
      <c r="DK135" s="245" t="e">
        <f t="shared" si="367"/>
        <v>#REF!</v>
      </c>
      <c r="DL135" s="245" t="e">
        <f t="shared" si="368"/>
        <v>#REF!</v>
      </c>
      <c r="DM135" s="245">
        <f t="shared" si="369"/>
        <v>0</v>
      </c>
      <c r="DN135" s="245">
        <f t="shared" si="370"/>
        <v>0</v>
      </c>
      <c r="DO135" s="245">
        <f t="shared" si="371"/>
        <v>0</v>
      </c>
      <c r="DP135" s="245">
        <f t="shared" si="372"/>
        <v>0</v>
      </c>
      <c r="DQ135" s="245">
        <f t="shared" si="373"/>
        <v>0</v>
      </c>
      <c r="DR135" s="246">
        <f t="shared" si="374"/>
        <v>0</v>
      </c>
      <c r="DS135" s="244">
        <f t="shared" si="375"/>
        <v>0</v>
      </c>
      <c r="DT135" s="245">
        <f t="shared" si="376"/>
        <v>0</v>
      </c>
      <c r="DU135" s="245">
        <f t="shared" si="377"/>
        <v>0</v>
      </c>
      <c r="DV135" s="245">
        <f t="shared" si="378"/>
        <v>0</v>
      </c>
      <c r="DW135" s="245">
        <f t="shared" si="379"/>
        <v>0</v>
      </c>
      <c r="DX135" s="245">
        <f t="shared" si="380"/>
        <v>0</v>
      </c>
      <c r="DY135" s="245">
        <f t="shared" si="381"/>
        <v>0</v>
      </c>
      <c r="DZ135" s="245">
        <f t="shared" si="382"/>
        <v>0</v>
      </c>
      <c r="EA135" s="245">
        <f t="shared" si="383"/>
        <v>0</v>
      </c>
      <c r="EB135" s="245">
        <f t="shared" si="384"/>
        <v>0</v>
      </c>
      <c r="EC135" s="245">
        <f t="shared" si="385"/>
        <v>0</v>
      </c>
      <c r="ED135" s="246">
        <f t="shared" si="386"/>
        <v>0</v>
      </c>
      <c r="EE135" s="244">
        <f t="shared" si="387"/>
        <v>0</v>
      </c>
      <c r="EF135" s="245">
        <f t="shared" si="388"/>
        <v>0</v>
      </c>
      <c r="EG135" s="245">
        <f t="shared" si="389"/>
        <v>0</v>
      </c>
      <c r="EH135" s="245">
        <f t="shared" si="390"/>
        <v>0</v>
      </c>
      <c r="EI135" s="245">
        <f t="shared" si="391"/>
        <v>0</v>
      </c>
      <c r="EJ135" s="245">
        <f t="shared" si="392"/>
        <v>0</v>
      </c>
      <c r="EK135" s="245">
        <f t="shared" si="393"/>
        <v>0</v>
      </c>
      <c r="EL135" s="245">
        <f t="shared" si="394"/>
        <v>0</v>
      </c>
      <c r="EM135" s="245">
        <f t="shared" si="395"/>
        <v>0</v>
      </c>
      <c r="EN135" s="245">
        <f t="shared" si="396"/>
        <v>0</v>
      </c>
      <c r="EO135" s="245">
        <f t="shared" si="397"/>
        <v>0</v>
      </c>
      <c r="EP135" s="246">
        <f t="shared" si="398"/>
        <v>0</v>
      </c>
      <c r="EQ135" s="255">
        <f t="shared" si="399"/>
        <v>0</v>
      </c>
      <c r="ER135" s="256">
        <f t="shared" si="400"/>
        <v>0</v>
      </c>
      <c r="ES135" s="256">
        <f t="shared" si="401"/>
        <v>0</v>
      </c>
      <c r="ET135" s="256">
        <f t="shared" si="402"/>
        <v>0</v>
      </c>
      <c r="EU135" s="256" t="e">
        <f t="shared" si="403"/>
        <v>#REF!</v>
      </c>
      <c r="EV135" s="256">
        <f t="shared" si="404"/>
        <v>0</v>
      </c>
      <c r="EW135" s="256">
        <f t="shared" si="405"/>
        <v>0</v>
      </c>
      <c r="EX135" s="256" t="str">
        <f t="shared" si="406"/>
        <v/>
      </c>
      <c r="EY135" s="256" t="str">
        <f t="shared" si="407"/>
        <v/>
      </c>
      <c r="EZ135" s="256" t="str">
        <f t="shared" si="408"/>
        <v/>
      </c>
      <c r="FA135" s="256" t="str">
        <f t="shared" si="409"/>
        <v/>
      </c>
      <c r="FB135" s="257" t="str">
        <f t="shared" si="410"/>
        <v/>
      </c>
      <c r="FC135" s="255">
        <f t="shared" si="411"/>
        <v>0</v>
      </c>
      <c r="FD135" s="256" t="str">
        <f t="shared" si="412"/>
        <v/>
      </c>
      <c r="FE135" s="256" t="str">
        <f t="shared" si="413"/>
        <v/>
      </c>
      <c r="FF135" s="256" t="str">
        <f t="shared" si="414"/>
        <v/>
      </c>
      <c r="FG135" s="256" t="str">
        <f t="shared" si="415"/>
        <v/>
      </c>
      <c r="FH135" s="256" t="str">
        <f t="shared" si="416"/>
        <v/>
      </c>
      <c r="FI135" s="256" t="str">
        <f t="shared" si="417"/>
        <v/>
      </c>
      <c r="FJ135" s="256" t="str">
        <f t="shared" si="418"/>
        <v/>
      </c>
      <c r="FK135" s="256" t="str">
        <f t="shared" si="419"/>
        <v/>
      </c>
      <c r="FL135" s="256" t="str">
        <f t="shared" si="420"/>
        <v/>
      </c>
      <c r="FM135" s="256" t="str">
        <f t="shared" si="421"/>
        <v/>
      </c>
      <c r="FN135" s="257" t="str">
        <f t="shared" si="422"/>
        <v/>
      </c>
      <c r="FO135" s="255" t="e">
        <f t="shared" si="423"/>
        <v>#REF!</v>
      </c>
      <c r="FP135" s="256" t="e">
        <f t="shared" si="424"/>
        <v>#REF!</v>
      </c>
      <c r="FQ135" s="256" t="e">
        <f t="shared" si="425"/>
        <v>#REF!</v>
      </c>
      <c r="FR135" s="256" t="e">
        <f t="shared" si="426"/>
        <v>#REF!</v>
      </c>
      <c r="FS135" s="256" t="e">
        <f t="shared" si="427"/>
        <v>#REF!</v>
      </c>
      <c r="FT135" s="256" t="e">
        <f t="shared" si="428"/>
        <v>#REF!</v>
      </c>
      <c r="FU135" s="256" t="str">
        <f t="shared" si="429"/>
        <v/>
      </c>
      <c r="FV135" s="256" t="str">
        <f t="shared" si="430"/>
        <v/>
      </c>
      <c r="FW135" s="256" t="str">
        <f t="shared" si="431"/>
        <v/>
      </c>
      <c r="FX135" s="256" t="str">
        <f t="shared" si="432"/>
        <v/>
      </c>
      <c r="FY135" s="256" t="str">
        <f t="shared" si="433"/>
        <v/>
      </c>
      <c r="FZ135" s="257" t="str">
        <f t="shared" si="434"/>
        <v/>
      </c>
      <c r="GA135" s="255" t="str">
        <f t="shared" si="435"/>
        <v/>
      </c>
      <c r="GB135" s="256" t="str">
        <f t="shared" si="436"/>
        <v/>
      </c>
      <c r="GC135" s="256" t="str">
        <f t="shared" si="437"/>
        <v/>
      </c>
      <c r="GD135" s="256" t="str">
        <f t="shared" si="438"/>
        <v/>
      </c>
      <c r="GE135" s="256" t="str">
        <f t="shared" si="439"/>
        <v/>
      </c>
      <c r="GF135" s="256" t="str">
        <f t="shared" si="440"/>
        <v/>
      </c>
      <c r="GG135" s="256" t="str">
        <f t="shared" si="441"/>
        <v/>
      </c>
      <c r="GH135" s="256" t="str">
        <f t="shared" si="442"/>
        <v/>
      </c>
      <c r="GI135" s="256" t="str">
        <f t="shared" si="443"/>
        <v/>
      </c>
      <c r="GJ135" s="256" t="str">
        <f t="shared" si="444"/>
        <v/>
      </c>
      <c r="GK135" s="256" t="str">
        <f t="shared" si="445"/>
        <v/>
      </c>
      <c r="GL135" s="257" t="str">
        <f t="shared" si="446"/>
        <v/>
      </c>
      <c r="GM135" s="255" t="str">
        <f t="shared" si="447"/>
        <v/>
      </c>
      <c r="GN135" s="256" t="str">
        <f t="shared" si="448"/>
        <v/>
      </c>
      <c r="GO135" s="256" t="str">
        <f t="shared" si="449"/>
        <v/>
      </c>
      <c r="GP135" s="256" t="str">
        <f t="shared" si="450"/>
        <v/>
      </c>
      <c r="GQ135" s="256" t="str">
        <f t="shared" si="451"/>
        <v/>
      </c>
      <c r="GR135" s="256" t="str">
        <f t="shared" si="452"/>
        <v/>
      </c>
      <c r="GS135" s="256" t="str">
        <f t="shared" si="453"/>
        <v/>
      </c>
      <c r="GT135" s="256" t="str">
        <f t="shared" si="454"/>
        <v/>
      </c>
      <c r="GU135" s="256" t="str">
        <f t="shared" si="455"/>
        <v/>
      </c>
      <c r="GV135" s="256" t="str">
        <f t="shared" si="456"/>
        <v/>
      </c>
      <c r="GW135" s="256" t="str">
        <f t="shared" si="457"/>
        <v/>
      </c>
      <c r="GX135" s="257" t="str">
        <f t="shared" si="458"/>
        <v/>
      </c>
      <c r="GY135" s="252">
        <f t="shared" si="468"/>
        <v>0</v>
      </c>
      <c r="GZ135" s="253" t="e">
        <f t="shared" si="468"/>
        <v>#REF!</v>
      </c>
      <c r="HA135" s="253">
        <f t="shared" si="468"/>
        <v>0</v>
      </c>
      <c r="HB135" s="253">
        <f t="shared" si="468"/>
        <v>0</v>
      </c>
      <c r="HC135" s="253">
        <f t="shared" si="468"/>
        <v>0</v>
      </c>
      <c r="HD135" s="253">
        <f t="shared" si="468"/>
        <v>0</v>
      </c>
      <c r="HE135" s="253">
        <f t="shared" si="468"/>
        <v>0</v>
      </c>
      <c r="HF135" s="254">
        <f t="shared" si="459"/>
        <v>0</v>
      </c>
      <c r="HG135" s="252">
        <f t="shared" si="469"/>
        <v>0</v>
      </c>
      <c r="HH135" s="253">
        <f t="shared" si="469"/>
        <v>0</v>
      </c>
      <c r="HI135" s="253">
        <f t="shared" si="469"/>
        <v>0</v>
      </c>
      <c r="HJ135" s="253">
        <f t="shared" si="469"/>
        <v>0</v>
      </c>
      <c r="HK135" s="253">
        <f t="shared" si="469"/>
        <v>0</v>
      </c>
      <c r="HL135" s="253">
        <f t="shared" si="469"/>
        <v>0</v>
      </c>
      <c r="HM135" s="253">
        <f t="shared" si="469"/>
        <v>0</v>
      </c>
      <c r="HN135" s="254">
        <f t="shared" si="469"/>
        <v>0</v>
      </c>
      <c r="HO135" s="252" t="e">
        <f t="shared" si="470"/>
        <v>#REF!</v>
      </c>
      <c r="HP135" s="253" t="e">
        <f t="shared" si="470"/>
        <v>#REF!</v>
      </c>
      <c r="HQ135" s="253">
        <f t="shared" si="470"/>
        <v>0</v>
      </c>
      <c r="HR135" s="253">
        <f t="shared" si="470"/>
        <v>0</v>
      </c>
      <c r="HS135" s="253">
        <f t="shared" si="470"/>
        <v>0</v>
      </c>
      <c r="HT135" s="253">
        <f t="shared" si="470"/>
        <v>0</v>
      </c>
      <c r="HU135" s="253">
        <f t="shared" si="470"/>
        <v>0</v>
      </c>
      <c r="HV135" s="254">
        <f t="shared" si="470"/>
        <v>0</v>
      </c>
      <c r="HW135" s="252">
        <f t="shared" si="471"/>
        <v>0</v>
      </c>
      <c r="HX135" s="253">
        <f t="shared" si="471"/>
        <v>0</v>
      </c>
      <c r="HY135" s="253">
        <f t="shared" si="471"/>
        <v>0</v>
      </c>
      <c r="HZ135" s="253">
        <f t="shared" si="471"/>
        <v>0</v>
      </c>
      <c r="IA135" s="253">
        <f t="shared" si="471"/>
        <v>0</v>
      </c>
      <c r="IB135" s="253">
        <f t="shared" si="471"/>
        <v>0</v>
      </c>
      <c r="IC135" s="253">
        <f t="shared" si="471"/>
        <v>0</v>
      </c>
      <c r="ID135" s="254">
        <f t="shared" si="471"/>
        <v>0</v>
      </c>
      <c r="IE135" s="252">
        <f t="shared" si="472"/>
        <v>0</v>
      </c>
      <c r="IF135" s="253">
        <f t="shared" si="472"/>
        <v>0</v>
      </c>
      <c r="IG135" s="253">
        <f t="shared" si="472"/>
        <v>0</v>
      </c>
      <c r="IH135" s="253">
        <f t="shared" si="472"/>
        <v>0</v>
      </c>
      <c r="II135" s="253">
        <f t="shared" si="472"/>
        <v>0</v>
      </c>
      <c r="IJ135" s="253">
        <f t="shared" si="472"/>
        <v>0</v>
      </c>
      <c r="IK135" s="253">
        <f t="shared" si="472"/>
        <v>0</v>
      </c>
      <c r="IL135" s="254">
        <f t="shared" si="472"/>
        <v>0</v>
      </c>
      <c r="IM135" s="255" t="e">
        <f t="shared" si="203"/>
        <v>#REF!</v>
      </c>
      <c r="IN135" s="256">
        <f t="shared" si="204"/>
        <v>0</v>
      </c>
      <c r="IO135" s="256" t="e">
        <f t="shared" si="205"/>
        <v>#REF!</v>
      </c>
      <c r="IP135" s="256">
        <f t="shared" si="206"/>
        <v>0</v>
      </c>
      <c r="IQ135" s="257">
        <f t="shared" si="207"/>
        <v>0</v>
      </c>
      <c r="IR135" s="404" t="e">
        <f t="shared" si="473"/>
        <v>#REF!</v>
      </c>
      <c r="IS135" s="250">
        <f>+IZ135+JA135+JC135+JD135+JF135+JG135+JI135+JJ135</f>
        <v>12</v>
      </c>
      <c r="IT135" s="258" t="e">
        <f t="shared" si="464"/>
        <v>#REF!</v>
      </c>
      <c r="IU135" s="664">
        <v>1800</v>
      </c>
      <c r="IV135" s="409">
        <v>7</v>
      </c>
      <c r="IW135" s="648" t="s">
        <v>273</v>
      </c>
      <c r="IX135" s="649" t="e">
        <f t="shared" si="474"/>
        <v>#REF!</v>
      </c>
      <c r="IY135" s="650" t="e">
        <f t="shared" si="465"/>
        <v>#REF!</v>
      </c>
      <c r="IZ135" s="651">
        <v>3</v>
      </c>
      <c r="JA135" s="652">
        <v>2</v>
      </c>
      <c r="JB135" s="650" t="e">
        <f t="shared" si="466"/>
        <v>#REF!</v>
      </c>
      <c r="JC135" s="651">
        <f t="shared" si="476"/>
        <v>3</v>
      </c>
      <c r="JD135" s="652">
        <f t="shared" si="476"/>
        <v>2</v>
      </c>
      <c r="JE135" s="653" t="e">
        <f t="shared" si="467"/>
        <v>#REF!</v>
      </c>
      <c r="JF135" s="654"/>
      <c r="JG135" s="420">
        <v>2</v>
      </c>
      <c r="JH135" s="653"/>
      <c r="JI135" s="654"/>
      <c r="JJ135" s="655"/>
      <c r="JK135" s="418"/>
      <c r="JL135" s="419"/>
      <c r="JM135" s="420"/>
      <c r="JN135" s="662">
        <v>1</v>
      </c>
      <c r="JO135" s="662">
        <v>1</v>
      </c>
      <c r="JP135" s="662">
        <v>1</v>
      </c>
      <c r="JQ135" s="662">
        <v>1</v>
      </c>
      <c r="JR135" s="663">
        <v>1</v>
      </c>
      <c r="JS135" s="658" t="e">
        <f t="shared" si="477"/>
        <v>#REF!</v>
      </c>
    </row>
    <row r="136" spans="1:279" ht="20.100000000000001" hidden="1" customHeight="1">
      <c r="Y136" s="381" t="e">
        <f>N!IK111</f>
        <v>#REF!</v>
      </c>
      <c r="Z136" s="378" t="s">
        <v>289</v>
      </c>
      <c r="AA136" s="247">
        <f>IF(AA$32="",IF(AA$31="",(SUMIF(S!$HC$15:$HL$15,'Ciclo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Semaforico'!AA$30,O!$HC111:$HL111))*AA$31),(SUMIF(S!$HC$15:$HL$15,'Ciclo Semaforico'!AA$32,S!$HC111:$HL111)+SUMIF(N!$HC$15:$HL$15,'Ciclo Semaforico'!AA$32,N!$HC111:$HL111)+SUMIF(E!$HC$15:$HL$15,'Ciclo Semaforico'!AA$32,E!$HC111:$HL111)+SUMIF(O!$HC$15:$HL$15,'Ciclo Semaforico'!AA$32,O!$HC111:$HL111))-IF(AA$31="",(SUMIF(S!$HC$15:$HL$15,'Ciclo Semaforico'!AA$30,S!$HC111:$HL111)+SUMIF(N!$HC$15:$HL$15,'Ciclo Semaforico'!AA$30,N!$HC111:$HL111)+SUMIF(E!$HC$15:$HL$15,'Ciclo Semaforico'!AA$30,E!$HC111:$HL111)+SUMIF(O!$HC$15:$HL$15,'Ciclo Semaforico'!AA$30,O!$HC111:$HL111)),(SUMIF(S!$HC$15:$HL$15,'Ciclo Semaforico'!AA$30,S!$HC111:$HL111)+SUMIF(N!$HC$15:$HL$15,'Ciclo Semaforico'!AA$30,N!$HC111:$HL111)+SUMIF(E!$HC$15:$HL$15,'Ciclo Semaforico'!AA$30,E!$HC111:$HL111)+SUMIF(O!$HC$15:$HL$15,'Ciclo Semaforico'!AA$30,O!$HC111:$HL111))*AA$31))</f>
        <v>0</v>
      </c>
      <c r="AB136" s="248">
        <f>IF(AB$32="",IF(AB$31="",(SUMIF(S!$HC$15:$HL$15,'Ciclo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Semaforico'!AB$30,O!$HC111:$HL111))*AB$31),(SUMIF(S!$HC$15:$HL$15,'Ciclo Semaforico'!AB$32,S!$HC111:$HL111)+SUMIF(N!$HC$15:$HL$15,'Ciclo Semaforico'!AB$32,N!$HC111:$HL111)+SUMIF(E!$HC$15:$HL$15,'Ciclo Semaforico'!AB$32,E!$HC111:$HL111)+SUMIF(O!$HC$15:$HL$15,'Ciclo Semaforico'!AB$32,O!$HC111:$HL111))-IF(AB$31="",(SUMIF(S!$HC$15:$HL$15,'Ciclo Semaforico'!AB$30,S!$HC111:$HL111)+SUMIF(N!$HC$15:$HL$15,'Ciclo Semaforico'!AB$30,N!$HC111:$HL111)+SUMIF(E!$HC$15:$HL$15,'Ciclo Semaforico'!AB$30,E!$HC111:$HL111)+SUMIF(O!$HC$15:$HL$15,'Ciclo Semaforico'!AB$30,O!$HC111:$HL111)),(SUMIF(S!$HC$15:$HL$15,'Ciclo Semaforico'!AB$30,S!$HC111:$HL111)+SUMIF(N!$HC$15:$HL$15,'Ciclo Semaforico'!AB$30,N!$HC111:$HL111)+SUMIF(E!$HC$15:$HL$15,'Ciclo Semaforico'!AB$30,E!$HC111:$HL111)+SUMIF(O!$HC$15:$HL$15,'Ciclo Semaforico'!AB$30,O!$HC111:$HL111))*AB$31))</f>
        <v>0</v>
      </c>
      <c r="AC136" s="248">
        <f>IF(AC$32="",IF(AC$31="",(SUMIF(S!$HC$15:$HL$15,'Ciclo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Semaforico'!AC$30,O!$HC111:$HL111))*AC$31),(SUMIF(S!$HC$15:$HL$15,'Ciclo Semaforico'!AC$32,S!$HC111:$HL111)+SUMIF(N!$HC$15:$HL$15,'Ciclo Semaforico'!AC$32,N!$HC111:$HL111)+SUMIF(E!$HC$15:$HL$15,'Ciclo Semaforico'!AC$32,E!$HC111:$HL111)+SUMIF(O!$HC$15:$HL$15,'Ciclo Semaforico'!AC$32,O!$HC111:$HL111))-IF(AC$31="",(SUMIF(S!$HC$15:$HL$15,'Ciclo Semaforico'!AC$30,S!$HC111:$HL111)+SUMIF(N!$HC$15:$HL$15,'Ciclo Semaforico'!AC$30,N!$HC111:$HL111)+SUMIF(E!$HC$15:$HL$15,'Ciclo Semaforico'!AC$30,E!$HC111:$HL111)+SUMIF(O!$HC$15:$HL$15,'Ciclo Semaforico'!AC$30,O!$HC111:$HL111)),(SUMIF(S!$HC$15:$HL$15,'Ciclo Semaforico'!AC$30,S!$HC111:$HL111)+SUMIF(N!$HC$15:$HL$15,'Ciclo Semaforico'!AC$30,N!$HC111:$HL111)+SUMIF(E!$HC$15:$HL$15,'Ciclo Semaforico'!AC$30,E!$HC111:$HL111)+SUMIF(O!$HC$15:$HL$15,'Ciclo Semaforico'!AC$30,O!$HC111:$HL111))*AC$31))</f>
        <v>0</v>
      </c>
      <c r="AD136" s="248">
        <f>IF(AD$32="",IF(AD$31="",(SUMIF(S!$HC$15:$HL$15,'Ciclo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Semaforico'!AD$30,O!$HC111:$HL111))*AD$31),(SUMIF(S!$HC$15:$HL$15,'Ciclo Semaforico'!AD$32,S!$HC111:$HL111)+SUMIF(N!$HC$15:$HL$15,'Ciclo Semaforico'!AD$32,N!$HC111:$HL111)+SUMIF(E!$HC$15:$HL$15,'Ciclo Semaforico'!AD$32,E!$HC111:$HL111)+SUMIF(O!$HC$15:$HL$15,'Ciclo Semaforico'!AD$32,O!$HC111:$HL111))-IF(AD$31="",(SUMIF(S!$HC$15:$HL$15,'Ciclo Semaforico'!AD$30,S!$HC111:$HL111)+SUMIF(N!$HC$15:$HL$15,'Ciclo Semaforico'!AD$30,N!$HC111:$HL111)+SUMIF(E!$HC$15:$HL$15,'Ciclo Semaforico'!AD$30,E!$HC111:$HL111)+SUMIF(O!$HC$15:$HL$15,'Ciclo Semaforico'!AD$30,O!$HC111:$HL111)),(SUMIF(S!$HC$15:$HL$15,'Ciclo Semaforico'!AD$30,S!$HC111:$HL111)+SUMIF(N!$HC$15:$HL$15,'Ciclo Semaforico'!AD$30,N!$HC111:$HL111)+SUMIF(E!$HC$15:$HL$15,'Ciclo Semaforico'!AD$30,E!$HC111:$HL111)+SUMIF(O!$HC$15:$HL$15,'Ciclo Semaforico'!AD$30,O!$HC111:$HL111))*AD$31))</f>
        <v>0</v>
      </c>
      <c r="AE136" s="248" t="e">
        <f>IF(AE$32="",IF(AE$31="",(SUMIF(S!$HC$15:$HL$15,'Ciclo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Semaforico'!AE$30,O!$HC111:$HL111))*AE$31),(SUMIF(S!$HC$15:$HL$15,'Ciclo Semaforico'!AE$32,S!$HC111:$HL111)+SUMIF(N!$HC$15:$HL$15,'Ciclo Semaforico'!AE$32,N!$HC111:$HL111)+SUMIF(E!$HC$15:$HL$15,'Ciclo Semaforico'!AE$32,E!$HC111:$HL111)+SUMIF(O!$HC$15:$HL$15,'Ciclo Semaforico'!AE$32,O!$HC111:$HL111))-IF(AE$31="",(SUMIF(S!$HC$15:$HL$15,'Ciclo Semaforico'!AE$30,S!$HC111:$HL111)+SUMIF(N!$HC$15:$HL$15,'Ciclo Semaforico'!AE$30,N!$HC111:$HL111)+SUMIF(E!$HC$15:$HL$15,'Ciclo Semaforico'!AE$30,E!$HC111:$HL111)+SUMIF(O!$HC$15:$HL$15,'Ciclo Semaforico'!AE$30,O!$HC111:$HL111)),(SUMIF(S!$HC$15:$HL$15,'Ciclo Semaforico'!AE$30,S!$HC111:$HL111)+SUMIF(N!$HC$15:$HL$15,'Ciclo Semaforico'!AE$30,N!$HC111:$HL111)+SUMIF(E!$HC$15:$HL$15,'Ciclo Semaforico'!AE$30,E!$HC111:$HL111)+SUMIF(O!$HC$15:$HL$15,'Ciclo Semaforico'!AE$30,O!$HC111:$HL111))*AE$31))</f>
        <v>#REF!</v>
      </c>
      <c r="AF136" s="248">
        <f>IF(AF$32="",IF(AF$31="",(SUMIF(S!$HC$15:$HL$15,'Ciclo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Semaforico'!AF$30,O!$HC111:$HL111))*AF$31),(SUMIF(S!$HC$15:$HL$15,'Ciclo Semaforico'!AF$32,S!$HC111:$HL111)+SUMIF(N!$HC$15:$HL$15,'Ciclo Semaforico'!AF$32,N!$HC111:$HL111)+SUMIF(E!$HC$15:$HL$15,'Ciclo Semaforico'!AF$32,E!$HC111:$HL111)+SUMIF(O!$HC$15:$HL$15,'Ciclo Semaforico'!AF$32,O!$HC111:$HL111))-IF(AF$31="",(SUMIF(S!$HC$15:$HL$15,'Ciclo Semaforico'!AF$30,S!$HC111:$HL111)+SUMIF(N!$HC$15:$HL$15,'Ciclo Semaforico'!AF$30,N!$HC111:$HL111)+SUMIF(E!$HC$15:$HL$15,'Ciclo Semaforico'!AF$30,E!$HC111:$HL111)+SUMIF(O!$HC$15:$HL$15,'Ciclo Semaforico'!AF$30,O!$HC111:$HL111)),(SUMIF(S!$HC$15:$HL$15,'Ciclo Semaforico'!AF$30,S!$HC111:$HL111)+SUMIF(N!$HC$15:$HL$15,'Ciclo Semaforico'!AF$30,N!$HC111:$HL111)+SUMIF(E!$HC$15:$HL$15,'Ciclo Semaforico'!AF$30,E!$HC111:$HL111)+SUMIF(O!$HC$15:$HL$15,'Ciclo Semaforico'!AF$30,O!$HC111:$HL111))*AF$31))</f>
        <v>0</v>
      </c>
      <c r="AG136" s="248">
        <f>IF(AG$32="",IF(AG$31="",(SUMIF(S!$HC$15:$HL$15,'Ciclo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Semaforico'!AG$30,O!$HC111:$HL111))*AG$31),(SUMIF(S!$HC$15:$HL$15,'Ciclo Semaforico'!AG$32,S!$HC111:$HL111)+SUMIF(N!$HC$15:$HL$15,'Ciclo Semaforico'!AG$32,N!$HC111:$HL111)+SUMIF(E!$HC$15:$HL$15,'Ciclo Semaforico'!AG$32,E!$HC111:$HL111)+SUMIF(O!$HC$15:$HL$15,'Ciclo Semaforico'!AG$32,O!$HC111:$HL111))-IF(AG$31="",(SUMIF(S!$HC$15:$HL$15,'Ciclo Semaforico'!AG$30,S!$HC111:$HL111)+SUMIF(N!$HC$15:$HL$15,'Ciclo Semaforico'!AG$30,N!$HC111:$HL111)+SUMIF(E!$HC$15:$HL$15,'Ciclo Semaforico'!AG$30,E!$HC111:$HL111)+SUMIF(O!$HC$15:$HL$15,'Ciclo Semaforico'!AG$30,O!$HC111:$HL111)),(SUMIF(S!$HC$15:$HL$15,'Ciclo Semaforico'!AG$30,S!$HC111:$HL111)+SUMIF(N!$HC$15:$HL$15,'Ciclo Semaforico'!AG$30,N!$HC111:$HL111)+SUMIF(E!$HC$15:$HL$15,'Ciclo Semaforico'!AG$30,E!$HC111:$HL111)+SUMIF(O!$HC$15:$HL$15,'Ciclo Semaforico'!AG$30,O!$HC111:$HL111))*AG$31))</f>
        <v>0</v>
      </c>
      <c r="AH136" s="248">
        <f>IF(AH$32="",IF(AH$31="",(SUMIF(S!$HC$15:$HL$15,'Ciclo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Semaforico'!AH$30,O!$HC111:$HL111))*AH$31),(SUMIF(S!$HC$15:$HL$15,'Ciclo Semaforico'!AH$32,S!$HC111:$HL111)+SUMIF(N!$HC$15:$HL$15,'Ciclo Semaforico'!AH$32,N!$HC111:$HL111)+SUMIF(E!$HC$15:$HL$15,'Ciclo Semaforico'!AH$32,E!$HC111:$HL111)+SUMIF(O!$HC$15:$HL$15,'Ciclo Semaforico'!AH$32,O!$HC111:$HL111))-IF(AH$31="",(SUMIF(S!$HC$15:$HL$15,'Ciclo Semaforico'!AH$30,S!$HC111:$HL111)+SUMIF(N!$HC$15:$HL$15,'Ciclo Semaforico'!AH$30,N!$HC111:$HL111)+SUMIF(E!$HC$15:$HL$15,'Ciclo Semaforico'!AH$30,E!$HC111:$HL111)+SUMIF(O!$HC$15:$HL$15,'Ciclo Semaforico'!AH$30,O!$HC111:$HL111)),(SUMIF(S!$HC$15:$HL$15,'Ciclo Semaforico'!AH$30,S!$HC111:$HL111)+SUMIF(N!$HC$15:$HL$15,'Ciclo Semaforico'!AH$30,N!$HC111:$HL111)+SUMIF(E!$HC$15:$HL$15,'Ciclo Semaforico'!AH$30,E!$HC111:$HL111)+SUMIF(O!$HC$15:$HL$15,'Ciclo Semaforico'!AH$30,O!$HC111:$HL111))*AH$31))</f>
        <v>0</v>
      </c>
      <c r="AI136" s="248">
        <f>IF(AI$32="",IF(AI$31="",(SUMIF(S!$HC$15:$HL$15,'Ciclo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Semaforico'!AI$30,O!$HC111:$HL111))*AI$31),(SUMIF(S!$HC$15:$HL$15,'Ciclo Semaforico'!AI$32,S!$HC111:$HL111)+SUMIF(N!$HC$15:$HL$15,'Ciclo Semaforico'!AI$32,N!$HC111:$HL111)+SUMIF(E!$HC$15:$HL$15,'Ciclo Semaforico'!AI$32,E!$HC111:$HL111)+SUMIF(O!$HC$15:$HL$15,'Ciclo Semaforico'!AI$32,O!$HC111:$HL111))-IF(AI$31="",(SUMIF(S!$HC$15:$HL$15,'Ciclo Semaforico'!AI$30,S!$HC111:$HL111)+SUMIF(N!$HC$15:$HL$15,'Ciclo Semaforico'!AI$30,N!$HC111:$HL111)+SUMIF(E!$HC$15:$HL$15,'Ciclo Semaforico'!AI$30,E!$HC111:$HL111)+SUMIF(O!$HC$15:$HL$15,'Ciclo Semaforico'!AI$30,O!$HC111:$HL111)),(SUMIF(S!$HC$15:$HL$15,'Ciclo Semaforico'!AI$30,S!$HC111:$HL111)+SUMIF(N!$HC$15:$HL$15,'Ciclo Semaforico'!AI$30,N!$HC111:$HL111)+SUMIF(E!$HC$15:$HL$15,'Ciclo Semaforico'!AI$30,E!$HC111:$HL111)+SUMIF(O!$HC$15:$HL$15,'Ciclo Semaforico'!AI$30,O!$HC111:$HL111))*AI$31))</f>
        <v>0</v>
      </c>
      <c r="AJ136" s="248">
        <f>IF(AJ$32="",IF(AJ$31="",(SUMIF(S!$HC$15:$HL$15,'Ciclo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Semaforico'!AJ$30,O!$HC111:$HL111))*AJ$31),(SUMIF(S!$HC$15:$HL$15,'Ciclo Semaforico'!AJ$32,S!$HC111:$HL111)+SUMIF(N!$HC$15:$HL$15,'Ciclo Semaforico'!AJ$32,N!$HC111:$HL111)+SUMIF(E!$HC$15:$HL$15,'Ciclo Semaforico'!AJ$32,E!$HC111:$HL111)+SUMIF(O!$HC$15:$HL$15,'Ciclo Semaforico'!AJ$32,O!$HC111:$HL111))-IF(AJ$31="",(SUMIF(S!$HC$15:$HL$15,'Ciclo Semaforico'!AJ$30,S!$HC111:$HL111)+SUMIF(N!$HC$15:$HL$15,'Ciclo Semaforico'!AJ$30,N!$HC111:$HL111)+SUMIF(E!$HC$15:$HL$15,'Ciclo Semaforico'!AJ$30,E!$HC111:$HL111)+SUMIF(O!$HC$15:$HL$15,'Ciclo Semaforico'!AJ$30,O!$HC111:$HL111)),(SUMIF(S!$HC$15:$HL$15,'Ciclo Semaforico'!AJ$30,S!$HC111:$HL111)+SUMIF(N!$HC$15:$HL$15,'Ciclo Semaforico'!AJ$30,N!$HC111:$HL111)+SUMIF(E!$HC$15:$HL$15,'Ciclo Semaforico'!AJ$30,E!$HC111:$HL111)+SUMIF(O!$HC$15:$HL$15,'Ciclo Semaforico'!AJ$30,O!$HC111:$HL111))*AJ$31))</f>
        <v>0</v>
      </c>
      <c r="AK136" s="248">
        <f>IF(AK$32="",IF(AK$31="",(SUMIF(S!$HC$15:$HL$15,'Ciclo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Semaforico'!AK$30,O!$HC111:$HL111))*AK$31),(SUMIF(S!$HC$15:$HL$15,'Ciclo Semaforico'!AK$32,S!$HC111:$HL111)+SUMIF(N!$HC$15:$HL$15,'Ciclo Semaforico'!AK$32,N!$HC111:$HL111)+SUMIF(E!$HC$15:$HL$15,'Ciclo Semaforico'!AK$32,E!$HC111:$HL111)+SUMIF(O!$HC$15:$HL$15,'Ciclo Semaforico'!AK$32,O!$HC111:$HL111))-IF(AK$31="",(SUMIF(S!$HC$15:$HL$15,'Ciclo Semaforico'!AK$30,S!$HC111:$HL111)+SUMIF(N!$HC$15:$HL$15,'Ciclo Semaforico'!AK$30,N!$HC111:$HL111)+SUMIF(E!$HC$15:$HL$15,'Ciclo Semaforico'!AK$30,E!$HC111:$HL111)+SUMIF(O!$HC$15:$HL$15,'Ciclo Semaforico'!AK$30,O!$HC111:$HL111)),(SUMIF(S!$HC$15:$HL$15,'Ciclo Semaforico'!AK$30,S!$HC111:$HL111)+SUMIF(N!$HC$15:$HL$15,'Ciclo Semaforico'!AK$30,N!$HC111:$HL111)+SUMIF(E!$HC$15:$HL$15,'Ciclo Semaforico'!AK$30,E!$HC111:$HL111)+SUMIF(O!$HC$15:$HL$15,'Ciclo Semaforico'!AK$30,O!$HC111:$HL111))*AK$31))</f>
        <v>0</v>
      </c>
      <c r="AL136" s="249">
        <f>IF(AL$32="",IF(AL$31="",(SUMIF(S!$HC$15:$HL$15,'Ciclo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Semaforico'!AL$30,O!$HC111:$HL111))*AL$31),(SUMIF(S!$HC$15:$HL$15,'Ciclo Semaforico'!AL$32,S!$HC111:$HL111)+SUMIF(N!$HC$15:$HL$15,'Ciclo Semaforico'!AL$32,N!$HC111:$HL111)+SUMIF(E!$HC$15:$HL$15,'Ciclo Semaforico'!AL$32,E!$HC111:$HL111)+SUMIF(O!$HC$15:$HL$15,'Ciclo Semaforico'!AL$32,O!$HC111:$HL111))-IF(AL$31="",(SUMIF(S!$HC$15:$HL$15,'Ciclo Semaforico'!AL$30,S!$HC111:$HL111)+SUMIF(N!$HC$15:$HL$15,'Ciclo Semaforico'!AL$30,N!$HC111:$HL111)+SUMIF(E!$HC$15:$HL$15,'Ciclo Semaforico'!AL$30,E!$HC111:$HL111)+SUMIF(O!$HC$15:$HL$15,'Ciclo Semaforico'!AL$30,O!$HC111:$HL111)),(SUMIF(S!$HC$15:$HL$15,'Ciclo Semaforico'!AL$30,S!$HC111:$HL111)+SUMIF(N!$HC$15:$HL$15,'Ciclo Semaforico'!AL$30,N!$HC111:$HL111)+SUMIF(E!$HC$15:$HL$15,'Ciclo Semaforico'!AL$30,E!$HC111:$HL111)+SUMIF(O!$HC$15:$HL$15,'Ciclo Semaforico'!AL$30,O!$HC111:$HL111))*AL$31))</f>
        <v>0</v>
      </c>
      <c r="AM136" s="247">
        <f>IF(AM$32="",IF(AM$31="",(SUMIF(S!$HC$15:$HL$15,'Ciclo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Semaforico'!AM$30,O!$HC111:$HL111))*AM$31),(SUMIF(S!$HC$15:$HL$15,'Ciclo Semaforico'!AM$32,S!$HC111:$HL111)+SUMIF(N!$HC$15:$HL$15,'Ciclo Semaforico'!AM$32,N!$HC111:$HL111)+SUMIF(E!$HC$15:$HL$15,'Ciclo Semaforico'!AM$32,E!$HC111:$HL111)+SUMIF(O!$HC$15:$HL$15,'Ciclo Semaforico'!AM$32,O!$HC111:$HL111))-IF(AM$31="",(SUMIF(S!$HC$15:$HL$15,'Ciclo Semaforico'!AM$30,S!$HC111:$HL111)+SUMIF(N!$HC$15:$HL$15,'Ciclo Semaforico'!AM$30,N!$HC111:$HL111)+SUMIF(E!$HC$15:$HL$15,'Ciclo Semaforico'!AM$30,E!$HC111:$HL111)+SUMIF(O!$HC$15:$HL$15,'Ciclo Semaforico'!AM$30,O!$HC111:$HL111)),(SUMIF(S!$HC$15:$HL$15,'Ciclo Semaforico'!AM$30,S!$HC111:$HL111)+SUMIF(N!$HC$15:$HL$15,'Ciclo Semaforico'!AM$30,N!$HC111:$HL111)+SUMIF(E!$HC$15:$HL$15,'Ciclo Semaforico'!AM$30,E!$HC111:$HL111)+SUMIF(O!$HC$15:$HL$15,'Ciclo Semaforico'!AM$30,O!$HC111:$HL111))*AM$31))</f>
        <v>0</v>
      </c>
      <c r="AN136" s="248">
        <f>IF(AN$32="",IF(AN$31="",(SUMIF(S!$HC$15:$HL$15,'Ciclo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Semaforico'!AN$30,O!$HC111:$HL111))*AN$31),(SUMIF(S!$HC$15:$HL$15,'Ciclo Semaforico'!AN$32,S!$HC111:$HL111)+SUMIF(N!$HC$15:$HL$15,'Ciclo Semaforico'!AN$32,N!$HC111:$HL111)+SUMIF(E!$HC$15:$HL$15,'Ciclo Semaforico'!AN$32,E!$HC111:$HL111)+SUMIF(O!$HC$15:$HL$15,'Ciclo Semaforico'!AN$32,O!$HC111:$HL111))-IF(AN$31="",(SUMIF(S!$HC$15:$HL$15,'Ciclo Semaforico'!AN$30,S!$HC111:$HL111)+SUMIF(N!$HC$15:$HL$15,'Ciclo Semaforico'!AN$30,N!$HC111:$HL111)+SUMIF(E!$HC$15:$HL$15,'Ciclo Semaforico'!AN$30,E!$HC111:$HL111)+SUMIF(O!$HC$15:$HL$15,'Ciclo Semaforico'!AN$30,O!$HC111:$HL111)),(SUMIF(S!$HC$15:$HL$15,'Ciclo Semaforico'!AN$30,S!$HC111:$HL111)+SUMIF(N!$HC$15:$HL$15,'Ciclo Semaforico'!AN$30,N!$HC111:$HL111)+SUMIF(E!$HC$15:$HL$15,'Ciclo Semaforico'!AN$30,E!$HC111:$HL111)+SUMIF(O!$HC$15:$HL$15,'Ciclo Semaforico'!AN$30,O!$HC111:$HL111))*AN$31))</f>
        <v>0</v>
      </c>
      <c r="AO136" s="248">
        <f>IF(AO$32="",IF(AO$31="",(SUMIF(S!$HC$15:$HL$15,'Ciclo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Semaforico'!AO$30,O!$HC111:$HL111))*AO$31),(SUMIF(S!$HC$15:$HL$15,'Ciclo Semaforico'!AO$32,S!$HC111:$HL111)+SUMIF(N!$HC$15:$HL$15,'Ciclo Semaforico'!AO$32,N!$HC111:$HL111)+SUMIF(E!$HC$15:$HL$15,'Ciclo Semaforico'!AO$32,E!$HC111:$HL111)+SUMIF(O!$HC$15:$HL$15,'Ciclo Semaforico'!AO$32,O!$HC111:$HL111))-IF(AO$31="",(SUMIF(S!$HC$15:$HL$15,'Ciclo Semaforico'!AO$30,S!$HC111:$HL111)+SUMIF(N!$HC$15:$HL$15,'Ciclo Semaforico'!AO$30,N!$HC111:$HL111)+SUMIF(E!$HC$15:$HL$15,'Ciclo Semaforico'!AO$30,E!$HC111:$HL111)+SUMIF(O!$HC$15:$HL$15,'Ciclo Semaforico'!AO$30,O!$HC111:$HL111)),(SUMIF(S!$HC$15:$HL$15,'Ciclo Semaforico'!AO$30,S!$HC111:$HL111)+SUMIF(N!$HC$15:$HL$15,'Ciclo Semaforico'!AO$30,N!$HC111:$HL111)+SUMIF(E!$HC$15:$HL$15,'Ciclo Semaforico'!AO$30,E!$HC111:$HL111)+SUMIF(O!$HC$15:$HL$15,'Ciclo Semaforico'!AO$30,O!$HC111:$HL111))*AO$31))</f>
        <v>0</v>
      </c>
      <c r="AP136" s="248">
        <f>IF(AP$32="",IF(AP$31="",(SUMIF(S!$HC$15:$HL$15,'Ciclo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Semaforico'!AP$30,O!$HC111:$HL111))*AP$31),(SUMIF(S!$HC$15:$HL$15,'Ciclo Semaforico'!AP$32,S!$HC111:$HL111)+SUMIF(N!$HC$15:$HL$15,'Ciclo Semaforico'!AP$32,N!$HC111:$HL111)+SUMIF(E!$HC$15:$HL$15,'Ciclo Semaforico'!AP$32,E!$HC111:$HL111)+SUMIF(O!$HC$15:$HL$15,'Ciclo Semaforico'!AP$32,O!$HC111:$HL111))-IF(AP$31="",(SUMIF(S!$HC$15:$HL$15,'Ciclo Semaforico'!AP$30,S!$HC111:$HL111)+SUMIF(N!$HC$15:$HL$15,'Ciclo Semaforico'!AP$30,N!$HC111:$HL111)+SUMIF(E!$HC$15:$HL$15,'Ciclo Semaforico'!AP$30,E!$HC111:$HL111)+SUMIF(O!$HC$15:$HL$15,'Ciclo Semaforico'!AP$30,O!$HC111:$HL111)),(SUMIF(S!$HC$15:$HL$15,'Ciclo Semaforico'!AP$30,S!$HC111:$HL111)+SUMIF(N!$HC$15:$HL$15,'Ciclo Semaforico'!AP$30,N!$HC111:$HL111)+SUMIF(E!$HC$15:$HL$15,'Ciclo Semaforico'!AP$30,E!$HC111:$HL111)+SUMIF(O!$HC$15:$HL$15,'Ciclo Semaforico'!AP$30,O!$HC111:$HL111))*AP$31))</f>
        <v>0</v>
      </c>
      <c r="AQ136" s="248">
        <f>IF(AQ$32="",IF(AQ$31="",(SUMIF(S!$HC$15:$HL$15,'Ciclo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Semaforico'!AQ$30,O!$HC111:$HL111))*AQ$31),(SUMIF(S!$HC$15:$HL$15,'Ciclo Semaforico'!AQ$32,S!$HC111:$HL111)+SUMIF(N!$HC$15:$HL$15,'Ciclo Semaforico'!AQ$32,N!$HC111:$HL111)+SUMIF(E!$HC$15:$HL$15,'Ciclo Semaforico'!AQ$32,E!$HC111:$HL111)+SUMIF(O!$HC$15:$HL$15,'Ciclo Semaforico'!AQ$32,O!$HC111:$HL111))-IF(AQ$31="",(SUMIF(S!$HC$15:$HL$15,'Ciclo Semaforico'!AQ$30,S!$HC111:$HL111)+SUMIF(N!$HC$15:$HL$15,'Ciclo Semaforico'!AQ$30,N!$HC111:$HL111)+SUMIF(E!$HC$15:$HL$15,'Ciclo Semaforico'!AQ$30,E!$HC111:$HL111)+SUMIF(O!$HC$15:$HL$15,'Ciclo Semaforico'!AQ$30,O!$HC111:$HL111)),(SUMIF(S!$HC$15:$HL$15,'Ciclo Semaforico'!AQ$30,S!$HC111:$HL111)+SUMIF(N!$HC$15:$HL$15,'Ciclo Semaforico'!AQ$30,N!$HC111:$HL111)+SUMIF(E!$HC$15:$HL$15,'Ciclo Semaforico'!AQ$30,E!$HC111:$HL111)+SUMIF(O!$HC$15:$HL$15,'Ciclo Semaforico'!AQ$30,O!$HC111:$HL111))*AQ$31))</f>
        <v>0</v>
      </c>
      <c r="AR136" s="248">
        <f>IF(AR$32="",IF(AR$31="",(SUMIF(S!$HC$15:$HL$15,'Ciclo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Semaforico'!AR$30,O!$HC111:$HL111))*AR$31),(SUMIF(S!$HC$15:$HL$15,'Ciclo Semaforico'!AR$32,S!$HC111:$HL111)+SUMIF(N!$HC$15:$HL$15,'Ciclo Semaforico'!AR$32,N!$HC111:$HL111)+SUMIF(E!$HC$15:$HL$15,'Ciclo Semaforico'!AR$32,E!$HC111:$HL111)+SUMIF(O!$HC$15:$HL$15,'Ciclo Semaforico'!AR$32,O!$HC111:$HL111))-IF(AR$31="",(SUMIF(S!$HC$15:$HL$15,'Ciclo Semaforico'!AR$30,S!$HC111:$HL111)+SUMIF(N!$HC$15:$HL$15,'Ciclo Semaforico'!AR$30,N!$HC111:$HL111)+SUMIF(E!$HC$15:$HL$15,'Ciclo Semaforico'!AR$30,E!$HC111:$HL111)+SUMIF(O!$HC$15:$HL$15,'Ciclo Semaforico'!AR$30,O!$HC111:$HL111)),(SUMIF(S!$HC$15:$HL$15,'Ciclo Semaforico'!AR$30,S!$HC111:$HL111)+SUMIF(N!$HC$15:$HL$15,'Ciclo Semaforico'!AR$30,N!$HC111:$HL111)+SUMIF(E!$HC$15:$HL$15,'Ciclo Semaforico'!AR$30,E!$HC111:$HL111)+SUMIF(O!$HC$15:$HL$15,'Ciclo Semaforico'!AR$30,O!$HC111:$HL111))*AR$31))</f>
        <v>0</v>
      </c>
      <c r="AS136" s="248">
        <f>IF(AS$32="",IF(AS$31="",(SUMIF(S!$HC$15:$HL$15,'Ciclo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Semaforico'!AS$30,O!$HC111:$HL111))*AS$31),(SUMIF(S!$HC$15:$HL$15,'Ciclo Semaforico'!AS$32,S!$HC111:$HL111)+SUMIF(N!$HC$15:$HL$15,'Ciclo Semaforico'!AS$32,N!$HC111:$HL111)+SUMIF(E!$HC$15:$HL$15,'Ciclo Semaforico'!AS$32,E!$HC111:$HL111)+SUMIF(O!$HC$15:$HL$15,'Ciclo Semaforico'!AS$32,O!$HC111:$HL111))-IF(AS$31="",(SUMIF(S!$HC$15:$HL$15,'Ciclo Semaforico'!AS$30,S!$HC111:$HL111)+SUMIF(N!$HC$15:$HL$15,'Ciclo Semaforico'!AS$30,N!$HC111:$HL111)+SUMIF(E!$HC$15:$HL$15,'Ciclo Semaforico'!AS$30,E!$HC111:$HL111)+SUMIF(O!$HC$15:$HL$15,'Ciclo Semaforico'!AS$30,O!$HC111:$HL111)),(SUMIF(S!$HC$15:$HL$15,'Ciclo Semaforico'!AS$30,S!$HC111:$HL111)+SUMIF(N!$HC$15:$HL$15,'Ciclo Semaforico'!AS$30,N!$HC111:$HL111)+SUMIF(E!$HC$15:$HL$15,'Ciclo Semaforico'!AS$30,E!$HC111:$HL111)+SUMIF(O!$HC$15:$HL$15,'Ciclo Semaforico'!AS$30,O!$HC111:$HL111))*AS$31))</f>
        <v>0</v>
      </c>
      <c r="AT136" s="248">
        <f>IF(AT$32="",IF(AT$31="",(SUMIF(S!$HC$15:$HL$15,'Ciclo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Semaforico'!AT$30,O!$HC111:$HL111))*AT$31),(SUMIF(S!$HC$15:$HL$15,'Ciclo Semaforico'!AT$32,S!$HC111:$HL111)+SUMIF(N!$HC$15:$HL$15,'Ciclo Semaforico'!AT$32,N!$HC111:$HL111)+SUMIF(E!$HC$15:$HL$15,'Ciclo Semaforico'!AT$32,E!$HC111:$HL111)+SUMIF(O!$HC$15:$HL$15,'Ciclo Semaforico'!AT$32,O!$HC111:$HL111))-IF(AT$31="",(SUMIF(S!$HC$15:$HL$15,'Ciclo Semaforico'!AT$30,S!$HC111:$HL111)+SUMIF(N!$HC$15:$HL$15,'Ciclo Semaforico'!AT$30,N!$HC111:$HL111)+SUMIF(E!$HC$15:$HL$15,'Ciclo Semaforico'!AT$30,E!$HC111:$HL111)+SUMIF(O!$HC$15:$HL$15,'Ciclo Semaforico'!AT$30,O!$HC111:$HL111)),(SUMIF(S!$HC$15:$HL$15,'Ciclo Semaforico'!AT$30,S!$HC111:$HL111)+SUMIF(N!$HC$15:$HL$15,'Ciclo Semaforico'!AT$30,N!$HC111:$HL111)+SUMIF(E!$HC$15:$HL$15,'Ciclo Semaforico'!AT$30,E!$HC111:$HL111)+SUMIF(O!$HC$15:$HL$15,'Ciclo Semaforico'!AT$30,O!$HC111:$HL111))*AT$31))</f>
        <v>0</v>
      </c>
      <c r="AU136" s="248">
        <f>IF(AU$32="",IF(AU$31="",(SUMIF(S!$HC$15:$HL$15,'Ciclo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Semaforico'!AU$30,O!$HC111:$HL111))*AU$31),(SUMIF(S!$HC$15:$HL$15,'Ciclo Semaforico'!AU$32,S!$HC111:$HL111)+SUMIF(N!$HC$15:$HL$15,'Ciclo Semaforico'!AU$32,N!$HC111:$HL111)+SUMIF(E!$HC$15:$HL$15,'Ciclo Semaforico'!AU$32,E!$HC111:$HL111)+SUMIF(O!$HC$15:$HL$15,'Ciclo Semaforico'!AU$32,O!$HC111:$HL111))-IF(AU$31="",(SUMIF(S!$HC$15:$HL$15,'Ciclo Semaforico'!AU$30,S!$HC111:$HL111)+SUMIF(N!$HC$15:$HL$15,'Ciclo Semaforico'!AU$30,N!$HC111:$HL111)+SUMIF(E!$HC$15:$HL$15,'Ciclo Semaforico'!AU$30,E!$HC111:$HL111)+SUMIF(O!$HC$15:$HL$15,'Ciclo Semaforico'!AU$30,O!$HC111:$HL111)),(SUMIF(S!$HC$15:$HL$15,'Ciclo Semaforico'!AU$30,S!$HC111:$HL111)+SUMIF(N!$HC$15:$HL$15,'Ciclo Semaforico'!AU$30,N!$HC111:$HL111)+SUMIF(E!$HC$15:$HL$15,'Ciclo Semaforico'!AU$30,E!$HC111:$HL111)+SUMIF(O!$HC$15:$HL$15,'Ciclo Semaforico'!AU$30,O!$HC111:$HL111))*AU$31))</f>
        <v>0</v>
      </c>
      <c r="AV136" s="248">
        <f>IF(AV$32="",IF(AV$31="",(SUMIF(S!$HC$15:$HL$15,'Ciclo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Semaforico'!AV$30,O!$HC111:$HL111))*AV$31),(SUMIF(S!$HC$15:$HL$15,'Ciclo Semaforico'!AV$32,S!$HC111:$HL111)+SUMIF(N!$HC$15:$HL$15,'Ciclo Semaforico'!AV$32,N!$HC111:$HL111)+SUMIF(E!$HC$15:$HL$15,'Ciclo Semaforico'!AV$32,E!$HC111:$HL111)+SUMIF(O!$HC$15:$HL$15,'Ciclo Semaforico'!AV$32,O!$HC111:$HL111))-IF(AV$31="",(SUMIF(S!$HC$15:$HL$15,'Ciclo Semaforico'!AV$30,S!$HC111:$HL111)+SUMIF(N!$HC$15:$HL$15,'Ciclo Semaforico'!AV$30,N!$HC111:$HL111)+SUMIF(E!$HC$15:$HL$15,'Ciclo Semaforico'!AV$30,E!$HC111:$HL111)+SUMIF(O!$HC$15:$HL$15,'Ciclo Semaforico'!AV$30,O!$HC111:$HL111)),(SUMIF(S!$HC$15:$HL$15,'Ciclo Semaforico'!AV$30,S!$HC111:$HL111)+SUMIF(N!$HC$15:$HL$15,'Ciclo Semaforico'!AV$30,N!$HC111:$HL111)+SUMIF(E!$HC$15:$HL$15,'Ciclo Semaforico'!AV$30,E!$HC111:$HL111)+SUMIF(O!$HC$15:$HL$15,'Ciclo Semaforico'!AV$30,O!$HC111:$HL111))*AV$31))</f>
        <v>0</v>
      </c>
      <c r="AW136" s="248">
        <f>IF(AW$32="",IF(AW$31="",(SUMIF(S!$HC$15:$HL$15,'Ciclo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Semaforico'!AW$30,O!$HC111:$HL111))*AW$31),(SUMIF(S!$HC$15:$HL$15,'Ciclo Semaforico'!AW$32,S!$HC111:$HL111)+SUMIF(N!$HC$15:$HL$15,'Ciclo Semaforico'!AW$32,N!$HC111:$HL111)+SUMIF(E!$HC$15:$HL$15,'Ciclo Semaforico'!AW$32,E!$HC111:$HL111)+SUMIF(O!$HC$15:$HL$15,'Ciclo Semaforico'!AW$32,O!$HC111:$HL111))-IF(AW$31="",(SUMIF(S!$HC$15:$HL$15,'Ciclo Semaforico'!AW$30,S!$HC111:$HL111)+SUMIF(N!$HC$15:$HL$15,'Ciclo Semaforico'!AW$30,N!$HC111:$HL111)+SUMIF(E!$HC$15:$HL$15,'Ciclo Semaforico'!AW$30,E!$HC111:$HL111)+SUMIF(O!$HC$15:$HL$15,'Ciclo Semaforico'!AW$30,O!$HC111:$HL111)),(SUMIF(S!$HC$15:$HL$15,'Ciclo Semaforico'!AW$30,S!$HC111:$HL111)+SUMIF(N!$HC$15:$HL$15,'Ciclo Semaforico'!AW$30,N!$HC111:$HL111)+SUMIF(E!$HC$15:$HL$15,'Ciclo Semaforico'!AW$30,E!$HC111:$HL111)+SUMIF(O!$HC$15:$HL$15,'Ciclo Semaforico'!AW$30,O!$HC111:$HL111))*AW$31))</f>
        <v>0</v>
      </c>
      <c r="AX136" s="249">
        <f>IF(AX$32="",IF(AX$31="",(SUMIF(S!$HC$15:$HL$15,'Ciclo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Semaforico'!AX$30,O!$HC111:$HL111))*AX$31),(SUMIF(S!$HC$15:$HL$15,'Ciclo Semaforico'!AX$32,S!$HC111:$HL111)+SUMIF(N!$HC$15:$HL$15,'Ciclo Semaforico'!AX$32,N!$HC111:$HL111)+SUMIF(E!$HC$15:$HL$15,'Ciclo Semaforico'!AX$32,E!$HC111:$HL111)+SUMIF(O!$HC$15:$HL$15,'Ciclo Semaforico'!AX$32,O!$HC111:$HL111))-IF(AX$31="",(SUMIF(S!$HC$15:$HL$15,'Ciclo Semaforico'!AX$30,S!$HC111:$HL111)+SUMIF(N!$HC$15:$HL$15,'Ciclo Semaforico'!AX$30,N!$HC111:$HL111)+SUMIF(E!$HC$15:$HL$15,'Ciclo Semaforico'!AX$30,E!$HC111:$HL111)+SUMIF(O!$HC$15:$HL$15,'Ciclo Semaforico'!AX$30,O!$HC111:$HL111)),(SUMIF(S!$HC$15:$HL$15,'Ciclo Semaforico'!AX$30,S!$HC111:$HL111)+SUMIF(N!$HC$15:$HL$15,'Ciclo Semaforico'!AX$30,N!$HC111:$HL111)+SUMIF(E!$HC$15:$HL$15,'Ciclo Semaforico'!AX$30,E!$HC111:$HL111)+SUMIF(O!$HC$15:$HL$15,'Ciclo Semaforico'!AX$30,O!$HC111:$HL111))*AX$31))</f>
        <v>0</v>
      </c>
      <c r="AY136" s="247" t="e">
        <f>IF(AY$32="",IF(AY$31="",(SUMIF(S!$HC$15:$HL$15,'Ciclo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Semaforico'!AY$30,O!$HC111:$HL111))*AY$31),(SUMIF(S!$HC$15:$HL$15,'Ciclo Semaforico'!AY$32,S!$HC111:$HL111)+SUMIF(N!$HC$15:$HL$15,'Ciclo Semaforico'!AY$32,N!$HC111:$HL111)+SUMIF(E!$HC$15:$HL$15,'Ciclo Semaforico'!AY$32,E!$HC111:$HL111)+SUMIF(O!$HC$15:$HL$15,'Ciclo Semaforico'!AY$32,O!$HC111:$HL111))-IF(AY$31="",(SUMIF(S!$HC$15:$HL$15,'Ciclo Semaforico'!AY$30,S!$HC111:$HL111)+SUMIF(N!$HC$15:$HL$15,'Ciclo Semaforico'!AY$30,N!$HC111:$HL111)+SUMIF(E!$HC$15:$HL$15,'Ciclo Semaforico'!AY$30,E!$HC111:$HL111)+SUMIF(O!$HC$15:$HL$15,'Ciclo Semaforico'!AY$30,O!$HC111:$HL111)),(SUMIF(S!$HC$15:$HL$15,'Ciclo Semaforico'!AY$30,S!$HC111:$HL111)+SUMIF(N!$HC$15:$HL$15,'Ciclo Semaforico'!AY$30,N!$HC111:$HL111)+SUMIF(E!$HC$15:$HL$15,'Ciclo Semaforico'!AY$30,E!$HC111:$HL111)+SUMIF(O!$HC$15:$HL$15,'Ciclo Semaforico'!AY$30,O!$HC111:$HL111))*AY$31))</f>
        <v>#REF!</v>
      </c>
      <c r="AZ136" s="248" t="e">
        <f>IF(AZ$32="",IF(AZ$31="",(SUMIF(S!$HC$15:$HL$15,'Ciclo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Semaforico'!AZ$30,O!$HC111:$HL111))*AZ$31),(SUMIF(S!$HC$15:$HL$15,'Ciclo Semaforico'!AZ$32,S!$HC111:$HL111)+SUMIF(N!$HC$15:$HL$15,'Ciclo Semaforico'!AZ$32,N!$HC111:$HL111)+SUMIF(E!$HC$15:$HL$15,'Ciclo Semaforico'!AZ$32,E!$HC111:$HL111)+SUMIF(O!$HC$15:$HL$15,'Ciclo Semaforico'!AZ$32,O!$HC111:$HL111))-IF(AZ$31="",(SUMIF(S!$HC$15:$HL$15,'Ciclo Semaforico'!AZ$30,S!$HC111:$HL111)+SUMIF(N!$HC$15:$HL$15,'Ciclo Semaforico'!AZ$30,N!$HC111:$HL111)+SUMIF(E!$HC$15:$HL$15,'Ciclo Semaforico'!AZ$30,E!$HC111:$HL111)+SUMIF(O!$HC$15:$HL$15,'Ciclo Semaforico'!AZ$30,O!$HC111:$HL111)),(SUMIF(S!$HC$15:$HL$15,'Ciclo Semaforico'!AZ$30,S!$HC111:$HL111)+SUMIF(N!$HC$15:$HL$15,'Ciclo Semaforico'!AZ$30,N!$HC111:$HL111)+SUMIF(E!$HC$15:$HL$15,'Ciclo Semaforico'!AZ$30,E!$HC111:$HL111)+SUMIF(O!$HC$15:$HL$15,'Ciclo Semaforico'!AZ$30,O!$HC111:$HL111))*AZ$31))</f>
        <v>#REF!</v>
      </c>
      <c r="BA136" s="248" t="e">
        <f>IF(BA$32="",IF(BA$31="",(SUMIF(S!$HC$15:$HL$15,'Ciclo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Semaforico'!BA$30,O!$HC111:$HL111))*BA$31),(SUMIF(S!$HC$15:$HL$15,'Ciclo Semaforico'!BA$32,S!$HC111:$HL111)+SUMIF(N!$HC$15:$HL$15,'Ciclo Semaforico'!BA$32,N!$HC111:$HL111)+SUMIF(E!$HC$15:$HL$15,'Ciclo Semaforico'!BA$32,E!$HC111:$HL111)+SUMIF(O!$HC$15:$HL$15,'Ciclo Semaforico'!BA$32,O!$HC111:$HL111))-IF(BA$31="",(SUMIF(S!$HC$15:$HL$15,'Ciclo Semaforico'!BA$30,S!$HC111:$HL111)+SUMIF(N!$HC$15:$HL$15,'Ciclo Semaforico'!BA$30,N!$HC111:$HL111)+SUMIF(E!$HC$15:$HL$15,'Ciclo Semaforico'!BA$30,E!$HC111:$HL111)+SUMIF(O!$HC$15:$HL$15,'Ciclo Semaforico'!BA$30,O!$HC111:$HL111)),(SUMIF(S!$HC$15:$HL$15,'Ciclo Semaforico'!BA$30,S!$HC111:$HL111)+SUMIF(N!$HC$15:$HL$15,'Ciclo Semaforico'!BA$30,N!$HC111:$HL111)+SUMIF(E!$HC$15:$HL$15,'Ciclo Semaforico'!BA$30,E!$HC111:$HL111)+SUMIF(O!$HC$15:$HL$15,'Ciclo Semaforico'!BA$30,O!$HC111:$HL111))*BA$31))</f>
        <v>#REF!</v>
      </c>
      <c r="BB136" s="248" t="e">
        <f>IF(BB$32="",IF(BB$31="",(SUMIF(S!$HC$15:$HL$15,'Ciclo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Semaforico'!BB$30,O!$HC111:$HL111))*BB$31),(SUMIF(S!$HC$15:$HL$15,'Ciclo Semaforico'!BB$32,S!$HC111:$HL111)+SUMIF(N!$HC$15:$HL$15,'Ciclo Semaforico'!BB$32,N!$HC111:$HL111)+SUMIF(E!$HC$15:$HL$15,'Ciclo Semaforico'!BB$32,E!$HC111:$HL111)+SUMIF(O!$HC$15:$HL$15,'Ciclo Semaforico'!BB$32,O!$HC111:$HL111))-IF(BB$31="",(SUMIF(S!$HC$15:$HL$15,'Ciclo Semaforico'!BB$30,S!$HC111:$HL111)+SUMIF(N!$HC$15:$HL$15,'Ciclo Semaforico'!BB$30,N!$HC111:$HL111)+SUMIF(E!$HC$15:$HL$15,'Ciclo Semaforico'!BB$30,E!$HC111:$HL111)+SUMIF(O!$HC$15:$HL$15,'Ciclo Semaforico'!BB$30,O!$HC111:$HL111)),(SUMIF(S!$HC$15:$HL$15,'Ciclo Semaforico'!BB$30,S!$HC111:$HL111)+SUMIF(N!$HC$15:$HL$15,'Ciclo Semaforico'!BB$30,N!$HC111:$HL111)+SUMIF(E!$HC$15:$HL$15,'Ciclo Semaforico'!BB$30,E!$HC111:$HL111)+SUMIF(O!$HC$15:$HL$15,'Ciclo Semaforico'!BB$30,O!$HC111:$HL111))*BB$31))</f>
        <v>#REF!</v>
      </c>
      <c r="BC136" s="248" t="e">
        <f>IF(BC$32="",IF(BC$31="",(SUMIF(S!$HC$15:$HL$15,'Ciclo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Semaforico'!BC$30,O!$HC111:$HL111))*BC$31),(SUMIF(S!$HC$15:$HL$15,'Ciclo Semaforico'!BC$32,S!$HC111:$HL111)+SUMIF(N!$HC$15:$HL$15,'Ciclo Semaforico'!BC$32,N!$HC111:$HL111)+SUMIF(E!$HC$15:$HL$15,'Ciclo Semaforico'!BC$32,E!$HC111:$HL111)+SUMIF(O!$HC$15:$HL$15,'Ciclo Semaforico'!BC$32,O!$HC111:$HL111))-IF(BC$31="",(SUMIF(S!$HC$15:$HL$15,'Ciclo Semaforico'!BC$30,S!$HC111:$HL111)+SUMIF(N!$HC$15:$HL$15,'Ciclo Semaforico'!BC$30,N!$HC111:$HL111)+SUMIF(E!$HC$15:$HL$15,'Ciclo Semaforico'!BC$30,E!$HC111:$HL111)+SUMIF(O!$HC$15:$HL$15,'Ciclo Semaforico'!BC$30,O!$HC111:$HL111)),(SUMIF(S!$HC$15:$HL$15,'Ciclo Semaforico'!BC$30,S!$HC111:$HL111)+SUMIF(N!$HC$15:$HL$15,'Ciclo Semaforico'!BC$30,N!$HC111:$HL111)+SUMIF(E!$HC$15:$HL$15,'Ciclo Semaforico'!BC$30,E!$HC111:$HL111)+SUMIF(O!$HC$15:$HL$15,'Ciclo Semaforico'!BC$30,O!$HC111:$HL111))*BC$31))</f>
        <v>#REF!</v>
      </c>
      <c r="BD136" s="248" t="e">
        <f>IF(BD$32="",IF(BD$31="",(SUMIF(S!$HC$15:$HL$15,'Ciclo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Semaforico'!BD$30,O!$HC111:$HL111))*BD$31),(SUMIF(S!$HC$15:$HL$15,'Ciclo Semaforico'!BD$32,S!$HC111:$HL111)+SUMIF(N!$HC$15:$HL$15,'Ciclo Semaforico'!BD$32,N!$HC111:$HL111)+SUMIF(E!$HC$15:$HL$15,'Ciclo Semaforico'!BD$32,E!$HC111:$HL111)+SUMIF(O!$HC$15:$HL$15,'Ciclo Semaforico'!BD$32,O!$HC111:$HL111))-IF(BD$31="",(SUMIF(S!$HC$15:$HL$15,'Ciclo Semaforico'!BD$30,S!$HC111:$HL111)+SUMIF(N!$HC$15:$HL$15,'Ciclo Semaforico'!BD$30,N!$HC111:$HL111)+SUMIF(E!$HC$15:$HL$15,'Ciclo Semaforico'!BD$30,E!$HC111:$HL111)+SUMIF(O!$HC$15:$HL$15,'Ciclo Semaforico'!BD$30,O!$HC111:$HL111)),(SUMIF(S!$HC$15:$HL$15,'Ciclo Semaforico'!BD$30,S!$HC111:$HL111)+SUMIF(N!$HC$15:$HL$15,'Ciclo Semaforico'!BD$30,N!$HC111:$HL111)+SUMIF(E!$HC$15:$HL$15,'Ciclo Semaforico'!BD$30,E!$HC111:$HL111)+SUMIF(O!$HC$15:$HL$15,'Ciclo Semaforico'!BD$30,O!$HC111:$HL111))*BD$31))</f>
        <v>#REF!</v>
      </c>
      <c r="BE136" s="248">
        <f>IF(BE$32="",IF(BE$31="",(SUMIF(S!$HC$15:$HL$15,'Ciclo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Semaforico'!BE$30,O!$HC111:$HL111))*BE$31),(SUMIF(S!$HC$15:$HL$15,'Ciclo Semaforico'!BE$32,S!$HC111:$HL111)+SUMIF(N!$HC$15:$HL$15,'Ciclo Semaforico'!BE$32,N!$HC111:$HL111)+SUMIF(E!$HC$15:$HL$15,'Ciclo Semaforico'!BE$32,E!$HC111:$HL111)+SUMIF(O!$HC$15:$HL$15,'Ciclo Semaforico'!BE$32,O!$HC111:$HL111))-IF(BE$31="",(SUMIF(S!$HC$15:$HL$15,'Ciclo Semaforico'!BE$30,S!$HC111:$HL111)+SUMIF(N!$HC$15:$HL$15,'Ciclo Semaforico'!BE$30,N!$HC111:$HL111)+SUMIF(E!$HC$15:$HL$15,'Ciclo Semaforico'!BE$30,E!$HC111:$HL111)+SUMIF(O!$HC$15:$HL$15,'Ciclo Semaforico'!BE$30,O!$HC111:$HL111)),(SUMIF(S!$HC$15:$HL$15,'Ciclo Semaforico'!BE$30,S!$HC111:$HL111)+SUMIF(N!$HC$15:$HL$15,'Ciclo Semaforico'!BE$30,N!$HC111:$HL111)+SUMIF(E!$HC$15:$HL$15,'Ciclo Semaforico'!BE$30,E!$HC111:$HL111)+SUMIF(O!$HC$15:$HL$15,'Ciclo Semaforico'!BE$30,O!$HC111:$HL111))*BE$31))</f>
        <v>0</v>
      </c>
      <c r="BF136" s="248">
        <f>IF(BF$32="",IF(BF$31="",(SUMIF(S!$HC$15:$HL$15,'Ciclo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Semaforico'!BF$30,O!$HC111:$HL111))*BF$31),(SUMIF(S!$HC$15:$HL$15,'Ciclo Semaforico'!BF$32,S!$HC111:$HL111)+SUMIF(N!$HC$15:$HL$15,'Ciclo Semaforico'!BF$32,N!$HC111:$HL111)+SUMIF(E!$HC$15:$HL$15,'Ciclo Semaforico'!BF$32,E!$HC111:$HL111)+SUMIF(O!$HC$15:$HL$15,'Ciclo Semaforico'!BF$32,O!$HC111:$HL111))-IF(BF$31="",(SUMIF(S!$HC$15:$HL$15,'Ciclo Semaforico'!BF$30,S!$HC111:$HL111)+SUMIF(N!$HC$15:$HL$15,'Ciclo Semaforico'!BF$30,N!$HC111:$HL111)+SUMIF(E!$HC$15:$HL$15,'Ciclo Semaforico'!BF$30,E!$HC111:$HL111)+SUMIF(O!$HC$15:$HL$15,'Ciclo Semaforico'!BF$30,O!$HC111:$HL111)),(SUMIF(S!$HC$15:$HL$15,'Ciclo Semaforico'!BF$30,S!$HC111:$HL111)+SUMIF(N!$HC$15:$HL$15,'Ciclo Semaforico'!BF$30,N!$HC111:$HL111)+SUMIF(E!$HC$15:$HL$15,'Ciclo Semaforico'!BF$30,E!$HC111:$HL111)+SUMIF(O!$HC$15:$HL$15,'Ciclo Semaforico'!BF$30,O!$HC111:$HL111))*BF$31))</f>
        <v>0</v>
      </c>
      <c r="BG136" s="248">
        <f>IF(BG$32="",IF(BG$31="",(SUMIF(S!$HC$15:$HL$15,'Ciclo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Semaforico'!BG$30,O!$HC111:$HL111))*BG$31),(SUMIF(S!$HC$15:$HL$15,'Ciclo Semaforico'!BG$32,S!$HC111:$HL111)+SUMIF(N!$HC$15:$HL$15,'Ciclo Semaforico'!BG$32,N!$HC111:$HL111)+SUMIF(E!$HC$15:$HL$15,'Ciclo Semaforico'!BG$32,E!$HC111:$HL111)+SUMIF(O!$HC$15:$HL$15,'Ciclo Semaforico'!BG$32,O!$HC111:$HL111))-IF(BG$31="",(SUMIF(S!$HC$15:$HL$15,'Ciclo Semaforico'!BG$30,S!$HC111:$HL111)+SUMIF(N!$HC$15:$HL$15,'Ciclo Semaforico'!BG$30,N!$HC111:$HL111)+SUMIF(E!$HC$15:$HL$15,'Ciclo Semaforico'!BG$30,E!$HC111:$HL111)+SUMIF(O!$HC$15:$HL$15,'Ciclo Semaforico'!BG$30,O!$HC111:$HL111)),(SUMIF(S!$HC$15:$HL$15,'Ciclo Semaforico'!BG$30,S!$HC111:$HL111)+SUMIF(N!$HC$15:$HL$15,'Ciclo Semaforico'!BG$30,N!$HC111:$HL111)+SUMIF(E!$HC$15:$HL$15,'Ciclo Semaforico'!BG$30,E!$HC111:$HL111)+SUMIF(O!$HC$15:$HL$15,'Ciclo Semaforico'!BG$30,O!$HC111:$HL111))*BG$31))</f>
        <v>0</v>
      </c>
      <c r="BH136" s="248">
        <f>IF(BH$32="",IF(BH$31="",(SUMIF(S!$HC$15:$HL$15,'Ciclo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Semaforico'!BH$30,O!$HC111:$HL111))*BH$31),(SUMIF(S!$HC$15:$HL$15,'Ciclo Semaforico'!BH$32,S!$HC111:$HL111)+SUMIF(N!$HC$15:$HL$15,'Ciclo Semaforico'!BH$32,N!$HC111:$HL111)+SUMIF(E!$HC$15:$HL$15,'Ciclo Semaforico'!BH$32,E!$HC111:$HL111)+SUMIF(O!$HC$15:$HL$15,'Ciclo Semaforico'!BH$32,O!$HC111:$HL111))-IF(BH$31="",(SUMIF(S!$HC$15:$HL$15,'Ciclo Semaforico'!BH$30,S!$HC111:$HL111)+SUMIF(N!$HC$15:$HL$15,'Ciclo Semaforico'!BH$30,N!$HC111:$HL111)+SUMIF(E!$HC$15:$HL$15,'Ciclo Semaforico'!BH$30,E!$HC111:$HL111)+SUMIF(O!$HC$15:$HL$15,'Ciclo Semaforico'!BH$30,O!$HC111:$HL111)),(SUMIF(S!$HC$15:$HL$15,'Ciclo Semaforico'!BH$30,S!$HC111:$HL111)+SUMIF(N!$HC$15:$HL$15,'Ciclo Semaforico'!BH$30,N!$HC111:$HL111)+SUMIF(E!$HC$15:$HL$15,'Ciclo Semaforico'!BH$30,E!$HC111:$HL111)+SUMIF(O!$HC$15:$HL$15,'Ciclo Semaforico'!BH$30,O!$HC111:$HL111))*BH$31))</f>
        <v>0</v>
      </c>
      <c r="BI136" s="248">
        <f>IF(BI$32="",IF(BI$31="",(SUMIF(S!$HC$15:$HL$15,'Ciclo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Semaforico'!BI$30,O!$HC111:$HL111))*BI$31),(SUMIF(S!$HC$15:$HL$15,'Ciclo Semaforico'!BI$32,S!$HC111:$HL111)+SUMIF(N!$HC$15:$HL$15,'Ciclo Semaforico'!BI$32,N!$HC111:$HL111)+SUMIF(E!$HC$15:$HL$15,'Ciclo Semaforico'!BI$32,E!$HC111:$HL111)+SUMIF(O!$HC$15:$HL$15,'Ciclo Semaforico'!BI$32,O!$HC111:$HL111))-IF(BI$31="",(SUMIF(S!$HC$15:$HL$15,'Ciclo Semaforico'!BI$30,S!$HC111:$HL111)+SUMIF(N!$HC$15:$HL$15,'Ciclo Semaforico'!BI$30,N!$HC111:$HL111)+SUMIF(E!$HC$15:$HL$15,'Ciclo Semaforico'!BI$30,E!$HC111:$HL111)+SUMIF(O!$HC$15:$HL$15,'Ciclo Semaforico'!BI$30,O!$HC111:$HL111)),(SUMIF(S!$HC$15:$HL$15,'Ciclo Semaforico'!BI$30,S!$HC111:$HL111)+SUMIF(N!$HC$15:$HL$15,'Ciclo Semaforico'!BI$30,N!$HC111:$HL111)+SUMIF(E!$HC$15:$HL$15,'Ciclo Semaforico'!BI$30,E!$HC111:$HL111)+SUMIF(O!$HC$15:$HL$15,'Ciclo Semaforico'!BI$30,O!$HC111:$HL111))*BI$31))</f>
        <v>0</v>
      </c>
      <c r="BJ136" s="249">
        <f>IF(BJ$32="",IF(BJ$31="",(SUMIF(S!$HC$15:$HL$15,'Ciclo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Semaforico'!BJ$30,O!$HC111:$HL111))*BJ$31),(SUMIF(S!$HC$15:$HL$15,'Ciclo Semaforico'!BJ$32,S!$HC111:$HL111)+SUMIF(N!$HC$15:$HL$15,'Ciclo Semaforico'!BJ$32,N!$HC111:$HL111)+SUMIF(E!$HC$15:$HL$15,'Ciclo Semaforico'!BJ$32,E!$HC111:$HL111)+SUMIF(O!$HC$15:$HL$15,'Ciclo Semaforico'!BJ$32,O!$HC111:$HL111))-IF(BJ$31="",(SUMIF(S!$HC$15:$HL$15,'Ciclo Semaforico'!BJ$30,S!$HC111:$HL111)+SUMIF(N!$HC$15:$HL$15,'Ciclo Semaforico'!BJ$30,N!$HC111:$HL111)+SUMIF(E!$HC$15:$HL$15,'Ciclo Semaforico'!BJ$30,E!$HC111:$HL111)+SUMIF(O!$HC$15:$HL$15,'Ciclo Semaforico'!BJ$30,O!$HC111:$HL111)),(SUMIF(S!$HC$15:$HL$15,'Ciclo Semaforico'!BJ$30,S!$HC111:$HL111)+SUMIF(N!$HC$15:$HL$15,'Ciclo Semaforico'!BJ$30,N!$HC111:$HL111)+SUMIF(E!$HC$15:$HL$15,'Ciclo Semaforico'!BJ$30,E!$HC111:$HL111)+SUMIF(O!$HC$15:$HL$15,'Ciclo Semaforico'!BJ$30,O!$HC111:$HL111))*BJ$31))</f>
        <v>0</v>
      </c>
      <c r="BK136" s="247">
        <f>IF(BK$32="",IF(BK$31="",(SUMIF(S!$HC$15:$HL$15,'Ciclo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Semaforico'!BK$30,O!$HC111:$HL111))*BK$31),(SUMIF(S!$HC$15:$HL$15,'Ciclo Semaforico'!BK$32,S!$HC111:$HL111)+SUMIF(N!$HC$15:$HL$15,'Ciclo Semaforico'!BK$32,N!$HC111:$HL111)+SUMIF(E!$HC$15:$HL$15,'Ciclo Semaforico'!BK$32,E!$HC111:$HL111)+SUMIF(O!$HC$15:$HL$15,'Ciclo Semaforico'!BK$32,O!$HC111:$HL111))-IF(BK$31="",(SUMIF(S!$HC$15:$HL$15,'Ciclo Semaforico'!BK$30,S!$HC111:$HL111)+SUMIF(N!$HC$15:$HL$15,'Ciclo Semaforico'!BK$30,N!$HC111:$HL111)+SUMIF(E!$HC$15:$HL$15,'Ciclo Semaforico'!BK$30,E!$HC111:$HL111)+SUMIF(O!$HC$15:$HL$15,'Ciclo Semaforico'!BK$30,O!$HC111:$HL111)),(SUMIF(S!$HC$15:$HL$15,'Ciclo Semaforico'!BK$30,S!$HC111:$HL111)+SUMIF(N!$HC$15:$HL$15,'Ciclo Semaforico'!BK$30,N!$HC111:$HL111)+SUMIF(E!$HC$15:$HL$15,'Ciclo Semaforico'!BK$30,E!$HC111:$HL111)+SUMIF(O!$HC$15:$HL$15,'Ciclo Semaforico'!BK$30,O!$HC111:$HL111))*BK$31))</f>
        <v>0</v>
      </c>
      <c r="BL136" s="248">
        <f>IF(BL$32="",IF(BL$31="",(SUMIF(S!$HC$15:$HL$15,'Ciclo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Semaforico'!BL$30,O!$HC111:$HL111))*BL$31),(SUMIF(S!$HC$15:$HL$15,'Ciclo Semaforico'!BL$32,S!$HC111:$HL111)+SUMIF(N!$HC$15:$HL$15,'Ciclo Semaforico'!BL$32,N!$HC111:$HL111)+SUMIF(E!$HC$15:$HL$15,'Ciclo Semaforico'!BL$32,E!$HC111:$HL111)+SUMIF(O!$HC$15:$HL$15,'Ciclo Semaforico'!BL$32,O!$HC111:$HL111))-IF(BL$31="",(SUMIF(S!$HC$15:$HL$15,'Ciclo Semaforico'!BL$30,S!$HC111:$HL111)+SUMIF(N!$HC$15:$HL$15,'Ciclo Semaforico'!BL$30,N!$HC111:$HL111)+SUMIF(E!$HC$15:$HL$15,'Ciclo Semaforico'!BL$30,E!$HC111:$HL111)+SUMIF(O!$HC$15:$HL$15,'Ciclo Semaforico'!BL$30,O!$HC111:$HL111)),(SUMIF(S!$HC$15:$HL$15,'Ciclo Semaforico'!BL$30,S!$HC111:$HL111)+SUMIF(N!$HC$15:$HL$15,'Ciclo Semaforico'!BL$30,N!$HC111:$HL111)+SUMIF(E!$HC$15:$HL$15,'Ciclo Semaforico'!BL$30,E!$HC111:$HL111)+SUMIF(O!$HC$15:$HL$15,'Ciclo Semaforico'!BL$30,O!$HC111:$HL111))*BL$31))</f>
        <v>0</v>
      </c>
      <c r="BM136" s="248">
        <f>IF(BM$32="",IF(BM$31="",(SUMIF(S!$HC$15:$HL$15,'Ciclo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Semaforico'!BM$30,O!$HC111:$HL111))*BM$31),(SUMIF(S!$HC$15:$HL$15,'Ciclo Semaforico'!BM$32,S!$HC111:$HL111)+SUMIF(N!$HC$15:$HL$15,'Ciclo Semaforico'!BM$32,N!$HC111:$HL111)+SUMIF(E!$HC$15:$HL$15,'Ciclo Semaforico'!BM$32,E!$HC111:$HL111)+SUMIF(O!$HC$15:$HL$15,'Ciclo Semaforico'!BM$32,O!$HC111:$HL111))-IF(BM$31="",(SUMIF(S!$HC$15:$HL$15,'Ciclo Semaforico'!BM$30,S!$HC111:$HL111)+SUMIF(N!$HC$15:$HL$15,'Ciclo Semaforico'!BM$30,N!$HC111:$HL111)+SUMIF(E!$HC$15:$HL$15,'Ciclo Semaforico'!BM$30,E!$HC111:$HL111)+SUMIF(O!$HC$15:$HL$15,'Ciclo Semaforico'!BM$30,O!$HC111:$HL111)),(SUMIF(S!$HC$15:$HL$15,'Ciclo Semaforico'!BM$30,S!$HC111:$HL111)+SUMIF(N!$HC$15:$HL$15,'Ciclo Semaforico'!BM$30,N!$HC111:$HL111)+SUMIF(E!$HC$15:$HL$15,'Ciclo Semaforico'!BM$30,E!$HC111:$HL111)+SUMIF(O!$HC$15:$HL$15,'Ciclo Semaforico'!BM$30,O!$HC111:$HL111))*BM$31))</f>
        <v>0</v>
      </c>
      <c r="BN136" s="248">
        <f>IF(BN$32="",IF(BN$31="",(SUMIF(S!$HC$15:$HL$15,'Ciclo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Semaforico'!BN$30,O!$HC111:$HL111))*BN$31),(SUMIF(S!$HC$15:$HL$15,'Ciclo Semaforico'!BN$32,S!$HC111:$HL111)+SUMIF(N!$HC$15:$HL$15,'Ciclo Semaforico'!BN$32,N!$HC111:$HL111)+SUMIF(E!$HC$15:$HL$15,'Ciclo Semaforico'!BN$32,E!$HC111:$HL111)+SUMIF(O!$HC$15:$HL$15,'Ciclo Semaforico'!BN$32,O!$HC111:$HL111))-IF(BN$31="",(SUMIF(S!$HC$15:$HL$15,'Ciclo Semaforico'!BN$30,S!$HC111:$HL111)+SUMIF(N!$HC$15:$HL$15,'Ciclo Semaforico'!BN$30,N!$HC111:$HL111)+SUMIF(E!$HC$15:$HL$15,'Ciclo Semaforico'!BN$30,E!$HC111:$HL111)+SUMIF(O!$HC$15:$HL$15,'Ciclo Semaforico'!BN$30,O!$HC111:$HL111)),(SUMIF(S!$HC$15:$HL$15,'Ciclo Semaforico'!BN$30,S!$HC111:$HL111)+SUMIF(N!$HC$15:$HL$15,'Ciclo Semaforico'!BN$30,N!$HC111:$HL111)+SUMIF(E!$HC$15:$HL$15,'Ciclo Semaforico'!BN$30,E!$HC111:$HL111)+SUMIF(O!$HC$15:$HL$15,'Ciclo Semaforico'!BN$30,O!$HC111:$HL111))*BN$31))</f>
        <v>0</v>
      </c>
      <c r="BO136" s="248">
        <f>IF(BO$32="",IF(BO$31="",(SUMIF(S!$HC$15:$HL$15,'Ciclo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Semaforico'!BO$30,O!$HC111:$HL111))*BO$31),(SUMIF(S!$HC$15:$HL$15,'Ciclo Semaforico'!BO$32,S!$HC111:$HL111)+SUMIF(N!$HC$15:$HL$15,'Ciclo Semaforico'!BO$32,N!$HC111:$HL111)+SUMIF(E!$HC$15:$HL$15,'Ciclo Semaforico'!BO$32,E!$HC111:$HL111)+SUMIF(O!$HC$15:$HL$15,'Ciclo Semaforico'!BO$32,O!$HC111:$HL111))-IF(BO$31="",(SUMIF(S!$HC$15:$HL$15,'Ciclo Semaforico'!BO$30,S!$HC111:$HL111)+SUMIF(N!$HC$15:$HL$15,'Ciclo Semaforico'!BO$30,N!$HC111:$HL111)+SUMIF(E!$HC$15:$HL$15,'Ciclo Semaforico'!BO$30,E!$HC111:$HL111)+SUMIF(O!$HC$15:$HL$15,'Ciclo Semaforico'!BO$30,O!$HC111:$HL111)),(SUMIF(S!$HC$15:$HL$15,'Ciclo Semaforico'!BO$30,S!$HC111:$HL111)+SUMIF(N!$HC$15:$HL$15,'Ciclo Semaforico'!BO$30,N!$HC111:$HL111)+SUMIF(E!$HC$15:$HL$15,'Ciclo Semaforico'!BO$30,E!$HC111:$HL111)+SUMIF(O!$HC$15:$HL$15,'Ciclo Semaforico'!BO$30,O!$HC111:$HL111))*BO$31))</f>
        <v>0</v>
      </c>
      <c r="BP136" s="248">
        <f>IF(BP$32="",IF(BP$31="",(SUMIF(S!$HC$15:$HL$15,'Ciclo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Semaforico'!BP$30,O!$HC111:$HL111))*BP$31),(SUMIF(S!$HC$15:$HL$15,'Ciclo Semaforico'!BP$32,S!$HC111:$HL111)+SUMIF(N!$HC$15:$HL$15,'Ciclo Semaforico'!BP$32,N!$HC111:$HL111)+SUMIF(E!$HC$15:$HL$15,'Ciclo Semaforico'!BP$32,E!$HC111:$HL111)+SUMIF(O!$HC$15:$HL$15,'Ciclo Semaforico'!BP$32,O!$HC111:$HL111))-IF(BP$31="",(SUMIF(S!$HC$15:$HL$15,'Ciclo Semaforico'!BP$30,S!$HC111:$HL111)+SUMIF(N!$HC$15:$HL$15,'Ciclo Semaforico'!BP$30,N!$HC111:$HL111)+SUMIF(E!$HC$15:$HL$15,'Ciclo Semaforico'!BP$30,E!$HC111:$HL111)+SUMIF(O!$HC$15:$HL$15,'Ciclo Semaforico'!BP$30,O!$HC111:$HL111)),(SUMIF(S!$HC$15:$HL$15,'Ciclo Semaforico'!BP$30,S!$HC111:$HL111)+SUMIF(N!$HC$15:$HL$15,'Ciclo Semaforico'!BP$30,N!$HC111:$HL111)+SUMIF(E!$HC$15:$HL$15,'Ciclo Semaforico'!BP$30,E!$HC111:$HL111)+SUMIF(O!$HC$15:$HL$15,'Ciclo Semaforico'!BP$30,O!$HC111:$HL111))*BP$31))</f>
        <v>0</v>
      </c>
      <c r="BQ136" s="248">
        <f>IF(BQ$32="",IF(BQ$31="",(SUMIF(S!$HC$15:$HL$15,'Ciclo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Semaforico'!BQ$30,O!$HC111:$HL111))*BQ$31),(SUMIF(S!$HC$15:$HL$15,'Ciclo Semaforico'!BQ$32,S!$HC111:$HL111)+SUMIF(N!$HC$15:$HL$15,'Ciclo Semaforico'!BQ$32,N!$HC111:$HL111)+SUMIF(E!$HC$15:$HL$15,'Ciclo Semaforico'!BQ$32,E!$HC111:$HL111)+SUMIF(O!$HC$15:$HL$15,'Ciclo Semaforico'!BQ$32,O!$HC111:$HL111))-IF(BQ$31="",(SUMIF(S!$HC$15:$HL$15,'Ciclo Semaforico'!BQ$30,S!$HC111:$HL111)+SUMIF(N!$HC$15:$HL$15,'Ciclo Semaforico'!BQ$30,N!$HC111:$HL111)+SUMIF(E!$HC$15:$HL$15,'Ciclo Semaforico'!BQ$30,E!$HC111:$HL111)+SUMIF(O!$HC$15:$HL$15,'Ciclo Semaforico'!BQ$30,O!$HC111:$HL111)),(SUMIF(S!$HC$15:$HL$15,'Ciclo Semaforico'!BQ$30,S!$HC111:$HL111)+SUMIF(N!$HC$15:$HL$15,'Ciclo Semaforico'!BQ$30,N!$HC111:$HL111)+SUMIF(E!$HC$15:$HL$15,'Ciclo Semaforico'!BQ$30,E!$HC111:$HL111)+SUMIF(O!$HC$15:$HL$15,'Ciclo Semaforico'!BQ$30,O!$HC111:$HL111))*BQ$31))</f>
        <v>0</v>
      </c>
      <c r="BR136" s="248">
        <f>IF(BR$32="",IF(BR$31="",(SUMIF(S!$HC$15:$HL$15,'Ciclo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Semaforico'!BR$30,O!$HC111:$HL111))*BR$31),(SUMIF(S!$HC$15:$HL$15,'Ciclo Semaforico'!BR$32,S!$HC111:$HL111)+SUMIF(N!$HC$15:$HL$15,'Ciclo Semaforico'!BR$32,N!$HC111:$HL111)+SUMIF(E!$HC$15:$HL$15,'Ciclo Semaforico'!BR$32,E!$HC111:$HL111)+SUMIF(O!$HC$15:$HL$15,'Ciclo Semaforico'!BR$32,O!$HC111:$HL111))-IF(BR$31="",(SUMIF(S!$HC$15:$HL$15,'Ciclo Semaforico'!BR$30,S!$HC111:$HL111)+SUMIF(N!$HC$15:$HL$15,'Ciclo Semaforico'!BR$30,N!$HC111:$HL111)+SUMIF(E!$HC$15:$HL$15,'Ciclo Semaforico'!BR$30,E!$HC111:$HL111)+SUMIF(O!$HC$15:$HL$15,'Ciclo Semaforico'!BR$30,O!$HC111:$HL111)),(SUMIF(S!$HC$15:$HL$15,'Ciclo Semaforico'!BR$30,S!$HC111:$HL111)+SUMIF(N!$HC$15:$HL$15,'Ciclo Semaforico'!BR$30,N!$HC111:$HL111)+SUMIF(E!$HC$15:$HL$15,'Ciclo Semaforico'!BR$30,E!$HC111:$HL111)+SUMIF(O!$HC$15:$HL$15,'Ciclo Semaforico'!BR$30,O!$HC111:$HL111))*BR$31))</f>
        <v>0</v>
      </c>
      <c r="BS136" s="248">
        <f>IF(BS$32="",IF(BS$31="",(SUMIF(S!$HC$15:$HL$15,'Ciclo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Semaforico'!BS$30,O!$HC111:$HL111))*BS$31),(SUMIF(S!$HC$15:$HL$15,'Ciclo Semaforico'!BS$32,S!$HC111:$HL111)+SUMIF(N!$HC$15:$HL$15,'Ciclo Semaforico'!BS$32,N!$HC111:$HL111)+SUMIF(E!$HC$15:$HL$15,'Ciclo Semaforico'!BS$32,E!$HC111:$HL111)+SUMIF(O!$HC$15:$HL$15,'Ciclo Semaforico'!BS$32,O!$HC111:$HL111))-IF(BS$31="",(SUMIF(S!$HC$15:$HL$15,'Ciclo Semaforico'!BS$30,S!$HC111:$HL111)+SUMIF(N!$HC$15:$HL$15,'Ciclo Semaforico'!BS$30,N!$HC111:$HL111)+SUMIF(E!$HC$15:$HL$15,'Ciclo Semaforico'!BS$30,E!$HC111:$HL111)+SUMIF(O!$HC$15:$HL$15,'Ciclo Semaforico'!BS$30,O!$HC111:$HL111)),(SUMIF(S!$HC$15:$HL$15,'Ciclo Semaforico'!BS$30,S!$HC111:$HL111)+SUMIF(N!$HC$15:$HL$15,'Ciclo Semaforico'!BS$30,N!$HC111:$HL111)+SUMIF(E!$HC$15:$HL$15,'Ciclo Semaforico'!BS$30,E!$HC111:$HL111)+SUMIF(O!$HC$15:$HL$15,'Ciclo Semaforico'!BS$30,O!$HC111:$HL111))*BS$31))</f>
        <v>0</v>
      </c>
      <c r="BT136" s="248">
        <f>IF(BT$32="",IF(BT$31="",(SUMIF(S!$HC$15:$HL$15,'Ciclo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Semaforico'!BT$30,O!$HC111:$HL111))*BT$31),(SUMIF(S!$HC$15:$HL$15,'Ciclo Semaforico'!BT$32,S!$HC111:$HL111)+SUMIF(N!$HC$15:$HL$15,'Ciclo Semaforico'!BT$32,N!$HC111:$HL111)+SUMIF(E!$HC$15:$HL$15,'Ciclo Semaforico'!BT$32,E!$HC111:$HL111)+SUMIF(O!$HC$15:$HL$15,'Ciclo Semaforico'!BT$32,O!$HC111:$HL111))-IF(BT$31="",(SUMIF(S!$HC$15:$HL$15,'Ciclo Semaforico'!BT$30,S!$HC111:$HL111)+SUMIF(N!$HC$15:$HL$15,'Ciclo Semaforico'!BT$30,N!$HC111:$HL111)+SUMIF(E!$HC$15:$HL$15,'Ciclo Semaforico'!BT$30,E!$HC111:$HL111)+SUMIF(O!$HC$15:$HL$15,'Ciclo Semaforico'!BT$30,O!$HC111:$HL111)),(SUMIF(S!$HC$15:$HL$15,'Ciclo Semaforico'!BT$30,S!$HC111:$HL111)+SUMIF(N!$HC$15:$HL$15,'Ciclo Semaforico'!BT$30,N!$HC111:$HL111)+SUMIF(E!$HC$15:$HL$15,'Ciclo Semaforico'!BT$30,E!$HC111:$HL111)+SUMIF(O!$HC$15:$HL$15,'Ciclo Semaforico'!BT$30,O!$HC111:$HL111))*BT$31))</f>
        <v>0</v>
      </c>
      <c r="BU136" s="248">
        <f>IF(BU$32="",IF(BU$31="",(SUMIF(S!$HC$15:$HL$15,'Ciclo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Semaforico'!BU$30,O!$HC111:$HL111))*BU$31),(SUMIF(S!$HC$15:$HL$15,'Ciclo Semaforico'!BU$32,S!$HC111:$HL111)+SUMIF(N!$HC$15:$HL$15,'Ciclo Semaforico'!BU$32,N!$HC111:$HL111)+SUMIF(E!$HC$15:$HL$15,'Ciclo Semaforico'!BU$32,E!$HC111:$HL111)+SUMIF(O!$HC$15:$HL$15,'Ciclo Semaforico'!BU$32,O!$HC111:$HL111))-IF(BU$31="",(SUMIF(S!$HC$15:$HL$15,'Ciclo Semaforico'!BU$30,S!$HC111:$HL111)+SUMIF(N!$HC$15:$HL$15,'Ciclo Semaforico'!BU$30,N!$HC111:$HL111)+SUMIF(E!$HC$15:$HL$15,'Ciclo Semaforico'!BU$30,E!$HC111:$HL111)+SUMIF(O!$HC$15:$HL$15,'Ciclo Semaforico'!BU$30,O!$HC111:$HL111)),(SUMIF(S!$HC$15:$HL$15,'Ciclo Semaforico'!BU$30,S!$HC111:$HL111)+SUMIF(N!$HC$15:$HL$15,'Ciclo Semaforico'!BU$30,N!$HC111:$HL111)+SUMIF(E!$HC$15:$HL$15,'Ciclo Semaforico'!BU$30,E!$HC111:$HL111)+SUMIF(O!$HC$15:$HL$15,'Ciclo Semaforico'!BU$30,O!$HC111:$HL111))*BU$31))</f>
        <v>0</v>
      </c>
      <c r="BV136" s="249">
        <f>IF(BV$32="",IF(BV$31="",(SUMIF(S!$HC$15:$HL$15,'Ciclo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Semaforico'!BV$30,O!$HC111:$HL111))*BV$31),(SUMIF(S!$HC$15:$HL$15,'Ciclo Semaforico'!BV$32,S!$HC111:$HL111)+SUMIF(N!$HC$15:$HL$15,'Ciclo Semaforico'!BV$32,N!$HC111:$HL111)+SUMIF(E!$HC$15:$HL$15,'Ciclo Semaforico'!BV$32,E!$HC111:$HL111)+SUMIF(O!$HC$15:$HL$15,'Ciclo Semaforico'!BV$32,O!$HC111:$HL111))-IF(BV$31="",(SUMIF(S!$HC$15:$HL$15,'Ciclo Semaforico'!BV$30,S!$HC111:$HL111)+SUMIF(N!$HC$15:$HL$15,'Ciclo Semaforico'!BV$30,N!$HC111:$HL111)+SUMIF(E!$HC$15:$HL$15,'Ciclo Semaforico'!BV$30,E!$HC111:$HL111)+SUMIF(O!$HC$15:$HL$15,'Ciclo Semaforico'!BV$30,O!$HC111:$HL111)),(SUMIF(S!$HC$15:$HL$15,'Ciclo Semaforico'!BV$30,S!$HC111:$HL111)+SUMIF(N!$HC$15:$HL$15,'Ciclo Semaforico'!BV$30,N!$HC111:$HL111)+SUMIF(E!$HC$15:$HL$15,'Ciclo Semaforico'!BV$30,E!$HC111:$HL111)+SUMIF(O!$HC$15:$HL$15,'Ciclo Semaforico'!BV$30,O!$HC111:$HL111))*BV$31))</f>
        <v>0</v>
      </c>
      <c r="BW136" s="247">
        <f>IF(BW$32="",IF(BW$31="",(SUMIF(S!$HC$15:$HL$15,'Ciclo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Semaforico'!BW$30,O!$HC111:$HL111))*BW$31),(SUMIF(S!$HC$15:$HL$15,'Ciclo Semaforico'!BW$32,S!$HC111:$HL111)+SUMIF(N!$HC$15:$HL$15,'Ciclo Semaforico'!BW$32,N!$HC111:$HL111)+SUMIF(E!$HC$15:$HL$15,'Ciclo Semaforico'!BW$32,E!$HC111:$HL111)+SUMIF(O!$HC$15:$HL$15,'Ciclo Semaforico'!BW$32,O!$HC111:$HL111))-IF(BW$31="",(SUMIF(S!$HC$15:$HL$15,'Ciclo Semaforico'!BW$30,S!$HC111:$HL111)+SUMIF(N!$HC$15:$HL$15,'Ciclo Semaforico'!BW$30,N!$HC111:$HL111)+SUMIF(E!$HC$15:$HL$15,'Ciclo Semaforico'!BW$30,E!$HC111:$HL111)+SUMIF(O!$HC$15:$HL$15,'Ciclo Semaforico'!BW$30,O!$HC111:$HL111)),(SUMIF(S!$HC$15:$HL$15,'Ciclo Semaforico'!BW$30,S!$HC111:$HL111)+SUMIF(N!$HC$15:$HL$15,'Ciclo Semaforico'!BW$30,N!$HC111:$HL111)+SUMIF(E!$HC$15:$HL$15,'Ciclo Semaforico'!BW$30,E!$HC111:$HL111)+SUMIF(O!$HC$15:$HL$15,'Ciclo Semaforico'!BW$30,O!$HC111:$HL111))*BW$31))</f>
        <v>0</v>
      </c>
      <c r="BX136" s="248">
        <f>IF(BX$32="",IF(BX$31="",(SUMIF(S!$HC$15:$HL$15,'Ciclo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Semaforico'!BX$30,O!$HC111:$HL111))*BX$31),(SUMIF(S!$HC$15:$HL$15,'Ciclo Semaforico'!BX$32,S!$HC111:$HL111)+SUMIF(N!$HC$15:$HL$15,'Ciclo Semaforico'!BX$32,N!$HC111:$HL111)+SUMIF(E!$HC$15:$HL$15,'Ciclo Semaforico'!BX$32,E!$HC111:$HL111)+SUMIF(O!$HC$15:$HL$15,'Ciclo Semaforico'!BX$32,O!$HC111:$HL111))-IF(BX$31="",(SUMIF(S!$HC$15:$HL$15,'Ciclo Semaforico'!BX$30,S!$HC111:$HL111)+SUMIF(N!$HC$15:$HL$15,'Ciclo Semaforico'!BX$30,N!$HC111:$HL111)+SUMIF(E!$HC$15:$HL$15,'Ciclo Semaforico'!BX$30,E!$HC111:$HL111)+SUMIF(O!$HC$15:$HL$15,'Ciclo Semaforico'!BX$30,O!$HC111:$HL111)),(SUMIF(S!$HC$15:$HL$15,'Ciclo Semaforico'!BX$30,S!$HC111:$HL111)+SUMIF(N!$HC$15:$HL$15,'Ciclo Semaforico'!BX$30,N!$HC111:$HL111)+SUMIF(E!$HC$15:$HL$15,'Ciclo Semaforico'!BX$30,E!$HC111:$HL111)+SUMIF(O!$HC$15:$HL$15,'Ciclo Semaforico'!BX$30,O!$HC111:$HL111))*BX$31))</f>
        <v>0</v>
      </c>
      <c r="BY136" s="248">
        <f>IF(BY$32="",IF(BY$31="",(SUMIF(S!$HC$15:$HL$15,'Ciclo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Semaforico'!BY$30,O!$HC111:$HL111))*BY$31),(SUMIF(S!$HC$15:$HL$15,'Ciclo Semaforico'!BY$32,S!$HC111:$HL111)+SUMIF(N!$HC$15:$HL$15,'Ciclo Semaforico'!BY$32,N!$HC111:$HL111)+SUMIF(E!$HC$15:$HL$15,'Ciclo Semaforico'!BY$32,E!$HC111:$HL111)+SUMIF(O!$HC$15:$HL$15,'Ciclo Semaforico'!BY$32,O!$HC111:$HL111))-IF(BY$31="",(SUMIF(S!$HC$15:$HL$15,'Ciclo Semaforico'!BY$30,S!$HC111:$HL111)+SUMIF(N!$HC$15:$HL$15,'Ciclo Semaforico'!BY$30,N!$HC111:$HL111)+SUMIF(E!$HC$15:$HL$15,'Ciclo Semaforico'!BY$30,E!$HC111:$HL111)+SUMIF(O!$HC$15:$HL$15,'Ciclo Semaforico'!BY$30,O!$HC111:$HL111)),(SUMIF(S!$HC$15:$HL$15,'Ciclo Semaforico'!BY$30,S!$HC111:$HL111)+SUMIF(N!$HC$15:$HL$15,'Ciclo Semaforico'!BY$30,N!$HC111:$HL111)+SUMIF(E!$HC$15:$HL$15,'Ciclo Semaforico'!BY$30,E!$HC111:$HL111)+SUMIF(O!$HC$15:$HL$15,'Ciclo Semaforico'!BY$30,O!$HC111:$HL111))*BY$31))</f>
        <v>0</v>
      </c>
      <c r="BZ136" s="248">
        <f>IF(BZ$32="",IF(BZ$31="",(SUMIF(S!$HC$15:$HL$15,'Ciclo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Semaforico'!BZ$30,O!$HC111:$HL111))*BZ$31),(SUMIF(S!$HC$15:$HL$15,'Ciclo Semaforico'!BZ$32,S!$HC111:$HL111)+SUMIF(N!$HC$15:$HL$15,'Ciclo Semaforico'!BZ$32,N!$HC111:$HL111)+SUMIF(E!$HC$15:$HL$15,'Ciclo Semaforico'!BZ$32,E!$HC111:$HL111)+SUMIF(O!$HC$15:$HL$15,'Ciclo Semaforico'!BZ$32,O!$HC111:$HL111))-IF(BZ$31="",(SUMIF(S!$HC$15:$HL$15,'Ciclo Semaforico'!BZ$30,S!$HC111:$HL111)+SUMIF(N!$HC$15:$HL$15,'Ciclo Semaforico'!BZ$30,N!$HC111:$HL111)+SUMIF(E!$HC$15:$HL$15,'Ciclo Semaforico'!BZ$30,E!$HC111:$HL111)+SUMIF(O!$HC$15:$HL$15,'Ciclo Semaforico'!BZ$30,O!$HC111:$HL111)),(SUMIF(S!$HC$15:$HL$15,'Ciclo Semaforico'!BZ$30,S!$HC111:$HL111)+SUMIF(N!$HC$15:$HL$15,'Ciclo Semaforico'!BZ$30,N!$HC111:$HL111)+SUMIF(E!$HC$15:$HL$15,'Ciclo Semaforico'!BZ$30,E!$HC111:$HL111)+SUMIF(O!$HC$15:$HL$15,'Ciclo Semaforico'!BZ$30,O!$HC111:$HL111))*BZ$31))</f>
        <v>0</v>
      </c>
      <c r="CA136" s="248">
        <f>IF(CA$32="",IF(CA$31="",(SUMIF(S!$HC$15:$HL$15,'Ciclo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Semaforico'!CA$30,O!$HC111:$HL111))*CA$31),(SUMIF(S!$HC$15:$HL$15,'Ciclo Semaforico'!CA$32,S!$HC111:$HL111)+SUMIF(N!$HC$15:$HL$15,'Ciclo Semaforico'!CA$32,N!$HC111:$HL111)+SUMIF(E!$HC$15:$HL$15,'Ciclo Semaforico'!CA$32,E!$HC111:$HL111)+SUMIF(O!$HC$15:$HL$15,'Ciclo Semaforico'!CA$32,O!$HC111:$HL111))-IF(CA$31="",(SUMIF(S!$HC$15:$HL$15,'Ciclo Semaforico'!CA$30,S!$HC111:$HL111)+SUMIF(N!$HC$15:$HL$15,'Ciclo Semaforico'!CA$30,N!$HC111:$HL111)+SUMIF(E!$HC$15:$HL$15,'Ciclo Semaforico'!CA$30,E!$HC111:$HL111)+SUMIF(O!$HC$15:$HL$15,'Ciclo Semaforico'!CA$30,O!$HC111:$HL111)),(SUMIF(S!$HC$15:$HL$15,'Ciclo Semaforico'!CA$30,S!$HC111:$HL111)+SUMIF(N!$HC$15:$HL$15,'Ciclo Semaforico'!CA$30,N!$HC111:$HL111)+SUMIF(E!$HC$15:$HL$15,'Ciclo Semaforico'!CA$30,E!$HC111:$HL111)+SUMIF(O!$HC$15:$HL$15,'Ciclo Semaforico'!CA$30,O!$HC111:$HL111))*CA$31))</f>
        <v>0</v>
      </c>
      <c r="CB136" s="248">
        <f>IF(CB$32="",IF(CB$31="",(SUMIF(S!$HC$15:$HL$15,'Ciclo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Semaforico'!CB$30,O!$HC111:$HL111))*CB$31),(SUMIF(S!$HC$15:$HL$15,'Ciclo Semaforico'!CB$32,S!$HC111:$HL111)+SUMIF(N!$HC$15:$HL$15,'Ciclo Semaforico'!CB$32,N!$HC111:$HL111)+SUMIF(E!$HC$15:$HL$15,'Ciclo Semaforico'!CB$32,E!$HC111:$HL111)+SUMIF(O!$HC$15:$HL$15,'Ciclo Semaforico'!CB$32,O!$HC111:$HL111))-IF(CB$31="",(SUMIF(S!$HC$15:$HL$15,'Ciclo Semaforico'!CB$30,S!$HC111:$HL111)+SUMIF(N!$HC$15:$HL$15,'Ciclo Semaforico'!CB$30,N!$HC111:$HL111)+SUMIF(E!$HC$15:$HL$15,'Ciclo Semaforico'!CB$30,E!$HC111:$HL111)+SUMIF(O!$HC$15:$HL$15,'Ciclo Semaforico'!CB$30,O!$HC111:$HL111)),(SUMIF(S!$HC$15:$HL$15,'Ciclo Semaforico'!CB$30,S!$HC111:$HL111)+SUMIF(N!$HC$15:$HL$15,'Ciclo Semaforico'!CB$30,N!$HC111:$HL111)+SUMIF(E!$HC$15:$HL$15,'Ciclo Semaforico'!CB$30,E!$HC111:$HL111)+SUMIF(O!$HC$15:$HL$15,'Ciclo Semaforico'!CB$30,O!$HC111:$HL111))*CB$31))</f>
        <v>0</v>
      </c>
      <c r="CC136" s="248">
        <f>IF(CC$32="",IF(CC$31="",(SUMIF(S!$HC$15:$HL$15,'Ciclo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Semaforico'!CC$30,O!$HC111:$HL111))*CC$31),(SUMIF(S!$HC$15:$HL$15,'Ciclo Semaforico'!CC$32,S!$HC111:$HL111)+SUMIF(N!$HC$15:$HL$15,'Ciclo Semaforico'!CC$32,N!$HC111:$HL111)+SUMIF(E!$HC$15:$HL$15,'Ciclo Semaforico'!CC$32,E!$HC111:$HL111)+SUMIF(O!$HC$15:$HL$15,'Ciclo Semaforico'!CC$32,O!$HC111:$HL111))-IF(CC$31="",(SUMIF(S!$HC$15:$HL$15,'Ciclo Semaforico'!CC$30,S!$HC111:$HL111)+SUMIF(N!$HC$15:$HL$15,'Ciclo Semaforico'!CC$30,N!$HC111:$HL111)+SUMIF(E!$HC$15:$HL$15,'Ciclo Semaforico'!CC$30,E!$HC111:$HL111)+SUMIF(O!$HC$15:$HL$15,'Ciclo Semaforico'!CC$30,O!$HC111:$HL111)),(SUMIF(S!$HC$15:$HL$15,'Ciclo Semaforico'!CC$30,S!$HC111:$HL111)+SUMIF(N!$HC$15:$HL$15,'Ciclo Semaforico'!CC$30,N!$HC111:$HL111)+SUMIF(E!$HC$15:$HL$15,'Ciclo Semaforico'!CC$30,E!$HC111:$HL111)+SUMIF(O!$HC$15:$HL$15,'Ciclo Semaforico'!CC$30,O!$HC111:$HL111))*CC$31))</f>
        <v>0</v>
      </c>
      <c r="CD136" s="248">
        <f>IF(CD$32="",IF(CD$31="",(SUMIF(S!$HC$15:$HL$15,'Ciclo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Semaforico'!CD$30,O!$HC111:$HL111))*CD$31),(SUMIF(S!$HC$15:$HL$15,'Ciclo Semaforico'!CD$32,S!$HC111:$HL111)+SUMIF(N!$HC$15:$HL$15,'Ciclo Semaforico'!CD$32,N!$HC111:$HL111)+SUMIF(E!$HC$15:$HL$15,'Ciclo Semaforico'!CD$32,E!$HC111:$HL111)+SUMIF(O!$HC$15:$HL$15,'Ciclo Semaforico'!CD$32,O!$HC111:$HL111))-IF(CD$31="",(SUMIF(S!$HC$15:$HL$15,'Ciclo Semaforico'!CD$30,S!$HC111:$HL111)+SUMIF(N!$HC$15:$HL$15,'Ciclo Semaforico'!CD$30,N!$HC111:$HL111)+SUMIF(E!$HC$15:$HL$15,'Ciclo Semaforico'!CD$30,E!$HC111:$HL111)+SUMIF(O!$HC$15:$HL$15,'Ciclo Semaforico'!CD$30,O!$HC111:$HL111)),(SUMIF(S!$HC$15:$HL$15,'Ciclo Semaforico'!CD$30,S!$HC111:$HL111)+SUMIF(N!$HC$15:$HL$15,'Ciclo Semaforico'!CD$30,N!$HC111:$HL111)+SUMIF(E!$HC$15:$HL$15,'Ciclo Semaforico'!CD$30,E!$HC111:$HL111)+SUMIF(O!$HC$15:$HL$15,'Ciclo Semaforico'!CD$30,O!$HC111:$HL111))*CD$31))</f>
        <v>0</v>
      </c>
      <c r="CE136" s="248">
        <f>IF(CE$32="",IF(CE$31="",(SUMIF(S!$HC$15:$HL$15,'Ciclo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Semaforico'!CE$30,O!$HC111:$HL111))*CE$31),(SUMIF(S!$HC$15:$HL$15,'Ciclo Semaforico'!CE$32,S!$HC111:$HL111)+SUMIF(N!$HC$15:$HL$15,'Ciclo Semaforico'!CE$32,N!$HC111:$HL111)+SUMIF(E!$HC$15:$HL$15,'Ciclo Semaforico'!CE$32,E!$HC111:$HL111)+SUMIF(O!$HC$15:$HL$15,'Ciclo Semaforico'!CE$32,O!$HC111:$HL111))-IF(CE$31="",(SUMIF(S!$HC$15:$HL$15,'Ciclo Semaforico'!CE$30,S!$HC111:$HL111)+SUMIF(N!$HC$15:$HL$15,'Ciclo Semaforico'!CE$30,N!$HC111:$HL111)+SUMIF(E!$HC$15:$HL$15,'Ciclo Semaforico'!CE$30,E!$HC111:$HL111)+SUMIF(O!$HC$15:$HL$15,'Ciclo Semaforico'!CE$30,O!$HC111:$HL111)),(SUMIF(S!$HC$15:$HL$15,'Ciclo Semaforico'!CE$30,S!$HC111:$HL111)+SUMIF(N!$HC$15:$HL$15,'Ciclo Semaforico'!CE$30,N!$HC111:$HL111)+SUMIF(E!$HC$15:$HL$15,'Ciclo Semaforico'!CE$30,E!$HC111:$HL111)+SUMIF(O!$HC$15:$HL$15,'Ciclo Semaforico'!CE$30,O!$HC111:$HL111))*CE$31))</f>
        <v>0</v>
      </c>
      <c r="CF136" s="248">
        <f>IF(CF$32="",IF(CF$31="",(SUMIF(S!$HC$15:$HL$15,'Ciclo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Semaforico'!CF$30,O!$HC111:$HL111))*CF$31),(SUMIF(S!$HC$15:$HL$15,'Ciclo Semaforico'!CF$32,S!$HC111:$HL111)+SUMIF(N!$HC$15:$HL$15,'Ciclo Semaforico'!CF$32,N!$HC111:$HL111)+SUMIF(E!$HC$15:$HL$15,'Ciclo Semaforico'!CF$32,E!$HC111:$HL111)+SUMIF(O!$HC$15:$HL$15,'Ciclo Semaforico'!CF$32,O!$HC111:$HL111))-IF(CF$31="",(SUMIF(S!$HC$15:$HL$15,'Ciclo Semaforico'!CF$30,S!$HC111:$HL111)+SUMIF(N!$HC$15:$HL$15,'Ciclo Semaforico'!CF$30,N!$HC111:$HL111)+SUMIF(E!$HC$15:$HL$15,'Ciclo Semaforico'!CF$30,E!$HC111:$HL111)+SUMIF(O!$HC$15:$HL$15,'Ciclo Semaforico'!CF$30,O!$HC111:$HL111)),(SUMIF(S!$HC$15:$HL$15,'Ciclo Semaforico'!CF$30,S!$HC111:$HL111)+SUMIF(N!$HC$15:$HL$15,'Ciclo Semaforico'!CF$30,N!$HC111:$HL111)+SUMIF(E!$HC$15:$HL$15,'Ciclo Semaforico'!CF$30,E!$HC111:$HL111)+SUMIF(O!$HC$15:$HL$15,'Ciclo Semaforico'!CF$30,O!$HC111:$HL111))*CF$31))</f>
        <v>0</v>
      </c>
      <c r="CG136" s="248">
        <f>IF(CG$32="",IF(CG$31="",(SUMIF(S!$HC$15:$HL$15,'Ciclo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Semaforico'!CG$30,O!$HC111:$HL111))*CG$31),(SUMIF(S!$HC$15:$HL$15,'Ciclo Semaforico'!CG$32,S!$HC111:$HL111)+SUMIF(N!$HC$15:$HL$15,'Ciclo Semaforico'!CG$32,N!$HC111:$HL111)+SUMIF(E!$HC$15:$HL$15,'Ciclo Semaforico'!CG$32,E!$HC111:$HL111)+SUMIF(O!$HC$15:$HL$15,'Ciclo Semaforico'!CG$32,O!$HC111:$HL111))-IF(CG$31="",(SUMIF(S!$HC$15:$HL$15,'Ciclo Semaforico'!CG$30,S!$HC111:$HL111)+SUMIF(N!$HC$15:$HL$15,'Ciclo Semaforico'!CG$30,N!$HC111:$HL111)+SUMIF(E!$HC$15:$HL$15,'Ciclo Semaforico'!CG$30,E!$HC111:$HL111)+SUMIF(O!$HC$15:$HL$15,'Ciclo Semaforico'!CG$30,O!$HC111:$HL111)),(SUMIF(S!$HC$15:$HL$15,'Ciclo Semaforico'!CG$30,S!$HC111:$HL111)+SUMIF(N!$HC$15:$HL$15,'Ciclo Semaforico'!CG$30,N!$HC111:$HL111)+SUMIF(E!$HC$15:$HL$15,'Ciclo Semaforico'!CG$30,E!$HC111:$HL111)+SUMIF(O!$HC$15:$HL$15,'Ciclo Semaforico'!CG$30,O!$HC111:$HL111))*CG$31))</f>
        <v>0</v>
      </c>
      <c r="CH136" s="249">
        <f>IF(CH$32="",IF(CH$31="",(SUMIF(S!$HC$15:$HL$15,'Ciclo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Semaforico'!CH$30,O!$HC111:$HL111))*CH$31),(SUMIF(S!$HC$15:$HL$15,'Ciclo Semaforico'!CH$32,S!$HC111:$HL111)+SUMIF(N!$HC$15:$HL$15,'Ciclo Semaforico'!CH$32,N!$HC111:$HL111)+SUMIF(E!$HC$15:$HL$15,'Ciclo Semaforico'!CH$32,E!$HC111:$HL111)+SUMIF(O!$HC$15:$HL$15,'Ciclo Semaforico'!CH$32,O!$HC111:$HL111))-IF(CH$31="",(SUMIF(S!$HC$15:$HL$15,'Ciclo Semaforico'!CH$30,S!$HC111:$HL111)+SUMIF(N!$HC$15:$HL$15,'Ciclo Semaforico'!CH$30,N!$HC111:$HL111)+SUMIF(E!$HC$15:$HL$15,'Ciclo Semaforico'!CH$30,E!$HC111:$HL111)+SUMIF(O!$HC$15:$HL$15,'Ciclo Semaforico'!CH$30,O!$HC111:$HL111)),(SUMIF(S!$HC$15:$HL$15,'Ciclo Semaforico'!CH$30,S!$HC111:$HL111)+SUMIF(N!$HC$15:$HL$15,'Ciclo Semaforico'!CH$30,N!$HC111:$HL111)+SUMIF(E!$HC$15:$HL$15,'Ciclo Semaforico'!CH$30,E!$HC111:$HL111)+SUMIF(O!$HC$15:$HL$15,'Ciclo Semaforico'!CH$30,O!$HC111:$HL111))*CH$31))</f>
        <v>0</v>
      </c>
      <c r="CI136" s="247">
        <f t="shared" si="339"/>
        <v>0</v>
      </c>
      <c r="CJ136" s="248">
        <f t="shared" si="340"/>
        <v>0</v>
      </c>
      <c r="CK136" s="248">
        <f t="shared" si="341"/>
        <v>0</v>
      </c>
      <c r="CL136" s="248">
        <f t="shared" si="342"/>
        <v>0</v>
      </c>
      <c r="CM136" s="248" t="e">
        <f t="shared" si="343"/>
        <v>#REF!</v>
      </c>
      <c r="CN136" s="248">
        <f t="shared" si="344"/>
        <v>0</v>
      </c>
      <c r="CO136" s="248">
        <f t="shared" si="345"/>
        <v>0</v>
      </c>
      <c r="CP136" s="248">
        <f t="shared" si="346"/>
        <v>0</v>
      </c>
      <c r="CQ136" s="248">
        <f t="shared" si="347"/>
        <v>0</v>
      </c>
      <c r="CR136" s="248">
        <f t="shared" si="348"/>
        <v>0</v>
      </c>
      <c r="CS136" s="248">
        <f t="shared" si="349"/>
        <v>0</v>
      </c>
      <c r="CT136" s="249">
        <f t="shared" si="350"/>
        <v>0</v>
      </c>
      <c r="CU136" s="247">
        <f t="shared" si="351"/>
        <v>0</v>
      </c>
      <c r="CV136" s="248">
        <f t="shared" si="352"/>
        <v>0</v>
      </c>
      <c r="CW136" s="248">
        <f t="shared" si="353"/>
        <v>0</v>
      </c>
      <c r="CX136" s="248">
        <f t="shared" si="354"/>
        <v>0</v>
      </c>
      <c r="CY136" s="248">
        <f t="shared" si="355"/>
        <v>0</v>
      </c>
      <c r="CZ136" s="248">
        <f t="shared" si="356"/>
        <v>0</v>
      </c>
      <c r="DA136" s="248">
        <f t="shared" si="357"/>
        <v>0</v>
      </c>
      <c r="DB136" s="248">
        <f t="shared" si="358"/>
        <v>0</v>
      </c>
      <c r="DC136" s="248">
        <f t="shared" si="359"/>
        <v>0</v>
      </c>
      <c r="DD136" s="248">
        <f t="shared" si="360"/>
        <v>0</v>
      </c>
      <c r="DE136" s="248">
        <f t="shared" si="361"/>
        <v>0</v>
      </c>
      <c r="DF136" s="249">
        <f t="shared" si="362"/>
        <v>0</v>
      </c>
      <c r="DG136" s="247" t="e">
        <f t="shared" si="363"/>
        <v>#REF!</v>
      </c>
      <c r="DH136" s="248" t="e">
        <f t="shared" si="364"/>
        <v>#REF!</v>
      </c>
      <c r="DI136" s="248" t="e">
        <f t="shared" si="365"/>
        <v>#REF!</v>
      </c>
      <c r="DJ136" s="248" t="e">
        <f t="shared" si="366"/>
        <v>#REF!</v>
      </c>
      <c r="DK136" s="248" t="e">
        <f t="shared" si="367"/>
        <v>#REF!</v>
      </c>
      <c r="DL136" s="248" t="e">
        <f t="shared" si="368"/>
        <v>#REF!</v>
      </c>
      <c r="DM136" s="248">
        <f t="shared" si="369"/>
        <v>0</v>
      </c>
      <c r="DN136" s="248">
        <f t="shared" si="370"/>
        <v>0</v>
      </c>
      <c r="DO136" s="248">
        <f t="shared" si="371"/>
        <v>0</v>
      </c>
      <c r="DP136" s="248">
        <f t="shared" si="372"/>
        <v>0</v>
      </c>
      <c r="DQ136" s="248">
        <f t="shared" si="373"/>
        <v>0</v>
      </c>
      <c r="DR136" s="249">
        <f t="shared" si="374"/>
        <v>0</v>
      </c>
      <c r="DS136" s="247">
        <f t="shared" si="375"/>
        <v>0</v>
      </c>
      <c r="DT136" s="248">
        <f t="shared" si="376"/>
        <v>0</v>
      </c>
      <c r="DU136" s="248">
        <f t="shared" si="377"/>
        <v>0</v>
      </c>
      <c r="DV136" s="248">
        <f t="shared" si="378"/>
        <v>0</v>
      </c>
      <c r="DW136" s="248">
        <f t="shared" si="379"/>
        <v>0</v>
      </c>
      <c r="DX136" s="248">
        <f t="shared" si="380"/>
        <v>0</v>
      </c>
      <c r="DY136" s="248">
        <f t="shared" si="381"/>
        <v>0</v>
      </c>
      <c r="DZ136" s="248">
        <f t="shared" si="382"/>
        <v>0</v>
      </c>
      <c r="EA136" s="248">
        <f t="shared" si="383"/>
        <v>0</v>
      </c>
      <c r="EB136" s="248">
        <f t="shared" si="384"/>
        <v>0</v>
      </c>
      <c r="EC136" s="248">
        <f t="shared" si="385"/>
        <v>0</v>
      </c>
      <c r="ED136" s="249">
        <f t="shared" si="386"/>
        <v>0</v>
      </c>
      <c r="EE136" s="247">
        <f t="shared" si="387"/>
        <v>0</v>
      </c>
      <c r="EF136" s="248">
        <f t="shared" si="388"/>
        <v>0</v>
      </c>
      <c r="EG136" s="248">
        <f t="shared" si="389"/>
        <v>0</v>
      </c>
      <c r="EH136" s="248">
        <f t="shared" si="390"/>
        <v>0</v>
      </c>
      <c r="EI136" s="248">
        <f t="shared" si="391"/>
        <v>0</v>
      </c>
      <c r="EJ136" s="248">
        <f t="shared" si="392"/>
        <v>0</v>
      </c>
      <c r="EK136" s="248">
        <f t="shared" si="393"/>
        <v>0</v>
      </c>
      <c r="EL136" s="248">
        <f t="shared" si="394"/>
        <v>0</v>
      </c>
      <c r="EM136" s="248">
        <f t="shared" si="395"/>
        <v>0</v>
      </c>
      <c r="EN136" s="248">
        <f t="shared" si="396"/>
        <v>0</v>
      </c>
      <c r="EO136" s="248">
        <f t="shared" si="397"/>
        <v>0</v>
      </c>
      <c r="EP136" s="249">
        <f t="shared" si="398"/>
        <v>0</v>
      </c>
      <c r="EQ136" s="391">
        <f t="shared" si="399"/>
        <v>0</v>
      </c>
      <c r="ER136" s="392">
        <f t="shared" si="400"/>
        <v>0</v>
      </c>
      <c r="ES136" s="392">
        <f t="shared" si="401"/>
        <v>0</v>
      </c>
      <c r="ET136" s="392">
        <f t="shared" si="402"/>
        <v>0</v>
      </c>
      <c r="EU136" s="392" t="e">
        <f t="shared" si="403"/>
        <v>#REF!</v>
      </c>
      <c r="EV136" s="392">
        <f t="shared" si="404"/>
        <v>0</v>
      </c>
      <c r="EW136" s="392">
        <f t="shared" si="405"/>
        <v>0</v>
      </c>
      <c r="EX136" s="392" t="str">
        <f t="shared" si="406"/>
        <v/>
      </c>
      <c r="EY136" s="392" t="str">
        <f t="shared" si="407"/>
        <v/>
      </c>
      <c r="EZ136" s="392" t="str">
        <f t="shared" si="408"/>
        <v/>
      </c>
      <c r="FA136" s="392" t="str">
        <f t="shared" si="409"/>
        <v/>
      </c>
      <c r="FB136" s="393" t="str">
        <f t="shared" si="410"/>
        <v/>
      </c>
      <c r="FC136" s="391">
        <f t="shared" si="411"/>
        <v>0</v>
      </c>
      <c r="FD136" s="392" t="str">
        <f t="shared" si="412"/>
        <v/>
      </c>
      <c r="FE136" s="392" t="str">
        <f t="shared" si="413"/>
        <v/>
      </c>
      <c r="FF136" s="392" t="str">
        <f t="shared" si="414"/>
        <v/>
      </c>
      <c r="FG136" s="392" t="str">
        <f t="shared" si="415"/>
        <v/>
      </c>
      <c r="FH136" s="392" t="str">
        <f t="shared" si="416"/>
        <v/>
      </c>
      <c r="FI136" s="392" t="str">
        <f t="shared" si="417"/>
        <v/>
      </c>
      <c r="FJ136" s="392" t="str">
        <f t="shared" si="418"/>
        <v/>
      </c>
      <c r="FK136" s="392" t="str">
        <f t="shared" si="419"/>
        <v/>
      </c>
      <c r="FL136" s="392" t="str">
        <f t="shared" si="420"/>
        <v/>
      </c>
      <c r="FM136" s="392" t="str">
        <f t="shared" si="421"/>
        <v/>
      </c>
      <c r="FN136" s="393" t="str">
        <f t="shared" si="422"/>
        <v/>
      </c>
      <c r="FO136" s="391" t="e">
        <f t="shared" si="423"/>
        <v>#REF!</v>
      </c>
      <c r="FP136" s="392" t="e">
        <f t="shared" si="424"/>
        <v>#REF!</v>
      </c>
      <c r="FQ136" s="392" t="e">
        <f t="shared" si="425"/>
        <v>#REF!</v>
      </c>
      <c r="FR136" s="392" t="e">
        <f t="shared" si="426"/>
        <v>#REF!</v>
      </c>
      <c r="FS136" s="392" t="e">
        <f t="shared" si="427"/>
        <v>#REF!</v>
      </c>
      <c r="FT136" s="392" t="e">
        <f t="shared" si="428"/>
        <v>#REF!</v>
      </c>
      <c r="FU136" s="392" t="str">
        <f t="shared" si="429"/>
        <v/>
      </c>
      <c r="FV136" s="392" t="str">
        <f t="shared" si="430"/>
        <v/>
      </c>
      <c r="FW136" s="392" t="str">
        <f t="shared" si="431"/>
        <v/>
      </c>
      <c r="FX136" s="392" t="str">
        <f t="shared" si="432"/>
        <v/>
      </c>
      <c r="FY136" s="392" t="str">
        <f t="shared" si="433"/>
        <v/>
      </c>
      <c r="FZ136" s="393" t="str">
        <f t="shared" si="434"/>
        <v/>
      </c>
      <c r="GA136" s="391" t="str">
        <f t="shared" si="435"/>
        <v/>
      </c>
      <c r="GB136" s="392" t="str">
        <f t="shared" si="436"/>
        <v/>
      </c>
      <c r="GC136" s="392" t="str">
        <f t="shared" si="437"/>
        <v/>
      </c>
      <c r="GD136" s="392" t="str">
        <f t="shared" si="438"/>
        <v/>
      </c>
      <c r="GE136" s="392" t="str">
        <f t="shared" si="439"/>
        <v/>
      </c>
      <c r="GF136" s="392" t="str">
        <f t="shared" si="440"/>
        <v/>
      </c>
      <c r="GG136" s="392" t="str">
        <f t="shared" si="441"/>
        <v/>
      </c>
      <c r="GH136" s="392" t="str">
        <f t="shared" si="442"/>
        <v/>
      </c>
      <c r="GI136" s="392" t="str">
        <f t="shared" si="443"/>
        <v/>
      </c>
      <c r="GJ136" s="392" t="str">
        <f t="shared" si="444"/>
        <v/>
      </c>
      <c r="GK136" s="392" t="str">
        <f t="shared" si="445"/>
        <v/>
      </c>
      <c r="GL136" s="393" t="str">
        <f t="shared" si="446"/>
        <v/>
      </c>
      <c r="GM136" s="391" t="str">
        <f t="shared" si="447"/>
        <v/>
      </c>
      <c r="GN136" s="392" t="str">
        <f t="shared" si="448"/>
        <v/>
      </c>
      <c r="GO136" s="392" t="str">
        <f t="shared" si="449"/>
        <v/>
      </c>
      <c r="GP136" s="392" t="str">
        <f t="shared" si="450"/>
        <v/>
      </c>
      <c r="GQ136" s="392" t="str">
        <f t="shared" si="451"/>
        <v/>
      </c>
      <c r="GR136" s="392" t="str">
        <f t="shared" si="452"/>
        <v/>
      </c>
      <c r="GS136" s="392" t="str">
        <f t="shared" si="453"/>
        <v/>
      </c>
      <c r="GT136" s="392" t="str">
        <f t="shared" si="454"/>
        <v/>
      </c>
      <c r="GU136" s="392" t="str">
        <f t="shared" si="455"/>
        <v/>
      </c>
      <c r="GV136" s="392" t="str">
        <f t="shared" si="456"/>
        <v/>
      </c>
      <c r="GW136" s="392" t="str">
        <f t="shared" si="457"/>
        <v/>
      </c>
      <c r="GX136" s="393" t="str">
        <f t="shared" si="458"/>
        <v/>
      </c>
      <c r="GY136" s="635">
        <f t="shared" si="468"/>
        <v>0</v>
      </c>
      <c r="GZ136" s="636" t="e">
        <f t="shared" si="468"/>
        <v>#REF!</v>
      </c>
      <c r="HA136" s="636">
        <f t="shared" si="468"/>
        <v>0</v>
      </c>
      <c r="HB136" s="636">
        <f t="shared" si="468"/>
        <v>0</v>
      </c>
      <c r="HC136" s="636">
        <f t="shared" si="468"/>
        <v>0</v>
      </c>
      <c r="HD136" s="636">
        <f t="shared" si="468"/>
        <v>0</v>
      </c>
      <c r="HE136" s="636">
        <f t="shared" si="468"/>
        <v>0</v>
      </c>
      <c r="HF136" s="637">
        <f t="shared" si="459"/>
        <v>0</v>
      </c>
      <c r="HG136" s="635">
        <f t="shared" si="469"/>
        <v>0</v>
      </c>
      <c r="HH136" s="636">
        <f t="shared" si="469"/>
        <v>0</v>
      </c>
      <c r="HI136" s="636">
        <f t="shared" si="469"/>
        <v>0</v>
      </c>
      <c r="HJ136" s="636">
        <f t="shared" si="469"/>
        <v>0</v>
      </c>
      <c r="HK136" s="636">
        <f t="shared" si="469"/>
        <v>0</v>
      </c>
      <c r="HL136" s="636">
        <f t="shared" si="469"/>
        <v>0</v>
      </c>
      <c r="HM136" s="636">
        <f t="shared" si="469"/>
        <v>0</v>
      </c>
      <c r="HN136" s="637">
        <f t="shared" si="469"/>
        <v>0</v>
      </c>
      <c r="HO136" s="635" t="e">
        <f t="shared" si="470"/>
        <v>#REF!</v>
      </c>
      <c r="HP136" s="636" t="e">
        <f t="shared" si="470"/>
        <v>#REF!</v>
      </c>
      <c r="HQ136" s="636">
        <f t="shared" si="470"/>
        <v>0</v>
      </c>
      <c r="HR136" s="636">
        <f t="shared" si="470"/>
        <v>0</v>
      </c>
      <c r="HS136" s="636">
        <f t="shared" si="470"/>
        <v>0</v>
      </c>
      <c r="HT136" s="636">
        <f t="shared" si="470"/>
        <v>0</v>
      </c>
      <c r="HU136" s="636">
        <f t="shared" si="470"/>
        <v>0</v>
      </c>
      <c r="HV136" s="637">
        <f t="shared" si="470"/>
        <v>0</v>
      </c>
      <c r="HW136" s="635">
        <f t="shared" si="471"/>
        <v>0</v>
      </c>
      <c r="HX136" s="636">
        <f t="shared" si="471"/>
        <v>0</v>
      </c>
      <c r="HY136" s="636">
        <f t="shared" si="471"/>
        <v>0</v>
      </c>
      <c r="HZ136" s="636">
        <f t="shared" si="471"/>
        <v>0</v>
      </c>
      <c r="IA136" s="636">
        <f t="shared" si="471"/>
        <v>0</v>
      </c>
      <c r="IB136" s="636">
        <f t="shared" si="471"/>
        <v>0</v>
      </c>
      <c r="IC136" s="636">
        <f t="shared" si="471"/>
        <v>0</v>
      </c>
      <c r="ID136" s="637">
        <f t="shared" si="471"/>
        <v>0</v>
      </c>
      <c r="IE136" s="635">
        <f t="shared" si="472"/>
        <v>0</v>
      </c>
      <c r="IF136" s="636">
        <f t="shared" si="472"/>
        <v>0</v>
      </c>
      <c r="IG136" s="636">
        <f t="shared" si="472"/>
        <v>0</v>
      </c>
      <c r="IH136" s="636">
        <f t="shared" si="472"/>
        <v>0</v>
      </c>
      <c r="II136" s="636">
        <f t="shared" si="472"/>
        <v>0</v>
      </c>
      <c r="IJ136" s="636">
        <f t="shared" si="472"/>
        <v>0</v>
      </c>
      <c r="IK136" s="636">
        <f t="shared" si="472"/>
        <v>0</v>
      </c>
      <c r="IL136" s="637">
        <f t="shared" si="472"/>
        <v>0</v>
      </c>
      <c r="IM136" s="391" t="e">
        <f t="shared" si="203"/>
        <v>#REF!</v>
      </c>
      <c r="IN136" s="392">
        <f t="shared" si="204"/>
        <v>0</v>
      </c>
      <c r="IO136" s="392" t="e">
        <f t="shared" si="205"/>
        <v>#REF!</v>
      </c>
      <c r="IP136" s="392">
        <f t="shared" si="206"/>
        <v>0</v>
      </c>
      <c r="IQ136" s="393">
        <f t="shared" si="207"/>
        <v>0</v>
      </c>
      <c r="IR136" s="405" t="e">
        <f t="shared" si="473"/>
        <v>#REF!</v>
      </c>
      <c r="IS136" s="251">
        <f>+IZ136+JA136+JC136+JD136+JF136+JG136+JI136+JJ136</f>
        <v>12</v>
      </c>
      <c r="IT136" s="260" t="e">
        <f t="shared" si="464"/>
        <v>#REF!</v>
      </c>
      <c r="IU136" s="665">
        <v>1800</v>
      </c>
      <c r="IV136" s="409">
        <v>7</v>
      </c>
      <c r="IW136" s="648" t="s">
        <v>288</v>
      </c>
      <c r="IX136" s="649" t="e">
        <f t="shared" si="474"/>
        <v>#REF!</v>
      </c>
      <c r="IY136" s="650" t="e">
        <f t="shared" si="465"/>
        <v>#REF!</v>
      </c>
      <c r="IZ136" s="651">
        <v>3</v>
      </c>
      <c r="JA136" s="652">
        <v>2</v>
      </c>
      <c r="JB136" s="650" t="e">
        <f t="shared" si="466"/>
        <v>#REF!</v>
      </c>
      <c r="JC136" s="651">
        <f t="shared" si="476"/>
        <v>3</v>
      </c>
      <c r="JD136" s="652">
        <f t="shared" si="476"/>
        <v>2</v>
      </c>
      <c r="JE136" s="653" t="e">
        <f t="shared" si="467"/>
        <v>#REF!</v>
      </c>
      <c r="JF136" s="654"/>
      <c r="JG136" s="420">
        <v>2</v>
      </c>
      <c r="JH136" s="653"/>
      <c r="JI136" s="654"/>
      <c r="JJ136" s="655"/>
      <c r="JK136" s="418"/>
      <c r="JL136" s="419"/>
      <c r="JM136" s="420"/>
      <c r="JN136" s="662">
        <v>1</v>
      </c>
      <c r="JO136" s="662">
        <v>1</v>
      </c>
      <c r="JP136" s="662">
        <v>1</v>
      </c>
      <c r="JQ136" s="662">
        <v>1</v>
      </c>
      <c r="JR136" s="663">
        <v>1</v>
      </c>
      <c r="JS136" s="658" t="e">
        <f t="shared" si="477"/>
        <v>#REF!</v>
      </c>
    </row>
    <row r="137" spans="1:279" ht="18" customHeight="1">
      <c r="Z137" s="261"/>
      <c r="AA137" s="261"/>
      <c r="AB137" s="261"/>
      <c r="AC137" s="261"/>
      <c r="AD137" s="261"/>
      <c r="AE137" s="261"/>
      <c r="AF137" s="261"/>
      <c r="AG137" s="234"/>
      <c r="AH137" s="234"/>
      <c r="AI137" s="234"/>
      <c r="AJ137" s="234"/>
      <c r="AK137" s="234"/>
      <c r="AL137" s="234"/>
      <c r="AM137" s="261"/>
      <c r="AN137" s="261"/>
      <c r="AO137" s="261"/>
      <c r="AP137" s="261"/>
      <c r="AQ137" s="261"/>
      <c r="AR137" s="261"/>
      <c r="AS137" s="234"/>
      <c r="AT137" s="234"/>
      <c r="AU137" s="234"/>
      <c r="AV137" s="234"/>
      <c r="AW137" s="234"/>
      <c r="AX137" s="234"/>
      <c r="AY137" s="261"/>
      <c r="AZ137" s="261"/>
      <c r="BA137" s="261"/>
      <c r="BB137" s="261"/>
      <c r="BC137" s="261"/>
      <c r="BD137" s="261"/>
      <c r="BE137" s="234"/>
      <c r="BF137" s="234"/>
      <c r="BG137" s="234"/>
      <c r="BH137" s="234"/>
      <c r="BI137" s="234"/>
      <c r="BJ137" s="234"/>
      <c r="BK137" s="261"/>
      <c r="BL137" s="261"/>
      <c r="BM137" s="261"/>
      <c r="BN137" s="261"/>
      <c r="BO137" s="261"/>
      <c r="BP137" s="261"/>
      <c r="BQ137" s="234"/>
      <c r="BR137" s="234"/>
      <c r="BS137" s="234"/>
      <c r="BT137" s="234"/>
      <c r="BU137" s="234"/>
      <c r="BV137" s="234"/>
      <c r="BW137" s="261"/>
      <c r="BX137" s="261"/>
      <c r="BY137" s="261"/>
      <c r="BZ137" s="261"/>
      <c r="CA137" s="261"/>
      <c r="CB137" s="261"/>
      <c r="CC137" s="234"/>
      <c r="CD137" s="234"/>
      <c r="CE137" s="234"/>
      <c r="CF137" s="234"/>
      <c r="CG137" s="234"/>
      <c r="CH137" s="234"/>
      <c r="CI137" s="261"/>
      <c r="CJ137" s="261"/>
      <c r="CK137" s="261"/>
      <c r="CL137" s="261"/>
      <c r="CM137" s="261"/>
      <c r="CN137" s="261"/>
      <c r="CO137" s="234"/>
      <c r="CP137" s="234"/>
      <c r="CQ137" s="234"/>
      <c r="CR137" s="234"/>
      <c r="CS137" s="234"/>
      <c r="CT137" s="234"/>
      <c r="CU137" s="261"/>
      <c r="CV137" s="261"/>
      <c r="CW137" s="261"/>
      <c r="CX137" s="234"/>
      <c r="CY137" s="234"/>
      <c r="CZ137" s="234"/>
      <c r="DA137" s="234"/>
      <c r="DB137" s="234"/>
      <c r="DC137" s="234"/>
      <c r="DD137" s="234"/>
      <c r="DE137" s="234"/>
      <c r="DF137" s="234"/>
      <c r="DG137" s="234"/>
      <c r="DH137" s="234"/>
      <c r="DI137" s="234"/>
      <c r="DJ137" s="234"/>
      <c r="DK137" s="234"/>
      <c r="DL137" s="234"/>
      <c r="DM137" s="234"/>
      <c r="DN137" s="234"/>
      <c r="DO137" s="234"/>
      <c r="DP137" s="234"/>
      <c r="DQ137" s="234"/>
      <c r="DR137" s="234"/>
      <c r="DS137" s="234"/>
      <c r="DT137" s="234"/>
      <c r="DU137" s="234"/>
      <c r="DV137" s="234"/>
      <c r="DW137" s="234"/>
      <c r="DX137" s="234"/>
      <c r="DY137" s="234"/>
      <c r="DZ137" s="234"/>
      <c r="EA137" s="234"/>
      <c r="EB137" s="234"/>
      <c r="EC137" s="234"/>
      <c r="ED137" s="234"/>
      <c r="EE137" s="234"/>
      <c r="EF137" s="234"/>
      <c r="EG137" s="234"/>
      <c r="EH137" s="234"/>
      <c r="EI137" s="234"/>
      <c r="EJ137" s="234"/>
      <c r="EK137" s="234"/>
      <c r="EL137" s="234"/>
      <c r="EM137" s="234"/>
      <c r="EN137" s="234"/>
      <c r="EO137" s="234"/>
      <c r="EP137" s="234"/>
      <c r="EQ137" s="261"/>
      <c r="ER137" s="261"/>
      <c r="ES137" s="261"/>
      <c r="ET137" s="261"/>
      <c r="EU137" s="261"/>
      <c r="EV137" s="261"/>
      <c r="EW137" s="234"/>
      <c r="EX137" s="234"/>
      <c r="EY137" s="234"/>
      <c r="EZ137" s="234"/>
      <c r="FA137" s="234"/>
      <c r="FB137" s="234"/>
      <c r="FC137" s="261"/>
      <c r="FD137" s="261"/>
      <c r="FE137" s="261"/>
      <c r="FF137" s="234"/>
      <c r="FG137" s="234"/>
      <c r="FH137" s="234"/>
      <c r="FI137" s="234"/>
      <c r="FJ137" s="234"/>
      <c r="FK137" s="234"/>
      <c r="FL137" s="234"/>
      <c r="FM137" s="234"/>
      <c r="FN137" s="234"/>
      <c r="FO137" s="234"/>
      <c r="FP137" s="234"/>
      <c r="FQ137" s="234"/>
      <c r="FR137" s="234"/>
      <c r="FS137" s="234"/>
      <c r="FT137" s="234"/>
      <c r="FU137" s="234"/>
      <c r="FV137" s="234"/>
      <c r="FW137" s="234"/>
      <c r="FX137" s="234"/>
      <c r="FY137" s="234"/>
      <c r="FZ137" s="234"/>
      <c r="GA137" s="234"/>
      <c r="GB137" s="234"/>
      <c r="GC137" s="234"/>
      <c r="GD137" s="234"/>
      <c r="GE137" s="234"/>
      <c r="GF137" s="234"/>
      <c r="GG137" s="234"/>
      <c r="GH137" s="234"/>
      <c r="GI137" s="234"/>
      <c r="GJ137" s="234"/>
      <c r="GK137" s="234"/>
      <c r="GL137" s="234"/>
      <c r="GM137" s="234"/>
      <c r="GN137" s="234"/>
      <c r="GO137" s="234"/>
      <c r="GP137" s="234"/>
      <c r="GQ137" s="234"/>
      <c r="GR137" s="234"/>
      <c r="GS137" s="234"/>
      <c r="GT137" s="234"/>
      <c r="GU137" s="234"/>
      <c r="GV137" s="234"/>
      <c r="GW137" s="234"/>
      <c r="GX137" s="234"/>
      <c r="GY137" s="261"/>
      <c r="GZ137" s="261"/>
      <c r="HA137" s="234"/>
      <c r="HB137" s="234"/>
      <c r="HC137" s="234"/>
      <c r="HD137" s="234"/>
      <c r="HE137" s="234"/>
      <c r="HF137" s="234"/>
      <c r="HG137" s="261"/>
      <c r="HH137" s="234"/>
      <c r="HI137" s="234"/>
      <c r="HJ137" s="234"/>
      <c r="HK137" s="234"/>
      <c r="HL137" s="234"/>
      <c r="HM137" s="234"/>
      <c r="HN137" s="234"/>
      <c r="HO137" s="234"/>
      <c r="HP137" s="234"/>
      <c r="HQ137" s="234"/>
      <c r="HR137" s="234"/>
      <c r="HS137" s="234"/>
      <c r="HT137" s="234"/>
      <c r="HU137" s="234"/>
      <c r="HV137" s="234"/>
      <c r="HW137" s="234"/>
      <c r="HX137" s="234"/>
      <c r="HY137" s="234"/>
      <c r="HZ137" s="234"/>
      <c r="IA137" s="234"/>
      <c r="IB137" s="234"/>
      <c r="IC137" s="234"/>
      <c r="ID137" s="234"/>
      <c r="IE137" s="234"/>
      <c r="IF137" s="234"/>
      <c r="IG137" s="234"/>
      <c r="IH137" s="234"/>
      <c r="II137" s="234"/>
      <c r="IJ137" s="234"/>
      <c r="IK137" s="234"/>
      <c r="IL137" s="234"/>
      <c r="IM137" s="261"/>
      <c r="IN137" s="261"/>
      <c r="IO137" s="234"/>
      <c r="IP137" s="234"/>
      <c r="IQ137" s="234"/>
      <c r="IR137" s="261"/>
      <c r="IS137" s="261"/>
      <c r="IT137" s="261"/>
      <c r="IU137" s="261"/>
      <c r="IV137" s="410">
        <v>7</v>
      </c>
      <c r="IW137" s="410" t="str">
        <f>+IW44</f>
        <v>00:00 - 01:00</v>
      </c>
      <c r="IX137" s="414" t="e">
        <f>+IX44</f>
        <v>#REF!</v>
      </c>
      <c r="IY137" s="424" t="str">
        <f>+IF(IY44="","",IY44)</f>
        <v/>
      </c>
      <c r="IZ137" s="425" t="str">
        <f t="shared" ref="IZ137:JF137" si="478">+IF(IZ44="","",IZ44)</f>
        <v/>
      </c>
      <c r="JA137" s="426" t="str">
        <f t="shared" si="478"/>
        <v/>
      </c>
      <c r="JB137" s="424" t="str">
        <f t="shared" si="478"/>
        <v/>
      </c>
      <c r="JC137" s="425" t="str">
        <f t="shared" si="478"/>
        <v/>
      </c>
      <c r="JD137" s="426" t="str">
        <f t="shared" si="478"/>
        <v/>
      </c>
      <c r="JE137" s="427" t="str">
        <f t="shared" si="478"/>
        <v/>
      </c>
      <c r="JF137" s="428" t="str">
        <f t="shared" si="478"/>
        <v/>
      </c>
      <c r="JG137" s="420">
        <v>2</v>
      </c>
      <c r="JH137" s="427"/>
      <c r="JI137" s="428"/>
      <c r="JJ137" s="429"/>
      <c r="JK137" s="427"/>
      <c r="JL137" s="428"/>
      <c r="JM137" s="429"/>
      <c r="JS137" s="659"/>
    </row>
    <row r="138" spans="1:279" ht="18" customHeight="1">
      <c r="A138" s="261"/>
      <c r="B138" s="359"/>
      <c r="C138" s="261"/>
      <c r="D138" s="261"/>
      <c r="E138" s="261"/>
      <c r="F138" s="261"/>
      <c r="G138" s="261"/>
      <c r="H138" s="261"/>
      <c r="I138" s="261"/>
      <c r="J138" s="261"/>
      <c r="K138" s="261"/>
      <c r="L138" s="261"/>
      <c r="M138" s="261"/>
      <c r="N138" s="261"/>
      <c r="O138" s="261"/>
      <c r="P138" s="261"/>
      <c r="Q138" s="261"/>
      <c r="R138" s="261"/>
      <c r="S138" s="261"/>
      <c r="T138" s="261"/>
      <c r="U138" s="261"/>
      <c r="V138" s="261"/>
      <c r="W138" s="261"/>
      <c r="X138" s="371"/>
      <c r="Y138" s="371"/>
      <c r="Z138" s="261"/>
      <c r="AA138" s="261"/>
      <c r="AB138" s="261"/>
      <c r="AC138" s="261"/>
      <c r="AD138" s="261"/>
      <c r="AE138" s="261"/>
      <c r="AF138" s="261"/>
      <c r="AG138" s="234"/>
      <c r="AH138" s="234"/>
      <c r="AI138" s="234"/>
      <c r="AJ138" s="234"/>
      <c r="AK138" s="234"/>
      <c r="AL138" s="234"/>
      <c r="AM138" s="261"/>
      <c r="AN138" s="261"/>
      <c r="AO138" s="261"/>
      <c r="AP138" s="261"/>
      <c r="AQ138" s="261"/>
      <c r="AR138" s="261"/>
      <c r="AS138" s="234"/>
      <c r="AT138" s="234"/>
      <c r="AU138" s="234"/>
      <c r="AV138" s="234"/>
      <c r="AW138" s="234"/>
      <c r="AX138" s="234"/>
      <c r="AY138" s="261"/>
      <c r="AZ138" s="261"/>
      <c r="BA138" s="261"/>
      <c r="BB138" s="261"/>
      <c r="BC138" s="261"/>
      <c r="BD138" s="261"/>
      <c r="BE138" s="234"/>
      <c r="BF138" s="234"/>
      <c r="BG138" s="234"/>
      <c r="BH138" s="234"/>
      <c r="BI138" s="234"/>
      <c r="BJ138" s="234"/>
      <c r="BK138" s="261"/>
      <c r="BL138" s="261"/>
      <c r="BM138" s="261"/>
      <c r="BN138" s="261"/>
      <c r="BO138" s="261"/>
      <c r="BP138" s="261"/>
      <c r="BQ138" s="234"/>
      <c r="BR138" s="234"/>
      <c r="BS138" s="234"/>
      <c r="BT138" s="234"/>
      <c r="BU138" s="234"/>
      <c r="BV138" s="234"/>
      <c r="BW138" s="261"/>
      <c r="BX138" s="261"/>
      <c r="BY138" s="261"/>
      <c r="BZ138" s="261"/>
      <c r="CA138" s="261"/>
      <c r="CB138" s="261"/>
      <c r="CC138" s="234"/>
      <c r="CD138" s="234"/>
      <c r="CE138" s="234"/>
      <c r="CF138" s="234"/>
      <c r="CG138" s="234"/>
      <c r="CH138" s="234"/>
      <c r="CI138" s="261"/>
      <c r="CJ138" s="261"/>
      <c r="CK138" s="261"/>
      <c r="CL138" s="261"/>
      <c r="CM138" s="261"/>
      <c r="CN138" s="261"/>
      <c r="CO138" s="234"/>
      <c r="CP138" s="234"/>
      <c r="CQ138" s="234"/>
      <c r="CR138" s="234"/>
      <c r="CS138" s="234"/>
      <c r="CT138" s="234"/>
      <c r="CU138" s="261"/>
      <c r="CV138" s="261"/>
      <c r="CW138" s="261"/>
      <c r="CX138" s="234"/>
      <c r="CY138" s="234"/>
      <c r="CZ138" s="234"/>
      <c r="DA138" s="234"/>
      <c r="DB138" s="234"/>
      <c r="DC138" s="234"/>
      <c r="DD138" s="234"/>
      <c r="DE138" s="234"/>
      <c r="DF138" s="234"/>
      <c r="DG138" s="234"/>
      <c r="DH138" s="234"/>
      <c r="DI138" s="234"/>
      <c r="DJ138" s="234"/>
      <c r="DK138" s="234"/>
      <c r="DL138" s="234"/>
      <c r="DM138" s="234"/>
      <c r="DN138" s="234"/>
      <c r="DO138" s="234"/>
      <c r="DP138" s="234"/>
      <c r="DQ138" s="234"/>
      <c r="DR138" s="234"/>
      <c r="DS138" s="234"/>
      <c r="DT138" s="234"/>
      <c r="DU138" s="234"/>
      <c r="DV138" s="234"/>
      <c r="DW138" s="234"/>
      <c r="DX138" s="234"/>
      <c r="DY138" s="234"/>
      <c r="DZ138" s="234"/>
      <c r="EA138" s="234"/>
      <c r="EB138" s="234"/>
      <c r="EC138" s="234"/>
      <c r="ED138" s="234"/>
      <c r="EE138" s="234"/>
      <c r="EF138" s="234"/>
      <c r="EG138" s="234"/>
      <c r="EH138" s="234"/>
      <c r="EI138" s="234"/>
      <c r="EJ138" s="234"/>
      <c r="EK138" s="234"/>
      <c r="EL138" s="234"/>
      <c r="EM138" s="234"/>
      <c r="EN138" s="234"/>
      <c r="EO138" s="234"/>
      <c r="EP138" s="234"/>
      <c r="EQ138" s="261"/>
      <c r="ER138" s="261"/>
      <c r="ES138" s="261"/>
      <c r="ET138" s="261"/>
      <c r="EU138" s="261"/>
      <c r="EV138" s="261"/>
      <c r="EW138" s="234"/>
      <c r="EX138" s="234"/>
      <c r="EY138" s="234"/>
      <c r="EZ138" s="234"/>
      <c r="FA138" s="234"/>
      <c r="FB138" s="234"/>
      <c r="FC138" s="261"/>
      <c r="FD138" s="261"/>
      <c r="FE138" s="261"/>
      <c r="FF138" s="234"/>
      <c r="FG138" s="234"/>
      <c r="FH138" s="234"/>
      <c r="FI138" s="234"/>
      <c r="FJ138" s="234"/>
      <c r="FK138" s="234"/>
      <c r="FL138" s="234"/>
      <c r="FM138" s="234"/>
      <c r="FN138" s="234"/>
      <c r="FO138" s="234"/>
      <c r="FP138" s="234"/>
      <c r="FQ138" s="234"/>
      <c r="FR138" s="234"/>
      <c r="FS138" s="234"/>
      <c r="FT138" s="234"/>
      <c r="FU138" s="234"/>
      <c r="FV138" s="234"/>
      <c r="FW138" s="234"/>
      <c r="FX138" s="234"/>
      <c r="FY138" s="234"/>
      <c r="FZ138" s="234"/>
      <c r="GA138" s="234"/>
      <c r="GB138" s="234"/>
      <c r="GC138" s="234"/>
      <c r="GD138" s="234"/>
      <c r="GE138" s="234"/>
      <c r="GF138" s="234"/>
      <c r="GG138" s="234"/>
      <c r="GH138" s="234"/>
      <c r="GI138" s="234"/>
      <c r="GJ138" s="234"/>
      <c r="GK138" s="234"/>
      <c r="GL138" s="234"/>
      <c r="GM138" s="234"/>
      <c r="GN138" s="234"/>
      <c r="GO138" s="234"/>
      <c r="GP138" s="234"/>
      <c r="GQ138" s="234"/>
      <c r="GR138" s="234"/>
      <c r="GS138" s="234"/>
      <c r="GT138" s="234"/>
      <c r="GU138" s="234"/>
      <c r="GV138" s="234"/>
      <c r="GW138" s="234"/>
      <c r="GX138" s="234"/>
      <c r="GY138" s="261"/>
      <c r="GZ138" s="261"/>
      <c r="HA138" s="234"/>
      <c r="HB138" s="234"/>
      <c r="HC138" s="234"/>
      <c r="HD138" s="234"/>
      <c r="HE138" s="234"/>
      <c r="HF138" s="234"/>
      <c r="HG138" s="261"/>
      <c r="HH138" s="234"/>
      <c r="HI138" s="234"/>
      <c r="HJ138" s="234"/>
      <c r="HK138" s="234"/>
      <c r="HL138" s="234"/>
      <c r="HM138" s="234"/>
      <c r="HN138" s="234"/>
      <c r="HO138" s="234"/>
      <c r="HP138" s="234"/>
      <c r="HQ138" s="234"/>
      <c r="HR138" s="234"/>
      <c r="HS138" s="234"/>
      <c r="HT138" s="234"/>
      <c r="HU138" s="234"/>
      <c r="HV138" s="234"/>
      <c r="HW138" s="234"/>
      <c r="HX138" s="234"/>
      <c r="HY138" s="234"/>
      <c r="HZ138" s="234"/>
      <c r="IA138" s="234"/>
      <c r="IB138" s="234"/>
      <c r="IC138" s="234"/>
      <c r="ID138" s="234"/>
      <c r="IE138" s="234"/>
      <c r="IF138" s="234"/>
      <c r="IG138" s="234"/>
      <c r="IH138" s="234"/>
      <c r="II138" s="234"/>
      <c r="IJ138" s="234"/>
      <c r="IK138" s="234"/>
      <c r="IL138" s="234"/>
      <c r="IM138" s="261"/>
      <c r="IN138" s="261"/>
      <c r="IO138" s="234"/>
      <c r="IP138" s="234"/>
      <c r="IQ138" s="234"/>
      <c r="IR138" s="261"/>
      <c r="IS138" s="261"/>
      <c r="IT138" s="261"/>
      <c r="IU138" s="261"/>
    </row>
    <row r="139" spans="1:279" ht="18" customHeight="1">
      <c r="A139" s="261"/>
      <c r="B139" s="359"/>
      <c r="C139" s="261"/>
      <c r="D139" s="261"/>
      <c r="E139" s="261"/>
      <c r="F139" s="261"/>
      <c r="G139" s="261"/>
      <c r="H139" s="261"/>
      <c r="I139" s="261"/>
      <c r="J139" s="261"/>
      <c r="K139" s="261"/>
      <c r="L139" s="261"/>
      <c r="M139" s="261"/>
      <c r="N139" s="261"/>
      <c r="O139" s="261"/>
      <c r="P139" s="261"/>
      <c r="Q139" s="261"/>
      <c r="R139" s="261"/>
      <c r="S139" s="261"/>
      <c r="T139" s="261"/>
      <c r="U139" s="261"/>
      <c r="V139" s="261"/>
      <c r="W139" s="261"/>
      <c r="X139" s="371"/>
      <c r="Y139" s="371"/>
      <c r="Z139" s="261"/>
      <c r="AA139" s="261"/>
      <c r="AB139" s="261"/>
      <c r="AC139" s="261"/>
      <c r="AD139" s="261"/>
      <c r="AE139" s="261"/>
      <c r="AF139" s="261"/>
      <c r="AG139" s="234"/>
      <c r="AH139" s="234"/>
      <c r="AI139" s="234"/>
      <c r="AJ139" s="234"/>
      <c r="AK139" s="234"/>
      <c r="AL139" s="234"/>
      <c r="AM139" s="261"/>
      <c r="AN139" s="261"/>
      <c r="AO139" s="261"/>
      <c r="AP139" s="261"/>
      <c r="AQ139" s="261"/>
      <c r="AR139" s="261"/>
      <c r="AS139" s="234"/>
      <c r="AT139" s="234"/>
      <c r="AU139" s="234"/>
      <c r="AV139" s="234"/>
      <c r="AW139" s="234"/>
      <c r="AX139" s="234"/>
      <c r="AY139" s="261"/>
      <c r="AZ139" s="261"/>
      <c r="BA139" s="261"/>
      <c r="BB139" s="261"/>
      <c r="BC139" s="261"/>
      <c r="BD139" s="261"/>
      <c r="BE139" s="234"/>
      <c r="BF139" s="234"/>
      <c r="BG139" s="234"/>
      <c r="BH139" s="234"/>
      <c r="BI139" s="234"/>
      <c r="BJ139" s="234"/>
      <c r="BK139" s="261"/>
      <c r="BL139" s="261"/>
      <c r="BM139" s="261"/>
      <c r="BN139" s="261"/>
      <c r="BO139" s="261"/>
      <c r="BP139" s="261"/>
      <c r="BQ139" s="234"/>
      <c r="BR139" s="234"/>
      <c r="BS139" s="234"/>
      <c r="BT139" s="234"/>
      <c r="BU139" s="234"/>
      <c r="BV139" s="234"/>
      <c r="BW139" s="261"/>
      <c r="BX139" s="261"/>
      <c r="BY139" s="261"/>
      <c r="BZ139" s="261"/>
      <c r="CA139" s="261"/>
      <c r="CB139" s="261"/>
      <c r="CC139" s="234"/>
      <c r="CD139" s="234"/>
      <c r="CE139" s="234"/>
      <c r="CF139" s="234"/>
      <c r="CG139" s="234"/>
      <c r="CH139" s="234"/>
      <c r="CI139" s="261"/>
      <c r="CJ139" s="261"/>
      <c r="CK139" s="261"/>
      <c r="CL139" s="261"/>
      <c r="CM139" s="261"/>
      <c r="CN139" s="261"/>
      <c r="CO139" s="234"/>
      <c r="CP139" s="234"/>
      <c r="CQ139" s="234"/>
      <c r="CR139" s="234"/>
      <c r="CS139" s="234"/>
      <c r="CT139" s="234"/>
      <c r="CU139" s="261"/>
      <c r="CV139" s="261"/>
      <c r="CW139" s="261"/>
      <c r="CX139" s="234"/>
      <c r="CY139" s="234"/>
      <c r="CZ139" s="234"/>
      <c r="DA139" s="234"/>
      <c r="DB139" s="234"/>
      <c r="DC139" s="234"/>
      <c r="DD139" s="234"/>
      <c r="DE139" s="234"/>
      <c r="DF139" s="234"/>
      <c r="DG139" s="234"/>
      <c r="DH139" s="234"/>
      <c r="DI139" s="234"/>
      <c r="DJ139" s="234"/>
      <c r="DK139" s="234"/>
      <c r="DL139" s="234"/>
      <c r="DM139" s="234"/>
      <c r="DN139" s="234"/>
      <c r="DO139" s="234"/>
      <c r="DP139" s="234"/>
      <c r="DQ139" s="234"/>
      <c r="DR139" s="234"/>
      <c r="DS139" s="234"/>
      <c r="DT139" s="234"/>
      <c r="DU139" s="234"/>
      <c r="DV139" s="234"/>
      <c r="DW139" s="234"/>
      <c r="DX139" s="234"/>
      <c r="DY139" s="234"/>
      <c r="DZ139" s="234"/>
      <c r="EA139" s="234"/>
      <c r="EB139" s="234"/>
      <c r="EC139" s="234"/>
      <c r="ED139" s="234"/>
      <c r="EE139" s="234"/>
      <c r="EF139" s="234"/>
      <c r="EG139" s="234"/>
      <c r="EH139" s="234"/>
      <c r="EI139" s="234"/>
      <c r="EJ139" s="234"/>
      <c r="EK139" s="234"/>
      <c r="EL139" s="234"/>
      <c r="EM139" s="234"/>
      <c r="EN139" s="234"/>
      <c r="EO139" s="234"/>
      <c r="EP139" s="234"/>
      <c r="EQ139" s="261"/>
      <c r="ER139" s="261"/>
      <c r="ES139" s="261"/>
      <c r="ET139" s="261"/>
      <c r="EU139" s="261"/>
      <c r="EV139" s="261"/>
      <c r="EW139" s="234"/>
      <c r="EX139" s="234"/>
      <c r="EY139" s="234"/>
      <c r="EZ139" s="234"/>
      <c r="FA139" s="234"/>
      <c r="FB139" s="234"/>
      <c r="FC139" s="261"/>
      <c r="FD139" s="261"/>
      <c r="FE139" s="261"/>
      <c r="FF139" s="234"/>
      <c r="FG139" s="234"/>
      <c r="FH139" s="234"/>
      <c r="FI139" s="234"/>
      <c r="FJ139" s="234"/>
      <c r="FK139" s="234"/>
      <c r="FL139" s="234"/>
      <c r="FM139" s="234"/>
      <c r="FN139" s="234"/>
      <c r="FO139" s="234"/>
      <c r="FP139" s="234"/>
      <c r="FQ139" s="234"/>
      <c r="FR139" s="234"/>
      <c r="FS139" s="234"/>
      <c r="FT139" s="234"/>
      <c r="FU139" s="234"/>
      <c r="FV139" s="234"/>
      <c r="FW139" s="234"/>
      <c r="FX139" s="234"/>
      <c r="FY139" s="234"/>
      <c r="FZ139" s="234"/>
      <c r="GA139" s="234"/>
      <c r="GB139" s="234"/>
      <c r="GC139" s="234"/>
      <c r="GD139" s="234"/>
      <c r="GE139" s="234"/>
      <c r="GF139" s="234"/>
      <c r="GG139" s="234"/>
      <c r="GH139" s="234"/>
      <c r="GI139" s="234"/>
      <c r="GJ139" s="234"/>
      <c r="GK139" s="234"/>
      <c r="GL139" s="234"/>
      <c r="GM139" s="234"/>
      <c r="GN139" s="234"/>
      <c r="GO139" s="234"/>
      <c r="GP139" s="234"/>
      <c r="GQ139" s="234"/>
      <c r="GR139" s="234"/>
      <c r="GS139" s="234"/>
      <c r="GT139" s="234"/>
      <c r="GU139" s="234"/>
      <c r="GV139" s="234"/>
      <c r="GW139" s="234"/>
      <c r="GX139" s="234"/>
      <c r="GY139" s="261"/>
      <c r="GZ139" s="261"/>
      <c r="HA139" s="234"/>
      <c r="HB139" s="234"/>
      <c r="HC139" s="234"/>
      <c r="HD139" s="234"/>
      <c r="HE139" s="234"/>
      <c r="HF139" s="234"/>
      <c r="HG139" s="261"/>
      <c r="HH139" s="234"/>
      <c r="HI139" s="234"/>
      <c r="HJ139" s="234"/>
      <c r="HK139" s="234"/>
      <c r="HL139" s="234"/>
      <c r="HM139" s="234"/>
      <c r="HN139" s="234"/>
      <c r="HO139" s="234"/>
      <c r="HP139" s="234"/>
      <c r="HQ139" s="234"/>
      <c r="HR139" s="234"/>
      <c r="HS139" s="234"/>
      <c r="HT139" s="234"/>
      <c r="HU139" s="234"/>
      <c r="HV139" s="234"/>
      <c r="HW139" s="234"/>
      <c r="HX139" s="234"/>
      <c r="HY139" s="234"/>
      <c r="HZ139" s="234"/>
      <c r="IA139" s="234"/>
      <c r="IB139" s="234"/>
      <c r="IC139" s="234"/>
      <c r="ID139" s="234"/>
      <c r="IE139" s="234"/>
      <c r="IF139" s="234"/>
      <c r="IG139" s="234"/>
      <c r="IH139" s="234"/>
      <c r="II139" s="234"/>
      <c r="IJ139" s="234"/>
      <c r="IK139" s="234"/>
      <c r="IL139" s="234"/>
      <c r="IM139" s="261"/>
      <c r="IN139" s="261"/>
      <c r="IO139" s="234"/>
      <c r="IP139" s="234"/>
      <c r="IQ139" s="234"/>
      <c r="IR139" s="261"/>
      <c r="IS139" s="261"/>
      <c r="IT139" s="261"/>
      <c r="IU139" s="261"/>
    </row>
    <row r="140" spans="1:279" ht="30" customHeight="1">
      <c r="A140" s="261" t="s">
        <v>315</v>
      </c>
      <c r="B140" s="359"/>
      <c r="C140" s="261"/>
      <c r="D140" s="261"/>
      <c r="E140" s="261"/>
      <c r="F140" s="261"/>
      <c r="G140" s="261"/>
      <c r="H140" s="261"/>
      <c r="I140" s="261"/>
      <c r="J140" s="261"/>
      <c r="K140" s="261"/>
      <c r="L140" s="261"/>
      <c r="M140" s="261"/>
      <c r="N140" s="261"/>
      <c r="O140" s="261"/>
      <c r="P140" s="261"/>
      <c r="Q140" s="261"/>
      <c r="R140" s="261"/>
      <c r="S140" s="261"/>
      <c r="T140" s="261"/>
      <c r="U140" s="261"/>
      <c r="V140" s="261"/>
      <c r="W140" s="261"/>
      <c r="X140" s="371"/>
      <c r="Y140" s="371"/>
      <c r="Z140" s="261"/>
    </row>
  </sheetData>
  <sheetProtection formatCells="0" formatColumns="0" formatRows="0"/>
  <mergeCells count="105">
    <mergeCell ref="JL31:JL33"/>
    <mergeCell ref="JG31:JG33"/>
    <mergeCell ref="DR30:DR33"/>
    <mergeCell ref="DS30:DS33"/>
    <mergeCell ref="JS31:JS33"/>
    <mergeCell ref="JN31:JN33"/>
    <mergeCell ref="JO31:JO33"/>
    <mergeCell ref="JP31:JP33"/>
    <mergeCell ref="JQ31:JQ33"/>
    <mergeCell ref="JR31:JR33"/>
    <mergeCell ref="JM31:JM33"/>
    <mergeCell ref="IW27:IW33"/>
    <mergeCell ref="DV30:DV33"/>
    <mergeCell ref="DW30:DW33"/>
    <mergeCell ref="DX30:DX33"/>
    <mergeCell ref="DY30:DY33"/>
    <mergeCell ref="DZ30:DZ33"/>
    <mergeCell ref="EA30:EA33"/>
    <mergeCell ref="EB30:EB33"/>
    <mergeCell ref="IU27:IU33"/>
    <mergeCell ref="JJ31:JJ33"/>
    <mergeCell ref="JB31:JB33"/>
    <mergeCell ref="JC31:JC33"/>
    <mergeCell ref="JD31:JD33"/>
    <mergeCell ref="JK31:JK33"/>
    <mergeCell ref="DT30:DT33"/>
    <mergeCell ref="DU30:DU33"/>
    <mergeCell ref="EH30:EH33"/>
    <mergeCell ref="EI30:EI33"/>
    <mergeCell ref="EJ30:EJ33"/>
    <mergeCell ref="EK30:EK33"/>
    <mergeCell ref="EL30:EL33"/>
    <mergeCell ref="EM30:EM33"/>
    <mergeCell ref="EC30:EC33"/>
    <mergeCell ref="ED30:ED33"/>
    <mergeCell ref="EE30:EE33"/>
    <mergeCell ref="EF30:EF33"/>
    <mergeCell ref="EG30:EG33"/>
    <mergeCell ref="JH31:JH33"/>
    <mergeCell ref="JI31:JI33"/>
    <mergeCell ref="IV27:IV33"/>
    <mergeCell ref="JA31:JA33"/>
    <mergeCell ref="IP27:IP33"/>
    <mergeCell ref="IQ27:IQ33"/>
    <mergeCell ref="IM27:IM33"/>
    <mergeCell ref="IN27:IN33"/>
    <mergeCell ref="EN30:EN33"/>
    <mergeCell ref="EO30:EO33"/>
    <mergeCell ref="CT30:CT33"/>
    <mergeCell ref="DP30:DP33"/>
    <mergeCell ref="DQ30:DQ33"/>
    <mergeCell ref="CY30:CY33"/>
    <mergeCell ref="CP30:CP33"/>
    <mergeCell ref="CL30:CL33"/>
    <mergeCell ref="DN30:DN33"/>
    <mergeCell ref="DO30:DO33"/>
    <mergeCell ref="CQ30:CQ33"/>
    <mergeCell ref="DA30:DA33"/>
    <mergeCell ref="DB30:DB33"/>
    <mergeCell ref="DC30:DC33"/>
    <mergeCell ref="DD30:DD33"/>
    <mergeCell ref="DE30:DE33"/>
    <mergeCell ref="DG30:DG33"/>
    <mergeCell ref="CM30:CM33"/>
    <mergeCell ref="CN30:CN33"/>
    <mergeCell ref="CO30:CO33"/>
    <mergeCell ref="DJ30:DJ33"/>
    <mergeCell ref="DK30:DK33"/>
    <mergeCell ref="DH30:DH33"/>
    <mergeCell ref="DI30:DI33"/>
    <mergeCell ref="DL30:DL33"/>
    <mergeCell ref="EP30:EP33"/>
    <mergeCell ref="JF31:JF33"/>
    <mergeCell ref="JE31:JE33"/>
    <mergeCell ref="IO27:IO33"/>
    <mergeCell ref="IY31:IY33"/>
    <mergeCell ref="IZ31:IZ33"/>
    <mergeCell ref="IS27:IS33"/>
    <mergeCell ref="IX27:IX33"/>
    <mergeCell ref="IT27:IT33"/>
    <mergeCell ref="IR27:IR33"/>
    <mergeCell ref="C4:C6"/>
    <mergeCell ref="DM30:DM33"/>
    <mergeCell ref="D4:G4"/>
    <mergeCell ref="D5:G5"/>
    <mergeCell ref="T4:W4"/>
    <mergeCell ref="H4:K4"/>
    <mergeCell ref="H5:K5"/>
    <mergeCell ref="L4:O4"/>
    <mergeCell ref="P4:S4"/>
    <mergeCell ref="L5:O5"/>
    <mergeCell ref="P5:S5"/>
    <mergeCell ref="T5:W5"/>
    <mergeCell ref="Z27:Z33"/>
    <mergeCell ref="CK30:CK33"/>
    <mergeCell ref="CZ30:CZ33"/>
    <mergeCell ref="CI30:CI33"/>
    <mergeCell ref="CJ30:CJ33"/>
    <mergeCell ref="CU30:CU33"/>
    <mergeCell ref="CV30:CV33"/>
    <mergeCell ref="CW30:CW33"/>
    <mergeCell ref="CX30:CX33"/>
    <mergeCell ref="DF30:DF33"/>
    <mergeCell ref="CR30:CR33"/>
    <mergeCell ref="CS30:CS33"/>
  </mergeCells>
  <conditionalFormatting sqref="AA41:AJ117 AL41:AL117">
    <cfRule type="expression" dxfId="270" priority="572">
      <formula>AA41=0</formula>
    </cfRule>
  </conditionalFormatting>
  <conditionalFormatting sqref="AA42:AJ50 AL41:AL50 AB41:AJ41">
    <cfRule type="expression" dxfId="269" priority="571">
      <formula>AA41=0</formula>
    </cfRule>
  </conditionalFormatting>
  <conditionalFormatting sqref="AA51:AJ68 AL51:AL68">
    <cfRule type="expression" dxfId="268" priority="570">
      <formula>AA51=0</formula>
    </cfRule>
  </conditionalFormatting>
  <conditionalFormatting sqref="AA118:AJ128 AL118:AL128">
    <cfRule type="expression" dxfId="267" priority="569">
      <formula>AA118=0</formula>
    </cfRule>
  </conditionalFormatting>
  <conditionalFormatting sqref="GY41:HF72 GY74:HF111 GY113:HF128">
    <cfRule type="expression" dxfId="266" priority="568">
      <formula>GY41=0</formula>
    </cfRule>
  </conditionalFormatting>
  <conditionalFormatting sqref="IM41:IR72 IM74:IR111 IM113:IR128">
    <cfRule type="expression" dxfId="265" priority="567">
      <formula>IM41=0</formula>
    </cfRule>
  </conditionalFormatting>
  <conditionalFormatting sqref="IY41">
    <cfRule type="expression" dxfId="264" priority="566">
      <formula>IY41=0</formula>
    </cfRule>
  </conditionalFormatting>
  <conditionalFormatting sqref="IY41:IY70 IY120:IY128">
    <cfRule type="expression" dxfId="263" priority="565">
      <formula>IY41=0</formula>
    </cfRule>
  </conditionalFormatting>
  <conditionalFormatting sqref="AA41">
    <cfRule type="expression" dxfId="262" priority="443">
      <formula>AA41=0</formula>
    </cfRule>
  </conditionalFormatting>
  <conditionalFormatting sqref="AA41:AL128">
    <cfRule type="expression" dxfId="261" priority="552">
      <formula>AA41=0</formula>
    </cfRule>
  </conditionalFormatting>
  <conditionalFormatting sqref="AK41:AK117">
    <cfRule type="expression" dxfId="260" priority="557">
      <formula>AK41=0</formula>
    </cfRule>
  </conditionalFormatting>
  <conditionalFormatting sqref="AK41:AK50">
    <cfRule type="expression" dxfId="259" priority="556">
      <formula>AK41=0</formula>
    </cfRule>
  </conditionalFormatting>
  <conditionalFormatting sqref="AK51:AK68">
    <cfRule type="expression" dxfId="258" priority="555">
      <formula>AK51=0</formula>
    </cfRule>
  </conditionalFormatting>
  <conditionalFormatting sqref="AK118:AK128">
    <cfRule type="expression" dxfId="257" priority="554">
      <formula>AK118=0</formula>
    </cfRule>
  </conditionalFormatting>
  <conditionalFormatting sqref="GZ41:GZ72 GZ74:GZ111 GZ113:GZ128">
    <cfRule type="expression" dxfId="256" priority="483">
      <formula>GZ41=0</formula>
    </cfRule>
  </conditionalFormatting>
  <conditionalFormatting sqref="AA129:AJ136 AL129:AL136">
    <cfRule type="expression" dxfId="255" priority="379">
      <formula>AA129=0</formula>
    </cfRule>
  </conditionalFormatting>
  <conditionalFormatting sqref="AA129:AL136">
    <cfRule type="expression" dxfId="254" priority="374">
      <formula>AA129=0</formula>
    </cfRule>
  </conditionalFormatting>
  <conditionalFormatting sqref="IT41:IT71 IT74:IT111 IT113:IT128">
    <cfRule type="expression" dxfId="253" priority="381">
      <formula>IT41=0</formula>
    </cfRule>
  </conditionalFormatting>
  <conditionalFormatting sqref="IT129:IT136">
    <cfRule type="expression" dxfId="252" priority="333">
      <formula>IT129=0</formula>
    </cfRule>
  </conditionalFormatting>
  <conditionalFormatting sqref="GY129:HF136">
    <cfRule type="expression" dxfId="251" priority="378">
      <formula>GY129=0</formula>
    </cfRule>
  </conditionalFormatting>
  <conditionalFormatting sqref="IM129:IR136">
    <cfRule type="expression" dxfId="250" priority="377">
      <formula>IM129=0</formula>
    </cfRule>
  </conditionalFormatting>
  <conditionalFormatting sqref="IY129:IY131 IY133:IY137">
    <cfRule type="expression" dxfId="249" priority="376">
      <formula>IY129=0</formula>
    </cfRule>
  </conditionalFormatting>
  <conditionalFormatting sqref="AK129:AK136">
    <cfRule type="expression" dxfId="248" priority="375">
      <formula>AK129=0</formula>
    </cfRule>
  </conditionalFormatting>
  <conditionalFormatting sqref="GZ129:GZ136">
    <cfRule type="expression" dxfId="247" priority="358">
      <formula>GZ129=0</formula>
    </cfRule>
  </conditionalFormatting>
  <conditionalFormatting sqref="JB41">
    <cfRule type="expression" dxfId="246" priority="332">
      <formula>JB41=0</formula>
    </cfRule>
  </conditionalFormatting>
  <conditionalFormatting sqref="JB41:JB70 JB120:JB128">
    <cfRule type="expression" dxfId="245" priority="331">
      <formula>JB41=0</formula>
    </cfRule>
  </conditionalFormatting>
  <conditionalFormatting sqref="JB129:JB131 JB133:JB137">
    <cfRule type="expression" dxfId="244" priority="330">
      <formula>JB129=0</formula>
    </cfRule>
  </conditionalFormatting>
  <conditionalFormatting sqref="JE41">
    <cfRule type="expression" dxfId="243" priority="329">
      <formula>JE41=0</formula>
    </cfRule>
  </conditionalFormatting>
  <conditionalFormatting sqref="JE41:JE70 JE120:JE128">
    <cfRule type="expression" dxfId="242" priority="328">
      <formula>JE41=0</formula>
    </cfRule>
  </conditionalFormatting>
  <conditionalFormatting sqref="JE129:JE137">
    <cfRule type="expression" dxfId="241" priority="327">
      <formula>JE129=0</formula>
    </cfRule>
  </conditionalFormatting>
  <conditionalFormatting sqref="JH41">
    <cfRule type="expression" dxfId="240" priority="326">
      <formula>JH41=0</formula>
    </cfRule>
  </conditionalFormatting>
  <conditionalFormatting sqref="JH41:JH70 JH120:JH128">
    <cfRule type="expression" dxfId="239" priority="325">
      <formula>JH41=0</formula>
    </cfRule>
  </conditionalFormatting>
  <conditionalFormatting sqref="JH129:JH137">
    <cfRule type="expression" dxfId="238" priority="324">
      <formula>JH129=0</formula>
    </cfRule>
  </conditionalFormatting>
  <conditionalFormatting sqref="JK41">
    <cfRule type="expression" dxfId="237" priority="323">
      <formula>JK41=0</formula>
    </cfRule>
  </conditionalFormatting>
  <conditionalFormatting sqref="JK41:JK70 JK120:JK128">
    <cfRule type="expression" dxfId="236" priority="322">
      <formula>JK41=0</formula>
    </cfRule>
  </conditionalFormatting>
  <conditionalFormatting sqref="JK129:JK137">
    <cfRule type="expression" dxfId="235" priority="321">
      <formula>JK129=0</formula>
    </cfRule>
  </conditionalFormatting>
  <conditionalFormatting sqref="IY137">
    <cfRule type="expression" dxfId="234" priority="315">
      <formula>IY137=0</formula>
    </cfRule>
  </conditionalFormatting>
  <conditionalFormatting sqref="JB137">
    <cfRule type="expression" dxfId="233" priority="314">
      <formula>JB137=0</formula>
    </cfRule>
  </conditionalFormatting>
  <conditionalFormatting sqref="JE137">
    <cfRule type="expression" dxfId="232" priority="313">
      <formula>JE137=0</formula>
    </cfRule>
  </conditionalFormatting>
  <conditionalFormatting sqref="JH137">
    <cfRule type="expression" dxfId="231" priority="312">
      <formula>JH137=0</formula>
    </cfRule>
  </conditionalFormatting>
  <conditionalFormatting sqref="JK137">
    <cfRule type="expression" dxfId="230" priority="311">
      <formula>JK137=0</formula>
    </cfRule>
  </conditionalFormatting>
  <conditionalFormatting sqref="FC118:FL128 FN118:FN128">
    <cfRule type="expression" dxfId="229" priority="128">
      <formula>FC118=0</formula>
    </cfRule>
  </conditionalFormatting>
  <conditionalFormatting sqref="FC41:FL117 FN41:FN117">
    <cfRule type="expression" dxfId="228" priority="131">
      <formula>FC41=0</formula>
    </cfRule>
  </conditionalFormatting>
  <conditionalFormatting sqref="FC42:FL50 FN41:FN50 FD41:FL41">
    <cfRule type="expression" dxfId="227" priority="130">
      <formula>FC41=0</formula>
    </cfRule>
  </conditionalFormatting>
  <conditionalFormatting sqref="FC51:FL68 FN51:FN68">
    <cfRule type="expression" dxfId="226" priority="129">
      <formula>FC51=0</formula>
    </cfRule>
  </conditionalFormatting>
  <conditionalFormatting sqref="FM41:FM117">
    <cfRule type="expression" dxfId="225" priority="127">
      <formula>FM41=0</formula>
    </cfRule>
  </conditionalFormatting>
  <conditionalFormatting sqref="FM41:FM50">
    <cfRule type="expression" dxfId="224" priority="126">
      <formula>FM41=0</formula>
    </cfRule>
  </conditionalFormatting>
  <conditionalFormatting sqref="FM118:FM128">
    <cfRule type="expression" dxfId="223" priority="124">
      <formula>FM118=0</formula>
    </cfRule>
  </conditionalFormatting>
  <conditionalFormatting sqref="FM51:FM68">
    <cfRule type="expression" dxfId="222" priority="125">
      <formula>FM51=0</formula>
    </cfRule>
  </conditionalFormatting>
  <conditionalFormatting sqref="Y41:Y136">
    <cfRule type="colorScale" priority="295">
      <colorScale>
        <cfvo type="min"/>
        <cfvo type="max"/>
        <color rgb="FFFCFCFF"/>
        <color rgb="FF63BE7B"/>
      </colorScale>
    </cfRule>
  </conditionalFormatting>
  <conditionalFormatting sqref="AM41:AV117 AX41:AX117">
    <cfRule type="expression" dxfId="221" priority="274">
      <formula>AM41=0</formula>
    </cfRule>
  </conditionalFormatting>
  <conditionalFormatting sqref="AM42:AV50 AX41:AX50 AN41:AV41">
    <cfRule type="expression" dxfId="220" priority="273">
      <formula>AM41=0</formula>
    </cfRule>
  </conditionalFormatting>
  <conditionalFormatting sqref="AM51:AV68 AX51:AX68">
    <cfRule type="expression" dxfId="219" priority="272">
      <formula>AM51=0</formula>
    </cfRule>
  </conditionalFormatting>
  <conditionalFormatting sqref="AM118:AV128 AX118:AX128">
    <cfRule type="expression" dxfId="218" priority="271">
      <formula>AM118=0</formula>
    </cfRule>
  </conditionalFormatting>
  <conditionalFormatting sqref="AM41:AX128">
    <cfRule type="expression" dxfId="217" priority="266">
      <formula>AM41=0</formula>
    </cfRule>
  </conditionalFormatting>
  <conditionalFormatting sqref="AW41:AW117">
    <cfRule type="expression" dxfId="216" priority="270">
      <formula>AW41=0</formula>
    </cfRule>
  </conditionalFormatting>
  <conditionalFormatting sqref="AW41:AW50">
    <cfRule type="expression" dxfId="215" priority="269">
      <formula>AW41=0</formula>
    </cfRule>
  </conditionalFormatting>
  <conditionalFormatting sqref="AW51:AW68">
    <cfRule type="expression" dxfId="214" priority="268">
      <formula>AW51=0</formula>
    </cfRule>
  </conditionalFormatting>
  <conditionalFormatting sqref="AW118:AW128">
    <cfRule type="expression" dxfId="213" priority="267">
      <formula>AW118=0</formula>
    </cfRule>
  </conditionalFormatting>
  <conditionalFormatting sqref="AM41">
    <cfRule type="expression" dxfId="212" priority="265">
      <formula>AM41=0</formula>
    </cfRule>
  </conditionalFormatting>
  <conditionalFormatting sqref="AM129:AV136 AX129:AX136">
    <cfRule type="expression" dxfId="211" priority="264">
      <formula>AM129=0</formula>
    </cfRule>
  </conditionalFormatting>
  <conditionalFormatting sqref="AM129:AX136">
    <cfRule type="expression" dxfId="210" priority="262">
      <formula>AM129=0</formula>
    </cfRule>
  </conditionalFormatting>
  <conditionalFormatting sqref="AW129:AW136">
    <cfRule type="expression" dxfId="209" priority="263">
      <formula>AW129=0</formula>
    </cfRule>
  </conditionalFormatting>
  <conditionalFormatting sqref="AY41:BH117 BJ41:BJ117">
    <cfRule type="expression" dxfId="208" priority="261">
      <formula>AY41=0</formula>
    </cfRule>
  </conditionalFormatting>
  <conditionalFormatting sqref="AY42:BH50 BJ41:BJ50 AZ41:BH41">
    <cfRule type="expression" dxfId="207" priority="260">
      <formula>AY41=0</formula>
    </cfRule>
  </conditionalFormatting>
  <conditionalFormatting sqref="AY51:BH68 BJ51:BJ68">
    <cfRule type="expression" dxfId="206" priority="259">
      <formula>AY51=0</formula>
    </cfRule>
  </conditionalFormatting>
  <conditionalFormatting sqref="AY118:BH128 BJ118:BJ128">
    <cfRule type="expression" dxfId="205" priority="258">
      <formula>AY118=0</formula>
    </cfRule>
  </conditionalFormatting>
  <conditionalFormatting sqref="AY41:BJ128">
    <cfRule type="expression" dxfId="204" priority="253">
      <formula>AY41=0</formula>
    </cfRule>
  </conditionalFormatting>
  <conditionalFormatting sqref="BI41:BI117">
    <cfRule type="expression" dxfId="203" priority="257">
      <formula>BI41=0</formula>
    </cfRule>
  </conditionalFormatting>
  <conditionalFormatting sqref="BI41:BI50">
    <cfRule type="expression" dxfId="202" priority="256">
      <formula>BI41=0</formula>
    </cfRule>
  </conditionalFormatting>
  <conditionalFormatting sqref="BI51:BI68">
    <cfRule type="expression" dxfId="201" priority="255">
      <formula>BI51=0</formula>
    </cfRule>
  </conditionalFormatting>
  <conditionalFormatting sqref="BI118:BI128">
    <cfRule type="expression" dxfId="200" priority="254">
      <formula>BI118=0</formula>
    </cfRule>
  </conditionalFormatting>
  <conditionalFormatting sqref="AY41">
    <cfRule type="expression" dxfId="199" priority="252">
      <formula>AY41=0</formula>
    </cfRule>
  </conditionalFormatting>
  <conditionalFormatting sqref="AY129:BH136 BJ129:BJ136">
    <cfRule type="expression" dxfId="198" priority="251">
      <formula>AY129=0</formula>
    </cfRule>
  </conditionalFormatting>
  <conditionalFormatting sqref="AY129:BJ136">
    <cfRule type="expression" dxfId="197" priority="249">
      <formula>AY129=0</formula>
    </cfRule>
  </conditionalFormatting>
  <conditionalFormatting sqref="BI129:BI136">
    <cfRule type="expression" dxfId="196" priority="250">
      <formula>BI129=0</formula>
    </cfRule>
  </conditionalFormatting>
  <conditionalFormatting sqref="BK41:BT117 BV41:BV117">
    <cfRule type="expression" dxfId="195" priority="248">
      <formula>BK41=0</formula>
    </cfRule>
  </conditionalFormatting>
  <conditionalFormatting sqref="BK42:BT50 BV41:BV50 BL41:BT41">
    <cfRule type="expression" dxfId="194" priority="247">
      <formula>BK41=0</formula>
    </cfRule>
  </conditionalFormatting>
  <conditionalFormatting sqref="BK51:BT68 BV51:BV68">
    <cfRule type="expression" dxfId="193" priority="246">
      <formula>BK51=0</formula>
    </cfRule>
  </conditionalFormatting>
  <conditionalFormatting sqref="BK118:BT128 BV118:BV128">
    <cfRule type="expression" dxfId="192" priority="245">
      <formula>BK118=0</formula>
    </cfRule>
  </conditionalFormatting>
  <conditionalFormatting sqref="BK41:BV128">
    <cfRule type="expression" dxfId="191" priority="240">
      <formula>BK41=0</formula>
    </cfRule>
  </conditionalFormatting>
  <conditionalFormatting sqref="BU41:BU117">
    <cfRule type="expression" dxfId="190" priority="244">
      <formula>BU41=0</formula>
    </cfRule>
  </conditionalFormatting>
  <conditionalFormatting sqref="BU41:BU50">
    <cfRule type="expression" dxfId="189" priority="243">
      <formula>BU41=0</formula>
    </cfRule>
  </conditionalFormatting>
  <conditionalFormatting sqref="BU51:BU68">
    <cfRule type="expression" dxfId="188" priority="242">
      <formula>BU51=0</formula>
    </cfRule>
  </conditionalFormatting>
  <conditionalFormatting sqref="BU118:BU128">
    <cfRule type="expression" dxfId="187" priority="241">
      <formula>BU118=0</formula>
    </cfRule>
  </conditionalFormatting>
  <conditionalFormatting sqref="BK41">
    <cfRule type="expression" dxfId="186" priority="239">
      <formula>BK41=0</formula>
    </cfRule>
  </conditionalFormatting>
  <conditionalFormatting sqref="BK129:BT136 BV129:BV136">
    <cfRule type="expression" dxfId="185" priority="238">
      <formula>BK129=0</formula>
    </cfRule>
  </conditionalFormatting>
  <conditionalFormatting sqref="BK129:BV136">
    <cfRule type="expression" dxfId="184" priority="236">
      <formula>BK129=0</formula>
    </cfRule>
  </conditionalFormatting>
  <conditionalFormatting sqref="BU129:BU136">
    <cfRule type="expression" dxfId="183" priority="237">
      <formula>BU129=0</formula>
    </cfRule>
  </conditionalFormatting>
  <conditionalFormatting sqref="BW41:CF117 CH41:CH117">
    <cfRule type="expression" dxfId="182" priority="235">
      <formula>BW41=0</formula>
    </cfRule>
  </conditionalFormatting>
  <conditionalFormatting sqref="BW42:CF50 CH41:CH50 BX41:CF41">
    <cfRule type="expression" dxfId="181" priority="234">
      <formula>BW41=0</formula>
    </cfRule>
  </conditionalFormatting>
  <conditionalFormatting sqref="BW51:CF68 CH51:CH68">
    <cfRule type="expression" dxfId="180" priority="233">
      <formula>BW51=0</formula>
    </cfRule>
  </conditionalFormatting>
  <conditionalFormatting sqref="BW118:CF128 CH118:CH128">
    <cfRule type="expression" dxfId="179" priority="232">
      <formula>BW118=0</formula>
    </cfRule>
  </conditionalFormatting>
  <conditionalFormatting sqref="BW41:CH128">
    <cfRule type="expression" dxfId="178" priority="227">
      <formula>BW41=0</formula>
    </cfRule>
  </conditionalFormatting>
  <conditionalFormatting sqref="CG41:CG117">
    <cfRule type="expression" dxfId="177" priority="231">
      <formula>CG41=0</formula>
    </cfRule>
  </conditionalFormatting>
  <conditionalFormatting sqref="CG41:CG50">
    <cfRule type="expression" dxfId="176" priority="230">
      <formula>CG41=0</formula>
    </cfRule>
  </conditionalFormatting>
  <conditionalFormatting sqref="CG51:CG68">
    <cfRule type="expression" dxfId="175" priority="229">
      <formula>CG51=0</formula>
    </cfRule>
  </conditionalFormatting>
  <conditionalFormatting sqref="CG118:CG128">
    <cfRule type="expression" dxfId="174" priority="228">
      <formula>CG118=0</formula>
    </cfRule>
  </conditionalFormatting>
  <conditionalFormatting sqref="BW41">
    <cfRule type="expression" dxfId="173" priority="226">
      <formula>BW41=0</formula>
    </cfRule>
  </conditionalFormatting>
  <conditionalFormatting sqref="BW129:CF136 CH129:CH136">
    <cfRule type="expression" dxfId="172" priority="225">
      <formula>BW129=0</formula>
    </cfRule>
  </conditionalFormatting>
  <conditionalFormatting sqref="BW129:CH136">
    <cfRule type="expression" dxfId="171" priority="223">
      <formula>BW129=0</formula>
    </cfRule>
  </conditionalFormatting>
  <conditionalFormatting sqref="CG129:CG136">
    <cfRule type="expression" dxfId="170" priority="224">
      <formula>CG129=0</formula>
    </cfRule>
  </conditionalFormatting>
  <conditionalFormatting sqref="CI41:CR117 CT41:CT117">
    <cfRule type="expression" dxfId="169" priority="222">
      <formula>CI41=0</formula>
    </cfRule>
  </conditionalFormatting>
  <conditionalFormatting sqref="CI42:CR50 CT41:CT50 CJ41:CR41">
    <cfRule type="expression" dxfId="168" priority="221">
      <formula>CI41=0</formula>
    </cfRule>
  </conditionalFormatting>
  <conditionalFormatting sqref="CI51:CR68 CT51:CT68">
    <cfRule type="expression" dxfId="167" priority="220">
      <formula>CI51=0</formula>
    </cfRule>
  </conditionalFormatting>
  <conditionalFormatting sqref="CI118:CR128 CT118:CT128">
    <cfRule type="expression" dxfId="166" priority="219">
      <formula>CI118=0</formula>
    </cfRule>
  </conditionalFormatting>
  <conditionalFormatting sqref="CI41:CT128">
    <cfRule type="expression" dxfId="165" priority="214">
      <formula>CI41=0</formula>
    </cfRule>
  </conditionalFormatting>
  <conditionalFormatting sqref="CS41:CS117">
    <cfRule type="expression" dxfId="164" priority="218">
      <formula>CS41=0</formula>
    </cfRule>
  </conditionalFormatting>
  <conditionalFormatting sqref="CS41:CS50">
    <cfRule type="expression" dxfId="163" priority="217">
      <formula>CS41=0</formula>
    </cfRule>
  </conditionalFormatting>
  <conditionalFormatting sqref="CS51:CS68">
    <cfRule type="expression" dxfId="162" priority="216">
      <formula>CS51=0</formula>
    </cfRule>
  </conditionalFormatting>
  <conditionalFormatting sqref="CS118:CS128">
    <cfRule type="expression" dxfId="161" priority="215">
      <formula>CS118=0</formula>
    </cfRule>
  </conditionalFormatting>
  <conditionalFormatting sqref="CI41">
    <cfRule type="expression" dxfId="160" priority="213">
      <formula>CI41=0</formula>
    </cfRule>
  </conditionalFormatting>
  <conditionalFormatting sqref="CI129:CR136 CT129:CT136">
    <cfRule type="expression" dxfId="159" priority="212">
      <formula>CI129=0</formula>
    </cfRule>
  </conditionalFormatting>
  <conditionalFormatting sqref="CI129:CT136">
    <cfRule type="expression" dxfId="158" priority="210">
      <formula>CI129=0</formula>
    </cfRule>
  </conditionalFormatting>
  <conditionalFormatting sqref="CS129:CS136">
    <cfRule type="expression" dxfId="157" priority="211">
      <formula>CS129=0</formula>
    </cfRule>
  </conditionalFormatting>
  <conditionalFormatting sqref="CU41:DD117 DF41:DF117">
    <cfRule type="expression" dxfId="156" priority="209">
      <formula>CU41=0</formula>
    </cfRule>
  </conditionalFormatting>
  <conditionalFormatting sqref="CU42:DD50 DF41:DF50 CV41:DD41">
    <cfRule type="expression" dxfId="155" priority="208">
      <formula>CU41=0</formula>
    </cfRule>
  </conditionalFormatting>
  <conditionalFormatting sqref="CU51:DD68 DF51:DF68">
    <cfRule type="expression" dxfId="154" priority="207">
      <formula>CU51=0</formula>
    </cfRule>
  </conditionalFormatting>
  <conditionalFormatting sqref="CU118:DD128 DF118:DF128">
    <cfRule type="expression" dxfId="153" priority="206">
      <formula>CU118=0</formula>
    </cfRule>
  </conditionalFormatting>
  <conditionalFormatting sqref="CU41:DF128">
    <cfRule type="expression" dxfId="152" priority="201">
      <formula>CU41=0</formula>
    </cfRule>
  </conditionalFormatting>
  <conditionalFormatting sqref="DE41:DE117">
    <cfRule type="expression" dxfId="151" priority="205">
      <formula>DE41=0</formula>
    </cfRule>
  </conditionalFormatting>
  <conditionalFormatting sqref="DE41:DE50">
    <cfRule type="expression" dxfId="150" priority="204">
      <formula>DE41=0</formula>
    </cfRule>
  </conditionalFormatting>
  <conditionalFormatting sqref="DE51:DE68">
    <cfRule type="expression" dxfId="149" priority="203">
      <formula>DE51=0</formula>
    </cfRule>
  </conditionalFormatting>
  <conditionalFormatting sqref="DE118:DE128">
    <cfRule type="expression" dxfId="148" priority="202">
      <formula>DE118=0</formula>
    </cfRule>
  </conditionalFormatting>
  <conditionalFormatting sqref="CU41">
    <cfRule type="expression" dxfId="147" priority="200">
      <formula>CU41=0</formula>
    </cfRule>
  </conditionalFormatting>
  <conditionalFormatting sqref="CU129:DD136 DF129:DF136">
    <cfRule type="expression" dxfId="146" priority="199">
      <formula>CU129=0</formula>
    </cfRule>
  </conditionalFormatting>
  <conditionalFormatting sqref="CU129:DF136">
    <cfRule type="expression" dxfId="145" priority="197">
      <formula>CU129=0</formula>
    </cfRule>
  </conditionalFormatting>
  <conditionalFormatting sqref="DE129:DE136">
    <cfRule type="expression" dxfId="144" priority="198">
      <formula>DE129=0</formula>
    </cfRule>
  </conditionalFormatting>
  <conditionalFormatting sqref="DG41:DP117 DR41:DR117">
    <cfRule type="expression" dxfId="143" priority="196">
      <formula>DG41=0</formula>
    </cfRule>
  </conditionalFormatting>
  <conditionalFormatting sqref="DG42:DP50 DR41:DR50 DH41:DP41">
    <cfRule type="expression" dxfId="142" priority="195">
      <formula>DG41=0</formula>
    </cfRule>
  </conditionalFormatting>
  <conditionalFormatting sqref="DG51:DP68 DR51:DR68">
    <cfRule type="expression" dxfId="141" priority="194">
      <formula>DG51=0</formula>
    </cfRule>
  </conditionalFormatting>
  <conditionalFormatting sqref="DG118:DP128 DR118:DR128">
    <cfRule type="expression" dxfId="140" priority="193">
      <formula>DG118=0</formula>
    </cfRule>
  </conditionalFormatting>
  <conditionalFormatting sqref="DG41:DR128">
    <cfRule type="expression" dxfId="139" priority="188">
      <formula>DG41=0</formula>
    </cfRule>
  </conditionalFormatting>
  <conditionalFormatting sqref="DQ41:DQ117">
    <cfRule type="expression" dxfId="138" priority="192">
      <formula>DQ41=0</formula>
    </cfRule>
  </conditionalFormatting>
  <conditionalFormatting sqref="DQ41:DQ50">
    <cfRule type="expression" dxfId="137" priority="191">
      <formula>DQ41=0</formula>
    </cfRule>
  </conditionalFormatting>
  <conditionalFormatting sqref="DQ51:DQ68">
    <cfRule type="expression" dxfId="136" priority="190">
      <formula>DQ51=0</formula>
    </cfRule>
  </conditionalFormatting>
  <conditionalFormatting sqref="DQ118:DQ128">
    <cfRule type="expression" dxfId="135" priority="189">
      <formula>DQ118=0</formula>
    </cfRule>
  </conditionalFormatting>
  <conditionalFormatting sqref="DG41">
    <cfRule type="expression" dxfId="134" priority="187">
      <formula>DG41=0</formula>
    </cfRule>
  </conditionalFormatting>
  <conditionalFormatting sqref="DG129:DP136 DR129:DR136">
    <cfRule type="expression" dxfId="133" priority="186">
      <formula>DG129=0</formula>
    </cfRule>
  </conditionalFormatting>
  <conditionalFormatting sqref="DG129:DR136">
    <cfRule type="expression" dxfId="132" priority="184">
      <formula>DG129=0</formula>
    </cfRule>
  </conditionalFormatting>
  <conditionalFormatting sqref="DQ129:DQ136">
    <cfRule type="expression" dxfId="131" priority="185">
      <formula>DQ129=0</formula>
    </cfRule>
  </conditionalFormatting>
  <conditionalFormatting sqref="DS41:EB117 ED41:ED117">
    <cfRule type="expression" dxfId="130" priority="183">
      <formula>DS41=0</formula>
    </cfRule>
  </conditionalFormatting>
  <conditionalFormatting sqref="DS42:EB50 ED41:ED50 DT41:EB41">
    <cfRule type="expression" dxfId="129" priority="182">
      <formula>DS41=0</formula>
    </cfRule>
  </conditionalFormatting>
  <conditionalFormatting sqref="DS51:EB68 ED51:ED68">
    <cfRule type="expression" dxfId="128" priority="181">
      <formula>DS51=0</formula>
    </cfRule>
  </conditionalFormatting>
  <conditionalFormatting sqref="DS118:EB128 ED118:ED128">
    <cfRule type="expression" dxfId="127" priority="180">
      <formula>DS118=0</formula>
    </cfRule>
  </conditionalFormatting>
  <conditionalFormatting sqref="DS41:ED128">
    <cfRule type="expression" dxfId="126" priority="175">
      <formula>DS41=0</formula>
    </cfRule>
  </conditionalFormatting>
  <conditionalFormatting sqref="EC41:EC117">
    <cfRule type="expression" dxfId="125" priority="179">
      <formula>EC41=0</formula>
    </cfRule>
  </conditionalFormatting>
  <conditionalFormatting sqref="EC41:EC50">
    <cfRule type="expression" dxfId="124" priority="178">
      <formula>EC41=0</formula>
    </cfRule>
  </conditionalFormatting>
  <conditionalFormatting sqref="EC51:EC68">
    <cfRule type="expression" dxfId="123" priority="177">
      <formula>EC51=0</formula>
    </cfRule>
  </conditionalFormatting>
  <conditionalFormatting sqref="EC118:EC128">
    <cfRule type="expression" dxfId="122" priority="176">
      <formula>EC118=0</formula>
    </cfRule>
  </conditionalFormatting>
  <conditionalFormatting sqref="DS41">
    <cfRule type="expression" dxfId="121" priority="174">
      <formula>DS41=0</formula>
    </cfRule>
  </conditionalFormatting>
  <conditionalFormatting sqref="DS129:EB136 ED129:ED136">
    <cfRule type="expression" dxfId="120" priority="173">
      <formula>DS129=0</formula>
    </cfRule>
  </conditionalFormatting>
  <conditionalFormatting sqref="DS129:ED136">
    <cfRule type="expression" dxfId="119" priority="171">
      <formula>DS129=0</formula>
    </cfRule>
  </conditionalFormatting>
  <conditionalFormatting sqref="EC129:EC136">
    <cfRule type="expression" dxfId="118" priority="172">
      <formula>EC129=0</formula>
    </cfRule>
  </conditionalFormatting>
  <conditionalFormatting sqref="EE41:EN117 EP41:EP117">
    <cfRule type="expression" dxfId="117" priority="170">
      <formula>EE41=0</formula>
    </cfRule>
  </conditionalFormatting>
  <conditionalFormatting sqref="EE42:EN50 EP41:EP50 EF41:EN41">
    <cfRule type="expression" dxfId="116" priority="169">
      <formula>EE41=0</formula>
    </cfRule>
  </conditionalFormatting>
  <conditionalFormatting sqref="EE51:EN68 EP51:EP68">
    <cfRule type="expression" dxfId="115" priority="168">
      <formula>EE51=0</formula>
    </cfRule>
  </conditionalFormatting>
  <conditionalFormatting sqref="EE118:EN128 EP118:EP128">
    <cfRule type="expression" dxfId="114" priority="167">
      <formula>EE118=0</formula>
    </cfRule>
  </conditionalFormatting>
  <conditionalFormatting sqref="EE41:EP128">
    <cfRule type="expression" dxfId="113" priority="162">
      <formula>EE41=0</formula>
    </cfRule>
  </conditionalFormatting>
  <conditionalFormatting sqref="EO41:EO117">
    <cfRule type="expression" dxfId="112" priority="166">
      <formula>EO41=0</formula>
    </cfRule>
  </conditionalFormatting>
  <conditionalFormatting sqref="EO41:EO50">
    <cfRule type="expression" dxfId="111" priority="165">
      <formula>EO41=0</formula>
    </cfRule>
  </conditionalFormatting>
  <conditionalFormatting sqref="EO51:EO68">
    <cfRule type="expression" dxfId="110" priority="164">
      <formula>EO51=0</formula>
    </cfRule>
  </conditionalFormatting>
  <conditionalFormatting sqref="EO118:EO128">
    <cfRule type="expression" dxfId="109" priority="163">
      <formula>EO118=0</formula>
    </cfRule>
  </conditionalFormatting>
  <conditionalFormatting sqref="EE41">
    <cfRule type="expression" dxfId="108" priority="161">
      <formula>EE41=0</formula>
    </cfRule>
  </conditionalFormatting>
  <conditionalFormatting sqref="EE129:EN136 EP129:EP136">
    <cfRule type="expression" dxfId="107" priority="160">
      <formula>EE129=0</formula>
    </cfRule>
  </conditionalFormatting>
  <conditionalFormatting sqref="EE129:EP136">
    <cfRule type="expression" dxfId="106" priority="158">
      <formula>EE129=0</formula>
    </cfRule>
  </conditionalFormatting>
  <conditionalFormatting sqref="EO129:EO136">
    <cfRule type="expression" dxfId="105" priority="159">
      <formula>EO129=0</formula>
    </cfRule>
  </conditionalFormatting>
  <conditionalFormatting sqref="EQ41:EZ117 FB41:FB117">
    <cfRule type="expression" dxfId="104" priority="157">
      <formula>EQ41=0</formula>
    </cfRule>
  </conditionalFormatting>
  <conditionalFormatting sqref="EQ42:EZ50 FB41:FB50 ER41:EZ41">
    <cfRule type="expression" dxfId="103" priority="156">
      <formula>EQ41=0</formula>
    </cfRule>
  </conditionalFormatting>
  <conditionalFormatting sqref="EQ51:EZ68 FB51:FB68">
    <cfRule type="expression" dxfId="102" priority="155">
      <formula>EQ51=0</formula>
    </cfRule>
  </conditionalFormatting>
  <conditionalFormatting sqref="EQ118:EZ128 FB118:FB128">
    <cfRule type="expression" dxfId="101" priority="154">
      <formula>EQ118=0</formula>
    </cfRule>
  </conditionalFormatting>
  <conditionalFormatting sqref="EQ41:FB128">
    <cfRule type="expression" dxfId="100" priority="149">
      <formula>EQ41=0</formula>
    </cfRule>
  </conditionalFormatting>
  <conditionalFormatting sqref="FA41:FA117">
    <cfRule type="expression" dxfId="99" priority="153">
      <formula>FA41=0</formula>
    </cfRule>
  </conditionalFormatting>
  <conditionalFormatting sqref="FA41:FA50">
    <cfRule type="expression" dxfId="98" priority="152">
      <formula>FA41=0</formula>
    </cfRule>
  </conditionalFormatting>
  <conditionalFormatting sqref="FA51:FA68">
    <cfRule type="expression" dxfId="97" priority="151">
      <formula>FA51=0</formula>
    </cfRule>
  </conditionalFormatting>
  <conditionalFormatting sqref="FA118:FA128">
    <cfRule type="expression" dxfId="96" priority="150">
      <formula>FA118=0</formula>
    </cfRule>
  </conditionalFormatting>
  <conditionalFormatting sqref="EQ41">
    <cfRule type="expression" dxfId="95" priority="148">
      <formula>EQ41=0</formula>
    </cfRule>
  </conditionalFormatting>
  <conditionalFormatting sqref="EQ129:EZ136 FB129:FB136">
    <cfRule type="expression" dxfId="94" priority="147">
      <formula>EQ129=0</formula>
    </cfRule>
  </conditionalFormatting>
  <conditionalFormatting sqref="EQ129:FB136">
    <cfRule type="expression" dxfId="93" priority="145">
      <formula>EQ129=0</formula>
    </cfRule>
  </conditionalFormatting>
  <conditionalFormatting sqref="FA129:FA136">
    <cfRule type="expression" dxfId="92" priority="146">
      <formula>FA129=0</formula>
    </cfRule>
  </conditionalFormatting>
  <conditionalFormatting sqref="FC41:FN128">
    <cfRule type="expression" dxfId="91" priority="123">
      <formula>FC41=0</formula>
    </cfRule>
  </conditionalFormatting>
  <conditionalFormatting sqref="FC41">
    <cfRule type="expression" dxfId="90" priority="122">
      <formula>FC41=0</formula>
    </cfRule>
  </conditionalFormatting>
  <conditionalFormatting sqref="FC129:FL136 FN129:FN136">
    <cfRule type="expression" dxfId="89" priority="121">
      <formula>FC129=0</formula>
    </cfRule>
  </conditionalFormatting>
  <conditionalFormatting sqref="FC129:FN136">
    <cfRule type="expression" dxfId="88" priority="119">
      <formula>FC129=0</formula>
    </cfRule>
  </conditionalFormatting>
  <conditionalFormatting sqref="FM129:FM136">
    <cfRule type="expression" dxfId="87" priority="120">
      <formula>FM129=0</formula>
    </cfRule>
  </conditionalFormatting>
  <conditionalFormatting sqref="FO41:FX117 FZ41:FZ117">
    <cfRule type="expression" dxfId="86" priority="118">
      <formula>FO41=0</formula>
    </cfRule>
  </conditionalFormatting>
  <conditionalFormatting sqref="FO42:FX50 FZ41:FZ50 FP41:FX41">
    <cfRule type="expression" dxfId="85" priority="117">
      <formula>FO41=0</formula>
    </cfRule>
  </conditionalFormatting>
  <conditionalFormatting sqref="FO51:FX68 FZ51:FZ68">
    <cfRule type="expression" dxfId="84" priority="116">
      <formula>FO51=0</formula>
    </cfRule>
  </conditionalFormatting>
  <conditionalFormatting sqref="FO118:FX128 FZ118:FZ128">
    <cfRule type="expression" dxfId="83" priority="115">
      <formula>FO118=0</formula>
    </cfRule>
  </conditionalFormatting>
  <conditionalFormatting sqref="FO41:FZ128">
    <cfRule type="expression" dxfId="82" priority="110">
      <formula>FO41=0</formula>
    </cfRule>
  </conditionalFormatting>
  <conditionalFormatting sqref="FY41:FY117">
    <cfRule type="expression" dxfId="81" priority="114">
      <formula>FY41=0</formula>
    </cfRule>
  </conditionalFormatting>
  <conditionalFormatting sqref="FY41:FY50">
    <cfRule type="expression" dxfId="80" priority="113">
      <formula>FY41=0</formula>
    </cfRule>
  </conditionalFormatting>
  <conditionalFormatting sqref="FY51:FY68">
    <cfRule type="expression" dxfId="79" priority="112">
      <formula>FY51=0</formula>
    </cfRule>
  </conditionalFormatting>
  <conditionalFormatting sqref="FY118:FY128">
    <cfRule type="expression" dxfId="78" priority="111">
      <formula>FY118=0</formula>
    </cfRule>
  </conditionalFormatting>
  <conditionalFormatting sqref="FO41">
    <cfRule type="expression" dxfId="77" priority="109">
      <formula>FO41=0</formula>
    </cfRule>
  </conditionalFormatting>
  <conditionalFormatting sqref="FO129:FX136 FZ129:FZ136">
    <cfRule type="expression" dxfId="76" priority="108">
      <formula>FO129=0</formula>
    </cfRule>
  </conditionalFormatting>
  <conditionalFormatting sqref="FO129:FZ136">
    <cfRule type="expression" dxfId="75" priority="106">
      <formula>FO129=0</formula>
    </cfRule>
  </conditionalFormatting>
  <conditionalFormatting sqref="FY129:FY136">
    <cfRule type="expression" dxfId="74" priority="107">
      <formula>FY129=0</formula>
    </cfRule>
  </conditionalFormatting>
  <conditionalFormatting sqref="GA41:GJ117 GL41:GL117">
    <cfRule type="expression" dxfId="73" priority="105">
      <formula>GA41=0</formula>
    </cfRule>
  </conditionalFormatting>
  <conditionalFormatting sqref="GA42:GJ50 GL41:GL50 GB41:GJ41">
    <cfRule type="expression" dxfId="72" priority="104">
      <formula>GA41=0</formula>
    </cfRule>
  </conditionalFormatting>
  <conditionalFormatting sqref="GA51:GJ68 GL51:GL68">
    <cfRule type="expression" dxfId="71" priority="103">
      <formula>GA51=0</formula>
    </cfRule>
  </conditionalFormatting>
  <conditionalFormatting sqref="GA118:GJ128 GL118:GL128">
    <cfRule type="expression" dxfId="70" priority="102">
      <formula>GA118=0</formula>
    </cfRule>
  </conditionalFormatting>
  <conditionalFormatting sqref="GA41:GL128">
    <cfRule type="expression" dxfId="69" priority="97">
      <formula>GA41=0</formula>
    </cfRule>
  </conditionalFormatting>
  <conditionalFormatting sqref="GK41:GK117">
    <cfRule type="expression" dxfId="68" priority="101">
      <formula>GK41=0</formula>
    </cfRule>
  </conditionalFormatting>
  <conditionalFormatting sqref="GK41:GK50">
    <cfRule type="expression" dxfId="67" priority="100">
      <formula>GK41=0</formula>
    </cfRule>
  </conditionalFormatting>
  <conditionalFormatting sqref="GK51:GK68">
    <cfRule type="expression" dxfId="66" priority="99">
      <formula>GK51=0</formula>
    </cfRule>
  </conditionalFormatting>
  <conditionalFormatting sqref="GK118:GK128">
    <cfRule type="expression" dxfId="65" priority="98">
      <formula>GK118=0</formula>
    </cfRule>
  </conditionalFormatting>
  <conditionalFormatting sqref="GA41">
    <cfRule type="expression" dxfId="64" priority="96">
      <formula>GA41=0</formula>
    </cfRule>
  </conditionalFormatting>
  <conditionalFormatting sqref="GA129:GJ136 GL129:GL136">
    <cfRule type="expression" dxfId="63" priority="95">
      <formula>GA129=0</formula>
    </cfRule>
  </conditionalFormatting>
  <conditionalFormatting sqref="GA129:GL136">
    <cfRule type="expression" dxfId="62" priority="93">
      <formula>GA129=0</formula>
    </cfRule>
  </conditionalFormatting>
  <conditionalFormatting sqref="GK129:GK136">
    <cfRule type="expression" dxfId="61" priority="94">
      <formula>GK129=0</formula>
    </cfRule>
  </conditionalFormatting>
  <conditionalFormatting sqref="GM41:GV117 GX41:GX117">
    <cfRule type="expression" dxfId="60" priority="92">
      <formula>GM41=0</formula>
    </cfRule>
  </conditionalFormatting>
  <conditionalFormatting sqref="GM42:GV50 GX41:GX50 GN41:GV41">
    <cfRule type="expression" dxfId="59" priority="91">
      <formula>GM41=0</formula>
    </cfRule>
  </conditionalFormatting>
  <conditionalFormatting sqref="GM51:GV68 GX51:GX68">
    <cfRule type="expression" dxfId="58" priority="90">
      <formula>GM51=0</formula>
    </cfRule>
  </conditionalFormatting>
  <conditionalFormatting sqref="GM118:GV128 GX118:GX128">
    <cfRule type="expression" dxfId="57" priority="89">
      <formula>GM118=0</formula>
    </cfRule>
  </conditionalFormatting>
  <conditionalFormatting sqref="GM41:GX128">
    <cfRule type="expression" dxfId="56" priority="84">
      <formula>GM41=0</formula>
    </cfRule>
  </conditionalFormatting>
  <conditionalFormatting sqref="GW41:GW117">
    <cfRule type="expression" dxfId="55" priority="88">
      <formula>GW41=0</formula>
    </cfRule>
  </conditionalFormatting>
  <conditionalFormatting sqref="GW41:GW50">
    <cfRule type="expression" dxfId="54" priority="87">
      <formula>GW41=0</formula>
    </cfRule>
  </conditionalFormatting>
  <conditionalFormatting sqref="GW51:GW68">
    <cfRule type="expression" dxfId="53" priority="86">
      <formula>GW51=0</formula>
    </cfRule>
  </conditionalFormatting>
  <conditionalFormatting sqref="GW118:GW128">
    <cfRule type="expression" dxfId="52" priority="85">
      <formula>GW118=0</formula>
    </cfRule>
  </conditionalFormatting>
  <conditionalFormatting sqref="GM41">
    <cfRule type="expression" dxfId="51" priority="83">
      <formula>GM41=0</formula>
    </cfRule>
  </conditionalFormatting>
  <conditionalFormatting sqref="GM129:GV136 GX129:GX136">
    <cfRule type="expression" dxfId="50" priority="82">
      <formula>GM129=0</formula>
    </cfRule>
  </conditionalFormatting>
  <conditionalFormatting sqref="GM129:GX136">
    <cfRule type="expression" dxfId="49" priority="80">
      <formula>GM129=0</formula>
    </cfRule>
  </conditionalFormatting>
  <conditionalFormatting sqref="GW129:GW136">
    <cfRule type="expression" dxfId="48" priority="81">
      <formula>GW129=0</formula>
    </cfRule>
  </conditionalFormatting>
  <conditionalFormatting sqref="IT72">
    <cfRule type="expression" dxfId="47" priority="59">
      <formula>IT72=0</formula>
    </cfRule>
  </conditionalFormatting>
  <conditionalFormatting sqref="HG41:HN72 HG74:HN111 HG113:HN128">
    <cfRule type="expression" dxfId="46" priority="56">
      <formula>HG41=0</formula>
    </cfRule>
  </conditionalFormatting>
  <conditionalFormatting sqref="HH41:HH72 HH74:HH111 HH113:HH128">
    <cfRule type="expression" dxfId="45" priority="55">
      <formula>HH41=0</formula>
    </cfRule>
  </conditionalFormatting>
  <conditionalFormatting sqref="HG129:HN136">
    <cfRule type="expression" dxfId="44" priority="54">
      <formula>HG129=0</formula>
    </cfRule>
  </conditionalFormatting>
  <conditionalFormatting sqref="HH129:HH136">
    <cfRule type="expression" dxfId="43" priority="53">
      <formula>HH129=0</formula>
    </cfRule>
  </conditionalFormatting>
  <conditionalFormatting sqref="HO41:HV72 HO74:HV111 HO113:HV128">
    <cfRule type="expression" dxfId="42" priority="52">
      <formula>HO41=0</formula>
    </cfRule>
  </conditionalFormatting>
  <conditionalFormatting sqref="HP41:HP72 HP74:HP111 HP113:HP128">
    <cfRule type="expression" dxfId="41" priority="51">
      <formula>HP41=0</formula>
    </cfRule>
  </conditionalFormatting>
  <conditionalFormatting sqref="HO129:HV136">
    <cfRule type="expression" dxfId="40" priority="50">
      <formula>HO129=0</formula>
    </cfRule>
  </conditionalFormatting>
  <conditionalFormatting sqref="HP129:HP136">
    <cfRule type="expression" dxfId="39" priority="49">
      <formula>HP129=0</formula>
    </cfRule>
  </conditionalFormatting>
  <conditionalFormatting sqref="HW41:ID72 HW74:ID111 HW113:ID128">
    <cfRule type="expression" dxfId="38" priority="48">
      <formula>HW41=0</formula>
    </cfRule>
  </conditionalFormatting>
  <conditionalFormatting sqref="HX41:HX72 HX74:HX111 HX113:HX128">
    <cfRule type="expression" dxfId="37" priority="47">
      <formula>HX41=0</formula>
    </cfRule>
  </conditionalFormatting>
  <conditionalFormatting sqref="HW129:ID136">
    <cfRule type="expression" dxfId="36" priority="46">
      <formula>HW129=0</formula>
    </cfRule>
  </conditionalFormatting>
  <conditionalFormatting sqref="HX129:HX136">
    <cfRule type="expression" dxfId="35" priority="45">
      <formula>HX129=0</formula>
    </cfRule>
  </conditionalFormatting>
  <conditionalFormatting sqref="IE41:IL72 IE74:IL111 IE113:IL128">
    <cfRule type="expression" dxfId="34" priority="44">
      <formula>IE41=0</formula>
    </cfRule>
  </conditionalFormatting>
  <conditionalFormatting sqref="IF41:IF72 IF74:IF111 IF113:IF128">
    <cfRule type="expression" dxfId="33" priority="43">
      <formula>IF41=0</formula>
    </cfRule>
  </conditionalFormatting>
  <conditionalFormatting sqref="IE129:IL136">
    <cfRule type="expression" dxfId="32" priority="42">
      <formula>IE129=0</formula>
    </cfRule>
  </conditionalFormatting>
  <conditionalFormatting sqref="IF129:IF136">
    <cfRule type="expression" dxfId="31" priority="41">
      <formula>IF129=0</formula>
    </cfRule>
  </conditionalFormatting>
  <conditionalFormatting sqref="GY73:HF73">
    <cfRule type="expression" dxfId="30" priority="39">
      <formula>GY73=0</formula>
    </cfRule>
  </conditionalFormatting>
  <conditionalFormatting sqref="IM73:IR73">
    <cfRule type="expression" dxfId="29" priority="38">
      <formula>IM73=0</formula>
    </cfRule>
  </conditionalFormatting>
  <conditionalFormatting sqref="GZ73">
    <cfRule type="expression" dxfId="28" priority="37">
      <formula>GZ73=0</formula>
    </cfRule>
  </conditionalFormatting>
  <conditionalFormatting sqref="IT73">
    <cfRule type="expression" dxfId="27" priority="36">
      <formula>IT73=0</formula>
    </cfRule>
  </conditionalFormatting>
  <conditionalFormatting sqref="HG73:HN73">
    <cfRule type="expression" dxfId="26" priority="35">
      <formula>HG73=0</formula>
    </cfRule>
  </conditionalFormatting>
  <conditionalFormatting sqref="HH73">
    <cfRule type="expression" dxfId="25" priority="34">
      <formula>HH73=0</formula>
    </cfRule>
  </conditionalFormatting>
  <conditionalFormatting sqref="HO73:HV73">
    <cfRule type="expression" dxfId="24" priority="33">
      <formula>HO73=0</formula>
    </cfRule>
  </conditionalFormatting>
  <conditionalFormatting sqref="HP73">
    <cfRule type="expression" dxfId="23" priority="32">
      <formula>HP73=0</formula>
    </cfRule>
  </conditionalFormatting>
  <conditionalFormatting sqref="HW73:ID73">
    <cfRule type="expression" dxfId="22" priority="31">
      <formula>HW73=0</formula>
    </cfRule>
  </conditionalFormatting>
  <conditionalFormatting sqref="HX73">
    <cfRule type="expression" dxfId="21" priority="30">
      <formula>HX73=0</formula>
    </cfRule>
  </conditionalFormatting>
  <conditionalFormatting sqref="IE73:IL73">
    <cfRule type="expression" dxfId="20" priority="29">
      <formula>IE73=0</formula>
    </cfRule>
  </conditionalFormatting>
  <conditionalFormatting sqref="IF73">
    <cfRule type="expression" dxfId="19" priority="28">
      <formula>IF73=0</formula>
    </cfRule>
  </conditionalFormatting>
  <conditionalFormatting sqref="GY112:HF112">
    <cfRule type="expression" dxfId="18" priority="23">
      <formula>GY112=0</formula>
    </cfRule>
  </conditionalFormatting>
  <conditionalFormatting sqref="IM112:IR112">
    <cfRule type="expression" dxfId="17" priority="22">
      <formula>IM112=0</formula>
    </cfRule>
  </conditionalFormatting>
  <conditionalFormatting sqref="GZ112">
    <cfRule type="expression" dxfId="16" priority="21">
      <formula>GZ112=0</formula>
    </cfRule>
  </conditionalFormatting>
  <conditionalFormatting sqref="IT112">
    <cfRule type="expression" dxfId="15" priority="20">
      <formula>IT112=0</formula>
    </cfRule>
  </conditionalFormatting>
  <conditionalFormatting sqref="HG112:HN112">
    <cfRule type="expression" dxfId="14" priority="19">
      <formula>HG112=0</formula>
    </cfRule>
  </conditionalFormatting>
  <conditionalFormatting sqref="HH112">
    <cfRule type="expression" dxfId="13" priority="18">
      <formula>HH112=0</formula>
    </cfRule>
  </conditionalFormatting>
  <conditionalFormatting sqref="HO112:HV112">
    <cfRule type="expression" dxfId="12" priority="17">
      <formula>HO112=0</formula>
    </cfRule>
  </conditionalFormatting>
  <conditionalFormatting sqref="HP112">
    <cfRule type="expression" dxfId="11" priority="16">
      <formula>HP112=0</formula>
    </cfRule>
  </conditionalFormatting>
  <conditionalFormatting sqref="HW112:ID112">
    <cfRule type="expression" dxfId="10" priority="15">
      <formula>HW112=0</formula>
    </cfRule>
  </conditionalFormatting>
  <conditionalFormatting sqref="HX112">
    <cfRule type="expression" dxfId="9" priority="14">
      <formula>HX112=0</formula>
    </cfRule>
  </conditionalFormatting>
  <conditionalFormatting sqref="IE112:IL112">
    <cfRule type="expression" dxfId="8" priority="13">
      <formula>IE112=0</formula>
    </cfRule>
  </conditionalFormatting>
  <conditionalFormatting sqref="IF112">
    <cfRule type="expression" dxfId="7" priority="12">
      <formula>IF112=0</formula>
    </cfRule>
  </conditionalFormatting>
  <conditionalFormatting sqref="IY132">
    <cfRule type="expression" dxfId="6" priority="7">
      <formula>IY132=0</formula>
    </cfRule>
  </conditionalFormatting>
  <conditionalFormatting sqref="JB132">
    <cfRule type="expression" dxfId="5" priority="6">
      <formula>JB132=0</formula>
    </cfRule>
  </conditionalFormatting>
  <conditionalFormatting sqref="IY71:IY119">
    <cfRule type="expression" dxfId="4" priority="5">
      <formula>IY71=0</formula>
    </cfRule>
  </conditionalFormatting>
  <conditionalFormatting sqref="JB71:JB119">
    <cfRule type="expression" dxfId="3" priority="4">
      <formula>JB71=0</formula>
    </cfRule>
  </conditionalFormatting>
  <conditionalFormatting sqref="JE71:JE119">
    <cfRule type="expression" dxfId="2" priority="3">
      <formula>JE71=0</formula>
    </cfRule>
  </conditionalFormatting>
  <conditionalFormatting sqref="JH71:JH119">
    <cfRule type="expression" dxfId="1" priority="2">
      <formula>JH71=0</formula>
    </cfRule>
  </conditionalFormatting>
  <conditionalFormatting sqref="JK71:JK119">
    <cfRule type="expression" dxfId="0" priority="1">
      <formula>JK71=0</formula>
    </cfRule>
  </conditionalFormatting>
  <pageMargins left="0.78740157480314965" right="0.70866141732283472" top="0.98425196850393704" bottom="0.43307086614173229" header="0.15748031496062992" footer="0.31496062992125984"/>
  <pageSetup scale="48" orientation="portrait" r:id="rId1"/>
  <headerFooter>
    <oddHeader>&amp;L&amp;G&amp;R&amp;G</oddHeader>
  </headerFooter>
  <rowBreaks count="1" manualBreakCount="1">
    <brk id="137" min="255" max="273" man="1"/>
  </rowBreaks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2">
    <tabColor rgb="FFFFC000"/>
  </sheetPr>
  <dimension ref="A1:P169"/>
  <sheetViews>
    <sheetView zoomScaleNormal="100" workbookViewId="0">
      <selection activeCell="J15" sqref="J15"/>
    </sheetView>
  </sheetViews>
  <sheetFormatPr baseColWidth="10" defaultColWidth="11.5703125" defaultRowHeight="12.75"/>
  <cols>
    <col min="1" max="1" width="6.7109375" style="274" customWidth="1"/>
    <col min="2" max="2" width="8.42578125" style="272" customWidth="1"/>
    <col min="3" max="3" width="16.85546875" style="272" customWidth="1"/>
    <col min="4" max="5" width="11.5703125" style="272"/>
    <col min="6" max="6" width="14.5703125" style="272" customWidth="1"/>
    <col min="7" max="7" width="12.28515625" style="286" bestFit="1" customWidth="1"/>
    <col min="8" max="9" width="11.28515625" style="286" bestFit="1" customWidth="1"/>
    <col min="10" max="10" width="5" style="286" customWidth="1"/>
    <col min="11" max="11" width="12.7109375" style="272" customWidth="1"/>
    <col min="12" max="12" width="16.140625" style="272" bestFit="1" customWidth="1"/>
    <col min="13" max="16" width="12.7109375" style="272" customWidth="1"/>
    <col min="17" max="16384" width="11.5703125" style="272"/>
  </cols>
  <sheetData>
    <row r="1" spans="2:16" ht="4.9000000000000004" customHeight="1">
      <c r="B1" s="286"/>
      <c r="C1" s="286"/>
      <c r="D1" s="286"/>
      <c r="E1" s="286"/>
      <c r="F1" s="286"/>
    </row>
    <row r="2" spans="2:16" ht="19.899999999999999" customHeight="1">
      <c r="B2" s="297"/>
      <c r="C2" s="297"/>
      <c r="D2" s="297"/>
      <c r="E2" s="297"/>
      <c r="F2" s="297"/>
      <c r="G2" s="974" t="s">
        <v>20</v>
      </c>
      <c r="H2" s="974"/>
      <c r="I2" s="974"/>
      <c r="J2" s="285"/>
    </row>
    <row r="3" spans="2:16" ht="19.899999999999999" customHeight="1">
      <c r="B3" s="295"/>
      <c r="C3" s="295"/>
      <c r="D3" s="295"/>
      <c r="E3" s="295"/>
      <c r="F3" s="295"/>
      <c r="G3" s="296">
        <v>1</v>
      </c>
      <c r="H3" s="296">
        <v>2</v>
      </c>
      <c r="I3" s="296">
        <v>3</v>
      </c>
      <c r="J3" s="287"/>
      <c r="K3" s="298"/>
      <c r="L3" s="298"/>
      <c r="M3" s="298">
        <f>+SUM(M5:M1048576)</f>
        <v>2234</v>
      </c>
      <c r="N3" s="298">
        <f>+SUM(N5:N1048576)</f>
        <v>0</v>
      </c>
      <c r="O3" s="298">
        <f>+SUM(O5:O1048576)</f>
        <v>1936</v>
      </c>
      <c r="P3" s="298"/>
    </row>
    <row r="4" spans="2:16" ht="22.9" customHeight="1">
      <c r="B4" s="273" t="s">
        <v>899</v>
      </c>
      <c r="C4" s="273" t="s">
        <v>139</v>
      </c>
      <c r="D4" s="273" t="s">
        <v>898</v>
      </c>
      <c r="E4" s="273" t="s">
        <v>165</v>
      </c>
      <c r="F4" s="273" t="s">
        <v>900</v>
      </c>
      <c r="G4" s="273" t="e">
        <f>+CONCATENATE(#REF!," - ",#REF!)</f>
        <v>#REF!</v>
      </c>
      <c r="H4" s="273" t="e">
        <f>+CONCATENATE(#REF!," - ",#REF!)</f>
        <v>#REF!</v>
      </c>
      <c r="I4" s="273" t="e">
        <f>+CONCATENATE(#REF!," - ",#REF!)</f>
        <v>#REF!</v>
      </c>
      <c r="J4" s="294"/>
      <c r="K4" s="273" t="s">
        <v>139</v>
      </c>
      <c r="L4" s="273" t="s">
        <v>898</v>
      </c>
      <c r="M4" s="273" t="e">
        <f>+G4</f>
        <v>#REF!</v>
      </c>
      <c r="N4" s="273" t="e">
        <f t="shared" ref="N4:O4" si="0">+H4</f>
        <v>#REF!</v>
      </c>
      <c r="O4" s="273" t="e">
        <f t="shared" si="0"/>
        <v>#REF!</v>
      </c>
      <c r="P4" s="273" t="s">
        <v>309</v>
      </c>
    </row>
    <row r="5" spans="2:16">
      <c r="B5" s="292">
        <v>1</v>
      </c>
      <c r="C5" s="292" t="s">
        <v>912</v>
      </c>
      <c r="D5" s="292" t="s">
        <v>86</v>
      </c>
      <c r="E5" s="292">
        <v>11</v>
      </c>
      <c r="F5" s="292" t="s">
        <v>913</v>
      </c>
      <c r="G5" s="292">
        <v>11</v>
      </c>
      <c r="H5" s="292">
        <v>0</v>
      </c>
      <c r="I5" s="292">
        <v>5</v>
      </c>
      <c r="K5" s="292" t="s">
        <v>912</v>
      </c>
      <c r="L5" s="292" t="s">
        <v>86</v>
      </c>
      <c r="M5" s="292">
        <f>SUMIF($F$5:$F$1048576,CONCATENATE(K5,L5),$G$5:$G$1048576)</f>
        <v>51</v>
      </c>
      <c r="N5" s="292">
        <f>+SUMIF($F$5:$F$1048576,CONCATENATE(K5,L5),$H$5:$H$1048576)</f>
        <v>0</v>
      </c>
      <c r="O5" s="292">
        <f>+SUMIF($F$5:$F$1048576,CONCATENATE(K5,L5),$I$5:$I$1048576)</f>
        <v>27</v>
      </c>
      <c r="P5" s="292" t="e">
        <f>+VLOOKUP(L5,#REF!,2,)</f>
        <v>#REF!</v>
      </c>
    </row>
    <row r="6" spans="2:16">
      <c r="B6" s="293">
        <v>2</v>
      </c>
      <c r="C6" s="293" t="s">
        <v>912</v>
      </c>
      <c r="D6" s="293" t="s">
        <v>86</v>
      </c>
      <c r="E6" s="293">
        <v>12</v>
      </c>
      <c r="F6" s="293" t="s">
        <v>913</v>
      </c>
      <c r="G6" s="293">
        <v>31</v>
      </c>
      <c r="H6" s="293">
        <v>0</v>
      </c>
      <c r="I6" s="293">
        <v>5</v>
      </c>
      <c r="K6" s="292" t="s">
        <v>936</v>
      </c>
      <c r="L6" s="292" t="s">
        <v>86</v>
      </c>
      <c r="M6" s="292">
        <f t="shared" ref="M6:M69" si="1">SUMIF($F$5:$F$1048576,CONCATENATE(K6,L6),$G$5:$G$1048576)</f>
        <v>55</v>
      </c>
      <c r="N6" s="292">
        <f t="shared" ref="N6:N69" si="2">+SUMIF($F$5:$F$1048576,CONCATENATE(K6,L6),$H$5:$H$1048576)</f>
        <v>0</v>
      </c>
      <c r="O6" s="292">
        <f t="shared" ref="O6:O69" si="3">+SUMIF($F$5:$F$1048576,CONCATENATE(K6,L6),$I$5:$I$1048576)</f>
        <v>52</v>
      </c>
      <c r="P6" s="292" t="e">
        <f>+VLOOKUP(L6,#REF!,2,)</f>
        <v>#REF!</v>
      </c>
    </row>
    <row r="7" spans="2:16">
      <c r="B7" s="293">
        <v>3</v>
      </c>
      <c r="C7" s="293" t="s">
        <v>912</v>
      </c>
      <c r="D7" s="293" t="s">
        <v>86</v>
      </c>
      <c r="E7" s="293">
        <v>13</v>
      </c>
      <c r="F7" s="293" t="s">
        <v>913</v>
      </c>
      <c r="G7" s="293">
        <v>9</v>
      </c>
      <c r="H7" s="293">
        <v>0</v>
      </c>
      <c r="I7" s="293">
        <v>17</v>
      </c>
      <c r="K7" s="292" t="s">
        <v>914</v>
      </c>
      <c r="L7" s="292" t="s">
        <v>86</v>
      </c>
      <c r="M7" s="292">
        <f t="shared" si="1"/>
        <v>40</v>
      </c>
      <c r="N7" s="292">
        <f t="shared" si="2"/>
        <v>0</v>
      </c>
      <c r="O7" s="292">
        <f t="shared" si="3"/>
        <v>26</v>
      </c>
      <c r="P7" s="292" t="e">
        <f>+VLOOKUP(L7,#REF!,2,)</f>
        <v>#REF!</v>
      </c>
    </row>
    <row r="8" spans="2:16">
      <c r="B8" s="292">
        <v>11</v>
      </c>
      <c r="C8" s="292" t="s">
        <v>936</v>
      </c>
      <c r="D8" s="292" t="s">
        <v>86</v>
      </c>
      <c r="E8" s="292">
        <v>21</v>
      </c>
      <c r="F8" s="292" t="s">
        <v>937</v>
      </c>
      <c r="G8" s="292">
        <v>34</v>
      </c>
      <c r="H8" s="292">
        <v>0</v>
      </c>
      <c r="I8" s="292">
        <v>45</v>
      </c>
      <c r="K8" s="292" t="s">
        <v>948</v>
      </c>
      <c r="L8" s="292" t="s">
        <v>86</v>
      </c>
      <c r="M8" s="292">
        <f t="shared" si="1"/>
        <v>462</v>
      </c>
      <c r="N8" s="292">
        <f t="shared" si="2"/>
        <v>0</v>
      </c>
      <c r="O8" s="292">
        <f t="shared" si="3"/>
        <v>324</v>
      </c>
      <c r="P8" s="292" t="e">
        <f>+VLOOKUP(L8,#REF!,2,)</f>
        <v>#REF!</v>
      </c>
    </row>
    <row r="9" spans="2:16">
      <c r="B9" s="293">
        <v>12</v>
      </c>
      <c r="C9" s="293" t="s">
        <v>936</v>
      </c>
      <c r="D9" s="293" t="s">
        <v>86</v>
      </c>
      <c r="E9" s="293">
        <v>22</v>
      </c>
      <c r="F9" s="293" t="s">
        <v>937</v>
      </c>
      <c r="G9" s="293">
        <v>21</v>
      </c>
      <c r="H9" s="293">
        <v>0</v>
      </c>
      <c r="I9" s="293">
        <v>6</v>
      </c>
      <c r="K9" s="293" t="s">
        <v>1010</v>
      </c>
      <c r="L9" s="293" t="s">
        <v>86</v>
      </c>
      <c r="M9" s="293">
        <f t="shared" si="1"/>
        <v>10</v>
      </c>
      <c r="N9" s="293">
        <f t="shared" si="2"/>
        <v>0</v>
      </c>
      <c r="O9" s="293">
        <f t="shared" si="3"/>
        <v>18</v>
      </c>
      <c r="P9" s="293" t="e">
        <f>+VLOOKUP(L9,#REF!,2,)</f>
        <v>#REF!</v>
      </c>
    </row>
    <row r="10" spans="2:16">
      <c r="B10" s="293">
        <v>13</v>
      </c>
      <c r="C10" s="293" t="s">
        <v>936</v>
      </c>
      <c r="D10" s="293" t="s">
        <v>86</v>
      </c>
      <c r="E10" s="293">
        <v>23</v>
      </c>
      <c r="F10" s="293" t="s">
        <v>937</v>
      </c>
      <c r="G10" s="293">
        <v>0</v>
      </c>
      <c r="H10" s="293">
        <v>0</v>
      </c>
      <c r="I10" s="293">
        <v>1</v>
      </c>
      <c r="K10" s="293" t="s">
        <v>1012</v>
      </c>
      <c r="L10" s="293" t="s">
        <v>86</v>
      </c>
      <c r="M10" s="293">
        <f t="shared" si="1"/>
        <v>0</v>
      </c>
      <c r="N10" s="293">
        <f t="shared" si="2"/>
        <v>0</v>
      </c>
      <c r="O10" s="293">
        <f t="shared" si="3"/>
        <v>0</v>
      </c>
      <c r="P10" s="293" t="e">
        <f>+VLOOKUP(L10,#REF!,2,)</f>
        <v>#REF!</v>
      </c>
    </row>
    <row r="11" spans="2:16">
      <c r="B11" s="292">
        <v>21</v>
      </c>
      <c r="C11" s="292" t="s">
        <v>914</v>
      </c>
      <c r="D11" s="292" t="s">
        <v>86</v>
      </c>
      <c r="E11" s="292">
        <v>32</v>
      </c>
      <c r="F11" s="292" t="s">
        <v>915</v>
      </c>
      <c r="G11" s="292">
        <v>36</v>
      </c>
      <c r="H11" s="292">
        <v>0</v>
      </c>
      <c r="I11" s="292">
        <v>25</v>
      </c>
      <c r="K11" s="288" t="s">
        <v>912</v>
      </c>
      <c r="L11" s="288" t="s">
        <v>110</v>
      </c>
      <c r="M11" s="288">
        <f t="shared" si="1"/>
        <v>14</v>
      </c>
      <c r="N11" s="288">
        <f t="shared" si="2"/>
        <v>0</v>
      </c>
      <c r="O11" s="288">
        <f t="shared" si="3"/>
        <v>34</v>
      </c>
      <c r="P11" s="288" t="e">
        <f>+VLOOKUP(L11,#REF!,2,)</f>
        <v>#REF!</v>
      </c>
    </row>
    <row r="12" spans="2:16">
      <c r="B12" s="293">
        <v>22</v>
      </c>
      <c r="C12" s="293" t="s">
        <v>914</v>
      </c>
      <c r="D12" s="293" t="s">
        <v>86</v>
      </c>
      <c r="E12" s="293">
        <v>33</v>
      </c>
      <c r="F12" s="293" t="s">
        <v>915</v>
      </c>
      <c r="G12" s="293">
        <v>4</v>
      </c>
      <c r="H12" s="293">
        <v>0</v>
      </c>
      <c r="I12" s="293">
        <v>1</v>
      </c>
      <c r="K12" s="288" t="s">
        <v>936</v>
      </c>
      <c r="L12" s="288" t="s">
        <v>110</v>
      </c>
      <c r="M12" s="288">
        <f t="shared" si="1"/>
        <v>50</v>
      </c>
      <c r="N12" s="288">
        <f t="shared" si="2"/>
        <v>0</v>
      </c>
      <c r="O12" s="288">
        <f t="shared" si="3"/>
        <v>40</v>
      </c>
      <c r="P12" s="288" t="e">
        <f>+VLOOKUP(L12,#REF!,2,)</f>
        <v>#REF!</v>
      </c>
    </row>
    <row r="13" spans="2:16">
      <c r="B13" s="292">
        <v>31</v>
      </c>
      <c r="C13" s="292" t="s">
        <v>948</v>
      </c>
      <c r="D13" s="292" t="s">
        <v>86</v>
      </c>
      <c r="E13" s="292">
        <v>41</v>
      </c>
      <c r="F13" s="292" t="s">
        <v>949</v>
      </c>
      <c r="G13" s="292">
        <v>30</v>
      </c>
      <c r="H13" s="292">
        <v>0</v>
      </c>
      <c r="I13" s="292">
        <v>33</v>
      </c>
      <c r="K13" s="288" t="s">
        <v>914</v>
      </c>
      <c r="L13" s="288" t="s">
        <v>110</v>
      </c>
      <c r="M13" s="288">
        <f t="shared" si="1"/>
        <v>16</v>
      </c>
      <c r="N13" s="288">
        <f t="shared" si="2"/>
        <v>0</v>
      </c>
      <c r="O13" s="288">
        <f t="shared" si="3"/>
        <v>13</v>
      </c>
      <c r="P13" s="288" t="e">
        <f>+VLOOKUP(L13,#REF!,2,)</f>
        <v>#REF!</v>
      </c>
    </row>
    <row r="14" spans="2:16">
      <c r="B14" s="293">
        <v>32</v>
      </c>
      <c r="C14" s="293" t="s">
        <v>948</v>
      </c>
      <c r="D14" s="293" t="s">
        <v>86</v>
      </c>
      <c r="E14" s="293">
        <v>42</v>
      </c>
      <c r="F14" s="293" t="s">
        <v>949</v>
      </c>
      <c r="G14" s="293">
        <v>403</v>
      </c>
      <c r="H14" s="293">
        <v>0</v>
      </c>
      <c r="I14" s="293">
        <v>276</v>
      </c>
      <c r="K14" s="288" t="s">
        <v>948</v>
      </c>
      <c r="L14" s="288" t="s">
        <v>110</v>
      </c>
      <c r="M14" s="288">
        <f t="shared" si="1"/>
        <v>160</v>
      </c>
      <c r="N14" s="288">
        <f t="shared" si="2"/>
        <v>0</v>
      </c>
      <c r="O14" s="288">
        <f t="shared" si="3"/>
        <v>158</v>
      </c>
      <c r="P14" s="288" t="e">
        <f>+VLOOKUP(L14,#REF!,2,)</f>
        <v>#REF!</v>
      </c>
    </row>
    <row r="15" spans="2:16">
      <c r="B15" s="293">
        <v>33</v>
      </c>
      <c r="C15" s="293" t="s">
        <v>948</v>
      </c>
      <c r="D15" s="293" t="s">
        <v>86</v>
      </c>
      <c r="E15" s="293">
        <v>43</v>
      </c>
      <c r="F15" s="293" t="s">
        <v>949</v>
      </c>
      <c r="G15" s="293">
        <v>29</v>
      </c>
      <c r="H15" s="293">
        <v>0</v>
      </c>
      <c r="I15" s="293">
        <v>15</v>
      </c>
      <c r="K15" s="290" t="s">
        <v>1010</v>
      </c>
      <c r="L15" s="290" t="s">
        <v>110</v>
      </c>
      <c r="M15" s="290">
        <f t="shared" si="1"/>
        <v>5</v>
      </c>
      <c r="N15" s="290">
        <f t="shared" si="2"/>
        <v>0</v>
      </c>
      <c r="O15" s="290">
        <f t="shared" si="3"/>
        <v>20</v>
      </c>
      <c r="P15" s="290" t="e">
        <f>+VLOOKUP(L15,#REF!,2,)</f>
        <v>#REF!</v>
      </c>
    </row>
    <row r="16" spans="2:16">
      <c r="B16" s="293">
        <v>34</v>
      </c>
      <c r="C16" s="293" t="s">
        <v>1010</v>
      </c>
      <c r="D16" s="293" t="s">
        <v>86</v>
      </c>
      <c r="E16" s="293">
        <v>51</v>
      </c>
      <c r="F16" s="293" t="s">
        <v>1011</v>
      </c>
      <c r="G16" s="293">
        <v>1</v>
      </c>
      <c r="H16" s="293">
        <v>0</v>
      </c>
      <c r="I16" s="293">
        <v>0</v>
      </c>
      <c r="K16" s="290" t="s">
        <v>1012</v>
      </c>
      <c r="L16" s="290" t="s">
        <v>110</v>
      </c>
      <c r="M16" s="290">
        <f t="shared" si="1"/>
        <v>0</v>
      </c>
      <c r="N16" s="290">
        <f t="shared" si="2"/>
        <v>0</v>
      </c>
      <c r="O16" s="290">
        <f t="shared" si="3"/>
        <v>0</v>
      </c>
      <c r="P16" s="290" t="e">
        <f>+VLOOKUP(L16,#REF!,2,)</f>
        <v>#REF!</v>
      </c>
    </row>
    <row r="17" spans="2:16">
      <c r="B17" s="293">
        <v>35</v>
      </c>
      <c r="C17" s="293" t="s">
        <v>1010</v>
      </c>
      <c r="D17" s="293" t="s">
        <v>86</v>
      </c>
      <c r="E17" s="293">
        <v>52</v>
      </c>
      <c r="F17" s="293" t="s">
        <v>1011</v>
      </c>
      <c r="G17" s="293">
        <v>4</v>
      </c>
      <c r="H17" s="293">
        <v>0</v>
      </c>
      <c r="I17" s="293">
        <v>2</v>
      </c>
      <c r="K17" s="292" t="s">
        <v>912</v>
      </c>
      <c r="L17" s="292" t="s">
        <v>8</v>
      </c>
      <c r="M17" s="292">
        <f t="shared" si="1"/>
        <v>3</v>
      </c>
      <c r="N17" s="292">
        <f t="shared" si="2"/>
        <v>0</v>
      </c>
      <c r="O17" s="292">
        <f t="shared" si="3"/>
        <v>6</v>
      </c>
      <c r="P17" s="292" t="e">
        <f>+VLOOKUP(L17,#REF!,2,)</f>
        <v>#REF!</v>
      </c>
    </row>
    <row r="18" spans="2:16">
      <c r="B18" s="293">
        <v>36</v>
      </c>
      <c r="C18" s="293" t="s">
        <v>1010</v>
      </c>
      <c r="D18" s="293" t="s">
        <v>86</v>
      </c>
      <c r="E18" s="293">
        <v>53</v>
      </c>
      <c r="F18" s="293" t="s">
        <v>1011</v>
      </c>
      <c r="G18" s="293">
        <v>5</v>
      </c>
      <c r="H18" s="293">
        <v>0</v>
      </c>
      <c r="I18" s="293">
        <v>16</v>
      </c>
      <c r="K18" s="292" t="s">
        <v>936</v>
      </c>
      <c r="L18" s="292" t="s">
        <v>8</v>
      </c>
      <c r="M18" s="292">
        <f t="shared" si="1"/>
        <v>93</v>
      </c>
      <c r="N18" s="292">
        <f t="shared" si="2"/>
        <v>0</v>
      </c>
      <c r="O18" s="292">
        <f t="shared" si="3"/>
        <v>87</v>
      </c>
      <c r="P18" s="292" t="e">
        <f>+VLOOKUP(L18,#REF!,2,)</f>
        <v>#REF!</v>
      </c>
    </row>
    <row r="19" spans="2:16">
      <c r="B19" s="293">
        <v>37</v>
      </c>
      <c r="C19" s="293" t="s">
        <v>1012</v>
      </c>
      <c r="D19" s="293" t="s">
        <v>86</v>
      </c>
      <c r="E19" s="293">
        <v>61</v>
      </c>
      <c r="F19" s="293" t="s">
        <v>1013</v>
      </c>
      <c r="G19" s="293">
        <v>0</v>
      </c>
      <c r="H19" s="293">
        <v>0</v>
      </c>
      <c r="I19" s="293">
        <v>0</v>
      </c>
      <c r="K19" s="292" t="s">
        <v>914</v>
      </c>
      <c r="L19" s="292" t="s">
        <v>8</v>
      </c>
      <c r="M19" s="292">
        <f t="shared" si="1"/>
        <v>3</v>
      </c>
      <c r="N19" s="292">
        <f t="shared" si="2"/>
        <v>0</v>
      </c>
      <c r="O19" s="292">
        <f t="shared" si="3"/>
        <v>1</v>
      </c>
      <c r="P19" s="292" t="e">
        <f>+VLOOKUP(L19,#REF!,2,)</f>
        <v>#REF!</v>
      </c>
    </row>
    <row r="20" spans="2:16">
      <c r="B20" s="288">
        <v>41</v>
      </c>
      <c r="C20" s="288" t="s">
        <v>912</v>
      </c>
      <c r="D20" s="288" t="s">
        <v>110</v>
      </c>
      <c r="E20" s="288">
        <v>11</v>
      </c>
      <c r="F20" s="289" t="s">
        <v>916</v>
      </c>
      <c r="G20" s="289">
        <v>4</v>
      </c>
      <c r="H20" s="289">
        <v>0</v>
      </c>
      <c r="I20" s="289">
        <v>7</v>
      </c>
      <c r="K20" s="292" t="s">
        <v>948</v>
      </c>
      <c r="L20" s="292" t="s">
        <v>8</v>
      </c>
      <c r="M20" s="292">
        <f t="shared" si="1"/>
        <v>83</v>
      </c>
      <c r="N20" s="292">
        <f t="shared" si="2"/>
        <v>0</v>
      </c>
      <c r="O20" s="292">
        <f t="shared" si="3"/>
        <v>80</v>
      </c>
      <c r="P20" s="292" t="e">
        <f>+VLOOKUP(L20,#REF!,2,)</f>
        <v>#REF!</v>
      </c>
    </row>
    <row r="21" spans="2:16">
      <c r="B21" s="290">
        <v>42</v>
      </c>
      <c r="C21" s="290" t="s">
        <v>912</v>
      </c>
      <c r="D21" s="290" t="s">
        <v>110</v>
      </c>
      <c r="E21" s="290">
        <v>12</v>
      </c>
      <c r="F21" s="291" t="s">
        <v>916</v>
      </c>
      <c r="G21" s="291">
        <v>8</v>
      </c>
      <c r="H21" s="291">
        <v>0</v>
      </c>
      <c r="I21" s="291">
        <v>13</v>
      </c>
      <c r="K21" s="293" t="s">
        <v>1010</v>
      </c>
      <c r="L21" s="293" t="s">
        <v>8</v>
      </c>
      <c r="M21" s="293">
        <f t="shared" si="1"/>
        <v>0</v>
      </c>
      <c r="N21" s="293">
        <f t="shared" si="2"/>
        <v>0</v>
      </c>
      <c r="O21" s="293">
        <f t="shared" si="3"/>
        <v>2</v>
      </c>
      <c r="P21" s="293" t="e">
        <f>+VLOOKUP(L21,#REF!,2,)</f>
        <v>#REF!</v>
      </c>
    </row>
    <row r="22" spans="2:16">
      <c r="B22" s="290">
        <v>43</v>
      </c>
      <c r="C22" s="290" t="s">
        <v>912</v>
      </c>
      <c r="D22" s="290" t="s">
        <v>110</v>
      </c>
      <c r="E22" s="290">
        <v>13</v>
      </c>
      <c r="F22" s="291" t="s">
        <v>916</v>
      </c>
      <c r="G22" s="291">
        <v>2</v>
      </c>
      <c r="H22" s="291">
        <v>0</v>
      </c>
      <c r="I22" s="291">
        <v>14</v>
      </c>
      <c r="K22" s="293" t="s">
        <v>1012</v>
      </c>
      <c r="L22" s="293" t="s">
        <v>8</v>
      </c>
      <c r="M22" s="293">
        <f t="shared" si="1"/>
        <v>0</v>
      </c>
      <c r="N22" s="293">
        <f t="shared" si="2"/>
        <v>0</v>
      </c>
      <c r="O22" s="293">
        <f t="shared" si="3"/>
        <v>0</v>
      </c>
      <c r="P22" s="293" t="e">
        <f>+VLOOKUP(L22,#REF!,2,)</f>
        <v>#REF!</v>
      </c>
    </row>
    <row r="23" spans="2:16">
      <c r="B23" s="288">
        <v>51</v>
      </c>
      <c r="C23" s="288" t="s">
        <v>936</v>
      </c>
      <c r="D23" s="288" t="s">
        <v>110</v>
      </c>
      <c r="E23" s="288">
        <v>21</v>
      </c>
      <c r="F23" s="289" t="s">
        <v>938</v>
      </c>
      <c r="G23" s="289">
        <v>30</v>
      </c>
      <c r="H23" s="289">
        <v>0</v>
      </c>
      <c r="I23" s="289">
        <v>24</v>
      </c>
      <c r="K23" s="288" t="s">
        <v>912</v>
      </c>
      <c r="L23" s="288" t="s">
        <v>109</v>
      </c>
      <c r="M23" s="288">
        <f t="shared" si="1"/>
        <v>14</v>
      </c>
      <c r="N23" s="288">
        <f t="shared" si="2"/>
        <v>0</v>
      </c>
      <c r="O23" s="288">
        <f t="shared" si="3"/>
        <v>10</v>
      </c>
      <c r="P23" s="288" t="e">
        <f>+VLOOKUP(L23,#REF!,2,)</f>
        <v>#REF!</v>
      </c>
    </row>
    <row r="24" spans="2:16">
      <c r="B24" s="290">
        <v>52</v>
      </c>
      <c r="C24" s="290" t="s">
        <v>936</v>
      </c>
      <c r="D24" s="290" t="s">
        <v>110</v>
      </c>
      <c r="E24" s="290">
        <v>22</v>
      </c>
      <c r="F24" s="291" t="s">
        <v>938</v>
      </c>
      <c r="G24" s="291">
        <v>16</v>
      </c>
      <c r="H24" s="291">
        <v>0</v>
      </c>
      <c r="I24" s="291">
        <v>6</v>
      </c>
      <c r="K24" s="288" t="s">
        <v>936</v>
      </c>
      <c r="L24" s="288" t="s">
        <v>109</v>
      </c>
      <c r="M24" s="288">
        <f t="shared" si="1"/>
        <v>158</v>
      </c>
      <c r="N24" s="288">
        <f t="shared" si="2"/>
        <v>0</v>
      </c>
      <c r="O24" s="288">
        <f t="shared" si="3"/>
        <v>118</v>
      </c>
      <c r="P24" s="288" t="e">
        <f>+VLOOKUP(L24,#REF!,2,)</f>
        <v>#REF!</v>
      </c>
    </row>
    <row r="25" spans="2:16">
      <c r="B25" s="290">
        <v>53</v>
      </c>
      <c r="C25" s="290" t="s">
        <v>936</v>
      </c>
      <c r="D25" s="290" t="s">
        <v>110</v>
      </c>
      <c r="E25" s="290">
        <v>23</v>
      </c>
      <c r="F25" s="291" t="s">
        <v>938</v>
      </c>
      <c r="G25" s="291">
        <v>4</v>
      </c>
      <c r="H25" s="291">
        <v>0</v>
      </c>
      <c r="I25" s="291">
        <v>10</v>
      </c>
      <c r="K25" s="288" t="s">
        <v>914</v>
      </c>
      <c r="L25" s="288" t="s">
        <v>109</v>
      </c>
      <c r="M25" s="288">
        <f t="shared" si="1"/>
        <v>12</v>
      </c>
      <c r="N25" s="288">
        <f t="shared" si="2"/>
        <v>0</v>
      </c>
      <c r="O25" s="288">
        <f t="shared" si="3"/>
        <v>9</v>
      </c>
      <c r="P25" s="288" t="e">
        <f>+VLOOKUP(L25,#REF!,2,)</f>
        <v>#REF!</v>
      </c>
    </row>
    <row r="26" spans="2:16">
      <c r="B26" s="288">
        <v>61</v>
      </c>
      <c r="C26" s="288" t="s">
        <v>914</v>
      </c>
      <c r="D26" s="288" t="s">
        <v>110</v>
      </c>
      <c r="E26" s="288">
        <v>32</v>
      </c>
      <c r="F26" s="289" t="s">
        <v>917</v>
      </c>
      <c r="G26" s="289">
        <v>16</v>
      </c>
      <c r="H26" s="289">
        <v>0</v>
      </c>
      <c r="I26" s="289">
        <v>13</v>
      </c>
      <c r="K26" s="288" t="s">
        <v>948</v>
      </c>
      <c r="L26" s="288" t="s">
        <v>109</v>
      </c>
      <c r="M26" s="288">
        <f t="shared" si="1"/>
        <v>130</v>
      </c>
      <c r="N26" s="288">
        <f t="shared" si="2"/>
        <v>0</v>
      </c>
      <c r="O26" s="288">
        <f t="shared" si="3"/>
        <v>78</v>
      </c>
      <c r="P26" s="288" t="e">
        <f>+VLOOKUP(L26,#REF!,2,)</f>
        <v>#REF!</v>
      </c>
    </row>
    <row r="27" spans="2:16">
      <c r="B27" s="290">
        <v>62</v>
      </c>
      <c r="C27" s="290" t="s">
        <v>914</v>
      </c>
      <c r="D27" s="290" t="s">
        <v>110</v>
      </c>
      <c r="E27" s="290">
        <v>33</v>
      </c>
      <c r="F27" s="291" t="s">
        <v>917</v>
      </c>
      <c r="G27" s="291">
        <v>0</v>
      </c>
      <c r="H27" s="291">
        <v>0</v>
      </c>
      <c r="I27" s="291">
        <v>0</v>
      </c>
      <c r="K27" s="290" t="s">
        <v>1010</v>
      </c>
      <c r="L27" s="290" t="s">
        <v>109</v>
      </c>
      <c r="M27" s="290">
        <f t="shared" si="1"/>
        <v>35</v>
      </c>
      <c r="N27" s="290">
        <f t="shared" si="2"/>
        <v>0</v>
      </c>
      <c r="O27" s="290">
        <f t="shared" si="3"/>
        <v>28</v>
      </c>
      <c r="P27" s="290" t="e">
        <f>+VLOOKUP(L27,#REF!,2,)</f>
        <v>#REF!</v>
      </c>
    </row>
    <row r="28" spans="2:16">
      <c r="B28" s="288">
        <v>71</v>
      </c>
      <c r="C28" s="288" t="s">
        <v>948</v>
      </c>
      <c r="D28" s="288" t="s">
        <v>110</v>
      </c>
      <c r="E28" s="288">
        <v>41</v>
      </c>
      <c r="F28" s="289" t="s">
        <v>950</v>
      </c>
      <c r="G28" s="289">
        <v>14</v>
      </c>
      <c r="H28" s="289">
        <v>0</v>
      </c>
      <c r="I28" s="289">
        <v>15</v>
      </c>
      <c r="K28" s="290" t="s">
        <v>1012</v>
      </c>
      <c r="L28" s="290" t="s">
        <v>109</v>
      </c>
      <c r="M28" s="290">
        <f t="shared" si="1"/>
        <v>0</v>
      </c>
      <c r="N28" s="290">
        <f t="shared" si="2"/>
        <v>0</v>
      </c>
      <c r="O28" s="290">
        <f t="shared" si="3"/>
        <v>0</v>
      </c>
      <c r="P28" s="290" t="e">
        <f>+VLOOKUP(L28,#REF!,2,)</f>
        <v>#REF!</v>
      </c>
    </row>
    <row r="29" spans="2:16">
      <c r="B29" s="290">
        <v>72</v>
      </c>
      <c r="C29" s="290" t="s">
        <v>948</v>
      </c>
      <c r="D29" s="290" t="s">
        <v>110</v>
      </c>
      <c r="E29" s="290">
        <v>42</v>
      </c>
      <c r="F29" s="291" t="s">
        <v>950</v>
      </c>
      <c r="G29" s="291">
        <v>131</v>
      </c>
      <c r="H29" s="291">
        <v>0</v>
      </c>
      <c r="I29" s="291">
        <v>122</v>
      </c>
      <c r="K29" s="292" t="s">
        <v>912</v>
      </c>
      <c r="L29" s="292" t="s">
        <v>19</v>
      </c>
      <c r="M29" s="292">
        <f t="shared" si="1"/>
        <v>94</v>
      </c>
      <c r="N29" s="292">
        <f t="shared" si="2"/>
        <v>0</v>
      </c>
      <c r="O29" s="292">
        <f t="shared" si="3"/>
        <v>56</v>
      </c>
      <c r="P29" s="292" t="e">
        <f>+VLOOKUP(L29,#REF!,2,)</f>
        <v>#REF!</v>
      </c>
    </row>
    <row r="30" spans="2:16">
      <c r="B30" s="290">
        <v>73</v>
      </c>
      <c r="C30" s="290" t="s">
        <v>948</v>
      </c>
      <c r="D30" s="290" t="s">
        <v>110</v>
      </c>
      <c r="E30" s="290">
        <v>43</v>
      </c>
      <c r="F30" s="291" t="s">
        <v>950</v>
      </c>
      <c r="G30" s="291">
        <v>15</v>
      </c>
      <c r="H30" s="291">
        <v>0</v>
      </c>
      <c r="I30" s="291">
        <v>21</v>
      </c>
      <c r="K30" s="292" t="s">
        <v>936</v>
      </c>
      <c r="L30" s="292" t="s">
        <v>19</v>
      </c>
      <c r="M30" s="292">
        <f t="shared" si="1"/>
        <v>232</v>
      </c>
      <c r="N30" s="292">
        <f t="shared" si="2"/>
        <v>0</v>
      </c>
      <c r="O30" s="292">
        <f t="shared" si="3"/>
        <v>160</v>
      </c>
      <c r="P30" s="292" t="e">
        <f>+VLOOKUP(L30,#REF!,2,)</f>
        <v>#REF!</v>
      </c>
    </row>
    <row r="31" spans="2:16">
      <c r="B31" s="290">
        <v>74</v>
      </c>
      <c r="C31" s="290" t="s">
        <v>1010</v>
      </c>
      <c r="D31" s="290" t="s">
        <v>110</v>
      </c>
      <c r="E31" s="290">
        <v>51</v>
      </c>
      <c r="F31" s="291" t="s">
        <v>1014</v>
      </c>
      <c r="G31" s="291">
        <v>0</v>
      </c>
      <c r="H31" s="291">
        <v>0</v>
      </c>
      <c r="I31" s="291">
        <v>2</v>
      </c>
      <c r="K31" s="292" t="s">
        <v>914</v>
      </c>
      <c r="L31" s="292" t="s">
        <v>19</v>
      </c>
      <c r="M31" s="292">
        <f t="shared" si="1"/>
        <v>65</v>
      </c>
      <c r="N31" s="292">
        <f t="shared" si="2"/>
        <v>0</v>
      </c>
      <c r="O31" s="292">
        <f t="shared" si="3"/>
        <v>58</v>
      </c>
      <c r="P31" s="292" t="e">
        <f>+VLOOKUP(L31,#REF!,2,)</f>
        <v>#REF!</v>
      </c>
    </row>
    <row r="32" spans="2:16">
      <c r="B32" s="290">
        <v>75</v>
      </c>
      <c r="C32" s="290" t="s">
        <v>1010</v>
      </c>
      <c r="D32" s="290" t="s">
        <v>110</v>
      </c>
      <c r="E32" s="290">
        <v>52</v>
      </c>
      <c r="F32" s="291" t="s">
        <v>1014</v>
      </c>
      <c r="G32" s="291">
        <v>0</v>
      </c>
      <c r="H32" s="291">
        <v>0</v>
      </c>
      <c r="I32" s="291">
        <v>2</v>
      </c>
      <c r="K32" s="292" t="s">
        <v>948</v>
      </c>
      <c r="L32" s="292" t="s">
        <v>19</v>
      </c>
      <c r="M32" s="292">
        <f t="shared" si="1"/>
        <v>68</v>
      </c>
      <c r="N32" s="292">
        <f t="shared" si="2"/>
        <v>0</v>
      </c>
      <c r="O32" s="292">
        <f t="shared" si="3"/>
        <v>94</v>
      </c>
      <c r="P32" s="292" t="e">
        <f>+VLOOKUP(L32,#REF!,2,)</f>
        <v>#REF!</v>
      </c>
    </row>
    <row r="33" spans="2:16">
      <c r="B33" s="290">
        <v>76</v>
      </c>
      <c r="C33" s="290" t="s">
        <v>1010</v>
      </c>
      <c r="D33" s="290" t="s">
        <v>110</v>
      </c>
      <c r="E33" s="290">
        <v>53</v>
      </c>
      <c r="F33" s="291" t="s">
        <v>1014</v>
      </c>
      <c r="G33" s="291">
        <v>5</v>
      </c>
      <c r="H33" s="291">
        <v>0</v>
      </c>
      <c r="I33" s="291">
        <v>16</v>
      </c>
      <c r="K33" s="293" t="s">
        <v>1010</v>
      </c>
      <c r="L33" s="293" t="s">
        <v>19</v>
      </c>
      <c r="M33" s="293">
        <f t="shared" si="1"/>
        <v>1</v>
      </c>
      <c r="N33" s="293">
        <f t="shared" si="2"/>
        <v>0</v>
      </c>
      <c r="O33" s="293">
        <f t="shared" si="3"/>
        <v>3</v>
      </c>
      <c r="P33" s="293" t="e">
        <f>+VLOOKUP(L33,#REF!,2,)</f>
        <v>#REF!</v>
      </c>
    </row>
    <row r="34" spans="2:16">
      <c r="B34" s="290">
        <v>77</v>
      </c>
      <c r="C34" s="290" t="s">
        <v>1012</v>
      </c>
      <c r="D34" s="290" t="s">
        <v>110</v>
      </c>
      <c r="E34" s="290">
        <v>61</v>
      </c>
      <c r="F34" s="291" t="s">
        <v>1015</v>
      </c>
      <c r="G34" s="291">
        <v>0</v>
      </c>
      <c r="H34" s="291">
        <v>0</v>
      </c>
      <c r="I34" s="291">
        <v>0</v>
      </c>
      <c r="K34" s="293" t="s">
        <v>1012</v>
      </c>
      <c r="L34" s="293" t="s">
        <v>19</v>
      </c>
      <c r="M34" s="293">
        <f t="shared" si="1"/>
        <v>0</v>
      </c>
      <c r="N34" s="293">
        <f t="shared" si="2"/>
        <v>0</v>
      </c>
      <c r="O34" s="293">
        <f t="shared" si="3"/>
        <v>0</v>
      </c>
      <c r="P34" s="293" t="e">
        <f>+VLOOKUP(L34,#REF!,2,)</f>
        <v>#REF!</v>
      </c>
    </row>
    <row r="35" spans="2:16">
      <c r="B35" s="292">
        <v>81</v>
      </c>
      <c r="C35" s="292" t="s">
        <v>912</v>
      </c>
      <c r="D35" s="292" t="s">
        <v>8</v>
      </c>
      <c r="E35" s="292">
        <v>11</v>
      </c>
      <c r="F35" s="292" t="s">
        <v>918</v>
      </c>
      <c r="G35" s="292">
        <v>0</v>
      </c>
      <c r="H35" s="292">
        <v>0</v>
      </c>
      <c r="I35" s="292">
        <v>0</v>
      </c>
      <c r="K35" s="288" t="s">
        <v>912</v>
      </c>
      <c r="L35" s="288" t="s">
        <v>151</v>
      </c>
      <c r="M35" s="288">
        <f t="shared" si="1"/>
        <v>1</v>
      </c>
      <c r="N35" s="288">
        <f t="shared" si="2"/>
        <v>0</v>
      </c>
      <c r="O35" s="288">
        <f t="shared" si="3"/>
        <v>0</v>
      </c>
      <c r="P35" s="288" t="e">
        <f>+VLOOKUP(L35,#REF!,2,)</f>
        <v>#REF!</v>
      </c>
    </row>
    <row r="36" spans="2:16">
      <c r="B36" s="293">
        <v>82</v>
      </c>
      <c r="C36" s="293" t="s">
        <v>912</v>
      </c>
      <c r="D36" s="293" t="s">
        <v>8</v>
      </c>
      <c r="E36" s="293">
        <v>12</v>
      </c>
      <c r="F36" s="293" t="s">
        <v>918</v>
      </c>
      <c r="G36" s="293">
        <v>0</v>
      </c>
      <c r="H36" s="293">
        <v>0</v>
      </c>
      <c r="I36" s="293">
        <v>0</v>
      </c>
      <c r="K36" s="288" t="s">
        <v>936</v>
      </c>
      <c r="L36" s="288" t="s">
        <v>151</v>
      </c>
      <c r="M36" s="288">
        <f t="shared" si="1"/>
        <v>11</v>
      </c>
      <c r="N36" s="288">
        <f t="shared" si="2"/>
        <v>0</v>
      </c>
      <c r="O36" s="288">
        <f t="shared" si="3"/>
        <v>15</v>
      </c>
      <c r="P36" s="288" t="e">
        <f>+VLOOKUP(L36,#REF!,2,)</f>
        <v>#REF!</v>
      </c>
    </row>
    <row r="37" spans="2:16">
      <c r="B37" s="293">
        <v>83</v>
      </c>
      <c r="C37" s="293" t="s">
        <v>912</v>
      </c>
      <c r="D37" s="293" t="s">
        <v>8</v>
      </c>
      <c r="E37" s="293">
        <v>13</v>
      </c>
      <c r="F37" s="293" t="s">
        <v>918</v>
      </c>
      <c r="G37" s="293">
        <v>3</v>
      </c>
      <c r="H37" s="293">
        <v>0</v>
      </c>
      <c r="I37" s="293">
        <v>6</v>
      </c>
      <c r="K37" s="288" t="s">
        <v>914</v>
      </c>
      <c r="L37" s="288" t="s">
        <v>151</v>
      </c>
      <c r="M37" s="288">
        <f t="shared" si="1"/>
        <v>8</v>
      </c>
      <c r="N37" s="288">
        <f t="shared" si="2"/>
        <v>0</v>
      </c>
      <c r="O37" s="288">
        <f t="shared" si="3"/>
        <v>2</v>
      </c>
      <c r="P37" s="288" t="e">
        <f>+VLOOKUP(L37,#REF!,2,)</f>
        <v>#REF!</v>
      </c>
    </row>
    <row r="38" spans="2:16">
      <c r="B38" s="292">
        <v>91</v>
      </c>
      <c r="C38" s="292" t="s">
        <v>936</v>
      </c>
      <c r="D38" s="292" t="s">
        <v>8</v>
      </c>
      <c r="E38" s="292">
        <v>21</v>
      </c>
      <c r="F38" s="292" t="s">
        <v>939</v>
      </c>
      <c r="G38" s="292">
        <v>93</v>
      </c>
      <c r="H38" s="292">
        <v>0</v>
      </c>
      <c r="I38" s="292">
        <v>86</v>
      </c>
      <c r="K38" s="288" t="s">
        <v>948</v>
      </c>
      <c r="L38" s="288" t="s">
        <v>151</v>
      </c>
      <c r="M38" s="288">
        <f t="shared" si="1"/>
        <v>24</v>
      </c>
      <c r="N38" s="288">
        <f t="shared" si="2"/>
        <v>0</v>
      </c>
      <c r="O38" s="288">
        <f t="shared" si="3"/>
        <v>57</v>
      </c>
      <c r="P38" s="288" t="e">
        <f>+VLOOKUP(L38,#REF!,2,)</f>
        <v>#REF!</v>
      </c>
    </row>
    <row r="39" spans="2:16">
      <c r="B39" s="293">
        <v>92</v>
      </c>
      <c r="C39" s="293" t="s">
        <v>936</v>
      </c>
      <c r="D39" s="293" t="s">
        <v>8</v>
      </c>
      <c r="E39" s="293">
        <v>22</v>
      </c>
      <c r="F39" s="293" t="s">
        <v>939</v>
      </c>
      <c r="G39" s="293">
        <v>0</v>
      </c>
      <c r="H39" s="293">
        <v>0</v>
      </c>
      <c r="I39" s="293">
        <v>0</v>
      </c>
      <c r="K39" s="290" t="s">
        <v>1010</v>
      </c>
      <c r="L39" s="290" t="s">
        <v>151</v>
      </c>
      <c r="M39" s="290">
        <f t="shared" si="1"/>
        <v>0</v>
      </c>
      <c r="N39" s="290">
        <f t="shared" si="2"/>
        <v>0</v>
      </c>
      <c r="O39" s="290">
        <f t="shared" si="3"/>
        <v>13</v>
      </c>
      <c r="P39" s="290" t="e">
        <f>+VLOOKUP(L39,#REF!,2,)</f>
        <v>#REF!</v>
      </c>
    </row>
    <row r="40" spans="2:16">
      <c r="B40" s="293">
        <v>93</v>
      </c>
      <c r="C40" s="293" t="s">
        <v>936</v>
      </c>
      <c r="D40" s="293" t="s">
        <v>8</v>
      </c>
      <c r="E40" s="293">
        <v>23</v>
      </c>
      <c r="F40" s="293" t="s">
        <v>939</v>
      </c>
      <c r="G40" s="293">
        <v>0</v>
      </c>
      <c r="H40" s="293">
        <v>0</v>
      </c>
      <c r="I40" s="293">
        <v>1</v>
      </c>
      <c r="K40" s="290" t="s">
        <v>1012</v>
      </c>
      <c r="L40" s="290" t="s">
        <v>151</v>
      </c>
      <c r="M40" s="290">
        <f t="shared" si="1"/>
        <v>0</v>
      </c>
      <c r="N40" s="290">
        <f t="shared" si="2"/>
        <v>0</v>
      </c>
      <c r="O40" s="290">
        <f t="shared" si="3"/>
        <v>0</v>
      </c>
      <c r="P40" s="290" t="e">
        <f>+VLOOKUP(L40,#REF!,2,)</f>
        <v>#REF!</v>
      </c>
    </row>
    <row r="41" spans="2:16">
      <c r="B41" s="292">
        <v>101</v>
      </c>
      <c r="C41" s="292" t="s">
        <v>914</v>
      </c>
      <c r="D41" s="292" t="s">
        <v>8</v>
      </c>
      <c r="E41" s="292">
        <v>32</v>
      </c>
      <c r="F41" s="292" t="s">
        <v>919</v>
      </c>
      <c r="G41" s="292">
        <v>3</v>
      </c>
      <c r="H41" s="292">
        <v>0</v>
      </c>
      <c r="I41" s="292">
        <v>1</v>
      </c>
      <c r="K41" s="292" t="s">
        <v>912</v>
      </c>
      <c r="L41" s="292" t="s">
        <v>7</v>
      </c>
      <c r="M41" s="292">
        <f t="shared" si="1"/>
        <v>45</v>
      </c>
      <c r="N41" s="292">
        <f t="shared" si="2"/>
        <v>0</v>
      </c>
      <c r="O41" s="292">
        <f t="shared" si="3"/>
        <v>19</v>
      </c>
      <c r="P41" s="292" t="e">
        <f>+VLOOKUP(L41,#REF!,2,)</f>
        <v>#REF!</v>
      </c>
    </row>
    <row r="42" spans="2:16">
      <c r="B42" s="293">
        <v>102</v>
      </c>
      <c r="C42" s="293" t="s">
        <v>914</v>
      </c>
      <c r="D42" s="293" t="s">
        <v>8</v>
      </c>
      <c r="E42" s="293">
        <v>33</v>
      </c>
      <c r="F42" s="293" t="s">
        <v>919</v>
      </c>
      <c r="G42" s="293">
        <v>0</v>
      </c>
      <c r="H42" s="293">
        <v>0</v>
      </c>
      <c r="I42" s="293">
        <v>0</v>
      </c>
      <c r="K42" s="292" t="s">
        <v>936</v>
      </c>
      <c r="L42" s="292" t="s">
        <v>7</v>
      </c>
      <c r="M42" s="292">
        <f t="shared" si="1"/>
        <v>79</v>
      </c>
      <c r="N42" s="292">
        <f t="shared" si="2"/>
        <v>0</v>
      </c>
      <c r="O42" s="292">
        <f t="shared" si="3"/>
        <v>106</v>
      </c>
      <c r="P42" s="292" t="e">
        <f>+VLOOKUP(L42,#REF!,2,)</f>
        <v>#REF!</v>
      </c>
    </row>
    <row r="43" spans="2:16">
      <c r="B43" s="292">
        <v>111</v>
      </c>
      <c r="C43" s="292" t="s">
        <v>948</v>
      </c>
      <c r="D43" s="292" t="s">
        <v>8</v>
      </c>
      <c r="E43" s="292">
        <v>41</v>
      </c>
      <c r="F43" s="292" t="s">
        <v>951</v>
      </c>
      <c r="G43" s="292">
        <v>0</v>
      </c>
      <c r="H43" s="292">
        <v>0</v>
      </c>
      <c r="I43" s="292">
        <v>0</v>
      </c>
      <c r="K43" s="292" t="s">
        <v>914</v>
      </c>
      <c r="L43" s="292" t="s">
        <v>7</v>
      </c>
      <c r="M43" s="292">
        <f t="shared" si="1"/>
        <v>58</v>
      </c>
      <c r="N43" s="292">
        <f t="shared" si="2"/>
        <v>0</v>
      </c>
      <c r="O43" s="292">
        <f t="shared" si="3"/>
        <v>55</v>
      </c>
      <c r="P43" s="292" t="e">
        <f>+VLOOKUP(L43,#REF!,2,)</f>
        <v>#REF!</v>
      </c>
    </row>
    <row r="44" spans="2:16">
      <c r="B44" s="293">
        <v>112</v>
      </c>
      <c r="C44" s="293" t="s">
        <v>948</v>
      </c>
      <c r="D44" s="293" t="s">
        <v>8</v>
      </c>
      <c r="E44" s="293">
        <v>42</v>
      </c>
      <c r="F44" s="293" t="s">
        <v>951</v>
      </c>
      <c r="G44" s="293">
        <v>78</v>
      </c>
      <c r="H44" s="293">
        <v>0</v>
      </c>
      <c r="I44" s="293">
        <v>76</v>
      </c>
      <c r="K44" s="292" t="s">
        <v>948</v>
      </c>
      <c r="L44" s="292" t="s">
        <v>7</v>
      </c>
      <c r="M44" s="292">
        <f t="shared" si="1"/>
        <v>88</v>
      </c>
      <c r="N44" s="292">
        <f t="shared" si="2"/>
        <v>0</v>
      </c>
      <c r="O44" s="292">
        <f t="shared" si="3"/>
        <v>99</v>
      </c>
      <c r="P44" s="292" t="e">
        <f>+VLOOKUP(L44,#REF!,2,)</f>
        <v>#REF!</v>
      </c>
    </row>
    <row r="45" spans="2:16">
      <c r="B45" s="293">
        <v>113</v>
      </c>
      <c r="C45" s="293" t="s">
        <v>948</v>
      </c>
      <c r="D45" s="293" t="s">
        <v>8</v>
      </c>
      <c r="E45" s="293">
        <v>43</v>
      </c>
      <c r="F45" s="293" t="s">
        <v>951</v>
      </c>
      <c r="G45" s="293">
        <v>5</v>
      </c>
      <c r="H45" s="293">
        <v>0</v>
      </c>
      <c r="I45" s="293">
        <v>4</v>
      </c>
      <c r="K45" s="293" t="s">
        <v>1010</v>
      </c>
      <c r="L45" s="293" t="s">
        <v>7</v>
      </c>
      <c r="M45" s="293">
        <f t="shared" si="1"/>
        <v>7</v>
      </c>
      <c r="N45" s="293">
        <f t="shared" si="2"/>
        <v>0</v>
      </c>
      <c r="O45" s="293">
        <f t="shared" si="3"/>
        <v>20</v>
      </c>
      <c r="P45" s="293" t="e">
        <f>+VLOOKUP(L45,#REF!,2,)</f>
        <v>#REF!</v>
      </c>
    </row>
    <row r="46" spans="2:16">
      <c r="B46" s="293">
        <v>114</v>
      </c>
      <c r="C46" s="293" t="s">
        <v>1010</v>
      </c>
      <c r="D46" s="293" t="s">
        <v>8</v>
      </c>
      <c r="E46" s="293">
        <v>51</v>
      </c>
      <c r="F46" s="293" t="s">
        <v>1016</v>
      </c>
      <c r="G46" s="293">
        <v>0</v>
      </c>
      <c r="H46" s="293">
        <v>0</v>
      </c>
      <c r="I46" s="293">
        <v>0</v>
      </c>
      <c r="K46" s="293" t="s">
        <v>1012</v>
      </c>
      <c r="L46" s="293" t="s">
        <v>7</v>
      </c>
      <c r="M46" s="293">
        <f t="shared" si="1"/>
        <v>0</v>
      </c>
      <c r="N46" s="293">
        <f t="shared" si="2"/>
        <v>0</v>
      </c>
      <c r="O46" s="293">
        <f t="shared" si="3"/>
        <v>2</v>
      </c>
      <c r="P46" s="293" t="e">
        <f>+VLOOKUP(L46,#REF!,2,)</f>
        <v>#REF!</v>
      </c>
    </row>
    <row r="47" spans="2:16">
      <c r="B47" s="293">
        <v>115</v>
      </c>
      <c r="C47" s="293" t="s">
        <v>1010</v>
      </c>
      <c r="D47" s="293" t="s">
        <v>8</v>
      </c>
      <c r="E47" s="293">
        <v>52</v>
      </c>
      <c r="F47" s="293" t="s">
        <v>1016</v>
      </c>
      <c r="G47" s="293">
        <v>0</v>
      </c>
      <c r="H47" s="293">
        <v>0</v>
      </c>
      <c r="I47" s="293">
        <v>0</v>
      </c>
      <c r="K47" s="288" t="s">
        <v>912</v>
      </c>
      <c r="L47" s="288" t="s">
        <v>295</v>
      </c>
      <c r="M47" s="288">
        <f t="shared" si="1"/>
        <v>0</v>
      </c>
      <c r="N47" s="288">
        <f t="shared" si="2"/>
        <v>0</v>
      </c>
      <c r="O47" s="288">
        <f t="shared" si="3"/>
        <v>0</v>
      </c>
      <c r="P47" s="288" t="e">
        <f>+VLOOKUP(L47,#REF!,2,)</f>
        <v>#REF!</v>
      </c>
    </row>
    <row r="48" spans="2:16">
      <c r="B48" s="293">
        <v>116</v>
      </c>
      <c r="C48" s="293" t="s">
        <v>1010</v>
      </c>
      <c r="D48" s="293" t="s">
        <v>8</v>
      </c>
      <c r="E48" s="293">
        <v>53</v>
      </c>
      <c r="F48" s="293" t="s">
        <v>1016</v>
      </c>
      <c r="G48" s="293">
        <v>0</v>
      </c>
      <c r="H48" s="293">
        <v>0</v>
      </c>
      <c r="I48" s="293">
        <v>2</v>
      </c>
      <c r="K48" s="288" t="s">
        <v>936</v>
      </c>
      <c r="L48" s="288" t="s">
        <v>295</v>
      </c>
      <c r="M48" s="288">
        <f t="shared" si="1"/>
        <v>1</v>
      </c>
      <c r="N48" s="288">
        <f t="shared" si="2"/>
        <v>0</v>
      </c>
      <c r="O48" s="288">
        <f t="shared" si="3"/>
        <v>1</v>
      </c>
      <c r="P48" s="288" t="e">
        <f>+VLOOKUP(L48,#REF!,2,)</f>
        <v>#REF!</v>
      </c>
    </row>
    <row r="49" spans="2:16">
      <c r="B49" s="293">
        <v>117</v>
      </c>
      <c r="C49" s="293" t="s">
        <v>1012</v>
      </c>
      <c r="D49" s="293" t="s">
        <v>8</v>
      </c>
      <c r="E49" s="293">
        <v>61</v>
      </c>
      <c r="F49" s="293" t="s">
        <v>1017</v>
      </c>
      <c r="G49" s="293">
        <v>0</v>
      </c>
      <c r="H49" s="293">
        <v>0</v>
      </c>
      <c r="I49" s="293">
        <v>0</v>
      </c>
      <c r="K49" s="288" t="s">
        <v>914</v>
      </c>
      <c r="L49" s="288" t="s">
        <v>295</v>
      </c>
      <c r="M49" s="288">
        <f t="shared" si="1"/>
        <v>1</v>
      </c>
      <c r="N49" s="288">
        <f t="shared" si="2"/>
        <v>0</v>
      </c>
      <c r="O49" s="288">
        <f t="shared" si="3"/>
        <v>0</v>
      </c>
      <c r="P49" s="288" t="e">
        <f>+VLOOKUP(L49,#REF!,2,)</f>
        <v>#REF!</v>
      </c>
    </row>
    <row r="50" spans="2:16">
      <c r="B50" s="288">
        <v>121</v>
      </c>
      <c r="C50" s="288" t="s">
        <v>912</v>
      </c>
      <c r="D50" s="288" t="s">
        <v>109</v>
      </c>
      <c r="E50" s="288">
        <v>11</v>
      </c>
      <c r="F50" s="289" t="s">
        <v>920</v>
      </c>
      <c r="G50" s="289">
        <v>0</v>
      </c>
      <c r="H50" s="289">
        <v>0</v>
      </c>
      <c r="I50" s="289">
        <v>0</v>
      </c>
      <c r="K50" s="288" t="s">
        <v>948</v>
      </c>
      <c r="L50" s="288" t="s">
        <v>295</v>
      </c>
      <c r="M50" s="288">
        <f t="shared" si="1"/>
        <v>0</v>
      </c>
      <c r="N50" s="288">
        <f t="shared" si="2"/>
        <v>0</v>
      </c>
      <c r="O50" s="288">
        <f t="shared" si="3"/>
        <v>0</v>
      </c>
      <c r="P50" s="288" t="e">
        <f>+VLOOKUP(L50,#REF!,2,)</f>
        <v>#REF!</v>
      </c>
    </row>
    <row r="51" spans="2:16">
      <c r="B51" s="290">
        <v>122</v>
      </c>
      <c r="C51" s="290" t="s">
        <v>912</v>
      </c>
      <c r="D51" s="290" t="s">
        <v>109</v>
      </c>
      <c r="E51" s="290">
        <v>12</v>
      </c>
      <c r="F51" s="291" t="s">
        <v>920</v>
      </c>
      <c r="G51" s="291">
        <v>0</v>
      </c>
      <c r="H51" s="291">
        <v>0</v>
      </c>
      <c r="I51" s="291">
        <v>0</v>
      </c>
      <c r="K51" s="290" t="s">
        <v>1010</v>
      </c>
      <c r="L51" s="290" t="s">
        <v>295</v>
      </c>
      <c r="M51" s="290">
        <f t="shared" si="1"/>
        <v>0</v>
      </c>
      <c r="N51" s="290">
        <f t="shared" si="2"/>
        <v>0</v>
      </c>
      <c r="O51" s="290">
        <f t="shared" si="3"/>
        <v>0</v>
      </c>
      <c r="P51" s="290" t="e">
        <f>+VLOOKUP(L51,#REF!,2,)</f>
        <v>#REF!</v>
      </c>
    </row>
    <row r="52" spans="2:16">
      <c r="B52" s="290">
        <v>123</v>
      </c>
      <c r="C52" s="290" t="s">
        <v>912</v>
      </c>
      <c r="D52" s="290" t="s">
        <v>109</v>
      </c>
      <c r="E52" s="290">
        <v>13</v>
      </c>
      <c r="F52" s="291" t="s">
        <v>920</v>
      </c>
      <c r="G52" s="291">
        <v>14</v>
      </c>
      <c r="H52" s="291">
        <v>0</v>
      </c>
      <c r="I52" s="291">
        <v>10</v>
      </c>
      <c r="K52" s="290" t="s">
        <v>1012</v>
      </c>
      <c r="L52" s="290" t="s">
        <v>295</v>
      </c>
      <c r="M52" s="290">
        <f t="shared" si="1"/>
        <v>0</v>
      </c>
      <c r="N52" s="290">
        <f t="shared" si="2"/>
        <v>0</v>
      </c>
      <c r="O52" s="290">
        <f t="shared" si="3"/>
        <v>0</v>
      </c>
      <c r="P52" s="290" t="e">
        <f>+VLOOKUP(L52,#REF!,2,)</f>
        <v>#REF!</v>
      </c>
    </row>
    <row r="53" spans="2:16">
      <c r="B53" s="288">
        <v>131</v>
      </c>
      <c r="C53" s="288" t="s">
        <v>936</v>
      </c>
      <c r="D53" s="288" t="s">
        <v>109</v>
      </c>
      <c r="E53" s="288">
        <v>21</v>
      </c>
      <c r="F53" s="289" t="s">
        <v>940</v>
      </c>
      <c r="G53" s="289">
        <v>145</v>
      </c>
      <c r="H53" s="289">
        <v>0</v>
      </c>
      <c r="I53" s="289">
        <v>105</v>
      </c>
      <c r="K53" s="292" t="s">
        <v>912</v>
      </c>
      <c r="L53" s="292" t="s">
        <v>111</v>
      </c>
      <c r="M53" s="292">
        <f t="shared" si="1"/>
        <v>2</v>
      </c>
      <c r="N53" s="292">
        <f t="shared" si="2"/>
        <v>0</v>
      </c>
      <c r="O53" s="292">
        <f t="shared" si="3"/>
        <v>2</v>
      </c>
      <c r="P53" s="292" t="e">
        <f>+VLOOKUP(L53,#REF!,2,)</f>
        <v>#REF!</v>
      </c>
    </row>
    <row r="54" spans="2:16">
      <c r="B54" s="290">
        <v>132</v>
      </c>
      <c r="C54" s="290" t="s">
        <v>936</v>
      </c>
      <c r="D54" s="290" t="s">
        <v>109</v>
      </c>
      <c r="E54" s="290">
        <v>22</v>
      </c>
      <c r="F54" s="291" t="s">
        <v>940</v>
      </c>
      <c r="G54" s="291">
        <v>1</v>
      </c>
      <c r="H54" s="291">
        <v>0</v>
      </c>
      <c r="I54" s="291">
        <v>2</v>
      </c>
      <c r="K54" s="292" t="s">
        <v>936</v>
      </c>
      <c r="L54" s="292" t="s">
        <v>111</v>
      </c>
      <c r="M54" s="292">
        <f t="shared" si="1"/>
        <v>19</v>
      </c>
      <c r="N54" s="292">
        <f t="shared" si="2"/>
        <v>0</v>
      </c>
      <c r="O54" s="292">
        <f t="shared" si="3"/>
        <v>5</v>
      </c>
      <c r="P54" s="292" t="e">
        <f>+VLOOKUP(L54,#REF!,2,)</f>
        <v>#REF!</v>
      </c>
    </row>
    <row r="55" spans="2:16">
      <c r="B55" s="290">
        <v>133</v>
      </c>
      <c r="C55" s="290" t="s">
        <v>936</v>
      </c>
      <c r="D55" s="290" t="s">
        <v>109</v>
      </c>
      <c r="E55" s="290">
        <v>23</v>
      </c>
      <c r="F55" s="291" t="s">
        <v>940</v>
      </c>
      <c r="G55" s="291">
        <v>12</v>
      </c>
      <c r="H55" s="291">
        <v>0</v>
      </c>
      <c r="I55" s="291">
        <v>11</v>
      </c>
      <c r="K55" s="292" t="s">
        <v>914</v>
      </c>
      <c r="L55" s="292" t="s">
        <v>111</v>
      </c>
      <c r="M55" s="292">
        <f t="shared" si="1"/>
        <v>9</v>
      </c>
      <c r="N55" s="292">
        <f t="shared" si="2"/>
        <v>0</v>
      </c>
      <c r="O55" s="292">
        <f t="shared" si="3"/>
        <v>6</v>
      </c>
      <c r="P55" s="292" t="e">
        <f>+VLOOKUP(L55,#REF!,2,)</f>
        <v>#REF!</v>
      </c>
    </row>
    <row r="56" spans="2:16">
      <c r="B56" s="288">
        <v>141</v>
      </c>
      <c r="C56" s="288" t="s">
        <v>914</v>
      </c>
      <c r="D56" s="288" t="s">
        <v>109</v>
      </c>
      <c r="E56" s="288">
        <v>32</v>
      </c>
      <c r="F56" s="289" t="s">
        <v>921</v>
      </c>
      <c r="G56" s="289">
        <v>12</v>
      </c>
      <c r="H56" s="289">
        <v>0</v>
      </c>
      <c r="I56" s="289">
        <v>9</v>
      </c>
      <c r="K56" s="292" t="s">
        <v>948</v>
      </c>
      <c r="L56" s="292" t="s">
        <v>111</v>
      </c>
      <c r="M56" s="292">
        <f t="shared" si="1"/>
        <v>23</v>
      </c>
      <c r="N56" s="292">
        <f t="shared" si="2"/>
        <v>0</v>
      </c>
      <c r="O56" s="292">
        <f t="shared" si="3"/>
        <v>26</v>
      </c>
      <c r="P56" s="292" t="e">
        <f>+VLOOKUP(L56,#REF!,2,)</f>
        <v>#REF!</v>
      </c>
    </row>
    <row r="57" spans="2:16">
      <c r="B57" s="290">
        <v>142</v>
      </c>
      <c r="C57" s="290" t="s">
        <v>914</v>
      </c>
      <c r="D57" s="290" t="s">
        <v>109</v>
      </c>
      <c r="E57" s="290">
        <v>33</v>
      </c>
      <c r="F57" s="291" t="s">
        <v>921</v>
      </c>
      <c r="G57" s="291">
        <v>0</v>
      </c>
      <c r="H57" s="291">
        <v>0</v>
      </c>
      <c r="I57" s="291">
        <v>0</v>
      </c>
      <c r="K57" s="293" t="s">
        <v>1010</v>
      </c>
      <c r="L57" s="293" t="s">
        <v>111</v>
      </c>
      <c r="M57" s="293">
        <f t="shared" si="1"/>
        <v>0</v>
      </c>
      <c r="N57" s="293">
        <f t="shared" si="2"/>
        <v>0</v>
      </c>
      <c r="O57" s="293">
        <f t="shared" si="3"/>
        <v>4</v>
      </c>
      <c r="P57" s="293" t="e">
        <f>+VLOOKUP(L57,#REF!,2,)</f>
        <v>#REF!</v>
      </c>
    </row>
    <row r="58" spans="2:16">
      <c r="B58" s="288">
        <v>151</v>
      </c>
      <c r="C58" s="288" t="s">
        <v>948</v>
      </c>
      <c r="D58" s="288" t="s">
        <v>109</v>
      </c>
      <c r="E58" s="288">
        <v>41</v>
      </c>
      <c r="F58" s="289" t="s">
        <v>952</v>
      </c>
      <c r="G58" s="289">
        <v>15</v>
      </c>
      <c r="H58" s="289">
        <v>0</v>
      </c>
      <c r="I58" s="289">
        <v>7</v>
      </c>
      <c r="K58" s="293" t="s">
        <v>1012</v>
      </c>
      <c r="L58" s="293" t="s">
        <v>111</v>
      </c>
      <c r="M58" s="293">
        <f t="shared" si="1"/>
        <v>0</v>
      </c>
      <c r="N58" s="293">
        <f t="shared" si="2"/>
        <v>0</v>
      </c>
      <c r="O58" s="293">
        <f t="shared" si="3"/>
        <v>0</v>
      </c>
      <c r="P58" s="293" t="e">
        <f>+VLOOKUP(L58,#REF!,2,)</f>
        <v>#REF!</v>
      </c>
    </row>
    <row r="59" spans="2:16">
      <c r="B59" s="290">
        <v>152</v>
      </c>
      <c r="C59" s="290" t="s">
        <v>948</v>
      </c>
      <c r="D59" s="290" t="s">
        <v>109</v>
      </c>
      <c r="E59" s="290">
        <v>42</v>
      </c>
      <c r="F59" s="291" t="s">
        <v>952</v>
      </c>
      <c r="G59" s="291">
        <v>106</v>
      </c>
      <c r="H59" s="291">
        <v>0</v>
      </c>
      <c r="I59" s="291">
        <v>64</v>
      </c>
      <c r="K59" s="288" t="s">
        <v>912</v>
      </c>
      <c r="L59" s="288" t="s">
        <v>154</v>
      </c>
      <c r="M59" s="288">
        <f t="shared" si="1"/>
        <v>0</v>
      </c>
      <c r="N59" s="288">
        <f t="shared" si="2"/>
        <v>0</v>
      </c>
      <c r="O59" s="288">
        <f t="shared" si="3"/>
        <v>0</v>
      </c>
      <c r="P59" s="288" t="e">
        <f>+VLOOKUP(L59,#REF!,2,)</f>
        <v>#REF!</v>
      </c>
    </row>
    <row r="60" spans="2:16">
      <c r="B60" s="290">
        <v>153</v>
      </c>
      <c r="C60" s="290" t="s">
        <v>948</v>
      </c>
      <c r="D60" s="290" t="s">
        <v>109</v>
      </c>
      <c r="E60" s="290">
        <v>43</v>
      </c>
      <c r="F60" s="291" t="s">
        <v>952</v>
      </c>
      <c r="G60" s="291">
        <v>9</v>
      </c>
      <c r="H60" s="291">
        <v>0</v>
      </c>
      <c r="I60" s="291">
        <v>7</v>
      </c>
      <c r="K60" s="288" t="s">
        <v>936</v>
      </c>
      <c r="L60" s="288" t="s">
        <v>154</v>
      </c>
      <c r="M60" s="288">
        <f t="shared" si="1"/>
        <v>0</v>
      </c>
      <c r="N60" s="288">
        <f t="shared" si="2"/>
        <v>0</v>
      </c>
      <c r="O60" s="288">
        <f t="shared" si="3"/>
        <v>0</v>
      </c>
      <c r="P60" s="288" t="e">
        <f>+VLOOKUP(L60,#REF!,2,)</f>
        <v>#REF!</v>
      </c>
    </row>
    <row r="61" spans="2:16">
      <c r="B61" s="290">
        <v>154</v>
      </c>
      <c r="C61" s="290" t="s">
        <v>1010</v>
      </c>
      <c r="D61" s="290" t="s">
        <v>109</v>
      </c>
      <c r="E61" s="290">
        <v>51</v>
      </c>
      <c r="F61" s="291" t="s">
        <v>1018</v>
      </c>
      <c r="G61" s="291">
        <v>0</v>
      </c>
      <c r="H61" s="291">
        <v>0</v>
      </c>
      <c r="I61" s="291">
        <v>0</v>
      </c>
      <c r="K61" s="288" t="s">
        <v>914</v>
      </c>
      <c r="L61" s="288" t="s">
        <v>154</v>
      </c>
      <c r="M61" s="288">
        <f t="shared" si="1"/>
        <v>0</v>
      </c>
      <c r="N61" s="288">
        <f t="shared" si="2"/>
        <v>0</v>
      </c>
      <c r="O61" s="288">
        <f t="shared" si="3"/>
        <v>0</v>
      </c>
      <c r="P61" s="288" t="e">
        <f>+VLOOKUP(L61,#REF!,2,)</f>
        <v>#REF!</v>
      </c>
    </row>
    <row r="62" spans="2:16">
      <c r="B62" s="290">
        <v>155</v>
      </c>
      <c r="C62" s="290" t="s">
        <v>1010</v>
      </c>
      <c r="D62" s="290" t="s">
        <v>109</v>
      </c>
      <c r="E62" s="290">
        <v>52</v>
      </c>
      <c r="F62" s="291" t="s">
        <v>1018</v>
      </c>
      <c r="G62" s="291">
        <v>0</v>
      </c>
      <c r="H62" s="291">
        <v>0</v>
      </c>
      <c r="I62" s="291">
        <v>0</v>
      </c>
      <c r="K62" s="288" t="s">
        <v>948</v>
      </c>
      <c r="L62" s="288" t="s">
        <v>154</v>
      </c>
      <c r="M62" s="288">
        <f t="shared" si="1"/>
        <v>1</v>
      </c>
      <c r="N62" s="288">
        <f t="shared" si="2"/>
        <v>0</v>
      </c>
      <c r="O62" s="288">
        <f t="shared" si="3"/>
        <v>0</v>
      </c>
      <c r="P62" s="288" t="e">
        <f>+VLOOKUP(L62,#REF!,2,)</f>
        <v>#REF!</v>
      </c>
    </row>
    <row r="63" spans="2:16">
      <c r="B63" s="290">
        <v>156</v>
      </c>
      <c r="C63" s="290" t="s">
        <v>1010</v>
      </c>
      <c r="D63" s="290" t="s">
        <v>109</v>
      </c>
      <c r="E63" s="290">
        <v>53</v>
      </c>
      <c r="F63" s="291" t="s">
        <v>1018</v>
      </c>
      <c r="G63" s="291">
        <v>35</v>
      </c>
      <c r="H63" s="291">
        <v>0</v>
      </c>
      <c r="I63" s="291">
        <v>28</v>
      </c>
      <c r="K63" s="290" t="s">
        <v>1010</v>
      </c>
      <c r="L63" s="290" t="s">
        <v>154</v>
      </c>
      <c r="M63" s="290">
        <f t="shared" si="1"/>
        <v>0</v>
      </c>
      <c r="N63" s="290">
        <f t="shared" si="2"/>
        <v>0</v>
      </c>
      <c r="O63" s="290">
        <f t="shared" si="3"/>
        <v>0</v>
      </c>
      <c r="P63" s="290" t="e">
        <f>+VLOOKUP(L63,#REF!,2,)</f>
        <v>#REF!</v>
      </c>
    </row>
    <row r="64" spans="2:16">
      <c r="B64" s="290">
        <v>157</v>
      </c>
      <c r="C64" s="290" t="s">
        <v>1012</v>
      </c>
      <c r="D64" s="290" t="s">
        <v>109</v>
      </c>
      <c r="E64" s="290">
        <v>61</v>
      </c>
      <c r="F64" s="291" t="s">
        <v>1019</v>
      </c>
      <c r="G64" s="291">
        <v>0</v>
      </c>
      <c r="H64" s="291">
        <v>0</v>
      </c>
      <c r="I64" s="291">
        <v>0</v>
      </c>
      <c r="K64" s="290" t="s">
        <v>1012</v>
      </c>
      <c r="L64" s="290" t="s">
        <v>154</v>
      </c>
      <c r="M64" s="290">
        <f t="shared" si="1"/>
        <v>0</v>
      </c>
      <c r="N64" s="290">
        <f t="shared" si="2"/>
        <v>0</v>
      </c>
      <c r="O64" s="290">
        <f t="shared" si="3"/>
        <v>0</v>
      </c>
      <c r="P64" s="290" t="e">
        <f>+VLOOKUP(L64,#REF!,2,)</f>
        <v>#REF!</v>
      </c>
    </row>
    <row r="65" spans="2:16">
      <c r="B65" s="292">
        <v>161</v>
      </c>
      <c r="C65" s="292" t="s">
        <v>912</v>
      </c>
      <c r="D65" s="292" t="s">
        <v>19</v>
      </c>
      <c r="E65" s="292">
        <v>11</v>
      </c>
      <c r="F65" s="292" t="s">
        <v>922</v>
      </c>
      <c r="G65" s="292">
        <v>36</v>
      </c>
      <c r="H65" s="292">
        <v>0</v>
      </c>
      <c r="I65" s="292">
        <v>21</v>
      </c>
      <c r="K65" s="292" t="s">
        <v>912</v>
      </c>
      <c r="L65" s="292" t="s">
        <v>155</v>
      </c>
      <c r="M65" s="292">
        <f t="shared" si="1"/>
        <v>0</v>
      </c>
      <c r="N65" s="292">
        <f t="shared" si="2"/>
        <v>0</v>
      </c>
      <c r="O65" s="292">
        <f t="shared" si="3"/>
        <v>0</v>
      </c>
      <c r="P65" s="292" t="e">
        <f>+VLOOKUP(L65,#REF!,2,)</f>
        <v>#REF!</v>
      </c>
    </row>
    <row r="66" spans="2:16">
      <c r="B66" s="293">
        <v>162</v>
      </c>
      <c r="C66" s="293" t="s">
        <v>912</v>
      </c>
      <c r="D66" s="293" t="s">
        <v>19</v>
      </c>
      <c r="E66" s="293">
        <v>12</v>
      </c>
      <c r="F66" s="293" t="s">
        <v>922</v>
      </c>
      <c r="G66" s="293">
        <v>58</v>
      </c>
      <c r="H66" s="293">
        <v>0</v>
      </c>
      <c r="I66" s="293">
        <v>35</v>
      </c>
      <c r="K66" s="292" t="s">
        <v>936</v>
      </c>
      <c r="L66" s="292" t="s">
        <v>155</v>
      </c>
      <c r="M66" s="292">
        <f t="shared" si="1"/>
        <v>0</v>
      </c>
      <c r="N66" s="292">
        <f t="shared" si="2"/>
        <v>0</v>
      </c>
      <c r="O66" s="292">
        <f t="shared" si="3"/>
        <v>0</v>
      </c>
      <c r="P66" s="292" t="e">
        <f>+VLOOKUP(L66,#REF!,2,)</f>
        <v>#REF!</v>
      </c>
    </row>
    <row r="67" spans="2:16">
      <c r="B67" s="293">
        <v>163</v>
      </c>
      <c r="C67" s="293" t="s">
        <v>912</v>
      </c>
      <c r="D67" s="293" t="s">
        <v>19</v>
      </c>
      <c r="E67" s="293">
        <v>13</v>
      </c>
      <c r="F67" s="293" t="s">
        <v>922</v>
      </c>
      <c r="G67" s="293">
        <v>0</v>
      </c>
      <c r="H67" s="293">
        <v>0</v>
      </c>
      <c r="I67" s="293">
        <v>0</v>
      </c>
      <c r="K67" s="292" t="s">
        <v>914</v>
      </c>
      <c r="L67" s="292" t="s">
        <v>155</v>
      </c>
      <c r="M67" s="292">
        <f t="shared" si="1"/>
        <v>0</v>
      </c>
      <c r="N67" s="292">
        <f t="shared" si="2"/>
        <v>0</v>
      </c>
      <c r="O67" s="292">
        <f t="shared" si="3"/>
        <v>0</v>
      </c>
      <c r="P67" s="292" t="e">
        <f>+VLOOKUP(L67,#REF!,2,)</f>
        <v>#REF!</v>
      </c>
    </row>
    <row r="68" spans="2:16">
      <c r="B68" s="292">
        <v>171</v>
      </c>
      <c r="C68" s="292" t="s">
        <v>936</v>
      </c>
      <c r="D68" s="292" t="s">
        <v>19</v>
      </c>
      <c r="E68" s="292">
        <v>21</v>
      </c>
      <c r="F68" s="292" t="s">
        <v>941</v>
      </c>
      <c r="G68" s="292">
        <v>94</v>
      </c>
      <c r="H68" s="292">
        <v>0</v>
      </c>
      <c r="I68" s="292">
        <v>60</v>
      </c>
      <c r="K68" s="292" t="s">
        <v>948</v>
      </c>
      <c r="L68" s="292" t="s">
        <v>155</v>
      </c>
      <c r="M68" s="292">
        <f t="shared" si="1"/>
        <v>3</v>
      </c>
      <c r="N68" s="292">
        <f t="shared" si="2"/>
        <v>0</v>
      </c>
      <c r="O68" s="292">
        <f t="shared" si="3"/>
        <v>2</v>
      </c>
      <c r="P68" s="292" t="e">
        <f>+VLOOKUP(L68,#REF!,2,)</f>
        <v>#REF!</v>
      </c>
    </row>
    <row r="69" spans="2:16">
      <c r="B69" s="293">
        <v>172</v>
      </c>
      <c r="C69" s="293" t="s">
        <v>936</v>
      </c>
      <c r="D69" s="293" t="s">
        <v>19</v>
      </c>
      <c r="E69" s="293">
        <v>22</v>
      </c>
      <c r="F69" s="293" t="s">
        <v>941</v>
      </c>
      <c r="G69" s="293">
        <v>71</v>
      </c>
      <c r="H69" s="293">
        <v>0</v>
      </c>
      <c r="I69" s="293">
        <v>41</v>
      </c>
      <c r="K69" s="293" t="s">
        <v>1010</v>
      </c>
      <c r="L69" s="293" t="s">
        <v>155</v>
      </c>
      <c r="M69" s="293">
        <f t="shared" si="1"/>
        <v>0</v>
      </c>
      <c r="N69" s="293">
        <f t="shared" si="2"/>
        <v>0</v>
      </c>
      <c r="O69" s="293">
        <f t="shared" si="3"/>
        <v>0</v>
      </c>
      <c r="P69" s="293" t="e">
        <f>+VLOOKUP(L69,#REF!,2,)</f>
        <v>#REF!</v>
      </c>
    </row>
    <row r="70" spans="2:16">
      <c r="B70" s="293">
        <v>173</v>
      </c>
      <c r="C70" s="293" t="s">
        <v>936</v>
      </c>
      <c r="D70" s="293" t="s">
        <v>19</v>
      </c>
      <c r="E70" s="293">
        <v>23</v>
      </c>
      <c r="F70" s="293" t="s">
        <v>941</v>
      </c>
      <c r="G70" s="293">
        <v>67</v>
      </c>
      <c r="H70" s="293">
        <v>0</v>
      </c>
      <c r="I70" s="293">
        <v>59</v>
      </c>
      <c r="K70" s="293" t="s">
        <v>1012</v>
      </c>
      <c r="L70" s="293" t="s">
        <v>155</v>
      </c>
      <c r="M70" s="293">
        <f t="shared" ref="M70" si="4">SUMIF($F$5:$F$1048576,CONCATENATE(K70,L70),$G$5:$G$1048576)</f>
        <v>0</v>
      </c>
      <c r="N70" s="293">
        <f t="shared" ref="N70" si="5">+SUMIF($F$5:$F$1048576,CONCATENATE(K70,L70),$H$5:$H$1048576)</f>
        <v>0</v>
      </c>
      <c r="O70" s="293">
        <f t="shared" ref="O70" si="6">+SUMIF($F$5:$F$1048576,CONCATENATE(K70,L70),$I$5:$I$1048576)</f>
        <v>0</v>
      </c>
      <c r="P70" s="293" t="e">
        <f>+VLOOKUP(L70,#REF!,2,)</f>
        <v>#REF!</v>
      </c>
    </row>
    <row r="71" spans="2:16">
      <c r="B71" s="292">
        <v>181</v>
      </c>
      <c r="C71" s="292" t="s">
        <v>914</v>
      </c>
      <c r="D71" s="292" t="s">
        <v>19</v>
      </c>
      <c r="E71" s="292">
        <v>32</v>
      </c>
      <c r="F71" s="292" t="s">
        <v>923</v>
      </c>
      <c r="G71" s="292">
        <v>11</v>
      </c>
      <c r="H71" s="292">
        <v>0</v>
      </c>
      <c r="I71" s="292">
        <v>4</v>
      </c>
    </row>
    <row r="72" spans="2:16">
      <c r="B72" s="293">
        <v>182</v>
      </c>
      <c r="C72" s="293" t="s">
        <v>914</v>
      </c>
      <c r="D72" s="293" t="s">
        <v>19</v>
      </c>
      <c r="E72" s="293">
        <v>33</v>
      </c>
      <c r="F72" s="293" t="s">
        <v>923</v>
      </c>
      <c r="G72" s="293">
        <v>54</v>
      </c>
      <c r="H72" s="293">
        <v>0</v>
      </c>
      <c r="I72" s="293">
        <v>54</v>
      </c>
    </row>
    <row r="73" spans="2:16">
      <c r="B73" s="292">
        <v>191</v>
      </c>
      <c r="C73" s="292" t="s">
        <v>948</v>
      </c>
      <c r="D73" s="292" t="s">
        <v>19</v>
      </c>
      <c r="E73" s="292">
        <v>41</v>
      </c>
      <c r="F73" s="292" t="s">
        <v>953</v>
      </c>
      <c r="G73" s="292">
        <v>0</v>
      </c>
      <c r="H73" s="292">
        <v>0</v>
      </c>
      <c r="I73" s="292">
        <v>3</v>
      </c>
    </row>
    <row r="74" spans="2:16">
      <c r="B74" s="293">
        <v>192</v>
      </c>
      <c r="C74" s="293" t="s">
        <v>948</v>
      </c>
      <c r="D74" s="293" t="s">
        <v>19</v>
      </c>
      <c r="E74" s="293">
        <v>42</v>
      </c>
      <c r="F74" s="293" t="s">
        <v>953</v>
      </c>
      <c r="G74" s="293">
        <v>65</v>
      </c>
      <c r="H74" s="293">
        <v>0</v>
      </c>
      <c r="I74" s="293">
        <v>83</v>
      </c>
    </row>
    <row r="75" spans="2:16">
      <c r="B75" s="293">
        <v>193</v>
      </c>
      <c r="C75" s="293" t="s">
        <v>948</v>
      </c>
      <c r="D75" s="293" t="s">
        <v>19</v>
      </c>
      <c r="E75" s="293">
        <v>43</v>
      </c>
      <c r="F75" s="293" t="s">
        <v>953</v>
      </c>
      <c r="G75" s="293">
        <v>3</v>
      </c>
      <c r="H75" s="293">
        <v>0</v>
      </c>
      <c r="I75" s="293">
        <v>8</v>
      </c>
    </row>
    <row r="76" spans="2:16">
      <c r="B76" s="293">
        <v>194</v>
      </c>
      <c r="C76" s="293" t="s">
        <v>1010</v>
      </c>
      <c r="D76" s="293" t="s">
        <v>19</v>
      </c>
      <c r="E76" s="293">
        <v>51</v>
      </c>
      <c r="F76" s="293" t="s">
        <v>1020</v>
      </c>
      <c r="G76" s="293">
        <v>0</v>
      </c>
      <c r="H76" s="293">
        <v>0</v>
      </c>
      <c r="I76" s="293">
        <v>0</v>
      </c>
    </row>
    <row r="77" spans="2:16">
      <c r="B77" s="293">
        <v>195</v>
      </c>
      <c r="C77" s="293" t="s">
        <v>1010</v>
      </c>
      <c r="D77" s="293" t="s">
        <v>19</v>
      </c>
      <c r="E77" s="293">
        <v>52</v>
      </c>
      <c r="F77" s="293" t="s">
        <v>1020</v>
      </c>
      <c r="G77" s="293">
        <v>0</v>
      </c>
      <c r="H77" s="293">
        <v>0</v>
      </c>
      <c r="I77" s="293">
        <v>0</v>
      </c>
    </row>
    <row r="78" spans="2:16">
      <c r="B78" s="293">
        <v>196</v>
      </c>
      <c r="C78" s="293" t="s">
        <v>1010</v>
      </c>
      <c r="D78" s="293" t="s">
        <v>19</v>
      </c>
      <c r="E78" s="293">
        <v>53</v>
      </c>
      <c r="F78" s="293" t="s">
        <v>1020</v>
      </c>
      <c r="G78" s="293">
        <v>1</v>
      </c>
      <c r="H78" s="293">
        <v>0</v>
      </c>
      <c r="I78" s="293">
        <v>3</v>
      </c>
    </row>
    <row r="79" spans="2:16">
      <c r="B79" s="293">
        <v>197</v>
      </c>
      <c r="C79" s="293" t="s">
        <v>1012</v>
      </c>
      <c r="D79" s="293" t="s">
        <v>19</v>
      </c>
      <c r="E79" s="293">
        <v>61</v>
      </c>
      <c r="F79" s="293" t="s">
        <v>1021</v>
      </c>
      <c r="G79" s="293">
        <v>0</v>
      </c>
      <c r="H79" s="293">
        <v>0</v>
      </c>
      <c r="I79" s="293">
        <v>0</v>
      </c>
    </row>
    <row r="80" spans="2:16">
      <c r="B80" s="288">
        <v>201</v>
      </c>
      <c r="C80" s="288" t="s">
        <v>912</v>
      </c>
      <c r="D80" s="288" t="s">
        <v>151</v>
      </c>
      <c r="E80" s="288">
        <v>11</v>
      </c>
      <c r="F80" s="289" t="s">
        <v>924</v>
      </c>
      <c r="G80" s="289">
        <v>0</v>
      </c>
      <c r="H80" s="289">
        <v>0</v>
      </c>
      <c r="I80" s="289">
        <v>0</v>
      </c>
    </row>
    <row r="81" spans="2:9">
      <c r="B81" s="290">
        <v>202</v>
      </c>
      <c r="C81" s="290" t="s">
        <v>912</v>
      </c>
      <c r="D81" s="290" t="s">
        <v>151</v>
      </c>
      <c r="E81" s="290">
        <v>12</v>
      </c>
      <c r="F81" s="291" t="s">
        <v>924</v>
      </c>
      <c r="G81" s="291">
        <v>1</v>
      </c>
      <c r="H81" s="291">
        <v>0</v>
      </c>
      <c r="I81" s="291">
        <v>0</v>
      </c>
    </row>
    <row r="82" spans="2:9">
      <c r="B82" s="290">
        <v>203</v>
      </c>
      <c r="C82" s="290" t="s">
        <v>912</v>
      </c>
      <c r="D82" s="290" t="s">
        <v>151</v>
      </c>
      <c r="E82" s="290">
        <v>13</v>
      </c>
      <c r="F82" s="291" t="s">
        <v>924</v>
      </c>
      <c r="G82" s="291">
        <v>0</v>
      </c>
      <c r="H82" s="291">
        <v>0</v>
      </c>
      <c r="I82" s="291">
        <v>0</v>
      </c>
    </row>
    <row r="83" spans="2:9">
      <c r="B83" s="288">
        <v>211</v>
      </c>
      <c r="C83" s="288" t="s">
        <v>936</v>
      </c>
      <c r="D83" s="288" t="s">
        <v>151</v>
      </c>
      <c r="E83" s="288">
        <v>21</v>
      </c>
      <c r="F83" s="289" t="s">
        <v>942</v>
      </c>
      <c r="G83" s="289">
        <v>10</v>
      </c>
      <c r="H83" s="289">
        <v>0</v>
      </c>
      <c r="I83" s="289">
        <v>12</v>
      </c>
    </row>
    <row r="84" spans="2:9">
      <c r="B84" s="290">
        <v>212</v>
      </c>
      <c r="C84" s="290" t="s">
        <v>936</v>
      </c>
      <c r="D84" s="290" t="s">
        <v>151</v>
      </c>
      <c r="E84" s="290">
        <v>22</v>
      </c>
      <c r="F84" s="291" t="s">
        <v>942</v>
      </c>
      <c r="G84" s="291">
        <v>1</v>
      </c>
      <c r="H84" s="291">
        <v>0</v>
      </c>
      <c r="I84" s="291">
        <v>2</v>
      </c>
    </row>
    <row r="85" spans="2:9">
      <c r="B85" s="290">
        <v>213</v>
      </c>
      <c r="C85" s="290" t="s">
        <v>936</v>
      </c>
      <c r="D85" s="290" t="s">
        <v>151</v>
      </c>
      <c r="E85" s="290">
        <v>23</v>
      </c>
      <c r="F85" s="291" t="s">
        <v>942</v>
      </c>
      <c r="G85" s="291">
        <v>0</v>
      </c>
      <c r="H85" s="291">
        <v>0</v>
      </c>
      <c r="I85" s="291">
        <v>1</v>
      </c>
    </row>
    <row r="86" spans="2:9">
      <c r="B86" s="288">
        <v>221</v>
      </c>
      <c r="C86" s="288" t="s">
        <v>914</v>
      </c>
      <c r="D86" s="288" t="s">
        <v>151</v>
      </c>
      <c r="E86" s="288">
        <v>32</v>
      </c>
      <c r="F86" s="289" t="s">
        <v>925</v>
      </c>
      <c r="G86" s="289">
        <v>8</v>
      </c>
      <c r="H86" s="289">
        <v>0</v>
      </c>
      <c r="I86" s="289">
        <v>2</v>
      </c>
    </row>
    <row r="87" spans="2:9">
      <c r="B87" s="290">
        <v>222</v>
      </c>
      <c r="C87" s="290" t="s">
        <v>914</v>
      </c>
      <c r="D87" s="290" t="s">
        <v>151</v>
      </c>
      <c r="E87" s="290">
        <v>33</v>
      </c>
      <c r="F87" s="291" t="s">
        <v>925</v>
      </c>
      <c r="G87" s="291">
        <v>0</v>
      </c>
      <c r="H87" s="291">
        <v>0</v>
      </c>
      <c r="I87" s="291">
        <v>0</v>
      </c>
    </row>
    <row r="88" spans="2:9">
      <c r="B88" s="288">
        <v>231</v>
      </c>
      <c r="C88" s="288" t="s">
        <v>948</v>
      </c>
      <c r="D88" s="288" t="s">
        <v>151</v>
      </c>
      <c r="E88" s="288">
        <v>41</v>
      </c>
      <c r="F88" s="289" t="s">
        <v>954</v>
      </c>
      <c r="G88" s="289">
        <v>0</v>
      </c>
      <c r="H88" s="289">
        <v>0</v>
      </c>
      <c r="I88" s="289">
        <v>14</v>
      </c>
    </row>
    <row r="89" spans="2:9">
      <c r="B89" s="290">
        <v>232</v>
      </c>
      <c r="C89" s="290" t="s">
        <v>948</v>
      </c>
      <c r="D89" s="290" t="s">
        <v>151</v>
      </c>
      <c r="E89" s="290">
        <v>42</v>
      </c>
      <c r="F89" s="291" t="s">
        <v>954</v>
      </c>
      <c r="G89" s="291">
        <v>22</v>
      </c>
      <c r="H89" s="291">
        <v>0</v>
      </c>
      <c r="I89" s="291">
        <v>43</v>
      </c>
    </row>
    <row r="90" spans="2:9">
      <c r="B90" s="290">
        <v>233</v>
      </c>
      <c r="C90" s="290" t="s">
        <v>948</v>
      </c>
      <c r="D90" s="290" t="s">
        <v>151</v>
      </c>
      <c r="E90" s="290">
        <v>43</v>
      </c>
      <c r="F90" s="291" t="s">
        <v>954</v>
      </c>
      <c r="G90" s="291">
        <v>2</v>
      </c>
      <c r="H90" s="291">
        <v>0</v>
      </c>
      <c r="I90" s="291">
        <v>0</v>
      </c>
    </row>
    <row r="91" spans="2:9">
      <c r="B91" s="290">
        <v>234</v>
      </c>
      <c r="C91" s="290" t="s">
        <v>1010</v>
      </c>
      <c r="D91" s="290" t="s">
        <v>151</v>
      </c>
      <c r="E91" s="290">
        <v>51</v>
      </c>
      <c r="F91" s="291" t="s">
        <v>1022</v>
      </c>
      <c r="G91" s="291">
        <v>0</v>
      </c>
      <c r="H91" s="291">
        <v>0</v>
      </c>
      <c r="I91" s="291">
        <v>0</v>
      </c>
    </row>
    <row r="92" spans="2:9">
      <c r="B92" s="290">
        <v>235</v>
      </c>
      <c r="C92" s="290" t="s">
        <v>1010</v>
      </c>
      <c r="D92" s="290" t="s">
        <v>151</v>
      </c>
      <c r="E92" s="290">
        <v>52</v>
      </c>
      <c r="F92" s="291" t="s">
        <v>1022</v>
      </c>
      <c r="G92" s="291">
        <v>0</v>
      </c>
      <c r="H92" s="291">
        <v>0</v>
      </c>
      <c r="I92" s="291">
        <v>5</v>
      </c>
    </row>
    <row r="93" spans="2:9">
      <c r="B93" s="290">
        <v>236</v>
      </c>
      <c r="C93" s="290" t="s">
        <v>1010</v>
      </c>
      <c r="D93" s="290" t="s">
        <v>151</v>
      </c>
      <c r="E93" s="290">
        <v>53</v>
      </c>
      <c r="F93" s="291" t="s">
        <v>1022</v>
      </c>
      <c r="G93" s="291">
        <v>0</v>
      </c>
      <c r="H93" s="291">
        <v>0</v>
      </c>
      <c r="I93" s="291">
        <v>8</v>
      </c>
    </row>
    <row r="94" spans="2:9">
      <c r="B94" s="290">
        <v>237</v>
      </c>
      <c r="C94" s="290" t="s">
        <v>1012</v>
      </c>
      <c r="D94" s="290" t="s">
        <v>151</v>
      </c>
      <c r="E94" s="290">
        <v>61</v>
      </c>
      <c r="F94" s="291" t="s">
        <v>1023</v>
      </c>
      <c r="G94" s="291">
        <v>0</v>
      </c>
      <c r="H94" s="291">
        <v>0</v>
      </c>
      <c r="I94" s="291">
        <v>0</v>
      </c>
    </row>
    <row r="95" spans="2:9">
      <c r="B95" s="292">
        <v>241</v>
      </c>
      <c r="C95" s="292" t="s">
        <v>912</v>
      </c>
      <c r="D95" s="292" t="s">
        <v>7</v>
      </c>
      <c r="E95" s="292">
        <v>11</v>
      </c>
      <c r="F95" s="292" t="s">
        <v>926</v>
      </c>
      <c r="G95" s="292">
        <v>16</v>
      </c>
      <c r="H95" s="292">
        <v>0</v>
      </c>
      <c r="I95" s="292">
        <v>5</v>
      </c>
    </row>
    <row r="96" spans="2:9">
      <c r="B96" s="293">
        <v>242</v>
      </c>
      <c r="C96" s="293" t="s">
        <v>912</v>
      </c>
      <c r="D96" s="293" t="s">
        <v>7</v>
      </c>
      <c r="E96" s="293">
        <v>12</v>
      </c>
      <c r="F96" s="293" t="s">
        <v>926</v>
      </c>
      <c r="G96" s="293">
        <v>29</v>
      </c>
      <c r="H96" s="293">
        <v>0</v>
      </c>
      <c r="I96" s="293">
        <v>12</v>
      </c>
    </row>
    <row r="97" spans="2:9">
      <c r="B97" s="293">
        <v>243</v>
      </c>
      <c r="C97" s="293" t="s">
        <v>912</v>
      </c>
      <c r="D97" s="293" t="s">
        <v>7</v>
      </c>
      <c r="E97" s="293">
        <v>13</v>
      </c>
      <c r="F97" s="293" t="s">
        <v>926</v>
      </c>
      <c r="G97" s="293">
        <v>0</v>
      </c>
      <c r="H97" s="293">
        <v>0</v>
      </c>
      <c r="I97" s="293">
        <v>2</v>
      </c>
    </row>
    <row r="98" spans="2:9">
      <c r="B98" s="292">
        <v>251</v>
      </c>
      <c r="C98" s="292" t="s">
        <v>936</v>
      </c>
      <c r="D98" s="292" t="s">
        <v>7</v>
      </c>
      <c r="E98" s="292">
        <v>21</v>
      </c>
      <c r="F98" s="292" t="s">
        <v>943</v>
      </c>
      <c r="G98" s="292">
        <v>24</v>
      </c>
      <c r="H98" s="292">
        <v>0</v>
      </c>
      <c r="I98" s="292">
        <v>36</v>
      </c>
    </row>
    <row r="99" spans="2:9">
      <c r="B99" s="293">
        <v>252</v>
      </c>
      <c r="C99" s="293" t="s">
        <v>936</v>
      </c>
      <c r="D99" s="293" t="s">
        <v>7</v>
      </c>
      <c r="E99" s="293">
        <v>22</v>
      </c>
      <c r="F99" s="293" t="s">
        <v>943</v>
      </c>
      <c r="G99" s="293">
        <v>53</v>
      </c>
      <c r="H99" s="293">
        <v>0</v>
      </c>
      <c r="I99" s="293">
        <v>66</v>
      </c>
    </row>
    <row r="100" spans="2:9">
      <c r="B100" s="293">
        <v>253</v>
      </c>
      <c r="C100" s="293" t="s">
        <v>936</v>
      </c>
      <c r="D100" s="293" t="s">
        <v>7</v>
      </c>
      <c r="E100" s="293">
        <v>23</v>
      </c>
      <c r="F100" s="293" t="s">
        <v>943</v>
      </c>
      <c r="G100" s="293">
        <v>2</v>
      </c>
      <c r="H100" s="293">
        <v>0</v>
      </c>
      <c r="I100" s="293">
        <v>4</v>
      </c>
    </row>
    <row r="101" spans="2:9">
      <c r="B101" s="292">
        <v>261</v>
      </c>
      <c r="C101" s="292" t="s">
        <v>914</v>
      </c>
      <c r="D101" s="292" t="s">
        <v>7</v>
      </c>
      <c r="E101" s="292">
        <v>32</v>
      </c>
      <c r="F101" s="292" t="s">
        <v>927</v>
      </c>
      <c r="G101" s="292">
        <v>4</v>
      </c>
      <c r="H101" s="292">
        <v>0</v>
      </c>
      <c r="I101" s="292">
        <v>9</v>
      </c>
    </row>
    <row r="102" spans="2:9">
      <c r="B102" s="293">
        <v>262</v>
      </c>
      <c r="C102" s="293" t="s">
        <v>914</v>
      </c>
      <c r="D102" s="293" t="s">
        <v>7</v>
      </c>
      <c r="E102" s="293">
        <v>33</v>
      </c>
      <c r="F102" s="293" t="s">
        <v>927</v>
      </c>
      <c r="G102" s="293">
        <v>54</v>
      </c>
      <c r="H102" s="293">
        <v>0</v>
      </c>
      <c r="I102" s="293">
        <v>46</v>
      </c>
    </row>
    <row r="103" spans="2:9">
      <c r="B103" s="292">
        <v>271</v>
      </c>
      <c r="C103" s="292" t="s">
        <v>948</v>
      </c>
      <c r="D103" s="292" t="s">
        <v>7</v>
      </c>
      <c r="E103" s="292">
        <v>41</v>
      </c>
      <c r="F103" s="292" t="s">
        <v>955</v>
      </c>
      <c r="G103" s="292">
        <v>21</v>
      </c>
      <c r="H103" s="292">
        <v>0</v>
      </c>
      <c r="I103" s="292">
        <v>34</v>
      </c>
    </row>
    <row r="104" spans="2:9">
      <c r="B104" s="293">
        <v>272</v>
      </c>
      <c r="C104" s="293" t="s">
        <v>948</v>
      </c>
      <c r="D104" s="293" t="s">
        <v>7</v>
      </c>
      <c r="E104" s="293">
        <v>42</v>
      </c>
      <c r="F104" s="293" t="s">
        <v>955</v>
      </c>
      <c r="G104" s="293">
        <v>60</v>
      </c>
      <c r="H104" s="293">
        <v>0</v>
      </c>
      <c r="I104" s="293">
        <v>62</v>
      </c>
    </row>
    <row r="105" spans="2:9">
      <c r="B105" s="293">
        <v>273</v>
      </c>
      <c r="C105" s="293" t="s">
        <v>948</v>
      </c>
      <c r="D105" s="293" t="s">
        <v>7</v>
      </c>
      <c r="E105" s="293">
        <v>43</v>
      </c>
      <c r="F105" s="293" t="s">
        <v>955</v>
      </c>
      <c r="G105" s="293">
        <v>7</v>
      </c>
      <c r="H105" s="293">
        <v>0</v>
      </c>
      <c r="I105" s="293">
        <v>3</v>
      </c>
    </row>
    <row r="106" spans="2:9">
      <c r="B106" s="293">
        <v>274</v>
      </c>
      <c r="C106" s="293" t="s">
        <v>1010</v>
      </c>
      <c r="D106" s="293" t="s">
        <v>7</v>
      </c>
      <c r="E106" s="293">
        <v>51</v>
      </c>
      <c r="F106" s="293" t="s">
        <v>1024</v>
      </c>
      <c r="G106" s="293">
        <v>0</v>
      </c>
      <c r="H106" s="293">
        <v>0</v>
      </c>
      <c r="I106" s="293">
        <v>0</v>
      </c>
    </row>
    <row r="107" spans="2:9">
      <c r="B107" s="293">
        <v>275</v>
      </c>
      <c r="C107" s="293" t="s">
        <v>1010</v>
      </c>
      <c r="D107" s="293" t="s">
        <v>7</v>
      </c>
      <c r="E107" s="293">
        <v>52</v>
      </c>
      <c r="F107" s="293" t="s">
        <v>1024</v>
      </c>
      <c r="G107" s="293">
        <v>2</v>
      </c>
      <c r="H107" s="293">
        <v>0</v>
      </c>
      <c r="I107" s="293">
        <v>9</v>
      </c>
    </row>
    <row r="108" spans="2:9">
      <c r="B108" s="293">
        <v>276</v>
      </c>
      <c r="C108" s="293" t="s">
        <v>1010</v>
      </c>
      <c r="D108" s="293" t="s">
        <v>7</v>
      </c>
      <c r="E108" s="293">
        <v>53</v>
      </c>
      <c r="F108" s="293" t="s">
        <v>1024</v>
      </c>
      <c r="G108" s="293">
        <v>5</v>
      </c>
      <c r="H108" s="293">
        <v>0</v>
      </c>
      <c r="I108" s="293">
        <v>11</v>
      </c>
    </row>
    <row r="109" spans="2:9">
      <c r="B109" s="293">
        <v>277</v>
      </c>
      <c r="C109" s="293" t="s">
        <v>1012</v>
      </c>
      <c r="D109" s="293" t="s">
        <v>7</v>
      </c>
      <c r="E109" s="293">
        <v>61</v>
      </c>
      <c r="F109" s="293" t="s">
        <v>1025</v>
      </c>
      <c r="G109" s="293">
        <v>0</v>
      </c>
      <c r="H109" s="293">
        <v>0</v>
      </c>
      <c r="I109" s="293">
        <v>2</v>
      </c>
    </row>
    <row r="110" spans="2:9">
      <c r="B110" s="288">
        <v>281</v>
      </c>
      <c r="C110" s="288" t="s">
        <v>912</v>
      </c>
      <c r="D110" s="288" t="s">
        <v>295</v>
      </c>
      <c r="E110" s="288">
        <v>11</v>
      </c>
      <c r="F110" s="289" t="s">
        <v>928</v>
      </c>
      <c r="G110" s="289">
        <v>0</v>
      </c>
      <c r="H110" s="289">
        <v>0</v>
      </c>
      <c r="I110" s="289">
        <v>0</v>
      </c>
    </row>
    <row r="111" spans="2:9">
      <c r="B111" s="290">
        <v>282</v>
      </c>
      <c r="C111" s="290" t="s">
        <v>912</v>
      </c>
      <c r="D111" s="290" t="s">
        <v>295</v>
      </c>
      <c r="E111" s="290">
        <v>12</v>
      </c>
      <c r="F111" s="291" t="s">
        <v>928</v>
      </c>
      <c r="G111" s="291">
        <v>0</v>
      </c>
      <c r="H111" s="291">
        <v>0</v>
      </c>
      <c r="I111" s="291">
        <v>0</v>
      </c>
    </row>
    <row r="112" spans="2:9">
      <c r="B112" s="290">
        <v>283</v>
      </c>
      <c r="C112" s="290" t="s">
        <v>912</v>
      </c>
      <c r="D112" s="290" t="s">
        <v>295</v>
      </c>
      <c r="E112" s="290">
        <v>13</v>
      </c>
      <c r="F112" s="291" t="s">
        <v>928</v>
      </c>
      <c r="G112" s="291">
        <v>0</v>
      </c>
      <c r="H112" s="291">
        <v>0</v>
      </c>
      <c r="I112" s="291">
        <v>0</v>
      </c>
    </row>
    <row r="113" spans="2:9">
      <c r="B113" s="288">
        <v>291</v>
      </c>
      <c r="C113" s="288" t="s">
        <v>936</v>
      </c>
      <c r="D113" s="288" t="s">
        <v>295</v>
      </c>
      <c r="E113" s="288">
        <v>21</v>
      </c>
      <c r="F113" s="289" t="s">
        <v>944</v>
      </c>
      <c r="G113" s="289">
        <v>1</v>
      </c>
      <c r="H113" s="289">
        <v>0</v>
      </c>
      <c r="I113" s="289">
        <v>0</v>
      </c>
    </row>
    <row r="114" spans="2:9">
      <c r="B114" s="290">
        <v>292</v>
      </c>
      <c r="C114" s="290" t="s">
        <v>936</v>
      </c>
      <c r="D114" s="290" t="s">
        <v>295</v>
      </c>
      <c r="E114" s="290">
        <v>22</v>
      </c>
      <c r="F114" s="291" t="s">
        <v>944</v>
      </c>
      <c r="G114" s="291">
        <v>0</v>
      </c>
      <c r="H114" s="291">
        <v>0</v>
      </c>
      <c r="I114" s="291">
        <v>1</v>
      </c>
    </row>
    <row r="115" spans="2:9">
      <c r="B115" s="290">
        <v>293</v>
      </c>
      <c r="C115" s="290" t="s">
        <v>936</v>
      </c>
      <c r="D115" s="290" t="s">
        <v>295</v>
      </c>
      <c r="E115" s="290">
        <v>23</v>
      </c>
      <c r="F115" s="291" t="s">
        <v>944</v>
      </c>
      <c r="G115" s="291">
        <v>0</v>
      </c>
      <c r="H115" s="291">
        <v>0</v>
      </c>
      <c r="I115" s="291">
        <v>0</v>
      </c>
    </row>
    <row r="116" spans="2:9">
      <c r="B116" s="288">
        <v>301</v>
      </c>
      <c r="C116" s="288" t="s">
        <v>914</v>
      </c>
      <c r="D116" s="288" t="s">
        <v>295</v>
      </c>
      <c r="E116" s="288">
        <v>32</v>
      </c>
      <c r="F116" s="289" t="s">
        <v>929</v>
      </c>
      <c r="G116" s="289">
        <v>1</v>
      </c>
      <c r="H116" s="289">
        <v>0</v>
      </c>
      <c r="I116" s="289">
        <v>0</v>
      </c>
    </row>
    <row r="117" spans="2:9">
      <c r="B117" s="290">
        <v>302</v>
      </c>
      <c r="C117" s="290" t="s">
        <v>914</v>
      </c>
      <c r="D117" s="290" t="s">
        <v>295</v>
      </c>
      <c r="E117" s="290">
        <v>33</v>
      </c>
      <c r="F117" s="291" t="s">
        <v>929</v>
      </c>
      <c r="G117" s="291">
        <v>0</v>
      </c>
      <c r="H117" s="291">
        <v>0</v>
      </c>
      <c r="I117" s="291">
        <v>0</v>
      </c>
    </row>
    <row r="118" spans="2:9">
      <c r="B118" s="288">
        <v>311</v>
      </c>
      <c r="C118" s="288" t="s">
        <v>948</v>
      </c>
      <c r="D118" s="288" t="s">
        <v>295</v>
      </c>
      <c r="E118" s="288">
        <v>41</v>
      </c>
      <c r="F118" s="289" t="s">
        <v>956</v>
      </c>
      <c r="G118" s="289">
        <v>0</v>
      </c>
      <c r="H118" s="289">
        <v>0</v>
      </c>
      <c r="I118" s="289">
        <v>0</v>
      </c>
    </row>
    <row r="119" spans="2:9">
      <c r="B119" s="290">
        <v>312</v>
      </c>
      <c r="C119" s="290" t="s">
        <v>948</v>
      </c>
      <c r="D119" s="290" t="s">
        <v>295</v>
      </c>
      <c r="E119" s="290">
        <v>42</v>
      </c>
      <c r="F119" s="291" t="s">
        <v>956</v>
      </c>
      <c r="G119" s="291">
        <v>0</v>
      </c>
      <c r="H119" s="291">
        <v>0</v>
      </c>
      <c r="I119" s="291">
        <v>0</v>
      </c>
    </row>
    <row r="120" spans="2:9">
      <c r="B120" s="290">
        <v>313</v>
      </c>
      <c r="C120" s="290" t="s">
        <v>948</v>
      </c>
      <c r="D120" s="290" t="s">
        <v>295</v>
      </c>
      <c r="E120" s="290">
        <v>43</v>
      </c>
      <c r="F120" s="291" t="s">
        <v>956</v>
      </c>
      <c r="G120" s="291">
        <v>0</v>
      </c>
      <c r="H120" s="291">
        <v>0</v>
      </c>
      <c r="I120" s="291">
        <v>0</v>
      </c>
    </row>
    <row r="121" spans="2:9">
      <c r="B121" s="290">
        <v>314</v>
      </c>
      <c r="C121" s="290" t="s">
        <v>1010</v>
      </c>
      <c r="D121" s="290" t="s">
        <v>295</v>
      </c>
      <c r="E121" s="290">
        <v>51</v>
      </c>
      <c r="F121" s="291" t="s">
        <v>1026</v>
      </c>
      <c r="G121" s="291">
        <v>0</v>
      </c>
      <c r="H121" s="291">
        <v>0</v>
      </c>
      <c r="I121" s="291">
        <v>0</v>
      </c>
    </row>
    <row r="122" spans="2:9">
      <c r="B122" s="290">
        <v>315</v>
      </c>
      <c r="C122" s="290" t="s">
        <v>1010</v>
      </c>
      <c r="D122" s="290" t="s">
        <v>295</v>
      </c>
      <c r="E122" s="290">
        <v>52</v>
      </c>
      <c r="F122" s="291" t="s">
        <v>1026</v>
      </c>
      <c r="G122" s="291">
        <v>0</v>
      </c>
      <c r="H122" s="291">
        <v>0</v>
      </c>
      <c r="I122" s="291">
        <v>0</v>
      </c>
    </row>
    <row r="123" spans="2:9">
      <c r="B123" s="290">
        <v>316</v>
      </c>
      <c r="C123" s="290" t="s">
        <v>1010</v>
      </c>
      <c r="D123" s="290" t="s">
        <v>295</v>
      </c>
      <c r="E123" s="290">
        <v>53</v>
      </c>
      <c r="F123" s="291" t="s">
        <v>1026</v>
      </c>
      <c r="G123" s="291">
        <v>0</v>
      </c>
      <c r="H123" s="291">
        <v>0</v>
      </c>
      <c r="I123" s="291">
        <v>0</v>
      </c>
    </row>
    <row r="124" spans="2:9">
      <c r="B124" s="290">
        <v>317</v>
      </c>
      <c r="C124" s="290" t="s">
        <v>1012</v>
      </c>
      <c r="D124" s="290" t="s">
        <v>295</v>
      </c>
      <c r="E124" s="290">
        <v>61</v>
      </c>
      <c r="F124" s="291" t="s">
        <v>1027</v>
      </c>
      <c r="G124" s="291">
        <v>0</v>
      </c>
      <c r="H124" s="291">
        <v>0</v>
      </c>
      <c r="I124" s="291">
        <v>0</v>
      </c>
    </row>
    <row r="125" spans="2:9">
      <c r="B125" s="292">
        <v>321</v>
      </c>
      <c r="C125" s="292" t="s">
        <v>912</v>
      </c>
      <c r="D125" s="292" t="s">
        <v>111</v>
      </c>
      <c r="E125" s="292">
        <v>11</v>
      </c>
      <c r="F125" s="292" t="s">
        <v>930</v>
      </c>
      <c r="G125" s="292">
        <v>0</v>
      </c>
      <c r="H125" s="292">
        <v>0</v>
      </c>
      <c r="I125" s="292">
        <v>0</v>
      </c>
    </row>
    <row r="126" spans="2:9">
      <c r="B126" s="293">
        <v>322</v>
      </c>
      <c r="C126" s="293" t="s">
        <v>912</v>
      </c>
      <c r="D126" s="293" t="s">
        <v>111</v>
      </c>
      <c r="E126" s="293">
        <v>12</v>
      </c>
      <c r="F126" s="293" t="s">
        <v>930</v>
      </c>
      <c r="G126" s="293">
        <v>2</v>
      </c>
      <c r="H126" s="293">
        <v>0</v>
      </c>
      <c r="I126" s="293">
        <v>1</v>
      </c>
    </row>
    <row r="127" spans="2:9">
      <c r="B127" s="293">
        <v>323</v>
      </c>
      <c r="C127" s="293" t="s">
        <v>912</v>
      </c>
      <c r="D127" s="293" t="s">
        <v>111</v>
      </c>
      <c r="E127" s="293">
        <v>13</v>
      </c>
      <c r="F127" s="293" t="s">
        <v>930</v>
      </c>
      <c r="G127" s="293">
        <v>0</v>
      </c>
      <c r="H127" s="293">
        <v>0</v>
      </c>
      <c r="I127" s="293">
        <v>1</v>
      </c>
    </row>
    <row r="128" spans="2:9">
      <c r="B128" s="292">
        <v>331</v>
      </c>
      <c r="C128" s="292" t="s">
        <v>936</v>
      </c>
      <c r="D128" s="292" t="s">
        <v>111</v>
      </c>
      <c r="E128" s="292">
        <v>21</v>
      </c>
      <c r="F128" s="292" t="s">
        <v>945</v>
      </c>
      <c r="G128" s="292">
        <v>6</v>
      </c>
      <c r="H128" s="292">
        <v>0</v>
      </c>
      <c r="I128" s="292">
        <v>3</v>
      </c>
    </row>
    <row r="129" spans="2:9">
      <c r="B129" s="293">
        <v>332</v>
      </c>
      <c r="C129" s="293" t="s">
        <v>936</v>
      </c>
      <c r="D129" s="293" t="s">
        <v>111</v>
      </c>
      <c r="E129" s="293">
        <v>22</v>
      </c>
      <c r="F129" s="293" t="s">
        <v>945</v>
      </c>
      <c r="G129" s="293">
        <v>13</v>
      </c>
      <c r="H129" s="293">
        <v>0</v>
      </c>
      <c r="I129" s="293">
        <v>1</v>
      </c>
    </row>
    <row r="130" spans="2:9">
      <c r="B130" s="293">
        <v>333</v>
      </c>
      <c r="C130" s="293" t="s">
        <v>936</v>
      </c>
      <c r="D130" s="293" t="s">
        <v>111</v>
      </c>
      <c r="E130" s="293">
        <v>23</v>
      </c>
      <c r="F130" s="293" t="s">
        <v>945</v>
      </c>
      <c r="G130" s="293">
        <v>0</v>
      </c>
      <c r="H130" s="293">
        <v>0</v>
      </c>
      <c r="I130" s="293">
        <v>1</v>
      </c>
    </row>
    <row r="131" spans="2:9">
      <c r="B131" s="292">
        <v>341</v>
      </c>
      <c r="C131" s="292" t="s">
        <v>914</v>
      </c>
      <c r="D131" s="292" t="s">
        <v>111</v>
      </c>
      <c r="E131" s="292">
        <v>32</v>
      </c>
      <c r="F131" s="292" t="s">
        <v>931</v>
      </c>
      <c r="G131" s="292">
        <v>9</v>
      </c>
      <c r="H131" s="292">
        <v>0</v>
      </c>
      <c r="I131" s="292">
        <v>6</v>
      </c>
    </row>
    <row r="132" spans="2:9">
      <c r="B132" s="293">
        <v>342</v>
      </c>
      <c r="C132" s="293" t="s">
        <v>914</v>
      </c>
      <c r="D132" s="293" t="s">
        <v>111</v>
      </c>
      <c r="E132" s="293">
        <v>33</v>
      </c>
      <c r="F132" s="293" t="s">
        <v>931</v>
      </c>
      <c r="G132" s="293">
        <v>0</v>
      </c>
      <c r="H132" s="293">
        <v>0</v>
      </c>
      <c r="I132" s="293">
        <v>0</v>
      </c>
    </row>
    <row r="133" spans="2:9">
      <c r="B133" s="292">
        <v>351</v>
      </c>
      <c r="C133" s="292" t="s">
        <v>948</v>
      </c>
      <c r="D133" s="292" t="s">
        <v>111</v>
      </c>
      <c r="E133" s="292">
        <v>41</v>
      </c>
      <c r="F133" s="292" t="s">
        <v>957</v>
      </c>
      <c r="G133" s="292">
        <v>5</v>
      </c>
      <c r="H133" s="292">
        <v>0</v>
      </c>
      <c r="I133" s="292">
        <v>6</v>
      </c>
    </row>
    <row r="134" spans="2:9">
      <c r="B134" s="293">
        <v>352</v>
      </c>
      <c r="C134" s="293" t="s">
        <v>948</v>
      </c>
      <c r="D134" s="293" t="s">
        <v>111</v>
      </c>
      <c r="E134" s="293">
        <v>42</v>
      </c>
      <c r="F134" s="293" t="s">
        <v>957</v>
      </c>
      <c r="G134" s="293">
        <v>17</v>
      </c>
      <c r="H134" s="293">
        <v>0</v>
      </c>
      <c r="I134" s="293">
        <v>20</v>
      </c>
    </row>
    <row r="135" spans="2:9">
      <c r="B135" s="293">
        <v>353</v>
      </c>
      <c r="C135" s="293" t="s">
        <v>948</v>
      </c>
      <c r="D135" s="293" t="s">
        <v>111</v>
      </c>
      <c r="E135" s="293">
        <v>43</v>
      </c>
      <c r="F135" s="293" t="s">
        <v>957</v>
      </c>
      <c r="G135" s="293">
        <v>1</v>
      </c>
      <c r="H135" s="293">
        <v>0</v>
      </c>
      <c r="I135" s="293">
        <v>0</v>
      </c>
    </row>
    <row r="136" spans="2:9">
      <c r="B136" s="293">
        <v>354</v>
      </c>
      <c r="C136" s="293" t="s">
        <v>1010</v>
      </c>
      <c r="D136" s="293" t="s">
        <v>111</v>
      </c>
      <c r="E136" s="293">
        <v>51</v>
      </c>
      <c r="F136" s="293" t="s">
        <v>1028</v>
      </c>
      <c r="G136" s="293">
        <v>0</v>
      </c>
      <c r="H136" s="293">
        <v>0</v>
      </c>
      <c r="I136" s="293">
        <v>1</v>
      </c>
    </row>
    <row r="137" spans="2:9">
      <c r="B137" s="293">
        <v>355</v>
      </c>
      <c r="C137" s="293" t="s">
        <v>1010</v>
      </c>
      <c r="D137" s="293" t="s">
        <v>111</v>
      </c>
      <c r="E137" s="293">
        <v>52</v>
      </c>
      <c r="F137" s="293" t="s">
        <v>1028</v>
      </c>
      <c r="G137" s="293">
        <v>0</v>
      </c>
      <c r="H137" s="293">
        <v>0</v>
      </c>
      <c r="I137" s="293">
        <v>1</v>
      </c>
    </row>
    <row r="138" spans="2:9">
      <c r="B138" s="293">
        <v>356</v>
      </c>
      <c r="C138" s="293" t="s">
        <v>1010</v>
      </c>
      <c r="D138" s="293" t="s">
        <v>111</v>
      </c>
      <c r="E138" s="293">
        <v>53</v>
      </c>
      <c r="F138" s="293" t="s">
        <v>1028</v>
      </c>
      <c r="G138" s="293">
        <v>0</v>
      </c>
      <c r="H138" s="293">
        <v>0</v>
      </c>
      <c r="I138" s="293">
        <v>2</v>
      </c>
    </row>
    <row r="139" spans="2:9">
      <c r="B139" s="293">
        <v>357</v>
      </c>
      <c r="C139" s="293" t="s">
        <v>1012</v>
      </c>
      <c r="D139" s="293" t="s">
        <v>111</v>
      </c>
      <c r="E139" s="293">
        <v>61</v>
      </c>
      <c r="F139" s="293" t="s">
        <v>1029</v>
      </c>
      <c r="G139" s="293">
        <v>0</v>
      </c>
      <c r="H139" s="293">
        <v>0</v>
      </c>
      <c r="I139" s="293">
        <v>0</v>
      </c>
    </row>
    <row r="140" spans="2:9">
      <c r="B140" s="288">
        <v>361</v>
      </c>
      <c r="C140" s="288" t="s">
        <v>912</v>
      </c>
      <c r="D140" s="288" t="s">
        <v>154</v>
      </c>
      <c r="E140" s="288">
        <v>11</v>
      </c>
      <c r="F140" s="289" t="s">
        <v>932</v>
      </c>
      <c r="G140" s="289">
        <v>0</v>
      </c>
      <c r="H140" s="289">
        <v>0</v>
      </c>
      <c r="I140" s="289">
        <v>0</v>
      </c>
    </row>
    <row r="141" spans="2:9">
      <c r="B141" s="290">
        <v>362</v>
      </c>
      <c r="C141" s="290" t="s">
        <v>912</v>
      </c>
      <c r="D141" s="290" t="s">
        <v>154</v>
      </c>
      <c r="E141" s="290">
        <v>12</v>
      </c>
      <c r="F141" s="291" t="s">
        <v>932</v>
      </c>
      <c r="G141" s="291">
        <v>0</v>
      </c>
      <c r="H141" s="291">
        <v>0</v>
      </c>
      <c r="I141" s="291">
        <v>0</v>
      </c>
    </row>
    <row r="142" spans="2:9">
      <c r="B142" s="290">
        <v>363</v>
      </c>
      <c r="C142" s="290" t="s">
        <v>912</v>
      </c>
      <c r="D142" s="290" t="s">
        <v>154</v>
      </c>
      <c r="E142" s="290">
        <v>13</v>
      </c>
      <c r="F142" s="291" t="s">
        <v>932</v>
      </c>
      <c r="G142" s="291">
        <v>0</v>
      </c>
      <c r="H142" s="291">
        <v>0</v>
      </c>
      <c r="I142" s="291">
        <v>0</v>
      </c>
    </row>
    <row r="143" spans="2:9">
      <c r="B143" s="288">
        <v>371</v>
      </c>
      <c r="C143" s="288" t="s">
        <v>936</v>
      </c>
      <c r="D143" s="288" t="s">
        <v>154</v>
      </c>
      <c r="E143" s="288">
        <v>21</v>
      </c>
      <c r="F143" s="289" t="s">
        <v>946</v>
      </c>
      <c r="G143" s="289">
        <v>0</v>
      </c>
      <c r="H143" s="289">
        <v>0</v>
      </c>
      <c r="I143" s="289">
        <v>0</v>
      </c>
    </row>
    <row r="144" spans="2:9">
      <c r="B144" s="290">
        <v>372</v>
      </c>
      <c r="C144" s="290" t="s">
        <v>936</v>
      </c>
      <c r="D144" s="290" t="s">
        <v>154</v>
      </c>
      <c r="E144" s="290">
        <v>22</v>
      </c>
      <c r="F144" s="291" t="s">
        <v>946</v>
      </c>
      <c r="G144" s="291">
        <v>0</v>
      </c>
      <c r="H144" s="291">
        <v>0</v>
      </c>
      <c r="I144" s="291">
        <v>0</v>
      </c>
    </row>
    <row r="145" spans="2:9">
      <c r="B145" s="290">
        <v>373</v>
      </c>
      <c r="C145" s="290" t="s">
        <v>936</v>
      </c>
      <c r="D145" s="290" t="s">
        <v>154</v>
      </c>
      <c r="E145" s="290">
        <v>23</v>
      </c>
      <c r="F145" s="291" t="s">
        <v>946</v>
      </c>
      <c r="G145" s="291">
        <v>0</v>
      </c>
      <c r="H145" s="291">
        <v>0</v>
      </c>
      <c r="I145" s="291">
        <v>0</v>
      </c>
    </row>
    <row r="146" spans="2:9">
      <c r="B146" s="288">
        <v>381</v>
      </c>
      <c r="C146" s="288" t="s">
        <v>914</v>
      </c>
      <c r="D146" s="288" t="s">
        <v>154</v>
      </c>
      <c r="E146" s="288">
        <v>32</v>
      </c>
      <c r="F146" s="289" t="s">
        <v>933</v>
      </c>
      <c r="G146" s="289">
        <v>0</v>
      </c>
      <c r="H146" s="289">
        <v>0</v>
      </c>
      <c r="I146" s="289">
        <v>0</v>
      </c>
    </row>
    <row r="147" spans="2:9">
      <c r="B147" s="290">
        <v>382</v>
      </c>
      <c r="C147" s="290" t="s">
        <v>914</v>
      </c>
      <c r="D147" s="290" t="s">
        <v>154</v>
      </c>
      <c r="E147" s="290">
        <v>33</v>
      </c>
      <c r="F147" s="291" t="s">
        <v>933</v>
      </c>
      <c r="G147" s="291">
        <v>0</v>
      </c>
      <c r="H147" s="291">
        <v>0</v>
      </c>
      <c r="I147" s="291">
        <v>0</v>
      </c>
    </row>
    <row r="148" spans="2:9">
      <c r="B148" s="288">
        <v>391</v>
      </c>
      <c r="C148" s="288" t="s">
        <v>948</v>
      </c>
      <c r="D148" s="288" t="s">
        <v>154</v>
      </c>
      <c r="E148" s="288">
        <v>41</v>
      </c>
      <c r="F148" s="289" t="s">
        <v>958</v>
      </c>
      <c r="G148" s="289">
        <v>0</v>
      </c>
      <c r="H148" s="289">
        <v>0</v>
      </c>
      <c r="I148" s="289">
        <v>0</v>
      </c>
    </row>
    <row r="149" spans="2:9">
      <c r="B149" s="290">
        <v>392</v>
      </c>
      <c r="C149" s="290" t="s">
        <v>948</v>
      </c>
      <c r="D149" s="290" t="s">
        <v>154</v>
      </c>
      <c r="E149" s="290">
        <v>42</v>
      </c>
      <c r="F149" s="291" t="s">
        <v>958</v>
      </c>
      <c r="G149" s="291">
        <v>1</v>
      </c>
      <c r="H149" s="291">
        <v>0</v>
      </c>
      <c r="I149" s="291">
        <v>0</v>
      </c>
    </row>
    <row r="150" spans="2:9">
      <c r="B150" s="290">
        <v>393</v>
      </c>
      <c r="C150" s="290" t="s">
        <v>948</v>
      </c>
      <c r="D150" s="290" t="s">
        <v>154</v>
      </c>
      <c r="E150" s="290">
        <v>43</v>
      </c>
      <c r="F150" s="291" t="s">
        <v>958</v>
      </c>
      <c r="G150" s="291">
        <v>0</v>
      </c>
      <c r="H150" s="291">
        <v>0</v>
      </c>
      <c r="I150" s="291">
        <v>0</v>
      </c>
    </row>
    <row r="151" spans="2:9">
      <c r="B151" s="290">
        <v>394</v>
      </c>
      <c r="C151" s="290" t="s">
        <v>1010</v>
      </c>
      <c r="D151" s="290" t="s">
        <v>154</v>
      </c>
      <c r="E151" s="290">
        <v>51</v>
      </c>
      <c r="F151" s="291" t="s">
        <v>1030</v>
      </c>
      <c r="G151" s="291">
        <v>0</v>
      </c>
      <c r="H151" s="291">
        <v>0</v>
      </c>
      <c r="I151" s="291">
        <v>0</v>
      </c>
    </row>
    <row r="152" spans="2:9">
      <c r="B152" s="290">
        <v>395</v>
      </c>
      <c r="C152" s="290" t="s">
        <v>1010</v>
      </c>
      <c r="D152" s="290" t="s">
        <v>154</v>
      </c>
      <c r="E152" s="290">
        <v>52</v>
      </c>
      <c r="F152" s="291" t="s">
        <v>1030</v>
      </c>
      <c r="G152" s="291">
        <v>0</v>
      </c>
      <c r="H152" s="291">
        <v>0</v>
      </c>
      <c r="I152" s="291">
        <v>0</v>
      </c>
    </row>
    <row r="153" spans="2:9">
      <c r="B153" s="290">
        <v>396</v>
      </c>
      <c r="C153" s="290" t="s">
        <v>1010</v>
      </c>
      <c r="D153" s="290" t="s">
        <v>154</v>
      </c>
      <c r="E153" s="290">
        <v>53</v>
      </c>
      <c r="F153" s="291" t="s">
        <v>1030</v>
      </c>
      <c r="G153" s="291">
        <v>0</v>
      </c>
      <c r="H153" s="291">
        <v>0</v>
      </c>
      <c r="I153" s="291">
        <v>0</v>
      </c>
    </row>
    <row r="154" spans="2:9">
      <c r="B154" s="290">
        <v>397</v>
      </c>
      <c r="C154" s="290" t="s">
        <v>1012</v>
      </c>
      <c r="D154" s="290" t="s">
        <v>154</v>
      </c>
      <c r="E154" s="290">
        <v>61</v>
      </c>
      <c r="F154" s="291" t="s">
        <v>1031</v>
      </c>
      <c r="G154" s="291">
        <v>0</v>
      </c>
      <c r="H154" s="291">
        <v>0</v>
      </c>
      <c r="I154" s="291">
        <v>0</v>
      </c>
    </row>
    <row r="155" spans="2:9">
      <c r="B155" s="292">
        <v>401</v>
      </c>
      <c r="C155" s="292" t="s">
        <v>912</v>
      </c>
      <c r="D155" s="292" t="s">
        <v>155</v>
      </c>
      <c r="E155" s="292">
        <v>11</v>
      </c>
      <c r="F155" s="292" t="s">
        <v>934</v>
      </c>
      <c r="G155" s="292">
        <v>0</v>
      </c>
      <c r="H155" s="292">
        <v>0</v>
      </c>
      <c r="I155" s="292">
        <v>0</v>
      </c>
    </row>
    <row r="156" spans="2:9">
      <c r="B156" s="293">
        <v>402</v>
      </c>
      <c r="C156" s="293" t="s">
        <v>912</v>
      </c>
      <c r="D156" s="293" t="s">
        <v>155</v>
      </c>
      <c r="E156" s="293">
        <v>12</v>
      </c>
      <c r="F156" s="293" t="s">
        <v>934</v>
      </c>
      <c r="G156" s="293">
        <v>0</v>
      </c>
      <c r="H156" s="293">
        <v>0</v>
      </c>
      <c r="I156" s="293">
        <v>0</v>
      </c>
    </row>
    <row r="157" spans="2:9">
      <c r="B157" s="293">
        <v>403</v>
      </c>
      <c r="C157" s="293" t="s">
        <v>912</v>
      </c>
      <c r="D157" s="293" t="s">
        <v>155</v>
      </c>
      <c r="E157" s="293">
        <v>13</v>
      </c>
      <c r="F157" s="293" t="s">
        <v>934</v>
      </c>
      <c r="G157" s="293">
        <v>0</v>
      </c>
      <c r="H157" s="293">
        <v>0</v>
      </c>
      <c r="I157" s="293">
        <v>0</v>
      </c>
    </row>
    <row r="158" spans="2:9">
      <c r="B158" s="292">
        <v>411</v>
      </c>
      <c r="C158" s="292" t="s">
        <v>936</v>
      </c>
      <c r="D158" s="292" t="s">
        <v>155</v>
      </c>
      <c r="E158" s="292">
        <v>21</v>
      </c>
      <c r="F158" s="292" t="s">
        <v>947</v>
      </c>
      <c r="G158" s="292">
        <v>0</v>
      </c>
      <c r="H158" s="292">
        <v>0</v>
      </c>
      <c r="I158" s="292">
        <v>0</v>
      </c>
    </row>
    <row r="159" spans="2:9">
      <c r="B159" s="293">
        <v>412</v>
      </c>
      <c r="C159" s="293" t="s">
        <v>936</v>
      </c>
      <c r="D159" s="293" t="s">
        <v>155</v>
      </c>
      <c r="E159" s="293">
        <v>22</v>
      </c>
      <c r="F159" s="293" t="s">
        <v>947</v>
      </c>
      <c r="G159" s="293">
        <v>0</v>
      </c>
      <c r="H159" s="293">
        <v>0</v>
      </c>
      <c r="I159" s="293">
        <v>0</v>
      </c>
    </row>
    <row r="160" spans="2:9">
      <c r="B160" s="293">
        <v>413</v>
      </c>
      <c r="C160" s="293" t="s">
        <v>936</v>
      </c>
      <c r="D160" s="293" t="s">
        <v>155</v>
      </c>
      <c r="E160" s="293">
        <v>23</v>
      </c>
      <c r="F160" s="293" t="s">
        <v>947</v>
      </c>
      <c r="G160" s="293">
        <v>0</v>
      </c>
      <c r="H160" s="293">
        <v>0</v>
      </c>
      <c r="I160" s="293">
        <v>0</v>
      </c>
    </row>
    <row r="161" spans="2:9">
      <c r="B161" s="292">
        <v>421</v>
      </c>
      <c r="C161" s="292" t="s">
        <v>914</v>
      </c>
      <c r="D161" s="292" t="s">
        <v>155</v>
      </c>
      <c r="E161" s="292">
        <v>32</v>
      </c>
      <c r="F161" s="292" t="s">
        <v>935</v>
      </c>
      <c r="G161" s="292">
        <v>0</v>
      </c>
      <c r="H161" s="292">
        <v>0</v>
      </c>
      <c r="I161" s="292">
        <v>0</v>
      </c>
    </row>
    <row r="162" spans="2:9">
      <c r="B162" s="293">
        <v>422</v>
      </c>
      <c r="C162" s="293" t="s">
        <v>914</v>
      </c>
      <c r="D162" s="293" t="s">
        <v>155</v>
      </c>
      <c r="E162" s="293">
        <v>33</v>
      </c>
      <c r="F162" s="293" t="s">
        <v>935</v>
      </c>
      <c r="G162" s="293">
        <v>0</v>
      </c>
      <c r="H162" s="293">
        <v>0</v>
      </c>
      <c r="I162" s="293">
        <v>0</v>
      </c>
    </row>
    <row r="163" spans="2:9">
      <c r="B163" s="292">
        <v>431</v>
      </c>
      <c r="C163" s="292" t="s">
        <v>948</v>
      </c>
      <c r="D163" s="292" t="s">
        <v>155</v>
      </c>
      <c r="E163" s="292">
        <v>41</v>
      </c>
      <c r="F163" s="292" t="s">
        <v>959</v>
      </c>
      <c r="G163" s="292">
        <v>0</v>
      </c>
      <c r="H163" s="292">
        <v>0</v>
      </c>
      <c r="I163" s="292">
        <v>0</v>
      </c>
    </row>
    <row r="164" spans="2:9">
      <c r="B164" s="293">
        <v>432</v>
      </c>
      <c r="C164" s="293" t="s">
        <v>948</v>
      </c>
      <c r="D164" s="293" t="s">
        <v>155</v>
      </c>
      <c r="E164" s="293">
        <v>42</v>
      </c>
      <c r="F164" s="293" t="s">
        <v>959</v>
      </c>
      <c r="G164" s="293">
        <v>3</v>
      </c>
      <c r="H164" s="293">
        <v>0</v>
      </c>
      <c r="I164" s="293">
        <v>2</v>
      </c>
    </row>
    <row r="165" spans="2:9">
      <c r="B165" s="293">
        <v>433</v>
      </c>
      <c r="C165" s="293" t="s">
        <v>948</v>
      </c>
      <c r="D165" s="293" t="s">
        <v>155</v>
      </c>
      <c r="E165" s="293">
        <v>43</v>
      </c>
      <c r="F165" s="293" t="s">
        <v>959</v>
      </c>
      <c r="G165" s="293">
        <v>0</v>
      </c>
      <c r="H165" s="293">
        <v>0</v>
      </c>
      <c r="I165" s="293">
        <v>0</v>
      </c>
    </row>
    <row r="166" spans="2:9">
      <c r="B166" s="293">
        <v>434</v>
      </c>
      <c r="C166" s="293" t="s">
        <v>1010</v>
      </c>
      <c r="D166" s="293" t="s">
        <v>155</v>
      </c>
      <c r="E166" s="293">
        <v>51</v>
      </c>
      <c r="F166" s="293" t="s">
        <v>1032</v>
      </c>
      <c r="G166" s="293">
        <v>0</v>
      </c>
      <c r="H166" s="293">
        <v>0</v>
      </c>
      <c r="I166" s="293">
        <v>0</v>
      </c>
    </row>
    <row r="167" spans="2:9">
      <c r="B167" s="293">
        <v>435</v>
      </c>
      <c r="C167" s="293" t="s">
        <v>1010</v>
      </c>
      <c r="D167" s="293" t="s">
        <v>155</v>
      </c>
      <c r="E167" s="293">
        <v>52</v>
      </c>
      <c r="F167" s="293" t="s">
        <v>1032</v>
      </c>
      <c r="G167" s="293">
        <v>0</v>
      </c>
      <c r="H167" s="293">
        <v>0</v>
      </c>
      <c r="I167" s="293">
        <v>0</v>
      </c>
    </row>
    <row r="168" spans="2:9">
      <c r="B168" s="293">
        <v>436</v>
      </c>
      <c r="C168" s="293" t="s">
        <v>1010</v>
      </c>
      <c r="D168" s="293" t="s">
        <v>155</v>
      </c>
      <c r="E168" s="293">
        <v>53</v>
      </c>
      <c r="F168" s="293" t="s">
        <v>1032</v>
      </c>
      <c r="G168" s="293">
        <v>0</v>
      </c>
      <c r="H168" s="293">
        <v>0</v>
      </c>
      <c r="I168" s="293">
        <v>0</v>
      </c>
    </row>
    <row r="169" spans="2:9">
      <c r="B169" s="293">
        <v>437</v>
      </c>
      <c r="C169" s="293" t="s">
        <v>1012</v>
      </c>
      <c r="D169" s="293" t="s">
        <v>155</v>
      </c>
      <c r="E169" s="293">
        <v>61</v>
      </c>
      <c r="F169" s="293" t="s">
        <v>1033</v>
      </c>
      <c r="G169" s="293">
        <v>0</v>
      </c>
      <c r="H169" s="293">
        <v>0</v>
      </c>
      <c r="I169" s="293">
        <v>0</v>
      </c>
    </row>
  </sheetData>
  <mergeCells count="1">
    <mergeCell ref="G2:I2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14</vt:i4>
      </vt:variant>
    </vt:vector>
  </HeadingPairs>
  <TitlesOfParts>
    <vt:vector size="24" baseType="lpstr">
      <vt:lpstr>Inicio</vt:lpstr>
      <vt:lpstr>N</vt:lpstr>
      <vt:lpstr>S</vt:lpstr>
      <vt:lpstr>E</vt:lpstr>
      <vt:lpstr>O</vt:lpstr>
      <vt:lpstr>V_Md</vt:lpstr>
      <vt:lpstr>V_Ma</vt:lpstr>
      <vt:lpstr>V_Ta</vt:lpstr>
      <vt:lpstr>Ciclo Semaforico</vt:lpstr>
      <vt:lpstr>Para Vissim</vt:lpstr>
      <vt:lpstr>'Para Vissim'!Área_de_extracción</vt:lpstr>
      <vt:lpstr>'Ciclo Semaforico'!Área_de_impresión</vt:lpstr>
      <vt:lpstr>E!Área_de_impresión</vt:lpstr>
      <vt:lpstr>Inicio!Área_de_impresión</vt:lpstr>
      <vt:lpstr>N!Área_de_impresión</vt:lpstr>
      <vt:lpstr>O!Área_de_impresión</vt:lpstr>
      <vt:lpstr>S!Área_de_impresión</vt:lpstr>
      <vt:lpstr>V_Ma!Área_de_impresión</vt:lpstr>
      <vt:lpstr>V_Md!Área_de_impresión</vt:lpstr>
      <vt:lpstr>V_Ta!Área_de_impresión</vt:lpstr>
      <vt:lpstr>Este</vt:lpstr>
      <vt:lpstr>Norte</vt:lpstr>
      <vt:lpstr>Oeste</vt:lpstr>
      <vt:lpstr>Sur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MIKIPE</dc:creator>
  <cp:lastModifiedBy>Juan Carlos Ortega Angeles</cp:lastModifiedBy>
  <cp:lastPrinted>2019-01-02T17:47:38Z</cp:lastPrinted>
  <dcterms:created xsi:type="dcterms:W3CDTF">1997-10-03T15:42:50Z</dcterms:created>
  <dcterms:modified xsi:type="dcterms:W3CDTF">2025-09-22T23:10:03Z</dcterms:modified>
</cp:coreProperties>
</file>